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drawings/drawing3.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24226"/>
  <mc:AlternateContent xmlns:mc="http://schemas.openxmlformats.org/markup-compatibility/2006">
    <mc:Choice Requires="x15">
      <x15ac:absPath xmlns:x15ac="http://schemas.microsoft.com/office/spreadsheetml/2010/11/ac" url="C:\Users\MaxJohnson\Documents\Khash Files\"/>
    </mc:Choice>
  </mc:AlternateContent>
  <xr:revisionPtr revIDLastSave="0" documentId="13_ncr:1_{D1FF9F1F-72EE-46A2-9E4E-09CEC432511F}" xr6:coauthVersionLast="47" xr6:coauthVersionMax="47" xr10:uidLastSave="{00000000-0000-0000-0000-000000000000}"/>
  <bookViews>
    <workbookView xWindow="-120" yWindow="-120" windowWidth="29040" windowHeight="15720" tabRatio="752" activeTab="1" xr2:uid="{00000000-000D-0000-FFFF-FFFF00000000}"/>
  </bookViews>
  <sheets>
    <sheet name="Metrics  - High Level" sheetId="17" r:id="rId1"/>
    <sheet name="Graph Data" sheetId="8" r:id="rId2"/>
    <sheet name="Monthly Check" sheetId="18" r:id="rId3"/>
    <sheet name="Harsco" sheetId="21" state="hidden" r:id="rId4"/>
    <sheet name="Harsco (2)" sheetId="22" state="hidden" r:id="rId5"/>
    <sheet name="Delivery Report" sheetId="1" r:id="rId6"/>
    <sheet name="Delivery Report RevB" sheetId="19" state="hidden" r:id="rId7"/>
    <sheet name="Delivery Report Rev C" sheetId="20" state="hidden" r:id="rId8"/>
    <sheet name="Return Report Rev B" sheetId="26" r:id="rId9"/>
    <sheet name="Void Report" sheetId="6" state="hidden" r:id="rId10"/>
    <sheet name="Return Report Rev A" sheetId="5" state="hidden" r:id="rId11"/>
    <sheet name="Customer Complaints Rev B" sheetId="16" state="hidden" r:id="rId12"/>
    <sheet name="Customer Complaints Rev A" sheetId="15" state="hidden" r:id="rId13"/>
  </sheets>
  <externalReferences>
    <externalReference r:id="rId14"/>
  </externalReferences>
  <definedNames>
    <definedName name="_xlnm._FilterDatabase" localSheetId="5" hidden="1">'Delivery Report'!$A$3:$J$424</definedName>
    <definedName name="_xlnm._FilterDatabase" localSheetId="7" hidden="1">'Delivery Report Rev C'!$A$3:$I$9555</definedName>
    <definedName name="_xlnm._FilterDatabase" localSheetId="6" hidden="1">'Delivery Report RevB'!$A$3:$J$9555</definedName>
    <definedName name="_xlnm._FilterDatabase" localSheetId="8" hidden="1">'Return Report Rev B'!$A$2:$S$1032</definedName>
    <definedName name="_xlnm._FilterDatabase" localSheetId="9" hidden="1">'Void Report'!$A$2:$O$174</definedName>
    <definedName name="_xlnm.Print_Area" localSheetId="11">'Customer Complaints Rev B'!$A$1:$I$66</definedName>
    <definedName name="_xlnm.Print_Area" localSheetId="5">'Delivery Report'!$A$1:$J$3</definedName>
    <definedName name="_xlnm.Print_Area" localSheetId="7">'Delivery Report Rev C'!$A$1:$I$1077</definedName>
    <definedName name="_xlnm.Print_Area" localSheetId="6">'Delivery Report RevB'!$A$1:$J$1077</definedName>
    <definedName name="_xlnm.Print_Area" localSheetId="1">'Graph Data'!$A$177:$R$303,'Graph Data'!$S$233:$BK$272</definedName>
    <definedName name="_xlnm.Print_Area" localSheetId="0">'Metrics  - High Level'!$B$1:$J$55</definedName>
    <definedName name="_xlnm.Print_Area" localSheetId="8">'Return Report Rev B'!$A$146:$R$171</definedName>
    <definedName name="Z_8A36B514_EB79_4C71_8DFE_FE9FBFEA9AB9_.wvu.FilterData" localSheetId="5" hidden="1">'Delivery Report'!$A$3:$J$3</definedName>
    <definedName name="Z_8A36B514_EB79_4C71_8DFE_FE9FBFEA9AB9_.wvu.FilterData" localSheetId="7" hidden="1">'Delivery Report Rev C'!$A$3:$I$2012</definedName>
    <definedName name="Z_8A36B514_EB79_4C71_8DFE_FE9FBFEA9AB9_.wvu.FilterData" localSheetId="6" hidden="1">'Delivery Report RevB'!$A$3:$J$2012</definedName>
    <definedName name="Z_8A36B514_EB79_4C71_8DFE_FE9FBFEA9AB9_.wvu.PrintArea" localSheetId="11" hidden="1">'Customer Complaints Rev B'!$A$1:$I$66</definedName>
    <definedName name="Z_8A36B514_EB79_4C71_8DFE_FE9FBFEA9AB9_.wvu.PrintArea" localSheetId="5" hidden="1">'Delivery Report'!$A$1:$J$3</definedName>
    <definedName name="Z_8A36B514_EB79_4C71_8DFE_FE9FBFEA9AB9_.wvu.PrintArea" localSheetId="7" hidden="1">'Delivery Report Rev C'!$A$1:$I$1077</definedName>
    <definedName name="Z_8A36B514_EB79_4C71_8DFE_FE9FBFEA9AB9_.wvu.PrintArea" localSheetId="6" hidden="1">'Delivery Report RevB'!$A$1:$J$1077</definedName>
    <definedName name="Z_8A36B514_EB79_4C71_8DFE_FE9FBFEA9AB9_.wvu.PrintArea" localSheetId="1" hidden="1">'Graph Data'!$A$1:$U$318</definedName>
    <definedName name="Z_8A36B514_EB79_4C71_8DFE_FE9FBFEA9AB9_.wvu.PrintArea" localSheetId="0" hidden="1">'Metrics  - High Level'!#REF!</definedName>
    <definedName name="Z_8A36B514_EB79_4C71_8DFE_FE9FBFEA9AB9_.wvu.PrintArea" localSheetId="8" hidden="1">'Return Report Rev B'!$A$1:$K$19</definedName>
  </definedNames>
  <calcPr calcId="191029" calcMode="manual"/>
  <customWorkbookViews>
    <customWorkbookView name="Charts" guid="{8A36B514-EB79-4C71-8DFE-FE9FBFEA9AB9}" maximized="1" xWindow="1" yWindow="1" windowWidth="1024" windowHeight="577" tabRatio="633" activeSheetId="8"/>
  </customWorkbookViews>
  <pivotCaches>
    <pivotCache cacheId="3" r:id="rId15"/>
  </pivotCache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6" i="8" l="1"/>
  <c r="G156" i="8"/>
  <c r="R156" i="8"/>
  <c r="F157" i="8"/>
  <c r="G157" i="8"/>
  <c r="R157" i="8"/>
  <c r="F158" i="8"/>
  <c r="G158" i="8"/>
  <c r="R158" i="8"/>
  <c r="F159" i="8"/>
  <c r="G159" i="8"/>
  <c r="R159" i="8"/>
  <c r="F160" i="8"/>
  <c r="G160" i="8"/>
  <c r="R160" i="8"/>
  <c r="F161" i="8"/>
  <c r="G161" i="8"/>
  <c r="R161" i="8"/>
  <c r="BL12" i="8"/>
  <c r="BL13" i="8"/>
  <c r="BL14" i="8"/>
  <c r="BL15" i="8"/>
  <c r="BL16" i="8"/>
  <c r="BL17" i="8"/>
  <c r="BL18" i="8"/>
  <c r="BL19" i="8"/>
  <c r="BL20" i="8"/>
  <c r="BL21" i="8"/>
  <c r="BL22" i="8"/>
  <c r="BL23" i="8"/>
  <c r="BL24" i="8"/>
  <c r="BL25" i="8"/>
  <c r="BL26" i="8"/>
  <c r="BL27" i="8"/>
  <c r="BL28" i="8"/>
  <c r="BL29" i="8"/>
  <c r="BL30" i="8"/>
  <c r="BL31" i="8"/>
  <c r="BL32" i="8"/>
  <c r="BL33" i="8"/>
  <c r="BL34" i="8"/>
  <c r="BL35" i="8"/>
  <c r="BL36" i="8"/>
  <c r="BL37" i="8"/>
  <c r="BL38" i="8"/>
  <c r="BL39" i="8"/>
  <c r="BL40" i="8"/>
  <c r="BL41" i="8"/>
  <c r="BL42" i="8"/>
  <c r="BL43" i="8"/>
  <c r="BL44" i="8"/>
  <c r="BL45" i="8"/>
  <c r="BL46" i="8"/>
  <c r="BL47" i="8"/>
  <c r="BL48" i="8"/>
  <c r="BL49" i="8"/>
  <c r="BL50" i="8"/>
  <c r="BL51" i="8"/>
  <c r="BL52" i="8"/>
  <c r="BL53" i="8"/>
  <c r="BL54" i="8"/>
  <c r="BL55" i="8"/>
  <c r="BL56" i="8"/>
  <c r="BL57" i="8"/>
  <c r="BL58" i="8"/>
  <c r="BL59" i="8"/>
  <c r="BL60" i="8"/>
  <c r="BL61" i="8"/>
  <c r="BL62" i="8"/>
  <c r="BL63" i="8"/>
  <c r="BL64" i="8"/>
  <c r="BL65" i="8"/>
  <c r="BL66" i="8"/>
  <c r="BL67" i="8"/>
  <c r="BL68" i="8"/>
  <c r="BL69" i="8"/>
  <c r="BL70" i="8"/>
  <c r="BL71" i="8"/>
  <c r="BL72" i="8"/>
  <c r="BL73" i="8"/>
  <c r="BL74" i="8"/>
  <c r="BL75" i="8"/>
  <c r="BL76" i="8"/>
  <c r="BL77" i="8"/>
  <c r="BL78" i="8"/>
  <c r="BL79" i="8"/>
  <c r="BL80" i="8"/>
  <c r="BL81" i="8"/>
  <c r="BL82" i="8"/>
  <c r="BL83" i="8"/>
  <c r="BL84" i="8"/>
  <c r="BL85" i="8"/>
  <c r="BL86" i="8"/>
  <c r="BL87" i="8"/>
  <c r="BL88" i="8"/>
  <c r="BL89" i="8"/>
  <c r="BL90" i="8"/>
  <c r="BL91" i="8"/>
  <c r="BL92" i="8"/>
  <c r="BL93" i="8"/>
  <c r="BL94" i="8"/>
  <c r="BL95" i="8"/>
  <c r="BL96" i="8"/>
  <c r="BL97" i="8"/>
  <c r="BL98" i="8"/>
  <c r="BL99" i="8"/>
  <c r="BL100" i="8"/>
  <c r="BL101" i="8"/>
  <c r="BL102" i="8"/>
  <c r="BL103" i="8"/>
  <c r="BL104" i="8"/>
  <c r="BL105" i="8"/>
  <c r="BL106" i="8"/>
  <c r="BL107" i="8"/>
  <c r="BL108" i="8"/>
  <c r="BL109" i="8"/>
  <c r="BL110" i="8"/>
  <c r="BL111" i="8"/>
  <c r="BL112" i="8"/>
  <c r="BL113" i="8"/>
  <c r="BL114" i="8"/>
  <c r="BL115" i="8"/>
  <c r="BL116" i="8"/>
  <c r="BL117" i="8"/>
  <c r="BL118" i="8"/>
  <c r="BL119" i="8"/>
  <c r="BL120" i="8"/>
  <c r="BL121" i="8"/>
  <c r="BL122" i="8"/>
  <c r="BL123" i="8"/>
  <c r="BL124" i="8"/>
  <c r="BL125" i="8"/>
  <c r="BL126" i="8"/>
  <c r="BL127" i="8"/>
  <c r="BL128" i="8"/>
  <c r="BL129" i="8"/>
  <c r="BL130" i="8"/>
  <c r="BL131" i="8"/>
  <c r="BL132" i="8"/>
  <c r="BL133" i="8"/>
  <c r="BL134" i="8"/>
  <c r="BL135" i="8"/>
  <c r="BL136" i="8"/>
  <c r="BL137" i="8"/>
  <c r="BL138" i="8"/>
  <c r="BL139" i="8"/>
  <c r="BL140" i="8"/>
  <c r="BL141" i="8"/>
  <c r="BL142" i="8"/>
  <c r="BL143" i="8"/>
  <c r="BL144" i="8"/>
  <c r="BL145" i="8"/>
  <c r="BL146" i="8"/>
  <c r="BL147" i="8"/>
  <c r="BL148" i="8"/>
  <c r="BL149" i="8"/>
  <c r="BL150" i="8"/>
  <c r="BL151" i="8"/>
  <c r="BL152" i="8"/>
  <c r="BL153" i="8"/>
  <c r="BL154" i="8"/>
  <c r="BL155" i="8"/>
  <c r="BL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1" i="8"/>
  <c r="L157" i="8" l="1"/>
  <c r="T158" i="8"/>
  <c r="T161" i="8"/>
  <c r="S156" i="8"/>
  <c r="L161" i="8"/>
  <c r="L156" i="8"/>
  <c r="L158" i="8"/>
  <c r="Y159" i="8"/>
  <c r="L160" i="8"/>
  <c r="T159" i="8"/>
  <c r="W160" i="8"/>
  <c r="S160" i="8"/>
  <c r="Y161" i="8"/>
  <c r="W159" i="8"/>
  <c r="T160" i="8"/>
  <c r="Y158" i="8"/>
  <c r="L159" i="8"/>
  <c r="S158" i="8"/>
  <c r="T157" i="8"/>
  <c r="W161" i="8"/>
  <c r="S159" i="8"/>
  <c r="S161" i="8"/>
  <c r="S157" i="8"/>
  <c r="Y160" i="8"/>
  <c r="W158" i="8"/>
  <c r="T156" i="8"/>
  <c r="R170" i="8"/>
  <c r="S170" i="8"/>
  <c r="H995" i="26"/>
  <c r="F152" i="8"/>
  <c r="G152" i="8"/>
  <c r="BC152" i="8"/>
  <c r="F153" i="8"/>
  <c r="BN153" i="8" s="1"/>
  <c r="G153" i="8"/>
  <c r="BC153" i="8"/>
  <c r="F154" i="8"/>
  <c r="G154" i="8"/>
  <c r="BC154" i="8"/>
  <c r="F155" i="8"/>
  <c r="BN155" i="8" s="1"/>
  <c r="G155" i="8"/>
  <c r="BC155" i="8"/>
  <c r="F151" i="8"/>
  <c r="G151" i="8"/>
  <c r="BC151" i="8"/>
  <c r="F147" i="8"/>
  <c r="G147" i="8"/>
  <c r="BC147" i="8"/>
  <c r="F146" i="8"/>
  <c r="F148" i="8"/>
  <c r="G148" i="8"/>
  <c r="BC148" i="8"/>
  <c r="F149" i="8"/>
  <c r="G149" i="8"/>
  <c r="BC149" i="8"/>
  <c r="F150" i="8"/>
  <c r="G150" i="8"/>
  <c r="BC150" i="8"/>
  <c r="G146" i="8"/>
  <c r="F145" i="8"/>
  <c r="F135" i="8"/>
  <c r="BN135" i="8" s="1"/>
  <c r="F136" i="8"/>
  <c r="F137" i="8"/>
  <c r="BM148" i="8"/>
  <c r="F138" i="8"/>
  <c r="BN138" i="8" s="1"/>
  <c r="BM149" i="8"/>
  <c r="BM150" i="8"/>
  <c r="BM151" i="8"/>
  <c r="F139" i="8"/>
  <c r="F140" i="8"/>
  <c r="F141" i="8"/>
  <c r="S152" i="8"/>
  <c r="F142" i="8"/>
  <c r="BM153" i="8"/>
  <c r="S153" i="8"/>
  <c r="S154" i="8"/>
  <c r="F143" i="8"/>
  <c r="F144" i="8"/>
  <c r="T144" i="8" s="1"/>
  <c r="BM155" i="8"/>
  <c r="G145" i="8"/>
  <c r="G135" i="8"/>
  <c r="G136" i="8"/>
  <c r="G137" i="8"/>
  <c r="G138" i="8"/>
  <c r="G139" i="8"/>
  <c r="G140" i="8"/>
  <c r="G141" i="8"/>
  <c r="G142" i="8"/>
  <c r="G143" i="8"/>
  <c r="G144" i="8"/>
  <c r="S140" i="8"/>
  <c r="F129" i="8"/>
  <c r="BM139" i="8"/>
  <c r="BM140" i="8"/>
  <c r="BM141" i="8"/>
  <c r="F128" i="8"/>
  <c r="F130" i="8"/>
  <c r="S141" i="8"/>
  <c r="S143" i="8"/>
  <c r="F132" i="8"/>
  <c r="T132" i="8" s="1"/>
  <c r="S145" i="8"/>
  <c r="BC146" i="8"/>
  <c r="BM147" i="8"/>
  <c r="BM152" i="8"/>
  <c r="F131" i="8"/>
  <c r="T131" i="8" s="1"/>
  <c r="F133" i="8"/>
  <c r="T133" i="8" s="1"/>
  <c r="F134" i="8"/>
  <c r="G130" i="8"/>
  <c r="G131" i="8"/>
  <c r="G132" i="8"/>
  <c r="G133" i="8"/>
  <c r="G134" i="8"/>
  <c r="BC141" i="8"/>
  <c r="BM145" i="8"/>
  <c r="BC142" i="8"/>
  <c r="BC143" i="8"/>
  <c r="BC144" i="8"/>
  <c r="BC145" i="8"/>
  <c r="BC137" i="8"/>
  <c r="BC138" i="8"/>
  <c r="BC139" i="8"/>
  <c r="BC140" i="8"/>
  <c r="BC133" i="8"/>
  <c r="BM133" i="8"/>
  <c r="F123" i="8"/>
  <c r="BM131" i="8"/>
  <c r="F120" i="8"/>
  <c r="BM132" i="8"/>
  <c r="F121" i="8"/>
  <c r="BN121" i="8" s="1"/>
  <c r="F122" i="8"/>
  <c r="BN122" i="8" s="1"/>
  <c r="BM135" i="8"/>
  <c r="BM136" i="8"/>
  <c r="BM137" i="8"/>
  <c r="F126" i="8"/>
  <c r="BM138" i="8"/>
  <c r="F127" i="8"/>
  <c r="S138" i="8"/>
  <c r="S134" i="8"/>
  <c r="F124" i="8"/>
  <c r="F125" i="8"/>
  <c r="S136" i="8"/>
  <c r="S139" i="8"/>
  <c r="BC134" i="8"/>
  <c r="BC135" i="8"/>
  <c r="BC136" i="8"/>
  <c r="G122" i="8"/>
  <c r="G123" i="8"/>
  <c r="G124" i="8"/>
  <c r="G125" i="8"/>
  <c r="G126" i="8"/>
  <c r="G127" i="8"/>
  <c r="G128" i="8"/>
  <c r="G129" i="8"/>
  <c r="S133" i="8"/>
  <c r="S135" i="8"/>
  <c r="BC132" i="8"/>
  <c r="BC131" i="8"/>
  <c r="BC127" i="8"/>
  <c r="BC128" i="8"/>
  <c r="BC129" i="8"/>
  <c r="BC130" i="8"/>
  <c r="BC126" i="8"/>
  <c r="BC123" i="8"/>
  <c r="BC124" i="8"/>
  <c r="BC125" i="8"/>
  <c r="BM24" i="8"/>
  <c r="F14" i="8"/>
  <c r="F15" i="8"/>
  <c r="F16" i="8"/>
  <c r="F12" i="8"/>
  <c r="F13" i="8"/>
  <c r="BM27" i="8"/>
  <c r="BM28" i="8"/>
  <c r="F17" i="8"/>
  <c r="BM29" i="8"/>
  <c r="BM30" i="8"/>
  <c r="F20" i="8"/>
  <c r="S31" i="8"/>
  <c r="F25" i="8"/>
  <c r="BM38" i="8"/>
  <c r="F27" i="8"/>
  <c r="F28" i="8"/>
  <c r="F29" i="8"/>
  <c r="F26" i="8"/>
  <c r="BM39" i="8"/>
  <c r="BM40" i="8"/>
  <c r="F32" i="8"/>
  <c r="BN32" i="8" s="1"/>
  <c r="F33" i="8"/>
  <c r="AX33" i="8" s="1"/>
  <c r="BM45" i="8"/>
  <c r="BM46" i="8"/>
  <c r="F34" i="8"/>
  <c r="AX34" i="8" s="1"/>
  <c r="F35" i="8"/>
  <c r="BM48" i="8"/>
  <c r="BM49" i="8"/>
  <c r="F38" i="8"/>
  <c r="AX38" i="8" s="1"/>
  <c r="BM52" i="8"/>
  <c r="BM55" i="8"/>
  <c r="BM51" i="8"/>
  <c r="BM56" i="8"/>
  <c r="F45" i="8"/>
  <c r="AX45" i="8" s="1"/>
  <c r="BM57" i="8"/>
  <c r="BM58" i="8"/>
  <c r="BM59" i="8"/>
  <c r="F48" i="8"/>
  <c r="S59" i="8"/>
  <c r="S60" i="8"/>
  <c r="F49" i="8"/>
  <c r="AX49" i="8" s="1"/>
  <c r="F50" i="8"/>
  <c r="BM61" i="8"/>
  <c r="BM62" i="8"/>
  <c r="F51" i="8"/>
  <c r="BM64" i="8"/>
  <c r="BM65" i="8"/>
  <c r="F52" i="8"/>
  <c r="F53" i="8"/>
  <c r="BN53" i="8" s="1"/>
  <c r="F54" i="8"/>
  <c r="BM66" i="8"/>
  <c r="BM67" i="8"/>
  <c r="BM69" i="8"/>
  <c r="BM71" i="8"/>
  <c r="F60" i="8"/>
  <c r="F58" i="8"/>
  <c r="F59" i="8"/>
  <c r="S71" i="8"/>
  <c r="BM72" i="8"/>
  <c r="BM73" i="8"/>
  <c r="BM74" i="8"/>
  <c r="BM75" i="8"/>
  <c r="F64" i="8"/>
  <c r="AX64" i="8" s="1"/>
  <c r="F65" i="8"/>
  <c r="T65" i="8" s="1"/>
  <c r="F66" i="8"/>
  <c r="AX66" i="8" s="1"/>
  <c r="BM76" i="8"/>
  <c r="BM77" i="8"/>
  <c r="BM79" i="8"/>
  <c r="F57" i="8"/>
  <c r="F61" i="8"/>
  <c r="AX61" i="8" s="1"/>
  <c r="F62" i="8"/>
  <c r="F63" i="8"/>
  <c r="S74" i="8"/>
  <c r="S75" i="8"/>
  <c r="S76" i="8"/>
  <c r="F67" i="8"/>
  <c r="BN67" i="8" s="1"/>
  <c r="F68" i="8"/>
  <c r="BM82" i="8"/>
  <c r="BM83" i="8"/>
  <c r="BM84" i="8"/>
  <c r="F73" i="8"/>
  <c r="T73" i="8" s="1"/>
  <c r="S84" i="8"/>
  <c r="BM85" i="8"/>
  <c r="F74" i="8"/>
  <c r="BM86" i="8"/>
  <c r="F75" i="8"/>
  <c r="G75" i="8"/>
  <c r="BM88" i="8"/>
  <c r="BM89" i="8"/>
  <c r="BM90" i="8"/>
  <c r="BM91" i="8"/>
  <c r="BM92" i="8"/>
  <c r="BM93" i="8"/>
  <c r="F81" i="8"/>
  <c r="F82" i="8"/>
  <c r="S94" i="8"/>
  <c r="F83" i="8"/>
  <c r="F84" i="8"/>
  <c r="BM95" i="8"/>
  <c r="BM96" i="8"/>
  <c r="BM97" i="8"/>
  <c r="F86" i="8"/>
  <c r="S97" i="8"/>
  <c r="BM102" i="8"/>
  <c r="F91" i="8"/>
  <c r="BM104" i="8"/>
  <c r="F93" i="8"/>
  <c r="BN93" i="8" s="1"/>
  <c r="BM106" i="8"/>
  <c r="F96" i="8"/>
  <c r="BM108" i="8"/>
  <c r="F97" i="8"/>
  <c r="BM109" i="8"/>
  <c r="F100" i="8"/>
  <c r="BM112" i="8"/>
  <c r="BM113" i="8"/>
  <c r="BM114" i="8"/>
  <c r="BM116" i="8"/>
  <c r="F94" i="8"/>
  <c r="F95" i="8"/>
  <c r="BN95" i="8" s="1"/>
  <c r="F98" i="8"/>
  <c r="F99" i="8"/>
  <c r="T99" i="8" s="1"/>
  <c r="F101" i="8"/>
  <c r="BN101" i="8" s="1"/>
  <c r="F102" i="8"/>
  <c r="T102" i="8" s="1"/>
  <c r="F103" i="8"/>
  <c r="F104" i="8"/>
  <c r="S115" i="8"/>
  <c r="F105" i="8"/>
  <c r="S116" i="8"/>
  <c r="BM117" i="8"/>
  <c r="F106" i="8"/>
  <c r="F107" i="8"/>
  <c r="F108" i="8"/>
  <c r="S118" i="8"/>
  <c r="F109" i="8"/>
  <c r="F110" i="8"/>
  <c r="F111" i="8"/>
  <c r="BM122" i="8"/>
  <c r="BM123" i="8"/>
  <c r="BM124" i="8"/>
  <c r="BM125" i="8"/>
  <c r="BM126" i="8"/>
  <c r="BM127" i="8"/>
  <c r="BM128" i="8"/>
  <c r="BM129" i="8"/>
  <c r="F119" i="8"/>
  <c r="F116" i="8"/>
  <c r="F118" i="8"/>
  <c r="T118" i="8" s="1"/>
  <c r="BC122" i="8"/>
  <c r="G119" i="8"/>
  <c r="BC119" i="8"/>
  <c r="G120" i="8"/>
  <c r="BC120" i="8"/>
  <c r="G121" i="8"/>
  <c r="BC121" i="8"/>
  <c r="S27" i="8"/>
  <c r="S28" i="8"/>
  <c r="F18" i="8"/>
  <c r="T18" i="8" s="1"/>
  <c r="F19" i="8"/>
  <c r="T19" i="8" s="1"/>
  <c r="S32" i="8"/>
  <c r="S33" i="8"/>
  <c r="S34" i="8"/>
  <c r="S36" i="8"/>
  <c r="S37" i="8"/>
  <c r="S38" i="8"/>
  <c r="S39" i="8"/>
  <c r="S43" i="8"/>
  <c r="S44" i="8"/>
  <c r="S45" i="8"/>
  <c r="S46" i="8"/>
  <c r="S47" i="8"/>
  <c r="F30" i="8"/>
  <c r="AX30" i="8" s="1"/>
  <c r="F31" i="8"/>
  <c r="T31" i="8" s="1"/>
  <c r="F36" i="8"/>
  <c r="AX36" i="8" s="1"/>
  <c r="S48" i="8"/>
  <c r="F37" i="8"/>
  <c r="S49" i="8"/>
  <c r="S50" i="8"/>
  <c r="F39" i="8"/>
  <c r="AX39" i="8" s="1"/>
  <c r="G29" i="8"/>
  <c r="G30" i="8"/>
  <c r="G31" i="8"/>
  <c r="G32" i="8"/>
  <c r="G33" i="8"/>
  <c r="G34" i="8"/>
  <c r="G35" i="8"/>
  <c r="G36" i="8"/>
  <c r="G37" i="8"/>
  <c r="G38" i="8"/>
  <c r="G39" i="8"/>
  <c r="G40" i="8"/>
  <c r="F40" i="8"/>
  <c r="BN40" i="8" s="1"/>
  <c r="S52" i="8"/>
  <c r="S55" i="8"/>
  <c r="S56" i="8"/>
  <c r="S57" i="8"/>
  <c r="F44" i="8"/>
  <c r="T44" i="8" s="1"/>
  <c r="F46" i="8"/>
  <c r="AX46" i="8" s="1"/>
  <c r="S58" i="8"/>
  <c r="F47" i="8"/>
  <c r="T47" i="8" s="1"/>
  <c r="S63" i="8"/>
  <c r="S64" i="8"/>
  <c r="S65" i="8"/>
  <c r="S67" i="8"/>
  <c r="S68" i="8"/>
  <c r="S78" i="8"/>
  <c r="S80" i="8"/>
  <c r="F70" i="8"/>
  <c r="S83" i="8"/>
  <c r="S85" i="8"/>
  <c r="S86" i="8"/>
  <c r="S87" i="8"/>
  <c r="F76" i="8"/>
  <c r="S88" i="8"/>
  <c r="F77" i="8"/>
  <c r="S89" i="8"/>
  <c r="F78" i="8"/>
  <c r="T78" i="8" s="1"/>
  <c r="S90" i="8"/>
  <c r="F80" i="8"/>
  <c r="T80" i="8" s="1"/>
  <c r="S96" i="8"/>
  <c r="F85" i="8"/>
  <c r="S98" i="8"/>
  <c r="S99" i="8"/>
  <c r="S100" i="8"/>
  <c r="F89" i="8"/>
  <c r="BN89" i="8" s="1"/>
  <c r="S101" i="8"/>
  <c r="S103" i="8"/>
  <c r="S104" i="8"/>
  <c r="S109" i="8"/>
  <c r="S110" i="8"/>
  <c r="S113" i="8"/>
  <c r="S114" i="8"/>
  <c r="S117" i="8"/>
  <c r="S119" i="8"/>
  <c r="S120" i="8"/>
  <c r="S121" i="8"/>
  <c r="S123" i="8"/>
  <c r="S124" i="8"/>
  <c r="S125" i="8"/>
  <c r="F112" i="8"/>
  <c r="F113" i="8"/>
  <c r="F114" i="8"/>
  <c r="S126" i="8"/>
  <c r="F117" i="8"/>
  <c r="BN117" i="8" s="1"/>
  <c r="G117" i="8"/>
  <c r="S129" i="8"/>
  <c r="S24" i="8"/>
  <c r="BC117" i="8"/>
  <c r="G118" i="8"/>
  <c r="BC118" i="8"/>
  <c r="BC115" i="8"/>
  <c r="BC116" i="8"/>
  <c r="G114" i="8"/>
  <c r="F115" i="8"/>
  <c r="BN115" i="8" s="1"/>
  <c r="G115" i="8"/>
  <c r="G116" i="8"/>
  <c r="BC114" i="8"/>
  <c r="BC110" i="8"/>
  <c r="BC111" i="8"/>
  <c r="BC112" i="8"/>
  <c r="BC113" i="8"/>
  <c r="G110" i="8"/>
  <c r="G111" i="8"/>
  <c r="G112" i="8"/>
  <c r="G113" i="8"/>
  <c r="G109" i="8"/>
  <c r="BC107" i="8"/>
  <c r="BC108" i="8"/>
  <c r="BC109" i="8"/>
  <c r="G107" i="8"/>
  <c r="G108" i="8"/>
  <c r="BC105" i="8"/>
  <c r="BC106" i="8"/>
  <c r="G105" i="8"/>
  <c r="G106" i="8"/>
  <c r="BC102" i="8"/>
  <c r="BC103" i="8"/>
  <c r="BC104" i="8"/>
  <c r="G102" i="8"/>
  <c r="G103" i="8"/>
  <c r="G104" i="8"/>
  <c r="G101" i="8"/>
  <c r="BC101" i="8"/>
  <c r="G100" i="8"/>
  <c r="BC100" i="8"/>
  <c r="G99" i="8"/>
  <c r="BC99" i="8"/>
  <c r="G94" i="8"/>
  <c r="G95" i="8"/>
  <c r="G96" i="8"/>
  <c r="G97" i="8"/>
  <c r="G98" i="8"/>
  <c r="BC97" i="8"/>
  <c r="BC98" i="8"/>
  <c r="BC95" i="8"/>
  <c r="BC96" i="8"/>
  <c r="BC94" i="8"/>
  <c r="G93" i="8"/>
  <c r="BC93" i="8"/>
  <c r="F92" i="8"/>
  <c r="G92" i="8"/>
  <c r="BC92" i="8"/>
  <c r="K11302" i="1"/>
  <c r="K11301" i="1"/>
  <c r="K11300" i="1"/>
  <c r="K11299" i="1"/>
  <c r="K11298" i="1"/>
  <c r="K11297" i="1"/>
  <c r="K11296" i="1"/>
  <c r="K11295" i="1"/>
  <c r="K11294" i="1"/>
  <c r="K11293" i="1"/>
  <c r="K11292" i="1"/>
  <c r="K11291" i="1"/>
  <c r="K11290" i="1"/>
  <c r="K11289" i="1"/>
  <c r="K11288" i="1"/>
  <c r="K11287" i="1"/>
  <c r="K11286" i="1"/>
  <c r="K11285" i="1"/>
  <c r="K11284" i="1"/>
  <c r="K11283" i="1"/>
  <c r="K11282" i="1"/>
  <c r="K11280" i="1"/>
  <c r="K11279" i="1"/>
  <c r="K11278" i="1"/>
  <c r="K11277" i="1"/>
  <c r="K11276" i="1"/>
  <c r="K11275" i="1"/>
  <c r="K11274" i="1"/>
  <c r="K11273" i="1"/>
  <c r="K11272" i="1"/>
  <c r="K11271" i="1"/>
  <c r="K11270" i="1"/>
  <c r="K11269" i="1"/>
  <c r="K11268" i="1"/>
  <c r="K11267" i="1"/>
  <c r="K11266" i="1"/>
  <c r="K11265" i="1"/>
  <c r="K11264" i="1"/>
  <c r="K11263" i="1"/>
  <c r="K11262" i="1"/>
  <c r="K11261" i="1"/>
  <c r="K11260" i="1"/>
  <c r="K11259" i="1"/>
  <c r="K11258" i="1"/>
  <c r="K11257" i="1"/>
  <c r="K11256" i="1"/>
  <c r="K11255" i="1"/>
  <c r="K11254" i="1"/>
  <c r="K11253" i="1"/>
  <c r="K11252" i="1"/>
  <c r="K11251" i="1"/>
  <c r="K11250" i="1"/>
  <c r="K11249" i="1"/>
  <c r="K11248" i="1"/>
  <c r="K11247" i="1"/>
  <c r="K11246" i="1"/>
  <c r="G91" i="8"/>
  <c r="BC91" i="8"/>
  <c r="F90" i="8"/>
  <c r="G90" i="8"/>
  <c r="BC90" i="8"/>
  <c r="BC89" i="8"/>
  <c r="G89" i="8"/>
  <c r="F87" i="8"/>
  <c r="G87" i="8"/>
  <c r="BC87" i="8"/>
  <c r="F88" i="8"/>
  <c r="G88" i="8"/>
  <c r="BC88" i="8"/>
  <c r="G85" i="8"/>
  <c r="G86" i="8"/>
  <c r="BC86" i="8"/>
  <c r="BC85" i="8"/>
  <c r="G84" i="8"/>
  <c r="BC84" i="8"/>
  <c r="G83" i="8"/>
  <c r="BC83" i="8"/>
  <c r="G82" i="8"/>
  <c r="BC82" i="8"/>
  <c r="BL10" i="8"/>
  <c r="BL9" i="8"/>
  <c r="BL4" i="8"/>
  <c r="BL5" i="8"/>
  <c r="BL6" i="8"/>
  <c r="BL7" i="8"/>
  <c r="BL8" i="8"/>
  <c r="BL3" i="8"/>
  <c r="BG10" i="8"/>
  <c r="BG9" i="8"/>
  <c r="BG8" i="8"/>
  <c r="BG7" i="8"/>
  <c r="BG6" i="8"/>
  <c r="BG5" i="8"/>
  <c r="C9" i="8"/>
  <c r="D9" i="8" s="1"/>
  <c r="J9" i="8" s="1"/>
  <c r="AJ9" i="8" s="1"/>
  <c r="C10" i="8"/>
  <c r="D10" i="8" s="1"/>
  <c r="J10" i="8" s="1"/>
  <c r="AJ10" i="8" s="1"/>
  <c r="N10" i="8"/>
  <c r="C11" i="8"/>
  <c r="C15" i="8"/>
  <c r="D15" i="8" s="1"/>
  <c r="J15" i="8" s="1"/>
  <c r="C16" i="8"/>
  <c r="C17" i="8"/>
  <c r="C20" i="8"/>
  <c r="D20" i="8" s="1"/>
  <c r="J20" i="8" s="1"/>
  <c r="C22" i="8"/>
  <c r="C23" i="8"/>
  <c r="D23" i="8" s="1"/>
  <c r="C24" i="8"/>
  <c r="C25" i="8"/>
  <c r="C26" i="8"/>
  <c r="BG4" i="8"/>
  <c r="BG3" i="8"/>
  <c r="N3" i="8"/>
  <c r="N4" i="8"/>
  <c r="N5" i="8"/>
  <c r="N6" i="8"/>
  <c r="N7" i="8"/>
  <c r="N8" i="8"/>
  <c r="N9" i="8"/>
  <c r="BC3" i="8"/>
  <c r="BC4" i="8"/>
  <c r="BC5" i="8"/>
  <c r="BC6" i="8"/>
  <c r="BC7" i="8"/>
  <c r="BC8" i="8"/>
  <c r="BC9" i="8"/>
  <c r="BC10" i="8"/>
  <c r="BC11" i="8"/>
  <c r="BC12" i="8"/>
  <c r="BC13" i="8"/>
  <c r="BC14" i="8"/>
  <c r="BC15" i="8"/>
  <c r="BC16" i="8"/>
  <c r="BC17" i="8"/>
  <c r="BC18" i="8"/>
  <c r="BC19" i="8"/>
  <c r="BC20" i="8"/>
  <c r="BC21" i="8"/>
  <c r="BC22" i="8"/>
  <c r="BC23" i="8"/>
  <c r="BC24" i="8"/>
  <c r="BC25" i="8"/>
  <c r="BC26" i="8"/>
  <c r="BC27" i="8"/>
  <c r="BC28" i="8"/>
  <c r="BC29" i="8"/>
  <c r="BC30" i="8"/>
  <c r="BC31" i="8"/>
  <c r="BC32" i="8"/>
  <c r="BC33" i="8"/>
  <c r="BC34" i="8"/>
  <c r="BC35" i="8"/>
  <c r="BC36" i="8"/>
  <c r="BC37" i="8"/>
  <c r="BC38" i="8"/>
  <c r="BC39" i="8"/>
  <c r="BC53" i="8"/>
  <c r="BC54" i="8"/>
  <c r="BC55" i="8"/>
  <c r="BC56" i="8"/>
  <c r="BC57" i="8"/>
  <c r="BC58" i="8"/>
  <c r="BC59" i="8"/>
  <c r="BC60" i="8"/>
  <c r="BC61" i="8"/>
  <c r="BC62" i="8"/>
  <c r="BC63" i="8"/>
  <c r="BC64" i="8"/>
  <c r="BC65" i="8"/>
  <c r="BC66" i="8"/>
  <c r="BC67" i="8"/>
  <c r="BC68" i="8"/>
  <c r="BC69" i="8"/>
  <c r="BC70" i="8"/>
  <c r="BC71" i="8"/>
  <c r="BC72" i="8"/>
  <c r="BC73" i="8"/>
  <c r="BC74" i="8"/>
  <c r="BC75" i="8"/>
  <c r="BC76" i="8"/>
  <c r="BC77" i="8"/>
  <c r="BC78" i="8"/>
  <c r="BC79" i="8"/>
  <c r="BC80" i="8"/>
  <c r="BC81" i="8"/>
  <c r="BC41" i="8"/>
  <c r="BC42" i="8"/>
  <c r="BC43" i="8"/>
  <c r="BC44" i="8"/>
  <c r="BC45" i="8"/>
  <c r="BC46" i="8"/>
  <c r="BC47" i="8"/>
  <c r="BC48" i="8"/>
  <c r="BC49" i="8"/>
  <c r="BC50" i="8"/>
  <c r="BC51" i="8"/>
  <c r="BC52" i="8"/>
  <c r="BC40" i="8"/>
  <c r="G81" i="8"/>
  <c r="G80" i="8"/>
  <c r="G76" i="8"/>
  <c r="G77" i="8"/>
  <c r="G78" i="8"/>
  <c r="G79" i="8"/>
  <c r="F79" i="8"/>
  <c r="E90" i="20"/>
  <c r="D90" i="20"/>
  <c r="A2" i="20"/>
  <c r="E90" i="19"/>
  <c r="D90" i="19"/>
  <c r="A2" i="19"/>
  <c r="R10" i="8"/>
  <c r="G73" i="8"/>
  <c r="G74" i="8"/>
  <c r="F72" i="8"/>
  <c r="G62" i="8"/>
  <c r="G63" i="8"/>
  <c r="G64" i="8"/>
  <c r="G65" i="8"/>
  <c r="G66" i="8"/>
  <c r="G67" i="8"/>
  <c r="G68" i="8"/>
  <c r="F69" i="8"/>
  <c r="G69" i="8"/>
  <c r="G70" i="8"/>
  <c r="F71" i="8"/>
  <c r="G71" i="8"/>
  <c r="G72" i="8"/>
  <c r="F42" i="8"/>
  <c r="BN42" i="8" s="1"/>
  <c r="G42" i="8"/>
  <c r="F43" i="8"/>
  <c r="BN43" i="8" s="1"/>
  <c r="S54" i="8"/>
  <c r="G43" i="8"/>
  <c r="G44" i="8"/>
  <c r="G45" i="8"/>
  <c r="G46" i="8"/>
  <c r="G47" i="8"/>
  <c r="G48" i="8"/>
  <c r="G49" i="8"/>
  <c r="G50" i="8"/>
  <c r="G51" i="8"/>
  <c r="G52" i="8"/>
  <c r="G53" i="8"/>
  <c r="G54" i="8"/>
  <c r="F55" i="8"/>
  <c r="G55" i="8"/>
  <c r="F56" i="8"/>
  <c r="G56" i="8"/>
  <c r="G57" i="8"/>
  <c r="G58" i="8"/>
  <c r="G59" i="8"/>
  <c r="G60" i="8"/>
  <c r="G61" i="8"/>
  <c r="F11" i="8"/>
  <c r="BN11" i="8" s="1"/>
  <c r="G11" i="8"/>
  <c r="G12" i="8"/>
  <c r="G13" i="8"/>
  <c r="G14" i="8"/>
  <c r="G15" i="8"/>
  <c r="G16" i="8"/>
  <c r="G17" i="8"/>
  <c r="G18" i="8"/>
  <c r="G19" i="8"/>
  <c r="G10" i="8"/>
  <c r="F10" i="8"/>
  <c r="G20" i="8"/>
  <c r="G21" i="8"/>
  <c r="F21" i="8"/>
  <c r="F22" i="8"/>
  <c r="F23" i="8"/>
  <c r="F24" i="8"/>
  <c r="G22" i="8"/>
  <c r="G23" i="8"/>
  <c r="G24" i="8"/>
  <c r="G25" i="8"/>
  <c r="G26" i="8"/>
  <c r="G27" i="8"/>
  <c r="G28" i="8"/>
  <c r="G41" i="8"/>
  <c r="F41" i="8"/>
  <c r="AX41" i="8" s="1"/>
  <c r="S51" i="8"/>
  <c r="F6" i="8"/>
  <c r="G6" i="8"/>
  <c r="G7" i="8"/>
  <c r="G8" i="8"/>
  <c r="G9" i="8"/>
  <c r="F7" i="8"/>
  <c r="F8" i="8"/>
  <c r="F9" i="8"/>
  <c r="R8" i="8"/>
  <c r="R9" i="8"/>
  <c r="R6" i="8"/>
  <c r="R7" i="8"/>
  <c r="F5" i="8"/>
  <c r="G5" i="8"/>
  <c r="G3" i="8"/>
  <c r="G4" i="8"/>
  <c r="F3" i="8"/>
  <c r="F4" i="8"/>
  <c r="AE68" i="8"/>
  <c r="AF68" i="8"/>
  <c r="AU57" i="8"/>
  <c r="AU58" i="8"/>
  <c r="AU59" i="8"/>
  <c r="AU60" i="8"/>
  <c r="AU61" i="8"/>
  <c r="AU62" i="8"/>
  <c r="AU63" i="8"/>
  <c r="AU64" i="8"/>
  <c r="AU65" i="8"/>
  <c r="AU66" i="8"/>
  <c r="AU67" i="8"/>
  <c r="AE57" i="8"/>
  <c r="AF57" i="8"/>
  <c r="AE58" i="8"/>
  <c r="AF58" i="8"/>
  <c r="AE59" i="8"/>
  <c r="AF59" i="8"/>
  <c r="AE60" i="8"/>
  <c r="AF60" i="8"/>
  <c r="AE61" i="8"/>
  <c r="AF61" i="8"/>
  <c r="AE62" i="8"/>
  <c r="AF62" i="8"/>
  <c r="AE63" i="8"/>
  <c r="AF63" i="8"/>
  <c r="AE64" i="8"/>
  <c r="AF64" i="8"/>
  <c r="AE65" i="8"/>
  <c r="AF65" i="8"/>
  <c r="AE66" i="8"/>
  <c r="AF66" i="8"/>
  <c r="AE67" i="8"/>
  <c r="AF67" i="8"/>
  <c r="AU45" i="8"/>
  <c r="AU46" i="8"/>
  <c r="AU47" i="8"/>
  <c r="AU48" i="8"/>
  <c r="AU49" i="8"/>
  <c r="AU50" i="8"/>
  <c r="AU51" i="8"/>
  <c r="AU52" i="8"/>
  <c r="AU53" i="8"/>
  <c r="AU54" i="8"/>
  <c r="AU55" i="8"/>
  <c r="AU56" i="8"/>
  <c r="AE45" i="8"/>
  <c r="AF45" i="8"/>
  <c r="AE46" i="8"/>
  <c r="AF46" i="8"/>
  <c r="AE47" i="8"/>
  <c r="AF47" i="8"/>
  <c r="AE48" i="8"/>
  <c r="AF48" i="8"/>
  <c r="AE49" i="8"/>
  <c r="AF49" i="8"/>
  <c r="AE50" i="8"/>
  <c r="AF50" i="8"/>
  <c r="AE51" i="8"/>
  <c r="AF51" i="8"/>
  <c r="AE52" i="8"/>
  <c r="AF52" i="8"/>
  <c r="AE53" i="8"/>
  <c r="AF53" i="8"/>
  <c r="AE54" i="8"/>
  <c r="AF54" i="8"/>
  <c r="AE55" i="8"/>
  <c r="AF55" i="8"/>
  <c r="AE56" i="8"/>
  <c r="AF56" i="8"/>
  <c r="AU28" i="8"/>
  <c r="AU29" i="8"/>
  <c r="AU30" i="8"/>
  <c r="AU31" i="8"/>
  <c r="AU32" i="8"/>
  <c r="AU33" i="8"/>
  <c r="AU34" i="8"/>
  <c r="AU35" i="8"/>
  <c r="AU36" i="8"/>
  <c r="AU37" i="8"/>
  <c r="AU38" i="8"/>
  <c r="AU39" i="8"/>
  <c r="AU40" i="8"/>
  <c r="AU41" i="8"/>
  <c r="AU42" i="8"/>
  <c r="AU43" i="8"/>
  <c r="AU44" i="8"/>
  <c r="AU27" i="8"/>
  <c r="AE35" i="8"/>
  <c r="AF35" i="8"/>
  <c r="AE36" i="8"/>
  <c r="AF36" i="8"/>
  <c r="AE37" i="8"/>
  <c r="AF37" i="8"/>
  <c r="AE38" i="8"/>
  <c r="AF38" i="8"/>
  <c r="AE39" i="8"/>
  <c r="AF39" i="8"/>
  <c r="C30" i="8"/>
  <c r="D30" i="8" s="1"/>
  <c r="J30" i="8" s="1"/>
  <c r="C31" i="8"/>
  <c r="D31" i="8" s="1"/>
  <c r="C21" i="8"/>
  <c r="C27" i="8"/>
  <c r="C28" i="8"/>
  <c r="D28" i="8" s="1"/>
  <c r="C29" i="8"/>
  <c r="C32" i="8"/>
  <c r="AW32" i="8" s="1"/>
  <c r="C37" i="8"/>
  <c r="C38" i="8"/>
  <c r="C39" i="8"/>
  <c r="C41" i="8"/>
  <c r="C43" i="8"/>
  <c r="C47" i="8"/>
  <c r="AE40" i="8"/>
  <c r="AF40" i="8"/>
  <c r="AE41" i="8"/>
  <c r="AF41" i="8"/>
  <c r="AE42" i="8"/>
  <c r="AF42" i="8"/>
  <c r="AE43" i="8"/>
  <c r="AF43" i="8"/>
  <c r="AE44" i="8"/>
  <c r="AF44" i="8"/>
  <c r="AE23" i="8"/>
  <c r="AF23" i="8"/>
  <c r="AE24" i="8"/>
  <c r="AF24" i="8"/>
  <c r="AE25" i="8"/>
  <c r="AF25" i="8"/>
  <c r="AE26" i="8"/>
  <c r="AF26" i="8"/>
  <c r="AE27" i="8"/>
  <c r="AF27" i="8"/>
  <c r="AE28" i="8"/>
  <c r="AF28" i="8"/>
  <c r="AE29" i="8"/>
  <c r="AF29" i="8"/>
  <c r="AE30" i="8"/>
  <c r="AF30" i="8"/>
  <c r="AE31" i="8"/>
  <c r="AF31" i="8"/>
  <c r="AE32" i="8"/>
  <c r="AF32" i="8"/>
  <c r="AE33" i="8"/>
  <c r="AF33" i="8"/>
  <c r="AE34" i="8"/>
  <c r="AF34" i="8"/>
  <c r="AF22" i="8"/>
  <c r="AE22" i="8"/>
  <c r="R3" i="8"/>
  <c r="R4" i="8"/>
  <c r="R5" i="8"/>
  <c r="A2" i="1"/>
  <c r="C48" i="8"/>
  <c r="C49" i="8"/>
  <c r="D49" i="8" s="1"/>
  <c r="C50" i="8"/>
  <c r="C55" i="8"/>
  <c r="AW55" i="8" s="1"/>
  <c r="C59" i="8"/>
  <c r="AW59" i="8" s="1"/>
  <c r="C67" i="8"/>
  <c r="C66" i="8"/>
  <c r="C68" i="8"/>
  <c r="C65" i="8"/>
  <c r="C75" i="8"/>
  <c r="D75" i="8" s="1"/>
  <c r="J75" i="8" s="1"/>
  <c r="C76" i="8"/>
  <c r="D76" i="8" s="1"/>
  <c r="J76" i="8" s="1"/>
  <c r="C77" i="8"/>
  <c r="C78" i="8"/>
  <c r="D78" i="8" s="1"/>
  <c r="J78" i="8" s="1"/>
  <c r="C79" i="8"/>
  <c r="D79" i="8" s="1"/>
  <c r="J79" i="8" s="1"/>
  <c r="C81" i="8"/>
  <c r="C84" i="8"/>
  <c r="BD84" i="8" s="1"/>
  <c r="BE84" i="8" s="1"/>
  <c r="C85" i="8"/>
  <c r="BD85" i="8" s="1"/>
  <c r="BE85" i="8" s="1"/>
  <c r="C86" i="8"/>
  <c r="C87" i="8"/>
  <c r="D87" i="8" s="1"/>
  <c r="J87" i="8" s="1"/>
  <c r="C88" i="8"/>
  <c r="C89" i="8"/>
  <c r="BD89" i="8" s="1"/>
  <c r="BE89" i="8" s="1"/>
  <c r="C91" i="8"/>
  <c r="D91" i="8" s="1"/>
  <c r="J91" i="8" s="1"/>
  <c r="C115" i="8"/>
  <c r="C60" i="8"/>
  <c r="C61" i="8"/>
  <c r="D61" i="8" s="1"/>
  <c r="J61" i="8" s="1"/>
  <c r="C62" i="8"/>
  <c r="C63" i="8"/>
  <c r="C64" i="8"/>
  <c r="C57" i="8"/>
  <c r="C108" i="8"/>
  <c r="D108" i="8" s="1"/>
  <c r="C109" i="8"/>
  <c r="D109" i="8" s="1"/>
  <c r="J109" i="8" s="1"/>
  <c r="C110" i="8"/>
  <c r="C113" i="8"/>
  <c r="D113" i="8" s="1"/>
  <c r="C114" i="8"/>
  <c r="D114" i="8" s="1"/>
  <c r="J114" i="8" s="1"/>
  <c r="C105" i="8"/>
  <c r="BD105" i="8" s="1"/>
  <c r="BE105" i="8" s="1"/>
  <c r="C106" i="8"/>
  <c r="D106" i="8" s="1"/>
  <c r="J106" i="8" s="1"/>
  <c r="C107" i="8"/>
  <c r="D107" i="8" s="1"/>
  <c r="J107" i="8" s="1"/>
  <c r="C111" i="8"/>
  <c r="D111" i="8" s="1"/>
  <c r="J111" i="8" s="1"/>
  <c r="C112" i="8"/>
  <c r="C116" i="8"/>
  <c r="BD116" i="8" s="1"/>
  <c r="BE116" i="8" s="1"/>
  <c r="C90" i="8"/>
  <c r="BD90" i="8" s="1"/>
  <c r="BE90" i="8" s="1"/>
  <c r="C40" i="8"/>
  <c r="C36" i="8"/>
  <c r="D36" i="8" s="1"/>
  <c r="J36" i="8" s="1"/>
  <c r="C45" i="8"/>
  <c r="AW45" i="8" s="1"/>
  <c r="C51" i="8"/>
  <c r="AW51" i="8" s="1"/>
  <c r="C119" i="8"/>
  <c r="C120" i="8"/>
  <c r="C71" i="8"/>
  <c r="D71" i="8" s="1"/>
  <c r="J71" i="8" s="1"/>
  <c r="C3" i="8"/>
  <c r="C97" i="8"/>
  <c r="D97" i="8" s="1"/>
  <c r="J97" i="8" s="1"/>
  <c r="C94" i="8"/>
  <c r="D94" i="8" s="1"/>
  <c r="J94" i="8" s="1"/>
  <c r="C95" i="8"/>
  <c r="BD95" i="8" s="1"/>
  <c r="BE95" i="8" s="1"/>
  <c r="C96" i="8"/>
  <c r="BD96" i="8" s="1"/>
  <c r="BE96" i="8" s="1"/>
  <c r="C98" i="8"/>
  <c r="BD98" i="8" s="1"/>
  <c r="BE98" i="8" s="1"/>
  <c r="C99" i="8"/>
  <c r="C100" i="8"/>
  <c r="BD100" i="8" s="1"/>
  <c r="BE100" i="8" s="1"/>
  <c r="C101" i="8"/>
  <c r="D101" i="8" s="1"/>
  <c r="J101" i="8" s="1"/>
  <c r="C102" i="8"/>
  <c r="C103" i="8"/>
  <c r="BD103" i="8" s="1"/>
  <c r="BE103" i="8" s="1"/>
  <c r="C104" i="8"/>
  <c r="BD104" i="8" s="1"/>
  <c r="BE104" i="8" s="1"/>
  <c r="C7" i="8"/>
  <c r="C70" i="8"/>
  <c r="C72" i="8"/>
  <c r="D72" i="8" s="1"/>
  <c r="J72" i="8" s="1"/>
  <c r="C73" i="8"/>
  <c r="D73" i="8" s="1"/>
  <c r="C74" i="8"/>
  <c r="D74" i="8" s="1"/>
  <c r="J74" i="8" s="1"/>
  <c r="C80" i="8"/>
  <c r="C82" i="8"/>
  <c r="D82" i="8" s="1"/>
  <c r="J82" i="8" s="1"/>
  <c r="C83" i="8"/>
  <c r="C44" i="8"/>
  <c r="C4" i="8"/>
  <c r="D4" i="8" s="1"/>
  <c r="J4" i="8" s="1"/>
  <c r="AJ4" i="8" s="1"/>
  <c r="C6" i="8"/>
  <c r="C13" i="8"/>
  <c r="D13" i="8" s="1"/>
  <c r="C92" i="8"/>
  <c r="C19" i="8"/>
  <c r="D19" i="8" s="1"/>
  <c r="J19" i="8" s="1"/>
  <c r="C33" i="8"/>
  <c r="C58" i="8"/>
  <c r="AW58" i="8" s="1"/>
  <c r="C56" i="8"/>
  <c r="D56" i="8" s="1"/>
  <c r="J56" i="8" s="1"/>
  <c r="C12" i="8"/>
  <c r="D12" i="8" s="1"/>
  <c r="J12" i="8" s="1"/>
  <c r="AJ12" i="8" s="1"/>
  <c r="C46" i="8"/>
  <c r="D46" i="8" s="1"/>
  <c r="J46" i="8" s="1"/>
  <c r="C52" i="8"/>
  <c r="D52" i="8" s="1"/>
  <c r="J52" i="8" s="1"/>
  <c r="C54" i="8"/>
  <c r="D54" i="8" s="1"/>
  <c r="J54" i="8" s="1"/>
  <c r="C35" i="8"/>
  <c r="D35" i="8" s="1"/>
  <c r="C34" i="8"/>
  <c r="D34" i="8" s="1"/>
  <c r="J34" i="8" s="1"/>
  <c r="C8" i="8"/>
  <c r="D8" i="8" s="1"/>
  <c r="J8" i="8" s="1"/>
  <c r="AJ8" i="8" s="1"/>
  <c r="C118" i="8"/>
  <c r="C117" i="8"/>
  <c r="C122" i="8"/>
  <c r="BD122" i="8" s="1"/>
  <c r="BE122" i="8" s="1"/>
  <c r="C123" i="8"/>
  <c r="C93" i="8"/>
  <c r="D93" i="8" s="1"/>
  <c r="C18" i="8"/>
  <c r="C5" i="8"/>
  <c r="D5" i="8" s="1"/>
  <c r="J5" i="8" s="1"/>
  <c r="AJ5" i="8" s="1"/>
  <c r="C53" i="8"/>
  <c r="D53" i="8" s="1"/>
  <c r="J53" i="8" s="1"/>
  <c r="C69" i="8"/>
  <c r="D69" i="8" s="1"/>
  <c r="J69" i="8" s="1"/>
  <c r="C14" i="8"/>
  <c r="D14" i="8" s="1"/>
  <c r="J14" i="8" s="1"/>
  <c r="C42" i="8"/>
  <c r="C148" i="8"/>
  <c r="C149" i="8"/>
  <c r="D149" i="8" s="1"/>
  <c r="J149" i="8" s="1"/>
  <c r="C150" i="8"/>
  <c r="C151" i="8"/>
  <c r="C140" i="8"/>
  <c r="C146" i="8"/>
  <c r="BD146" i="8" s="1"/>
  <c r="BE146" i="8" s="1"/>
  <c r="C147" i="8"/>
  <c r="D147" i="8" s="1"/>
  <c r="C145" i="8"/>
  <c r="C152" i="8"/>
  <c r="BD152" i="8" s="1"/>
  <c r="BE152" i="8" s="1"/>
  <c r="C154" i="8"/>
  <c r="D154" i="8" s="1"/>
  <c r="J154" i="8" s="1"/>
  <c r="C153" i="8"/>
  <c r="C155" i="8"/>
  <c r="C129" i="8"/>
  <c r="BD129" i="8" s="1"/>
  <c r="BE129" i="8" s="1"/>
  <c r="C133" i="8"/>
  <c r="C143" i="8"/>
  <c r="C141" i="8"/>
  <c r="D141" i="8" s="1"/>
  <c r="J141" i="8" s="1"/>
  <c r="C139" i="8"/>
  <c r="C138" i="8"/>
  <c r="D138" i="8" s="1"/>
  <c r="J138" i="8" s="1"/>
  <c r="C126" i="8"/>
  <c r="D126" i="8" s="1"/>
  <c r="J126" i="8" s="1"/>
  <c r="C137" i="8"/>
  <c r="BD137" i="8" s="1"/>
  <c r="BE137" i="8" s="1"/>
  <c r="C125" i="8"/>
  <c r="D125" i="8" s="1"/>
  <c r="C124" i="8"/>
  <c r="S150" i="8"/>
  <c r="S149" i="8"/>
  <c r="C121" i="8"/>
  <c r="D121" i="8" s="1"/>
  <c r="J121" i="8" s="1"/>
  <c r="C131" i="8"/>
  <c r="C134" i="8"/>
  <c r="D134" i="8" s="1"/>
  <c r="J134" i="8" s="1"/>
  <c r="C130" i="8"/>
  <c r="C136" i="8"/>
  <c r="C127" i="8"/>
  <c r="D127" i="8" s="1"/>
  <c r="J127" i="8" s="1"/>
  <c r="C132" i="8"/>
  <c r="C128" i="8"/>
  <c r="C135" i="8"/>
  <c r="C142" i="8"/>
  <c r="S148" i="8"/>
  <c r="BM103" i="8"/>
  <c r="BM44" i="8"/>
  <c r="BM50" i="8"/>
  <c r="BM37" i="8"/>
  <c r="S131" i="8"/>
  <c r="S151" i="8"/>
  <c r="S79" i="8"/>
  <c r="S62" i="8"/>
  <c r="S22" i="8"/>
  <c r="BM119" i="8"/>
  <c r="BM120" i="8"/>
  <c r="BM118" i="8"/>
  <c r="BM43" i="8"/>
  <c r="S93" i="8"/>
  <c r="S29" i="8"/>
  <c r="S30" i="8"/>
  <c r="BM105" i="8"/>
  <c r="BM98" i="8"/>
  <c r="BM100" i="8"/>
  <c r="S92" i="8"/>
  <c r="BM78" i="8"/>
  <c r="BM54" i="8"/>
  <c r="BM22" i="8"/>
  <c r="BM23" i="8"/>
  <c r="BM25" i="8"/>
  <c r="S144" i="8"/>
  <c r="S137" i="8"/>
  <c r="S142" i="8"/>
  <c r="BM144" i="8"/>
  <c r="S155" i="8"/>
  <c r="S42" i="8"/>
  <c r="BM101" i="8"/>
  <c r="S146" i="8"/>
  <c r="S25" i="8"/>
  <c r="BM146" i="8"/>
  <c r="BM107" i="8"/>
  <c r="S72" i="8"/>
  <c r="BM35" i="8"/>
  <c r="BM142" i="8"/>
  <c r="BM143" i="8"/>
  <c r="S108" i="8"/>
  <c r="BM47" i="8"/>
  <c r="BM42" i="8"/>
  <c r="S41" i="8"/>
  <c r="S66" i="8"/>
  <c r="S73" i="8"/>
  <c r="S26" i="8"/>
  <c r="BM32" i="8"/>
  <c r="BM21" i="8"/>
  <c r="BM115" i="8"/>
  <c r="BM53" i="8"/>
  <c r="S107" i="8"/>
  <c r="BN131" i="8" l="1"/>
  <c r="T33" i="8"/>
  <c r="L48" i="8"/>
  <c r="T5" i="8"/>
  <c r="BP137" i="8"/>
  <c r="C144" i="8"/>
  <c r="BD144" i="8" s="1"/>
  <c r="BE144" i="8" s="1"/>
  <c r="C156" i="8"/>
  <c r="D156" i="8" s="1"/>
  <c r="J156" i="8" s="1"/>
  <c r="C157" i="8"/>
  <c r="D157" i="8" s="1"/>
  <c r="J157" i="8" s="1"/>
  <c r="C161" i="8"/>
  <c r="D161" i="8" s="1"/>
  <c r="J161" i="8" s="1"/>
  <c r="C158" i="8"/>
  <c r="D158" i="8" s="1"/>
  <c r="C159" i="8"/>
  <c r="D159" i="8" s="1"/>
  <c r="J159" i="8" s="1"/>
  <c r="C160" i="8"/>
  <c r="D160" i="8" s="1"/>
  <c r="J160" i="8" s="1"/>
  <c r="Y14" i="8"/>
  <c r="N156" i="8"/>
  <c r="BG16" i="8"/>
  <c r="BG32" i="8"/>
  <c r="BI32" i="8" s="1"/>
  <c r="BG48" i="8"/>
  <c r="BI48" i="8" s="1"/>
  <c r="BG64" i="8"/>
  <c r="BG80" i="8"/>
  <c r="BI80" i="8" s="1"/>
  <c r="BG96" i="8"/>
  <c r="BG112" i="8"/>
  <c r="BI112" i="8" s="1"/>
  <c r="BG128" i="8"/>
  <c r="BG144" i="8"/>
  <c r="N17" i="8"/>
  <c r="P17" i="8" s="1"/>
  <c r="N33" i="8"/>
  <c r="P33" i="8" s="1"/>
  <c r="N49" i="8"/>
  <c r="P49" i="8" s="1"/>
  <c r="N65" i="8"/>
  <c r="N81" i="8"/>
  <c r="P81" i="8" s="1"/>
  <c r="N97" i="8"/>
  <c r="P97" i="8" s="1"/>
  <c r="N113" i="8"/>
  <c r="P113" i="8" s="1"/>
  <c r="N129" i="8"/>
  <c r="P129" i="8" s="1"/>
  <c r="N145" i="8"/>
  <c r="P145" i="8" s="1"/>
  <c r="BG17" i="8"/>
  <c r="BI17" i="8" s="1"/>
  <c r="BG33" i="8"/>
  <c r="BI33" i="8" s="1"/>
  <c r="BG129" i="8"/>
  <c r="N50" i="8"/>
  <c r="N114" i="8"/>
  <c r="P114" i="8" s="1"/>
  <c r="N69" i="8"/>
  <c r="BG133" i="8"/>
  <c r="BI133" i="8" s="1"/>
  <c r="N38" i="8"/>
  <c r="BG22" i="8"/>
  <c r="BI22" i="8" s="1"/>
  <c r="N23" i="8"/>
  <c r="P23" i="8" s="1"/>
  <c r="BG135" i="8"/>
  <c r="BI135" i="8" s="1"/>
  <c r="N40" i="8"/>
  <c r="P40" i="8" s="1"/>
  <c r="BG18" i="8"/>
  <c r="BI18" i="8" s="1"/>
  <c r="BG34" i="8"/>
  <c r="BI34" i="8" s="1"/>
  <c r="BG50" i="8"/>
  <c r="BI50" i="8" s="1"/>
  <c r="BG66" i="8"/>
  <c r="BI66" i="8" s="1"/>
  <c r="BG82" i="8"/>
  <c r="BI82" i="8" s="1"/>
  <c r="BG98" i="8"/>
  <c r="BG114" i="8"/>
  <c r="BG130" i="8"/>
  <c r="BG146" i="8"/>
  <c r="N19" i="8"/>
  <c r="N35" i="8"/>
  <c r="P35" i="8" s="1"/>
  <c r="N51" i="8"/>
  <c r="N67" i="8"/>
  <c r="P67" i="8" s="1"/>
  <c r="N83" i="8"/>
  <c r="P83" i="8" s="1"/>
  <c r="N99" i="8"/>
  <c r="P99" i="8" s="1"/>
  <c r="N115" i="8"/>
  <c r="P115" i="8" s="1"/>
  <c r="N133" i="8"/>
  <c r="BG69" i="8"/>
  <c r="BI69" i="8" s="1"/>
  <c r="N70" i="8"/>
  <c r="BG54" i="8"/>
  <c r="BI54" i="8" s="1"/>
  <c r="N71" i="8"/>
  <c r="P71" i="8" s="1"/>
  <c r="BG23" i="8"/>
  <c r="N24" i="8"/>
  <c r="BG19" i="8"/>
  <c r="BG35" i="8"/>
  <c r="BG51" i="8"/>
  <c r="BG67" i="8"/>
  <c r="BI67" i="8" s="1"/>
  <c r="BG83" i="8"/>
  <c r="BI83" i="8" s="1"/>
  <c r="BG99" i="8"/>
  <c r="BI99" i="8" s="1"/>
  <c r="BG115" i="8"/>
  <c r="BG131" i="8"/>
  <c r="BI131" i="8" s="1"/>
  <c r="BG147" i="8"/>
  <c r="BI147" i="8" s="1"/>
  <c r="N20" i="8"/>
  <c r="P20" i="8" s="1"/>
  <c r="N36" i="8"/>
  <c r="P36" i="8" s="1"/>
  <c r="N52" i="8"/>
  <c r="P52" i="8" s="1"/>
  <c r="N68" i="8"/>
  <c r="P68" i="8" s="1"/>
  <c r="N84" i="8"/>
  <c r="P84" i="8" s="1"/>
  <c r="N100" i="8"/>
  <c r="N116" i="8"/>
  <c r="N132" i="8"/>
  <c r="N148" i="8"/>
  <c r="P148" i="8" s="1"/>
  <c r="N160" i="8"/>
  <c r="BG20" i="8"/>
  <c r="BI20" i="8" s="1"/>
  <c r="BG36" i="8"/>
  <c r="BG52" i="8"/>
  <c r="BI52" i="8" s="1"/>
  <c r="BG68" i="8"/>
  <c r="BI68" i="8" s="1"/>
  <c r="BG84" i="8"/>
  <c r="BI84" i="8" s="1"/>
  <c r="BG100" i="8"/>
  <c r="BG116" i="8"/>
  <c r="BG132" i="8"/>
  <c r="BG148" i="8"/>
  <c r="N21" i="8"/>
  <c r="N149" i="8"/>
  <c r="P149" i="8" s="1"/>
  <c r="BG117" i="8"/>
  <c r="BG149" i="8"/>
  <c r="BI149" i="8" s="1"/>
  <c r="N118" i="8"/>
  <c r="BG38" i="8"/>
  <c r="N55" i="8"/>
  <c r="P55" i="8" s="1"/>
  <c r="BG87" i="8"/>
  <c r="N88" i="8"/>
  <c r="P88" i="8" s="1"/>
  <c r="N152" i="8"/>
  <c r="P152" i="8" s="1"/>
  <c r="BG24" i="8"/>
  <c r="BI24" i="8" s="1"/>
  <c r="BG40" i="8"/>
  <c r="BI40" i="8" s="1"/>
  <c r="BG56" i="8"/>
  <c r="BI56" i="8" s="1"/>
  <c r="BG72" i="8"/>
  <c r="BI72" i="8" s="1"/>
  <c r="BG88" i="8"/>
  <c r="BI88" i="8" s="1"/>
  <c r="BG104" i="8"/>
  <c r="BI104" i="8" s="1"/>
  <c r="BG120" i="8"/>
  <c r="BG136" i="8"/>
  <c r="BG152" i="8"/>
  <c r="BI152" i="8" s="1"/>
  <c r="N25" i="8"/>
  <c r="N41" i="8"/>
  <c r="N57" i="8"/>
  <c r="N73" i="8"/>
  <c r="P73" i="8" s="1"/>
  <c r="N89" i="8"/>
  <c r="P89" i="8" s="1"/>
  <c r="N105" i="8"/>
  <c r="N121" i="8"/>
  <c r="P121" i="8" s="1"/>
  <c r="N137" i="8"/>
  <c r="N153" i="8"/>
  <c r="N154" i="8"/>
  <c r="N140" i="8"/>
  <c r="BG61" i="8"/>
  <c r="BI61" i="8" s="1"/>
  <c r="BG141" i="8"/>
  <c r="N62" i="8"/>
  <c r="P62" i="8" s="1"/>
  <c r="N142" i="8"/>
  <c r="P142" i="8" s="1"/>
  <c r="BG78" i="8"/>
  <c r="BI78" i="8" s="1"/>
  <c r="BG126" i="8"/>
  <c r="N15" i="8"/>
  <c r="N95" i="8"/>
  <c r="P95" i="8" s="1"/>
  <c r="N159" i="8"/>
  <c r="BG79" i="8"/>
  <c r="BG127" i="8"/>
  <c r="BI127" i="8" s="1"/>
  <c r="N80" i="8"/>
  <c r="P80" i="8" s="1"/>
  <c r="N144" i="8"/>
  <c r="BG97" i="8"/>
  <c r="N18" i="8"/>
  <c r="P18" i="8" s="1"/>
  <c r="N130" i="8"/>
  <c r="N53" i="8"/>
  <c r="P53" i="8" s="1"/>
  <c r="BG85" i="8"/>
  <c r="N86" i="8"/>
  <c r="BG102" i="8"/>
  <c r="N135" i="8"/>
  <c r="P135" i="8" s="1"/>
  <c r="BG55" i="8"/>
  <c r="N72" i="8"/>
  <c r="N161" i="8"/>
  <c r="BG25" i="8"/>
  <c r="BG41" i="8"/>
  <c r="BI41" i="8" s="1"/>
  <c r="BG57" i="8"/>
  <c r="BI57" i="8" s="1"/>
  <c r="BG73" i="8"/>
  <c r="BI73" i="8" s="1"/>
  <c r="BG89" i="8"/>
  <c r="BI89" i="8" s="1"/>
  <c r="BG105" i="8"/>
  <c r="BI105" i="8" s="1"/>
  <c r="BG121" i="8"/>
  <c r="BI121" i="8" s="1"/>
  <c r="BG137" i="8"/>
  <c r="BI137" i="8" s="1"/>
  <c r="BG153" i="8"/>
  <c r="BI153" i="8" s="1"/>
  <c r="N26" i="8"/>
  <c r="N42" i="8"/>
  <c r="P42" i="8" s="1"/>
  <c r="N58" i="8"/>
  <c r="P58" i="8" s="1"/>
  <c r="N74" i="8"/>
  <c r="N90" i="8"/>
  <c r="N106" i="8"/>
  <c r="N122" i="8"/>
  <c r="P122" i="8" s="1"/>
  <c r="N138" i="8"/>
  <c r="P138" i="8" s="1"/>
  <c r="N12" i="8"/>
  <c r="P12" i="8" s="1"/>
  <c r="AK12" i="8" s="1"/>
  <c r="BG45" i="8"/>
  <c r="BI45" i="8" s="1"/>
  <c r="BG93" i="8"/>
  <c r="BI93" i="8" s="1"/>
  <c r="N78" i="8"/>
  <c r="P78" i="8" s="1"/>
  <c r="N14" i="8"/>
  <c r="P14" i="8" s="1"/>
  <c r="BG14" i="8"/>
  <c r="BI14" i="8" s="1"/>
  <c r="BG94" i="8"/>
  <c r="N79" i="8"/>
  <c r="P79" i="8" s="1"/>
  <c r="N11" i="8"/>
  <c r="P11" i="8" s="1"/>
  <c r="AK11" i="8" s="1"/>
  <c r="BG15" i="8"/>
  <c r="BG95" i="8"/>
  <c r="BI95" i="8" s="1"/>
  <c r="N64" i="8"/>
  <c r="N128" i="8"/>
  <c r="BG113" i="8"/>
  <c r="N98" i="8"/>
  <c r="N131" i="8"/>
  <c r="N117" i="8"/>
  <c r="BG53" i="8"/>
  <c r="BI53" i="8" s="1"/>
  <c r="N134" i="8"/>
  <c r="P134" i="8" s="1"/>
  <c r="BG134" i="8"/>
  <c r="BI134" i="8" s="1"/>
  <c r="N87" i="8"/>
  <c r="P87" i="8" s="1"/>
  <c r="N151" i="8"/>
  <c r="BG119" i="8"/>
  <c r="N136" i="8"/>
  <c r="P136" i="8" s="1"/>
  <c r="N158" i="8"/>
  <c r="BG26" i="8"/>
  <c r="BI26" i="8" s="1"/>
  <c r="BG42" i="8"/>
  <c r="BI42" i="8" s="1"/>
  <c r="BG58" i="8"/>
  <c r="BI58" i="8" s="1"/>
  <c r="BG74" i="8"/>
  <c r="BG90" i="8"/>
  <c r="BG106" i="8"/>
  <c r="BG122" i="8"/>
  <c r="BI122" i="8" s="1"/>
  <c r="BG138" i="8"/>
  <c r="BI138" i="8" s="1"/>
  <c r="BG154" i="8"/>
  <c r="N27" i="8"/>
  <c r="P27" i="8" s="1"/>
  <c r="N43" i="8"/>
  <c r="N59" i="8"/>
  <c r="P59" i="8" s="1"/>
  <c r="N75" i="8"/>
  <c r="P75" i="8" s="1"/>
  <c r="N91" i="8"/>
  <c r="N107" i="8"/>
  <c r="N123" i="8"/>
  <c r="P123" i="8" s="1"/>
  <c r="N139" i="8"/>
  <c r="N155" i="8"/>
  <c r="P155" i="8" s="1"/>
  <c r="BG13" i="8"/>
  <c r="BG125" i="8"/>
  <c r="BI125" i="8" s="1"/>
  <c r="N94" i="8"/>
  <c r="BG30" i="8"/>
  <c r="N31" i="8"/>
  <c r="N111" i="8"/>
  <c r="BG47" i="8"/>
  <c r="BI47" i="8" s="1"/>
  <c r="BG143" i="8"/>
  <c r="BI143" i="8" s="1"/>
  <c r="N16" i="8"/>
  <c r="N96" i="8"/>
  <c r="P96" i="8" s="1"/>
  <c r="BG65" i="8"/>
  <c r="BI65" i="8" s="1"/>
  <c r="N82" i="8"/>
  <c r="N85" i="8"/>
  <c r="P85" i="8" s="1"/>
  <c r="BG37" i="8"/>
  <c r="N22" i="8"/>
  <c r="BG70" i="8"/>
  <c r="BI70" i="8" s="1"/>
  <c r="BG150" i="8"/>
  <c r="BI150" i="8" s="1"/>
  <c r="N119" i="8"/>
  <c r="P119" i="8" s="1"/>
  <c r="BG39" i="8"/>
  <c r="N56" i="8"/>
  <c r="BG27" i="8"/>
  <c r="BG43" i="8"/>
  <c r="BI43" i="8" s="1"/>
  <c r="BG59" i="8"/>
  <c r="BI59" i="8" s="1"/>
  <c r="BG75" i="8"/>
  <c r="BI75" i="8" s="1"/>
  <c r="BG91" i="8"/>
  <c r="BG107" i="8"/>
  <c r="BG123" i="8"/>
  <c r="BI123" i="8" s="1"/>
  <c r="BG139" i="8"/>
  <c r="BG155" i="8"/>
  <c r="BI155" i="8" s="1"/>
  <c r="N28" i="8"/>
  <c r="P28" i="8" s="1"/>
  <c r="N44" i="8"/>
  <c r="N60" i="8"/>
  <c r="P60" i="8" s="1"/>
  <c r="N76" i="8"/>
  <c r="N92" i="8"/>
  <c r="N108" i="8"/>
  <c r="N124" i="8"/>
  <c r="BG29" i="8"/>
  <c r="BG109" i="8"/>
  <c r="BI109" i="8" s="1"/>
  <c r="N46" i="8"/>
  <c r="N126" i="8"/>
  <c r="P126" i="8" s="1"/>
  <c r="BG46" i="8"/>
  <c r="BI46" i="8" s="1"/>
  <c r="BG110" i="8"/>
  <c r="BI110" i="8" s="1"/>
  <c r="N47" i="8"/>
  <c r="N127" i="8"/>
  <c r="BG31" i="8"/>
  <c r="BI31" i="8" s="1"/>
  <c r="N32" i="8"/>
  <c r="N112" i="8"/>
  <c r="BG81" i="8"/>
  <c r="BK82" i="8" s="1"/>
  <c r="N66" i="8"/>
  <c r="P66" i="8" s="1"/>
  <c r="N147" i="8"/>
  <c r="N101" i="8"/>
  <c r="BG21" i="8"/>
  <c r="N54" i="8"/>
  <c r="BG86" i="8"/>
  <c r="BI86" i="8" s="1"/>
  <c r="N103" i="8"/>
  <c r="P103" i="8" s="1"/>
  <c r="BG103" i="8"/>
  <c r="BI103" i="8" s="1"/>
  <c r="N104" i="8"/>
  <c r="BG12" i="8"/>
  <c r="BG28" i="8"/>
  <c r="BI28" i="8" s="1"/>
  <c r="BG44" i="8"/>
  <c r="BG60" i="8"/>
  <c r="BI60" i="8" s="1"/>
  <c r="BG76" i="8"/>
  <c r="BG92" i="8"/>
  <c r="BI92" i="8" s="1"/>
  <c r="BG108" i="8"/>
  <c r="BI108" i="8" s="1"/>
  <c r="BG124" i="8"/>
  <c r="BI124" i="8" s="1"/>
  <c r="BG140" i="8"/>
  <c r="BI140" i="8" s="1"/>
  <c r="BG11" i="8"/>
  <c r="BK11" i="8" s="1"/>
  <c r="N29" i="8"/>
  <c r="P29" i="8" s="1"/>
  <c r="N45" i="8"/>
  <c r="N61" i="8"/>
  <c r="P61" i="8" s="1"/>
  <c r="N77" i="8"/>
  <c r="P77" i="8" s="1"/>
  <c r="N93" i="8"/>
  <c r="P93" i="8" s="1"/>
  <c r="N109" i="8"/>
  <c r="P109" i="8" s="1"/>
  <c r="N125" i="8"/>
  <c r="N141" i="8"/>
  <c r="P141" i="8" s="1"/>
  <c r="N13" i="8"/>
  <c r="P13" i="8" s="1"/>
  <c r="AK13" i="8" s="1"/>
  <c r="BG77" i="8"/>
  <c r="N30" i="8"/>
  <c r="N110" i="8"/>
  <c r="BG62" i="8"/>
  <c r="BG142" i="8"/>
  <c r="BI142" i="8" s="1"/>
  <c r="N63" i="8"/>
  <c r="P63" i="8" s="1"/>
  <c r="N143" i="8"/>
  <c r="BG63" i="8"/>
  <c r="BG111" i="8"/>
  <c r="N48" i="8"/>
  <c r="P48" i="8" s="1"/>
  <c r="BG49" i="8"/>
  <c r="BI49" i="8" s="1"/>
  <c r="BG145" i="8"/>
  <c r="BI145" i="8" s="1"/>
  <c r="N34" i="8"/>
  <c r="N146" i="8"/>
  <c r="P146" i="8" s="1"/>
  <c r="N37" i="8"/>
  <c r="P37" i="8" s="1"/>
  <c r="N157" i="8"/>
  <c r="BG101" i="8"/>
  <c r="BI101" i="8" s="1"/>
  <c r="N102" i="8"/>
  <c r="N150" i="8"/>
  <c r="BG118" i="8"/>
  <c r="N39" i="8"/>
  <c r="P39" i="8" s="1"/>
  <c r="BG71" i="8"/>
  <c r="BG151" i="8"/>
  <c r="N120" i="8"/>
  <c r="BI130" i="8"/>
  <c r="P50" i="8"/>
  <c r="W157" i="8"/>
  <c r="T13" i="8"/>
  <c r="AL13" i="8" s="1"/>
  <c r="H156" i="8"/>
  <c r="U156" i="8" s="1"/>
  <c r="H158" i="8"/>
  <c r="U158" i="8" s="1"/>
  <c r="H161" i="8"/>
  <c r="U161" i="8" s="1"/>
  <c r="H160" i="8"/>
  <c r="U160" i="8" s="1"/>
  <c r="H159" i="8"/>
  <c r="U159" i="8" s="1"/>
  <c r="L96" i="8"/>
  <c r="Y156" i="8"/>
  <c r="I158" i="8"/>
  <c r="M161" i="8"/>
  <c r="M160" i="8"/>
  <c r="M157" i="8"/>
  <c r="I159" i="8"/>
  <c r="M159" i="8"/>
  <c r="M156" i="8"/>
  <c r="H157" i="8"/>
  <c r="U157" i="8" s="1"/>
  <c r="W156" i="8"/>
  <c r="I160" i="8"/>
  <c r="I161" i="8"/>
  <c r="BD155" i="8"/>
  <c r="BE155" i="8" s="1"/>
  <c r="M158" i="8"/>
  <c r="I157" i="8"/>
  <c r="I156" i="8"/>
  <c r="Y157" i="8"/>
  <c r="BN5" i="8"/>
  <c r="BN97" i="8"/>
  <c r="BN86" i="8"/>
  <c r="BN27" i="8"/>
  <c r="BN133" i="8"/>
  <c r="BN35" i="8"/>
  <c r="BN148" i="8"/>
  <c r="T7" i="8"/>
  <c r="AL7" i="8" s="1"/>
  <c r="T76" i="8"/>
  <c r="T68" i="8"/>
  <c r="T129" i="8"/>
  <c r="T150" i="8"/>
  <c r="T110" i="8"/>
  <c r="BN12" i="8"/>
  <c r="T109" i="8"/>
  <c r="T96" i="8"/>
  <c r="T16" i="8"/>
  <c r="T147" i="8"/>
  <c r="BN118" i="8"/>
  <c r="T15" i="8"/>
  <c r="T124" i="8"/>
  <c r="T14" i="8"/>
  <c r="BM16" i="8"/>
  <c r="T83" i="8"/>
  <c r="T85" i="8"/>
  <c r="T46" i="8"/>
  <c r="T145" i="8"/>
  <c r="BN19" i="8"/>
  <c r="T53" i="8"/>
  <c r="L139" i="8"/>
  <c r="BN99" i="8"/>
  <c r="BN150" i="8"/>
  <c r="T12" i="8"/>
  <c r="AL12" i="8" s="1"/>
  <c r="AX67" i="8"/>
  <c r="AX53" i="8"/>
  <c r="L29" i="8"/>
  <c r="BN70" i="8"/>
  <c r="L143" i="8"/>
  <c r="T111" i="8"/>
  <c r="L25" i="8"/>
  <c r="L15" i="8"/>
  <c r="L53" i="8"/>
  <c r="T87" i="8"/>
  <c r="BN114" i="8"/>
  <c r="T57" i="8"/>
  <c r="L146" i="8"/>
  <c r="BN111" i="8"/>
  <c r="BN84" i="8"/>
  <c r="D105" i="8"/>
  <c r="V107" i="8" s="1"/>
  <c r="T41" i="8"/>
  <c r="S122" i="8"/>
  <c r="L52" i="8"/>
  <c r="T50" i="8"/>
  <c r="BN26" i="8"/>
  <c r="L124" i="8"/>
  <c r="L138" i="8"/>
  <c r="T140" i="8"/>
  <c r="T138" i="8"/>
  <c r="S82" i="8"/>
  <c r="BN8" i="8"/>
  <c r="L13" i="8"/>
  <c r="L70" i="8"/>
  <c r="T112" i="8"/>
  <c r="T105" i="8"/>
  <c r="T139" i="8"/>
  <c r="T153" i="8"/>
  <c r="T25" i="8"/>
  <c r="T43" i="8"/>
  <c r="BN108" i="8"/>
  <c r="T74" i="8"/>
  <c r="T51" i="8"/>
  <c r="BM110" i="8"/>
  <c r="T48" i="8"/>
  <c r="Y36" i="8"/>
  <c r="T93" i="8"/>
  <c r="T23" i="8"/>
  <c r="T62" i="8"/>
  <c r="BN58" i="8"/>
  <c r="BN137" i="8"/>
  <c r="BI96" i="8"/>
  <c r="T137" i="8"/>
  <c r="T119" i="8"/>
  <c r="T75" i="8"/>
  <c r="S23" i="8"/>
  <c r="T143" i="8"/>
  <c r="BM81" i="8"/>
  <c r="L19" i="8"/>
  <c r="T72" i="8"/>
  <c r="BN85" i="8"/>
  <c r="BD153" i="8"/>
  <c r="BE153" i="8" s="1"/>
  <c r="BN134" i="8"/>
  <c r="BD97" i="8"/>
  <c r="BE97" i="8" s="1"/>
  <c r="L72" i="8"/>
  <c r="S21" i="8"/>
  <c r="P10" i="8"/>
  <c r="AK10" i="8" s="1"/>
  <c r="BM17" i="8"/>
  <c r="L87" i="8"/>
  <c r="T106" i="8"/>
  <c r="BN82" i="8"/>
  <c r="T60" i="8"/>
  <c r="T149" i="8"/>
  <c r="L101" i="8"/>
  <c r="L125" i="8"/>
  <c r="L55" i="8"/>
  <c r="L81" i="8"/>
  <c r="BP118" i="8"/>
  <c r="L75" i="8"/>
  <c r="BP136" i="8"/>
  <c r="BP91" i="8"/>
  <c r="L38" i="8"/>
  <c r="AX32" i="8"/>
  <c r="BN75" i="8"/>
  <c r="L45" i="8"/>
  <c r="BP54" i="8"/>
  <c r="T32" i="8"/>
  <c r="L64" i="8"/>
  <c r="L35" i="8"/>
  <c r="Y85" i="8"/>
  <c r="Y123" i="8"/>
  <c r="Y135" i="8"/>
  <c r="BP138" i="8"/>
  <c r="AW65" i="8"/>
  <c r="T115" i="8"/>
  <c r="BN36" i="8"/>
  <c r="BP99" i="8"/>
  <c r="T97" i="8"/>
  <c r="BP13" i="8"/>
  <c r="T116" i="8"/>
  <c r="AX52" i="8"/>
  <c r="BP140" i="8"/>
  <c r="Y13" i="8"/>
  <c r="BN72" i="8"/>
  <c r="Y20" i="8"/>
  <c r="L126" i="8"/>
  <c r="Y155" i="8"/>
  <c r="L99" i="8"/>
  <c r="Y128" i="8"/>
  <c r="W152" i="8"/>
  <c r="Y153" i="8"/>
  <c r="Y102" i="8"/>
  <c r="Y31" i="8"/>
  <c r="L137" i="8"/>
  <c r="L123" i="8"/>
  <c r="Y138" i="8"/>
  <c r="BP18" i="8"/>
  <c r="W131" i="8"/>
  <c r="L68" i="8"/>
  <c r="L118" i="8"/>
  <c r="Y103" i="8"/>
  <c r="L134" i="8"/>
  <c r="L150" i="8"/>
  <c r="L153" i="8"/>
  <c r="BN14" i="8"/>
  <c r="BP69" i="8"/>
  <c r="L93" i="8"/>
  <c r="AX43" i="8"/>
  <c r="BN109" i="8"/>
  <c r="BP111" i="8"/>
  <c r="T67" i="8"/>
  <c r="Y49" i="8"/>
  <c r="T52" i="8"/>
  <c r="BN96" i="8"/>
  <c r="Y111" i="8"/>
  <c r="L133" i="8"/>
  <c r="D32" i="8"/>
  <c r="J32" i="8" s="1"/>
  <c r="BN18" i="8"/>
  <c r="L6" i="8"/>
  <c r="W113" i="8"/>
  <c r="Y15" i="8"/>
  <c r="L155" i="8"/>
  <c r="BN136" i="8"/>
  <c r="Y95" i="8"/>
  <c r="Y136" i="8"/>
  <c r="L114" i="8"/>
  <c r="W150" i="8"/>
  <c r="W105" i="8"/>
  <c r="D45" i="8"/>
  <c r="J45" i="8" s="1"/>
  <c r="BP14" i="8"/>
  <c r="T34" i="8"/>
  <c r="BN64" i="8"/>
  <c r="BN139" i="8"/>
  <c r="BP123" i="8"/>
  <c r="L5" i="8"/>
  <c r="BP58" i="8"/>
  <c r="BP74" i="8"/>
  <c r="L117" i="8"/>
  <c r="L129" i="8"/>
  <c r="BP30" i="8"/>
  <c r="BP153" i="8"/>
  <c r="W107" i="8"/>
  <c r="Y116" i="8"/>
  <c r="L20" i="8"/>
  <c r="Y114" i="8"/>
  <c r="W126" i="8"/>
  <c r="W39" i="8"/>
  <c r="BN29" i="8"/>
  <c r="Y145" i="8"/>
  <c r="D65" i="8"/>
  <c r="J65" i="8" s="1"/>
  <c r="BN140" i="8"/>
  <c r="BN48" i="8"/>
  <c r="Y32" i="8"/>
  <c r="BN34" i="8"/>
  <c r="Y133" i="8"/>
  <c r="Y34" i="8"/>
  <c r="BP103" i="8"/>
  <c r="D26" i="8"/>
  <c r="J26" i="8" s="1"/>
  <c r="BN129" i="8"/>
  <c r="T155" i="8"/>
  <c r="BN126" i="8"/>
  <c r="BD114" i="8"/>
  <c r="BE114" i="8" s="1"/>
  <c r="BN102" i="8"/>
  <c r="W127" i="8"/>
  <c r="Y139" i="8"/>
  <c r="L144" i="8"/>
  <c r="BP95" i="8"/>
  <c r="L18" i="8"/>
  <c r="L95" i="8"/>
  <c r="BP65" i="8"/>
  <c r="I133" i="8"/>
  <c r="BP129" i="8"/>
  <c r="L148" i="8"/>
  <c r="BP146" i="8"/>
  <c r="AX48" i="8"/>
  <c r="BN66" i="8"/>
  <c r="L27" i="8"/>
  <c r="Y55" i="8"/>
  <c r="L73" i="8"/>
  <c r="W118" i="8"/>
  <c r="L30" i="8"/>
  <c r="Y109" i="8"/>
  <c r="W129" i="8"/>
  <c r="L149" i="8"/>
  <c r="L154" i="8"/>
  <c r="BP115" i="8"/>
  <c r="I122" i="8"/>
  <c r="Y99" i="8"/>
  <c r="Y56" i="8"/>
  <c r="BP155" i="8"/>
  <c r="BP75" i="8"/>
  <c r="L58" i="8"/>
  <c r="I148" i="8"/>
  <c r="T63" i="8"/>
  <c r="H150" i="8"/>
  <c r="BO150" i="8" s="1"/>
  <c r="BN39" i="8"/>
  <c r="L39" i="8"/>
  <c r="BP148" i="8"/>
  <c r="T39" i="8"/>
  <c r="L103" i="8"/>
  <c r="BD99" i="8"/>
  <c r="BE99" i="8" s="1"/>
  <c r="W148" i="8"/>
  <c r="T122" i="8"/>
  <c r="BN51" i="8"/>
  <c r="L132" i="8"/>
  <c r="BI10" i="8"/>
  <c r="BN100" i="8"/>
  <c r="AX44" i="8"/>
  <c r="BN62" i="8"/>
  <c r="L102" i="8"/>
  <c r="Y107" i="8"/>
  <c r="H96" i="8"/>
  <c r="U96" i="8" s="1"/>
  <c r="Y74" i="8"/>
  <c r="BP53" i="8"/>
  <c r="BN152" i="8"/>
  <c r="BP151" i="8"/>
  <c r="T114" i="8"/>
  <c r="W154" i="8"/>
  <c r="Y80" i="8"/>
  <c r="H68" i="8"/>
  <c r="U68" i="8" s="1"/>
  <c r="BP87" i="8"/>
  <c r="Y53" i="8"/>
  <c r="BP114" i="8"/>
  <c r="BN57" i="8"/>
  <c r="W87" i="8"/>
  <c r="BP127" i="8"/>
  <c r="BN112" i="8"/>
  <c r="Y64" i="8"/>
  <c r="M127" i="8"/>
  <c r="Y112" i="8"/>
  <c r="Y87" i="8"/>
  <c r="H147" i="8"/>
  <c r="BO147" i="8" s="1"/>
  <c r="W155" i="8"/>
  <c r="T126" i="8"/>
  <c r="BP12" i="8"/>
  <c r="L43" i="8"/>
  <c r="W64" i="8"/>
  <c r="L76" i="8"/>
  <c r="L85" i="8"/>
  <c r="I42" i="8"/>
  <c r="M125" i="8"/>
  <c r="BP154" i="8"/>
  <c r="L107" i="8"/>
  <c r="H64" i="8"/>
  <c r="AQ64" i="8" s="1"/>
  <c r="BP116" i="8"/>
  <c r="Y75" i="8"/>
  <c r="Y115" i="8"/>
  <c r="BP113" i="8"/>
  <c r="L57" i="8"/>
  <c r="AW31" i="8"/>
  <c r="BN127" i="8"/>
  <c r="BN61" i="8"/>
  <c r="BP150" i="8"/>
  <c r="D116" i="8"/>
  <c r="J116" i="8" s="1"/>
  <c r="BD106" i="8"/>
  <c r="BE106" i="8" s="1"/>
  <c r="BN113" i="8"/>
  <c r="T20" i="8"/>
  <c r="BN105" i="8"/>
  <c r="M124" i="8"/>
  <c r="BP45" i="8"/>
  <c r="D58" i="8"/>
  <c r="J58" i="8" s="1"/>
  <c r="T107" i="8"/>
  <c r="W139" i="8"/>
  <c r="T127" i="8"/>
  <c r="Y101" i="8"/>
  <c r="BP20" i="8"/>
  <c r="T130" i="8"/>
  <c r="L116" i="8"/>
  <c r="BI114" i="8"/>
  <c r="L115" i="8"/>
  <c r="Y98" i="8"/>
  <c r="Y59" i="8"/>
  <c r="T38" i="8"/>
  <c r="BP117" i="8"/>
  <c r="I136" i="8"/>
  <c r="Y54" i="8"/>
  <c r="BN146" i="8"/>
  <c r="L41" i="8"/>
  <c r="L56" i="8"/>
  <c r="Y119" i="8"/>
  <c r="Y137" i="8"/>
  <c r="BP83" i="8"/>
  <c r="L112" i="8"/>
  <c r="H120" i="8"/>
  <c r="U120" i="8" s="1"/>
  <c r="BN87" i="8"/>
  <c r="H54" i="8"/>
  <c r="AQ54" i="8" s="1"/>
  <c r="Y100" i="8"/>
  <c r="Y40" i="8"/>
  <c r="P116" i="8"/>
  <c r="L63" i="8"/>
  <c r="W16" i="8"/>
  <c r="W89" i="8"/>
  <c r="W116" i="8"/>
  <c r="W36" i="8"/>
  <c r="L23" i="8"/>
  <c r="BP31" i="8"/>
  <c r="I44" i="8"/>
  <c r="W76" i="8"/>
  <c r="BD109" i="8"/>
  <c r="BE109" i="8" s="1"/>
  <c r="BN73" i="8"/>
  <c r="BN47" i="8"/>
  <c r="W14" i="8"/>
  <c r="L50" i="8"/>
  <c r="H46" i="8"/>
  <c r="U46" i="8" s="1"/>
  <c r="Y30" i="8"/>
  <c r="L122" i="8"/>
  <c r="M137" i="8"/>
  <c r="L49" i="8"/>
  <c r="W103" i="8"/>
  <c r="M119" i="8"/>
  <c r="I41" i="8"/>
  <c r="M123" i="8"/>
  <c r="H115" i="8"/>
  <c r="BO115" i="8" s="1"/>
  <c r="BP29" i="8"/>
  <c r="W128" i="8"/>
  <c r="M122" i="8"/>
  <c r="I43" i="8"/>
  <c r="W65" i="8"/>
  <c r="BN106" i="8"/>
  <c r="L10" i="8"/>
  <c r="W43" i="8"/>
  <c r="H101" i="8"/>
  <c r="U101" i="8" s="1"/>
  <c r="W146" i="8"/>
  <c r="H67" i="8"/>
  <c r="BO67" i="8" s="1"/>
  <c r="T61" i="8"/>
  <c r="BN10" i="8"/>
  <c r="H117" i="8"/>
  <c r="BO117" i="8" s="1"/>
  <c r="W44" i="8"/>
  <c r="H63" i="8"/>
  <c r="AQ63" i="8" s="1"/>
  <c r="BP47" i="8"/>
  <c r="BP55" i="8"/>
  <c r="H106" i="8"/>
  <c r="BO106" i="8" s="1"/>
  <c r="BI9" i="8"/>
  <c r="BP49" i="8"/>
  <c r="BP112" i="8"/>
  <c r="BP66" i="8"/>
  <c r="BP122" i="8"/>
  <c r="W134" i="8"/>
  <c r="L60" i="8"/>
  <c r="L110" i="8"/>
  <c r="T55" i="8"/>
  <c r="H110" i="8"/>
  <c r="U110" i="8" s="1"/>
  <c r="P9" i="8"/>
  <c r="AK9" i="8" s="1"/>
  <c r="D85" i="8"/>
  <c r="J85" i="8" s="1"/>
  <c r="BP68" i="8"/>
  <c r="BN90" i="8"/>
  <c r="T82" i="8"/>
  <c r="BN60" i="8"/>
  <c r="L78" i="8"/>
  <c r="T113" i="8"/>
  <c r="Y149" i="8"/>
  <c r="AX60" i="8"/>
  <c r="Y117" i="8"/>
  <c r="BP97" i="8"/>
  <c r="BP126" i="8"/>
  <c r="BP149" i="8"/>
  <c r="H85" i="8"/>
  <c r="BO85" i="8" s="1"/>
  <c r="L97" i="8"/>
  <c r="L106" i="8"/>
  <c r="Y57" i="8"/>
  <c r="BP108" i="8"/>
  <c r="H116" i="8"/>
  <c r="U116" i="8" s="1"/>
  <c r="Y43" i="8"/>
  <c r="W57" i="8"/>
  <c r="L42" i="8"/>
  <c r="Y89" i="8"/>
  <c r="W97" i="8"/>
  <c r="L31" i="8"/>
  <c r="Y65" i="8"/>
  <c r="L152" i="8"/>
  <c r="Y108" i="8"/>
  <c r="BP62" i="8"/>
  <c r="W29" i="8"/>
  <c r="BP28" i="8"/>
  <c r="T28" i="8"/>
  <c r="M138" i="8"/>
  <c r="BP11" i="8"/>
  <c r="H20" i="8"/>
  <c r="BN71" i="8"/>
  <c r="T71" i="8"/>
  <c r="W94" i="8"/>
  <c r="M132" i="8"/>
  <c r="T81" i="8"/>
  <c r="BN81" i="8"/>
  <c r="BP41" i="8"/>
  <c r="Y27" i="8"/>
  <c r="Y28" i="8"/>
  <c r="Y140" i="8"/>
  <c r="BP141" i="8"/>
  <c r="D120" i="8"/>
  <c r="J120" i="8" s="1"/>
  <c r="BD120" i="8"/>
  <c r="BE120" i="8" s="1"/>
  <c r="D90" i="8"/>
  <c r="J90" i="8" s="1"/>
  <c r="W53" i="8"/>
  <c r="L51" i="8"/>
  <c r="BP107" i="8"/>
  <c r="I134" i="8"/>
  <c r="H136" i="8"/>
  <c r="U136" i="8" s="1"/>
  <c r="M131" i="8"/>
  <c r="W137" i="8"/>
  <c r="W95" i="8"/>
  <c r="W138" i="8"/>
  <c r="H137" i="8"/>
  <c r="U137" i="8" s="1"/>
  <c r="T27" i="8"/>
  <c r="BP37" i="8"/>
  <c r="I123" i="8"/>
  <c r="M129" i="8"/>
  <c r="H40" i="8"/>
  <c r="AQ40" i="8" s="1"/>
  <c r="H132" i="8"/>
  <c r="BO132" i="8" s="1"/>
  <c r="W136" i="8"/>
  <c r="I126" i="8"/>
  <c r="H122" i="8"/>
  <c r="BO122" i="8" s="1"/>
  <c r="W20" i="8"/>
  <c r="H139" i="8"/>
  <c r="U139" i="8" s="1"/>
  <c r="AX27" i="8"/>
  <c r="L113" i="8"/>
  <c r="L37" i="8"/>
  <c r="D51" i="8"/>
  <c r="J51" i="8" s="1"/>
  <c r="W114" i="8"/>
  <c r="Y113" i="8"/>
  <c r="H65" i="8"/>
  <c r="AQ65" i="8" s="1"/>
  <c r="M126" i="8"/>
  <c r="AX55" i="8"/>
  <c r="Y129" i="8"/>
  <c r="AW39" i="8"/>
  <c r="AX63" i="8"/>
  <c r="W38" i="8"/>
  <c r="H18" i="8"/>
  <c r="BN130" i="8"/>
  <c r="AX47" i="8"/>
  <c r="Y48" i="8"/>
  <c r="H105" i="8"/>
  <c r="BO105" i="8" s="1"/>
  <c r="W77" i="8"/>
  <c r="H56" i="8"/>
  <c r="AQ56" i="8" s="1"/>
  <c r="T134" i="8"/>
  <c r="BP135" i="8"/>
  <c r="M42" i="8"/>
  <c r="M112" i="8"/>
  <c r="M120" i="8"/>
  <c r="AW30" i="8"/>
  <c r="BP56" i="8"/>
  <c r="BN124" i="8"/>
  <c r="AX37" i="8"/>
  <c r="BP76" i="8"/>
  <c r="L12" i="8"/>
  <c r="BP72" i="8"/>
  <c r="T45" i="8"/>
  <c r="L14" i="8"/>
  <c r="Y72" i="8"/>
  <c r="W35" i="8"/>
  <c r="Y96" i="8"/>
  <c r="BP77" i="8"/>
  <c r="M154" i="8"/>
  <c r="BD115" i="8"/>
  <c r="BE115" i="8" s="1"/>
  <c r="D115" i="8"/>
  <c r="J115" i="8" s="1"/>
  <c r="D83" i="8"/>
  <c r="J83" i="8" s="1"/>
  <c r="AW47" i="8"/>
  <c r="D47" i="8"/>
  <c r="J47" i="8" s="1"/>
  <c r="L34" i="8"/>
  <c r="I45" i="8"/>
  <c r="M45" i="8"/>
  <c r="I113" i="8"/>
  <c r="BN55" i="8"/>
  <c r="BP106" i="8"/>
  <c r="BN78" i="8"/>
  <c r="Y126" i="8"/>
  <c r="L135" i="8"/>
  <c r="H130" i="8"/>
  <c r="Y83" i="8"/>
  <c r="BN44" i="8"/>
  <c r="BP73" i="8"/>
  <c r="BN77" i="8"/>
  <c r="L77" i="8"/>
  <c r="Y19" i="8"/>
  <c r="BN17" i="8"/>
  <c r="BP19" i="8"/>
  <c r="D39" i="8"/>
  <c r="J39" i="8" s="1"/>
  <c r="BN28" i="8"/>
  <c r="I145" i="8"/>
  <c r="L136" i="8"/>
  <c r="Y29" i="8"/>
  <c r="BN7" i="8"/>
  <c r="H112" i="8"/>
  <c r="BO112" i="8" s="1"/>
  <c r="W19" i="8"/>
  <c r="Y73" i="8"/>
  <c r="W106" i="8"/>
  <c r="I39" i="8"/>
  <c r="L28" i="8"/>
  <c r="M39" i="8"/>
  <c r="T88" i="8"/>
  <c r="Y90" i="8"/>
  <c r="BP89" i="8"/>
  <c r="L88" i="8"/>
  <c r="BP88" i="8"/>
  <c r="BP110" i="8"/>
  <c r="T108" i="8"/>
  <c r="AX59" i="8"/>
  <c r="L59" i="8"/>
  <c r="AX51" i="8"/>
  <c r="H62" i="8"/>
  <c r="BO62" i="8" s="1"/>
  <c r="L128" i="8"/>
  <c r="I139" i="8"/>
  <c r="W130" i="8"/>
  <c r="BP128" i="8"/>
  <c r="I153" i="8"/>
  <c r="L142" i="8"/>
  <c r="T142" i="8"/>
  <c r="Y143" i="8"/>
  <c r="Y144" i="8"/>
  <c r="BN142" i="8"/>
  <c r="AW38" i="8"/>
  <c r="W109" i="8"/>
  <c r="L109" i="8"/>
  <c r="I118" i="8"/>
  <c r="Y39" i="8"/>
  <c r="I127" i="8"/>
  <c r="T77" i="8"/>
  <c r="Y106" i="8"/>
  <c r="AX28" i="8"/>
  <c r="AW62" i="8"/>
  <c r="D62" i="8"/>
  <c r="J62" i="8" s="1"/>
  <c r="AW41" i="8"/>
  <c r="D41" i="8"/>
  <c r="J41" i="8" s="1"/>
  <c r="D27" i="8"/>
  <c r="J27" i="8" s="1"/>
  <c r="AW27" i="8"/>
  <c r="I38" i="8"/>
  <c r="AX42" i="8"/>
  <c r="H53" i="8"/>
  <c r="AQ53" i="8" s="1"/>
  <c r="W75" i="8"/>
  <c r="L94" i="8"/>
  <c r="W96" i="8"/>
  <c r="W117" i="8"/>
  <c r="I40" i="8"/>
  <c r="H118" i="8"/>
  <c r="U118" i="8" s="1"/>
  <c r="Y62" i="8"/>
  <c r="BP63" i="8"/>
  <c r="AX62" i="8"/>
  <c r="Y63" i="8"/>
  <c r="L62" i="8"/>
  <c r="BP64" i="8"/>
  <c r="AX58" i="8"/>
  <c r="BP60" i="8"/>
  <c r="T58" i="8"/>
  <c r="L127" i="8"/>
  <c r="I150" i="8"/>
  <c r="M150" i="8"/>
  <c r="Y41" i="8"/>
  <c r="Y42" i="8"/>
  <c r="H51" i="8"/>
  <c r="BO51" i="8" s="1"/>
  <c r="T40" i="8"/>
  <c r="BP42" i="8"/>
  <c r="W132" i="8"/>
  <c r="Y132" i="8"/>
  <c r="Y131" i="8"/>
  <c r="I124" i="8"/>
  <c r="I138" i="8"/>
  <c r="Y77" i="8"/>
  <c r="M139" i="8"/>
  <c r="L7" i="8"/>
  <c r="H74" i="8"/>
  <c r="BO74" i="8" s="1"/>
  <c r="T17" i="8"/>
  <c r="I112" i="8"/>
  <c r="I115" i="8"/>
  <c r="I114" i="8"/>
  <c r="M115" i="8"/>
  <c r="H71" i="8"/>
  <c r="U71" i="8" s="1"/>
  <c r="I121" i="8"/>
  <c r="W30" i="8"/>
  <c r="I117" i="8"/>
  <c r="BD112" i="8"/>
  <c r="BE112" i="8" s="1"/>
  <c r="H39" i="8"/>
  <c r="AQ39" i="8" s="1"/>
  <c r="D55" i="8"/>
  <c r="J55" i="8" s="1"/>
  <c r="AX40" i="8"/>
  <c r="T9" i="8"/>
  <c r="AL9" i="8" s="1"/>
  <c r="I37" i="8"/>
  <c r="X7" i="8"/>
  <c r="AW44" i="8"/>
  <c r="H45" i="8"/>
  <c r="U45" i="8" s="1"/>
  <c r="L145" i="8"/>
  <c r="BP147" i="8"/>
  <c r="Y148" i="8"/>
  <c r="Y147" i="8"/>
  <c r="BN147" i="8"/>
  <c r="T152" i="8"/>
  <c r="H108" i="8"/>
  <c r="U108" i="8" s="1"/>
  <c r="T35" i="8"/>
  <c r="Y37" i="8"/>
  <c r="Y154" i="8"/>
  <c r="L105" i="8"/>
  <c r="W46" i="8"/>
  <c r="M86" i="8"/>
  <c r="BK9" i="8"/>
  <c r="M113" i="8"/>
  <c r="I120" i="8"/>
  <c r="M117" i="8"/>
  <c r="BP43" i="8"/>
  <c r="BP36" i="8"/>
  <c r="BP119" i="8"/>
  <c r="BP101" i="8"/>
  <c r="AX29" i="8"/>
  <c r="T30" i="8"/>
  <c r="BP51" i="8"/>
  <c r="T90" i="8"/>
  <c r="L3" i="8"/>
  <c r="H60" i="8"/>
  <c r="AQ60" i="8" s="1"/>
  <c r="AX35" i="8"/>
  <c r="L33" i="8"/>
  <c r="T49" i="8"/>
  <c r="T146" i="8"/>
  <c r="Y68" i="8"/>
  <c r="T36" i="8"/>
  <c r="T148" i="8"/>
  <c r="T64" i="8"/>
  <c r="Y66" i="8"/>
  <c r="Y150" i="8"/>
  <c r="I92" i="8"/>
  <c r="I119" i="8"/>
  <c r="I125" i="8"/>
  <c r="BP145" i="8"/>
  <c r="W140" i="8"/>
  <c r="D21" i="8"/>
  <c r="J21" i="8" s="1"/>
  <c r="L54" i="8"/>
  <c r="W54" i="8"/>
  <c r="M62" i="8"/>
  <c r="BM70" i="8"/>
  <c r="BP61" i="8"/>
  <c r="BN59" i="8"/>
  <c r="BP50" i="8"/>
  <c r="H57" i="8"/>
  <c r="AQ57" i="8" s="1"/>
  <c r="H61" i="8"/>
  <c r="AQ61" i="8" s="1"/>
  <c r="AX50" i="8"/>
  <c r="BP52" i="8"/>
  <c r="H58" i="8"/>
  <c r="U58" i="8" s="1"/>
  <c r="Y50" i="8"/>
  <c r="H59" i="8"/>
  <c r="AQ59" i="8" s="1"/>
  <c r="BN50" i="8"/>
  <c r="Y51" i="8"/>
  <c r="BP33" i="8"/>
  <c r="H43" i="8"/>
  <c r="AQ43" i="8" s="1"/>
  <c r="H42" i="8"/>
  <c r="AQ42" i="8" s="1"/>
  <c r="BN33" i="8"/>
  <c r="H41" i="8"/>
  <c r="AQ41" i="8" s="1"/>
  <c r="H44" i="8"/>
  <c r="U44" i="8" s="1"/>
  <c r="BP35" i="8"/>
  <c r="BP34" i="8"/>
  <c r="T26" i="8"/>
  <c r="H37" i="8"/>
  <c r="AQ37" i="8" s="1"/>
  <c r="BM36" i="8"/>
  <c r="BN25" i="8"/>
  <c r="Y18" i="8"/>
  <c r="Y17" i="8"/>
  <c r="BN16" i="8"/>
  <c r="BP16" i="8"/>
  <c r="M135" i="8"/>
  <c r="M134" i="8"/>
  <c r="W125" i="8"/>
  <c r="BN125" i="8"/>
  <c r="Y127" i="8"/>
  <c r="H133" i="8"/>
  <c r="BO133" i="8" s="1"/>
  <c r="T125" i="8"/>
  <c r="H126" i="8"/>
  <c r="U126" i="8" s="1"/>
  <c r="H123" i="8"/>
  <c r="BO123" i="8" s="1"/>
  <c r="H128" i="8"/>
  <c r="BO128" i="8" s="1"/>
  <c r="Y122" i="8"/>
  <c r="T120" i="8"/>
  <c r="H125" i="8"/>
  <c r="U125" i="8" s="1"/>
  <c r="W18" i="8"/>
  <c r="I24" i="8"/>
  <c r="M21" i="8"/>
  <c r="W27" i="8"/>
  <c r="I50" i="8"/>
  <c r="I26" i="8"/>
  <c r="BD92" i="8"/>
  <c r="BE92" i="8" s="1"/>
  <c r="I32" i="8"/>
  <c r="I35" i="8"/>
  <c r="D92" i="8"/>
  <c r="J92" i="8" s="1"/>
  <c r="W17" i="8"/>
  <c r="I87" i="8"/>
  <c r="D95" i="8"/>
  <c r="J95" i="8" s="1"/>
  <c r="W55" i="8"/>
  <c r="I25" i="8"/>
  <c r="M87" i="8"/>
  <c r="H93" i="8"/>
  <c r="U93" i="8" s="1"/>
  <c r="L84" i="8"/>
  <c r="BP86" i="8"/>
  <c r="W86" i="8"/>
  <c r="BM94" i="8"/>
  <c r="BP85" i="8"/>
  <c r="Y11" i="8"/>
  <c r="D77" i="8"/>
  <c r="J77" i="8" s="1"/>
  <c r="Y5" i="8"/>
  <c r="S15" i="8"/>
  <c r="M44" i="8"/>
  <c r="W41" i="8"/>
  <c r="W42" i="8"/>
  <c r="M38" i="8"/>
  <c r="L32" i="8"/>
  <c r="M40" i="8"/>
  <c r="M41" i="8"/>
  <c r="W33" i="8"/>
  <c r="W34" i="8"/>
  <c r="M130" i="8"/>
  <c r="I128" i="8"/>
  <c r="I129" i="8"/>
  <c r="BM130" i="8"/>
  <c r="BP121" i="8"/>
  <c r="BP109" i="8"/>
  <c r="BN107" i="8"/>
  <c r="L104" i="8"/>
  <c r="H104" i="8"/>
  <c r="U104" i="8" s="1"/>
  <c r="T104" i="8"/>
  <c r="H114" i="8"/>
  <c r="U114" i="8" s="1"/>
  <c r="H109" i="8"/>
  <c r="BO109" i="8" s="1"/>
  <c r="BP104" i="8"/>
  <c r="BN104" i="8"/>
  <c r="H113" i="8"/>
  <c r="U113" i="8" s="1"/>
  <c r="Y104" i="8"/>
  <c r="L26" i="8"/>
  <c r="M37" i="8"/>
  <c r="I30" i="8"/>
  <c r="I31" i="8"/>
  <c r="I29" i="8"/>
  <c r="I34" i="8"/>
  <c r="M36" i="8"/>
  <c r="W73" i="8"/>
  <c r="Y12" i="8"/>
  <c r="AW60" i="8"/>
  <c r="I23" i="8"/>
  <c r="I63" i="8"/>
  <c r="M43" i="8"/>
  <c r="BN68" i="8"/>
  <c r="Y45" i="8"/>
  <c r="L44" i="8"/>
  <c r="BP44" i="8"/>
  <c r="BD86" i="8"/>
  <c r="BE86" i="8" s="1"/>
  <c r="D86" i="8"/>
  <c r="J86" i="8" s="1"/>
  <c r="W28" i="8"/>
  <c r="I36" i="8"/>
  <c r="D43" i="8"/>
  <c r="J43" i="8" s="1"/>
  <c r="AW43" i="8"/>
  <c r="BM111" i="8"/>
  <c r="BP102" i="8"/>
  <c r="BP96" i="8"/>
  <c r="BN94" i="8"/>
  <c r="BM99" i="8"/>
  <c r="BP90" i="8"/>
  <c r="M33" i="8"/>
  <c r="I33" i="8"/>
  <c r="BP10" i="8"/>
  <c r="I116" i="8"/>
  <c r="W104" i="8"/>
  <c r="I28" i="8"/>
  <c r="W112" i="8"/>
  <c r="AW61" i="8"/>
  <c r="H55" i="8"/>
  <c r="AQ55" i="8" s="1"/>
  <c r="L16" i="8"/>
  <c r="H19" i="8"/>
  <c r="H36" i="8"/>
  <c r="U36" i="8" s="1"/>
  <c r="T10" i="8"/>
  <c r="AL10" i="8" s="1"/>
  <c r="BP17" i="8"/>
  <c r="H129" i="8"/>
  <c r="U129" i="8" s="1"/>
  <c r="I132" i="8"/>
  <c r="M133" i="8"/>
  <c r="H135" i="8"/>
  <c r="U135" i="8" s="1"/>
  <c r="W121" i="8"/>
  <c r="Y35" i="8"/>
  <c r="BN46" i="8"/>
  <c r="I135" i="8"/>
  <c r="I131" i="8"/>
  <c r="BP27" i="8"/>
  <c r="W51" i="8"/>
  <c r="BM154" i="8"/>
  <c r="Y118" i="8"/>
  <c r="S127" i="8"/>
  <c r="S102" i="8"/>
  <c r="T91" i="8"/>
  <c r="H91" i="8"/>
  <c r="BO91" i="8" s="1"/>
  <c r="BN80" i="8"/>
  <c r="L80" i="8"/>
  <c r="BP82" i="8"/>
  <c r="S20" i="8"/>
  <c r="S19" i="8"/>
  <c r="M82" i="8"/>
  <c r="W72" i="8"/>
  <c r="W74" i="8"/>
  <c r="I77" i="8"/>
  <c r="BM15" i="8"/>
  <c r="BN9" i="8"/>
  <c r="BM18" i="8"/>
  <c r="BM19" i="8"/>
  <c r="BM20" i="8"/>
  <c r="I99" i="8"/>
  <c r="L91" i="8"/>
  <c r="W108" i="8"/>
  <c r="M116" i="8"/>
  <c r="L108" i="8"/>
  <c r="W110" i="8"/>
  <c r="M118" i="8"/>
  <c r="M114" i="8"/>
  <c r="L111" i="8"/>
  <c r="W111" i="8"/>
  <c r="M121" i="8"/>
  <c r="I140" i="8"/>
  <c r="M136" i="8"/>
  <c r="I137" i="8"/>
  <c r="I141" i="8"/>
  <c r="M141" i="8"/>
  <c r="M143" i="8"/>
  <c r="W133" i="8"/>
  <c r="M142" i="8"/>
  <c r="BP132" i="8"/>
  <c r="Y134" i="8"/>
  <c r="BP133" i="8"/>
  <c r="H141" i="8"/>
  <c r="U141" i="8" s="1"/>
  <c r="H140" i="8"/>
  <c r="U140" i="8" s="1"/>
  <c r="BN132" i="8"/>
  <c r="W142" i="8"/>
  <c r="M149" i="8"/>
  <c r="L140" i="8"/>
  <c r="M146" i="8"/>
  <c r="BN144" i="8"/>
  <c r="H154" i="8"/>
  <c r="U154" i="8" s="1"/>
  <c r="Y146" i="8"/>
  <c r="W144" i="8"/>
  <c r="BP144" i="8"/>
  <c r="H145" i="8"/>
  <c r="BO145" i="8" s="1"/>
  <c r="W143" i="8"/>
  <c r="BP142" i="8"/>
  <c r="BP143" i="8"/>
  <c r="H148" i="8"/>
  <c r="BO148" i="8" s="1"/>
  <c r="D38" i="8"/>
  <c r="J38" i="8" s="1"/>
  <c r="Y142" i="8"/>
  <c r="X10" i="8"/>
  <c r="H103" i="8"/>
  <c r="U103" i="8" s="1"/>
  <c r="BN91" i="8"/>
  <c r="BP26" i="8"/>
  <c r="W85" i="8"/>
  <c r="I18" i="8"/>
  <c r="BP80" i="8"/>
  <c r="H17" i="8"/>
  <c r="I22" i="8"/>
  <c r="M101" i="8"/>
  <c r="BD142" i="8"/>
  <c r="BE142" i="8" s="1"/>
  <c r="M23" i="8"/>
  <c r="I69" i="8"/>
  <c r="I56" i="8"/>
  <c r="M73" i="8"/>
  <c r="W83" i="8"/>
  <c r="I104" i="8"/>
  <c r="Y6" i="8"/>
  <c r="I16" i="8"/>
  <c r="W24" i="8"/>
  <c r="M29" i="8"/>
  <c r="W52" i="8"/>
  <c r="M54" i="8"/>
  <c r="M76" i="8"/>
  <c r="W79" i="8"/>
  <c r="M28" i="8"/>
  <c r="M94" i="8"/>
  <c r="M67" i="8"/>
  <c r="M16" i="8"/>
  <c r="I68" i="8"/>
  <c r="I66" i="8"/>
  <c r="W12" i="8"/>
  <c r="M48" i="8"/>
  <c r="M25" i="8"/>
  <c r="I64" i="8"/>
  <c r="M88" i="8"/>
  <c r="W50" i="8"/>
  <c r="T21" i="8"/>
  <c r="H32" i="8"/>
  <c r="AQ32" i="8" s="1"/>
  <c r="W9" i="8"/>
  <c r="H90" i="8"/>
  <c r="U90" i="8" s="1"/>
  <c r="M77" i="8"/>
  <c r="AW57" i="8"/>
  <c r="W91" i="8"/>
  <c r="AW48" i="8"/>
  <c r="M30" i="8"/>
  <c r="D48" i="8"/>
  <c r="J48" i="8" s="1"/>
  <c r="I83" i="8"/>
  <c r="M47" i="8"/>
  <c r="H21" i="8"/>
  <c r="BO21" i="8" s="1"/>
  <c r="M109" i="8"/>
  <c r="M31" i="8"/>
  <c r="I100" i="8"/>
  <c r="I102" i="8"/>
  <c r="D89" i="8"/>
  <c r="M49" i="8"/>
  <c r="M18" i="8"/>
  <c r="W62" i="8"/>
  <c r="M91" i="8"/>
  <c r="W10" i="8"/>
  <c r="L66" i="8"/>
  <c r="H92" i="8"/>
  <c r="BO92" i="8" s="1"/>
  <c r="W100" i="8"/>
  <c r="H94" i="8"/>
  <c r="U94" i="8" s="1"/>
  <c r="M102" i="8"/>
  <c r="I53" i="8"/>
  <c r="I17" i="8"/>
  <c r="W63" i="8"/>
  <c r="W25" i="8"/>
  <c r="BD107" i="8"/>
  <c r="BE107" i="8" s="1"/>
  <c r="W47" i="8"/>
  <c r="D57" i="8"/>
  <c r="W70" i="8"/>
  <c r="H86" i="8"/>
  <c r="U86" i="8" s="1"/>
  <c r="I82" i="8"/>
  <c r="H70" i="8"/>
  <c r="D117" i="8"/>
  <c r="J117" i="8" s="1"/>
  <c r="Y92" i="8"/>
  <c r="W61" i="8"/>
  <c r="Y81" i="8"/>
  <c r="Y24" i="8"/>
  <c r="L61" i="8"/>
  <c r="BN69" i="8"/>
  <c r="D25" i="8"/>
  <c r="J25" i="8" s="1"/>
  <c r="M108" i="8"/>
  <c r="M97" i="8"/>
  <c r="W48" i="8"/>
  <c r="M75" i="8"/>
  <c r="M26" i="8"/>
  <c r="M46" i="8"/>
  <c r="I21" i="8"/>
  <c r="I73" i="8"/>
  <c r="L69" i="8"/>
  <c r="M74" i="8"/>
  <c r="H88" i="8"/>
  <c r="BO88" i="8" s="1"/>
  <c r="BP92" i="8"/>
  <c r="H82" i="8"/>
  <c r="BO82" i="8" s="1"/>
  <c r="M52" i="8"/>
  <c r="I57" i="8"/>
  <c r="D17" i="8"/>
  <c r="J17" i="8" s="1"/>
  <c r="H34" i="8"/>
  <c r="AQ34" i="8" s="1"/>
  <c r="Y71" i="8"/>
  <c r="BN92" i="8"/>
  <c r="I78" i="8"/>
  <c r="I106" i="8"/>
  <c r="M32" i="8"/>
  <c r="M95" i="8"/>
  <c r="I96" i="8"/>
  <c r="M61" i="8"/>
  <c r="I93" i="8"/>
  <c r="AW40" i="8"/>
  <c r="M69" i="8"/>
  <c r="I46" i="8"/>
  <c r="I59" i="8"/>
  <c r="H31" i="8"/>
  <c r="AQ31" i="8" s="1"/>
  <c r="D50" i="8"/>
  <c r="J50" i="8" s="1"/>
  <c r="BP25" i="8"/>
  <c r="M103" i="8"/>
  <c r="I108" i="8"/>
  <c r="M100" i="8"/>
  <c r="I98" i="8"/>
  <c r="I48" i="8"/>
  <c r="F170" i="8"/>
  <c r="H72" i="8"/>
  <c r="BO72" i="8" s="1"/>
  <c r="D60" i="8"/>
  <c r="J60" i="8" s="1"/>
  <c r="I47" i="8"/>
  <c r="W68" i="8"/>
  <c r="H98" i="8"/>
  <c r="U98" i="8" s="1"/>
  <c r="BN21" i="8"/>
  <c r="T22" i="8"/>
  <c r="BN79" i="8"/>
  <c r="M71" i="8"/>
  <c r="I109" i="8"/>
  <c r="M34" i="8"/>
  <c r="I97" i="8"/>
  <c r="M104" i="8"/>
  <c r="M79" i="8"/>
  <c r="H95" i="8"/>
  <c r="BO95" i="8" s="1"/>
  <c r="L9" i="8"/>
  <c r="M89" i="8"/>
  <c r="W67" i="8"/>
  <c r="H89" i="8"/>
  <c r="U89" i="8" s="1"/>
  <c r="L79" i="8"/>
  <c r="H84" i="8"/>
  <c r="BO84" i="8" s="1"/>
  <c r="D68" i="8"/>
  <c r="J68" i="8" s="1"/>
  <c r="M80" i="8"/>
  <c r="BP22" i="8"/>
  <c r="L67" i="8"/>
  <c r="Y79" i="8"/>
  <c r="T24" i="8"/>
  <c r="I101" i="8"/>
  <c r="X8" i="8"/>
  <c r="I81" i="8"/>
  <c r="M17" i="8"/>
  <c r="M68" i="8"/>
  <c r="H83" i="8"/>
  <c r="BO83" i="8" s="1"/>
  <c r="I75" i="8"/>
  <c r="M90" i="8"/>
  <c r="W81" i="8"/>
  <c r="H33" i="8"/>
  <c r="AQ33" i="8" s="1"/>
  <c r="T79" i="8"/>
  <c r="Y25" i="8"/>
  <c r="Y93" i="8"/>
  <c r="I95" i="8"/>
  <c r="M111" i="8"/>
  <c r="M106" i="8"/>
  <c r="M35" i="8"/>
  <c r="I94" i="8"/>
  <c r="I105" i="8"/>
  <c r="W7" i="8"/>
  <c r="AW46" i="8"/>
  <c r="M51" i="8"/>
  <c r="I70" i="8"/>
  <c r="BP70" i="8"/>
  <c r="M107" i="8"/>
  <c r="M22" i="8"/>
  <c r="H97" i="8"/>
  <c r="BO97" i="8" s="1"/>
  <c r="D24" i="8"/>
  <c r="J24" i="8" s="1"/>
  <c r="BP81" i="8"/>
  <c r="BD110" i="8"/>
  <c r="BE110" i="8" s="1"/>
  <c r="L22" i="8"/>
  <c r="H81" i="8"/>
  <c r="L47" i="8"/>
  <c r="T69" i="8"/>
  <c r="W69" i="8"/>
  <c r="BN24" i="8"/>
  <c r="W71" i="8"/>
  <c r="M98" i="8"/>
  <c r="I103" i="8"/>
  <c r="W26" i="8"/>
  <c r="I62" i="8"/>
  <c r="H80" i="8"/>
  <c r="U80" i="8" s="1"/>
  <c r="L8" i="8"/>
  <c r="D110" i="8"/>
  <c r="V110" i="8" s="1"/>
  <c r="BN22" i="8"/>
  <c r="BD91" i="8"/>
  <c r="BE91" i="8" s="1"/>
  <c r="BI7" i="8"/>
  <c r="I107" i="8"/>
  <c r="M110" i="8"/>
  <c r="H76" i="8"/>
  <c r="U76" i="8" s="1"/>
  <c r="M81" i="8"/>
  <c r="I110" i="8"/>
  <c r="I111" i="8"/>
  <c r="M99" i="8"/>
  <c r="I88" i="8"/>
  <c r="I84" i="8"/>
  <c r="I49" i="8"/>
  <c r="Y69" i="8"/>
  <c r="W80" i="8"/>
  <c r="W90" i="8"/>
  <c r="Y70" i="8"/>
  <c r="H35" i="8"/>
  <c r="AQ35" i="8" s="1"/>
  <c r="L82" i="8"/>
  <c r="M105" i="8"/>
  <c r="I76" i="8"/>
  <c r="M84" i="8"/>
  <c r="I80" i="8"/>
  <c r="M70" i="8"/>
  <c r="M56" i="8"/>
  <c r="M65" i="8"/>
  <c r="I85" i="8"/>
  <c r="W13" i="8"/>
  <c r="L90" i="8"/>
  <c r="M20" i="8"/>
  <c r="L11" i="8"/>
  <c r="M96" i="8"/>
  <c r="H75" i="8"/>
  <c r="BO75" i="8" s="1"/>
  <c r="I65" i="8"/>
  <c r="I51" i="8"/>
  <c r="M64" i="8"/>
  <c r="BK8" i="8"/>
  <c r="W32" i="8"/>
  <c r="BD102" i="8"/>
  <c r="BE102" i="8" s="1"/>
  <c r="P8" i="8"/>
  <c r="AK8" i="8" s="1"/>
  <c r="BP84" i="8"/>
  <c r="P6" i="8"/>
  <c r="AK6" i="8" s="1"/>
  <c r="D6" i="8"/>
  <c r="J6" i="8" s="1"/>
  <c r="AJ6" i="8" s="1"/>
  <c r="BD117" i="8"/>
  <c r="BE117" i="8" s="1"/>
  <c r="BK10" i="8"/>
  <c r="D140" i="8"/>
  <c r="J140" i="8" s="1"/>
  <c r="E99" i="8"/>
  <c r="D135" i="8"/>
  <c r="J135" i="8" s="1"/>
  <c r="BI8" i="8"/>
  <c r="D7" i="8"/>
  <c r="J7" i="8" s="1"/>
  <c r="AJ7" i="8" s="1"/>
  <c r="E73" i="8"/>
  <c r="E96" i="8"/>
  <c r="D18" i="8"/>
  <c r="J18" i="8" s="1"/>
  <c r="D119" i="8"/>
  <c r="J119" i="8" s="1"/>
  <c r="E89" i="8"/>
  <c r="X6" i="8"/>
  <c r="E76" i="8"/>
  <c r="BD124" i="8"/>
  <c r="BE124" i="8" s="1"/>
  <c r="E119" i="8"/>
  <c r="E78" i="8"/>
  <c r="E85" i="8"/>
  <c r="E67" i="8"/>
  <c r="AP67" i="8" s="1"/>
  <c r="E116" i="8"/>
  <c r="D63" i="8"/>
  <c r="J63" i="8" s="1"/>
  <c r="AW28" i="8"/>
  <c r="D84" i="8"/>
  <c r="J84" i="8" s="1"/>
  <c r="E34" i="8"/>
  <c r="E79" i="8"/>
  <c r="E66" i="8"/>
  <c r="BK6" i="8"/>
  <c r="E68" i="8"/>
  <c r="AW36" i="8"/>
  <c r="AW63" i="8"/>
  <c r="BM14" i="8"/>
  <c r="E70" i="8"/>
  <c r="BD88" i="8"/>
  <c r="BE88" i="8" s="1"/>
  <c r="AW67" i="8"/>
  <c r="BN145" i="8"/>
  <c r="BD108" i="8"/>
  <c r="BE108" i="8" s="1"/>
  <c r="BN154" i="8"/>
  <c r="E38" i="8"/>
  <c r="Y82" i="8"/>
  <c r="E90" i="8"/>
  <c r="I14" i="8"/>
  <c r="W45" i="8"/>
  <c r="W124" i="8"/>
  <c r="W145" i="8"/>
  <c r="BN149" i="8"/>
  <c r="M155" i="8"/>
  <c r="E92" i="8"/>
  <c r="E58" i="8"/>
  <c r="E81" i="8"/>
  <c r="W115" i="8"/>
  <c r="T95" i="8"/>
  <c r="BN65" i="8"/>
  <c r="W15" i="8"/>
  <c r="I19" i="8"/>
  <c r="W60" i="8"/>
  <c r="I67" i="8"/>
  <c r="M63" i="8"/>
  <c r="L71" i="8"/>
  <c r="M78" i="8"/>
  <c r="I79" i="8"/>
  <c r="W66" i="8"/>
  <c r="M72" i="8"/>
  <c r="L65" i="8"/>
  <c r="I89" i="8"/>
  <c r="I86" i="8"/>
  <c r="M85" i="8"/>
  <c r="W78" i="8"/>
  <c r="D22" i="8"/>
  <c r="J22" i="8" s="1"/>
  <c r="S81" i="8"/>
  <c r="T70" i="8"/>
  <c r="BM121" i="8"/>
  <c r="BN110" i="8"/>
  <c r="H119" i="8"/>
  <c r="U119" i="8" s="1"/>
  <c r="Y110" i="8"/>
  <c r="BN103" i="8"/>
  <c r="T103" i="8"/>
  <c r="H111" i="8"/>
  <c r="BP105" i="8"/>
  <c r="Y105" i="8"/>
  <c r="BN151" i="8"/>
  <c r="L151" i="8"/>
  <c r="Y151" i="8"/>
  <c r="H151" i="8"/>
  <c r="U151" i="8" s="1"/>
  <c r="E88" i="8"/>
  <c r="E53" i="8"/>
  <c r="BD113" i="8"/>
  <c r="BE113" i="8" s="1"/>
  <c r="E57" i="8"/>
  <c r="AP57" i="8" s="1"/>
  <c r="I15" i="8"/>
  <c r="BD83" i="8"/>
  <c r="BE83" i="8" s="1"/>
  <c r="W153" i="8"/>
  <c r="I152" i="8"/>
  <c r="BN41" i="8"/>
  <c r="T89" i="8"/>
  <c r="BI64" i="8"/>
  <c r="Y121" i="8"/>
  <c r="S130" i="8"/>
  <c r="BM68" i="8"/>
  <c r="BP59" i="8"/>
  <c r="BM63" i="8"/>
  <c r="BN52" i="8"/>
  <c r="S61" i="8"/>
  <c r="Y52" i="8"/>
  <c r="BN45" i="8"/>
  <c r="H50" i="8"/>
  <c r="U50" i="8" s="1"/>
  <c r="Y47" i="8"/>
  <c r="Y46" i="8"/>
  <c r="H138" i="8"/>
  <c r="U138" i="8" s="1"/>
  <c r="M140" i="8"/>
  <c r="BP131" i="8"/>
  <c r="W141" i="8"/>
  <c r="BP139" i="8"/>
  <c r="H146" i="8"/>
  <c r="U146" i="8" s="1"/>
  <c r="H149" i="8"/>
  <c r="U149" i="8" s="1"/>
  <c r="T136" i="8"/>
  <c r="S147" i="8"/>
  <c r="T151" i="8"/>
  <c r="BP152" i="8"/>
  <c r="D37" i="8"/>
  <c r="J37" i="8" s="1"/>
  <c r="AW37" i="8"/>
  <c r="T29" i="8"/>
  <c r="S40" i="8"/>
  <c r="Y26" i="8"/>
  <c r="S35" i="8"/>
  <c r="L121" i="8"/>
  <c r="W123" i="8"/>
  <c r="BN76" i="8"/>
  <c r="BM87" i="8"/>
  <c r="BM80" i="8"/>
  <c r="BP71" i="8"/>
  <c r="H69" i="8"/>
  <c r="BO69" i="8" s="1"/>
  <c r="H73" i="8"/>
  <c r="U73" i="8" s="1"/>
  <c r="BN63" i="8"/>
  <c r="E83" i="8"/>
  <c r="E65" i="8"/>
  <c r="AP65" i="8" s="1"/>
  <c r="W149" i="8"/>
  <c r="I147" i="8"/>
  <c r="BD87" i="8"/>
  <c r="BE87" i="8" s="1"/>
  <c r="Y86" i="8"/>
  <c r="S95" i="8"/>
  <c r="T84" i="8"/>
  <c r="W120" i="8"/>
  <c r="H121" i="8"/>
  <c r="H127" i="8"/>
  <c r="BO127" i="8" s="1"/>
  <c r="H131" i="8"/>
  <c r="BO131" i="8" s="1"/>
  <c r="W40" i="8"/>
  <c r="L40" i="8"/>
  <c r="BN37" i="8"/>
  <c r="BP39" i="8"/>
  <c r="BP38" i="8"/>
  <c r="H38" i="8"/>
  <c r="AQ38" i="8" s="1"/>
  <c r="Y38" i="8"/>
  <c r="T37" i="8"/>
  <c r="Y88" i="8"/>
  <c r="T86" i="8"/>
  <c r="BP24" i="8"/>
  <c r="BM33" i="8"/>
  <c r="L17" i="8"/>
  <c r="H27" i="8"/>
  <c r="AQ27" i="8" s="1"/>
  <c r="Y16" i="8"/>
  <c r="BP15" i="8"/>
  <c r="H134" i="8"/>
  <c r="U134" i="8" s="1"/>
  <c r="BP124" i="8"/>
  <c r="Y125" i="8"/>
  <c r="Y124" i="8"/>
  <c r="M153" i="8"/>
  <c r="M151" i="8"/>
  <c r="I144" i="8"/>
  <c r="M145" i="8"/>
  <c r="I146" i="8"/>
  <c r="E49" i="8"/>
  <c r="AP49" i="8" s="1"/>
  <c r="E45" i="8"/>
  <c r="AP45" i="8" s="1"/>
  <c r="E43" i="8"/>
  <c r="E87" i="8"/>
  <c r="E46" i="8"/>
  <c r="E59" i="8"/>
  <c r="S91" i="8"/>
  <c r="Y78" i="8"/>
  <c r="M152" i="8"/>
  <c r="H153" i="8"/>
  <c r="BO153" i="8" s="1"/>
  <c r="H152" i="8"/>
  <c r="BO152" i="8" s="1"/>
  <c r="Y91" i="8"/>
  <c r="I154" i="8"/>
  <c r="D59" i="8"/>
  <c r="J59" i="8" s="1"/>
  <c r="L86" i="8"/>
  <c r="I91" i="8"/>
  <c r="W88" i="8"/>
  <c r="I90" i="8"/>
  <c r="H107" i="8"/>
  <c r="BO107" i="8" s="1"/>
  <c r="BP98" i="8"/>
  <c r="AW52" i="8"/>
  <c r="W147" i="8"/>
  <c r="BN116" i="8"/>
  <c r="L4" i="8"/>
  <c r="I155" i="8"/>
  <c r="H155" i="8"/>
  <c r="BO155" i="8" s="1"/>
  <c r="AW56" i="8"/>
  <c r="T59" i="8"/>
  <c r="Y61" i="8"/>
  <c r="S70" i="8"/>
  <c r="T100" i="8"/>
  <c r="S111" i="8"/>
  <c r="W135" i="8"/>
  <c r="BP134" i="8"/>
  <c r="H142" i="8"/>
  <c r="BO142" i="8" s="1"/>
  <c r="BN3" i="8"/>
  <c r="AW50" i="8"/>
  <c r="T123" i="8"/>
  <c r="T135" i="8"/>
  <c r="BN88" i="8"/>
  <c r="T154" i="8"/>
  <c r="E60" i="8"/>
  <c r="D152" i="8"/>
  <c r="J152" i="8" s="1"/>
  <c r="P4" i="8"/>
  <c r="AK4" i="8" s="1"/>
  <c r="AW33" i="8"/>
  <c r="BD125" i="8"/>
  <c r="BE125" i="8" s="1"/>
  <c r="E63" i="8"/>
  <c r="AP63" i="8" s="1"/>
  <c r="E55" i="8"/>
  <c r="AP55" i="8" s="1"/>
  <c r="E64" i="8"/>
  <c r="BI4" i="8"/>
  <c r="BD141" i="8"/>
  <c r="BE141" i="8" s="1"/>
  <c r="D151" i="8"/>
  <c r="J151" i="8" s="1"/>
  <c r="BI5" i="8"/>
  <c r="E27" i="8"/>
  <c r="AP27" i="8" s="1"/>
  <c r="BK7" i="8"/>
  <c r="P5" i="8"/>
  <c r="AK5" i="8" s="1"/>
  <c r="X9" i="8"/>
  <c r="BD130" i="8"/>
  <c r="BE130" i="8" s="1"/>
  <c r="E91" i="8"/>
  <c r="E50" i="8"/>
  <c r="D153" i="8"/>
  <c r="J153" i="8" s="1"/>
  <c r="D104" i="8"/>
  <c r="J104" i="8" s="1"/>
  <c r="E72" i="8"/>
  <c r="E93" i="8"/>
  <c r="E97" i="8"/>
  <c r="E100" i="8"/>
  <c r="E42" i="8"/>
  <c r="E41" i="8"/>
  <c r="E39" i="8"/>
  <c r="E37" i="8"/>
  <c r="BI19" i="8"/>
  <c r="D100" i="8"/>
  <c r="J100" i="8" s="1"/>
  <c r="E28" i="8"/>
  <c r="AP28" i="8" s="1"/>
  <c r="E20" i="8"/>
  <c r="E36" i="8"/>
  <c r="E56" i="8"/>
  <c r="D142" i="8"/>
  <c r="E75" i="8"/>
  <c r="E48" i="8"/>
  <c r="BD138" i="8"/>
  <c r="BE138" i="8" s="1"/>
  <c r="E74" i="8"/>
  <c r="E47" i="8"/>
  <c r="AP47" i="8" s="1"/>
  <c r="E54" i="8"/>
  <c r="AP54" i="8" s="1"/>
  <c r="E80" i="8"/>
  <c r="E62" i="8"/>
  <c r="D146" i="8"/>
  <c r="J146" i="8" s="1"/>
  <c r="V108" i="8"/>
  <c r="BD149" i="8"/>
  <c r="BE149" i="8" s="1"/>
  <c r="BD134" i="8"/>
  <c r="BE134" i="8" s="1"/>
  <c r="V73" i="8"/>
  <c r="E29" i="8"/>
  <c r="AP29" i="8" s="1"/>
  <c r="AW42" i="8"/>
  <c r="BD140" i="8"/>
  <c r="BE140" i="8" s="1"/>
  <c r="AW53" i="8"/>
  <c r="BN143" i="8"/>
  <c r="BD154" i="8"/>
  <c r="BE154" i="8" s="1"/>
  <c r="D80" i="8"/>
  <c r="J80" i="8" s="1"/>
  <c r="M83" i="8"/>
  <c r="BD145" i="8"/>
  <c r="BE145" i="8" s="1"/>
  <c r="L89" i="8"/>
  <c r="E140" i="8"/>
  <c r="D155" i="8"/>
  <c r="J155" i="8" s="1"/>
  <c r="D145" i="8"/>
  <c r="BD80" i="8"/>
  <c r="BE80" i="8" s="1"/>
  <c r="BD101" i="8"/>
  <c r="BE101" i="8" s="1"/>
  <c r="E142" i="8"/>
  <c r="E143" i="8"/>
  <c r="BI126" i="8"/>
  <c r="D132" i="8"/>
  <c r="J132" i="8" s="1"/>
  <c r="BD126" i="8"/>
  <c r="BE126" i="8" s="1"/>
  <c r="E133" i="8"/>
  <c r="BD93" i="8"/>
  <c r="BE93" i="8" s="1"/>
  <c r="E137" i="8"/>
  <c r="Y10" i="8"/>
  <c r="L147" i="8"/>
  <c r="J73" i="8"/>
  <c r="H30" i="8"/>
  <c r="BO30" i="8" s="1"/>
  <c r="E120" i="8"/>
  <c r="L92" i="8"/>
  <c r="Y44" i="8"/>
  <c r="V36" i="8"/>
  <c r="W82" i="8"/>
  <c r="E138" i="8"/>
  <c r="BD121" i="8"/>
  <c r="BE121" i="8" s="1"/>
  <c r="D130" i="8"/>
  <c r="J130" i="8" s="1"/>
  <c r="Y152" i="8"/>
  <c r="W151" i="8"/>
  <c r="BP6" i="8"/>
  <c r="V15" i="8"/>
  <c r="J13" i="8"/>
  <c r="AJ13" i="8" s="1"/>
  <c r="E129" i="8"/>
  <c r="E110" i="8"/>
  <c r="E113" i="8"/>
  <c r="E106" i="8"/>
  <c r="E94" i="8"/>
  <c r="E23" i="8"/>
  <c r="H28" i="8"/>
  <c r="U28" i="8" s="1"/>
  <c r="H15" i="8"/>
  <c r="W22" i="8"/>
  <c r="W84" i="8"/>
  <c r="Y84" i="8"/>
  <c r="BN83" i="8"/>
  <c r="BM60" i="8"/>
  <c r="BN49" i="8"/>
  <c r="T121" i="8"/>
  <c r="S132" i="8"/>
  <c r="BN141" i="8"/>
  <c r="T141" i="8"/>
  <c r="L141" i="8"/>
  <c r="H144" i="8"/>
  <c r="U144" i="8" s="1"/>
  <c r="H143" i="8"/>
  <c r="U143" i="8" s="1"/>
  <c r="D81" i="8"/>
  <c r="J81" i="8" s="1"/>
  <c r="Y21" i="8"/>
  <c r="H22" i="8"/>
  <c r="BO22" i="8" s="1"/>
  <c r="H26" i="8"/>
  <c r="U26" i="8" s="1"/>
  <c r="I55" i="8"/>
  <c r="M53" i="8"/>
  <c r="M50" i="8"/>
  <c r="M55" i="8"/>
  <c r="BN23" i="8"/>
  <c r="BM34" i="8"/>
  <c r="L131" i="8"/>
  <c r="I142" i="8"/>
  <c r="E124" i="8"/>
  <c r="E132" i="8"/>
  <c r="E14" i="8"/>
  <c r="E112" i="8"/>
  <c r="E125" i="8"/>
  <c r="E18" i="8"/>
  <c r="E35" i="8"/>
  <c r="AP35" i="8" s="1"/>
  <c r="E98" i="8"/>
  <c r="E40" i="8"/>
  <c r="AP40" i="8" s="1"/>
  <c r="E30" i="8"/>
  <c r="E114" i="8"/>
  <c r="T3" i="8"/>
  <c r="E31" i="8"/>
  <c r="AP31" i="8" s="1"/>
  <c r="Y22" i="8"/>
  <c r="W6" i="8"/>
  <c r="AW29" i="8"/>
  <c r="M57" i="8"/>
  <c r="M148" i="8"/>
  <c r="I149" i="8"/>
  <c r="M147" i="8"/>
  <c r="I151" i="8"/>
  <c r="I143" i="8"/>
  <c r="M144" i="8"/>
  <c r="P94" i="8"/>
  <c r="D29" i="8"/>
  <c r="T94" i="8"/>
  <c r="S105" i="8"/>
  <c r="BP32" i="8"/>
  <c r="BM41" i="8"/>
  <c r="BN30" i="8"/>
  <c r="E24" i="8"/>
  <c r="L21" i="8"/>
  <c r="L46" i="8"/>
  <c r="AX65" i="8"/>
  <c r="BP67" i="8"/>
  <c r="Y67" i="8"/>
  <c r="T128" i="8"/>
  <c r="Y130" i="8"/>
  <c r="BP130" i="8"/>
  <c r="BN128" i="8"/>
  <c r="Y141" i="8"/>
  <c r="D122" i="8"/>
  <c r="J122" i="8" s="1"/>
  <c r="BD81" i="8"/>
  <c r="BE81" i="8" s="1"/>
  <c r="D112" i="8"/>
  <c r="J112" i="8" s="1"/>
  <c r="BP21" i="8"/>
  <c r="W31" i="8"/>
  <c r="AX31" i="8"/>
  <c r="Y33" i="8"/>
  <c r="BN31" i="8"/>
  <c r="W122" i="8"/>
  <c r="I130" i="8"/>
  <c r="M128" i="8"/>
  <c r="L120" i="8"/>
  <c r="H124" i="8"/>
  <c r="U124" i="8" s="1"/>
  <c r="W119" i="8"/>
  <c r="L119" i="8"/>
  <c r="BN119" i="8"/>
  <c r="Y120" i="8"/>
  <c r="BP120" i="8"/>
  <c r="T66" i="8"/>
  <c r="S77" i="8"/>
  <c r="AX57" i="8"/>
  <c r="W58" i="8"/>
  <c r="W59" i="8"/>
  <c r="BN38" i="8"/>
  <c r="BP40" i="8"/>
  <c r="E170" i="8"/>
  <c r="E22" i="8"/>
  <c r="E115" i="8"/>
  <c r="E123" i="8"/>
  <c r="E86" i="8"/>
  <c r="BD94" i="8"/>
  <c r="BE94" i="8" s="1"/>
  <c r="W21" i="8"/>
  <c r="Y23" i="8"/>
  <c r="H14" i="8"/>
  <c r="I61" i="8"/>
  <c r="H29" i="8"/>
  <c r="AQ29" i="8" s="1"/>
  <c r="W5" i="8"/>
  <c r="H24" i="8"/>
  <c r="BO24" i="8" s="1"/>
  <c r="I54" i="8"/>
  <c r="BN6" i="8"/>
  <c r="BP48" i="8"/>
  <c r="H52" i="8"/>
  <c r="L98" i="8"/>
  <c r="BP100" i="8"/>
  <c r="BN98" i="8"/>
  <c r="T98" i="8"/>
  <c r="W98" i="8"/>
  <c r="AX54" i="8"/>
  <c r="T54" i="8"/>
  <c r="BN54" i="8"/>
  <c r="BN15" i="8"/>
  <c r="BM26" i="8"/>
  <c r="BN123" i="8"/>
  <c r="BM134" i="8"/>
  <c r="BP125" i="8"/>
  <c r="E105" i="8"/>
  <c r="E104" i="8"/>
  <c r="E122" i="8"/>
  <c r="E95" i="8"/>
  <c r="E101" i="8"/>
  <c r="E118" i="8"/>
  <c r="M14" i="8"/>
  <c r="BD148" i="8"/>
  <c r="BE148" i="8" s="1"/>
  <c r="D148" i="8"/>
  <c r="J148" i="8" s="1"/>
  <c r="D96" i="8"/>
  <c r="J96" i="8" s="1"/>
  <c r="T117" i="8"/>
  <c r="S128" i="8"/>
  <c r="L74" i="8"/>
  <c r="Y76" i="8"/>
  <c r="BN74" i="8"/>
  <c r="BN20" i="8"/>
  <c r="BM31" i="8"/>
  <c r="L100" i="8"/>
  <c r="BN13" i="8"/>
  <c r="L83" i="8"/>
  <c r="Y60" i="8"/>
  <c r="BN120" i="8"/>
  <c r="V14" i="8"/>
  <c r="V10" i="8"/>
  <c r="J35" i="8"/>
  <c r="E136" i="8"/>
  <c r="E19" i="8"/>
  <c r="E139" i="8"/>
  <c r="E127" i="8"/>
  <c r="E21" i="8"/>
  <c r="E135" i="8"/>
  <c r="D103" i="8"/>
  <c r="J103" i="8" s="1"/>
  <c r="D99" i="8"/>
  <c r="T101" i="8"/>
  <c r="V76" i="8"/>
  <c r="E141" i="8"/>
  <c r="E134" i="8"/>
  <c r="J49" i="8"/>
  <c r="L24" i="8"/>
  <c r="J125" i="8"/>
  <c r="V127" i="8"/>
  <c r="J108" i="8"/>
  <c r="BD132" i="8"/>
  <c r="BE132" i="8" s="1"/>
  <c r="BD151" i="8"/>
  <c r="BE151" i="8" s="1"/>
  <c r="BP5" i="8"/>
  <c r="BP7" i="8"/>
  <c r="E130" i="8"/>
  <c r="E25" i="8"/>
  <c r="E15" i="8"/>
  <c r="E16" i="8"/>
  <c r="D137" i="8"/>
  <c r="J137" i="8" s="1"/>
  <c r="E128" i="8"/>
  <c r="V54" i="8"/>
  <c r="E82" i="8"/>
  <c r="E126" i="8"/>
  <c r="BD133" i="8"/>
  <c r="BE133" i="8" s="1"/>
  <c r="D133" i="8"/>
  <c r="J133" i="8" s="1"/>
  <c r="BD147" i="8"/>
  <c r="BE147" i="8" s="1"/>
  <c r="E52" i="8"/>
  <c r="D42" i="8"/>
  <c r="BD123" i="8"/>
  <c r="BE123" i="8" s="1"/>
  <c r="D123" i="8"/>
  <c r="BD139" i="8"/>
  <c r="BE139" i="8" s="1"/>
  <c r="D139" i="8"/>
  <c r="D88" i="8"/>
  <c r="D124" i="8"/>
  <c r="BD82" i="8"/>
  <c r="BE82" i="8" s="1"/>
  <c r="D102" i="8"/>
  <c r="E111" i="8"/>
  <c r="BD119" i="8"/>
  <c r="BE119" i="8" s="1"/>
  <c r="BD111" i="8"/>
  <c r="BE111" i="8" s="1"/>
  <c r="E117" i="8"/>
  <c r="E121" i="8"/>
  <c r="AW64" i="8"/>
  <c r="D64" i="8"/>
  <c r="D128" i="8"/>
  <c r="AW54" i="8"/>
  <c r="D44" i="8"/>
  <c r="L36" i="8"/>
  <c r="L130" i="8"/>
  <c r="AW49" i="8"/>
  <c r="BP9" i="8"/>
  <c r="Y7" i="8"/>
  <c r="Y94" i="8"/>
  <c r="BN4" i="8"/>
  <c r="E32" i="8"/>
  <c r="V109" i="8"/>
  <c r="BD127" i="8"/>
  <c r="BE127" i="8" s="1"/>
  <c r="E26" i="8"/>
  <c r="W99" i="8"/>
  <c r="H79" i="8"/>
  <c r="BO79" i="8" s="1"/>
  <c r="T42" i="8"/>
  <c r="H48" i="8"/>
  <c r="J93" i="8"/>
  <c r="V75" i="8"/>
  <c r="V74" i="8"/>
  <c r="J113" i="8"/>
  <c r="J31" i="8"/>
  <c r="E102" i="8"/>
  <c r="E103" i="8"/>
  <c r="E107" i="8"/>
  <c r="E108" i="8"/>
  <c r="C170" i="8"/>
  <c r="D98" i="8"/>
  <c r="E109" i="8"/>
  <c r="J23" i="8"/>
  <c r="J147" i="8"/>
  <c r="BI3" i="8"/>
  <c r="P3" i="8"/>
  <c r="D3" i="8"/>
  <c r="X5" i="8"/>
  <c r="BK5" i="8"/>
  <c r="BD131" i="8"/>
  <c r="BE131" i="8" s="1"/>
  <c r="D131" i="8"/>
  <c r="D70" i="8"/>
  <c r="T56" i="8"/>
  <c r="Y58" i="8"/>
  <c r="AX56" i="8"/>
  <c r="H66" i="8"/>
  <c r="W56" i="8"/>
  <c r="BP57" i="8"/>
  <c r="BN56" i="8"/>
  <c r="M58" i="8"/>
  <c r="W49" i="8"/>
  <c r="I58" i="8"/>
  <c r="I60" i="8"/>
  <c r="I52" i="8"/>
  <c r="M59" i="8"/>
  <c r="M60" i="8"/>
  <c r="E84" i="8"/>
  <c r="T4" i="8"/>
  <c r="S14" i="8"/>
  <c r="Y9" i="8"/>
  <c r="Y8" i="8"/>
  <c r="T8" i="8"/>
  <c r="S17" i="8"/>
  <c r="S16" i="8"/>
  <c r="S18" i="8"/>
  <c r="W8" i="8"/>
  <c r="H16" i="8"/>
  <c r="M15" i="8"/>
  <c r="T6" i="8"/>
  <c r="H25" i="8"/>
  <c r="W23" i="8"/>
  <c r="H23" i="8"/>
  <c r="BO23" i="8" s="1"/>
  <c r="BP23" i="8"/>
  <c r="M19" i="8"/>
  <c r="M27" i="8"/>
  <c r="I20" i="8"/>
  <c r="I27" i="8"/>
  <c r="M24" i="8"/>
  <c r="W11" i="8"/>
  <c r="T11" i="8"/>
  <c r="E71" i="8"/>
  <c r="BD136" i="8"/>
  <c r="BE136" i="8" s="1"/>
  <c r="J28" i="8"/>
  <c r="BD135" i="8"/>
  <c r="BE135" i="8" s="1"/>
  <c r="BD143" i="8"/>
  <c r="BE143" i="8" s="1"/>
  <c r="D143" i="8"/>
  <c r="E17" i="8"/>
  <c r="D11" i="8"/>
  <c r="BI6" i="8"/>
  <c r="BP8" i="8"/>
  <c r="E131" i="8"/>
  <c r="BD150" i="8"/>
  <c r="BE150" i="8" s="1"/>
  <c r="D150" i="8"/>
  <c r="AW35" i="8"/>
  <c r="E51" i="8"/>
  <c r="D40" i="8"/>
  <c r="D67" i="8"/>
  <c r="D16" i="8"/>
  <c r="E77" i="8"/>
  <c r="P128" i="8"/>
  <c r="BD128" i="8"/>
  <c r="BE128" i="8" s="1"/>
  <c r="AL5" i="8"/>
  <c r="BI129" i="8"/>
  <c r="D129" i="8"/>
  <c r="AW66" i="8"/>
  <c r="D66" i="8"/>
  <c r="E69" i="8"/>
  <c r="D136" i="8"/>
  <c r="BD118" i="8"/>
  <c r="BE118" i="8" s="1"/>
  <c r="D118" i="8"/>
  <c r="E44" i="8"/>
  <c r="E33" i="8"/>
  <c r="D33" i="8"/>
  <c r="I74" i="8"/>
  <c r="I72" i="8"/>
  <c r="I71" i="8"/>
  <c r="M66" i="8"/>
  <c r="S112" i="8"/>
  <c r="S106" i="8"/>
  <c r="S69" i="8"/>
  <c r="S53" i="8"/>
  <c r="M93" i="8"/>
  <c r="E61" i="8"/>
  <c r="H78" i="8"/>
  <c r="W102" i="8"/>
  <c r="M92" i="8"/>
  <c r="H87" i="8"/>
  <c r="W101" i="8"/>
  <c r="H102" i="8"/>
  <c r="P7" i="8"/>
  <c r="AK7" i="8" s="1"/>
  <c r="W92" i="8"/>
  <c r="H49" i="8"/>
  <c r="BP94" i="8"/>
  <c r="BP46" i="8"/>
  <c r="Y97" i="8"/>
  <c r="W37" i="8"/>
  <c r="T92" i="8"/>
  <c r="AW34" i="8"/>
  <c r="BP93" i="8"/>
  <c r="BP79" i="8"/>
  <c r="H47" i="8"/>
  <c r="H99" i="8"/>
  <c r="H77" i="8"/>
  <c r="BP78" i="8"/>
  <c r="H100" i="8"/>
  <c r="W93" i="8"/>
  <c r="BK114" i="8" l="1"/>
  <c r="X118" i="8"/>
  <c r="X31" i="8"/>
  <c r="X153" i="8"/>
  <c r="BK24" i="8"/>
  <c r="BK98" i="8"/>
  <c r="BK25" i="8"/>
  <c r="BK119" i="8"/>
  <c r="BK100" i="8"/>
  <c r="BO16" i="8"/>
  <c r="X104" i="8"/>
  <c r="X106" i="8"/>
  <c r="X108" i="8"/>
  <c r="BK134" i="8"/>
  <c r="E145" i="8"/>
  <c r="E148" i="8"/>
  <c r="E155" i="8"/>
  <c r="E146" i="8"/>
  <c r="E151" i="8"/>
  <c r="E149" i="8"/>
  <c r="E153" i="8"/>
  <c r="D144" i="8"/>
  <c r="J144" i="8" s="1"/>
  <c r="E154" i="8"/>
  <c r="E152" i="8"/>
  <c r="E147" i="8"/>
  <c r="E150" i="8"/>
  <c r="E144" i="8"/>
  <c r="X56" i="8"/>
  <c r="BK104" i="8"/>
  <c r="BK136" i="8"/>
  <c r="BH16" i="8"/>
  <c r="BK143" i="8"/>
  <c r="BK88" i="8"/>
  <c r="BK70" i="8"/>
  <c r="BK152" i="8"/>
  <c r="BH15" i="8"/>
  <c r="BK84" i="8"/>
  <c r="BK150" i="8"/>
  <c r="BI12" i="8"/>
  <c r="X23" i="8"/>
  <c r="BI132" i="8"/>
  <c r="BK68" i="8"/>
  <c r="BK17" i="8"/>
  <c r="BI136" i="8"/>
  <c r="BK49" i="8"/>
  <c r="X72" i="8"/>
  <c r="BK103" i="8"/>
  <c r="BK14" i="8"/>
  <c r="BK48" i="8"/>
  <c r="BI102" i="8"/>
  <c r="BK58" i="8"/>
  <c r="P70" i="8"/>
  <c r="BK43" i="8"/>
  <c r="BK13" i="8"/>
  <c r="BK34" i="8"/>
  <c r="X12" i="8"/>
  <c r="BK153" i="8"/>
  <c r="X11" i="8"/>
  <c r="X85" i="8"/>
  <c r="X89" i="8"/>
  <c r="P104" i="8"/>
  <c r="X41" i="8"/>
  <c r="X94" i="8"/>
  <c r="X18" i="8"/>
  <c r="P22" i="8"/>
  <c r="X36" i="8"/>
  <c r="X43" i="8"/>
  <c r="X100" i="8"/>
  <c r="P107" i="8"/>
  <c r="X136" i="8"/>
  <c r="P34" i="8"/>
  <c r="X105" i="8"/>
  <c r="X80" i="8"/>
  <c r="X121" i="8"/>
  <c r="P92" i="8"/>
  <c r="X24" i="8"/>
  <c r="BK44" i="8"/>
  <c r="BK121" i="8"/>
  <c r="BK99" i="8"/>
  <c r="P144" i="8"/>
  <c r="E157" i="8"/>
  <c r="E158" i="8"/>
  <c r="P160" i="8"/>
  <c r="V160" i="8"/>
  <c r="E160" i="8"/>
  <c r="P161" i="8"/>
  <c r="E156" i="8"/>
  <c r="V158" i="8"/>
  <c r="J158" i="8"/>
  <c r="V159" i="8"/>
  <c r="E159" i="8"/>
  <c r="E161" i="8"/>
  <c r="V161" i="8"/>
  <c r="BI151" i="8"/>
  <c r="P102" i="8"/>
  <c r="BK148" i="8"/>
  <c r="X48" i="8"/>
  <c r="X103" i="8"/>
  <c r="BK32" i="8"/>
  <c r="BH105" i="8"/>
  <c r="X130" i="8"/>
  <c r="X142" i="8"/>
  <c r="BK117" i="8"/>
  <c r="X135" i="8"/>
  <c r="BK33" i="8"/>
  <c r="X49" i="8"/>
  <c r="X156" i="8"/>
  <c r="BK102" i="8"/>
  <c r="X83" i="8"/>
  <c r="X127" i="8"/>
  <c r="BK109" i="8"/>
  <c r="X155" i="8"/>
  <c r="X66" i="8"/>
  <c r="BK62" i="8"/>
  <c r="BK93" i="8"/>
  <c r="X137" i="8"/>
  <c r="BK26" i="8"/>
  <c r="BK115" i="8"/>
  <c r="BK155" i="8"/>
  <c r="X107" i="8"/>
  <c r="BK37" i="8"/>
  <c r="X53" i="8"/>
  <c r="X40" i="8"/>
  <c r="O28" i="8"/>
  <c r="AH28" i="8" s="1"/>
  <c r="BH119" i="8"/>
  <c r="X113" i="8"/>
  <c r="BK80" i="8"/>
  <c r="BK89" i="8"/>
  <c r="BK69" i="8"/>
  <c r="X37" i="8"/>
  <c r="BK145" i="8"/>
  <c r="X33" i="8"/>
  <c r="BK52" i="8"/>
  <c r="BK147" i="8"/>
  <c r="X81" i="8"/>
  <c r="P130" i="8"/>
  <c r="P51" i="8"/>
  <c r="BK81" i="8"/>
  <c r="BI107" i="8"/>
  <c r="BK96" i="8"/>
  <c r="BK154" i="8"/>
  <c r="P105" i="8"/>
  <c r="X38" i="8"/>
  <c r="P43" i="8"/>
  <c r="P38" i="8"/>
  <c r="O84" i="8"/>
  <c r="BJ84" i="8" s="1"/>
  <c r="O112" i="8"/>
  <c r="BJ112" i="8" s="1"/>
  <c r="X109" i="8"/>
  <c r="BK91" i="8"/>
  <c r="BK20" i="8"/>
  <c r="X131" i="8"/>
  <c r="P153" i="8"/>
  <c r="N170" i="8"/>
  <c r="BK18" i="8"/>
  <c r="BK139" i="8"/>
  <c r="P133" i="8"/>
  <c r="BK133" i="8"/>
  <c r="X35" i="8"/>
  <c r="BI87" i="8"/>
  <c r="BK42" i="8"/>
  <c r="P117" i="8"/>
  <c r="BK83" i="8"/>
  <c r="BK135" i="8"/>
  <c r="BK87" i="8"/>
  <c r="BK131" i="8"/>
  <c r="X145" i="8"/>
  <c r="BI79" i="8"/>
  <c r="X78" i="8"/>
  <c r="P65" i="8"/>
  <c r="BI94" i="8"/>
  <c r="X112" i="8"/>
  <c r="BK85" i="8"/>
  <c r="BK57" i="8"/>
  <c r="BI144" i="8"/>
  <c r="BH82" i="8"/>
  <c r="X63" i="8"/>
  <c r="O100" i="8"/>
  <c r="Q100" i="8" s="1"/>
  <c r="BK74" i="8"/>
  <c r="BK55" i="8"/>
  <c r="X60" i="8"/>
  <c r="P151" i="8"/>
  <c r="X20" i="8"/>
  <c r="BI154" i="8"/>
  <c r="BK146" i="8"/>
  <c r="BI97" i="8"/>
  <c r="BK144" i="8"/>
  <c r="X67" i="8"/>
  <c r="BK60" i="8"/>
  <c r="BK138" i="8"/>
  <c r="X42" i="8"/>
  <c r="BK66" i="8"/>
  <c r="X77" i="8"/>
  <c r="X79" i="8"/>
  <c r="BK118" i="8"/>
  <c r="BI36" i="8"/>
  <c r="P16" i="8"/>
  <c r="BK116" i="8"/>
  <c r="BH39" i="8"/>
  <c r="O66" i="8"/>
  <c r="AG66" i="8" s="1"/>
  <c r="BI146" i="8"/>
  <c r="BI100" i="8"/>
  <c r="P154" i="8"/>
  <c r="BK31" i="8"/>
  <c r="BI91" i="8"/>
  <c r="P47" i="8"/>
  <c r="X154" i="8"/>
  <c r="BK72" i="8"/>
  <c r="BH19" i="8"/>
  <c r="BK92" i="8"/>
  <c r="BI115" i="8"/>
  <c r="BK110" i="8"/>
  <c r="O72" i="8"/>
  <c r="Q72" i="8" s="1"/>
  <c r="BK127" i="8"/>
  <c r="O67" i="8"/>
  <c r="Q67" i="8" s="1"/>
  <c r="X59" i="8"/>
  <c r="X151" i="8"/>
  <c r="X114" i="8"/>
  <c r="X86" i="8"/>
  <c r="O32" i="8"/>
  <c r="AG32" i="8" s="1"/>
  <c r="O56" i="8"/>
  <c r="BJ56" i="8" s="1"/>
  <c r="X28" i="8"/>
  <c r="BK106" i="8"/>
  <c r="O104" i="8"/>
  <c r="Q104" i="8" s="1"/>
  <c r="X134" i="8"/>
  <c r="O103" i="8"/>
  <c r="BJ103" i="8" s="1"/>
  <c r="BK65" i="8"/>
  <c r="BK97" i="8"/>
  <c r="BK12" i="8"/>
  <c r="BH139" i="8"/>
  <c r="P137" i="8"/>
  <c r="BO81" i="8"/>
  <c r="BK86" i="8"/>
  <c r="P46" i="8"/>
  <c r="BK47" i="8"/>
  <c r="BH41" i="8"/>
  <c r="X115" i="8"/>
  <c r="P111" i="8"/>
  <c r="P125" i="8"/>
  <c r="X61" i="8"/>
  <c r="P56" i="8"/>
  <c r="BK95" i="8"/>
  <c r="X159" i="8"/>
  <c r="P157" i="8"/>
  <c r="X157" i="8"/>
  <c r="O24" i="8"/>
  <c r="BJ24" i="8" s="1"/>
  <c r="X15" i="8"/>
  <c r="X14" i="8"/>
  <c r="BH55" i="8"/>
  <c r="BK45" i="8"/>
  <c r="BK46" i="8"/>
  <c r="O138" i="8"/>
  <c r="Q138" i="8" s="1"/>
  <c r="BK140" i="8"/>
  <c r="BH150" i="8"/>
  <c r="BI139" i="8"/>
  <c r="O93" i="8"/>
  <c r="Q93" i="8" s="1"/>
  <c r="X82" i="8"/>
  <c r="P82" i="8"/>
  <c r="O102" i="8"/>
  <c r="BJ102" i="8" s="1"/>
  <c r="P91" i="8"/>
  <c r="BH130" i="8"/>
  <c r="BH148" i="8"/>
  <c r="BK137" i="8"/>
  <c r="BI30" i="8"/>
  <c r="BK141" i="8"/>
  <c r="X54" i="8"/>
  <c r="P21" i="8"/>
  <c r="P101" i="8"/>
  <c r="BI71" i="8"/>
  <c r="X129" i="8"/>
  <c r="BK21" i="8"/>
  <c r="P57" i="8"/>
  <c r="BK51" i="8"/>
  <c r="P45" i="8"/>
  <c r="P19" i="8"/>
  <c r="BI44" i="8"/>
  <c r="X84" i="8"/>
  <c r="X128" i="8"/>
  <c r="BI119" i="8"/>
  <c r="X58" i="8"/>
  <c r="O42" i="8"/>
  <c r="Q42" i="8" s="1"/>
  <c r="P31" i="8"/>
  <c r="O30" i="8"/>
  <c r="BJ30" i="8" s="1"/>
  <c r="X19" i="8"/>
  <c r="X21" i="8"/>
  <c r="O135" i="8"/>
  <c r="BJ135" i="8" s="1"/>
  <c r="P124" i="8"/>
  <c r="X126" i="8"/>
  <c r="BH117" i="8"/>
  <c r="BK108" i="8"/>
  <c r="BK107" i="8"/>
  <c r="BI106" i="8"/>
  <c r="O109" i="8"/>
  <c r="Q109" i="8" s="1"/>
  <c r="X99" i="8"/>
  <c r="X98" i="8"/>
  <c r="O133" i="8"/>
  <c r="Q133" i="8" s="1"/>
  <c r="X124" i="8"/>
  <c r="X123" i="8"/>
  <c r="O106" i="8"/>
  <c r="Q106" i="8" s="1"/>
  <c r="X97" i="8"/>
  <c r="O68" i="8"/>
  <c r="BH49" i="8"/>
  <c r="BI38" i="8"/>
  <c r="O159" i="8"/>
  <c r="X150" i="8"/>
  <c r="BH46" i="8"/>
  <c r="BK36" i="8"/>
  <c r="X116" i="8"/>
  <c r="O18" i="8"/>
  <c r="BJ18" i="8" s="1"/>
  <c r="BH38" i="8"/>
  <c r="P159" i="8"/>
  <c r="X161" i="8"/>
  <c r="BH74" i="8"/>
  <c r="BI63" i="8"/>
  <c r="O154" i="8"/>
  <c r="P143" i="8"/>
  <c r="X144" i="8"/>
  <c r="X143" i="8"/>
  <c r="BH50" i="8"/>
  <c r="BI39" i="8"/>
  <c r="O105" i="8"/>
  <c r="Q105" i="8" s="1"/>
  <c r="X95" i="8"/>
  <c r="BH101" i="8"/>
  <c r="BI90" i="8"/>
  <c r="BH100" i="8"/>
  <c r="BK90" i="8"/>
  <c r="BH124" i="8"/>
  <c r="O117" i="8"/>
  <c r="BJ117" i="8" s="1"/>
  <c r="P106" i="8"/>
  <c r="O116" i="8"/>
  <c r="Q116" i="8" s="1"/>
  <c r="O83" i="8"/>
  <c r="BJ83" i="8" s="1"/>
  <c r="X73" i="8"/>
  <c r="O26" i="8"/>
  <c r="AG26" i="8" s="1"/>
  <c r="X16" i="8"/>
  <c r="P15" i="8"/>
  <c r="X17" i="8"/>
  <c r="O170" i="8"/>
  <c r="O52" i="8"/>
  <c r="AH52" i="8" s="1"/>
  <c r="O129" i="8"/>
  <c r="BJ129" i="8" s="1"/>
  <c r="P118" i="8"/>
  <c r="X119" i="8"/>
  <c r="O143" i="8"/>
  <c r="BJ143" i="8" s="1"/>
  <c r="P132" i="8"/>
  <c r="BH30" i="8"/>
  <c r="BK19" i="8"/>
  <c r="BH141" i="8"/>
  <c r="X52" i="8"/>
  <c r="BH122" i="8"/>
  <c r="BI111" i="8"/>
  <c r="BK112" i="8"/>
  <c r="BK111" i="8"/>
  <c r="O149" i="8"/>
  <c r="X139" i="8"/>
  <c r="X140" i="8"/>
  <c r="BH32" i="8"/>
  <c r="BI21" i="8"/>
  <c r="BK23" i="8"/>
  <c r="BK22" i="8"/>
  <c r="O65" i="8"/>
  <c r="AG65" i="8" s="1"/>
  <c r="BK130" i="8"/>
  <c r="O130" i="8"/>
  <c r="Q130" i="8" s="1"/>
  <c r="BH136" i="8"/>
  <c r="BH85" i="8"/>
  <c r="BK75" i="8"/>
  <c r="BK76" i="8"/>
  <c r="O139" i="8"/>
  <c r="Q139" i="8" s="1"/>
  <c r="O101" i="8"/>
  <c r="Q101" i="8" s="1"/>
  <c r="P90" i="8"/>
  <c r="X90" i="8"/>
  <c r="X91" i="8"/>
  <c r="X92" i="8"/>
  <c r="BH66" i="8"/>
  <c r="BI55" i="8"/>
  <c r="BH137" i="8"/>
  <c r="O36" i="8"/>
  <c r="Q36" i="8" s="1"/>
  <c r="X27" i="8"/>
  <c r="O127" i="8"/>
  <c r="BJ127" i="8" s="1"/>
  <c r="X117" i="8"/>
  <c r="X26" i="8"/>
  <c r="P24" i="8"/>
  <c r="BH125" i="8"/>
  <c r="O131" i="8"/>
  <c r="Q131" i="8" s="1"/>
  <c r="X122" i="8"/>
  <c r="O119" i="8"/>
  <c r="BJ119" i="8" s="1"/>
  <c r="P108" i="8"/>
  <c r="X110" i="8"/>
  <c r="P120" i="8"/>
  <c r="O126" i="8"/>
  <c r="Q126" i="8" s="1"/>
  <c r="BI27" i="8"/>
  <c r="O158" i="8"/>
  <c r="X149" i="8"/>
  <c r="P147" i="8"/>
  <c r="BH153" i="8"/>
  <c r="BH135" i="8"/>
  <c r="BK125" i="8"/>
  <c r="O87" i="8"/>
  <c r="BJ87" i="8" s="1"/>
  <c r="P76" i="8"/>
  <c r="O86" i="8"/>
  <c r="Q86" i="8" s="1"/>
  <c r="BH24" i="8"/>
  <c r="BI13" i="8"/>
  <c r="BK15" i="8"/>
  <c r="BH69" i="8"/>
  <c r="BK59" i="8"/>
  <c r="O85" i="8"/>
  <c r="BJ85" i="8" s="1"/>
  <c r="X76" i="8"/>
  <c r="P74" i="8"/>
  <c r="O111" i="8"/>
  <c r="Q111" i="8" s="1"/>
  <c r="P100" i="8"/>
  <c r="X102" i="8"/>
  <c r="BH34" i="8"/>
  <c r="BH109" i="8"/>
  <c r="O142" i="8"/>
  <c r="Q142" i="8" s="1"/>
  <c r="P131" i="8"/>
  <c r="O40" i="8"/>
  <c r="Q40" i="8" s="1"/>
  <c r="O20" i="8"/>
  <c r="Q20" i="8" s="1"/>
  <c r="X57" i="8"/>
  <c r="X32" i="8"/>
  <c r="O50" i="8"/>
  <c r="BJ50" i="8" s="1"/>
  <c r="O77" i="8"/>
  <c r="Q77" i="8" s="1"/>
  <c r="X68" i="8"/>
  <c r="O75" i="8"/>
  <c r="BJ75" i="8" s="1"/>
  <c r="P64" i="8"/>
  <c r="O146" i="8"/>
  <c r="BH128" i="8"/>
  <c r="BI117" i="8"/>
  <c r="X138" i="8"/>
  <c r="X148" i="8"/>
  <c r="P98" i="8"/>
  <c r="BK126" i="8"/>
  <c r="BK123" i="8"/>
  <c r="BI35" i="8"/>
  <c r="BK129" i="8"/>
  <c r="BK56" i="8"/>
  <c r="X101" i="8"/>
  <c r="P72" i="8"/>
  <c r="BK79" i="8"/>
  <c r="X25" i="8"/>
  <c r="X93" i="8"/>
  <c r="X96" i="8"/>
  <c r="BH129" i="8"/>
  <c r="BK120" i="8"/>
  <c r="X47" i="8"/>
  <c r="BH33" i="8"/>
  <c r="O15" i="8"/>
  <c r="BJ15" i="8" s="1"/>
  <c r="BK113" i="8"/>
  <c r="BH133" i="8"/>
  <c r="BK124" i="8"/>
  <c r="BH62" i="8"/>
  <c r="BI51" i="8"/>
  <c r="O74" i="8"/>
  <c r="BJ74" i="8" s="1"/>
  <c r="X65" i="8"/>
  <c r="O161" i="8"/>
  <c r="P150" i="8"/>
  <c r="O55" i="8"/>
  <c r="Q55" i="8" s="1"/>
  <c r="P44" i="8"/>
  <c r="X46" i="8"/>
  <c r="O150" i="8"/>
  <c r="X141" i="8"/>
  <c r="P139" i="8"/>
  <c r="BH26" i="8"/>
  <c r="BK16" i="8"/>
  <c r="BI15" i="8"/>
  <c r="X44" i="8"/>
  <c r="O97" i="8"/>
  <c r="BJ97" i="8" s="1"/>
  <c r="P86" i="8"/>
  <c r="X88" i="8"/>
  <c r="X87" i="8"/>
  <c r="O96" i="8"/>
  <c r="Q96" i="8" s="1"/>
  <c r="O73" i="8"/>
  <c r="Q73" i="8" s="1"/>
  <c r="O69" i="8"/>
  <c r="Q69" i="8" s="1"/>
  <c r="X64" i="8"/>
  <c r="X62" i="8"/>
  <c r="BH131" i="8"/>
  <c r="X22" i="8"/>
  <c r="O79" i="8"/>
  <c r="BJ79" i="8" s="1"/>
  <c r="X69" i="8"/>
  <c r="X70" i="8"/>
  <c r="BH36" i="8"/>
  <c r="BI25" i="8"/>
  <c r="O80" i="8"/>
  <c r="BJ80" i="8" s="1"/>
  <c r="P69" i="8"/>
  <c r="X71" i="8"/>
  <c r="BH18" i="8"/>
  <c r="BH20" i="8"/>
  <c r="BI11" i="8"/>
  <c r="BH22" i="8"/>
  <c r="BH14" i="8"/>
  <c r="BH17" i="8"/>
  <c r="BH151" i="8"/>
  <c r="O121" i="8"/>
  <c r="BJ121" i="8" s="1"/>
  <c r="O123" i="8"/>
  <c r="Q123" i="8" s="1"/>
  <c r="P112" i="8"/>
  <c r="BK28" i="8"/>
  <c r="BH37" i="8"/>
  <c r="X55" i="8"/>
  <c r="X111" i="8"/>
  <c r="BK142" i="8"/>
  <c r="X29" i="8"/>
  <c r="P54" i="8"/>
  <c r="BK71" i="8"/>
  <c r="P110" i="8"/>
  <c r="BH42" i="8"/>
  <c r="BI74" i="8"/>
  <c r="BH21" i="8"/>
  <c r="O41" i="8"/>
  <c r="Q41" i="8" s="1"/>
  <c r="P30" i="8"/>
  <c r="O43" i="8"/>
  <c r="BJ43" i="8" s="1"/>
  <c r="X34" i="8"/>
  <c r="P32" i="8"/>
  <c r="BI37" i="8"/>
  <c r="BH48" i="8"/>
  <c r="BK38" i="8"/>
  <c r="BK39" i="8"/>
  <c r="O22" i="8"/>
  <c r="BJ22" i="8" s="1"/>
  <c r="X13" i="8"/>
  <c r="O16" i="8"/>
  <c r="Q16" i="8" s="1"/>
  <c r="BH96" i="8"/>
  <c r="BI85" i="8"/>
  <c r="BH115" i="8"/>
  <c r="BK105" i="8"/>
  <c r="O63" i="8"/>
  <c r="BJ63" i="8" s="1"/>
  <c r="O81" i="8"/>
  <c r="Q81" i="8" s="1"/>
  <c r="BH40" i="8"/>
  <c r="BK30" i="8"/>
  <c r="O19" i="8"/>
  <c r="Q19" i="8" s="1"/>
  <c r="X133" i="8"/>
  <c r="BI29" i="8"/>
  <c r="O14" i="8"/>
  <c r="Q14" i="8" s="1"/>
  <c r="AK14" i="8" s="1"/>
  <c r="X120" i="8"/>
  <c r="O35" i="8"/>
  <c r="AG35" i="8" s="1"/>
  <c r="BK53" i="8"/>
  <c r="O17" i="8"/>
  <c r="BJ17" i="8" s="1"/>
  <c r="P127" i="8"/>
  <c r="X75" i="8"/>
  <c r="O53" i="8"/>
  <c r="AH53" i="8" s="1"/>
  <c r="O21" i="8"/>
  <c r="BJ21" i="8" s="1"/>
  <c r="BK41" i="8"/>
  <c r="BH52" i="8"/>
  <c r="O29" i="8"/>
  <c r="BJ29" i="8" s="1"/>
  <c r="BK29" i="8"/>
  <c r="BK151" i="8"/>
  <c r="BK27" i="8"/>
  <c r="BH103" i="8"/>
  <c r="BK94" i="8"/>
  <c r="O33" i="8"/>
  <c r="BJ33" i="8" s="1"/>
  <c r="O113" i="8"/>
  <c r="BJ113" i="8" s="1"/>
  <c r="BI76" i="8"/>
  <c r="BH87" i="8"/>
  <c r="BK77" i="8"/>
  <c r="BK78" i="8"/>
  <c r="O39" i="8"/>
  <c r="BJ39" i="8" s="1"/>
  <c r="X30" i="8"/>
  <c r="O38" i="8"/>
  <c r="AG38" i="8" s="1"/>
  <c r="O134" i="8"/>
  <c r="BJ134" i="8" s="1"/>
  <c r="X125" i="8"/>
  <c r="X160" i="8"/>
  <c r="P158" i="8"/>
  <c r="O37" i="8"/>
  <c r="Q37" i="8" s="1"/>
  <c r="P26" i="8"/>
  <c r="BH152" i="8"/>
  <c r="BI141" i="8"/>
  <c r="BK149" i="8"/>
  <c r="BI118" i="8"/>
  <c r="BH89" i="8"/>
  <c r="BK128" i="8"/>
  <c r="X132" i="8"/>
  <c r="BK122" i="8"/>
  <c r="X45" i="8"/>
  <c r="X152" i="8"/>
  <c r="BI148" i="8"/>
  <c r="P41" i="8"/>
  <c r="BK73" i="8"/>
  <c r="X39" i="8"/>
  <c r="X74" i="8"/>
  <c r="BI113" i="8"/>
  <c r="BK40" i="8"/>
  <c r="P25" i="8"/>
  <c r="BI23" i="8"/>
  <c r="BI120" i="8"/>
  <c r="BI128" i="8"/>
  <c r="BH112" i="8"/>
  <c r="O141" i="8"/>
  <c r="BJ141" i="8" s="1"/>
  <c r="O151" i="8"/>
  <c r="BH83" i="8"/>
  <c r="BH127" i="8"/>
  <c r="BI98" i="8"/>
  <c r="BK132" i="8"/>
  <c r="BK101" i="8"/>
  <c r="BK35" i="8"/>
  <c r="BK50" i="8"/>
  <c r="O45" i="8"/>
  <c r="BJ45" i="8" s="1"/>
  <c r="O125" i="8"/>
  <c r="Q125" i="8" s="1"/>
  <c r="O124" i="8"/>
  <c r="BJ124" i="8" s="1"/>
  <c r="BH123" i="8"/>
  <c r="O61" i="8"/>
  <c r="X50" i="8"/>
  <c r="X51" i="8"/>
  <c r="BH107" i="8"/>
  <c r="BH140" i="8"/>
  <c r="BH91" i="8"/>
  <c r="BH44" i="8"/>
  <c r="BH75" i="8"/>
  <c r="BH73" i="8"/>
  <c r="BK64" i="8"/>
  <c r="BK63" i="8"/>
  <c r="BI62" i="8"/>
  <c r="BH92" i="8"/>
  <c r="BH65" i="8"/>
  <c r="BK54" i="8"/>
  <c r="BH77" i="8"/>
  <c r="BK67" i="8"/>
  <c r="O156" i="8"/>
  <c r="X146" i="8"/>
  <c r="X147" i="8"/>
  <c r="BH43" i="8"/>
  <c r="BH61" i="8"/>
  <c r="O140" i="8"/>
  <c r="Q140" i="8" s="1"/>
  <c r="BH27" i="8"/>
  <c r="BI16" i="8"/>
  <c r="BH88" i="8"/>
  <c r="BI77" i="8"/>
  <c r="BH71" i="8"/>
  <c r="BK61" i="8"/>
  <c r="O71" i="8"/>
  <c r="BJ71" i="8" s="1"/>
  <c r="BH81" i="8"/>
  <c r="BH53" i="8"/>
  <c r="BH106" i="8"/>
  <c r="BH113" i="8"/>
  <c r="O153" i="8"/>
  <c r="BH147" i="8"/>
  <c r="O160" i="8"/>
  <c r="Q160" i="8" s="1"/>
  <c r="O95" i="8"/>
  <c r="BJ95" i="8" s="1"/>
  <c r="O82" i="8"/>
  <c r="Q82" i="8" s="1"/>
  <c r="BH93" i="8"/>
  <c r="BH28" i="8"/>
  <c r="BH59" i="8"/>
  <c r="O118" i="8"/>
  <c r="Q118" i="8" s="1"/>
  <c r="O147" i="8"/>
  <c r="O90" i="8"/>
  <c r="BJ90" i="8" s="1"/>
  <c r="O64" i="8"/>
  <c r="Q64" i="8" s="1"/>
  <c r="BH72" i="8"/>
  <c r="BH99" i="8"/>
  <c r="BH143" i="8"/>
  <c r="O47" i="8"/>
  <c r="Q47" i="8" s="1"/>
  <c r="BH80" i="8"/>
  <c r="BH45" i="8"/>
  <c r="P156" i="8"/>
  <c r="X158" i="8"/>
  <c r="O31" i="8"/>
  <c r="Q31" i="8" s="1"/>
  <c r="O144" i="8"/>
  <c r="BH29" i="8"/>
  <c r="O108" i="8"/>
  <c r="Q108" i="8" s="1"/>
  <c r="BI116" i="8"/>
  <c r="O48" i="8"/>
  <c r="Q48" i="8" s="1"/>
  <c r="O152" i="8"/>
  <c r="O58" i="8"/>
  <c r="Q58" i="8" s="1"/>
  <c r="BH134" i="8"/>
  <c r="BH76" i="8"/>
  <c r="BH25" i="8"/>
  <c r="BH132" i="8"/>
  <c r="BH67" i="8"/>
  <c r="BH111" i="8"/>
  <c r="O51" i="8"/>
  <c r="BJ51" i="8" s="1"/>
  <c r="O92" i="8"/>
  <c r="Q92" i="8" s="1"/>
  <c r="P140" i="8"/>
  <c r="O157" i="8"/>
  <c r="O136" i="8"/>
  <c r="Q136" i="8" s="1"/>
  <c r="BH23" i="8"/>
  <c r="BH121" i="8"/>
  <c r="BH118" i="8"/>
  <c r="O107" i="8"/>
  <c r="BJ107" i="8" s="1"/>
  <c r="O70" i="8"/>
  <c r="BJ70" i="8" s="1"/>
  <c r="O98" i="8"/>
  <c r="Q98" i="8" s="1"/>
  <c r="O25" i="8"/>
  <c r="BJ25" i="8" s="1"/>
  <c r="BH116" i="8"/>
  <c r="BH108" i="8"/>
  <c r="BH51" i="8"/>
  <c r="BH95" i="8"/>
  <c r="BH142" i="8"/>
  <c r="O110" i="8"/>
  <c r="Q110" i="8" s="1"/>
  <c r="BH146" i="8"/>
  <c r="O76" i="8"/>
  <c r="Q76" i="8" s="1"/>
  <c r="O120" i="8"/>
  <c r="Q120" i="8" s="1"/>
  <c r="O115" i="8"/>
  <c r="Q115" i="8" s="1"/>
  <c r="BH57" i="8"/>
  <c r="BH102" i="8"/>
  <c r="O27" i="8"/>
  <c r="BJ27" i="8" s="1"/>
  <c r="O54" i="8"/>
  <c r="BJ54" i="8" s="1"/>
  <c r="BH145" i="8"/>
  <c r="O89" i="8"/>
  <c r="Q89" i="8" s="1"/>
  <c r="O155" i="8"/>
  <c r="O148" i="8"/>
  <c r="BH35" i="8"/>
  <c r="BH79" i="8"/>
  <c r="BH126" i="8"/>
  <c r="O94" i="8"/>
  <c r="BJ94" i="8" s="1"/>
  <c r="O34" i="8"/>
  <c r="BJ34" i="8" s="1"/>
  <c r="O60" i="8"/>
  <c r="Q60" i="8" s="1"/>
  <c r="BH114" i="8"/>
  <c r="O137" i="8"/>
  <c r="Q137" i="8" s="1"/>
  <c r="BH86" i="8"/>
  <c r="BH154" i="8"/>
  <c r="O145" i="8"/>
  <c r="BH104" i="8"/>
  <c r="BH84" i="8"/>
  <c r="O91" i="8"/>
  <c r="BJ91" i="8" s="1"/>
  <c r="O132" i="8"/>
  <c r="Q132" i="8" s="1"/>
  <c r="BH63" i="8"/>
  <c r="BH110" i="8"/>
  <c r="O78" i="8"/>
  <c r="BJ78" i="8" s="1"/>
  <c r="O44" i="8"/>
  <c r="Q44" i="8" s="1"/>
  <c r="BH60" i="8"/>
  <c r="O88" i="8"/>
  <c r="Q88" i="8" s="1"/>
  <c r="O114" i="8"/>
  <c r="Q114" i="8" s="1"/>
  <c r="O57" i="8"/>
  <c r="Q57" i="8" s="1"/>
  <c r="BH70" i="8"/>
  <c r="BH58" i="8"/>
  <c r="BH64" i="8"/>
  <c r="BH56" i="8"/>
  <c r="BH68" i="8"/>
  <c r="BH138" i="8"/>
  <c r="O99" i="8"/>
  <c r="BJ99" i="8" s="1"/>
  <c r="BH47" i="8"/>
  <c r="BH94" i="8"/>
  <c r="O62" i="8"/>
  <c r="Q62" i="8" s="1"/>
  <c r="O49" i="8"/>
  <c r="Q49" i="8" s="1"/>
  <c r="BI81" i="8"/>
  <c r="O59" i="8"/>
  <c r="BJ59" i="8" s="1"/>
  <c r="BH97" i="8"/>
  <c r="BH120" i="8"/>
  <c r="BH54" i="8"/>
  <c r="O122" i="8"/>
  <c r="Q122" i="8" s="1"/>
  <c r="BH149" i="8"/>
  <c r="O128" i="8"/>
  <c r="Q128" i="8" s="1"/>
  <c r="O23" i="8"/>
  <c r="BJ23" i="8" s="1"/>
  <c r="BH90" i="8"/>
  <c r="BH98" i="8"/>
  <c r="BH31" i="8"/>
  <c r="BH78" i="8"/>
  <c r="O46" i="8"/>
  <c r="Q46" i="8" s="1"/>
  <c r="BH144" i="8"/>
  <c r="BH155" i="8"/>
  <c r="U122" i="8"/>
  <c r="BO111" i="8"/>
  <c r="BO86" i="8"/>
  <c r="K161" i="8"/>
  <c r="U42" i="8"/>
  <c r="BO42" i="8"/>
  <c r="K159" i="8"/>
  <c r="V157" i="8"/>
  <c r="K160" i="8"/>
  <c r="J145" i="8"/>
  <c r="K156" i="8"/>
  <c r="K158" i="8"/>
  <c r="V156" i="8"/>
  <c r="K157" i="8"/>
  <c r="BO17" i="8"/>
  <c r="BO14" i="8"/>
  <c r="BO70" i="8"/>
  <c r="BO19" i="8"/>
  <c r="U15" i="8"/>
  <c r="AL46" i="8"/>
  <c r="AL45" i="8"/>
  <c r="BO110" i="8"/>
  <c r="U117" i="8"/>
  <c r="BO18" i="8"/>
  <c r="J105" i="8"/>
  <c r="U105" i="8"/>
  <c r="AQ45" i="8"/>
  <c r="AR45" i="8" s="1"/>
  <c r="BO93" i="8"/>
  <c r="BO136" i="8"/>
  <c r="U64" i="8"/>
  <c r="U115" i="8"/>
  <c r="BO130" i="8"/>
  <c r="AR40" i="8"/>
  <c r="BO44" i="8"/>
  <c r="U133" i="8"/>
  <c r="AQ44" i="8"/>
  <c r="U21" i="8"/>
  <c r="U82" i="8"/>
  <c r="BO54" i="8"/>
  <c r="BO140" i="8"/>
  <c r="U74" i="8"/>
  <c r="BO20" i="8"/>
  <c r="V78" i="8"/>
  <c r="U147" i="8"/>
  <c r="U130" i="8"/>
  <c r="BO113" i="8"/>
  <c r="AQ46" i="8"/>
  <c r="U127" i="8"/>
  <c r="U150" i="8"/>
  <c r="U112" i="8"/>
  <c r="V28" i="8"/>
  <c r="U34" i="8"/>
  <c r="BO46" i="8"/>
  <c r="U59" i="8"/>
  <c r="AL59" i="8" s="1"/>
  <c r="BO58" i="8"/>
  <c r="BO89" i="8"/>
  <c r="BO114" i="8"/>
  <c r="V50" i="8"/>
  <c r="U85" i="8"/>
  <c r="U145" i="8"/>
  <c r="BO37" i="8"/>
  <c r="BO94" i="8"/>
  <c r="AR63" i="8"/>
  <c r="V32" i="8"/>
  <c r="AP34" i="8"/>
  <c r="AR34" i="8" s="1"/>
  <c r="U75" i="8"/>
  <c r="AP43" i="8"/>
  <c r="AR43" i="8" s="1"/>
  <c r="BO63" i="8"/>
  <c r="U106" i="8"/>
  <c r="AP50" i="8"/>
  <c r="U63" i="8"/>
  <c r="V91" i="8"/>
  <c r="BO68" i="8"/>
  <c r="BO120" i="8"/>
  <c r="V56" i="8"/>
  <c r="U14" i="8"/>
  <c r="V77" i="8"/>
  <c r="AR55" i="8"/>
  <c r="AR27" i="8"/>
  <c r="AR65" i="8"/>
  <c r="U69" i="8"/>
  <c r="BO118" i="8"/>
  <c r="V141" i="8"/>
  <c r="AP38" i="8"/>
  <c r="AR38" i="8" s="1"/>
  <c r="U83" i="8"/>
  <c r="U62" i="8"/>
  <c r="U142" i="8"/>
  <c r="BO96" i="8"/>
  <c r="BO64" i="8"/>
  <c r="BO116" i="8"/>
  <c r="U67" i="8"/>
  <c r="Q99" i="8"/>
  <c r="AP66" i="8"/>
  <c r="BO71" i="8"/>
  <c r="V55" i="8"/>
  <c r="BO141" i="8"/>
  <c r="BO53" i="8"/>
  <c r="U54" i="8"/>
  <c r="BO55" i="8"/>
  <c r="BO28" i="8"/>
  <c r="U65" i="8"/>
  <c r="V79" i="8"/>
  <c r="BO65" i="8"/>
  <c r="U148" i="8"/>
  <c r="V21" i="8"/>
  <c r="BO125" i="8"/>
  <c r="V38" i="8"/>
  <c r="U53" i="8"/>
  <c r="V94" i="8"/>
  <c r="U19" i="8"/>
  <c r="V8" i="8"/>
  <c r="AQ58" i="8"/>
  <c r="U51" i="8"/>
  <c r="AL51" i="8" s="1"/>
  <c r="AQ67" i="8"/>
  <c r="AR67" i="8" s="1"/>
  <c r="U60" i="8"/>
  <c r="V6" i="8"/>
  <c r="BO32" i="8"/>
  <c r="BO76" i="8"/>
  <c r="V117" i="8"/>
  <c r="V7" i="8"/>
  <c r="V116" i="8"/>
  <c r="J89" i="8"/>
  <c r="U55" i="8"/>
  <c r="V93" i="8"/>
  <c r="BO36" i="8"/>
  <c r="V115" i="8"/>
  <c r="V92" i="8"/>
  <c r="U32" i="8"/>
  <c r="BO90" i="8"/>
  <c r="BO101" i="8"/>
  <c r="BO59" i="8"/>
  <c r="BO151" i="8"/>
  <c r="BO108" i="8"/>
  <c r="U37" i="8"/>
  <c r="AL37" i="8" s="1"/>
  <c r="BO80" i="8"/>
  <c r="U128" i="8"/>
  <c r="U123" i="8"/>
  <c r="U40" i="8"/>
  <c r="V95" i="8"/>
  <c r="BO40" i="8"/>
  <c r="U153" i="8"/>
  <c r="BO138" i="8"/>
  <c r="BO61" i="8"/>
  <c r="U92" i="8"/>
  <c r="U61" i="8"/>
  <c r="AR57" i="8"/>
  <c r="U39" i="8"/>
  <c r="V37" i="8"/>
  <c r="AR31" i="8"/>
  <c r="U95" i="8"/>
  <c r="V84" i="8"/>
  <c r="V153" i="8"/>
  <c r="BO39" i="8"/>
  <c r="U27" i="8"/>
  <c r="AL28" i="8" s="1"/>
  <c r="BO27" i="8"/>
  <c r="U33" i="8"/>
  <c r="U109" i="8"/>
  <c r="J110" i="8"/>
  <c r="V20" i="8"/>
  <c r="V62" i="8"/>
  <c r="BO139" i="8"/>
  <c r="V142" i="8"/>
  <c r="U81" i="8"/>
  <c r="V22" i="8"/>
  <c r="V63" i="8"/>
  <c r="BO34" i="8"/>
  <c r="V111" i="8"/>
  <c r="V51" i="8"/>
  <c r="AP59" i="8"/>
  <c r="AR59" i="8" s="1"/>
  <c r="U56" i="8"/>
  <c r="U22" i="8"/>
  <c r="V19" i="8"/>
  <c r="K56" i="8"/>
  <c r="BO31" i="8"/>
  <c r="BO57" i="8"/>
  <c r="U18" i="8"/>
  <c r="U84" i="8"/>
  <c r="BO137" i="8"/>
  <c r="AQ51" i="8"/>
  <c r="BO41" i="8"/>
  <c r="U132" i="8"/>
  <c r="AQ36" i="8"/>
  <c r="BO45" i="8"/>
  <c r="BO35" i="8"/>
  <c r="BO43" i="8"/>
  <c r="V45" i="8"/>
  <c r="V43" i="8"/>
  <c r="BO134" i="8"/>
  <c r="BO56" i="8"/>
  <c r="U97" i="8"/>
  <c r="U57" i="8"/>
  <c r="AL58" i="8" s="1"/>
  <c r="U17" i="8"/>
  <c r="V48" i="8"/>
  <c r="U70" i="8"/>
  <c r="U20" i="8"/>
  <c r="U72" i="8"/>
  <c r="U43" i="8"/>
  <c r="V87" i="8"/>
  <c r="V49" i="8"/>
  <c r="U31" i="8"/>
  <c r="BO129" i="8"/>
  <c r="K93" i="8"/>
  <c r="BO60" i="8"/>
  <c r="BO126" i="8"/>
  <c r="BO154" i="8"/>
  <c r="U41" i="8"/>
  <c r="AP53" i="8"/>
  <c r="AR53" i="8" s="1"/>
  <c r="U91" i="8"/>
  <c r="U155" i="8"/>
  <c r="AQ62" i="8"/>
  <c r="V86" i="8"/>
  <c r="V53" i="8"/>
  <c r="V47" i="8"/>
  <c r="V61" i="8"/>
  <c r="BO104" i="8"/>
  <c r="AP60" i="8"/>
  <c r="AR60" i="8" s="1"/>
  <c r="BO124" i="8"/>
  <c r="V52" i="8"/>
  <c r="V60" i="8"/>
  <c r="V121" i="8"/>
  <c r="BO135" i="8"/>
  <c r="BO103" i="8"/>
  <c r="BO33" i="8"/>
  <c r="AP58" i="8"/>
  <c r="K63" i="8"/>
  <c r="K59" i="8"/>
  <c r="AP41" i="8"/>
  <c r="AR41" i="8" s="1"/>
  <c r="V39" i="8"/>
  <c r="V24" i="8"/>
  <c r="U38" i="8"/>
  <c r="V23" i="8"/>
  <c r="BO98" i="8"/>
  <c r="V59" i="8"/>
  <c r="K58" i="8"/>
  <c r="J57" i="8"/>
  <c r="K57" i="8"/>
  <c r="K61" i="8"/>
  <c r="BO119" i="8"/>
  <c r="U35" i="8"/>
  <c r="K31" i="8"/>
  <c r="K62" i="8"/>
  <c r="U29" i="8"/>
  <c r="AL29" i="8" s="1"/>
  <c r="K60" i="8"/>
  <c r="K28" i="8"/>
  <c r="V25" i="8"/>
  <c r="BO149" i="8"/>
  <c r="K29" i="8"/>
  <c r="V57" i="8"/>
  <c r="V27" i="8"/>
  <c r="V58" i="8"/>
  <c r="BO121" i="8"/>
  <c r="U88" i="8"/>
  <c r="AP46" i="8"/>
  <c r="V154" i="8"/>
  <c r="V85" i="8"/>
  <c r="V81" i="8"/>
  <c r="V9" i="8"/>
  <c r="U152" i="8"/>
  <c r="V26" i="8"/>
  <c r="V106" i="8"/>
  <c r="BO144" i="8"/>
  <c r="AP48" i="8"/>
  <c r="BO146" i="8"/>
  <c r="BO29" i="8"/>
  <c r="V31" i="8"/>
  <c r="K32" i="8"/>
  <c r="BO38" i="8"/>
  <c r="U107" i="8"/>
  <c r="U131" i="8"/>
  <c r="AR54" i="8"/>
  <c r="BO15" i="8"/>
  <c r="K82" i="8"/>
  <c r="AP36" i="8"/>
  <c r="AP64" i="8"/>
  <c r="AR64" i="8" s="1"/>
  <c r="BO73" i="8"/>
  <c r="AP56" i="8"/>
  <c r="AR56" i="8" s="1"/>
  <c r="V80" i="8"/>
  <c r="AP37" i="8"/>
  <c r="AR37" i="8" s="1"/>
  <c r="K85" i="8"/>
  <c r="V147" i="8"/>
  <c r="AP39" i="8"/>
  <c r="AR39" i="8" s="1"/>
  <c r="BO50" i="8"/>
  <c r="V83" i="8"/>
  <c r="AQ50" i="8"/>
  <c r="U24" i="8"/>
  <c r="U111" i="8"/>
  <c r="V113" i="8"/>
  <c r="K117" i="8"/>
  <c r="U121" i="8"/>
  <c r="AQ28" i="8"/>
  <c r="AR28" i="8" s="1"/>
  <c r="AP42" i="8"/>
  <c r="AR42" i="8" s="1"/>
  <c r="J142" i="8"/>
  <c r="V155" i="8"/>
  <c r="AP62" i="8"/>
  <c r="V149" i="8"/>
  <c r="K124" i="8"/>
  <c r="U30" i="8"/>
  <c r="V30" i="8"/>
  <c r="K83" i="8"/>
  <c r="K30" i="8"/>
  <c r="AR35" i="8"/>
  <c r="AQ30" i="8"/>
  <c r="AP32" i="8"/>
  <c r="AR32" i="8" s="1"/>
  <c r="BO143" i="8"/>
  <c r="AP30" i="8"/>
  <c r="V96" i="8"/>
  <c r="V97" i="8"/>
  <c r="K52" i="8"/>
  <c r="V140" i="8"/>
  <c r="K114" i="8"/>
  <c r="K84" i="8"/>
  <c r="U52" i="8"/>
  <c r="BO52" i="8"/>
  <c r="V114" i="8"/>
  <c r="K115" i="8"/>
  <c r="K86" i="8"/>
  <c r="K88" i="8"/>
  <c r="V105" i="8"/>
  <c r="AR29" i="8"/>
  <c r="V148" i="8"/>
  <c r="K41" i="8"/>
  <c r="K116" i="8"/>
  <c r="J29" i="8"/>
  <c r="V29" i="8"/>
  <c r="V82" i="8"/>
  <c r="K87" i="8"/>
  <c r="AQ52" i="8"/>
  <c r="BO26" i="8"/>
  <c r="V122" i="8"/>
  <c r="K113" i="8"/>
  <c r="V112" i="8"/>
  <c r="K96" i="8"/>
  <c r="K92" i="8"/>
  <c r="K95" i="8"/>
  <c r="K97" i="8"/>
  <c r="J99" i="8"/>
  <c r="V101" i="8"/>
  <c r="K94" i="8"/>
  <c r="K105" i="8"/>
  <c r="K53" i="8"/>
  <c r="U16" i="8"/>
  <c r="V135" i="8"/>
  <c r="V134" i="8"/>
  <c r="V128" i="8"/>
  <c r="J128" i="8"/>
  <c r="J64" i="8"/>
  <c r="V65" i="8"/>
  <c r="K65" i="8"/>
  <c r="V64" i="8"/>
  <c r="J124" i="8"/>
  <c r="V126" i="8"/>
  <c r="J42" i="8"/>
  <c r="V44" i="8"/>
  <c r="K64" i="8"/>
  <c r="AP52" i="8"/>
  <c r="K55" i="8"/>
  <c r="J44" i="8"/>
  <c r="V46" i="8"/>
  <c r="J123" i="8"/>
  <c r="V125" i="8"/>
  <c r="V124" i="8"/>
  <c r="V123" i="8"/>
  <c r="V103" i="8"/>
  <c r="V104" i="8"/>
  <c r="K112" i="8"/>
  <c r="V102" i="8"/>
  <c r="J102" i="8"/>
  <c r="K111" i="8"/>
  <c r="K110" i="8"/>
  <c r="V88" i="8"/>
  <c r="J88" i="8"/>
  <c r="K91" i="8"/>
  <c r="K89" i="8"/>
  <c r="K90" i="8"/>
  <c r="V89" i="8"/>
  <c r="V90" i="8"/>
  <c r="J139" i="8"/>
  <c r="V139" i="8"/>
  <c r="K54" i="8"/>
  <c r="K99" i="8"/>
  <c r="K101" i="8"/>
  <c r="U79" i="8"/>
  <c r="K122" i="8"/>
  <c r="K127" i="8"/>
  <c r="BO48" i="8"/>
  <c r="U48" i="8"/>
  <c r="AQ48" i="8"/>
  <c r="J129" i="8"/>
  <c r="V130" i="8"/>
  <c r="V131" i="8"/>
  <c r="V129" i="8"/>
  <c r="K132" i="8"/>
  <c r="K137" i="8"/>
  <c r="K135" i="8"/>
  <c r="K134" i="8"/>
  <c r="K131" i="8"/>
  <c r="K138" i="8"/>
  <c r="K139" i="8"/>
  <c r="K133" i="8"/>
  <c r="K140" i="8"/>
  <c r="K136" i="8"/>
  <c r="U77" i="8"/>
  <c r="BO77" i="8"/>
  <c r="J16" i="8"/>
  <c r="V17" i="8"/>
  <c r="K26" i="8"/>
  <c r="K27" i="8"/>
  <c r="K24" i="8"/>
  <c r="K25" i="8"/>
  <c r="K23" i="8"/>
  <c r="V18" i="8"/>
  <c r="U99" i="8"/>
  <c r="BO99" i="8"/>
  <c r="K119" i="8"/>
  <c r="V72" i="8"/>
  <c r="J70" i="8"/>
  <c r="K80" i="8"/>
  <c r="K81" i="8"/>
  <c r="K79" i="8"/>
  <c r="V70" i="8"/>
  <c r="K130" i="8"/>
  <c r="K34" i="8"/>
  <c r="K38" i="8"/>
  <c r="AP33" i="8"/>
  <c r="AR33" i="8" s="1"/>
  <c r="J143" i="8"/>
  <c r="V143" i="8"/>
  <c r="V100" i="8"/>
  <c r="J98" i="8"/>
  <c r="V99" i="8"/>
  <c r="K107" i="8"/>
  <c r="V98" i="8"/>
  <c r="K108" i="8"/>
  <c r="K109" i="8"/>
  <c r="K102" i="8"/>
  <c r="J33" i="8"/>
  <c r="V35" i="8"/>
  <c r="K40" i="8"/>
  <c r="K42" i="8"/>
  <c r="K44" i="8"/>
  <c r="K39" i="8"/>
  <c r="AP51" i="8"/>
  <c r="U49" i="8"/>
  <c r="BO49" i="8"/>
  <c r="AQ49" i="8"/>
  <c r="AR49" i="8" s="1"/>
  <c r="AP44" i="8"/>
  <c r="AL11" i="8"/>
  <c r="AL4" i="8"/>
  <c r="BO66" i="8"/>
  <c r="U66" i="8"/>
  <c r="AQ66" i="8"/>
  <c r="J3" i="8"/>
  <c r="K14" i="8"/>
  <c r="AJ14" i="8" s="1"/>
  <c r="V5" i="8"/>
  <c r="V136" i="8"/>
  <c r="K100" i="8"/>
  <c r="K36" i="8"/>
  <c r="K35" i="8"/>
  <c r="BO47" i="8"/>
  <c r="U47" i="8"/>
  <c r="AL47" i="8" s="1"/>
  <c r="AQ47" i="8"/>
  <c r="AR47" i="8" s="1"/>
  <c r="U87" i="8"/>
  <c r="BO87" i="8"/>
  <c r="J11" i="8"/>
  <c r="AJ11" i="8" s="1"/>
  <c r="K19" i="8"/>
  <c r="K22" i="8"/>
  <c r="K16" i="8"/>
  <c r="V13" i="8"/>
  <c r="V12" i="8"/>
  <c r="K18" i="8"/>
  <c r="K15" i="8"/>
  <c r="V11" i="8"/>
  <c r="K21" i="8"/>
  <c r="K20" i="8"/>
  <c r="K17" i="8"/>
  <c r="U78" i="8"/>
  <c r="BO78" i="8"/>
  <c r="V120" i="8"/>
  <c r="K128" i="8"/>
  <c r="K129" i="8"/>
  <c r="V119" i="8"/>
  <c r="J118" i="8"/>
  <c r="J66" i="8"/>
  <c r="V68" i="8"/>
  <c r="K72" i="8"/>
  <c r="K70" i="8"/>
  <c r="V66" i="8"/>
  <c r="K74" i="8"/>
  <c r="K67" i="8"/>
  <c r="K71" i="8"/>
  <c r="K77" i="8"/>
  <c r="K73" i="8"/>
  <c r="K75" i="8"/>
  <c r="K66" i="8"/>
  <c r="V67" i="8"/>
  <c r="K76" i="8"/>
  <c r="K69" i="8"/>
  <c r="U23" i="8"/>
  <c r="K123" i="8"/>
  <c r="K118" i="8"/>
  <c r="K106" i="8"/>
  <c r="V118" i="8"/>
  <c r="K104" i="8"/>
  <c r="K126" i="8"/>
  <c r="J67" i="8"/>
  <c r="K78" i="8"/>
  <c r="V69" i="8"/>
  <c r="D170" i="8"/>
  <c r="V150" i="8"/>
  <c r="J150" i="8"/>
  <c r="V151" i="8"/>
  <c r="V152" i="8"/>
  <c r="BO25" i="8"/>
  <c r="U25" i="8"/>
  <c r="AL26" i="8" s="1"/>
  <c r="AL8" i="8"/>
  <c r="K33" i="8"/>
  <c r="V16" i="8"/>
  <c r="V34" i="8"/>
  <c r="V33" i="8"/>
  <c r="J136" i="8"/>
  <c r="V138" i="8"/>
  <c r="V137" i="8"/>
  <c r="K143" i="8"/>
  <c r="AL6" i="8"/>
  <c r="J131" i="8"/>
  <c r="V132" i="8"/>
  <c r="K142" i="8"/>
  <c r="K141" i="8"/>
  <c r="V133" i="8"/>
  <c r="K68" i="8"/>
  <c r="K120" i="8"/>
  <c r="K37" i="8"/>
  <c r="K103" i="8"/>
  <c r="BO100" i="8"/>
  <c r="U100" i="8"/>
  <c r="AP61" i="8"/>
  <c r="AR61" i="8" s="1"/>
  <c r="U102" i="8"/>
  <c r="BO102" i="8"/>
  <c r="J40" i="8"/>
  <c r="K51" i="8"/>
  <c r="K47" i="8"/>
  <c r="K46" i="8"/>
  <c r="V41" i="8"/>
  <c r="V42" i="8"/>
  <c r="K49" i="8"/>
  <c r="K45" i="8"/>
  <c r="K50" i="8"/>
  <c r="K48" i="8"/>
  <c r="V40" i="8"/>
  <c r="K125" i="8"/>
  <c r="K43" i="8"/>
  <c r="K98" i="8"/>
  <c r="K121" i="8"/>
  <c r="V71" i="8"/>
  <c r="Q148" i="8" l="1"/>
  <c r="Q146" i="8"/>
  <c r="BJ155" i="8"/>
  <c r="Q157" i="8"/>
  <c r="Q151" i="8"/>
  <c r="BJ145" i="8"/>
  <c r="Q149" i="8"/>
  <c r="Q147" i="8"/>
  <c r="Q154" i="8"/>
  <c r="Q152" i="8"/>
  <c r="Q153" i="8"/>
  <c r="Q150" i="8"/>
  <c r="Q144" i="8"/>
  <c r="K146" i="8"/>
  <c r="K150" i="8"/>
  <c r="K154" i="8"/>
  <c r="V146" i="8"/>
  <c r="K149" i="8"/>
  <c r="K151" i="8"/>
  <c r="K153" i="8"/>
  <c r="V144" i="8"/>
  <c r="K147" i="8"/>
  <c r="K148" i="8"/>
  <c r="K152" i="8"/>
  <c r="V145" i="8"/>
  <c r="K145" i="8"/>
  <c r="K155" i="8"/>
  <c r="K144" i="8"/>
  <c r="BJ14" i="8"/>
  <c r="Q129" i="8"/>
  <c r="Q43" i="8"/>
  <c r="AK43" i="8" s="1"/>
  <c r="BJ120" i="8"/>
  <c r="BJ31" i="8"/>
  <c r="Q18" i="8"/>
  <c r="AK19" i="8" s="1"/>
  <c r="AH66" i="8"/>
  <c r="Q103" i="8"/>
  <c r="BJ92" i="8"/>
  <c r="Q24" i="8"/>
  <c r="Q45" i="8"/>
  <c r="AK46" i="8" s="1"/>
  <c r="BJ76" i="8"/>
  <c r="BJ98" i="8"/>
  <c r="Q74" i="8"/>
  <c r="BJ42" i="8"/>
  <c r="BJ47" i="8"/>
  <c r="Q33" i="8"/>
  <c r="BJ133" i="8"/>
  <c r="BJ35" i="8"/>
  <c r="BJ125" i="8"/>
  <c r="BJ67" i="8"/>
  <c r="Q66" i="8"/>
  <c r="AK67" i="8" s="1"/>
  <c r="BJ109" i="8"/>
  <c r="Q23" i="8"/>
  <c r="BJ66" i="8"/>
  <c r="BJ55" i="8"/>
  <c r="AL43" i="8"/>
  <c r="Q79" i="8"/>
  <c r="BJ40" i="8"/>
  <c r="BJ114" i="8"/>
  <c r="BJ104" i="8"/>
  <c r="BJ139" i="8"/>
  <c r="BJ101" i="8"/>
  <c r="BJ37" i="8"/>
  <c r="Q78" i="8"/>
  <c r="Q119" i="8"/>
  <c r="BJ142" i="8"/>
  <c r="Q121" i="8"/>
  <c r="BJ131" i="8"/>
  <c r="BJ44" i="8"/>
  <c r="BJ136" i="8"/>
  <c r="AG53" i="8"/>
  <c r="AH32" i="8"/>
  <c r="Q156" i="8"/>
  <c r="BJ154" i="8"/>
  <c r="Q21" i="8"/>
  <c r="AK21" i="8" s="1"/>
  <c r="BJ148" i="8"/>
  <c r="BJ62" i="8"/>
  <c r="Q63" i="8"/>
  <c r="AK64" i="8" s="1"/>
  <c r="BJ41" i="8"/>
  <c r="BJ88" i="8"/>
  <c r="BJ53" i="8"/>
  <c r="BJ32" i="8"/>
  <c r="Q54" i="8"/>
  <c r="AK55" i="8" s="1"/>
  <c r="BJ106" i="8"/>
  <c r="BJ28" i="8"/>
  <c r="Q32" i="8"/>
  <c r="BJ138" i="8"/>
  <c r="Q143" i="8"/>
  <c r="BJ153" i="8"/>
  <c r="Q28" i="8"/>
  <c r="AG28" i="8"/>
  <c r="Q159" i="8"/>
  <c r="Q158" i="8"/>
  <c r="Q161" i="8"/>
  <c r="Q80" i="8"/>
  <c r="Q113" i="8"/>
  <c r="BJ128" i="8"/>
  <c r="Q95" i="8"/>
  <c r="BJ140" i="8"/>
  <c r="BJ57" i="8"/>
  <c r="Q102" i="8"/>
  <c r="Q85" i="8"/>
  <c r="Q90" i="8"/>
  <c r="BJ96" i="8"/>
  <c r="AH56" i="8"/>
  <c r="AG56" i="8"/>
  <c r="AK58" i="8"/>
  <c r="BJ111" i="8"/>
  <c r="BJ73" i="8"/>
  <c r="Q53" i="8"/>
  <c r="BJ146" i="8"/>
  <c r="Q127" i="8"/>
  <c r="BJ58" i="8"/>
  <c r="Q112" i="8"/>
  <c r="BJ60" i="8"/>
  <c r="BJ116" i="8"/>
  <c r="Q124" i="8"/>
  <c r="BJ72" i="8"/>
  <c r="BJ110" i="8"/>
  <c r="Q71" i="8"/>
  <c r="BJ64" i="8"/>
  <c r="BJ151" i="8"/>
  <c r="AH38" i="8"/>
  <c r="Q97" i="8"/>
  <c r="BJ93" i="8"/>
  <c r="Q84" i="8"/>
  <c r="BJ19" i="8"/>
  <c r="BJ122" i="8"/>
  <c r="AK37" i="8"/>
  <c r="BJ137" i="8"/>
  <c r="BJ126" i="8"/>
  <c r="Q65" i="8"/>
  <c r="AH65" i="8"/>
  <c r="BJ65" i="8"/>
  <c r="Q56" i="8"/>
  <c r="AK57" i="8" s="1"/>
  <c r="BJ100" i="8"/>
  <c r="BJ81" i="8"/>
  <c r="Q17" i="8"/>
  <c r="AK17" i="8" s="1"/>
  <c r="BJ77" i="8"/>
  <c r="BJ108" i="8"/>
  <c r="AH29" i="8"/>
  <c r="BJ152" i="8"/>
  <c r="AG67" i="8"/>
  <c r="AH67" i="8"/>
  <c r="BJ147" i="8"/>
  <c r="Q59" i="8"/>
  <c r="AK59" i="8" s="1"/>
  <c r="BJ26" i="8"/>
  <c r="Q75" i="8"/>
  <c r="AL49" i="8"/>
  <c r="BJ36" i="8"/>
  <c r="BJ150" i="8"/>
  <c r="BJ38" i="8"/>
  <c r="AG54" i="8"/>
  <c r="AH54" i="8"/>
  <c r="AG50" i="8"/>
  <c r="AH50" i="8"/>
  <c r="Q155" i="8"/>
  <c r="AH25" i="8"/>
  <c r="AG25" i="8"/>
  <c r="AG46" i="8"/>
  <c r="AH46" i="8"/>
  <c r="BJ46" i="8"/>
  <c r="Q27" i="8"/>
  <c r="Q26" i="8"/>
  <c r="Q141" i="8"/>
  <c r="Q83" i="8"/>
  <c r="BJ132" i="8"/>
  <c r="AG39" i="8"/>
  <c r="AH39" i="8"/>
  <c r="Q39" i="8"/>
  <c r="AK40" i="8" s="1"/>
  <c r="AH22" i="8"/>
  <c r="AG22" i="8"/>
  <c r="BJ115" i="8"/>
  <c r="Q91" i="8"/>
  <c r="AG23" i="8"/>
  <c r="AH23" i="8"/>
  <c r="BJ149" i="8"/>
  <c r="AH60" i="8"/>
  <c r="AG60" i="8"/>
  <c r="AG48" i="8"/>
  <c r="AH48" i="8"/>
  <c r="AH30" i="8"/>
  <c r="AG30" i="8"/>
  <c r="Q25" i="8"/>
  <c r="AG34" i="8"/>
  <c r="AH34" i="8"/>
  <c r="AG33" i="8"/>
  <c r="AH33" i="8"/>
  <c r="AH61" i="8"/>
  <c r="AG61" i="8"/>
  <c r="AH42" i="8"/>
  <c r="AG42" i="8"/>
  <c r="Q134" i="8"/>
  <c r="AG52" i="8"/>
  <c r="AH35" i="8"/>
  <c r="BJ105" i="8"/>
  <c r="AH40" i="8"/>
  <c r="AG40" i="8"/>
  <c r="AH68" i="8"/>
  <c r="AG68" i="8"/>
  <c r="BJ144" i="8"/>
  <c r="BJ20" i="8"/>
  <c r="AH47" i="8"/>
  <c r="AG47" i="8"/>
  <c r="Q68" i="8"/>
  <c r="Q34" i="8"/>
  <c r="BJ69" i="8"/>
  <c r="BJ130" i="8"/>
  <c r="Q135" i="8"/>
  <c r="BJ118" i="8"/>
  <c r="Q22" i="8"/>
  <c r="Q70" i="8"/>
  <c r="AG62" i="8"/>
  <c r="AH62" i="8"/>
  <c r="AG44" i="8"/>
  <c r="AH44" i="8"/>
  <c r="BJ68" i="8"/>
  <c r="Q87" i="8"/>
  <c r="AG43" i="8"/>
  <c r="AH43" i="8"/>
  <c r="BJ89" i="8"/>
  <c r="AG24" i="8"/>
  <c r="AH24" i="8"/>
  <c r="Q107" i="8"/>
  <c r="AG49" i="8"/>
  <c r="AH49" i="8"/>
  <c r="BJ49" i="8"/>
  <c r="Q145" i="8"/>
  <c r="AH37" i="8"/>
  <c r="AG37" i="8"/>
  <c r="BJ86" i="8"/>
  <c r="Q94" i="8"/>
  <c r="AG27" i="8"/>
  <c r="AH27" i="8"/>
  <c r="Q35" i="8"/>
  <c r="AG31" i="8"/>
  <c r="AH31" i="8"/>
  <c r="BJ123" i="8"/>
  <c r="Q15" i="8"/>
  <c r="AK15" i="8" s="1"/>
  <c r="Q51" i="8"/>
  <c r="Q61" i="8"/>
  <c r="AK62" i="8" s="1"/>
  <c r="Q117" i="8"/>
  <c r="BJ61" i="8"/>
  <c r="BJ82" i="8"/>
  <c r="BJ16" i="8"/>
  <c r="Q30" i="8"/>
  <c r="AK31" i="8" s="1"/>
  <c r="Q38" i="8"/>
  <c r="Q50" i="8"/>
  <c r="AK50" i="8" s="1"/>
  <c r="AH64" i="8"/>
  <c r="AG64" i="8"/>
  <c r="AG63" i="8"/>
  <c r="AH63" i="8"/>
  <c r="AG41" i="8"/>
  <c r="AH41" i="8"/>
  <c r="AG59" i="8"/>
  <c r="AH59" i="8"/>
  <c r="AG51" i="8"/>
  <c r="AH51" i="8"/>
  <c r="AG36" i="8"/>
  <c r="AH36" i="8"/>
  <c r="AH57" i="8"/>
  <c r="AG57" i="8"/>
  <c r="AH58" i="8"/>
  <c r="AG58" i="8"/>
  <c r="AG55" i="8"/>
  <c r="AH55" i="8"/>
  <c r="BJ52" i="8"/>
  <c r="Q52" i="8"/>
  <c r="Q29" i="8"/>
  <c r="AG29" i="8"/>
  <c r="AH26" i="8"/>
  <c r="AH45" i="8"/>
  <c r="AG45" i="8"/>
  <c r="BJ48" i="8"/>
  <c r="AL42" i="8"/>
  <c r="AL52" i="8"/>
  <c r="AL32" i="8"/>
  <c r="AL16" i="8"/>
  <c r="AL20" i="8"/>
  <c r="AL15" i="8"/>
  <c r="AL38" i="8"/>
  <c r="AL23" i="8"/>
  <c r="AL30" i="8"/>
  <c r="AL60" i="8"/>
  <c r="AL35" i="8"/>
  <c r="AL17" i="8"/>
  <c r="AL24" i="8"/>
  <c r="AL48" i="8"/>
  <c r="AK48" i="8"/>
  <c r="AK49" i="8"/>
  <c r="AK20" i="8"/>
  <c r="AL66" i="8"/>
  <c r="AL63" i="8"/>
  <c r="AL55" i="8"/>
  <c r="AL53" i="8"/>
  <c r="AL44" i="8"/>
  <c r="AL22" i="8"/>
  <c r="AL64" i="8"/>
  <c r="AL40" i="8"/>
  <c r="AL67" i="8"/>
  <c r="AL18" i="8"/>
  <c r="AL57" i="8"/>
  <c r="AL33" i="8"/>
  <c r="AK47" i="8"/>
  <c r="AL61" i="8"/>
  <c r="AL56" i="8"/>
  <c r="AL36" i="8"/>
  <c r="AL21" i="8"/>
  <c r="AL25" i="8"/>
  <c r="AL39" i="8"/>
  <c r="AL50" i="8"/>
  <c r="AL41" i="8"/>
  <c r="AL27" i="8"/>
  <c r="AL65" i="8"/>
  <c r="AL31" i="8"/>
  <c r="AL34" i="8"/>
  <c r="AL62" i="8"/>
  <c r="AL54" i="8"/>
  <c r="AL19" i="8"/>
  <c r="AK42" i="8"/>
  <c r="AK41" i="8"/>
  <c r="AR44" i="8"/>
  <c r="AR50" i="8"/>
  <c r="AR46" i="8"/>
  <c r="AL14" i="8"/>
  <c r="AR66" i="8"/>
  <c r="AR36" i="8"/>
  <c r="AR58" i="8"/>
  <c r="AJ60" i="8"/>
  <c r="AR62" i="8"/>
  <c r="AJ58" i="8"/>
  <c r="AJ57" i="8"/>
  <c r="AR51" i="8"/>
  <c r="AJ32" i="8"/>
  <c r="AJ59" i="8"/>
  <c r="AR48" i="8"/>
  <c r="AJ63" i="8"/>
  <c r="AJ62" i="8"/>
  <c r="AJ29" i="8"/>
  <c r="AJ61" i="8"/>
  <c r="AJ17" i="8"/>
  <c r="AJ31" i="8"/>
  <c r="AJ30" i="8"/>
  <c r="AJ53" i="8"/>
  <c r="AJ39" i="8"/>
  <c r="AR30" i="8"/>
  <c r="AJ35" i="8"/>
  <c r="AR52" i="8"/>
  <c r="AJ41" i="8"/>
  <c r="AJ56" i="8"/>
  <c r="AJ18" i="8"/>
  <c r="AJ43" i="8"/>
  <c r="AJ20" i="8"/>
  <c r="AJ27" i="8"/>
  <c r="AJ37" i="8"/>
  <c r="AJ22" i="8"/>
  <c r="AJ48" i="8"/>
  <c r="AJ51" i="8"/>
  <c r="AJ54" i="8"/>
  <c r="AJ64" i="8"/>
  <c r="AJ42" i="8"/>
  <c r="AJ55" i="8"/>
  <c r="AJ44" i="8"/>
  <c r="AJ34" i="8"/>
  <c r="AJ65" i="8"/>
  <c r="AJ46" i="8"/>
  <c r="AJ25" i="8"/>
  <c r="AJ50" i="8"/>
  <c r="AJ40" i="8"/>
  <c r="AJ52" i="8"/>
  <c r="AJ28" i="8"/>
  <c r="AJ66" i="8"/>
  <c r="AJ38" i="8"/>
  <c r="AJ24" i="8"/>
  <c r="AJ23" i="8"/>
  <c r="AJ21" i="8"/>
  <c r="AJ36" i="8"/>
  <c r="AJ26" i="8"/>
  <c r="AJ49" i="8"/>
  <c r="AJ19" i="8"/>
  <c r="AJ16" i="8"/>
  <c r="AJ33" i="8"/>
  <c r="AJ45" i="8"/>
  <c r="AJ47" i="8"/>
  <c r="AJ67" i="8"/>
  <c r="AK34" i="8" l="1"/>
  <c r="AK44" i="8"/>
  <c r="AK66" i="8"/>
  <c r="AK45" i="8"/>
  <c r="AK25" i="8"/>
  <c r="AK33" i="8"/>
  <c r="AK24" i="8"/>
  <c r="AK22" i="8"/>
  <c r="AK63" i="8"/>
  <c r="AK28" i="8"/>
  <c r="AK29" i="8"/>
  <c r="AK32" i="8"/>
  <c r="AK54" i="8"/>
  <c r="AK65" i="8"/>
  <c r="AK56" i="8"/>
  <c r="AK27" i="8"/>
  <c r="AK39" i="8"/>
  <c r="AK23" i="8"/>
  <c r="AK53" i="8"/>
  <c r="AK52" i="8"/>
  <c r="AK61" i="8"/>
  <c r="AK18" i="8"/>
  <c r="AK35" i="8"/>
  <c r="AK16" i="8"/>
  <c r="AK26" i="8"/>
  <c r="AK30" i="8"/>
  <c r="AK51" i="8"/>
  <c r="AK38" i="8"/>
  <c r="AK36" i="8"/>
  <c r="AK60"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Max Johnson</author>
    <author>Ketul Gondha</author>
  </authors>
  <commentList>
    <comment ref="N265" authorId="0" shapeId="0" xr:uid="{00000000-0006-0000-0100-000001000000}">
      <text>
        <r>
          <rPr>
            <b/>
            <sz val="9"/>
            <color indexed="81"/>
            <rFont val="Tahoma"/>
            <family val="2"/>
          </rPr>
          <t>Max Johnson:</t>
        </r>
        <r>
          <rPr>
            <sz val="9"/>
            <color indexed="81"/>
            <rFont val="Tahoma"/>
            <family val="2"/>
          </rPr>
          <t xml:space="preserve">
If Blank then Rework</t>
        </r>
      </text>
    </comment>
    <comment ref="Q265" authorId="1" shapeId="0" xr:uid="{00000000-0006-0000-0100-000002000000}">
      <text>
        <r>
          <rPr>
            <b/>
            <sz val="9"/>
            <color indexed="81"/>
            <rFont val="Tahoma"/>
            <family val="2"/>
          </rPr>
          <t>Ketul Gondha:</t>
        </r>
        <r>
          <rPr>
            <sz val="9"/>
            <color indexed="81"/>
            <rFont val="Tahoma"/>
            <family val="2"/>
          </rPr>
          <t xml:space="preserve">
1 = 1st time built
2 = 2nd time built
0 = 3rd+ time built, why are we getting it back
blank should equal N/A.  E.g. natural yield &lt;100% b/c high vol, customer handling but we accept anyway,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Ketul Gondha</author>
  </authors>
  <commentList>
    <comment ref="G247" authorId="0" shapeId="0" xr:uid="{00000000-0006-0000-0600-000001000000}">
      <text>
        <r>
          <rPr>
            <b/>
            <sz val="9"/>
            <color indexed="81"/>
            <rFont val="Tahoma"/>
            <family val="2"/>
          </rPr>
          <t xml:space="preserve">Ketul Gondha: </t>
        </r>
        <r>
          <rPr>
            <sz val="9"/>
            <color indexed="81"/>
            <rFont val="Tahoma"/>
            <family val="2"/>
          </rPr>
          <t>only listed as dec. assumed it was due 12/15</t>
        </r>
      </text>
    </comment>
    <comment ref="G248" authorId="0" shapeId="0" xr:uid="{00000000-0006-0000-0600-000002000000}">
      <text>
        <r>
          <rPr>
            <b/>
            <sz val="9"/>
            <color indexed="81"/>
            <rFont val="Tahoma"/>
            <family val="2"/>
          </rPr>
          <t xml:space="preserve">Ketul Gondha: </t>
        </r>
        <r>
          <rPr>
            <sz val="9"/>
            <color indexed="81"/>
            <rFont val="Tahoma"/>
            <family val="2"/>
          </rPr>
          <t>only listed as dec. assumed it was due 12/15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Ketul Gondha</author>
  </authors>
  <commentList>
    <comment ref="G247" authorId="0" shapeId="0" xr:uid="{00000000-0006-0000-0700-000001000000}">
      <text>
        <r>
          <rPr>
            <b/>
            <sz val="9"/>
            <color indexed="81"/>
            <rFont val="Tahoma"/>
            <family val="2"/>
          </rPr>
          <t xml:space="preserve">Ketul Gondha: </t>
        </r>
        <r>
          <rPr>
            <sz val="9"/>
            <color indexed="81"/>
            <rFont val="Tahoma"/>
            <family val="2"/>
          </rPr>
          <t>only listed as dec. assumed it was due 12/15</t>
        </r>
      </text>
    </comment>
    <comment ref="G248" authorId="0" shapeId="0" xr:uid="{00000000-0006-0000-0700-000002000000}">
      <text>
        <r>
          <rPr>
            <b/>
            <sz val="9"/>
            <color indexed="81"/>
            <rFont val="Tahoma"/>
            <family val="2"/>
          </rPr>
          <t xml:space="preserve">Ketul Gondha: </t>
        </r>
        <r>
          <rPr>
            <sz val="9"/>
            <color indexed="81"/>
            <rFont val="Tahoma"/>
            <family val="2"/>
          </rPr>
          <t>only listed as dec. assumed it was due 12/15</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R2" authorId="0" shapeId="0" xr:uid="{00000000-0006-0000-0900-000001000000}">
      <text>
        <r>
          <rPr>
            <b/>
            <sz val="9"/>
            <color indexed="81"/>
            <rFont val="Tahoma"/>
            <family val="2"/>
          </rPr>
          <t>Author:</t>
        </r>
        <r>
          <rPr>
            <sz val="9"/>
            <color indexed="81"/>
            <rFont val="Tahoma"/>
            <family val="2"/>
          </rPr>
          <t xml:space="preserve">
1 = 1st time built
2 = 2nd time built
0 = 3rd+ time built, why are we getting it back
blank should equal N/A.  E.g. natural yield &lt;100% b/c high vol, customer handling but we accept anyway, etc</t>
        </r>
      </text>
    </comment>
    <comment ref="A10" authorId="0" shapeId="0" xr:uid="{00000000-0006-0000-0900-000002000000}">
      <text>
        <r>
          <rPr>
            <b/>
            <sz val="9"/>
            <color indexed="81"/>
            <rFont val="Tahoma"/>
            <family val="2"/>
          </rPr>
          <t>Rick:</t>
        </r>
        <r>
          <rPr>
            <sz val="9"/>
            <color indexed="81"/>
            <rFont val="Tahoma"/>
            <family val="2"/>
          </rPr>
          <t xml:space="preserve">
again</t>
        </r>
      </text>
    </comment>
    <comment ref="J82" authorId="0" shapeId="0" xr:uid="{00000000-0006-0000-0900-000003000000}">
      <text>
        <r>
          <rPr>
            <b/>
            <sz val="9"/>
            <color indexed="81"/>
            <rFont val="Tahoma"/>
            <family val="2"/>
          </rPr>
          <t xml:space="preserve">Author:
</t>
        </r>
      </text>
    </comment>
    <comment ref="G104" authorId="0" shapeId="0" xr:uid="{00000000-0006-0000-0900-000004000000}">
      <text>
        <r>
          <rPr>
            <b/>
            <sz val="9"/>
            <color indexed="81"/>
            <rFont val="Tahoma"/>
            <family val="2"/>
          </rPr>
          <t>Author:</t>
        </r>
        <r>
          <rPr>
            <sz val="9"/>
            <color indexed="81"/>
            <rFont val="Tahoma"/>
            <family val="2"/>
          </rPr>
          <t xml:space="preserve">
see comment on right.  It's across two shipments b/c they sent extras back that werent even known to be bad</t>
        </r>
      </text>
    </comment>
    <comment ref="H104" authorId="0" shapeId="0" xr:uid="{00000000-0006-0000-0900-000005000000}">
      <text>
        <r>
          <rPr>
            <b/>
            <sz val="9"/>
            <color indexed="81"/>
            <rFont val="Tahoma"/>
            <family val="2"/>
          </rPr>
          <t>Author:</t>
        </r>
        <r>
          <rPr>
            <sz val="9"/>
            <color indexed="81"/>
            <rFont val="Tahoma"/>
            <family val="2"/>
          </rPr>
          <t xml:space="preserve">
returns were sent back in 3 batches.  Problem was 1 out of every 8 boards was incorrect.  Up to 7 boards returned out of 56, which were known bad.  An additional 40 were also returned b/c their inventory isnt great and they didn’t have traceability, so they just sent it back anyway.</t>
        </r>
      </text>
    </comment>
    <comment ref="H118" authorId="0" shapeId="0" xr:uid="{00000000-0006-0000-0900-000006000000}">
      <text>
        <r>
          <rPr>
            <b/>
            <sz val="9"/>
            <color indexed="81"/>
            <rFont val="Tahoma"/>
            <family val="2"/>
          </rPr>
          <t>Author:</t>
        </r>
        <r>
          <rPr>
            <sz val="9"/>
            <color indexed="81"/>
            <rFont val="Tahoma"/>
            <family val="2"/>
          </rPr>
          <t xml:space="preserve">
23 + 5</t>
        </r>
      </text>
    </comment>
    <comment ref="Q118" authorId="0" shapeId="0" xr:uid="{00000000-0006-0000-0900-000007000000}">
      <text>
        <r>
          <rPr>
            <b/>
            <sz val="9"/>
            <color indexed="81"/>
            <rFont val="Tahoma"/>
            <family val="2"/>
          </rPr>
          <t>Author:</t>
        </r>
        <r>
          <rPr>
            <sz val="9"/>
            <color indexed="81"/>
            <rFont val="Tahoma"/>
            <family val="2"/>
          </rPr>
          <t xml:space="preserve">
8/5/2014
08/19/14
08/25/14</t>
        </r>
      </text>
    </comment>
    <comment ref="A119" authorId="0" shapeId="0" xr:uid="{00000000-0006-0000-0900-000008000000}">
      <text>
        <r>
          <rPr>
            <b/>
            <sz val="9"/>
            <color indexed="81"/>
            <rFont val="Tahoma"/>
            <family val="2"/>
          </rPr>
          <t>Author:</t>
        </r>
        <r>
          <rPr>
            <sz val="9"/>
            <color indexed="81"/>
            <rFont val="Tahoma"/>
            <family val="2"/>
          </rPr>
          <t xml:space="preserve">
two 187s were created</t>
        </r>
      </text>
    </comment>
    <comment ref="A120" authorId="0" shapeId="0" xr:uid="{00000000-0006-0000-0900-000009000000}">
      <text>
        <r>
          <rPr>
            <b/>
            <sz val="9"/>
            <color indexed="81"/>
            <rFont val="Tahoma"/>
            <family val="2"/>
          </rPr>
          <t>Author:</t>
        </r>
        <r>
          <rPr>
            <sz val="9"/>
            <color indexed="81"/>
            <rFont val="Tahoma"/>
            <family val="2"/>
          </rPr>
          <t xml:space="preserve">
two 187s were created</t>
        </r>
      </text>
    </comment>
    <comment ref="L125" authorId="0" shapeId="0" xr:uid="{00000000-0006-0000-0900-00000A000000}">
      <text>
        <r>
          <rPr>
            <b/>
            <sz val="9"/>
            <color indexed="81"/>
            <rFont val="Tahoma"/>
            <family val="2"/>
          </rPr>
          <t>Author:</t>
        </r>
        <r>
          <rPr>
            <sz val="9"/>
            <color indexed="81"/>
            <rFont val="Tahoma"/>
            <family val="2"/>
          </rPr>
          <t xml:space="preserve">
9/16/2014
10/01/14</t>
        </r>
      </text>
    </comment>
    <comment ref="P125" authorId="0" shapeId="0" xr:uid="{00000000-0006-0000-0900-00000B000000}">
      <text>
        <r>
          <rPr>
            <b/>
            <sz val="9"/>
            <color indexed="81"/>
            <rFont val="Tahoma"/>
            <family val="2"/>
          </rPr>
          <t>Author:</t>
        </r>
        <r>
          <rPr>
            <sz val="9"/>
            <color indexed="81"/>
            <rFont val="Tahoma"/>
            <family val="2"/>
          </rPr>
          <t xml:space="preserve">
9/16/2014
10/03/14
</t>
        </r>
      </text>
    </comment>
    <comment ref="Q125" authorId="0" shapeId="0" xr:uid="{00000000-0006-0000-0900-00000C000000}">
      <text>
        <r>
          <rPr>
            <b/>
            <sz val="9"/>
            <color indexed="81"/>
            <rFont val="Tahoma"/>
            <family val="2"/>
          </rPr>
          <t>Author:</t>
        </r>
        <r>
          <rPr>
            <sz val="9"/>
            <color indexed="81"/>
            <rFont val="Tahoma"/>
            <family val="2"/>
          </rPr>
          <t xml:space="preserve">
9/16/2014
10/03/14
</t>
        </r>
      </text>
    </comment>
    <comment ref="P150" authorId="0" shapeId="0" xr:uid="{00000000-0006-0000-0900-00000D000000}">
      <text>
        <r>
          <rPr>
            <b/>
            <sz val="9"/>
            <color indexed="81"/>
            <rFont val="Tahoma"/>
            <family val="2"/>
          </rPr>
          <t>Author:</t>
        </r>
        <r>
          <rPr>
            <sz val="9"/>
            <color indexed="81"/>
            <rFont val="Tahoma"/>
            <family val="2"/>
          </rPr>
          <t xml:space="preserve">
12/22/2014 
(01/19/15)</t>
        </r>
      </text>
    </comment>
    <comment ref="Q150" authorId="0" shapeId="0" xr:uid="{00000000-0006-0000-0900-00000E000000}">
      <text>
        <r>
          <rPr>
            <b/>
            <sz val="9"/>
            <color indexed="81"/>
            <rFont val="Tahoma"/>
            <family val="2"/>
          </rPr>
          <t>Author:</t>
        </r>
        <r>
          <rPr>
            <sz val="9"/>
            <color indexed="81"/>
            <rFont val="Tahoma"/>
            <family val="2"/>
          </rPr>
          <t xml:space="preserve">
12/22/2014 
(01/19/15)</t>
        </r>
      </text>
    </comment>
    <comment ref="H157" authorId="0" shapeId="0" xr:uid="{00000000-0006-0000-0900-00000F000000}">
      <text>
        <r>
          <rPr>
            <b/>
            <sz val="9"/>
            <color indexed="81"/>
            <rFont val="Tahoma"/>
            <family val="2"/>
          </rPr>
          <t>Author:</t>
        </r>
        <r>
          <rPr>
            <sz val="9"/>
            <color indexed="81"/>
            <rFont val="Tahoma"/>
            <family val="2"/>
          </rPr>
          <t xml:space="preserve">
2 were older units</t>
        </r>
      </text>
    </comment>
    <comment ref="I164" authorId="0" shapeId="0" xr:uid="{00000000-0006-0000-0900-000010000000}">
      <text>
        <r>
          <rPr>
            <b/>
            <sz val="9"/>
            <color indexed="81"/>
            <rFont val="Tahoma"/>
            <family val="2"/>
          </rPr>
          <t>Author:</t>
        </r>
        <r>
          <rPr>
            <sz val="9"/>
            <color indexed="81"/>
            <rFont val="Tahoma"/>
            <family val="2"/>
          </rPr>
          <t xml:space="preserve">
3 units balfour sample box
</t>
        </r>
      </text>
    </comment>
    <comment ref="I178" authorId="0" shapeId="0" xr:uid="{00000000-0006-0000-0900-000011000000}">
      <text>
        <r>
          <rPr>
            <b/>
            <sz val="9"/>
            <color indexed="81"/>
            <rFont val="Tahoma"/>
            <family val="2"/>
          </rPr>
          <t>Author:</t>
        </r>
        <r>
          <rPr>
            <sz val="9"/>
            <color indexed="81"/>
            <rFont val="Tahoma"/>
            <family val="2"/>
          </rPr>
          <t xml:space="preserve">
These boards were the same as we had been shipping for years prior. Not sure if maybe this RMA should be removed from this report.</t>
        </r>
      </text>
    </comment>
    <comment ref="K182" authorId="0" shapeId="0" xr:uid="{00000000-0006-0000-0900-000012000000}">
      <text>
        <r>
          <rPr>
            <b/>
            <sz val="9"/>
            <color indexed="81"/>
            <rFont val="Tahoma"/>
            <family val="2"/>
          </rPr>
          <t>Author:</t>
        </r>
        <r>
          <rPr>
            <sz val="9"/>
            <color indexed="81"/>
            <rFont val="Tahoma"/>
            <family val="2"/>
          </rPr>
          <t xml:space="preserve">
No corrective action. Connector damaged.</t>
        </r>
      </text>
    </comment>
    <comment ref="K183" authorId="0" shapeId="0" xr:uid="{00000000-0006-0000-0900-000013000000}">
      <text>
        <r>
          <rPr>
            <b/>
            <sz val="9"/>
            <color indexed="81"/>
            <rFont val="Tahoma"/>
            <family val="2"/>
          </rPr>
          <t>Author:</t>
        </r>
        <r>
          <rPr>
            <sz val="9"/>
            <color indexed="81"/>
            <rFont val="Tahoma"/>
            <family val="2"/>
          </rPr>
          <t xml:space="preserve">
No Corrective Action. 23 tested, 2 had problems caused by bad components.
</t>
        </r>
      </text>
    </comment>
    <comment ref="K185" authorId="0" shapeId="0" xr:uid="{00000000-0006-0000-0900-000014000000}">
      <text>
        <r>
          <rPr>
            <b/>
            <sz val="9"/>
            <color indexed="81"/>
            <rFont val="Tahoma"/>
            <family val="2"/>
          </rPr>
          <t>Author:</t>
        </r>
        <r>
          <rPr>
            <sz val="9"/>
            <color indexed="81"/>
            <rFont val="Tahoma"/>
            <family val="2"/>
          </rPr>
          <t xml:space="preserve">
No Corrective Action. 23 tested, 2 had problems caused by bad components.
</t>
        </r>
      </text>
    </comment>
    <comment ref="K194" authorId="0" shapeId="0" xr:uid="{00000000-0006-0000-0900-000015000000}">
      <text>
        <r>
          <rPr>
            <b/>
            <sz val="9"/>
            <color indexed="81"/>
            <rFont val="Tahoma"/>
            <family val="2"/>
          </rPr>
          <t>Author:</t>
        </r>
        <r>
          <rPr>
            <sz val="9"/>
            <color indexed="81"/>
            <rFont val="Tahoma"/>
            <family val="2"/>
          </rPr>
          <t xml:space="preserve">
Bad Component caused by previous error. No CAR Required.
</t>
        </r>
      </text>
    </comment>
    <comment ref="K196" authorId="0" shapeId="0" xr:uid="{00000000-0006-0000-0900-000016000000}">
      <text>
        <r>
          <rPr>
            <b/>
            <sz val="9"/>
            <color indexed="81"/>
            <rFont val="Tahoma"/>
            <family val="2"/>
          </rPr>
          <t>Author:</t>
        </r>
        <r>
          <rPr>
            <sz val="9"/>
            <color indexed="81"/>
            <rFont val="Tahoma"/>
            <family val="2"/>
          </rPr>
          <t xml:space="preserve">
BOM had wrong value. Not Systemmic. No CAR required.
</t>
        </r>
      </text>
    </comment>
    <comment ref="K197" authorId="0" shapeId="0" xr:uid="{00000000-0006-0000-0900-000017000000}">
      <text>
        <r>
          <rPr>
            <b/>
            <sz val="9"/>
            <color indexed="81"/>
            <rFont val="Tahoma"/>
            <family val="2"/>
          </rPr>
          <t>Author:</t>
        </r>
        <r>
          <rPr>
            <sz val="9"/>
            <color indexed="81"/>
            <rFont val="Tahoma"/>
            <family val="2"/>
          </rPr>
          <t xml:space="preserve">
Damaged Component. No CAR required.
</t>
        </r>
      </text>
    </comment>
    <comment ref="K199" authorId="0" shapeId="0" xr:uid="{00000000-0006-0000-0900-000018000000}">
      <text>
        <r>
          <rPr>
            <b/>
            <sz val="9"/>
            <color indexed="81"/>
            <rFont val="Tahoma"/>
            <family val="2"/>
          </rPr>
          <t>Author:</t>
        </r>
        <r>
          <rPr>
            <sz val="9"/>
            <color indexed="81"/>
            <rFont val="Tahoma"/>
            <family val="2"/>
          </rPr>
          <t xml:space="preserve">
RL1 was bad part. No CAR required</t>
        </r>
      </text>
    </comment>
    <comment ref="K201" authorId="0" shapeId="0" xr:uid="{00000000-0006-0000-0900-000019000000}">
      <text>
        <r>
          <rPr>
            <b/>
            <sz val="9"/>
            <color indexed="81"/>
            <rFont val="Tahoma"/>
            <family val="2"/>
          </rPr>
          <t>Author:</t>
        </r>
        <r>
          <rPr>
            <sz val="9"/>
            <color indexed="81"/>
            <rFont val="Tahoma"/>
            <family val="2"/>
          </rPr>
          <t xml:space="preserve">
U1 bad component. No CAR required.
</t>
        </r>
      </text>
    </comment>
    <comment ref="K202" authorId="0" shapeId="0" xr:uid="{00000000-0006-0000-0900-00001A000000}">
      <text>
        <r>
          <rPr>
            <b/>
            <sz val="9"/>
            <color indexed="81"/>
            <rFont val="Tahoma"/>
            <family val="2"/>
          </rPr>
          <t>Author:</t>
        </r>
        <r>
          <rPr>
            <sz val="9"/>
            <color indexed="81"/>
            <rFont val="Tahoma"/>
            <family val="2"/>
          </rPr>
          <t xml:space="preserve">
Board was supposed to have a copper slug in it. Still unsure about what to consider this
</t>
        </r>
      </text>
    </comment>
    <comment ref="K204" authorId="0" shapeId="0" xr:uid="{00000000-0006-0000-0900-00001B000000}">
      <text>
        <r>
          <rPr>
            <b/>
            <sz val="9"/>
            <color indexed="81"/>
            <rFont val="Tahoma"/>
            <family val="2"/>
          </rPr>
          <t>Author:</t>
        </r>
        <r>
          <rPr>
            <sz val="9"/>
            <color indexed="81"/>
            <rFont val="Tahoma"/>
            <family val="2"/>
          </rPr>
          <t xml:space="preserve">
Header was bad. Probably purchased that way. No CAR required.
</t>
        </r>
      </text>
    </comment>
    <comment ref="K205" authorId="0" shapeId="0" xr:uid="{00000000-0006-0000-0900-00001C000000}">
      <text>
        <r>
          <rPr>
            <b/>
            <sz val="9"/>
            <color indexed="81"/>
            <rFont val="Tahoma"/>
            <family val="2"/>
          </rPr>
          <t>Author:</t>
        </r>
        <r>
          <rPr>
            <sz val="9"/>
            <color indexed="81"/>
            <rFont val="Tahoma"/>
            <family val="2"/>
          </rPr>
          <t xml:space="preserve">
Customer had opposing information about their own header pins.
</t>
        </r>
      </text>
    </comment>
    <comment ref="K206" authorId="0" shapeId="0" xr:uid="{00000000-0006-0000-0900-00001D000000}">
      <text>
        <r>
          <rPr>
            <b/>
            <sz val="9"/>
            <color indexed="81"/>
            <rFont val="Tahoma"/>
            <family val="2"/>
          </rPr>
          <t>Author:</t>
        </r>
        <r>
          <rPr>
            <sz val="9"/>
            <color indexed="81"/>
            <rFont val="Tahoma"/>
            <family val="2"/>
          </rPr>
          <t xml:space="preserve">
8 of the 11 problems caused by hardware. No CAR required.
</t>
        </r>
      </text>
    </comment>
    <comment ref="Q209" authorId="0" shapeId="0" xr:uid="{00000000-0006-0000-0900-00001E000000}">
      <text>
        <r>
          <rPr>
            <b/>
            <sz val="9"/>
            <color indexed="81"/>
            <rFont val="Tahoma"/>
            <family val="2"/>
          </rPr>
          <t>Author:</t>
        </r>
        <r>
          <rPr>
            <sz val="9"/>
            <color indexed="81"/>
            <rFont val="Tahoma"/>
            <family val="2"/>
          </rPr>
          <t xml:space="preserve">
This was some kind of fix by Dhiraj and Vic. I never saw the unit and have no idea what was even wrong with it.</t>
        </r>
      </text>
    </comment>
    <comment ref="K210" authorId="0" shapeId="0" xr:uid="{00000000-0006-0000-0900-00001F000000}">
      <text>
        <r>
          <rPr>
            <b/>
            <sz val="9"/>
            <color indexed="81"/>
            <rFont val="Tahoma"/>
            <family val="2"/>
          </rPr>
          <t>Author:</t>
        </r>
        <r>
          <rPr>
            <sz val="9"/>
            <color indexed="81"/>
            <rFont val="Tahoma"/>
            <family val="2"/>
          </rPr>
          <t xml:space="preserve">
The spool containing the wrong part was labelled as the correct part from the vendor. No CAR required.</t>
        </r>
      </text>
    </comment>
    <comment ref="K211" authorId="0" shapeId="0" xr:uid="{00000000-0006-0000-0900-000020000000}">
      <text>
        <r>
          <rPr>
            <b/>
            <sz val="9"/>
            <color indexed="81"/>
            <rFont val="Tahoma"/>
            <family val="2"/>
          </rPr>
          <t>Author:</t>
        </r>
        <r>
          <rPr>
            <sz val="9"/>
            <color indexed="81"/>
            <rFont val="Tahoma"/>
            <family val="2"/>
          </rPr>
          <t xml:space="preserve">
This part was bad on both units. No CAR required.</t>
        </r>
      </text>
    </comment>
    <comment ref="K212" authorId="0" shapeId="0" xr:uid="{00000000-0006-0000-0900-000021000000}">
      <text>
        <r>
          <rPr>
            <b/>
            <sz val="9"/>
            <color indexed="81"/>
            <rFont val="Tahoma"/>
            <family val="2"/>
          </rPr>
          <t>Author:</t>
        </r>
        <r>
          <rPr>
            <sz val="9"/>
            <color indexed="81"/>
            <rFont val="Tahoma"/>
            <family val="2"/>
          </rPr>
          <t xml:space="preserve">
This is a part problem as well as a priblem they've had with previous vendors. No CAR required.</t>
        </r>
      </text>
    </comment>
    <comment ref="P213" authorId="0" shapeId="0" xr:uid="{00000000-0006-0000-0900-000022000000}">
      <text>
        <r>
          <rPr>
            <b/>
            <sz val="9"/>
            <color indexed="81"/>
            <rFont val="Tahoma"/>
            <family val="2"/>
          </rPr>
          <t>Author:</t>
        </r>
        <r>
          <rPr>
            <sz val="9"/>
            <color indexed="81"/>
            <rFont val="Tahoma"/>
            <family val="2"/>
          </rPr>
          <t xml:space="preserve">
12/12 or 1/12?
</t>
        </r>
      </text>
    </comment>
    <comment ref="Q213" authorId="0" shapeId="0" xr:uid="{00000000-0006-0000-0900-000023000000}">
      <text>
        <r>
          <rPr>
            <b/>
            <sz val="9"/>
            <color indexed="81"/>
            <rFont val="Tahoma"/>
            <family val="2"/>
          </rPr>
          <t>Author:</t>
        </r>
        <r>
          <rPr>
            <sz val="9"/>
            <color indexed="81"/>
            <rFont val="Tahoma"/>
            <family val="2"/>
          </rPr>
          <t xml:space="preserve">
12/12 or 1/12?
</t>
        </r>
      </text>
    </comment>
    <comment ref="J215" authorId="0" shapeId="0" xr:uid="{00000000-0006-0000-0900-000024000000}">
      <text>
        <r>
          <rPr>
            <b/>
            <sz val="9"/>
            <color indexed="81"/>
            <rFont val="Tahoma"/>
            <family val="2"/>
          </rPr>
          <t>Author:</t>
        </r>
        <r>
          <rPr>
            <sz val="9"/>
            <color indexed="81"/>
            <rFont val="Tahoma"/>
            <family val="2"/>
          </rPr>
          <t xml:space="preserve">
Switches came with indicators for on/off operation. Indicators in wrong position.
</t>
        </r>
      </text>
    </comment>
    <comment ref="K215" authorId="0" shapeId="0" xr:uid="{00000000-0006-0000-0900-000025000000}">
      <text>
        <r>
          <rPr>
            <b/>
            <sz val="9"/>
            <color indexed="81"/>
            <rFont val="Tahoma"/>
            <family val="2"/>
          </rPr>
          <t>Author:</t>
        </r>
        <r>
          <rPr>
            <sz val="9"/>
            <color indexed="81"/>
            <rFont val="Tahoma"/>
            <family val="2"/>
          </rPr>
          <t xml:space="preserve">
Switches used to be unmarked. New switches marked. No corrective action this time.</t>
        </r>
      </text>
    </comment>
    <comment ref="K216" authorId="0" shapeId="0" xr:uid="{00000000-0006-0000-0900-000026000000}">
      <text>
        <r>
          <rPr>
            <b/>
            <sz val="9"/>
            <color indexed="81"/>
            <rFont val="Tahoma"/>
            <family val="2"/>
          </rPr>
          <t>Author:</t>
        </r>
        <r>
          <rPr>
            <sz val="9"/>
            <color indexed="81"/>
            <rFont val="Tahoma"/>
            <family val="2"/>
          </rPr>
          <t xml:space="preserve">
IC8 bad
</t>
        </r>
      </text>
    </comment>
    <comment ref="L222" authorId="0" shapeId="0" xr:uid="{00000000-0006-0000-0900-000027000000}">
      <text>
        <r>
          <rPr>
            <b/>
            <sz val="9"/>
            <color indexed="81"/>
            <rFont val="Tahoma"/>
            <family val="2"/>
          </rPr>
          <t>Author:</t>
        </r>
        <r>
          <rPr>
            <sz val="9"/>
            <color indexed="81"/>
            <rFont val="Tahoma"/>
            <family val="2"/>
          </rPr>
          <t xml:space="preserve">
assumed date</t>
        </r>
      </text>
    </comment>
    <comment ref="P222" authorId="0" shapeId="0" xr:uid="{00000000-0006-0000-0900-000028000000}">
      <text>
        <r>
          <rPr>
            <b/>
            <sz val="9"/>
            <color indexed="81"/>
            <rFont val="Tahoma"/>
            <family val="2"/>
          </rPr>
          <t>Author:</t>
        </r>
        <r>
          <rPr>
            <sz val="9"/>
            <color indexed="81"/>
            <rFont val="Tahoma"/>
            <family val="2"/>
          </rPr>
          <t xml:space="preserve">
assumed date</t>
        </r>
      </text>
    </comment>
    <comment ref="Q222" authorId="0" shapeId="0" xr:uid="{00000000-0006-0000-0900-000029000000}">
      <text>
        <r>
          <rPr>
            <b/>
            <sz val="9"/>
            <color indexed="81"/>
            <rFont val="Tahoma"/>
            <family val="2"/>
          </rPr>
          <t>Author:</t>
        </r>
        <r>
          <rPr>
            <sz val="9"/>
            <color indexed="81"/>
            <rFont val="Tahoma"/>
            <family val="2"/>
          </rPr>
          <t xml:space="preserve">
assumed date</t>
        </r>
      </text>
    </comment>
    <comment ref="K223" authorId="0" shapeId="0" xr:uid="{00000000-0006-0000-0900-00002A000000}">
      <text>
        <r>
          <rPr>
            <b/>
            <sz val="9"/>
            <color indexed="81"/>
            <rFont val="Tahoma"/>
            <family val="2"/>
          </rPr>
          <t>Author:</t>
        </r>
        <r>
          <rPr>
            <sz val="9"/>
            <color indexed="81"/>
            <rFont val="Tahoma"/>
            <family val="2"/>
          </rPr>
          <t xml:space="preserve">
Units appear shorted to chasis at customer. 
</t>
        </r>
      </text>
    </comment>
    <comment ref="K224" authorId="0" shapeId="0" xr:uid="{00000000-0006-0000-0900-00002B000000}">
      <text>
        <r>
          <rPr>
            <b/>
            <sz val="9"/>
            <color indexed="81"/>
            <rFont val="Tahoma"/>
            <family val="2"/>
          </rPr>
          <t xml:space="preserve">Author:
</t>
        </r>
      </text>
    </comment>
    <comment ref="P225" authorId="0" shapeId="0" xr:uid="{00000000-0006-0000-0900-00002C000000}">
      <text>
        <r>
          <rPr>
            <b/>
            <sz val="9"/>
            <color indexed="81"/>
            <rFont val="Tahoma"/>
            <family val="2"/>
          </rPr>
          <t>Author:</t>
        </r>
        <r>
          <rPr>
            <sz val="9"/>
            <color indexed="81"/>
            <rFont val="Tahoma"/>
            <family val="2"/>
          </rPr>
          <t xml:space="preserve">
assumed date</t>
        </r>
      </text>
    </comment>
    <comment ref="Q225" authorId="0" shapeId="0" xr:uid="{00000000-0006-0000-0900-00002D000000}">
      <text>
        <r>
          <rPr>
            <b/>
            <sz val="9"/>
            <color indexed="81"/>
            <rFont val="Tahoma"/>
            <family val="2"/>
          </rPr>
          <t>Author:</t>
        </r>
        <r>
          <rPr>
            <sz val="9"/>
            <color indexed="81"/>
            <rFont val="Tahoma"/>
            <family val="2"/>
          </rPr>
          <t xml:space="preserve">
assumed date</t>
        </r>
      </text>
    </comment>
    <comment ref="L226" authorId="0" shapeId="0" xr:uid="{00000000-0006-0000-0900-00002E000000}">
      <text>
        <r>
          <rPr>
            <b/>
            <sz val="9"/>
            <color indexed="81"/>
            <rFont val="Tahoma"/>
            <family val="2"/>
          </rPr>
          <t>Author:</t>
        </r>
        <r>
          <rPr>
            <sz val="9"/>
            <color indexed="81"/>
            <rFont val="Tahoma"/>
            <family val="2"/>
          </rPr>
          <t xml:space="preserve">
assumed date</t>
        </r>
      </text>
    </comment>
    <comment ref="P226" authorId="0" shapeId="0" xr:uid="{00000000-0006-0000-0900-00002F000000}">
      <text>
        <r>
          <rPr>
            <b/>
            <sz val="9"/>
            <color indexed="81"/>
            <rFont val="Tahoma"/>
            <family val="2"/>
          </rPr>
          <t>Author:</t>
        </r>
        <r>
          <rPr>
            <sz val="9"/>
            <color indexed="81"/>
            <rFont val="Tahoma"/>
            <family val="2"/>
          </rPr>
          <t xml:space="preserve">
assumed date</t>
        </r>
      </text>
    </comment>
    <comment ref="Q226" authorId="0" shapeId="0" xr:uid="{00000000-0006-0000-0900-000030000000}">
      <text>
        <r>
          <rPr>
            <b/>
            <sz val="9"/>
            <color indexed="81"/>
            <rFont val="Tahoma"/>
            <family val="2"/>
          </rPr>
          <t>Author:</t>
        </r>
        <r>
          <rPr>
            <sz val="9"/>
            <color indexed="81"/>
            <rFont val="Tahoma"/>
            <family val="2"/>
          </rPr>
          <t xml:space="preserve">
assumed date</t>
        </r>
      </text>
    </comment>
    <comment ref="K229" authorId="0" shapeId="0" xr:uid="{00000000-0006-0000-0900-000031000000}">
      <text>
        <r>
          <rPr>
            <b/>
            <sz val="9"/>
            <color indexed="81"/>
            <rFont val="Tahoma"/>
            <family val="2"/>
          </rPr>
          <t>Author:</t>
        </r>
        <r>
          <rPr>
            <sz val="9"/>
            <color indexed="81"/>
            <rFont val="Tahoma"/>
            <family val="2"/>
          </rPr>
          <t xml:space="preserve">
No evidence of proper or improper soldering available. </t>
        </r>
      </text>
    </comment>
    <comment ref="H232" authorId="0" shapeId="0" xr:uid="{00000000-0006-0000-0900-000032000000}">
      <text>
        <r>
          <rPr>
            <b/>
            <sz val="9"/>
            <color indexed="81"/>
            <rFont val="Tahoma"/>
            <family val="2"/>
          </rPr>
          <t>Author:</t>
        </r>
        <r>
          <rPr>
            <sz val="9"/>
            <color indexed="81"/>
            <rFont val="Tahoma"/>
            <family val="2"/>
          </rPr>
          <t xml:space="preserve">
Only one was valid return</t>
        </r>
      </text>
    </comment>
    <comment ref="H237" authorId="0" shapeId="0" xr:uid="{00000000-0006-0000-0900-000033000000}">
      <text>
        <r>
          <rPr>
            <b/>
            <sz val="9"/>
            <color indexed="81"/>
            <rFont val="Tahoma"/>
            <family val="2"/>
          </rPr>
          <t>Author:</t>
        </r>
        <r>
          <rPr>
            <sz val="9"/>
            <color indexed="81"/>
            <rFont val="Tahoma"/>
            <family val="2"/>
          </rPr>
          <t xml:space="preserve">
one unit old, one unit another vendor's, </t>
        </r>
      </text>
    </comment>
    <comment ref="K237" authorId="0" shapeId="0" xr:uid="{00000000-0006-0000-0900-000034000000}">
      <text>
        <r>
          <rPr>
            <b/>
            <sz val="9"/>
            <color indexed="81"/>
            <rFont val="Tahoma"/>
            <family val="2"/>
          </rPr>
          <t>Author:</t>
        </r>
        <r>
          <rPr>
            <sz val="9"/>
            <color indexed="81"/>
            <rFont val="Tahoma"/>
            <family val="2"/>
          </rPr>
          <t xml:space="preserve">
Bad part, no RMA. Keep eyes on this problem in the future. Possible design problem
</t>
        </r>
      </text>
    </comment>
    <comment ref="K238" authorId="0" shapeId="0" xr:uid="{00000000-0006-0000-0900-000035000000}">
      <text>
        <r>
          <rPr>
            <b/>
            <sz val="9"/>
            <color indexed="81"/>
            <rFont val="Tahoma"/>
            <family val="2"/>
          </rPr>
          <t>Author:</t>
        </r>
        <r>
          <rPr>
            <sz val="9"/>
            <color indexed="81"/>
            <rFont val="Tahoma"/>
            <family val="2"/>
          </rPr>
          <t xml:space="preserve">
Four of five problems were component issues. One seven segment display was a polarity problem.</t>
        </r>
      </text>
    </comment>
    <comment ref="K239" authorId="0" shapeId="0" xr:uid="{00000000-0006-0000-0900-000036000000}">
      <text>
        <r>
          <rPr>
            <b/>
            <sz val="9"/>
            <color indexed="81"/>
            <rFont val="Tahoma"/>
            <family val="2"/>
          </rPr>
          <t>Author:</t>
        </r>
        <r>
          <rPr>
            <sz val="9"/>
            <color indexed="81"/>
            <rFont val="Tahoma"/>
            <family val="2"/>
          </rPr>
          <t xml:space="preserve">
Holes narrowed because of solder, but not closed. Issue caused because of lack of knowledge only.</t>
        </r>
      </text>
    </comment>
    <comment ref="A240" authorId="0" shapeId="0" xr:uid="{00000000-0006-0000-0900-000037000000}">
      <text>
        <r>
          <rPr>
            <b/>
            <sz val="9"/>
            <color indexed="81"/>
            <rFont val="Tahoma"/>
            <family val="2"/>
          </rPr>
          <t>Author:</t>
        </r>
        <r>
          <rPr>
            <sz val="9"/>
            <color indexed="81"/>
            <rFont val="Tahoma"/>
            <family val="2"/>
          </rPr>
          <t xml:space="preserve">
This problem was caused by capacitor polarities that were the customer's design. NOT warranty repairs.</t>
        </r>
      </text>
    </comment>
    <comment ref="A258" authorId="0" shapeId="0" xr:uid="{00000000-0006-0000-0900-000038000000}">
      <text>
        <r>
          <rPr>
            <b/>
            <sz val="9"/>
            <color indexed="81"/>
            <rFont val="Tahoma"/>
            <family val="2"/>
          </rPr>
          <t>Author:</t>
        </r>
        <r>
          <rPr>
            <sz val="9"/>
            <color indexed="81"/>
            <rFont val="Tahoma"/>
            <family val="2"/>
          </rPr>
          <t xml:space="preserve">
I think this should be voided. The costomer is using an optical device to measure to 1/10000" tolerances. When measured with pin gauges these holes were within tolerance. 
Vic accepted the returns however.</t>
        </r>
      </text>
    </comment>
    <comment ref="J263" authorId="0" shapeId="0" xr:uid="{00000000-0006-0000-0900-000039000000}">
      <text>
        <r>
          <rPr>
            <b/>
            <sz val="9"/>
            <color indexed="81"/>
            <rFont val="Tahoma"/>
            <family val="2"/>
          </rPr>
          <t>Author:</t>
        </r>
        <r>
          <rPr>
            <sz val="9"/>
            <color indexed="81"/>
            <rFont val="Tahoma"/>
            <family val="2"/>
          </rPr>
          <t xml:space="preserve">
Customer Handling</t>
        </r>
      </text>
    </comment>
    <comment ref="J265" authorId="0" shapeId="0" xr:uid="{00000000-0006-0000-0900-00003A000000}">
      <text>
        <r>
          <rPr>
            <b/>
            <sz val="9"/>
            <color indexed="81"/>
            <rFont val="Tahoma"/>
            <family val="2"/>
          </rPr>
          <t>Author:</t>
        </r>
        <r>
          <rPr>
            <sz val="9"/>
            <color indexed="81"/>
            <rFont val="Tahoma"/>
            <family val="2"/>
          </rPr>
          <t xml:space="preserve">
Customer Handling</t>
        </r>
      </text>
    </comment>
    <comment ref="Q323" authorId="0" shapeId="0" xr:uid="{00000000-0006-0000-0900-00003B000000}">
      <text>
        <r>
          <rPr>
            <b/>
            <sz val="9"/>
            <color indexed="81"/>
            <rFont val="Tahoma"/>
            <family val="2"/>
          </rPr>
          <t>Author:</t>
        </r>
        <r>
          <rPr>
            <sz val="9"/>
            <color indexed="81"/>
            <rFont val="Tahoma"/>
            <family val="2"/>
          </rPr>
          <t xml:space="preserve">
12/7/17</t>
        </r>
      </text>
    </comment>
    <comment ref="Q330" authorId="0" shapeId="0" xr:uid="{00000000-0006-0000-0900-00003C000000}">
      <text>
        <r>
          <rPr>
            <b/>
            <sz val="9"/>
            <color indexed="81"/>
            <rFont val="Tahoma"/>
            <family val="2"/>
          </rPr>
          <t>Author:</t>
        </r>
        <r>
          <rPr>
            <sz val="9"/>
            <color indexed="81"/>
            <rFont val="Tahoma"/>
            <family val="2"/>
          </rPr>
          <t xml:space="preserve">
2/1/2108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Ketul Gondha</author>
    <author>QC</author>
  </authors>
  <commentList>
    <comment ref="A10" authorId="0" shapeId="0" xr:uid="{00000000-0006-0000-0A00-000001000000}">
      <text>
        <r>
          <rPr>
            <b/>
            <sz val="9"/>
            <color indexed="81"/>
            <rFont val="Tahoma"/>
            <family val="2"/>
          </rPr>
          <t>Rick:</t>
        </r>
        <r>
          <rPr>
            <sz val="9"/>
            <color indexed="81"/>
            <rFont val="Tahoma"/>
            <family val="2"/>
          </rPr>
          <t xml:space="preserve">
again</t>
        </r>
      </text>
    </comment>
    <comment ref="A59" authorId="0" shapeId="0" xr:uid="{00000000-0006-0000-0A00-000002000000}">
      <text>
        <r>
          <rPr>
            <b/>
            <sz val="9"/>
            <color indexed="81"/>
            <rFont val="Tahoma"/>
            <family val="2"/>
          </rPr>
          <t>Ketul Gondha:</t>
        </r>
        <r>
          <rPr>
            <sz val="9"/>
            <color indexed="81"/>
            <rFont val="Tahoma"/>
            <family val="2"/>
          </rPr>
          <t xml:space="preserve">
two 187s were created</t>
        </r>
      </text>
    </comment>
    <comment ref="A60" authorId="0" shapeId="0" xr:uid="{00000000-0006-0000-0A00-000003000000}">
      <text>
        <r>
          <rPr>
            <b/>
            <sz val="9"/>
            <color indexed="81"/>
            <rFont val="Tahoma"/>
            <family val="2"/>
          </rPr>
          <t>Ketul Gondha:</t>
        </r>
        <r>
          <rPr>
            <sz val="9"/>
            <color indexed="81"/>
            <rFont val="Tahoma"/>
            <family val="2"/>
          </rPr>
          <t xml:space="preserve">
two 187s were created</t>
        </r>
      </text>
    </comment>
    <comment ref="K73" authorId="1" shapeId="0" xr:uid="{00000000-0006-0000-0A00-000004000000}">
      <text>
        <r>
          <rPr>
            <b/>
            <sz val="9"/>
            <color indexed="81"/>
            <rFont val="Tahoma"/>
            <family val="2"/>
          </rPr>
          <t>QC:</t>
        </r>
        <r>
          <rPr>
            <sz val="9"/>
            <color indexed="81"/>
            <rFont val="Tahoma"/>
            <family val="2"/>
          </rPr>
          <t xml:space="preserve">
No corrective action. Connector damaged.</t>
        </r>
      </text>
    </comment>
    <comment ref="K89" authorId="1" shapeId="0" xr:uid="{00000000-0006-0000-0A00-000005000000}">
      <text>
        <r>
          <rPr>
            <b/>
            <sz val="9"/>
            <color indexed="81"/>
            <rFont val="Tahoma"/>
            <family val="2"/>
          </rPr>
          <t>QC:</t>
        </r>
        <r>
          <rPr>
            <sz val="9"/>
            <color indexed="81"/>
            <rFont val="Tahoma"/>
            <family val="2"/>
          </rPr>
          <t xml:space="preserve">
No Corrective Action. 23 tested, 2 had problems caused by bad components.
</t>
        </r>
      </text>
    </comment>
    <comment ref="K94" authorId="1" shapeId="0" xr:uid="{00000000-0006-0000-0A00-000006000000}">
      <text>
        <r>
          <rPr>
            <b/>
            <sz val="9"/>
            <color indexed="81"/>
            <rFont val="Tahoma"/>
            <family val="2"/>
          </rPr>
          <t>QC:</t>
        </r>
        <r>
          <rPr>
            <sz val="9"/>
            <color indexed="81"/>
            <rFont val="Tahoma"/>
            <family val="2"/>
          </rPr>
          <t xml:space="preserve">
RL1 was bad part. No CAR required</t>
        </r>
      </text>
    </comment>
    <comment ref="K95" authorId="1" shapeId="0" xr:uid="{00000000-0006-0000-0A00-000007000000}">
      <text>
        <r>
          <rPr>
            <b/>
            <sz val="9"/>
            <color indexed="81"/>
            <rFont val="Tahoma"/>
            <family val="2"/>
          </rPr>
          <t>QC:</t>
        </r>
        <r>
          <rPr>
            <sz val="9"/>
            <color indexed="81"/>
            <rFont val="Tahoma"/>
            <family val="2"/>
          </rPr>
          <t xml:space="preserve">
Header was bad. Probably purchased that way. No CAR required.
</t>
        </r>
      </text>
    </comment>
    <comment ref="K96" authorId="1" shapeId="0" xr:uid="{00000000-0006-0000-0A00-000008000000}">
      <text>
        <r>
          <rPr>
            <b/>
            <sz val="9"/>
            <color indexed="81"/>
            <rFont val="Tahoma"/>
            <family val="2"/>
          </rPr>
          <t>QC:</t>
        </r>
        <r>
          <rPr>
            <sz val="9"/>
            <color indexed="81"/>
            <rFont val="Tahoma"/>
            <family val="2"/>
          </rPr>
          <t xml:space="preserve">
8 of the 11 problems caused by hardware. No CAR required.
</t>
        </r>
      </text>
    </comment>
    <comment ref="K97" authorId="1" shapeId="0" xr:uid="{00000000-0006-0000-0A00-000009000000}">
      <text>
        <r>
          <rPr>
            <b/>
            <sz val="9"/>
            <color indexed="81"/>
            <rFont val="Tahoma"/>
            <family val="2"/>
          </rPr>
          <t>QC:</t>
        </r>
        <r>
          <rPr>
            <sz val="9"/>
            <color indexed="81"/>
            <rFont val="Tahoma"/>
            <family val="2"/>
          </rPr>
          <t xml:space="preserve">
Customer had opposing information about their own header pins.
</t>
        </r>
      </text>
    </comment>
    <comment ref="K99" authorId="1" shapeId="0" xr:uid="{00000000-0006-0000-0A00-00000A000000}">
      <text>
        <r>
          <rPr>
            <b/>
            <sz val="9"/>
            <color indexed="81"/>
            <rFont val="Tahoma"/>
            <family val="2"/>
          </rPr>
          <t>QC:</t>
        </r>
        <r>
          <rPr>
            <sz val="9"/>
            <color indexed="81"/>
            <rFont val="Tahoma"/>
            <family val="2"/>
          </rPr>
          <t xml:space="preserve">
IC8 bad
</t>
        </r>
      </text>
    </comment>
    <comment ref="L102" authorId="0" shapeId="0" xr:uid="{00000000-0006-0000-0A00-00000B000000}">
      <text>
        <r>
          <rPr>
            <b/>
            <sz val="9"/>
            <color indexed="81"/>
            <rFont val="Tahoma"/>
            <family val="2"/>
          </rPr>
          <t>Ketul Gondha:</t>
        </r>
        <r>
          <rPr>
            <sz val="9"/>
            <color indexed="81"/>
            <rFont val="Tahoma"/>
            <family val="2"/>
          </rPr>
          <t xml:space="preserve">
assumed date</t>
        </r>
      </text>
    </comment>
    <comment ref="N102" authorId="0" shapeId="0" xr:uid="{00000000-0006-0000-0A00-00000C000000}">
      <text>
        <r>
          <rPr>
            <b/>
            <sz val="9"/>
            <color indexed="81"/>
            <rFont val="Tahoma"/>
            <family val="2"/>
          </rPr>
          <t>Ketul Gondha:</t>
        </r>
        <r>
          <rPr>
            <sz val="9"/>
            <color indexed="81"/>
            <rFont val="Tahoma"/>
            <family val="2"/>
          </rPr>
          <t xml:space="preserve">
assumed date</t>
        </r>
      </text>
    </comment>
    <comment ref="O102" authorId="0" shapeId="0" xr:uid="{00000000-0006-0000-0A00-00000D000000}">
      <text>
        <r>
          <rPr>
            <b/>
            <sz val="9"/>
            <color indexed="81"/>
            <rFont val="Tahoma"/>
            <family val="2"/>
          </rPr>
          <t>Ketul Gondha:</t>
        </r>
        <r>
          <rPr>
            <sz val="9"/>
            <color indexed="81"/>
            <rFont val="Tahoma"/>
            <family val="2"/>
          </rPr>
          <t xml:space="preserve">
assumed date</t>
        </r>
      </text>
    </comment>
    <comment ref="K103" authorId="1" shapeId="0" xr:uid="{00000000-0006-0000-0A00-00000E000000}">
      <text>
        <r>
          <rPr>
            <b/>
            <sz val="9"/>
            <color indexed="81"/>
            <rFont val="Tahoma"/>
            <family val="2"/>
          </rPr>
          <t>QC:</t>
        </r>
        <r>
          <rPr>
            <sz val="9"/>
            <color indexed="81"/>
            <rFont val="Tahoma"/>
            <family val="2"/>
          </rPr>
          <t xml:space="preserve">
Units appear shorted to chasis at customer. 
</t>
        </r>
      </text>
    </comment>
    <comment ref="N104" authorId="0" shapeId="0" xr:uid="{00000000-0006-0000-0A00-00000F000000}">
      <text>
        <r>
          <rPr>
            <b/>
            <sz val="9"/>
            <color indexed="81"/>
            <rFont val="Tahoma"/>
            <family val="2"/>
          </rPr>
          <t>Ketul Gondha:</t>
        </r>
        <r>
          <rPr>
            <sz val="9"/>
            <color indexed="81"/>
            <rFont val="Tahoma"/>
            <family val="2"/>
          </rPr>
          <t xml:space="preserve">
assumed date</t>
        </r>
      </text>
    </comment>
    <comment ref="O104" authorId="0" shapeId="0" xr:uid="{00000000-0006-0000-0A00-000010000000}">
      <text>
        <r>
          <rPr>
            <b/>
            <sz val="9"/>
            <color indexed="81"/>
            <rFont val="Tahoma"/>
            <family val="2"/>
          </rPr>
          <t>Ketul Gondha:</t>
        </r>
        <r>
          <rPr>
            <sz val="9"/>
            <color indexed="81"/>
            <rFont val="Tahoma"/>
            <family val="2"/>
          </rPr>
          <t xml:space="preserve">
assumed date</t>
        </r>
      </text>
    </comment>
    <comment ref="L105" authorId="0" shapeId="0" xr:uid="{00000000-0006-0000-0A00-000011000000}">
      <text>
        <r>
          <rPr>
            <b/>
            <sz val="9"/>
            <color indexed="81"/>
            <rFont val="Tahoma"/>
            <family val="2"/>
          </rPr>
          <t>Ketul Gondha:</t>
        </r>
        <r>
          <rPr>
            <sz val="9"/>
            <color indexed="81"/>
            <rFont val="Tahoma"/>
            <family val="2"/>
          </rPr>
          <t xml:space="preserve">
assumed date</t>
        </r>
      </text>
    </comment>
    <comment ref="N105" authorId="0" shapeId="0" xr:uid="{00000000-0006-0000-0A00-000012000000}">
      <text>
        <r>
          <rPr>
            <b/>
            <sz val="9"/>
            <color indexed="81"/>
            <rFont val="Tahoma"/>
            <family val="2"/>
          </rPr>
          <t>Ketul Gondha:</t>
        </r>
        <r>
          <rPr>
            <sz val="9"/>
            <color indexed="81"/>
            <rFont val="Tahoma"/>
            <family val="2"/>
          </rPr>
          <t xml:space="preserve">
assumed date</t>
        </r>
      </text>
    </comment>
    <comment ref="O105" authorId="0" shapeId="0" xr:uid="{00000000-0006-0000-0A00-000013000000}">
      <text>
        <r>
          <rPr>
            <b/>
            <sz val="9"/>
            <color indexed="81"/>
            <rFont val="Tahoma"/>
            <family val="2"/>
          </rPr>
          <t>Ketul Gondha:</t>
        </r>
        <r>
          <rPr>
            <sz val="9"/>
            <color indexed="81"/>
            <rFont val="Tahoma"/>
            <family val="2"/>
          </rPr>
          <t xml:space="preserve">
assumed date</t>
        </r>
      </text>
    </comment>
    <comment ref="A107" authorId="1" shapeId="0" xr:uid="{00000000-0006-0000-0A00-000014000000}">
      <text>
        <r>
          <rPr>
            <b/>
            <sz val="9"/>
            <color indexed="81"/>
            <rFont val="Tahoma"/>
            <family val="2"/>
          </rPr>
          <t>QC:</t>
        </r>
        <r>
          <rPr>
            <sz val="9"/>
            <color indexed="81"/>
            <rFont val="Tahoma"/>
            <family val="2"/>
          </rPr>
          <t xml:space="preserve">
This problem was caused by capacitor polarities that were the customer's design. NOT warranty repairs.</t>
        </r>
      </text>
    </comment>
    <comment ref="J111" authorId="1" shapeId="0" xr:uid="{00000000-0006-0000-0A00-000015000000}">
      <text>
        <r>
          <rPr>
            <b/>
            <sz val="9"/>
            <color indexed="81"/>
            <rFont val="Tahoma"/>
            <family val="2"/>
          </rPr>
          <t>QC:</t>
        </r>
        <r>
          <rPr>
            <sz val="9"/>
            <color indexed="81"/>
            <rFont val="Tahoma"/>
            <family val="2"/>
          </rPr>
          <t xml:space="preserve">
Customer Handling</t>
        </r>
      </text>
    </comment>
    <comment ref="M111" authorId="1" shapeId="0" xr:uid="{00000000-0006-0000-0A00-000016000000}">
      <text>
        <r>
          <rPr>
            <b/>
            <sz val="9"/>
            <color indexed="81"/>
            <rFont val="Tahoma"/>
            <family val="2"/>
          </rPr>
          <t>QC:</t>
        </r>
        <r>
          <rPr>
            <sz val="9"/>
            <color indexed="81"/>
            <rFont val="Tahoma"/>
            <family val="2"/>
          </rPr>
          <t xml:space="preserve">
Customer Handling</t>
        </r>
      </text>
    </comment>
    <comment ref="J112" authorId="1" shapeId="0" xr:uid="{00000000-0006-0000-0A00-000017000000}">
      <text>
        <r>
          <rPr>
            <b/>
            <sz val="9"/>
            <color indexed="81"/>
            <rFont val="Tahoma"/>
            <family val="2"/>
          </rPr>
          <t>QC:</t>
        </r>
        <r>
          <rPr>
            <sz val="9"/>
            <color indexed="81"/>
            <rFont val="Tahoma"/>
            <family val="2"/>
          </rPr>
          <t xml:space="preserve">
Customer Handling</t>
        </r>
      </text>
    </comment>
    <comment ref="M112" authorId="1" shapeId="0" xr:uid="{00000000-0006-0000-0A00-000018000000}">
      <text>
        <r>
          <rPr>
            <b/>
            <sz val="9"/>
            <color indexed="81"/>
            <rFont val="Tahoma"/>
            <family val="2"/>
          </rPr>
          <t>QC:</t>
        </r>
        <r>
          <rPr>
            <sz val="9"/>
            <color indexed="81"/>
            <rFont val="Tahoma"/>
            <family val="2"/>
          </rPr>
          <t xml:space="preserve">
Customer Handling</t>
        </r>
      </text>
    </comment>
    <comment ref="A115" authorId="1" shapeId="0" xr:uid="{00000000-0006-0000-0A00-000019000000}">
      <text>
        <r>
          <rPr>
            <b/>
            <sz val="9"/>
            <color indexed="81"/>
            <rFont val="Tahoma"/>
            <family val="2"/>
          </rPr>
          <t>QC:</t>
        </r>
        <r>
          <rPr>
            <sz val="9"/>
            <color indexed="81"/>
            <rFont val="Tahoma"/>
            <family val="2"/>
          </rPr>
          <t xml:space="preserve">
I think this should be voided. The costomer is using an optical device to measure to 1/10000" tolerances. When measured with pin gauges these holes were within tolerance. 
Vic accepted the returns however.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Ketul Gondha</author>
  </authors>
  <commentList>
    <comment ref="A18" authorId="0" shapeId="0" xr:uid="{00000000-0006-0000-0B00-000001000000}">
      <text>
        <r>
          <rPr>
            <b/>
            <sz val="9"/>
            <color indexed="81"/>
            <rFont val="Tahoma"/>
            <family val="2"/>
          </rPr>
          <t>Rick:</t>
        </r>
        <r>
          <rPr>
            <sz val="9"/>
            <color indexed="81"/>
            <rFont val="Tahoma"/>
            <family val="2"/>
          </rPr>
          <t xml:space="preserve">
vic</t>
        </r>
      </text>
    </comment>
  </commentList>
</comments>
</file>

<file path=xl/sharedStrings.xml><?xml version="1.0" encoding="utf-8"?>
<sst xmlns="http://schemas.openxmlformats.org/spreadsheetml/2006/main" count="68813" uniqueCount="15713">
  <si>
    <t>JOB #</t>
  </si>
  <si>
    <t>WORK ORDER #</t>
  </si>
  <si>
    <t>CUSTOMER</t>
  </si>
  <si>
    <t># OF UNITS SHIPPED</t>
  </si>
  <si>
    <t>American Circuits  On-Time Delivery Report</t>
  </si>
  <si>
    <t>DUE DATE</t>
  </si>
  <si>
    <t>SHIP DATE</t>
  </si>
  <si>
    <t>REASON</t>
  </si>
  <si>
    <t># OF UNITS ORDERED</t>
  </si>
  <si>
    <t>5629M-1</t>
  </si>
  <si>
    <t>10503-7</t>
  </si>
  <si>
    <t>POWER OHM</t>
  </si>
  <si>
    <t>MAGNATECH</t>
  </si>
  <si>
    <t>3009L</t>
  </si>
  <si>
    <t>10529-1</t>
  </si>
  <si>
    <t>2823L</t>
  </si>
  <si>
    <t>10529-2</t>
  </si>
  <si>
    <t>4466L</t>
  </si>
  <si>
    <t>10515-1</t>
  </si>
  <si>
    <t>NOTES</t>
  </si>
  <si>
    <t>ATK</t>
  </si>
  <si>
    <t>6521 ASSY</t>
  </si>
  <si>
    <t>10508-2</t>
  </si>
  <si>
    <t>BOARDS READY 10/31, CUSTOMER PICKED UP 11/02</t>
  </si>
  <si>
    <t>KYTRONICS</t>
  </si>
  <si>
    <t>6522</t>
  </si>
  <si>
    <t>10532-1</t>
  </si>
  <si>
    <t>10</t>
  </si>
  <si>
    <t>WE CALL 11/1/11 FOR CREDIT CARD NUMBER,CUSTOMER CALL 11/3/11 FOR NUMBER</t>
  </si>
  <si>
    <t>DATA FLOW</t>
  </si>
  <si>
    <t>6524</t>
  </si>
  <si>
    <t>10528-1</t>
  </si>
  <si>
    <t>5</t>
  </si>
  <si>
    <t>GASTON</t>
  </si>
  <si>
    <t>2592</t>
  </si>
  <si>
    <t>10458-1</t>
  </si>
  <si>
    <t>CAROTRON</t>
  </si>
  <si>
    <t>2733</t>
  </si>
  <si>
    <t>10497-1</t>
  </si>
  <si>
    <t>DYNISCO</t>
  </si>
  <si>
    <t>278</t>
  </si>
  <si>
    <t>10438-1</t>
  </si>
  <si>
    <t>WILMORE</t>
  </si>
  <si>
    <t>5061</t>
  </si>
  <si>
    <t>10472-1</t>
  </si>
  <si>
    <t>customer a/w has extra ckt so we have to call customer for what to do. So we start late this job</t>
  </si>
  <si>
    <t>ECI</t>
  </si>
  <si>
    <t>5924</t>
  </si>
  <si>
    <t>10516-1</t>
  </si>
  <si>
    <t>KILGORE</t>
  </si>
  <si>
    <t>6245 ASSY</t>
  </si>
  <si>
    <t>10500-2</t>
  </si>
  <si>
    <t>6065 ASSY</t>
  </si>
  <si>
    <t>10499-2</t>
  </si>
  <si>
    <t>6064 ASSY</t>
  </si>
  <si>
    <t>10533-2</t>
  </si>
  <si>
    <t>SOUTHWIRE</t>
  </si>
  <si>
    <t>6510 ASSY</t>
  </si>
  <si>
    <t>10415-2</t>
  </si>
  <si>
    <t>1</t>
  </si>
  <si>
    <t>3365</t>
  </si>
  <si>
    <t>10517-1</t>
  </si>
  <si>
    <t>HH TECHNOLOGY</t>
  </si>
  <si>
    <t>6138L</t>
  </si>
  <si>
    <t>10455-3</t>
  </si>
  <si>
    <t>IBML</t>
  </si>
  <si>
    <t>5752L</t>
  </si>
  <si>
    <t>10139-5</t>
  </si>
  <si>
    <t>GENRAL DYNAMICS</t>
  </si>
  <si>
    <t>3717</t>
  </si>
  <si>
    <t>10509-1</t>
  </si>
  <si>
    <t>HARSCO</t>
  </si>
  <si>
    <t>4082</t>
  </si>
  <si>
    <t>10512-1</t>
  </si>
  <si>
    <t>4083</t>
  </si>
  <si>
    <t>10512-2</t>
  </si>
  <si>
    <t>6523 ASSY</t>
  </si>
  <si>
    <t>10520-2</t>
  </si>
  <si>
    <t>GE DRIVE</t>
  </si>
  <si>
    <t>4459</t>
  </si>
  <si>
    <t>10541-1</t>
  </si>
  <si>
    <t>FLORIDA</t>
  </si>
  <si>
    <t>4815</t>
  </si>
  <si>
    <t>10522-1</t>
  </si>
  <si>
    <t>4258</t>
  </si>
  <si>
    <t>10511-1</t>
  </si>
  <si>
    <t>A-T SOLU</t>
  </si>
  <si>
    <t>5946 ASSY</t>
  </si>
  <si>
    <t>10483-8</t>
  </si>
  <si>
    <t>4610 ASSY</t>
  </si>
  <si>
    <t>10483-4</t>
  </si>
  <si>
    <t>10483-2</t>
  </si>
  <si>
    <t>NEW MEXICO</t>
  </si>
  <si>
    <t>6487 ASSY</t>
  </si>
  <si>
    <t>10292-1</t>
  </si>
  <si>
    <t>6488 ASSY</t>
  </si>
  <si>
    <t>10292-2</t>
  </si>
  <si>
    <t>6489 ASSY</t>
  </si>
  <si>
    <t>10292-3</t>
  </si>
  <si>
    <t>6283 ASSY</t>
  </si>
  <si>
    <t>10484-2</t>
  </si>
  <si>
    <t>4515 ASSY</t>
  </si>
  <si>
    <t>4085</t>
  </si>
  <si>
    <t>10512-6</t>
  </si>
  <si>
    <t>MERMEC</t>
  </si>
  <si>
    <t xml:space="preserve">6454 ASSY </t>
  </si>
  <si>
    <t>10388-2</t>
  </si>
  <si>
    <t>hard to find parts</t>
  </si>
  <si>
    <t>APPALACHAIN</t>
  </si>
  <si>
    <t>4008</t>
  </si>
  <si>
    <t>10525-1</t>
  </si>
  <si>
    <t>4199</t>
  </si>
  <si>
    <t>10518-1</t>
  </si>
  <si>
    <t>3665 ASSY</t>
  </si>
  <si>
    <t>10483-14</t>
  </si>
  <si>
    <t>TRANSBOTIC</t>
  </si>
  <si>
    <t>6008 ASSY</t>
  </si>
  <si>
    <t>10402-2</t>
  </si>
  <si>
    <t>ALPHA SEC</t>
  </si>
  <si>
    <t>6505 ASSY</t>
  </si>
  <si>
    <t>10548-2</t>
  </si>
  <si>
    <t>HUESTIS</t>
  </si>
  <si>
    <t>6323 ASSY</t>
  </si>
  <si>
    <t>10200-2</t>
  </si>
  <si>
    <t>we did not have i/c progrm</t>
  </si>
  <si>
    <t>BARLOWORLD</t>
  </si>
  <si>
    <t>5711</t>
  </si>
  <si>
    <t>10546-1</t>
  </si>
  <si>
    <t>6288 ASSY</t>
  </si>
  <si>
    <t>10546-2</t>
  </si>
  <si>
    <t>4552</t>
  </si>
  <si>
    <t>10448-1</t>
  </si>
  <si>
    <t>gold problam</t>
  </si>
  <si>
    <t>SOLUTION</t>
  </si>
  <si>
    <t>3666</t>
  </si>
  <si>
    <t>10350-2</t>
  </si>
  <si>
    <t>MOOG</t>
  </si>
  <si>
    <t>3998</t>
  </si>
  <si>
    <t>10539-1</t>
  </si>
  <si>
    <t>A1820</t>
  </si>
  <si>
    <t>10526-1</t>
  </si>
  <si>
    <t>523 ASSY</t>
  </si>
  <si>
    <t>10483-6</t>
  </si>
  <si>
    <t>4077</t>
  </si>
  <si>
    <t>10588-1</t>
  </si>
  <si>
    <t>M-TEQ</t>
  </si>
  <si>
    <t>6144</t>
  </si>
  <si>
    <t>10530-1</t>
  </si>
  <si>
    <t>PFIZER</t>
  </si>
  <si>
    <t>5540L ASSY</t>
  </si>
  <si>
    <t>10505-2</t>
  </si>
  <si>
    <t>SCI MEASUR</t>
  </si>
  <si>
    <t>6459</t>
  </si>
  <si>
    <t>10572-1</t>
  </si>
  <si>
    <t>6225 ASSY</t>
  </si>
  <si>
    <t>10521-2</t>
  </si>
  <si>
    <t>2742L</t>
  </si>
  <si>
    <t>10583-1</t>
  </si>
  <si>
    <t>J.R TEST</t>
  </si>
  <si>
    <t>6526</t>
  </si>
  <si>
    <t>10552-1</t>
  </si>
  <si>
    <t>3</t>
  </si>
  <si>
    <t>A1846</t>
  </si>
  <si>
    <t>10559-1</t>
  </si>
  <si>
    <t>6525</t>
  </si>
  <si>
    <t>1055-1</t>
  </si>
  <si>
    <t>6</t>
  </si>
  <si>
    <t>6390 ASSY</t>
  </si>
  <si>
    <t>10481-2</t>
  </si>
  <si>
    <t>parts delavry</t>
  </si>
  <si>
    <t>6486 ASSY</t>
  </si>
  <si>
    <t>10289-2</t>
  </si>
  <si>
    <t>10533-3</t>
  </si>
  <si>
    <t>CUSTOM LED</t>
  </si>
  <si>
    <t>5987</t>
  </si>
  <si>
    <t>10531-1</t>
  </si>
  <si>
    <t>6542 ASSY</t>
  </si>
  <si>
    <t>10603-2</t>
  </si>
  <si>
    <t>HAND DEL</t>
  </si>
  <si>
    <t>6373L</t>
  </si>
  <si>
    <t>10538-1</t>
  </si>
  <si>
    <t>6284 ASSY</t>
  </si>
  <si>
    <t>10483-12</t>
  </si>
  <si>
    <t>Customer approve cristal late</t>
  </si>
  <si>
    <t>5294</t>
  </si>
  <si>
    <t>10579-1</t>
  </si>
  <si>
    <t>4084</t>
  </si>
  <si>
    <t>10545-1</t>
  </si>
  <si>
    <t>6366  ASSY</t>
  </si>
  <si>
    <t>40524-1</t>
  </si>
  <si>
    <t>CAMP CREEK</t>
  </si>
  <si>
    <t>612 ASSY</t>
  </si>
  <si>
    <t>10256-3</t>
  </si>
  <si>
    <t>GOLD CONNECOR LONG LEAD ITEM</t>
  </si>
  <si>
    <t>10483-10</t>
  </si>
  <si>
    <t>POWER TEC</t>
  </si>
  <si>
    <t>6531</t>
  </si>
  <si>
    <t>10584-1</t>
  </si>
  <si>
    <t>6256</t>
  </si>
  <si>
    <t>10118-2</t>
  </si>
  <si>
    <t>OUT SIDE CAME LATE</t>
  </si>
  <si>
    <t>10554-1</t>
  </si>
  <si>
    <t>3967</t>
  </si>
  <si>
    <t>10543-2</t>
  </si>
  <si>
    <t>3968</t>
  </si>
  <si>
    <t>10543-1</t>
  </si>
  <si>
    <t>5657</t>
  </si>
  <si>
    <t>10523-1</t>
  </si>
  <si>
    <t>TRUSTED SEC</t>
  </si>
  <si>
    <t>4551 ASSY</t>
  </si>
  <si>
    <t>10540-2</t>
  </si>
  <si>
    <t>DATA LINK</t>
  </si>
  <si>
    <t>6351</t>
  </si>
  <si>
    <t>10609-1</t>
  </si>
  <si>
    <t>CUSTOMER PICKUP</t>
  </si>
  <si>
    <t>TRIANGLE</t>
  </si>
  <si>
    <t>5726 ASSY</t>
  </si>
  <si>
    <t>10492-2</t>
  </si>
  <si>
    <t>CUSTOMER SEND PARTS LATE</t>
  </si>
  <si>
    <t>6530</t>
  </si>
  <si>
    <t>10577-1</t>
  </si>
  <si>
    <t>LEGACY</t>
  </si>
  <si>
    <t>6529</t>
  </si>
  <si>
    <t>10576-1</t>
  </si>
  <si>
    <t>COVARX</t>
  </si>
  <si>
    <t>6532</t>
  </si>
  <si>
    <t>10593-1/2/3/4</t>
  </si>
  <si>
    <t>CNMC</t>
  </si>
  <si>
    <t>4003</t>
  </si>
  <si>
    <t>10549-1</t>
  </si>
  <si>
    <t>POWEROHM</t>
  </si>
  <si>
    <t>5629M-2</t>
  </si>
  <si>
    <t>10503-3</t>
  </si>
  <si>
    <t>5995</t>
  </si>
  <si>
    <t>5499</t>
  </si>
  <si>
    <t>10556-1</t>
  </si>
  <si>
    <t>POWER-TEC</t>
  </si>
  <si>
    <t>6536</t>
  </si>
  <si>
    <t>10590-1</t>
  </si>
  <si>
    <t>NORCOMP</t>
  </si>
  <si>
    <t>6527</t>
  </si>
  <si>
    <t>10571-1-2-3-4</t>
  </si>
  <si>
    <t>PRO-TECH</t>
  </si>
  <si>
    <t>6538</t>
  </si>
  <si>
    <t>10601-1</t>
  </si>
  <si>
    <t>REMCO</t>
  </si>
  <si>
    <t>2507</t>
  </si>
  <si>
    <t>10555-1</t>
  </si>
  <si>
    <t>4040</t>
  </si>
  <si>
    <t>4545</t>
  </si>
  <si>
    <t>10567-1</t>
  </si>
  <si>
    <t>REM</t>
  </si>
  <si>
    <t>4316</t>
  </si>
  <si>
    <t>10573-1</t>
  </si>
  <si>
    <t>EMBREX</t>
  </si>
  <si>
    <t>5684L ASSY</t>
  </si>
  <si>
    <t>10506-2</t>
  </si>
  <si>
    <t>10550-2</t>
  </si>
  <si>
    <t>A544</t>
  </si>
  <si>
    <t>10461-1</t>
  </si>
  <si>
    <t>GOLD</t>
  </si>
  <si>
    <t>ESAB</t>
  </si>
  <si>
    <t>6543</t>
  </si>
  <si>
    <t>10505-1</t>
  </si>
  <si>
    <t>6491</t>
  </si>
  <si>
    <t>10580-1</t>
  </si>
  <si>
    <t>3856</t>
  </si>
  <si>
    <t>10560-1</t>
  </si>
  <si>
    <t>4001</t>
  </si>
  <si>
    <t>10560-2</t>
  </si>
  <si>
    <t>4839-L</t>
  </si>
  <si>
    <t>10596-1</t>
  </si>
  <si>
    <t>REWORK</t>
  </si>
  <si>
    <t>10629-1</t>
  </si>
  <si>
    <t>UNITED-CHEMI</t>
  </si>
  <si>
    <t>6528</t>
  </si>
  <si>
    <t>10561-1</t>
  </si>
  <si>
    <t>SCR CONTROLS</t>
  </si>
  <si>
    <t>6537</t>
  </si>
  <si>
    <t>10600-1</t>
  </si>
  <si>
    <t>6204L</t>
  </si>
  <si>
    <t>10628-1</t>
  </si>
  <si>
    <t>4404</t>
  </si>
  <si>
    <t>5551</t>
  </si>
  <si>
    <t>-2</t>
  </si>
  <si>
    <t>5904</t>
  </si>
  <si>
    <t>SEECO</t>
  </si>
  <si>
    <t>2980</t>
  </si>
  <si>
    <t>10569-1</t>
  </si>
  <si>
    <t>2979</t>
  </si>
  <si>
    <t>10362-1</t>
  </si>
  <si>
    <t>10563-1</t>
  </si>
  <si>
    <t>4330</t>
  </si>
  <si>
    <t>10570-1</t>
  </si>
  <si>
    <t>8</t>
  </si>
  <si>
    <t>5477 ASSY</t>
  </si>
  <si>
    <t>10544-2</t>
  </si>
  <si>
    <t>2602</t>
  </si>
  <si>
    <t>10598-1</t>
  </si>
  <si>
    <t>PEC</t>
  </si>
  <si>
    <t>4126 ASSY</t>
  </si>
  <si>
    <t>10575-1</t>
  </si>
  <si>
    <t>PARTS CAME LATE FROM COUSTNER</t>
  </si>
  <si>
    <t>SQD</t>
  </si>
  <si>
    <t>4345L</t>
  </si>
  <si>
    <t>10534-1</t>
  </si>
  <si>
    <t>REPLACMENT</t>
  </si>
  <si>
    <t>6518 ASSY</t>
  </si>
  <si>
    <t>10513-2</t>
  </si>
  <si>
    <t>6519 ASSY</t>
  </si>
  <si>
    <t>10514-2</t>
  </si>
  <si>
    <t>WILDFIRE</t>
  </si>
  <si>
    <t>6550 ASSY</t>
  </si>
  <si>
    <t>10638-1</t>
  </si>
  <si>
    <t>6535</t>
  </si>
  <si>
    <t>10591-1</t>
  </si>
  <si>
    <t>4</t>
  </si>
  <si>
    <t>GALAXY</t>
  </si>
  <si>
    <t>3687</t>
  </si>
  <si>
    <t>10586-1</t>
  </si>
  <si>
    <t>12</t>
  </si>
  <si>
    <t>6065</t>
  </si>
  <si>
    <t>10562-2</t>
  </si>
  <si>
    <t>6064</t>
  </si>
  <si>
    <t>10607-1</t>
  </si>
  <si>
    <t>6245</t>
  </si>
  <si>
    <t>10563-2</t>
  </si>
  <si>
    <t>EPD</t>
  </si>
  <si>
    <t>6544</t>
  </si>
  <si>
    <t>10623-1</t>
  </si>
  <si>
    <t>DOLTRONICS</t>
  </si>
  <si>
    <t>5073</t>
  </si>
  <si>
    <t>10610-1</t>
  </si>
  <si>
    <t>HICKOK</t>
  </si>
  <si>
    <t>6534</t>
  </si>
  <si>
    <t>10599-1</t>
  </si>
  <si>
    <t>5236L</t>
  </si>
  <si>
    <t>10594-1</t>
  </si>
  <si>
    <t>BERTLKAMP</t>
  </si>
  <si>
    <t>A1689L ASSY</t>
  </si>
  <si>
    <t>10585-1</t>
  </si>
  <si>
    <t>4072</t>
  </si>
  <si>
    <t>10589-1</t>
  </si>
  <si>
    <t>6550ASSY</t>
  </si>
  <si>
    <t xml:space="preserve">PELTON </t>
  </si>
  <si>
    <t>4474 ASSY</t>
  </si>
  <si>
    <t>10612-1</t>
  </si>
  <si>
    <t>4479</t>
  </si>
  <si>
    <t>10631-1</t>
  </si>
  <si>
    <t>10607-2</t>
  </si>
  <si>
    <t>DATAFLOW</t>
  </si>
  <si>
    <t>A987</t>
  </si>
  <si>
    <t>10595-1</t>
  </si>
  <si>
    <t>6266 REWIK</t>
  </si>
  <si>
    <t>10557-4</t>
  </si>
  <si>
    <t>10568-1</t>
  </si>
  <si>
    <t>4570</t>
  </si>
  <si>
    <t>4569</t>
  </si>
  <si>
    <t>4897</t>
  </si>
  <si>
    <t>4664</t>
  </si>
  <si>
    <t>4896</t>
  </si>
  <si>
    <t>4895</t>
  </si>
  <si>
    <t>4665</t>
  </si>
  <si>
    <t>10578-1</t>
  </si>
  <si>
    <t>2</t>
  </si>
  <si>
    <t>YEADON</t>
  </si>
  <si>
    <t>6547 ASSY</t>
  </si>
  <si>
    <t>4467L</t>
  </si>
  <si>
    <t>10658-1</t>
  </si>
  <si>
    <t>10627-2</t>
  </si>
  <si>
    <t>4021</t>
  </si>
  <si>
    <t>10581-1</t>
  </si>
  <si>
    <t>RSR</t>
  </si>
  <si>
    <t>10626-1</t>
  </si>
  <si>
    <t>5107</t>
  </si>
  <si>
    <t>4936</t>
  </si>
  <si>
    <t>10608-1</t>
  </si>
  <si>
    <t>4191</t>
  </si>
  <si>
    <t>5455 KIT</t>
  </si>
  <si>
    <t>10621-2</t>
  </si>
  <si>
    <t>1093</t>
  </si>
  <si>
    <t>10537-1</t>
  </si>
  <si>
    <t>6539</t>
  </si>
  <si>
    <t>10600-2</t>
  </si>
  <si>
    <t>TECHNICOM</t>
  </si>
  <si>
    <t>4317</t>
  </si>
  <si>
    <t>10648-1</t>
  </si>
  <si>
    <t>10644-1</t>
  </si>
  <si>
    <t>6010L</t>
  </si>
  <si>
    <t>10646-1</t>
  </si>
  <si>
    <t>5327 ASSY</t>
  </si>
  <si>
    <t>10633-2</t>
  </si>
  <si>
    <t>5695 ASSY</t>
  </si>
  <si>
    <t>10492-1</t>
  </si>
  <si>
    <t>CHRYDEN</t>
  </si>
  <si>
    <t>3565 ASSY</t>
  </si>
  <si>
    <t>3491 ASSY</t>
  </si>
  <si>
    <t>4388 ASSY</t>
  </si>
  <si>
    <t>3148 ASSY</t>
  </si>
  <si>
    <t>10614-1</t>
  </si>
  <si>
    <t>10535-1</t>
  </si>
  <si>
    <t>APPLIED TECH</t>
  </si>
  <si>
    <t>6249 ASSY</t>
  </si>
  <si>
    <t>10606-2</t>
  </si>
  <si>
    <t>10625-1</t>
  </si>
  <si>
    <t>COMPRO</t>
  </si>
  <si>
    <t>6549 ASSY</t>
  </si>
  <si>
    <t>10643-2</t>
  </si>
  <si>
    <t>SUMITOMO</t>
  </si>
  <si>
    <t>6540L ASSY</t>
  </si>
  <si>
    <t>10640-2</t>
  </si>
  <si>
    <t>6541L ASSY</t>
  </si>
  <si>
    <t>10641-2</t>
  </si>
  <si>
    <t>TRIMM</t>
  </si>
  <si>
    <t>5083</t>
  </si>
  <si>
    <t>10634-1</t>
  </si>
  <si>
    <t>BERNARD</t>
  </si>
  <si>
    <t>6517</t>
  </si>
  <si>
    <t>10651-1</t>
  </si>
  <si>
    <t>MCCOY</t>
  </si>
  <si>
    <t>6545 ASSY</t>
  </si>
  <si>
    <t>10632-2</t>
  </si>
  <si>
    <t>6546 ASSY</t>
  </si>
  <si>
    <t>10632-4</t>
  </si>
  <si>
    <t>3840L</t>
  </si>
  <si>
    <t>10676-1</t>
  </si>
  <si>
    <t>4985 ASSY</t>
  </si>
  <si>
    <t>10622-2</t>
  </si>
  <si>
    <t>4985</t>
  </si>
  <si>
    <t>10618-1</t>
  </si>
  <si>
    <t>3149 ASSY</t>
  </si>
  <si>
    <t>10616-6</t>
  </si>
  <si>
    <t>EMC RF</t>
  </si>
  <si>
    <t>6548</t>
  </si>
  <si>
    <t>10645-1</t>
  </si>
  <si>
    <t>10562-3</t>
  </si>
  <si>
    <t>10563-3</t>
  </si>
  <si>
    <t>A1344</t>
  </si>
  <si>
    <t>10637-1</t>
  </si>
  <si>
    <t>6335 ASSY</t>
  </si>
  <si>
    <t>10622-4</t>
  </si>
  <si>
    <t>10607-3</t>
  </si>
  <si>
    <t>IND LAB</t>
  </si>
  <si>
    <t>6555</t>
  </si>
  <si>
    <t>10686-1</t>
  </si>
  <si>
    <t>WIRESETS</t>
  </si>
  <si>
    <t>10697-1</t>
  </si>
  <si>
    <t>10684-1</t>
  </si>
  <si>
    <t>5085</t>
  </si>
  <si>
    <t>10602-1</t>
  </si>
  <si>
    <t>5234L</t>
  </si>
  <si>
    <t>10647-1</t>
  </si>
  <si>
    <t>I ELECTRIC</t>
  </si>
  <si>
    <t>5372</t>
  </si>
  <si>
    <t>10668-1</t>
  </si>
  <si>
    <t>4454</t>
  </si>
  <si>
    <t>10663-1</t>
  </si>
  <si>
    <t>4455</t>
  </si>
  <si>
    <t>10663-2</t>
  </si>
  <si>
    <t>VINTAGE</t>
  </si>
  <si>
    <t>5929</t>
  </si>
  <si>
    <t>10680-1</t>
  </si>
  <si>
    <t>LEWIS</t>
  </si>
  <si>
    <t>6457 ASSY</t>
  </si>
  <si>
    <t>10694-2</t>
  </si>
  <si>
    <t>6322 ASSY</t>
  </si>
  <si>
    <t>10687-1</t>
  </si>
  <si>
    <t>10656-1</t>
  </si>
  <si>
    <t>6093</t>
  </si>
  <si>
    <t>POWEOHM</t>
  </si>
  <si>
    <t>10503-1</t>
  </si>
  <si>
    <t>5629M-2 ASSY</t>
  </si>
  <si>
    <t>NORTH EAST</t>
  </si>
  <si>
    <t>3106</t>
  </si>
  <si>
    <t>10636-1</t>
  </si>
  <si>
    <t>4265</t>
  </si>
  <si>
    <t>10657-1</t>
  </si>
  <si>
    <t>6456 ASSY</t>
  </si>
  <si>
    <t>10616-2</t>
  </si>
  <si>
    <t>6160</t>
  </si>
  <si>
    <t>10677-1</t>
  </si>
  <si>
    <t>4177</t>
  </si>
  <si>
    <t>10664-2</t>
  </si>
  <si>
    <t>4176</t>
  </si>
  <si>
    <t>10664-1</t>
  </si>
  <si>
    <t>STEEL CREEK</t>
  </si>
  <si>
    <t>2813</t>
  </si>
  <si>
    <t>10683-1</t>
  </si>
  <si>
    <t>3807L</t>
  </si>
  <si>
    <t>10715-1</t>
  </si>
  <si>
    <t>5098L</t>
  </si>
  <si>
    <t>10715-2</t>
  </si>
  <si>
    <t>TOTTAL FIRE</t>
  </si>
  <si>
    <t>A1252</t>
  </si>
  <si>
    <t>10592-1</t>
  </si>
  <si>
    <t>A1253</t>
  </si>
  <si>
    <t>4230</t>
  </si>
  <si>
    <t>10692-1</t>
  </si>
  <si>
    <t>ANTHOTRONIX</t>
  </si>
  <si>
    <t>6554 ASSY</t>
  </si>
  <si>
    <t>10675-2</t>
  </si>
  <si>
    <t>10704-1</t>
  </si>
  <si>
    <t>10703-1</t>
  </si>
  <si>
    <t>6152 ASSY</t>
  </si>
  <si>
    <t>10256-5</t>
  </si>
  <si>
    <t>6557</t>
  </si>
  <si>
    <t>10712-1</t>
  </si>
  <si>
    <t>4360 ASSY</t>
  </si>
  <si>
    <t>10611-1</t>
  </si>
  <si>
    <t>RX MEDIC</t>
  </si>
  <si>
    <t>5980</t>
  </si>
  <si>
    <t>10674-1</t>
  </si>
  <si>
    <t>UNIQUE</t>
  </si>
  <si>
    <t>A1771</t>
  </si>
  <si>
    <t>10542-1</t>
  </si>
  <si>
    <t>6538 ASSY</t>
  </si>
  <si>
    <t>10725-2</t>
  </si>
  <si>
    <t>10402-3</t>
  </si>
  <si>
    <t>3609</t>
  </si>
  <si>
    <t>10669-1</t>
  </si>
  <si>
    <t>SLMTI</t>
  </si>
  <si>
    <t>4775L</t>
  </si>
  <si>
    <t>10266-3</t>
  </si>
  <si>
    <t>10544-3</t>
  </si>
  <si>
    <t>4465L</t>
  </si>
  <si>
    <t>10722-1</t>
  </si>
  <si>
    <t>3856 ASSY</t>
  </si>
  <si>
    <t>10678-2</t>
  </si>
  <si>
    <t>INDUSTRIL ELE</t>
  </si>
  <si>
    <t>6560</t>
  </si>
  <si>
    <t>10729-1</t>
  </si>
  <si>
    <t>CHANGE DUE DATE CUSTOMER NEED LATE</t>
  </si>
  <si>
    <t>10721-1</t>
  </si>
  <si>
    <t>3709</t>
  </si>
  <si>
    <t>10565-1</t>
  </si>
  <si>
    <t>3841L</t>
  </si>
  <si>
    <t>10733-1</t>
  </si>
  <si>
    <t>HYDE PARTK</t>
  </si>
  <si>
    <t>4611</t>
  </si>
  <si>
    <t>10615-1</t>
  </si>
  <si>
    <t>6552</t>
  </si>
  <si>
    <t>10672-1</t>
  </si>
  <si>
    <t>10614-2</t>
  </si>
  <si>
    <t>10659-2</t>
  </si>
  <si>
    <t>FLORIDA CIR</t>
  </si>
  <si>
    <t>4594</t>
  </si>
  <si>
    <t>10723-1</t>
  </si>
  <si>
    <t>6224L ASSY</t>
  </si>
  <si>
    <t>10122-5</t>
  </si>
  <si>
    <t>5188 ASSY</t>
  </si>
  <si>
    <t>10654-1</t>
  </si>
  <si>
    <t>10711-1</t>
  </si>
  <si>
    <t xml:space="preserve">MOOG </t>
  </si>
  <si>
    <t>2573</t>
  </si>
  <si>
    <t>10699-1</t>
  </si>
  <si>
    <t>3999</t>
  </si>
  <si>
    <t>10718-1</t>
  </si>
  <si>
    <t>5244</t>
  </si>
  <si>
    <t>10700-1</t>
  </si>
  <si>
    <t>ASSY &amp; DESIGN</t>
  </si>
  <si>
    <t>5235L</t>
  </si>
  <si>
    <t>10685-1</t>
  </si>
  <si>
    <t>3884</t>
  </si>
  <si>
    <t>REPLACEMENT</t>
  </si>
  <si>
    <t>first article approve late</t>
  </si>
  <si>
    <t>6180 ASSY</t>
  </si>
  <si>
    <t>10617-3</t>
  </si>
  <si>
    <t>6177 ASSY</t>
  </si>
  <si>
    <t>10512-5</t>
  </si>
  <si>
    <t>10557-2</t>
  </si>
  <si>
    <t>10709-1</t>
  </si>
  <si>
    <t>WE DO ASSY</t>
  </si>
  <si>
    <t>6553</t>
  </si>
  <si>
    <t>4392</t>
  </si>
  <si>
    <t>KALIBURN</t>
  </si>
  <si>
    <t>4593</t>
  </si>
  <si>
    <t>WILD FIRE</t>
  </si>
  <si>
    <t>6556</t>
  </si>
  <si>
    <t>10690-1</t>
  </si>
  <si>
    <t>10620-1</t>
  </si>
  <si>
    <t>10702-1</t>
  </si>
  <si>
    <t>3039</t>
  </si>
  <si>
    <t>10696-1</t>
  </si>
  <si>
    <t>6366 ASSY</t>
  </si>
  <si>
    <t>10635-2</t>
  </si>
  <si>
    <t>UNITED CHEMI</t>
  </si>
  <si>
    <t>6498</t>
  </si>
  <si>
    <t>10706-1</t>
  </si>
  <si>
    <t>10701-1</t>
  </si>
  <si>
    <t>10701-2</t>
  </si>
  <si>
    <t>10701-3</t>
  </si>
  <si>
    <t>10701-4</t>
  </si>
  <si>
    <t>10652-2</t>
  </si>
  <si>
    <t>PELTON</t>
  </si>
  <si>
    <t>4744 ASSY</t>
  </si>
  <si>
    <t>10695-1</t>
  </si>
  <si>
    <t>10753-1</t>
  </si>
  <si>
    <t>BENJAMIN</t>
  </si>
  <si>
    <t>6053</t>
  </si>
  <si>
    <t>10670-1</t>
  </si>
  <si>
    <t>RE DO</t>
  </si>
  <si>
    <t>5062L</t>
  </si>
  <si>
    <t>10742-1</t>
  </si>
  <si>
    <t>10698-1</t>
  </si>
  <si>
    <t>10637-2</t>
  </si>
  <si>
    <t>107010-1</t>
  </si>
  <si>
    <t>568L ASSY</t>
  </si>
  <si>
    <t>10653-1</t>
  </si>
  <si>
    <t>10748-2</t>
  </si>
  <si>
    <t>4830</t>
  </si>
  <si>
    <t>10351-3</t>
  </si>
  <si>
    <t xml:space="preserve">5629M-3 </t>
  </si>
  <si>
    <t>10734-2</t>
  </si>
  <si>
    <t>10717-1</t>
  </si>
  <si>
    <t>A1424</t>
  </si>
  <si>
    <t>3533</t>
  </si>
  <si>
    <t>10705-1</t>
  </si>
  <si>
    <t>AUTOMATION</t>
  </si>
  <si>
    <t>6483 ASSY</t>
  </si>
  <si>
    <t>10759-1</t>
  </si>
  <si>
    <t>10689-1</t>
  </si>
  <si>
    <t>4480</t>
  </si>
  <si>
    <t>10701-5</t>
  </si>
  <si>
    <t>10711-2</t>
  </si>
  <si>
    <t>10619-1</t>
  </si>
  <si>
    <t>HARGRAVES</t>
  </si>
  <si>
    <t>4873</t>
  </si>
  <si>
    <t>10719-1</t>
  </si>
  <si>
    <t>6551 assy</t>
  </si>
  <si>
    <t>10660-2</t>
  </si>
  <si>
    <t>INDUSTRIL DESIGN</t>
  </si>
  <si>
    <t>10691-2</t>
  </si>
  <si>
    <t>6566 ASSY</t>
  </si>
  <si>
    <t>10761-1</t>
  </si>
  <si>
    <t>GALAXY ELE</t>
  </si>
  <si>
    <t>10754-1</t>
  </si>
  <si>
    <t>6561</t>
  </si>
  <si>
    <t>10730-1</t>
  </si>
  <si>
    <t>FARNAM</t>
  </si>
  <si>
    <t>4215L</t>
  </si>
  <si>
    <t>10731-1</t>
  </si>
  <si>
    <t>PTOT BOONE</t>
  </si>
  <si>
    <t>4187 ASSY</t>
  </si>
  <si>
    <t>9498-6</t>
  </si>
  <si>
    <t>6568</t>
  </si>
  <si>
    <t>10762-1</t>
  </si>
  <si>
    <t>PDI</t>
  </si>
  <si>
    <t>6569</t>
  </si>
  <si>
    <t>10763-1</t>
  </si>
  <si>
    <t>6570</t>
  </si>
  <si>
    <t>6571</t>
  </si>
  <si>
    <t>6572</t>
  </si>
  <si>
    <t>6573</t>
  </si>
  <si>
    <t>6574</t>
  </si>
  <si>
    <t>MATHIS</t>
  </si>
  <si>
    <t>3409</t>
  </si>
  <si>
    <t>10739-1</t>
  </si>
  <si>
    <t>CES</t>
  </si>
  <si>
    <t>2952</t>
  </si>
  <si>
    <t>10732-1</t>
  </si>
  <si>
    <t>HH</t>
  </si>
  <si>
    <t>10708-4</t>
  </si>
  <si>
    <t>10402-4</t>
  </si>
  <si>
    <t>10351-4</t>
  </si>
  <si>
    <t>2715</t>
  </si>
  <si>
    <t>10740-1</t>
  </si>
  <si>
    <t>2970</t>
  </si>
  <si>
    <t>SPEC-TEC</t>
  </si>
  <si>
    <t>774</t>
  </si>
  <si>
    <t>10728-1</t>
  </si>
  <si>
    <t>PRESCION</t>
  </si>
  <si>
    <t>2555</t>
  </si>
  <si>
    <t>10756-1</t>
  </si>
  <si>
    <t>10711-3</t>
  </si>
  <si>
    <t>3910</t>
  </si>
  <si>
    <t>10735-1</t>
  </si>
  <si>
    <t>3911</t>
  </si>
  <si>
    <t>HARCO</t>
  </si>
  <si>
    <t>10724-1</t>
  </si>
  <si>
    <t>HIREND HAND</t>
  </si>
  <si>
    <t>10708-2</t>
  </si>
  <si>
    <t>5751L ASSY</t>
  </si>
  <si>
    <t>6201</t>
  </si>
  <si>
    <t>10755-1</t>
  </si>
  <si>
    <t>4095</t>
  </si>
  <si>
    <t>10726-1</t>
  </si>
  <si>
    <t>5226</t>
  </si>
  <si>
    <t>6239L ASSY</t>
  </si>
  <si>
    <t>10727-2</t>
  </si>
  <si>
    <t>10799-1</t>
  </si>
  <si>
    <t>10527-1</t>
  </si>
  <si>
    <t>10703-3</t>
  </si>
  <si>
    <t>10704-3</t>
  </si>
  <si>
    <t>5570L ASSY</t>
  </si>
  <si>
    <t>10714-2</t>
  </si>
  <si>
    <t>6348</t>
  </si>
  <si>
    <t>10736-1</t>
  </si>
  <si>
    <t>6163L ASSY</t>
  </si>
  <si>
    <t>10708-6</t>
  </si>
  <si>
    <t>6577</t>
  </si>
  <si>
    <t>10786-1</t>
  </si>
  <si>
    <t>T-1 LIGHTING</t>
  </si>
  <si>
    <t>6559 ASSY</t>
  </si>
  <si>
    <t>10750-1</t>
  </si>
  <si>
    <t>3323</t>
  </si>
  <si>
    <t>10741-1</t>
  </si>
  <si>
    <t>CGI</t>
  </si>
  <si>
    <t>6562</t>
  </si>
  <si>
    <t>10737-1</t>
  </si>
  <si>
    <t>6563</t>
  </si>
  <si>
    <t>4650</t>
  </si>
  <si>
    <t>10748-1</t>
  </si>
  <si>
    <t>5218</t>
  </si>
  <si>
    <t>5269M-2 ASSY</t>
  </si>
  <si>
    <t>10503-5</t>
  </si>
  <si>
    <t>A1585</t>
  </si>
  <si>
    <t>10751-1</t>
  </si>
  <si>
    <t>5550</t>
  </si>
  <si>
    <t>10747-1</t>
  </si>
  <si>
    <t>AMERITRON</t>
  </si>
  <si>
    <t>4088L</t>
  </si>
  <si>
    <t>10745-1</t>
  </si>
  <si>
    <t>HORIZON</t>
  </si>
  <si>
    <t>5617</t>
  </si>
  <si>
    <t>10743-1</t>
  </si>
  <si>
    <t>ESS</t>
  </si>
  <si>
    <t>10757-1</t>
  </si>
  <si>
    <t>3146</t>
  </si>
  <si>
    <t>5409L</t>
  </si>
  <si>
    <t>10744-1</t>
  </si>
  <si>
    <t>10768-1</t>
  </si>
  <si>
    <t>SEC INC</t>
  </si>
  <si>
    <t>10544-4</t>
  </si>
  <si>
    <t>10265-6</t>
  </si>
  <si>
    <t>SANMINA</t>
  </si>
  <si>
    <t>6576</t>
  </si>
  <si>
    <t>6516</t>
  </si>
  <si>
    <t>10795-1</t>
  </si>
  <si>
    <t>10772-1</t>
  </si>
  <si>
    <t>AEI</t>
  </si>
  <si>
    <t>4892</t>
  </si>
  <si>
    <t>10760-1</t>
  </si>
  <si>
    <t>ANUVA</t>
  </si>
  <si>
    <t>5363</t>
  </si>
  <si>
    <t>10809-1</t>
  </si>
  <si>
    <t>SYPRIS</t>
  </si>
  <si>
    <t>4843</t>
  </si>
  <si>
    <t>10639-1</t>
  </si>
  <si>
    <t>APPLACHIAN</t>
  </si>
  <si>
    <t>3983</t>
  </si>
  <si>
    <t>10765-1</t>
  </si>
  <si>
    <t>6241</t>
  </si>
  <si>
    <t>10758-1</t>
  </si>
  <si>
    <t>DX ENG</t>
  </si>
  <si>
    <t>2797</t>
  </si>
  <si>
    <t>10764-1</t>
  </si>
  <si>
    <t>4044</t>
  </si>
  <si>
    <t>10771-1</t>
  </si>
  <si>
    <t>5189 ASSY</t>
  </si>
  <si>
    <t>10462-2</t>
  </si>
  <si>
    <t>10846-1</t>
  </si>
  <si>
    <t>LARRY HAIGLER</t>
  </si>
  <si>
    <t>2604</t>
  </si>
  <si>
    <t>10720-1</t>
  </si>
  <si>
    <t>10800-1</t>
  </si>
  <si>
    <t>5573L</t>
  </si>
  <si>
    <t>3386L</t>
  </si>
  <si>
    <t>4839L</t>
  </si>
  <si>
    <t>3544L</t>
  </si>
  <si>
    <t>3969</t>
  </si>
  <si>
    <t>10747-2</t>
  </si>
  <si>
    <t>4314</t>
  </si>
  <si>
    <t>PRIMUS</t>
  </si>
  <si>
    <t>4539</t>
  </si>
  <si>
    <t>10780-1</t>
  </si>
  <si>
    <t>CITI</t>
  </si>
  <si>
    <t>2705</t>
  </si>
  <si>
    <t>10782-2</t>
  </si>
  <si>
    <t>10682-5</t>
  </si>
  <si>
    <t>6581</t>
  </si>
  <si>
    <t>10826-1</t>
  </si>
  <si>
    <t>6434</t>
  </si>
  <si>
    <t>10779-1</t>
  </si>
  <si>
    <t>10805-1</t>
  </si>
  <si>
    <t>10806-1</t>
  </si>
  <si>
    <t>10802-1</t>
  </si>
  <si>
    <t>UTILITY</t>
  </si>
  <si>
    <t>A1222 ASSY</t>
  </si>
  <si>
    <t>10630-1</t>
  </si>
  <si>
    <t>4793L</t>
  </si>
  <si>
    <t>10404-1</t>
  </si>
  <si>
    <t>5366</t>
  </si>
  <si>
    <t>10778-1</t>
  </si>
  <si>
    <t>6450</t>
  </si>
  <si>
    <t>10793-1</t>
  </si>
  <si>
    <t>GARDETTO</t>
  </si>
  <si>
    <t>6583 ASSY</t>
  </si>
  <si>
    <t>10833-1</t>
  </si>
  <si>
    <t>UNC CHARLOTTE</t>
  </si>
  <si>
    <t>6585</t>
  </si>
  <si>
    <t>10842-1</t>
  </si>
  <si>
    <t>A1309</t>
  </si>
  <si>
    <t>10797-1</t>
  </si>
  <si>
    <t>4112</t>
  </si>
  <si>
    <t>10773-1</t>
  </si>
  <si>
    <t>3617</t>
  </si>
  <si>
    <t>10671-1</t>
  </si>
  <si>
    <t>4054L</t>
  </si>
  <si>
    <t>10775-1</t>
  </si>
  <si>
    <t>4264L</t>
  </si>
  <si>
    <t>5978</t>
  </si>
  <si>
    <t>10781-1</t>
  </si>
  <si>
    <t>2593</t>
  </si>
  <si>
    <t>2690</t>
  </si>
  <si>
    <t>10782-1</t>
  </si>
  <si>
    <t>6302</t>
  </si>
  <si>
    <t>10777-1</t>
  </si>
  <si>
    <t>6298</t>
  </si>
  <si>
    <t>10790-1</t>
  </si>
  <si>
    <t>7</t>
  </si>
  <si>
    <t>A-T SOLUTION</t>
  </si>
  <si>
    <t>6579</t>
  </si>
  <si>
    <t>10827-1</t>
  </si>
  <si>
    <t>3982</t>
  </si>
  <si>
    <t>10796-1</t>
  </si>
  <si>
    <t>6578 ASSY</t>
  </si>
  <si>
    <t>10812-2</t>
  </si>
  <si>
    <t>CUSTOMER DID NOT SUPPLY PARTS ON TIME</t>
  </si>
  <si>
    <t>10767-1</t>
  </si>
  <si>
    <t>KANBAN</t>
  </si>
  <si>
    <t>COMPUTER SCI</t>
  </si>
  <si>
    <t>4556 ASSY</t>
  </si>
  <si>
    <t>6587</t>
  </si>
  <si>
    <t>10845-1</t>
  </si>
  <si>
    <t>O/S</t>
  </si>
  <si>
    <t>CPS</t>
  </si>
  <si>
    <t>5862 ASSY</t>
  </si>
  <si>
    <t>SAMPLE</t>
  </si>
  <si>
    <t>SAMPLE FOR APPROVAL</t>
  </si>
  <si>
    <t>10750-2</t>
  </si>
  <si>
    <t>FIRST ARTICLE TOOK MORE TIME TO APPROVE</t>
  </si>
  <si>
    <t>EMBEDEX</t>
  </si>
  <si>
    <t>6582</t>
  </si>
  <si>
    <t>10832-1</t>
  </si>
  <si>
    <t>10665</t>
  </si>
  <si>
    <t>10802-2</t>
  </si>
  <si>
    <t>10806-2</t>
  </si>
  <si>
    <t>10805-2</t>
  </si>
  <si>
    <t>6371l</t>
  </si>
  <si>
    <t>10792-1</t>
  </si>
  <si>
    <t>6565</t>
  </si>
  <si>
    <t>10749-4</t>
  </si>
  <si>
    <t>BARLOWRLD</t>
  </si>
  <si>
    <t>6321 ASSY</t>
  </si>
  <si>
    <t>10817-1</t>
  </si>
  <si>
    <t>10874-1</t>
  </si>
  <si>
    <t>5922 ASSY</t>
  </si>
  <si>
    <t>10769-2</t>
  </si>
  <si>
    <t>10787-3</t>
  </si>
  <si>
    <t>6483-1 ASSY</t>
  </si>
  <si>
    <t>-4</t>
  </si>
  <si>
    <t>10813-1</t>
  </si>
  <si>
    <t>4920</t>
  </si>
  <si>
    <t>10859-1</t>
  </si>
  <si>
    <t>4699</t>
  </si>
  <si>
    <t>10777-2</t>
  </si>
  <si>
    <t>A171</t>
  </si>
  <si>
    <t>10770</t>
  </si>
  <si>
    <t>5199L</t>
  </si>
  <si>
    <t>10850-1</t>
  </si>
  <si>
    <t>3350</t>
  </si>
  <si>
    <t>10815-1</t>
  </si>
  <si>
    <t>5237L</t>
  </si>
  <si>
    <t>10801-1</t>
  </si>
  <si>
    <t>6584</t>
  </si>
  <si>
    <t>10837-1</t>
  </si>
  <si>
    <t>10746-2</t>
  </si>
  <si>
    <t>SCR</t>
  </si>
  <si>
    <t>4062</t>
  </si>
  <si>
    <t>10814-1</t>
  </si>
  <si>
    <t>4822</t>
  </si>
  <si>
    <t>10791-1</t>
  </si>
  <si>
    <t>10798-1</t>
  </si>
  <si>
    <t>5361</t>
  </si>
  <si>
    <t>6475</t>
  </si>
  <si>
    <t>10655-1</t>
  </si>
  <si>
    <t>10802-3</t>
  </si>
  <si>
    <t>10805-3</t>
  </si>
  <si>
    <t>10806-3</t>
  </si>
  <si>
    <t>10821-1</t>
  </si>
  <si>
    <t>3595</t>
  </si>
  <si>
    <t>10789-1</t>
  </si>
  <si>
    <t>4618</t>
  </si>
  <si>
    <t>10869-1</t>
  </si>
  <si>
    <t>TRIDENT</t>
  </si>
  <si>
    <t>6500</t>
  </si>
  <si>
    <t>10862-1</t>
  </si>
  <si>
    <t>5577L</t>
  </si>
  <si>
    <t>10836-1</t>
  </si>
  <si>
    <t>BERTELKAMP</t>
  </si>
  <si>
    <t>10808-2</t>
  </si>
  <si>
    <t>10794-1</t>
  </si>
  <si>
    <t>6597-1</t>
  </si>
  <si>
    <t>10881-1</t>
  </si>
  <si>
    <t>-.2</t>
  </si>
  <si>
    <t>4098</t>
  </si>
  <si>
    <t>10873-1</t>
  </si>
  <si>
    <t>A1053-3</t>
  </si>
  <si>
    <t>10816-1</t>
  </si>
  <si>
    <t>4360</t>
  </si>
  <si>
    <t>10848-1</t>
  </si>
  <si>
    <t>BROOKS</t>
  </si>
  <si>
    <t>6445 ASSY</t>
  </si>
  <si>
    <t>10716-2</t>
  </si>
  <si>
    <t>10883-1</t>
  </si>
  <si>
    <t>4874</t>
  </si>
  <si>
    <t>10858-1</t>
  </si>
  <si>
    <t>5214</t>
  </si>
  <si>
    <t>10838-1</t>
  </si>
  <si>
    <t>A1597</t>
  </si>
  <si>
    <t>10839-1</t>
  </si>
  <si>
    <t>A1447</t>
  </si>
  <si>
    <t>5038</t>
  </si>
  <si>
    <t>10819-1</t>
  </si>
  <si>
    <t>GE ENERGY</t>
  </si>
  <si>
    <t>6586 ASSY</t>
  </si>
  <si>
    <t>10843-1</t>
  </si>
  <si>
    <t>10503-6</t>
  </si>
  <si>
    <t>4116</t>
  </si>
  <si>
    <t>10834-1</t>
  </si>
  <si>
    <t>10856-1</t>
  </si>
  <si>
    <t>6486</t>
  </si>
  <si>
    <t>10659-3</t>
  </si>
  <si>
    <t>10568-8</t>
  </si>
  <si>
    <t>PARTS HAVE LONG LEAD TIME</t>
  </si>
  <si>
    <t>6198 ASSY</t>
  </si>
  <si>
    <t>10841-6</t>
  </si>
  <si>
    <t>10830-2</t>
  </si>
  <si>
    <t>LATE FROM TOP</t>
  </si>
  <si>
    <t>4420</t>
  </si>
  <si>
    <t>10867-1</t>
  </si>
  <si>
    <t>4290</t>
  </si>
  <si>
    <t>10811-2</t>
  </si>
  <si>
    <t>10794-2</t>
  </si>
  <si>
    <t>BUFFALO UNI</t>
  </si>
  <si>
    <t>6137 ASSY</t>
  </si>
  <si>
    <t>10851-2</t>
  </si>
  <si>
    <t>5455 ASSY</t>
  </si>
  <si>
    <t>10903-2</t>
  </si>
  <si>
    <t>6600</t>
  </si>
  <si>
    <t>10905-1</t>
  </si>
  <si>
    <t xml:space="preserve">TRIANGLE </t>
  </si>
  <si>
    <t>2809 ASSY</t>
  </si>
  <si>
    <t>10863-1</t>
  </si>
  <si>
    <t>4185L</t>
  </si>
  <si>
    <t>10878-1</t>
  </si>
  <si>
    <t>6409</t>
  </si>
  <si>
    <t>10865-1</t>
  </si>
  <si>
    <t>3913</t>
  </si>
  <si>
    <t>10868-1</t>
  </si>
  <si>
    <t>10872-2</t>
  </si>
  <si>
    <t>10871-2</t>
  </si>
  <si>
    <t>3689</t>
  </si>
  <si>
    <t>10649-1</t>
  </si>
  <si>
    <t>3669</t>
  </si>
  <si>
    <t>10857-1</t>
  </si>
  <si>
    <t>5115</t>
  </si>
  <si>
    <t>10566-1</t>
  </si>
  <si>
    <t>10544-5</t>
  </si>
  <si>
    <t>10899-1</t>
  </si>
  <si>
    <t>10900-1</t>
  </si>
  <si>
    <t>10822-1</t>
  </si>
  <si>
    <t>10818-2</t>
  </si>
  <si>
    <t>SOLUTIONS</t>
  </si>
  <si>
    <t>10870-2</t>
  </si>
  <si>
    <t>10866-7</t>
  </si>
  <si>
    <t>4188</t>
  </si>
  <si>
    <t>3947</t>
  </si>
  <si>
    <t>10875-1</t>
  </si>
  <si>
    <t>SOUTHEAST</t>
  </si>
  <si>
    <t>6311</t>
  </si>
  <si>
    <t>10919-1</t>
  </si>
  <si>
    <t>6608</t>
  </si>
  <si>
    <t>10922-2</t>
  </si>
  <si>
    <t>10861-1</t>
  </si>
  <si>
    <t>5744</t>
  </si>
  <si>
    <t>10898-1</t>
  </si>
  <si>
    <t>5907</t>
  </si>
  <si>
    <t>10879-1</t>
  </si>
  <si>
    <t>6575</t>
  </si>
  <si>
    <t>10820-1</t>
  </si>
  <si>
    <t>4190L</t>
  </si>
  <si>
    <t>10878-2</t>
  </si>
  <si>
    <t>10785-2</t>
  </si>
  <si>
    <t>6209 ASSY</t>
  </si>
  <si>
    <t>10841-2)</t>
  </si>
  <si>
    <t>10906-1</t>
  </si>
  <si>
    <t>NEC</t>
  </si>
  <si>
    <t>10886-1</t>
  </si>
  <si>
    <t>10894-1</t>
  </si>
  <si>
    <t>6607</t>
  </si>
  <si>
    <t>10922-1</t>
  </si>
  <si>
    <t>6455 KIT</t>
  </si>
  <si>
    <t>10902-2</t>
  </si>
  <si>
    <t>6138L ASSY</t>
  </si>
  <si>
    <t>10847-2</t>
  </si>
  <si>
    <t>10830-1</t>
  </si>
  <si>
    <t>10925-2</t>
  </si>
  <si>
    <t>5656</t>
  </si>
  <si>
    <t>10888-1</t>
  </si>
  <si>
    <t>10682-3</t>
  </si>
  <si>
    <t>3316</t>
  </si>
  <si>
    <t>10885-1</t>
  </si>
  <si>
    <t>6605</t>
  </si>
  <si>
    <t>10915-1</t>
  </si>
  <si>
    <t>10939-1</t>
  </si>
  <si>
    <t>3246L</t>
  </si>
  <si>
    <t>10942-1</t>
  </si>
  <si>
    <t>6520</t>
  </si>
  <si>
    <t>10891-1</t>
  </si>
  <si>
    <t>PROCESS</t>
  </si>
  <si>
    <t>4126</t>
  </si>
  <si>
    <t>10895-1</t>
  </si>
  <si>
    <t>3894</t>
  </si>
  <si>
    <t>10783-1</t>
  </si>
  <si>
    <t>I.ELE.COM.</t>
  </si>
  <si>
    <t>10938-1</t>
  </si>
  <si>
    <t>10870-3</t>
  </si>
  <si>
    <t>10781-3</t>
  </si>
  <si>
    <t>10872-3</t>
  </si>
  <si>
    <t>10880-1</t>
  </si>
  <si>
    <t>10912-3</t>
  </si>
  <si>
    <t>10941-1</t>
  </si>
  <si>
    <t>4182</t>
  </si>
  <si>
    <t>10860-1</t>
  </si>
  <si>
    <t>10927-2</t>
  </si>
  <si>
    <t>5841L ASSY</t>
  </si>
  <si>
    <t>10953-2</t>
  </si>
  <si>
    <t>6189 ASSY</t>
  </si>
  <si>
    <t>10841-8</t>
  </si>
  <si>
    <t>10892-1</t>
  </si>
  <si>
    <t>PROMARK</t>
  </si>
  <si>
    <t>4149</t>
  </si>
  <si>
    <t>10907-1</t>
  </si>
  <si>
    <t>A1249</t>
  </si>
  <si>
    <t>10933-1</t>
  </si>
  <si>
    <t>3037</t>
  </si>
  <si>
    <t>10959-1</t>
  </si>
  <si>
    <t>5376</t>
  </si>
  <si>
    <t>10849-1</t>
  </si>
  <si>
    <t>10864-2</t>
  </si>
  <si>
    <t>10884-2</t>
  </si>
  <si>
    <t>TROI</t>
  </si>
  <si>
    <t>6603L ASSY</t>
  </si>
  <si>
    <t>10929-2</t>
  </si>
  <si>
    <t>10976-1</t>
  </si>
  <si>
    <t>10887-2</t>
  </si>
  <si>
    <t>10911-1</t>
  </si>
  <si>
    <t>4284</t>
  </si>
  <si>
    <t>4500</t>
  </si>
  <si>
    <t>4184</t>
  </si>
  <si>
    <t>10853-2</t>
  </si>
  <si>
    <t>6215l</t>
  </si>
  <si>
    <t>10908-1</t>
  </si>
  <si>
    <t>10893-5</t>
  </si>
  <si>
    <t>10943-1</t>
  </si>
  <si>
    <t>MCCOY RLLI</t>
  </si>
  <si>
    <t>2761 ASSY</t>
  </si>
  <si>
    <t>10877-2</t>
  </si>
  <si>
    <t>PARTS HAVE LONG LEAD</t>
  </si>
  <si>
    <t>FLEXWARE</t>
  </si>
  <si>
    <t>ASSY</t>
  </si>
  <si>
    <t>10989-1</t>
  </si>
  <si>
    <t>10920-1</t>
  </si>
  <si>
    <t>4364</t>
  </si>
  <si>
    <t>10897-1</t>
  </si>
  <si>
    <t>5981</t>
  </si>
  <si>
    <t>10888-2</t>
  </si>
  <si>
    <t>DID NOT FINISH ON TIME</t>
  </si>
  <si>
    <t>4601</t>
  </si>
  <si>
    <t>10875-3</t>
  </si>
  <si>
    <t>10889-1</t>
  </si>
  <si>
    <t>10953-3</t>
  </si>
  <si>
    <t>FDTC</t>
  </si>
  <si>
    <t>6270 ASSY</t>
  </si>
  <si>
    <t>10961-1</t>
  </si>
  <si>
    <t>6280ASSY</t>
  </si>
  <si>
    <t>10912-2</t>
  </si>
  <si>
    <t>10936-1</t>
  </si>
  <si>
    <t>PIZ GRANITE</t>
  </si>
  <si>
    <t>6567 ASSY</t>
  </si>
  <si>
    <t>10956-2</t>
  </si>
  <si>
    <t>ATK/KJR</t>
  </si>
  <si>
    <t>6606 ASSY</t>
  </si>
  <si>
    <t>10918-2</t>
  </si>
  <si>
    <t>6613</t>
  </si>
  <si>
    <t>10949-1</t>
  </si>
  <si>
    <t>A1265</t>
  </si>
  <si>
    <t>11009-1</t>
  </si>
  <si>
    <t>4350L</t>
  </si>
  <si>
    <t>11010-1</t>
  </si>
  <si>
    <t>6623 ASSY</t>
  </si>
  <si>
    <t>11016-1</t>
  </si>
  <si>
    <t>6624 ASSY</t>
  </si>
  <si>
    <t>11008-1</t>
  </si>
  <si>
    <t>10893-7</t>
  </si>
  <si>
    <t>10941-2</t>
  </si>
  <si>
    <t>MONITOR INST</t>
  </si>
  <si>
    <t>A1747</t>
  </si>
  <si>
    <t>10960-1</t>
  </si>
  <si>
    <t>SOMA</t>
  </si>
  <si>
    <t>5772L</t>
  </si>
  <si>
    <t>10950-1</t>
  </si>
  <si>
    <t>10952-3</t>
  </si>
  <si>
    <t>NIMBUS</t>
  </si>
  <si>
    <t>5348</t>
  </si>
  <si>
    <t>10923-1</t>
  </si>
  <si>
    <t>4331</t>
  </si>
  <si>
    <t>10946-1</t>
  </si>
  <si>
    <t>5749L ASSY</t>
  </si>
  <si>
    <t>10896-2</t>
  </si>
  <si>
    <t>10823-1</t>
  </si>
  <si>
    <t>KJR</t>
  </si>
  <si>
    <t>6617 ASSY</t>
  </si>
  <si>
    <t>10991-2</t>
  </si>
  <si>
    <t>ALPHA</t>
  </si>
  <si>
    <t>6504L ASSY</t>
  </si>
  <si>
    <t>10972-2</t>
  </si>
  <si>
    <t>PRAXIS</t>
  </si>
  <si>
    <t>6515 ASSY</t>
  </si>
  <si>
    <t>10981-1</t>
  </si>
  <si>
    <t>6501 ASSY</t>
  </si>
  <si>
    <t>10937-2</t>
  </si>
  <si>
    <t>6199</t>
  </si>
  <si>
    <t>10935-1</t>
  </si>
  <si>
    <t>4502</t>
  </si>
  <si>
    <t>10986-1</t>
  </si>
  <si>
    <t>4218</t>
  </si>
  <si>
    <t>10890-1</t>
  </si>
  <si>
    <t>6039 ASSY</t>
  </si>
  <si>
    <t>10952-2</t>
  </si>
  <si>
    <t>3267</t>
  </si>
  <si>
    <t>10951-1</t>
  </si>
  <si>
    <t>10965-1</t>
  </si>
  <si>
    <t>10954-1</t>
  </si>
  <si>
    <t>ANTHROTRONIX</t>
  </si>
  <si>
    <t>5927-2 ASSY</t>
  </si>
  <si>
    <t>10958-2</t>
  </si>
  <si>
    <t>10767-4</t>
  </si>
  <si>
    <t>6616L ASSY</t>
  </si>
  <si>
    <t>10990-1</t>
  </si>
  <si>
    <t>4553 ASSY</t>
  </si>
  <si>
    <t>10882-2</t>
  </si>
  <si>
    <t>11017-3</t>
  </si>
  <si>
    <t>YANDINA</t>
  </si>
  <si>
    <t>5509</t>
  </si>
  <si>
    <t>10964-1</t>
  </si>
  <si>
    <t>2774</t>
  </si>
  <si>
    <t>10962-2</t>
  </si>
  <si>
    <t>10847-3</t>
  </si>
  <si>
    <t>10794-3</t>
  </si>
  <si>
    <t>4057</t>
  </si>
  <si>
    <t>10974-1</t>
  </si>
  <si>
    <t>6626L ASSY</t>
  </si>
  <si>
    <t>11023-1</t>
  </si>
  <si>
    <t>10962-1</t>
  </si>
  <si>
    <t>10909-3</t>
  </si>
  <si>
    <t>10944-1</t>
  </si>
  <si>
    <t>6280 ASSY</t>
  </si>
  <si>
    <t>11017-2</t>
  </si>
  <si>
    <t>6255</t>
  </si>
  <si>
    <t>10984-1</t>
  </si>
  <si>
    <t>10774-1</t>
  </si>
  <si>
    <t>10266-4</t>
  </si>
  <si>
    <t>4773</t>
  </si>
  <si>
    <t>10973-1</t>
  </si>
  <si>
    <t>6445</t>
  </si>
  <si>
    <t>10002-1</t>
  </si>
  <si>
    <t>ACI</t>
  </si>
  <si>
    <t>10693-1</t>
  </si>
  <si>
    <t>KEYPER SYS</t>
  </si>
  <si>
    <t>6614L ASSY</t>
  </si>
  <si>
    <t>10963-2</t>
  </si>
  <si>
    <t>10921-1</t>
  </si>
  <si>
    <t>LATE FROM OUT SOURCE</t>
  </si>
  <si>
    <t>11005-1</t>
  </si>
  <si>
    <t>5223</t>
  </si>
  <si>
    <t>10966-1</t>
  </si>
  <si>
    <t>11024-1</t>
  </si>
  <si>
    <t>WAHL</t>
  </si>
  <si>
    <t>5229</t>
  </si>
  <si>
    <t>10971-1</t>
  </si>
  <si>
    <t>10917-2</t>
  </si>
  <si>
    <t>6609 ASSY</t>
  </si>
  <si>
    <t>10947-1</t>
  </si>
  <si>
    <t>6610 ASSY</t>
  </si>
  <si>
    <t>11050-1</t>
  </si>
  <si>
    <t>6047</t>
  </si>
  <si>
    <t>10931-1</t>
  </si>
  <si>
    <t>10955-1</t>
  </si>
  <si>
    <t>POWER SIMU</t>
  </si>
  <si>
    <t>6628</t>
  </si>
  <si>
    <t>11034-1</t>
  </si>
  <si>
    <t>11032-3</t>
  </si>
  <si>
    <t>6612L ASSY</t>
  </si>
  <si>
    <t>10948-2</t>
  </si>
  <si>
    <t>4788</t>
  </si>
  <si>
    <t>10901-1</t>
  </si>
  <si>
    <t>JARA</t>
  </si>
  <si>
    <t>4848</t>
  </si>
  <si>
    <t>10945-1</t>
  </si>
  <si>
    <t>6449</t>
  </si>
  <si>
    <t>11047-1</t>
  </si>
  <si>
    <t>6619</t>
  </si>
  <si>
    <t>11004-1</t>
  </si>
  <si>
    <t>6620</t>
  </si>
  <si>
    <t>6621</t>
  </si>
  <si>
    <t>-3</t>
  </si>
  <si>
    <t>10785-3</t>
  </si>
  <si>
    <t>A1057-4</t>
  </si>
  <si>
    <t>10987-1</t>
  </si>
  <si>
    <t>A1632-1</t>
  </si>
  <si>
    <t>6382</t>
  </si>
  <si>
    <t>10988-1</t>
  </si>
  <si>
    <t>6383</t>
  </si>
  <si>
    <t>5819</t>
  </si>
  <si>
    <t>6108</t>
  </si>
  <si>
    <t>10993-1</t>
  </si>
  <si>
    <t>10882-3</t>
  </si>
  <si>
    <t>4443</t>
  </si>
  <si>
    <t>10982-1</t>
  </si>
  <si>
    <t>2821L</t>
  </si>
  <si>
    <t>11001-1</t>
  </si>
  <si>
    <t>2922L</t>
  </si>
  <si>
    <t>10934-1</t>
  </si>
  <si>
    <t>10940-1</t>
  </si>
  <si>
    <t>3704</t>
  </si>
  <si>
    <t>10998-1</t>
  </si>
  <si>
    <t>2951</t>
  </si>
  <si>
    <t>4481</t>
  </si>
  <si>
    <t>10970-1</t>
  </si>
  <si>
    <t>6458 ASSY</t>
  </si>
  <si>
    <t>11032-2</t>
  </si>
  <si>
    <t>5442</t>
  </si>
  <si>
    <t>11019-1</t>
  </si>
  <si>
    <t>5480</t>
  </si>
  <si>
    <t>10975-1</t>
  </si>
  <si>
    <t>4879</t>
  </si>
  <si>
    <t>10996-1</t>
  </si>
  <si>
    <t>10995-1</t>
  </si>
  <si>
    <t>10840-3</t>
  </si>
  <si>
    <t>11043-1</t>
  </si>
  <si>
    <t>6598 ASSY</t>
  </si>
  <si>
    <t>10957-2</t>
  </si>
  <si>
    <t>HUBBEL</t>
  </si>
  <si>
    <t>5991</t>
  </si>
  <si>
    <t>11020-1</t>
  </si>
  <si>
    <t>11002-2</t>
  </si>
  <si>
    <t>CUSTOMER GIVE LATE PARTS AND SHORT PARTS</t>
  </si>
  <si>
    <t>10682-2</t>
  </si>
  <si>
    <t>4622</t>
  </si>
  <si>
    <t>11011-1</t>
  </si>
  <si>
    <t>11006-1</t>
  </si>
  <si>
    <t>5591</t>
  </si>
  <si>
    <t>11007-1</t>
  </si>
  <si>
    <t>11066-1</t>
  </si>
  <si>
    <t>11070-1</t>
  </si>
  <si>
    <t>5579</t>
  </si>
  <si>
    <t>11069-1</t>
  </si>
  <si>
    <t>10666-2</t>
  </si>
  <si>
    <t>11026-1</t>
  </si>
  <si>
    <t>11042-1</t>
  </si>
  <si>
    <t>A1209</t>
  </si>
  <si>
    <t>11036-1</t>
  </si>
  <si>
    <t>10840-5)</t>
  </si>
  <si>
    <t>10985-1</t>
  </si>
  <si>
    <t>TEST FIX SEN BY CUSTOMER LATE</t>
  </si>
  <si>
    <t>4219</t>
  </si>
  <si>
    <t>10999-1</t>
  </si>
  <si>
    <t>11021-1</t>
  </si>
  <si>
    <t>GRIMM</t>
  </si>
  <si>
    <t>5452</t>
  </si>
  <si>
    <t>11027-1</t>
  </si>
  <si>
    <t>5269M-3 ASSY</t>
  </si>
  <si>
    <t>11015-4</t>
  </si>
  <si>
    <t>6440</t>
  </si>
  <si>
    <t>11033-2</t>
  </si>
  <si>
    <t>3763</t>
  </si>
  <si>
    <t>4038</t>
  </si>
  <si>
    <t>11030-1</t>
  </si>
  <si>
    <t>4718</t>
  </si>
  <si>
    <t>11046-1</t>
  </si>
  <si>
    <t>4334</t>
  </si>
  <si>
    <t>11029-1</t>
  </si>
  <si>
    <t>6180</t>
  </si>
  <si>
    <t>11057-1</t>
  </si>
  <si>
    <t>6636L</t>
  </si>
  <si>
    <t>11090-1</t>
  </si>
  <si>
    <t>EMC TECH</t>
  </si>
  <si>
    <t>6627</t>
  </si>
  <si>
    <t>11035-1</t>
  </si>
  <si>
    <t>SPECIAL MATERIAL</t>
  </si>
  <si>
    <t>10980-4</t>
  </si>
  <si>
    <t>MCGREGOR</t>
  </si>
  <si>
    <t>2968</t>
  </si>
  <si>
    <t>11048-1</t>
  </si>
  <si>
    <t>11015-3</t>
  </si>
  <si>
    <t>3448</t>
  </si>
  <si>
    <t>11051-1</t>
  </si>
  <si>
    <t>10979-1</t>
  </si>
  <si>
    <t>11078-1</t>
  </si>
  <si>
    <t>6840L</t>
  </si>
  <si>
    <t>6090</t>
  </si>
  <si>
    <t>ROSONANT</t>
  </si>
  <si>
    <t>6638L</t>
  </si>
  <si>
    <t>11103-1</t>
  </si>
  <si>
    <t>6639L</t>
  </si>
  <si>
    <t>A490</t>
  </si>
  <si>
    <t>11025-1</t>
  </si>
  <si>
    <t>111028-1</t>
  </si>
  <si>
    <t>4004</t>
  </si>
  <si>
    <t>5362</t>
  </si>
  <si>
    <t>11013-1</t>
  </si>
  <si>
    <t>6632</t>
  </si>
  <si>
    <t>11094-1</t>
  </si>
  <si>
    <t>6601 ASSY</t>
  </si>
  <si>
    <t>11014-2</t>
  </si>
  <si>
    <t>APROVE CAME LATE</t>
  </si>
  <si>
    <t>11012-5</t>
  </si>
  <si>
    <t>4088l</t>
  </si>
  <si>
    <t>11062-1</t>
  </si>
  <si>
    <t>11049-1</t>
  </si>
  <si>
    <t>3373L</t>
  </si>
  <si>
    <t>11088-1</t>
  </si>
  <si>
    <t>5773L</t>
  </si>
  <si>
    <t>11000</t>
  </si>
  <si>
    <t>YES</t>
  </si>
  <si>
    <t>11076-2</t>
  </si>
  <si>
    <t>11114-1</t>
  </si>
  <si>
    <t>6630</t>
  </si>
  <si>
    <t>11064-1</t>
  </si>
  <si>
    <t>11060-1</t>
  </si>
  <si>
    <t>11012-4</t>
  </si>
  <si>
    <t>10916-1</t>
  </si>
  <si>
    <t>11074-2</t>
  </si>
  <si>
    <t>11063-2</t>
  </si>
  <si>
    <t>11110-1</t>
  </si>
  <si>
    <t>4141</t>
  </si>
  <si>
    <t>11138-1</t>
  </si>
  <si>
    <t>4297</t>
  </si>
  <si>
    <t>11138-2</t>
  </si>
  <si>
    <t>5156 ASSY</t>
  </si>
  <si>
    <t>11133-2</t>
  </si>
  <si>
    <t>11061-1</t>
  </si>
  <si>
    <t>10767-5</t>
  </si>
  <si>
    <t>10774-3</t>
  </si>
  <si>
    <t>10857-2</t>
  </si>
  <si>
    <t>FLORIDA CKT</t>
  </si>
  <si>
    <t>11095-1</t>
  </si>
  <si>
    <t>6642</t>
  </si>
  <si>
    <t>11131-1</t>
  </si>
  <si>
    <t>GOJO</t>
  </si>
  <si>
    <t>6643</t>
  </si>
  <si>
    <t>11132-1</t>
  </si>
  <si>
    <t>6293</t>
  </si>
  <si>
    <t>11079-1</t>
  </si>
  <si>
    <t>TOYODA</t>
  </si>
  <si>
    <t>6469 ASSY</t>
  </si>
  <si>
    <t>10994-2</t>
  </si>
  <si>
    <t>10976-2</t>
  </si>
  <si>
    <t>11101-1</t>
  </si>
  <si>
    <t>11097-1</t>
  </si>
  <si>
    <t>ROBERT H</t>
  </si>
  <si>
    <t>1557-1 ASSY</t>
  </si>
  <si>
    <t>11080-2</t>
  </si>
  <si>
    <t>1557-2 ASSY</t>
  </si>
  <si>
    <t>6177 assy</t>
  </si>
  <si>
    <t>11054-3</t>
  </si>
  <si>
    <t>ALUMINUM BOX CAME LATE</t>
  </si>
  <si>
    <t>11063-3</t>
  </si>
  <si>
    <t>11074-3</t>
  </si>
  <si>
    <t>10794-4</t>
  </si>
  <si>
    <t>6646</t>
  </si>
  <si>
    <t>11153-1</t>
  </si>
  <si>
    <t>6647</t>
  </si>
  <si>
    <t>6648</t>
  </si>
  <si>
    <t>RESONANT</t>
  </si>
  <si>
    <t>6645L</t>
  </si>
  <si>
    <t>11152-1</t>
  </si>
  <si>
    <t>CUSTOMER PIKUP</t>
  </si>
  <si>
    <t>11068-2</t>
  </si>
  <si>
    <t>10926-1</t>
  </si>
  <si>
    <t>6625 ASSY</t>
  </si>
  <si>
    <t>11022-1</t>
  </si>
  <si>
    <t>March</t>
  </si>
  <si>
    <t>May</t>
  </si>
  <si>
    <t>June</t>
  </si>
  <si>
    <t>July</t>
  </si>
  <si>
    <t>Oct</t>
  </si>
  <si>
    <t>Jan</t>
  </si>
  <si>
    <t>Feb</t>
  </si>
  <si>
    <t>Nov</t>
  </si>
  <si>
    <t>Dec</t>
  </si>
  <si>
    <t>Aug</t>
  </si>
  <si>
    <t>11085-3</t>
  </si>
  <si>
    <t>4321</t>
  </si>
  <si>
    <t>11087-1</t>
  </si>
  <si>
    <t>11128-1</t>
  </si>
  <si>
    <t>6478 ASSY</t>
  </si>
  <si>
    <t>11093-2</t>
  </si>
  <si>
    <t>66321</t>
  </si>
  <si>
    <t>11137-1</t>
  </si>
  <si>
    <t>11109-1</t>
  </si>
  <si>
    <t>5962 ASSY</t>
  </si>
  <si>
    <t>10785-4</t>
  </si>
  <si>
    <t>11098-2</t>
  </si>
  <si>
    <t>11086-2</t>
  </si>
  <si>
    <t>6651</t>
  </si>
  <si>
    <t>11163-1</t>
  </si>
  <si>
    <t>PARKER</t>
  </si>
  <si>
    <t>11134-1</t>
  </si>
  <si>
    <t>4542</t>
  </si>
  <si>
    <t>4385</t>
  </si>
  <si>
    <t>11104-1</t>
  </si>
  <si>
    <t>11117-1</t>
  </si>
  <si>
    <t>11125-1</t>
  </si>
  <si>
    <t>6653-1 ASSY</t>
  </si>
  <si>
    <t>11165-1</t>
  </si>
  <si>
    <t>6653-2 ASSY</t>
  </si>
  <si>
    <t>11172-1</t>
  </si>
  <si>
    <t>COMPUTER SCIENCE</t>
  </si>
  <si>
    <t>11105-2</t>
  </si>
  <si>
    <t>6210 ASSY</t>
  </si>
  <si>
    <t>10866-6</t>
  </si>
  <si>
    <t>HOLD FOR MONEY</t>
  </si>
  <si>
    <t>NAPPS</t>
  </si>
  <si>
    <t>6622 ASSY</t>
  </si>
  <si>
    <t>11081-2</t>
  </si>
  <si>
    <t>LOGIKX</t>
  </si>
  <si>
    <t>6655</t>
  </si>
  <si>
    <t>11179-1</t>
  </si>
  <si>
    <t>6657</t>
  </si>
  <si>
    <t>6658</t>
  </si>
  <si>
    <t>11118-1</t>
  </si>
  <si>
    <t>5025</t>
  </si>
  <si>
    <t>10882-4</t>
  </si>
  <si>
    <t>6296</t>
  </si>
  <si>
    <t>11102-1</t>
  </si>
  <si>
    <t>3886</t>
  </si>
  <si>
    <t>6417</t>
  </si>
  <si>
    <t>11096-1</t>
  </si>
  <si>
    <t>1120-1</t>
  </si>
  <si>
    <t>4094</t>
  </si>
  <si>
    <t>11115-1</t>
  </si>
  <si>
    <t>A1742</t>
  </si>
  <si>
    <t>11157-1</t>
  </si>
  <si>
    <t>5245</t>
  </si>
  <si>
    <t>11113-1</t>
  </si>
  <si>
    <t>MADVAPES</t>
  </si>
  <si>
    <t>6259</t>
  </si>
  <si>
    <t>11158-1</t>
  </si>
  <si>
    <t>11186-1</t>
  </si>
  <si>
    <t>11053-1</t>
  </si>
  <si>
    <t>M/K SYSTEM</t>
  </si>
  <si>
    <t>6641</t>
  </si>
  <si>
    <t>11159-1</t>
  </si>
  <si>
    <t>1113-01</t>
  </si>
  <si>
    <t>WE SHIP 2 PCD EARLY</t>
  </si>
  <si>
    <t>11183-1</t>
  </si>
  <si>
    <t>11167-1</t>
  </si>
  <si>
    <t>6303 ASSY</t>
  </si>
  <si>
    <t>11168-2</t>
  </si>
  <si>
    <t>UNI MAIN</t>
  </si>
  <si>
    <t>11151-2</t>
  </si>
  <si>
    <t>PELTON &amp; CRANE</t>
  </si>
  <si>
    <t>6604</t>
  </si>
  <si>
    <t>11194-1</t>
  </si>
  <si>
    <t>11136-1</t>
  </si>
  <si>
    <t>3862</t>
  </si>
  <si>
    <t>11126-1</t>
  </si>
  <si>
    <t>A1358</t>
  </si>
  <si>
    <t>A1357</t>
  </si>
  <si>
    <t>11164-1</t>
  </si>
  <si>
    <t>3973L</t>
  </si>
  <si>
    <t>11124-1</t>
  </si>
  <si>
    <t>6085</t>
  </si>
  <si>
    <t>11071-1</t>
  </si>
  <si>
    <t>OUT SID SOURCE CAME LATE</t>
  </si>
  <si>
    <t>4267</t>
  </si>
  <si>
    <t>11149-1</t>
  </si>
  <si>
    <t>169</t>
  </si>
  <si>
    <t>11119-1</t>
  </si>
  <si>
    <t>ELECTRO SWITCH</t>
  </si>
  <si>
    <t>6654 ASSY</t>
  </si>
  <si>
    <t>11176-2</t>
  </si>
  <si>
    <t>SAMPLE FOR APROVE</t>
  </si>
  <si>
    <t>11106-2</t>
  </si>
  <si>
    <t>11192-1</t>
  </si>
  <si>
    <t>11141-1</t>
  </si>
  <si>
    <t>11095-2</t>
  </si>
  <si>
    <t>11147-1</t>
  </si>
  <si>
    <t>5752L ASSY</t>
  </si>
  <si>
    <t>11040-2</t>
  </si>
  <si>
    <t>11107-2</t>
  </si>
  <si>
    <t>4140</t>
  </si>
  <si>
    <t>11145-1</t>
  </si>
  <si>
    <t>4562</t>
  </si>
  <si>
    <t>11144-1</t>
  </si>
  <si>
    <t>POWERTEC</t>
  </si>
  <si>
    <t>6644</t>
  </si>
  <si>
    <t>11143-1</t>
  </si>
  <si>
    <t>5474</t>
  </si>
  <si>
    <t>11178-1</t>
  </si>
  <si>
    <t>5388</t>
  </si>
  <si>
    <t>11127-1</t>
  </si>
  <si>
    <t>11045-1</t>
  </si>
  <si>
    <t>11063-4</t>
  </si>
  <si>
    <t>11074-4</t>
  </si>
  <si>
    <t>1173</t>
  </si>
  <si>
    <t>11148-1</t>
  </si>
  <si>
    <t>11140-2</t>
  </si>
  <si>
    <t>INEGRATED</t>
  </si>
  <si>
    <t>6637 ASSY</t>
  </si>
  <si>
    <t>11111-2</t>
  </si>
  <si>
    <t>PARTS CAME LATE</t>
  </si>
  <si>
    <t>11160-1</t>
  </si>
  <si>
    <t>2786</t>
  </si>
  <si>
    <t>11122-1</t>
  </si>
  <si>
    <t>11123-2</t>
  </si>
  <si>
    <t>10350-3</t>
  </si>
  <si>
    <t>6588 ASSY</t>
  </si>
  <si>
    <t>11121-3</t>
  </si>
  <si>
    <t>3095L</t>
  </si>
  <si>
    <t>11208-1</t>
  </si>
  <si>
    <t>3140</t>
  </si>
  <si>
    <t>11146-1</t>
  </si>
  <si>
    <t>GASTON ELE</t>
  </si>
  <si>
    <t>4484</t>
  </si>
  <si>
    <t>11156-1</t>
  </si>
  <si>
    <t>11181-1</t>
  </si>
  <si>
    <t>11175-1</t>
  </si>
  <si>
    <t>5592</t>
  </si>
  <si>
    <t>11170-1</t>
  </si>
  <si>
    <t>10853-3</t>
  </si>
  <si>
    <t>11187-1</t>
  </si>
  <si>
    <t>11195-1</t>
  </si>
  <si>
    <t>PARTS CAME LATE FROM CUSTOMER</t>
  </si>
  <si>
    <t>4795</t>
  </si>
  <si>
    <t>11108-1</t>
  </si>
  <si>
    <t>11052-2</t>
  </si>
  <si>
    <t>6590 ASSY</t>
  </si>
  <si>
    <t>11055-3</t>
  </si>
  <si>
    <t>11053-3</t>
  </si>
  <si>
    <t>11121-6</t>
  </si>
  <si>
    <t>KEYPER</t>
  </si>
  <si>
    <t>6512L ASSY</t>
  </si>
  <si>
    <t>11063-5</t>
  </si>
  <si>
    <t>6514L ASSY</t>
  </si>
  <si>
    <t>11074-5</t>
  </si>
  <si>
    <t>11177-1</t>
  </si>
  <si>
    <t>2868L</t>
  </si>
  <si>
    <t>11180-1</t>
  </si>
  <si>
    <t>6660</t>
  </si>
  <si>
    <t>11189-1</t>
  </si>
  <si>
    <t>6661</t>
  </si>
  <si>
    <t>6662</t>
  </si>
  <si>
    <t>11184-1</t>
  </si>
  <si>
    <t>11225-1</t>
  </si>
  <si>
    <t>A1927</t>
  </si>
  <si>
    <t>11203-1</t>
  </si>
  <si>
    <t>11044-2</t>
  </si>
  <si>
    <t>11213-2</t>
  </si>
  <si>
    <t>10976-3</t>
  </si>
  <si>
    <t>11166-1</t>
  </si>
  <si>
    <t>MATCHLESS</t>
  </si>
  <si>
    <t>6592 ASSY</t>
  </si>
  <si>
    <t>10914-2</t>
  </si>
  <si>
    <t>HARD TO FIND PARTS</t>
  </si>
  <si>
    <t>6594 ASSY</t>
  </si>
  <si>
    <t>11231-1</t>
  </si>
  <si>
    <t>6663 ASSY</t>
  </si>
  <si>
    <t>11215-2</t>
  </si>
  <si>
    <t>6649</t>
  </si>
  <si>
    <t>11161-1</t>
  </si>
  <si>
    <t>6650</t>
  </si>
  <si>
    <t>11162-2</t>
  </si>
  <si>
    <t>4037</t>
  </si>
  <si>
    <t>11188-1</t>
  </si>
  <si>
    <t>4039</t>
  </si>
  <si>
    <t>5528 ASSY</t>
  </si>
  <si>
    <t>11150-2</t>
  </si>
  <si>
    <t>11235-1</t>
  </si>
  <si>
    <t>11121-4</t>
  </si>
  <si>
    <t>11121-7</t>
  </si>
  <si>
    <t>6563-2 ASSY</t>
  </si>
  <si>
    <t>11234-1</t>
  </si>
  <si>
    <t>11201-2</t>
  </si>
  <si>
    <t>11175-3</t>
  </si>
  <si>
    <t>10774-4</t>
  </si>
  <si>
    <t>10857-3</t>
  </si>
  <si>
    <t>10969-1</t>
  </si>
  <si>
    <t>10968-1</t>
  </si>
  <si>
    <t>10067-1</t>
  </si>
  <si>
    <t>10924-2</t>
  </si>
  <si>
    <t>LONG LEAD PARTS PHENIX</t>
  </si>
  <si>
    <t>11229-1</t>
  </si>
  <si>
    <t>11206-1</t>
  </si>
  <si>
    <t>11142-2</t>
  </si>
  <si>
    <t>6591 ASSY</t>
  </si>
  <si>
    <t>10914-1</t>
  </si>
  <si>
    <t>6593 ASSY</t>
  </si>
  <si>
    <t>6595 ASSY</t>
  </si>
  <si>
    <t>11207-1</t>
  </si>
  <si>
    <t>5030</t>
  </si>
  <si>
    <t>11219-1</t>
  </si>
  <si>
    <t>APPROVE CAME LATE</t>
  </si>
  <si>
    <t>6659 ASSY</t>
  </si>
  <si>
    <t>11191-2</t>
  </si>
  <si>
    <t>11056-3</t>
  </si>
  <si>
    <t>4491</t>
  </si>
  <si>
    <t>4536</t>
  </si>
  <si>
    <t>4207</t>
  </si>
  <si>
    <t>22293-1</t>
  </si>
  <si>
    <t>10785-5</t>
  </si>
  <si>
    <t>11241-1</t>
  </si>
  <si>
    <t>5569</t>
  </si>
  <si>
    <t>11211-1</t>
  </si>
  <si>
    <t>11213-1</t>
  </si>
  <si>
    <t>11230-1</t>
  </si>
  <si>
    <t>2987</t>
  </si>
  <si>
    <t>2988</t>
  </si>
  <si>
    <t>2989</t>
  </si>
  <si>
    <t>2876</t>
  </si>
  <si>
    <t>A506</t>
  </si>
  <si>
    <t>11232-1</t>
  </si>
  <si>
    <t>11249-1</t>
  </si>
  <si>
    <t>6665</t>
  </si>
  <si>
    <t>11228-1</t>
  </si>
  <si>
    <t>11173-3</t>
  </si>
  <si>
    <t>11204-2</t>
  </si>
  <si>
    <t>11164-2</t>
  </si>
  <si>
    <t>6652</t>
  </si>
  <si>
    <t>11217-1</t>
  </si>
  <si>
    <t>11074-6</t>
  </si>
  <si>
    <t>11063-6</t>
  </si>
  <si>
    <t>10924-3</t>
  </si>
  <si>
    <t>WAITING FOR CHECK</t>
  </si>
  <si>
    <t>5666</t>
  </si>
  <si>
    <t>11200-1</t>
  </si>
  <si>
    <t>11210-1</t>
  </si>
  <si>
    <t>11218-1</t>
  </si>
  <si>
    <t>4430 ASSY</t>
  </si>
  <si>
    <t>11129-2</t>
  </si>
  <si>
    <t>11239-1</t>
  </si>
  <si>
    <t>11239-2</t>
  </si>
  <si>
    <t>11239-3</t>
  </si>
  <si>
    <t>10969-2</t>
  </si>
  <si>
    <t>10967-2</t>
  </si>
  <si>
    <t>11256-10</t>
  </si>
  <si>
    <t>6540</t>
  </si>
  <si>
    <t>11281-1</t>
  </si>
  <si>
    <t>6541</t>
  </si>
  <si>
    <t>11282-2</t>
  </si>
  <si>
    <t>EMAIL FILE</t>
  </si>
  <si>
    <t>2760</t>
  </si>
  <si>
    <t>11251-1</t>
  </si>
  <si>
    <t>11242-1</t>
  </si>
  <si>
    <t>ASSEMBLY TECH</t>
  </si>
  <si>
    <t>2659</t>
  </si>
  <si>
    <t>11212-1</t>
  </si>
  <si>
    <t>4010L</t>
  </si>
  <si>
    <t>11253-1</t>
  </si>
  <si>
    <t>3561L</t>
  </si>
  <si>
    <t>11243-1</t>
  </si>
  <si>
    <t>5938L</t>
  </si>
  <si>
    <t>11244-1</t>
  </si>
  <si>
    <t>11245-1</t>
  </si>
  <si>
    <t>3421</t>
  </si>
  <si>
    <t>11190-1</t>
  </si>
  <si>
    <t>11246-1</t>
  </si>
  <si>
    <t>11040-3</t>
  </si>
  <si>
    <t>11214-1</t>
  </si>
  <si>
    <t>Revision A</t>
  </si>
  <si>
    <t>6669</t>
  </si>
  <si>
    <t>RARE-TEK</t>
  </si>
  <si>
    <t>11274-1</t>
  </si>
  <si>
    <t>11175-4</t>
  </si>
  <si>
    <t>4606</t>
  </si>
  <si>
    <t>11284-1</t>
  </si>
  <si>
    <t>5594</t>
  </si>
  <si>
    <t>11259-1</t>
  </si>
  <si>
    <t>11254-1</t>
  </si>
  <si>
    <t>4574</t>
  </si>
  <si>
    <t>11252-1</t>
  </si>
  <si>
    <t>11250-1</t>
  </si>
  <si>
    <t>11288-1</t>
  </si>
  <si>
    <t>MODIFICATION</t>
  </si>
  <si>
    <t>11202-1</t>
  </si>
  <si>
    <t>10967-3</t>
  </si>
  <si>
    <t>10968-3</t>
  </si>
  <si>
    <t>10969-3</t>
  </si>
  <si>
    <t>11237-1</t>
  </si>
  <si>
    <t>11197-1</t>
  </si>
  <si>
    <t>6666 ASSY</t>
  </si>
  <si>
    <t>11265-2</t>
  </si>
  <si>
    <t>11286-2</t>
  </si>
  <si>
    <t>10699-2</t>
  </si>
  <si>
    <t>6673</t>
  </si>
  <si>
    <t>11297-1</t>
  </si>
  <si>
    <t>COMPONENT</t>
  </si>
  <si>
    <t>11307-1</t>
  </si>
  <si>
    <t>11289-1</t>
  </si>
  <si>
    <t>SHIP TO ACI</t>
  </si>
  <si>
    <t>11247-1</t>
  </si>
  <si>
    <t>Monthly Average</t>
  </si>
  <si>
    <t>MARS</t>
  </si>
  <si>
    <t>11255-2</t>
  </si>
  <si>
    <t>5955 ASSY</t>
  </si>
  <si>
    <t>FORGOT TO LET ACI TO ORDER PARTS</t>
  </si>
  <si>
    <t>6669 ASSY</t>
  </si>
  <si>
    <t>11274-2</t>
  </si>
  <si>
    <t>11314-1</t>
  </si>
  <si>
    <t>11196-2</t>
  </si>
  <si>
    <t>3024</t>
  </si>
  <si>
    <t>11248-1</t>
  </si>
  <si>
    <t>A1495</t>
  </si>
  <si>
    <t>11267-1</t>
  </si>
  <si>
    <t>1562</t>
  </si>
  <si>
    <t>11236-1</t>
  </si>
  <si>
    <t>11279-1</t>
  </si>
  <si>
    <t>11222-3</t>
  </si>
  <si>
    <t>ASK DHIRU</t>
  </si>
  <si>
    <t>11222-4</t>
  </si>
  <si>
    <t>6527L-1</t>
  </si>
  <si>
    <t>11304-1</t>
  </si>
  <si>
    <t>10666-2-1</t>
  </si>
  <si>
    <t>10976-4</t>
  </si>
  <si>
    <t>11257-1</t>
  </si>
  <si>
    <t>2504</t>
  </si>
  <si>
    <t>11209-1</t>
  </si>
  <si>
    <t>11260-1</t>
  </si>
  <si>
    <t>11271-1</t>
  </si>
  <si>
    <t>A1884</t>
  </si>
  <si>
    <t>11164-5</t>
  </si>
  <si>
    <t>6250</t>
  </si>
  <si>
    <t>11233-1</t>
  </si>
  <si>
    <t>11292-2</t>
  </si>
  <si>
    <t>10924-4</t>
  </si>
  <si>
    <t>6671</t>
  </si>
  <si>
    <t>11299-1</t>
  </si>
  <si>
    <t>11256-11</t>
  </si>
  <si>
    <t>4515  ASSY</t>
  </si>
  <si>
    <t>11266-1</t>
  </si>
  <si>
    <t>11272-1</t>
  </si>
  <si>
    <t>6670</t>
  </si>
  <si>
    <t>11277-1</t>
  </si>
  <si>
    <t>11280-2</t>
  </si>
  <si>
    <t>SAPPHIRE</t>
  </si>
  <si>
    <t>5944 ASSY</t>
  </si>
  <si>
    <t>11323-1</t>
  </si>
  <si>
    <t>6675</t>
  </si>
  <si>
    <t>6676</t>
  </si>
  <si>
    <t>11322-1</t>
  </si>
  <si>
    <t>-5</t>
  </si>
  <si>
    <t>11240-3</t>
  </si>
  <si>
    <t>11295-2</t>
  </si>
  <si>
    <t>6672</t>
  </si>
  <si>
    <t>11294-1</t>
  </si>
  <si>
    <t>11256-9</t>
  </si>
  <si>
    <t>11269-1</t>
  </si>
  <si>
    <t>11316-1</t>
  </si>
  <si>
    <t>CALL CUSTOMER FOR SHIPPING</t>
  </si>
  <si>
    <t>A1919</t>
  </si>
  <si>
    <t>11275-1</t>
  </si>
  <si>
    <t>CAME LATE FROM OUT SOURCE</t>
  </si>
  <si>
    <t>4410</t>
  </si>
  <si>
    <t>11293-1</t>
  </si>
  <si>
    <t>11278-2</t>
  </si>
  <si>
    <t>11198-1</t>
  </si>
  <si>
    <t>6657 ASSY</t>
  </si>
  <si>
    <t>11276-2</t>
  </si>
  <si>
    <t>BOARD CAME LATE</t>
  </si>
  <si>
    <t>4210</t>
  </si>
  <si>
    <t>11341-1</t>
  </si>
  <si>
    <t>11287-1</t>
  </si>
  <si>
    <t>11256-7</t>
  </si>
  <si>
    <t>11331-1</t>
  </si>
  <si>
    <t>11310-1</t>
  </si>
  <si>
    <t>LIFT ONE</t>
  </si>
  <si>
    <t>6092</t>
  </si>
  <si>
    <t>11305-1</t>
  </si>
  <si>
    <t>WE CALL FOR PICKUP</t>
  </si>
  <si>
    <t>11185-1</t>
  </si>
  <si>
    <t>CONDUCTIVE INK CAME LATE</t>
  </si>
  <si>
    <t>PRIME INST</t>
  </si>
  <si>
    <t>4869</t>
  </si>
  <si>
    <t>11303-1</t>
  </si>
  <si>
    <t>11169-1</t>
  </si>
  <si>
    <t>11296-1</t>
  </si>
  <si>
    <t>6596 ASSY</t>
  </si>
  <si>
    <t>10914-6</t>
  </si>
  <si>
    <t>11276-1</t>
  </si>
  <si>
    <t>PARCIAL ASSY</t>
  </si>
  <si>
    <t>11636-1</t>
  </si>
  <si>
    <t>11289-2</t>
  </si>
  <si>
    <t>CUSTOMER DID NOT SUPPLY ALL PARTS</t>
  </si>
  <si>
    <t>11100-2</t>
  </si>
  <si>
    <t>11196-3</t>
  </si>
  <si>
    <t>INDUCTO</t>
  </si>
  <si>
    <t>6680</t>
  </si>
  <si>
    <t>11349-1</t>
  </si>
  <si>
    <t>11342-1</t>
  </si>
  <si>
    <t>PACIFIC</t>
  </si>
  <si>
    <t>4335</t>
  </si>
  <si>
    <t>11350-1</t>
  </si>
  <si>
    <t>11221-2</t>
  </si>
  <si>
    <t>5540 ASSY</t>
  </si>
  <si>
    <t>11221-1</t>
  </si>
  <si>
    <t>11261-1</t>
  </si>
  <si>
    <t>6055</t>
  </si>
  <si>
    <t>11306-1</t>
  </si>
  <si>
    <t>6474 ASSY</t>
  </si>
  <si>
    <t>11270-2</t>
  </si>
  <si>
    <t>6464L ASSY</t>
  </si>
  <si>
    <t>11065-2</t>
  </si>
  <si>
    <t>11311-1</t>
  </si>
  <si>
    <t>BRISCO</t>
  </si>
  <si>
    <t>4802</t>
  </si>
  <si>
    <t>11315-1</t>
  </si>
  <si>
    <t>11040-4</t>
  </si>
  <si>
    <t>11317-1</t>
  </si>
  <si>
    <t xml:space="preserve">REM </t>
  </si>
  <si>
    <t>4389</t>
  </si>
  <si>
    <t>11312-1</t>
  </si>
  <si>
    <t>11240-4</t>
  </si>
  <si>
    <t>-6</t>
  </si>
  <si>
    <t>11323-2</t>
  </si>
  <si>
    <t>6365</t>
  </si>
  <si>
    <t>11320-1</t>
  </si>
  <si>
    <t>11308-1</t>
  </si>
  <si>
    <t>11283-1</t>
  </si>
  <si>
    <t>11290-1</t>
  </si>
  <si>
    <t>6683</t>
  </si>
  <si>
    <t>11364-1</t>
  </si>
  <si>
    <t>11374-1</t>
  </si>
  <si>
    <t>CUSTOMER PICKUP OR SHIP</t>
  </si>
  <si>
    <t>6656</t>
  </si>
  <si>
    <t>LONG LEAD PARTS</t>
  </si>
  <si>
    <t>11295-3</t>
  </si>
  <si>
    <t>2867L</t>
  </si>
  <si>
    <t>11321-1</t>
  </si>
  <si>
    <t>A1472</t>
  </si>
  <si>
    <t>11319-1</t>
  </si>
  <si>
    <t>11347-1</t>
  </si>
  <si>
    <t>11273-2</t>
  </si>
  <si>
    <t>GND OK BY CUSTOMER</t>
  </si>
  <si>
    <t>11368-1</t>
  </si>
  <si>
    <t>11325-1</t>
  </si>
  <si>
    <t>A1396</t>
  </si>
  <si>
    <t>11351-1</t>
  </si>
  <si>
    <t>11339-1</t>
  </si>
  <si>
    <t>6429</t>
  </si>
  <si>
    <t>11334-1</t>
  </si>
  <si>
    <t>5992</t>
  </si>
  <si>
    <t>11313-2</t>
  </si>
  <si>
    <t>11175-5</t>
  </si>
  <si>
    <t>MAINSTAY</t>
  </si>
  <si>
    <t>6668 ASSY</t>
  </si>
  <si>
    <t>11327-2</t>
  </si>
  <si>
    <t>11331-3</t>
  </si>
  <si>
    <t>11346-4</t>
  </si>
  <si>
    <t>6679</t>
  </si>
  <si>
    <t>6659</t>
  </si>
  <si>
    <t>11337-1</t>
  </si>
  <si>
    <t>2971</t>
  </si>
  <si>
    <t>11343-1</t>
  </si>
  <si>
    <t>4236</t>
  </si>
  <si>
    <t>11313-1</t>
  </si>
  <si>
    <t>2506</t>
  </si>
  <si>
    <t>11335-1</t>
  </si>
  <si>
    <t>6689</t>
  </si>
  <si>
    <t>11389-1</t>
  </si>
  <si>
    <t>11295-4</t>
  </si>
  <si>
    <t>11361-1</t>
  </si>
  <si>
    <t>CUSTOMER CALL FOR O/S</t>
  </si>
  <si>
    <t>4091</t>
  </si>
  <si>
    <t>11344-1</t>
  </si>
  <si>
    <t>5033</t>
  </si>
  <si>
    <t>5868</t>
  </si>
  <si>
    <t>11326-1</t>
  </si>
  <si>
    <t>11380-1</t>
  </si>
  <si>
    <t>11332-1</t>
  </si>
  <si>
    <t>11371-1</t>
  </si>
  <si>
    <t>11329-1</t>
  </si>
  <si>
    <t>6688</t>
  </si>
  <si>
    <t>11381-1</t>
  </si>
  <si>
    <t>11366-2</t>
  </si>
  <si>
    <t>11386-1</t>
  </si>
  <si>
    <t>3645L</t>
  </si>
  <si>
    <t>11362-1</t>
  </si>
  <si>
    <t>PRIMUS TEC</t>
  </si>
  <si>
    <t>11318-1</t>
  </si>
  <si>
    <t>11394-1</t>
  </si>
  <si>
    <t>11301-2</t>
  </si>
  <si>
    <t>11268-1</t>
  </si>
  <si>
    <t>4197</t>
  </si>
  <si>
    <t>11352-1</t>
  </si>
  <si>
    <t>4211</t>
  </si>
  <si>
    <t>11357-1</t>
  </si>
  <si>
    <t>3875 ASSY</t>
  </si>
  <si>
    <t>11333-2</t>
  </si>
  <si>
    <t>6684</t>
  </si>
  <si>
    <t>11367-1</t>
  </si>
  <si>
    <t>6678</t>
  </si>
  <si>
    <t>11369-1</t>
  </si>
  <si>
    <t>11419-1</t>
  </si>
  <si>
    <t>11182-1</t>
  </si>
  <si>
    <t>SLY PROCESS</t>
  </si>
  <si>
    <t>6667 ASSY</t>
  </si>
  <si>
    <t>11300-3</t>
  </si>
  <si>
    <t>CUSTOMER APPROVAL CAME LATE</t>
  </si>
  <si>
    <t>A468</t>
  </si>
  <si>
    <t>11412-1</t>
  </si>
  <si>
    <t>A1650</t>
  </si>
  <si>
    <t>11355-1</t>
  </si>
  <si>
    <t>11353-1</t>
  </si>
  <si>
    <t>11196-4</t>
  </si>
  <si>
    <t>11198-2</t>
  </si>
  <si>
    <t>11359-2</t>
  </si>
  <si>
    <t>11359-6</t>
  </si>
  <si>
    <t>11403-1</t>
  </si>
  <si>
    <t>3865</t>
  </si>
  <si>
    <t>11262-1</t>
  </si>
  <si>
    <t>5993</t>
  </si>
  <si>
    <t>11401-1</t>
  </si>
  <si>
    <t>3625</t>
  </si>
  <si>
    <t>11378-1</t>
  </si>
  <si>
    <t>6083</t>
  </si>
  <si>
    <t>11340-1</t>
  </si>
  <si>
    <t>11264-2</t>
  </si>
  <si>
    <t>SILICION</t>
  </si>
  <si>
    <t>6697</t>
  </si>
  <si>
    <t>11408-1</t>
  </si>
  <si>
    <t>3541 ASSY</t>
  </si>
  <si>
    <t>11431-1</t>
  </si>
  <si>
    <t>3252 ASSY</t>
  </si>
  <si>
    <t>UPS GND OK</t>
  </si>
  <si>
    <t>6690</t>
  </si>
  <si>
    <t>11398-1</t>
  </si>
  <si>
    <t>CUSTOMER CALL SHIP O/S</t>
  </si>
  <si>
    <t>11348-6</t>
  </si>
  <si>
    <t>CHERAW</t>
  </si>
  <si>
    <t>6682</t>
  </si>
  <si>
    <t>11443-1</t>
  </si>
  <si>
    <t>5615</t>
  </si>
  <si>
    <t>11354-1</t>
  </si>
  <si>
    <t>11376-1</t>
  </si>
  <si>
    <t>LIMA</t>
  </si>
  <si>
    <t>11402-1</t>
  </si>
  <si>
    <t>6694L</t>
  </si>
  <si>
    <t>11345-3</t>
  </si>
  <si>
    <t>11370-1</t>
  </si>
  <si>
    <t>DUFF-NORTON</t>
  </si>
  <si>
    <t>6695 ASSY</t>
  </si>
  <si>
    <t>11410-2</t>
  </si>
  <si>
    <t>11379-1</t>
  </si>
  <si>
    <t>3624</t>
  </si>
  <si>
    <t>11393-1</t>
  </si>
  <si>
    <t>2566</t>
  </si>
  <si>
    <t>11404-1</t>
  </si>
  <si>
    <t>11365-1</t>
  </si>
  <si>
    <t>11385-1</t>
  </si>
  <si>
    <t>MAXPLUSE</t>
  </si>
  <si>
    <t>6685-1 ASSY</t>
  </si>
  <si>
    <t>1137-1</t>
  </si>
  <si>
    <t>6686-1 ASSY</t>
  </si>
  <si>
    <t>11450-1</t>
  </si>
  <si>
    <t>11421-1</t>
  </si>
  <si>
    <t>11295-5</t>
  </si>
  <si>
    <t>6666ASSY</t>
  </si>
  <si>
    <t>11420-2</t>
  </si>
  <si>
    <t>11324-2</t>
  </si>
  <si>
    <t>11348-7</t>
  </si>
  <si>
    <t>GALAXY MD</t>
  </si>
  <si>
    <t>11438-1</t>
  </si>
  <si>
    <t>6702 ASSY</t>
  </si>
  <si>
    <t>11439-1</t>
  </si>
  <si>
    <t>4 DYAS AFTER PARTS</t>
  </si>
  <si>
    <t>11414-1</t>
  </si>
  <si>
    <t>11454-1</t>
  </si>
  <si>
    <t>6677</t>
  </si>
  <si>
    <t>11336-1</t>
  </si>
  <si>
    <t>11434-1</t>
  </si>
  <si>
    <t>6703</t>
  </si>
  <si>
    <t>11442-1</t>
  </si>
  <si>
    <t>11399-1</t>
  </si>
  <si>
    <t>11853-4</t>
  </si>
  <si>
    <t>11468-1</t>
  </si>
  <si>
    <t>11383-2</t>
  </si>
  <si>
    <t>11391-2</t>
  </si>
  <si>
    <t>EPIC</t>
  </si>
  <si>
    <t>5717</t>
  </si>
  <si>
    <t>11406-1</t>
  </si>
  <si>
    <t>5414</t>
  </si>
  <si>
    <t>11415-1</t>
  </si>
  <si>
    <t>6284 KIT</t>
  </si>
  <si>
    <t>11449-1</t>
  </si>
  <si>
    <t>6284</t>
  </si>
  <si>
    <t>11285-2</t>
  </si>
  <si>
    <t>11397-2</t>
  </si>
  <si>
    <t>6445 KIT</t>
  </si>
  <si>
    <t>11425-2</t>
  </si>
  <si>
    <t>4320</t>
  </si>
  <si>
    <t>11428-1</t>
  </si>
  <si>
    <t>WE SHIP 99 ALL READY</t>
  </si>
  <si>
    <t>6691 ASSY</t>
  </si>
  <si>
    <t>11395-2</t>
  </si>
  <si>
    <t>11448-2</t>
  </si>
  <si>
    <t>11470-1</t>
  </si>
  <si>
    <t>11465-1</t>
  </si>
  <si>
    <t>SHIP ACI</t>
  </si>
  <si>
    <t>11384-2</t>
  </si>
  <si>
    <t>11422-1</t>
  </si>
  <si>
    <t>11445-1</t>
  </si>
  <si>
    <t>5629M-1 ASSY</t>
  </si>
  <si>
    <t>11309-4</t>
  </si>
  <si>
    <t>11413-1</t>
  </si>
  <si>
    <t>11040-5</t>
  </si>
  <si>
    <t>5777</t>
  </si>
  <si>
    <t>11446-1</t>
  </si>
  <si>
    <t>SCHNEIDER</t>
  </si>
  <si>
    <t>11387-1</t>
  </si>
  <si>
    <t>3915</t>
  </si>
  <si>
    <t>11435-1</t>
  </si>
  <si>
    <t>11417-2</t>
  </si>
  <si>
    <t>11416-2</t>
  </si>
  <si>
    <t>11424-6</t>
  </si>
  <si>
    <t>2505 ASSY</t>
  </si>
  <si>
    <t>11433-1</t>
  </si>
  <si>
    <t>11498-1</t>
  </si>
  <si>
    <t>11447-2</t>
  </si>
  <si>
    <t>11437-1</t>
  </si>
  <si>
    <t>11452-1</t>
  </si>
  <si>
    <t>11392-2</t>
  </si>
  <si>
    <t>11198-3</t>
  </si>
  <si>
    <t>5855 ASSY</t>
  </si>
  <si>
    <t>11073-2</t>
  </si>
  <si>
    <t>CUSTOMER SEND TRANSFORMAR LATE</t>
  </si>
  <si>
    <t>11488-1</t>
  </si>
  <si>
    <t>11481-1</t>
  </si>
  <si>
    <t>11348-8</t>
  </si>
  <si>
    <t>11384-3</t>
  </si>
  <si>
    <t>11455-1</t>
  </si>
  <si>
    <t>11418-3</t>
  </si>
  <si>
    <t>11482-1</t>
  </si>
  <si>
    <t>6462</t>
  </si>
  <si>
    <t>11506-1</t>
  </si>
  <si>
    <t>4342</t>
  </si>
  <si>
    <t>1145-1</t>
  </si>
  <si>
    <t>6708</t>
  </si>
  <si>
    <t>11489-1</t>
  </si>
  <si>
    <t>11495-1</t>
  </si>
  <si>
    <t>RSI</t>
  </si>
  <si>
    <t>6692 ASSY</t>
  </si>
  <si>
    <t>11423-2</t>
  </si>
  <si>
    <t xml:space="preserve">call for  credit card and he call back 3days </t>
  </si>
  <si>
    <t>6698</t>
  </si>
  <si>
    <t>11429-2</t>
  </si>
  <si>
    <t>6700</t>
  </si>
  <si>
    <t>10666-4</t>
  </si>
  <si>
    <t>11521-1</t>
  </si>
  <si>
    <t>4831</t>
  </si>
  <si>
    <t>11477-1</t>
  </si>
  <si>
    <t>AIRBORN</t>
  </si>
  <si>
    <t>11441-1</t>
  </si>
  <si>
    <t>11465-2</t>
  </si>
  <si>
    <t>6445-2 ASSY</t>
  </si>
  <si>
    <t>11461-1</t>
  </si>
  <si>
    <t>11487-1</t>
  </si>
  <si>
    <t>11295-6</t>
  </si>
  <si>
    <t>DOLFAB</t>
  </si>
  <si>
    <t>6226-24V ASSY</t>
  </si>
  <si>
    <t>11440-2</t>
  </si>
  <si>
    <t>11458-3</t>
  </si>
  <si>
    <t>6655 ASSY</t>
  </si>
  <si>
    <t>11508-1</t>
  </si>
  <si>
    <t>6705 ASSY</t>
  </si>
  <si>
    <t>11453-2</t>
  </si>
  <si>
    <t>GND OK</t>
  </si>
  <si>
    <t>6712</t>
  </si>
  <si>
    <t>11515-1</t>
  </si>
  <si>
    <t>11496-1</t>
  </si>
  <si>
    <t>11457-1</t>
  </si>
  <si>
    <t>11530-1</t>
  </si>
  <si>
    <t>11486-1</t>
  </si>
  <si>
    <t>11459-4</t>
  </si>
  <si>
    <t>CARE FREE</t>
  </si>
  <si>
    <t>5137</t>
  </si>
  <si>
    <t>11509-1</t>
  </si>
  <si>
    <t>11458-4</t>
  </si>
  <si>
    <t>11514-1</t>
  </si>
  <si>
    <t>11302-1</t>
  </si>
  <si>
    <t>4200</t>
  </si>
  <si>
    <t>11494-1</t>
  </si>
  <si>
    <t>11485-1</t>
  </si>
  <si>
    <t>11483-1</t>
  </si>
  <si>
    <t>LIBURDI</t>
  </si>
  <si>
    <t>5131</t>
  </si>
  <si>
    <t>11492-1</t>
  </si>
  <si>
    <t>11531-1</t>
  </si>
  <si>
    <t>6695L ASSY</t>
  </si>
  <si>
    <t>11532-1</t>
  </si>
  <si>
    <t>11459-3</t>
  </si>
  <si>
    <t>A1389L ASSY</t>
  </si>
  <si>
    <t>11432-2</t>
  </si>
  <si>
    <t>3613</t>
  </si>
  <si>
    <t>11516-1</t>
  </si>
  <si>
    <t>11503-1</t>
  </si>
  <si>
    <t>6707 ASSY</t>
  </si>
  <si>
    <t>11471-1</t>
  </si>
  <si>
    <t>11466-1</t>
  </si>
  <si>
    <t>11345-4</t>
  </si>
  <si>
    <t>11460-3</t>
  </si>
  <si>
    <t>11519-1</t>
  </si>
  <si>
    <t>6254</t>
  </si>
  <si>
    <t>11497-1</t>
  </si>
  <si>
    <t>11491-1</t>
  </si>
  <si>
    <t>11493-1</t>
  </si>
  <si>
    <t>11451-1</t>
  </si>
  <si>
    <t>IDS</t>
  </si>
  <si>
    <t>6693L ASSY</t>
  </si>
  <si>
    <t>11529-1</t>
  </si>
  <si>
    <t>6693-2</t>
  </si>
  <si>
    <t>11553-1</t>
  </si>
  <si>
    <t>11504-1</t>
  </si>
  <si>
    <t>11500-2</t>
  </si>
  <si>
    <t>11418-2</t>
  </si>
  <si>
    <t>11489-2</t>
  </si>
  <si>
    <t>A1881</t>
  </si>
  <si>
    <t>11511-1</t>
  </si>
  <si>
    <t>2756</t>
  </si>
  <si>
    <t>11526-1</t>
  </si>
  <si>
    <t>5193</t>
  </si>
  <si>
    <t>11510-1</t>
  </si>
  <si>
    <t>SOUTH EAST</t>
  </si>
  <si>
    <t>10415-1</t>
  </si>
  <si>
    <t>OPEN</t>
  </si>
  <si>
    <t>CUSTOMER CALL WHEN NEED IT</t>
  </si>
  <si>
    <t>SCHAEFFLER</t>
  </si>
  <si>
    <t>6719 ASSY</t>
  </si>
  <si>
    <t>11559-1</t>
  </si>
  <si>
    <t>PICKUP</t>
  </si>
  <si>
    <t>6704 ASSY</t>
  </si>
  <si>
    <t>11444-1</t>
  </si>
  <si>
    <t>11175-6</t>
  </si>
  <si>
    <t>11204-4</t>
  </si>
  <si>
    <t>11520-1</t>
  </si>
  <si>
    <t>6713</t>
  </si>
  <si>
    <t>11565-1</t>
  </si>
  <si>
    <t>11555-1</t>
  </si>
  <si>
    <t>11550-1</t>
  </si>
  <si>
    <t>11470-2</t>
  </si>
  <si>
    <t>11547-1</t>
  </si>
  <si>
    <t>11198-4</t>
  </si>
  <si>
    <t>11524-3</t>
  </si>
  <si>
    <t>CUSTOMER DID NOT GIVE ALL PARTS</t>
  </si>
  <si>
    <t>LONG LEAD TIME FOR PARTS</t>
  </si>
  <si>
    <t>CUSTOMER GIVE LATE PARTS</t>
  </si>
  <si>
    <t xml:space="preserve">WE HAVE TO WAITE FOR CUSTOMER APPROVE </t>
  </si>
  <si>
    <t>OK BY CUSTOMER</t>
  </si>
  <si>
    <t>11513-2</t>
  </si>
  <si>
    <t>American Circuits  Customer Return Report</t>
  </si>
  <si>
    <t>RMA #</t>
  </si>
  <si>
    <t>ISSUE DATE</t>
  </si>
  <si>
    <t>VOID?</t>
  </si>
  <si>
    <t># OF UNITS RETURNED / SCRAPPED</t>
  </si>
  <si>
    <t>REASON FOR RETURN</t>
  </si>
  <si>
    <t>RECEIVED/VERIFIED</t>
  </si>
  <si>
    <t>REPAIR/REPLACE</t>
  </si>
  <si>
    <t>RETURNED TO CUSTOMER</t>
  </si>
  <si>
    <t xml:space="preserve">BAD MATERIAL RETURNED TO CUSTOMER OR NON CONFORMING </t>
  </si>
  <si>
    <t>CLOSED</t>
  </si>
  <si>
    <t>Harsco</t>
  </si>
  <si>
    <t>Silkscreen 180 degrees out</t>
  </si>
  <si>
    <t>Replaced</t>
  </si>
  <si>
    <t>10149-2</t>
  </si>
  <si>
    <t>open traces</t>
  </si>
  <si>
    <t>Repair</t>
  </si>
  <si>
    <t>DB9 not soldered properly</t>
  </si>
  <si>
    <t>10452-2</t>
  </si>
  <si>
    <t>added wiring, connector, &amp; con. Coat</t>
  </si>
  <si>
    <t>9946-2</t>
  </si>
  <si>
    <t>Resistor Power Rating</t>
  </si>
  <si>
    <t>Return</t>
  </si>
  <si>
    <t>Exposed Copper, Contamination,</t>
  </si>
  <si>
    <t>Triangle Micro</t>
  </si>
  <si>
    <t>Reversed Connectors</t>
  </si>
  <si>
    <t>(15) 12/16/11</t>
  </si>
  <si>
    <t>IBM</t>
  </si>
  <si>
    <t>Capacitor Placement</t>
  </si>
  <si>
    <t>Replacement Parts</t>
  </si>
  <si>
    <t>Miswired Cable</t>
  </si>
  <si>
    <t>Pfizer</t>
  </si>
  <si>
    <t>A1689</t>
  </si>
  <si>
    <t>MCC' Part</t>
  </si>
  <si>
    <t>NRTC</t>
  </si>
  <si>
    <t>Rework: 7                                                            Repair: 1</t>
  </si>
  <si>
    <t>Rework**</t>
  </si>
  <si>
    <t>01/30/12 (2 units)
03/16/12 (6 units)</t>
  </si>
  <si>
    <t>Doesn't work (other)</t>
  </si>
  <si>
    <t>Computer Sciences Corp</t>
  </si>
  <si>
    <t>Conformal coating</t>
  </si>
  <si>
    <t>Sci Measure</t>
  </si>
  <si>
    <t>10793-2</t>
  </si>
  <si>
    <t>Gold Overplating</t>
  </si>
  <si>
    <t>Old Stock</t>
  </si>
  <si>
    <t>N/A</t>
  </si>
  <si>
    <t>Connector Mating (1 also customer damage)</t>
  </si>
  <si>
    <t>Connector Mating : 2</t>
  </si>
  <si>
    <t>Wrong Capacitor</t>
  </si>
  <si>
    <t>Transistor Polarity/Screen Printing/Resistor Value</t>
  </si>
  <si>
    <t>Galaxy</t>
  </si>
  <si>
    <t>Workmanship</t>
  </si>
  <si>
    <t>Too Small (print from PDF)</t>
  </si>
  <si>
    <t>Replace</t>
  </si>
  <si>
    <t>Scrap @ Customer</t>
  </si>
  <si>
    <t>Sides flipped (component/solder)</t>
  </si>
  <si>
    <t>A-T Solutions</t>
  </si>
  <si>
    <t>Solder Bridge</t>
  </si>
  <si>
    <t>Powerohm</t>
  </si>
  <si>
    <t>5629M</t>
  </si>
  <si>
    <t>Buzzing in relays</t>
  </si>
  <si>
    <t>VOID</t>
  </si>
  <si>
    <t>VOID (Competitor Units)</t>
  </si>
  <si>
    <t>1/25/2012 (VOID)</t>
  </si>
  <si>
    <t>VOID Competitor Units</t>
  </si>
  <si>
    <t>Scrapped</t>
  </si>
  <si>
    <t>Component Overheating: 1                        Channel Not Working: 1</t>
  </si>
  <si>
    <r>
      <t xml:space="preserve">2/6/2012
</t>
    </r>
    <r>
      <rPr>
        <b/>
        <sz val="11"/>
        <rFont val="Calibri"/>
        <family val="2"/>
      </rPr>
      <t>(No visible defects)
(No Defects under X-Ray)</t>
    </r>
  </si>
  <si>
    <t>VOID (competitor units)</t>
  </si>
  <si>
    <t>Sumitomo Electric</t>
  </si>
  <si>
    <t>6540L</t>
  </si>
  <si>
    <t>Damaged Connectors</t>
  </si>
  <si>
    <t>VOID (Customer Mishandling)</t>
  </si>
  <si>
    <t>ATS</t>
  </si>
  <si>
    <t>ACI INTERNAL (Modify for Customer)</t>
  </si>
  <si>
    <t>Blowing Fuse</t>
  </si>
  <si>
    <t>Void (Design issue)</t>
  </si>
  <si>
    <t>Lewis Infotech</t>
  </si>
  <si>
    <t>Not working</t>
  </si>
  <si>
    <t>Mermec</t>
  </si>
  <si>
    <t>Overheatring IC</t>
  </si>
  <si>
    <t>VOID (Design Issue)</t>
  </si>
  <si>
    <t>Transbotics</t>
  </si>
  <si>
    <t>Change Inductors</t>
  </si>
  <si>
    <t>Keyper Systems</t>
  </si>
  <si>
    <t>6612L</t>
  </si>
  <si>
    <t>Burnt Trace</t>
  </si>
  <si>
    <t>6584L</t>
  </si>
  <si>
    <t>Unit not working</t>
  </si>
  <si>
    <t>VOID (Tests Okay)</t>
  </si>
  <si>
    <t xml:space="preserve">Fails Test </t>
  </si>
  <si>
    <t>Units Returned</t>
  </si>
  <si>
    <t>Pem nuts not installed</t>
  </si>
  <si>
    <t>Sumitomo</t>
  </si>
  <si>
    <t>5206L</t>
  </si>
  <si>
    <t>11540-1</t>
  </si>
  <si>
    <t>A1035</t>
  </si>
  <si>
    <t>11523-1</t>
  </si>
  <si>
    <t>11462-1</t>
  </si>
  <si>
    <t>BTY ELECTRONICS</t>
  </si>
  <si>
    <t>6723</t>
  </si>
  <si>
    <t>11573-1</t>
  </si>
  <si>
    <t>6725</t>
  </si>
  <si>
    <t>6724</t>
  </si>
  <si>
    <t>6713-2</t>
  </si>
  <si>
    <t>11565-2</t>
  </si>
  <si>
    <t>6709</t>
  </si>
  <si>
    <t>11554-1</t>
  </si>
  <si>
    <t>11512-1</t>
  </si>
  <si>
    <t>10666-5</t>
  </si>
  <si>
    <t>11534-1</t>
  </si>
  <si>
    <t>6714</t>
  </si>
  <si>
    <t>11545-1</t>
  </si>
  <si>
    <t>5629M-3 ASSY</t>
  </si>
  <si>
    <t>11309-3</t>
  </si>
  <si>
    <t>11475-4</t>
  </si>
  <si>
    <t>11589-1</t>
  </si>
  <si>
    <t>LAJY J</t>
  </si>
  <si>
    <t>6727 ASSY</t>
  </si>
  <si>
    <t>11580-1</t>
  </si>
  <si>
    <t>customer pickup</t>
  </si>
  <si>
    <t>11563-1</t>
  </si>
  <si>
    <t>3227</t>
  </si>
  <si>
    <t>11535-1</t>
  </si>
  <si>
    <t>3431</t>
  </si>
  <si>
    <t>CODE IN MO</t>
  </si>
  <si>
    <t>A1614 ASSY</t>
  </si>
  <si>
    <t>11533-2</t>
  </si>
  <si>
    <t>11536-1</t>
  </si>
  <si>
    <t>11578-1</t>
  </si>
  <si>
    <t>11539-1</t>
  </si>
  <si>
    <t>ATMOX</t>
  </si>
  <si>
    <t>11528-2</t>
  </si>
  <si>
    <t>4390</t>
  </si>
  <si>
    <t>11558-1</t>
  </si>
  <si>
    <t>4626</t>
  </si>
  <si>
    <t>11467-1</t>
  </si>
  <si>
    <t>11524-5</t>
  </si>
  <si>
    <t>11525-3</t>
  </si>
  <si>
    <t>6121</t>
  </si>
  <si>
    <t>11546-1</t>
  </si>
  <si>
    <t>11549-2</t>
  </si>
  <si>
    <t>MILLIKEN</t>
  </si>
  <si>
    <t>6718 ASSY</t>
  </si>
  <si>
    <t>11561-2</t>
  </si>
  <si>
    <t>11541-2</t>
  </si>
  <si>
    <t>CMH</t>
  </si>
  <si>
    <t>6722 ASSY</t>
  </si>
  <si>
    <t>11560-2</t>
  </si>
  <si>
    <t>6726</t>
  </si>
  <si>
    <t>11575-2</t>
  </si>
  <si>
    <t>11463-3</t>
  </si>
  <si>
    <t>customer change due date</t>
  </si>
  <si>
    <t>11562-1</t>
  </si>
  <si>
    <t>11557-1</t>
  </si>
  <si>
    <t>11598-1</t>
  </si>
  <si>
    <t>11626-1</t>
  </si>
  <si>
    <t>11302-2</t>
  </si>
  <si>
    <t>11586-1</t>
  </si>
  <si>
    <t>11501-4</t>
  </si>
  <si>
    <t>11537-3</t>
  </si>
  <si>
    <t>11551-2</t>
  </si>
  <si>
    <t>11548-2</t>
  </si>
  <si>
    <t>11568-1</t>
  </si>
  <si>
    <t>6728</t>
  </si>
  <si>
    <t>11594-1</t>
  </si>
  <si>
    <t>on-time stats are organized by month and date of shipment</t>
  </si>
  <si>
    <t>Check</t>
  </si>
  <si>
    <t>Mar</t>
  </si>
  <si>
    <t>Apr</t>
  </si>
  <si>
    <t>Jun</t>
  </si>
  <si>
    <t>Jul</t>
  </si>
  <si>
    <t>Sep</t>
  </si>
  <si>
    <t>Triggers</t>
  </si>
  <si>
    <t>Small Qty, Customer repaired in house</t>
  </si>
  <si>
    <t>Revision B</t>
  </si>
  <si>
    <t>CAR If Required?</t>
  </si>
  <si>
    <t>Duff Norton / KJR</t>
  </si>
  <si>
    <t>11541-1</t>
  </si>
  <si>
    <t>11396-3</t>
  </si>
  <si>
    <t>11851-1</t>
  </si>
  <si>
    <t>11518-1</t>
  </si>
  <si>
    <t>6420L</t>
  </si>
  <si>
    <t>11624-1</t>
  </si>
  <si>
    <t>11604-3</t>
  </si>
  <si>
    <t>11616-1</t>
  </si>
  <si>
    <t>11637-1</t>
  </si>
  <si>
    <t>6730 ASSY</t>
  </si>
  <si>
    <t>11600-1</t>
  </si>
  <si>
    <t>11640-1</t>
  </si>
  <si>
    <t>CAMBRIDGE</t>
  </si>
  <si>
    <t>3754</t>
  </si>
  <si>
    <t>11582-1</t>
  </si>
  <si>
    <t>5689</t>
  </si>
  <si>
    <t>11527-1</t>
  </si>
  <si>
    <t>CO,PANIA</t>
  </si>
  <si>
    <t>6715</t>
  </si>
  <si>
    <t>11542-1</t>
  </si>
  <si>
    <t>11587-2</t>
  </si>
  <si>
    <t>X-TEMPO</t>
  </si>
  <si>
    <t>6706</t>
  </si>
  <si>
    <t>11572-1</t>
  </si>
  <si>
    <t>11579-1</t>
  </si>
  <si>
    <t>11499-3</t>
  </si>
  <si>
    <t>11644-2</t>
  </si>
  <si>
    <t>6720</t>
  </si>
  <si>
    <t>11566-1</t>
  </si>
  <si>
    <t>6721</t>
  </si>
  <si>
    <t>11567-2</t>
  </si>
  <si>
    <t>VOID Out of warranty</t>
  </si>
  <si>
    <t>Return (U1 + Relay as precaution)</t>
  </si>
  <si>
    <t>Resistors Switched</t>
  </si>
  <si>
    <t>CAR-ACI-1057</t>
  </si>
  <si>
    <t>WE ALL READY SHIP 1000 EARLY</t>
  </si>
  <si>
    <t>11595-1</t>
  </si>
  <si>
    <t>11584-1</t>
  </si>
  <si>
    <t>11629-3</t>
  </si>
  <si>
    <t>11556-2</t>
  </si>
  <si>
    <t>6729 ASSY</t>
  </si>
  <si>
    <t>11599-2</t>
  </si>
  <si>
    <t>11602-1</t>
  </si>
  <si>
    <t>11618-1</t>
  </si>
  <si>
    <t>6735</t>
  </si>
  <si>
    <t>11649-2</t>
  </si>
  <si>
    <t>6736</t>
  </si>
  <si>
    <t>TOLEDO</t>
  </si>
  <si>
    <t>4253</t>
  </si>
  <si>
    <t>11596-1</t>
  </si>
  <si>
    <t>5291L</t>
  </si>
  <si>
    <t>11585-1</t>
  </si>
  <si>
    <t>11517-3</t>
  </si>
  <si>
    <t>11628-2</t>
  </si>
  <si>
    <t>11472-2</t>
  </si>
  <si>
    <t>6230</t>
  </si>
  <si>
    <t>11605-1</t>
  </si>
  <si>
    <t>11588-1</t>
  </si>
  <si>
    <t>3193</t>
  </si>
  <si>
    <t>11507-1</t>
  </si>
  <si>
    <t>2947</t>
  </si>
  <si>
    <t>11615-1</t>
  </si>
  <si>
    <t>3360L</t>
  </si>
  <si>
    <t>11614-1</t>
  </si>
  <si>
    <t>5435</t>
  </si>
  <si>
    <t>11590-1</t>
  </si>
  <si>
    <t>11569-1</t>
  </si>
  <si>
    <t>11592-1</t>
  </si>
  <si>
    <t>S4215L</t>
  </si>
  <si>
    <t>11478-2</t>
  </si>
  <si>
    <t>11077-1</t>
  </si>
  <si>
    <t>AMETEC</t>
  </si>
  <si>
    <t>4588</t>
  </si>
  <si>
    <t>10853-5</t>
  </si>
  <si>
    <t>11611-2</t>
  </si>
  <si>
    <t>11593-1</t>
  </si>
  <si>
    <t>11631-1</t>
  </si>
  <si>
    <t>11665-1</t>
  </si>
  <si>
    <t>5329</t>
  </si>
  <si>
    <t>11642-1</t>
  </si>
  <si>
    <t>297</t>
  </si>
  <si>
    <t>11610-1</t>
  </si>
  <si>
    <t>11617-1</t>
  </si>
  <si>
    <t>3722</t>
  </si>
  <si>
    <t>11479-1</t>
  </si>
  <si>
    <t>11623-1</t>
  </si>
  <si>
    <t>CUSTOMER CALL SHIP PARTIAL</t>
  </si>
  <si>
    <t>9/5/2012, 10/1/2012</t>
  </si>
  <si>
    <t>9/12/12, 10/2/12</t>
  </si>
  <si>
    <t>6695L</t>
  </si>
  <si>
    <t>Investigation Threshold:</t>
  </si>
  <si>
    <t>Component Polarity (DIP Switch)</t>
  </si>
  <si>
    <t>11645-1</t>
  </si>
  <si>
    <t>A1275</t>
  </si>
  <si>
    <t>11658-1</t>
  </si>
  <si>
    <t>4371</t>
  </si>
  <si>
    <t>11634-1</t>
  </si>
  <si>
    <t>3995</t>
  </si>
  <si>
    <t>11612-1</t>
  </si>
  <si>
    <t>11666-1</t>
  </si>
  <si>
    <t>11577-1</t>
  </si>
  <si>
    <t>11661-1</t>
  </si>
  <si>
    <t>6731 ASSY</t>
  </si>
  <si>
    <t>11613-2</t>
  </si>
  <si>
    <t>HARD TIME FOR ASSY BECAUSE MASK ON BGA PAD,GERBER NO GOOD</t>
  </si>
  <si>
    <t>3255</t>
  </si>
  <si>
    <t>11692-1</t>
  </si>
  <si>
    <t xml:space="preserve">100 ALL READY SHIP </t>
  </si>
  <si>
    <t>11606-1</t>
  </si>
  <si>
    <t>11646-1</t>
  </si>
  <si>
    <t>2658</t>
  </si>
  <si>
    <t>11643-1</t>
  </si>
  <si>
    <t>11633-1</t>
  </si>
  <si>
    <t>11571-2</t>
  </si>
  <si>
    <t>6463 ASSY</t>
  </si>
  <si>
    <t>11635-2</t>
  </si>
  <si>
    <t>11622-1</t>
  </si>
  <si>
    <t>6738</t>
  </si>
  <si>
    <t>11667-1</t>
  </si>
  <si>
    <t>NEXT DAY AIR</t>
  </si>
  <si>
    <t>11654-1</t>
  </si>
  <si>
    <t>5724</t>
  </si>
  <si>
    <t>11649-1</t>
  </si>
  <si>
    <t>5189-1 ASSY</t>
  </si>
  <si>
    <t>11630-2</t>
  </si>
  <si>
    <t>6397 ASSY</t>
  </si>
  <si>
    <t>6398 ASSY</t>
  </si>
  <si>
    <t>6399 ASSY</t>
  </si>
  <si>
    <t>6400 ASSY</t>
  </si>
  <si>
    <t>6401 ASSY</t>
  </si>
  <si>
    <t>6402 ASSY</t>
  </si>
  <si>
    <t>9</t>
  </si>
  <si>
    <t>6226</t>
  </si>
  <si>
    <t>11597-1</t>
  </si>
  <si>
    <t>6420</t>
  </si>
  <si>
    <t>1166-1</t>
  </si>
  <si>
    <t>PASS DUE MONEY OVER 60DAYS</t>
  </si>
  <si>
    <t>11687-2</t>
  </si>
  <si>
    <t>Carotron</t>
  </si>
  <si>
    <t>Through-holes not plated</t>
  </si>
  <si>
    <t>11537-4</t>
  </si>
  <si>
    <t>11576-3</t>
  </si>
  <si>
    <t>5899</t>
  </si>
  <si>
    <t>11621-1</t>
  </si>
  <si>
    <t>4972</t>
  </si>
  <si>
    <t>11648-1</t>
  </si>
  <si>
    <t>HAL not good</t>
  </si>
  <si>
    <t>326L</t>
  </si>
  <si>
    <t>2921L</t>
  </si>
  <si>
    <t>11665-2</t>
  </si>
  <si>
    <t>2687</t>
  </si>
  <si>
    <t>11682-1</t>
  </si>
  <si>
    <t>11641-1</t>
  </si>
  <si>
    <t>11638-1</t>
  </si>
  <si>
    <t>DORNIER</t>
  </si>
  <si>
    <t>6130L</t>
  </si>
  <si>
    <t>11620-2</t>
  </si>
  <si>
    <t>11685-1</t>
  </si>
  <si>
    <t>5097L</t>
  </si>
  <si>
    <t>11679-1</t>
  </si>
  <si>
    <t>11670-1</t>
  </si>
  <si>
    <t>11676-1</t>
  </si>
  <si>
    <t>11656-1</t>
  </si>
  <si>
    <t>11707-1</t>
  </si>
  <si>
    <t>6743</t>
  </si>
  <si>
    <t>11678-1</t>
  </si>
  <si>
    <t>6744</t>
  </si>
  <si>
    <t>11686-1</t>
  </si>
  <si>
    <t>10666-5-1</t>
  </si>
  <si>
    <t>11663-1</t>
  </si>
  <si>
    <t>11706-1</t>
  </si>
  <si>
    <t>6298 ASSY</t>
  </si>
  <si>
    <t>SCHEAW</t>
  </si>
  <si>
    <t>6682 ASSY</t>
  </si>
  <si>
    <t>11625-2</t>
  </si>
  <si>
    <t>11655-2</t>
  </si>
  <si>
    <t>11570-3</t>
  </si>
  <si>
    <t>11668-1</t>
  </si>
  <si>
    <t>10853-6</t>
  </si>
  <si>
    <t>M-Teq</t>
  </si>
  <si>
    <t>Internal opens</t>
  </si>
  <si>
    <t>CUTOMER DID NOT SUPPLY RF ON TIME/NOT ENOUGH MONEY ON CARD</t>
  </si>
  <si>
    <t>11710-1</t>
  </si>
  <si>
    <t>11711-1</t>
  </si>
  <si>
    <t>10/18/2012-10/24/12</t>
  </si>
  <si>
    <t>HATTERS</t>
  </si>
  <si>
    <t>A1964</t>
  </si>
  <si>
    <t>11671-1</t>
  </si>
  <si>
    <t>11373-1</t>
  </si>
  <si>
    <t>11664-1</t>
  </si>
  <si>
    <t>11708-3</t>
  </si>
  <si>
    <t>11742-1</t>
  </si>
  <si>
    <t>11672-1</t>
  </si>
  <si>
    <t>4743</t>
  </si>
  <si>
    <t>11684-1</t>
  </si>
  <si>
    <t>11694-1</t>
  </si>
  <si>
    <t>6212L ASSY</t>
  </si>
  <si>
    <t>11464-3</t>
  </si>
  <si>
    <t>6214L ASSY</t>
  </si>
  <si>
    <t>10/22/2012 (scrapped on site)</t>
  </si>
  <si>
    <t>11695-1</t>
  </si>
  <si>
    <t>A1836</t>
  </si>
  <si>
    <t>11564-2</t>
  </si>
  <si>
    <t>11564-1</t>
  </si>
  <si>
    <t>11552-4</t>
  </si>
  <si>
    <t>3571</t>
  </si>
  <si>
    <t>11693-1</t>
  </si>
  <si>
    <t>11699-1</t>
  </si>
  <si>
    <t>4558</t>
  </si>
  <si>
    <t>11698-1</t>
  </si>
  <si>
    <t>11669-4</t>
  </si>
  <si>
    <t>11757-1</t>
  </si>
  <si>
    <t>11669-3</t>
  </si>
  <si>
    <t>RAF</t>
  </si>
  <si>
    <t>A1874</t>
  </si>
  <si>
    <t>11681-1</t>
  </si>
  <si>
    <t>6664</t>
  </si>
  <si>
    <t>11490-1</t>
  </si>
  <si>
    <t>11703-1</t>
  </si>
  <si>
    <t>3574L</t>
  </si>
  <si>
    <t>11702-1</t>
  </si>
  <si>
    <t>11731-1</t>
  </si>
  <si>
    <t>11719-1</t>
  </si>
  <si>
    <t>CEM</t>
  </si>
  <si>
    <t>2744</t>
  </si>
  <si>
    <t>11690-1</t>
  </si>
  <si>
    <t>11739-2</t>
  </si>
  <si>
    <t>UNI OF CIN</t>
  </si>
  <si>
    <t>6751 ASSY</t>
  </si>
  <si>
    <t>11755-1</t>
  </si>
  <si>
    <t>CUSTOMER GAVE LATE PARTS</t>
  </si>
  <si>
    <t>10523-1 + 11434-1</t>
  </si>
  <si>
    <t>10/17/12 (Scrapped on site)</t>
  </si>
  <si>
    <t>10286-1</t>
  </si>
  <si>
    <t>11776-1</t>
  </si>
  <si>
    <t>11725-1</t>
  </si>
  <si>
    <t>11603-3</t>
  </si>
  <si>
    <t>11632-1</t>
  </si>
  <si>
    <t>4828</t>
  </si>
  <si>
    <t>11700-1</t>
  </si>
  <si>
    <t>11680-3</t>
  </si>
  <si>
    <t>6752</t>
  </si>
  <si>
    <t>6754</t>
  </si>
  <si>
    <t>11773-1</t>
  </si>
  <si>
    <t>CUSTOMER PICKUP PARTIAL OK</t>
  </si>
  <si>
    <t>6749 ASSY</t>
  </si>
  <si>
    <t>11743-2</t>
  </si>
  <si>
    <t>CCR</t>
  </si>
  <si>
    <t>6745</t>
  </si>
  <si>
    <t>11730-1</t>
  </si>
  <si>
    <t>5678 ASSY</t>
  </si>
  <si>
    <t>11688-2</t>
  </si>
  <si>
    <t>11728-1</t>
  </si>
  <si>
    <t>3049</t>
  </si>
  <si>
    <t>11723-1</t>
  </si>
  <si>
    <t>2642</t>
  </si>
  <si>
    <t>11538-1</t>
  </si>
  <si>
    <t>11705-2</t>
  </si>
  <si>
    <t>11714-5</t>
  </si>
  <si>
    <t xml:space="preserve">4738 </t>
  </si>
  <si>
    <t>11727-1</t>
  </si>
  <si>
    <t>4733</t>
  </si>
  <si>
    <t>11720-1</t>
  </si>
  <si>
    <t>ROBERT WAGER</t>
  </si>
  <si>
    <t>11712-2</t>
  </si>
  <si>
    <t>6729L ASSY</t>
  </si>
  <si>
    <t>11721-1</t>
  </si>
  <si>
    <t>11752-1</t>
  </si>
  <si>
    <t>6113</t>
  </si>
  <si>
    <t>11751-1</t>
  </si>
  <si>
    <t>11736-1</t>
  </si>
  <si>
    <t>11735-1</t>
  </si>
  <si>
    <t>11793-1</t>
  </si>
  <si>
    <t>11729-2</t>
  </si>
  <si>
    <t>2973</t>
  </si>
  <si>
    <t>11726-1</t>
  </si>
  <si>
    <t>6750 ASSY</t>
  </si>
  <si>
    <t>11753-2</t>
  </si>
  <si>
    <t>11717-2</t>
  </si>
  <si>
    <t>11741-1</t>
  </si>
  <si>
    <t>Robert H Wager</t>
  </si>
  <si>
    <t>1557-1</t>
  </si>
  <si>
    <t>Board rotated 120 degrees and sensor height</t>
  </si>
  <si>
    <t>11780-1</t>
  </si>
  <si>
    <t>10666-6</t>
  </si>
  <si>
    <t>DRAXEL UNI.</t>
  </si>
  <si>
    <t>11744-2</t>
  </si>
  <si>
    <t>11750-1</t>
  </si>
  <si>
    <t>INTEGRATED</t>
  </si>
  <si>
    <t>5071 ASSY</t>
  </si>
  <si>
    <t>11732-2</t>
  </si>
  <si>
    <t>11733-1</t>
  </si>
  <si>
    <t>11749-1</t>
  </si>
  <si>
    <t>3619</t>
  </si>
  <si>
    <t>11810-1</t>
  </si>
  <si>
    <t>2653</t>
  </si>
  <si>
    <t>11821-1</t>
  </si>
  <si>
    <t>5208</t>
  </si>
  <si>
    <t>11823-2</t>
  </si>
  <si>
    <t>5299</t>
  </si>
  <si>
    <t>11759-1</t>
  </si>
  <si>
    <t>11770-1</t>
  </si>
  <si>
    <t>11758-2</t>
  </si>
  <si>
    <t>PREFORMANCE</t>
  </si>
  <si>
    <t>6747H ASSY</t>
  </si>
  <si>
    <t>11734-1</t>
  </si>
  <si>
    <t>11712-3</t>
  </si>
  <si>
    <t>INTERSTATE</t>
  </si>
  <si>
    <t>5527</t>
  </si>
  <si>
    <t>11789-1</t>
  </si>
  <si>
    <t>11796-1</t>
  </si>
  <si>
    <t>11834-1</t>
  </si>
  <si>
    <t>11780-3</t>
  </si>
  <si>
    <t>11839-1</t>
  </si>
  <si>
    <t>6589 ASSY</t>
  </si>
  <si>
    <t>11762-2</t>
  </si>
  <si>
    <t>6687</t>
  </si>
  <si>
    <t>11769-1</t>
  </si>
  <si>
    <t>6739 ASSY</t>
  </si>
  <si>
    <t>11673-3</t>
  </si>
  <si>
    <t>CUSTOMER WANT WHAT EVER WE HAVE</t>
  </si>
  <si>
    <t>11731-2</t>
  </si>
  <si>
    <t>11829-1</t>
  </si>
  <si>
    <t>11763-1</t>
  </si>
  <si>
    <t>11826-1</t>
  </si>
  <si>
    <t>637 ASSY</t>
  </si>
  <si>
    <t>11760-2</t>
  </si>
  <si>
    <t>A1860</t>
  </si>
  <si>
    <t>11799-1</t>
  </si>
  <si>
    <t>Trusted Security Solutions</t>
  </si>
  <si>
    <t>11814-2</t>
  </si>
  <si>
    <t>11823-3</t>
  </si>
  <si>
    <t>11833-1</t>
  </si>
  <si>
    <t>11781-7</t>
  </si>
  <si>
    <t>11782-1</t>
  </si>
  <si>
    <t>11823-1</t>
  </si>
  <si>
    <t>DOT METRICS</t>
  </si>
  <si>
    <t>6764</t>
  </si>
  <si>
    <t>11830-1</t>
  </si>
  <si>
    <t>UC SAN DIEGO</t>
  </si>
  <si>
    <t>6763</t>
  </si>
  <si>
    <t>11819-1</t>
  </si>
  <si>
    <t>11842-1</t>
  </si>
  <si>
    <t>11262-2</t>
  </si>
  <si>
    <t>11775-1</t>
  </si>
  <si>
    <t>11794-1</t>
  </si>
  <si>
    <t>11767-1</t>
  </si>
  <si>
    <t>4101</t>
  </si>
  <si>
    <t>11827-1</t>
  </si>
  <si>
    <t>A1408</t>
  </si>
  <si>
    <t>11657-1</t>
  </si>
  <si>
    <t>Wrong Component</t>
  </si>
  <si>
    <t xml:space="preserve">RAF Tabtronics </t>
  </si>
  <si>
    <t>6759</t>
  </si>
  <si>
    <t>11806-1</t>
  </si>
  <si>
    <t>6760</t>
  </si>
  <si>
    <t>BOGEN</t>
  </si>
  <si>
    <t>6734 ASSY</t>
  </si>
  <si>
    <t>11647-2</t>
  </si>
  <si>
    <t>CHANGE DUE DATE BUY CUSTOMER</t>
  </si>
  <si>
    <t>6733 ASSY</t>
  </si>
  <si>
    <t>11808-1</t>
  </si>
  <si>
    <t>11849-1</t>
  </si>
  <si>
    <t>11814-1</t>
  </si>
  <si>
    <t>11805-1</t>
  </si>
  <si>
    <t>PYOTT-BOONE</t>
  </si>
  <si>
    <t>BOX SCIENTIFIC</t>
  </si>
  <si>
    <t>6732-3 ASSY</t>
  </si>
  <si>
    <t>11754-1</t>
  </si>
  <si>
    <t>6761</t>
  </si>
  <si>
    <t>6762</t>
  </si>
  <si>
    <t>11845-1</t>
  </si>
  <si>
    <t>11844-1</t>
  </si>
  <si>
    <t>11779-1</t>
  </si>
  <si>
    <t>4824</t>
  </si>
  <si>
    <t>11854-1</t>
  </si>
  <si>
    <t>11761-3</t>
  </si>
  <si>
    <t>6187 ASSY</t>
  </si>
  <si>
    <t>11709-2</t>
  </si>
  <si>
    <t>11813-1</t>
  </si>
  <si>
    <t>11765-1</t>
  </si>
  <si>
    <t>6652-1 ASSY</t>
  </si>
  <si>
    <t>11677-3</t>
  </si>
  <si>
    <t>5232L ASSY</t>
  </si>
  <si>
    <t>11788-1</t>
  </si>
  <si>
    <t>4442</t>
  </si>
  <si>
    <t>11790-1</t>
  </si>
  <si>
    <t>11826-2</t>
  </si>
  <si>
    <t>WE ALL READY SHIP 11 ASSY</t>
  </si>
  <si>
    <t>11745-3</t>
  </si>
  <si>
    <t>6758 ASSY</t>
  </si>
  <si>
    <t>11815-2</t>
  </si>
  <si>
    <t>6767 ASSY</t>
  </si>
  <si>
    <t>11862-1</t>
  </si>
  <si>
    <t>6746 ASSY</t>
  </si>
  <si>
    <t>11722-2</t>
  </si>
  <si>
    <t>TEST FIX CAME LATE</t>
  </si>
  <si>
    <t>Notes</t>
  </si>
  <si>
    <t>INDUCTOTHERM</t>
  </si>
  <si>
    <t>RECEIVED /VERIFIED</t>
  </si>
  <si>
    <t>MCGREGOR ENT</t>
  </si>
  <si>
    <t>11812-1</t>
  </si>
  <si>
    <t>ANUVA/ELECTRO</t>
  </si>
  <si>
    <t>11852-1</t>
  </si>
  <si>
    <t>Date</t>
  </si>
  <si>
    <t>Customer</t>
  </si>
  <si>
    <t>Electroswitch</t>
  </si>
  <si>
    <t>11630-3</t>
  </si>
  <si>
    <t>DUE 10/26 BUT WAITED FOR CHECK</t>
  </si>
  <si>
    <t>11779-2</t>
  </si>
  <si>
    <t>11787-1</t>
  </si>
  <si>
    <t>11835-1</t>
  </si>
  <si>
    <t>3075</t>
  </si>
  <si>
    <t>11853-1</t>
  </si>
  <si>
    <t>3076</t>
  </si>
  <si>
    <t>11764-2</t>
  </si>
  <si>
    <t>11876-1</t>
  </si>
  <si>
    <t>REDSIS</t>
  </si>
  <si>
    <t>11798-2</t>
  </si>
  <si>
    <t>11791-4</t>
  </si>
  <si>
    <t>LIGHT SOURCE</t>
  </si>
  <si>
    <t>6756-1 ASSY</t>
  </si>
  <si>
    <t>11838-1</t>
  </si>
  <si>
    <t>11795-5</t>
  </si>
  <si>
    <t>11182-1 + 10926-1</t>
  </si>
  <si>
    <t>6766</t>
  </si>
  <si>
    <t>11843-1</t>
  </si>
  <si>
    <t>11834-2</t>
  </si>
  <si>
    <t>11800-1</t>
  </si>
  <si>
    <t>Deliveries</t>
  </si>
  <si>
    <t>Late Deliveries</t>
  </si>
  <si>
    <t>Units Delivered</t>
  </si>
  <si>
    <t>6768 ASSY</t>
  </si>
  <si>
    <t>11868-2</t>
  </si>
  <si>
    <t>WE SHIP PARTIAL ALL REDY</t>
  </si>
  <si>
    <t>6756-2 ASSY</t>
  </si>
  <si>
    <t>OK TO SHIP PARTIAL</t>
  </si>
  <si>
    <t>4657</t>
  </si>
  <si>
    <t>11848-1</t>
  </si>
  <si>
    <t>4387</t>
  </si>
  <si>
    <t>11865-1</t>
  </si>
  <si>
    <t>11870-1</t>
  </si>
  <si>
    <t>4407</t>
  </si>
  <si>
    <t>11861-1</t>
  </si>
  <si>
    <t>6652-1</t>
  </si>
  <si>
    <t>11816-2</t>
  </si>
  <si>
    <t>6756-3 ASSY</t>
  </si>
  <si>
    <t>11838-3</t>
  </si>
  <si>
    <t>Farnam</t>
  </si>
  <si>
    <t>11718-2</t>
  </si>
  <si>
    <t>CLOSE RECEVING FOR ONE WEEK</t>
  </si>
  <si>
    <t>4996</t>
  </si>
  <si>
    <t>11807-1</t>
  </si>
  <si>
    <t>11818-1</t>
  </si>
  <si>
    <t>11841-1</t>
  </si>
  <si>
    <t>6776ASSY</t>
  </si>
  <si>
    <t>11989-1</t>
  </si>
  <si>
    <t>6741 ASSY</t>
  </si>
  <si>
    <t>11675-2</t>
  </si>
  <si>
    <t>WAITING FOR QUQATION NO ONE CALL BACK ON TIME</t>
  </si>
  <si>
    <t>INDUCOTOHERM</t>
  </si>
  <si>
    <t>6771 ASSY</t>
  </si>
  <si>
    <t>11877-2</t>
  </si>
  <si>
    <t>OK PARCIAL</t>
  </si>
  <si>
    <t>11715-1</t>
  </si>
  <si>
    <t>BOM AND INSTRUCTION HAS CONFLICT, CUSTOMER TOLD LATE</t>
  </si>
  <si>
    <t>6756-6 ASSY</t>
  </si>
  <si>
    <t>11838-6</t>
  </si>
  <si>
    <t>6756-7 ASY</t>
  </si>
  <si>
    <t>6777</t>
  </si>
  <si>
    <t>11897-1</t>
  </si>
  <si>
    <t>6755L</t>
  </si>
  <si>
    <t>11895-1</t>
  </si>
  <si>
    <t>Bogen</t>
  </si>
  <si>
    <t>Connectors loose</t>
  </si>
  <si>
    <t>11855-3</t>
  </si>
  <si>
    <t>6765 ASSY</t>
  </si>
  <si>
    <t>11832-3</t>
  </si>
  <si>
    <t>APPROVAL CAME LATE</t>
  </si>
  <si>
    <t>11857-1</t>
  </si>
  <si>
    <t>11850-3</t>
  </si>
  <si>
    <t>4586</t>
  </si>
  <si>
    <t>11689-1</t>
  </si>
  <si>
    <t>WAITNG FOR CARD NUMBER</t>
  </si>
  <si>
    <t>11855-2</t>
  </si>
  <si>
    <t>104577-1</t>
  </si>
  <si>
    <t>11859-2</t>
  </si>
  <si>
    <t>11871-1</t>
  </si>
  <si>
    <t>5755L ASSY</t>
  </si>
  <si>
    <t>11895-2</t>
  </si>
  <si>
    <t>11904-3</t>
  </si>
  <si>
    <t>6772</t>
  </si>
  <si>
    <t>11888-1</t>
  </si>
  <si>
    <t>WE ALL REDY SHIP PARTIAL</t>
  </si>
  <si>
    <t>11652-2</t>
  </si>
  <si>
    <t>TABTRONICS</t>
  </si>
  <si>
    <t>11863-1</t>
  </si>
  <si>
    <t>11938-1</t>
  </si>
  <si>
    <t>PRECISION</t>
  </si>
  <si>
    <t>11906-1</t>
  </si>
  <si>
    <t>11872-1</t>
  </si>
  <si>
    <t>11842-2</t>
  </si>
  <si>
    <t>6775</t>
  </si>
  <si>
    <t>11891-1</t>
  </si>
  <si>
    <t>6780</t>
  </si>
  <si>
    <t>11919-1</t>
  </si>
  <si>
    <t>11902-1</t>
  </si>
  <si>
    <t>WATING FOR ETAND APPROVAL</t>
  </si>
  <si>
    <t>6464</t>
  </si>
  <si>
    <t>11925-1</t>
  </si>
  <si>
    <t>5249L</t>
  </si>
  <si>
    <t>11910-1</t>
  </si>
  <si>
    <t>SHIP BEFOURE 12/21/21</t>
  </si>
  <si>
    <t>NSI</t>
  </si>
  <si>
    <t>6778</t>
  </si>
  <si>
    <t>11911-1</t>
  </si>
  <si>
    <t>11784-3</t>
  </si>
  <si>
    <t>11804-3</t>
  </si>
  <si>
    <t>11905-3</t>
  </si>
  <si>
    <t>11893-3</t>
  </si>
  <si>
    <t>6291</t>
  </si>
  <si>
    <t>11924-1</t>
  </si>
  <si>
    <t>11899-1</t>
  </si>
  <si>
    <t>11846-1</t>
  </si>
  <si>
    <t>11608-3</t>
  </si>
  <si>
    <t>11608-4</t>
  </si>
  <si>
    <t>LUBURDI</t>
  </si>
  <si>
    <t>11881-1</t>
  </si>
  <si>
    <t>11781-9</t>
  </si>
  <si>
    <t>11918-1</t>
  </si>
  <si>
    <t>11927-1</t>
  </si>
  <si>
    <t>11909-1</t>
  </si>
  <si>
    <t>3150</t>
  </si>
  <si>
    <t>11916-1</t>
  </si>
  <si>
    <t>11889-1</t>
  </si>
  <si>
    <t>3149</t>
  </si>
  <si>
    <t>11937-1</t>
  </si>
  <si>
    <t>11651-3</t>
  </si>
  <si>
    <t>11937-2</t>
  </si>
  <si>
    <t>2661</t>
  </si>
  <si>
    <t>11885-1</t>
  </si>
  <si>
    <t>11915-1</t>
  </si>
  <si>
    <t>CHANGE DATE</t>
  </si>
  <si>
    <t>11864-2</t>
  </si>
  <si>
    <t>11855-1</t>
  </si>
  <si>
    <t>5472</t>
  </si>
  <si>
    <t>11939-1</t>
  </si>
  <si>
    <t>11952-1</t>
  </si>
  <si>
    <t>6776 ASSY</t>
  </si>
  <si>
    <t>11947-1</t>
  </si>
  <si>
    <t>11901-1</t>
  </si>
  <si>
    <t>11874-2</t>
  </si>
  <si>
    <t>6225</t>
  </si>
  <si>
    <t>11850-6</t>
  </si>
  <si>
    <t>11817-2</t>
  </si>
  <si>
    <t>5472 ASSY</t>
  </si>
  <si>
    <t>11937-4</t>
  </si>
  <si>
    <t>OECO</t>
  </si>
  <si>
    <t>11847-1</t>
  </si>
  <si>
    <t>11840-2</t>
  </si>
  <si>
    <t>11923-1</t>
  </si>
  <si>
    <t>11886-2</t>
  </si>
  <si>
    <t>11928-1</t>
  </si>
  <si>
    <t>3870</t>
  </si>
  <si>
    <t>11929-1</t>
  </si>
  <si>
    <t>11850-4</t>
  </si>
  <si>
    <t>11920-1</t>
  </si>
  <si>
    <t>11933-1</t>
  </si>
  <si>
    <t>11931-1</t>
  </si>
  <si>
    <t>11908-2</t>
  </si>
  <si>
    <t>11900-1</t>
  </si>
  <si>
    <t>11867-1</t>
  </si>
  <si>
    <t>DUFF NORTON</t>
  </si>
  <si>
    <t>6695L-E ASSY</t>
  </si>
  <si>
    <t>11896-1</t>
  </si>
  <si>
    <t>6695L-F ASSY</t>
  </si>
  <si>
    <t>11896-2</t>
  </si>
  <si>
    <t>11975-1</t>
  </si>
  <si>
    <t>11973-1</t>
  </si>
  <si>
    <t>6769</t>
  </si>
  <si>
    <t>11879-1</t>
  </si>
  <si>
    <t>6770</t>
  </si>
  <si>
    <t>11675-3</t>
  </si>
  <si>
    <t>11942-1</t>
  </si>
  <si>
    <t>4123</t>
  </si>
  <si>
    <t>11940-1</t>
  </si>
  <si>
    <t>Customer did not return units.</t>
  </si>
  <si>
    <t>CHAPMAN-HUFFMAN</t>
  </si>
  <si>
    <t>2792</t>
  </si>
  <si>
    <t>11801-1</t>
  </si>
  <si>
    <t>11974-1</t>
  </si>
  <si>
    <t>11873-1</t>
  </si>
  <si>
    <t>CUSTOMER NEED SOON</t>
  </si>
  <si>
    <t>11647-1</t>
  </si>
  <si>
    <t>CHICAGO IN</t>
  </si>
  <si>
    <t>6781 ASSY</t>
  </si>
  <si>
    <t>11926-2</t>
  </si>
  <si>
    <t>6773 ASSY</t>
  </si>
  <si>
    <t>11921-2</t>
  </si>
  <si>
    <t>6774 ASSY</t>
  </si>
  <si>
    <t>11922-2</t>
  </si>
  <si>
    <t>IT WAS IN HOLD</t>
  </si>
  <si>
    <t>11991-1</t>
  </si>
  <si>
    <t>5667L ASSY</t>
  </si>
  <si>
    <t>11887-2</t>
  </si>
  <si>
    <t>11875-2</t>
  </si>
  <si>
    <t>5849 ASSY</t>
  </si>
  <si>
    <t>11892-2</t>
  </si>
  <si>
    <t>6753 ASSY</t>
  </si>
  <si>
    <t>11932-1</t>
  </si>
  <si>
    <t>CUSTOMER DID TEST AT ACI</t>
  </si>
  <si>
    <t>Bridge: 1
Polarity: 1
Missing Component: 2</t>
  </si>
  <si>
    <t>11880-2</t>
  </si>
  <si>
    <t>CUSTOMER TEST FIX HAVE PROBLEM</t>
  </si>
  <si>
    <t>11971-1</t>
  </si>
  <si>
    <t>CMH INDUST</t>
  </si>
  <si>
    <t>11903-2</t>
  </si>
  <si>
    <t>6782 ASSY</t>
  </si>
  <si>
    <t>11973-2</t>
  </si>
  <si>
    <t>4910</t>
  </si>
  <si>
    <t>11986-3</t>
  </si>
  <si>
    <t>11999-1</t>
  </si>
  <si>
    <t>11893-2</t>
  </si>
  <si>
    <t>6831L ASSY</t>
  </si>
  <si>
    <t>11994-1</t>
  </si>
  <si>
    <t>6756-9</t>
  </si>
  <si>
    <t>6757-8</t>
  </si>
  <si>
    <t>6756-7</t>
  </si>
  <si>
    <t>6756-1</t>
  </si>
  <si>
    <t>WE SHIP PARTIAL</t>
  </si>
  <si>
    <t>11333-3</t>
  </si>
  <si>
    <t>11964-1</t>
  </si>
  <si>
    <t>12022-1</t>
  </si>
  <si>
    <t>5757</t>
  </si>
  <si>
    <t>11951-1</t>
  </si>
  <si>
    <t>11907-1</t>
  </si>
  <si>
    <t>11986-2</t>
  </si>
  <si>
    <t>6789</t>
  </si>
  <si>
    <t>11997-1</t>
  </si>
  <si>
    <t>6790</t>
  </si>
  <si>
    <t>6791</t>
  </si>
  <si>
    <t>3568L</t>
  </si>
  <si>
    <t>11953-1</t>
  </si>
  <si>
    <t>11786-3</t>
  </si>
  <si>
    <t>11955-1</t>
  </si>
  <si>
    <t>5750L ASSY</t>
  </si>
  <si>
    <t>11852-2</t>
  </si>
  <si>
    <t>11890-3</t>
  </si>
  <si>
    <t>11945-2</t>
  </si>
  <si>
    <t>12018-1</t>
  </si>
  <si>
    <t>3882</t>
  </si>
  <si>
    <t>11912-1</t>
  </si>
  <si>
    <t>12004-1</t>
  </si>
  <si>
    <t>6793</t>
  </si>
  <si>
    <t>11980-1</t>
  </si>
  <si>
    <t>11950-2</t>
  </si>
  <si>
    <t>SIMPLY HOMES</t>
  </si>
  <si>
    <t>6748 ASSY</t>
  </si>
  <si>
    <t>11958-2</t>
  </si>
  <si>
    <t>6693-1</t>
  </si>
  <si>
    <t>12020-1</t>
  </si>
  <si>
    <t>ONE SHIP EARLY</t>
  </si>
  <si>
    <t>PERFORMANCE</t>
  </si>
  <si>
    <t>6783 ASSY</t>
  </si>
  <si>
    <t>11946-1</t>
  </si>
  <si>
    <t>6797</t>
  </si>
  <si>
    <t>11996-1</t>
  </si>
  <si>
    <t>11781-6</t>
  </si>
  <si>
    <t>11884-2</t>
  </si>
  <si>
    <t>11883-2</t>
  </si>
  <si>
    <t>11968-1</t>
  </si>
  <si>
    <t>12018-2</t>
  </si>
  <si>
    <t>6798 ASSY</t>
  </si>
  <si>
    <t>11998-1</t>
  </si>
  <si>
    <t>6799 ASSY</t>
  </si>
  <si>
    <t>11771-1</t>
  </si>
  <si>
    <t>HOLD</t>
  </si>
  <si>
    <t>RFHIC</t>
  </si>
  <si>
    <t>11981-2</t>
  </si>
  <si>
    <t>6788 ASSY</t>
  </si>
  <si>
    <t>6371L</t>
  </si>
  <si>
    <t>11954-2</t>
  </si>
  <si>
    <t>4246</t>
  </si>
  <si>
    <t>11987-1</t>
  </si>
  <si>
    <t>12006-1</t>
  </si>
  <si>
    <t>11967-2</t>
  </si>
  <si>
    <t>11954-1</t>
  </si>
  <si>
    <t>11960-1</t>
  </si>
  <si>
    <t>11957-1</t>
  </si>
  <si>
    <t>11962-1</t>
  </si>
  <si>
    <t>11480-1</t>
  </si>
  <si>
    <t>11978-2</t>
  </si>
  <si>
    <t>11966-1</t>
  </si>
  <si>
    <t>11851-6</t>
  </si>
  <si>
    <t>ROYSTON</t>
  </si>
  <si>
    <t>12001-2</t>
  </si>
  <si>
    <t>11965-1</t>
  </si>
  <si>
    <t>Solder mask thin or missing</t>
  </si>
  <si>
    <t>No RMA issued. Old units. (April 2011)</t>
  </si>
  <si>
    <t>IC 7, excess solder. Unit not properly grounded.</t>
  </si>
  <si>
    <t>VOID, not actual return.</t>
  </si>
  <si>
    <t>No RMA form issued.  No contact</t>
  </si>
  <si>
    <t>RMA form filled out here.</t>
  </si>
  <si>
    <t>1820</t>
  </si>
  <si>
    <t>11917-1</t>
  </si>
  <si>
    <t>11944-3</t>
  </si>
  <si>
    <t>11851-3</t>
  </si>
  <si>
    <t>11934-3</t>
  </si>
  <si>
    <t>12012-3</t>
  </si>
  <si>
    <t>12015-1</t>
  </si>
  <si>
    <t>6288 ASSSY</t>
  </si>
  <si>
    <t>12003-1</t>
  </si>
  <si>
    <t>11992-1</t>
  </si>
  <si>
    <t>ET TOOK TIME</t>
  </si>
  <si>
    <t>ET TOOL TIME</t>
  </si>
  <si>
    <t>11976-1</t>
  </si>
  <si>
    <t>6800</t>
  </si>
  <si>
    <t>12007-1</t>
  </si>
  <si>
    <t>12002-1</t>
  </si>
  <si>
    <t>11858-2</t>
  </si>
  <si>
    <t>6784</t>
  </si>
  <si>
    <t>11956-1</t>
  </si>
  <si>
    <t>12000-1</t>
  </si>
  <si>
    <t>DUE DATE CHANGE</t>
  </si>
  <si>
    <t>TOTTAL 3RD</t>
  </si>
  <si>
    <t>6819</t>
  </si>
  <si>
    <t>12055-1</t>
  </si>
  <si>
    <t>CUSTOME RPICKUP</t>
  </si>
  <si>
    <t>12036-1</t>
  </si>
  <si>
    <t>11936-5</t>
  </si>
  <si>
    <t>11609-3</t>
  </si>
  <si>
    <t>3557</t>
  </si>
  <si>
    <t>12010-1</t>
  </si>
  <si>
    <t>3348</t>
  </si>
  <si>
    <t>11995-1</t>
  </si>
  <si>
    <t>12057-1</t>
  </si>
  <si>
    <t>5421</t>
  </si>
  <si>
    <t>12011-1</t>
  </si>
  <si>
    <t>12005-1</t>
  </si>
  <si>
    <t>Month</t>
  </si>
  <si>
    <t>No RMA form Returned</t>
  </si>
  <si>
    <t>Returned</t>
  </si>
  <si>
    <t>LTM Deliveries</t>
  </si>
  <si>
    <t>LTM Units Delivered</t>
  </si>
  <si>
    <t>LTM Average</t>
  </si>
  <si>
    <t>LTM Returns</t>
  </si>
  <si>
    <t>RECEIVED/ VERIFIED</t>
  </si>
  <si>
    <t>6731L</t>
  </si>
  <si>
    <t>T3D</t>
  </si>
  <si>
    <t>Returns Processed - 3 months</t>
  </si>
  <si>
    <t>All pieces eventually accepted</t>
  </si>
  <si>
    <t>Warping, thickness</t>
  </si>
  <si>
    <t>Not a return/rework, but a customer complaint</t>
  </si>
  <si>
    <t>Shipping in the next few days</t>
  </si>
  <si>
    <t>CARLSON</t>
  </si>
  <si>
    <t>6801</t>
  </si>
  <si>
    <t>12017-1</t>
  </si>
  <si>
    <t xml:space="preserve">UNIVERSITY </t>
  </si>
  <si>
    <t>12034-1</t>
  </si>
  <si>
    <t>11820-1</t>
  </si>
  <si>
    <t>WAS ON HOLD</t>
  </si>
  <si>
    <t>12021-2</t>
  </si>
  <si>
    <t>11936-3</t>
  </si>
  <si>
    <t>6796 ASSY</t>
  </si>
  <si>
    <t>11993-2</t>
  </si>
  <si>
    <t>NEW FILE CAME SO DUE DATE CHANGE</t>
  </si>
  <si>
    <t>12021-1</t>
  </si>
  <si>
    <t>MAGNUM</t>
  </si>
  <si>
    <t>6477 ASSY</t>
  </si>
  <si>
    <t>11659-1</t>
  </si>
  <si>
    <t>CUSOMER GIVE US LATE PARTS</t>
  </si>
  <si>
    <t>11990-1</t>
  </si>
  <si>
    <t>6794</t>
  </si>
  <si>
    <t>11988-1</t>
  </si>
  <si>
    <t>12071-1</t>
  </si>
  <si>
    <t>6802</t>
  </si>
  <si>
    <t>12039-1</t>
  </si>
  <si>
    <t>On-time Units</t>
  </si>
  <si>
    <t>3977</t>
  </si>
  <si>
    <t>12030-1</t>
  </si>
  <si>
    <t>3018</t>
  </si>
  <si>
    <t>11970-1</t>
  </si>
  <si>
    <t>Connector Wrong</t>
  </si>
  <si>
    <t>SUN PUMPS</t>
  </si>
  <si>
    <t>6795 ASSY</t>
  </si>
  <si>
    <t>11983-6</t>
  </si>
  <si>
    <t>6786 ASSY</t>
  </si>
  <si>
    <t>6787 ASSY</t>
  </si>
  <si>
    <t>CUSTOMER CALL SEND SAMPLE</t>
  </si>
  <si>
    <t>Drexel Uni</t>
  </si>
  <si>
    <t>11744-1</t>
  </si>
  <si>
    <t>Part missing</t>
  </si>
  <si>
    <t>12064-1</t>
  </si>
  <si>
    <t>CUSTOMER PICK UP</t>
  </si>
  <si>
    <t>12014-1</t>
  </si>
  <si>
    <t>11948-1</t>
  </si>
  <si>
    <t>12091-1</t>
  </si>
  <si>
    <t>11979-3</t>
  </si>
  <si>
    <t>11935-6</t>
  </si>
  <si>
    <t>11977-1</t>
  </si>
  <si>
    <t>12033-1</t>
  </si>
  <si>
    <t>12044-1</t>
  </si>
  <si>
    <t>6693L-1</t>
  </si>
  <si>
    <t>12000-5</t>
  </si>
  <si>
    <t>12082-1</t>
  </si>
  <si>
    <t>11935-3</t>
  </si>
  <si>
    <t>6757 ASSY</t>
  </si>
  <si>
    <t>11838-10</t>
  </si>
  <si>
    <t>CUSTOMER TEST FIX HAVE PROBLAM</t>
  </si>
  <si>
    <t>11963-2</t>
  </si>
  <si>
    <t>12023-2</t>
  </si>
  <si>
    <t>6779 ASSY</t>
  </si>
  <si>
    <t>11914-2</t>
  </si>
  <si>
    <t>SAMPLE APPROVE TOOK TIME</t>
  </si>
  <si>
    <t>11878-3</t>
  </si>
  <si>
    <t>12024-1</t>
  </si>
  <si>
    <t>12025-1</t>
  </si>
  <si>
    <t>12013-1</t>
  </si>
  <si>
    <t>12031-1</t>
  </si>
  <si>
    <t>Wrong Part</t>
  </si>
  <si>
    <t>12027-1-2</t>
  </si>
  <si>
    <t>FIRST 10 PCS THEN CHANGE TO 14 PCS MINIMUM AND ONE AT A TIME</t>
  </si>
  <si>
    <t>12053-1</t>
  </si>
  <si>
    <t>5835</t>
  </si>
  <si>
    <t>12037-1</t>
  </si>
  <si>
    <t>12057-4</t>
  </si>
  <si>
    <t>CHANGE DUE DATE</t>
  </si>
  <si>
    <t>12006-2</t>
  </si>
  <si>
    <t>PICKUP NUT CAME LATE</t>
  </si>
  <si>
    <t>12054-1</t>
  </si>
  <si>
    <t>4583</t>
  </si>
  <si>
    <t>12058-1</t>
  </si>
  <si>
    <t>6802 ASSY</t>
  </si>
  <si>
    <t>12026-2</t>
  </si>
  <si>
    <t>12092-1</t>
  </si>
  <si>
    <t>6825</t>
  </si>
  <si>
    <t>12105-1</t>
  </si>
  <si>
    <t>12043-1</t>
  </si>
  <si>
    <t>12043-3</t>
  </si>
  <si>
    <t>6731L ASSY</t>
  </si>
  <si>
    <t>TRUSTED</t>
  </si>
  <si>
    <t>12108-1</t>
  </si>
  <si>
    <t>12041-2</t>
  </si>
  <si>
    <t>6134 ASSY</t>
  </si>
  <si>
    <t>11985-4</t>
  </si>
  <si>
    <t>4529</t>
  </si>
  <si>
    <t>12104-1</t>
  </si>
  <si>
    <t>4985  ASSY</t>
  </si>
  <si>
    <t>12008-2</t>
  </si>
  <si>
    <t>12009-1</t>
  </si>
  <si>
    <t>6541L</t>
  </si>
  <si>
    <t>4592</t>
  </si>
  <si>
    <t>12063-1</t>
  </si>
  <si>
    <t>12050-1</t>
  </si>
  <si>
    <t>6816</t>
  </si>
  <si>
    <t>12047-2</t>
  </si>
  <si>
    <t>11985-3</t>
  </si>
  <si>
    <t>5984 ASSY</t>
  </si>
  <si>
    <t>5086</t>
  </si>
  <si>
    <t>12045-1</t>
  </si>
  <si>
    <t>6822</t>
  </si>
  <si>
    <t>12087-1</t>
  </si>
  <si>
    <t>6804</t>
  </si>
  <si>
    <t>12052-1</t>
  </si>
  <si>
    <t>6805</t>
  </si>
  <si>
    <t>6806</t>
  </si>
  <si>
    <t>6808</t>
  </si>
  <si>
    <t>6809</t>
  </si>
  <si>
    <t>6813</t>
  </si>
  <si>
    <t>11</t>
  </si>
  <si>
    <t>6814</t>
  </si>
  <si>
    <t>6815</t>
  </si>
  <si>
    <t>6810</t>
  </si>
  <si>
    <t>6811</t>
  </si>
  <si>
    <t>6812</t>
  </si>
  <si>
    <t>6807</t>
  </si>
  <si>
    <t>12022-2</t>
  </si>
  <si>
    <t>12070-1</t>
  </si>
  <si>
    <t>12062-1</t>
  </si>
  <si>
    <t>6824 ASSY</t>
  </si>
  <si>
    <t>12097-2</t>
  </si>
  <si>
    <t>11983-4</t>
  </si>
  <si>
    <t>12083-1</t>
  </si>
  <si>
    <t>11972-1</t>
  </si>
  <si>
    <t>12069-1</t>
  </si>
  <si>
    <t>12079-1</t>
  </si>
  <si>
    <t>5747</t>
  </si>
  <si>
    <t>5748</t>
  </si>
  <si>
    <t>4136</t>
  </si>
  <si>
    <t>4110</t>
  </si>
  <si>
    <t>12059-1</t>
  </si>
  <si>
    <t>5607</t>
  </si>
  <si>
    <t>5608</t>
  </si>
  <si>
    <t>12067-1</t>
  </si>
  <si>
    <t>12048-1</t>
  </si>
  <si>
    <t>12072-</t>
  </si>
  <si>
    <t>12046-3</t>
  </si>
  <si>
    <t>6821</t>
  </si>
  <si>
    <t>12085-1</t>
  </si>
  <si>
    <t>12084-1</t>
  </si>
  <si>
    <t>A607</t>
  </si>
  <si>
    <t>12073-1</t>
  </si>
  <si>
    <t>12103-1</t>
  </si>
  <si>
    <t>12052-4</t>
  </si>
  <si>
    <t>WE ALL READY SHIP PARCIAL</t>
  </si>
  <si>
    <t>Shorted?</t>
  </si>
  <si>
    <t>Short</t>
  </si>
  <si>
    <t>BRAIN</t>
  </si>
  <si>
    <t>6837 ASSY</t>
  </si>
  <si>
    <t>12128-1</t>
  </si>
  <si>
    <t>MAXPULSE</t>
  </si>
  <si>
    <t>12060-3</t>
  </si>
  <si>
    <t>6685-2 ASSY</t>
  </si>
  <si>
    <t>6686-2 ASSY</t>
  </si>
  <si>
    <t>12042-1</t>
  </si>
  <si>
    <t>11959-2</t>
  </si>
  <si>
    <t>DB not Soldered</t>
  </si>
  <si>
    <t>TOOK TIME FOE SAMPLE APPROVAL</t>
  </si>
  <si>
    <t>12093-1</t>
  </si>
  <si>
    <t>11746-3</t>
  </si>
  <si>
    <t>6755L ASSY</t>
  </si>
  <si>
    <t>12066-2</t>
  </si>
  <si>
    <t>6832 ASSY</t>
  </si>
  <si>
    <t>12123-1</t>
  </si>
  <si>
    <t>12068-1</t>
  </si>
  <si>
    <t>11704-1</t>
  </si>
  <si>
    <t>1170-1</t>
  </si>
  <si>
    <t>3238</t>
  </si>
  <si>
    <t>12086-1</t>
  </si>
  <si>
    <t>11971-3</t>
  </si>
  <si>
    <t>ESSEX</t>
  </si>
  <si>
    <t>6742 ASSY</t>
  </si>
  <si>
    <t>12116-2</t>
  </si>
  <si>
    <t>6130L ASSY</t>
  </si>
  <si>
    <t>12035-2</t>
  </si>
  <si>
    <t>11842-3</t>
  </si>
  <si>
    <t>CUSTOM ELE</t>
  </si>
  <si>
    <t>4774</t>
  </si>
  <si>
    <t>12139-1</t>
  </si>
  <si>
    <t>12040-1</t>
  </si>
  <si>
    <t>12089-1</t>
  </si>
  <si>
    <t>12102-1</t>
  </si>
  <si>
    <t>Resonant Circuit Labs</t>
  </si>
  <si>
    <t>12125-1</t>
  </si>
  <si>
    <t>4528</t>
  </si>
  <si>
    <t>12124-1</t>
  </si>
  <si>
    <t>4986</t>
  </si>
  <si>
    <t>12095-1</t>
  </si>
  <si>
    <t>2606</t>
  </si>
  <si>
    <t>12096-1</t>
  </si>
  <si>
    <t>12090-2</t>
  </si>
  <si>
    <t>2964</t>
  </si>
  <si>
    <t>12115-1</t>
  </si>
  <si>
    <t>Bad UART</t>
  </si>
  <si>
    <t>NITRONEX</t>
  </si>
  <si>
    <t>6842 ASSY</t>
  </si>
  <si>
    <t>12145-1</t>
  </si>
  <si>
    <t>6841 ASSY</t>
  </si>
  <si>
    <t>12144-1</t>
  </si>
  <si>
    <t>6836</t>
  </si>
  <si>
    <t>12130-1</t>
  </si>
  <si>
    <t>4336</t>
  </si>
  <si>
    <t>12114-1</t>
  </si>
  <si>
    <t>12100-1</t>
  </si>
  <si>
    <t>11982-1</t>
  </si>
  <si>
    <t>12111-1</t>
  </si>
  <si>
    <t>3793L</t>
  </si>
  <si>
    <t>5626 ASSY</t>
  </si>
  <si>
    <t>12106-2</t>
  </si>
  <si>
    <t>12140-1</t>
  </si>
  <si>
    <t>12088-1</t>
  </si>
  <si>
    <t>12131-1</t>
  </si>
  <si>
    <t>6838 ASSY</t>
  </si>
  <si>
    <t>BROWN AND MILLER</t>
  </si>
  <si>
    <t>ONE SAMPLE</t>
  </si>
  <si>
    <t>12101-1</t>
  </si>
  <si>
    <t>6826 ASSY</t>
  </si>
  <si>
    <t>12117-6</t>
  </si>
  <si>
    <t>6830 ASSY</t>
  </si>
  <si>
    <t>ANGLESEY</t>
  </si>
  <si>
    <t>6839</t>
  </si>
  <si>
    <t>12161-1</t>
  </si>
  <si>
    <t>6840</t>
  </si>
  <si>
    <t>GERBER</t>
  </si>
  <si>
    <t>12038-2</t>
  </si>
  <si>
    <t>12080-4</t>
  </si>
  <si>
    <t>12112-2</t>
  </si>
  <si>
    <t>12182-1</t>
  </si>
  <si>
    <t>SHIP TO ACU</t>
  </si>
  <si>
    <t>6844 ASSY</t>
  </si>
  <si>
    <t>12149-2</t>
  </si>
  <si>
    <t>ONE SHORT IC</t>
  </si>
  <si>
    <t>return stats are organized month and closed date</t>
  </si>
  <si>
    <t>12000-6</t>
  </si>
  <si>
    <t>12133-1</t>
  </si>
  <si>
    <t>12129-1</t>
  </si>
  <si>
    <t>UNC SANDIAGO</t>
  </si>
  <si>
    <t>6763 ASSY</t>
  </si>
  <si>
    <t>11866-2</t>
  </si>
  <si>
    <t>WAITED FOR PO</t>
  </si>
  <si>
    <t>6845</t>
  </si>
  <si>
    <t>12172-1</t>
  </si>
  <si>
    <t>4561</t>
  </si>
  <si>
    <t>12177-1</t>
  </si>
  <si>
    <t>12147-1</t>
  </si>
  <si>
    <t>12107-2</t>
  </si>
  <si>
    <t>12098-2</t>
  </si>
  <si>
    <t>12138-1</t>
  </si>
  <si>
    <t>Intermittent</t>
  </si>
  <si>
    <t>12131-2</t>
  </si>
  <si>
    <t>SAMPLE+50</t>
  </si>
  <si>
    <t>12127-1</t>
  </si>
  <si>
    <t>12032-3</t>
  </si>
  <si>
    <t>12152-1</t>
  </si>
  <si>
    <t>6849</t>
  </si>
  <si>
    <t>12187-1</t>
  </si>
  <si>
    <t>12165-2</t>
  </si>
  <si>
    <t>12121-5</t>
  </si>
  <si>
    <t>5107 ASSY</t>
  </si>
  <si>
    <t>A1535</t>
  </si>
  <si>
    <t>12154-1</t>
  </si>
  <si>
    <t>12153-1</t>
  </si>
  <si>
    <t>4292</t>
  </si>
  <si>
    <t>3972</t>
  </si>
  <si>
    <t>12142-1</t>
  </si>
  <si>
    <t>Schneider Electric</t>
  </si>
  <si>
    <t>03/15/13 (Picture)</t>
  </si>
  <si>
    <t>11583-2</t>
  </si>
  <si>
    <t>CUSTOMER DID NOT SEND PARTS SO WE SEND WITHOUT PARS BUY CUSTOMER</t>
  </si>
  <si>
    <t>6835L ASSY</t>
  </si>
  <si>
    <t>12181-2</t>
  </si>
  <si>
    <t>12130-2</t>
  </si>
  <si>
    <t>12146-1</t>
  </si>
  <si>
    <t>12083-2</t>
  </si>
  <si>
    <t>12159-1</t>
  </si>
  <si>
    <t>12137-5</t>
  </si>
  <si>
    <t>6823 ASSY</t>
  </si>
  <si>
    <t>12094-1</t>
  </si>
  <si>
    <t>PARTS AND BOARD CAME LATE</t>
  </si>
  <si>
    <t>SENTRY GUN</t>
  </si>
  <si>
    <t>6843 ASSY</t>
  </si>
  <si>
    <t>12151-2</t>
  </si>
  <si>
    <t>12196-1</t>
  </si>
  <si>
    <t>6748</t>
  </si>
  <si>
    <t>12148-2</t>
  </si>
  <si>
    <t>12162-2</t>
  </si>
  <si>
    <t>1182-3</t>
  </si>
  <si>
    <t>12057-6</t>
  </si>
  <si>
    <t>12150-1</t>
  </si>
  <si>
    <t>5447 ASSY</t>
  </si>
  <si>
    <t>11786-4</t>
  </si>
  <si>
    <t>12169-1</t>
  </si>
  <si>
    <t>12169-2</t>
  </si>
  <si>
    <t>12169-3</t>
  </si>
  <si>
    <t>12169-4</t>
  </si>
  <si>
    <t>12169-5</t>
  </si>
  <si>
    <t>12171-1</t>
  </si>
  <si>
    <t>12179-1</t>
  </si>
  <si>
    <t>12173-1</t>
  </si>
  <si>
    <t>5462</t>
  </si>
  <si>
    <t>12166-3</t>
  </si>
  <si>
    <t>12214-1</t>
  </si>
  <si>
    <t>6856</t>
  </si>
  <si>
    <t>12211-2</t>
  </si>
  <si>
    <t>12160-1</t>
  </si>
  <si>
    <t>5732</t>
  </si>
  <si>
    <t>12197-2</t>
  </si>
  <si>
    <t>12163-1</t>
  </si>
  <si>
    <t>12134-3</t>
  </si>
  <si>
    <t>6851 ASSY</t>
  </si>
  <si>
    <t>12202-1</t>
  </si>
  <si>
    <t>12211-1</t>
  </si>
  <si>
    <t>12225-1</t>
  </si>
  <si>
    <t>12224-1</t>
  </si>
  <si>
    <t>5130</t>
  </si>
  <si>
    <t>12166-1</t>
  </si>
  <si>
    <t>12166-2</t>
  </si>
  <si>
    <t>CSC</t>
  </si>
  <si>
    <t>12213-2</t>
  </si>
  <si>
    <t>11747-3</t>
  </si>
  <si>
    <t>11747-4</t>
  </si>
  <si>
    <t>HIRED HAND</t>
  </si>
  <si>
    <t>12158-3</t>
  </si>
  <si>
    <t>12158-4</t>
  </si>
  <si>
    <t>3191</t>
  </si>
  <si>
    <t>12180-1</t>
  </si>
  <si>
    <t>12120-2</t>
  </si>
  <si>
    <t>12155-2</t>
  </si>
  <si>
    <t>PARATA</t>
  </si>
  <si>
    <t>6847 ASSY</t>
  </si>
  <si>
    <t>12184-2</t>
  </si>
  <si>
    <t>12183-1</t>
  </si>
  <si>
    <t>12183-2</t>
  </si>
  <si>
    <t>TECTRON</t>
  </si>
  <si>
    <t>6852</t>
  </si>
  <si>
    <t>12210-1</t>
  </si>
  <si>
    <t>6856 (BB)</t>
  </si>
  <si>
    <t>Wrong Identification</t>
  </si>
  <si>
    <t>AMTI</t>
  </si>
  <si>
    <t>4187</t>
  </si>
  <si>
    <t>12223-1</t>
  </si>
  <si>
    <t>6820</t>
  </si>
  <si>
    <t>12192-1</t>
  </si>
  <si>
    <t>6855</t>
  </si>
  <si>
    <t>12208-1</t>
  </si>
  <si>
    <t>6827 ASSY</t>
  </si>
  <si>
    <t>6829 ASSY</t>
  </si>
  <si>
    <t>12117-7</t>
  </si>
  <si>
    <t>ONE FIRST ARTICLE</t>
  </si>
  <si>
    <t>ONE+ONE FIRST ARTICLE</t>
  </si>
  <si>
    <t>12252-1</t>
  </si>
  <si>
    <t>12235-1</t>
  </si>
  <si>
    <t>12175-1</t>
  </si>
  <si>
    <t>5441</t>
  </si>
  <si>
    <t>12198-1</t>
  </si>
  <si>
    <t>12201-1</t>
  </si>
  <si>
    <t>12057-3</t>
  </si>
  <si>
    <t>12165-5</t>
  </si>
  <si>
    <t>QUESTIONS REGARDING COATING</t>
  </si>
  <si>
    <t>5031</t>
  </si>
  <si>
    <t>12164-1</t>
  </si>
  <si>
    <t>12141-4</t>
  </si>
  <si>
    <t>12141-3</t>
  </si>
  <si>
    <t>12186-1</t>
  </si>
  <si>
    <t>TRIANGLE MICROSYSTEMS</t>
  </si>
  <si>
    <t>11226-2</t>
  </si>
  <si>
    <t>LUTHER DID NOT REMIT TIMELY PAYMENT</t>
  </si>
  <si>
    <t>12176-1</t>
  </si>
  <si>
    <t>GE INVOICING SYSTEM CAUSED 2-DAY DELAY</t>
  </si>
  <si>
    <t>STATIC CONTROL</t>
  </si>
  <si>
    <t>A1701</t>
  </si>
  <si>
    <t>12222-1</t>
  </si>
  <si>
    <t>ZOETIS</t>
  </si>
  <si>
    <t>12278-1</t>
  </si>
  <si>
    <t>12157-1</t>
  </si>
  <si>
    <t>12241-1</t>
  </si>
  <si>
    <t>12243-1</t>
  </si>
  <si>
    <t>12243-2</t>
  </si>
  <si>
    <t>12243-3</t>
  </si>
  <si>
    <t>12243-4</t>
  </si>
  <si>
    <t>12243-5</t>
  </si>
  <si>
    <t>12243-6</t>
  </si>
  <si>
    <t>12233-1</t>
  </si>
  <si>
    <t>5332</t>
  </si>
  <si>
    <t>12209-1</t>
  </si>
  <si>
    <t>ECI INDUSTRIAL</t>
  </si>
  <si>
    <t>12271-1</t>
  </si>
  <si>
    <t>12271-2</t>
  </si>
  <si>
    <t>4551-1 ASSY</t>
  </si>
  <si>
    <t>12203-2</t>
  </si>
  <si>
    <t>4551-2 ASSY</t>
  </si>
  <si>
    <t>12168-3</t>
  </si>
  <si>
    <t>12190-2</t>
  </si>
  <si>
    <t>12244-1</t>
  </si>
  <si>
    <t>4146</t>
  </si>
  <si>
    <t>12219-1</t>
  </si>
  <si>
    <t>12200-1</t>
  </si>
  <si>
    <t>12099-3</t>
  </si>
  <si>
    <t>12206-1</t>
  </si>
  <si>
    <t>4470</t>
  </si>
  <si>
    <t>MOTOR MAGNETCS</t>
  </si>
  <si>
    <t>CONNECTED</t>
  </si>
  <si>
    <t>6863</t>
  </si>
  <si>
    <t>12259-1</t>
  </si>
  <si>
    <t>6864</t>
  </si>
  <si>
    <t>12254-2</t>
  </si>
  <si>
    <t xml:space="preserve">WE DONOT HAVE CONNECTOR </t>
  </si>
  <si>
    <t>6857-1 ASSY</t>
  </si>
  <si>
    <t>12239-2</t>
  </si>
  <si>
    <t>6857-2 ASSY</t>
  </si>
  <si>
    <t>5906</t>
  </si>
  <si>
    <t>12205-1</t>
  </si>
  <si>
    <t>5940 ASSY</t>
  </si>
  <si>
    <t>12029-2</t>
  </si>
  <si>
    <t>12135-3</t>
  </si>
  <si>
    <t>WE ALL READY SHIP 12 ASSY 040913</t>
  </si>
  <si>
    <t>3946</t>
  </si>
  <si>
    <t>12194-1</t>
  </si>
  <si>
    <t>12202-2</t>
  </si>
  <si>
    <t>12148-3</t>
  </si>
  <si>
    <t>12234-1</t>
  </si>
  <si>
    <t>12237-1</t>
  </si>
  <si>
    <t>12099-5</t>
  </si>
  <si>
    <t>12112-3</t>
  </si>
  <si>
    <t>6860</t>
  </si>
  <si>
    <t>12231-1</t>
  </si>
  <si>
    <t>6858 ASSY</t>
  </si>
  <si>
    <t>12220-2</t>
  </si>
  <si>
    <t>6859</t>
  </si>
  <si>
    <t>12249-1</t>
  </si>
  <si>
    <t>12258-6</t>
  </si>
  <si>
    <t>6828 ASSY</t>
  </si>
  <si>
    <t>12251-1</t>
  </si>
  <si>
    <t>5556</t>
  </si>
  <si>
    <t>12281-1</t>
  </si>
  <si>
    <t>12270-1</t>
  </si>
  <si>
    <t>6871 ASSY</t>
  </si>
  <si>
    <t>12306-1</t>
  </si>
  <si>
    <t>6818</t>
  </si>
  <si>
    <t>12282-1</t>
  </si>
  <si>
    <t>12262-1</t>
  </si>
  <si>
    <t>VISITECH</t>
  </si>
  <si>
    <t>6865</t>
  </si>
  <si>
    <t>12263-1</t>
  </si>
  <si>
    <t>4266</t>
  </si>
  <si>
    <t>12188-1</t>
  </si>
  <si>
    <t>12236-1</t>
  </si>
  <si>
    <t>6868</t>
  </si>
  <si>
    <t>12293</t>
  </si>
  <si>
    <t>12285-1</t>
  </si>
  <si>
    <t>12283-1</t>
  </si>
  <si>
    <t>6867</t>
  </si>
  <si>
    <t>A1427</t>
  </si>
  <si>
    <t>12240-1</t>
  </si>
  <si>
    <t>CNCN</t>
  </si>
  <si>
    <t>A1428</t>
  </si>
  <si>
    <t>A1429</t>
  </si>
  <si>
    <t>12261-1</t>
  </si>
  <si>
    <t>12189-3</t>
  </si>
  <si>
    <t>12256-2</t>
  </si>
  <si>
    <t>12331-1</t>
  </si>
  <si>
    <t>6866</t>
  </si>
  <si>
    <t>12284-1</t>
  </si>
  <si>
    <t>12296-1</t>
  </si>
  <si>
    <t>12300-1</t>
  </si>
  <si>
    <t>6870-1 ASSY</t>
  </si>
  <si>
    <t>6870 ASSY</t>
  </si>
  <si>
    <t>12257-2</t>
  </si>
  <si>
    <t>11883-3</t>
  </si>
  <si>
    <t>11884-3</t>
  </si>
  <si>
    <t>12287-1</t>
  </si>
  <si>
    <t>5802</t>
  </si>
  <si>
    <t>12273-1</t>
  </si>
  <si>
    <t>12309-1</t>
  </si>
  <si>
    <t>Parata</t>
  </si>
  <si>
    <t>12248-1</t>
  </si>
  <si>
    <t>12258-1</t>
  </si>
  <si>
    <t>12257-1</t>
  </si>
  <si>
    <t>12275-1</t>
  </si>
  <si>
    <t>42221-3</t>
  </si>
  <si>
    <t>12292-1</t>
  </si>
  <si>
    <t>JERRY SHANK</t>
  </si>
  <si>
    <t>6872 ASSY</t>
  </si>
  <si>
    <t>12317-2</t>
  </si>
  <si>
    <t>12143-2</t>
  </si>
  <si>
    <t>6869</t>
  </si>
  <si>
    <t>12297-1</t>
  </si>
  <si>
    <t>Inductotherm</t>
  </si>
  <si>
    <t>11675-5</t>
  </si>
  <si>
    <t>Part missing/will not adjust</t>
  </si>
  <si>
    <t>12360-1</t>
  </si>
  <si>
    <t>12341-1</t>
  </si>
  <si>
    <t>12245-2</t>
  </si>
  <si>
    <t>6873</t>
  </si>
  <si>
    <t>12316-1</t>
  </si>
  <si>
    <t>3148</t>
  </si>
  <si>
    <t>12343-1</t>
  </si>
  <si>
    <t>6878 ASSY</t>
  </si>
  <si>
    <t>12361-1</t>
  </si>
  <si>
    <t>12223-2</t>
  </si>
  <si>
    <t>A1689 ASSY</t>
  </si>
  <si>
    <t>12276-2</t>
  </si>
  <si>
    <t>3061L</t>
  </si>
  <si>
    <t>12298-1</t>
  </si>
  <si>
    <t>4999</t>
  </si>
  <si>
    <t>12286-1</t>
  </si>
  <si>
    <t>12041-3</t>
  </si>
  <si>
    <t>4866</t>
  </si>
  <si>
    <t>12311-1</t>
  </si>
  <si>
    <t>American Circuits  Customer Return Voids Report</t>
  </si>
  <si>
    <t>Wrong Revision</t>
  </si>
  <si>
    <t>XXX</t>
  </si>
  <si>
    <t>No actual RMA was issued. Boards were defective and fixed however</t>
  </si>
  <si>
    <t>12350-1</t>
  </si>
  <si>
    <t>12312-1</t>
  </si>
  <si>
    <t>6143</t>
  </si>
  <si>
    <t>12253-1</t>
  </si>
  <si>
    <t>12308-1</t>
  </si>
  <si>
    <t>4893</t>
  </si>
  <si>
    <t>12280-1</t>
  </si>
  <si>
    <t>12289-1</t>
  </si>
  <si>
    <t>12291-1</t>
  </si>
  <si>
    <t>5040</t>
  </si>
  <si>
    <t>12314-1</t>
  </si>
  <si>
    <t>12165-6</t>
  </si>
  <si>
    <t>4581</t>
  </si>
  <si>
    <t>12323-1</t>
  </si>
  <si>
    <t>12299-1</t>
  </si>
  <si>
    <t>12328-1</t>
  </si>
  <si>
    <t>12113-2</t>
  </si>
  <si>
    <t>12356-2</t>
  </si>
  <si>
    <t>12303-4</t>
  </si>
  <si>
    <t>12288-2</t>
  </si>
  <si>
    <t>6564L</t>
  </si>
  <si>
    <t>12294-3</t>
  </si>
  <si>
    <t>12344-1</t>
  </si>
  <si>
    <t>12302-1</t>
  </si>
  <si>
    <t>12335-1</t>
  </si>
  <si>
    <t>12329-1</t>
  </si>
  <si>
    <t>12318-1</t>
  </si>
  <si>
    <t>THE NEMETH</t>
  </si>
  <si>
    <t>6876</t>
  </si>
  <si>
    <t>12352-1</t>
  </si>
  <si>
    <t>12373-1</t>
  </si>
  <si>
    <t>Parts missing Din Rail</t>
  </si>
  <si>
    <t>12704-3</t>
  </si>
  <si>
    <t>6875</t>
  </si>
  <si>
    <t>12315-1</t>
  </si>
  <si>
    <t>12307-1</t>
  </si>
  <si>
    <t>On-time Deliveries</t>
  </si>
  <si>
    <t>LTM On-time Units</t>
  </si>
  <si>
    <t>6879 ASSY</t>
  </si>
  <si>
    <t>12354-1</t>
  </si>
  <si>
    <t>12272-2</t>
  </si>
  <si>
    <t>12310-1</t>
  </si>
  <si>
    <t>CODE-IN-MOTION</t>
  </si>
  <si>
    <t>A1614</t>
  </si>
  <si>
    <t>12339-2</t>
  </si>
  <si>
    <t>5925 ASSY</t>
  </si>
  <si>
    <t>12301-2</t>
  </si>
  <si>
    <t>INDCTOTHERM</t>
  </si>
  <si>
    <t>12385-1</t>
  </si>
  <si>
    <t>6853 ASSY</t>
  </si>
  <si>
    <t>12207-3</t>
  </si>
  <si>
    <t>6854 ASSY</t>
  </si>
  <si>
    <t>12381-1</t>
  </si>
  <si>
    <t>6845 ASSY</t>
  </si>
  <si>
    <t>12337-1</t>
  </si>
  <si>
    <t>12388-1</t>
  </si>
  <si>
    <t>12392-1</t>
  </si>
  <si>
    <t>3187</t>
  </si>
  <si>
    <t>12358-1</t>
  </si>
  <si>
    <t>3186</t>
  </si>
  <si>
    <t>12320-1</t>
  </si>
  <si>
    <t>12272-5</t>
  </si>
  <si>
    <t>12343-2</t>
  </si>
  <si>
    <t>12326-1</t>
  </si>
  <si>
    <t>12349-1</t>
  </si>
  <si>
    <t>6831 ASSY</t>
  </si>
  <si>
    <t>12118-4</t>
  </si>
  <si>
    <t>TOTAL FIRE</t>
  </si>
  <si>
    <t>12334-1</t>
  </si>
  <si>
    <t>5178</t>
  </si>
  <si>
    <t>12365-1</t>
  </si>
  <si>
    <t>12333-2</t>
  </si>
  <si>
    <t>12347-1</t>
  </si>
  <si>
    <t>12384-1</t>
  </si>
  <si>
    <t>ASSEMBLED PRODUCT</t>
  </si>
  <si>
    <t>6896</t>
  </si>
  <si>
    <t>12390-1</t>
  </si>
  <si>
    <t>WAS CUSTOMER PICKUP</t>
  </si>
  <si>
    <t>12322-1</t>
  </si>
  <si>
    <t>6898L ASSY</t>
  </si>
  <si>
    <t>12398-1</t>
  </si>
  <si>
    <t>12387-1</t>
  </si>
  <si>
    <t>12355-1</t>
  </si>
  <si>
    <t>12184-3</t>
  </si>
  <si>
    <t>12345-1</t>
  </si>
  <si>
    <t>12031-2</t>
  </si>
  <si>
    <t>12340-2</t>
  </si>
  <si>
    <t>TRUTEGRA</t>
  </si>
  <si>
    <t>12359-1</t>
  </si>
  <si>
    <t>3260</t>
  </si>
  <si>
    <t>12346-1</t>
  </si>
  <si>
    <t>12289-2</t>
  </si>
  <si>
    <t>MARCO</t>
  </si>
  <si>
    <t>A1654 ASSY</t>
  </si>
  <si>
    <t>12327-1</t>
  </si>
  <si>
    <t>12363-1</t>
  </si>
  <si>
    <t>12279-2</t>
  </si>
  <si>
    <t>GRANITE POWER</t>
  </si>
  <si>
    <t>6893 ASSY</t>
  </si>
  <si>
    <t>12368-1</t>
  </si>
  <si>
    <t>5152</t>
  </si>
  <si>
    <t>12348-1</t>
  </si>
  <si>
    <t>250</t>
  </si>
  <si>
    <t>3806</t>
  </si>
  <si>
    <t>12364-1</t>
  </si>
  <si>
    <t>12324-3</t>
  </si>
  <si>
    <t>12369-1</t>
  </si>
  <si>
    <t>12376-1</t>
  </si>
  <si>
    <t>12353-1</t>
  </si>
  <si>
    <t>12332-2</t>
  </si>
  <si>
    <t>11882-4</t>
  </si>
  <si>
    <t>11786-5</t>
  </si>
  <si>
    <t>12148-4</t>
  </si>
  <si>
    <t>12437-1</t>
  </si>
  <si>
    <t>NXET DAY AIR</t>
  </si>
  <si>
    <t>12438-1</t>
  </si>
  <si>
    <t>12432-1</t>
  </si>
  <si>
    <t>6882</t>
  </si>
  <si>
    <t>12367-3</t>
  </si>
  <si>
    <t>6883</t>
  </si>
  <si>
    <t>6889</t>
  </si>
  <si>
    <t>6884</t>
  </si>
  <si>
    <t>6888</t>
  </si>
  <si>
    <t>12389-1</t>
  </si>
  <si>
    <t>6590ASSY</t>
  </si>
  <si>
    <t>12325-3</t>
  </si>
  <si>
    <t>6538L ASSY</t>
  </si>
  <si>
    <t>12386-2</t>
  </si>
  <si>
    <t>Light Source</t>
  </si>
  <si>
    <t>5522</t>
  </si>
  <si>
    <t>12397-1</t>
  </si>
  <si>
    <t>6877</t>
  </si>
  <si>
    <t>12342-1</t>
  </si>
  <si>
    <t>12402-1</t>
  </si>
  <si>
    <t>4247</t>
  </si>
  <si>
    <t>12401-1</t>
  </si>
  <si>
    <t>12296-2</t>
  </si>
  <si>
    <t>6895 ASSY</t>
  </si>
  <si>
    <t>12403-2</t>
  </si>
  <si>
    <t>12075-3</t>
  </si>
  <si>
    <t>EMC</t>
  </si>
  <si>
    <t>6891</t>
  </si>
  <si>
    <t>12370-1</t>
  </si>
  <si>
    <t>GERGER FILE CAME LATE</t>
  </si>
  <si>
    <t>12380-2</t>
  </si>
  <si>
    <t>customer did not give enough connector</t>
  </si>
  <si>
    <t>12459-1</t>
  </si>
  <si>
    <t>5392 ASSY</t>
  </si>
  <si>
    <t>12422-2</t>
  </si>
  <si>
    <t>12304-4</t>
  </si>
  <si>
    <t>12374-4</t>
  </si>
  <si>
    <t>12404-1</t>
  </si>
  <si>
    <t>6901</t>
  </si>
  <si>
    <t>12435-1</t>
  </si>
  <si>
    <t>12419-1</t>
  </si>
  <si>
    <t>12378-2</t>
  </si>
  <si>
    <t>12391-1</t>
  </si>
  <si>
    <t>12445-1</t>
  </si>
  <si>
    <t>12411-1</t>
  </si>
  <si>
    <t>12374-2</t>
  </si>
  <si>
    <t>4393</t>
  </si>
  <si>
    <t>12426-1</t>
  </si>
  <si>
    <t>Missing Backplate</t>
  </si>
  <si>
    <t>Multiple</t>
  </si>
  <si>
    <t>12421-1</t>
  </si>
  <si>
    <t>11704-2</t>
  </si>
  <si>
    <t>11701-3</t>
  </si>
  <si>
    <t>12392-2</t>
  </si>
  <si>
    <t>4431</t>
  </si>
  <si>
    <t>12406-1</t>
  </si>
  <si>
    <t>12405-1</t>
  </si>
  <si>
    <t>6899</t>
  </si>
  <si>
    <t>12465-1</t>
  </si>
  <si>
    <t>CUSTOMER APROVAL CAME LATE</t>
  </si>
  <si>
    <t xml:space="preserve">VISION </t>
  </si>
  <si>
    <t>6640 ASSY</t>
  </si>
  <si>
    <t>12457-1</t>
  </si>
  <si>
    <t>12313-5</t>
  </si>
  <si>
    <t>6671 ASSY</t>
  </si>
  <si>
    <t>12204-3</t>
  </si>
  <si>
    <t>6846 ASSY</t>
  </si>
  <si>
    <t>MCCOY ELI</t>
  </si>
  <si>
    <t>12395-2</t>
  </si>
  <si>
    <t>12443-1</t>
  </si>
  <si>
    <t>Will not communicate</t>
  </si>
  <si>
    <t>CAR-ACI-1075</t>
  </si>
  <si>
    <t>12428-1</t>
  </si>
  <si>
    <t>12416-1</t>
  </si>
  <si>
    <t>12433-1</t>
  </si>
  <si>
    <t>12455-1</t>
  </si>
  <si>
    <t>R.E.PHELON</t>
  </si>
  <si>
    <t>6908</t>
  </si>
  <si>
    <t>12491-1</t>
  </si>
  <si>
    <t>6909</t>
  </si>
  <si>
    <t>12453-2</t>
  </si>
  <si>
    <t>ELLIOTT</t>
  </si>
  <si>
    <t>12449-2</t>
  </si>
  <si>
    <t>2787</t>
  </si>
  <si>
    <t>12444-1</t>
  </si>
  <si>
    <t>12424-1</t>
  </si>
  <si>
    <t>12242-3</t>
  </si>
  <si>
    <t>12330-2</t>
  </si>
  <si>
    <t>12463-1</t>
  </si>
  <si>
    <t>12429-1</t>
  </si>
  <si>
    <t>12408-1</t>
  </si>
  <si>
    <t>12467-1</t>
  </si>
  <si>
    <t>12393-2</t>
  </si>
  <si>
    <t>KINEQUIP</t>
  </si>
  <si>
    <t>6910</t>
  </si>
  <si>
    <t>127494-1</t>
  </si>
  <si>
    <t>12413-2</t>
  </si>
  <si>
    <t>12407-1</t>
  </si>
  <si>
    <t>12415-2</t>
  </si>
  <si>
    <t>HALL DIELE</t>
  </si>
  <si>
    <t>3798</t>
  </si>
  <si>
    <t>12452-1</t>
  </si>
  <si>
    <t>12420-2</t>
  </si>
  <si>
    <t>AUTO-TECH</t>
  </si>
  <si>
    <t>12410-2</t>
  </si>
  <si>
    <t>Units without Din Rail</t>
  </si>
  <si>
    <t>Amanda Attridge</t>
  </si>
  <si>
    <t>Part missing/unit will not adjust</t>
  </si>
  <si>
    <t>Stephanie Solivero</t>
  </si>
  <si>
    <t>Silkscreen/Hole alignment Not using new artwork</t>
  </si>
  <si>
    <t>Ben Patch</t>
  </si>
  <si>
    <t>6689/6600</t>
  </si>
  <si>
    <t>ECI Industrial</t>
  </si>
  <si>
    <t>Conformal coating - complaint of orange peeling and not fully hardenned</t>
  </si>
  <si>
    <t>Carroll Bragg</t>
  </si>
  <si>
    <t>M12 connector screws loose - Customers returning them from the field..</t>
  </si>
  <si>
    <t>Kendall Koon</t>
  </si>
  <si>
    <t>improper packing material</t>
  </si>
  <si>
    <t>Computer science</t>
  </si>
  <si>
    <t>9 of 12 boards rejected.</t>
  </si>
  <si>
    <t>NAVy</t>
  </si>
  <si>
    <t>Wrong revision silicon</t>
  </si>
  <si>
    <t>Resonant</t>
  </si>
  <si>
    <t>multiple problems</t>
  </si>
  <si>
    <t>Part w/ shorts</t>
  </si>
  <si>
    <t>power ohm</t>
  </si>
  <si>
    <t>4 boards failed test and shipped to customer</t>
  </si>
  <si>
    <t>David Avery</t>
  </si>
  <si>
    <t>J10 mounted on wrong side of PCB</t>
  </si>
  <si>
    <t>Kevin Russel</t>
  </si>
  <si>
    <t>KJR/Simply home</t>
  </si>
  <si>
    <t>Shipped UPS ground instead of RED</t>
  </si>
  <si>
    <t>Jerry Frank</t>
  </si>
  <si>
    <t>Performance Controls</t>
  </si>
  <si>
    <t>Shipped units without fiber optic sleeve</t>
  </si>
  <si>
    <t>Stephanie</t>
  </si>
  <si>
    <t>All units need to have serial number and part number on the cardboard boxes</t>
  </si>
  <si>
    <t>Wrong part</t>
  </si>
  <si>
    <t>Mike McMahon</t>
  </si>
  <si>
    <t>X0246</t>
  </si>
  <si>
    <t>Alpha Security</t>
  </si>
  <si>
    <t>Internal Opens</t>
  </si>
  <si>
    <t>Diane Hunter</t>
  </si>
  <si>
    <t>HASL</t>
  </si>
  <si>
    <t>Rolando Garcia</t>
  </si>
  <si>
    <t>Through Holes not plated</t>
  </si>
  <si>
    <t>Gary Outen</t>
  </si>
  <si>
    <t>Component Polarity</t>
  </si>
  <si>
    <t>Keyper systems</t>
  </si>
  <si>
    <t>N/A Void</t>
  </si>
  <si>
    <t>Unit not working (Void)</t>
  </si>
  <si>
    <t>N/A Bad Parts</t>
  </si>
  <si>
    <t>Buzzing in Relays</t>
  </si>
  <si>
    <t>CAR-ACI-1052</t>
  </si>
  <si>
    <t>Component side bridging</t>
  </si>
  <si>
    <t>Eric Horne</t>
  </si>
  <si>
    <t>CAR-ACI-1041</t>
  </si>
  <si>
    <t>Socket lead solder issue</t>
  </si>
  <si>
    <t>Logikx</t>
  </si>
  <si>
    <t>CAR-ACI-1040</t>
  </si>
  <si>
    <t>Unauthorized resistor substitution</t>
  </si>
  <si>
    <t>CAR-ACI-1039</t>
  </si>
  <si>
    <t>Did not install jumpers on J1</t>
  </si>
  <si>
    <t>6614L</t>
  </si>
  <si>
    <t>CAR-ACI-1038</t>
  </si>
  <si>
    <t>Solder shorts on micro</t>
  </si>
  <si>
    <t>Galaxy Charlotte</t>
  </si>
  <si>
    <t>N/A (Design)</t>
  </si>
  <si>
    <t>Card blowing fuse</t>
  </si>
  <si>
    <t>Ron Stack</t>
  </si>
  <si>
    <t>N/A (Internal Change)</t>
  </si>
  <si>
    <t>122 boards with ST part instead of Fairchild</t>
  </si>
  <si>
    <t>Eric Horne at sol</t>
  </si>
  <si>
    <t>AT Solutions</t>
  </si>
  <si>
    <t>LED holes filled with solder</t>
  </si>
  <si>
    <t>Jon</t>
  </si>
  <si>
    <t>Custom LED</t>
  </si>
  <si>
    <t>5% of the boards had connectors on seated properly</t>
  </si>
  <si>
    <t>Glen Singletary</t>
  </si>
  <si>
    <t>Camp Creek Technology</t>
  </si>
  <si>
    <t>CAPA-382-C</t>
  </si>
  <si>
    <t>2 boards sent for open traces</t>
  </si>
  <si>
    <t>Tim Finn</t>
  </si>
  <si>
    <t>CAPA-383-C</t>
  </si>
  <si>
    <t>10 boards silkscreened backwards</t>
  </si>
  <si>
    <t>2 failed in the testing lab (h2) version</t>
  </si>
  <si>
    <t>James Wyler</t>
  </si>
  <si>
    <t>MSI</t>
  </si>
  <si>
    <t>Date Closed</t>
  </si>
  <si>
    <t>Customer  SCAR</t>
  </si>
  <si>
    <t>Date closed</t>
  </si>
  <si>
    <t>CAR #</t>
  </si>
  <si>
    <t>Problem</t>
  </si>
  <si>
    <t>Contact</t>
  </si>
  <si>
    <t>Job #</t>
  </si>
  <si>
    <t>PO or Part Number</t>
  </si>
  <si>
    <t>Company</t>
  </si>
  <si>
    <t>Customer Complaints</t>
  </si>
  <si>
    <t>12439-2</t>
  </si>
  <si>
    <t>OK TO SHIP BY CUSOMER</t>
  </si>
  <si>
    <t>12430-1</t>
  </si>
  <si>
    <t>12499-2</t>
  </si>
  <si>
    <t>12456-2</t>
  </si>
  <si>
    <t>4231</t>
  </si>
  <si>
    <t>12436-3</t>
  </si>
  <si>
    <t>12441-1</t>
  </si>
  <si>
    <t>12113-3</t>
  </si>
  <si>
    <t>5929M-2 ASSY</t>
  </si>
  <si>
    <t>Complaint and Notes</t>
  </si>
  <si>
    <t>Process</t>
  </si>
  <si>
    <t>Quantity</t>
  </si>
  <si>
    <t>CAR or SCAR         (if necessary)</t>
  </si>
  <si>
    <t>Work Order</t>
  </si>
  <si>
    <t>TRISTAR</t>
  </si>
  <si>
    <t>5324 ASSY</t>
  </si>
  <si>
    <t>12383-2</t>
  </si>
  <si>
    <t>3375</t>
  </si>
  <si>
    <t>12458-1</t>
  </si>
  <si>
    <t>12516-1</t>
  </si>
  <si>
    <t>CUSTOMER WANT OS PCS</t>
  </si>
  <si>
    <t>12461-1</t>
  </si>
  <si>
    <t>6897L ASSY</t>
  </si>
  <si>
    <t>12396-1</t>
  </si>
  <si>
    <t>A1057-3</t>
  </si>
  <si>
    <t>12442-1</t>
  </si>
  <si>
    <t>12446-6</t>
  </si>
  <si>
    <t>12464-1</t>
  </si>
  <si>
    <t>12447-4</t>
  </si>
  <si>
    <t>12448-2</t>
  </si>
  <si>
    <t>5340 ASSY</t>
  </si>
  <si>
    <t>12434-2</t>
  </si>
  <si>
    <t>CORNING</t>
  </si>
  <si>
    <t>612</t>
  </si>
  <si>
    <t>12506-1</t>
  </si>
  <si>
    <t>12305-3</t>
  </si>
  <si>
    <t>6903 ASSY</t>
  </si>
  <si>
    <t>12488-14</t>
  </si>
  <si>
    <t>6900 ASSY</t>
  </si>
  <si>
    <t>12469-2</t>
  </si>
  <si>
    <t>12446-5</t>
  </si>
  <si>
    <t>12476-1</t>
  </si>
  <si>
    <t>5941 ASSY</t>
  </si>
  <si>
    <t>12425-2</t>
  </si>
  <si>
    <t>12480-1</t>
  </si>
  <si>
    <t>12382-3</t>
  </si>
  <si>
    <t>6906 ASSY</t>
  </si>
  <si>
    <t>12477-2</t>
  </si>
  <si>
    <t>12076-3</t>
  </si>
  <si>
    <t>12375-2</t>
  </si>
  <si>
    <t>12377-2</t>
  </si>
  <si>
    <t>12362-1</t>
  </si>
  <si>
    <t>LONG LEAD FOR RELAY</t>
  </si>
  <si>
    <t>4199L</t>
  </si>
  <si>
    <t>12533-1</t>
  </si>
  <si>
    <t>12531-1</t>
  </si>
  <si>
    <t>12488-12</t>
  </si>
  <si>
    <t>13</t>
  </si>
  <si>
    <t>6679L ASSY</t>
  </si>
  <si>
    <t>12512-1</t>
  </si>
  <si>
    <t>12482-1</t>
  </si>
  <si>
    <t>12460-1</t>
  </si>
  <si>
    <t>A545</t>
  </si>
  <si>
    <t>12466-1</t>
  </si>
  <si>
    <t>12470-1</t>
  </si>
  <si>
    <t>12447</t>
  </si>
  <si>
    <t>6915 ASSY</t>
  </si>
  <si>
    <t>12521-1</t>
  </si>
  <si>
    <t>PANEL FORM/CUSTOMER PICKUP</t>
  </si>
  <si>
    <t>Integrated</t>
  </si>
  <si>
    <t>Shipped 10 or 3?</t>
  </si>
  <si>
    <t>Don't work</t>
  </si>
  <si>
    <t>11884-4</t>
  </si>
  <si>
    <t>CUSTOMER CALL FOR EARLY DEL</t>
  </si>
  <si>
    <t>12501-3</t>
  </si>
  <si>
    <t>12431-2</t>
  </si>
  <si>
    <t>PROCESS ELE</t>
  </si>
  <si>
    <t>12484-1</t>
  </si>
  <si>
    <t>12510-1</t>
  </si>
  <si>
    <t>12465-2</t>
  </si>
  <si>
    <t>12313-3</t>
  </si>
  <si>
    <t>6913</t>
  </si>
  <si>
    <t>12520-1</t>
  </si>
  <si>
    <t>12479-2</t>
  </si>
  <si>
    <t>12471-3</t>
  </si>
  <si>
    <t>6916</t>
  </si>
  <si>
    <t>12527-1</t>
  </si>
  <si>
    <t>12549-1</t>
  </si>
  <si>
    <t>12148-5</t>
  </si>
  <si>
    <t>6894 ASSY</t>
  </si>
  <si>
    <t>12372-4</t>
  </si>
  <si>
    <t>6892 ASSY</t>
  </si>
  <si>
    <t>12399-2</t>
  </si>
  <si>
    <t xml:space="preserve">ALUMINUM BORAD CAME LATE FROM OUT SOURCE </t>
  </si>
  <si>
    <t>12338-2</t>
  </si>
  <si>
    <t>4512</t>
  </si>
  <si>
    <t>12518-1</t>
  </si>
  <si>
    <t>12497-1</t>
  </si>
  <si>
    <t>Possible internal damage (connector spins)</t>
  </si>
  <si>
    <t>12568-1</t>
  </si>
  <si>
    <t>12474-2</t>
  </si>
  <si>
    <t>12507-1</t>
  </si>
  <si>
    <t>12492-1</t>
  </si>
  <si>
    <t>5989</t>
  </si>
  <si>
    <t>12496-1</t>
  </si>
  <si>
    <t>12513-1</t>
  </si>
  <si>
    <t>12509-1</t>
  </si>
  <si>
    <t>12489-2</t>
  </si>
  <si>
    <t>12412-1</t>
  </si>
  <si>
    <t>12490-1</t>
  </si>
  <si>
    <t>12184-4</t>
  </si>
  <si>
    <t>Counts 4 instead of 3</t>
  </si>
  <si>
    <t>12554-1</t>
  </si>
  <si>
    <t>12534-1</t>
  </si>
  <si>
    <t>WE SHIP 21 6/14/13</t>
  </si>
  <si>
    <t>12041-4</t>
  </si>
  <si>
    <t>12578-1</t>
  </si>
  <si>
    <t>Vision Metering</t>
  </si>
  <si>
    <t>12500-3</t>
  </si>
  <si>
    <t>RMA mistakenly issued</t>
  </si>
  <si>
    <t>125691</t>
  </si>
  <si>
    <t>12555-1</t>
  </si>
  <si>
    <t>6905</t>
  </si>
  <si>
    <t>12478-1</t>
  </si>
  <si>
    <t>12550-1</t>
  </si>
  <si>
    <t>12512-2</t>
  </si>
  <si>
    <t>12508-1</t>
  </si>
  <si>
    <t>12544-1</t>
  </si>
  <si>
    <t>12475-1</t>
  </si>
  <si>
    <t>12522-1</t>
  </si>
  <si>
    <t>6782-2 ASSY</t>
  </si>
  <si>
    <t>6782-1 ASSY</t>
  </si>
  <si>
    <t>6782-3 ASSY</t>
  </si>
  <si>
    <t>12488-7</t>
  </si>
  <si>
    <t>CUSTOMER PARTS CAME LATE</t>
  </si>
  <si>
    <t>12528-2</t>
  </si>
  <si>
    <t>12540-1</t>
  </si>
  <si>
    <t>PORT CITY</t>
  </si>
  <si>
    <t>6921L ASSY</t>
  </si>
  <si>
    <t>12560-1</t>
  </si>
  <si>
    <t>12371-5</t>
  </si>
  <si>
    <t>12525-2</t>
  </si>
  <si>
    <t>12493-2</t>
  </si>
  <si>
    <t>12511-1</t>
  </si>
  <si>
    <t>12541-2</t>
  </si>
  <si>
    <t>12488-9</t>
  </si>
  <si>
    <t>WE ALL READY SHOP SAMPLE FOR APPROVE</t>
  </si>
  <si>
    <t>SYMETRICS</t>
  </si>
  <si>
    <t>6917</t>
  </si>
  <si>
    <t>12557-1</t>
  </si>
  <si>
    <t>12319-1</t>
  </si>
  <si>
    <t>12532-2</t>
  </si>
  <si>
    <t>12529-1</t>
  </si>
  <si>
    <t>6912</t>
  </si>
  <si>
    <t>12552-1</t>
  </si>
  <si>
    <t>12530-1</t>
  </si>
  <si>
    <t>12519-1</t>
  </si>
  <si>
    <t>3042</t>
  </si>
  <si>
    <t>12543-1</t>
  </si>
  <si>
    <t>12313-6</t>
  </si>
  <si>
    <t>6922 ASSY</t>
  </si>
  <si>
    <t>12566-1</t>
  </si>
  <si>
    <t>12562-1</t>
  </si>
  <si>
    <t>12523-1</t>
  </si>
  <si>
    <t>6925</t>
  </si>
  <si>
    <t>12584-1</t>
  </si>
  <si>
    <t>12535-2</t>
  </si>
  <si>
    <t>12515-2</t>
  </si>
  <si>
    <t>12579-1</t>
  </si>
  <si>
    <t>12573-1</t>
  </si>
  <si>
    <t>12558-1</t>
  </si>
  <si>
    <t>12581-2</t>
  </si>
  <si>
    <t>12469-3</t>
  </si>
  <si>
    <t>12514-1</t>
  </si>
  <si>
    <t>12567-2</t>
  </si>
  <si>
    <t>12587-1</t>
  </si>
  <si>
    <t>12553-1</t>
  </si>
  <si>
    <t>Switches, test failures</t>
  </si>
  <si>
    <t>6920</t>
  </si>
  <si>
    <t>12559-1</t>
  </si>
  <si>
    <t>12517-2</t>
  </si>
  <si>
    <t>12583-1</t>
  </si>
  <si>
    <t>12570-1</t>
  </si>
  <si>
    <t>3249 ASSY</t>
  </si>
  <si>
    <t>12537-2</t>
  </si>
  <si>
    <t>6927 ASSY</t>
  </si>
  <si>
    <t>12608-1</t>
  </si>
  <si>
    <t>12571-1</t>
  </si>
  <si>
    <t>12597-1</t>
  </si>
  <si>
    <t>12585-1</t>
  </si>
  <si>
    <t>12492-2</t>
  </si>
  <si>
    <t>12574-1</t>
  </si>
  <si>
    <t>12577-1</t>
  </si>
  <si>
    <t>12562-2</t>
  </si>
  <si>
    <t>12454-1</t>
  </si>
  <si>
    <t>12582-1</t>
  </si>
  <si>
    <t>12569-2</t>
  </si>
  <si>
    <t>WE ALL REDY SHIP 69 EARLYER</t>
  </si>
  <si>
    <t>12591-1</t>
  </si>
  <si>
    <t>11842-4</t>
  </si>
  <si>
    <t>12546-2</t>
  </si>
  <si>
    <t>12526-2</t>
  </si>
  <si>
    <t>12634-1</t>
  </si>
  <si>
    <t>4272L ASSY</t>
  </si>
  <si>
    <t>12451-2</t>
  </si>
  <si>
    <t>12604-1</t>
  </si>
  <si>
    <t>11882-5</t>
  </si>
  <si>
    <t>11883-4</t>
  </si>
  <si>
    <t>12505-3</t>
  </si>
  <si>
    <t>12580-1</t>
  </si>
  <si>
    <t>12503-3</t>
  </si>
  <si>
    <t>12636-1</t>
  </si>
  <si>
    <t>5876</t>
  </si>
  <si>
    <t>12593-1</t>
  </si>
  <si>
    <t>12595-2</t>
  </si>
  <si>
    <t>12614-2</t>
  </si>
  <si>
    <t>CUSTOMER POCKUP</t>
  </si>
  <si>
    <t>12565-2</t>
  </si>
  <si>
    <t>12504-2</t>
  </si>
  <si>
    <t>SATURN</t>
  </si>
  <si>
    <t>6919 ASSY</t>
  </si>
  <si>
    <t>12551-2</t>
  </si>
  <si>
    <t>6926L ASSY</t>
  </si>
  <si>
    <t>12607-1</t>
  </si>
  <si>
    <t>5111</t>
  </si>
  <si>
    <t>12588-1</t>
  </si>
  <si>
    <t>12603-1</t>
  </si>
  <si>
    <t>REN</t>
  </si>
  <si>
    <t>5782L</t>
  </si>
  <si>
    <t>12602-1</t>
  </si>
  <si>
    <t>12572-2</t>
  </si>
  <si>
    <t>12856-2</t>
  </si>
  <si>
    <t>1708</t>
  </si>
  <si>
    <t>12600-1</t>
  </si>
  <si>
    <t>12545-1</t>
  </si>
  <si>
    <t>6904 ASSY</t>
  </si>
  <si>
    <t>12488-11</t>
  </si>
  <si>
    <t>LEDs lit and no Display</t>
  </si>
  <si>
    <t>4500L</t>
  </si>
  <si>
    <t>12599-1</t>
  </si>
  <si>
    <t>CUSTOMER DID NOT GIVE PARTS ON TIME ALSO  NOT ENOUGH PARTS</t>
  </si>
  <si>
    <t>6130 ASSY</t>
  </si>
  <si>
    <t>12458-2</t>
  </si>
  <si>
    <t>CUSTOMER SAY PUT IN UPS</t>
  </si>
  <si>
    <t>12651-1</t>
  </si>
  <si>
    <t>12596-2</t>
  </si>
  <si>
    <t>12605-1</t>
  </si>
  <si>
    <t>12612-1</t>
  </si>
  <si>
    <t>12363-3</t>
  </si>
  <si>
    <t>12584-2</t>
  </si>
  <si>
    <t>12614-5</t>
  </si>
  <si>
    <t>12650-1</t>
  </si>
  <si>
    <t>12622-1</t>
  </si>
  <si>
    <t>12615-1</t>
  </si>
  <si>
    <t>12625-1</t>
  </si>
  <si>
    <t>12556-3</t>
  </si>
  <si>
    <t>12645-1</t>
  </si>
  <si>
    <t>12662-1</t>
  </si>
  <si>
    <t>12646-1</t>
  </si>
  <si>
    <t>12592-2</t>
  </si>
  <si>
    <t>12617-2</t>
  </si>
  <si>
    <t>12610-1</t>
  </si>
  <si>
    <t>12606-1</t>
  </si>
  <si>
    <t>4601L</t>
  </si>
  <si>
    <t>12631-1</t>
  </si>
  <si>
    <t>12624-1</t>
  </si>
  <si>
    <t>12567-4</t>
  </si>
  <si>
    <t>12639-1</t>
  </si>
  <si>
    <t>12475-2</t>
  </si>
  <si>
    <t>12371-6</t>
  </si>
  <si>
    <t>12629-1</t>
  </si>
  <si>
    <t>6911 ASSY</t>
  </si>
  <si>
    <t>12524-2</t>
  </si>
  <si>
    <t>12620-3</t>
  </si>
  <si>
    <t>12683-1</t>
  </si>
  <si>
    <t>12682-1</t>
  </si>
  <si>
    <t>HH TECH</t>
  </si>
  <si>
    <t>12611-2</t>
  </si>
  <si>
    <t>12644-1</t>
  </si>
  <si>
    <t>NORH EAST</t>
  </si>
  <si>
    <t>12627-1</t>
  </si>
  <si>
    <t>4391L</t>
  </si>
  <si>
    <t>12631-2</t>
  </si>
  <si>
    <t>12677-1</t>
  </si>
  <si>
    <t>12630-1</t>
  </si>
  <si>
    <t>12638-2</t>
  </si>
  <si>
    <t>12632-1</t>
  </si>
  <si>
    <t>3287</t>
  </si>
  <si>
    <t>12601-1</t>
  </si>
  <si>
    <t>6932L ASSY</t>
  </si>
  <si>
    <t>12656-2</t>
  </si>
  <si>
    <t>6929</t>
  </si>
  <si>
    <t>12633-1</t>
  </si>
  <si>
    <t>12653-1</t>
  </si>
  <si>
    <t>12693-1</t>
  </si>
  <si>
    <t>12628-2</t>
  </si>
  <si>
    <t>6106 ASSY</t>
  </si>
  <si>
    <t>12618-2</t>
  </si>
  <si>
    <t>12646-3</t>
  </si>
  <si>
    <t>6928 ASSY</t>
  </si>
  <si>
    <t>12626-2</t>
  </si>
  <si>
    <t>12663-1</t>
  </si>
  <si>
    <t>JLS/LEWS</t>
  </si>
  <si>
    <t>12623-2</t>
  </si>
  <si>
    <t>6933</t>
  </si>
  <si>
    <t>12657-1</t>
  </si>
  <si>
    <t>12660-1</t>
  </si>
  <si>
    <t>6932L</t>
  </si>
  <si>
    <t>Pressure Sensors Fail</t>
  </si>
  <si>
    <t>12664-1</t>
  </si>
  <si>
    <t>CURT HARTU</t>
  </si>
  <si>
    <t>6931 ASSY</t>
  </si>
  <si>
    <t>12643-2</t>
  </si>
  <si>
    <t>6938 ASSY</t>
  </si>
  <si>
    <t>12679-1</t>
  </si>
  <si>
    <t>12691-2</t>
  </si>
  <si>
    <t>ONLY 198 BOARD SUPPLY</t>
  </si>
  <si>
    <t>12655-1</t>
  </si>
  <si>
    <t>6273 ASSY</t>
  </si>
  <si>
    <t>12616-2</t>
  </si>
  <si>
    <t>Never Returned</t>
  </si>
  <si>
    <t>Nitronex</t>
  </si>
  <si>
    <t>Missing connector J900,901</t>
  </si>
  <si>
    <t>Gerber files we received had solder mask in holes.</t>
  </si>
  <si>
    <t>11884-5</t>
  </si>
  <si>
    <t>12686-1</t>
  </si>
  <si>
    <t>WE CALL CUSTOMER OK WITH EXTRA</t>
  </si>
  <si>
    <t>120974-1</t>
  </si>
  <si>
    <t>12666-1</t>
  </si>
  <si>
    <t>12648-2</t>
  </si>
  <si>
    <t>12659-1</t>
  </si>
  <si>
    <t>CROSS SECTION TOOK TIME</t>
  </si>
  <si>
    <t>Harsco Rail</t>
  </si>
  <si>
    <t>5189</t>
  </si>
  <si>
    <t>TEST FIX</t>
  </si>
  <si>
    <t xml:space="preserve">CUSTOMER TEST FIXER </t>
  </si>
  <si>
    <t>12609-1</t>
  </si>
  <si>
    <t>A1765</t>
  </si>
  <si>
    <t>1266-1</t>
  </si>
  <si>
    <t>12658-1</t>
  </si>
  <si>
    <t>4502L</t>
  </si>
  <si>
    <t>12674-1</t>
  </si>
  <si>
    <t>Resonant Circuits</t>
  </si>
  <si>
    <t>12673-2</t>
  </si>
  <si>
    <t>QUAD GROUP</t>
  </si>
  <si>
    <t>A1833</t>
  </si>
  <si>
    <t>12668-1</t>
  </si>
  <si>
    <t>12676-1</t>
  </si>
  <si>
    <t>VOID (Modification Order)</t>
  </si>
  <si>
    <t>Tactical 3D (FDTC)</t>
  </si>
  <si>
    <t>Customer requests IC ( U6 ) change. NOT A REPAIR</t>
  </si>
  <si>
    <t>12621-3</t>
  </si>
  <si>
    <t>12642-1</t>
  </si>
  <si>
    <t>12665-1</t>
  </si>
  <si>
    <t>12721-1</t>
  </si>
  <si>
    <t>6951</t>
  </si>
  <si>
    <t>12724-1</t>
  </si>
  <si>
    <t>12702-1</t>
  </si>
  <si>
    <t>12709-2</t>
  </si>
  <si>
    <t>12684-2</t>
  </si>
  <si>
    <t>12641-2</t>
  </si>
  <si>
    <t>12699-1</t>
  </si>
  <si>
    <t>12680-1</t>
  </si>
  <si>
    <t>12716-1</t>
  </si>
  <si>
    <t>12744-1</t>
  </si>
  <si>
    <t>6937</t>
  </si>
  <si>
    <t>12691-1</t>
  </si>
  <si>
    <t>we recive parts for 597 pcs</t>
  </si>
  <si>
    <t>6785 ASSY</t>
  </si>
  <si>
    <t>12737-1</t>
  </si>
  <si>
    <t>HYDE-PARK</t>
  </si>
  <si>
    <t>12704-1</t>
  </si>
  <si>
    <t>11701-4</t>
  </si>
  <si>
    <t>12483-1</t>
  </si>
  <si>
    <t>PTEK</t>
  </si>
  <si>
    <t>6945</t>
  </si>
  <si>
    <t>12719-1</t>
  </si>
  <si>
    <t>12718-1</t>
  </si>
  <si>
    <t>6952</t>
  </si>
  <si>
    <t>12726-1</t>
  </si>
  <si>
    <t xml:space="preserve">Assemblies not working. </t>
  </si>
  <si>
    <t>6930-1 ASSY</t>
  </si>
  <si>
    <t>12712-2</t>
  </si>
  <si>
    <t>12731-1</t>
  </si>
  <si>
    <t>12717-2</t>
  </si>
  <si>
    <t>12654-3</t>
  </si>
  <si>
    <t>12667-2</t>
  </si>
  <si>
    <t>Connector Loose</t>
  </si>
  <si>
    <t>CAR-ACI-1079</t>
  </si>
  <si>
    <t>6265 ASSY</t>
  </si>
  <si>
    <t>12575-2</t>
  </si>
  <si>
    <t>WAITED FOR TEST FIX</t>
  </si>
  <si>
    <t>12698-1</t>
  </si>
  <si>
    <t>12762-1</t>
  </si>
  <si>
    <t>12696-1</t>
  </si>
  <si>
    <t>12692-2</t>
  </si>
  <si>
    <t>12687-2</t>
  </si>
  <si>
    <t>12690-1</t>
  </si>
  <si>
    <t>6712 ASSY</t>
  </si>
  <si>
    <t>12749-1</t>
  </si>
  <si>
    <t>12598-2</t>
  </si>
  <si>
    <t>12725-2</t>
  </si>
  <si>
    <t>6944</t>
  </si>
  <si>
    <t>12710-1</t>
  </si>
  <si>
    <t>6940</t>
  </si>
  <si>
    <t>12701-1</t>
  </si>
  <si>
    <t>6941</t>
  </si>
  <si>
    <t>12722-1</t>
  </si>
  <si>
    <t>12707-2</t>
  </si>
  <si>
    <t>12567-6</t>
  </si>
  <si>
    <t>6943L ASSY</t>
  </si>
  <si>
    <t>12705-4</t>
  </si>
  <si>
    <t>5182</t>
  </si>
  <si>
    <t>12669-1</t>
  </si>
  <si>
    <t>124B</t>
  </si>
  <si>
    <t>1 unit return for RMA 124</t>
  </si>
  <si>
    <t>Pressure sensor still fails</t>
  </si>
  <si>
    <t>6942L ASSY</t>
  </si>
  <si>
    <t>12705-3</t>
  </si>
  <si>
    <t>6740 ASSY</t>
  </si>
  <si>
    <t>11674-2</t>
  </si>
  <si>
    <t>12694-1</t>
  </si>
  <si>
    <t>2941</t>
  </si>
  <si>
    <t>12697-1</t>
  </si>
  <si>
    <t>12706-3</t>
  </si>
  <si>
    <t>12637-2</t>
  </si>
  <si>
    <t>12713-1</t>
  </si>
  <si>
    <t>12703-1</t>
  </si>
  <si>
    <t>12714-1</t>
  </si>
  <si>
    <t>12538-1</t>
  </si>
  <si>
    <t>12727-1</t>
  </si>
  <si>
    <t>12727-2</t>
  </si>
  <si>
    <t>6950</t>
  </si>
  <si>
    <t>12733-1</t>
  </si>
  <si>
    <t>12745-3</t>
  </si>
  <si>
    <t>12757-1</t>
  </si>
  <si>
    <t>5586</t>
  </si>
  <si>
    <t>12729-1</t>
  </si>
  <si>
    <t>6939L ASSY</t>
  </si>
  <si>
    <t>12700-2</t>
  </si>
  <si>
    <t>12720-1</t>
  </si>
  <si>
    <t>12721-2</t>
  </si>
  <si>
    <t>12649-2</t>
  </si>
  <si>
    <t>12732-1</t>
  </si>
  <si>
    <t>12742-8</t>
  </si>
  <si>
    <t>12656-3</t>
  </si>
  <si>
    <t>CUSTOMER PART CAME LATE</t>
  </si>
  <si>
    <t>Mod</t>
  </si>
  <si>
    <t>Modification</t>
  </si>
  <si>
    <t>6935 ASSY</t>
  </si>
  <si>
    <t>12761-2</t>
  </si>
  <si>
    <t>VISION METERING</t>
  </si>
  <si>
    <t>12788-1</t>
  </si>
  <si>
    <t>12750-1</t>
  </si>
  <si>
    <t>MISSING KIT FROM CUSTOMER</t>
  </si>
  <si>
    <t>12791-1</t>
  </si>
  <si>
    <t>12735-1</t>
  </si>
  <si>
    <t>12738-3</t>
  </si>
  <si>
    <t>A1436 ASSY</t>
  </si>
  <si>
    <t>12699-2</t>
  </si>
  <si>
    <t>VT HACKNEY</t>
  </si>
  <si>
    <t>6959 ASSY</t>
  </si>
  <si>
    <t>12751-2</t>
  </si>
  <si>
    <t>12801-1</t>
  </si>
  <si>
    <t>6953</t>
  </si>
  <si>
    <t>12769-1</t>
  </si>
  <si>
    <t>6954</t>
  </si>
  <si>
    <t>6968</t>
  </si>
  <si>
    <t>12777-1</t>
  </si>
  <si>
    <t>ELECTRONIC DESIGN</t>
  </si>
  <si>
    <t>12743-1</t>
  </si>
  <si>
    <t>12647-1</t>
  </si>
  <si>
    <t>REWORK /REPLACE</t>
  </si>
  <si>
    <t>Rework</t>
  </si>
  <si>
    <t>WATHERFORD LAB</t>
  </si>
  <si>
    <t>6955 ASSY</t>
  </si>
  <si>
    <t>12758-2</t>
  </si>
  <si>
    <t>PRONTO ELE</t>
  </si>
  <si>
    <t>6934 ASSY</t>
  </si>
  <si>
    <t>12678-2</t>
  </si>
  <si>
    <t>6964 ASSY</t>
  </si>
  <si>
    <t>12770-6</t>
  </si>
  <si>
    <t>Bent / cracked connector indicates field damage</t>
  </si>
  <si>
    <t>Missing end cap?</t>
  </si>
  <si>
    <t>Wong IC??</t>
  </si>
  <si>
    <t>12675-2</t>
  </si>
  <si>
    <t>6428</t>
  </si>
  <si>
    <t>12748-1</t>
  </si>
  <si>
    <t>McCoy Machinery</t>
  </si>
  <si>
    <t>Switching</t>
  </si>
  <si>
    <t>VT Hackney</t>
  </si>
  <si>
    <t>What are these</t>
  </si>
  <si>
    <t>12759-1</t>
  </si>
  <si>
    <t>3357</t>
  </si>
  <si>
    <t>12772-2</t>
  </si>
  <si>
    <t>6951 ASSY</t>
  </si>
  <si>
    <t>Customer NCR</t>
  </si>
  <si>
    <t>Not Tracked</t>
  </si>
  <si>
    <t>NCR-6279-C</t>
  </si>
  <si>
    <t>NCR-508-L</t>
  </si>
  <si>
    <t>Not Available</t>
  </si>
  <si>
    <t>Not available</t>
  </si>
  <si>
    <t>Continued version of RMA 114</t>
  </si>
  <si>
    <t>12746-5</t>
  </si>
  <si>
    <t>12754-2</t>
  </si>
  <si>
    <t>6960 ASSY</t>
  </si>
  <si>
    <t>12763-1</t>
  </si>
  <si>
    <t>12755-1</t>
  </si>
  <si>
    <t>12767-1</t>
  </si>
  <si>
    <t>4036</t>
  </si>
  <si>
    <t>12730-1</t>
  </si>
  <si>
    <t xml:space="preserve">Voided </t>
  </si>
  <si>
    <t>NCR-6903-C</t>
  </si>
  <si>
    <t>NCR-592-L</t>
  </si>
  <si>
    <t>MED-FIT</t>
  </si>
  <si>
    <t>6947L ASSY</t>
  </si>
  <si>
    <t>12747-4</t>
  </si>
  <si>
    <t>6948L ASSY</t>
  </si>
  <si>
    <t>6949L ASSY</t>
  </si>
  <si>
    <t>6976 ASSY</t>
  </si>
  <si>
    <t>12814-1</t>
  </si>
  <si>
    <t>12821-1</t>
  </si>
  <si>
    <t>12795-2</t>
  </si>
  <si>
    <t>12695-3</t>
  </si>
  <si>
    <t>12313-7</t>
  </si>
  <si>
    <t>Diode Polarity</t>
  </si>
  <si>
    <t>12756-2</t>
  </si>
  <si>
    <t>6962 ASSY</t>
  </si>
  <si>
    <t>12770-4</t>
  </si>
  <si>
    <t>12671-1</t>
  </si>
  <si>
    <t>12771-3</t>
  </si>
  <si>
    <t>12746-4</t>
  </si>
  <si>
    <t>6428 ASSY</t>
  </si>
  <si>
    <t>6965 ASSY</t>
  </si>
  <si>
    <t>12773-1</t>
  </si>
  <si>
    <t>FOR APPROVAL</t>
  </si>
  <si>
    <t>Header on wrong side</t>
  </si>
  <si>
    <t>Broken Connector housing</t>
  </si>
  <si>
    <t>12256-3</t>
  </si>
  <si>
    <t>12753-1</t>
  </si>
  <si>
    <t>12800-1</t>
  </si>
  <si>
    <t>CUSTOMER PICKUP/SUPPLY 10ASSY ONLY</t>
  </si>
  <si>
    <t>CUSTOMER PICKUP/SUPPLY 24ASSY ONLY</t>
  </si>
  <si>
    <t>12824-1</t>
  </si>
  <si>
    <t>12781-1</t>
  </si>
  <si>
    <t>12828-1</t>
  </si>
  <si>
    <t>12768-2</t>
  </si>
  <si>
    <t>CCSS24837</t>
  </si>
  <si>
    <t>6967</t>
  </si>
  <si>
    <t>12802-1</t>
  </si>
  <si>
    <t>12743-3</t>
  </si>
  <si>
    <t>12766-1</t>
  </si>
  <si>
    <t>12782-1</t>
  </si>
  <si>
    <t>6975</t>
  </si>
  <si>
    <t>12811-1</t>
  </si>
  <si>
    <t>6963 ASSY</t>
  </si>
  <si>
    <t>12770-5</t>
  </si>
  <si>
    <t>Hired Hand</t>
  </si>
  <si>
    <t>LED Wrong color</t>
  </si>
  <si>
    <t>Process Electronics Corp</t>
  </si>
  <si>
    <t>Q3 Q4 Polarity</t>
  </si>
  <si>
    <t>12836-1</t>
  </si>
  <si>
    <t>CUSTOMER WANT WHAT EVER WE CAN MAKE IT</t>
  </si>
  <si>
    <t>12792-1</t>
  </si>
  <si>
    <t>TRIQUINT</t>
  </si>
  <si>
    <t>6974 ASSY</t>
  </si>
  <si>
    <t>12820-1</t>
  </si>
  <si>
    <t>12808-2</t>
  </si>
  <si>
    <t>12844-1</t>
  </si>
  <si>
    <t>12633-2</t>
  </si>
  <si>
    <t>6874 ASSY</t>
  </si>
  <si>
    <t>6654L ASSY</t>
  </si>
  <si>
    <t>12774-4</t>
  </si>
  <si>
    <t>ELECRTRO SWITCH</t>
  </si>
  <si>
    <t>12803-2</t>
  </si>
  <si>
    <t>12077-3</t>
  </si>
  <si>
    <t>12845-1</t>
  </si>
  <si>
    <t>REWOK</t>
  </si>
  <si>
    <t>6773</t>
  </si>
  <si>
    <t>6973-1</t>
  </si>
  <si>
    <t>DID DNOT SUPPLY ALL ASSY FIRST TIME</t>
  </si>
  <si>
    <t>4318</t>
  </si>
  <si>
    <t>12765-1</t>
  </si>
  <si>
    <t>12681-1</t>
  </si>
  <si>
    <t>Pyott-Boone</t>
  </si>
  <si>
    <t>Zoetis/Embrex</t>
  </si>
  <si>
    <t>3689 (BB)</t>
  </si>
  <si>
    <t>HSRSCO</t>
  </si>
  <si>
    <t>12779-2</t>
  </si>
  <si>
    <t>12852-1</t>
  </si>
  <si>
    <t>112799-1</t>
  </si>
  <si>
    <t>12562-3</t>
  </si>
  <si>
    <t>12790-1</t>
  </si>
  <si>
    <t>6949 ASSY</t>
  </si>
  <si>
    <t>12747-9</t>
  </si>
  <si>
    <t>6948 ASSY</t>
  </si>
  <si>
    <t>3880</t>
  </si>
  <si>
    <t>12808-1</t>
  </si>
  <si>
    <t>6961 ASSY</t>
  </si>
  <si>
    <t>12787-2</t>
  </si>
  <si>
    <t>12796-1</t>
  </si>
  <si>
    <t>12827-1</t>
  </si>
  <si>
    <t>12839-2</t>
  </si>
  <si>
    <t>12783-2</t>
  </si>
  <si>
    <t>12751-3</t>
  </si>
  <si>
    <t>3 SAMPLE SEND FOR APPROVAL</t>
  </si>
  <si>
    <t>12728-2</t>
  </si>
  <si>
    <t>6978-1</t>
  </si>
  <si>
    <t>12855-1</t>
  </si>
  <si>
    <t>12780-3</t>
  </si>
  <si>
    <t>4634</t>
  </si>
  <si>
    <t>12841-1</t>
  </si>
  <si>
    <t>12764-2</t>
  </si>
  <si>
    <t>12766-2</t>
  </si>
  <si>
    <t>4100</t>
  </si>
  <si>
    <t>12815-1</t>
  </si>
  <si>
    <t>12785-1</t>
  </si>
  <si>
    <t>12706-4</t>
  </si>
  <si>
    <t>12809-1</t>
  </si>
  <si>
    <t>12806-1</t>
  </si>
  <si>
    <t>FLORIDA DE</t>
  </si>
  <si>
    <t>5873 ASSY</t>
  </si>
  <si>
    <t>12786-4</t>
  </si>
  <si>
    <t>FLPRIDA DE</t>
  </si>
  <si>
    <t>5874 ASSY</t>
  </si>
  <si>
    <t>12865-1</t>
  </si>
  <si>
    <t>12567-8</t>
  </si>
  <si>
    <t>JACOBSON</t>
  </si>
  <si>
    <t>12775-2</t>
  </si>
  <si>
    <t>6907 ASSY</t>
  </si>
  <si>
    <t>FIRST ARTICLE</t>
  </si>
  <si>
    <t>12598-2-2</t>
  </si>
  <si>
    <t>12797-1</t>
  </si>
  <si>
    <t>6971 ASSY</t>
  </si>
  <si>
    <t>12813-2</t>
  </si>
  <si>
    <t>12789-2</t>
  </si>
  <si>
    <t>3236</t>
  </si>
  <si>
    <t>12823-1</t>
  </si>
  <si>
    <t>2517</t>
  </si>
  <si>
    <t>6958</t>
  </si>
  <si>
    <t>12760-2</t>
  </si>
  <si>
    <t>12563-2</t>
  </si>
  <si>
    <t>S.T.S.LLC</t>
  </si>
  <si>
    <t>5944L ASSY</t>
  </si>
  <si>
    <t>12834-1</t>
  </si>
  <si>
    <t>12831-2</t>
  </si>
  <si>
    <t>1 WE ALL REDY SHIP EARLY</t>
  </si>
  <si>
    <t>4254</t>
  </si>
  <si>
    <t>12835-1</t>
  </si>
  <si>
    <t>12842-1</t>
  </si>
  <si>
    <t>12810-1</t>
  </si>
  <si>
    <t>Port City Instruments</t>
  </si>
  <si>
    <t>6921L</t>
  </si>
  <si>
    <t>RCN 1 Polarity</t>
  </si>
  <si>
    <t>12804-1</t>
  </si>
  <si>
    <t>CUSTOMER PICKUP/2PC SHIP FOR APPROVE</t>
  </si>
  <si>
    <t>TEXTROL</t>
  </si>
  <si>
    <t>6369</t>
  </si>
  <si>
    <t>12816-1</t>
  </si>
  <si>
    <t>12832-1</t>
  </si>
  <si>
    <t>4816</t>
  </si>
  <si>
    <t>12847-1</t>
  </si>
  <si>
    <t>KEY PERFORMANCE</t>
  </si>
  <si>
    <t>6957 ASSY</t>
  </si>
  <si>
    <t>12752-1</t>
  </si>
  <si>
    <t>Sample approve late</t>
  </si>
  <si>
    <t>12866-1</t>
  </si>
  <si>
    <t>A1918</t>
  </si>
  <si>
    <t>12870-1</t>
  </si>
  <si>
    <t>12822-2</t>
  </si>
  <si>
    <t>BROWN &amp; MILLER</t>
  </si>
  <si>
    <t>12848-1</t>
  </si>
  <si>
    <t>12819-1</t>
  </si>
  <si>
    <t>12817-2</t>
  </si>
  <si>
    <t>12739-3</t>
  </si>
  <si>
    <t>12830-1</t>
  </si>
  <si>
    <t>PANEL FORM</t>
  </si>
  <si>
    <t>12892-1</t>
  </si>
  <si>
    <t>12867-1</t>
  </si>
  <si>
    <t>12862-1</t>
  </si>
  <si>
    <t>12838-2</t>
  </si>
  <si>
    <t>6986</t>
  </si>
  <si>
    <t>12879-1</t>
  </si>
  <si>
    <t>12475-4</t>
  </si>
  <si>
    <t>12826-1</t>
  </si>
  <si>
    <t>12840-1</t>
  </si>
  <si>
    <t>12795-1</t>
  </si>
  <si>
    <t>5303</t>
  </si>
  <si>
    <t>12818-1</t>
  </si>
  <si>
    <t>12891-1</t>
  </si>
  <si>
    <t>12524-4</t>
  </si>
  <si>
    <t>12890-1</t>
  </si>
  <si>
    <t>12864-2</t>
  </si>
  <si>
    <t>12818-2</t>
  </si>
  <si>
    <t>12892-1-1</t>
  </si>
  <si>
    <t>WE ALL READY SHIP 100</t>
  </si>
  <si>
    <t>6369 (BB)</t>
  </si>
  <si>
    <t>????????</t>
  </si>
  <si>
    <t>4793L (BB)</t>
  </si>
  <si>
    <t>T2 Hole size</t>
  </si>
  <si>
    <t>SPINBALL</t>
  </si>
  <si>
    <t>6992 ASSY</t>
  </si>
  <si>
    <t>12874-2</t>
  </si>
  <si>
    <t>12854-1</t>
  </si>
  <si>
    <t>12851-2</t>
  </si>
  <si>
    <t>12849-2</t>
  </si>
  <si>
    <t>11883-5</t>
  </si>
  <si>
    <t>12863-1</t>
  </si>
  <si>
    <t>6983</t>
  </si>
  <si>
    <t>12876-1</t>
  </si>
  <si>
    <t>12877-1</t>
  </si>
  <si>
    <t>12922-1</t>
  </si>
  <si>
    <t>KANBA</t>
  </si>
  <si>
    <t>4626L</t>
  </si>
  <si>
    <t>12861-1</t>
  </si>
  <si>
    <t>A983</t>
  </si>
  <si>
    <t>12880-1</t>
  </si>
  <si>
    <t>12873-2</t>
  </si>
  <si>
    <t>5559</t>
  </si>
  <si>
    <t>BERCHTOLD</t>
  </si>
  <si>
    <t>4099 ASSY</t>
  </si>
  <si>
    <t>12768-3</t>
  </si>
  <si>
    <t>12848-3</t>
  </si>
  <si>
    <t>12882-1</t>
  </si>
  <si>
    <t>Gerber</t>
  </si>
  <si>
    <t>6982 ASSY</t>
  </si>
  <si>
    <t>WE ALL READY SHIP 3 ASSY FIRST ARTICLE</t>
  </si>
  <si>
    <t>12716-2</t>
  </si>
  <si>
    <t>4161 ASSY</t>
  </si>
  <si>
    <t>12812-2</t>
  </si>
  <si>
    <t>12899-1</t>
  </si>
  <si>
    <t>LANG MEKRA</t>
  </si>
  <si>
    <t>6988 ASSY</t>
  </si>
  <si>
    <t>12898-1</t>
  </si>
  <si>
    <t xml:space="preserve">CUSTOMER PICKUP FIRST ARTICLE </t>
  </si>
  <si>
    <t>12641-3</t>
  </si>
  <si>
    <t>Zoetis</t>
  </si>
  <si>
    <t>5684L</t>
  </si>
  <si>
    <t>NCMR 386</t>
  </si>
  <si>
    <t>12851-4</t>
  </si>
  <si>
    <t>6980 ASSY</t>
  </si>
  <si>
    <t>12869-2</t>
  </si>
  <si>
    <t>12857-2</t>
  </si>
  <si>
    <t>NOT ENOUGH DIODE</t>
  </si>
  <si>
    <t>12673-3</t>
  </si>
  <si>
    <t>CUSTOMER ADD HIGHPOT ET</t>
  </si>
  <si>
    <t>12850-1</t>
  </si>
  <si>
    <t>12871-1</t>
  </si>
  <si>
    <t>12895-1</t>
  </si>
  <si>
    <t>Textrol</t>
  </si>
  <si>
    <t>12868-1</t>
  </si>
  <si>
    <t>ARNETPRO</t>
  </si>
  <si>
    <t>12916-1</t>
  </si>
  <si>
    <t>6994-2</t>
  </si>
  <si>
    <t>6994-1</t>
  </si>
  <si>
    <t>CUSTOMER SEND LATE BAORD</t>
  </si>
  <si>
    <t>Shorts</t>
  </si>
  <si>
    <t>5944L</t>
  </si>
  <si>
    <t>12745-1</t>
  </si>
  <si>
    <t>12872-1</t>
  </si>
  <si>
    <t>12846-1</t>
  </si>
  <si>
    <t>12936-1</t>
  </si>
  <si>
    <t>12938-1</t>
  </si>
  <si>
    <t>12875-2</t>
  </si>
  <si>
    <t>12927-1</t>
  </si>
  <si>
    <t>12894-1</t>
  </si>
  <si>
    <t>6992L</t>
  </si>
  <si>
    <t>12910-1</t>
  </si>
  <si>
    <t>1L</t>
  </si>
  <si>
    <t>2L</t>
  </si>
  <si>
    <t>69921 ASSY</t>
  </si>
  <si>
    <t>12941-1</t>
  </si>
  <si>
    <t>12960-1</t>
  </si>
  <si>
    <t>12903-1</t>
  </si>
  <si>
    <t>A140</t>
  </si>
  <si>
    <t>12905-1</t>
  </si>
  <si>
    <t>12952-1</t>
  </si>
  <si>
    <t>12939-1</t>
  </si>
  <si>
    <t xml:space="preserve">SANMINA </t>
  </si>
  <si>
    <t>6977 ASSY</t>
  </si>
  <si>
    <t>12853-1</t>
  </si>
  <si>
    <t>12787-3</t>
  </si>
  <si>
    <t>12886-1</t>
  </si>
  <si>
    <t>12889-2</t>
  </si>
  <si>
    <t>12567-10</t>
  </si>
  <si>
    <t>6995</t>
  </si>
  <si>
    <t>12917-1</t>
  </si>
  <si>
    <t>12918-1</t>
  </si>
  <si>
    <t>12962-1</t>
  </si>
  <si>
    <t>15 (10-31)
80 (11-07)</t>
  </si>
  <si>
    <t>12878-2</t>
  </si>
  <si>
    <t>12898-2</t>
  </si>
  <si>
    <t>12909-1</t>
  </si>
  <si>
    <t>PQSI</t>
  </si>
  <si>
    <t>6970-2A ASSY</t>
  </si>
  <si>
    <t>12885-5</t>
  </si>
  <si>
    <t>12760-3</t>
  </si>
  <si>
    <t>12970-1</t>
  </si>
  <si>
    <t>6993 ASSY</t>
  </si>
  <si>
    <t>12912-1</t>
  </si>
  <si>
    <t>TECHMOR</t>
  </si>
  <si>
    <t>6990 ASSY</t>
  </si>
  <si>
    <t>12906-3</t>
  </si>
  <si>
    <t>SAMPLE FOR APPROVE</t>
  </si>
  <si>
    <t>12899-3</t>
  </si>
  <si>
    <t>6697 ASSY</t>
  </si>
  <si>
    <t>12933-1</t>
  </si>
  <si>
    <t>4709L</t>
  </si>
  <si>
    <t>4568L</t>
  </si>
  <si>
    <t>12908-</t>
  </si>
  <si>
    <t>12907-1</t>
  </si>
  <si>
    <t>12887-1</t>
  </si>
  <si>
    <t>12708-3</t>
  </si>
  <si>
    <t>6998</t>
  </si>
  <si>
    <t>12940-1</t>
  </si>
  <si>
    <t>12979-1</t>
  </si>
  <si>
    <t>12888-2</t>
  </si>
  <si>
    <t>4771</t>
  </si>
  <si>
    <t>12958-1</t>
  </si>
  <si>
    <t>12902-1</t>
  </si>
  <si>
    <t>12913-1</t>
  </si>
  <si>
    <t>panel form</t>
  </si>
  <si>
    <t>6996 ASSY</t>
  </si>
  <si>
    <t>12945-2</t>
  </si>
  <si>
    <t>FIRST ARTICALE</t>
  </si>
  <si>
    <t>6985 ASSY</t>
  </si>
  <si>
    <t>12884-1</t>
  </si>
  <si>
    <t>7005L ASSY</t>
  </si>
  <si>
    <t>12975-2</t>
  </si>
  <si>
    <t>12475-5</t>
  </si>
  <si>
    <t>12915-2</t>
  </si>
  <si>
    <t>12914-2</t>
  </si>
  <si>
    <t>12931-1</t>
  </si>
  <si>
    <t>12963-</t>
  </si>
  <si>
    <t>12965-1</t>
  </si>
  <si>
    <t>12637-4</t>
  </si>
  <si>
    <t>4158</t>
  </si>
  <si>
    <t>4159</t>
  </si>
  <si>
    <t>4160</t>
  </si>
  <si>
    <t>12911-1</t>
  </si>
  <si>
    <t>6991 ASSY</t>
  </si>
  <si>
    <t>CUSTOMER PICK 1 FOR FIRST ARTICLE</t>
  </si>
  <si>
    <t>12563-3</t>
  </si>
  <si>
    <t>ADVANCED</t>
  </si>
  <si>
    <t>3646 ASSY</t>
  </si>
  <si>
    <t>13010-1</t>
  </si>
  <si>
    <t>12920-1</t>
  </si>
  <si>
    <t>12953-2</t>
  </si>
  <si>
    <t>12934-1</t>
  </si>
  <si>
    <t>Various</t>
  </si>
  <si>
    <t>12976-1</t>
  </si>
  <si>
    <t>PAUL OTTO</t>
  </si>
  <si>
    <t>12926-1</t>
  </si>
  <si>
    <t>12925-1</t>
  </si>
  <si>
    <t>12929-1</t>
  </si>
  <si>
    <t>Advanced Automation</t>
  </si>
  <si>
    <t>Not per attachments</t>
  </si>
  <si>
    <t>6975 ASSY</t>
  </si>
  <si>
    <t>12937-2</t>
  </si>
  <si>
    <t>5420</t>
  </si>
  <si>
    <t>12949-1</t>
  </si>
  <si>
    <t>5618</t>
  </si>
  <si>
    <t>5619</t>
  </si>
  <si>
    <t>12934-3</t>
  </si>
  <si>
    <t>5090</t>
  </si>
  <si>
    <t>12923-1</t>
  </si>
  <si>
    <t>WAS ON HOLD WE ALL READY SHIP 8PCS</t>
  </si>
  <si>
    <t>12924-2</t>
  </si>
  <si>
    <t>12971-1</t>
  </si>
  <si>
    <t>12768-4</t>
  </si>
  <si>
    <t>12944-2</t>
  </si>
  <si>
    <t>12992-2</t>
  </si>
  <si>
    <t>12743-2</t>
  </si>
  <si>
    <t>12997-1</t>
  </si>
  <si>
    <t>12973-1</t>
  </si>
  <si>
    <t>13000-2</t>
  </si>
  <si>
    <t>4399-184</t>
  </si>
  <si>
    <t>12972-1</t>
  </si>
  <si>
    <t>12950-1</t>
  </si>
  <si>
    <t>12919-1</t>
  </si>
  <si>
    <t>13043-1</t>
  </si>
  <si>
    <t>5932</t>
  </si>
  <si>
    <t>12934-2</t>
  </si>
  <si>
    <t>NCR-CC-7508</t>
  </si>
  <si>
    <t>12900-2</t>
  </si>
  <si>
    <t>Defective 9 pin connector</t>
  </si>
  <si>
    <t>12935-1</t>
  </si>
  <si>
    <t>13019-1</t>
  </si>
  <si>
    <t>12994-1</t>
  </si>
  <si>
    <t>12884-3</t>
  </si>
  <si>
    <t>12928-1</t>
  </si>
  <si>
    <t>6999L ASSY</t>
  </si>
  <si>
    <t>7000L ASSY</t>
  </si>
  <si>
    <t>7001L ASSY</t>
  </si>
  <si>
    <t>12966-2</t>
  </si>
  <si>
    <t>12967-2</t>
  </si>
  <si>
    <t>12968-2</t>
  </si>
  <si>
    <t>13000-1</t>
  </si>
  <si>
    <t xml:space="preserve">CUSTOMER NEED WHAT EVER WE CAN </t>
  </si>
  <si>
    <t>12977-6</t>
  </si>
  <si>
    <t>6989 ASSY</t>
  </si>
  <si>
    <t>12897-3</t>
  </si>
  <si>
    <t>6395</t>
  </si>
  <si>
    <t>12987-1</t>
  </si>
  <si>
    <t>PRO-BAL</t>
  </si>
  <si>
    <t>6123 ASSY</t>
  </si>
  <si>
    <t>12961-2</t>
  </si>
  <si>
    <t>CUST SUPLY PARTS LATE</t>
  </si>
  <si>
    <t>NORFOLK</t>
  </si>
  <si>
    <t>6936 ASSY</t>
  </si>
  <si>
    <t>12708-2</t>
  </si>
  <si>
    <t>13018-2</t>
  </si>
  <si>
    <t>12999-1</t>
  </si>
  <si>
    <t>12609-2</t>
  </si>
  <si>
    <t>3376</t>
  </si>
  <si>
    <t>13009-1</t>
  </si>
  <si>
    <t>12313-8</t>
  </si>
  <si>
    <t>12955-1</t>
  </si>
  <si>
    <t>12998-1</t>
  </si>
  <si>
    <t>13003-3</t>
  </si>
  <si>
    <t>13041-1</t>
  </si>
  <si>
    <t>12977-5</t>
  </si>
  <si>
    <t>3602</t>
  </si>
  <si>
    <t>12989-1</t>
  </si>
  <si>
    <t>12992-3</t>
  </si>
  <si>
    <t>12977-8</t>
  </si>
  <si>
    <t>13028-1</t>
  </si>
  <si>
    <t>12833-2</t>
  </si>
  <si>
    <t>One no charge+no rush from customer</t>
  </si>
  <si>
    <t>12957-1</t>
  </si>
  <si>
    <t>7004 ASSY</t>
  </si>
  <si>
    <t>13012-3</t>
  </si>
  <si>
    <t>13034-1</t>
  </si>
  <si>
    <t>7014 ASSY</t>
  </si>
  <si>
    <t>13045-1</t>
  </si>
  <si>
    <t>12993-1</t>
  </si>
  <si>
    <t>12996-1</t>
  </si>
  <si>
    <t>12982-1</t>
  </si>
  <si>
    <t>6252 ASSY</t>
  </si>
  <si>
    <t>13001-2</t>
  </si>
  <si>
    <t>7003 ASSY</t>
  </si>
  <si>
    <t>12964-2</t>
  </si>
  <si>
    <t>123594-1</t>
  </si>
  <si>
    <t>13053-1</t>
  </si>
  <si>
    <t>13016-1</t>
  </si>
  <si>
    <t>GE HITACHI</t>
  </si>
  <si>
    <t>4838-1 ASSY</t>
  </si>
  <si>
    <t>1980-2</t>
  </si>
  <si>
    <t>4838-4 ASSY</t>
  </si>
  <si>
    <t>12930-2</t>
  </si>
  <si>
    <t>7007 ASSY</t>
  </si>
  <si>
    <t>13038-1</t>
  </si>
  <si>
    <t>6716 ASSY</t>
  </si>
  <si>
    <t>12974-2</t>
  </si>
  <si>
    <t>13014-2</t>
  </si>
  <si>
    <t>13023-1</t>
  </si>
  <si>
    <t>13007-2</t>
  </si>
  <si>
    <t>13008-1</t>
  </si>
  <si>
    <t>APPROVE CAME LATE,WE SHIP 2 FIRST ARTICE 11/26/13</t>
  </si>
  <si>
    <t>13020-2</t>
  </si>
  <si>
    <t>BOARD CAME LATE FROM MEENA</t>
  </si>
  <si>
    <t>12563-4</t>
  </si>
  <si>
    <t>13057-1</t>
  </si>
  <si>
    <t>C/C NUMBER CAME LATE</t>
  </si>
  <si>
    <t>12901-3</t>
  </si>
  <si>
    <t>7015L ASSY</t>
  </si>
  <si>
    <t>13048-2</t>
  </si>
  <si>
    <t>5842</t>
  </si>
  <si>
    <t>13082-1</t>
  </si>
  <si>
    <t>7017</t>
  </si>
  <si>
    <t>13049-1</t>
  </si>
  <si>
    <t>7011 ASSY</t>
  </si>
  <si>
    <t>13033-4</t>
  </si>
  <si>
    <t>12981-1</t>
  </si>
  <si>
    <t>M/K SYSEM</t>
  </si>
  <si>
    <t>6671-1 ASSY</t>
  </si>
  <si>
    <t>12991-4</t>
  </si>
  <si>
    <t>6641-1 ASSY</t>
  </si>
  <si>
    <t>13058-1</t>
  </si>
  <si>
    <t>13073-1</t>
  </si>
  <si>
    <t>13030-3</t>
  </si>
  <si>
    <t>13039-1</t>
  </si>
  <si>
    <t>FIRST TIME CUSTOMER GIVE WRONG STENCIL FILE</t>
  </si>
  <si>
    <t>13017-2</t>
  </si>
  <si>
    <t>7010 ASSY</t>
  </si>
  <si>
    <t>13033-3</t>
  </si>
  <si>
    <t>6981 ASSY</t>
  </si>
  <si>
    <t>12990-2</t>
  </si>
  <si>
    <t>6846-1 ASSY</t>
  </si>
  <si>
    <t>12948-3</t>
  </si>
  <si>
    <t>12979-2</t>
  </si>
  <si>
    <t>13006-2</t>
  </si>
  <si>
    <t>LONG LEAD PARST</t>
  </si>
  <si>
    <t>13027-5</t>
  </si>
  <si>
    <t>6686+6685 ASSY</t>
  </si>
  <si>
    <t>6685+6686 ASSY</t>
  </si>
  <si>
    <t>13053-2</t>
  </si>
  <si>
    <t>13035-1</t>
  </si>
  <si>
    <t>13022-2</t>
  </si>
  <si>
    <t>7021</t>
  </si>
  <si>
    <t>13097-1</t>
  </si>
  <si>
    <t>13002-3</t>
  </si>
  <si>
    <t>13021-3</t>
  </si>
  <si>
    <t>13024-2</t>
  </si>
  <si>
    <t>13036-1</t>
  </si>
  <si>
    <t>7009 ASSY</t>
  </si>
  <si>
    <t>13033-2</t>
  </si>
  <si>
    <t>7018L ASSY</t>
  </si>
  <si>
    <t>13051-1</t>
  </si>
  <si>
    <t>13010-1?</t>
  </si>
  <si>
    <t>13111-1</t>
  </si>
  <si>
    <t>13064-2</t>
  </si>
  <si>
    <t>3248 ASSY</t>
  </si>
  <si>
    <t>13013-2</t>
  </si>
  <si>
    <t>13029-1</t>
  </si>
  <si>
    <t>13031-1</t>
  </si>
  <si>
    <t>ISAC</t>
  </si>
  <si>
    <t>7020</t>
  </si>
  <si>
    <t>13085-1</t>
  </si>
  <si>
    <t>6937 ASSY</t>
  </si>
  <si>
    <t>13056-2</t>
  </si>
  <si>
    <t>13026-1</t>
  </si>
  <si>
    <t>12768-5</t>
  </si>
  <si>
    <t>13072-1</t>
  </si>
  <si>
    <t>7022L-H ASSY</t>
  </si>
  <si>
    <t>13088-2</t>
  </si>
  <si>
    <t>5091</t>
  </si>
  <si>
    <t>13032-1</t>
  </si>
  <si>
    <t>ROBERT H WAGER</t>
  </si>
  <si>
    <t>12995-2</t>
  </si>
  <si>
    <t>1557-2</t>
  </si>
  <si>
    <t>CUSTOMER DID NOT GIVE YOU ENOUGH PARTS</t>
  </si>
  <si>
    <t>13047-2</t>
  </si>
  <si>
    <t>CIRCOR</t>
  </si>
  <si>
    <t>7019</t>
  </si>
  <si>
    <t>13094-1</t>
  </si>
  <si>
    <t>7006 ASSY</t>
  </si>
  <si>
    <t>13040-1</t>
  </si>
  <si>
    <t>13059-1</t>
  </si>
  <si>
    <t>13086-1</t>
  </si>
  <si>
    <t>7008 ASSY</t>
  </si>
  <si>
    <t>13033-1</t>
  </si>
  <si>
    <t>3022L</t>
  </si>
  <si>
    <t>13055-1</t>
  </si>
  <si>
    <t>13128-1</t>
  </si>
  <si>
    <t>13096-1</t>
  </si>
  <si>
    <t>13123-1</t>
  </si>
  <si>
    <t>13083-1</t>
  </si>
  <si>
    <t>CLYDE</t>
  </si>
  <si>
    <t>2737</t>
  </si>
  <si>
    <t>13101-1</t>
  </si>
  <si>
    <t>4457</t>
  </si>
  <si>
    <t>13042-1</t>
  </si>
  <si>
    <t>13077-2</t>
  </si>
  <si>
    <t>13071-1</t>
  </si>
  <si>
    <t>12985-2</t>
  </si>
  <si>
    <t>129678-2</t>
  </si>
  <si>
    <t>2 ASSY WE SHIP FOR FIRST ARTICALE</t>
  </si>
  <si>
    <t>13004-1</t>
  </si>
  <si>
    <t>13080-3</t>
  </si>
  <si>
    <t>13076-1</t>
  </si>
  <si>
    <t>AMERICAN AUTO</t>
  </si>
  <si>
    <t>13142-1</t>
  </si>
  <si>
    <t>7033</t>
  </si>
  <si>
    <t>13134-1</t>
  </si>
  <si>
    <t>12967-3</t>
  </si>
  <si>
    <t>13060-1</t>
  </si>
  <si>
    <t>13105-2</t>
  </si>
  <si>
    <t>12642-2</t>
  </si>
  <si>
    <t>13079-3</t>
  </si>
  <si>
    <t>13106-2</t>
  </si>
  <si>
    <t>13149-1</t>
  </si>
  <si>
    <t>13078-1</t>
  </si>
  <si>
    <t>13111-2</t>
  </si>
  <si>
    <t>3986</t>
  </si>
  <si>
    <t>13090-2</t>
  </si>
  <si>
    <t>13075-2</t>
  </si>
  <si>
    <t>13123-2</t>
  </si>
  <si>
    <t>LEAD FREE H/L CAME LATE WEATHER</t>
  </si>
  <si>
    <t>12983-2</t>
  </si>
  <si>
    <t>A1491</t>
  </si>
  <si>
    <t>13108-1</t>
  </si>
  <si>
    <t>13044-1</t>
  </si>
  <si>
    <t>7026</t>
  </si>
  <si>
    <t>7027</t>
  </si>
  <si>
    <t>13125-1</t>
  </si>
  <si>
    <t>13165-1</t>
  </si>
  <si>
    <t>OVER OK BUY CUSTOMET</t>
  </si>
  <si>
    <t>13143-3</t>
  </si>
  <si>
    <t>12896-2</t>
  </si>
  <si>
    <t>13089-2</t>
  </si>
  <si>
    <t>6850L</t>
  </si>
  <si>
    <t>13175-1</t>
  </si>
  <si>
    <t>13177-1</t>
  </si>
  <si>
    <t>13178-1</t>
  </si>
  <si>
    <t>13112-2</t>
  </si>
  <si>
    <t>12833-3</t>
  </si>
  <si>
    <t>13107-1</t>
  </si>
  <si>
    <t>12563-5</t>
  </si>
  <si>
    <t>12966-3</t>
  </si>
  <si>
    <t>2 ASSY SEND FOR FIRST ARTICLE</t>
  </si>
  <si>
    <t>13052-2</t>
  </si>
  <si>
    <t>13145-1</t>
  </si>
  <si>
    <t>13131-1</t>
  </si>
  <si>
    <t>12930-3</t>
  </si>
  <si>
    <t>7025L ASSY</t>
  </si>
  <si>
    <t>13117-1</t>
  </si>
  <si>
    <t>LIFTONE</t>
  </si>
  <si>
    <t>13181-1</t>
  </si>
  <si>
    <t>13124-1</t>
  </si>
  <si>
    <t>13106-3</t>
  </si>
  <si>
    <t>4134</t>
  </si>
  <si>
    <t>13187-1</t>
  </si>
  <si>
    <t>Medfit</t>
  </si>
  <si>
    <t>7001L</t>
  </si>
  <si>
    <t>NUDELTA</t>
  </si>
  <si>
    <t>6902 ASSY</t>
  </si>
  <si>
    <t>13093-2</t>
  </si>
  <si>
    <t>MANTISSA</t>
  </si>
  <si>
    <t>6248 ASSY</t>
  </si>
  <si>
    <t>13091-2</t>
  </si>
  <si>
    <t>13109-2</t>
  </si>
  <si>
    <t>12881-1</t>
  </si>
  <si>
    <t>13138-1</t>
  </si>
  <si>
    <t>13133-2</t>
  </si>
  <si>
    <t>6105L ASSY</t>
  </si>
  <si>
    <t>13087-2</t>
  </si>
  <si>
    <t>13098-1</t>
  </si>
  <si>
    <t>7002L ASSY</t>
  </si>
  <si>
    <t>12969-2</t>
  </si>
  <si>
    <t>12921-1</t>
  </si>
  <si>
    <t>12853-2</t>
  </si>
  <si>
    <t>CUSTOMER APPROVE SAMPLE LATE</t>
  </si>
  <si>
    <t>13046-1</t>
  </si>
  <si>
    <t>3581</t>
  </si>
  <si>
    <t>13110-1</t>
  </si>
  <si>
    <t>13114-1</t>
  </si>
  <si>
    <t>PARTIAL SHIPPING</t>
  </si>
  <si>
    <t>13152-1</t>
  </si>
  <si>
    <t>13208-1</t>
  </si>
  <si>
    <t>13136-1</t>
  </si>
  <si>
    <t>6479</t>
  </si>
  <si>
    <t>6480</t>
  </si>
  <si>
    <t>6481</t>
  </si>
  <si>
    <t>13150-1</t>
  </si>
  <si>
    <t>13133-1</t>
  </si>
  <si>
    <t>13158-1</t>
  </si>
  <si>
    <t>13194-1</t>
  </si>
  <si>
    <t>13130-1</t>
  </si>
  <si>
    <t>13127-2</t>
  </si>
  <si>
    <t>Display not working (Ribbon cable shifted one position in connector)</t>
  </si>
  <si>
    <t>1252</t>
  </si>
  <si>
    <t>13231-1</t>
  </si>
  <si>
    <t>13161-3</t>
  </si>
  <si>
    <t>CREDIT CARD CAME LATE</t>
  </si>
  <si>
    <t>7035 ASSY</t>
  </si>
  <si>
    <t>7034 ASSY</t>
  </si>
  <si>
    <t>13146-1</t>
  </si>
  <si>
    <t>13148-1</t>
  </si>
  <si>
    <t>1 ASSY PICKEDUP BY CUSTOMER</t>
  </si>
  <si>
    <t>6518</t>
  </si>
  <si>
    <t>13232-1</t>
  </si>
  <si>
    <t>13140-1</t>
  </si>
  <si>
    <t>149I</t>
  </si>
  <si>
    <t>BETTER BOARDS</t>
  </si>
  <si>
    <t>7049</t>
  </si>
  <si>
    <t>13230-1</t>
  </si>
  <si>
    <t>13147-1</t>
  </si>
  <si>
    <t>13189-1</t>
  </si>
  <si>
    <t>13156-1</t>
  </si>
  <si>
    <t>13141-1</t>
  </si>
  <si>
    <t>7029</t>
  </si>
  <si>
    <t>7030</t>
  </si>
  <si>
    <t>7031</t>
  </si>
  <si>
    <t>7032</t>
  </si>
  <si>
    <t>13162-1</t>
  </si>
  <si>
    <t>13137-1</t>
  </si>
  <si>
    <t>13207-1</t>
  </si>
  <si>
    <t>13217-1</t>
  </si>
  <si>
    <t>7046 ASSY</t>
  </si>
  <si>
    <t>13196-1</t>
  </si>
  <si>
    <t>13132-2</t>
  </si>
  <si>
    <t>13099-3</t>
  </si>
  <si>
    <t>7042-0 ASSY</t>
  </si>
  <si>
    <t>7042-1 ASSY</t>
  </si>
  <si>
    <t>7042-2 ASSY</t>
  </si>
  <si>
    <t>7042-3 ASSY</t>
  </si>
  <si>
    <t>13179-1</t>
  </si>
  <si>
    <t>13025-3</t>
  </si>
  <si>
    <t>13172-1</t>
  </si>
  <si>
    <t>12174-1</t>
  </si>
  <si>
    <t>13192-1</t>
  </si>
  <si>
    <t>GND OK BUY CUSTOMER</t>
  </si>
  <si>
    <t>13199-2</t>
  </si>
  <si>
    <t>12984-2</t>
  </si>
  <si>
    <t xml:space="preserve">Labels did not have the required "REV 1" behind IP
1 EA. FIBER OPTIC ADAPTER FAIL TO TRANSMIT OR RECEIVED. </t>
  </si>
  <si>
    <t>Labelling
1 Unit fails</t>
  </si>
  <si>
    <t>Failure</t>
  </si>
  <si>
    <t xml:space="preserve">1 EA. FIBER OPTIC ADAPTER FAILED TO TRANSMIT OR RECEIVE. </t>
  </si>
  <si>
    <t>13044-2</t>
  </si>
  <si>
    <t>13161-4</t>
  </si>
  <si>
    <t>RX MEDIC GIVE YOU WRONG CONNECTER</t>
  </si>
  <si>
    <t>13209-1</t>
  </si>
  <si>
    <t>NOT INUF CONNECTER</t>
  </si>
  <si>
    <t>13139-3</t>
  </si>
  <si>
    <t>13206-1</t>
  </si>
  <si>
    <t>6026</t>
  </si>
  <si>
    <t>13187-2</t>
  </si>
  <si>
    <t>7045 ASSY</t>
  </si>
  <si>
    <t>13195-1</t>
  </si>
  <si>
    <t>13212-1</t>
  </si>
  <si>
    <t>PARS  SUPPLY  FOR 91</t>
  </si>
  <si>
    <t>13246-1</t>
  </si>
  <si>
    <t>13160-2</t>
  </si>
  <si>
    <t>13159-1</t>
  </si>
  <si>
    <t>13247-1</t>
  </si>
  <si>
    <t>13180-1</t>
  </si>
  <si>
    <t>4073-0</t>
  </si>
  <si>
    <t>7043-1</t>
  </si>
  <si>
    <t>7043-2</t>
  </si>
  <si>
    <t>7043-3</t>
  </si>
  <si>
    <t>131795</t>
  </si>
  <si>
    <t>Unique Electronics</t>
  </si>
  <si>
    <t>Connector Polarity</t>
  </si>
  <si>
    <t>7044</t>
  </si>
  <si>
    <t>13179-8</t>
  </si>
  <si>
    <t>7055</t>
  </si>
  <si>
    <t>13255-1</t>
  </si>
  <si>
    <t>13153-1</t>
  </si>
  <si>
    <t>13157-1</t>
  </si>
  <si>
    <t>13190-1</t>
  </si>
  <si>
    <t>3532</t>
  </si>
  <si>
    <t>13184-1</t>
  </si>
  <si>
    <t>VR1 and VR2 switched</t>
  </si>
  <si>
    <t xml:space="preserve">RETURNED OR NON CONFORMING </t>
  </si>
  <si>
    <t>13169-3</t>
  </si>
  <si>
    <t>13170-3</t>
  </si>
  <si>
    <t>13223-2</t>
  </si>
  <si>
    <t>13144-1</t>
  </si>
  <si>
    <t>13166-1</t>
  </si>
  <si>
    <t>13164-2</t>
  </si>
  <si>
    <t>3046</t>
  </si>
  <si>
    <t>13219-1</t>
  </si>
  <si>
    <t>13171-2</t>
  </si>
  <si>
    <t xml:space="preserve">opens </t>
  </si>
  <si>
    <t>4218L</t>
  </si>
  <si>
    <t>13215-1</t>
  </si>
  <si>
    <t>13266-1</t>
  </si>
  <si>
    <t>7036L ASSY</t>
  </si>
  <si>
    <t>13153-2</t>
  </si>
  <si>
    <t>13173-1</t>
  </si>
  <si>
    <t>13228-1</t>
  </si>
  <si>
    <t>KLA TENCOR</t>
  </si>
  <si>
    <t>13188-1</t>
  </si>
  <si>
    <t>13193-1</t>
  </si>
  <si>
    <t>13218-1</t>
  </si>
  <si>
    <t>5550L</t>
  </si>
  <si>
    <t>13213-1</t>
  </si>
  <si>
    <t>13287-1</t>
  </si>
  <si>
    <t>13254-1</t>
  </si>
  <si>
    <t>13185-1</t>
  </si>
  <si>
    <t>13286-1</t>
  </si>
  <si>
    <t>13289-1</t>
  </si>
  <si>
    <t>13267-1</t>
  </si>
  <si>
    <t>13229-1</t>
  </si>
  <si>
    <t>13259-2</t>
  </si>
  <si>
    <t>13260-1</t>
  </si>
  <si>
    <t>13263-1</t>
  </si>
  <si>
    <t>13259-1</t>
  </si>
  <si>
    <t>6309 ASSY</t>
  </si>
  <si>
    <t>13151-2</t>
  </si>
  <si>
    <t>7040 ASSY</t>
  </si>
  <si>
    <t>13186-2</t>
  </si>
  <si>
    <t>7048L ASSY</t>
  </si>
  <si>
    <t>13216-1</t>
  </si>
  <si>
    <t>7053</t>
  </si>
  <si>
    <t>13239-1</t>
  </si>
  <si>
    <t>13176-1</t>
  </si>
  <si>
    <t>13199-3</t>
  </si>
  <si>
    <t>13225-1</t>
  </si>
  <si>
    <t>13271-1</t>
  </si>
  <si>
    <t>13281-1</t>
  </si>
  <si>
    <t>CUSTOMER SEND ONLY 10 PCS PARTS</t>
  </si>
  <si>
    <t>UNC MED</t>
  </si>
  <si>
    <t>7041</t>
  </si>
  <si>
    <t>1265-1</t>
  </si>
  <si>
    <t>12995-1</t>
  </si>
  <si>
    <t>13199-4</t>
  </si>
  <si>
    <t>13299-1</t>
  </si>
  <si>
    <t>13209-2</t>
  </si>
  <si>
    <t>13227-1</t>
  </si>
  <si>
    <t>13238-1</t>
  </si>
  <si>
    <t>13197-1</t>
  </si>
  <si>
    <t>5805</t>
  </si>
  <si>
    <t>13261-1</t>
  </si>
  <si>
    <t>13152-2</t>
  </si>
  <si>
    <t>7054L ASSY</t>
  </si>
  <si>
    <t>13251-2</t>
  </si>
  <si>
    <t>APEX</t>
  </si>
  <si>
    <t>13135-1</t>
  </si>
  <si>
    <t>7028 ASSY</t>
  </si>
  <si>
    <t>13190-2</t>
  </si>
  <si>
    <t>13249-1</t>
  </si>
  <si>
    <t>13167-2</t>
  </si>
  <si>
    <t>13256-1</t>
  </si>
  <si>
    <t>7038-VF ASSY</t>
  </si>
  <si>
    <t>13301-1</t>
  </si>
  <si>
    <t>13268-1</t>
  </si>
  <si>
    <t>4533</t>
  </si>
  <si>
    <t>13257-1</t>
  </si>
  <si>
    <t>13236-1</t>
  </si>
  <si>
    <t>SNOW FOR 2 DAYS</t>
  </si>
  <si>
    <t>SNOW FOR TWO DAYS</t>
  </si>
  <si>
    <t>7052</t>
  </si>
  <si>
    <t>13237-1</t>
  </si>
  <si>
    <t>7051 ASSY</t>
  </si>
  <si>
    <t>13245-1</t>
  </si>
  <si>
    <t>13211-1</t>
  </si>
  <si>
    <t>4290L</t>
  </si>
  <si>
    <t>13214-1</t>
  </si>
  <si>
    <t>13220-1</t>
  </si>
  <si>
    <t>DREXEL</t>
  </si>
  <si>
    <t>7037 ASSY</t>
  </si>
  <si>
    <t>13264-2</t>
  </si>
  <si>
    <t>13183-1</t>
  </si>
  <si>
    <t>13044-3</t>
  </si>
  <si>
    <t>Board thickness and screen</t>
  </si>
  <si>
    <t>13272-1</t>
  </si>
  <si>
    <t>13222-2</t>
  </si>
  <si>
    <t>13270-1</t>
  </si>
  <si>
    <t>13168-2</t>
  </si>
  <si>
    <t>4803</t>
  </si>
  <si>
    <t>13280-1</t>
  </si>
  <si>
    <t>7059</t>
  </si>
  <si>
    <t>13315-1</t>
  </si>
  <si>
    <t>4316L</t>
  </si>
  <si>
    <t>13221-1</t>
  </si>
  <si>
    <t>13154-2</t>
  </si>
  <si>
    <t>7058</t>
  </si>
  <si>
    <t>13311-1</t>
  </si>
  <si>
    <t>1323-3</t>
  </si>
  <si>
    <t>7056</t>
  </si>
  <si>
    <t>13313-1</t>
  </si>
  <si>
    <t>13252-2</t>
  </si>
  <si>
    <t>13284-2</t>
  </si>
  <si>
    <t>13250-2</t>
  </si>
  <si>
    <t>13121-2</t>
  </si>
  <si>
    <t>13210-1</t>
  </si>
  <si>
    <t>13305-1</t>
  </si>
  <si>
    <t>13336-1</t>
  </si>
  <si>
    <t>13187-3</t>
  </si>
  <si>
    <t>1334-1</t>
  </si>
  <si>
    <t>13243-2</t>
  </si>
  <si>
    <t>13200-2</t>
  </si>
  <si>
    <t>13333-1</t>
  </si>
  <si>
    <t>13084-2</t>
  </si>
  <si>
    <t>13094-2</t>
  </si>
  <si>
    <t>4139</t>
  </si>
  <si>
    <t>13262-1</t>
  </si>
  <si>
    <t>13314-1</t>
  </si>
  <si>
    <t>13065-2</t>
  </si>
  <si>
    <t>13068-2</t>
  </si>
  <si>
    <t>ADVANCED MISSION</t>
  </si>
  <si>
    <t>7088 ASSY</t>
  </si>
  <si>
    <t>13362-1</t>
  </si>
  <si>
    <t>13285-1</t>
  </si>
  <si>
    <t>13199-5</t>
  </si>
  <si>
    <t>13240-2</t>
  </si>
  <si>
    <t>13092-2</t>
  </si>
  <si>
    <t>6699</t>
  </si>
  <si>
    <t>13187-4</t>
  </si>
  <si>
    <t>13331-2</t>
  </si>
  <si>
    <t>13308-1</t>
  </si>
  <si>
    <t>13330-1</t>
  </si>
  <si>
    <t>12986-1</t>
  </si>
  <si>
    <t>13277-1</t>
  </si>
  <si>
    <t>7085 ASSY</t>
  </si>
  <si>
    <t>13360-1</t>
  </si>
  <si>
    <t>13122-2</t>
  </si>
  <si>
    <t>13120-3</t>
  </si>
  <si>
    <t>13376-1</t>
  </si>
  <si>
    <t>13241-2</t>
  </si>
  <si>
    <t>3969L</t>
  </si>
  <si>
    <t>13242-1</t>
  </si>
  <si>
    <t>13276-1</t>
  </si>
  <si>
    <t>13292-2</t>
  </si>
  <si>
    <t>13222-1</t>
  </si>
  <si>
    <t>13288-1</t>
  </si>
  <si>
    <t>13121-3</t>
  </si>
  <si>
    <t>13300-1</t>
  </si>
  <si>
    <t>13279-1</t>
  </si>
  <si>
    <t>13375-1</t>
  </si>
  <si>
    <t>13374-1</t>
  </si>
  <si>
    <t>1701</t>
  </si>
  <si>
    <t>13155-2</t>
  </si>
  <si>
    <t>13298-1</t>
  </si>
  <si>
    <t>13327-1</t>
  </si>
  <si>
    <t>5818 ASSY</t>
  </si>
  <si>
    <t>13282-2</t>
  </si>
  <si>
    <t>7057 ASSY</t>
  </si>
  <si>
    <t>13258-2</t>
  </si>
  <si>
    <t>13092-4</t>
  </si>
  <si>
    <t>13288-2</t>
  </si>
  <si>
    <t>4404L</t>
  </si>
  <si>
    <t>13319-1</t>
  </si>
  <si>
    <t>13356-1</t>
  </si>
  <si>
    <t>13203-1</t>
  </si>
  <si>
    <t>13122-3</t>
  </si>
  <si>
    <t>7086 ASSY</t>
  </si>
  <si>
    <t>13359-1</t>
  </si>
  <si>
    <t>7038-MA ASSY</t>
  </si>
  <si>
    <t>13302-2</t>
  </si>
  <si>
    <t>7038-V ASSY</t>
  </si>
  <si>
    <t>13350-1</t>
  </si>
  <si>
    <t>5573</t>
  </si>
  <si>
    <t>13349-1</t>
  </si>
  <si>
    <t>7089</t>
  </si>
  <si>
    <t>13365-1</t>
  </si>
  <si>
    <t>13366-5</t>
  </si>
  <si>
    <t>13307-1</t>
  </si>
  <si>
    <t>13344-1</t>
  </si>
  <si>
    <t>13316-2</t>
  </si>
  <si>
    <t>1 Unit 02/24/14</t>
  </si>
  <si>
    <t>5923 ASSY</t>
  </si>
  <si>
    <t>13303-2</t>
  </si>
  <si>
    <t>6970 1ASSY</t>
  </si>
  <si>
    <t>13233-8</t>
  </si>
  <si>
    <t>13126-2</t>
  </si>
  <si>
    <t>13290-1</t>
  </si>
  <si>
    <t>13291-2</t>
  </si>
  <si>
    <t>13354-1</t>
  </si>
  <si>
    <t>13309-1</t>
  </si>
  <si>
    <t>13278-1</t>
  </si>
  <si>
    <t>13323-1</t>
  </si>
  <si>
    <t>5851</t>
  </si>
  <si>
    <t>13343-1</t>
  </si>
  <si>
    <t>13325-1</t>
  </si>
  <si>
    <t>13353-6</t>
  </si>
  <si>
    <t>7081</t>
  </si>
  <si>
    <t>13339-1</t>
  </si>
  <si>
    <t>13395-1</t>
  </si>
  <si>
    <t>13344-2</t>
  </si>
  <si>
    <t>6210ASSY</t>
  </si>
  <si>
    <t>13353-4</t>
  </si>
  <si>
    <t>13387-1</t>
  </si>
  <si>
    <t>13248-2</t>
  </si>
  <si>
    <t>13297-1</t>
  </si>
  <si>
    <t>13283-1</t>
  </si>
  <si>
    <t>13382-1</t>
  </si>
  <si>
    <t>NCR-EXT-7872-C</t>
  </si>
  <si>
    <t>Connector nuts loose</t>
  </si>
  <si>
    <t>13304-5</t>
  </si>
  <si>
    <t>6970-3A ASSY</t>
  </si>
  <si>
    <t>13233-9</t>
  </si>
  <si>
    <t>-4A ASSY</t>
  </si>
  <si>
    <t>-5A ASSY</t>
  </si>
  <si>
    <t>13306-1</t>
  </si>
  <si>
    <t>LED doesn't light</t>
  </si>
  <si>
    <t>7082 ASSY</t>
  </si>
  <si>
    <t>1338-2</t>
  </si>
  <si>
    <t>13361-2</t>
  </si>
  <si>
    <t>13202-3</t>
  </si>
  <si>
    <t>7083</t>
  </si>
  <si>
    <t>13370-1</t>
  </si>
  <si>
    <t>13317-2</t>
  </si>
  <si>
    <t>13386-2</t>
  </si>
  <si>
    <t>13304-6</t>
  </si>
  <si>
    <t>Mainstay Fuel Technologies</t>
  </si>
  <si>
    <t>Not working properly</t>
  </si>
  <si>
    <t>13383-1</t>
  </si>
  <si>
    <t>13320-2</t>
  </si>
  <si>
    <t>7092</t>
  </si>
  <si>
    <t>13390-1</t>
  </si>
  <si>
    <t>5021</t>
  </si>
  <si>
    <t>13381-1</t>
  </si>
  <si>
    <t>WE ALL READY SHIP 96 PCS</t>
  </si>
  <si>
    <t>13368-2</t>
  </si>
  <si>
    <t>13356-2</t>
  </si>
  <si>
    <t>13304-4</t>
  </si>
  <si>
    <t>AEI TECHNOLOGY</t>
  </si>
  <si>
    <t>13384-1</t>
  </si>
  <si>
    <t>7038-4F ASSY</t>
  </si>
  <si>
    <t>7038-3F ASSY</t>
  </si>
  <si>
    <t>13408-1</t>
  </si>
  <si>
    <t>13433-1</t>
  </si>
  <si>
    <t>4285</t>
  </si>
  <si>
    <t>13421-1</t>
  </si>
  <si>
    <t>13378-1</t>
  </si>
  <si>
    <t>13346-1</t>
  </si>
  <si>
    <t>JLS</t>
  </si>
  <si>
    <t>13379-3</t>
  </si>
  <si>
    <t>13318-2</t>
  </si>
  <si>
    <t>13353-5</t>
  </si>
  <si>
    <t>13364-1</t>
  </si>
  <si>
    <t>13204-1</t>
  </si>
  <si>
    <t>13380-1</t>
  </si>
  <si>
    <t>13417-2</t>
  </si>
  <si>
    <t>FLEXCELL</t>
  </si>
  <si>
    <t>7084 ASSY</t>
  </si>
  <si>
    <t>13342-2</t>
  </si>
  <si>
    <t>WE SHIP 400 ALL READY</t>
  </si>
  <si>
    <t>13406-1</t>
  </si>
  <si>
    <t>PANEL FORN 32UP</t>
  </si>
  <si>
    <t>4510</t>
  </si>
  <si>
    <t>13399-1</t>
  </si>
  <si>
    <t>7087 ASSY</t>
  </si>
  <si>
    <t>13363-1</t>
  </si>
  <si>
    <t>issue credit</t>
  </si>
  <si>
    <t>2011 units</t>
  </si>
  <si>
    <t>DAVIS LEION</t>
  </si>
  <si>
    <t>7093 ASSY</t>
  </si>
  <si>
    <t>13402-1</t>
  </si>
  <si>
    <t>13223-4</t>
  </si>
  <si>
    <t>13270-2</t>
  </si>
  <si>
    <t>13435-1</t>
  </si>
  <si>
    <t>TRANSTECH</t>
  </si>
  <si>
    <t>7090</t>
  </si>
  <si>
    <t>13377-1</t>
  </si>
  <si>
    <t>6147</t>
  </si>
  <si>
    <t>13341-1</t>
  </si>
  <si>
    <t>13444-1</t>
  </si>
  <si>
    <t>13394-1</t>
  </si>
  <si>
    <t>13439-1</t>
  </si>
  <si>
    <t>13393-1</t>
  </si>
  <si>
    <t>13371-1</t>
  </si>
  <si>
    <t>13310-2</t>
  </si>
  <si>
    <t>13340-2</t>
  </si>
  <si>
    <t>INTRISIC</t>
  </si>
  <si>
    <t>7024</t>
  </si>
  <si>
    <t>13253-2</t>
  </si>
  <si>
    <t>13409-1</t>
  </si>
  <si>
    <t>13322-2</t>
  </si>
  <si>
    <t>13347-1</t>
  </si>
  <si>
    <t>4109L</t>
  </si>
  <si>
    <t>13401-1</t>
  </si>
  <si>
    <t>13326-2</t>
  </si>
  <si>
    <t>13446-1</t>
  </si>
  <si>
    <t>13412-2</t>
  </si>
  <si>
    <t>NCMR-13211</t>
  </si>
  <si>
    <t xml:space="preserve">Failed testing will not transmit or receive. </t>
  </si>
  <si>
    <t>13400-2</t>
  </si>
  <si>
    <t>13334-2</t>
  </si>
  <si>
    <t>13335-2</t>
  </si>
  <si>
    <t>13274-2</t>
  </si>
  <si>
    <t>13373-1</t>
  </si>
  <si>
    <t>13414-1</t>
  </si>
  <si>
    <t>6950 ASSY</t>
  </si>
  <si>
    <t>13296-3</t>
  </si>
  <si>
    <t>13324-3</t>
  </si>
  <si>
    <t>13436-1</t>
  </si>
  <si>
    <t>13269-2</t>
  </si>
  <si>
    <t>13411-2</t>
  </si>
  <si>
    <t>13425-1</t>
  </si>
  <si>
    <t>13433-2</t>
  </si>
  <si>
    <t>13115-1</t>
  </si>
  <si>
    <t>13385-1</t>
  </si>
  <si>
    <t>02/06/14 + 30/25/14</t>
  </si>
  <si>
    <t>13275-1</t>
  </si>
  <si>
    <t>13388-1</t>
  </si>
  <si>
    <t>13066-2</t>
  </si>
  <si>
    <t>13404-1</t>
  </si>
  <si>
    <t>13294-2</t>
  </si>
  <si>
    <t>13293-2</t>
  </si>
  <si>
    <t>13324-4</t>
  </si>
  <si>
    <t>13418-1</t>
  </si>
  <si>
    <t>13407-1</t>
  </si>
  <si>
    <t>13419-1</t>
  </si>
  <si>
    <t>13454-1</t>
  </si>
  <si>
    <t>13398-2</t>
  </si>
  <si>
    <t>B&amp;W</t>
  </si>
  <si>
    <t>7091L ASSY</t>
  </si>
  <si>
    <t>13391-2</t>
  </si>
  <si>
    <t>1336-1</t>
  </si>
  <si>
    <t>13458-1</t>
  </si>
  <si>
    <t>5122</t>
  </si>
  <si>
    <t>13403-1</t>
  </si>
  <si>
    <t>13397-1</t>
  </si>
  <si>
    <t>7063L ASSY</t>
  </si>
  <si>
    <t>7064L ASSY</t>
  </si>
  <si>
    <t>13453-2</t>
  </si>
  <si>
    <t>Connector</t>
  </si>
  <si>
    <t>Connector polarity</t>
  </si>
  <si>
    <t>13369-2</t>
  </si>
  <si>
    <t>13428-1</t>
  </si>
  <si>
    <t>6215L ASSY</t>
  </si>
  <si>
    <t>13467-1</t>
  </si>
  <si>
    <t>13470-1</t>
  </si>
  <si>
    <t>7095</t>
  </si>
  <si>
    <t>13431-1</t>
  </si>
  <si>
    <t>13416-1</t>
  </si>
  <si>
    <t>13448-1</t>
  </si>
  <si>
    <t>13430-1</t>
  </si>
  <si>
    <t>13401-2</t>
  </si>
  <si>
    <t>13424-2</t>
  </si>
  <si>
    <t>13273-2</t>
  </si>
  <si>
    <t>13121-4</t>
  </si>
  <si>
    <t>13434-1</t>
  </si>
  <si>
    <t>13411-1</t>
  </si>
  <si>
    <t>A1057-6</t>
  </si>
  <si>
    <t>13405-1</t>
  </si>
  <si>
    <t>13296-4</t>
  </si>
  <si>
    <t>13122-4</t>
  </si>
  <si>
    <t>13357-2</t>
  </si>
  <si>
    <t>13451-2</t>
  </si>
  <si>
    <t>13295-3</t>
  </si>
  <si>
    <t>6035</t>
  </si>
  <si>
    <t>13422-1</t>
  </si>
  <si>
    <t>13426-1</t>
  </si>
  <si>
    <t>13463-1</t>
  </si>
  <si>
    <t>13423-1</t>
  </si>
  <si>
    <t>13355-2</t>
  </si>
  <si>
    <t>13437-1</t>
  </si>
  <si>
    <t>7071 ASSY</t>
  </si>
  <si>
    <t>13469-2</t>
  </si>
  <si>
    <t>13367-2</t>
  </si>
  <si>
    <t>7072</t>
  </si>
  <si>
    <t>13472-2</t>
  </si>
  <si>
    <t>UNITED CHEMI CON</t>
  </si>
  <si>
    <t>13445-1</t>
  </si>
  <si>
    <t>13497-1</t>
  </si>
  <si>
    <t>13498-1</t>
  </si>
  <si>
    <t>13328-2</t>
  </si>
  <si>
    <t>13069-2</t>
  </si>
  <si>
    <t>5980 ASSY</t>
  </si>
  <si>
    <t>13441-2</t>
  </si>
  <si>
    <t>13443-2</t>
  </si>
  <si>
    <t>13502-1</t>
  </si>
  <si>
    <t>13479-1</t>
  </si>
  <si>
    <t>7061</t>
  </si>
  <si>
    <t>13455-1</t>
  </si>
  <si>
    <t>7060 ASSY</t>
  </si>
  <si>
    <t>13432-2</t>
  </si>
  <si>
    <t>13427-1</t>
  </si>
  <si>
    <t>13413-2</t>
  </si>
  <si>
    <t>DARREL SELF</t>
  </si>
  <si>
    <t>7078 ASSY</t>
  </si>
  <si>
    <t>13496-1</t>
  </si>
  <si>
    <t>13438-2</t>
  </si>
  <si>
    <t>13456-1</t>
  </si>
  <si>
    <t>13509-1</t>
  </si>
  <si>
    <t>13437-5</t>
  </si>
  <si>
    <t>13492-2</t>
  </si>
  <si>
    <t>13224-2</t>
  </si>
  <si>
    <t>13502-2</t>
  </si>
  <si>
    <t>13368-3</t>
  </si>
  <si>
    <t>13351-3</t>
  </si>
  <si>
    <t>TRIMPOT</t>
  </si>
  <si>
    <t>4499</t>
  </si>
  <si>
    <t>13415-1</t>
  </si>
  <si>
    <t>13471-2</t>
  </si>
  <si>
    <t>13463-3</t>
  </si>
  <si>
    <t>13490-1</t>
  </si>
  <si>
    <t>13464-2</t>
  </si>
  <si>
    <t>13440-1</t>
  </si>
  <si>
    <t>13478-1</t>
  </si>
  <si>
    <t>CUSTOMER CALL</t>
  </si>
  <si>
    <t>13457-1</t>
  </si>
  <si>
    <t>LIBERTY</t>
  </si>
  <si>
    <t>A1872</t>
  </si>
  <si>
    <t>13459-1</t>
  </si>
  <si>
    <t>13481-1</t>
  </si>
  <si>
    <t>13270-3</t>
  </si>
  <si>
    <t>13269-3</t>
  </si>
  <si>
    <t>7094L ASSY</t>
  </si>
  <si>
    <t>13410-2</t>
  </si>
  <si>
    <t>CUSTOMER PROGRAMER DID NOT WORK</t>
  </si>
  <si>
    <t>13495-1</t>
  </si>
  <si>
    <t>13462-2</t>
  </si>
  <si>
    <t>13352-3</t>
  </si>
  <si>
    <t>Keyper</t>
  </si>
  <si>
    <t>13537-1</t>
  </si>
  <si>
    <t>7073</t>
  </si>
  <si>
    <t>13472-1</t>
  </si>
  <si>
    <t>7074</t>
  </si>
  <si>
    <t>13482-1</t>
  </si>
  <si>
    <t>Med-Fit</t>
  </si>
  <si>
    <t>7002L</t>
  </si>
  <si>
    <t>MRR 1768</t>
  </si>
  <si>
    <t>13255-2</t>
  </si>
  <si>
    <t>Won't activate</t>
  </si>
  <si>
    <t>Bad Strike Function</t>
  </si>
  <si>
    <t>13466-1</t>
  </si>
  <si>
    <t>13489-1</t>
  </si>
  <si>
    <t>13396-1</t>
  </si>
  <si>
    <t>7098</t>
  </si>
  <si>
    <t>13529-1</t>
  </si>
  <si>
    <t>13372-1</t>
  </si>
  <si>
    <t>13493-1</t>
  </si>
  <si>
    <t>13483-1</t>
  </si>
  <si>
    <t>13392-2</t>
  </si>
  <si>
    <t>7079</t>
  </si>
  <si>
    <t>13524-1</t>
  </si>
  <si>
    <t>13224-3</t>
  </si>
  <si>
    <t>13476-1</t>
  </si>
  <si>
    <t>13504-2</t>
  </si>
  <si>
    <t>13553-1</t>
  </si>
  <si>
    <t>HBN</t>
  </si>
  <si>
    <t>13570-1</t>
  </si>
  <si>
    <t>13485-1</t>
  </si>
  <si>
    <t>7070</t>
  </si>
  <si>
    <t>13462-1</t>
  </si>
  <si>
    <t>13500-1</t>
  </si>
  <si>
    <t>13508-1</t>
  </si>
  <si>
    <t>13521-1</t>
  </si>
  <si>
    <t>13499-1</t>
  </si>
  <si>
    <t>4781</t>
  </si>
  <si>
    <t>13503-1</t>
  </si>
  <si>
    <t>13506-1</t>
  </si>
  <si>
    <t>13517-2</t>
  </si>
  <si>
    <t>wrong parts from cusomer</t>
  </si>
  <si>
    <t>13447-1</t>
  </si>
  <si>
    <t>13535-1</t>
  </si>
  <si>
    <t>13518-1</t>
  </si>
  <si>
    <t>WE SHIP 50 04/30/14</t>
  </si>
  <si>
    <t>13555-1</t>
  </si>
  <si>
    <t>7102 ASSY</t>
  </si>
  <si>
    <t>13577-1</t>
  </si>
  <si>
    <t>APEX INST</t>
  </si>
  <si>
    <t>7075 ASSY</t>
  </si>
  <si>
    <t>13475-1</t>
  </si>
  <si>
    <t>13582-1</t>
  </si>
  <si>
    <t>13576-1</t>
  </si>
  <si>
    <t>13505-1</t>
  </si>
  <si>
    <t>13067-2</t>
  </si>
  <si>
    <t>BALFOUIR</t>
  </si>
  <si>
    <t>7104 ASSY</t>
  </si>
  <si>
    <t>13578-1</t>
  </si>
  <si>
    <t>13564-1</t>
  </si>
  <si>
    <t>13515-1</t>
  </si>
  <si>
    <t>13608-1</t>
  </si>
  <si>
    <t>7108 ASSY</t>
  </si>
  <si>
    <t>13599-1</t>
  </si>
  <si>
    <t>ENERGIZER</t>
  </si>
  <si>
    <t>7066 ASSY</t>
  </si>
  <si>
    <t>13530-2</t>
  </si>
  <si>
    <t>CUSTOMER SUPPLY BOARD</t>
  </si>
  <si>
    <t>13534-1</t>
  </si>
  <si>
    <t>13533-1</t>
  </si>
  <si>
    <t>13575-2</t>
  </si>
  <si>
    <t>13511-1</t>
  </si>
  <si>
    <t>7067 ASSY</t>
  </si>
  <si>
    <t>13528-2</t>
  </si>
  <si>
    <t>13507-1</t>
  </si>
  <si>
    <t>Light source</t>
  </si>
  <si>
    <t>409-1</t>
  </si>
  <si>
    <t>Various Problems</t>
  </si>
  <si>
    <t>NCR-EXT-8126-C</t>
  </si>
  <si>
    <t>Fails pretest</t>
  </si>
  <si>
    <t>Techmor</t>
  </si>
  <si>
    <t>Various problems… R5 broken off, LED missing (Old housing R5 subject to break)</t>
  </si>
  <si>
    <t>13558-2</t>
  </si>
  <si>
    <t>13139-2</t>
  </si>
  <si>
    <t>13541-1</t>
  </si>
  <si>
    <t>13224-4</t>
  </si>
  <si>
    <t>7100</t>
  </si>
  <si>
    <t>13561-1</t>
  </si>
  <si>
    <t>Display won't work</t>
  </si>
  <si>
    <t>13562-2</t>
  </si>
  <si>
    <t>WE ALL READY SHIP 2 FOR FIRST ARTICLE</t>
  </si>
  <si>
    <t>13525-1</t>
  </si>
  <si>
    <t>13532-2</t>
  </si>
  <si>
    <t>13531-2</t>
  </si>
  <si>
    <t>7108L ASSY</t>
  </si>
  <si>
    <t>NOT ENOUGH PARTS</t>
  </si>
  <si>
    <t>PARTS</t>
  </si>
  <si>
    <t>13610-2</t>
  </si>
  <si>
    <t>XWEET</t>
  </si>
  <si>
    <t>7111 ASSY</t>
  </si>
  <si>
    <t>13617-2</t>
  </si>
  <si>
    <t>Ics not programmed properly</t>
  </si>
  <si>
    <t>13592-1</t>
  </si>
  <si>
    <t>7101L ASSY</t>
  </si>
  <si>
    <t>13573-2</t>
  </si>
  <si>
    <t>CORETECH</t>
  </si>
  <si>
    <t>7099 ASSY</t>
  </si>
  <si>
    <t>13548-2</t>
  </si>
  <si>
    <t>13598-1</t>
  </si>
  <si>
    <t>4136L</t>
  </si>
  <si>
    <t>13540-1</t>
  </si>
  <si>
    <t>13400-3</t>
  </si>
  <si>
    <t>13568-1</t>
  </si>
  <si>
    <t>13552-1</t>
  </si>
  <si>
    <t>13464-1</t>
  </si>
  <si>
    <t>13061-2</t>
  </si>
  <si>
    <t>INTEGRA</t>
  </si>
  <si>
    <t>13607-1</t>
  </si>
  <si>
    <t>AXON</t>
  </si>
  <si>
    <t>7110</t>
  </si>
  <si>
    <t>13618-1</t>
  </si>
  <si>
    <t>13629-1</t>
  </si>
  <si>
    <t>SAMPLE APPROVE CAME LATE</t>
  </si>
  <si>
    <t>7053 ASSY</t>
  </si>
  <si>
    <t>13589-2</t>
  </si>
  <si>
    <t xml:space="preserve">CUSTOMER ASK </t>
  </si>
  <si>
    <t>13563-1</t>
  </si>
  <si>
    <t>4392L</t>
  </si>
  <si>
    <t>13590-1</t>
  </si>
  <si>
    <t>7103</t>
  </si>
  <si>
    <t>13580-1</t>
  </si>
  <si>
    <t>13488-1</t>
  </si>
  <si>
    <t>13559-1</t>
  </si>
  <si>
    <t>13606-1</t>
  </si>
  <si>
    <t>13626-1</t>
  </si>
  <si>
    <t>13603-1</t>
  </si>
  <si>
    <t>13573-3</t>
  </si>
  <si>
    <t>13013-3</t>
  </si>
  <si>
    <t>WAS ON HOLD FOR COD</t>
  </si>
  <si>
    <t>13522-1</t>
  </si>
  <si>
    <t>5698L</t>
  </si>
  <si>
    <t>13539-1</t>
  </si>
  <si>
    <t>13622-1</t>
  </si>
  <si>
    <t>13070-2</t>
  </si>
  <si>
    <t>13571-1</t>
  </si>
  <si>
    <t>5168</t>
  </si>
  <si>
    <t>13560-1</t>
  </si>
  <si>
    <t>MACOM</t>
  </si>
  <si>
    <t>13644-1</t>
  </si>
  <si>
    <t>DATALINK</t>
  </si>
  <si>
    <t>7117</t>
  </si>
  <si>
    <t>13649-1</t>
  </si>
  <si>
    <t>7118</t>
  </si>
  <si>
    <t>13666-1</t>
  </si>
  <si>
    <t>13647-1</t>
  </si>
  <si>
    <t>13669-1</t>
  </si>
  <si>
    <t>13581-1</t>
  </si>
  <si>
    <t>WAS ON HOLD FOR COD PAYMENT</t>
  </si>
  <si>
    <t>13621-1</t>
  </si>
  <si>
    <t>13585-1</t>
  </si>
  <si>
    <t>13598-2</t>
  </si>
  <si>
    <t>13674-1</t>
  </si>
  <si>
    <t>13523-2</t>
  </si>
  <si>
    <t>13269-4</t>
  </si>
  <si>
    <t>13270-4</t>
  </si>
  <si>
    <t>13595-1</t>
  </si>
  <si>
    <t>NCR-INT-803-L</t>
  </si>
  <si>
    <t>13594-1</t>
  </si>
  <si>
    <t>13615-1</t>
  </si>
  <si>
    <t>13593-1</t>
  </si>
  <si>
    <t>2794</t>
  </si>
  <si>
    <t>13619-1</t>
  </si>
  <si>
    <t>7105 ASSY</t>
  </si>
  <si>
    <t>13591-1</t>
  </si>
  <si>
    <t>13557-1</t>
  </si>
  <si>
    <t>13601-1</t>
  </si>
  <si>
    <t>13628-1</t>
  </si>
  <si>
    <t>13565-2</t>
  </si>
  <si>
    <t>13579-1</t>
  </si>
  <si>
    <t>13556-1</t>
  </si>
  <si>
    <t>13681-1</t>
  </si>
  <si>
    <t>13676-1</t>
  </si>
  <si>
    <t>4420L</t>
  </si>
  <si>
    <t>13590-2</t>
  </si>
  <si>
    <t>13627-1</t>
  </si>
  <si>
    <t>13613-2</t>
  </si>
  <si>
    <t>5606</t>
  </si>
  <si>
    <t>13536-1</t>
  </si>
  <si>
    <t>Reader boards blink out of sequence U4 Bad)</t>
  </si>
  <si>
    <t>7068 ASSY</t>
  </si>
  <si>
    <t>13551-2</t>
  </si>
  <si>
    <t>7053ASSY</t>
  </si>
  <si>
    <t>6757</t>
  </si>
  <si>
    <t>13610-1</t>
  </si>
  <si>
    <t>13527-1</t>
  </si>
  <si>
    <t>13486-2</t>
  </si>
  <si>
    <t>13449-1</t>
  </si>
  <si>
    <t>13604-2</t>
  </si>
  <si>
    <t>Bad Relay</t>
  </si>
  <si>
    <t>Connector broken</t>
  </si>
  <si>
    <t>MIKE LITTLE</t>
  </si>
  <si>
    <t>13609-2</t>
  </si>
  <si>
    <t>6163L</t>
  </si>
  <si>
    <t>7069 ASSY</t>
  </si>
  <si>
    <t>13473-2</t>
  </si>
  <si>
    <t>13600-2</t>
  </si>
  <si>
    <t>13574-1</t>
  </si>
  <si>
    <t>13510-2</t>
  </si>
  <si>
    <t>13512-2</t>
  </si>
  <si>
    <t>13713-1</t>
  </si>
  <si>
    <t>13591-2</t>
  </si>
  <si>
    <t>Switches</t>
  </si>
  <si>
    <t>7114</t>
  </si>
  <si>
    <t>13660-1</t>
  </si>
  <si>
    <t>13640-1</t>
  </si>
  <si>
    <t>13690-1</t>
  </si>
  <si>
    <t>13586-1</t>
  </si>
  <si>
    <t>7129</t>
  </si>
  <si>
    <t>13716-1</t>
  </si>
  <si>
    <t>13487-3</t>
  </si>
  <si>
    <t>13501-1</t>
  </si>
  <si>
    <t>13513-3</t>
  </si>
  <si>
    <t>6128</t>
  </si>
  <si>
    <t>13620-1</t>
  </si>
  <si>
    <t>BALFOUR</t>
  </si>
  <si>
    <t>7122 ASSY</t>
  </si>
  <si>
    <t>13672-1</t>
  </si>
  <si>
    <t>TOTALL FIRE</t>
  </si>
  <si>
    <t>13597-1</t>
  </si>
  <si>
    <t>13621-2</t>
  </si>
  <si>
    <t>7112</t>
  </si>
  <si>
    <t>13650-1</t>
  </si>
  <si>
    <t>7124 ASSY</t>
  </si>
  <si>
    <t>13678-1</t>
  </si>
  <si>
    <t>Connector not soldered</t>
  </si>
  <si>
    <t>6990-2 ASSY</t>
  </si>
  <si>
    <t>13662-2</t>
  </si>
  <si>
    <t>13663-2</t>
  </si>
  <si>
    <t>7038-1</t>
  </si>
  <si>
    <t>13634-2</t>
  </si>
  <si>
    <t>7129 ASSY</t>
  </si>
  <si>
    <t>13732-1</t>
  </si>
  <si>
    <t>13708-1</t>
  </si>
  <si>
    <t>13740-1</t>
  </si>
  <si>
    <t>13625-1</t>
  </si>
  <si>
    <t>13614-1</t>
  </si>
  <si>
    <t>13605-2</t>
  </si>
  <si>
    <t>13643-1</t>
  </si>
  <si>
    <t>13642-1</t>
  </si>
  <si>
    <t>13703-2</t>
  </si>
  <si>
    <t>7120</t>
  </si>
  <si>
    <t>13673-1</t>
  </si>
  <si>
    <t>13675-1</t>
  </si>
  <si>
    <t>13611-1</t>
  </si>
  <si>
    <t>13661-1</t>
  </si>
  <si>
    <t>13717-1</t>
  </si>
  <si>
    <t>13744-1</t>
  </si>
  <si>
    <t>7130</t>
  </si>
  <si>
    <t>13729-1</t>
  </si>
  <si>
    <t>13756-1</t>
  </si>
  <si>
    <t>7062</t>
  </si>
  <si>
    <t>13683-1</t>
  </si>
  <si>
    <t>13638-1</t>
  </si>
  <si>
    <t>13639-1</t>
  </si>
  <si>
    <t>13664-1</t>
  </si>
  <si>
    <t>13689-1</t>
  </si>
  <si>
    <t>13658-1</t>
  </si>
  <si>
    <t>13652-2</t>
  </si>
  <si>
    <t>13733-1</t>
  </si>
  <si>
    <t>13766-1</t>
  </si>
  <si>
    <t>RX Medic</t>
  </si>
  <si>
    <t>VOID - "More of an experiment" TG</t>
  </si>
  <si>
    <t>CAR-ACI-1085</t>
  </si>
  <si>
    <t>13702-2</t>
  </si>
  <si>
    <t>13551-3</t>
  </si>
  <si>
    <t>13733-1-2</t>
  </si>
  <si>
    <t>13705-2</t>
  </si>
  <si>
    <t>BABCOCK &amp; WILCOX</t>
  </si>
  <si>
    <t>13653-2</t>
  </si>
  <si>
    <t>Hayssen</t>
  </si>
  <si>
    <t>Damaged connectors</t>
  </si>
  <si>
    <t>7076-F ASSY</t>
  </si>
  <si>
    <t>13547-1</t>
  </si>
  <si>
    <t>7121 ASSY</t>
  </si>
  <si>
    <t>13668-1</t>
  </si>
  <si>
    <t>SOLUTION MFG</t>
  </si>
  <si>
    <t>13528-1</t>
  </si>
  <si>
    <t>13749-1</t>
  </si>
  <si>
    <t>13694-1</t>
  </si>
  <si>
    <t>13699-2</t>
  </si>
  <si>
    <t>13685-1</t>
  </si>
  <si>
    <t>7140</t>
  </si>
  <si>
    <t>13771-1</t>
  </si>
  <si>
    <t>13269-5</t>
  </si>
  <si>
    <t>13523-3</t>
  </si>
  <si>
    <t>13737-1</t>
  </si>
  <si>
    <t>13765-1</t>
  </si>
  <si>
    <t>13657-2</t>
  </si>
  <si>
    <t>13635-2</t>
  </si>
  <si>
    <t>13651-1</t>
  </si>
  <si>
    <t>ON HOLD BECAUSE PASS DUE INVOICE</t>
  </si>
  <si>
    <t>13596-1</t>
  </si>
  <si>
    <t>4093</t>
  </si>
  <si>
    <t>13602-1</t>
  </si>
  <si>
    <t>13686-1</t>
  </si>
  <si>
    <t>13733-1-3</t>
  </si>
  <si>
    <t>7128 ASSY</t>
  </si>
  <si>
    <t>13698-2</t>
  </si>
  <si>
    <t>13720-1</t>
  </si>
  <si>
    <t>6349</t>
  </si>
  <si>
    <t>13696-1</t>
  </si>
  <si>
    <t>EXELIS</t>
  </si>
  <si>
    <t>5565</t>
  </si>
  <si>
    <t>13718-1</t>
  </si>
  <si>
    <t>13742-1</t>
  </si>
  <si>
    <t>7137</t>
  </si>
  <si>
    <t>13754-1</t>
  </si>
  <si>
    <t>13753-1</t>
  </si>
  <si>
    <t>7136</t>
  </si>
  <si>
    <t>Labels</t>
  </si>
  <si>
    <t>7139 ASSY</t>
  </si>
  <si>
    <t>13778-2</t>
  </si>
  <si>
    <t>13542-1</t>
  </si>
  <si>
    <t>13616-2</t>
  </si>
  <si>
    <t>13693-1</t>
  </si>
  <si>
    <t>13706-1</t>
  </si>
  <si>
    <t>APROVAL CAME LATE</t>
  </si>
  <si>
    <t>13684-2</t>
  </si>
  <si>
    <t>13679-3</t>
  </si>
  <si>
    <t>7131 ASSY</t>
  </si>
  <si>
    <t>13723-1</t>
  </si>
  <si>
    <t>Not testing</t>
  </si>
  <si>
    <t>13566-1</t>
  </si>
  <si>
    <t>13739-2</t>
  </si>
  <si>
    <t>13779-1</t>
  </si>
  <si>
    <t>7113 ASSY</t>
  </si>
  <si>
    <t>13648-2</t>
  </si>
  <si>
    <t>13680-1</t>
  </si>
  <si>
    <t>13722-1</t>
  </si>
  <si>
    <t>13694-2</t>
  </si>
  <si>
    <t>TRI-TECH ELEC</t>
  </si>
  <si>
    <t>7125 ASSY</t>
  </si>
  <si>
    <t>13688-2</t>
  </si>
  <si>
    <t>7125-1 ASSY</t>
  </si>
  <si>
    <t>13809-1</t>
  </si>
  <si>
    <t>13808-1</t>
  </si>
  <si>
    <t>13734-1</t>
  </si>
  <si>
    <t>13612-1</t>
  </si>
  <si>
    <t>13633-1</t>
  </si>
  <si>
    <t>13731-2</t>
  </si>
  <si>
    <t>13679-4</t>
  </si>
  <si>
    <t>U4 not soldered.</t>
  </si>
  <si>
    <t xml:space="preserve">Mainstay </t>
  </si>
  <si>
    <t>13799-1</t>
  </si>
  <si>
    <t>SEATON ENG.</t>
  </si>
  <si>
    <t>6685+6686</t>
  </si>
  <si>
    <t>13671-5</t>
  </si>
  <si>
    <t>6686+6685</t>
  </si>
  <si>
    <t>DYNALAB</t>
  </si>
  <si>
    <t>5045L ASSY</t>
  </si>
  <si>
    <t>13711-2</t>
  </si>
  <si>
    <t>13712-1</t>
  </si>
  <si>
    <t>MOOG MUSIC</t>
  </si>
  <si>
    <t>13746-1</t>
  </si>
  <si>
    <t>HABCO</t>
  </si>
  <si>
    <t>13775-1</t>
  </si>
  <si>
    <t>13727-1</t>
  </si>
  <si>
    <t>13584-1</t>
  </si>
  <si>
    <t>13587-1</t>
  </si>
  <si>
    <t>13679-1</t>
  </si>
  <si>
    <t>13730-2</t>
  </si>
  <si>
    <t>13745-2</t>
  </si>
  <si>
    <t>7135</t>
  </si>
  <si>
    <t>13757-1</t>
  </si>
  <si>
    <t>7138</t>
  </si>
  <si>
    <t>13800-1</t>
  </si>
  <si>
    <t>13747-1</t>
  </si>
  <si>
    <t>Void Report - 3 months</t>
  </si>
  <si>
    <t>CANNOT DO IT</t>
  </si>
  <si>
    <t>13825-1</t>
  </si>
  <si>
    <t>13751-2</t>
  </si>
  <si>
    <t>13751-1</t>
  </si>
  <si>
    <t>13822-1</t>
  </si>
  <si>
    <t>7146 ASSY</t>
  </si>
  <si>
    <t>13793-1</t>
  </si>
  <si>
    <t>7147 ASSY</t>
  </si>
  <si>
    <t>13792-1</t>
  </si>
  <si>
    <t>13776-1</t>
  </si>
  <si>
    <t>13710-3</t>
  </si>
  <si>
    <t>13752-1</t>
  </si>
  <si>
    <t>13191-1</t>
  </si>
  <si>
    <t>5954</t>
  </si>
  <si>
    <t>13767-1</t>
  </si>
  <si>
    <t>13785-1</t>
  </si>
  <si>
    <t>13588-1</t>
  </si>
  <si>
    <t>13768-1</t>
  </si>
  <si>
    <t>13769-1</t>
  </si>
  <si>
    <t>13770-1</t>
  </si>
  <si>
    <t>13782-1</t>
  </si>
  <si>
    <t>6566</t>
  </si>
  <si>
    <t>13743-1</t>
  </si>
  <si>
    <t>13392-3</t>
  </si>
  <si>
    <t>FIRST ARTICLE TOOK TIME FOR APPOVE</t>
  </si>
  <si>
    <t>13828-1</t>
  </si>
  <si>
    <t>13748-4</t>
  </si>
  <si>
    <t>13687-1</t>
  </si>
  <si>
    <t>13731-1</t>
  </si>
  <si>
    <t>13750-2</t>
  </si>
  <si>
    <t>13763-1</t>
  </si>
  <si>
    <t>13710-1</t>
  </si>
  <si>
    <t>13784-1</t>
  </si>
  <si>
    <t>4789</t>
  </si>
  <si>
    <t>13738-1</t>
  </si>
  <si>
    <t>13781-1</t>
  </si>
  <si>
    <t>13840-1</t>
  </si>
  <si>
    <t>13779-2</t>
  </si>
  <si>
    <t>13630-1</t>
  </si>
  <si>
    <t>13632-2</t>
  </si>
  <si>
    <t>ADD-ON</t>
  </si>
  <si>
    <t>7123L ASSY</t>
  </si>
  <si>
    <t>13695-2</t>
  </si>
  <si>
    <t>7043-0 ASSY</t>
  </si>
  <si>
    <t>13697-5</t>
  </si>
  <si>
    <t>13697-1</t>
  </si>
  <si>
    <t>6756</t>
  </si>
  <si>
    <t>13791-1</t>
  </si>
  <si>
    <t>7116 ASSY</t>
  </si>
  <si>
    <t>13667-1-2</t>
  </si>
  <si>
    <t>7142</t>
  </si>
  <si>
    <t>13777-1</t>
  </si>
  <si>
    <t>13774-1</t>
  </si>
  <si>
    <t>13659-1</t>
  </si>
  <si>
    <t>5132</t>
  </si>
  <si>
    <t>13846-1</t>
  </si>
  <si>
    <t>13061-3</t>
  </si>
  <si>
    <t>5387 ASSY</t>
  </si>
  <si>
    <t>13748-6</t>
  </si>
  <si>
    <t>13824-1</t>
  </si>
  <si>
    <t>13827-1</t>
  </si>
  <si>
    <t>13796-2</t>
  </si>
  <si>
    <t>13760-1</t>
  </si>
  <si>
    <t>13807-1</t>
  </si>
  <si>
    <t>4041</t>
  </si>
  <si>
    <t>13806-1</t>
  </si>
  <si>
    <t>13691-1</t>
  </si>
  <si>
    <t>CARNEGIE</t>
  </si>
  <si>
    <t>7150</t>
  </si>
  <si>
    <t>13829-1</t>
  </si>
  <si>
    <t>7149</t>
  </si>
  <si>
    <t>13797-1</t>
  </si>
  <si>
    <t>??</t>
  </si>
  <si>
    <t>7127 ASSY</t>
  </si>
  <si>
    <t>13700-1</t>
  </si>
  <si>
    <t>NCR-EXT-8646-C</t>
  </si>
  <si>
    <t>13841-1</t>
  </si>
  <si>
    <t>XRAY PO CAME LATE</t>
  </si>
  <si>
    <t>13440-3</t>
  </si>
  <si>
    <t>13802-1</t>
  </si>
  <si>
    <t>13783-1</t>
  </si>
  <si>
    <t>13815-1</t>
  </si>
  <si>
    <t>13814-1/13798-1</t>
  </si>
  <si>
    <t>13631-3</t>
  </si>
  <si>
    <t>13804-1</t>
  </si>
  <si>
    <t>13804-2</t>
  </si>
  <si>
    <t>13728-2</t>
  </si>
  <si>
    <t>4053</t>
  </si>
  <si>
    <t>13833-1</t>
  </si>
  <si>
    <t>13837-1</t>
  </si>
  <si>
    <t>3498 ASSY</t>
  </si>
  <si>
    <t>13748-5</t>
  </si>
  <si>
    <t>6073</t>
  </si>
  <si>
    <t>13816-1</t>
  </si>
  <si>
    <t>13819-2</t>
  </si>
  <si>
    <t>13788-1</t>
  </si>
  <si>
    <t>13704-1</t>
  </si>
  <si>
    <t>13692-1</t>
  </si>
  <si>
    <t>13205-1</t>
  </si>
  <si>
    <t>13838-1</t>
  </si>
  <si>
    <t>13725-1</t>
  </si>
  <si>
    <t>13523-4</t>
  </si>
  <si>
    <t>13850-1</t>
  </si>
  <si>
    <t>13784-2</t>
  </si>
  <si>
    <t>4219L</t>
  </si>
  <si>
    <t>13818-1</t>
  </si>
  <si>
    <t>13876-1</t>
  </si>
  <si>
    <t>CONNECTOR SUPPLY SHORT</t>
  </si>
  <si>
    <t>7154 ASSY</t>
  </si>
  <si>
    <t>13858-1</t>
  </si>
  <si>
    <t>CUSTOMER WANT SOME QTY</t>
  </si>
  <si>
    <t>13849-1</t>
  </si>
  <si>
    <t>13831-1</t>
  </si>
  <si>
    <t>13731-3</t>
  </si>
  <si>
    <t>13832-1</t>
  </si>
  <si>
    <t>7168</t>
  </si>
  <si>
    <t>7153</t>
  </si>
  <si>
    <t>7152</t>
  </si>
  <si>
    <t>13884-1</t>
  </si>
  <si>
    <t>1892-2</t>
  </si>
  <si>
    <t>13892-1</t>
  </si>
  <si>
    <t>13191-2</t>
  </si>
  <si>
    <t>13761-1</t>
  </si>
  <si>
    <t>13805-1</t>
  </si>
  <si>
    <t>13893-1</t>
  </si>
  <si>
    <t>7161</t>
  </si>
  <si>
    <t>13860-2</t>
  </si>
  <si>
    <t>BOARD AND PARTS CAME LATE</t>
  </si>
  <si>
    <t>7162</t>
  </si>
  <si>
    <t>13812-1</t>
  </si>
  <si>
    <t>Wrong LED</t>
  </si>
  <si>
    <t>7133 ASSY</t>
  </si>
  <si>
    <t>13715-2</t>
  </si>
  <si>
    <t>APPROVEL CAME LATE</t>
  </si>
  <si>
    <t>13844-1</t>
  </si>
  <si>
    <t>13726-1</t>
  </si>
  <si>
    <t>13843-1</t>
  </si>
  <si>
    <t>13854-1</t>
  </si>
  <si>
    <t>13835-1</t>
  </si>
  <si>
    <t>5584</t>
  </si>
  <si>
    <t>13845-1</t>
  </si>
  <si>
    <t>7163 ASSY</t>
  </si>
  <si>
    <t>13864-1</t>
  </si>
  <si>
    <t>13176-2</t>
  </si>
  <si>
    <t>1885-1</t>
  </si>
  <si>
    <t>7134 ASSY</t>
  </si>
  <si>
    <t>13795-2</t>
  </si>
  <si>
    <t>PARTS APROVAL CAME LATE</t>
  </si>
  <si>
    <t>7165</t>
  </si>
  <si>
    <t>7166</t>
  </si>
  <si>
    <t>13881-1</t>
  </si>
  <si>
    <t>13875-1</t>
  </si>
  <si>
    <t>13694-3</t>
  </si>
  <si>
    <t>MAXBOTIX</t>
  </si>
  <si>
    <t>7167L</t>
  </si>
  <si>
    <t>13882-1</t>
  </si>
  <si>
    <t>13727-2</t>
  </si>
  <si>
    <t>4164 ASSY</t>
  </si>
  <si>
    <t>13868-2</t>
  </si>
  <si>
    <t>7076-F</t>
  </si>
  <si>
    <t>13724-1</t>
  </si>
  <si>
    <t>13719-2</t>
  </si>
  <si>
    <t>13762-1</t>
  </si>
  <si>
    <t>13719-3</t>
  </si>
  <si>
    <t>13719-1</t>
  </si>
  <si>
    <t>13759-1</t>
  </si>
  <si>
    <t>13870-1</t>
  </si>
  <si>
    <t>13867-2</t>
  </si>
  <si>
    <t>13836-4</t>
  </si>
  <si>
    <t>13848-5</t>
  </si>
  <si>
    <t>13697-4</t>
  </si>
  <si>
    <t>Add-On</t>
  </si>
  <si>
    <t>7123L</t>
  </si>
  <si>
    <t>Cables too long,
Connector not flush</t>
  </si>
  <si>
    <t>4*</t>
  </si>
  <si>
    <t>13936-1</t>
  </si>
  <si>
    <t>13939-1</t>
  </si>
  <si>
    <t>7109L ASSY</t>
  </si>
  <si>
    <t>7170</t>
  </si>
  <si>
    <t>13924-1</t>
  </si>
  <si>
    <t>PHOTO</t>
  </si>
  <si>
    <t>13949-1</t>
  </si>
  <si>
    <t>13862-1</t>
  </si>
  <si>
    <t>7160 ASSY</t>
  </si>
  <si>
    <t>7159 ASSY</t>
  </si>
  <si>
    <t>7158 ASSY</t>
  </si>
  <si>
    <t>7157 ASSY</t>
  </si>
  <si>
    <t>7156 ASSY</t>
  </si>
  <si>
    <t>7155 ASSY</t>
  </si>
  <si>
    <t>Short to internal ground plane (Bad 15VDC part)</t>
  </si>
  <si>
    <t>Causes bad cycle,
Causes LED to remain lit (Blown D8, IC1 Bad)</t>
  </si>
  <si>
    <t>Not reading FOBs (U4 Bad)</t>
  </si>
  <si>
    <t>3226L</t>
  </si>
  <si>
    <t>13903-1</t>
  </si>
  <si>
    <t>7145L ASSY</t>
  </si>
  <si>
    <t>13905-1</t>
  </si>
  <si>
    <t>13922-1</t>
  </si>
  <si>
    <t>13904-1</t>
  </si>
  <si>
    <t>13848-8</t>
  </si>
  <si>
    <t>13839-2</t>
  </si>
  <si>
    <t>13938-1</t>
  </si>
  <si>
    <t>IC Not Soldered/short</t>
  </si>
  <si>
    <t>13956-1</t>
  </si>
  <si>
    <t>13963-1</t>
  </si>
  <si>
    <t>7174</t>
  </si>
  <si>
    <t>13955-1</t>
  </si>
  <si>
    <t>13830-2</t>
  </si>
  <si>
    <t>FILM</t>
  </si>
  <si>
    <t>13933-1</t>
  </si>
  <si>
    <t>13966-1</t>
  </si>
  <si>
    <t>13909-1</t>
  </si>
  <si>
    <t>13871-1</t>
  </si>
  <si>
    <t>13728-3</t>
  </si>
  <si>
    <t>CUSTOMER SUPPLY PARTS LATE</t>
  </si>
  <si>
    <t>3695</t>
  </si>
  <si>
    <t>13894-1</t>
  </si>
  <si>
    <t>13536-2</t>
  </si>
  <si>
    <t>Various defects</t>
  </si>
  <si>
    <t>Full Problem Description of Nonconformance: 
Tested per DP-3564. 
 AC0214049 - U1- Fiber optic receiver bad.
AC0214054 - TR1 - Transformer secondary or output is open.
AC0214049 &amp; AC0214054 are two halves of two optical scr firing module assembly put together to make 1 bad firing module assembly.</t>
  </si>
  <si>
    <t>waiting for good unit from customer 8-7-14</t>
  </si>
  <si>
    <t>4867</t>
  </si>
  <si>
    <t>13889-1</t>
  </si>
  <si>
    <t>13789-1</t>
  </si>
  <si>
    <t>13882-2</t>
  </si>
  <si>
    <t>08/08/14 (4 units)</t>
  </si>
  <si>
    <t>Deliveries Returned</t>
  </si>
  <si>
    <t>13848-7</t>
  </si>
  <si>
    <t>LATE FROM SUPPLIER</t>
  </si>
  <si>
    <t>BOARD CAME LATE FROM OUT SOURCE, AND LOTS OF LEADED COMP</t>
  </si>
  <si>
    <t>Monthly</t>
  </si>
  <si>
    <t>Units</t>
  </si>
  <si>
    <t>LTM</t>
  </si>
  <si>
    <t>13726-2</t>
  </si>
  <si>
    <t>13930-1</t>
  </si>
  <si>
    <t>13847-1</t>
  </si>
  <si>
    <t>13863-1</t>
  </si>
  <si>
    <t>13910-1</t>
  </si>
  <si>
    <t>13937-1</t>
  </si>
  <si>
    <t>7042-1</t>
  </si>
  <si>
    <t>7042-2</t>
  </si>
  <si>
    <t>7042-3</t>
  </si>
  <si>
    <t>13697-2</t>
  </si>
  <si>
    <t>LATE FROM OUT SORCE</t>
  </si>
  <si>
    <t>13855-2</t>
  </si>
  <si>
    <t>13950-1</t>
  </si>
  <si>
    <t>7172</t>
  </si>
  <si>
    <t>13941-2</t>
  </si>
  <si>
    <t>LELLAN</t>
  </si>
  <si>
    <t>13725-2</t>
  </si>
  <si>
    <t>13851-1</t>
  </si>
  <si>
    <t>7173</t>
  </si>
  <si>
    <t>13952-1</t>
  </si>
  <si>
    <t>13909-2</t>
  </si>
  <si>
    <t xml:space="preserve">7043-1 </t>
  </si>
  <si>
    <t>13697-6</t>
  </si>
  <si>
    <t>13773-2</t>
  </si>
  <si>
    <t>ARTNET PRO</t>
  </si>
  <si>
    <t>ENGEINEERING</t>
  </si>
  <si>
    <t>13994-1</t>
  </si>
  <si>
    <t>13935-1</t>
  </si>
  <si>
    <t>13920-1</t>
  </si>
  <si>
    <t>13900-1</t>
  </si>
  <si>
    <t>13869-1</t>
  </si>
  <si>
    <t>2 SCRAPE</t>
  </si>
  <si>
    <t>13886-1</t>
  </si>
  <si>
    <t>13878-2</t>
  </si>
  <si>
    <t>13879-1</t>
  </si>
  <si>
    <t>A1586L</t>
  </si>
  <si>
    <t>13974-2</t>
  </si>
  <si>
    <t>13890-1</t>
  </si>
  <si>
    <t>13810-2</t>
  </si>
  <si>
    <t>13944-1</t>
  </si>
  <si>
    <t>13989-1</t>
  </si>
  <si>
    <t>Pelton and Crane</t>
  </si>
  <si>
    <t>7145L</t>
  </si>
  <si>
    <t>13905-2</t>
  </si>
  <si>
    <t>Layout/parts problems</t>
  </si>
  <si>
    <t>CAR-ACI-1088</t>
  </si>
  <si>
    <t>CAR-ACI-1089</t>
  </si>
  <si>
    <t>14005-1</t>
  </si>
  <si>
    <t>7/24/2014
08/14/14</t>
  </si>
  <si>
    <t>CHAPMAN</t>
  </si>
  <si>
    <t>13887-1</t>
  </si>
  <si>
    <t>2792L</t>
  </si>
  <si>
    <t>2972</t>
  </si>
  <si>
    <t>13912-1</t>
  </si>
  <si>
    <t>CAR-ACI-1090</t>
  </si>
  <si>
    <t>Bad buzzer, indicated, still shipped</t>
  </si>
  <si>
    <t>13891-1</t>
  </si>
  <si>
    <t>13907-1</t>
  </si>
  <si>
    <t>13856-1</t>
  </si>
  <si>
    <t>6418</t>
  </si>
  <si>
    <t>13996-1</t>
  </si>
  <si>
    <t>NCR-CC-589</t>
  </si>
  <si>
    <t>Unit wont start. Connector bad, inside. Customer??</t>
  </si>
  <si>
    <t>Will not power up (IC 1)</t>
  </si>
  <si>
    <t>13880-2</t>
  </si>
  <si>
    <t>13814-1</t>
  </si>
  <si>
    <t>13919-1</t>
  </si>
  <si>
    <t>13908-1</t>
  </si>
  <si>
    <t>13901-1</t>
  </si>
  <si>
    <t>13786-1</t>
  </si>
  <si>
    <t>13866-1</t>
  </si>
  <si>
    <t>13896-1</t>
  </si>
  <si>
    <t>13987-1</t>
  </si>
  <si>
    <t>ATLAS</t>
  </si>
  <si>
    <t>7175L ASSY</t>
  </si>
  <si>
    <t>13985-2</t>
  </si>
  <si>
    <t>13984-2</t>
  </si>
  <si>
    <t>7176L ASSY</t>
  </si>
  <si>
    <t>7178L ASSY</t>
  </si>
  <si>
    <t>1396-2</t>
  </si>
  <si>
    <t>6014</t>
  </si>
  <si>
    <t>13953-1</t>
  </si>
  <si>
    <t>13801-2</t>
  </si>
  <si>
    <t>14017-1</t>
  </si>
  <si>
    <t>13523-5</t>
  </si>
  <si>
    <t>13269-7</t>
  </si>
  <si>
    <t>13965-1</t>
  </si>
  <si>
    <t>14009-1</t>
  </si>
  <si>
    <t>13923-1</t>
  </si>
  <si>
    <t>13787-1</t>
  </si>
  <si>
    <t>7076F ASSY</t>
  </si>
  <si>
    <t>13772-7</t>
  </si>
  <si>
    <t>13873-2</t>
  </si>
  <si>
    <t>14006-1</t>
  </si>
  <si>
    <t>14016-1</t>
  </si>
  <si>
    <t>7171 ASSY</t>
  </si>
  <si>
    <t>13872-2</t>
  </si>
  <si>
    <t>13931-1</t>
  </si>
  <si>
    <t>13934-1</t>
  </si>
  <si>
    <t>ASEMBLY TEC</t>
  </si>
  <si>
    <t>13964-1</t>
  </si>
  <si>
    <t>13821-2</t>
  </si>
  <si>
    <t>13914-1</t>
  </si>
  <si>
    <t>13911-1</t>
  </si>
  <si>
    <t>13974-3</t>
  </si>
  <si>
    <t>13958-2</t>
  </si>
  <si>
    <t>13996-2</t>
  </si>
  <si>
    <t>13929-2</t>
  </si>
  <si>
    <t>13854-2</t>
  </si>
  <si>
    <t>13913-1</t>
  </si>
  <si>
    <t>MAKINO</t>
  </si>
  <si>
    <t>6307 ASSY</t>
  </si>
  <si>
    <t>13859-2</t>
  </si>
  <si>
    <t>13946-1</t>
  </si>
  <si>
    <t>13989-2</t>
  </si>
  <si>
    <t>5000</t>
  </si>
  <si>
    <t>13957-1</t>
  </si>
  <si>
    <t>13970-1</t>
  </si>
  <si>
    <t>13926-4</t>
  </si>
  <si>
    <t>13979-1</t>
  </si>
  <si>
    <t>13988-1</t>
  </si>
  <si>
    <t>7177 ASSY</t>
  </si>
  <si>
    <t>13961-1</t>
  </si>
  <si>
    <t>13826-1</t>
  </si>
  <si>
    <t>13971-2</t>
  </si>
  <si>
    <t>13973-1</t>
  </si>
  <si>
    <t>MLF</t>
  </si>
  <si>
    <t>13943-2</t>
  </si>
  <si>
    <t>13990-1</t>
  </si>
  <si>
    <t>TRANSTECHNIK</t>
  </si>
  <si>
    <t>6488</t>
  </si>
  <si>
    <t>13947-1</t>
  </si>
  <si>
    <t>13543-3</t>
  </si>
  <si>
    <t>13543-4</t>
  </si>
  <si>
    <t>13823-2</t>
  </si>
  <si>
    <t>14052-1</t>
  </si>
  <si>
    <t>13969-1</t>
  </si>
  <si>
    <t>13968-1</t>
  </si>
  <si>
    <t>13982-1</t>
  </si>
  <si>
    <t>13921-2</t>
  </si>
  <si>
    <t>13790-1</t>
  </si>
  <si>
    <t>14029-1</t>
  </si>
  <si>
    <t>14028-1</t>
  </si>
  <si>
    <t>7185</t>
  </si>
  <si>
    <t>14000-1</t>
  </si>
  <si>
    <t>13967-2</t>
  </si>
  <si>
    <t>TRANTECHNIX</t>
  </si>
  <si>
    <t>7190L</t>
  </si>
  <si>
    <t>7191L</t>
  </si>
  <si>
    <t>14027-1</t>
  </si>
  <si>
    <t>3941 ASSY</t>
  </si>
  <si>
    <t>13917-3</t>
  </si>
  <si>
    <t>8/5/2014
08/19/14
08/22/14</t>
  </si>
  <si>
    <t>14066-1</t>
  </si>
  <si>
    <t>14067-1</t>
  </si>
  <si>
    <t>13874-2</t>
  </si>
  <si>
    <t>13998-1</t>
  </si>
  <si>
    <t>13811-1</t>
  </si>
  <si>
    <t>14068-1</t>
  </si>
  <si>
    <t>13865-1</t>
  </si>
  <si>
    <t>13874-1</t>
  </si>
  <si>
    <t>14007-1</t>
  </si>
  <si>
    <t>7186 ASSY</t>
  </si>
  <si>
    <t>14033-1</t>
  </si>
  <si>
    <t>14002-1</t>
  </si>
  <si>
    <t>14032-1</t>
  </si>
  <si>
    <t>13918-2</t>
  </si>
  <si>
    <t>13962-1</t>
  </si>
  <si>
    <t>TROXLER</t>
  </si>
  <si>
    <t>7194L ASSY</t>
  </si>
  <si>
    <t>14050-1</t>
  </si>
  <si>
    <t>INFORMAION CAME LATE</t>
  </si>
  <si>
    <t>August</t>
  </si>
  <si>
    <t>waiting for test materials</t>
  </si>
  <si>
    <t>1st or 2nd?  (1,2,0)</t>
  </si>
  <si>
    <t>LTM 1s</t>
  </si>
  <si>
    <t>LTM 1s or 2s</t>
  </si>
  <si>
    <t>7184</t>
  </si>
  <si>
    <t>13997-1</t>
  </si>
  <si>
    <t>late form out sourse</t>
  </si>
  <si>
    <t>7195L ASSY</t>
  </si>
  <si>
    <t>14040-2</t>
  </si>
  <si>
    <t>14060-1</t>
  </si>
  <si>
    <t>6163 ASSY</t>
  </si>
  <si>
    <t>13299-9</t>
  </si>
  <si>
    <t>CUSTOMER BOARD CAME LATE</t>
  </si>
  <si>
    <t>14080-1</t>
  </si>
  <si>
    <t>14046-2</t>
  </si>
  <si>
    <t>6197 ASSY</t>
  </si>
  <si>
    <t>13975-2</t>
  </si>
  <si>
    <t>13915-1</t>
  </si>
  <si>
    <t>14014-1</t>
  </si>
  <si>
    <t>14011-1</t>
  </si>
  <si>
    <t>14076-1</t>
  </si>
  <si>
    <t>7192L ASSY</t>
  </si>
  <si>
    <t>14073-1</t>
  </si>
  <si>
    <t>13951-1</t>
  </si>
  <si>
    <t>WAS ON HOLD FOR MONEY</t>
  </si>
  <si>
    <t>13995-1</t>
  </si>
  <si>
    <t>14056-1</t>
  </si>
  <si>
    <t>140</t>
  </si>
  <si>
    <t>14084-1</t>
  </si>
  <si>
    <t>13917-4</t>
  </si>
  <si>
    <t>A865</t>
  </si>
  <si>
    <t>14031-1</t>
  </si>
  <si>
    <t>14020-1</t>
  </si>
  <si>
    <t>13980-1</t>
  </si>
  <si>
    <t>14004-1</t>
  </si>
  <si>
    <t>PARTS SUPPLY LATE BUY CUSTOMER</t>
  </si>
  <si>
    <t>13851-2</t>
  </si>
  <si>
    <t>14100-1</t>
  </si>
  <si>
    <t>14101-1</t>
  </si>
  <si>
    <t>14037-1</t>
  </si>
  <si>
    <t>7200</t>
  </si>
  <si>
    <t>14069-1</t>
  </si>
  <si>
    <t>CCT</t>
  </si>
  <si>
    <t>7197 ASSY</t>
  </si>
  <si>
    <t>14043-2</t>
  </si>
  <si>
    <t>13972-2</t>
  </si>
  <si>
    <t>14055-1</t>
  </si>
  <si>
    <t>7199 ASY</t>
  </si>
  <si>
    <t>14051-1</t>
  </si>
  <si>
    <t>Conectors not flush</t>
  </si>
  <si>
    <t>14034-1</t>
  </si>
  <si>
    <t>7183L ASSY</t>
  </si>
  <si>
    <t>14015-2</t>
  </si>
  <si>
    <t>13895-2</t>
  </si>
  <si>
    <t>7182 ASSY</t>
  </si>
  <si>
    <t>14039-2</t>
  </si>
  <si>
    <t>13837-2</t>
  </si>
  <si>
    <t>14013-1</t>
  </si>
  <si>
    <t>14018-1</t>
  </si>
  <si>
    <t>Transformer T1</t>
  </si>
  <si>
    <t>CAR-ACI-1092</t>
  </si>
  <si>
    <t>Missing transformer, crooked connector</t>
  </si>
  <si>
    <t>CAR-ACI-1093</t>
  </si>
  <si>
    <t>14072-1</t>
  </si>
  <si>
    <t>14121-1</t>
  </si>
  <si>
    <t>13873-3</t>
  </si>
  <si>
    <t>14124-1</t>
  </si>
  <si>
    <t>14010-3</t>
  </si>
  <si>
    <t>7144L ASSY</t>
  </si>
  <si>
    <t>7143L ASSY</t>
  </si>
  <si>
    <t>INFOSENCE</t>
  </si>
  <si>
    <t>MAGNUM TEL</t>
  </si>
  <si>
    <t>6477</t>
  </si>
  <si>
    <t>14093-1</t>
  </si>
  <si>
    <t>13954-2</t>
  </si>
  <si>
    <t>MONEY PROBLEM</t>
  </si>
  <si>
    <t>13801-3</t>
  </si>
  <si>
    <t>13927-2</t>
  </si>
  <si>
    <t>7189</t>
  </si>
  <si>
    <t>14030-1</t>
  </si>
  <si>
    <t>14058-1</t>
  </si>
  <si>
    <t>7209 ASSY</t>
  </si>
  <si>
    <t>14118-1</t>
  </si>
  <si>
    <t>13764-2</t>
  </si>
  <si>
    <t>14012-1</t>
  </si>
  <si>
    <t>14041-1</t>
  </si>
  <si>
    <t>14063-1</t>
  </si>
  <si>
    <t>14083-1</t>
  </si>
  <si>
    <t>14114-1</t>
  </si>
  <si>
    <t>7206L ASSY</t>
  </si>
  <si>
    <t>140103-2</t>
  </si>
  <si>
    <t>13945-1</t>
  </si>
  <si>
    <t>14036-1</t>
  </si>
  <si>
    <t>14098-1</t>
  </si>
  <si>
    <t>13999-1</t>
  </si>
  <si>
    <t>14057-1</t>
  </si>
  <si>
    <t>EID</t>
  </si>
  <si>
    <t>7198</t>
  </si>
  <si>
    <t>14062-1</t>
  </si>
  <si>
    <t>7196</t>
  </si>
  <si>
    <t>140751</t>
  </si>
  <si>
    <t>14081-1</t>
  </si>
  <si>
    <t>13795-3</t>
  </si>
  <si>
    <t>14061-1</t>
  </si>
  <si>
    <t>14101-2</t>
  </si>
  <si>
    <t>14053-1</t>
  </si>
  <si>
    <t>13269-8</t>
  </si>
  <si>
    <t>14038-2</t>
  </si>
  <si>
    <t>compo</t>
  </si>
  <si>
    <t>14106-1</t>
  </si>
  <si>
    <t>14077-1</t>
  </si>
  <si>
    <t>14026-1</t>
  </si>
  <si>
    <t>3366</t>
  </si>
  <si>
    <t>14078-1</t>
  </si>
  <si>
    <t>14022-1</t>
  </si>
  <si>
    <t>14070-1</t>
  </si>
  <si>
    <t>14087-1</t>
  </si>
  <si>
    <t>13977-1</t>
  </si>
  <si>
    <t>Camp Creek</t>
  </si>
  <si>
    <t>Transformer mounting, Connector alignment</t>
  </si>
  <si>
    <t>7204</t>
  </si>
  <si>
    <t>14116-1</t>
  </si>
  <si>
    <t>13978-1</t>
  </si>
  <si>
    <t>WE SHIP 10 PCS ALL READY</t>
  </si>
  <si>
    <t>14148-1</t>
  </si>
  <si>
    <t>13544-3</t>
  </si>
  <si>
    <t>7203</t>
  </si>
  <si>
    <t>14089-1</t>
  </si>
  <si>
    <t>14146-1</t>
  </si>
  <si>
    <t>13823-3</t>
  </si>
  <si>
    <t>13921-3</t>
  </si>
  <si>
    <t xml:space="preserve">GALAXY </t>
  </si>
  <si>
    <t>13635-3</t>
  </si>
  <si>
    <t>14008-1</t>
  </si>
  <si>
    <t>13932-1</t>
  </si>
  <si>
    <t>13928-1</t>
  </si>
  <si>
    <t>14082-1</t>
  </si>
  <si>
    <t>14132-1</t>
  </si>
  <si>
    <t>14107-1</t>
  </si>
  <si>
    <t>14108-2</t>
  </si>
  <si>
    <t xml:space="preserve">GRIMM </t>
  </si>
  <si>
    <t>14102-1</t>
  </si>
  <si>
    <t>13880-3</t>
  </si>
  <si>
    <t>CHARLOTTE TRUCK</t>
  </si>
  <si>
    <t>7201</t>
  </si>
  <si>
    <t>14125-1</t>
  </si>
  <si>
    <t>HYDRILL</t>
  </si>
  <si>
    <t>7202</t>
  </si>
  <si>
    <t>14079-2</t>
  </si>
  <si>
    <t>Jorge Fernandez</t>
  </si>
  <si>
    <t>3815
3824</t>
  </si>
  <si>
    <t>14059-3
14059-4</t>
  </si>
  <si>
    <t>35
25</t>
  </si>
  <si>
    <t>12
2</t>
  </si>
  <si>
    <t>Failure to execute once programmed
Check U4</t>
  </si>
  <si>
    <t>CAR-ACI-1095</t>
  </si>
  <si>
    <t>141113-1</t>
  </si>
  <si>
    <t>14012-3</t>
  </si>
  <si>
    <t>14024-1</t>
  </si>
  <si>
    <t>13983-1</t>
  </si>
  <si>
    <t>Tristar</t>
  </si>
  <si>
    <t>RTV doesn't secure PCB</t>
  </si>
  <si>
    <t>CAR-ACI-1096</t>
  </si>
  <si>
    <t>7211 ASSY</t>
  </si>
  <si>
    <t>14131-1</t>
  </si>
  <si>
    <t>14160-1</t>
  </si>
  <si>
    <t>14166-1</t>
  </si>
  <si>
    <t>141667-1</t>
  </si>
  <si>
    <t>14168-1</t>
  </si>
  <si>
    <t>14172-1</t>
  </si>
  <si>
    <t>14155-1</t>
  </si>
  <si>
    <t>14090-2</t>
  </si>
  <si>
    <t>14065-2</t>
  </si>
  <si>
    <t>NCR-EXT-8486-C</t>
  </si>
  <si>
    <t>14105-1</t>
  </si>
  <si>
    <t>14094-1</t>
  </si>
  <si>
    <t>140145-2</t>
  </si>
  <si>
    <t>14104-2</t>
  </si>
  <si>
    <t>7205 ASSY</t>
  </si>
  <si>
    <t>14099-4</t>
  </si>
  <si>
    <t>14048-1</t>
  </si>
  <si>
    <t>14177-1</t>
  </si>
  <si>
    <t>13981-1</t>
  </si>
  <si>
    <t>14049-1</t>
  </si>
  <si>
    <t>CAME LATE FOTM OUT SOURCE</t>
  </si>
  <si>
    <t>14099-5</t>
  </si>
  <si>
    <t>14115-2</t>
  </si>
  <si>
    <t>14138-1</t>
  </si>
  <si>
    <t>14142-2</t>
  </si>
  <si>
    <t>14088-2</t>
  </si>
  <si>
    <t>RFMD</t>
  </si>
  <si>
    <t>ETCHING</t>
  </si>
  <si>
    <t>14174-2</t>
  </si>
  <si>
    <t>35252</t>
  </si>
  <si>
    <t>14175-1</t>
  </si>
  <si>
    <t>7207 ASSY</t>
  </si>
  <si>
    <t>14120-2</t>
  </si>
  <si>
    <t>14133-1</t>
  </si>
  <si>
    <t>7215 ASSY</t>
  </si>
  <si>
    <t>14163-2</t>
  </si>
  <si>
    <t>14152-1</t>
  </si>
  <si>
    <t>14132-2</t>
  </si>
  <si>
    <t>14117-1</t>
  </si>
  <si>
    <t>14188-1</t>
  </si>
  <si>
    <t>14151-1</t>
  </si>
  <si>
    <t>6276</t>
  </si>
  <si>
    <t>14140-1</t>
  </si>
  <si>
    <t>7208</t>
  </si>
  <si>
    <t>14126-1</t>
  </si>
  <si>
    <t>WE SHIP 12 PCS ALL READY</t>
  </si>
  <si>
    <t>14130-2</t>
  </si>
  <si>
    <t>14178-1</t>
  </si>
  <si>
    <t>GENTRY PLASTIC</t>
  </si>
  <si>
    <t>7193 ASSY</t>
  </si>
  <si>
    <t>14216-1</t>
  </si>
  <si>
    <t>7213 ASSY</t>
  </si>
  <si>
    <t>14139-1</t>
  </si>
  <si>
    <t>ENVENTYS</t>
  </si>
  <si>
    <t>7223</t>
  </si>
  <si>
    <t>14196-1</t>
  </si>
  <si>
    <t>14165-1</t>
  </si>
  <si>
    <t>14092-1</t>
  </si>
  <si>
    <t>14216-2</t>
  </si>
  <si>
    <t>14175-2</t>
  </si>
  <si>
    <t>14182-1</t>
  </si>
  <si>
    <t>14220-1</t>
  </si>
  <si>
    <t>14186-1</t>
  </si>
  <si>
    <t>14212-1</t>
  </si>
  <si>
    <t>SCAN</t>
  </si>
  <si>
    <t>13440-4</t>
  </si>
  <si>
    <t>14150-1</t>
  </si>
  <si>
    <t>14128-1</t>
  </si>
  <si>
    <t>14183-2</t>
  </si>
  <si>
    <t>14187-1</t>
  </si>
  <si>
    <t>14182-2</t>
  </si>
  <si>
    <t>14206-1</t>
  </si>
  <si>
    <t>3619 ASSY</t>
  </si>
  <si>
    <t>14227-1</t>
  </si>
  <si>
    <t>14023-1</t>
  </si>
  <si>
    <t>14008-2</t>
  </si>
  <si>
    <t>HUBBELL</t>
  </si>
  <si>
    <t>14119-2</t>
  </si>
  <si>
    <t>7218 ASSY</t>
  </si>
  <si>
    <t>14159-1</t>
  </si>
  <si>
    <t>7210 ASSY</t>
  </si>
  <si>
    <t>14135-2</t>
  </si>
  <si>
    <t>4390L</t>
  </si>
  <si>
    <t>14137-1</t>
  </si>
  <si>
    <t>14144-2</t>
  </si>
  <si>
    <t>14182-3</t>
  </si>
  <si>
    <t>13269-9</t>
  </si>
  <si>
    <t>14141-1</t>
  </si>
  <si>
    <t>CORE HEALTH</t>
  </si>
  <si>
    <t>14095-3</t>
  </si>
  <si>
    <t>10307-2</t>
  </si>
  <si>
    <t>14194-1</t>
  </si>
  <si>
    <t>14191-1</t>
  </si>
  <si>
    <t>14045-1</t>
  </si>
  <si>
    <t>7222 ASSY</t>
  </si>
  <si>
    <t>14198-2</t>
  </si>
  <si>
    <t>7230 ASSY</t>
  </si>
  <si>
    <t>14218-1</t>
  </si>
  <si>
    <t>14252-1</t>
  </si>
  <si>
    <t>5520</t>
  </si>
  <si>
    <t>14164-1</t>
  </si>
  <si>
    <t>14053-3</t>
  </si>
  <si>
    <t>14219-1</t>
  </si>
  <si>
    <t>5571</t>
  </si>
  <si>
    <t>14176-1</t>
  </si>
  <si>
    <t>14042-1</t>
  </si>
  <si>
    <t>14184-2</t>
  </si>
  <si>
    <t>14261-1</t>
  </si>
  <si>
    <t>14224-3</t>
  </si>
  <si>
    <t>7188L ASSY</t>
  </si>
  <si>
    <t>7220</t>
  </si>
  <si>
    <t>14213-1</t>
  </si>
  <si>
    <t>14210-1</t>
  </si>
  <si>
    <t>CUSTOMER REQUEST</t>
  </si>
  <si>
    <t>14239-1</t>
  </si>
  <si>
    <t>14185-1</t>
  </si>
  <si>
    <t>14111-1</t>
  </si>
  <si>
    <t>14071-1</t>
  </si>
  <si>
    <t>7239</t>
  </si>
  <si>
    <t>14260-1</t>
  </si>
  <si>
    <t>14149-1</t>
  </si>
  <si>
    <t>14061-2</t>
  </si>
  <si>
    <t>14272-1</t>
  </si>
  <si>
    <t xml:space="preserve">T&amp;W </t>
  </si>
  <si>
    <t>5325</t>
  </si>
  <si>
    <t>14247-1-2</t>
  </si>
  <si>
    <t>NCR-EXT-8913-C</t>
  </si>
  <si>
    <t>NCR-EXT-8931-C</t>
  </si>
  <si>
    <t>NCR-EXT-943-L</t>
  </si>
  <si>
    <t>Communication failure</t>
  </si>
  <si>
    <t>14274-1</t>
  </si>
  <si>
    <t>14130-3</t>
  </si>
  <si>
    <t>3019</t>
  </si>
  <si>
    <t>14197-1</t>
  </si>
  <si>
    <t>14210-2</t>
  </si>
  <si>
    <t>13545-4</t>
  </si>
  <si>
    <t>14237-1</t>
  </si>
  <si>
    <t>WE SHIP PARCIAL ALL READY</t>
  </si>
  <si>
    <t>14180-2</t>
  </si>
  <si>
    <t>13545-2</t>
  </si>
  <si>
    <t>T&amp;S</t>
  </si>
  <si>
    <t>7235 ASSY</t>
  </si>
  <si>
    <t>14208-2</t>
  </si>
  <si>
    <t>Hi Pot Test</t>
  </si>
  <si>
    <t>13976-1</t>
  </si>
  <si>
    <t>14293-1</t>
  </si>
  <si>
    <t>14190-2</t>
  </si>
  <si>
    <t>14044-2</t>
  </si>
  <si>
    <t>2 SHIP FOR APPROVAL</t>
  </si>
  <si>
    <t>14249-1</t>
  </si>
  <si>
    <t>14158-2</t>
  </si>
  <si>
    <t>WE SHIP 20 PCS</t>
  </si>
  <si>
    <t>13824-4</t>
  </si>
  <si>
    <t>14232-1</t>
  </si>
  <si>
    <t>14074-1</t>
  </si>
  <si>
    <t>14226-1</t>
  </si>
  <si>
    <t>7234 ASSY</t>
  </si>
  <si>
    <t>14250-2</t>
  </si>
  <si>
    <t>14289-2</t>
  </si>
  <si>
    <t>14110-1</t>
  </si>
  <si>
    <t>7187 ASSY</t>
  </si>
  <si>
    <t>14235-4</t>
  </si>
  <si>
    <t>7219 ASSY</t>
  </si>
  <si>
    <t>14161-2</t>
  </si>
  <si>
    <t>7221L ASSY</t>
  </si>
  <si>
    <t>14189-2-3</t>
  </si>
  <si>
    <t>3730 ASSY</t>
  </si>
  <si>
    <t>14305-2</t>
  </si>
  <si>
    <t>14205-2</t>
  </si>
  <si>
    <t>14202-1</t>
  </si>
  <si>
    <t>14245-1</t>
  </si>
  <si>
    <t>14259-1</t>
  </si>
  <si>
    <t>14254-1</t>
  </si>
  <si>
    <t>14318-1</t>
  </si>
  <si>
    <t>7241 ASSY</t>
  </si>
  <si>
    <t>14264-1</t>
  </si>
  <si>
    <t>14277-1</t>
  </si>
  <si>
    <t>14253-2</t>
  </si>
  <si>
    <t>6654L</t>
  </si>
  <si>
    <t>Hi Pot failures</t>
  </si>
  <si>
    <t>14003-2</t>
  </si>
  <si>
    <t>14229-1</t>
  </si>
  <si>
    <t>14065-3</t>
  </si>
  <si>
    <t>14230-1</t>
  </si>
  <si>
    <t>7243</t>
  </si>
  <si>
    <t>14290-1</t>
  </si>
  <si>
    <t>14215-1</t>
  </si>
  <si>
    <t>14266-1</t>
  </si>
  <si>
    <t>14147-1</t>
  </si>
  <si>
    <t>14209-1</t>
  </si>
  <si>
    <t>14223-1</t>
  </si>
  <si>
    <t>14263-1</t>
  </si>
  <si>
    <t>14309-1</t>
  </si>
  <si>
    <t>14231-1</t>
  </si>
  <si>
    <t>14328-5</t>
  </si>
  <si>
    <t>7233</t>
  </si>
  <si>
    <t>7232</t>
  </si>
  <si>
    <t>7231</t>
  </si>
  <si>
    <t>14189-2</t>
  </si>
  <si>
    <t>U6 Failure</t>
  </si>
  <si>
    <t>13823-5</t>
  </si>
  <si>
    <t>Does not program</t>
  </si>
  <si>
    <t>IMI</t>
  </si>
  <si>
    <t>7245</t>
  </si>
  <si>
    <t>14300-1</t>
  </si>
  <si>
    <t>10240-1</t>
  </si>
  <si>
    <t>14297-1</t>
  </si>
  <si>
    <t>14208-3</t>
  </si>
  <si>
    <t>NCR-EXT-8969-C</t>
  </si>
  <si>
    <t>No output from unit</t>
  </si>
  <si>
    <t>no output one channel</t>
  </si>
  <si>
    <t>7097-B</t>
  </si>
  <si>
    <t>14207-1</t>
  </si>
  <si>
    <t>14276-2</t>
  </si>
  <si>
    <t>14251-3</t>
  </si>
  <si>
    <t>14270-1</t>
  </si>
  <si>
    <t>14265-1</t>
  </si>
  <si>
    <t>14325-1</t>
  </si>
  <si>
    <t>14336-1</t>
  </si>
  <si>
    <t>14314-1</t>
  </si>
  <si>
    <t>14337--</t>
  </si>
  <si>
    <t>7214 ASSY</t>
  </si>
  <si>
    <t>14157-2</t>
  </si>
  <si>
    <t>14280-1</t>
  </si>
  <si>
    <t>14278-2</t>
  </si>
  <si>
    <t>14281-1</t>
  </si>
  <si>
    <t>14338-1</t>
  </si>
  <si>
    <t>14332-1</t>
  </si>
  <si>
    <t>14109-1</t>
  </si>
  <si>
    <t>14303-1</t>
  </si>
  <si>
    <t>14304-1</t>
  </si>
  <si>
    <t>7194L</t>
  </si>
  <si>
    <t>14282-2</t>
  </si>
  <si>
    <t>7224 ASSY</t>
  </si>
  <si>
    <t>7225 ASSY</t>
  </si>
  <si>
    <t>7226 ASSY</t>
  </si>
  <si>
    <t>7227 ASSY</t>
  </si>
  <si>
    <t>7228 ASSY</t>
  </si>
  <si>
    <t>14214-6</t>
  </si>
  <si>
    <t>14351-1</t>
  </si>
  <si>
    <t>14288-1</t>
  </si>
  <si>
    <t>14112-1</t>
  </si>
  <si>
    <t>Parts not installed properly</t>
  </si>
  <si>
    <t>Does not communicate</t>
  </si>
  <si>
    <t>14221-1</t>
  </si>
  <si>
    <t>14275-1</t>
  </si>
  <si>
    <t>14222-2</t>
  </si>
  <si>
    <t>14341-1</t>
  </si>
  <si>
    <t>14342-1</t>
  </si>
  <si>
    <t>14236-2</t>
  </si>
  <si>
    <t>14169-1</t>
  </si>
  <si>
    <t>14174-1</t>
  </si>
  <si>
    <t>14271-1</t>
  </si>
  <si>
    <t>14246-1</t>
  </si>
  <si>
    <t>Does not function</t>
  </si>
  <si>
    <t>14201-1</t>
  </si>
  <si>
    <t>14199-1</t>
  </si>
  <si>
    <t>14129-1</t>
  </si>
  <si>
    <t>14368-1</t>
  </si>
  <si>
    <t>14323-1</t>
  </si>
  <si>
    <t>14267-1</t>
  </si>
  <si>
    <t>14145-2</t>
  </si>
  <si>
    <t>14301-1</t>
  </si>
  <si>
    <t>14329-1</t>
  </si>
  <si>
    <t>72501</t>
  </si>
  <si>
    <t>14352-1</t>
  </si>
  <si>
    <t>14380-1</t>
  </si>
  <si>
    <t>Wrong LEDs</t>
  </si>
  <si>
    <t>Balfour Beatty</t>
  </si>
  <si>
    <t>Wrong parts</t>
  </si>
  <si>
    <t>4847</t>
  </si>
  <si>
    <t>14308-1</t>
  </si>
  <si>
    <t>14310-1</t>
  </si>
  <si>
    <t>14258-1</t>
  </si>
  <si>
    <t>13863-2</t>
  </si>
  <si>
    <t>14273-2</t>
  </si>
  <si>
    <t>14297-2</t>
  </si>
  <si>
    <t>14233-2</t>
  </si>
  <si>
    <t>14312-1</t>
  </si>
  <si>
    <t>14193-2</t>
  </si>
  <si>
    <t>14228-1</t>
  </si>
  <si>
    <t>13546-3</t>
  </si>
  <si>
    <t>14170-1</t>
  </si>
  <si>
    <t>14320-2</t>
  </si>
  <si>
    <t>14350-1</t>
  </si>
  <si>
    <t>LEWIS INFO TECH</t>
  </si>
  <si>
    <t>14295-2</t>
  </si>
  <si>
    <t>OESCO</t>
  </si>
  <si>
    <t>14241-1</t>
  </si>
  <si>
    <t>14203-1</t>
  </si>
  <si>
    <t>7251</t>
  </si>
  <si>
    <t>14353-1</t>
  </si>
  <si>
    <t>14400-1</t>
  </si>
  <si>
    <t>13965-2</t>
  </si>
  <si>
    <t>7248</t>
  </si>
  <si>
    <t>14324-1</t>
  </si>
  <si>
    <t>14292-1</t>
  </si>
  <si>
    <t>5880 ASSY</t>
  </si>
  <si>
    <t>14306-2</t>
  </si>
  <si>
    <t>14130-4</t>
  </si>
  <si>
    <t>14086-7</t>
  </si>
  <si>
    <t>7246 ASSY</t>
  </si>
  <si>
    <t>14302-2</t>
  </si>
  <si>
    <t>NOT ENOUGH INFORMATION FROM CUSTOMER ON TIME</t>
  </si>
  <si>
    <t>14405-1</t>
  </si>
  <si>
    <t>14200-1</t>
  </si>
  <si>
    <t>14370-1</t>
  </si>
  <si>
    <t>14279-1</t>
  </si>
  <si>
    <t>customer provide dacument late</t>
  </si>
  <si>
    <t>SM resistor toombstoned</t>
  </si>
  <si>
    <t xml:space="preserve">JORGE </t>
  </si>
  <si>
    <t>3815 ASSY</t>
  </si>
  <si>
    <t>14319-2</t>
  </si>
  <si>
    <t>14406-1</t>
  </si>
  <si>
    <t>14414-1</t>
  </si>
  <si>
    <t>14422-1</t>
  </si>
  <si>
    <t>14421-1</t>
  </si>
  <si>
    <t>4115</t>
  </si>
  <si>
    <t>14333-1</t>
  </si>
  <si>
    <t>EAO</t>
  </si>
  <si>
    <t>3625L</t>
  </si>
  <si>
    <t>14349-1</t>
  </si>
  <si>
    <t>14396-1</t>
  </si>
  <si>
    <t>14399-1</t>
  </si>
  <si>
    <t>14286-2</t>
  </si>
  <si>
    <t>14287-2</t>
  </si>
  <si>
    <t>14311-2</t>
  </si>
  <si>
    <t>NCR-EXT-8987-C</t>
  </si>
  <si>
    <t>Loses communication</t>
  </si>
  <si>
    <t>NCR-EXT-9012-C</t>
  </si>
  <si>
    <t>Fails 24VA</t>
  </si>
  <si>
    <t>OLD "Warranty Review"</t>
  </si>
  <si>
    <t>14388-2</t>
  </si>
  <si>
    <t>14064-2</t>
  </si>
  <si>
    <t>14315-1</t>
  </si>
  <si>
    <t>14359-1</t>
  </si>
  <si>
    <t>14369-1</t>
  </si>
  <si>
    <t>14283-1</t>
  </si>
  <si>
    <t>14204-1</t>
  </si>
  <si>
    <t>14334-2</t>
  </si>
  <si>
    <t>14192-1</t>
  </si>
  <si>
    <t>14371-1</t>
  </si>
  <si>
    <t>14391-2</t>
  </si>
  <si>
    <t>7256</t>
  </si>
  <si>
    <t>14404-1</t>
  </si>
  <si>
    <t>14423-1</t>
  </si>
  <si>
    <t>14154-1</t>
  </si>
  <si>
    <t>14331-1</t>
  </si>
  <si>
    <t>14364-1</t>
  </si>
  <si>
    <t>14327-2</t>
  </si>
  <si>
    <t>14361-4</t>
  </si>
  <si>
    <t>14398-1</t>
  </si>
  <si>
    <t>5184</t>
  </si>
  <si>
    <t>14434-1</t>
  </si>
  <si>
    <t>14428-1</t>
  </si>
  <si>
    <t>14334-1</t>
  </si>
  <si>
    <t>14340-1</t>
  </si>
  <si>
    <t>14385-1</t>
  </si>
  <si>
    <t>171</t>
  </si>
  <si>
    <t>14269-1</t>
  </si>
  <si>
    <t>5275L</t>
  </si>
  <si>
    <t>14358-1</t>
  </si>
  <si>
    <t>A1770</t>
  </si>
  <si>
    <t>NCR-EXT-979-L</t>
  </si>
  <si>
    <t>7255 ASSY</t>
  </si>
  <si>
    <t>14367-2</t>
  </si>
  <si>
    <t>DYNAZIGN</t>
  </si>
  <si>
    <t>7272</t>
  </si>
  <si>
    <t>14447-1</t>
  </si>
  <si>
    <t>7273</t>
  </si>
  <si>
    <t>14250-3</t>
  </si>
  <si>
    <t>APROVEL CAME LATE</t>
  </si>
  <si>
    <t>14392-1</t>
  </si>
  <si>
    <t>14268-2</t>
  </si>
  <si>
    <t>14360-1</t>
  </si>
  <si>
    <t>14381-1</t>
  </si>
  <si>
    <t>7249 ASSY</t>
  </si>
  <si>
    <t>14361-3</t>
  </si>
  <si>
    <t>14195-1</t>
  </si>
  <si>
    <t>7178L ASST</t>
  </si>
  <si>
    <t>14365-2</t>
  </si>
  <si>
    <t>14366-2</t>
  </si>
  <si>
    <t>7253L ASSY</t>
  </si>
  <si>
    <t>14464-1</t>
  </si>
  <si>
    <t>14463-1</t>
  </si>
  <si>
    <t>14097-2</t>
  </si>
  <si>
    <t>14096-2</t>
  </si>
  <si>
    <t>14450-1</t>
  </si>
  <si>
    <t>14386-1</t>
  </si>
  <si>
    <t>14355-1</t>
  </si>
  <si>
    <t>14208-4</t>
  </si>
  <si>
    <t>14262-1</t>
  </si>
  <si>
    <t>6306 ASSY</t>
  </si>
  <si>
    <t>14343-2</t>
  </si>
  <si>
    <t>SMT LED</t>
  </si>
  <si>
    <t>12304-6</t>
  </si>
  <si>
    <t>14390-1</t>
  </si>
  <si>
    <t>14473-1</t>
  </si>
  <si>
    <t>14384-2</t>
  </si>
  <si>
    <t>14256-1</t>
  </si>
  <si>
    <t xml:space="preserve">Lewis Infotech </t>
  </si>
  <si>
    <t>Received via phone. Waiting for mail.</t>
  </si>
  <si>
    <t>7004L</t>
  </si>
  <si>
    <t>LED Backwards</t>
  </si>
  <si>
    <t>7002 ASSY</t>
  </si>
  <si>
    <t>14095-4</t>
  </si>
  <si>
    <t>4810</t>
  </si>
  <si>
    <t>14393-1</t>
  </si>
  <si>
    <t>14424-1</t>
  </si>
  <si>
    <t>REPAIR</t>
  </si>
  <si>
    <t>NONE</t>
  </si>
  <si>
    <t>14442-2</t>
  </si>
  <si>
    <t>14339-1</t>
  </si>
  <si>
    <t>1 PACKAGE, COULD INCLUDE MORE THAN 1 UNIT</t>
  </si>
  <si>
    <t>SHIP DATE REVISED PER VITHAL</t>
  </si>
  <si>
    <t>HAYSSEN</t>
  </si>
  <si>
    <t>14382-1</t>
  </si>
  <si>
    <t>CREE</t>
  </si>
  <si>
    <t>7244L ASSY</t>
  </si>
  <si>
    <t>14486-1</t>
  </si>
  <si>
    <t>ACTUAL DUE DATE IS LATER DUE TO LATE PARTS</t>
  </si>
  <si>
    <t>14307-2</t>
  </si>
  <si>
    <t>14450-2</t>
  </si>
  <si>
    <t>REMAINDER SHIPMENT</t>
  </si>
  <si>
    <t>14383-1</t>
  </si>
  <si>
    <t>SEAON</t>
  </si>
  <si>
    <t>7274</t>
  </si>
  <si>
    <t>14454-1</t>
  </si>
  <si>
    <t>7266</t>
  </si>
  <si>
    <t>7267</t>
  </si>
  <si>
    <t>14461-1</t>
  </si>
  <si>
    <t>14461-2</t>
  </si>
  <si>
    <t>7254T</t>
  </si>
  <si>
    <t>7254R</t>
  </si>
  <si>
    <t>14372-2</t>
  </si>
  <si>
    <t>14372-3</t>
  </si>
  <si>
    <t>Short
Wrong Unit*</t>
  </si>
  <si>
    <t>Short
Missing parts</t>
  </si>
  <si>
    <t>LED Polarity</t>
  </si>
  <si>
    <t>OLD UNIT***</t>
  </si>
  <si>
    <t>Unable to program.</t>
  </si>
  <si>
    <t>Loose Connector</t>
  </si>
  <si>
    <t>14430-1</t>
  </si>
  <si>
    <t>7261</t>
  </si>
  <si>
    <t>14448-1</t>
  </si>
  <si>
    <t>7268</t>
  </si>
  <si>
    <t>14462-1</t>
  </si>
  <si>
    <t>6696</t>
  </si>
  <si>
    <t>14432-2</t>
  </si>
  <si>
    <t>14432-1</t>
  </si>
  <si>
    <t>14431-2</t>
  </si>
  <si>
    <t>14431-3</t>
  </si>
  <si>
    <t>14431-1</t>
  </si>
  <si>
    <t>5539</t>
  </si>
  <si>
    <t>14419-1</t>
  </si>
  <si>
    <t>14402-1</t>
  </si>
  <si>
    <t>14379-1</t>
  </si>
  <si>
    <t>DHPC</t>
  </si>
  <si>
    <t>7280</t>
  </si>
  <si>
    <t>7280-1</t>
  </si>
  <si>
    <t>14479-1</t>
  </si>
  <si>
    <t>14479-2</t>
  </si>
  <si>
    <t>7212</t>
  </si>
  <si>
    <t>14489-1</t>
  </si>
  <si>
    <t>7277</t>
  </si>
  <si>
    <t>14399-2</t>
  </si>
  <si>
    <t>14468-1</t>
  </si>
  <si>
    <t>14457-1</t>
  </si>
  <si>
    <t>14478-1</t>
  </si>
  <si>
    <t>7620</t>
  </si>
  <si>
    <t>14420-1</t>
  </si>
  <si>
    <t>14502-1</t>
  </si>
  <si>
    <t>14502-2</t>
  </si>
  <si>
    <t>14509-1</t>
  </si>
  <si>
    <t>7276 ASSY</t>
  </si>
  <si>
    <t>14466-2</t>
  </si>
  <si>
    <t>3709 PCB</t>
  </si>
  <si>
    <t>14296-1</t>
  </si>
  <si>
    <t>4479 PCB</t>
  </si>
  <si>
    <t>14427-1</t>
  </si>
  <si>
    <t>5439L PCB</t>
  </si>
  <si>
    <t>14433-1</t>
  </si>
  <si>
    <t>14387-3</t>
  </si>
  <si>
    <t>14394-1</t>
  </si>
  <si>
    <t>14371-2</t>
  </si>
  <si>
    <t>4873 PCB</t>
  </si>
  <si>
    <t>14504-2</t>
  </si>
  <si>
    <t>LNR PRECISION</t>
  </si>
  <si>
    <t>7264 ASSY</t>
  </si>
  <si>
    <t>14416-2</t>
  </si>
  <si>
    <t>7257 ASSY</t>
  </si>
  <si>
    <t>14397-2</t>
  </si>
  <si>
    <t>CMH INDUSTRIES</t>
  </si>
  <si>
    <t>6772 ASSY</t>
  </si>
  <si>
    <t>14373-2</t>
  </si>
  <si>
    <t>7229-K ASSY</t>
  </si>
  <si>
    <t>14291-1</t>
  </si>
  <si>
    <t>HUBBELL LIGHTING</t>
  </si>
  <si>
    <t>7278L ASSY</t>
  </si>
  <si>
    <t>14472-2</t>
  </si>
  <si>
    <t>14493-2</t>
  </si>
  <si>
    <t>14516-1</t>
  </si>
  <si>
    <t>14485-2</t>
  </si>
  <si>
    <t>Cust took time to answer questions - due date changed</t>
  </si>
  <si>
    <t>4085 PCB</t>
  </si>
  <si>
    <t>7281 PCB</t>
  </si>
  <si>
    <t>14412-1</t>
  </si>
  <si>
    <t>ship date changed per harsco holiday shutdown instructions</t>
  </si>
  <si>
    <t>SHALLCO</t>
  </si>
  <si>
    <t>3617 PCB</t>
  </si>
  <si>
    <t>14407-1</t>
  </si>
  <si>
    <t>ship date updated by VG</t>
  </si>
  <si>
    <t>4454 PCB</t>
  </si>
  <si>
    <t>4455 PCB</t>
  </si>
  <si>
    <t>14441-1</t>
  </si>
  <si>
    <t>14441-2</t>
  </si>
  <si>
    <t xml:space="preserve">5477 ASSY </t>
  </si>
  <si>
    <t>14130-5</t>
  </si>
  <si>
    <t>4236 PCB</t>
  </si>
  <si>
    <t>3669 PCB</t>
  </si>
  <si>
    <t>6850L PCB</t>
  </si>
  <si>
    <t>5115 PCB</t>
  </si>
  <si>
    <t>6958 PCB</t>
  </si>
  <si>
    <t>14257-1</t>
  </si>
  <si>
    <t>14101-3</t>
  </si>
  <si>
    <t>14053-4</t>
  </si>
  <si>
    <t>mistakenly shipped to IBML</t>
  </si>
  <si>
    <t>7247 ASSY</t>
  </si>
  <si>
    <t>14467-2</t>
  </si>
  <si>
    <t>14522-1</t>
  </si>
  <si>
    <t>5744 PCB</t>
  </si>
  <si>
    <t>5907 PCB</t>
  </si>
  <si>
    <t>14474-1</t>
  </si>
  <si>
    <t>14474-3</t>
  </si>
  <si>
    <t>5137 PCB</t>
  </si>
  <si>
    <t>14519-1</t>
  </si>
  <si>
    <t>PANEL FORM SHIP QTY</t>
  </si>
  <si>
    <t>2876 PCB</t>
  </si>
  <si>
    <t>2969 PCB</t>
  </si>
  <si>
    <t>14469-2</t>
  </si>
  <si>
    <t>14469-1</t>
  </si>
  <si>
    <t>5235L PCB</t>
  </si>
  <si>
    <t>14494-1</t>
  </si>
  <si>
    <t>3357 PCB</t>
  </si>
  <si>
    <t>14426-1</t>
  </si>
  <si>
    <t>6255 PCB</t>
  </si>
  <si>
    <t>14492-1</t>
  </si>
  <si>
    <t>14492-2</t>
  </si>
  <si>
    <t>6793 PCB</t>
  </si>
  <si>
    <t>14429-1</t>
  </si>
  <si>
    <t>14387-4</t>
  </si>
  <si>
    <t>4626L PCB</t>
  </si>
  <si>
    <t>14481-1</t>
  </si>
  <si>
    <t>14316-1</t>
  </si>
  <si>
    <t>14345-1</t>
  </si>
  <si>
    <t>14346-1</t>
  </si>
  <si>
    <t>14413-1</t>
  </si>
  <si>
    <t>14347-1</t>
  </si>
  <si>
    <t>14317-1</t>
  </si>
  <si>
    <t>14375-1</t>
  </si>
  <si>
    <t>14357-2</t>
  </si>
  <si>
    <t>14488-1</t>
  </si>
  <si>
    <t>14490-1</t>
  </si>
  <si>
    <t>7269 ASSY</t>
  </si>
  <si>
    <t>14440-2</t>
  </si>
  <si>
    <t>14425-2</t>
  </si>
  <si>
    <t>14477-2</t>
  </si>
  <si>
    <t>7275 ASSY</t>
  </si>
  <si>
    <t>6970-4A ASSY</t>
  </si>
  <si>
    <t>6970-5A ASSY</t>
  </si>
  <si>
    <t>6970-CE ASSY</t>
  </si>
  <si>
    <t>14458-4</t>
  </si>
  <si>
    <t>14452-1</t>
  </si>
  <si>
    <t>14451-1</t>
  </si>
  <si>
    <t>7625 ASSY</t>
  </si>
  <si>
    <t>14415-2</t>
  </si>
  <si>
    <t>14449-2</t>
  </si>
  <si>
    <t>14449-20</t>
  </si>
  <si>
    <t>14453-2</t>
  </si>
  <si>
    <t>7263</t>
  </si>
  <si>
    <t>14445-1</t>
  </si>
  <si>
    <t>STATIC</t>
  </si>
  <si>
    <t>14354-1</t>
  </si>
  <si>
    <t>7290 ASSY</t>
  </si>
  <si>
    <t>14524-1</t>
  </si>
  <si>
    <t>LED not lighting (bad compoment?)</t>
  </si>
  <si>
    <t>14344-1</t>
  </si>
  <si>
    <t>14458-3</t>
  </si>
  <si>
    <t>14480--1</t>
  </si>
  <si>
    <t>7289 ASSY</t>
  </si>
  <si>
    <t>14523-1</t>
  </si>
  <si>
    <t>14487-1</t>
  </si>
  <si>
    <t>14495-7</t>
  </si>
  <si>
    <t>14483-2)</t>
  </si>
  <si>
    <t>Wrong units</t>
  </si>
  <si>
    <t>7291 ASSY</t>
  </si>
  <si>
    <t>14540-1</t>
  </si>
  <si>
    <t>14409-1</t>
  </si>
  <si>
    <t>14456-6</t>
  </si>
  <si>
    <t>14552-1</t>
  </si>
  <si>
    <t>Computer Sciences</t>
  </si>
  <si>
    <t>K3 out of alignment</t>
  </si>
  <si>
    <t>14495-2</t>
  </si>
  <si>
    <t>CCI THERMAL</t>
  </si>
  <si>
    <t>7252 ASSY</t>
  </si>
  <si>
    <t>14363-2</t>
  </si>
  <si>
    <t>14555-1</t>
  </si>
  <si>
    <t>14511-1</t>
  </si>
  <si>
    <t>14494-2</t>
  </si>
  <si>
    <t>7282 ASSY</t>
  </si>
  <si>
    <t>14500-2</t>
  </si>
  <si>
    <t>7283 ASSY</t>
  </si>
  <si>
    <t>14476-2</t>
  </si>
  <si>
    <t>7229 ASSY</t>
  </si>
  <si>
    <t>14475-1</t>
  </si>
  <si>
    <t>PTH Relay</t>
  </si>
  <si>
    <t>Unknown/PCB</t>
  </si>
  <si>
    <t>6958 (BB)</t>
  </si>
  <si>
    <t>Holes filled</t>
  </si>
  <si>
    <t>14086-6</t>
  </si>
  <si>
    <t>Various problems</t>
  </si>
  <si>
    <t>****</t>
  </si>
  <si>
    <t>14411-1</t>
  </si>
  <si>
    <t>14525-1</t>
  </si>
  <si>
    <t>14575-1</t>
  </si>
  <si>
    <t>14576-1</t>
  </si>
  <si>
    <t>14517-1</t>
  </si>
  <si>
    <t xml:space="preserve"> </t>
  </si>
  <si>
    <t>4823</t>
  </si>
  <si>
    <t>14513-1</t>
  </si>
  <si>
    <t>Connector backwards</t>
  </si>
  <si>
    <t>VOID fixed in-house</t>
  </si>
  <si>
    <t>Relay socket
Connector</t>
  </si>
  <si>
    <t>14520-1</t>
  </si>
  <si>
    <t>14579-1</t>
  </si>
  <si>
    <t>14446-1</t>
  </si>
  <si>
    <t>7271L ASSY</t>
  </si>
  <si>
    <t>14455-2</t>
  </si>
  <si>
    <t>LABEL CAME LATE FROM CUSTOMER</t>
  </si>
  <si>
    <t>7292 ASSY</t>
  </si>
  <si>
    <t>14550-3</t>
  </si>
  <si>
    <t>7293 ASSY</t>
  </si>
  <si>
    <t>Artnet Pro Antenna</t>
  </si>
  <si>
    <t>66850L</t>
  </si>
  <si>
    <t>14581-1</t>
  </si>
  <si>
    <t>14410-1</t>
  </si>
  <si>
    <t>7284 ASSY</t>
  </si>
  <si>
    <t>7285 ASSY</t>
  </si>
  <si>
    <t>14500-6</t>
  </si>
  <si>
    <t>14470-1</t>
  </si>
  <si>
    <t>14053-5</t>
  </si>
  <si>
    <t>14526-1</t>
  </si>
  <si>
    <t>14534-1</t>
  </si>
  <si>
    <t>14510-2</t>
  </si>
  <si>
    <t>14475-2</t>
  </si>
  <si>
    <t>PO UPDATE CAME LATE</t>
  </si>
  <si>
    <t>CARROLL</t>
  </si>
  <si>
    <t>7296</t>
  </si>
  <si>
    <t>14586-1</t>
  </si>
  <si>
    <t>14435-2</t>
  </si>
  <si>
    <t>14515-2</t>
  </si>
  <si>
    <t>Parts</t>
  </si>
  <si>
    <t>5765 ASSY</t>
  </si>
  <si>
    <t>14328-2</t>
  </si>
  <si>
    <t>14408-1</t>
  </si>
  <si>
    <t>14436-1</t>
  </si>
  <si>
    <t>14437-1</t>
  </si>
  <si>
    <t>14208-5</t>
  </si>
  <si>
    <t>14459-2</t>
  </si>
  <si>
    <t>14539-1</t>
  </si>
  <si>
    <t>14543-1</t>
  </si>
  <si>
    <t>14495-6</t>
  </si>
  <si>
    <t>14548-1</t>
  </si>
  <si>
    <t>DOT METRIC</t>
  </si>
  <si>
    <t>7301 ASSY</t>
  </si>
  <si>
    <t>14610-2</t>
  </si>
  <si>
    <t>14460-2</t>
  </si>
  <si>
    <t>14443-1</t>
  </si>
  <si>
    <t>14471-4</t>
  </si>
  <si>
    <t>I.ELEC</t>
  </si>
  <si>
    <t>4779</t>
  </si>
  <si>
    <t>14533-1</t>
  </si>
  <si>
    <t>14545-2</t>
  </si>
  <si>
    <t>14551-1</t>
  </si>
  <si>
    <t>14578-1</t>
  </si>
  <si>
    <t>7300</t>
  </si>
  <si>
    <t>14609-1</t>
  </si>
  <si>
    <t>14456-5</t>
  </si>
  <si>
    <t>14637-1</t>
  </si>
  <si>
    <t>14578-2</t>
  </si>
  <si>
    <t>LTS</t>
  </si>
  <si>
    <t>14561-2</t>
  </si>
  <si>
    <t>14633-1</t>
  </si>
  <si>
    <t>14570-1</t>
  </si>
  <si>
    <t>14417-1</t>
  </si>
  <si>
    <t>14615-2</t>
  </si>
  <si>
    <t>7298</t>
  </si>
  <si>
    <t>14590-1</t>
  </si>
  <si>
    <t>NCR-EXT-1020L</t>
  </si>
  <si>
    <t>7131, 
7279</t>
  </si>
  <si>
    <t>14475-1, -2</t>
  </si>
  <si>
    <t>Damaged,
Bad parts and polarities</t>
  </si>
  <si>
    <t>14376-1</t>
  </si>
  <si>
    <t>7295 ASSY</t>
  </si>
  <si>
    <t>14565-2</t>
  </si>
  <si>
    <t>BOARD CAME LATE OUTSORCE</t>
  </si>
  <si>
    <t>BOARD CAME LATE FROM OUT SOURCE</t>
  </si>
  <si>
    <t>14439-1</t>
  </si>
  <si>
    <t>14641-1</t>
  </si>
  <si>
    <t>WE RECIVED BOARD 2/4/15</t>
  </si>
  <si>
    <t>14438-1</t>
  </si>
  <si>
    <t>14535-1</t>
  </si>
  <si>
    <t>2649</t>
  </si>
  <si>
    <t>14547-1</t>
  </si>
  <si>
    <t>14556-1</t>
  </si>
  <si>
    <t>DAVIS LEON</t>
  </si>
  <si>
    <t>14628-1</t>
  </si>
  <si>
    <t>14495-9</t>
  </si>
  <si>
    <t>14530-1</t>
  </si>
  <si>
    <t>14595-1</t>
  </si>
  <si>
    <t>7250</t>
  </si>
  <si>
    <t>14606-</t>
  </si>
  <si>
    <t>14596-1</t>
  </si>
  <si>
    <t>14577-1</t>
  </si>
  <si>
    <t>14563-2</t>
  </si>
  <si>
    <t>SEATON ENG</t>
  </si>
  <si>
    <t>6685+86 ASSY</t>
  </si>
  <si>
    <t>14568-5</t>
  </si>
  <si>
    <t>14602-3</t>
  </si>
  <si>
    <t>14531-1</t>
  </si>
  <si>
    <t>6163L
6138L</t>
  </si>
  <si>
    <t>14387-4
12303-4</t>
  </si>
  <si>
    <t>14544-1</t>
  </si>
  <si>
    <t>14536-1</t>
  </si>
  <si>
    <t>14567-2</t>
  </si>
  <si>
    <t>14632-1</t>
  </si>
  <si>
    <t>14566-2</t>
  </si>
  <si>
    <t>7287 ASSY</t>
  </si>
  <si>
    <t>14600-1</t>
  </si>
  <si>
    <t>Nothing specified</t>
  </si>
  <si>
    <t>Does not identify FOBs</t>
  </si>
  <si>
    <t>14660-1</t>
  </si>
  <si>
    <t>14659-</t>
  </si>
  <si>
    <t>14495-4</t>
  </si>
  <si>
    <t>14569-1</t>
  </si>
  <si>
    <t>14538-1</t>
  </si>
  <si>
    <t>Network resistors wrong per instruction</t>
  </si>
  <si>
    <t>14321-1</t>
  </si>
  <si>
    <t>14587-1</t>
  </si>
  <si>
    <t>14557-1</t>
  </si>
  <si>
    <t>14671-1</t>
  </si>
  <si>
    <t>7258 MAIN ASSY</t>
  </si>
  <si>
    <t>14652-4</t>
  </si>
  <si>
    <t>7258 RELAY ASSY</t>
  </si>
  <si>
    <t>7297</t>
  </si>
  <si>
    <t>14630-1</t>
  </si>
  <si>
    <t>A/W CAME LATE</t>
  </si>
  <si>
    <t>14601-1</t>
  </si>
  <si>
    <t>14532-1</t>
  </si>
  <si>
    <t>7299</t>
  </si>
  <si>
    <t>14605-1</t>
  </si>
  <si>
    <t>14678-1</t>
  </si>
  <si>
    <t>14507-2</t>
  </si>
  <si>
    <t>WE SHIP 3 FOR APPROVAL</t>
  </si>
  <si>
    <t>14553-2</t>
  </si>
  <si>
    <t>A957</t>
  </si>
  <si>
    <t>14597-1</t>
  </si>
  <si>
    <t>14482-2</t>
  </si>
  <si>
    <t>14505-2</t>
  </si>
  <si>
    <t>14528-1</t>
  </si>
  <si>
    <t>5539L</t>
  </si>
  <si>
    <t>14646-1</t>
  </si>
  <si>
    <t>14294-2</t>
  </si>
  <si>
    <t>Uneven mating, Crushed internal connections</t>
  </si>
  <si>
    <t>SPARROW</t>
  </si>
  <si>
    <t>7303</t>
  </si>
  <si>
    <t>14640-1</t>
  </si>
  <si>
    <t>14588-1</t>
  </si>
  <si>
    <t>14645-1</t>
  </si>
  <si>
    <t>14592-1</t>
  </si>
  <si>
    <t>14603-2</t>
  </si>
  <si>
    <t>6326 ASSY</t>
  </si>
  <si>
    <t>14607-1</t>
  </si>
  <si>
    <t>ONE ASSY  APPROVAL CAME LATE</t>
  </si>
  <si>
    <t>14612-1</t>
  </si>
  <si>
    <t>7279 ASSY</t>
  </si>
  <si>
    <t>WE SHIP 18 1/1615 LONG LEAD PARTS</t>
  </si>
  <si>
    <t>7305</t>
  </si>
  <si>
    <t>14658-1</t>
  </si>
  <si>
    <t>14619-2</t>
  </si>
  <si>
    <t>SMT Ics</t>
  </si>
  <si>
    <t>Doesn't transmit data</t>
  </si>
  <si>
    <t>14589-1</t>
  </si>
  <si>
    <t>14639-1</t>
  </si>
  <si>
    <t>7279 not received.
Expecting more 7131 units (+3)</t>
  </si>
  <si>
    <t>14617-1</t>
  </si>
  <si>
    <t>14560-1</t>
  </si>
  <si>
    <t>7032 ASSY</t>
  </si>
  <si>
    <t>14638-1</t>
  </si>
  <si>
    <t>14549-2</t>
  </si>
  <si>
    <t>14529-1</t>
  </si>
  <si>
    <t>14571-1</t>
  </si>
  <si>
    <t>14689-1</t>
  </si>
  <si>
    <t>14613-2</t>
  </si>
  <si>
    <t>14390-2</t>
  </si>
  <si>
    <t>14631-3</t>
  </si>
  <si>
    <t>14692-1</t>
  </si>
  <si>
    <t>14623-1</t>
  </si>
  <si>
    <t>14625-5</t>
  </si>
  <si>
    <t>14582-1</t>
  </si>
  <si>
    <t>7308 ASSY</t>
  </si>
  <si>
    <t>14674-2</t>
  </si>
  <si>
    <t>OK SHIP ONE EXTRA</t>
  </si>
  <si>
    <t>14604-2</t>
  </si>
  <si>
    <t>14625-4</t>
  </si>
  <si>
    <t>14505-3</t>
  </si>
  <si>
    <t>14616-1</t>
  </si>
  <si>
    <t>14636-1</t>
  </si>
  <si>
    <t>7212 ETCH</t>
  </si>
  <si>
    <t>14718-1</t>
  </si>
  <si>
    <t>14474-2</t>
  </si>
  <si>
    <t>14537-1</t>
  </si>
  <si>
    <t>2848</t>
  </si>
  <si>
    <t>14700-1</t>
  </si>
  <si>
    <t>14643-1</t>
  </si>
  <si>
    <t>14644-1</t>
  </si>
  <si>
    <t>14624-1</t>
  </si>
  <si>
    <t>14629-3</t>
  </si>
  <si>
    <t>7312L ASSY</t>
  </si>
  <si>
    <t>14688-2</t>
  </si>
  <si>
    <t>14722-1</t>
  </si>
  <si>
    <t>14580-1</t>
  </si>
  <si>
    <t>14734-1</t>
  </si>
  <si>
    <t>14354-2</t>
  </si>
  <si>
    <t>14515-3</t>
  </si>
  <si>
    <t xml:space="preserve">MCCOY </t>
  </si>
  <si>
    <t>14542-2</t>
  </si>
  <si>
    <t>14723-1</t>
  </si>
  <si>
    <t>14653-1</t>
  </si>
  <si>
    <t>14657-1</t>
  </si>
  <si>
    <t>14505-1</t>
  </si>
  <si>
    <t>14592-2</t>
  </si>
  <si>
    <t>14594-1</t>
  </si>
  <si>
    <t>14649-1</t>
  </si>
  <si>
    <t>14669-1</t>
  </si>
  <si>
    <t>LNR</t>
  </si>
  <si>
    <t>14416-3</t>
  </si>
  <si>
    <t>OBE WE SEND FOR APPOOVAL, APPROVAL CAME LATE</t>
  </si>
  <si>
    <t>1625-6</t>
  </si>
  <si>
    <t>14682-1</t>
  </si>
  <si>
    <t>14377-1</t>
  </si>
  <si>
    <t>14708-1</t>
  </si>
  <si>
    <t>14719-1</t>
  </si>
  <si>
    <t>14675-1</t>
  </si>
  <si>
    <t>142086-6</t>
  </si>
  <si>
    <t>7309</t>
  </si>
  <si>
    <t>14710-1</t>
  </si>
  <si>
    <t>7260</t>
  </si>
  <si>
    <t>14697-1</t>
  </si>
  <si>
    <t>7306 ASSY</t>
  </si>
  <si>
    <t>14661-1</t>
  </si>
  <si>
    <t>CUSTOMER WANT SEE HOW TO BUILD ASSY AND THEY CAME LATE</t>
  </si>
  <si>
    <t>14753-1</t>
  </si>
  <si>
    <t>5004</t>
  </si>
  <si>
    <t>14685-1</t>
  </si>
  <si>
    <t>14527-1</t>
  </si>
  <si>
    <t>14677-1</t>
  </si>
  <si>
    <t>14541-1</t>
  </si>
  <si>
    <t>14637-2</t>
  </si>
  <si>
    <t>CAME LATE FROM OUT SOURECE</t>
  </si>
  <si>
    <t>14656-1</t>
  </si>
  <si>
    <t>7320</t>
  </si>
  <si>
    <t>14720-1</t>
  </si>
  <si>
    <t>14647-2</t>
  </si>
  <si>
    <t>7315 ASSY</t>
  </si>
  <si>
    <t>14691-1</t>
  </si>
  <si>
    <t>14574-1</t>
  </si>
  <si>
    <t>7311 ASSY</t>
  </si>
  <si>
    <t>14684-2</t>
  </si>
  <si>
    <t>7321</t>
  </si>
  <si>
    <t>14714-1</t>
  </si>
  <si>
    <t>14357-4</t>
  </si>
  <si>
    <t>14711-1</t>
  </si>
  <si>
    <t>4842</t>
  </si>
  <si>
    <t>14715-1</t>
  </si>
  <si>
    <t>14591-1</t>
  </si>
  <si>
    <t>14611-1</t>
  </si>
  <si>
    <t>14542-1</t>
  </si>
  <si>
    <t>14696-1</t>
  </si>
  <si>
    <t>7325 ASSY</t>
  </si>
  <si>
    <t>14744-1</t>
  </si>
  <si>
    <t>CTO</t>
  </si>
  <si>
    <t>7304 ASSY</t>
  </si>
  <si>
    <t>14690-2</t>
  </si>
  <si>
    <t>14666-1</t>
  </si>
  <si>
    <t>14725-1</t>
  </si>
  <si>
    <t>14790-1</t>
  </si>
  <si>
    <t>14621-1</t>
  </si>
  <si>
    <t>14651-1</t>
  </si>
  <si>
    <t>14687-1</t>
  </si>
  <si>
    <t>14736-1</t>
  </si>
  <si>
    <t>RON ERICH</t>
  </si>
  <si>
    <t>7327 ASSY</t>
  </si>
  <si>
    <t>14655-2</t>
  </si>
  <si>
    <t>14703-1</t>
  </si>
  <si>
    <t>14702-1</t>
  </si>
  <si>
    <t>14695-1</t>
  </si>
  <si>
    <t>14693-1</t>
  </si>
  <si>
    <t>14964-1</t>
  </si>
  <si>
    <t>14706-2</t>
  </si>
  <si>
    <t>14724-1</t>
  </si>
  <si>
    <t>14681-1</t>
  </si>
  <si>
    <t>14728-2</t>
  </si>
  <si>
    <t>14618-1</t>
  </si>
  <si>
    <t>14650-1</t>
  </si>
  <si>
    <t>14726-1</t>
  </si>
  <si>
    <t>14680-2</t>
  </si>
  <si>
    <t>14760-1</t>
  </si>
  <si>
    <t>14735-1</t>
  </si>
  <si>
    <t>PO UP DATE CAME LATE</t>
  </si>
  <si>
    <t>14800-1</t>
  </si>
  <si>
    <t>STARK POWER</t>
  </si>
  <si>
    <t>7322 ASSY</t>
  </si>
  <si>
    <t>14717-2</t>
  </si>
  <si>
    <t>14395-1</t>
  </si>
  <si>
    <t>14740-2</t>
  </si>
  <si>
    <t>14670-1</t>
  </si>
  <si>
    <t>TRIMM POT</t>
  </si>
  <si>
    <t>14598-1</t>
  </si>
  <si>
    <t>14748-1</t>
  </si>
  <si>
    <t>14620-1</t>
  </si>
  <si>
    <t>14812-1</t>
  </si>
  <si>
    <t>7262 ASSY</t>
  </si>
  <si>
    <t>14444-2</t>
  </si>
  <si>
    <t>7332 ASSY</t>
  </si>
  <si>
    <t>14782-1</t>
  </si>
  <si>
    <t>14802-1</t>
  </si>
  <si>
    <t>14761-2</t>
  </si>
  <si>
    <t>7329 ASSY</t>
  </si>
  <si>
    <t>14585-1</t>
  </si>
  <si>
    <t>14742-1</t>
  </si>
  <si>
    <t>14662-1</t>
  </si>
  <si>
    <t>14584-1</t>
  </si>
  <si>
    <t>MICRO ENG</t>
  </si>
  <si>
    <t>14820-1</t>
  </si>
  <si>
    <t>14593-1</t>
  </si>
  <si>
    <t>7323</t>
  </si>
  <si>
    <t>14739-1</t>
  </si>
  <si>
    <t>7334 ASSY</t>
  </si>
  <si>
    <t>14794-1</t>
  </si>
  <si>
    <t>SEND FOR 20 ASSY PARTS</t>
  </si>
  <si>
    <t>7324 ASSY</t>
  </si>
  <si>
    <t>14737-2</t>
  </si>
  <si>
    <t>14686-3</t>
  </si>
  <si>
    <t>14828-1</t>
  </si>
  <si>
    <t>14729-1</t>
  </si>
  <si>
    <t>14654-2</t>
  </si>
  <si>
    <t>14698-2</t>
  </si>
  <si>
    <t>14836-1</t>
  </si>
  <si>
    <t>7326</t>
  </si>
  <si>
    <t>14752-1</t>
  </si>
  <si>
    <t>14728-1</t>
  </si>
  <si>
    <t>14732-1</t>
  </si>
  <si>
    <t>14743-1</t>
  </si>
  <si>
    <t>14859-1</t>
  </si>
  <si>
    <t>14712-2</t>
  </si>
  <si>
    <t>14604-3</t>
  </si>
  <si>
    <t>7148</t>
  </si>
  <si>
    <t>14758-1</t>
  </si>
  <si>
    <t>WE ALL READY SHIP 24 PCS</t>
  </si>
  <si>
    <t>14716-2</t>
  </si>
  <si>
    <t>14573-1</t>
  </si>
  <si>
    <t>14776-4</t>
  </si>
  <si>
    <t>14861-1</t>
  </si>
  <si>
    <t>14764-1</t>
  </si>
  <si>
    <t>14730-1</t>
  </si>
  <si>
    <t>14776-6</t>
  </si>
  <si>
    <t>14856-1</t>
  </si>
  <si>
    <t>7338 ASSY</t>
  </si>
  <si>
    <t>14821-1</t>
  </si>
  <si>
    <t>14772-1</t>
  </si>
  <si>
    <t>14622-1</t>
  </si>
  <si>
    <t>6996-1 ASSY</t>
  </si>
  <si>
    <t>14811-1</t>
  </si>
  <si>
    <t>7331 ASSY</t>
  </si>
  <si>
    <t>14771-2</t>
  </si>
  <si>
    <t>INFOSENSE</t>
  </si>
  <si>
    <t>14738-4</t>
  </si>
  <si>
    <t>14780-2</t>
  </si>
  <si>
    <t>14757-1</t>
  </si>
  <si>
    <t>14750-1</t>
  </si>
  <si>
    <t>14683-1</t>
  </si>
  <si>
    <t>14868-1</t>
  </si>
  <si>
    <t>14775-2</t>
  </si>
  <si>
    <t>7112 ETCH</t>
  </si>
  <si>
    <t>14870-1</t>
  </si>
  <si>
    <t>14768-1</t>
  </si>
  <si>
    <t>14796-1</t>
  </si>
  <si>
    <t>14738-1</t>
  </si>
  <si>
    <t>14741-1</t>
  </si>
  <si>
    <t>14766-1</t>
  </si>
  <si>
    <t>7333</t>
  </si>
  <si>
    <t>14798-1</t>
  </si>
  <si>
    <t>CAME LET FROM OUT SOURCE</t>
  </si>
  <si>
    <t>14810-1</t>
  </si>
  <si>
    <t>7336</t>
  </si>
  <si>
    <t>14783-2</t>
  </si>
  <si>
    <t>14765-3</t>
  </si>
  <si>
    <t>14727-1</t>
  </si>
  <si>
    <t>7344</t>
  </si>
  <si>
    <t>7345</t>
  </si>
  <si>
    <t>14858-1</t>
  </si>
  <si>
    <t>14792-1</t>
  </si>
  <si>
    <t>14801-2</t>
  </si>
  <si>
    <t>14784-2</t>
  </si>
  <si>
    <t>14781-1</t>
  </si>
  <si>
    <t>14745-1</t>
  </si>
  <si>
    <t>EDWARDS</t>
  </si>
  <si>
    <t>7343</t>
  </si>
  <si>
    <t>14860-1</t>
  </si>
  <si>
    <t>Broken switch</t>
  </si>
  <si>
    <t>14686-4</t>
  </si>
  <si>
    <t>7335</t>
  </si>
  <si>
    <t>14799-1</t>
  </si>
  <si>
    <t>CAREFREE</t>
  </si>
  <si>
    <t>14804-1</t>
  </si>
  <si>
    <t>14795-1</t>
  </si>
  <si>
    <t>14769-3</t>
  </si>
  <si>
    <t>14809-1</t>
  </si>
  <si>
    <t>3756</t>
  </si>
  <si>
    <t>14785-1</t>
  </si>
  <si>
    <t>7347 ASSY</t>
  </si>
  <si>
    <t>14867-1</t>
  </si>
  <si>
    <t>14740-3</t>
  </si>
  <si>
    <t>14699-1</t>
  </si>
  <si>
    <t>7329L ASSY</t>
  </si>
  <si>
    <t>14843-2</t>
  </si>
  <si>
    <t>14709-1</t>
  </si>
  <si>
    <t>7348 ASSY</t>
  </si>
  <si>
    <t>14869-2</t>
  </si>
  <si>
    <t>14731-1</t>
  </si>
  <si>
    <t>14357-5</t>
  </si>
  <si>
    <t>14900-1</t>
  </si>
  <si>
    <t>14769-5</t>
  </si>
  <si>
    <t>14806-1</t>
  </si>
  <si>
    <t>14807-1</t>
  </si>
  <si>
    <t>14713-1</t>
  </si>
  <si>
    <t>7354</t>
  </si>
  <si>
    <t>14892-1</t>
  </si>
  <si>
    <t>14908-1</t>
  </si>
  <si>
    <t>14879-1</t>
  </si>
  <si>
    <t>14884-1</t>
  </si>
  <si>
    <t>7229</t>
  </si>
  <si>
    <t>ATLAS LIGHTING</t>
  </si>
  <si>
    <t>14831-4</t>
  </si>
  <si>
    <t>14814-1</t>
  </si>
  <si>
    <t>14834-1</t>
  </si>
  <si>
    <t>14789-2</t>
  </si>
  <si>
    <t>14663-11</t>
  </si>
  <si>
    <t>14845-1</t>
  </si>
  <si>
    <t>14844-1</t>
  </si>
  <si>
    <t>4246L</t>
  </si>
  <si>
    <t>14839-1</t>
  </si>
  <si>
    <t>HUFFMAN</t>
  </si>
  <si>
    <t>A738</t>
  </si>
  <si>
    <t>14803-1</t>
  </si>
  <si>
    <t>15-0064</t>
  </si>
  <si>
    <t>L1A and L1B routed wrong??</t>
  </si>
  <si>
    <t>14721-1</t>
  </si>
  <si>
    <t>14777-1</t>
  </si>
  <si>
    <t>14846-1</t>
  </si>
  <si>
    <t>7339</t>
  </si>
  <si>
    <t>14829-1</t>
  </si>
  <si>
    <t>14832-1</t>
  </si>
  <si>
    <t>14765-4</t>
  </si>
  <si>
    <t>7250 ASSY</t>
  </si>
  <si>
    <t>14924-1</t>
  </si>
  <si>
    <t>6437 ASSY</t>
  </si>
  <si>
    <t>14759-2</t>
  </si>
  <si>
    <t>7050 ASSY</t>
  </si>
  <si>
    <t>14746-2</t>
  </si>
  <si>
    <t>14833-2</t>
  </si>
  <si>
    <t>14826-1</t>
  </si>
  <si>
    <t>14817-2</t>
  </si>
  <si>
    <t>7043-1 ASSY</t>
  </si>
  <si>
    <t>14826-2</t>
  </si>
  <si>
    <t>CUTOMER NEED SOME QTY FOR RUSH</t>
  </si>
  <si>
    <t>14825-2</t>
  </si>
  <si>
    <t>7043-2 ASSY</t>
  </si>
  <si>
    <t>14826-3</t>
  </si>
  <si>
    <t>14813-1</t>
  </si>
  <si>
    <t>14904-1</t>
  </si>
  <si>
    <t>14161-1</t>
  </si>
  <si>
    <t>13645-1</t>
  </si>
  <si>
    <t>exposed copper</t>
  </si>
  <si>
    <t>14852-1</t>
  </si>
  <si>
    <t>7349L ASSY</t>
  </si>
  <si>
    <t>14881-2</t>
  </si>
  <si>
    <t>14558-2</t>
  </si>
  <si>
    <t>7358</t>
  </si>
  <si>
    <t>14922-1</t>
  </si>
  <si>
    <t>14793-4</t>
  </si>
  <si>
    <t>PCB CAME LATE FROM GALAXY</t>
  </si>
  <si>
    <t>149191</t>
  </si>
  <si>
    <t>14942-1</t>
  </si>
  <si>
    <t>2550</t>
  </si>
  <si>
    <t>14865-1</t>
  </si>
  <si>
    <t>7341</t>
  </si>
  <si>
    <t>14838-1</t>
  </si>
  <si>
    <t>14604-1</t>
  </si>
  <si>
    <t>14668-2</t>
  </si>
  <si>
    <t>7043-3 ASSY</t>
  </si>
  <si>
    <t>14826-4</t>
  </si>
  <si>
    <t>14825-1</t>
  </si>
  <si>
    <t>14751-1</t>
  </si>
  <si>
    <t>14925-2</t>
  </si>
  <si>
    <t>Manufacturing defects</t>
  </si>
  <si>
    <t>14927-1</t>
  </si>
  <si>
    <t>14763-2</t>
  </si>
  <si>
    <t>RIVEGY</t>
  </si>
  <si>
    <t>7351-1</t>
  </si>
  <si>
    <t>14888-2</t>
  </si>
  <si>
    <t>14952-1</t>
  </si>
  <si>
    <t>14850-1</t>
  </si>
  <si>
    <t>14847-1</t>
  </si>
  <si>
    <t>14673-2</t>
  </si>
  <si>
    <t>14787-1</t>
  </si>
  <si>
    <t>14882-1</t>
  </si>
  <si>
    <t>14891-3</t>
  </si>
  <si>
    <t>14840-2</t>
  </si>
  <si>
    <t>7356</t>
  </si>
  <si>
    <t>14913-1</t>
  </si>
  <si>
    <t>14769-2</t>
  </si>
  <si>
    <t>5482 ASSY</t>
  </si>
  <si>
    <t>14923-2</t>
  </si>
  <si>
    <t>7314 ASSY</t>
  </si>
  <si>
    <t>14733-2</t>
  </si>
  <si>
    <t>14864-1</t>
  </si>
  <si>
    <t>14901-1</t>
  </si>
  <si>
    <t>14673-1</t>
  </si>
  <si>
    <t>14851-2</t>
  </si>
  <si>
    <t>14872-1</t>
  </si>
  <si>
    <t>7350</t>
  </si>
  <si>
    <t>14880-1</t>
  </si>
  <si>
    <t>14769-4</t>
  </si>
  <si>
    <t>14957-1</t>
  </si>
  <si>
    <t>7365</t>
  </si>
  <si>
    <t>14943-1</t>
  </si>
  <si>
    <t>14956-1</t>
  </si>
  <si>
    <t>SILENCIO</t>
  </si>
  <si>
    <t>7353 ASSY</t>
  </si>
  <si>
    <t>14987-2</t>
  </si>
  <si>
    <t>14896-1</t>
  </si>
  <si>
    <t>50 FOR ASSY TO ACI</t>
  </si>
  <si>
    <t>14793-6</t>
  </si>
  <si>
    <t>14819-1</t>
  </si>
  <si>
    <t>A1870</t>
  </si>
  <si>
    <t>14866-1</t>
  </si>
  <si>
    <t>7330 ASSY</t>
  </si>
  <si>
    <t>14770-2</t>
  </si>
  <si>
    <t>SAMSUNG</t>
  </si>
  <si>
    <t>14955-1</t>
  </si>
  <si>
    <t>7352-1 ASSY</t>
  </si>
  <si>
    <t>14886-1</t>
  </si>
  <si>
    <t>14793-5</t>
  </si>
  <si>
    <t>14965-1</t>
  </si>
  <si>
    <t>FLOTEC</t>
  </si>
  <si>
    <t>7259 ASSY</t>
  </si>
  <si>
    <t>14824-2</t>
  </si>
  <si>
    <t>CUSTOMER MOFIFY CKT</t>
  </si>
  <si>
    <t>14968-1</t>
  </si>
  <si>
    <t>7368</t>
  </si>
  <si>
    <t>14953-1</t>
  </si>
  <si>
    <t>14837-2</t>
  </si>
  <si>
    <t>14873-1</t>
  </si>
  <si>
    <t>4429</t>
  </si>
  <si>
    <t>14965-2</t>
  </si>
  <si>
    <t>7307 ASSY</t>
  </si>
  <si>
    <t>14672-2</t>
  </si>
  <si>
    <t>FIRST ARTICALE APPROVAL CAME LATE</t>
  </si>
  <si>
    <t>14978-1</t>
  </si>
  <si>
    <t>14948-1</t>
  </si>
  <si>
    <t>14876-1</t>
  </si>
  <si>
    <t>14877-1</t>
  </si>
  <si>
    <t>VINTAGE ELECTRONIC</t>
  </si>
  <si>
    <t>14916-1</t>
  </si>
  <si>
    <t>7633L ASSY</t>
  </si>
  <si>
    <t>14939-2</t>
  </si>
  <si>
    <t>4215G</t>
  </si>
  <si>
    <t>14862-1</t>
  </si>
  <si>
    <t>7346</t>
  </si>
  <si>
    <t>14863-1</t>
  </si>
  <si>
    <t>14797-1</t>
  </si>
  <si>
    <t>14911-1</t>
  </si>
  <si>
    <t>14914-2</t>
  </si>
  <si>
    <t>6663</t>
  </si>
  <si>
    <t>14926-1</t>
  </si>
  <si>
    <t>14762-1</t>
  </si>
  <si>
    <t>14773-2</t>
  </si>
  <si>
    <t>14917-1</t>
  </si>
  <si>
    <t>14934-1</t>
  </si>
  <si>
    <t>14905-1</t>
  </si>
  <si>
    <t>14899-1</t>
  </si>
  <si>
    <t>14906-1</t>
  </si>
  <si>
    <t>SCR CONTROL</t>
  </si>
  <si>
    <t>NCR-EXT-9453-C</t>
  </si>
  <si>
    <t>Unit not functioning</t>
  </si>
  <si>
    <t>14895-1</t>
  </si>
  <si>
    <t>14930-1</t>
  </si>
  <si>
    <t>13710-4
14625-4</t>
  </si>
  <si>
    <t>7359 ASSY</t>
  </si>
  <si>
    <t>14928-1</t>
  </si>
  <si>
    <t>CVC</t>
  </si>
  <si>
    <t>7360</t>
  </si>
  <si>
    <t>7361</t>
  </si>
  <si>
    <t>14933-1</t>
  </si>
  <si>
    <t>14672-3</t>
  </si>
  <si>
    <t>14983-1</t>
  </si>
  <si>
    <t>5651</t>
  </si>
  <si>
    <t>14985-1</t>
  </si>
  <si>
    <t>15005-1</t>
  </si>
  <si>
    <t>14931-1</t>
  </si>
  <si>
    <t>Residue/Mask "gap"</t>
  </si>
  <si>
    <t>14853-1</t>
  </si>
  <si>
    <t>14786-1</t>
  </si>
  <si>
    <t>14878-1</t>
  </si>
  <si>
    <t>7343 ASSY</t>
  </si>
  <si>
    <t>14959-2</t>
  </si>
  <si>
    <t>15001-1</t>
  </si>
  <si>
    <t>14805-2</t>
  </si>
  <si>
    <t>14951-3</t>
  </si>
  <si>
    <t>14915-2</t>
  </si>
  <si>
    <t>5489L ASSY</t>
  </si>
  <si>
    <t>SALEM AUTO</t>
  </si>
  <si>
    <t>14898-1</t>
  </si>
  <si>
    <t>14998-1</t>
  </si>
  <si>
    <t>A1396 ASSY</t>
  </si>
  <si>
    <t>14920-1</t>
  </si>
  <si>
    <t>14940-1</t>
  </si>
  <si>
    <t>15014-1</t>
  </si>
  <si>
    <t>NAVY (NUWC)</t>
  </si>
  <si>
    <t>15019-1</t>
  </si>
  <si>
    <t>14958-1</t>
  </si>
  <si>
    <t>14909-2</t>
  </si>
  <si>
    <t>14818-1</t>
  </si>
  <si>
    <t>1499-1</t>
  </si>
  <si>
    <t>14938-1</t>
  </si>
  <si>
    <t>15031-1</t>
  </si>
  <si>
    <t>14935-1</t>
  </si>
  <si>
    <t>14778-1</t>
  </si>
  <si>
    <t>14779-1</t>
  </si>
  <si>
    <t>14788-1</t>
  </si>
  <si>
    <t>14871-2</t>
  </si>
  <si>
    <t>35234L</t>
  </si>
  <si>
    <t>14962-1</t>
  </si>
  <si>
    <t>7380</t>
  </si>
  <si>
    <t>14989-1</t>
  </si>
  <si>
    <t>7378</t>
  </si>
  <si>
    <t>14994-1</t>
  </si>
  <si>
    <t>14930-2</t>
  </si>
  <si>
    <t>14910-1</t>
  </si>
  <si>
    <t>14875-1</t>
  </si>
  <si>
    <t>ONE DIODE SHORT FROM CUSTOMER</t>
  </si>
  <si>
    <t>15032-1</t>
  </si>
  <si>
    <t>7375</t>
  </si>
  <si>
    <t>15000-1</t>
  </si>
  <si>
    <t>RPI</t>
  </si>
  <si>
    <t>Unhappy with potentiometer</t>
  </si>
  <si>
    <t>15043-1</t>
  </si>
  <si>
    <t>15044-1</t>
  </si>
  <si>
    <t>14941-2</t>
  </si>
  <si>
    <t>14960-2</t>
  </si>
  <si>
    <t>14963-1</t>
  </si>
  <si>
    <t>15023-1</t>
  </si>
  <si>
    <t>Polarity J8</t>
  </si>
  <si>
    <t>14925-3</t>
  </si>
  <si>
    <t>14971-1</t>
  </si>
  <si>
    <t>14988-1</t>
  </si>
  <si>
    <t>14971-2</t>
  </si>
  <si>
    <t>14988-2</t>
  </si>
  <si>
    <t>14951-4</t>
  </si>
  <si>
    <t>14944-1</t>
  </si>
  <si>
    <t>14944-3</t>
  </si>
  <si>
    <t>Solder in connectors</t>
  </si>
  <si>
    <t>14357-6</t>
  </si>
  <si>
    <t>14834-2</t>
  </si>
  <si>
    <t>14979-1</t>
  </si>
  <si>
    <t>14984-1</t>
  </si>
  <si>
    <t>14977-1</t>
  </si>
  <si>
    <t>14961-1</t>
  </si>
  <si>
    <t>14980-1</t>
  </si>
  <si>
    <t>15049-1</t>
  </si>
  <si>
    <t>14992-1</t>
  </si>
  <si>
    <t>14923-3</t>
  </si>
  <si>
    <t>CORTECH</t>
  </si>
  <si>
    <t>7376 ASSY</t>
  </si>
  <si>
    <t>15028-2</t>
  </si>
  <si>
    <t>7382 ASSY</t>
  </si>
  <si>
    <t>15013-2</t>
  </si>
  <si>
    <t>UNIQE ELE</t>
  </si>
  <si>
    <t>5881</t>
  </si>
  <si>
    <t>15004-1</t>
  </si>
  <si>
    <t>14944-4</t>
  </si>
  <si>
    <t>14932-1</t>
  </si>
  <si>
    <t>14668-3</t>
  </si>
  <si>
    <t>14921-1</t>
  </si>
  <si>
    <t>14981-2</t>
  </si>
  <si>
    <t>14946-2</t>
  </si>
  <si>
    <t>14855-1</t>
  </si>
  <si>
    <t>14936-1</t>
  </si>
  <si>
    <t>15058-1</t>
  </si>
  <si>
    <t>4738</t>
  </si>
  <si>
    <t>7181-1</t>
  </si>
  <si>
    <t>14982-1</t>
  </si>
  <si>
    <t>VINTAGE MECHA</t>
  </si>
  <si>
    <t>7367 ASSY</t>
  </si>
  <si>
    <t>14969-2</t>
  </si>
  <si>
    <t>7366L ASSY</t>
  </si>
  <si>
    <t>15002-2</t>
  </si>
  <si>
    <t>15040-1</t>
  </si>
  <si>
    <t>BLUE MEASTRO</t>
  </si>
  <si>
    <t>7389 ASSY</t>
  </si>
  <si>
    <t>15054-1</t>
  </si>
  <si>
    <t>NAVY</t>
  </si>
  <si>
    <t>7393 ASSY</t>
  </si>
  <si>
    <t>15050-2</t>
  </si>
  <si>
    <t>7389L ASSY</t>
  </si>
  <si>
    <t>15029-2</t>
  </si>
  <si>
    <t>7383 ASSY</t>
  </si>
  <si>
    <t>7384 ASSY</t>
  </si>
  <si>
    <t>15008-1</t>
  </si>
  <si>
    <t>7385 ASSY</t>
  </si>
  <si>
    <t>15009-1</t>
  </si>
  <si>
    <t>7386 ASSY</t>
  </si>
  <si>
    <t>14925-4</t>
  </si>
  <si>
    <t>15093-1</t>
  </si>
  <si>
    <t>14791-1</t>
  </si>
  <si>
    <t>14889-1</t>
  </si>
  <si>
    <t>14808-1</t>
  </si>
  <si>
    <t>15041-1</t>
  </si>
  <si>
    <t>7390</t>
  </si>
  <si>
    <t>15037-1</t>
  </si>
  <si>
    <t>14995-1</t>
  </si>
  <si>
    <t>14996-1</t>
  </si>
  <si>
    <t>14997-1</t>
  </si>
  <si>
    <t>7387</t>
  </si>
  <si>
    <t>7388</t>
  </si>
  <si>
    <t>15033-1</t>
  </si>
  <si>
    <t>14894-2</t>
  </si>
  <si>
    <t>14972-1</t>
  </si>
  <si>
    <t>VOID, no warranty, no response</t>
  </si>
  <si>
    <t>14918-2</t>
  </si>
  <si>
    <t>02/29/15</t>
  </si>
  <si>
    <t>VOID to close. No materials received as of 05/26/15</t>
  </si>
  <si>
    <t>Not here yet (12/12/14) (05/26/15)</t>
  </si>
  <si>
    <t>Waiting for customer investigation (12/12/14) (05/26/15)</t>
  </si>
  <si>
    <t>Haven't Seen (01/19/15) (05/26/15)</t>
  </si>
  <si>
    <t>Not here yet (12/19/14) (05/26/15)</t>
  </si>
  <si>
    <t>Not yet received. (05/26/15)</t>
  </si>
  <si>
    <t>Waiting for cables? (05/26/15)</t>
  </si>
  <si>
    <t>Different length Cables</t>
  </si>
  <si>
    <t>Not Received 05/26/15</t>
  </si>
  <si>
    <t>14987-1</t>
  </si>
  <si>
    <t>14648-1</t>
  </si>
  <si>
    <t>7381 ASSY</t>
  </si>
  <si>
    <t>15027-2</t>
  </si>
  <si>
    <t>15003-1</t>
  </si>
  <si>
    <t>15100-1</t>
  </si>
  <si>
    <t>15096-1</t>
  </si>
  <si>
    <t>14991-1/2</t>
  </si>
  <si>
    <t>15107-1</t>
  </si>
  <si>
    <t>15022-1</t>
  </si>
  <si>
    <t>15030-1</t>
  </si>
  <si>
    <t>15006-1</t>
  </si>
  <si>
    <t>14849-2</t>
  </si>
  <si>
    <t>15024-1</t>
  </si>
  <si>
    <t>15072-1</t>
  </si>
  <si>
    <t>4701</t>
  </si>
  <si>
    <t>7402</t>
  </si>
  <si>
    <t>7364 ASSY</t>
  </si>
  <si>
    <t>14950-2</t>
  </si>
  <si>
    <t>15053-1</t>
  </si>
  <si>
    <t>15052-1</t>
  </si>
  <si>
    <t>POWER SYS</t>
  </si>
  <si>
    <t>7373</t>
  </si>
  <si>
    <t>15051-1</t>
  </si>
  <si>
    <t>Connector will not tighten</t>
  </si>
  <si>
    <t>15113-1</t>
  </si>
  <si>
    <t>7405 ASSY</t>
  </si>
  <si>
    <t>15094-2</t>
  </si>
  <si>
    <t>14885-2</t>
  </si>
  <si>
    <t>PARTS SUPPLY LATE</t>
  </si>
  <si>
    <t>15042-2</t>
  </si>
  <si>
    <t>15065-2</t>
  </si>
  <si>
    <t>14848-1</t>
  </si>
  <si>
    <t>15045-1</t>
  </si>
  <si>
    <t>15106-1</t>
  </si>
  <si>
    <t>NCR-EXT-9539-C</t>
  </si>
  <si>
    <t>15036-1</t>
  </si>
  <si>
    <t>14854-1</t>
  </si>
  <si>
    <t>14947-1</t>
  </si>
  <si>
    <t>T&amp;S BRASS</t>
  </si>
  <si>
    <t>7408 ASSY</t>
  </si>
  <si>
    <t>15102-1</t>
  </si>
  <si>
    <t>15119-1</t>
  </si>
  <si>
    <t>15123-1</t>
  </si>
  <si>
    <t>15038-1</t>
  </si>
  <si>
    <t>15007-2</t>
  </si>
  <si>
    <t>15062-4</t>
  </si>
  <si>
    <t>14672-4</t>
  </si>
  <si>
    <t>15048-1</t>
  </si>
  <si>
    <t>15034-2</t>
  </si>
  <si>
    <t>14937-1</t>
  </si>
  <si>
    <t>15047-2</t>
  </si>
  <si>
    <t>14756-2</t>
  </si>
  <si>
    <t>NCR-EXT-9556</t>
  </si>
  <si>
    <t>Part Missing</t>
  </si>
  <si>
    <t>15016-3</t>
  </si>
  <si>
    <t>7399</t>
  </si>
  <si>
    <t>15103-1</t>
  </si>
  <si>
    <t>15079-1</t>
  </si>
  <si>
    <t>7404</t>
  </si>
  <si>
    <t>UC SANDIEGO</t>
  </si>
  <si>
    <t>7403PCB</t>
  </si>
  <si>
    <t>15101-1</t>
  </si>
  <si>
    <t>T&amp;S Brass</t>
  </si>
  <si>
    <t>Shorts/Opens?</t>
  </si>
  <si>
    <t>15021-2</t>
  </si>
  <si>
    <t>MGM BRAKES</t>
  </si>
  <si>
    <t>7397 ASSY</t>
  </si>
  <si>
    <t>15124-1</t>
  </si>
  <si>
    <t>UNIV GONZAGA</t>
  </si>
  <si>
    <t>7369 ASSY</t>
  </si>
  <si>
    <t>14970-2</t>
  </si>
  <si>
    <t>ABOUT ASSY GIVE LATE RESPONSE</t>
  </si>
  <si>
    <t>15132-1</t>
  </si>
  <si>
    <t>Units don't work</t>
  </si>
  <si>
    <t>PIZ GRANIT</t>
  </si>
  <si>
    <t>15015-2</t>
  </si>
  <si>
    <t>15120-1</t>
  </si>
  <si>
    <t>15074-1</t>
  </si>
  <si>
    <t>14975-1</t>
  </si>
  <si>
    <t>14890-1</t>
  </si>
  <si>
    <t>14907-1</t>
  </si>
  <si>
    <t>15064-1</t>
  </si>
  <si>
    <t>15139-1</t>
  </si>
  <si>
    <t>15055-1</t>
  </si>
  <si>
    <t>15035-1</t>
  </si>
  <si>
    <t>14741-2</t>
  </si>
  <si>
    <t>15066-1</t>
  </si>
  <si>
    <t>7413</t>
  </si>
  <si>
    <t>15146-1</t>
  </si>
  <si>
    <t>14903-1</t>
  </si>
  <si>
    <t>GEORGE EVA</t>
  </si>
  <si>
    <t>7406</t>
  </si>
  <si>
    <t>7407</t>
  </si>
  <si>
    <t>15104-1</t>
  </si>
  <si>
    <t>15150-1</t>
  </si>
  <si>
    <t>15141-1</t>
  </si>
  <si>
    <t>15063-1</t>
  </si>
  <si>
    <t>15063-2</t>
  </si>
  <si>
    <t>14966-1</t>
  </si>
  <si>
    <t>7409L ASSY</t>
  </si>
  <si>
    <t>15116-2</t>
  </si>
  <si>
    <t>15071-2</t>
  </si>
  <si>
    <t>14357-7</t>
  </si>
  <si>
    <t>15160-1</t>
  </si>
  <si>
    <t>151061-2</t>
  </si>
  <si>
    <t>Shallco</t>
  </si>
  <si>
    <t>Missing parts</t>
  </si>
  <si>
    <t>15154-1</t>
  </si>
  <si>
    <t>15084-1</t>
  </si>
  <si>
    <t>15078-2</t>
  </si>
  <si>
    <t>15143-1</t>
  </si>
  <si>
    <t>Brooks</t>
  </si>
  <si>
    <t>15095-2</t>
  </si>
  <si>
    <t>15081-1</t>
  </si>
  <si>
    <t>15105-1</t>
  </si>
  <si>
    <t>7028</t>
  </si>
  <si>
    <t>15087-1</t>
  </si>
  <si>
    <t>15174-1</t>
  </si>
  <si>
    <t>NCR-EXT-9607-C</t>
  </si>
  <si>
    <t>&gt;&gt;Warranty Review&lt;&lt;</t>
  </si>
  <si>
    <t>15115-1</t>
  </si>
  <si>
    <t>15115-2</t>
  </si>
  <si>
    <t>15085-1</t>
  </si>
  <si>
    <t>15092-2</t>
  </si>
  <si>
    <t>15091-2</t>
  </si>
  <si>
    <t>15184-1</t>
  </si>
  <si>
    <t>dimensional tolerance</t>
  </si>
  <si>
    <t>15080-4</t>
  </si>
  <si>
    <t>15080-3</t>
  </si>
  <si>
    <t>15071-1</t>
  </si>
  <si>
    <t>original due date was 6/15, but they Oked a few days late</t>
  </si>
  <si>
    <t>15075-3</t>
  </si>
  <si>
    <t>original due date was 6/18, but Ket changed to 6/23</t>
  </si>
  <si>
    <t>15075-4</t>
  </si>
  <si>
    <t>7342 ASSY</t>
  </si>
  <si>
    <t>15147-2</t>
  </si>
  <si>
    <t>shipped first article</t>
  </si>
  <si>
    <t>second portion</t>
  </si>
  <si>
    <t>15073-3</t>
  </si>
  <si>
    <t>Tony said a second PO should be coming for the 2 extra parts</t>
  </si>
  <si>
    <t>7392L ASSY</t>
  </si>
  <si>
    <t>15073-4</t>
  </si>
  <si>
    <t>15076-2</t>
  </si>
  <si>
    <t>HUBBELL IND/POWEROHM</t>
  </si>
  <si>
    <t>15097-2</t>
  </si>
  <si>
    <t>15086-1</t>
  </si>
  <si>
    <t>14923-4</t>
  </si>
  <si>
    <t>15059-1</t>
  </si>
  <si>
    <t>7411 ASSY</t>
  </si>
  <si>
    <t>15135-1</t>
  </si>
  <si>
    <t>labeling and final inspection were not done</t>
  </si>
  <si>
    <t>15148-1</t>
  </si>
  <si>
    <t>15129-1</t>
  </si>
  <si>
    <t>5675</t>
  </si>
  <si>
    <t>15108-1</t>
  </si>
  <si>
    <t>14976-1</t>
  </si>
  <si>
    <t>15204-1</t>
  </si>
  <si>
    <t>15175-1</t>
  </si>
  <si>
    <t>ALPHA SECURITY</t>
  </si>
  <si>
    <t>15130-1</t>
  </si>
  <si>
    <t>7401</t>
  </si>
  <si>
    <t>15072-3</t>
  </si>
  <si>
    <t>15111-1</t>
  </si>
  <si>
    <t>15112-1</t>
  </si>
  <si>
    <t>14668-4</t>
  </si>
  <si>
    <t>15142-1</t>
  </si>
  <si>
    <t xml:space="preserve">HUBBEL </t>
  </si>
  <si>
    <t>15069-3</t>
  </si>
  <si>
    <t>15088-2</t>
  </si>
  <si>
    <t>NCR-EXT-9604</t>
  </si>
  <si>
    <t>Doesn't work</t>
  </si>
  <si>
    <t>14558-3</t>
  </si>
  <si>
    <t>7412</t>
  </si>
  <si>
    <t>15138-1</t>
  </si>
  <si>
    <t>15180-1</t>
  </si>
  <si>
    <t>15125-2</t>
  </si>
  <si>
    <t>14390-3</t>
  </si>
  <si>
    <t>15110-1</t>
  </si>
  <si>
    <t>15062-3</t>
  </si>
  <si>
    <t>15109-1</t>
  </si>
  <si>
    <t>15089-2</t>
  </si>
  <si>
    <t>15203-1</t>
  </si>
  <si>
    <t>STRIP CAME TODAY</t>
  </si>
  <si>
    <t>15145-1</t>
  </si>
  <si>
    <t>14712-3</t>
  </si>
  <si>
    <t>14991-1</t>
  </si>
  <si>
    <t>15227-1</t>
  </si>
  <si>
    <t>15226-</t>
  </si>
  <si>
    <t>15225-1</t>
  </si>
  <si>
    <t>15224-1</t>
  </si>
  <si>
    <t>14993-1</t>
  </si>
  <si>
    <t>15122-1</t>
  </si>
  <si>
    <t>14897-1</t>
  </si>
  <si>
    <t>15069-4</t>
  </si>
  <si>
    <t>WE ALL READY SHIP 113 PCS JUNE 10 2015</t>
  </si>
  <si>
    <t>7410</t>
  </si>
  <si>
    <t>15183-1</t>
  </si>
  <si>
    <t>15090-2</t>
  </si>
  <si>
    <t>15114-1</t>
  </si>
  <si>
    <t>15137-1</t>
  </si>
  <si>
    <t>4244</t>
  </si>
  <si>
    <t>DANAHER</t>
  </si>
  <si>
    <t>14637-3</t>
  </si>
  <si>
    <t>15196-1</t>
  </si>
  <si>
    <t>15169-1</t>
  </si>
  <si>
    <t>15017-1</t>
  </si>
  <si>
    <t>14883-1</t>
  </si>
  <si>
    <t>15758-2</t>
  </si>
  <si>
    <t>15164-1</t>
  </si>
  <si>
    <t>15162-1</t>
  </si>
  <si>
    <t xml:space="preserve">ESS </t>
  </si>
  <si>
    <t>15159-1</t>
  </si>
  <si>
    <t>6579 ASSY</t>
  </si>
  <si>
    <t>15152-1</t>
  </si>
  <si>
    <t>3865 (BB)</t>
  </si>
  <si>
    <t xml:space="preserve">WE ALL READY SHIP 650 </t>
  </si>
  <si>
    <t>15200-1</t>
  </si>
  <si>
    <t>15161-1</t>
  </si>
  <si>
    <t>CARD INFO CAME LATE</t>
  </si>
  <si>
    <t>15083-1</t>
  </si>
  <si>
    <t>15236-1</t>
  </si>
  <si>
    <t>15156-1</t>
  </si>
  <si>
    <t>6970-5A</t>
  </si>
  <si>
    <t>6970-2A</t>
  </si>
  <si>
    <t>6970-3A</t>
  </si>
  <si>
    <t>6970-4A</t>
  </si>
  <si>
    <t>15242-1</t>
  </si>
  <si>
    <t>15056-1</t>
  </si>
  <si>
    <t>15131-1</t>
  </si>
  <si>
    <t>15205-1</t>
  </si>
  <si>
    <t>15153-1</t>
  </si>
  <si>
    <t>14672-5</t>
  </si>
  <si>
    <t>15189-1</t>
  </si>
  <si>
    <t>15167-1</t>
  </si>
  <si>
    <t>15134-1</t>
  </si>
  <si>
    <t>15171-1</t>
  </si>
  <si>
    <t>14964-2</t>
  </si>
  <si>
    <t>15128-1</t>
  </si>
  <si>
    <t>14974-1</t>
  </si>
  <si>
    <t>15243-1</t>
  </si>
  <si>
    <t>15244-1</t>
  </si>
  <si>
    <t>7421 ASSY</t>
  </si>
  <si>
    <t>15191-1</t>
  </si>
  <si>
    <t>15163-1</t>
  </si>
  <si>
    <t>4501</t>
  </si>
  <si>
    <t>15181-1</t>
  </si>
  <si>
    <t>15176-2</t>
  </si>
  <si>
    <t>15172-1</t>
  </si>
  <si>
    <t>7424 ASSY</t>
  </si>
  <si>
    <t>15219-1</t>
  </si>
  <si>
    <t>15170-1</t>
  </si>
  <si>
    <t>15179-2</t>
  </si>
  <si>
    <t>PROTRONICS</t>
  </si>
  <si>
    <t>7433</t>
  </si>
  <si>
    <t>15255-1</t>
  </si>
  <si>
    <t>COMPUTER CSC</t>
  </si>
  <si>
    <t>15166-2</t>
  </si>
  <si>
    <t>EAG</t>
  </si>
  <si>
    <t>7355 ASSY</t>
  </si>
  <si>
    <t>7394 ASSY</t>
  </si>
  <si>
    <t>7395 ASSY</t>
  </si>
  <si>
    <t>7396 ASSY</t>
  </si>
  <si>
    <t>14929-2</t>
  </si>
  <si>
    <t>14357-8</t>
  </si>
  <si>
    <t>7431 ASSY</t>
  </si>
  <si>
    <t>15252-1</t>
  </si>
  <si>
    <t>15208-1</t>
  </si>
  <si>
    <t>15168-1</t>
  </si>
  <si>
    <t>15082-1</t>
  </si>
  <si>
    <t>15260-1</t>
  </si>
  <si>
    <t>14713-2</t>
  </si>
  <si>
    <t>15280-1</t>
  </si>
  <si>
    <t>15282-1</t>
  </si>
  <si>
    <t>15281-1</t>
  </si>
  <si>
    <t>14834-3</t>
  </si>
  <si>
    <t>15257-1</t>
  </si>
  <si>
    <t>15210-1</t>
  </si>
  <si>
    <t>15285-1</t>
  </si>
  <si>
    <t>7437L ASSY</t>
  </si>
  <si>
    <t>7438L ASSY</t>
  </si>
  <si>
    <t>7439L ASSY</t>
  </si>
  <si>
    <t>7440L ASSY</t>
  </si>
  <si>
    <t>RUGGED</t>
  </si>
  <si>
    <t>7428L ASSY</t>
  </si>
  <si>
    <t>15230-2</t>
  </si>
  <si>
    <t>15236-2</t>
  </si>
  <si>
    <t>15246-2</t>
  </si>
  <si>
    <t>15218-1</t>
  </si>
  <si>
    <t>15018-1</t>
  </si>
  <si>
    <t>TRIDEN</t>
  </si>
  <si>
    <t>7423</t>
  </si>
  <si>
    <t>7424</t>
  </si>
  <si>
    <t>15199-1</t>
  </si>
  <si>
    <t>7436</t>
  </si>
  <si>
    <t>15272-1</t>
  </si>
  <si>
    <t>15207-2</t>
  </si>
  <si>
    <t xml:space="preserve">MARCO </t>
  </si>
  <si>
    <t>15228-1</t>
  </si>
  <si>
    <t>15301-1</t>
  </si>
  <si>
    <t>6449L</t>
  </si>
  <si>
    <t>7430L</t>
  </si>
  <si>
    <t>15240-1</t>
  </si>
  <si>
    <t>15286-2</t>
  </si>
  <si>
    <t>15192-2</t>
  </si>
  <si>
    <t>15311-1</t>
  </si>
  <si>
    <t>15312-1</t>
  </si>
  <si>
    <t>FLORIDA DETENTION</t>
  </si>
  <si>
    <t>5872 ASSY</t>
  </si>
  <si>
    <t>15217-2</t>
  </si>
  <si>
    <t>15216-2</t>
  </si>
  <si>
    <t>15215-2</t>
  </si>
  <si>
    <t>15202-1</t>
  </si>
  <si>
    <t>15211-1</t>
  </si>
  <si>
    <t>6275</t>
  </si>
  <si>
    <t>15241-1</t>
  </si>
  <si>
    <t>15234-1</t>
  </si>
  <si>
    <t>15223-1</t>
  </si>
  <si>
    <t>15233-1</t>
  </si>
  <si>
    <t>ENERGIZR</t>
  </si>
  <si>
    <t>15158-2</t>
  </si>
  <si>
    <t>15190-2</t>
  </si>
  <si>
    <t>15221-2</t>
  </si>
  <si>
    <t>15302-2</t>
  </si>
  <si>
    <t>15251-1</t>
  </si>
  <si>
    <t>15060-1</t>
  </si>
  <si>
    <t>4104</t>
  </si>
  <si>
    <t>15220-1</t>
  </si>
  <si>
    <t>7416L ASSY</t>
  </si>
  <si>
    <t>15194-5</t>
  </si>
  <si>
    <t>15321-1</t>
  </si>
  <si>
    <t>HALO</t>
  </si>
  <si>
    <t>7447</t>
  </si>
  <si>
    <t>15318-1</t>
  </si>
  <si>
    <t>7441 ASSY</t>
  </si>
  <si>
    <t>15304-1</t>
  </si>
  <si>
    <t>7417L ASSY</t>
  </si>
  <si>
    <t>15194-4</t>
  </si>
  <si>
    <t>15336-1</t>
  </si>
  <si>
    <t>September</t>
  </si>
  <si>
    <t>October</t>
  </si>
  <si>
    <t>November</t>
  </si>
  <si>
    <t>December</t>
  </si>
  <si>
    <t>January</t>
  </si>
  <si>
    <t>February</t>
  </si>
  <si>
    <t>April</t>
  </si>
  <si>
    <t>14747-1</t>
  </si>
  <si>
    <t>15198-2</t>
  </si>
  <si>
    <t>15067-2</t>
  </si>
  <si>
    <t>15245-1</t>
  </si>
  <si>
    <t>15259-1</t>
  </si>
  <si>
    <t>NEVER HEARD BACK</t>
  </si>
  <si>
    <t>NEVER PROVIDED</t>
  </si>
  <si>
    <t>REASON FOR VOID</t>
  </si>
  <si>
    <t>Repair (NOT OUR FAULT)</t>
  </si>
  <si>
    <t>VOID (Vendor Part) out of warranty</t>
  </si>
  <si>
    <t>VOID (Customer Damage) out of warranty</t>
  </si>
  <si>
    <t>VOID (Tests and inspection reveal no problem) out of warranty</t>
  </si>
  <si>
    <t>VOID L14 Bad Part - out of warranty</t>
  </si>
  <si>
    <t>routing cut copper</t>
  </si>
  <si>
    <t>VOID - out of warranty</t>
  </si>
  <si>
    <t>More Notes</t>
  </si>
  <si>
    <t>VOID - never saw</t>
  </si>
  <si>
    <t>Void - never saw</t>
  </si>
  <si>
    <t>void - not seen</t>
  </si>
  <si>
    <t>VOID - built to spec, they just didn’t like their design</t>
  </si>
  <si>
    <t>returned to customer</t>
  </si>
  <si>
    <t>7183L</t>
  </si>
  <si>
    <t>14668-5</t>
  </si>
  <si>
    <t>14648-2</t>
  </si>
  <si>
    <t>7434</t>
  </si>
  <si>
    <t>15267-1</t>
  </si>
  <si>
    <t>15250-</t>
  </si>
  <si>
    <t>15238-1</t>
  </si>
  <si>
    <t>15315-1</t>
  </si>
  <si>
    <t>UNMBRELLA</t>
  </si>
  <si>
    <t>15265-1</t>
  </si>
  <si>
    <t>15268-2</t>
  </si>
  <si>
    <t>KEN BOLAM</t>
  </si>
  <si>
    <t>7377 ASSY</t>
  </si>
  <si>
    <t>15320-2</t>
  </si>
  <si>
    <t>15250-1</t>
  </si>
  <si>
    <t>15264-1</t>
  </si>
  <si>
    <t>15276-1</t>
  </si>
  <si>
    <t>15290-1</t>
  </si>
  <si>
    <t>PRIM INSTRUMENTS</t>
  </si>
  <si>
    <t>7425 ASSY</t>
  </si>
  <si>
    <t>15201-1</t>
  </si>
  <si>
    <t>15229-2</t>
  </si>
  <si>
    <t>15237-2</t>
  </si>
  <si>
    <t>15262-2</t>
  </si>
  <si>
    <t>15127-1</t>
  </si>
  <si>
    <t>15369-1</t>
  </si>
  <si>
    <t>15133-1</t>
  </si>
  <si>
    <t>15273-1</t>
  </si>
  <si>
    <t>15284-1</t>
  </si>
  <si>
    <t>15299-1</t>
  </si>
  <si>
    <t>15308-1</t>
  </si>
  <si>
    <t xml:space="preserve">VINTAGE </t>
  </si>
  <si>
    <t>15098-1</t>
  </si>
  <si>
    <t>POWERTC</t>
  </si>
  <si>
    <t>7454</t>
  </si>
  <si>
    <t>15343-1</t>
  </si>
  <si>
    <t>7455</t>
  </si>
  <si>
    <t>15347-1</t>
  </si>
  <si>
    <t>15289-1</t>
  </si>
  <si>
    <t>15291-1</t>
  </si>
  <si>
    <t>ADE</t>
  </si>
  <si>
    <t>15292-1</t>
  </si>
  <si>
    <t>15275-1</t>
  </si>
  <si>
    <t>15283-1</t>
  </si>
  <si>
    <t>15026-1</t>
  </si>
  <si>
    <t>15118-1</t>
  </si>
  <si>
    <t>15025-1</t>
  </si>
  <si>
    <t>6970-6A ASSY</t>
  </si>
  <si>
    <t>15253-5</t>
  </si>
  <si>
    <t>15380-1</t>
  </si>
  <si>
    <t>Returned from RMA 219. K3 alignment damaged U1</t>
  </si>
  <si>
    <t>15117-1</t>
  </si>
  <si>
    <t>15294-2</t>
  </si>
  <si>
    <t>15269-1</t>
  </si>
  <si>
    <t>15144-1</t>
  </si>
  <si>
    <t>15257-2</t>
  </si>
  <si>
    <t>Computer Science Corp</t>
  </si>
  <si>
    <t>14359-9</t>
  </si>
  <si>
    <t>15288-1</t>
  </si>
  <si>
    <t>6235 ASSY</t>
  </si>
  <si>
    <t>15197-2</t>
  </si>
  <si>
    <t>15340-2</t>
  </si>
  <si>
    <t>7449 ASSY</t>
  </si>
  <si>
    <t>AQUISENSE</t>
  </si>
  <si>
    <t>15298-1</t>
  </si>
  <si>
    <t>15332-1</t>
  </si>
  <si>
    <t>15325-1</t>
  </si>
  <si>
    <t>15277-2</t>
  </si>
  <si>
    <t>15324-1</t>
  </si>
  <si>
    <t>14999-1</t>
  </si>
  <si>
    <t>A844</t>
  </si>
  <si>
    <t>QSDM</t>
  </si>
  <si>
    <t>15373-1</t>
  </si>
  <si>
    <t>15310-1</t>
  </si>
  <si>
    <t>15322-1</t>
  </si>
  <si>
    <t>PEMCO</t>
  </si>
  <si>
    <t>7415 ASSY</t>
  </si>
  <si>
    <t>15187-2</t>
  </si>
  <si>
    <t>15254-1</t>
  </si>
  <si>
    <t>15270-2</t>
  </si>
  <si>
    <t>15317-1</t>
  </si>
  <si>
    <t>4367</t>
  </si>
  <si>
    <t>14964-3</t>
  </si>
  <si>
    <t>15314-1</t>
  </si>
  <si>
    <t>15303-1</t>
  </si>
  <si>
    <t>15151-2</t>
  </si>
  <si>
    <t>15313-3</t>
  </si>
  <si>
    <t>15296-1</t>
  </si>
  <si>
    <t>7460</t>
  </si>
  <si>
    <t>15390-1</t>
  </si>
  <si>
    <t>Apex Instruments</t>
  </si>
  <si>
    <t>15232-2</t>
  </si>
  <si>
    <t>Wrong resistance used</t>
  </si>
  <si>
    <t>Wilmore</t>
  </si>
  <si>
    <t>15417-1</t>
  </si>
  <si>
    <t>15331-1</t>
  </si>
  <si>
    <t>7448 ASSY</t>
  </si>
  <si>
    <t>15333-1</t>
  </si>
  <si>
    <t>15193-1</t>
  </si>
  <si>
    <t>15352-1</t>
  </si>
  <si>
    <t>15305-1</t>
  </si>
  <si>
    <t>15424-1</t>
  </si>
  <si>
    <t>15429-1</t>
  </si>
  <si>
    <t>14834-4</t>
  </si>
  <si>
    <t>15326-1</t>
  </si>
  <si>
    <t>7457</t>
  </si>
  <si>
    <t>15354-1</t>
  </si>
  <si>
    <t>15372-1</t>
  </si>
  <si>
    <t>15307-2</t>
  </si>
  <si>
    <t>14668-6</t>
  </si>
  <si>
    <t>15235-2</t>
  </si>
  <si>
    <t>15412-1</t>
  </si>
  <si>
    <t>15278-1</t>
  </si>
  <si>
    <t>7358 COMP</t>
  </si>
  <si>
    <t>15393-1</t>
  </si>
  <si>
    <t>15346-1</t>
  </si>
  <si>
    <t>15383-1</t>
  </si>
  <si>
    <t>15391-2</t>
  </si>
  <si>
    <t>HE WANT TO MODIFY CKT</t>
  </si>
  <si>
    <t>ONE WE DID FIRST ARTICLE</t>
  </si>
  <si>
    <t>7461 ASSY</t>
  </si>
  <si>
    <t>15704-1</t>
  </si>
  <si>
    <t>15334-1</t>
  </si>
  <si>
    <t>15404-2</t>
  </si>
  <si>
    <t>15411-1</t>
  </si>
  <si>
    <t>15349-1</t>
  </si>
  <si>
    <t>15302-3</t>
  </si>
  <si>
    <t>4272 ASSY</t>
  </si>
  <si>
    <t>15248-1</t>
  </si>
  <si>
    <t>15249-1</t>
  </si>
  <si>
    <t>15394-1</t>
  </si>
  <si>
    <t>14558-1</t>
  </si>
  <si>
    <t>15140-1</t>
  </si>
  <si>
    <t>15378-1</t>
  </si>
  <si>
    <t>15416-1</t>
  </si>
  <si>
    <t>7463</t>
  </si>
  <si>
    <t>15423-1</t>
  </si>
  <si>
    <t>7464</t>
  </si>
  <si>
    <t>7459 ASSY</t>
  </si>
  <si>
    <t>15385-2</t>
  </si>
  <si>
    <t>15357-1</t>
  </si>
  <si>
    <t>SMART TROL</t>
  </si>
  <si>
    <t>7450 ASSY</t>
  </si>
  <si>
    <t>15341-2</t>
  </si>
  <si>
    <t>15266-2</t>
  </si>
  <si>
    <t>6344 ASSY</t>
  </si>
  <si>
    <t>15231-1</t>
  </si>
  <si>
    <t>7445 ASSY</t>
  </si>
  <si>
    <t>15316-3</t>
  </si>
  <si>
    <t>7446 ASSY</t>
  </si>
  <si>
    <t>7458L ASSY</t>
  </si>
  <si>
    <t>15366-2</t>
  </si>
  <si>
    <t>ORIGIN</t>
  </si>
  <si>
    <t>7456 ASSY</t>
  </si>
  <si>
    <t>15351-2</t>
  </si>
  <si>
    <t>WEST INT</t>
  </si>
  <si>
    <t>7453 ASSY</t>
  </si>
  <si>
    <t>7452 ASSY</t>
  </si>
  <si>
    <t>7451 ASSY</t>
  </si>
  <si>
    <t>15363-1</t>
  </si>
  <si>
    <t>15232-1</t>
  </si>
  <si>
    <t>15358-1</t>
  </si>
  <si>
    <t>7432L ASSY</t>
  </si>
  <si>
    <t>15379-2</t>
  </si>
  <si>
    <t>15445-1</t>
  </si>
  <si>
    <t>6324 ASSY</t>
  </si>
  <si>
    <t>15350-4</t>
  </si>
  <si>
    <t>15263-2</t>
  </si>
  <si>
    <t>4063</t>
  </si>
  <si>
    <t>15392-1</t>
  </si>
  <si>
    <t>15399-1</t>
  </si>
  <si>
    <t>15368-2</t>
  </si>
  <si>
    <t>15414-1</t>
  </si>
  <si>
    <t>15444-1</t>
  </si>
  <si>
    <t>15461-1</t>
  </si>
  <si>
    <t>15239-1</t>
  </si>
  <si>
    <t>15469-1</t>
  </si>
  <si>
    <t>15179-4</t>
  </si>
  <si>
    <t>15364-2</t>
  </si>
  <si>
    <t>15422-1</t>
  </si>
  <si>
    <t>15295-1</t>
  </si>
  <si>
    <t>15418-1</t>
  </si>
  <si>
    <t>15405-1</t>
  </si>
  <si>
    <t>15342-2</t>
  </si>
  <si>
    <t>15475-1</t>
  </si>
  <si>
    <t>7462</t>
  </si>
  <si>
    <t>15428-1</t>
  </si>
  <si>
    <t>15430-1</t>
  </si>
  <si>
    <t>15384-1</t>
  </si>
  <si>
    <t>15396-1</t>
  </si>
  <si>
    <t>15206-1</t>
  </si>
  <si>
    <t>15484-1</t>
  </si>
  <si>
    <t>UC ICE</t>
  </si>
  <si>
    <t>15485-1</t>
  </si>
  <si>
    <t>15482-1</t>
  </si>
  <si>
    <t>15433-1</t>
  </si>
  <si>
    <t>15361-1</t>
  </si>
  <si>
    <t>15381-2</t>
  </si>
  <si>
    <t>6996-1ASSY</t>
  </si>
  <si>
    <t>15397-2</t>
  </si>
  <si>
    <t>15355-1</t>
  </si>
  <si>
    <t>15367-2</t>
  </si>
  <si>
    <t>15492-1</t>
  </si>
  <si>
    <t>Bad 28V (Damaged Compoinent) SMT</t>
  </si>
  <si>
    <t>15374-1</t>
  </si>
  <si>
    <t>15496-1</t>
  </si>
  <si>
    <t>15389-2</t>
  </si>
  <si>
    <t>15426-1</t>
  </si>
  <si>
    <t>15337-1</t>
  </si>
  <si>
    <t>15438-1</t>
  </si>
  <si>
    <t>7431</t>
  </si>
  <si>
    <t>15500-1</t>
  </si>
  <si>
    <t>157447-2</t>
  </si>
  <si>
    <t>15458-1</t>
  </si>
  <si>
    <t>15407-1</t>
  </si>
  <si>
    <t>15297-2</t>
  </si>
  <si>
    <t>15511-1</t>
  </si>
  <si>
    <t>15406-2</t>
  </si>
  <si>
    <t>15446-1</t>
  </si>
  <si>
    <t>15435-1</t>
  </si>
  <si>
    <t>15439-3</t>
  </si>
  <si>
    <t>15306-2</t>
  </si>
  <si>
    <t>15339-1</t>
  </si>
  <si>
    <t>15403-2</t>
  </si>
  <si>
    <t>15403-3</t>
  </si>
  <si>
    <t>15522-1</t>
  </si>
  <si>
    <t>15523-1</t>
  </si>
  <si>
    <t>15524-1</t>
  </si>
  <si>
    <t>FREESCALE</t>
  </si>
  <si>
    <t>7362 ASSY</t>
  </si>
  <si>
    <t>15377-2</t>
  </si>
  <si>
    <t>7265 ASSY</t>
  </si>
  <si>
    <t>15398-2</t>
  </si>
  <si>
    <t>15441-1</t>
  </si>
  <si>
    <t>15439-1</t>
  </si>
  <si>
    <t>15434-1</t>
  </si>
  <si>
    <t>15454-2</t>
  </si>
  <si>
    <t>15271-1</t>
  </si>
  <si>
    <t>14357-10</t>
  </si>
  <si>
    <t>15449-2</t>
  </si>
  <si>
    <t>15413-2</t>
  </si>
  <si>
    <t>15541-1</t>
  </si>
  <si>
    <t>15456-1</t>
  </si>
  <si>
    <t>15465-2</t>
  </si>
  <si>
    <t>7469 ASSY</t>
  </si>
  <si>
    <t>DIXIE MICRO</t>
  </si>
  <si>
    <t>15408-2</t>
  </si>
  <si>
    <t>15463-1</t>
  </si>
  <si>
    <t>15279-1</t>
  </si>
  <si>
    <t>15339-2</t>
  </si>
  <si>
    <t>15553-1</t>
  </si>
  <si>
    <t>15542-1</t>
  </si>
  <si>
    <t>15440-1</t>
  </si>
  <si>
    <t>7474</t>
  </si>
  <si>
    <t>7473</t>
  </si>
  <si>
    <t>7472</t>
  </si>
  <si>
    <t>15517-1</t>
  </si>
  <si>
    <t>15419-1</t>
  </si>
  <si>
    <t>15421-1</t>
  </si>
  <si>
    <t>7420 ASSY</t>
  </si>
  <si>
    <t>7418 ASSY</t>
  </si>
  <si>
    <t>15186-4</t>
  </si>
  <si>
    <t>6387 ASSY</t>
  </si>
  <si>
    <t>15350-3</t>
  </si>
  <si>
    <t>15247-1</t>
  </si>
  <si>
    <t>15443-1</t>
  </si>
  <si>
    <t>15447-2</t>
  </si>
  <si>
    <t>15562-1</t>
  </si>
  <si>
    <t>7467-1 ASSY</t>
  </si>
  <si>
    <t>7467-2 ASSY</t>
  </si>
  <si>
    <t>15453-1</t>
  </si>
  <si>
    <t>SELECTRONIC</t>
  </si>
  <si>
    <t>2706 ASSY</t>
  </si>
  <si>
    <t>15487-2</t>
  </si>
  <si>
    <t>Does not communicate through RJ 45 ports</t>
  </si>
  <si>
    <t>BROWN &amp; ASSOCIATES</t>
  </si>
  <si>
    <t>7475 ASSY</t>
  </si>
  <si>
    <t>15483-1</t>
  </si>
  <si>
    <t>7482</t>
  </si>
  <si>
    <t>15537-1</t>
  </si>
  <si>
    <t>15488-1</t>
  </si>
  <si>
    <t>15536-1</t>
  </si>
  <si>
    <t>15370-1</t>
  </si>
  <si>
    <t>15410-2</t>
  </si>
  <si>
    <t>Doesn't open Strike</t>
  </si>
  <si>
    <t>15501-1</t>
  </si>
  <si>
    <t>15450-1</t>
  </si>
  <si>
    <t>15479-1</t>
  </si>
  <si>
    <t>15509-1</t>
  </si>
  <si>
    <t>15470-1</t>
  </si>
  <si>
    <t>15512-2</t>
  </si>
  <si>
    <t>RX</t>
  </si>
  <si>
    <t>7465 ASSY</t>
  </si>
  <si>
    <t>15448-2</t>
  </si>
  <si>
    <t>7484L ASSY</t>
  </si>
  <si>
    <t>15556-1</t>
  </si>
  <si>
    <t>7337 ASSY</t>
  </si>
  <si>
    <t>15530-2</t>
  </si>
  <si>
    <t>15491-1</t>
  </si>
  <si>
    <t>15489-1</t>
  </si>
  <si>
    <t>7477</t>
  </si>
  <si>
    <t>15504-1</t>
  </si>
  <si>
    <t>15502-1</t>
  </si>
  <si>
    <t>PARKER HAN</t>
  </si>
  <si>
    <t>15472-1</t>
  </si>
  <si>
    <t>15503-1</t>
  </si>
  <si>
    <t>15525-1</t>
  </si>
  <si>
    <t>15415-1</t>
  </si>
  <si>
    <t>15515-1</t>
  </si>
  <si>
    <t>15490-1</t>
  </si>
  <si>
    <t>15327-2</t>
  </si>
  <si>
    <t>15498-1</t>
  </si>
  <si>
    <t>15513-1</t>
  </si>
  <si>
    <t>15575-1</t>
  </si>
  <si>
    <t>15480-2</t>
  </si>
  <si>
    <t>15300-1</t>
  </si>
  <si>
    <t>15581-1</t>
  </si>
  <si>
    <t>15489-2</t>
  </si>
  <si>
    <t>Doesn't pass acceptance tests</t>
  </si>
  <si>
    <t>15569-1</t>
  </si>
  <si>
    <t>15329-1</t>
  </si>
  <si>
    <t>15547-2</t>
  </si>
  <si>
    <t>15338-1</t>
  </si>
  <si>
    <t>3698</t>
  </si>
  <si>
    <t>15494-3</t>
  </si>
  <si>
    <t>15371-1</t>
  </si>
  <si>
    <t>14964-4</t>
  </si>
  <si>
    <t>15521-1</t>
  </si>
  <si>
    <t>15574-1</t>
  </si>
  <si>
    <t>15455-2</t>
  </si>
  <si>
    <t>15576-1</t>
  </si>
  <si>
    <t>15344-1</t>
  </si>
  <si>
    <t>15478-1</t>
  </si>
  <si>
    <t>15451-2</t>
  </si>
  <si>
    <t>15486-1</t>
  </si>
  <si>
    <t>15401-1</t>
  </si>
  <si>
    <t>15323-1</t>
  </si>
  <si>
    <t>15364-1</t>
  </si>
  <si>
    <t>15480-1</t>
  </si>
  <si>
    <t>15545-1</t>
  </si>
  <si>
    <t>15379-3</t>
  </si>
  <si>
    <t>7470L</t>
  </si>
  <si>
    <t>15464-1</t>
  </si>
  <si>
    <t>7486</t>
  </si>
  <si>
    <t>15563-1</t>
  </si>
  <si>
    <t>7478 ASSY</t>
  </si>
  <si>
    <t>15531-2</t>
  </si>
  <si>
    <t>15494-1</t>
  </si>
  <si>
    <t>15527-1</t>
  </si>
  <si>
    <t>15555-1</t>
  </si>
  <si>
    <t>15494-2</t>
  </si>
  <si>
    <t>15591-1</t>
  </si>
  <si>
    <t>ONE CAN NOT FIX, BURN CKT</t>
  </si>
  <si>
    <t>15540-1</t>
  </si>
  <si>
    <t>15583-1</t>
  </si>
  <si>
    <t>15552-1</t>
  </si>
  <si>
    <t>15514-2</t>
  </si>
  <si>
    <t>15460-1</t>
  </si>
  <si>
    <t>4741</t>
  </si>
  <si>
    <t>15602-1</t>
  </si>
  <si>
    <t>15514-3</t>
  </si>
  <si>
    <t>15497-1</t>
  </si>
  <si>
    <t>15611-1</t>
  </si>
  <si>
    <t>15610-1</t>
  </si>
  <si>
    <t>15609-1</t>
  </si>
  <si>
    <t>7349F ASSY</t>
  </si>
  <si>
    <t>12216-1</t>
  </si>
  <si>
    <t>WE ALL READY SHIP BEFOURE</t>
  </si>
  <si>
    <t>GBS</t>
  </si>
  <si>
    <t>7476 ASSY</t>
  </si>
  <si>
    <t>15508-1</t>
  </si>
  <si>
    <t>Cree</t>
  </si>
  <si>
    <t>15616-1</t>
  </si>
  <si>
    <t>14954-1</t>
  </si>
  <si>
    <t>15506-1</t>
  </si>
  <si>
    <t>EQUIPMENT</t>
  </si>
  <si>
    <t>ENGINEERING</t>
  </si>
  <si>
    <t>15467-1</t>
  </si>
  <si>
    <t>15546-1</t>
  </si>
  <si>
    <t>15608-1</t>
  </si>
  <si>
    <t>7446L ASSY</t>
  </si>
  <si>
    <t>15452-2</t>
  </si>
  <si>
    <t>15421-2</t>
  </si>
  <si>
    <t>Wrong Header</t>
  </si>
  <si>
    <t>Header can't hold wire.</t>
  </si>
  <si>
    <t>15604-1</t>
  </si>
  <si>
    <t>15572-1</t>
  </si>
  <si>
    <t>15586-2</t>
  </si>
  <si>
    <t>15481-2</t>
  </si>
  <si>
    <t>15420-1</t>
  </si>
  <si>
    <t>15628-1</t>
  </si>
  <si>
    <t>EIT</t>
  </si>
  <si>
    <t>4682 ASSY</t>
  </si>
  <si>
    <t>4683 ASSY</t>
  </si>
  <si>
    <t>15459-3</t>
  </si>
  <si>
    <t>15630-1</t>
  </si>
  <si>
    <t>15605-1</t>
  </si>
  <si>
    <t>5455</t>
  </si>
  <si>
    <t>15643-1</t>
  </si>
  <si>
    <t>7479 ASSY</t>
  </si>
  <si>
    <t>7483 ASSY</t>
  </si>
  <si>
    <t>15533-1</t>
  </si>
  <si>
    <t>15544-1</t>
  </si>
  <si>
    <t>FIRST ARTICLE APPROVAL CAME LATE</t>
  </si>
  <si>
    <t>7466L ASSY</t>
  </si>
  <si>
    <t>CUSTOMER ASK TO CHANGE DIODE</t>
  </si>
  <si>
    <t>15564-1</t>
  </si>
  <si>
    <t>15551-1</t>
  </si>
  <si>
    <t>ECI INDUST</t>
  </si>
  <si>
    <t>15590-1</t>
  </si>
  <si>
    <t>15554-1</t>
  </si>
  <si>
    <t>15637-1</t>
  </si>
  <si>
    <t>15635-1</t>
  </si>
  <si>
    <t xml:space="preserve">BEUGER </t>
  </si>
  <si>
    <t>7493 ASSY</t>
  </si>
  <si>
    <t>15595-1</t>
  </si>
  <si>
    <t>BLUE MAESTRO</t>
  </si>
  <si>
    <t>7398L ASSY</t>
  </si>
  <si>
    <t>7491 ASSY</t>
  </si>
  <si>
    <t>15535-2</t>
  </si>
  <si>
    <t>15577-1</t>
  </si>
  <si>
    <t>15535-1</t>
  </si>
  <si>
    <t>PART CAME LATE FROM CUSTOMER</t>
  </si>
  <si>
    <t>15649-1</t>
  </si>
  <si>
    <t>15650-1</t>
  </si>
  <si>
    <t>15651-1</t>
  </si>
  <si>
    <t>15545-4</t>
  </si>
  <si>
    <t>15493-3</t>
  </si>
  <si>
    <t>14357-11</t>
  </si>
  <si>
    <t>15655-1</t>
  </si>
  <si>
    <t>15617-2</t>
  </si>
  <si>
    <t>15548-1</t>
  </si>
  <si>
    <t>15538-1</t>
  </si>
  <si>
    <t>15560-1</t>
  </si>
  <si>
    <t>15532-2</t>
  </si>
  <si>
    <t>15597-1</t>
  </si>
  <si>
    <t>7069</t>
  </si>
  <si>
    <t>THERMOFISHER</t>
  </si>
  <si>
    <t>7502</t>
  </si>
  <si>
    <t>15622-1</t>
  </si>
  <si>
    <t>15567-1</t>
  </si>
  <si>
    <t>15582-2</t>
  </si>
  <si>
    <t>15328-1</t>
  </si>
  <si>
    <t>15510-1</t>
  </si>
  <si>
    <t>15466-2</t>
  </si>
  <si>
    <t>15587-1</t>
  </si>
  <si>
    <t>15593-1</t>
  </si>
  <si>
    <t>7501</t>
  </si>
  <si>
    <t>15619-1</t>
  </si>
  <si>
    <t>7485</t>
  </si>
  <si>
    <t>15568-1</t>
  </si>
  <si>
    <t>15559-1</t>
  </si>
  <si>
    <t>7494</t>
  </si>
  <si>
    <t>15600-1</t>
  </si>
  <si>
    <t>15585-3</t>
  </si>
  <si>
    <t>15549-2</t>
  </si>
  <si>
    <t>15661-1</t>
  </si>
  <si>
    <t>15565-2</t>
  </si>
  <si>
    <t>15471-1</t>
  </si>
  <si>
    <t>15561-2</t>
  </si>
  <si>
    <t>15539-2</t>
  </si>
  <si>
    <t>15532-1</t>
  </si>
  <si>
    <t>15614-1</t>
  </si>
  <si>
    <t>15584-1</t>
  </si>
  <si>
    <t>15618-1</t>
  </si>
  <si>
    <t>15633-1</t>
  </si>
  <si>
    <t>15580-1</t>
  </si>
  <si>
    <t>15625-1</t>
  </si>
  <si>
    <t>15570-1</t>
  </si>
  <si>
    <t>15623-1</t>
  </si>
  <si>
    <t>15636-1</t>
  </si>
  <si>
    <t>7488</t>
  </si>
  <si>
    <t>15578-1</t>
  </si>
  <si>
    <t>7490</t>
  </si>
  <si>
    <t>15599-1</t>
  </si>
  <si>
    <t>15632-1</t>
  </si>
  <si>
    <t>15573-2</t>
  </si>
  <si>
    <t>UMBRELLA</t>
  </si>
  <si>
    <t>15644-1</t>
  </si>
  <si>
    <t>15671-1</t>
  </si>
  <si>
    <t>ADVANCED AUTO</t>
  </si>
  <si>
    <t>15589-1</t>
  </si>
  <si>
    <t>7520</t>
  </si>
  <si>
    <t>15666-1</t>
  </si>
  <si>
    <t>7497 ASSY</t>
  </si>
  <si>
    <t>15648-2</t>
  </si>
  <si>
    <t>15530-3</t>
  </si>
  <si>
    <t>7502 HAR</t>
  </si>
  <si>
    <t>15624-1</t>
  </si>
  <si>
    <t>15557-1</t>
  </si>
  <si>
    <t>15420-2</t>
  </si>
  <si>
    <t>7525</t>
  </si>
  <si>
    <t>15679-1</t>
  </si>
  <si>
    <t>7526</t>
  </si>
  <si>
    <t>15681-1</t>
  </si>
  <si>
    <t>6590</t>
  </si>
  <si>
    <t>15356-2</t>
  </si>
  <si>
    <t>HARSCO INVETRY CAN NOT SHIP</t>
  </si>
  <si>
    <t xml:space="preserve"> 7499</t>
  </si>
  <si>
    <t>15646-1</t>
  </si>
  <si>
    <t>15440-2</t>
  </si>
  <si>
    <t>15626-1</t>
  </si>
  <si>
    <t>15641-1</t>
  </si>
  <si>
    <t>WE SHIP 12 LAST WEK</t>
  </si>
  <si>
    <t>15660-1</t>
  </si>
  <si>
    <t>DENT&amp;DING</t>
  </si>
  <si>
    <t>7500 ASSY</t>
  </si>
  <si>
    <t>15631-2</t>
  </si>
  <si>
    <t>15313-4</t>
  </si>
  <si>
    <t>15481-1</t>
  </si>
  <si>
    <t>15452-3</t>
  </si>
  <si>
    <t>7496 ASSY</t>
  </si>
  <si>
    <t>15603-1</t>
  </si>
  <si>
    <t>CUSTOMER PCB SUPPLY LATE</t>
  </si>
  <si>
    <t>Bertelkamp</t>
  </si>
  <si>
    <t>5570L</t>
  </si>
  <si>
    <t>7527</t>
  </si>
  <si>
    <t>15685-1</t>
  </si>
  <si>
    <t>15607-2</t>
  </si>
  <si>
    <t>15546-2</t>
  </si>
  <si>
    <t>7076-F ASS</t>
  </si>
  <si>
    <t>15400-7</t>
  </si>
  <si>
    <t>15629-1</t>
  </si>
  <si>
    <t>15507-2</t>
  </si>
  <si>
    <t>15506-2</t>
  </si>
  <si>
    <t>15402-2</t>
  </si>
  <si>
    <t>VR2 is wrong part</t>
  </si>
  <si>
    <t>15713-1</t>
  </si>
  <si>
    <t>7519</t>
  </si>
  <si>
    <t>15668-1</t>
  </si>
  <si>
    <t>WE SHIP PARTCIAL</t>
  </si>
  <si>
    <t>TECHMORE</t>
  </si>
  <si>
    <t>7495 ASSY</t>
  </si>
  <si>
    <t>15612-3</t>
  </si>
  <si>
    <t>15386-1</t>
  </si>
  <si>
    <t>15640-1</t>
  </si>
  <si>
    <t>15656-1</t>
  </si>
  <si>
    <t>15680-1</t>
  </si>
  <si>
    <t>15615-2</t>
  </si>
  <si>
    <t>AMETEK</t>
  </si>
  <si>
    <t>4125</t>
  </si>
  <si>
    <t>15659-1</t>
  </si>
  <si>
    <t>15662-1</t>
  </si>
  <si>
    <t>15519-1</t>
  </si>
  <si>
    <t>15620-1</t>
  </si>
  <si>
    <t>15645-2</t>
  </si>
  <si>
    <t>15703-1</t>
  </si>
  <si>
    <t>15518-1</t>
  </si>
  <si>
    <t>15586-1</t>
  </si>
  <si>
    <t>15669-1</t>
  </si>
  <si>
    <t>15457-2</t>
  </si>
  <si>
    <t>15606-</t>
  </si>
  <si>
    <t>15481-3</t>
  </si>
  <si>
    <t>7471L-F ASSY</t>
  </si>
  <si>
    <t>15499-5</t>
  </si>
  <si>
    <t>PARTS SUPLLY LATE BY CUSTOMER</t>
  </si>
  <si>
    <t>MANTISA</t>
  </si>
  <si>
    <t>15592-2</t>
  </si>
  <si>
    <t>7280 ASSY</t>
  </si>
  <si>
    <t>7280-1 ASSY</t>
  </si>
  <si>
    <t>15596-3</t>
  </si>
  <si>
    <t>15658-4</t>
  </si>
  <si>
    <t>15716-1</t>
  </si>
  <si>
    <t>7510 ASSY</t>
  </si>
  <si>
    <t>15634-2</t>
  </si>
  <si>
    <t>7417L</t>
  </si>
  <si>
    <t>DC-DC converter doesn't start correctly</t>
  </si>
  <si>
    <t>7535</t>
  </si>
  <si>
    <t>15717-1</t>
  </si>
  <si>
    <t>14964-5</t>
  </si>
  <si>
    <t>15658-1</t>
  </si>
  <si>
    <t>7522</t>
  </si>
  <si>
    <t>15682-1</t>
  </si>
  <si>
    <t>15663-1</t>
  </si>
  <si>
    <t>15657-2</t>
  </si>
  <si>
    <t>CONDUCTIVE</t>
  </si>
  <si>
    <t>7492</t>
  </si>
  <si>
    <t>15707-1</t>
  </si>
  <si>
    <t>15468-2</t>
  </si>
  <si>
    <t>15652-1</t>
  </si>
  <si>
    <t>15670-1</t>
  </si>
  <si>
    <t>7534</t>
  </si>
  <si>
    <t>15718-1</t>
  </si>
  <si>
    <t>15653-1</t>
  </si>
  <si>
    <t>15676-1</t>
  </si>
  <si>
    <t>15487-3</t>
  </si>
  <si>
    <t>7487 ASSY</t>
  </si>
  <si>
    <t>15571-2</t>
  </si>
  <si>
    <t>7537</t>
  </si>
  <si>
    <t>15719-2</t>
  </si>
  <si>
    <t>15550-2</t>
  </si>
  <si>
    <t>15648-3</t>
  </si>
  <si>
    <t>7498 ASSY</t>
  </si>
  <si>
    <t>15647-3</t>
  </si>
  <si>
    <t>7529 ASSY</t>
  </si>
  <si>
    <t>15687-1</t>
  </si>
  <si>
    <t>7530</t>
  </si>
  <si>
    <t>15702-1</t>
  </si>
  <si>
    <t>15747-1</t>
  </si>
  <si>
    <t>15678-1</t>
  </si>
  <si>
    <t>15667-1</t>
  </si>
  <si>
    <t>15642-3</t>
  </si>
  <si>
    <t>15654-1</t>
  </si>
  <si>
    <t>15672-1</t>
  </si>
  <si>
    <t>15526-1</t>
  </si>
  <si>
    <t>15601-2</t>
  </si>
  <si>
    <t>15639-2</t>
  </si>
  <si>
    <t>15572-2</t>
  </si>
  <si>
    <t>7512 CABLE</t>
  </si>
  <si>
    <t>7513 CABLE</t>
  </si>
  <si>
    <t>15686-1</t>
  </si>
  <si>
    <t>15356-3</t>
  </si>
  <si>
    <t>15746-1</t>
  </si>
  <si>
    <t>15566-1</t>
  </si>
  <si>
    <t>7531 ASSY</t>
  </si>
  <si>
    <t>15705-2</t>
  </si>
  <si>
    <t>2PCB+23 ASSY</t>
  </si>
  <si>
    <t>7517</t>
  </si>
  <si>
    <t>7515</t>
  </si>
  <si>
    <t>7514</t>
  </si>
  <si>
    <t>15677-1</t>
  </si>
  <si>
    <t>7489 ASSY</t>
  </si>
  <si>
    <t>15598-2</t>
  </si>
  <si>
    <t>6772L</t>
  </si>
  <si>
    <t>15695-1</t>
  </si>
  <si>
    <t>15723-1</t>
  </si>
  <si>
    <t>155561-1</t>
  </si>
  <si>
    <t>15664-1</t>
  </si>
  <si>
    <t>15691-1</t>
  </si>
  <si>
    <t>15733-1</t>
  </si>
  <si>
    <t>15693-1</t>
  </si>
  <si>
    <t>15764-1</t>
  </si>
  <si>
    <t>15493-4</t>
  </si>
  <si>
    <t>Possible DC-DC converter failure</t>
  </si>
  <si>
    <t>INDUSTRIAL ELECTRONIC</t>
  </si>
  <si>
    <t>15701-1</t>
  </si>
  <si>
    <t>15694-1</t>
  </si>
  <si>
    <t>15688-1</t>
  </si>
  <si>
    <t>7468 ASSY</t>
  </si>
  <si>
    <t>15692-1</t>
  </si>
  <si>
    <t>15698-1</t>
  </si>
  <si>
    <t>4969</t>
  </si>
  <si>
    <t>4026</t>
  </si>
  <si>
    <t>15697-1</t>
  </si>
  <si>
    <t>15737-1</t>
  </si>
  <si>
    <t>WE ALL REDY SUPPLY 33</t>
  </si>
  <si>
    <t>7161 ASSY</t>
  </si>
  <si>
    <t>15689-1</t>
  </si>
  <si>
    <t>15699-1</t>
  </si>
  <si>
    <t>15745-1</t>
  </si>
  <si>
    <t>5743 ASSY</t>
  </si>
  <si>
    <t>14834-5-6</t>
  </si>
  <si>
    <t>14747-2</t>
  </si>
  <si>
    <t>6445 assy</t>
  </si>
  <si>
    <t>1524-2</t>
  </si>
  <si>
    <t>15710-1</t>
  </si>
  <si>
    <t>Hubbell</t>
  </si>
  <si>
    <t>Hi-pot and/or functional test</t>
  </si>
  <si>
    <t>15709-1</t>
  </si>
  <si>
    <t>15708-1</t>
  </si>
  <si>
    <t>15700-1</t>
  </si>
  <si>
    <t>3396L</t>
  </si>
  <si>
    <t>15768-1</t>
  </si>
  <si>
    <t>15771-1</t>
  </si>
  <si>
    <t>7545</t>
  </si>
  <si>
    <t>15767-1</t>
  </si>
  <si>
    <t>BTY</t>
  </si>
  <si>
    <t>15722-1</t>
  </si>
  <si>
    <t>15731-1</t>
  </si>
  <si>
    <t>15760-1</t>
  </si>
  <si>
    <t>7276/7F</t>
  </si>
  <si>
    <t>15543-1</t>
  </si>
  <si>
    <t>15715-1</t>
  </si>
  <si>
    <t>15750-1</t>
  </si>
  <si>
    <t>15729-1</t>
  </si>
  <si>
    <t>n/a</t>
  </si>
  <si>
    <t>RL1</t>
  </si>
  <si>
    <t>15627-1</t>
  </si>
  <si>
    <t>15776-1</t>
  </si>
  <si>
    <t>15772-1</t>
  </si>
  <si>
    <t>7546</t>
  </si>
  <si>
    <t>7539</t>
  </si>
  <si>
    <t>15730-1</t>
  </si>
  <si>
    <t>15744-1</t>
  </si>
  <si>
    <t>ASSEMEBLY TEC</t>
  </si>
  <si>
    <t>7532 ASSY</t>
  </si>
  <si>
    <t>15726-2</t>
  </si>
  <si>
    <t>15758-3</t>
  </si>
  <si>
    <t>7313 ASSY</t>
  </si>
  <si>
    <t>CUSTOMER DID NOT GIVE ENOUGH PARTS</t>
  </si>
  <si>
    <t>Switch "polarity"</t>
  </si>
  <si>
    <t>7476L ASSY</t>
  </si>
  <si>
    <t>15773-1</t>
  </si>
  <si>
    <t>15806-1</t>
  </si>
  <si>
    <t>4377</t>
  </si>
  <si>
    <t>15766-1</t>
  </si>
  <si>
    <t>APPALACHIAN ELEC.</t>
  </si>
  <si>
    <t>15732-1</t>
  </si>
  <si>
    <t>7544</t>
  </si>
  <si>
    <t>15765-1</t>
  </si>
  <si>
    <t>15752-1</t>
  </si>
  <si>
    <t>15402-3</t>
  </si>
  <si>
    <t>15686-2</t>
  </si>
  <si>
    <t>15792-1</t>
  </si>
  <si>
    <t>15730-2</t>
  </si>
  <si>
    <t>7540</t>
  </si>
  <si>
    <t>7538</t>
  </si>
  <si>
    <t>15725-1</t>
  </si>
  <si>
    <t>15740-1</t>
  </si>
  <si>
    <t>15754-1</t>
  </si>
  <si>
    <t>15696-2</t>
  </si>
  <si>
    <t>15712-2</t>
  </si>
  <si>
    <t>Huestis</t>
  </si>
  <si>
    <t>15762-2</t>
  </si>
  <si>
    <t>15756-2</t>
  </si>
  <si>
    <t>15743-2</t>
  </si>
  <si>
    <t>15799-1</t>
  </si>
  <si>
    <t>15749-1</t>
  </si>
  <si>
    <t>15778-1</t>
  </si>
  <si>
    <t>15738-1</t>
  </si>
  <si>
    <t>15823-1</t>
  </si>
  <si>
    <t>15824-1</t>
  </si>
  <si>
    <t>15759-1</t>
  </si>
  <si>
    <t>5629ML-1</t>
  </si>
  <si>
    <t>15741-2</t>
  </si>
  <si>
    <t>5629ML-2</t>
  </si>
  <si>
    <t>5629ML-3</t>
  </si>
  <si>
    <t>15675-2</t>
  </si>
  <si>
    <t>15673-2</t>
  </si>
  <si>
    <t>7564</t>
  </si>
  <si>
    <t>7563</t>
  </si>
  <si>
    <t>15809-1</t>
  </si>
  <si>
    <t>15809-2</t>
  </si>
  <si>
    <t>15784-1</t>
  </si>
  <si>
    <t>15786-1</t>
  </si>
  <si>
    <t>2648</t>
  </si>
  <si>
    <t>15777-1</t>
  </si>
  <si>
    <t>15777-2</t>
  </si>
  <si>
    <t>15751-2</t>
  </si>
  <si>
    <t>15787-1</t>
  </si>
  <si>
    <t>15784-3</t>
  </si>
  <si>
    <t>15736-2</t>
  </si>
  <si>
    <t>7567A ASSY</t>
  </si>
  <si>
    <t>15818-1</t>
  </si>
  <si>
    <t>7567C ASSY</t>
  </si>
  <si>
    <t>7568A ASSY</t>
  </si>
  <si>
    <t>7568B ASSY</t>
  </si>
  <si>
    <t>7569 ASSY</t>
  </si>
  <si>
    <t>15664-2</t>
  </si>
  <si>
    <t>7549</t>
  </si>
  <si>
    <t>15795-1</t>
  </si>
  <si>
    <t>5567L ASSY</t>
  </si>
  <si>
    <t>15755-2</t>
  </si>
  <si>
    <t>15833-1</t>
  </si>
  <si>
    <t>15834-1</t>
  </si>
  <si>
    <t>Do not pass testing</t>
  </si>
  <si>
    <t>15838-1</t>
  </si>
  <si>
    <t>7516</t>
  </si>
  <si>
    <t>15827-1</t>
  </si>
  <si>
    <t>7562 ASSY</t>
  </si>
  <si>
    <t>15798-2</t>
  </si>
  <si>
    <t>15769-1</t>
  </si>
  <si>
    <t>15770-1</t>
  </si>
  <si>
    <t>15734-1</t>
  </si>
  <si>
    <t>AUGUSTARA</t>
  </si>
  <si>
    <t>7558</t>
  </si>
  <si>
    <t>15796-1</t>
  </si>
  <si>
    <t>15819-1</t>
  </si>
  <si>
    <t>7561 AASY</t>
  </si>
  <si>
    <t>7560 ASSY</t>
  </si>
  <si>
    <t>7232 ASSY</t>
  </si>
  <si>
    <t>15798-7</t>
  </si>
  <si>
    <t>E.I.T CORPORATION</t>
  </si>
  <si>
    <t>7548 ASSY</t>
  </si>
  <si>
    <t>7547 ASSY</t>
  </si>
  <si>
    <t>15782-3</t>
  </si>
  <si>
    <t>EAG-REP</t>
  </si>
  <si>
    <t>Fractured transformers</t>
  </si>
  <si>
    <t>15748-2</t>
  </si>
  <si>
    <t>TE CONNECTIVITY</t>
  </si>
  <si>
    <t>7577 ASSY</t>
  </si>
  <si>
    <t>15847-1</t>
  </si>
  <si>
    <t>15850-2</t>
  </si>
  <si>
    <t>One unit no display; one unit comms failure</t>
  </si>
  <si>
    <t>15674-2</t>
  </si>
  <si>
    <t>15816-1</t>
  </si>
  <si>
    <t>NAVAL IND</t>
  </si>
  <si>
    <t>7573 ASSY</t>
  </si>
  <si>
    <t>15825-2</t>
  </si>
  <si>
    <t>15775-1</t>
  </si>
  <si>
    <t>15808-1</t>
  </si>
  <si>
    <t>15594-1</t>
  </si>
  <si>
    <t>15528-2</t>
  </si>
  <si>
    <t>15855-1</t>
  </si>
  <si>
    <t>15621-1</t>
  </si>
  <si>
    <t>15802-1</t>
  </si>
  <si>
    <t>15721-1</t>
  </si>
  <si>
    <t>15850-1</t>
  </si>
  <si>
    <t>15757-1</t>
  </si>
  <si>
    <t>15710-4</t>
  </si>
  <si>
    <t>15356-4</t>
  </si>
  <si>
    <t>4029</t>
  </si>
  <si>
    <t>15805-1</t>
  </si>
  <si>
    <t>15803-1</t>
  </si>
  <si>
    <t>15793-1</t>
  </si>
  <si>
    <t>15638-1</t>
  </si>
  <si>
    <t>15789-1</t>
  </si>
  <si>
    <t>7574</t>
  </si>
  <si>
    <t>7575</t>
  </si>
  <si>
    <t>15843-1</t>
  </si>
  <si>
    <t>15781-1</t>
  </si>
  <si>
    <t>15804-1</t>
  </si>
  <si>
    <t>15854-1</t>
  </si>
  <si>
    <t>WAKE FOREST</t>
  </si>
  <si>
    <t>7566</t>
  </si>
  <si>
    <t>15821-1</t>
  </si>
  <si>
    <t>15822-1</t>
  </si>
  <si>
    <t>15724-1</t>
  </si>
  <si>
    <t>15813-1</t>
  </si>
  <si>
    <t>SCAN FILM</t>
  </si>
  <si>
    <t>15857-1</t>
  </si>
  <si>
    <t>15871-1</t>
  </si>
  <si>
    <t>4649</t>
  </si>
  <si>
    <t>15820-1</t>
  </si>
  <si>
    <t>7576</t>
  </si>
  <si>
    <t>15836-1</t>
  </si>
  <si>
    <t>15826-1</t>
  </si>
  <si>
    <t>15774-2</t>
  </si>
  <si>
    <t>15873-1</t>
  </si>
  <si>
    <t>15798-11</t>
  </si>
  <si>
    <t>15798-10</t>
  </si>
  <si>
    <t>15751-3</t>
  </si>
  <si>
    <t>15780-2</t>
  </si>
  <si>
    <t>15798-8</t>
  </si>
  <si>
    <t>15779-2</t>
  </si>
  <si>
    <t>15728-1</t>
  </si>
  <si>
    <t>15742-1</t>
  </si>
  <si>
    <t>15528-1</t>
  </si>
  <si>
    <t>7563 ASSY</t>
  </si>
  <si>
    <t>7564 ASSY</t>
  </si>
  <si>
    <t>7565 ASSY</t>
  </si>
  <si>
    <t>15856-1</t>
  </si>
  <si>
    <t>15686-3</t>
  </si>
  <si>
    <t>15849-1</t>
  </si>
  <si>
    <t>15872-1</t>
  </si>
  <si>
    <t>6187 RMA 278</t>
  </si>
  <si>
    <t>15835-2</t>
  </si>
  <si>
    <t>15894-1</t>
  </si>
  <si>
    <t>PCKUP</t>
  </si>
  <si>
    <t>15683-2</t>
  </si>
  <si>
    <t>15457-3</t>
  </si>
  <si>
    <t>15848-1</t>
  </si>
  <si>
    <t>15763-2</t>
  </si>
  <si>
    <t>7581</t>
  </si>
  <si>
    <t>15880-1</t>
  </si>
  <si>
    <t>15867-1</t>
  </si>
  <si>
    <t>15406-3</t>
  </si>
  <si>
    <t>15402-4</t>
  </si>
  <si>
    <t>15841-1</t>
  </si>
  <si>
    <t>15877-1</t>
  </si>
  <si>
    <t>15890-1</t>
  </si>
  <si>
    <t>15904-1</t>
  </si>
  <si>
    <t>7578</t>
  </si>
  <si>
    <t>7579</t>
  </si>
  <si>
    <t>15862-1</t>
  </si>
  <si>
    <t>15869-1</t>
  </si>
  <si>
    <t>15851-1</t>
  </si>
  <si>
    <t>15858-1</t>
  </si>
  <si>
    <t>15839-1</t>
  </si>
  <si>
    <t>15807-1</t>
  </si>
  <si>
    <t>15810-1</t>
  </si>
  <si>
    <t>15830-1</t>
  </si>
  <si>
    <t>15794-2</t>
  </si>
  <si>
    <t>Units worked for awhile and stopped.</t>
  </si>
  <si>
    <t>15901-1</t>
  </si>
  <si>
    <t>15860-1</t>
  </si>
  <si>
    <t>7580</t>
  </si>
  <si>
    <t>15864-1</t>
  </si>
  <si>
    <t>1589-1</t>
  </si>
  <si>
    <t>7572 ASSY</t>
  </si>
  <si>
    <t>15829-2</t>
  </si>
  <si>
    <t>15876-1</t>
  </si>
  <si>
    <t>15788-2</t>
  </si>
  <si>
    <t>15874-2</t>
  </si>
  <si>
    <t>15846-1</t>
  </si>
  <si>
    <t>15920-1</t>
  </si>
  <si>
    <t>15800-2</t>
  </si>
  <si>
    <t>15753-1</t>
  </si>
  <si>
    <t>15507-3</t>
  </si>
  <si>
    <t>15899-1</t>
  </si>
  <si>
    <t>CLARITY</t>
  </si>
  <si>
    <t>14967-7</t>
  </si>
  <si>
    <t>15550-3</t>
  </si>
  <si>
    <t>Pins out of spec</t>
  </si>
  <si>
    <t>15885-1</t>
  </si>
  <si>
    <t>15884-1</t>
  </si>
  <si>
    <t>15815-2</t>
  </si>
  <si>
    <t>15887-1</t>
  </si>
  <si>
    <t>15891-1</t>
  </si>
  <si>
    <t>15886-1</t>
  </si>
  <si>
    <t>15868-2</t>
  </si>
  <si>
    <t>15912-1</t>
  </si>
  <si>
    <t>SEC</t>
  </si>
  <si>
    <t>15881-2</t>
  </si>
  <si>
    <t>OFI</t>
  </si>
  <si>
    <t>3755 ASSY</t>
  </si>
  <si>
    <t>15845-1</t>
  </si>
  <si>
    <t>15938-1</t>
  </si>
  <si>
    <t>Doesn't Test</t>
  </si>
  <si>
    <t>7591</t>
  </si>
  <si>
    <t>15928-1</t>
  </si>
  <si>
    <t>7596</t>
  </si>
  <si>
    <t>15896-1</t>
  </si>
  <si>
    <t>15940-1</t>
  </si>
  <si>
    <t>15950-1</t>
  </si>
  <si>
    <t>15910-1</t>
  </si>
  <si>
    <t>NAWC</t>
  </si>
  <si>
    <t>15929-2</t>
  </si>
  <si>
    <t>15852-1</t>
  </si>
  <si>
    <t>15783-1</t>
  </si>
  <si>
    <t>15853-2</t>
  </si>
  <si>
    <t>15565-3</t>
  </si>
  <si>
    <t>7588 ASSY</t>
  </si>
  <si>
    <t>15907-1</t>
  </si>
  <si>
    <t>15832-2</t>
  </si>
  <si>
    <t>WE SEND SAMPLE FOR APPROVAL CAME LATE</t>
  </si>
  <si>
    <t>15956-1</t>
  </si>
  <si>
    <t>15967-1</t>
  </si>
  <si>
    <t>15985-1</t>
  </si>
  <si>
    <t>1592</t>
  </si>
  <si>
    <t>15898-1</t>
  </si>
  <si>
    <t>15686-4</t>
  </si>
  <si>
    <t>7584 ASSY</t>
  </si>
  <si>
    <t>15893-2</t>
  </si>
  <si>
    <t>CUSTOMER GIVE LATE PIN NUMBER AND PARTS LOCATION WAS MISSING</t>
  </si>
  <si>
    <t>15924-1</t>
  </si>
  <si>
    <t>15878-4</t>
  </si>
  <si>
    <t>PACE CONTROL</t>
  </si>
  <si>
    <t>7590 ASSY</t>
  </si>
  <si>
    <t>15927-1</t>
  </si>
  <si>
    <t>6236</t>
  </si>
  <si>
    <t>15900-1</t>
  </si>
  <si>
    <t>RADIO SYSTEMS</t>
  </si>
  <si>
    <t>7596 ASSY)</t>
  </si>
  <si>
    <t>15944-2</t>
  </si>
  <si>
    <t>15909-1</t>
  </si>
  <si>
    <t>15866-1</t>
  </si>
  <si>
    <t>15922-1</t>
  </si>
  <si>
    <t>SMART TROLL</t>
  </si>
  <si>
    <t>7587 ASSY</t>
  </si>
  <si>
    <t>15905-2</t>
  </si>
  <si>
    <t>15911-1</t>
  </si>
  <si>
    <t>15420-5</t>
  </si>
  <si>
    <t>7598</t>
  </si>
  <si>
    <t>15953-1</t>
  </si>
  <si>
    <t>Wrong component</t>
  </si>
  <si>
    <t>Matrix Controls</t>
  </si>
  <si>
    <t>15888-2</t>
  </si>
  <si>
    <t>Wifi Module not broadcasting</t>
  </si>
  <si>
    <t>7583</t>
  </si>
  <si>
    <t>15892-1</t>
  </si>
  <si>
    <t>15977-1</t>
  </si>
  <si>
    <t>6959 resistor wrong from vendors</t>
  </si>
  <si>
    <t>7404 ASSY</t>
  </si>
  <si>
    <t>15963-2</t>
  </si>
  <si>
    <t>15915-1</t>
  </si>
  <si>
    <t>15980-1</t>
  </si>
  <si>
    <t>15908-1</t>
  </si>
  <si>
    <t>7229F ASSY</t>
  </si>
  <si>
    <t>15714-2</t>
  </si>
  <si>
    <t>7229 KIT</t>
  </si>
  <si>
    <t>15811-1</t>
  </si>
  <si>
    <t>CREE SUPLU PARTS LATE</t>
  </si>
  <si>
    <t>CREE SUPPLY PARTS LATE</t>
  </si>
  <si>
    <t>15994-1</t>
  </si>
  <si>
    <t>15937-1</t>
  </si>
  <si>
    <t>MOTEC</t>
  </si>
  <si>
    <t>7589 ASSY</t>
  </si>
  <si>
    <t>15923-2</t>
  </si>
  <si>
    <t>MATRIX</t>
  </si>
  <si>
    <t>15993-1</t>
  </si>
  <si>
    <t>7582L</t>
  </si>
  <si>
    <t>7570 ASSY</t>
  </si>
  <si>
    <t>7571 ASSY</t>
  </si>
  <si>
    <t>15828-2</t>
  </si>
  <si>
    <t>15831-2</t>
  </si>
  <si>
    <t>PARTS CAME LATE FROM GE</t>
  </si>
  <si>
    <t>15917-1</t>
  </si>
  <si>
    <t>15879-2</t>
  </si>
  <si>
    <t>15973-1</t>
  </si>
  <si>
    <t>15136-1</t>
  </si>
  <si>
    <t>15874-3</t>
  </si>
  <si>
    <t>15919-2</t>
  </si>
  <si>
    <t>15875-3</t>
  </si>
  <si>
    <t>15914-2</t>
  </si>
  <si>
    <t>15930-1</t>
  </si>
  <si>
    <t>SOS</t>
  </si>
  <si>
    <t>1591-1</t>
  </si>
  <si>
    <t>15879-1</t>
  </si>
  <si>
    <t>16002-1</t>
  </si>
  <si>
    <t>4248</t>
  </si>
  <si>
    <t>15935-1</t>
  </si>
  <si>
    <t>15840-1</t>
  </si>
  <si>
    <t>6971L ASSY</t>
  </si>
  <si>
    <t>15932-8</t>
  </si>
  <si>
    <t>15976-1</t>
  </si>
  <si>
    <t>15913-3</t>
  </si>
  <si>
    <t>ENSER</t>
  </si>
  <si>
    <t>7597</t>
  </si>
  <si>
    <t>15934-1</t>
  </si>
  <si>
    <t>16007-1</t>
  </si>
  <si>
    <t>16022-1</t>
  </si>
  <si>
    <t>7592 ASSY</t>
  </si>
  <si>
    <t>15936-1</t>
  </si>
  <si>
    <t>CUSTOMER PCB SUPLLY 020316</t>
  </si>
  <si>
    <t>16027-1</t>
  </si>
  <si>
    <t>15945-2</t>
  </si>
  <si>
    <t>15961-1</t>
  </si>
  <si>
    <t>15959-1</t>
  </si>
  <si>
    <t>MRR 106667</t>
  </si>
  <si>
    <t>Manufacturing Defects</t>
  </si>
  <si>
    <t>15946-1</t>
  </si>
  <si>
    <t>15954-1</t>
  </si>
  <si>
    <t>5659L</t>
  </si>
  <si>
    <t>15889-1</t>
  </si>
  <si>
    <t>15865-1</t>
  </si>
  <si>
    <t>16015-1</t>
  </si>
  <si>
    <t>16012-1</t>
  </si>
  <si>
    <t>EXT-1275L</t>
  </si>
  <si>
    <t>Connector does not mate properly</t>
  </si>
  <si>
    <t>7245R</t>
  </si>
  <si>
    <t>7245T</t>
  </si>
  <si>
    <t>15951-2</t>
  </si>
  <si>
    <t>6624L ASSY</t>
  </si>
  <si>
    <t>6623L ASSY</t>
  </si>
  <si>
    <t>5678L ASSY</t>
  </si>
  <si>
    <t>15932-5</t>
  </si>
  <si>
    <t>CREE SUPLY LATE PARTS</t>
  </si>
  <si>
    <t>16033-1</t>
  </si>
  <si>
    <t>6226-12V ASSY</t>
  </si>
  <si>
    <t>15939-2</t>
  </si>
  <si>
    <t>15957-1</t>
  </si>
  <si>
    <t>SAFEWATER</t>
  </si>
  <si>
    <t>7600 ASSY</t>
  </si>
  <si>
    <t>15987-2</t>
  </si>
  <si>
    <t>15949-1</t>
  </si>
  <si>
    <t>15761-1</t>
  </si>
  <si>
    <t>15881-3</t>
  </si>
  <si>
    <t>15974-2</t>
  </si>
  <si>
    <t>15979-1</t>
  </si>
  <si>
    <t>15992-2</t>
  </si>
  <si>
    <t>15982-1</t>
  </si>
  <si>
    <t>15356-5</t>
  </si>
  <si>
    <t>19526-1</t>
  </si>
  <si>
    <t>15965-1</t>
  </si>
  <si>
    <t>16025-1</t>
  </si>
  <si>
    <t>HARNESS</t>
  </si>
  <si>
    <t>15960-4</t>
  </si>
  <si>
    <t>15861-1</t>
  </si>
  <si>
    <t>16047-1</t>
  </si>
  <si>
    <t>6390</t>
  </si>
  <si>
    <t>15801-2</t>
  </si>
  <si>
    <t>7595 ASSY</t>
  </si>
  <si>
    <t>15952-2</t>
  </si>
  <si>
    <t>15960-2</t>
  </si>
  <si>
    <t>15960-1</t>
  </si>
  <si>
    <t>15966-1</t>
  </si>
  <si>
    <t>16050-1</t>
  </si>
  <si>
    <t>15986-1</t>
  </si>
  <si>
    <t>15930-2</t>
  </si>
  <si>
    <t>16020-1</t>
  </si>
  <si>
    <t>15903-1</t>
  </si>
  <si>
    <t>15981-2</t>
  </si>
  <si>
    <t>15925-1</t>
  </si>
  <si>
    <t>15947-5</t>
  </si>
  <si>
    <t>15995-1</t>
  </si>
  <si>
    <t>15997-2</t>
  </si>
  <si>
    <t>16046-1</t>
  </si>
  <si>
    <t>CUSTOMER SUPPLY 78 BOARD PARTS ONLY</t>
  </si>
  <si>
    <t>15999-2</t>
  </si>
  <si>
    <t>SYNERGEM</t>
  </si>
  <si>
    <t>7409L-F ASSY</t>
  </si>
  <si>
    <t>15906-5</t>
  </si>
  <si>
    <t>7405L-F ASSY</t>
  </si>
  <si>
    <t>CUSTOMER PROGRAM CAME LATE</t>
  </si>
  <si>
    <t>16006-1</t>
  </si>
  <si>
    <t>6506 ASSY</t>
  </si>
  <si>
    <t>15996-1</t>
  </si>
  <si>
    <t>15402-6</t>
  </si>
  <si>
    <t>16068-1</t>
  </si>
  <si>
    <t>16060-1</t>
  </si>
  <si>
    <t>15960-5</t>
  </si>
  <si>
    <t>16035-1</t>
  </si>
  <si>
    <t>16063-1</t>
  </si>
  <si>
    <t>7602</t>
  </si>
  <si>
    <t>16019-1</t>
  </si>
  <si>
    <t>16034-1</t>
  </si>
  <si>
    <t>16024-1</t>
  </si>
  <si>
    <t>15874-4</t>
  </si>
  <si>
    <t>16080-1</t>
  </si>
  <si>
    <t>16086-1</t>
  </si>
  <si>
    <t>15962-2</t>
  </si>
  <si>
    <t>BSI</t>
  </si>
  <si>
    <t>19542-2</t>
  </si>
  <si>
    <t>15978-2</t>
  </si>
  <si>
    <t>16043-1</t>
  </si>
  <si>
    <t>16004-1</t>
  </si>
  <si>
    <t>TOTALL FIR</t>
  </si>
  <si>
    <t>16028-1</t>
  </si>
  <si>
    <t>15926-2</t>
  </si>
  <si>
    <t>15975-1</t>
  </si>
  <si>
    <t>16053-1</t>
  </si>
  <si>
    <t>7612 ASSY</t>
  </si>
  <si>
    <t>76073-1</t>
  </si>
  <si>
    <t>16088-1</t>
  </si>
  <si>
    <t>190889-1</t>
  </si>
  <si>
    <t>dfr</t>
  </si>
  <si>
    <t>16075-1</t>
  </si>
  <si>
    <t>7607</t>
  </si>
  <si>
    <t>16077-1</t>
  </si>
  <si>
    <t>16043-3</t>
  </si>
  <si>
    <t>16052-1</t>
  </si>
  <si>
    <t>16062-1</t>
  </si>
  <si>
    <t>AIRBORNE</t>
  </si>
  <si>
    <t>16030-1</t>
  </si>
  <si>
    <t>16013-2</t>
  </si>
  <si>
    <t>16005-2</t>
  </si>
  <si>
    <t>15185-2</t>
  </si>
  <si>
    <t>16055-2</t>
  </si>
  <si>
    <t>16045-1</t>
  </si>
  <si>
    <t>16041-3</t>
  </si>
  <si>
    <t>16044-1</t>
  </si>
  <si>
    <t>16061-1</t>
  </si>
  <si>
    <t>3120</t>
  </si>
  <si>
    <t>16039-1</t>
  </si>
  <si>
    <t>16014-1</t>
  </si>
  <si>
    <t>15951-</t>
  </si>
  <si>
    <t>100 (total)</t>
  </si>
  <si>
    <t>Units missing SMT parts</t>
  </si>
  <si>
    <t>16113-1</t>
  </si>
  <si>
    <t>7594 ASSY</t>
  </si>
  <si>
    <t>7593 ASSY</t>
  </si>
  <si>
    <t>16031-2</t>
  </si>
  <si>
    <t>15942-2</t>
  </si>
  <si>
    <t>APPROVEL CAME LATE AND ONE PART WAS WRONG BY HARSCO</t>
  </si>
  <si>
    <t>3700</t>
  </si>
  <si>
    <t>16062-2</t>
  </si>
  <si>
    <t>16051-1</t>
  </si>
  <si>
    <t>16064-1</t>
  </si>
  <si>
    <t>16029-2</t>
  </si>
  <si>
    <t>16083-1</t>
  </si>
  <si>
    <t>15962-1</t>
  </si>
  <si>
    <t>WE ALL REDY SHIP 45</t>
  </si>
  <si>
    <t>16023-1</t>
  </si>
  <si>
    <t>15969-3</t>
  </si>
  <si>
    <t>15881-4</t>
  </si>
  <si>
    <t>16125-1</t>
  </si>
  <si>
    <t>TE</t>
  </si>
  <si>
    <t>16117-1</t>
  </si>
  <si>
    <t>S.TS.LLC</t>
  </si>
  <si>
    <t>16078-1</t>
  </si>
  <si>
    <t>15989-2</t>
  </si>
  <si>
    <t>16003-2</t>
  </si>
  <si>
    <t>7470L ASSY</t>
  </si>
  <si>
    <t>16116-1</t>
  </si>
  <si>
    <t>16132-1</t>
  </si>
  <si>
    <t>15895-2</t>
  </si>
  <si>
    <t>15844-1</t>
  </si>
  <si>
    <t>15921-1</t>
  </si>
  <si>
    <t>15960-3</t>
  </si>
  <si>
    <t>16043-5</t>
  </si>
  <si>
    <t>15791-2</t>
  </si>
  <si>
    <t>15779-3</t>
  </si>
  <si>
    <t>16063-2</t>
  </si>
  <si>
    <t>16065-1</t>
  </si>
  <si>
    <t>16118-1</t>
  </si>
  <si>
    <t>METIOR WORK</t>
  </si>
  <si>
    <t>7609 ASSY</t>
  </si>
  <si>
    <t>16067-3</t>
  </si>
  <si>
    <t>16049-2</t>
  </si>
  <si>
    <t>16058-2</t>
  </si>
  <si>
    <t>7611</t>
  </si>
  <si>
    <t>16081-1</t>
  </si>
  <si>
    <t>16120-1</t>
  </si>
  <si>
    <t>15947-8</t>
  </si>
  <si>
    <t>15969-2</t>
  </si>
  <si>
    <t>16008-2</t>
  </si>
  <si>
    <t>7603 ASSY</t>
  </si>
  <si>
    <t>16009-2</t>
  </si>
  <si>
    <t>16093-1</t>
  </si>
  <si>
    <t>4033</t>
  </si>
  <si>
    <t>7610</t>
  </si>
  <si>
    <t>16074-1</t>
  </si>
  <si>
    <t>BOLAM</t>
  </si>
  <si>
    <t>7602 ASSY</t>
  </si>
  <si>
    <t>16018-1</t>
  </si>
  <si>
    <t>NO MONEY TO CUSTOMER</t>
  </si>
  <si>
    <t>16110-1</t>
  </si>
  <si>
    <t>16133-1</t>
  </si>
  <si>
    <t>16038-1</t>
  </si>
  <si>
    <t>3856 AASY</t>
  </si>
  <si>
    <t>15998-2</t>
  </si>
  <si>
    <t>NO MONEY</t>
  </si>
  <si>
    <t>16059-2</t>
  </si>
  <si>
    <t>AEGISOUND</t>
  </si>
  <si>
    <t>7618 ASSY</t>
  </si>
  <si>
    <t>16102-3</t>
  </si>
  <si>
    <t>7599 ASSY</t>
  </si>
  <si>
    <t>15972-2</t>
  </si>
  <si>
    <t>16138-1</t>
  </si>
  <si>
    <t>16091-1</t>
  </si>
  <si>
    <t>16099-1</t>
  </si>
  <si>
    <t>16072-1</t>
  </si>
  <si>
    <t>16131-1</t>
  </si>
  <si>
    <t>16000-2</t>
  </si>
  <si>
    <t>WE SHIP 100PCS ALL READY</t>
  </si>
  <si>
    <t>16160-1</t>
  </si>
  <si>
    <t>4033 ASSY</t>
  </si>
  <si>
    <t>16159-2</t>
  </si>
  <si>
    <t>Unleaded</t>
  </si>
  <si>
    <t>Scrap at Customer</t>
  </si>
  <si>
    <t>16055-3</t>
  </si>
  <si>
    <t>16094-1</t>
  </si>
  <si>
    <t>7608</t>
  </si>
  <si>
    <t>16106-1</t>
  </si>
  <si>
    <t>16069-3</t>
  </si>
  <si>
    <t>7363L ASSY</t>
  </si>
  <si>
    <t>16175-1</t>
  </si>
  <si>
    <t>FIRSTMARK</t>
  </si>
  <si>
    <t>7559 ASSY</t>
  </si>
  <si>
    <t>15902-3</t>
  </si>
  <si>
    <t>15975-2</t>
  </si>
  <si>
    <t>PRECISION AUTO</t>
  </si>
  <si>
    <t>16098-1</t>
  </si>
  <si>
    <t>16174-1</t>
  </si>
  <si>
    <t>DUPONT</t>
  </si>
  <si>
    <t>BOM WAS WRONG SWITCH QTY WAS WRONG</t>
  </si>
  <si>
    <t>16197-1</t>
  </si>
  <si>
    <t>6088</t>
  </si>
  <si>
    <t>16112-</t>
  </si>
  <si>
    <t>16101-1</t>
  </si>
  <si>
    <t>16017-2</t>
  </si>
  <si>
    <t>16041-2</t>
  </si>
  <si>
    <t>16201-1</t>
  </si>
  <si>
    <t>16200-1</t>
  </si>
  <si>
    <t>16203-1</t>
  </si>
  <si>
    <t>16206-1</t>
  </si>
  <si>
    <t>5629ML-2 ASSY</t>
  </si>
  <si>
    <t>16084-3</t>
  </si>
  <si>
    <t>16017-1</t>
  </si>
  <si>
    <t>THERMO FISHERQ</t>
  </si>
  <si>
    <t>7619 HARNESS</t>
  </si>
  <si>
    <t>16128-1</t>
  </si>
  <si>
    <t>16211-1</t>
  </si>
  <si>
    <t>16212-1</t>
  </si>
  <si>
    <t>U8 went bad</t>
  </si>
  <si>
    <t>U33 soldering</t>
  </si>
  <si>
    <t>16145-1</t>
  </si>
  <si>
    <t>16122-1</t>
  </si>
  <si>
    <t>16123-1</t>
  </si>
  <si>
    <t>Aegisound</t>
  </si>
  <si>
    <t>Microphone not working</t>
  </si>
  <si>
    <t>16085-1</t>
  </si>
  <si>
    <t>16163-3</t>
  </si>
  <si>
    <t>7567 ASSY</t>
  </si>
  <si>
    <t>7567B ASSY</t>
  </si>
  <si>
    <t>7568 ASSY</t>
  </si>
  <si>
    <t>15613-1</t>
  </si>
  <si>
    <t>Mostly Buzzer, 3 workmanship</t>
  </si>
  <si>
    <t>cree</t>
  </si>
  <si>
    <t>7606</t>
  </si>
  <si>
    <t>16066-1</t>
  </si>
  <si>
    <t>CHANGE GERBER</t>
  </si>
  <si>
    <t>16055-4</t>
  </si>
  <si>
    <t>15983-1</t>
  </si>
  <si>
    <t>16105-1</t>
  </si>
  <si>
    <t>16204-1</t>
  </si>
  <si>
    <t>16205-1</t>
  </si>
  <si>
    <t>16217-1</t>
  </si>
  <si>
    <t>16079-2</t>
  </si>
  <si>
    <t>5 ASSY TRY WITH DEFFRENT IC DID NOT WORK</t>
  </si>
  <si>
    <t>ADC and outputs not working</t>
  </si>
  <si>
    <t>16126-1</t>
  </si>
  <si>
    <t>7604</t>
  </si>
  <si>
    <t>16011-1</t>
  </si>
  <si>
    <t>7621 ASSY</t>
  </si>
  <si>
    <t>16151-2</t>
  </si>
  <si>
    <t xml:space="preserve">TEST IC </t>
  </si>
  <si>
    <t>16124-1</t>
  </si>
  <si>
    <t>16104-3</t>
  </si>
  <si>
    <t>16103-3</t>
  </si>
  <si>
    <t>16114-1</t>
  </si>
  <si>
    <t>16134-1</t>
  </si>
  <si>
    <t>16142-1</t>
  </si>
  <si>
    <t>16037-1</t>
  </si>
  <si>
    <t>16108-3</t>
  </si>
  <si>
    <t>7586 ASSY</t>
  </si>
  <si>
    <t>16082-3</t>
  </si>
  <si>
    <t>FIRST ARTICLE,ARTNET PRO HAVE A WRONG PARTS</t>
  </si>
  <si>
    <t>16225-1</t>
  </si>
  <si>
    <t>Hole out of position</t>
  </si>
  <si>
    <t>16119-1</t>
  </si>
  <si>
    <t>16109-3</t>
  </si>
  <si>
    <t>16150-1</t>
  </si>
  <si>
    <t>16235-1</t>
  </si>
  <si>
    <t>TE.CONNECT</t>
  </si>
  <si>
    <t>16237-1</t>
  </si>
  <si>
    <t>15837-1</t>
  </si>
  <si>
    <t>16207-1</t>
  </si>
  <si>
    <t>7634</t>
  </si>
  <si>
    <t>16244-1</t>
  </si>
  <si>
    <t>DEBUG &amp; REPAIR</t>
  </si>
  <si>
    <t>15968-1</t>
  </si>
  <si>
    <t>16183-2</t>
  </si>
  <si>
    <t>16154-1</t>
  </si>
  <si>
    <t>TEST</t>
  </si>
  <si>
    <t>ONE OUR SAMPLE FOR TEST</t>
  </si>
  <si>
    <t>16158-1</t>
  </si>
  <si>
    <t>16097-1</t>
  </si>
  <si>
    <t>7638 ASSY</t>
  </si>
  <si>
    <t>16228-</t>
  </si>
  <si>
    <t>1614-1</t>
  </si>
  <si>
    <t>16137-1</t>
  </si>
  <si>
    <t>16178-1</t>
  </si>
  <si>
    <t>295a</t>
  </si>
  <si>
    <t>Bad trace</t>
  </si>
  <si>
    <t>16252-1</t>
  </si>
  <si>
    <t>?</t>
  </si>
  <si>
    <t>CAME TO CHANGE RESISTOR</t>
  </si>
  <si>
    <t>16095-1</t>
  </si>
  <si>
    <t>7633 ASSY</t>
  </si>
  <si>
    <t>16190-2</t>
  </si>
  <si>
    <t>16152-1</t>
  </si>
  <si>
    <t>16224-1</t>
  </si>
  <si>
    <t>WELLTECH</t>
  </si>
  <si>
    <t>6470</t>
  </si>
  <si>
    <t>16202-1</t>
  </si>
  <si>
    <t>16173-1</t>
  </si>
  <si>
    <t>15881-5</t>
  </si>
  <si>
    <t>16143-1</t>
  </si>
  <si>
    <t>16210-1</t>
  </si>
  <si>
    <t>POSITRON</t>
  </si>
  <si>
    <t>7631 ASSY</t>
  </si>
  <si>
    <t>16194-3</t>
  </si>
  <si>
    <t>16139-3</t>
  </si>
  <si>
    <t>16040-1</t>
  </si>
  <si>
    <t>15816-2</t>
  </si>
  <si>
    <t>16177-2</t>
  </si>
  <si>
    <t>16135-4</t>
  </si>
  <si>
    <t>16140-1</t>
  </si>
  <si>
    <t>16136-1</t>
  </si>
  <si>
    <t>CUSOMER SUPPLY BOARD LATE</t>
  </si>
  <si>
    <t>MILIKEN</t>
  </si>
  <si>
    <t>7637</t>
  </si>
  <si>
    <t>16223-1</t>
  </si>
  <si>
    <t>16111-3</t>
  </si>
  <si>
    <t>297L</t>
  </si>
  <si>
    <t>16240-1</t>
  </si>
  <si>
    <t>16272-1</t>
  </si>
  <si>
    <t>16066-2</t>
  </si>
  <si>
    <t>16054-1</t>
  </si>
  <si>
    <t>16054-2</t>
  </si>
  <si>
    <t>16147-1</t>
  </si>
  <si>
    <t>HOLD MONEY PROBLEM</t>
  </si>
  <si>
    <t>16192-2</t>
  </si>
  <si>
    <t>7624 ASSY</t>
  </si>
  <si>
    <t>16182-3</t>
  </si>
  <si>
    <t>16042-2</t>
  </si>
  <si>
    <t>WE ALL REDY SHIP 120</t>
  </si>
  <si>
    <t>16090-3</t>
  </si>
  <si>
    <t>16071-3</t>
  </si>
  <si>
    <t>16055-1</t>
  </si>
  <si>
    <t>16208-1</t>
  </si>
  <si>
    <t>7630</t>
  </si>
  <si>
    <t>16189-1</t>
  </si>
  <si>
    <t xml:space="preserve">SIGN BY SHIPPING BY MISTAKE AND CLOSE </t>
  </si>
  <si>
    <t>16196-1</t>
  </si>
  <si>
    <t>16278-1</t>
  </si>
  <si>
    <t>7639</t>
  </si>
  <si>
    <t>16253-1</t>
  </si>
  <si>
    <t>16139-1</t>
  </si>
  <si>
    <t>16274-1</t>
  </si>
  <si>
    <t>16153-3</t>
  </si>
  <si>
    <t>16234-1</t>
  </si>
  <si>
    <t>16227-1</t>
  </si>
  <si>
    <t>16001-1</t>
  </si>
  <si>
    <t>16215-1</t>
  </si>
  <si>
    <t>7635 ASSY</t>
  </si>
  <si>
    <t>7636 ASSY</t>
  </si>
  <si>
    <t xml:space="preserve">WE SHIP 42 ALL READY </t>
  </si>
  <si>
    <t>16008-3</t>
  </si>
  <si>
    <t>16195-1</t>
  </si>
  <si>
    <t>16141-3</t>
  </si>
  <si>
    <t>7626 ASSY</t>
  </si>
  <si>
    <t>7627 ASSY</t>
  </si>
  <si>
    <t>7628 ASSY</t>
  </si>
  <si>
    <t>7629 ASSY</t>
  </si>
  <si>
    <t>16188-3</t>
  </si>
  <si>
    <t>16187-3</t>
  </si>
  <si>
    <t>16186-3</t>
  </si>
  <si>
    <t>16185-3</t>
  </si>
  <si>
    <t>16184-3</t>
  </si>
  <si>
    <t>16082-4</t>
  </si>
  <si>
    <t>WE ALL REDY SHIP 2PCS AS FIRST ARTICLE</t>
  </si>
  <si>
    <t>15990-2</t>
  </si>
  <si>
    <t>16236-1</t>
  </si>
  <si>
    <t>16169-3</t>
  </si>
  <si>
    <t>5124</t>
  </si>
  <si>
    <t>16214-1</t>
  </si>
  <si>
    <t>16250-1</t>
  </si>
  <si>
    <t>16277-1</t>
  </si>
  <si>
    <t>7409 ASSY</t>
  </si>
  <si>
    <t>16267-2</t>
  </si>
  <si>
    <t>16260-2</t>
  </si>
  <si>
    <t>16255-1</t>
  </si>
  <si>
    <t>5022</t>
  </si>
  <si>
    <t>16171-3</t>
  </si>
  <si>
    <t>16026-11</t>
  </si>
  <si>
    <t>16266-1</t>
  </si>
  <si>
    <t>WE ALL REDY SHIP 24</t>
  </si>
  <si>
    <t>16054-36</t>
  </si>
  <si>
    <t>16193-2</t>
  </si>
  <si>
    <t>16194-4</t>
  </si>
  <si>
    <t>16242-1</t>
  </si>
  <si>
    <t>16165-2</t>
  </si>
  <si>
    <t>16166-3</t>
  </si>
  <si>
    <t>16247-1</t>
  </si>
  <si>
    <t>4566</t>
  </si>
  <si>
    <t>16260-3</t>
  </si>
  <si>
    <t>16238-1</t>
  </si>
  <si>
    <t>7616</t>
  </si>
  <si>
    <t>16107-1</t>
  </si>
  <si>
    <t>WE FORGOT TO SHIP</t>
  </si>
  <si>
    <t>16192-1</t>
  </si>
  <si>
    <t>7640L</t>
  </si>
  <si>
    <t>16258-1</t>
  </si>
  <si>
    <t>16249-1</t>
  </si>
  <si>
    <t>16130-3</t>
  </si>
  <si>
    <t>16297-1</t>
  </si>
  <si>
    <t>16248-1</t>
  </si>
  <si>
    <t>16004-2</t>
  </si>
  <si>
    <t>16251-1</t>
  </si>
  <si>
    <t>16304-1</t>
  </si>
  <si>
    <t>16319-1</t>
  </si>
  <si>
    <t>7623 ASSY</t>
  </si>
  <si>
    <t>16181-3</t>
  </si>
  <si>
    <t>16279-1</t>
  </si>
  <si>
    <t>16167-2</t>
  </si>
  <si>
    <t>WE SHIP 5 ASSY FOR APPROVAL</t>
  </si>
  <si>
    <t>7647 ASSY</t>
  </si>
  <si>
    <t>16303-1</t>
  </si>
  <si>
    <t>J R SKY</t>
  </si>
  <si>
    <t>7649 ASSY</t>
  </si>
  <si>
    <t>16315-1</t>
  </si>
  <si>
    <t>7643 ASSY</t>
  </si>
  <si>
    <t>16271-3</t>
  </si>
  <si>
    <t>CUSTOMER FORGOT TO SEND PO</t>
  </si>
  <si>
    <t>16294-1</t>
  </si>
  <si>
    <t>16295-2</t>
  </si>
  <si>
    <t>7642 ASSY</t>
  </si>
  <si>
    <t>7641 ASSY</t>
  </si>
  <si>
    <t>16262-3</t>
  </si>
  <si>
    <t>16263-3</t>
  </si>
  <si>
    <t xml:space="preserve">CLARITY </t>
  </si>
  <si>
    <t>16284-1</t>
  </si>
  <si>
    <t>TURBOPRO</t>
  </si>
  <si>
    <t>7435 ASSY</t>
  </si>
  <si>
    <t>16129-2</t>
  </si>
  <si>
    <t>16172-1</t>
  </si>
  <si>
    <t>16291-1</t>
  </si>
  <si>
    <t>16061-2</t>
  </si>
  <si>
    <t>Components Switched</t>
  </si>
  <si>
    <t>16241-1</t>
  </si>
  <si>
    <t>16156-1</t>
  </si>
  <si>
    <t>7620 ASSY</t>
  </si>
  <si>
    <t>16164-3</t>
  </si>
  <si>
    <t>16301-1</t>
  </si>
  <si>
    <t>16162-3</t>
  </si>
  <si>
    <t>16191-1</t>
  </si>
  <si>
    <t>16257-1</t>
  </si>
  <si>
    <t>16292-2</t>
  </si>
  <si>
    <t>5570</t>
  </si>
  <si>
    <t>16246-3</t>
  </si>
  <si>
    <t>16245-3</t>
  </si>
  <si>
    <t>7664</t>
  </si>
  <si>
    <t>16349-1</t>
  </si>
  <si>
    <t>7651L ASSY</t>
  </si>
  <si>
    <t>16334-3</t>
  </si>
  <si>
    <t>16348-3</t>
  </si>
  <si>
    <t>7605 ASSY</t>
  </si>
  <si>
    <t>MARTEK</t>
  </si>
  <si>
    <t>7644 ASSY</t>
  </si>
  <si>
    <t>16275-2</t>
  </si>
  <si>
    <t>16260-1</t>
  </si>
  <si>
    <t>16353-1</t>
  </si>
  <si>
    <t>7262</t>
  </si>
  <si>
    <t>16146-3</t>
  </si>
  <si>
    <t>16269-1</t>
  </si>
  <si>
    <t>16323-1</t>
  </si>
  <si>
    <t>16155-1</t>
  </si>
  <si>
    <t>16273-1</t>
  </si>
  <si>
    <t>16282-3</t>
  </si>
  <si>
    <t>7646</t>
  </si>
  <si>
    <t>16298-1</t>
  </si>
  <si>
    <t>16259-1</t>
  </si>
  <si>
    <t>16290-1</t>
  </si>
  <si>
    <t>7645</t>
  </si>
  <si>
    <t>16295-1</t>
  </si>
  <si>
    <t>7652</t>
  </si>
  <si>
    <t>16343-1</t>
  </si>
  <si>
    <t>16289-3</t>
  </si>
  <si>
    <t>DENTS&amp;DING</t>
  </si>
  <si>
    <t>16342-3</t>
  </si>
  <si>
    <t>COUNDITIVE</t>
  </si>
  <si>
    <t>16305-2</t>
  </si>
  <si>
    <t>16368-1</t>
  </si>
  <si>
    <t>Ethernet port</t>
  </si>
  <si>
    <t>16299-2</t>
  </si>
  <si>
    <t>16222-3</t>
  </si>
  <si>
    <t>WE SEND SAMPLE FOR APPROVAL</t>
  </si>
  <si>
    <t>16352-1</t>
  </si>
  <si>
    <t>6970-0A ASSY</t>
  </si>
  <si>
    <t>16231-3</t>
  </si>
  <si>
    <t>6970-7A ASSY</t>
  </si>
  <si>
    <t>16232-3</t>
  </si>
  <si>
    <t>16234-3</t>
  </si>
  <si>
    <t>16235-3</t>
  </si>
  <si>
    <t>16365-1</t>
  </si>
  <si>
    <t>16283-1</t>
  </si>
  <si>
    <t>16311-1</t>
  </si>
  <si>
    <t>16370-1</t>
  </si>
  <si>
    <t>16283-2</t>
  </si>
  <si>
    <t>16157-1</t>
  </si>
  <si>
    <t>16335-1</t>
  </si>
  <si>
    <t>16328-1</t>
  </si>
  <si>
    <t>4326</t>
  </si>
  <si>
    <t>STAR TRAC</t>
  </si>
  <si>
    <t>16221-3</t>
  </si>
  <si>
    <t>16310-1</t>
  </si>
  <si>
    <t>16264-1</t>
  </si>
  <si>
    <t>16341-3</t>
  </si>
  <si>
    <t>16314-1</t>
  </si>
  <si>
    <t>WE SHIP 24 ALL READY</t>
  </si>
  <si>
    <t>16318-3</t>
  </si>
  <si>
    <t>16302-1</t>
  </si>
  <si>
    <t>7231 ASSY</t>
  </si>
  <si>
    <t>16293-4</t>
  </si>
  <si>
    <t>16324-1</t>
  </si>
  <si>
    <t>16335-5</t>
  </si>
  <si>
    <t>16339-1</t>
  </si>
  <si>
    <t>Wrong plating</t>
  </si>
  <si>
    <t>7653L</t>
  </si>
  <si>
    <t>16355-1</t>
  </si>
  <si>
    <t>16336-1</t>
  </si>
  <si>
    <t>16090-4</t>
  </si>
  <si>
    <t>16009-3</t>
  </si>
  <si>
    <t>15457-4</t>
  </si>
  <si>
    <t>7648 ASSY</t>
  </si>
  <si>
    <t>16327-3</t>
  </si>
  <si>
    <t>3166</t>
  </si>
  <si>
    <t>10409-1</t>
  </si>
  <si>
    <t>16280-1</t>
  </si>
  <si>
    <t>4216L</t>
  </si>
  <si>
    <t>16354-1</t>
  </si>
  <si>
    <t>16344-1</t>
  </si>
  <si>
    <t>16276-3</t>
  </si>
  <si>
    <t>16325-1</t>
  </si>
  <si>
    <t>16270-3</t>
  </si>
  <si>
    <t>FLORIDA DETTENTION</t>
  </si>
  <si>
    <t>16317-7</t>
  </si>
  <si>
    <t>16306-1</t>
  </si>
  <si>
    <t>16330-1</t>
  </si>
  <si>
    <t>16367-1</t>
  </si>
  <si>
    <t>16300-1</t>
  </si>
  <si>
    <t>6508</t>
  </si>
  <si>
    <t>16366-1</t>
  </si>
  <si>
    <t>16326-3</t>
  </si>
  <si>
    <t>16329-1</t>
  </si>
  <si>
    <t>16243-1</t>
  </si>
  <si>
    <t>WE MISS TO SHIP</t>
  </si>
  <si>
    <t>16216-1</t>
  </si>
  <si>
    <t>16412-1</t>
  </si>
  <si>
    <t>WE ALL READY SHIP 40 PCS</t>
  </si>
  <si>
    <t>16408-2</t>
  </si>
  <si>
    <t>7661 ASSY</t>
  </si>
  <si>
    <t>16378-2</t>
  </si>
  <si>
    <t>PARTS &amp; BORAD SUPPLY LATE BY CUSTOMER</t>
  </si>
  <si>
    <t>16288-3</t>
  </si>
  <si>
    <t>16352-2</t>
  </si>
  <si>
    <t>16356-1</t>
  </si>
  <si>
    <t>16356-2</t>
  </si>
  <si>
    <t>16357-1</t>
  </si>
  <si>
    <t>16360-1</t>
  </si>
  <si>
    <t>16139-2</t>
  </si>
  <si>
    <t xml:space="preserve">7266/7F </t>
  </si>
  <si>
    <t>16369-4</t>
  </si>
  <si>
    <t>16336-6</t>
  </si>
  <si>
    <t>7662L</t>
  </si>
  <si>
    <t>16383-3</t>
  </si>
  <si>
    <t>PIZ Granite Inc./Atmox</t>
  </si>
  <si>
    <t>A1436</t>
  </si>
  <si>
    <t>16340-3</t>
  </si>
  <si>
    <t>16396-1</t>
  </si>
  <si>
    <t>7295</t>
  </si>
  <si>
    <t>16318-5</t>
  </si>
  <si>
    <t>16362-1</t>
  </si>
  <si>
    <t>16423-1</t>
  </si>
  <si>
    <t>16426-1</t>
  </si>
  <si>
    <t>6753</t>
  </si>
  <si>
    <t>16070-3</t>
  </si>
  <si>
    <t>ong11</t>
  </si>
  <si>
    <t>J.R. TEST</t>
  </si>
  <si>
    <t>16400-1</t>
  </si>
  <si>
    <t>16312-2</t>
  </si>
  <si>
    <t>MUELLER SYSTEMS</t>
  </si>
  <si>
    <t>7666</t>
  </si>
  <si>
    <t>16425-1</t>
  </si>
  <si>
    <t>7660</t>
  </si>
  <si>
    <t>16377-6</t>
  </si>
  <si>
    <t>16430-1</t>
  </si>
  <si>
    <t>16429-1</t>
  </si>
  <si>
    <t>16433-1</t>
  </si>
  <si>
    <t>16372-1</t>
  </si>
  <si>
    <t>16398-1</t>
  </si>
  <si>
    <t>16309-1</t>
  </si>
  <si>
    <t>16438-1</t>
  </si>
  <si>
    <t>REM ELECTRONICS</t>
  </si>
  <si>
    <t>16397-1</t>
  </si>
  <si>
    <t>16371-1</t>
  </si>
  <si>
    <t>7658</t>
  </si>
  <si>
    <t>16371-3</t>
  </si>
  <si>
    <t>16371-2</t>
  </si>
  <si>
    <t>16373-1</t>
  </si>
  <si>
    <t>16374-1</t>
  </si>
  <si>
    <t>7656</t>
  </si>
  <si>
    <t>METIOR WORKS</t>
  </si>
  <si>
    <t>7659</t>
  </si>
  <si>
    <t>16377-5</t>
  </si>
  <si>
    <t>16386-1</t>
  </si>
  <si>
    <t>6911</t>
  </si>
  <si>
    <t>16387-3</t>
  </si>
  <si>
    <t>16387-5</t>
  </si>
  <si>
    <t>16387-4</t>
  </si>
  <si>
    <t>16259-2</t>
  </si>
  <si>
    <t>16399-1</t>
  </si>
  <si>
    <t>16402-1</t>
  </si>
  <si>
    <t>INDUSTRIAL DESIGN</t>
  </si>
  <si>
    <t>16364-1</t>
  </si>
  <si>
    <t>PROCESS ELECTRONICS</t>
  </si>
  <si>
    <t>16380-1</t>
  </si>
  <si>
    <t>MTEQ</t>
  </si>
  <si>
    <t>16375-1</t>
  </si>
  <si>
    <t>PRONTO ELECTRONIKS/BSI</t>
  </si>
  <si>
    <t>16359-3</t>
  </si>
  <si>
    <t>7663</t>
  </si>
  <si>
    <t>16395-1</t>
  </si>
  <si>
    <t>15779-4</t>
  </si>
  <si>
    <t>16115-1</t>
  </si>
  <si>
    <t>16381-1</t>
  </si>
  <si>
    <t>16322-2</t>
  </si>
  <si>
    <t>16463-1</t>
  </si>
  <si>
    <t>16181-4</t>
  </si>
  <si>
    <t>UNC</t>
  </si>
  <si>
    <t>7668</t>
  </si>
  <si>
    <t>16436-1</t>
  </si>
  <si>
    <t>7428L</t>
  </si>
  <si>
    <t>16416-1</t>
  </si>
  <si>
    <t>16398-3</t>
  </si>
  <si>
    <t>16406-1</t>
  </si>
  <si>
    <t>16407-1</t>
  </si>
  <si>
    <t>16393-1</t>
  </si>
  <si>
    <t>16390-1</t>
  </si>
  <si>
    <t>16187-4</t>
  </si>
  <si>
    <t>16209-1</t>
  </si>
  <si>
    <t>INDI LAB</t>
  </si>
  <si>
    <t>4564</t>
  </si>
  <si>
    <t>16413-1</t>
  </si>
  <si>
    <t>16314-2</t>
  </si>
  <si>
    <t>16418-1</t>
  </si>
  <si>
    <t>16403-1</t>
  </si>
  <si>
    <t>16376-1</t>
  </si>
  <si>
    <t>16398-2</t>
  </si>
  <si>
    <t>16467-1</t>
  </si>
  <si>
    <t>16409-1</t>
  </si>
  <si>
    <t>7670 ASSY</t>
  </si>
  <si>
    <t>16449-3</t>
  </si>
  <si>
    <t>LED not working</t>
  </si>
  <si>
    <t>16421-3</t>
  </si>
  <si>
    <t>16307-1</t>
  </si>
  <si>
    <t>16184-4</t>
  </si>
  <si>
    <t>16182-4</t>
  </si>
  <si>
    <t>16338-1</t>
  </si>
  <si>
    <t>16478-1</t>
  </si>
  <si>
    <t>16337-3</t>
  </si>
  <si>
    <t>16475-1</t>
  </si>
  <si>
    <t>16470-1</t>
  </si>
  <si>
    <t>Pin 65 in J2 was short</t>
  </si>
  <si>
    <t>16185-4</t>
  </si>
  <si>
    <t>16186-4</t>
  </si>
  <si>
    <t>16188-4</t>
  </si>
  <si>
    <t>16479-1</t>
  </si>
  <si>
    <t>16481-1</t>
  </si>
  <si>
    <t>16285-1</t>
  </si>
  <si>
    <t>Units were incorrectly approved by customer</t>
  </si>
  <si>
    <t>16384-3</t>
  </si>
  <si>
    <t>16483-1</t>
  </si>
  <si>
    <t>MESUR.IO</t>
  </si>
  <si>
    <t>7665</t>
  </si>
  <si>
    <t>16405-1</t>
  </si>
  <si>
    <t>16472-1</t>
  </si>
  <si>
    <t>16431-1</t>
  </si>
  <si>
    <t>16428-1</t>
  </si>
  <si>
    <t>HORIZON EL</t>
  </si>
  <si>
    <t>16485-1</t>
  </si>
  <si>
    <t>16486-1</t>
  </si>
  <si>
    <t>16487-1</t>
  </si>
  <si>
    <t>16332-1</t>
  </si>
  <si>
    <t>7671</t>
  </si>
  <si>
    <t>16464-1</t>
  </si>
  <si>
    <t>16419-1</t>
  </si>
  <si>
    <t>16434-1</t>
  </si>
  <si>
    <t>16438-3</t>
  </si>
  <si>
    <t>16345-3</t>
  </si>
  <si>
    <t>16427-2</t>
  </si>
  <si>
    <t xml:space="preserve">NEW GERBER CAME </t>
  </si>
  <si>
    <t>7657</t>
  </si>
  <si>
    <t>16459-1</t>
  </si>
  <si>
    <t>16451-1</t>
  </si>
  <si>
    <t>REPESMENT NO CHARGE</t>
  </si>
  <si>
    <t>16401-2</t>
  </si>
  <si>
    <t>16388-1</t>
  </si>
  <si>
    <t>16410-1</t>
  </si>
  <si>
    <t>16424-2</t>
  </si>
  <si>
    <t>16391-3</t>
  </si>
  <si>
    <t>16438-5</t>
  </si>
  <si>
    <t>16498-1</t>
  </si>
  <si>
    <t>7667L ASSY</t>
  </si>
  <si>
    <t>16439-2</t>
  </si>
  <si>
    <t>16422-3</t>
  </si>
  <si>
    <t>161945-5-6</t>
  </si>
  <si>
    <t>16502-1</t>
  </si>
  <si>
    <t>16462-3</t>
  </si>
  <si>
    <t>19296-5</t>
  </si>
  <si>
    <t>16501-1</t>
  </si>
  <si>
    <t>16509-1</t>
  </si>
  <si>
    <t>16389-3</t>
  </si>
  <si>
    <t xml:space="preserve">WE MISS TO SHIP </t>
  </si>
  <si>
    <t>7655 ASSY</t>
  </si>
  <si>
    <t>16363-2</t>
  </si>
  <si>
    <t>7673 ASSY</t>
  </si>
  <si>
    <t>16466-2</t>
  </si>
  <si>
    <t>16243-2</t>
  </si>
  <si>
    <t>16437-1</t>
  </si>
  <si>
    <t>16473-1</t>
  </si>
  <si>
    <t>16438-2</t>
  </si>
  <si>
    <t>16394-1</t>
  </si>
  <si>
    <t>16453-1</t>
  </si>
  <si>
    <t>EAO CORPO</t>
  </si>
  <si>
    <t>16461-1</t>
  </si>
  <si>
    <t>16308-2</t>
  </si>
  <si>
    <t>16308-1</t>
  </si>
  <si>
    <t>16521-1</t>
  </si>
  <si>
    <t>7676</t>
  </si>
  <si>
    <t>16484-1</t>
  </si>
  <si>
    <t>WE SHIP 20 PCS ALL READY</t>
  </si>
  <si>
    <t>7675</t>
  </si>
  <si>
    <t>16490-1</t>
  </si>
  <si>
    <t>16526-1</t>
  </si>
  <si>
    <t>16447-1</t>
  </si>
  <si>
    <t>16480-1</t>
  </si>
  <si>
    <t>16532-1</t>
  </si>
  <si>
    <t>Holes not within tolerance</t>
  </si>
  <si>
    <t>RLMEC</t>
  </si>
  <si>
    <t>7669 ASSY</t>
  </si>
  <si>
    <t>6224L</t>
  </si>
  <si>
    <t>16476-3</t>
  </si>
  <si>
    <t>16454-1</t>
  </si>
  <si>
    <t>16338-4</t>
  </si>
  <si>
    <t>16489-1</t>
  </si>
  <si>
    <t>16448-1</t>
  </si>
  <si>
    <t>7546 ASSY</t>
  </si>
  <si>
    <t>16477-3</t>
  </si>
  <si>
    <t>16443-2</t>
  </si>
  <si>
    <t>7622 ASSY</t>
  </si>
  <si>
    <t>16180-3</t>
  </si>
  <si>
    <t>16469-1</t>
  </si>
  <si>
    <t>7129L ASSY</t>
  </si>
  <si>
    <t>16441-2</t>
  </si>
  <si>
    <t>16561-1</t>
  </si>
  <si>
    <t>16468-3</t>
  </si>
  <si>
    <t>16513-1</t>
  </si>
  <si>
    <t>16493-3</t>
  </si>
  <si>
    <t>16568-1</t>
  </si>
  <si>
    <t>16557-3</t>
  </si>
  <si>
    <t>16314-3</t>
  </si>
  <si>
    <t>16444-2</t>
  </si>
  <si>
    <t>16482-1</t>
  </si>
  <si>
    <t>16404-2</t>
  </si>
  <si>
    <t>16512-1</t>
  </si>
  <si>
    <t>16497-1</t>
  </si>
  <si>
    <t>16411-1</t>
  </si>
  <si>
    <t>16522-1</t>
  </si>
  <si>
    <t>16576-1</t>
  </si>
  <si>
    <t>7678 ASSY</t>
  </si>
  <si>
    <t>16506-2</t>
  </si>
  <si>
    <t>CUSTOMER DID NOT PROVIDE INOUGH INFORMATION</t>
  </si>
  <si>
    <t>7683L ASSY</t>
  </si>
  <si>
    <t>16535-3</t>
  </si>
  <si>
    <t>ORIGIN TECH</t>
  </si>
  <si>
    <t>7886</t>
  </si>
  <si>
    <t>16565-1</t>
  </si>
  <si>
    <t>16445-2</t>
  </si>
  <si>
    <t>2 ASSY WE SHIP FOR APROVAL</t>
  </si>
  <si>
    <t>16578-1</t>
  </si>
  <si>
    <t>15998-3</t>
  </si>
  <si>
    <t>16404-1</t>
  </si>
  <si>
    <t>16504-1</t>
  </si>
  <si>
    <t>AAR</t>
  </si>
  <si>
    <t>7680L ASSY</t>
  </si>
  <si>
    <t>16511-1</t>
  </si>
  <si>
    <t>NU-SOURCE</t>
  </si>
  <si>
    <t>COMP</t>
  </si>
  <si>
    <t>16587-1</t>
  </si>
  <si>
    <t>16517-3</t>
  </si>
  <si>
    <t>LEDs not working properly (Bad LED)</t>
  </si>
  <si>
    <t>Cancelled</t>
  </si>
  <si>
    <t>Turbopro</t>
  </si>
  <si>
    <t>6696-1 ASSY</t>
  </si>
  <si>
    <t>16503-3</t>
  </si>
  <si>
    <t>16520-3</t>
  </si>
  <si>
    <t>16604-3</t>
  </si>
  <si>
    <t>16508-1</t>
  </si>
  <si>
    <t>16581-1</t>
  </si>
  <si>
    <t>16530-1</t>
  </si>
  <si>
    <t>MARK SCHAFER</t>
  </si>
  <si>
    <t>7679L ASSY</t>
  </si>
  <si>
    <t>16519-3</t>
  </si>
  <si>
    <t>16534-1</t>
  </si>
  <si>
    <t>16452-2</t>
  </si>
  <si>
    <t>16527-1</t>
  </si>
  <si>
    <t>16492-3</t>
  </si>
  <si>
    <t>16536-1</t>
  </si>
  <si>
    <t>16180-4</t>
  </si>
  <si>
    <t xml:space="preserve">PARTS LONG LEAD </t>
  </si>
  <si>
    <t>7368 ASSY</t>
  </si>
  <si>
    <t>16496-3</t>
  </si>
  <si>
    <t>CUSTOMER SEND FILE AGAIN SO WE HAVE TO REMAKE BOARD AGAIN. CUSTOMER FOUND PROBLAM</t>
  </si>
  <si>
    <t>16524-2</t>
  </si>
  <si>
    <t>16610-1</t>
  </si>
  <si>
    <t>QORVO</t>
  </si>
  <si>
    <t>16048-1</t>
  </si>
  <si>
    <t>Customer had opposing information about their own header pins.</t>
  </si>
  <si>
    <t>improper information upfront</t>
  </si>
  <si>
    <t>design fault in IC selection</t>
  </si>
  <si>
    <t xml:space="preserve">out of warranty </t>
  </si>
  <si>
    <t>tolerance was out of capability range, SLMTI was informed</t>
  </si>
  <si>
    <t>PTH, SMTH, SMTL ????</t>
  </si>
  <si>
    <t>Probably should</t>
  </si>
  <si>
    <t>XXXXXXX</t>
  </si>
  <si>
    <t>On Time Deliveries &lt;= 95%</t>
  </si>
  <si>
    <t>Orders Returned &gt;= 5%</t>
  </si>
  <si>
    <t>LTM %return 1s</t>
  </si>
  <si>
    <t>LTM % return 1 + 2</t>
  </si>
  <si>
    <t>LTM Units</t>
  </si>
  <si>
    <t>CAME LATE, CUSTOMER NOTIFIED AND OK</t>
  </si>
  <si>
    <t>DROP OFF</t>
  </si>
  <si>
    <t>OTD</t>
  </si>
  <si>
    <t>correct spelling errors we find</t>
  </si>
  <si>
    <t>HOLE WAS LARGER THAN WE CALL OUT FOR COPPER PIECE</t>
  </si>
  <si>
    <t>ENGINEERING APPROVAL LATE FROM CUSTOMER/KEVIN</t>
  </si>
  <si>
    <t>DATE IS DEBATABLE (SHIP OR IN-HOUSE)</t>
  </si>
  <si>
    <t>LONG LEAD PARTS, TOLD CUSTOMER UPFRONT</t>
  </si>
  <si>
    <t>CUSTOMER AWARE; OEM STOPPED MAKING</t>
  </si>
  <si>
    <t>LATE FROM HOLDER; CUSTOMER OK SINCE DUE DATE IS ARBITRARY</t>
  </si>
  <si>
    <t>ARBITRARY DUE DATE</t>
  </si>
  <si>
    <t>LONG LEAD PARTS; KNOWN</t>
  </si>
  <si>
    <t>LONG LEAD PARTS; CUSTOMER AWARE; DATE NOT HARD</t>
  </si>
  <si>
    <t>WE MISS TRAVELER</t>
  </si>
  <si>
    <t>PARTS LONG LEAD; CUSTOMER AWARE</t>
  </si>
  <si>
    <t>LONG LEAD PART; CUSTOMER MADE ENGINEERING CHANGES</t>
  </si>
  <si>
    <t>INSUFFICIENT CUSTOMER INFORMATION</t>
  </si>
  <si>
    <t>LONG LEAD PARTS; DATE IS NOT HARD</t>
  </si>
  <si>
    <t>100% tested with burn in; design flaw</t>
  </si>
  <si>
    <t>Units looked okay on receipt. Testing revealed that C5 was shorted on each unit. It’s probable that the 
Units were shorted against a chasis or some other accidental cause. 
Units looked OK on receipt.  Testing revealed c5 was shorted - probably units were shorted against a chassis or some accidental cause</t>
  </si>
  <si>
    <t>100% tested; customer damages and we accept as courtesy return</t>
  </si>
  <si>
    <t>Design flaw in firmware resulted in testing issue</t>
  </si>
  <si>
    <t>21 units of 23 were returned but were working fine; other 2 units are true return</t>
  </si>
  <si>
    <t>2 units of 23 returned were not working; other 21 units were voided</t>
  </si>
  <si>
    <t>void, there was no issue</t>
  </si>
  <si>
    <t>Boards Wrong; board has two holes in it instead of copper slug</t>
  </si>
  <si>
    <t>we test 6612; keyper returns in drips; we accept as courtesy but issue is with Keyper</t>
  </si>
  <si>
    <t>check to ensure not to be voided</t>
  </si>
  <si>
    <t xml:space="preserve">check part history for each late item - are we regularly making this error?  </t>
  </si>
  <si>
    <t>check part history - Do we regularly treat this one way (e.g. we 100% test and accept courtesy returns that should be voided)</t>
  </si>
  <si>
    <t>look out for blanks, missing information, make sure it is all recorded and correct?</t>
  </si>
  <si>
    <t>should we start listing where the errors were….looking for continuous improvement</t>
  </si>
  <si>
    <t>check to ensure not mistakenly voided</t>
  </si>
  <si>
    <t>design flaw results in regular returns</t>
  </si>
  <si>
    <t>small washer installed by ACI caused issue; washer installation unclear</t>
  </si>
  <si>
    <t>keyper returns in drips; we accept as courtesy but issue is with Keyper</t>
  </si>
  <si>
    <t>Various; rev eng boards</t>
  </si>
  <si>
    <t>DUE DATE IS ARBITRARY</t>
  </si>
  <si>
    <t>CUSTOMER DATE IS NOT HARD</t>
  </si>
  <si>
    <t>REWORK; DATE IS ARBITRARY</t>
  </si>
  <si>
    <t>NO DUE DATE</t>
  </si>
  <si>
    <t>NO REAL DUE DATE</t>
  </si>
  <si>
    <t>DATE NOT HARD</t>
  </si>
  <si>
    <t>CUSTOMER PROBABLY OK, BUT WE MISSED</t>
  </si>
  <si>
    <t>IN-HOUSE VS SHIP DATE IS NEBULOUS</t>
  </si>
  <si>
    <t>harsco 6590, 6588 100% test courtesy returns in large portion of cases</t>
  </si>
  <si>
    <t>keyper 6612 6614 courtesy returns; keyper issue likely; 6612 is tested</t>
  </si>
  <si>
    <t>16538-3</t>
  </si>
  <si>
    <t>7681L ASSY</t>
  </si>
  <si>
    <t>16452-1</t>
  </si>
  <si>
    <t>16539-1</t>
  </si>
  <si>
    <t>16385-1</t>
  </si>
  <si>
    <t>PHOTOPLOTE</t>
  </si>
  <si>
    <t>16621-1</t>
  </si>
  <si>
    <t>16622-1</t>
  </si>
  <si>
    <t>CIRCUITS</t>
  </si>
  <si>
    <t>HALO SMART</t>
  </si>
  <si>
    <t>16602-2</t>
  </si>
  <si>
    <t>CUSTOMER PICKUP OK TO SHIP PARCIAL</t>
  </si>
  <si>
    <t>16511-3</t>
  </si>
  <si>
    <t>16574-1</t>
  </si>
  <si>
    <t>I.ELE COM</t>
  </si>
  <si>
    <t>16546-1</t>
  </si>
  <si>
    <t>16543-1</t>
  </si>
  <si>
    <t>16491-3</t>
  </si>
  <si>
    <t>ENCLOSER CAME LATE FROM CUSTOMER</t>
  </si>
  <si>
    <t>16518-1</t>
  </si>
  <si>
    <t>16575-1</t>
  </si>
  <si>
    <t>7699</t>
  </si>
  <si>
    <t>16626-1</t>
  </si>
  <si>
    <t>TTI</t>
  </si>
  <si>
    <t>7697 ASSY</t>
  </si>
  <si>
    <t>16613-2</t>
  </si>
  <si>
    <t>CUSTOMER DID NOT PROVIDE INOUGH PARTS</t>
  </si>
  <si>
    <t>7682 ASSY</t>
  </si>
  <si>
    <t>16531-3</t>
  </si>
  <si>
    <t>FIRST ARTICLE WE SEND 7/25/2016</t>
  </si>
  <si>
    <t>16637-1</t>
  </si>
  <si>
    <t>16537-1</t>
  </si>
  <si>
    <t>16529-1</t>
  </si>
  <si>
    <t>7685 ASSY</t>
  </si>
  <si>
    <t>16558-3</t>
  </si>
  <si>
    <t>7692L</t>
  </si>
  <si>
    <t>16602-1</t>
  </si>
  <si>
    <t>7694 ASSY</t>
  </si>
  <si>
    <t>16612-3</t>
  </si>
  <si>
    <t>7693</t>
  </si>
  <si>
    <t>16611-1</t>
  </si>
  <si>
    <t>McCoy</t>
  </si>
  <si>
    <t>15895-3</t>
  </si>
  <si>
    <t>16619-3</t>
  </si>
  <si>
    <t>16482-2</t>
  </si>
  <si>
    <t>1642-1</t>
  </si>
  <si>
    <t>7696 ASSY</t>
  </si>
  <si>
    <t>16615-3</t>
  </si>
  <si>
    <t>16420-2</t>
  </si>
  <si>
    <t>16510-4</t>
  </si>
  <si>
    <t>CUSTOMER HAVE PROBLEM WITH OWN READING RANGE</t>
  </si>
  <si>
    <t>16338-5</t>
  </si>
  <si>
    <t>16583-1</t>
  </si>
  <si>
    <t>16548-1</t>
  </si>
  <si>
    <t>16541-1</t>
  </si>
  <si>
    <t>SCHENIDER</t>
  </si>
  <si>
    <t>16540-1</t>
  </si>
  <si>
    <t>16525-3</t>
  </si>
  <si>
    <t>ENERGIER</t>
  </si>
  <si>
    <t>l.E.D</t>
  </si>
  <si>
    <t>7442+43+44</t>
  </si>
  <si>
    <t>16347</t>
  </si>
  <si>
    <t>WAITNG FOR CHECK</t>
  </si>
  <si>
    <t>16588-1</t>
  </si>
  <si>
    <t>16435-2</t>
  </si>
  <si>
    <t>AVNET DID NOT HAVE A PART AND DID NOT LET US KNOW ON TIME SO WE HAVE TO ORDER NEWARK LATER ON</t>
  </si>
  <si>
    <t>7695</t>
  </si>
  <si>
    <t>16620-1</t>
  </si>
  <si>
    <t>BEUGER</t>
  </si>
  <si>
    <t>7684 ASSY</t>
  </si>
  <si>
    <t>16559-3</t>
  </si>
  <si>
    <t>was for 3 weeks but po did not specify date</t>
  </si>
  <si>
    <t>16650-1</t>
  </si>
  <si>
    <t>16556-1</t>
  </si>
  <si>
    <t>16554-1</t>
  </si>
  <si>
    <t>16591-1</t>
  </si>
  <si>
    <t>16580-1</t>
  </si>
  <si>
    <t>16550-1</t>
  </si>
  <si>
    <t>16549-1</t>
  </si>
  <si>
    <t>7463L</t>
  </si>
  <si>
    <t>WE ALL REDY SHIP PARCIAL</t>
  </si>
  <si>
    <t>EDWARDS IND</t>
  </si>
  <si>
    <t>16542-3</t>
  </si>
  <si>
    <t>16507-1</t>
  </si>
  <si>
    <t>16582-1</t>
  </si>
  <si>
    <t>16573-1</t>
  </si>
  <si>
    <t>16571-1</t>
  </si>
  <si>
    <t>16391-4</t>
  </si>
  <si>
    <t>16551-3</t>
  </si>
  <si>
    <t>PROCOM</t>
  </si>
  <si>
    <t>16662-1</t>
  </si>
  <si>
    <t>16500-1</t>
  </si>
  <si>
    <t>MCCOY ELLI</t>
  </si>
  <si>
    <t>16661-1</t>
  </si>
  <si>
    <t>2761</t>
  </si>
  <si>
    <t>16562-1</t>
  </si>
  <si>
    <t>STAIC</t>
  </si>
  <si>
    <t>16555-1</t>
  </si>
  <si>
    <t>Infosense</t>
  </si>
  <si>
    <t>7143+7144</t>
  </si>
  <si>
    <t>16544-3</t>
  </si>
  <si>
    <t>16543-3</t>
  </si>
  <si>
    <t>7543 ASSY</t>
  </si>
  <si>
    <t>16593-3</t>
  </si>
  <si>
    <t>16618-1</t>
  </si>
  <si>
    <t>7702</t>
  </si>
  <si>
    <t>16639-1</t>
  </si>
  <si>
    <t>7690 ASSY</t>
  </si>
  <si>
    <t>16590-3</t>
  </si>
  <si>
    <t>16642-3</t>
  </si>
  <si>
    <t>16607-1</t>
  </si>
  <si>
    <t>16600-1</t>
  </si>
  <si>
    <t>7705</t>
  </si>
  <si>
    <t>16664-1</t>
  </si>
  <si>
    <t>16601-1</t>
  </si>
  <si>
    <t>16579-1</t>
  </si>
  <si>
    <t>16482-3</t>
  </si>
  <si>
    <t>7704</t>
  </si>
  <si>
    <t>16655-1</t>
  </si>
  <si>
    <t>16563-1</t>
  </si>
  <si>
    <t>16474-1</t>
  </si>
  <si>
    <t>SAMPLE APROVAL CAME LATE</t>
  </si>
  <si>
    <t>16569-1</t>
  </si>
  <si>
    <t>Don’t communicate with printer</t>
  </si>
  <si>
    <t>16586-3</t>
  </si>
  <si>
    <t>16680-1</t>
  </si>
  <si>
    <t>WISER SYS</t>
  </si>
  <si>
    <t>7700 ASSY</t>
  </si>
  <si>
    <t>16625-3</t>
  </si>
  <si>
    <t>SATURDAY DEL</t>
  </si>
  <si>
    <t>NO CHARGE</t>
  </si>
  <si>
    <t xml:space="preserve"> DO SLOTE</t>
  </si>
  <si>
    <t>16566-3</t>
  </si>
  <si>
    <t>16567-3</t>
  </si>
  <si>
    <t>16314-4</t>
  </si>
  <si>
    <t>16652-1</t>
  </si>
  <si>
    <t>16605-3</t>
  </si>
  <si>
    <t>16553-3</t>
  </si>
  <si>
    <t>16558-4</t>
  </si>
  <si>
    <t>ONE WE SEND SAMPLE FOR APPROVAL</t>
  </si>
  <si>
    <t>DESIGN TECH</t>
  </si>
  <si>
    <t>16572-3</t>
  </si>
  <si>
    <t>Holes out of tolerance (too small .016)</t>
  </si>
  <si>
    <t>16mm holes blocked</t>
  </si>
  <si>
    <t>Holes too small??? (bad HASL)</t>
  </si>
  <si>
    <t>Hole variance (nonplated holes)</t>
  </si>
  <si>
    <t>16603-3</t>
  </si>
  <si>
    <t>16654-2</t>
  </si>
  <si>
    <t>WE SHIP 175  ALLREADY</t>
  </si>
  <si>
    <t>7294</t>
  </si>
  <si>
    <t>16656-1</t>
  </si>
  <si>
    <t>7711L</t>
  </si>
  <si>
    <t>16685-1</t>
  </si>
  <si>
    <t>16585-1</t>
  </si>
  <si>
    <t>16592-2</t>
  </si>
  <si>
    <t>CUSTOMER SUPPLY PART LATE</t>
  </si>
  <si>
    <t>16599-3</t>
  </si>
  <si>
    <t>16442-1</t>
  </si>
  <si>
    <t>16635-1</t>
  </si>
  <si>
    <t>16577-3</t>
  </si>
  <si>
    <t>7688 ASSY</t>
  </si>
  <si>
    <t>CUSTOMER CHANGE PARTS LATER ON</t>
  </si>
  <si>
    <t>16636-2</t>
  </si>
  <si>
    <t>7691 ASSY</t>
  </si>
  <si>
    <t>16648-1</t>
  </si>
  <si>
    <t>16440-1</t>
  </si>
  <si>
    <t>16638-1</t>
  </si>
  <si>
    <t>16629-1</t>
  </si>
  <si>
    <t>3263</t>
  </si>
  <si>
    <t>16692-1</t>
  </si>
  <si>
    <t>6554L</t>
  </si>
  <si>
    <t>16630-1</t>
  </si>
  <si>
    <t>15694-2</t>
  </si>
  <si>
    <t xml:space="preserve">LEAD FREE WAWE MACHINE DOWN </t>
  </si>
  <si>
    <t>16646-1</t>
  </si>
  <si>
    <t>7710 ASSY</t>
  </si>
  <si>
    <t>16682-2</t>
  </si>
  <si>
    <t>QARVO</t>
  </si>
  <si>
    <t>16697-1</t>
  </si>
  <si>
    <t>16701-1</t>
  </si>
  <si>
    <t>7709L ASSY</t>
  </si>
  <si>
    <t>16686-2</t>
  </si>
  <si>
    <t>16666-1</t>
  </si>
  <si>
    <t>NSU</t>
  </si>
  <si>
    <t>16644-3</t>
  </si>
  <si>
    <t>16628-2</t>
  </si>
  <si>
    <t>7711L ASSY</t>
  </si>
  <si>
    <t>16694-1</t>
  </si>
  <si>
    <t>PICKUP CA+NH</t>
  </si>
  <si>
    <t>16606-1</t>
  </si>
  <si>
    <t>16505-1</t>
  </si>
  <si>
    <t>CABTEQ</t>
  </si>
  <si>
    <t>16683-1</t>
  </si>
  <si>
    <t>16649-3</t>
  </si>
  <si>
    <t>16608-3</t>
  </si>
  <si>
    <t>16674-1</t>
  </si>
  <si>
    <t>16547-1</t>
  </si>
  <si>
    <t>16677-1</t>
  </si>
  <si>
    <t>16677-3</t>
  </si>
  <si>
    <t>16672-1</t>
  </si>
  <si>
    <t>16672-2</t>
  </si>
  <si>
    <t>A1410</t>
  </si>
  <si>
    <t>16681-2</t>
  </si>
  <si>
    <t>16681-1</t>
  </si>
  <si>
    <t>16678-1</t>
  </si>
  <si>
    <t>16647-1</t>
  </si>
  <si>
    <t>4657L</t>
  </si>
  <si>
    <t>16668-1</t>
  </si>
  <si>
    <t>16677-2</t>
  </si>
  <si>
    <t>16721-1</t>
  </si>
  <si>
    <t>WE SHIP 11 FIRST ARTICLE</t>
  </si>
  <si>
    <t>4758</t>
  </si>
  <si>
    <t>16702-1</t>
  </si>
  <si>
    <t>4765</t>
  </si>
  <si>
    <t>16703-1</t>
  </si>
  <si>
    <t>4817</t>
  </si>
  <si>
    <t>16704-1</t>
  </si>
  <si>
    <t>7697L ASSY</t>
  </si>
  <si>
    <t>16711-2</t>
  </si>
  <si>
    <t>16708-1</t>
  </si>
  <si>
    <t>EMAIL GERBER PO CAME LATE</t>
  </si>
  <si>
    <t>16495-1</t>
  </si>
  <si>
    <t>16730-1</t>
  </si>
  <si>
    <t>KLA</t>
  </si>
  <si>
    <t>16669-1</t>
  </si>
  <si>
    <t>160801-1</t>
  </si>
  <si>
    <t>WE ALL REDAY SHIP PARCIAL</t>
  </si>
  <si>
    <t>16675-1</t>
  </si>
  <si>
    <t>16653-3</t>
  </si>
  <si>
    <t>16654-3</t>
  </si>
  <si>
    <t>16679-1</t>
  </si>
  <si>
    <t>7698 ASSY</t>
  </si>
  <si>
    <t>16616-2</t>
  </si>
  <si>
    <t>16594-2</t>
  </si>
  <si>
    <t>WE ALL READY SHIP 50 PCS</t>
  </si>
  <si>
    <t>TECHNOLOGIES ROI</t>
  </si>
  <si>
    <t>7723L ASSY</t>
  </si>
  <si>
    <t>16724-1</t>
  </si>
  <si>
    <t>16693-3</t>
  </si>
  <si>
    <t>16667-1</t>
  </si>
  <si>
    <t>16684-2</t>
  </si>
  <si>
    <t>16684-1</t>
  </si>
  <si>
    <t>16338-7</t>
  </si>
  <si>
    <t>16671-1</t>
  </si>
  <si>
    <t>16673-3</t>
  </si>
  <si>
    <t>SPARROW LAB</t>
  </si>
  <si>
    <t>7719</t>
  </si>
  <si>
    <t>7720</t>
  </si>
  <si>
    <t>16717-1</t>
  </si>
  <si>
    <t>16706-3</t>
  </si>
  <si>
    <t>7717 ASSY</t>
  </si>
  <si>
    <t>16627-2</t>
  </si>
  <si>
    <t>Technologies ROI</t>
  </si>
  <si>
    <t>Not testing properly, probably solder amount</t>
  </si>
  <si>
    <t>7714</t>
  </si>
  <si>
    <t>16726-1</t>
  </si>
  <si>
    <t>16722-1</t>
  </si>
  <si>
    <t>16516-1</t>
  </si>
  <si>
    <t>16745-1</t>
  </si>
  <si>
    <t>15779-5</t>
  </si>
  <si>
    <t>7715</t>
  </si>
  <si>
    <t>16720-1</t>
  </si>
  <si>
    <t>7092 ASSY</t>
  </si>
  <si>
    <t>16698-3</t>
  </si>
  <si>
    <t>7431 ASS</t>
  </si>
  <si>
    <t>16651-1</t>
  </si>
  <si>
    <t>PARTS AND BOARD SUPPLY LATE BY CUSTOMER</t>
  </si>
  <si>
    <t>WE ALL REDY SHIP 499</t>
  </si>
  <si>
    <t>WE ALL READY SHIP 84 PCS</t>
  </si>
  <si>
    <t>16733-3</t>
  </si>
  <si>
    <t>16687-3</t>
  </si>
  <si>
    <t>16716-1</t>
  </si>
  <si>
    <t>16710-1</t>
  </si>
  <si>
    <t>16695-1</t>
  </si>
  <si>
    <t>16598-1</t>
  </si>
  <si>
    <t>16596-3</t>
  </si>
  <si>
    <t>16734-1</t>
  </si>
  <si>
    <t>16676-3</t>
  </si>
  <si>
    <t>7703L-2 ASSY</t>
  </si>
  <si>
    <t>16663-3</t>
  </si>
  <si>
    <t>16712-1</t>
  </si>
  <si>
    <t>16599-4</t>
  </si>
  <si>
    <t>1922</t>
  </si>
  <si>
    <t>16700-1</t>
  </si>
  <si>
    <t>7706 ASSY</t>
  </si>
  <si>
    <t>16670-3</t>
  </si>
  <si>
    <t>16657-3</t>
  </si>
  <si>
    <t>7718</t>
  </si>
  <si>
    <t>16713-1</t>
  </si>
  <si>
    <t>RE DO WRONG THICKNESS FIRST TIME</t>
  </si>
  <si>
    <t>CSRA</t>
  </si>
  <si>
    <t>16643-1</t>
  </si>
  <si>
    <t>Heustis</t>
  </si>
  <si>
    <t>5189L</t>
  </si>
  <si>
    <t>LIBERTY ENG</t>
  </si>
  <si>
    <t>16699-1</t>
  </si>
  <si>
    <t>16675-4</t>
  </si>
  <si>
    <t>16675-2</t>
  </si>
  <si>
    <t>7716</t>
  </si>
  <si>
    <t>16731-1</t>
  </si>
  <si>
    <t>16688-3</t>
  </si>
  <si>
    <t>7726 ASSY</t>
  </si>
  <si>
    <t>7727 ASSY</t>
  </si>
  <si>
    <t>16739-3</t>
  </si>
  <si>
    <t>16738-3</t>
  </si>
  <si>
    <t>7728 ASSY</t>
  </si>
  <si>
    <t>16740-3</t>
  </si>
  <si>
    <t>16705-1</t>
  </si>
  <si>
    <t>16723-1</t>
  </si>
  <si>
    <t xml:space="preserve">Add-On </t>
  </si>
  <si>
    <t>16784-1</t>
  </si>
  <si>
    <t>7721 ASSY</t>
  </si>
  <si>
    <t>7712 ASSY</t>
  </si>
  <si>
    <t>16715-2</t>
  </si>
  <si>
    <t>16689-2</t>
  </si>
  <si>
    <t>PCB FROM CUSTOMER CAME LATE</t>
  </si>
  <si>
    <t>16714-3</t>
  </si>
  <si>
    <t>16609-2</t>
  </si>
  <si>
    <t>16719-1</t>
  </si>
  <si>
    <t>LED non operational</t>
  </si>
  <si>
    <t>VISION METRING</t>
  </si>
  <si>
    <t>7734</t>
  </si>
  <si>
    <t>16759-1</t>
  </si>
  <si>
    <t>16727-3</t>
  </si>
  <si>
    <t>16797-1</t>
  </si>
  <si>
    <t>16796-1</t>
  </si>
  <si>
    <t>16765-1</t>
  </si>
  <si>
    <t>7722 ASSY</t>
  </si>
  <si>
    <t>16718-2</t>
  </si>
  <si>
    <t>16707-3</t>
  </si>
  <si>
    <t>16747-1</t>
  </si>
  <si>
    <t>7730</t>
  </si>
  <si>
    <t>16735-1</t>
  </si>
  <si>
    <t>16788-1</t>
  </si>
  <si>
    <t>16799-1</t>
  </si>
  <si>
    <t>16723-2</t>
  </si>
  <si>
    <t>16748-2</t>
  </si>
  <si>
    <t>QUARVO</t>
  </si>
  <si>
    <t>16801-1</t>
  </si>
  <si>
    <t>16604-1</t>
  </si>
  <si>
    <t>16805-1</t>
  </si>
  <si>
    <t>High Resistance Short</t>
  </si>
  <si>
    <t>16440-3</t>
  </si>
  <si>
    <t>16807-1</t>
  </si>
  <si>
    <t>16732-3</t>
  </si>
  <si>
    <t>16736-1</t>
  </si>
  <si>
    <t>16780-1</t>
  </si>
  <si>
    <t>16729-3</t>
  </si>
  <si>
    <t>16746-1</t>
  </si>
  <si>
    <t>16715-3</t>
  </si>
  <si>
    <t>7739 ASSY</t>
  </si>
  <si>
    <t>16790-3</t>
  </si>
  <si>
    <t>7746L ASSY</t>
  </si>
  <si>
    <t>7745L ASSY</t>
  </si>
  <si>
    <t>7744L ASSY</t>
  </si>
  <si>
    <t>7724L ASSY</t>
  </si>
  <si>
    <t>16817-1</t>
  </si>
  <si>
    <t>7708</t>
  </si>
  <si>
    <t>7707</t>
  </si>
  <si>
    <t>16783-1</t>
  </si>
  <si>
    <t>16748-4</t>
  </si>
  <si>
    <t>16766-2</t>
  </si>
  <si>
    <t>16675-3</t>
  </si>
  <si>
    <t>16633-1</t>
  </si>
  <si>
    <t>16631-1</t>
  </si>
  <si>
    <t>16755-3</t>
  </si>
  <si>
    <t>16743-3</t>
  </si>
  <si>
    <t>16641-1</t>
  </si>
  <si>
    <t>16744-6</t>
  </si>
  <si>
    <t>KTI</t>
  </si>
  <si>
    <t>7725 ASSY</t>
  </si>
  <si>
    <t>16769-3</t>
  </si>
  <si>
    <t>JOE PINZONE</t>
  </si>
  <si>
    <t>16824-1</t>
  </si>
  <si>
    <t>16632-1</t>
  </si>
  <si>
    <t>16772-1</t>
  </si>
  <si>
    <t>SAPHIRE</t>
  </si>
  <si>
    <t>16761-1</t>
  </si>
  <si>
    <t>transrobatics</t>
  </si>
  <si>
    <t>7736 assy</t>
  </si>
  <si>
    <t>16776-3</t>
  </si>
  <si>
    <t>parts came wrong from cusomer so customer send new one again</t>
  </si>
  <si>
    <t>16754-1</t>
  </si>
  <si>
    <t>5542</t>
  </si>
  <si>
    <t>16767-1</t>
  </si>
  <si>
    <t>16749-1</t>
  </si>
  <si>
    <t>16764-1</t>
  </si>
  <si>
    <t>16516-2</t>
  </si>
  <si>
    <t>6641 ASSY</t>
  </si>
  <si>
    <t>16725-3</t>
  </si>
  <si>
    <t>16842-1</t>
  </si>
  <si>
    <t>7751</t>
  </si>
  <si>
    <t>7752</t>
  </si>
  <si>
    <t>16829-1</t>
  </si>
  <si>
    <t>16828-1</t>
  </si>
  <si>
    <t>16753-1</t>
  </si>
  <si>
    <t>16774-1</t>
  </si>
  <si>
    <t>16777-1</t>
  </si>
  <si>
    <t>ASSEMBLY TEC</t>
  </si>
  <si>
    <t>16782-1</t>
  </si>
  <si>
    <t>1670-1</t>
  </si>
  <si>
    <t>16599-5</t>
  </si>
  <si>
    <t>16742-1</t>
  </si>
  <si>
    <t>16766-1</t>
  </si>
  <si>
    <t>16763-1</t>
  </si>
  <si>
    <t>US ARMY</t>
  </si>
  <si>
    <t>M7731 ASSY</t>
  </si>
  <si>
    <t>16756-3</t>
  </si>
  <si>
    <t>16757-3</t>
  </si>
  <si>
    <t>16758-3</t>
  </si>
  <si>
    <t>M7732 ASSY</t>
  </si>
  <si>
    <t>M7733 ASSY</t>
  </si>
  <si>
    <t>16819-3</t>
  </si>
  <si>
    <t>RFMQ</t>
  </si>
  <si>
    <t>16854-1</t>
  </si>
  <si>
    <t>16760-2</t>
  </si>
  <si>
    <t>7756L ASSY</t>
  </si>
  <si>
    <t>16847-1</t>
  </si>
  <si>
    <t>16846-1</t>
  </si>
  <si>
    <t>7753L ASSY</t>
  </si>
  <si>
    <t>16831-1</t>
  </si>
  <si>
    <t>16843-1</t>
  </si>
  <si>
    <t>16811-1</t>
  </si>
  <si>
    <t>METITOR WORK</t>
  </si>
  <si>
    <t>16821-3</t>
  </si>
  <si>
    <t>7738L ASSY</t>
  </si>
  <si>
    <t>16791-2</t>
  </si>
  <si>
    <t>M5455 ASSY</t>
  </si>
  <si>
    <t>16788-3</t>
  </si>
  <si>
    <t>16861-1</t>
  </si>
  <si>
    <t>7735 ASSY</t>
  </si>
  <si>
    <t>16798-2</t>
  </si>
  <si>
    <t>16800-1</t>
  </si>
  <si>
    <t>16781-1</t>
  </si>
  <si>
    <t>16773-1</t>
  </si>
  <si>
    <t>16857-1</t>
  </si>
  <si>
    <t>16813-1</t>
  </si>
  <si>
    <t>16728-1</t>
  </si>
  <si>
    <t>ASSEMBLY  DESION</t>
  </si>
  <si>
    <t>16816-1</t>
  </si>
  <si>
    <t>7755 ASSY</t>
  </si>
  <si>
    <t>16839-7</t>
  </si>
  <si>
    <t>6506L ASSY</t>
  </si>
  <si>
    <t>16804-3</t>
  </si>
  <si>
    <t>16810-1</t>
  </si>
  <si>
    <t>16787-3</t>
  </si>
  <si>
    <t>16822-2</t>
  </si>
  <si>
    <t>16820-1</t>
  </si>
  <si>
    <t>16812-1</t>
  </si>
  <si>
    <t>16844-1</t>
  </si>
  <si>
    <t>7409+05</t>
  </si>
  <si>
    <t>PROGRAMER</t>
  </si>
  <si>
    <t>7737L ASSY</t>
  </si>
  <si>
    <t>16785-2</t>
  </si>
  <si>
    <t>16660-1</t>
  </si>
  <si>
    <t>16826-2</t>
  </si>
  <si>
    <t>7750 ASSY</t>
  </si>
  <si>
    <t>CUSTOMER GIVE 69 BOARD ONLY</t>
  </si>
  <si>
    <t>16789-1</t>
  </si>
  <si>
    <t>16866-1</t>
  </si>
  <si>
    <t>7757</t>
  </si>
  <si>
    <t>16574-2</t>
  </si>
  <si>
    <t>16818-1</t>
  </si>
  <si>
    <t>16823-1</t>
  </si>
  <si>
    <t>16855-1</t>
  </si>
  <si>
    <t>7742</t>
  </si>
  <si>
    <t>7743</t>
  </si>
  <si>
    <t>16815-3</t>
  </si>
  <si>
    <t>16905-1</t>
  </si>
  <si>
    <t>16779-3</t>
  </si>
  <si>
    <t>16778-3</t>
  </si>
  <si>
    <t>16890-2</t>
  </si>
  <si>
    <t>7758</t>
  </si>
  <si>
    <t>16870-1</t>
  </si>
  <si>
    <t>1680-3</t>
  </si>
  <si>
    <t>16898-1</t>
  </si>
  <si>
    <t>16880-1</t>
  </si>
  <si>
    <t>NOT ENOUGH PARTS FROM CUSTOMER</t>
  </si>
  <si>
    <t>7747 ASSY</t>
  </si>
  <si>
    <t>16871-3</t>
  </si>
  <si>
    <t>7767</t>
  </si>
  <si>
    <t>16907-1</t>
  </si>
  <si>
    <t>16574-3</t>
  </si>
  <si>
    <t>16862-3</t>
  </si>
  <si>
    <t>16913-1</t>
  </si>
  <si>
    <t>5944</t>
  </si>
  <si>
    <t>16825-1</t>
  </si>
  <si>
    <t>16856-1</t>
  </si>
  <si>
    <t>Coretech</t>
  </si>
  <si>
    <t>16853-2</t>
  </si>
  <si>
    <t>16882-1</t>
  </si>
  <si>
    <t>16603-1</t>
  </si>
  <si>
    <t>16917-1</t>
  </si>
  <si>
    <t>WE RECIVE 49 PCS</t>
  </si>
  <si>
    <t>16889-1</t>
  </si>
  <si>
    <t>16608-4</t>
  </si>
  <si>
    <t>16860-1</t>
  </si>
  <si>
    <t>16859-1</t>
  </si>
  <si>
    <t>16876-1</t>
  </si>
  <si>
    <t>Customer Problems</t>
  </si>
  <si>
    <t>16878-1</t>
  </si>
  <si>
    <t>16902-3</t>
  </si>
  <si>
    <t>7759 ASSY</t>
  </si>
  <si>
    <t>16884-3</t>
  </si>
  <si>
    <t>7770 ASSY</t>
  </si>
  <si>
    <t>16911-3</t>
  </si>
  <si>
    <t>WE SHIP 950 PCS ALL READY</t>
  </si>
  <si>
    <t>SMART TRILL</t>
  </si>
  <si>
    <t>16867-3</t>
  </si>
  <si>
    <t>16868-1</t>
  </si>
  <si>
    <t>16751-3</t>
  </si>
  <si>
    <t>16863-3</t>
  </si>
  <si>
    <t>16869-3</t>
  </si>
  <si>
    <t>16872-1</t>
  </si>
  <si>
    <t>16952-1</t>
  </si>
  <si>
    <t>16841-1</t>
  </si>
  <si>
    <t>16916-1</t>
  </si>
  <si>
    <t>16874-1</t>
  </si>
  <si>
    <t>16850-2</t>
  </si>
  <si>
    <t>16599-6</t>
  </si>
  <si>
    <t>16883-1</t>
  </si>
  <si>
    <t>16911-4</t>
  </si>
  <si>
    <t>7772L</t>
  </si>
  <si>
    <t>16920-1</t>
  </si>
  <si>
    <t>16814-1</t>
  </si>
  <si>
    <t>16963-1</t>
  </si>
  <si>
    <t>TTI FLORE CARE</t>
  </si>
  <si>
    <t>7768L ASSY</t>
  </si>
  <si>
    <t>16909-2</t>
  </si>
  <si>
    <t>16834-3</t>
  </si>
  <si>
    <t>16833-1</t>
  </si>
  <si>
    <t>16690-1</t>
  </si>
  <si>
    <t>CLOSE EARLY AND WENT IN CABINET</t>
  </si>
  <si>
    <t>16966-1</t>
  </si>
  <si>
    <t>16836-1</t>
  </si>
  <si>
    <t>16864-3</t>
  </si>
  <si>
    <t>JORGE</t>
  </si>
  <si>
    <t>16894-1</t>
  </si>
  <si>
    <t>16936-1</t>
  </si>
  <si>
    <t>16891-1</t>
  </si>
  <si>
    <t>16915-1</t>
  </si>
  <si>
    <t>Flexcell International</t>
  </si>
  <si>
    <t>16906-1</t>
  </si>
  <si>
    <t>16918-3</t>
  </si>
  <si>
    <t>7686 ASSY</t>
  </si>
  <si>
    <t>16858-3</t>
  </si>
  <si>
    <t>OP AMP over center hole</t>
  </si>
  <si>
    <t>Mathis Electronics</t>
  </si>
  <si>
    <t>16893-2</t>
  </si>
  <si>
    <t>16893-1</t>
  </si>
  <si>
    <t>7773</t>
  </si>
  <si>
    <t>16935-1</t>
  </si>
  <si>
    <t>7774</t>
  </si>
  <si>
    <t>16942-1</t>
  </si>
  <si>
    <t>16910-1</t>
  </si>
  <si>
    <t>16770-1</t>
  </si>
  <si>
    <t>16752-1</t>
  </si>
  <si>
    <t>6273L ASSY</t>
  </si>
  <si>
    <t>16845-3</t>
  </si>
  <si>
    <t>7762 ASSY</t>
  </si>
  <si>
    <t>7763 ASSY</t>
  </si>
  <si>
    <t>7764 ASSY</t>
  </si>
  <si>
    <t>7765 ASSY</t>
  </si>
  <si>
    <t>16885-3</t>
  </si>
  <si>
    <t>16886-3</t>
  </si>
  <si>
    <t>16887-3</t>
  </si>
  <si>
    <t>16888-3</t>
  </si>
  <si>
    <t>ASSEMBLY NEED MORE TIME AND ALSO DID NOT FOLOW UP</t>
  </si>
  <si>
    <t>2529</t>
  </si>
  <si>
    <t>16919-1</t>
  </si>
  <si>
    <t>16958-1</t>
  </si>
  <si>
    <t>16752-2</t>
  </si>
  <si>
    <t>16873-3</t>
  </si>
  <si>
    <t>16836-2</t>
  </si>
  <si>
    <t>16794-1</t>
  </si>
  <si>
    <t>7766 ASSY</t>
  </si>
  <si>
    <t>16908-3</t>
  </si>
  <si>
    <t>7740</t>
  </si>
  <si>
    <t>16959-1</t>
  </si>
  <si>
    <t>PICKUP MONDAY WE CALL</t>
  </si>
  <si>
    <t>7775 ASSY</t>
  </si>
  <si>
    <t>7776 ASSY</t>
  </si>
  <si>
    <t>16943-2</t>
  </si>
  <si>
    <t>16912-1</t>
  </si>
  <si>
    <t>16953-1</t>
  </si>
  <si>
    <t>16969-1</t>
  </si>
  <si>
    <t>Doesn't respond to software (Bad Part L1)</t>
  </si>
  <si>
    <t>16981-1</t>
  </si>
  <si>
    <t>Bad PCB</t>
  </si>
  <si>
    <t>16899-3</t>
  </si>
  <si>
    <t>16986-1</t>
  </si>
  <si>
    <t>REPLACE UNITE</t>
  </si>
  <si>
    <t>11687-1</t>
  </si>
  <si>
    <t>16896-3</t>
  </si>
  <si>
    <t>16849-1</t>
  </si>
  <si>
    <t>16887-4</t>
  </si>
  <si>
    <t>16895-3</t>
  </si>
  <si>
    <t>15457-5</t>
  </si>
  <si>
    <t>16892-1</t>
  </si>
  <si>
    <t>16987-1</t>
  </si>
  <si>
    <t>16825-3</t>
  </si>
  <si>
    <t>16877-2</t>
  </si>
  <si>
    <t>16938-1</t>
  </si>
  <si>
    <t>16937-1</t>
  </si>
  <si>
    <t>16836-5</t>
  </si>
  <si>
    <t>16922-3</t>
  </si>
  <si>
    <t>16974-3</t>
  </si>
  <si>
    <t>7781 ASSY</t>
  </si>
  <si>
    <t>7782 ASSY</t>
  </si>
  <si>
    <t>NETWORK</t>
  </si>
  <si>
    <t>16949-1</t>
  </si>
  <si>
    <t>16929-1</t>
  </si>
  <si>
    <t>16972-1</t>
  </si>
  <si>
    <t>16939-3</t>
  </si>
  <si>
    <t>16897-3</t>
  </si>
  <si>
    <t>7754 ASSY</t>
  </si>
  <si>
    <t>16832-</t>
  </si>
  <si>
    <t>17008-1</t>
  </si>
  <si>
    <t>16836-4</t>
  </si>
  <si>
    <t>17009-1</t>
  </si>
  <si>
    <t xml:space="preserve">RETURN ASSY AFTER TEST </t>
  </si>
  <si>
    <t>IR+PULSE TESTER</t>
  </si>
  <si>
    <t>7736 ASSY</t>
  </si>
  <si>
    <t>16957-2</t>
  </si>
  <si>
    <t>16934-1</t>
  </si>
  <si>
    <t>16836-6</t>
  </si>
  <si>
    <t>16931-3</t>
  </si>
  <si>
    <t>7767 ASSY</t>
  </si>
  <si>
    <t>16960-4</t>
  </si>
  <si>
    <t>16904-3</t>
  </si>
  <si>
    <t>17016-1</t>
  </si>
  <si>
    <t>COM</t>
  </si>
  <si>
    <t>16871-4</t>
  </si>
  <si>
    <t>168300-3</t>
  </si>
  <si>
    <t>16792-10</t>
  </si>
  <si>
    <t>17022-1</t>
  </si>
  <si>
    <t>16944-8</t>
  </si>
  <si>
    <t>16930-1</t>
  </si>
  <si>
    <t>17013-1</t>
  </si>
  <si>
    <t>7784</t>
  </si>
  <si>
    <t>17004-1</t>
  </si>
  <si>
    <t>16961-1</t>
  </si>
  <si>
    <t>16940-3</t>
  </si>
  <si>
    <t>16977-1</t>
  </si>
  <si>
    <t>16786-1</t>
  </si>
  <si>
    <t>16837-1</t>
  </si>
  <si>
    <t>16965-3</t>
  </si>
  <si>
    <t>6313</t>
  </si>
  <si>
    <t>17003-3</t>
  </si>
  <si>
    <t>16599-7</t>
  </si>
  <si>
    <t>17048-1</t>
  </si>
  <si>
    <t>16835-3</t>
  </si>
  <si>
    <t>CODE IN MOTION</t>
  </si>
  <si>
    <t>16967-3</t>
  </si>
  <si>
    <t>GENRAL CRANE</t>
  </si>
  <si>
    <t>2757 ASSY</t>
  </si>
  <si>
    <t>16962-3</t>
  </si>
  <si>
    <t>7207-1 ASSY</t>
  </si>
  <si>
    <t>17019-1</t>
  </si>
  <si>
    <t>17033-1</t>
  </si>
  <si>
    <t>16825-2</t>
  </si>
  <si>
    <t>16836-3</t>
  </si>
  <si>
    <t>16927-3</t>
  </si>
  <si>
    <t>16928-3</t>
  </si>
  <si>
    <t>16769-1</t>
  </si>
  <si>
    <t>APPROVAL CAME LATE AND ADD PARTS</t>
  </si>
  <si>
    <t>16981-2</t>
  </si>
  <si>
    <t>17058-1</t>
  </si>
  <si>
    <t>17049-1</t>
  </si>
  <si>
    <t>16985-1</t>
  </si>
  <si>
    <t>16972-3</t>
  </si>
  <si>
    <t>16903-3</t>
  </si>
  <si>
    <t>M3865</t>
  </si>
  <si>
    <t>16978-1</t>
  </si>
  <si>
    <t>17000-1</t>
  </si>
  <si>
    <t>17003-1</t>
  </si>
  <si>
    <t>16991-1</t>
  </si>
  <si>
    <t>16983-1</t>
  </si>
  <si>
    <t>17006-1</t>
  </si>
  <si>
    <t>16924-3</t>
  </si>
  <si>
    <t>16875-3</t>
  </si>
  <si>
    <t>16802-1</t>
  </si>
  <si>
    <t>XXXX-X</t>
  </si>
  <si>
    <t>17044-1</t>
  </si>
  <si>
    <t>16964-1</t>
  </si>
  <si>
    <t>16897-1</t>
  </si>
  <si>
    <t>17020-1</t>
  </si>
  <si>
    <t>7786</t>
  </si>
  <si>
    <t>16979-1</t>
  </si>
  <si>
    <t>17001-1</t>
  </si>
  <si>
    <t>16994-1</t>
  </si>
  <si>
    <t>17015-1</t>
  </si>
  <si>
    <t>DIGITAL DEVLOPMENT</t>
  </si>
  <si>
    <t>3335</t>
  </si>
  <si>
    <t>17034-1</t>
  </si>
  <si>
    <t>7787</t>
  </si>
  <si>
    <t>17027-1</t>
  </si>
  <si>
    <t>17018-1</t>
  </si>
  <si>
    <t>7482 ASSY</t>
  </si>
  <si>
    <t>16995-1</t>
  </si>
  <si>
    <t>PARTS SUPPLY BY CUSTOMER LATE</t>
  </si>
  <si>
    <t>CUNNIGHAM</t>
  </si>
  <si>
    <t>7789 ASSY</t>
  </si>
  <si>
    <t>17045-2</t>
  </si>
  <si>
    <t>7790 ASSY</t>
  </si>
  <si>
    <t>17047-2</t>
  </si>
  <si>
    <t>16923-3</t>
  </si>
  <si>
    <t>CUSTOMER DID NOT WANT IN DECEMBER 16</t>
  </si>
  <si>
    <t>17002-1</t>
  </si>
  <si>
    <t>16976-2</t>
  </si>
  <si>
    <t>17036-1</t>
  </si>
  <si>
    <t>17043-1</t>
  </si>
  <si>
    <t>17014-1</t>
  </si>
  <si>
    <t>17026-1</t>
  </si>
  <si>
    <t>16884-4</t>
  </si>
  <si>
    <t>17041-1</t>
  </si>
  <si>
    <t>17037-1</t>
  </si>
  <si>
    <t>7724L</t>
  </si>
  <si>
    <t>Solder bridge not encompassing key pin</t>
  </si>
  <si>
    <t>Failures</t>
  </si>
  <si>
    <t>ENERSYS</t>
  </si>
  <si>
    <t>M7791</t>
  </si>
  <si>
    <t>17066-1</t>
  </si>
  <si>
    <t>16948-3</t>
  </si>
  <si>
    <t>7760 ASSY</t>
  </si>
  <si>
    <t>16925-3</t>
  </si>
  <si>
    <t>17021-1</t>
  </si>
  <si>
    <t>17038-1</t>
  </si>
  <si>
    <t>17011-1</t>
  </si>
  <si>
    <t>17007-1</t>
  </si>
  <si>
    <t>17040-1</t>
  </si>
  <si>
    <t>17061-1</t>
  </si>
  <si>
    <t>PANEL FORM 2PCB WAS X OUT</t>
  </si>
  <si>
    <t>DENT &amp; DINGS</t>
  </si>
  <si>
    <t>17074-3</t>
  </si>
  <si>
    <t>17023-1</t>
  </si>
  <si>
    <t>17073-1</t>
  </si>
  <si>
    <t>17087-1</t>
  </si>
  <si>
    <t>7723</t>
  </si>
  <si>
    <t>7724</t>
  </si>
  <si>
    <t>16997-3</t>
  </si>
  <si>
    <t>17044-6</t>
  </si>
  <si>
    <t>3+1NO CHARGE</t>
  </si>
  <si>
    <t>17070-1</t>
  </si>
  <si>
    <t>16737-3</t>
  </si>
  <si>
    <t>16926-3</t>
  </si>
  <si>
    <t>VINTAGE EL.</t>
  </si>
  <si>
    <t>17062-1</t>
  </si>
  <si>
    <t>17059-1</t>
  </si>
  <si>
    <t>OPTO ALIGNMENT</t>
  </si>
  <si>
    <t>17092-1</t>
  </si>
  <si>
    <t>7796 CABLE</t>
  </si>
  <si>
    <t>-</t>
  </si>
  <si>
    <t xml:space="preserve">OLD ASSY </t>
  </si>
  <si>
    <t>16948-4</t>
  </si>
  <si>
    <t>CHANGE PARTS LATER ON</t>
  </si>
  <si>
    <t>17042-2</t>
  </si>
  <si>
    <t>OC Polarity</t>
  </si>
  <si>
    <t>17021-4</t>
  </si>
  <si>
    <t>17028-1</t>
  </si>
  <si>
    <t>4565</t>
  </si>
  <si>
    <t>17060-1</t>
  </si>
  <si>
    <t>16803-3</t>
  </si>
  <si>
    <t>Units won't program</t>
  </si>
  <si>
    <t>VACCUM TECH</t>
  </si>
  <si>
    <t>7785 ASSY</t>
  </si>
  <si>
    <t>17017-3</t>
  </si>
  <si>
    <t>17021-2</t>
  </si>
  <si>
    <t>17057-1</t>
  </si>
  <si>
    <t>17056-1</t>
  </si>
  <si>
    <t>15070-3</t>
  </si>
  <si>
    <t>170293-3</t>
  </si>
  <si>
    <t>17094-2</t>
  </si>
  <si>
    <t>7729</t>
  </si>
  <si>
    <t>17095-1</t>
  </si>
  <si>
    <t>16993-3</t>
  </si>
  <si>
    <t>16970-1</t>
  </si>
  <si>
    <t>17046-3</t>
  </si>
  <si>
    <t>carroll perkins</t>
  </si>
  <si>
    <t>7799</t>
  </si>
  <si>
    <t>17105-1</t>
  </si>
  <si>
    <t>17084-1</t>
  </si>
  <si>
    <t>17072-2</t>
  </si>
  <si>
    <t>17040-2</t>
  </si>
  <si>
    <t>GMI</t>
  </si>
  <si>
    <t>7788</t>
  </si>
  <si>
    <t>17052-1</t>
  </si>
  <si>
    <t>PAYMENT CAME LATE COD</t>
  </si>
  <si>
    <t>17128-1</t>
  </si>
  <si>
    <t>17130-1</t>
  </si>
  <si>
    <t>ENG CHANGE</t>
  </si>
  <si>
    <t>17093-1</t>
  </si>
  <si>
    <t>16987-5</t>
  </si>
  <si>
    <t>17085-1</t>
  </si>
  <si>
    <t>16998-3</t>
  </si>
  <si>
    <t>7793 ASSY</t>
  </si>
  <si>
    <t>17069-2</t>
  </si>
  <si>
    <t>16975-3</t>
  </si>
  <si>
    <t>17100-1</t>
  </si>
  <si>
    <t>17088-1</t>
  </si>
  <si>
    <t>17072-4</t>
  </si>
  <si>
    <t>17140-1</t>
  </si>
  <si>
    <t>16939-4</t>
  </si>
  <si>
    <t>WE SHIP FIRST ARTICLE, APROVE CAME LATE</t>
  </si>
  <si>
    <t>7650 ASSY</t>
  </si>
  <si>
    <t>17063-3</t>
  </si>
  <si>
    <t>16950-1</t>
  </si>
  <si>
    <t>16971-1</t>
  </si>
  <si>
    <t>17141-1</t>
  </si>
  <si>
    <t>7783 ASSY</t>
  </si>
  <si>
    <t>16996-3</t>
  </si>
  <si>
    <t>16941-1</t>
  </si>
  <si>
    <t>7803L ASSY</t>
  </si>
  <si>
    <t>7802L ASSY</t>
  </si>
  <si>
    <t>17107-2</t>
  </si>
  <si>
    <t>17109-2</t>
  </si>
  <si>
    <t>17055-3</t>
  </si>
  <si>
    <t>16516-3</t>
  </si>
  <si>
    <t>METAL MONKEY</t>
  </si>
  <si>
    <t>7804</t>
  </si>
  <si>
    <t>17071-2</t>
  </si>
  <si>
    <t>BETA SQUARE</t>
  </si>
  <si>
    <t>7286 ASSY</t>
  </si>
  <si>
    <t>17075-3</t>
  </si>
  <si>
    <t>17082-1</t>
  </si>
  <si>
    <t>STRYKER</t>
  </si>
  <si>
    <t>17054-3</t>
  </si>
  <si>
    <t>17053-3</t>
  </si>
  <si>
    <t>7701 ASSY</t>
  </si>
  <si>
    <t>17081-3</t>
  </si>
  <si>
    <t>7210 AASY</t>
  </si>
  <si>
    <t>17090-3</t>
  </si>
  <si>
    <t>17137-3</t>
  </si>
  <si>
    <t>MODIFICATION RMA 333</t>
  </si>
  <si>
    <t>17079-1</t>
  </si>
  <si>
    <t>17106-2</t>
  </si>
  <si>
    <t>17064-3</t>
  </si>
  <si>
    <t>17104-1</t>
  </si>
  <si>
    <t>17076-1</t>
  </si>
  <si>
    <t>17103-1</t>
  </si>
  <si>
    <t>SPT</t>
  </si>
  <si>
    <t>7798ML ASSY</t>
  </si>
  <si>
    <t>17101-1</t>
  </si>
  <si>
    <t>BOAARD &amp; STENCIL CAME LATE</t>
  </si>
  <si>
    <t>17044-3</t>
  </si>
  <si>
    <t>17086-3</t>
  </si>
  <si>
    <t>17129-1</t>
  </si>
  <si>
    <t>17025-1</t>
  </si>
  <si>
    <t>16999-1</t>
  </si>
  <si>
    <t>17102-1</t>
  </si>
  <si>
    <t>7818L</t>
  </si>
  <si>
    <t>17159-1</t>
  </si>
  <si>
    <t>CUSTOMER PARTS</t>
  </si>
  <si>
    <t>17083-2</t>
  </si>
  <si>
    <t>17157-1</t>
  </si>
  <si>
    <t>17136-1</t>
  </si>
  <si>
    <t>17120-1</t>
  </si>
  <si>
    <t>17040-3</t>
  </si>
  <si>
    <t>17110-1</t>
  </si>
  <si>
    <t>6277</t>
  </si>
  <si>
    <t>17115-1</t>
  </si>
  <si>
    <t>17180-1</t>
  </si>
  <si>
    <t>7396
7594
7593</t>
  </si>
  <si>
    <t>25
52
54</t>
  </si>
  <si>
    <t>17165-1</t>
  </si>
  <si>
    <t>17195-1</t>
  </si>
  <si>
    <t>U-TURN</t>
  </si>
  <si>
    <t>17138-3</t>
  </si>
  <si>
    <t>17132-1</t>
  </si>
  <si>
    <t>17192-3</t>
  </si>
  <si>
    <t>6857L-1 ASSY</t>
  </si>
  <si>
    <t>17094-4</t>
  </si>
  <si>
    <t>4314L</t>
  </si>
  <si>
    <t>17112-1</t>
  </si>
  <si>
    <t>17172-1</t>
  </si>
  <si>
    <t>170692-1</t>
  </si>
  <si>
    <t>17113-1</t>
  </si>
  <si>
    <t>17110-4</t>
  </si>
  <si>
    <t>SOLID STATE</t>
  </si>
  <si>
    <t>7822</t>
  </si>
  <si>
    <t>17173-1</t>
  </si>
  <si>
    <t>MODIFICATION RMA 335</t>
  </si>
  <si>
    <t>7806 ASSY</t>
  </si>
  <si>
    <t>17063-4</t>
  </si>
  <si>
    <t>17065-1</t>
  </si>
  <si>
    <t>17089-1</t>
  </si>
  <si>
    <t>17145-1</t>
  </si>
  <si>
    <t>4124</t>
  </si>
  <si>
    <t>17097-1</t>
  </si>
  <si>
    <t>17210-1</t>
  </si>
  <si>
    <t>ATELIER</t>
  </si>
  <si>
    <t>7761L</t>
  </si>
  <si>
    <t>17134-1</t>
  </si>
  <si>
    <t>17077-1</t>
  </si>
  <si>
    <t>17166-1</t>
  </si>
  <si>
    <t>7820 CABLE</t>
  </si>
  <si>
    <t>7821 CABLE</t>
  </si>
  <si>
    <t>MATIRAL SUPPLY EXTRA BY CUSTOMER</t>
  </si>
  <si>
    <t>MATIRAL SUPPLY LESS BY CUSTOMER</t>
  </si>
  <si>
    <t>16980-3</t>
  </si>
  <si>
    <t>LONG LEAD PART</t>
  </si>
  <si>
    <t>17139-1</t>
  </si>
  <si>
    <t>17126-1</t>
  </si>
  <si>
    <t>17194-1</t>
  </si>
  <si>
    <t>17178-1</t>
  </si>
  <si>
    <t>7829L ASSY</t>
  </si>
  <si>
    <t>17201-2</t>
  </si>
  <si>
    <t>7817</t>
  </si>
  <si>
    <t>17187-1</t>
  </si>
  <si>
    <t>17124-1</t>
  </si>
  <si>
    <t>17160-1</t>
  </si>
  <si>
    <t>17114-1</t>
  </si>
  <si>
    <t>SHALCO</t>
  </si>
  <si>
    <t>17123-1</t>
  </si>
  <si>
    <t>17147-1</t>
  </si>
  <si>
    <t>CITSCORP</t>
  </si>
  <si>
    <t>6912 ASSY</t>
  </si>
  <si>
    <t>17146-2</t>
  </si>
  <si>
    <t>NCR-EXT-10963</t>
  </si>
  <si>
    <t>17197-3</t>
  </si>
  <si>
    <t>Internal Short</t>
  </si>
  <si>
    <t>17010-3</t>
  </si>
  <si>
    <t>Blows fuse, Battery port</t>
  </si>
  <si>
    <t>17035-1</t>
  </si>
  <si>
    <t>17142-1</t>
  </si>
  <si>
    <t>17108-3</t>
  </si>
  <si>
    <t>17144-1</t>
  </si>
  <si>
    <t>17161-1</t>
  </si>
  <si>
    <t>17150-1</t>
  </si>
  <si>
    <t>17153-1</t>
  </si>
  <si>
    <t>7831L ASSY</t>
  </si>
  <si>
    <t>17207-2</t>
  </si>
  <si>
    <t>17184-3</t>
  </si>
  <si>
    <t>17183-3</t>
  </si>
  <si>
    <t>BUGEYES</t>
  </si>
  <si>
    <t>7816 ASY</t>
  </si>
  <si>
    <t>17149-3</t>
  </si>
  <si>
    <t>7824</t>
  </si>
  <si>
    <t>2 ASSY WITH CONNECTOR+2PCB</t>
  </si>
  <si>
    <t>7832</t>
  </si>
  <si>
    <t>17220-1</t>
  </si>
  <si>
    <t>17175-2</t>
  </si>
  <si>
    <t>17180-2</t>
  </si>
  <si>
    <t>7823 ASSY</t>
  </si>
  <si>
    <t>17179-2</t>
  </si>
  <si>
    <t>17175-1</t>
  </si>
  <si>
    <t>7824L ASSY</t>
  </si>
  <si>
    <t>17200-1</t>
  </si>
  <si>
    <t>17170-2</t>
  </si>
  <si>
    <t>16976-3</t>
  </si>
  <si>
    <t>17030-3</t>
  </si>
  <si>
    <t>17032-3</t>
  </si>
  <si>
    <t>17031-3</t>
  </si>
  <si>
    <t>17117-1</t>
  </si>
  <si>
    <t>7815 CABLE</t>
  </si>
  <si>
    <t>7814 CABLE</t>
  </si>
  <si>
    <t>7813 CABEL</t>
  </si>
  <si>
    <t>7812 CABLE</t>
  </si>
  <si>
    <t>7811 CABLE</t>
  </si>
  <si>
    <t>7810 CABLE</t>
  </si>
  <si>
    <t>17167-7</t>
  </si>
  <si>
    <t>17228-2</t>
  </si>
  <si>
    <t>7834L ASSY</t>
  </si>
  <si>
    <t>17234-1</t>
  </si>
  <si>
    <t>WE DID NOT HAVE A MATERIAL FROM CUSTOMER</t>
  </si>
  <si>
    <t>17251-</t>
  </si>
  <si>
    <t>17252-1</t>
  </si>
  <si>
    <t>7883L</t>
  </si>
  <si>
    <t>17240-1</t>
  </si>
  <si>
    <t>REST FOR ASSY</t>
  </si>
  <si>
    <t>SERVERSCHECK</t>
  </si>
  <si>
    <t>7825</t>
  </si>
  <si>
    <t>17206-1</t>
  </si>
  <si>
    <t>7826</t>
  </si>
  <si>
    <t>7819</t>
  </si>
  <si>
    <t>17170-1</t>
  </si>
  <si>
    <t>WE WAITED FOR ASSY</t>
  </si>
  <si>
    <t>17158-3</t>
  </si>
  <si>
    <t>16987-6</t>
  </si>
  <si>
    <t>17156-1</t>
  </si>
  <si>
    <t>17169-1</t>
  </si>
  <si>
    <t>17211-1</t>
  </si>
  <si>
    <t>17196-1</t>
  </si>
  <si>
    <t>7582L ASSY</t>
  </si>
  <si>
    <t>17116-3</t>
  </si>
  <si>
    <t>17176-3</t>
  </si>
  <si>
    <t>PAT COLLINS</t>
  </si>
  <si>
    <t>7835</t>
  </si>
  <si>
    <t>17242-1</t>
  </si>
  <si>
    <t>17202-1</t>
  </si>
  <si>
    <t>17230-1</t>
  </si>
  <si>
    <t>7807 ASSY</t>
  </si>
  <si>
    <t>7808 ASSY</t>
  </si>
  <si>
    <t>17154-7</t>
  </si>
  <si>
    <t>Spinball Sports</t>
  </si>
  <si>
    <t>Misc. Bad</t>
  </si>
  <si>
    <t>17143-5</t>
  </si>
  <si>
    <t>7840L ASSY</t>
  </si>
  <si>
    <t>17254-2</t>
  </si>
  <si>
    <t>17083-1</t>
  </si>
  <si>
    <t>17096-1</t>
  </si>
  <si>
    <t>17091-5</t>
  </si>
  <si>
    <t>17223-1</t>
  </si>
  <si>
    <t>17226-1</t>
  </si>
  <si>
    <t>17213-1</t>
  </si>
  <si>
    <t>3177</t>
  </si>
  <si>
    <t>17208-1</t>
  </si>
  <si>
    <t>7245T ASSY</t>
  </si>
  <si>
    <t>7245R ASSY</t>
  </si>
  <si>
    <t>17219-3</t>
  </si>
  <si>
    <t>17284-1</t>
  </si>
  <si>
    <t>CAME TODAY FROM CUSTOMER</t>
  </si>
  <si>
    <t>VICTOR</t>
  </si>
  <si>
    <t>17189-3</t>
  </si>
  <si>
    <t>7809 ASSY</t>
  </si>
  <si>
    <t>17154-9</t>
  </si>
  <si>
    <t>17222-3</t>
  </si>
  <si>
    <t>6901 ASSY</t>
  </si>
  <si>
    <t>7844L ASSY</t>
  </si>
  <si>
    <t>17279-2</t>
  </si>
  <si>
    <t>GENTRY</t>
  </si>
  <si>
    <t>7193 ASSU</t>
  </si>
  <si>
    <t>17258-2</t>
  </si>
  <si>
    <t>17266-10</t>
  </si>
  <si>
    <t>17243-1</t>
  </si>
  <si>
    <t>5678ML ASSY</t>
  </si>
  <si>
    <t>17218-3</t>
  </si>
  <si>
    <t>17236-1</t>
  </si>
  <si>
    <t>17231-1</t>
  </si>
  <si>
    <t>17214-1</t>
  </si>
  <si>
    <t>7833L ASSY</t>
  </si>
  <si>
    <t>17270-1</t>
  </si>
  <si>
    <t>17278-1</t>
  </si>
  <si>
    <t>7845L ASSY</t>
  </si>
  <si>
    <t>17203-3</t>
  </si>
  <si>
    <t>16689-4</t>
  </si>
  <si>
    <t>17256-1</t>
  </si>
  <si>
    <t>17271-1</t>
  </si>
  <si>
    <t>17266-9</t>
  </si>
  <si>
    <t>17193-3</t>
  </si>
  <si>
    <t>7669-F</t>
  </si>
  <si>
    <t>17182-4</t>
  </si>
  <si>
    <t>17235-1</t>
  </si>
  <si>
    <t>7267/7819F</t>
  </si>
  <si>
    <t>17277-1</t>
  </si>
  <si>
    <t>17152-3</t>
  </si>
  <si>
    <t>6624ML ASSY</t>
  </si>
  <si>
    <t>17216-3</t>
  </si>
  <si>
    <t>17237-1</t>
  </si>
  <si>
    <t>17221-3</t>
  </si>
  <si>
    <t>6857ML-1 ASSY</t>
  </si>
  <si>
    <t>17232-1</t>
  </si>
  <si>
    <t>17215-3</t>
  </si>
  <si>
    <t>6623ML ASSY</t>
  </si>
  <si>
    <t>17197-2</t>
  </si>
  <si>
    <t>17212-1</t>
  </si>
  <si>
    <t>17247-1</t>
  </si>
  <si>
    <t>17245-1</t>
  </si>
  <si>
    <t>17241-1</t>
  </si>
  <si>
    <t>17260-1</t>
  </si>
  <si>
    <t>17205-3</t>
  </si>
  <si>
    <t>7843L</t>
  </si>
  <si>
    <t>17275-1</t>
  </si>
  <si>
    <t>17291-2</t>
  </si>
  <si>
    <t>17263-1</t>
  </si>
  <si>
    <t>17124-2</t>
  </si>
  <si>
    <t>17151-1</t>
  </si>
  <si>
    <t>17225-2</t>
  </si>
  <si>
    <t>17292-1</t>
  </si>
  <si>
    <t>17164-1</t>
  </si>
  <si>
    <t>17248-1</t>
  </si>
  <si>
    <t>17255-1</t>
  </si>
  <si>
    <t>17227-3</t>
  </si>
  <si>
    <t>17191-3</t>
  </si>
  <si>
    <t>7837</t>
  </si>
  <si>
    <t>17265-1</t>
  </si>
  <si>
    <t>17153-3</t>
  </si>
  <si>
    <t>17135-1</t>
  </si>
  <si>
    <t>7838</t>
  </si>
  <si>
    <t>17265-2</t>
  </si>
  <si>
    <t>WE SHIP 300 PCS ALL READY</t>
  </si>
  <si>
    <t>17244-3</t>
  </si>
  <si>
    <t>17257-3</t>
  </si>
  <si>
    <t>7839L ASSY</t>
  </si>
  <si>
    <t>LAMBDA TECH</t>
  </si>
  <si>
    <t>17246-1</t>
  </si>
  <si>
    <t>7836L ASSY</t>
  </si>
  <si>
    <t>17268-2</t>
  </si>
  <si>
    <t>7805L ASSY</t>
  </si>
  <si>
    <t>17317-4</t>
  </si>
  <si>
    <t>17317-2</t>
  </si>
  <si>
    <t>7792 ASSY</t>
  </si>
  <si>
    <t>17186-3</t>
  </si>
  <si>
    <t>SAMPLE FOR APPROVAL CAME LATE</t>
  </si>
  <si>
    <t>7842 ASSY</t>
  </si>
  <si>
    <t>17280-1</t>
  </si>
  <si>
    <t>17249-1</t>
  </si>
  <si>
    <t>17295-3</t>
  </si>
  <si>
    <t>17296-3</t>
  </si>
  <si>
    <t>17297-3</t>
  </si>
  <si>
    <t>17298-3</t>
  </si>
  <si>
    <t>17190-3</t>
  </si>
  <si>
    <t>17155-3</t>
  </si>
  <si>
    <t>WE ALL READY SHIP 240 PCS</t>
  </si>
  <si>
    <t>WE ALL READY SHIP 360 PCS</t>
  </si>
  <si>
    <t>7820-1 CABLE</t>
  </si>
  <si>
    <t>17283-1</t>
  </si>
  <si>
    <t>WRONG PARTS FROM CISTOMER</t>
  </si>
  <si>
    <t xml:space="preserve">TE </t>
  </si>
  <si>
    <t>17336-1</t>
  </si>
  <si>
    <t>7804 ASSY</t>
  </si>
  <si>
    <t>17111-3</t>
  </si>
  <si>
    <t>7023L ASSY</t>
  </si>
  <si>
    <t>17287-3</t>
  </si>
  <si>
    <t>7851 ASSY</t>
  </si>
  <si>
    <t>17316-2</t>
  </si>
  <si>
    <t>17272-1</t>
  </si>
  <si>
    <t>17347-1</t>
  </si>
  <si>
    <t>17197-4</t>
  </si>
  <si>
    <t>17040-4</t>
  </si>
  <si>
    <t>17185-3</t>
  </si>
  <si>
    <t>17238-3</t>
  </si>
  <si>
    <t>17259-3</t>
  </si>
  <si>
    <t>17151-3</t>
  </si>
  <si>
    <t>17151-2</t>
  </si>
  <si>
    <t>17197-5</t>
  </si>
  <si>
    <t>17204-1</t>
  </si>
  <si>
    <t>7040 WE RECIVE 1 PCS LATE</t>
  </si>
  <si>
    <t>17358-1</t>
  </si>
  <si>
    <t>17331-4</t>
  </si>
  <si>
    <t>7850L ASSY</t>
  </si>
  <si>
    <t>17303-1-2</t>
  </si>
  <si>
    <t>17274-1</t>
  </si>
  <si>
    <t>17180-3</t>
  </si>
  <si>
    <t>17217-3</t>
  </si>
  <si>
    <t>17229-3</t>
  </si>
  <si>
    <t>17281-3</t>
  </si>
  <si>
    <t>17304-1</t>
  </si>
  <si>
    <t>7482 CABLE</t>
  </si>
  <si>
    <t>17124-3</t>
  </si>
  <si>
    <t>17239-1</t>
  </si>
  <si>
    <t>17017-4</t>
  </si>
  <si>
    <t>7856L ASSY</t>
  </si>
  <si>
    <t>7857L ASSY</t>
  </si>
  <si>
    <t>17352-2</t>
  </si>
  <si>
    <t>7141 ASSY</t>
  </si>
  <si>
    <t>17188-3</t>
  </si>
  <si>
    <t>17308-1</t>
  </si>
  <si>
    <t>17310-1</t>
  </si>
  <si>
    <t>7846 ASSY</t>
  </si>
  <si>
    <t>7847 ASSY</t>
  </si>
  <si>
    <t>17309-3</t>
  </si>
  <si>
    <t>CO-AX</t>
  </si>
  <si>
    <t>7858L</t>
  </si>
  <si>
    <t>17353-1</t>
  </si>
  <si>
    <t>7855L ASSY</t>
  </si>
  <si>
    <t>17368-1</t>
  </si>
  <si>
    <t>17377-2</t>
  </si>
  <si>
    <t>16996-4</t>
  </si>
  <si>
    <t>17286-2</t>
  </si>
  <si>
    <t>17174-1</t>
  </si>
  <si>
    <t>17127-1</t>
  </si>
  <si>
    <t>17273-3</t>
  </si>
  <si>
    <t>17335-3</t>
  </si>
  <si>
    <t>17334-3</t>
  </si>
  <si>
    <t>17332-3</t>
  </si>
  <si>
    <t>17333-3</t>
  </si>
  <si>
    <t>Units not working</t>
  </si>
  <si>
    <t>7221L</t>
  </si>
  <si>
    <t>17029-3</t>
  </si>
  <si>
    <t>17313-2</t>
  </si>
  <si>
    <t>17162-4</t>
  </si>
  <si>
    <t>7049L-F ASSY</t>
  </si>
  <si>
    <t>JARRY SHANK</t>
  </si>
  <si>
    <t>7584</t>
  </si>
  <si>
    <t>17355-1</t>
  </si>
  <si>
    <t>CENTRAL METAL</t>
  </si>
  <si>
    <t>7841M ASSY</t>
  </si>
  <si>
    <t>17269-2</t>
  </si>
  <si>
    <t>WE ALL READY SHIP 100 PCS</t>
  </si>
  <si>
    <t>17366-1</t>
  </si>
  <si>
    <t>17387-1</t>
  </si>
  <si>
    <t>17299-1</t>
  </si>
  <si>
    <t>2809</t>
  </si>
  <si>
    <t>17324-1</t>
  </si>
  <si>
    <t>3941</t>
  </si>
  <si>
    <t>17250-3</t>
  </si>
  <si>
    <t>17232-4</t>
  </si>
  <si>
    <t>5570L-1 ASSY</t>
  </si>
  <si>
    <t>17356-3</t>
  </si>
  <si>
    <t>17264-1</t>
  </si>
  <si>
    <t>17385-1</t>
  </si>
  <si>
    <t>17402</t>
  </si>
  <si>
    <t>7703ML-1 ASSY</t>
  </si>
  <si>
    <t>17300-4</t>
  </si>
  <si>
    <t>17300-5</t>
  </si>
  <si>
    <t>EESCO</t>
  </si>
  <si>
    <t>7849 ASSY</t>
  </si>
  <si>
    <t>17327-3</t>
  </si>
  <si>
    <t>17320-1</t>
  </si>
  <si>
    <t>17337-2</t>
  </si>
  <si>
    <t>16997-4</t>
  </si>
  <si>
    <t>17359-1</t>
  </si>
  <si>
    <t>17421-1</t>
  </si>
  <si>
    <t>RMA 342</t>
  </si>
  <si>
    <t>17411-1</t>
  </si>
  <si>
    <t>NCR-EXT-1513-L</t>
  </si>
  <si>
    <t>17385-2</t>
  </si>
  <si>
    <t>17323-1</t>
  </si>
  <si>
    <t>17328-1</t>
  </si>
  <si>
    <t>17420-1</t>
  </si>
  <si>
    <t>17330-3</t>
  </si>
  <si>
    <t>598 ASSY</t>
  </si>
  <si>
    <t>INTERSTATE MOLDING</t>
  </si>
  <si>
    <t>17343-1</t>
  </si>
  <si>
    <t>17079-3</t>
  </si>
  <si>
    <t>17348-2</t>
  </si>
  <si>
    <t>17349-2</t>
  </si>
  <si>
    <t>17322-1</t>
  </si>
  <si>
    <t>5994</t>
  </si>
  <si>
    <t>17318-1</t>
  </si>
  <si>
    <t>16687-5</t>
  </si>
  <si>
    <t>Add On</t>
  </si>
  <si>
    <t>17413-2</t>
  </si>
  <si>
    <t>7582</t>
  </si>
  <si>
    <t>17354-1</t>
  </si>
  <si>
    <t>17377-1</t>
  </si>
  <si>
    <t>PCB CAME LATE FROM CUSTOMER</t>
  </si>
  <si>
    <t>VENTURE</t>
  </si>
  <si>
    <t>7860 ASSY</t>
  </si>
  <si>
    <t>17386-3</t>
  </si>
  <si>
    <t>17370-1</t>
  </si>
  <si>
    <t>17430-1</t>
  </si>
  <si>
    <t>CUSTOMER ASK PARTCIAL PO</t>
  </si>
  <si>
    <t>7861</t>
  </si>
  <si>
    <t>17422-1</t>
  </si>
  <si>
    <t>17433-1</t>
  </si>
  <si>
    <t>6588</t>
  </si>
  <si>
    <t>17423-1</t>
  </si>
  <si>
    <t>17348-3</t>
  </si>
  <si>
    <t>17276-1</t>
  </si>
  <si>
    <t>17398-1</t>
  </si>
  <si>
    <t>17374-1</t>
  </si>
  <si>
    <t>17360-1</t>
  </si>
  <si>
    <t>17394-1</t>
  </si>
  <si>
    <t>17342-3</t>
  </si>
  <si>
    <t>17373-1</t>
  </si>
  <si>
    <t>17314-3</t>
  </si>
  <si>
    <t>WE ALL READY SHIP 24 ASSY</t>
  </si>
  <si>
    <t>17362-3</t>
  </si>
  <si>
    <t>17430-2</t>
  </si>
  <si>
    <t>17369-1</t>
  </si>
  <si>
    <t>17406-1</t>
  </si>
  <si>
    <t>17091-6</t>
  </si>
  <si>
    <t>BOX SCINTIFIC</t>
  </si>
  <si>
    <t>7801-F ASSY</t>
  </si>
  <si>
    <t>17118-6</t>
  </si>
  <si>
    <t>BOX CAME LATE FROM CUSTOMER</t>
  </si>
  <si>
    <t>17442-1</t>
  </si>
  <si>
    <t>17421-3</t>
  </si>
  <si>
    <t>CUTOMER HAVE A POLARITY PROBLEM IN CRISTAL</t>
  </si>
  <si>
    <t>17448-1</t>
  </si>
  <si>
    <t>16976-4</t>
  </si>
  <si>
    <t>17430-4</t>
  </si>
  <si>
    <t>17465-1</t>
  </si>
  <si>
    <t>17291-1</t>
  </si>
  <si>
    <t>17357-3</t>
  </si>
  <si>
    <t>WE ALL REDY SEND PARCIAL</t>
  </si>
  <si>
    <t>17315-3</t>
  </si>
  <si>
    <t>17267-1</t>
  </si>
  <si>
    <t>17417-1</t>
  </si>
  <si>
    <t>17397-2</t>
  </si>
  <si>
    <t>17397-1</t>
  </si>
  <si>
    <t>17430-6</t>
  </si>
  <si>
    <t>EAO CORP.</t>
  </si>
  <si>
    <t>17400-1</t>
  </si>
  <si>
    <t>ANUVA CREE</t>
  </si>
  <si>
    <t>17253-1</t>
  </si>
  <si>
    <t>17371-1</t>
  </si>
  <si>
    <t>17350-3</t>
  </si>
  <si>
    <t>LEAGACY</t>
  </si>
  <si>
    <t>17408-1</t>
  </si>
  <si>
    <t>17091-4&amp;5</t>
  </si>
  <si>
    <t>Buzzer/Parts</t>
  </si>
  <si>
    <t>17429-1</t>
  </si>
  <si>
    <t>17404-1</t>
  </si>
  <si>
    <t>17067-3</t>
  </si>
  <si>
    <t>17345-3</t>
  </si>
  <si>
    <t>17427-1</t>
  </si>
  <si>
    <t>UNIQUE ELE</t>
  </si>
  <si>
    <t>17319-1</t>
  </si>
  <si>
    <t>17399-1</t>
  </si>
  <si>
    <t>17430-8</t>
  </si>
  <si>
    <t>CUSTOMER DID NOT SUPPLY ENOUGH PART</t>
  </si>
  <si>
    <t>6779ML ASSY</t>
  </si>
  <si>
    <t>17293-3</t>
  </si>
  <si>
    <t>17276-3</t>
  </si>
  <si>
    <t>17349-1</t>
  </si>
  <si>
    <t>17349-3</t>
  </si>
  <si>
    <t>17439-1</t>
  </si>
  <si>
    <t>17403-1</t>
  </si>
  <si>
    <t>17346-3</t>
  </si>
  <si>
    <t>17418-1</t>
  </si>
  <si>
    <t>17407-1</t>
  </si>
  <si>
    <t>17426-1</t>
  </si>
  <si>
    <t>17294-2</t>
  </si>
  <si>
    <t>17405-1</t>
  </si>
  <si>
    <t>7703ML-3 ASSY</t>
  </si>
  <si>
    <t>17365-3</t>
  </si>
  <si>
    <t>17378-2</t>
  </si>
  <si>
    <t>7788 ASSY</t>
  </si>
  <si>
    <t>7878L</t>
  </si>
  <si>
    <t>17472-1</t>
  </si>
  <si>
    <t>BAEBIS</t>
  </si>
  <si>
    <t>7863L ASSY</t>
  </si>
  <si>
    <t>17431-3</t>
  </si>
  <si>
    <t>17354-2</t>
  </si>
  <si>
    <t>17454-1</t>
  </si>
  <si>
    <t>7877L</t>
  </si>
  <si>
    <t>LEXMARK</t>
  </si>
  <si>
    <t>17504-1</t>
  </si>
  <si>
    <t>17124-4</t>
  </si>
  <si>
    <t>17338-3</t>
  </si>
  <si>
    <t>17381-1</t>
  </si>
  <si>
    <t>Martek</t>
  </si>
  <si>
    <t>Wrong config</t>
  </si>
  <si>
    <t>7883L ASSY</t>
  </si>
  <si>
    <t>17487-2</t>
  </si>
  <si>
    <t>17224-1</t>
  </si>
  <si>
    <t>17313-1</t>
  </si>
  <si>
    <t>17325-1</t>
  </si>
  <si>
    <t>17282-3</t>
  </si>
  <si>
    <t>7884</t>
  </si>
  <si>
    <t>17495-1</t>
  </si>
  <si>
    <t>17276-2</t>
  </si>
  <si>
    <t>7881</t>
  </si>
  <si>
    <t>17481-1</t>
  </si>
  <si>
    <t>7865 ASSY</t>
  </si>
  <si>
    <t>17444-2</t>
  </si>
  <si>
    <t>17517-1</t>
  </si>
  <si>
    <t>17518-1</t>
  </si>
  <si>
    <t>17441-1</t>
  </si>
  <si>
    <t>17351-3</t>
  </si>
  <si>
    <t>STEVEN WOLF</t>
  </si>
  <si>
    <t>7830 ASSY</t>
  </si>
  <si>
    <t>17466-3</t>
  </si>
  <si>
    <t>17503-1</t>
  </si>
  <si>
    <t>17446-1</t>
  </si>
  <si>
    <t>17388-11</t>
  </si>
  <si>
    <t>7696L ASSY</t>
  </si>
  <si>
    <t>NUDELA</t>
  </si>
  <si>
    <t>17389-3</t>
  </si>
  <si>
    <t>17396-3</t>
  </si>
  <si>
    <t>6858L ASSY</t>
  </si>
  <si>
    <t>17503-2</t>
  </si>
  <si>
    <t>17432-1</t>
  </si>
  <si>
    <t>17388-9</t>
  </si>
  <si>
    <t>7694L ASSY</t>
  </si>
  <si>
    <t>17489-1</t>
  </si>
  <si>
    <t>17599-1</t>
  </si>
  <si>
    <t>17445-3</t>
  </si>
  <si>
    <t>7739L ASSY</t>
  </si>
  <si>
    <t>7755L ASSY</t>
  </si>
  <si>
    <t>17388-10</t>
  </si>
  <si>
    <t>17388-12</t>
  </si>
  <si>
    <t>17530-1</t>
  </si>
  <si>
    <t>7880 ASSY</t>
  </si>
  <si>
    <t>17477-1</t>
  </si>
  <si>
    <t>17509-1-2</t>
  </si>
  <si>
    <t>BRING MORE ASSY</t>
  </si>
  <si>
    <t>17383-3</t>
  </si>
  <si>
    <t>6857</t>
  </si>
  <si>
    <t>17457-1</t>
  </si>
  <si>
    <t>17453-3</t>
  </si>
  <si>
    <t>3529</t>
  </si>
  <si>
    <t>17462-1</t>
  </si>
  <si>
    <t>17459-1</t>
  </si>
  <si>
    <t>6857L-2 ASSY</t>
  </si>
  <si>
    <t>17395-3</t>
  </si>
  <si>
    <t>17458-1</t>
  </si>
  <si>
    <t>17391-1</t>
  </si>
  <si>
    <t>7593</t>
  </si>
  <si>
    <t>7396</t>
  </si>
  <si>
    <t>Corning</t>
  </si>
  <si>
    <t>Void never received</t>
  </si>
  <si>
    <t>Void, Never received</t>
  </si>
  <si>
    <t>5487</t>
  </si>
  <si>
    <t>17463-1</t>
  </si>
  <si>
    <t>6278</t>
  </si>
  <si>
    <t>17461-1</t>
  </si>
  <si>
    <t xml:space="preserve">REWORK </t>
  </si>
  <si>
    <t>17480-1</t>
  </si>
  <si>
    <t>17438-2</t>
  </si>
  <si>
    <t>17529-1</t>
  </si>
  <si>
    <t>17473-1</t>
  </si>
  <si>
    <t>7879</t>
  </si>
  <si>
    <t>17031-4</t>
  </si>
  <si>
    <t>17032-4</t>
  </si>
  <si>
    <t>17030-1</t>
  </si>
  <si>
    <t>MONEY PROBLEM WAS ON HOLD</t>
  </si>
  <si>
    <t>17091-7</t>
  </si>
  <si>
    <t>17470-1</t>
  </si>
  <si>
    <t>17384-3</t>
  </si>
  <si>
    <t>17415-3</t>
  </si>
  <si>
    <t>17545-1</t>
  </si>
  <si>
    <t>17031-5</t>
  </si>
  <si>
    <t>17032-5</t>
  </si>
  <si>
    <t>17030-5</t>
  </si>
  <si>
    <t>17545-1-1</t>
  </si>
  <si>
    <t>17419-3</t>
  </si>
  <si>
    <t>17375-1</t>
  </si>
  <si>
    <t>HATTREAS</t>
  </si>
  <si>
    <t>A1959</t>
  </si>
  <si>
    <t>17550-1</t>
  </si>
  <si>
    <t>17440-2</t>
  </si>
  <si>
    <t>17469-1</t>
  </si>
  <si>
    <t>17556-1</t>
  </si>
  <si>
    <t>ECO</t>
  </si>
  <si>
    <t>6996-1</t>
  </si>
  <si>
    <t>17455-1</t>
  </si>
  <si>
    <t>17506-1</t>
  </si>
  <si>
    <t>17507-1</t>
  </si>
  <si>
    <t>ANALOG DEVICES</t>
  </si>
  <si>
    <t>7859L ASSY</t>
  </si>
  <si>
    <t>17380-3</t>
  </si>
  <si>
    <t>17503-4</t>
  </si>
  <si>
    <t>AMPHENOL ALDEN</t>
  </si>
  <si>
    <t>17508-1</t>
  </si>
  <si>
    <t>7890L</t>
  </si>
  <si>
    <t>17548-1</t>
  </si>
  <si>
    <t>17046-4</t>
  </si>
  <si>
    <t>7882 ASSY</t>
  </si>
  <si>
    <t>17546-1</t>
  </si>
  <si>
    <t>17484-3</t>
  </si>
  <si>
    <t>7885L</t>
  </si>
  <si>
    <t>7886L</t>
  </si>
  <si>
    <t>17511-1</t>
  </si>
  <si>
    <t>17578-1</t>
  </si>
  <si>
    <t>17494-1</t>
  </si>
  <si>
    <t>17099-1</t>
  </si>
  <si>
    <t>OPTO</t>
  </si>
  <si>
    <t>17579-1</t>
  </si>
  <si>
    <t>17471-3</t>
  </si>
  <si>
    <t>17527-3</t>
  </si>
  <si>
    <t>17580-1</t>
  </si>
  <si>
    <t>7783</t>
  </si>
  <si>
    <t>17464-1</t>
  </si>
  <si>
    <t>7889 ASSY</t>
  </si>
  <si>
    <t>17537-3</t>
  </si>
  <si>
    <t>17522-1</t>
  </si>
  <si>
    <t>17305-1</t>
  </si>
  <si>
    <t>17539-1</t>
  </si>
  <si>
    <t>17376-2</t>
  </si>
  <si>
    <t>17492-1</t>
  </si>
  <si>
    <t>17493-1</t>
  </si>
  <si>
    <t>7876</t>
  </si>
  <si>
    <t>17460-1</t>
  </si>
  <si>
    <t>17498-2</t>
  </si>
  <si>
    <t>17524-1</t>
  </si>
  <si>
    <t>17482-3</t>
  </si>
  <si>
    <t>17505-1</t>
  </si>
  <si>
    <t>SQUARE LINE</t>
  </si>
  <si>
    <t>17496-1</t>
  </si>
  <si>
    <t>17379-1</t>
  </si>
  <si>
    <t>17519-1</t>
  </si>
  <si>
    <t>17491-1</t>
  </si>
  <si>
    <t>17519-2</t>
  </si>
  <si>
    <t>17475-1</t>
  </si>
  <si>
    <t>7979L ASSY</t>
  </si>
  <si>
    <t>17468-3</t>
  </si>
  <si>
    <t>17467-3</t>
  </si>
  <si>
    <t>17412-2</t>
  </si>
  <si>
    <t>17067-4</t>
  </si>
  <si>
    <t>17490-3</t>
  </si>
  <si>
    <t>17451-3</t>
  </si>
  <si>
    <t>CUUSTOMER NEED FEW RIGHT AWAY</t>
  </si>
  <si>
    <t>DELTA V</t>
  </si>
  <si>
    <t>17598-1</t>
  </si>
  <si>
    <t>17532-1</t>
  </si>
  <si>
    <t>17348-1</t>
  </si>
  <si>
    <t>17453-4</t>
  </si>
  <si>
    <t>17447-1</t>
  </si>
  <si>
    <t>Vacuum Technology</t>
  </si>
  <si>
    <t>17412-1</t>
  </si>
  <si>
    <t>17483-3</t>
  </si>
  <si>
    <t>17526-3</t>
  </si>
  <si>
    <t>17499-3</t>
  </si>
  <si>
    <t>17500-3</t>
  </si>
  <si>
    <t>17363-1</t>
  </si>
  <si>
    <t>17485-3</t>
  </si>
  <si>
    <t>17486-3</t>
  </si>
  <si>
    <t>17540-1</t>
  </si>
  <si>
    <t>17547-1</t>
  </si>
  <si>
    <t>17544-1</t>
  </si>
  <si>
    <t>KAVO DENTAL</t>
  </si>
  <si>
    <t>17564-3</t>
  </si>
  <si>
    <t>17581-1</t>
  </si>
  <si>
    <t>17543-1</t>
  </si>
  <si>
    <t>17440-1</t>
  </si>
  <si>
    <t>7085 CABLE</t>
  </si>
  <si>
    <t>7796-1</t>
  </si>
  <si>
    <t>7796</t>
  </si>
  <si>
    <t>17595-1</t>
  </si>
  <si>
    <t>17289-1</t>
  </si>
  <si>
    <t>ALARM IT</t>
  </si>
  <si>
    <t>7848 ASSY</t>
  </si>
  <si>
    <t>17312-3</t>
  </si>
  <si>
    <t>17520-1</t>
  </si>
  <si>
    <t>17520-2</t>
  </si>
  <si>
    <t>17553-1</t>
  </si>
  <si>
    <t>17623-1</t>
  </si>
  <si>
    <t>17488-3</t>
  </si>
  <si>
    <t>17561-1</t>
  </si>
  <si>
    <t>17558-1</t>
  </si>
  <si>
    <t>17585-1</t>
  </si>
  <si>
    <t>17607-1</t>
  </si>
  <si>
    <t>7899L</t>
  </si>
  <si>
    <t>17515-1</t>
  </si>
  <si>
    <t>17513-1</t>
  </si>
  <si>
    <t>17514-1</t>
  </si>
  <si>
    <t>5220</t>
  </si>
  <si>
    <t>17577-1</t>
  </si>
  <si>
    <t>17554-1</t>
  </si>
  <si>
    <t>17537-4</t>
  </si>
  <si>
    <t>17393-1</t>
  </si>
  <si>
    <t>17519-4</t>
  </si>
  <si>
    <t>17610-1</t>
  </si>
  <si>
    <t>Hold for payment</t>
  </si>
  <si>
    <t>customer parts came late</t>
  </si>
  <si>
    <t>not considered late</t>
  </si>
  <si>
    <t>conditional formatting should auto highlight where ship date &gt; due date but job is marked on time - needs explanation</t>
  </si>
  <si>
    <t>update pivot chart to show # of late deliveries by job number over past 2-3 years - any repeat offenses?</t>
  </si>
  <si>
    <t>Units/delivery</t>
  </si>
  <si>
    <t>LTM Units/Delivery</t>
  </si>
  <si>
    <t>CAME LATE FROM OUT SOURCE; customer has no issue</t>
  </si>
  <si>
    <t>Various problems (VOID Inconclusive results)</t>
  </si>
  <si>
    <t>7723L</t>
  </si>
  <si>
    <t>8 (recv 2/3, returned 2/9)
+1 (recv 3/22, returned 3/23)</t>
  </si>
  <si>
    <t>kg closed, last unit may never come back</t>
  </si>
  <si>
    <t>VOID - rev eng of a poorly designed board, no troubleshooting info</t>
  </si>
  <si>
    <t>void - if and when comes in - subset of prior rma</t>
  </si>
  <si>
    <t>Bad Ceramic VOID- Customer material</t>
  </si>
  <si>
    <t>look out for blanks too - in all "red" columns</t>
  </si>
  <si>
    <t>Keyboard chip priblems - void not aci issue</t>
  </si>
  <si>
    <t>above graphs too subject to swings in larger orders like assy &amp; design, tech roi, static control….do by panels??</t>
  </si>
  <si>
    <t>8 not incl were buzzer (void)</t>
  </si>
  <si>
    <t>13 not incl were buzzer (void)</t>
  </si>
  <si>
    <t>17575-1</t>
  </si>
  <si>
    <t>17563-1</t>
  </si>
  <si>
    <t>17559-1</t>
  </si>
  <si>
    <t>17605-1</t>
  </si>
  <si>
    <t>Transrobotics</t>
  </si>
  <si>
    <t>8 + PARTS were shipped, OLD ASSY</t>
  </si>
  <si>
    <t>check quantity columns, ship date, delivery date for out of range date errors</t>
  </si>
  <si>
    <t xml:space="preserve">check ship and delivery date for out of range date errors - check input date, etc too.  </t>
  </si>
  <si>
    <t>NEED MORE TIME; CUSTOMER AWARE &amp; OKAY</t>
  </si>
  <si>
    <t>WRONG LED BY CUSTOMER LED TO ISSUES</t>
  </si>
  <si>
    <t>CAN NOT ABLE TO DO SLOT IN MACHINE; NOT A HARD CUSTOMER DATE</t>
  </si>
  <si>
    <t>NOT A HARD CUSTOMER DATE</t>
  </si>
  <si>
    <t>CAME LATE FROM OUT SOURCE; NOT A HARD CUSTOMER DATE</t>
  </si>
  <si>
    <t>SHIPPING DID NOT GIVE US (BHARAT); NOT A HARD CUSTOMER DATE</t>
  </si>
  <si>
    <t>PAYMENT ISSUES</t>
  </si>
  <si>
    <t>HOLIDAYS; CUSTOMER AWARE</t>
  </si>
  <si>
    <t>CUSTOMER DRIVEN ISSUES</t>
  </si>
  <si>
    <t>CUSTOMER REVISED REQUIREMENTS</t>
  </si>
  <si>
    <t>CUSTOMER EXPECTATIONS MET</t>
  </si>
  <si>
    <t>LONG LEAD; PAYMENT ISSUSE</t>
  </si>
  <si>
    <t>PARTS ISSUE - CUSTOMER SUPPLIED AND WE WAITED</t>
  </si>
  <si>
    <t>TILT SWITCH ISSUE - ON ENGINEERING HOLD FOR A BIT</t>
  </si>
  <si>
    <t>Various problems out of warranty</t>
  </si>
  <si>
    <t>Investigation Threshold: On Time Deliveries &lt; 95%</t>
  </si>
  <si>
    <t>Investigation Threshold:  Internal Unit Defects &gt; 3%</t>
  </si>
  <si>
    <t>17510-3</t>
  </si>
  <si>
    <t>7900</t>
  </si>
  <si>
    <t>17606-1</t>
  </si>
  <si>
    <t>17585-2</t>
  </si>
  <si>
    <t>17588-1</t>
  </si>
  <si>
    <t>17582-1</t>
  </si>
  <si>
    <t>17420-2</t>
  </si>
  <si>
    <t>17587-2</t>
  </si>
  <si>
    <t>15157-4</t>
  </si>
  <si>
    <t>17571-3</t>
  </si>
  <si>
    <t>7893L ASSY</t>
  </si>
  <si>
    <t>17565-3</t>
  </si>
  <si>
    <t>7862 ASSY</t>
  </si>
  <si>
    <t>17560-3</t>
  </si>
  <si>
    <t>17625-1</t>
  </si>
  <si>
    <t>7897 ASSY</t>
  </si>
  <si>
    <t>17603-1</t>
  </si>
  <si>
    <t>17476-3</t>
  </si>
  <si>
    <t>17372-1</t>
  </si>
  <si>
    <t>17453-2</t>
  </si>
  <si>
    <t>17572-3</t>
  </si>
  <si>
    <t>17533-1</t>
  </si>
  <si>
    <t>17600-1</t>
  </si>
  <si>
    <t>17443-1</t>
  </si>
  <si>
    <t>UINQUE ELE</t>
  </si>
  <si>
    <t>17609-1</t>
  </si>
  <si>
    <t>17217-4</t>
  </si>
  <si>
    <t>65818 ASSY</t>
  </si>
  <si>
    <t>7906</t>
  </si>
  <si>
    <t>7905</t>
  </si>
  <si>
    <t>17638-1</t>
  </si>
  <si>
    <t>7513 CABEL</t>
  </si>
  <si>
    <t>17541-1</t>
  </si>
  <si>
    <t>7903</t>
  </si>
  <si>
    <t>17628-1</t>
  </si>
  <si>
    <t>7816L ASSY</t>
  </si>
  <si>
    <t>17562-3</t>
  </si>
  <si>
    <t>5756</t>
  </si>
  <si>
    <t>17608-1</t>
  </si>
  <si>
    <t>17479-1</t>
  </si>
  <si>
    <t>17567-1</t>
  </si>
  <si>
    <t>17536-3</t>
  </si>
  <si>
    <t>7888L ASSY</t>
  </si>
  <si>
    <t>RUGGED SCI</t>
  </si>
  <si>
    <t>17586-3</t>
  </si>
  <si>
    <t>17617-2</t>
  </si>
  <si>
    <t>17583-1</t>
  </si>
  <si>
    <t>17619-1</t>
  </si>
  <si>
    <t>17523-3-1</t>
  </si>
  <si>
    <t>17671-1</t>
  </si>
  <si>
    <t>17641-1</t>
  </si>
  <si>
    <t>17622-5</t>
  </si>
  <si>
    <t>BART AUSTIN</t>
  </si>
  <si>
    <t>7898</t>
  </si>
  <si>
    <t>17604-1</t>
  </si>
  <si>
    <t>AMSEC</t>
  </si>
  <si>
    <t>7904 ASSY</t>
  </si>
  <si>
    <t>17632-3</t>
  </si>
  <si>
    <t>17666-1</t>
  </si>
  <si>
    <t xml:space="preserve">MODIFICATION </t>
  </si>
  <si>
    <t>17568-1</t>
  </si>
  <si>
    <t>17586-3-1</t>
  </si>
  <si>
    <t>7902 ASSY</t>
  </si>
  <si>
    <t>17627-3</t>
  </si>
  <si>
    <t>SANPLE</t>
  </si>
  <si>
    <t>17410-1</t>
  </si>
  <si>
    <t>17602-1</t>
  </si>
  <si>
    <t>17531-3</t>
  </si>
  <si>
    <t>17592-3</t>
  </si>
  <si>
    <t>17611-1</t>
  </si>
  <si>
    <t>7891</t>
  </si>
  <si>
    <t>17557-1</t>
  </si>
  <si>
    <t>MATERIL FROM CUSTOMER CAME LATE</t>
  </si>
  <si>
    <t>17447-2</t>
  </si>
  <si>
    <t>17642-1</t>
  </si>
  <si>
    <t>17602-3</t>
  </si>
  <si>
    <t>17620-1</t>
  </si>
  <si>
    <t>17382-1</t>
  </si>
  <si>
    <t>17589-3</t>
  </si>
  <si>
    <t>17576-3</t>
  </si>
  <si>
    <t>CUSTOMER APROVE COMP LATE</t>
  </si>
  <si>
    <t>17643-1</t>
  </si>
  <si>
    <t>17626-1</t>
  </si>
  <si>
    <t>17453-1</t>
  </si>
  <si>
    <t>17645-1</t>
  </si>
  <si>
    <t>17573-3</t>
  </si>
  <si>
    <t>5632</t>
  </si>
  <si>
    <t>17613-1</t>
  </si>
  <si>
    <t>Metal Monkey</t>
  </si>
  <si>
    <t>Damage at ACI</t>
  </si>
  <si>
    <t>17478-1</t>
  </si>
  <si>
    <t>17521-1</t>
  </si>
  <si>
    <t>17629-1</t>
  </si>
  <si>
    <t>7908 HARNESS</t>
  </si>
  <si>
    <t>17640-5</t>
  </si>
  <si>
    <t>17661-3</t>
  </si>
  <si>
    <t>7680L</t>
  </si>
  <si>
    <t>17648-2</t>
  </si>
  <si>
    <t>17633-1</t>
  </si>
  <si>
    <t>17639-3</t>
  </si>
  <si>
    <t>17612-3</t>
  </si>
  <si>
    <t>17649-1</t>
  </si>
  <si>
    <t>17497-1</t>
  </si>
  <si>
    <t>SIGNAL MOD</t>
  </si>
  <si>
    <t>7912</t>
  </si>
  <si>
    <t>17668-1</t>
  </si>
  <si>
    <t>17663-1</t>
  </si>
  <si>
    <t>17542-1</t>
  </si>
  <si>
    <t>17476-4</t>
  </si>
  <si>
    <t>17437-1</t>
  </si>
  <si>
    <t>17634-1</t>
  </si>
  <si>
    <t>17630-1</t>
  </si>
  <si>
    <t>17622-6</t>
  </si>
  <si>
    <t>7703ML1-ASSY</t>
  </si>
  <si>
    <t>17654-1</t>
  </si>
  <si>
    <t>7907L ASSY</t>
  </si>
  <si>
    <t>17640-3</t>
  </si>
  <si>
    <t>17622-7</t>
  </si>
  <si>
    <t>17660-1</t>
  </si>
  <si>
    <t>7920L ASSY</t>
  </si>
  <si>
    <t>17706-2</t>
  </si>
  <si>
    <t>17635-3</t>
  </si>
  <si>
    <t>17616-1</t>
  </si>
  <si>
    <t>BISCO</t>
  </si>
  <si>
    <t>7917-1</t>
  </si>
  <si>
    <t>17693-1</t>
  </si>
  <si>
    <t>17590-3</t>
  </si>
  <si>
    <t>7777 ASSY</t>
  </si>
  <si>
    <t>17615-3</t>
  </si>
  <si>
    <t>17651-3</t>
  </si>
  <si>
    <t>17624-2</t>
  </si>
  <si>
    <t>17680-1</t>
  </si>
  <si>
    <t>17555-1</t>
  </si>
  <si>
    <t>17719-1</t>
  </si>
  <si>
    <t>17552-1</t>
  </si>
  <si>
    <t>17516-3</t>
  </si>
  <si>
    <t>7911 ASSY</t>
  </si>
  <si>
    <t>17659-2</t>
  </si>
  <si>
    <t>TECH ROI</t>
  </si>
  <si>
    <t>17652-1</t>
  </si>
  <si>
    <t>17700-1</t>
  </si>
  <si>
    <t>17677-2</t>
  </si>
  <si>
    <t>LEGGET</t>
  </si>
  <si>
    <t>7896 ASSY</t>
  </si>
  <si>
    <t>17675-3</t>
  </si>
  <si>
    <t>17678-2</t>
  </si>
  <si>
    <t>PVS SENSOR</t>
  </si>
  <si>
    <t>7914</t>
  </si>
  <si>
    <t>17676-1</t>
  </si>
  <si>
    <t>LEWIS INFOTECH</t>
  </si>
  <si>
    <t>17515-2</t>
  </si>
  <si>
    <t>17514-2</t>
  </si>
  <si>
    <t>175132</t>
  </si>
  <si>
    <t>17282-4</t>
  </si>
  <si>
    <t>17714-1</t>
  </si>
  <si>
    <t>17711-1</t>
  </si>
  <si>
    <t>17685-3</t>
  </si>
  <si>
    <t>17694-1</t>
  </si>
  <si>
    <t>17549-1</t>
  </si>
  <si>
    <t>MERIDIAN</t>
  </si>
  <si>
    <t>7919 ASSY</t>
  </si>
  <si>
    <t>17698-2</t>
  </si>
  <si>
    <t>7918 ASSY</t>
  </si>
  <si>
    <t>17695-3</t>
  </si>
  <si>
    <t>17673-3</t>
  </si>
  <si>
    <t>17584-2</t>
  </si>
  <si>
    <t>351-1</t>
  </si>
  <si>
    <t>17525-3</t>
  </si>
  <si>
    <t>Damage in transit: 3
No Report: 1</t>
  </si>
  <si>
    <t>17727-1</t>
  </si>
  <si>
    <t>17644-2</t>
  </si>
  <si>
    <t>7909 ASSY</t>
  </si>
  <si>
    <t>CUSTOMER DID NOT CALL BACK ON TIME</t>
  </si>
  <si>
    <t>17650-3</t>
  </si>
  <si>
    <t>17731-1</t>
  </si>
  <si>
    <t>7922 ASSY</t>
  </si>
  <si>
    <t>17728-3</t>
  </si>
  <si>
    <t>NUVOTRONICS</t>
  </si>
  <si>
    <t>7901 ASSY</t>
  </si>
  <si>
    <t>17618-2</t>
  </si>
  <si>
    <t>17657-3</t>
  </si>
  <si>
    <t>17667-1</t>
  </si>
  <si>
    <t>17702-1</t>
  </si>
  <si>
    <t>17414-3</t>
  </si>
  <si>
    <t>17669-3</t>
  </si>
  <si>
    <t>17699-5</t>
  </si>
  <si>
    <t>17674-5</t>
  </si>
  <si>
    <t>17329-1</t>
  </si>
  <si>
    <t>6466</t>
  </si>
  <si>
    <t>17708-1</t>
  </si>
  <si>
    <t>17684-1</t>
  </si>
  <si>
    <t>TOTTAL FIR</t>
  </si>
  <si>
    <t>17688-1</t>
  </si>
  <si>
    <t>17674-3</t>
  </si>
  <si>
    <t>17637-3</t>
  </si>
  <si>
    <t>17729-1</t>
  </si>
  <si>
    <t>7910 ASSY</t>
  </si>
  <si>
    <t>17656-3</t>
  </si>
  <si>
    <t>WRONGPART ON BOM +SHORT COMP</t>
  </si>
  <si>
    <t>7916 ASSY</t>
  </si>
  <si>
    <t>17687-3</t>
  </si>
  <si>
    <t>WERONG PARTS ON BOM</t>
  </si>
  <si>
    <t>17269-3</t>
  </si>
  <si>
    <t>17665-1</t>
  </si>
  <si>
    <t xml:space="preserve">WE DID SHIP PARTIAL </t>
  </si>
  <si>
    <t>17655-3</t>
  </si>
  <si>
    <t>351-2</t>
  </si>
  <si>
    <t>Turbo Pro</t>
  </si>
  <si>
    <t>Various problems 
7 units had bad parts</t>
  </si>
  <si>
    <t>17682-3</t>
  </si>
  <si>
    <t>17760-1</t>
  </si>
  <si>
    <t>DUKE</t>
  </si>
  <si>
    <t>17757-1</t>
  </si>
  <si>
    <t>7921</t>
  </si>
  <si>
    <t>17713-1</t>
  </si>
  <si>
    <t>17679-3</t>
  </si>
  <si>
    <t>17672-1</t>
  </si>
  <si>
    <t>17315-3
17414-3</t>
  </si>
  <si>
    <t>17669-2</t>
  </si>
  <si>
    <t>17587-1</t>
  </si>
  <si>
    <t>17740-1</t>
  </si>
  <si>
    <t>17765-1</t>
  </si>
  <si>
    <t>REPORT</t>
  </si>
  <si>
    <t>7915 ASSY</t>
  </si>
  <si>
    <t>17686-3</t>
  </si>
  <si>
    <t>SO MANY QUATION ABOUT PARTS</t>
  </si>
  <si>
    <t>7905 ASSY</t>
  </si>
  <si>
    <t>7906 ASSY</t>
  </si>
  <si>
    <t>17707-3</t>
  </si>
  <si>
    <t>17715-1</t>
  </si>
  <si>
    <t>17748-1</t>
  </si>
  <si>
    <t>7925</t>
  </si>
  <si>
    <t>7924</t>
  </si>
  <si>
    <t>17712-1</t>
  </si>
  <si>
    <t>17721-1</t>
  </si>
  <si>
    <t>17541-2</t>
  </si>
  <si>
    <t>17674-1</t>
  </si>
  <si>
    <t>17538-3</t>
  </si>
  <si>
    <t>Wiser Systems</t>
  </si>
  <si>
    <t>Not programmed</t>
  </si>
  <si>
    <t>17718-1</t>
  </si>
  <si>
    <t>17689-6</t>
  </si>
  <si>
    <t>17647-3</t>
  </si>
  <si>
    <t>17778-1</t>
  </si>
  <si>
    <t>17732-1</t>
  </si>
  <si>
    <t>17723-3</t>
  </si>
  <si>
    <t>17745-1</t>
  </si>
  <si>
    <t>7266/67 ASSY</t>
  </si>
  <si>
    <t>7927</t>
  </si>
  <si>
    <t>17752-1</t>
  </si>
  <si>
    <t>17730-1</t>
  </si>
  <si>
    <t>7923 ASSY</t>
  </si>
  <si>
    <t>HUSQVARNA</t>
  </si>
  <si>
    <t>PICKDUP 3 ASSY FIRST ARTICLE</t>
  </si>
  <si>
    <t>7933 assy</t>
  </si>
  <si>
    <t>17776-1</t>
  </si>
  <si>
    <t>17716-3</t>
  </si>
  <si>
    <t>7930 CABEL</t>
  </si>
  <si>
    <t>17762-1</t>
  </si>
  <si>
    <t>17754-1</t>
  </si>
  <si>
    <t>R3M OTD</t>
  </si>
  <si>
    <t>R3M OTU</t>
  </si>
  <si>
    <t>R3M Units Returned</t>
  </si>
  <si>
    <t>R3M Deliveries Returned</t>
  </si>
  <si>
    <t>NOTE PQSI orders will impact metrics beginning august 2017</t>
  </si>
  <si>
    <t>17725-1</t>
  </si>
  <si>
    <t>17775-1</t>
  </si>
  <si>
    <t>17525-3-2</t>
  </si>
  <si>
    <t>RABIT ASSY CUSTOMER GIVE 080117</t>
  </si>
  <si>
    <t>17683-3</t>
  </si>
  <si>
    <t>17797-1</t>
  </si>
  <si>
    <t>RABBIT ASSY RETURN</t>
  </si>
  <si>
    <t>17689-3</t>
  </si>
  <si>
    <t>17742-1</t>
  </si>
  <si>
    <t>7935</t>
  </si>
  <si>
    <t>17788-1</t>
  </si>
  <si>
    <t>17755-1</t>
  </si>
  <si>
    <t>17724-1</t>
  </si>
  <si>
    <t>17709-3</t>
  </si>
  <si>
    <t>CORRE HEALTH</t>
  </si>
  <si>
    <t>17736-1</t>
  </si>
  <si>
    <t>17516-4</t>
  </si>
  <si>
    <t>17696-1</t>
  </si>
  <si>
    <t>ANTENA CAME LATE</t>
  </si>
  <si>
    <t>17753-1</t>
  </si>
  <si>
    <t>17771-2</t>
  </si>
  <si>
    <t>7932L ASSY</t>
  </si>
  <si>
    <t>17763-1</t>
  </si>
  <si>
    <t>351-3</t>
  </si>
  <si>
    <t>351-4</t>
  </si>
  <si>
    <t>8/3/2017 (14)</t>
  </si>
  <si>
    <t>Mixed</t>
  </si>
  <si>
    <t>17743-1</t>
  </si>
  <si>
    <t>17717-</t>
  </si>
  <si>
    <t>17741-2</t>
  </si>
  <si>
    <t>Lamda</t>
  </si>
  <si>
    <t>17690-3</t>
  </si>
  <si>
    <t>Wager</t>
  </si>
  <si>
    <t>17720-6</t>
  </si>
  <si>
    <t>17692-2</t>
  </si>
  <si>
    <t>17764-1</t>
  </si>
  <si>
    <t>17802-1</t>
  </si>
  <si>
    <t>-1</t>
  </si>
  <si>
    <t>17824-1</t>
  </si>
  <si>
    <t>17784-3</t>
  </si>
  <si>
    <t>17067-5</t>
  </si>
  <si>
    <t>17828-1</t>
  </si>
  <si>
    <t>17766-3</t>
  </si>
  <si>
    <t>VOID Customer did not give instruction</t>
  </si>
  <si>
    <t>17699-6</t>
  </si>
  <si>
    <t>17749-1</t>
  </si>
  <si>
    <t>17710-3</t>
  </si>
  <si>
    <t>17768-1</t>
  </si>
  <si>
    <t>17653-3</t>
  </si>
  <si>
    <t>17808-1</t>
  </si>
  <si>
    <t>7943 ASSY</t>
  </si>
  <si>
    <t>17814-3</t>
  </si>
  <si>
    <t>17759-1</t>
  </si>
  <si>
    <t>17733-1</t>
  </si>
  <si>
    <t>17699-1</t>
  </si>
  <si>
    <t>17767-3</t>
  </si>
  <si>
    <t>17769-1</t>
  </si>
  <si>
    <t>BOONE EDAM</t>
  </si>
  <si>
    <t>7937 AASY</t>
  </si>
  <si>
    <t>7938 ASSY</t>
  </si>
  <si>
    <t>7939 ASSY</t>
  </si>
  <si>
    <t>7936 ASSY</t>
  </si>
  <si>
    <t>17807-1</t>
  </si>
  <si>
    <t>5235</t>
  </si>
  <si>
    <t>17758-1</t>
  </si>
  <si>
    <t>17774-1</t>
  </si>
  <si>
    <t>17772-1</t>
  </si>
  <si>
    <t>17792-1</t>
  </si>
  <si>
    <t>17646-4</t>
  </si>
  <si>
    <t>17720-3</t>
  </si>
  <si>
    <t>6758</t>
  </si>
  <si>
    <t>17791-1</t>
  </si>
  <si>
    <t>17779-1</t>
  </si>
  <si>
    <t>7890L ASSY</t>
  </si>
  <si>
    <t>17823-3</t>
  </si>
  <si>
    <t>17785-1</t>
  </si>
  <si>
    <t>17794-1</t>
  </si>
  <si>
    <t>17703-1</t>
  </si>
  <si>
    <t>17699-4</t>
  </si>
  <si>
    <t>17857-1</t>
  </si>
  <si>
    <t>7934L</t>
  </si>
  <si>
    <t>17782-1</t>
  </si>
  <si>
    <t>17813-2</t>
  </si>
  <si>
    <t>ONE PCS WE SHIP ALL READY</t>
  </si>
  <si>
    <t>17703-2</t>
  </si>
  <si>
    <t>17783-3</t>
  </si>
  <si>
    <t>INDUCTO THERM</t>
  </si>
  <si>
    <t xml:space="preserve">ITT </t>
  </si>
  <si>
    <t>7926M ASSY</t>
  </si>
  <si>
    <t>17756-3</t>
  </si>
  <si>
    <t>17780-1</t>
  </si>
  <si>
    <t>17789-1</t>
  </si>
  <si>
    <t>17723-1</t>
  </si>
  <si>
    <t>17873-1</t>
  </si>
  <si>
    <t>17770-6</t>
  </si>
  <si>
    <t>17747-1</t>
  </si>
  <si>
    <t>17738-1</t>
  </si>
  <si>
    <t>7594</t>
  </si>
  <si>
    <t>7394</t>
  </si>
  <si>
    <t>7395</t>
  </si>
  <si>
    <t>17739-1</t>
  </si>
  <si>
    <t>7820-1</t>
  </si>
  <si>
    <t>17831-1</t>
  </si>
  <si>
    <t>17793-3</t>
  </si>
  <si>
    <t>17815-2</t>
  </si>
  <si>
    <t>7942 ASSY</t>
  </si>
  <si>
    <t>17860-1</t>
  </si>
  <si>
    <t>17811-3</t>
  </si>
  <si>
    <t>7941L ASSY</t>
  </si>
  <si>
    <t>7839L</t>
  </si>
  <si>
    <t>17777-3</t>
  </si>
  <si>
    <t>17515-3</t>
  </si>
  <si>
    <t>17514-3</t>
  </si>
  <si>
    <t>17513-3</t>
  </si>
  <si>
    <t>7950L ASSY</t>
  </si>
  <si>
    <t>17849-2</t>
  </si>
  <si>
    <t>17881-1</t>
  </si>
  <si>
    <t>17591-1</t>
  </si>
  <si>
    <t>7955</t>
  </si>
  <si>
    <t>17866-1</t>
  </si>
  <si>
    <t>17750-1</t>
  </si>
  <si>
    <t>17801-1</t>
  </si>
  <si>
    <t>FARNM</t>
  </si>
  <si>
    <t>17786-1</t>
  </si>
  <si>
    <t>17784-4</t>
  </si>
  <si>
    <t>17726-1</t>
  </si>
  <si>
    <t>17796-1</t>
  </si>
  <si>
    <t>7959 ASSY</t>
  </si>
  <si>
    <t>17877-2</t>
  </si>
  <si>
    <t>17819-4</t>
  </si>
  <si>
    <t>17809-1</t>
  </si>
  <si>
    <t>17631-1</t>
  </si>
  <si>
    <t>17833-1</t>
  </si>
  <si>
    <t>17829-1</t>
  </si>
  <si>
    <t>PAT COLLIN</t>
  </si>
  <si>
    <t>17847-1</t>
  </si>
  <si>
    <t>17819-5</t>
  </si>
  <si>
    <t>17844-1</t>
  </si>
  <si>
    <t>17819-1</t>
  </si>
  <si>
    <t>17864-1</t>
  </si>
  <si>
    <t>17864-3</t>
  </si>
  <si>
    <t>17800-3</t>
  </si>
  <si>
    <t>Mesur.io</t>
  </si>
  <si>
    <t>7907L</t>
  </si>
  <si>
    <t>7948</t>
  </si>
  <si>
    <t>7949</t>
  </si>
  <si>
    <t>17851-1</t>
  </si>
  <si>
    <t>17840-1</t>
  </si>
  <si>
    <t>17817-1</t>
  </si>
  <si>
    <t>A1969</t>
  </si>
  <si>
    <t>17825-1</t>
  </si>
  <si>
    <t>7947M</t>
  </si>
  <si>
    <t>17846-1</t>
  </si>
  <si>
    <t>TIM MOFORD</t>
  </si>
  <si>
    <t>7958 ASSY</t>
  </si>
  <si>
    <t>17876-3</t>
  </si>
  <si>
    <t>VOID not our units</t>
  </si>
  <si>
    <t>09/05/17 Not yet received</t>
  </si>
  <si>
    <r>
      <t xml:space="preserve">Relay Failures </t>
    </r>
    <r>
      <rPr>
        <b/>
        <sz val="11"/>
        <color theme="1"/>
        <rFont val="Calibri"/>
        <family val="2"/>
        <scheme val="minor"/>
      </rPr>
      <t>*BOGUS</t>
    </r>
  </si>
  <si>
    <r>
      <t xml:space="preserve">Relay Failures: 3 </t>
    </r>
    <r>
      <rPr>
        <b/>
        <sz val="11"/>
        <color theme="1"/>
        <rFont val="Calibri"/>
        <family val="2"/>
        <scheme val="minor"/>
      </rPr>
      <t>*BOGUS</t>
    </r>
    <r>
      <rPr>
        <sz val="11"/>
        <color theme="1"/>
        <rFont val="Calibri"/>
        <family val="2"/>
        <scheme val="minor"/>
      </rPr>
      <t xml:space="preserve">
</t>
    </r>
    <r>
      <rPr>
        <b/>
        <sz val="11"/>
        <color theme="1"/>
        <rFont val="Calibri"/>
        <family val="2"/>
        <scheme val="minor"/>
      </rPr>
      <t xml:space="preserve">Damage in transit: 1 </t>
    </r>
  </si>
  <si>
    <t>17541-3</t>
  </si>
  <si>
    <t>17476-6</t>
  </si>
  <si>
    <t>Benjamin Biomedical</t>
  </si>
  <si>
    <t>7207-1</t>
  </si>
  <si>
    <t>17717-3</t>
  </si>
  <si>
    <t>4558L</t>
  </si>
  <si>
    <t>17841-1</t>
  </si>
  <si>
    <t>7962 CABEL</t>
  </si>
  <si>
    <t>7963 CABEL</t>
  </si>
  <si>
    <t>7964 CABEL</t>
  </si>
  <si>
    <t>17891-2</t>
  </si>
  <si>
    <t>17848-2</t>
  </si>
  <si>
    <t>17839-1</t>
  </si>
  <si>
    <t>17812-3</t>
  </si>
  <si>
    <t>7680ML ASSY</t>
  </si>
  <si>
    <t>A1936</t>
  </si>
  <si>
    <t>17822-1</t>
  </si>
  <si>
    <t>17818-3</t>
  </si>
  <si>
    <t>7946 ASSY</t>
  </si>
  <si>
    <t>17938-2</t>
  </si>
  <si>
    <t>17904-2</t>
  </si>
  <si>
    <t>7905L ASSY</t>
  </si>
  <si>
    <t>17861-1</t>
  </si>
  <si>
    <t>17826-3</t>
  </si>
  <si>
    <t>17803-3</t>
  </si>
  <si>
    <t>17790-4</t>
  </si>
  <si>
    <t>7254T ASSY</t>
  </si>
  <si>
    <t>7254R ASSY</t>
  </si>
  <si>
    <t>17853-1</t>
  </si>
  <si>
    <t>17917-1</t>
  </si>
  <si>
    <t>17837-3</t>
  </si>
  <si>
    <t>OK WITH SHORT SHIP, CUSTOMER EXPEDITED</t>
  </si>
  <si>
    <t>3252</t>
  </si>
  <si>
    <t>17924-1</t>
  </si>
  <si>
    <t>17855-1</t>
  </si>
  <si>
    <t>7972 ASSY</t>
  </si>
  <si>
    <t>17903-3</t>
  </si>
  <si>
    <t>17862-1</t>
  </si>
  <si>
    <t>17811-4</t>
  </si>
  <si>
    <t>17826-6</t>
  </si>
  <si>
    <t>17898-1</t>
  </si>
  <si>
    <t>17875-1</t>
  </si>
  <si>
    <t>7960 ASSY</t>
  </si>
  <si>
    <t>17882-3</t>
  </si>
  <si>
    <t>PARTS INFORMATION CAME LATE FROM CUSTOMER</t>
  </si>
  <si>
    <t>17812-4</t>
  </si>
  <si>
    <t>Boards were not packed in anti static bags</t>
  </si>
  <si>
    <t>17819-2</t>
  </si>
  <si>
    <t>17746-1</t>
  </si>
  <si>
    <t>5439L</t>
  </si>
  <si>
    <t>17859-1</t>
  </si>
  <si>
    <t>17858-1</t>
  </si>
  <si>
    <t>17879-</t>
  </si>
  <si>
    <t>17898-2</t>
  </si>
  <si>
    <t>17883-1</t>
  </si>
  <si>
    <t>17737-1</t>
  </si>
  <si>
    <t>17878-1</t>
  </si>
  <si>
    <t>17770-5</t>
  </si>
  <si>
    <t>17795-1</t>
  </si>
  <si>
    <t>17931-1</t>
  </si>
  <si>
    <t>17905-1</t>
  </si>
  <si>
    <t>17770-2</t>
  </si>
  <si>
    <t>17889-1</t>
  </si>
  <si>
    <t>17816-3</t>
  </si>
  <si>
    <t>DAERRICK</t>
  </si>
  <si>
    <t>7984 ASSY</t>
  </si>
  <si>
    <t>17916-3</t>
  </si>
  <si>
    <t>17799-3</t>
  </si>
  <si>
    <t>6450L ASSY</t>
  </si>
  <si>
    <t>17842-1</t>
  </si>
  <si>
    <t>17787-1</t>
  </si>
  <si>
    <t>17805-1</t>
  </si>
  <si>
    <t>7965 CABEL</t>
  </si>
  <si>
    <t>7966 CABEL</t>
  </si>
  <si>
    <t>7967 CABEL</t>
  </si>
  <si>
    <t>7968 CABEL</t>
  </si>
  <si>
    <t>14</t>
  </si>
  <si>
    <t>17891-8</t>
  </si>
  <si>
    <t>7931 CABEL</t>
  </si>
  <si>
    <t>17946-2</t>
  </si>
  <si>
    <t>17804-3</t>
  </si>
  <si>
    <t>1796-1</t>
  </si>
  <si>
    <t>17646-5</t>
  </si>
  <si>
    <t>17910-1</t>
  </si>
  <si>
    <t>17890-1</t>
  </si>
  <si>
    <t>17909-1</t>
  </si>
  <si>
    <t>17863-3</t>
  </si>
  <si>
    <t>17772-3</t>
  </si>
  <si>
    <t>17865-3</t>
  </si>
  <si>
    <t>7973 ASSY</t>
  </si>
  <si>
    <t>17911-2</t>
  </si>
  <si>
    <t>17956-3</t>
  </si>
  <si>
    <t>17941-2</t>
  </si>
  <si>
    <t>7971 ASSY</t>
  </si>
  <si>
    <t>17897-1</t>
  </si>
  <si>
    <t>17852-3</t>
  </si>
  <si>
    <t>17856-3</t>
  </si>
  <si>
    <t>17735-1</t>
  </si>
  <si>
    <t>17902-1</t>
  </si>
  <si>
    <t>17908-1</t>
  </si>
  <si>
    <t>7969</t>
  </si>
  <si>
    <t>7970</t>
  </si>
  <si>
    <t>17914-1</t>
  </si>
  <si>
    <t>ATOM</t>
  </si>
  <si>
    <t>7961L</t>
  </si>
  <si>
    <t>17885-1</t>
  </si>
  <si>
    <t>Harsco Track Technologies</t>
  </si>
  <si>
    <t>17819-3</t>
  </si>
  <si>
    <t>Unit is dead</t>
  </si>
  <si>
    <t>17871-3</t>
  </si>
  <si>
    <t>17980-1</t>
  </si>
  <si>
    <t>17854-1</t>
  </si>
  <si>
    <t>17867-3</t>
  </si>
  <si>
    <t>17989-2</t>
  </si>
  <si>
    <t>3489</t>
  </si>
  <si>
    <t>17915-1</t>
  </si>
  <si>
    <t>4088</t>
  </si>
  <si>
    <t>17923-1</t>
  </si>
  <si>
    <t>17887-2</t>
  </si>
  <si>
    <t>17933-2</t>
  </si>
  <si>
    <t>17918-1</t>
  </si>
  <si>
    <t>17922-1</t>
  </si>
  <si>
    <t>17921-1</t>
  </si>
  <si>
    <t>17959-1</t>
  </si>
  <si>
    <t>KITTY HAWK</t>
  </si>
  <si>
    <t>7983 ASSY</t>
  </si>
  <si>
    <t>17957-3</t>
  </si>
  <si>
    <t>AEGIS POWER</t>
  </si>
  <si>
    <t>FIRST ARTICLE APROVAL CAME LATE</t>
  </si>
  <si>
    <t>17961-1</t>
  </si>
  <si>
    <t>17734-1</t>
  </si>
  <si>
    <t>17601-1</t>
  </si>
  <si>
    <t>17930-1</t>
  </si>
  <si>
    <t>7940L</t>
  </si>
  <si>
    <t>17806-1</t>
  </si>
  <si>
    <t>17850-3</t>
  </si>
  <si>
    <t>7982L</t>
  </si>
  <si>
    <t>17913-1</t>
  </si>
  <si>
    <t>17912-1</t>
  </si>
  <si>
    <t>7991L ASSY</t>
  </si>
  <si>
    <t>17965-3</t>
  </si>
  <si>
    <t>7945 ASSY</t>
  </si>
  <si>
    <t>17830-3</t>
  </si>
  <si>
    <t>WE HAVE TO REWORK ALL ASSY DIODE WAS WRONG</t>
  </si>
  <si>
    <t>7793L ASSY</t>
  </si>
  <si>
    <t>17964-3</t>
  </si>
  <si>
    <t>CUSTOMER PARTS CAME LATE AND NOT ENOUGH</t>
  </si>
  <si>
    <t>17893-3</t>
  </si>
  <si>
    <t>17939-1</t>
  </si>
  <si>
    <t>17972-3</t>
  </si>
  <si>
    <t>17968-1</t>
  </si>
  <si>
    <t>17952-1</t>
  </si>
  <si>
    <t>7981</t>
  </si>
  <si>
    <t>7974</t>
  </si>
  <si>
    <t>7975</t>
  </si>
  <si>
    <t>7976</t>
  </si>
  <si>
    <t>7977</t>
  </si>
  <si>
    <t>GE POWER</t>
  </si>
  <si>
    <t>17982-1</t>
  </si>
  <si>
    <t>17864-4</t>
  </si>
  <si>
    <t>17928-1</t>
  </si>
  <si>
    <t>17926-1</t>
  </si>
  <si>
    <t>17929-1</t>
  </si>
  <si>
    <t>7986L ASSY</t>
  </si>
  <si>
    <t>WAYLINK</t>
  </si>
  <si>
    <t>17962-1</t>
  </si>
  <si>
    <t>VARIOUS</t>
  </si>
  <si>
    <t>4602</t>
  </si>
  <si>
    <t>17943-1</t>
  </si>
  <si>
    <t>17906-3</t>
  </si>
  <si>
    <t>CUSTOMER PART CAME LATE AND NOT ENOUGH</t>
  </si>
  <si>
    <t>17935-1</t>
  </si>
  <si>
    <t>Meridian</t>
  </si>
  <si>
    <t>17773-3</t>
  </si>
  <si>
    <t>Kittyhawk</t>
  </si>
  <si>
    <t>M1-M12 solder</t>
  </si>
  <si>
    <t>17942-3</t>
  </si>
  <si>
    <t>17947-3</t>
  </si>
  <si>
    <t>17888-3</t>
  </si>
  <si>
    <t>17901-3</t>
  </si>
  <si>
    <t>17864-2</t>
  </si>
  <si>
    <t>17981-1</t>
  </si>
  <si>
    <t>17944-1</t>
  </si>
  <si>
    <t>18007-2</t>
  </si>
  <si>
    <t>7999 CABEL</t>
  </si>
  <si>
    <t>18019-1</t>
  </si>
  <si>
    <t>17983-1</t>
  </si>
  <si>
    <t>JOB7777</t>
  </si>
  <si>
    <t>17945-1</t>
  </si>
  <si>
    <t>17952-8</t>
  </si>
  <si>
    <t>7980</t>
  </si>
  <si>
    <t>7979</t>
  </si>
  <si>
    <t>7978</t>
  </si>
  <si>
    <t>17951-1</t>
  </si>
  <si>
    <t>17978-1</t>
  </si>
  <si>
    <t>18002-1</t>
  </si>
  <si>
    <t>7821 ASSY</t>
  </si>
  <si>
    <t>17953-1</t>
  </si>
  <si>
    <t>17971-1</t>
  </si>
  <si>
    <t>ASD PROBLEM</t>
  </si>
  <si>
    <t>17975-1</t>
  </si>
  <si>
    <t>Lambda</t>
  </si>
  <si>
    <t>Short U200</t>
  </si>
  <si>
    <t>17277-2</t>
  </si>
  <si>
    <t>18045-1</t>
  </si>
  <si>
    <t>17810-3</t>
  </si>
  <si>
    <t>ONE ASSY CUSOMER GOT FOR APROVAL</t>
  </si>
  <si>
    <t>17932-1</t>
  </si>
  <si>
    <t>17964-2</t>
  </si>
  <si>
    <t>17282-3
17282-4</t>
  </si>
  <si>
    <t>"Selectible Microprocessor"</t>
  </si>
  <si>
    <t>17886-1</t>
  </si>
  <si>
    <t>17970-3</t>
  </si>
  <si>
    <t>18018-1</t>
  </si>
  <si>
    <t>17960-1</t>
  </si>
  <si>
    <t>CUSTOMER ASSY CAME LATE</t>
  </si>
  <si>
    <t>17954-1</t>
  </si>
  <si>
    <t>7992</t>
  </si>
  <si>
    <t>17977-1</t>
  </si>
  <si>
    <t>17892-1</t>
  </si>
  <si>
    <t>17990-1</t>
  </si>
  <si>
    <t>18035-1</t>
  </si>
  <si>
    <t>7995L ASSY</t>
  </si>
  <si>
    <t>17986-2</t>
  </si>
  <si>
    <t>17973-3</t>
  </si>
  <si>
    <t>7998</t>
  </si>
  <si>
    <t>18029-1</t>
  </si>
  <si>
    <t>17991-1</t>
  </si>
  <si>
    <t>17988-1</t>
  </si>
  <si>
    <t>17989-1</t>
  </si>
  <si>
    <t>17992-1</t>
  </si>
  <si>
    <t>18052-1</t>
  </si>
  <si>
    <t>17966-1</t>
  </si>
  <si>
    <t>17985-2</t>
  </si>
  <si>
    <t>7820-1 ASSY</t>
  </si>
  <si>
    <t>18026-1</t>
  </si>
  <si>
    <t>18025-1</t>
  </si>
  <si>
    <t>RESOSENANT</t>
  </si>
  <si>
    <t>8005L</t>
  </si>
  <si>
    <t>18056-1</t>
  </si>
  <si>
    <t>CAME LATE</t>
  </si>
  <si>
    <t>17963-3</t>
  </si>
  <si>
    <t>17900-1</t>
  </si>
  <si>
    <t>17931-2</t>
  </si>
  <si>
    <t>17919-3</t>
  </si>
  <si>
    <t>17987-1</t>
  </si>
  <si>
    <t>18065-1</t>
  </si>
  <si>
    <t>18004-1</t>
  </si>
  <si>
    <t>7956</t>
  </si>
  <si>
    <t>18061-1</t>
  </si>
  <si>
    <t>18043-1</t>
  </si>
  <si>
    <t>18033-3</t>
  </si>
  <si>
    <t>17940-3</t>
  </si>
  <si>
    <t>17972-1</t>
  </si>
  <si>
    <t>BRIAN BURNEY</t>
  </si>
  <si>
    <t>8007 ASSY</t>
  </si>
  <si>
    <t>18060-1</t>
  </si>
  <si>
    <t>18005-1</t>
  </si>
  <si>
    <t>17895-1</t>
  </si>
  <si>
    <t>18013-1</t>
  </si>
  <si>
    <t>18021-3</t>
  </si>
  <si>
    <t>17979-6</t>
  </si>
  <si>
    <t>17836-1</t>
  </si>
  <si>
    <t>LOGIX</t>
  </si>
  <si>
    <t>18027-4</t>
  </si>
  <si>
    <t>18017-1</t>
  </si>
  <si>
    <t>8011 ASSY</t>
  </si>
  <si>
    <t>NCR-EXT-1747-L</t>
  </si>
  <si>
    <t>18040-1</t>
  </si>
  <si>
    <t>18000-2</t>
  </si>
  <si>
    <t>17979-3</t>
  </si>
  <si>
    <t>NCR-EXT-11484-C</t>
  </si>
  <si>
    <t>18089-2</t>
  </si>
  <si>
    <t>DB9 connector not allowing mating</t>
  </si>
  <si>
    <t>18016-2</t>
  </si>
  <si>
    <t>18079-1</t>
  </si>
  <si>
    <t>17997-1</t>
  </si>
  <si>
    <t>18009-1</t>
  </si>
  <si>
    <t>18037-1</t>
  </si>
  <si>
    <t>7952</t>
  </si>
  <si>
    <t>7953</t>
  </si>
  <si>
    <t>7954</t>
  </si>
  <si>
    <t>17880-1</t>
  </si>
  <si>
    <t>18034-1</t>
  </si>
  <si>
    <t>7512 ASSY</t>
  </si>
  <si>
    <t>18003-1</t>
  </si>
  <si>
    <t>17998-1</t>
  </si>
  <si>
    <t>17887-3</t>
  </si>
  <si>
    <t>JAY2 OUT</t>
  </si>
  <si>
    <t>18068-1</t>
  </si>
  <si>
    <t>7989M ASSY</t>
  </si>
  <si>
    <t>17969-1</t>
  </si>
  <si>
    <t>7850L</t>
  </si>
  <si>
    <t>18111-1</t>
  </si>
  <si>
    <t>18113-1</t>
  </si>
  <si>
    <t>5288</t>
  </si>
  <si>
    <t>18050-1</t>
  </si>
  <si>
    <t>Dim Fiberoptic port</t>
  </si>
  <si>
    <t>7990M ASSY</t>
  </si>
  <si>
    <t>17969-2</t>
  </si>
  <si>
    <t xml:space="preserve">VOID 10/11/17
</t>
  </si>
  <si>
    <t>Chryden</t>
  </si>
  <si>
    <t>5582-24</t>
  </si>
  <si>
    <t>18073-3</t>
  </si>
  <si>
    <t>18041-4</t>
  </si>
  <si>
    <t>18041-1</t>
  </si>
  <si>
    <t>17933-3</t>
  </si>
  <si>
    <t>17646-6</t>
  </si>
  <si>
    <t>18049-1</t>
  </si>
  <si>
    <t>18044-2</t>
  </si>
  <si>
    <t>18011-6</t>
  </si>
  <si>
    <t>18011-3</t>
  </si>
  <si>
    <t>18027-3</t>
  </si>
  <si>
    <t>VOID per Vic</t>
  </si>
  <si>
    <t>8006 ASSY</t>
  </si>
  <si>
    <t>18057-3</t>
  </si>
  <si>
    <t>17999-3</t>
  </si>
  <si>
    <t>18047-1</t>
  </si>
  <si>
    <t>18006-2</t>
  </si>
  <si>
    <t>18084-1</t>
  </si>
  <si>
    <t>18083-1</t>
  </si>
  <si>
    <t xml:space="preserve">Intermittently working / </t>
  </si>
  <si>
    <t>Sent for eval</t>
  </si>
  <si>
    <t>Waiting on units</t>
  </si>
  <si>
    <t>Solder Bridge / Polarity / Replace part</t>
  </si>
  <si>
    <t>2 of these not ACI</t>
  </si>
  <si>
    <t>Not programming</t>
  </si>
  <si>
    <t>Part Problem</t>
  </si>
  <si>
    <t>Not Programmed</t>
  </si>
  <si>
    <t>18006-1</t>
  </si>
  <si>
    <t>18046-3</t>
  </si>
  <si>
    <t>18010-2</t>
  </si>
  <si>
    <t>17820-1</t>
  </si>
  <si>
    <t>18038-1</t>
  </si>
  <si>
    <t>18041-2</t>
  </si>
  <si>
    <t>18012-1</t>
  </si>
  <si>
    <t>17976-3</t>
  </si>
  <si>
    <t>MCGEGOR</t>
  </si>
  <si>
    <t>4555</t>
  </si>
  <si>
    <t>18058-1</t>
  </si>
  <si>
    <t>17912-2</t>
  </si>
  <si>
    <t>8001 ASSY</t>
  </si>
  <si>
    <t>18024-3</t>
  </si>
  <si>
    <t>18074-1</t>
  </si>
  <si>
    <t>17933-1</t>
  </si>
  <si>
    <t>17985-1</t>
  </si>
  <si>
    <t>18101-1</t>
  </si>
  <si>
    <t>18066-1</t>
  </si>
  <si>
    <t>18067-1</t>
  </si>
  <si>
    <t>INFINTUM</t>
  </si>
  <si>
    <t>8012 ASSY</t>
  </si>
  <si>
    <t>18072-3</t>
  </si>
  <si>
    <t xml:space="preserve">COMPUTER </t>
  </si>
  <si>
    <t>5455M ASSY</t>
  </si>
  <si>
    <t>18014-3</t>
  </si>
  <si>
    <t>18098-3</t>
  </si>
  <si>
    <t>17790-5</t>
  </si>
  <si>
    <t>8024M ASSY</t>
  </si>
  <si>
    <t>18110-3</t>
  </si>
  <si>
    <t>7996 ASSY</t>
  </si>
  <si>
    <t>17996-3</t>
  </si>
  <si>
    <t>18042-3</t>
  </si>
  <si>
    <t>18104-1</t>
  </si>
  <si>
    <t>WE ALL READT SHIP 25 PRIMUM</t>
  </si>
  <si>
    <t>8004 ASSY</t>
  </si>
  <si>
    <t>18051-3</t>
  </si>
  <si>
    <t>18071-2</t>
  </si>
  <si>
    <t>17812-5</t>
  </si>
  <si>
    <t xml:space="preserve">RABIT BOARD HAVE LONG LEAD </t>
  </si>
  <si>
    <t>17673-1</t>
  </si>
  <si>
    <t>18089-6</t>
  </si>
  <si>
    <t>LIGHT ENG.</t>
  </si>
  <si>
    <t>18076-2</t>
  </si>
  <si>
    <t>18075-3</t>
  </si>
  <si>
    <t>18118-1</t>
  </si>
  <si>
    <t>6390 RMA 369</t>
  </si>
  <si>
    <t>18006-3</t>
  </si>
  <si>
    <t>18008-1</t>
  </si>
  <si>
    <t>17958-1</t>
  </si>
  <si>
    <t>18078-1</t>
  </si>
  <si>
    <t>18148-1</t>
  </si>
  <si>
    <t>SQUARE D</t>
  </si>
  <si>
    <t>18169-1</t>
  </si>
  <si>
    <t>18135-1</t>
  </si>
  <si>
    <t>RE TEST</t>
  </si>
  <si>
    <t>12E GROUP</t>
  </si>
  <si>
    <t>18077-1</t>
  </si>
  <si>
    <t>6857ML-ASSY</t>
  </si>
  <si>
    <t>18120-3</t>
  </si>
  <si>
    <t>18085-1</t>
  </si>
  <si>
    <t>8015</t>
  </si>
  <si>
    <t>18096-1</t>
  </si>
  <si>
    <t>18089-7</t>
  </si>
  <si>
    <t>18107-3</t>
  </si>
  <si>
    <t>18048-6</t>
  </si>
  <si>
    <t>18010-3</t>
  </si>
  <si>
    <t>18107-4</t>
  </si>
  <si>
    <t>17953-2</t>
  </si>
  <si>
    <t>18073-4</t>
  </si>
  <si>
    <t>18114-3</t>
  </si>
  <si>
    <t>18134-1</t>
  </si>
  <si>
    <t>18059-2</t>
  </si>
  <si>
    <t>18030-1</t>
  </si>
  <si>
    <t>17993-1</t>
  </si>
  <si>
    <t>18141-1</t>
  </si>
  <si>
    <t>18102-1</t>
  </si>
  <si>
    <t>8022L ASSY</t>
  </si>
  <si>
    <t>18106-1</t>
  </si>
  <si>
    <t>18064-3</t>
  </si>
  <si>
    <t>18136-2</t>
  </si>
  <si>
    <t>8030 ASSY</t>
  </si>
  <si>
    <t>7703ML-2 ASSY</t>
  </si>
  <si>
    <t>18151-3</t>
  </si>
  <si>
    <t>17967-6</t>
  </si>
  <si>
    <t>17955-1</t>
  </si>
  <si>
    <t>18089-3</t>
  </si>
  <si>
    <t>17932-3</t>
  </si>
  <si>
    <t>17994-1</t>
  </si>
  <si>
    <t>18048-3</t>
  </si>
  <si>
    <t>CUSTOMER PICKED UP 6</t>
  </si>
  <si>
    <t>18105-1</t>
  </si>
  <si>
    <t>7143L</t>
  </si>
  <si>
    <t>7144L</t>
  </si>
  <si>
    <t>P1 polarity</t>
  </si>
  <si>
    <t>18119-3</t>
  </si>
  <si>
    <t>17894-3</t>
  </si>
  <si>
    <t>18100-2</t>
  </si>
  <si>
    <t>18094-1</t>
  </si>
  <si>
    <t>18109-1</t>
  </si>
  <si>
    <t>18126-1</t>
  </si>
  <si>
    <t>18099-1</t>
  </si>
  <si>
    <t>8026</t>
  </si>
  <si>
    <t>18150-1</t>
  </si>
  <si>
    <t>18189-1</t>
  </si>
  <si>
    <t>RETEST</t>
  </si>
  <si>
    <t>GCE MARKET</t>
  </si>
  <si>
    <t>8018 ASSY</t>
  </si>
  <si>
    <t>18103-3</t>
  </si>
  <si>
    <t>18142-1</t>
  </si>
  <si>
    <t>18199-1</t>
  </si>
  <si>
    <t>8013</t>
  </si>
  <si>
    <t>18081-1</t>
  </si>
  <si>
    <t>8014 ASSY</t>
  </si>
  <si>
    <t>18097-3</t>
  </si>
  <si>
    <t>18148-2</t>
  </si>
  <si>
    <t>18113-2</t>
  </si>
  <si>
    <t>18086-1</t>
  </si>
  <si>
    <t>18116-1</t>
  </si>
  <si>
    <t>8016L ASSY</t>
  </si>
  <si>
    <t>18095-3</t>
  </si>
  <si>
    <t>BROWN &amp; ASSO</t>
  </si>
  <si>
    <t>8010 CABLE</t>
  </si>
  <si>
    <t>8009 CABLE</t>
  </si>
  <si>
    <t>18063-6</t>
  </si>
  <si>
    <t>18003-3</t>
  </si>
  <si>
    <t>18108-1</t>
  </si>
  <si>
    <t>18155-1</t>
  </si>
  <si>
    <t>17821-1</t>
  </si>
  <si>
    <t>18032-1</t>
  </si>
  <si>
    <t>18172-4</t>
  </si>
  <si>
    <t>18030-2</t>
  </si>
  <si>
    <t>18041-3</t>
  </si>
  <si>
    <t>6273ML ASSY</t>
  </si>
  <si>
    <t>18129-3</t>
  </si>
  <si>
    <t>OLD REV ASSY</t>
  </si>
  <si>
    <t>7131 WE DID SHIP ONE ALL READY</t>
  </si>
  <si>
    <t>8033</t>
  </si>
  <si>
    <t>18153-3</t>
  </si>
  <si>
    <t>CUSTOMER PICKED UP</t>
  </si>
  <si>
    <t>7916L</t>
  </si>
  <si>
    <t>7941L</t>
  </si>
  <si>
    <t>6912 CABLE</t>
  </si>
  <si>
    <t>18076-3</t>
  </si>
  <si>
    <t>18200-1</t>
  </si>
  <si>
    <t>18192-1</t>
  </si>
  <si>
    <t>18107-1</t>
  </si>
  <si>
    <t>18168-1</t>
  </si>
  <si>
    <t>18164-1</t>
  </si>
  <si>
    <t>18160-1</t>
  </si>
  <si>
    <t>18124-1</t>
  </si>
  <si>
    <t>18115-3</t>
  </si>
  <si>
    <t>7914L</t>
  </si>
  <si>
    <t>18133-1</t>
  </si>
  <si>
    <t>CAME LATE FROM V</t>
  </si>
  <si>
    <t>seven months is enough to have got it here</t>
  </si>
  <si>
    <t>N378</t>
  </si>
  <si>
    <t>Not returned / Cust Used</t>
  </si>
  <si>
    <t>Wrong wire used</t>
  </si>
  <si>
    <t>17646-7</t>
  </si>
  <si>
    <t>18183-1</t>
  </si>
  <si>
    <t>18161-1-2</t>
  </si>
  <si>
    <t>8020 ASSY</t>
  </si>
  <si>
    <t>18112-3</t>
  </si>
  <si>
    <t>LIVINNSTON</t>
  </si>
  <si>
    <t>8024L ASSY</t>
  </si>
  <si>
    <t>18128-3</t>
  </si>
  <si>
    <t>18146-3</t>
  </si>
  <si>
    <t>7478-1 ASSY</t>
  </si>
  <si>
    <t>18131-3</t>
  </si>
  <si>
    <t>Pyott Boone</t>
  </si>
  <si>
    <t>4077 (BB)</t>
  </si>
  <si>
    <t>17848-1</t>
  </si>
  <si>
    <t>Not screen printed</t>
  </si>
  <si>
    <t>18127-3</t>
  </si>
  <si>
    <t>18129-6</t>
  </si>
  <si>
    <t>18260-1</t>
  </si>
  <si>
    <t>18165-1</t>
  </si>
  <si>
    <t>18153-1</t>
  </si>
  <si>
    <t>18159-1</t>
  </si>
  <si>
    <t>18158-1</t>
  </si>
  <si>
    <t>18080-1</t>
  </si>
  <si>
    <t>18140-1</t>
  </si>
  <si>
    <t>18183-2</t>
  </si>
  <si>
    <t>18149-6</t>
  </si>
  <si>
    <t>17993-2</t>
  </si>
  <si>
    <t>17994-2</t>
  </si>
  <si>
    <t>DID NOT ORDER ALUMINIUM BOX ON TIME</t>
  </si>
  <si>
    <t>18207-1</t>
  </si>
  <si>
    <t>18163-1</t>
  </si>
  <si>
    <t>FLEXCEL</t>
  </si>
  <si>
    <t>18257-1</t>
  </si>
  <si>
    <t>18059-1</t>
  </si>
  <si>
    <t>18040-2</t>
  </si>
  <si>
    <t>18089-1</t>
  </si>
  <si>
    <t>18419-2</t>
  </si>
  <si>
    <t>18046-4</t>
  </si>
  <si>
    <t>8034 ASSY</t>
  </si>
  <si>
    <t>18171-3</t>
  </si>
  <si>
    <t>METAL WORKS</t>
  </si>
  <si>
    <t>8035 ASSY</t>
  </si>
  <si>
    <t>8036 ASSY</t>
  </si>
  <si>
    <t>18166-2</t>
  </si>
  <si>
    <t>HONDA</t>
  </si>
  <si>
    <t>8002 ASSY</t>
  </si>
  <si>
    <t>18201-3</t>
  </si>
  <si>
    <t>18177-1</t>
  </si>
  <si>
    <t>18219-1</t>
  </si>
  <si>
    <t>LONG LEAD IN PARTS</t>
  </si>
  <si>
    <t>8025 ASSY</t>
  </si>
  <si>
    <t>18125-3</t>
  </si>
  <si>
    <t xml:space="preserve">FIRST ARTICLE APROVAL </t>
  </si>
  <si>
    <t>DAVIS PRODUCTS</t>
  </si>
  <si>
    <t>8027 ASSY</t>
  </si>
  <si>
    <t>18173-3</t>
  </si>
  <si>
    <t>8046 ASSY</t>
  </si>
  <si>
    <t>18220-2</t>
  </si>
  <si>
    <t>18145-3</t>
  </si>
  <si>
    <t>18089-5</t>
  </si>
  <si>
    <t>18197-1</t>
  </si>
  <si>
    <t>4389L</t>
  </si>
  <si>
    <t>18191-1</t>
  </si>
  <si>
    <t>18228-1</t>
  </si>
  <si>
    <t>18167-1</t>
  </si>
  <si>
    <t>18227-1</t>
  </si>
  <si>
    <t>8000 ASSY</t>
  </si>
  <si>
    <t>18023-3</t>
  </si>
  <si>
    <t>18041-5</t>
  </si>
  <si>
    <t>18030-3</t>
  </si>
  <si>
    <t>8002M ASSY</t>
  </si>
  <si>
    <t>Aegis Power</t>
  </si>
  <si>
    <t>18217-1</t>
  </si>
  <si>
    <t>18175-3</t>
  </si>
  <si>
    <t>CENTURY</t>
  </si>
  <si>
    <t>8038 ASSY</t>
  </si>
  <si>
    <t>18190-3</t>
  </si>
  <si>
    <t>7043 CABLE</t>
  </si>
  <si>
    <t>SAMPLE FOR APROVAL</t>
  </si>
  <si>
    <t>18210-2</t>
  </si>
  <si>
    <t>18148-3</t>
  </si>
  <si>
    <t>18152-2</t>
  </si>
  <si>
    <t>18170-1</t>
  </si>
  <si>
    <t>18223-1</t>
  </si>
  <si>
    <t>18178-1</t>
  </si>
  <si>
    <t>18132-3</t>
  </si>
  <si>
    <t>18122-1</t>
  </si>
  <si>
    <t>17953-3</t>
  </si>
  <si>
    <t>18233-1</t>
  </si>
  <si>
    <t>18121-1</t>
  </si>
  <si>
    <t>18224-1</t>
  </si>
  <si>
    <t>18231-1</t>
  </si>
  <si>
    <t>18209-1</t>
  </si>
  <si>
    <t>WE SHIP 4 ASSY ALL READY</t>
  </si>
  <si>
    <t>Praful</t>
  </si>
  <si>
    <t>18195-2</t>
  </si>
  <si>
    <t>18031-1</t>
  </si>
  <si>
    <t>18015-1</t>
  </si>
  <si>
    <t>18196-3</t>
  </si>
  <si>
    <t xml:space="preserve">VENTURE </t>
  </si>
  <si>
    <t>7680 ASSY</t>
  </si>
  <si>
    <t>18273-3</t>
  </si>
  <si>
    <t>18222-3</t>
  </si>
  <si>
    <t>18193-1</t>
  </si>
  <si>
    <t>18142-4</t>
  </si>
  <si>
    <t>18003-4</t>
  </si>
  <si>
    <t>18277-1</t>
  </si>
  <si>
    <t>Program</t>
  </si>
  <si>
    <t>18172-1</t>
  </si>
  <si>
    <t>17692-4</t>
  </si>
  <si>
    <t>18107-5</t>
  </si>
  <si>
    <t>18214-3</t>
  </si>
  <si>
    <t>18213-3</t>
  </si>
  <si>
    <t>18212-3</t>
  </si>
  <si>
    <t>18215-3</t>
  </si>
  <si>
    <t>7864 ASSY</t>
  </si>
  <si>
    <t>18216-1</t>
  </si>
  <si>
    <t>18263-1</t>
  </si>
  <si>
    <t>18185-4</t>
  </si>
  <si>
    <t>VELOCITY</t>
  </si>
  <si>
    <t>8047 ASSY</t>
  </si>
  <si>
    <t>18242-3</t>
  </si>
  <si>
    <t>18181-6</t>
  </si>
  <si>
    <t>18259-1</t>
  </si>
  <si>
    <t>5684</t>
  </si>
  <si>
    <t>BOON EDAM</t>
  </si>
  <si>
    <t>7952, 7953, &amp; 7954</t>
  </si>
  <si>
    <t>Prototypes</t>
  </si>
  <si>
    <t>17880-1, 17880-2, &amp; 17880-3</t>
  </si>
  <si>
    <t>8003 ASSY</t>
  </si>
  <si>
    <t>18139-3</t>
  </si>
  <si>
    <t>SAPMLE FOR APPROVAL</t>
  </si>
  <si>
    <t xml:space="preserve">4793L </t>
  </si>
  <si>
    <t>18087-1</t>
  </si>
  <si>
    <t>18123-1</t>
  </si>
  <si>
    <t>18253-1</t>
  </si>
  <si>
    <t>18246-3</t>
  </si>
  <si>
    <t>18235-1</t>
  </si>
  <si>
    <t>18238-1</t>
  </si>
  <si>
    <t>18147-3</t>
  </si>
  <si>
    <t>18054-2</t>
  </si>
  <si>
    <t>18157-3</t>
  </si>
  <si>
    <t>18089-4</t>
  </si>
  <si>
    <t>18107-2</t>
  </si>
  <si>
    <t>CAPTIVE</t>
  </si>
  <si>
    <t>8051</t>
  </si>
  <si>
    <t>18281-1</t>
  </si>
  <si>
    <t>18250-2</t>
  </si>
  <si>
    <t>6519-1 COM</t>
  </si>
  <si>
    <t>18245-1</t>
  </si>
  <si>
    <t>18237-1</t>
  </si>
  <si>
    <t>18172-3</t>
  </si>
  <si>
    <t>18247-1</t>
  </si>
  <si>
    <t>18252-2</t>
  </si>
  <si>
    <t>8038</t>
  </si>
  <si>
    <t>18290-1</t>
  </si>
  <si>
    <t>18198-3</t>
  </si>
  <si>
    <t>E.I.T</t>
  </si>
  <si>
    <t>18249-3</t>
  </si>
  <si>
    <t>18284-1</t>
  </si>
  <si>
    <t>3972L</t>
  </si>
  <si>
    <t>18148-4</t>
  </si>
  <si>
    <t>18232-1</t>
  </si>
  <si>
    <t>18256-1</t>
  </si>
  <si>
    <t>17967-3</t>
  </si>
  <si>
    <t>18188-2</t>
  </si>
  <si>
    <t>18046-6</t>
  </si>
  <si>
    <t>18283-1</t>
  </si>
  <si>
    <t xml:space="preserve">QC HOLDING IT AND DID NOT KNOW PROBLEM JAY2 CHECKED AND PIN OUT DID NOT FIND PROBLEM </t>
  </si>
  <si>
    <t>CUSTOMER DID NOT SUPPLY ENOUGH INFO.</t>
  </si>
  <si>
    <t>18269-1</t>
  </si>
  <si>
    <t>Working, 35 shipped 01/15/18</t>
  </si>
  <si>
    <t>18234-2</t>
  </si>
  <si>
    <t>6771 RW</t>
  </si>
  <si>
    <t>18276-1</t>
  </si>
  <si>
    <t>Long lead parts</t>
  </si>
  <si>
    <t>In process</t>
  </si>
  <si>
    <t>18312-1</t>
  </si>
  <si>
    <t>18271-1</t>
  </si>
  <si>
    <t>18254-1</t>
  </si>
  <si>
    <t>18265-1</t>
  </si>
  <si>
    <t>182779-1</t>
  </si>
  <si>
    <t>18288-1</t>
  </si>
  <si>
    <t>MONITOR</t>
  </si>
  <si>
    <t>18264-1</t>
  </si>
  <si>
    <t>18289-1</t>
  </si>
  <si>
    <t>8042 ASSY</t>
  </si>
  <si>
    <t>18211-3</t>
  </si>
  <si>
    <t>18218-1</t>
  </si>
  <si>
    <t>7936</t>
  </si>
  <si>
    <t>7937</t>
  </si>
  <si>
    <t>7938</t>
  </si>
  <si>
    <t>7939</t>
  </si>
  <si>
    <t>WE SHIP ONE SAMPLE FOR APROVAL</t>
  </si>
  <si>
    <t>18117-4</t>
  </si>
  <si>
    <t>18241-1</t>
  </si>
  <si>
    <t>18296-1</t>
  </si>
  <si>
    <t>6970-MB2A</t>
  </si>
  <si>
    <t>6225 RW</t>
  </si>
  <si>
    <t>18291-1</t>
  </si>
  <si>
    <t>18225-1</t>
  </si>
  <si>
    <t>18315-1</t>
  </si>
  <si>
    <t>18270-1</t>
  </si>
  <si>
    <t>7993 ASSY</t>
  </si>
  <si>
    <t>17984-3</t>
  </si>
  <si>
    <t>6600 ASSY</t>
  </si>
  <si>
    <t>18240-2</t>
  </si>
  <si>
    <t>OERLIKON</t>
  </si>
  <si>
    <t>8040-1 ASSY</t>
  </si>
  <si>
    <t>8038-1 ASSY</t>
  </si>
  <si>
    <t>500</t>
  </si>
  <si>
    <t>problem with design</t>
  </si>
  <si>
    <t>Boards don't function</t>
  </si>
  <si>
    <t>2 parts replaced- 1 board NDF</t>
  </si>
  <si>
    <t>Units not sent back</t>
  </si>
  <si>
    <t>Unknown</t>
  </si>
  <si>
    <t>Connector orientation / Bad Part</t>
  </si>
  <si>
    <t>8045 ASSY</t>
  </si>
  <si>
    <t>18229-3</t>
  </si>
  <si>
    <t>18208-1</t>
  </si>
  <si>
    <t>18202-1</t>
  </si>
  <si>
    <t>18188-1</t>
  </si>
  <si>
    <t>7937 ASSY</t>
  </si>
  <si>
    <t>18218-2</t>
  </si>
  <si>
    <t>18127-6</t>
  </si>
  <si>
    <t>MADE FIXER FOR WAVE SOLDER</t>
  </si>
  <si>
    <t>18275-1</t>
  </si>
  <si>
    <t>18324-2</t>
  </si>
  <si>
    <t>18309-1</t>
  </si>
  <si>
    <t>2940</t>
  </si>
  <si>
    <t>2636</t>
  </si>
  <si>
    <t>18297-2</t>
  </si>
  <si>
    <t>TE CONECTIVITY</t>
  </si>
  <si>
    <t>7800 ASSY</t>
  </si>
  <si>
    <t>18349-2</t>
  </si>
  <si>
    <t>8059 ASSY</t>
  </si>
  <si>
    <t>18342-1</t>
  </si>
  <si>
    <t>18272-4</t>
  </si>
  <si>
    <t>18010-4</t>
  </si>
  <si>
    <t>18204-3</t>
  </si>
  <si>
    <t>7307 RW</t>
  </si>
  <si>
    <t>18187-1</t>
  </si>
  <si>
    <t>18248-1</t>
  </si>
  <si>
    <t>8050 ASSY</t>
  </si>
  <si>
    <t>18280-3</t>
  </si>
  <si>
    <t>18286-1</t>
  </si>
  <si>
    <t>18262-1</t>
  </si>
  <si>
    <t>6519-2 ASSY</t>
  </si>
  <si>
    <t>18255-3</t>
  </si>
  <si>
    <t>STARKPOWER</t>
  </si>
  <si>
    <t>8053 ASSY</t>
  </si>
  <si>
    <t>18311-3</t>
  </si>
  <si>
    <t>18261-1</t>
  </si>
  <si>
    <t>18306-1</t>
  </si>
  <si>
    <t>18314-1</t>
  </si>
  <si>
    <t>7889 RW</t>
  </si>
  <si>
    <t>18375-1</t>
  </si>
  <si>
    <t>8041 ASSY</t>
  </si>
  <si>
    <t>18206-3</t>
  </si>
  <si>
    <t>WE HAVE MODIFY PARTS AND NEED REWORK</t>
  </si>
  <si>
    <t>8058 CABLE ASSY</t>
  </si>
  <si>
    <t>18333-2</t>
  </si>
  <si>
    <t>18143-1</t>
  </si>
  <si>
    <t>8027</t>
  </si>
  <si>
    <t>US AIRFORCE</t>
  </si>
  <si>
    <t>18137-1</t>
  </si>
  <si>
    <t>Legacy</t>
  </si>
  <si>
    <t>THERMO FIS</t>
  </si>
  <si>
    <t>18130-2</t>
  </si>
  <si>
    <t>17968-6</t>
  </si>
  <si>
    <t>DIGITAL GRID</t>
  </si>
  <si>
    <t>8052 ASSY</t>
  </si>
  <si>
    <t>18304-2</t>
  </si>
  <si>
    <t>18381-1</t>
  </si>
  <si>
    <t>18313-1</t>
  </si>
  <si>
    <t>18305-1</t>
  </si>
  <si>
    <t>17953-4</t>
  </si>
  <si>
    <t xml:space="preserve">GALAXY HAVE TO MADE 2ND TIME  </t>
  </si>
  <si>
    <t>NCR-EXT-11660-C</t>
  </si>
  <si>
    <t>17937-3</t>
  </si>
  <si>
    <t>18272-3</t>
  </si>
  <si>
    <t>8057L ASSY</t>
  </si>
  <si>
    <t>18322-2</t>
  </si>
  <si>
    <t>BASELINE</t>
  </si>
  <si>
    <t>18334-3</t>
  </si>
  <si>
    <t>BOM NO GOOD,ALSO WE HAVE TO BUY PARTS LATER ON SO MANY PHONE CALL</t>
  </si>
  <si>
    <t>18152-3</t>
  </si>
  <si>
    <t>18307-1</t>
  </si>
  <si>
    <t>18332-3</t>
  </si>
  <si>
    <t>18316-1</t>
  </si>
  <si>
    <t>8031 ASSY</t>
  </si>
  <si>
    <t>18114-1</t>
  </si>
  <si>
    <t>PARTS AND BOARD CAME LATE+NOT ENOUGH PARTS</t>
  </si>
  <si>
    <t>18298-1</t>
  </si>
  <si>
    <t>18329-1</t>
  </si>
  <si>
    <t>18079-2</t>
  </si>
  <si>
    <t>18327-1</t>
  </si>
  <si>
    <t>18324-1</t>
  </si>
  <si>
    <t>In assembly</t>
  </si>
  <si>
    <t>N180007</t>
  </si>
  <si>
    <t>7131RW</t>
  </si>
  <si>
    <t>18343-1</t>
  </si>
  <si>
    <t>18361-1</t>
  </si>
  <si>
    <t>LABLE</t>
  </si>
  <si>
    <t>8033 ASSY</t>
  </si>
  <si>
    <t>18330-3</t>
  </si>
  <si>
    <t xml:space="preserve">MAX SEND WRONG FILE FIRST TIME SO WE HAVE TO WAITE TO GET NEW PCB </t>
  </si>
  <si>
    <t>18095-4</t>
  </si>
  <si>
    <t>18194-1</t>
  </si>
  <si>
    <t>18400-1</t>
  </si>
  <si>
    <t>18243-1</t>
  </si>
  <si>
    <t>18345-2</t>
  </si>
  <si>
    <t>18236-1</t>
  </si>
  <si>
    <t>8039-1 ASSY</t>
  </si>
  <si>
    <t>18186-2</t>
  </si>
  <si>
    <t>8062</t>
  </si>
  <si>
    <t>18386-1</t>
  </si>
  <si>
    <t>8044 ASSY</t>
  </si>
  <si>
    <t>18230-3</t>
  </si>
  <si>
    <t>18282-3</t>
  </si>
  <si>
    <t>7943L</t>
  </si>
  <si>
    <t>18345-1</t>
  </si>
  <si>
    <t>WE DAMAGE CONNECTOR WHEN WE CUT WE GOT 15 PIN AND NEED 14 PIN</t>
  </si>
  <si>
    <t>18350-1</t>
  </si>
  <si>
    <t>18341-1</t>
  </si>
  <si>
    <t>18148-5</t>
  </si>
  <si>
    <t>18003-5</t>
  </si>
  <si>
    <t>18308-3</t>
  </si>
  <si>
    <t>18335-3</t>
  </si>
  <si>
    <t>18259-2</t>
  </si>
  <si>
    <t>LONG LEAD PARTS+CUSTOMER SUPPLY WRONG PARTS</t>
  </si>
  <si>
    <t>18303-1</t>
  </si>
  <si>
    <t>MANCHAC</t>
  </si>
  <si>
    <t>18299-6</t>
  </si>
  <si>
    <t>8054 ASSY</t>
  </si>
  <si>
    <t>18311-6</t>
  </si>
  <si>
    <t>7210 RW</t>
  </si>
  <si>
    <t>18397-1</t>
  </si>
  <si>
    <t xml:space="preserve">2529 </t>
  </si>
  <si>
    <t>18420-1</t>
  </si>
  <si>
    <t>4776</t>
  </si>
  <si>
    <t>18354-1</t>
  </si>
  <si>
    <t>18328-1</t>
  </si>
  <si>
    <t>Order pulled up by customer</t>
  </si>
  <si>
    <t>N389</t>
  </si>
  <si>
    <t>N390</t>
  </si>
  <si>
    <t>N391</t>
  </si>
  <si>
    <t>18174-3</t>
  </si>
  <si>
    <t>18221-2</t>
  </si>
  <si>
    <t>6441 ASSY</t>
  </si>
  <si>
    <t>18300-2</t>
  </si>
  <si>
    <t>PARTS DELAY</t>
  </si>
  <si>
    <t>18338-1</t>
  </si>
  <si>
    <t>8601</t>
  </si>
  <si>
    <t>18376-1</t>
  </si>
  <si>
    <t>8039 ASSY</t>
  </si>
  <si>
    <t>8040 ASSY</t>
  </si>
  <si>
    <t>18186-6</t>
  </si>
  <si>
    <t>18430-1</t>
  </si>
  <si>
    <t>18325-3</t>
  </si>
  <si>
    <t>18344-1</t>
  </si>
  <si>
    <t xml:space="preserve">SEC </t>
  </si>
  <si>
    <t>7957ML ASSY</t>
  </si>
  <si>
    <t>17874--3</t>
  </si>
  <si>
    <t>CUSTOMER MISTAKES</t>
  </si>
  <si>
    <t>7989 ASSY</t>
  </si>
  <si>
    <t>18337-1</t>
  </si>
  <si>
    <t>18359-1</t>
  </si>
  <si>
    <t>18431-1</t>
  </si>
  <si>
    <t>18297-1</t>
  </si>
  <si>
    <t>GENRAL DYNAMIC</t>
  </si>
  <si>
    <t>8065</t>
  </si>
  <si>
    <t>18398-1</t>
  </si>
  <si>
    <t>8057 CABLE</t>
  </si>
  <si>
    <t>8058 CABLE</t>
  </si>
  <si>
    <t>18360-1</t>
  </si>
  <si>
    <t>18358-1</t>
  </si>
  <si>
    <t>18377-1</t>
  </si>
  <si>
    <t>18374-1</t>
  </si>
  <si>
    <t>8043-1 CABLE</t>
  </si>
  <si>
    <t>8043 CABLE</t>
  </si>
  <si>
    <t>SAMPLE FOR APROVAL CAME LATE</t>
  </si>
  <si>
    <t>18355-3</t>
  </si>
  <si>
    <t>18251-1</t>
  </si>
  <si>
    <t>8072</t>
  </si>
  <si>
    <t>18439-1</t>
  </si>
  <si>
    <t>18375-2</t>
  </si>
  <si>
    <t>7989M RW</t>
  </si>
  <si>
    <t>18293-1</t>
  </si>
  <si>
    <t>8055 ASSY</t>
  </si>
  <si>
    <t>18311-9</t>
  </si>
  <si>
    <t>BOM PROBLEM</t>
  </si>
  <si>
    <t>N386</t>
  </si>
  <si>
    <t>8060M ASSY</t>
  </si>
  <si>
    <t>18347-2</t>
  </si>
  <si>
    <t>18380-1</t>
  </si>
  <si>
    <t>7104 RW</t>
  </si>
  <si>
    <t>18378-1</t>
  </si>
  <si>
    <t>18407-1</t>
  </si>
  <si>
    <t>18383-1</t>
  </si>
  <si>
    <t>18373-5</t>
  </si>
  <si>
    <t>8029 ASSY</t>
  </si>
  <si>
    <t>18138-4</t>
  </si>
  <si>
    <t>8066 ASSY</t>
  </si>
  <si>
    <t>18399-2</t>
  </si>
  <si>
    <t>18365-1</t>
  </si>
  <si>
    <t>18394-1</t>
  </si>
  <si>
    <t>18371-1</t>
  </si>
  <si>
    <t>18428-1</t>
  </si>
  <si>
    <t>18374-2</t>
  </si>
  <si>
    <t>18406-3</t>
  </si>
  <si>
    <t>18339-2</t>
  </si>
  <si>
    <t>18363-1</t>
  </si>
  <si>
    <t>18331-3</t>
  </si>
  <si>
    <t>18205-3</t>
  </si>
  <si>
    <t>CDM-1161 (SCAR)</t>
  </si>
  <si>
    <t>Has not come back from customer</t>
  </si>
  <si>
    <t>Closed</t>
  </si>
  <si>
    <t>Void</t>
  </si>
  <si>
    <t>Return Report Key:</t>
  </si>
  <si>
    <t>Ongoing</t>
  </si>
  <si>
    <t>18352-1</t>
  </si>
  <si>
    <t>18326-1</t>
  </si>
  <si>
    <t>18384-1</t>
  </si>
  <si>
    <t>18351-3</t>
  </si>
  <si>
    <t>STARZ</t>
  </si>
  <si>
    <t>8076 ASSY</t>
  </si>
  <si>
    <t>18452-2</t>
  </si>
  <si>
    <t>18325-1</t>
  </si>
  <si>
    <t>18180-1</t>
  </si>
  <si>
    <t>8070 ASSY</t>
  </si>
  <si>
    <t>18409-2</t>
  </si>
  <si>
    <t>18184-3</t>
  </si>
  <si>
    <t>18319-3</t>
  </si>
  <si>
    <t xml:space="preserve">PARTS CAME LATE AND NOT ENOUGH </t>
  </si>
  <si>
    <t>18370-1</t>
  </si>
  <si>
    <t>18318-3</t>
  </si>
  <si>
    <t>18419-1</t>
  </si>
  <si>
    <t>18396-1</t>
  </si>
  <si>
    <t>7358 COMO</t>
  </si>
  <si>
    <t>18415-1</t>
  </si>
  <si>
    <t>18475-1</t>
  </si>
  <si>
    <t>18408-1</t>
  </si>
  <si>
    <t>18369-3</t>
  </si>
  <si>
    <t>18079-4</t>
  </si>
  <si>
    <t>18010-5</t>
  </si>
  <si>
    <t>7801L-F ASSY</t>
  </si>
  <si>
    <t>18357-1</t>
  </si>
  <si>
    <t>18457-1</t>
  </si>
  <si>
    <t>7363L-1 ASSY</t>
  </si>
  <si>
    <t>18340-4</t>
  </si>
  <si>
    <t>VENDOR GIVE OLD REV PCB</t>
  </si>
  <si>
    <t>JUST ADDED SILICONE</t>
  </si>
  <si>
    <t>WE ALL REDY SHIP 2 PCS</t>
  </si>
  <si>
    <t>18203-3</t>
  </si>
  <si>
    <t>5189 RW ASSY</t>
  </si>
  <si>
    <t>18436-1</t>
  </si>
  <si>
    <t>SHADOWTREE</t>
  </si>
  <si>
    <t>8079 ASSY</t>
  </si>
  <si>
    <t>18476-1</t>
  </si>
  <si>
    <t>8051L</t>
  </si>
  <si>
    <t>18473-1</t>
  </si>
  <si>
    <t>18095-5</t>
  </si>
  <si>
    <t>18424-1</t>
  </si>
  <si>
    <t>18393-3</t>
  </si>
  <si>
    <t>18468-3</t>
  </si>
  <si>
    <t>TWO DIFF REV</t>
  </si>
  <si>
    <t>18486-1</t>
  </si>
  <si>
    <t>18411-1</t>
  </si>
  <si>
    <t>18423-1</t>
  </si>
  <si>
    <t>18426-1</t>
  </si>
  <si>
    <t>18455-3</t>
  </si>
  <si>
    <t>18356-1</t>
  </si>
  <si>
    <t>18427-3</t>
  </si>
  <si>
    <t>7584 ASY</t>
  </si>
  <si>
    <t>18382-3</t>
  </si>
  <si>
    <t>VACUUM TECH</t>
  </si>
  <si>
    <t>8063L ASSY</t>
  </si>
  <si>
    <t>18388-3</t>
  </si>
  <si>
    <t>18132-4</t>
  </si>
  <si>
    <t>18392-1</t>
  </si>
  <si>
    <t>18425-1</t>
  </si>
  <si>
    <t>18385-1</t>
  </si>
  <si>
    <t>18405-1</t>
  </si>
  <si>
    <t>18434-1</t>
  </si>
  <si>
    <t>18404-1</t>
  </si>
  <si>
    <t>18347-3</t>
  </si>
  <si>
    <t>18323-1</t>
  </si>
  <si>
    <t>18287-1</t>
  </si>
  <si>
    <t>18346-1</t>
  </si>
  <si>
    <t>7813 CABLE</t>
  </si>
  <si>
    <t>15</t>
  </si>
  <si>
    <t>18435-11</t>
  </si>
  <si>
    <t>18402-1</t>
  </si>
  <si>
    <t>18304-3</t>
  </si>
  <si>
    <t>18418-1</t>
  </si>
  <si>
    <t>7332</t>
  </si>
  <si>
    <t>18459-1</t>
  </si>
  <si>
    <t>18453-1</t>
  </si>
  <si>
    <t>18364-1</t>
  </si>
  <si>
    <t>18352-2</t>
  </si>
  <si>
    <t>18395-1</t>
  </si>
  <si>
    <t>18373-6</t>
  </si>
  <si>
    <t>8081C ASSY</t>
  </si>
  <si>
    <t>18487-1</t>
  </si>
  <si>
    <t>8083 ASSY</t>
  </si>
  <si>
    <t>18491-2</t>
  </si>
  <si>
    <t>ON TIME Y/N
1=Y / 0=N</t>
  </si>
  <si>
    <t>18362-1</t>
  </si>
  <si>
    <t>18454-1</t>
  </si>
  <si>
    <t xml:space="preserve">PARTS CAME LATE </t>
  </si>
  <si>
    <t>18379-3</t>
  </si>
  <si>
    <t>8068</t>
  </si>
  <si>
    <t>18416-2</t>
  </si>
  <si>
    <t>CHINA HOLIDAY</t>
  </si>
  <si>
    <t>18435-6</t>
  </si>
  <si>
    <t>17</t>
  </si>
  <si>
    <t>18347-1</t>
  </si>
  <si>
    <t>18426-2</t>
  </si>
  <si>
    <t>18417-2</t>
  </si>
  <si>
    <t>18481-1</t>
  </si>
  <si>
    <t>18447-1</t>
  </si>
  <si>
    <t>7953 CABLE ASSY</t>
  </si>
  <si>
    <t>18522-1</t>
  </si>
  <si>
    <t>18057-4</t>
  </si>
  <si>
    <t>8071 ASSY</t>
  </si>
  <si>
    <t>18432-2</t>
  </si>
  <si>
    <t>18339-3</t>
  </si>
  <si>
    <t>18373-3</t>
  </si>
  <si>
    <t>18477-1</t>
  </si>
  <si>
    <t>18353-3</t>
  </si>
  <si>
    <t>18480-1</t>
  </si>
  <si>
    <t>1/480-2</t>
  </si>
  <si>
    <t>7944 ASSY</t>
  </si>
  <si>
    <t>18401-3</t>
  </si>
  <si>
    <t>8078 ASSY</t>
  </si>
  <si>
    <t>18469-2</t>
  </si>
  <si>
    <t>18372-3</t>
  </si>
  <si>
    <t>18391-3</t>
  </si>
  <si>
    <t>18403-3</t>
  </si>
  <si>
    <t>TURBPPRO</t>
  </si>
  <si>
    <t>18226-3</t>
  </si>
  <si>
    <t>8028 ASSY</t>
  </si>
  <si>
    <t>18348-3</t>
  </si>
  <si>
    <t>18421-3</t>
  </si>
  <si>
    <t>18470-3</t>
  </si>
  <si>
    <t>18444-1</t>
  </si>
  <si>
    <t>18353-2</t>
  </si>
  <si>
    <t xml:space="preserve">Shipped partial: PARTS CAME LATE AND NOT ENOUGH </t>
  </si>
  <si>
    <t>18505-1</t>
  </si>
  <si>
    <t>18353-4</t>
  </si>
  <si>
    <t>18373-1</t>
  </si>
  <si>
    <t>18470-4</t>
  </si>
  <si>
    <t>18472-2</t>
  </si>
  <si>
    <t>18499-1</t>
  </si>
  <si>
    <t>18485-1</t>
  </si>
  <si>
    <t>25</t>
  </si>
  <si>
    <t>18488-1</t>
  </si>
  <si>
    <t>18501-1</t>
  </si>
  <si>
    <t>18257-2</t>
  </si>
  <si>
    <t>18435-3</t>
  </si>
  <si>
    <t>18416-1</t>
  </si>
  <si>
    <t>300</t>
  </si>
  <si>
    <t>18565-1</t>
  </si>
  <si>
    <t>8093</t>
  </si>
  <si>
    <t>18552-1</t>
  </si>
  <si>
    <t>18389-3</t>
  </si>
  <si>
    <t>18148-6</t>
  </si>
  <si>
    <t>18471-3</t>
  </si>
  <si>
    <t>100</t>
  </si>
  <si>
    <t>18495-1</t>
  </si>
  <si>
    <t>18494-1</t>
  </si>
  <si>
    <t>18478-1</t>
  </si>
  <si>
    <t>NCR-EXT-11722-C</t>
  </si>
  <si>
    <t>Assembly and Design</t>
  </si>
  <si>
    <t>Wrong Thickness</t>
  </si>
  <si>
    <t>Workmanship problems</t>
  </si>
  <si>
    <t>7143/7144</t>
  </si>
  <si>
    <t>Parts damaged during shipping</t>
  </si>
  <si>
    <t>8077 ASSY</t>
  </si>
  <si>
    <t>18460-1</t>
  </si>
  <si>
    <t>SOME HOLE WAS SMALL</t>
  </si>
  <si>
    <t>18023-4</t>
  </si>
  <si>
    <t>18279-1</t>
  </si>
  <si>
    <t>18373-2</t>
  </si>
  <si>
    <t>RW</t>
  </si>
  <si>
    <t>18489-1</t>
  </si>
  <si>
    <t>18390-1</t>
  </si>
  <si>
    <t>18464-3</t>
  </si>
  <si>
    <t>RCRH-AX3GKG</t>
  </si>
  <si>
    <t>Units fail</t>
  </si>
  <si>
    <t>8085 ASSY</t>
  </si>
  <si>
    <t>18516-3</t>
  </si>
  <si>
    <t>18463-1</t>
  </si>
  <si>
    <t>18410-1</t>
  </si>
  <si>
    <t>8069</t>
  </si>
  <si>
    <t>18416-3</t>
  </si>
  <si>
    <t>18504-1</t>
  </si>
  <si>
    <t>75</t>
  </si>
  <si>
    <t>SCHINEIDER</t>
  </si>
  <si>
    <t>18445-1</t>
  </si>
  <si>
    <t>18528-1</t>
  </si>
  <si>
    <t>18508-1</t>
  </si>
  <si>
    <t>18532-1</t>
  </si>
  <si>
    <t>18519-1</t>
  </si>
  <si>
    <t>32</t>
  </si>
  <si>
    <t>PY</t>
  </si>
  <si>
    <t>18526-1</t>
  </si>
  <si>
    <t>18148-7</t>
  </si>
  <si>
    <t>520</t>
  </si>
  <si>
    <t>SERVICE THREAD</t>
  </si>
  <si>
    <t>8064</t>
  </si>
  <si>
    <t>48496-3</t>
  </si>
  <si>
    <t>7805 CABLE</t>
  </si>
  <si>
    <t>18558-1</t>
  </si>
  <si>
    <t>18566-1</t>
  </si>
  <si>
    <t>18549-1</t>
  </si>
  <si>
    <t>50</t>
  </si>
  <si>
    <t>18514-3</t>
  </si>
  <si>
    <t>8084 ASSY</t>
  </si>
  <si>
    <t>18320-3</t>
  </si>
  <si>
    <t>Revision C</t>
  </si>
  <si>
    <t>CUSTOMER PICKUP; UPS GND OK</t>
  </si>
  <si>
    <t>18556-1</t>
  </si>
  <si>
    <t>1500</t>
  </si>
  <si>
    <t>44</t>
  </si>
  <si>
    <t>18367-3</t>
  </si>
  <si>
    <t>5189-1 ASY</t>
  </si>
  <si>
    <t>TILT SWITCH CAME LATE FROM CUSTOMER</t>
  </si>
  <si>
    <t>DIFICTIVE PARTS</t>
  </si>
  <si>
    <t>DEFECTIVE PARS</t>
  </si>
  <si>
    <t>8086</t>
  </si>
  <si>
    <t>18534-1</t>
  </si>
  <si>
    <t>120</t>
  </si>
  <si>
    <t>18450-3</t>
  </si>
  <si>
    <t>18548-3</t>
  </si>
  <si>
    <t>8088L ASSY</t>
  </si>
  <si>
    <t>8089L ASSY</t>
  </si>
  <si>
    <t>8090L ASSY</t>
  </si>
  <si>
    <t>18389-4</t>
  </si>
  <si>
    <t>18440-1</t>
  </si>
  <si>
    <t>18513-1</t>
  </si>
  <si>
    <t>18449-1</t>
  </si>
  <si>
    <t>1834-4</t>
  </si>
  <si>
    <t>18527-1</t>
  </si>
  <si>
    <t>18552-2</t>
  </si>
  <si>
    <t>225</t>
  </si>
  <si>
    <t>18522-2</t>
  </si>
  <si>
    <t>40</t>
  </si>
  <si>
    <t>7952 CABEL ASSY</t>
  </si>
  <si>
    <t>18521-1</t>
  </si>
  <si>
    <t>18462-3</t>
  </si>
  <si>
    <t>SPACIAL GLUE</t>
  </si>
  <si>
    <t>18451-3</t>
  </si>
  <si>
    <t>18417-1</t>
  </si>
  <si>
    <t>21</t>
  </si>
  <si>
    <t>22</t>
  </si>
  <si>
    <t>8091L ASSY</t>
  </si>
  <si>
    <t>18548-12</t>
  </si>
  <si>
    <t>18588-3</t>
  </si>
  <si>
    <t>23</t>
  </si>
  <si>
    <t xml:space="preserve">WE ALL READY SHIP 6 </t>
  </si>
  <si>
    <t>18497-3</t>
  </si>
  <si>
    <t>18544-1</t>
  </si>
  <si>
    <t>18550-1</t>
  </si>
  <si>
    <t>18507-1</t>
  </si>
  <si>
    <t>200</t>
  </si>
  <si>
    <t>7700F ASSY</t>
  </si>
  <si>
    <t>18433-3</t>
  </si>
  <si>
    <t>18413-3</t>
  </si>
  <si>
    <t>Bad Clock</t>
  </si>
  <si>
    <t>18443-5</t>
  </si>
  <si>
    <t>FIRST TIME CUSTOMER SEND JUNK BOX</t>
  </si>
  <si>
    <t>18502-3</t>
  </si>
  <si>
    <t>18472-1</t>
  </si>
  <si>
    <t>18493-1</t>
  </si>
  <si>
    <t>8096 ASSY</t>
  </si>
  <si>
    <t>18587-1-2</t>
  </si>
  <si>
    <t>18152-1</t>
  </si>
  <si>
    <t>18563-1</t>
  </si>
  <si>
    <t>18553-3</t>
  </si>
  <si>
    <t>18474-2</t>
  </si>
  <si>
    <t>160</t>
  </si>
  <si>
    <t>Multiple See CAR-ACI-1166 (Vendor Issue)</t>
  </si>
  <si>
    <t>New Cust-Various</t>
  </si>
  <si>
    <t>Not Returned</t>
  </si>
  <si>
    <t>4204</t>
  </si>
  <si>
    <t>18564-2</t>
  </si>
  <si>
    <t>18577-1</t>
  </si>
  <si>
    <t>8094</t>
  </si>
  <si>
    <t>18560-1</t>
  </si>
  <si>
    <t>18456-3</t>
  </si>
  <si>
    <t>18512-3</t>
  </si>
  <si>
    <t>18635-3</t>
  </si>
  <si>
    <t>18561-1</t>
  </si>
  <si>
    <t>WE DID SHIP 23 ASSY EARLYER</t>
  </si>
  <si>
    <t>1860-1</t>
  </si>
  <si>
    <t>25 ASSEMBLY MADE PRIMUM</t>
  </si>
  <si>
    <t>18531-3</t>
  </si>
  <si>
    <t>42</t>
  </si>
  <si>
    <t>180</t>
  </si>
  <si>
    <t>18542-1</t>
  </si>
  <si>
    <t>18429-3</t>
  </si>
  <si>
    <t>18541-2</t>
  </si>
  <si>
    <t>18839-3</t>
  </si>
  <si>
    <t>PROACTIVE</t>
  </si>
  <si>
    <t>8095 ASSY</t>
  </si>
  <si>
    <t>18563-8</t>
  </si>
  <si>
    <t>WE GOT MONEY LATE</t>
  </si>
  <si>
    <t>165</t>
  </si>
  <si>
    <t>18932-2</t>
  </si>
  <si>
    <t>18554-1</t>
  </si>
  <si>
    <t>18578-2</t>
  </si>
  <si>
    <t>18570-1</t>
  </si>
  <si>
    <t>150</t>
  </si>
  <si>
    <t>102</t>
  </si>
  <si>
    <t>18589-1</t>
  </si>
  <si>
    <t>18598-3</t>
  </si>
  <si>
    <t>18148-10</t>
  </si>
  <si>
    <t>560</t>
  </si>
  <si>
    <t>18509-3</t>
  </si>
  <si>
    <t>WE SHIP TWO SAMPLE FOR APROVAL</t>
  </si>
  <si>
    <t>7944 RW</t>
  </si>
  <si>
    <t>18619-1</t>
  </si>
  <si>
    <t>REPESMENT</t>
  </si>
  <si>
    <t>18567-2</t>
  </si>
  <si>
    <t>8097 ASSY</t>
  </si>
  <si>
    <t>18612-3</t>
  </si>
  <si>
    <t>8103</t>
  </si>
  <si>
    <t>18637-1</t>
  </si>
  <si>
    <t>18542-3</t>
  </si>
  <si>
    <t>18529-1</t>
  </si>
  <si>
    <t>Revision D</t>
  </si>
  <si>
    <t>PROMISE SHIP DATE</t>
  </si>
  <si>
    <t>18095-7</t>
  </si>
  <si>
    <t>7143 and 7144</t>
  </si>
  <si>
    <t>Bent parts</t>
  </si>
  <si>
    <t>N401</t>
  </si>
  <si>
    <t>N400</t>
  </si>
  <si>
    <t>54 pin socket soldering issues</t>
  </si>
  <si>
    <t>18581-3</t>
  </si>
  <si>
    <t>18691-1</t>
  </si>
  <si>
    <t>N402</t>
  </si>
  <si>
    <t>OK 5.14.18</t>
  </si>
  <si>
    <t>14 Melted Wire Insulation</t>
  </si>
  <si>
    <t>John looking into it</t>
  </si>
  <si>
    <t>John looking at them</t>
  </si>
  <si>
    <t>Parts arrived 05/14/18</t>
  </si>
  <si>
    <t>NRMA</t>
  </si>
  <si>
    <t>Boon Edam</t>
  </si>
  <si>
    <t>Wire not fully inserted</t>
  </si>
  <si>
    <t># OF UNITS SHIPPED *</t>
  </si>
  <si>
    <t>ACTUAL SHIP DATE *</t>
  </si>
  <si>
    <t># OF UNITS RETURNED / SCRAPPED *</t>
  </si>
  <si>
    <t>CLOSED *</t>
  </si>
  <si>
    <t>1st or 2nd?  (1,2,0) *</t>
  </si>
  <si>
    <t>18578-1</t>
  </si>
  <si>
    <t>18579-3</t>
  </si>
  <si>
    <t>6971ML ASSY</t>
  </si>
  <si>
    <t>Solder?</t>
  </si>
  <si>
    <t>18651-2</t>
  </si>
  <si>
    <t>Misc. Defects</t>
  </si>
  <si>
    <t>Not here yet 06/14/18</t>
  </si>
  <si>
    <t>Rugged Science</t>
  </si>
  <si>
    <t>7466L</t>
  </si>
  <si>
    <t>Century</t>
  </si>
  <si>
    <t>18678-3</t>
  </si>
  <si>
    <t>Wrong material sent</t>
  </si>
  <si>
    <t>05/23/18 (36 units)
Rest 06/05/18</t>
  </si>
  <si>
    <t>8016L</t>
  </si>
  <si>
    <t>Relay not working properly</t>
  </si>
  <si>
    <t>N417</t>
  </si>
  <si>
    <t>Venture</t>
  </si>
  <si>
    <t>Rush job during Xmas</t>
  </si>
  <si>
    <t>parts not soldered</t>
  </si>
  <si>
    <t>18682-1</t>
  </si>
  <si>
    <t>6779ML</t>
  </si>
  <si>
    <t>18787-3</t>
  </si>
  <si>
    <t>8127L ASSY</t>
  </si>
  <si>
    <t>8128L ASSY</t>
  </si>
  <si>
    <t>6273ML</t>
  </si>
  <si>
    <t>18755-3</t>
  </si>
  <si>
    <t>Clipped pins</t>
  </si>
  <si>
    <t>N423</t>
  </si>
  <si>
    <t>3 came back, bad ic</t>
  </si>
  <si>
    <t>18853-3</t>
  </si>
  <si>
    <t>N424</t>
  </si>
  <si>
    <t>8136L</t>
  </si>
  <si>
    <t>18914-3</t>
  </si>
  <si>
    <t>Bad RTD Circuit</t>
  </si>
  <si>
    <t>18821-3</t>
  </si>
  <si>
    <t>8119L ASSY</t>
  </si>
  <si>
    <t>Not our unit(s)</t>
  </si>
  <si>
    <t>0</t>
  </si>
  <si>
    <t>27 total - 15*NTF, 7*At fault, 5*not at fault</t>
  </si>
  <si>
    <t>Nomex Paper</t>
  </si>
  <si>
    <t>Connector ordered</t>
  </si>
  <si>
    <t>Martirx Design Issue</t>
  </si>
  <si>
    <t>Suspected Cust Damage</t>
  </si>
  <si>
    <t>Upgrade To New modem</t>
  </si>
  <si>
    <t>8139L ASSY</t>
  </si>
  <si>
    <t>18989-3</t>
  </si>
  <si>
    <t>ON TIME TO CUSTOMER Y/N *
1=Y / 0=N</t>
  </si>
  <si>
    <t>INTERNALLY ON TIME Y/N*
1=Y / 0=N</t>
  </si>
  <si>
    <t>INTERNALLY Late Deliveries</t>
  </si>
  <si>
    <t>Percent of Deliveries</t>
  </si>
  <si>
    <t>Defective Deliveries-Jobs</t>
  </si>
  <si>
    <t>Defective Delivery-Units</t>
  </si>
  <si>
    <t>83 (Panels)</t>
  </si>
  <si>
    <t>N392</t>
  </si>
  <si>
    <t>N395</t>
  </si>
  <si>
    <t>N396</t>
  </si>
  <si>
    <t>R3M Jobs</t>
  </si>
  <si>
    <t>N429</t>
  </si>
  <si>
    <t>N430</t>
  </si>
  <si>
    <t>8123M</t>
  </si>
  <si>
    <t>F10 Wrong Value</t>
  </si>
  <si>
    <t>Motec</t>
  </si>
  <si>
    <t>18992-3</t>
  </si>
  <si>
    <t>Diode wrong polarity</t>
  </si>
  <si>
    <t>Connector not installed</t>
  </si>
  <si>
    <t>Nomex Paper Not cut</t>
  </si>
  <si>
    <t>Origin</t>
  </si>
  <si>
    <t>Lincoln Technical Solutions</t>
  </si>
  <si>
    <t>8152L</t>
  </si>
  <si>
    <t>U1 problem</t>
  </si>
  <si>
    <t>8134L ASSY</t>
  </si>
  <si>
    <t>426/427</t>
  </si>
  <si>
    <t>Wrong Relay (155) Damaged Switch (14)</t>
  </si>
  <si>
    <t>Never Returned (Void Oct-18 if not returned)</t>
  </si>
  <si>
    <t>Late Orders-R3M</t>
  </si>
  <si>
    <t>Orbit Motion</t>
  </si>
  <si>
    <t>LED Polarities</t>
  </si>
  <si>
    <t>ADD ON</t>
  </si>
  <si>
    <t>Light sensor not installed</t>
  </si>
  <si>
    <t>37 Sent, 1 in test waiting for part</t>
  </si>
  <si>
    <t>Parts broken off</t>
  </si>
  <si>
    <t>19059-3</t>
  </si>
  <si>
    <t>8148L ASSY</t>
  </si>
  <si>
    <t>19036-3</t>
  </si>
  <si>
    <t>SPX</t>
  </si>
  <si>
    <t>8159 ASSY</t>
  </si>
  <si>
    <t>16</t>
  </si>
  <si>
    <t>6519-1</t>
  </si>
  <si>
    <t>Fails Test</t>
  </si>
  <si>
    <t>18937-1</t>
  </si>
  <si>
    <t>19128-3</t>
  </si>
  <si>
    <t>Wrong Connector</t>
  </si>
  <si>
    <t>MPI Updated</t>
  </si>
  <si>
    <t>TurboPro</t>
  </si>
  <si>
    <t>Missing Part</t>
  </si>
  <si>
    <t>Failing test</t>
  </si>
  <si>
    <t>18580-1</t>
  </si>
  <si>
    <t>18901-4</t>
  </si>
  <si>
    <t>Matrix</t>
  </si>
  <si>
    <t>19154-3</t>
  </si>
  <si>
    <t>19166-4</t>
  </si>
  <si>
    <t>19203-3</t>
  </si>
  <si>
    <t>PEM Nuts/U11</t>
  </si>
  <si>
    <t>LED stays lit (2X); D1 backwards</t>
  </si>
  <si>
    <t>436-4</t>
  </si>
  <si>
    <t>19225-2</t>
  </si>
  <si>
    <t>MC&amp;T</t>
  </si>
  <si>
    <t>NCR-EXT-2082-L</t>
  </si>
  <si>
    <t>19190-3</t>
  </si>
  <si>
    <t>No Trouble found</t>
  </si>
  <si>
    <t>Delivered</t>
  </si>
  <si>
    <t>N445</t>
  </si>
  <si>
    <t>No Labels</t>
  </si>
  <si>
    <t>19329-3</t>
  </si>
  <si>
    <t>19241-3</t>
  </si>
  <si>
    <t>19229-3</t>
  </si>
  <si>
    <t>18981-6</t>
  </si>
  <si>
    <t>19318-2</t>
  </si>
  <si>
    <t>Wirewise</t>
  </si>
  <si>
    <t>Southerm Electrical Equipment</t>
  </si>
  <si>
    <t>Con1&amp;2 on wrong side</t>
  </si>
  <si>
    <t>Same problem as RMA 441. Being worked by customer.</t>
  </si>
  <si>
    <t>Brown and Miller</t>
  </si>
  <si>
    <t>7266/7</t>
  </si>
  <si>
    <t>19368-3</t>
  </si>
  <si>
    <t>8124LF ASSY</t>
  </si>
  <si>
    <t>19314-3</t>
  </si>
  <si>
    <t>19202-3</t>
  </si>
  <si>
    <t>19338-3</t>
  </si>
  <si>
    <t>19327-3</t>
  </si>
  <si>
    <t>19311-3</t>
  </si>
  <si>
    <t>Cable coming out of connector</t>
  </si>
  <si>
    <t>19211-4</t>
  </si>
  <si>
    <t>19236-3</t>
  </si>
  <si>
    <t>19323-2</t>
  </si>
  <si>
    <t>Various (China Boards)</t>
  </si>
  <si>
    <t>Bad IC</t>
  </si>
  <si>
    <t>Not functioning</t>
  </si>
  <si>
    <t>PEM Nuts/U12</t>
  </si>
  <si>
    <t>16925-3
16926-3</t>
  </si>
  <si>
    <t xml:space="preserve">Various </t>
  </si>
  <si>
    <t>C1 Polarity
ZD3 Polarity
D2 Cracked</t>
  </si>
  <si>
    <t>N458</t>
  </si>
  <si>
    <t>N459</t>
  </si>
  <si>
    <t>Sparrow-Labs</t>
  </si>
  <si>
    <t>CC1 Wrong Part</t>
  </si>
  <si>
    <t>Short in between PCBs</t>
  </si>
  <si>
    <t>Copper/Mask in barrel</t>
  </si>
  <si>
    <t>Part broken off</t>
  </si>
  <si>
    <t>Blown Cap</t>
  </si>
  <si>
    <t>19344-3</t>
  </si>
  <si>
    <t>462A</t>
  </si>
  <si>
    <t>462B</t>
  </si>
  <si>
    <t>19190-6</t>
  </si>
  <si>
    <t>N463</t>
  </si>
  <si>
    <t>8127L</t>
  </si>
  <si>
    <t>18842-C</t>
  </si>
  <si>
    <t>3865M PCB</t>
  </si>
  <si>
    <t>Exposed Copper</t>
  </si>
  <si>
    <t>19379-3</t>
  </si>
  <si>
    <t>19368-5</t>
  </si>
  <si>
    <t>8162L-F</t>
  </si>
  <si>
    <t>4830 PCB</t>
  </si>
  <si>
    <t>No visible defects-components test good</t>
  </si>
  <si>
    <t>See John and Ahbi</t>
  </si>
  <si>
    <t>8080L</t>
  </si>
  <si>
    <t>6273L</t>
  </si>
  <si>
    <t>Not Working</t>
  </si>
  <si>
    <t>Footprint issue</t>
  </si>
  <si>
    <t>Need test and QC</t>
  </si>
  <si>
    <t>11/18 units</t>
  </si>
  <si>
    <t>Captive Air</t>
  </si>
  <si>
    <t>Feedback report, boards were used as-is with no issue.</t>
  </si>
  <si>
    <t>7395/7396</t>
  </si>
  <si>
    <t>Dp bad on one unit - fixed
other unit returned as - is</t>
  </si>
  <si>
    <t xml:space="preserve">SBS 1 short
</t>
  </si>
  <si>
    <t>19564-2</t>
  </si>
  <si>
    <t>19541-3</t>
  </si>
  <si>
    <t>MOD 477</t>
  </si>
  <si>
    <t>Trimantec</t>
  </si>
  <si>
    <t>Customer silkscreen not correct.</t>
  </si>
  <si>
    <t>Polarity wrong
Part wrong</t>
  </si>
  <si>
    <t>Connector CON3 on wrong side</t>
  </si>
  <si>
    <t>Transformers wrong polarity</t>
  </si>
  <si>
    <t>Wires 2 &amp; 3 reversed</t>
  </si>
  <si>
    <t>Not Working 12 returned</t>
  </si>
  <si>
    <t>3/14/2019 + 03/19/19</t>
  </si>
  <si>
    <t>Fails Test/Broken Parts</t>
  </si>
  <si>
    <t>436, -1 to 8</t>
  </si>
  <si>
    <t>19563-3</t>
  </si>
  <si>
    <t>ALLIED AUTOMATION</t>
  </si>
  <si>
    <t>8228L ASSY</t>
  </si>
  <si>
    <t>8205</t>
  </si>
  <si>
    <t>Burnt Board</t>
  </si>
  <si>
    <t>Waiting on results from BE</t>
  </si>
  <si>
    <t>Cust BOM issue; 4 boards sent for eval</t>
  </si>
  <si>
    <t>Testing -possible workmanship problems, most not</t>
  </si>
  <si>
    <t>Sent for eval; waiting info from last run</t>
  </si>
  <si>
    <t>N395-1</t>
  </si>
  <si>
    <t>19198-12</t>
  </si>
  <si>
    <t>8235 ASSY</t>
  </si>
  <si>
    <t>Proactive</t>
  </si>
  <si>
    <t>04/22/190</t>
  </si>
  <si>
    <t>19386-3</t>
  </si>
  <si>
    <t>19322-2</t>
  </si>
  <si>
    <t>Q2 shorted</t>
  </si>
  <si>
    <t>19587-5</t>
  </si>
  <si>
    <t>NCMR 15726</t>
  </si>
  <si>
    <t>19521-3</t>
  </si>
  <si>
    <t>N479</t>
  </si>
  <si>
    <t>Was not specified in BOM</t>
  </si>
  <si>
    <t>Waiting - 03/20/19 200qty</t>
  </si>
  <si>
    <t>APPALACHIAN</t>
  </si>
  <si>
    <t>19681-3</t>
  </si>
  <si>
    <t>MRR 113957</t>
  </si>
  <si>
    <t>Hole Restricted</t>
  </si>
  <si>
    <t>19617-1</t>
  </si>
  <si>
    <t>void</t>
  </si>
  <si>
    <t>Mantissa</t>
  </si>
  <si>
    <t>19698-6</t>
  </si>
  <si>
    <t>19728-11</t>
  </si>
  <si>
    <t>19697-6</t>
  </si>
  <si>
    <t>19698-3</t>
  </si>
  <si>
    <t>Added to 484B</t>
  </si>
  <si>
    <t>Unit FaSent back to customer NTF</t>
  </si>
  <si>
    <t>Stretch Goal: 99.5%+</t>
  </si>
  <si>
    <t>Stretch Goal: 99%+</t>
  </si>
  <si>
    <t>19657-1</t>
  </si>
  <si>
    <t>Connector wrong side</t>
  </si>
  <si>
    <t>490A</t>
  </si>
  <si>
    <t>490B</t>
  </si>
  <si>
    <t>VOID no feedback</t>
  </si>
  <si>
    <t>7703-1</t>
  </si>
  <si>
    <t>19503-3</t>
  </si>
  <si>
    <t>19739-3</t>
  </si>
  <si>
    <t>18901-9</t>
  </si>
  <si>
    <t>19803-3</t>
  </si>
  <si>
    <t>484A</t>
  </si>
  <si>
    <t>484B</t>
  </si>
  <si>
    <t>Customer Damage-fixed anyway</t>
  </si>
  <si>
    <t>Parts knocked off</t>
  </si>
  <si>
    <t>19679-3</t>
  </si>
  <si>
    <t>19679-6</t>
  </si>
  <si>
    <t>Boon Edam MONTHLY</t>
  </si>
  <si>
    <t>Doesn't Respond</t>
  </si>
  <si>
    <t>NOT workmanship</t>
  </si>
  <si>
    <t>490C</t>
  </si>
  <si>
    <t>19689-9</t>
  </si>
  <si>
    <t>19865-1</t>
  </si>
  <si>
    <t>19304-3</t>
  </si>
  <si>
    <t>490D</t>
  </si>
  <si>
    <t>490E</t>
  </si>
  <si>
    <t>490F</t>
  </si>
  <si>
    <t>7918-1 ASSY</t>
  </si>
  <si>
    <t>489A</t>
  </si>
  <si>
    <t>489B</t>
  </si>
  <si>
    <t>8118L</t>
  </si>
  <si>
    <t>Pin not locked</t>
  </si>
  <si>
    <t>Part knocked off</t>
  </si>
  <si>
    <t>R19 and R20 Missing</t>
  </si>
  <si>
    <t>19657-2</t>
  </si>
  <si>
    <t>8170L</t>
  </si>
  <si>
    <t>19861-3</t>
  </si>
  <si>
    <t>19862-3</t>
  </si>
  <si>
    <t>19880-3</t>
  </si>
  <si>
    <t>Returns</t>
  </si>
  <si>
    <t>19869-3</t>
  </si>
  <si>
    <t>Boon Edam Monthly</t>
  </si>
  <si>
    <t>8116L</t>
  </si>
  <si>
    <t>These never shipped at end of July, 4 units added to RMA 500.</t>
  </si>
  <si>
    <t>8273</t>
  </si>
  <si>
    <t>19868-3</t>
  </si>
  <si>
    <t>19896-1</t>
  </si>
  <si>
    <t xml:space="preserve">Different Part Needed </t>
  </si>
  <si>
    <t>No Issue found</t>
  </si>
  <si>
    <t>Bad Component</t>
  </si>
  <si>
    <t>VOIDED / RETURNED TO CUSTOMER</t>
  </si>
  <si>
    <t>Design Issue / Not RMA</t>
  </si>
  <si>
    <t>Investigation Threshold: Returns &gt; 5%</t>
  </si>
  <si>
    <t>HUBBEL POWEROHM</t>
  </si>
  <si>
    <t>8016L RW</t>
  </si>
  <si>
    <t>19899-4</t>
  </si>
  <si>
    <t>504A</t>
  </si>
  <si>
    <t>504B</t>
  </si>
  <si>
    <t>500A</t>
  </si>
  <si>
    <t>500B</t>
  </si>
  <si>
    <t>Various (aug+sept)</t>
  </si>
  <si>
    <t>Missing fuse</t>
  </si>
  <si>
    <t>Sept</t>
  </si>
  <si>
    <t>8119L</t>
  </si>
  <si>
    <t>8202L</t>
  </si>
  <si>
    <t>Shipping damage</t>
  </si>
  <si>
    <t>5570-1</t>
  </si>
  <si>
    <t>SPX/Flash</t>
  </si>
  <si>
    <t>8185M</t>
  </si>
  <si>
    <t>8167M</t>
  </si>
  <si>
    <t>8277 ASSY</t>
  </si>
  <si>
    <t>20040-2</t>
  </si>
  <si>
    <t>19769-5</t>
  </si>
  <si>
    <t>20093-3</t>
  </si>
  <si>
    <t>20032-3</t>
  </si>
  <si>
    <t>19074-4</t>
  </si>
  <si>
    <t>20043-3</t>
  </si>
  <si>
    <t>516A</t>
  </si>
  <si>
    <t>8243F ASSY</t>
  </si>
  <si>
    <t>20442-6</t>
  </si>
  <si>
    <t>FITNESS</t>
  </si>
  <si>
    <t>Wrong Parts (Cust BOM mistake)</t>
  </si>
  <si>
    <t>Broken sensor (Cust Damage).</t>
  </si>
  <si>
    <t>OLD UNITS VOID</t>
  </si>
  <si>
    <t>Bad parts</t>
  </si>
  <si>
    <t>Unsure (Display Problem?)</t>
  </si>
  <si>
    <t>IC Problems</t>
  </si>
  <si>
    <t>Piched wire</t>
  </si>
  <si>
    <t>Units not working (BT Problem)</t>
  </si>
  <si>
    <t>Bad Parts</t>
  </si>
  <si>
    <t>IC2 missing</t>
  </si>
  <si>
    <t>Monthly number</t>
  </si>
  <si>
    <t>Bad wiring</t>
  </si>
  <si>
    <t>Wrong Resistor</t>
  </si>
  <si>
    <t>20079-3</t>
  </si>
  <si>
    <t>20151-3</t>
  </si>
  <si>
    <t>20054-3</t>
  </si>
  <si>
    <t>20206-3</t>
  </si>
  <si>
    <t>Insufficient solder under Bluetooth</t>
  </si>
  <si>
    <t>CPI</t>
  </si>
  <si>
    <t>8243-1</t>
  </si>
  <si>
    <t>20042-6</t>
  </si>
  <si>
    <t>Busted LED/connector polarity</t>
  </si>
  <si>
    <t>522A</t>
  </si>
  <si>
    <t>522B</t>
  </si>
  <si>
    <t>20079-6</t>
  </si>
  <si>
    <t>520A</t>
  </si>
  <si>
    <t>520B</t>
  </si>
  <si>
    <t>Out</t>
  </si>
  <si>
    <t>Broken Fuse Holder</t>
  </si>
  <si>
    <t>Broken Switch</t>
  </si>
  <si>
    <t>Core Health</t>
  </si>
  <si>
    <t>Wrong rev pcb</t>
  </si>
  <si>
    <t>20075-3</t>
  </si>
  <si>
    <t>Under Review</t>
  </si>
  <si>
    <t>8021M ASSY</t>
  </si>
  <si>
    <t>Eyetrax</t>
  </si>
  <si>
    <t>20223-9</t>
  </si>
  <si>
    <t>530A</t>
  </si>
  <si>
    <t>530B</t>
  </si>
  <si>
    <t>19900-1</t>
  </si>
  <si>
    <t>20036-3</t>
  </si>
  <si>
    <t>524A</t>
  </si>
  <si>
    <t>Fault 01V J7</t>
  </si>
  <si>
    <t xml:space="preserve">524B </t>
  </si>
  <si>
    <t>8180M</t>
  </si>
  <si>
    <t>Does not function during burn-in</t>
  </si>
  <si>
    <t>524C</t>
  </si>
  <si>
    <t>8173M</t>
  </si>
  <si>
    <t>Out of Round, doesn’t fit in marker</t>
  </si>
  <si>
    <t>524D</t>
  </si>
  <si>
    <t>8257M</t>
  </si>
  <si>
    <t>Doesn’t light</t>
  </si>
  <si>
    <t>524E</t>
  </si>
  <si>
    <t>8252M</t>
  </si>
  <si>
    <t>Doesn't light</t>
  </si>
  <si>
    <t>20211-3</t>
  </si>
  <si>
    <t>8192M</t>
  </si>
  <si>
    <t>VOID Wrong test procedure used at customer</t>
  </si>
  <si>
    <t>20257-3</t>
  </si>
  <si>
    <t>20259-3</t>
  </si>
  <si>
    <t>8000L ASSY</t>
  </si>
  <si>
    <t>533A</t>
  </si>
  <si>
    <t>533B</t>
  </si>
  <si>
    <t>533C</t>
  </si>
  <si>
    <t>8108 CBL</t>
  </si>
  <si>
    <t>Includes Previous RMA 31 total</t>
  </si>
  <si>
    <t>KEYper</t>
  </si>
  <si>
    <t>20277-3</t>
  </si>
  <si>
    <t>7813L</t>
  </si>
  <si>
    <t>20281-2</t>
  </si>
  <si>
    <t>25 - Wrong Switch
1 - Wired wrong</t>
  </si>
  <si>
    <t>Bad crimp</t>
  </si>
  <si>
    <t>Bad connector</t>
  </si>
  <si>
    <t>19998-4</t>
  </si>
  <si>
    <t>Multi</t>
  </si>
  <si>
    <t>Catastrophic field failures</t>
  </si>
  <si>
    <t>20303-3</t>
  </si>
  <si>
    <t>Missing brackets</t>
  </si>
  <si>
    <t>Missing PEM nuts</t>
  </si>
  <si>
    <t>19588-3</t>
  </si>
  <si>
    <t>Doesn’t function</t>
  </si>
  <si>
    <t>20099-4</t>
  </si>
  <si>
    <t>8223L</t>
  </si>
  <si>
    <t>Row Labels</t>
  </si>
  <si>
    <t>Grand Total</t>
  </si>
  <si>
    <t>Qtr4</t>
  </si>
  <si>
    <t>Qtr2</t>
  </si>
  <si>
    <t>Qtr3</t>
  </si>
  <si>
    <t>Qtr1</t>
  </si>
  <si>
    <t>2016</t>
  </si>
  <si>
    <t>2018</t>
  </si>
  <si>
    <t>2019</t>
  </si>
  <si>
    <t>2017</t>
  </si>
  <si>
    <t>2020</t>
  </si>
  <si>
    <t>Column Labels</t>
  </si>
  <si>
    <t>2020 Total</t>
  </si>
  <si>
    <t>Sum of # OF UNITS SHIPPED *</t>
  </si>
  <si>
    <t>Harsco unit shipments 2016 and after (grand total must be &gt;100)</t>
  </si>
  <si>
    <t>2019 Total</t>
  </si>
  <si>
    <t>2018 Total</t>
  </si>
  <si>
    <t>2017 Total</t>
  </si>
  <si>
    <t>2016 Total</t>
  </si>
  <si>
    <t>VOID Design problems</t>
  </si>
  <si>
    <t>20358-3</t>
  </si>
  <si>
    <t>20412-3</t>
  </si>
  <si>
    <t>8242M</t>
  </si>
  <si>
    <t>N200012</t>
  </si>
  <si>
    <t>20338-3</t>
  </si>
  <si>
    <t>Returns / Voids - ask Rick to clean up file first and update it</t>
  </si>
  <si>
    <t>18</t>
  </si>
  <si>
    <t>20442-12</t>
  </si>
  <si>
    <t>A Board wires too shoprt</t>
  </si>
  <si>
    <t>CHEMRING</t>
  </si>
  <si>
    <t>8124F</t>
  </si>
  <si>
    <t>550-1</t>
  </si>
  <si>
    <t>550-2</t>
  </si>
  <si>
    <t>20442-18</t>
  </si>
  <si>
    <t>550-3</t>
  </si>
  <si>
    <t>550-4</t>
  </si>
  <si>
    <t>7946L ASSY</t>
  </si>
  <si>
    <t>553A</t>
  </si>
  <si>
    <t>553B</t>
  </si>
  <si>
    <t>XT 82 pin 2 is missing clamp; C105 loose </t>
  </si>
  <si>
    <t>20213-7</t>
  </si>
  <si>
    <t>553C</t>
  </si>
  <si>
    <t>Getting Back</t>
  </si>
  <si>
    <t>R105 burned</t>
  </si>
  <si>
    <t>P7 blown off U6</t>
  </si>
  <si>
    <t>Workmanship defects</t>
  </si>
  <si>
    <t>548A</t>
  </si>
  <si>
    <t>548B</t>
  </si>
  <si>
    <t>548C</t>
  </si>
  <si>
    <t>548D</t>
  </si>
  <si>
    <t>548E</t>
  </si>
  <si>
    <t>w/fobs</t>
  </si>
  <si>
    <t>8125L</t>
  </si>
  <si>
    <t>8319L ASSY</t>
  </si>
  <si>
    <t>20530-3</t>
  </si>
  <si>
    <t>Wired Wrong</t>
  </si>
  <si>
    <t>20523-3</t>
  </si>
  <si>
    <t>6518L ASSY</t>
  </si>
  <si>
    <t>20565-3</t>
  </si>
  <si>
    <t>Misc Failures</t>
  </si>
  <si>
    <t>20357-4</t>
  </si>
  <si>
    <t>20370-3</t>
  </si>
  <si>
    <t>20316-3</t>
  </si>
  <si>
    <t>20542-3</t>
  </si>
  <si>
    <t>Quinetiq</t>
  </si>
  <si>
    <t>Tread Corp</t>
  </si>
  <si>
    <t>20270-3</t>
  </si>
  <si>
    <t>Defective Vendor part FKFDKV4.5 (Nut cross-threaded)</t>
  </si>
  <si>
    <t>20464-5</t>
  </si>
  <si>
    <t>20340-5</t>
  </si>
  <si>
    <t>20561-1</t>
  </si>
  <si>
    <t>Carolina Products</t>
  </si>
  <si>
    <t>Design Technologies</t>
  </si>
  <si>
    <t>566A</t>
  </si>
  <si>
    <t>566B</t>
  </si>
  <si>
    <t>566C</t>
  </si>
  <si>
    <t>566D</t>
  </si>
  <si>
    <t>566E</t>
  </si>
  <si>
    <t>8324 CBL</t>
  </si>
  <si>
    <t>PURE POWER</t>
  </si>
  <si>
    <t>Components overheating and falling off</t>
  </si>
  <si>
    <t>Connector J1 damaged in shipping.</t>
  </si>
  <si>
    <t>20378-8</t>
  </si>
  <si>
    <t>20631-2</t>
  </si>
  <si>
    <t>Cust Damage- Fixed Anyway</t>
  </si>
  <si>
    <t>CAROLINA PRODUCTS</t>
  </si>
  <si>
    <t>20616-13</t>
  </si>
  <si>
    <t>20613-3</t>
  </si>
  <si>
    <t>20670-3</t>
  </si>
  <si>
    <t>Paid Rework</t>
  </si>
  <si>
    <t>Resistor not solder properly</t>
  </si>
  <si>
    <t>Solder ball behind pin on U1</t>
  </si>
  <si>
    <t>NA</t>
  </si>
  <si>
    <t>Uknown error / Sent back</t>
  </si>
  <si>
    <t>Busted Clip - void not aci caused/Fixed anyway</t>
  </si>
  <si>
    <t>Customer thought components were incorrect but they had told us to put it in that way</t>
  </si>
  <si>
    <t>20632-1</t>
  </si>
  <si>
    <t>20709-3</t>
  </si>
  <si>
    <t>w/o fobs (combined shipped under 548C)</t>
  </si>
  <si>
    <t>20705-3</t>
  </si>
  <si>
    <t>8021M</t>
  </si>
  <si>
    <t>ITT Enidine</t>
  </si>
  <si>
    <t>20710-3</t>
  </si>
  <si>
    <t>20585-2</t>
  </si>
  <si>
    <t>20723-3</t>
  </si>
  <si>
    <t>Solder issues</t>
  </si>
  <si>
    <t>We sent some back under new serial numbers?</t>
  </si>
  <si>
    <t>8287F</t>
  </si>
  <si>
    <t>8202l</t>
  </si>
  <si>
    <t>Pretty sure this will be scrapped.</t>
  </si>
  <si>
    <t>20762-3</t>
  </si>
  <si>
    <t>NR</t>
  </si>
  <si>
    <t>8319L</t>
  </si>
  <si>
    <t>Doesn’t allow cutter to function</t>
  </si>
  <si>
    <t>2018 unit. Fixed as favor</t>
  </si>
  <si>
    <t>Damage at customer</t>
  </si>
  <si>
    <t>20728-3</t>
  </si>
  <si>
    <t>wrapped up with the bigger picture @eyetrax</t>
  </si>
  <si>
    <t>VOID - Never returned</t>
  </si>
  <si>
    <t>PCB Internal Shorts</t>
  </si>
  <si>
    <t xml:space="preserve">
11/06/20</t>
  </si>
  <si>
    <t>Huestis Placeholder</t>
  </si>
  <si>
    <t>Delphinus</t>
  </si>
  <si>
    <t>8187M</t>
  </si>
  <si>
    <t xml:space="preserve">Wires broken </t>
  </si>
  <si>
    <t>11/23/200</t>
  </si>
  <si>
    <t>8360L ASSY</t>
  </si>
  <si>
    <t>8361L ASSY</t>
  </si>
  <si>
    <t>8363L ASSY</t>
  </si>
  <si>
    <t>8366L ASSY</t>
  </si>
  <si>
    <t>8367L ASSY</t>
  </si>
  <si>
    <t>8370L ASSY</t>
  </si>
  <si>
    <t>8371L ASSY</t>
  </si>
  <si>
    <t>8372L ASSY</t>
  </si>
  <si>
    <t>8331 ASSY</t>
  </si>
  <si>
    <t>8364L ASSY</t>
  </si>
  <si>
    <t>8362L ASSY</t>
  </si>
  <si>
    <t>8369L ASSY</t>
  </si>
  <si>
    <t>20</t>
  </si>
  <si>
    <t>20801-3</t>
  </si>
  <si>
    <t>20808-3</t>
  </si>
  <si>
    <t>8385L ASSY</t>
  </si>
  <si>
    <t>Aegis</t>
  </si>
  <si>
    <t>N21000</t>
  </si>
  <si>
    <t>L3/L4 insulation in barrel</t>
  </si>
  <si>
    <t xml:space="preserve">BOMs said boards were class 2, but should have been Class 3 </t>
  </si>
  <si>
    <t>582A</t>
  </si>
  <si>
    <t>582B</t>
  </si>
  <si>
    <t>582C</t>
  </si>
  <si>
    <t>582D</t>
  </si>
  <si>
    <t>8287LF</t>
  </si>
  <si>
    <t>Not Functioning</t>
  </si>
  <si>
    <t>20879-3</t>
  </si>
  <si>
    <t>20900-3</t>
  </si>
  <si>
    <t>20889-3</t>
  </si>
  <si>
    <t>20921-3</t>
  </si>
  <si>
    <t>Chemring</t>
  </si>
  <si>
    <t>8148L</t>
  </si>
  <si>
    <t>part damaged</t>
  </si>
  <si>
    <t>20893-1</t>
  </si>
  <si>
    <t>20910-6</t>
  </si>
  <si>
    <t>20927-3</t>
  </si>
  <si>
    <t>585A</t>
  </si>
  <si>
    <t>Soldering</t>
  </si>
  <si>
    <t>8335ML ASSY</t>
  </si>
  <si>
    <t>590A</t>
  </si>
  <si>
    <t>590B</t>
  </si>
  <si>
    <t xml:space="preserve">Not Functioning </t>
  </si>
  <si>
    <t xml:space="preserve">Damage at Cust / Fixed as favor </t>
  </si>
  <si>
    <t>Wires broken at customer / Fixed as favor</t>
  </si>
  <si>
    <t xml:space="preserve">Cust updated / </t>
  </si>
  <si>
    <t>585B</t>
  </si>
  <si>
    <t>585C</t>
  </si>
  <si>
    <t>8142M</t>
  </si>
  <si>
    <t>8314M</t>
  </si>
  <si>
    <t>8311M</t>
  </si>
  <si>
    <t>During testing a switch that is not there is registering.</t>
  </si>
  <si>
    <t>Telchi</t>
  </si>
  <si>
    <t>20981-4</t>
  </si>
  <si>
    <t>20937-3</t>
  </si>
  <si>
    <t>601A</t>
  </si>
  <si>
    <t>Screws not secure</t>
  </si>
  <si>
    <t>Plating</t>
  </si>
  <si>
    <t>Temperature Channel not working</t>
  </si>
  <si>
    <t>Just a reprint of RMA 594</t>
  </si>
  <si>
    <t>Came in went straight to test.</t>
  </si>
  <si>
    <t>We were investigating these. Not sure what happened after</t>
  </si>
  <si>
    <t>21016-3</t>
  </si>
  <si>
    <t xml:space="preserve">VCC_BAT shorted to ground. </t>
  </si>
  <si>
    <t>20781-5</t>
  </si>
  <si>
    <t>I think it's customer fault</t>
  </si>
  <si>
    <t>21011-3</t>
  </si>
  <si>
    <t>PENTAIR</t>
  </si>
  <si>
    <t>8407 ASSY</t>
  </si>
  <si>
    <t>602A</t>
  </si>
  <si>
    <t>Mostly solder in USB</t>
  </si>
  <si>
    <t>VOID NTF in test</t>
  </si>
  <si>
    <t>605A</t>
  </si>
  <si>
    <t>605B</t>
  </si>
  <si>
    <t>605C</t>
  </si>
  <si>
    <t>05/03/21 Haven't seen yet…....06/04/21 Same</t>
  </si>
  <si>
    <t>J5 polarity</t>
  </si>
  <si>
    <t>Missing screws</t>
  </si>
  <si>
    <t>21082-3</t>
  </si>
  <si>
    <t>3M</t>
  </si>
  <si>
    <t>20888-3</t>
  </si>
  <si>
    <t>21055-1</t>
  </si>
  <si>
    <t>21114-1</t>
  </si>
  <si>
    <t>At Latrobe still 07/09/21</t>
  </si>
  <si>
    <t>7937 CABLE</t>
  </si>
  <si>
    <t>21262-1</t>
  </si>
  <si>
    <t>Ahbi and Johnny, Khanti</t>
  </si>
  <si>
    <t>Pentair</t>
  </si>
  <si>
    <t>Y1 Backwards</t>
  </si>
  <si>
    <t>606A</t>
  </si>
  <si>
    <t>Torotel</t>
  </si>
  <si>
    <t>At Abhishek Probably going to VOID</t>
  </si>
  <si>
    <t>At Rick</t>
  </si>
  <si>
    <t>CollectorVision</t>
  </si>
  <si>
    <t>*</t>
  </si>
  <si>
    <t>*?</t>
  </si>
  <si>
    <t>VOID? Waiting on results from Add-On</t>
  </si>
  <si>
    <t>VOID? Waiting on test information from SPX</t>
  </si>
  <si>
    <t>149A</t>
  </si>
  <si>
    <t>156</t>
  </si>
  <si>
    <t>Void QTY</t>
  </si>
  <si>
    <t>PO QTY</t>
  </si>
  <si>
    <t>Shipped 1PO QTYor 3?</t>
  </si>
  <si>
    <t>2PO QTYBuzzer Problems (NOT ACI fault)</t>
  </si>
  <si>
    <t>483PO QTYPCB</t>
  </si>
  <si>
    <t>21079-3</t>
  </si>
  <si>
    <t>21133-3</t>
  </si>
  <si>
    <t>7342L</t>
  </si>
  <si>
    <t>21219-6</t>
  </si>
  <si>
    <t>Make Noise</t>
  </si>
  <si>
    <t>Panda/Fischer</t>
  </si>
  <si>
    <t>21227-3</t>
  </si>
  <si>
    <t>21192-3</t>
  </si>
  <si>
    <t>19444-5</t>
  </si>
  <si>
    <t>************ VOID VOID VOID*********************</t>
  </si>
  <si>
    <t>Unit not working…out of warranty…updated software fixed.</t>
  </si>
  <si>
    <t>21287-6</t>
  </si>
  <si>
    <t>8441L ASSY</t>
  </si>
  <si>
    <t>EyeTrax</t>
  </si>
  <si>
    <t>21284-3</t>
  </si>
  <si>
    <t>Allied Automation</t>
  </si>
  <si>
    <t xml:space="preserve">Void </t>
  </si>
  <si>
    <t>Units out of date and appear struck with lightning.</t>
  </si>
  <si>
    <t>Units FAR out of date - 2018</t>
  </si>
  <si>
    <t>Waiting for Ics? 09/08/21</t>
  </si>
  <si>
    <t>09/08/21 ?</t>
  </si>
  <si>
    <t>************ ****VOID VOID VOID*********************</t>
  </si>
  <si>
    <t>Unit not yet returned 09/08/21</t>
  </si>
  <si>
    <t>Holes not properly drilled</t>
  </si>
  <si>
    <t>31622
31623</t>
  </si>
  <si>
    <t>31930
31894</t>
  </si>
  <si>
    <t>21267-14</t>
  </si>
  <si>
    <t>Wired wrong</t>
  </si>
  <si>
    <t>21196-1</t>
  </si>
  <si>
    <t>N627</t>
  </si>
  <si>
    <t>wrong button cover</t>
  </si>
  <si>
    <t>TITAN MEDICAL</t>
  </si>
  <si>
    <t>21341-2</t>
  </si>
  <si>
    <t>8448L ASSY</t>
  </si>
  <si>
    <t>ACET</t>
  </si>
  <si>
    <t>8128L</t>
  </si>
  <si>
    <t>Repair 001</t>
  </si>
  <si>
    <t>Sent to PCB Repair Vendor</t>
  </si>
  <si>
    <t>8056M ASSY</t>
  </si>
  <si>
    <t>21226-2</t>
  </si>
  <si>
    <t>21281-3</t>
  </si>
  <si>
    <t>21337-3</t>
  </si>
  <si>
    <t>613B</t>
  </si>
  <si>
    <t>BALFOUR BEATTY</t>
  </si>
  <si>
    <t>6366L ASSY</t>
  </si>
  <si>
    <t>8169M</t>
  </si>
  <si>
    <t>8450</t>
  </si>
  <si>
    <t>10/06/21 - sent latrobe</t>
  </si>
  <si>
    <t>Solder defects (plating root cause)</t>
  </si>
  <si>
    <t>J7,J14,J44</t>
  </si>
  <si>
    <t>Part on backwards, but only goes on one way. Board layout was wrong; fixing as favor</t>
  </si>
  <si>
    <t xml:space="preserve">Needed programming; customer did not provide correct programming instructions. ACI recived in tboards and programmed them @ no charge as a favor. </t>
  </si>
  <si>
    <t>8456L</t>
  </si>
  <si>
    <t>RTV-2357</t>
  </si>
  <si>
    <t>8426L ASSY</t>
  </si>
  <si>
    <t>8446L ASSY</t>
  </si>
  <si>
    <t>6390L</t>
  </si>
  <si>
    <t>16616-C</t>
  </si>
  <si>
    <t>621-1</t>
  </si>
  <si>
    <t>621-2</t>
  </si>
  <si>
    <t>NCR-EXT-15346-C</t>
  </si>
  <si>
    <t>MOD 638</t>
  </si>
  <si>
    <t>19 sent back 7/29 / 1 pc Rick kept for eval (last board repaired; sent back 10/20/21)</t>
  </si>
  <si>
    <t>Units returned for Eval</t>
  </si>
  <si>
    <t>Mod 640</t>
  </si>
  <si>
    <t>Mod 641</t>
  </si>
  <si>
    <t>21215-2</t>
  </si>
  <si>
    <t>Special Cleaning Service</t>
  </si>
  <si>
    <t>XT29 shorted</t>
  </si>
  <si>
    <t>20922-10</t>
  </si>
  <si>
    <t>6280L ASSY</t>
  </si>
  <si>
    <t>Makino</t>
  </si>
  <si>
    <t>21428-3</t>
  </si>
  <si>
    <t>8419M</t>
  </si>
  <si>
    <t>AAR Mobility</t>
  </si>
  <si>
    <t>21532-1</t>
  </si>
  <si>
    <t>21576-1</t>
  </si>
  <si>
    <t>VOID - $0 PO issued</t>
  </si>
  <si>
    <t>21481-3</t>
  </si>
  <si>
    <t>21280-7</t>
  </si>
  <si>
    <t>21472-2</t>
  </si>
  <si>
    <t>645A</t>
  </si>
  <si>
    <t>645B</t>
  </si>
  <si>
    <t>645C</t>
  </si>
  <si>
    <t>645D</t>
  </si>
  <si>
    <t>645E</t>
  </si>
  <si>
    <t>645F</t>
  </si>
  <si>
    <t>8187LF</t>
  </si>
  <si>
    <t>8056M</t>
  </si>
  <si>
    <t>21427-3</t>
  </si>
  <si>
    <t>21497-2</t>
  </si>
  <si>
    <t>21358-3</t>
  </si>
  <si>
    <t>were two, but AC0920149 voided,  customer damage</t>
  </si>
  <si>
    <t>20640-3</t>
  </si>
  <si>
    <t xml:space="preserve">Multiple </t>
  </si>
  <si>
    <t>20646-5</t>
  </si>
  <si>
    <t>20264-5</t>
  </si>
  <si>
    <t>20945-5</t>
  </si>
  <si>
    <t>20956-2</t>
  </si>
  <si>
    <t>4 (2)</t>
  </si>
  <si>
    <t>NOT actual NCR….was NCR on Harsco's end was returned to us under zero dollar PO CRP002074: 2 units were compeditor units</t>
  </si>
  <si>
    <t>21148-3</t>
  </si>
  <si>
    <t>VOID, Number skipped "in case" then never used.</t>
  </si>
  <si>
    <t>21106-6</t>
  </si>
  <si>
    <t>7842 CBL</t>
  </si>
  <si>
    <t>21583-2</t>
  </si>
  <si>
    <t>8243F</t>
  </si>
  <si>
    <t>Pure Power</t>
  </si>
  <si>
    <t>21546-2</t>
  </si>
  <si>
    <t>21616-3</t>
  </si>
  <si>
    <t>KEYPer</t>
  </si>
  <si>
    <t>664A</t>
  </si>
  <si>
    <t>664B</t>
  </si>
  <si>
    <t>21280-8</t>
  </si>
  <si>
    <t>X12226</t>
  </si>
  <si>
    <t>1000*</t>
  </si>
  <si>
    <t>21691-3</t>
  </si>
  <si>
    <t>21691-6</t>
  </si>
  <si>
    <t>21644-3</t>
  </si>
  <si>
    <t>664C</t>
  </si>
  <si>
    <t>8296F</t>
  </si>
  <si>
    <t>Label Damaged</t>
  </si>
  <si>
    <t>Old unit, void</t>
  </si>
  <si>
    <t>VOID needed reprogram</t>
  </si>
  <si>
    <t>674A</t>
  </si>
  <si>
    <t>670A</t>
  </si>
  <si>
    <t>8080L-1</t>
  </si>
  <si>
    <t>670B</t>
  </si>
  <si>
    <t>674B</t>
  </si>
  <si>
    <t>21614-3</t>
  </si>
  <si>
    <t>WRONG X-STAL,  SUGGESTED BY CUSTOMER RMA VOID</t>
  </si>
  <si>
    <t>Listed as MOD. Customer at fault.</t>
  </si>
  <si>
    <t>21748-2</t>
  </si>
  <si>
    <t>8461L ASSY</t>
  </si>
  <si>
    <t>7946L RW</t>
  </si>
  <si>
    <t>21310-3</t>
  </si>
  <si>
    <t>Long Lead Parts</t>
  </si>
  <si>
    <t>Never Recieved</t>
  </si>
  <si>
    <t>Closed. Any remainder added to cleanup 8080</t>
  </si>
  <si>
    <t>Not seen back yet 10/15/21 VOID - Never Retrned 05/16/22</t>
  </si>
  <si>
    <t>Still Working additional</t>
  </si>
  <si>
    <t>Parts Not Available until 2023</t>
  </si>
  <si>
    <t>21685-3</t>
  </si>
  <si>
    <t>6519L-1</t>
  </si>
  <si>
    <t>676B</t>
  </si>
  <si>
    <t>8162L-1</t>
  </si>
  <si>
    <t>21665-5</t>
  </si>
  <si>
    <t>connector screws missing</t>
  </si>
  <si>
    <t>21820-3</t>
  </si>
  <si>
    <t>8499L</t>
  </si>
  <si>
    <t>21590-10</t>
  </si>
  <si>
    <t>Praful left off - Molly added</t>
  </si>
  <si>
    <t>IBML Verified</t>
  </si>
  <si>
    <t>21784-3</t>
  </si>
  <si>
    <t>6225L</t>
  </si>
  <si>
    <t>21812-3</t>
  </si>
  <si>
    <t>THE REYNOLDS</t>
  </si>
  <si>
    <t>20196-3</t>
  </si>
  <si>
    <t>LMI</t>
  </si>
  <si>
    <t>21900-1</t>
  </si>
  <si>
    <t>GREENFIELD</t>
  </si>
  <si>
    <t>21872-1</t>
  </si>
  <si>
    <t>696A</t>
  </si>
  <si>
    <t>696B</t>
  </si>
  <si>
    <t>699 A</t>
  </si>
  <si>
    <t>699 B</t>
  </si>
  <si>
    <t>699 C</t>
  </si>
  <si>
    <t>8287-2</t>
  </si>
  <si>
    <t>8148LRW</t>
  </si>
  <si>
    <t>7946L</t>
  </si>
  <si>
    <t>Artnet Pro</t>
  </si>
  <si>
    <t>WESCO</t>
  </si>
  <si>
    <t>21888-3</t>
  </si>
  <si>
    <t>21664-3</t>
  </si>
  <si>
    <t>Wrong part number</t>
  </si>
  <si>
    <t>Bhavin?</t>
  </si>
  <si>
    <t>Cant Repair</t>
  </si>
  <si>
    <t>Not RMA. Waiting for Customer PO</t>
  </si>
  <si>
    <t>21867-3</t>
  </si>
  <si>
    <t>21928-1</t>
  </si>
  <si>
    <t>21956-3</t>
  </si>
  <si>
    <t>709A</t>
  </si>
  <si>
    <t xml:space="preserve">709B </t>
  </si>
  <si>
    <t>CRAWFORD</t>
  </si>
  <si>
    <t>21930-3</t>
  </si>
  <si>
    <t>Clayton</t>
  </si>
  <si>
    <t>6659M</t>
  </si>
  <si>
    <t>ITT</t>
  </si>
  <si>
    <t>21866-3</t>
  </si>
  <si>
    <t>8513 ASSY</t>
  </si>
  <si>
    <t>Consolidating RMAs</t>
  </si>
  <si>
    <t>Not eligible for warranty repair</t>
  </si>
  <si>
    <t>Field Failures</t>
  </si>
  <si>
    <t>Waitng for units 10/10/22</t>
  </si>
  <si>
    <t>Waiting for unit 10/14/22</t>
  </si>
  <si>
    <t>multiple</t>
  </si>
  <si>
    <t>Working…..needs uncoated as tested 10/14/22</t>
  </si>
  <si>
    <t>21872-2</t>
  </si>
  <si>
    <t>64</t>
  </si>
  <si>
    <t>6456</t>
  </si>
  <si>
    <t>66</t>
  </si>
  <si>
    <t>30</t>
  </si>
  <si>
    <t>2/6/2012
(No visible defects)
(No Defects under X-Ray)</t>
  </si>
  <si>
    <t>72</t>
  </si>
  <si>
    <t>73</t>
  </si>
  <si>
    <t>6177</t>
  </si>
  <si>
    <t>6335</t>
  </si>
  <si>
    <t>122</t>
  </si>
  <si>
    <t>76</t>
  </si>
  <si>
    <t>6598</t>
  </si>
  <si>
    <t>27</t>
  </si>
  <si>
    <t>78</t>
  </si>
  <si>
    <t>6458</t>
  </si>
  <si>
    <t>70</t>
  </si>
  <si>
    <t>6551</t>
  </si>
  <si>
    <t>79</t>
  </si>
  <si>
    <t>80</t>
  </si>
  <si>
    <t>81</t>
  </si>
  <si>
    <t>83</t>
  </si>
  <si>
    <t>85</t>
  </si>
  <si>
    <t>190</t>
  </si>
  <si>
    <t>89</t>
  </si>
  <si>
    <t>91</t>
  </si>
  <si>
    <t>240</t>
  </si>
  <si>
    <t>96</t>
  </si>
  <si>
    <t>97</t>
  </si>
  <si>
    <t>3600</t>
  </si>
  <si>
    <t>3500</t>
  </si>
  <si>
    <t>98</t>
  </si>
  <si>
    <t>105</t>
  </si>
  <si>
    <t>6137</t>
  </si>
  <si>
    <t>108</t>
  </si>
  <si>
    <t>111</t>
  </si>
  <si>
    <t>114</t>
  </si>
  <si>
    <t>115</t>
  </si>
  <si>
    <t>116</t>
  </si>
  <si>
    <t>117</t>
  </si>
  <si>
    <t>118</t>
  </si>
  <si>
    <t>119</t>
  </si>
  <si>
    <t>121</t>
  </si>
  <si>
    <t>60</t>
  </si>
  <si>
    <t>123</t>
  </si>
  <si>
    <t>124</t>
  </si>
  <si>
    <t>125</t>
  </si>
  <si>
    <t>825</t>
  </si>
  <si>
    <t>128</t>
  </si>
  <si>
    <t>126</t>
  </si>
  <si>
    <t>127</t>
  </si>
  <si>
    <t>129</t>
  </si>
  <si>
    <t>130</t>
  </si>
  <si>
    <t>6785</t>
  </si>
  <si>
    <t>131</t>
  </si>
  <si>
    <t>132</t>
  </si>
  <si>
    <t>133</t>
  </si>
  <si>
    <t>6640</t>
  </si>
  <si>
    <t>134</t>
  </si>
  <si>
    <t>137</t>
  </si>
  <si>
    <t>6847</t>
  </si>
  <si>
    <t>135</t>
  </si>
  <si>
    <t>136</t>
  </si>
  <si>
    <t>138</t>
  </si>
  <si>
    <t>139</t>
  </si>
  <si>
    <t>141</t>
  </si>
  <si>
    <t>143</t>
  </si>
  <si>
    <t>142</t>
  </si>
  <si>
    <t>144</t>
  </si>
  <si>
    <t>5984</t>
  </si>
  <si>
    <t>145</t>
  </si>
  <si>
    <t>146</t>
  </si>
  <si>
    <t>147</t>
  </si>
  <si>
    <t>148</t>
  </si>
  <si>
    <t>149</t>
  </si>
  <si>
    <t>6740</t>
  </si>
  <si>
    <t>151</t>
  </si>
  <si>
    <t>152</t>
  </si>
  <si>
    <t>153</t>
  </si>
  <si>
    <t>154</t>
  </si>
  <si>
    <t>155</t>
  </si>
  <si>
    <t>157</t>
  </si>
  <si>
    <t>158</t>
  </si>
  <si>
    <t>6739</t>
  </si>
  <si>
    <t>162</t>
  </si>
  <si>
    <t>164</t>
  </si>
  <si>
    <t>166</t>
  </si>
  <si>
    <t>168</t>
  </si>
  <si>
    <t>6519</t>
  </si>
  <si>
    <t>170</t>
  </si>
  <si>
    <t>181</t>
  </si>
  <si>
    <t>182</t>
  </si>
  <si>
    <t>183</t>
  </si>
  <si>
    <t>187</t>
  </si>
  <si>
    <t>189</t>
  </si>
  <si>
    <t>192</t>
  </si>
  <si>
    <t>7197</t>
  </si>
  <si>
    <t>193</t>
  </si>
  <si>
    <t>195</t>
  </si>
  <si>
    <t>196</t>
  </si>
  <si>
    <t>1098</t>
  </si>
  <si>
    <t>197</t>
  </si>
  <si>
    <t>1099</t>
  </si>
  <si>
    <t>198</t>
  </si>
  <si>
    <t>1100</t>
  </si>
  <si>
    <t>6273</t>
  </si>
  <si>
    <t>1102</t>
  </si>
  <si>
    <t>199</t>
  </si>
  <si>
    <t>6826</t>
  </si>
  <si>
    <t>702</t>
  </si>
  <si>
    <t>1101</t>
  </si>
  <si>
    <t>204</t>
  </si>
  <si>
    <t>1106</t>
  </si>
  <si>
    <t>207</t>
  </si>
  <si>
    <t>1109</t>
  </si>
  <si>
    <t>208</t>
  </si>
  <si>
    <t>7218</t>
  </si>
  <si>
    <t>1110</t>
  </si>
  <si>
    <t>209</t>
  </si>
  <si>
    <t>1111</t>
  </si>
  <si>
    <t>210</t>
  </si>
  <si>
    <t>3498</t>
  </si>
  <si>
    <t>1112</t>
  </si>
  <si>
    <t>3248</t>
  </si>
  <si>
    <t>212</t>
  </si>
  <si>
    <t>214</t>
  </si>
  <si>
    <t>213</t>
  </si>
  <si>
    <t>1115</t>
  </si>
  <si>
    <t>218</t>
  </si>
  <si>
    <t>7060</t>
  </si>
  <si>
    <t>1120</t>
  </si>
  <si>
    <t>222</t>
  </si>
  <si>
    <t>6959</t>
  </si>
  <si>
    <t>226</t>
  </si>
  <si>
    <t>1126</t>
  </si>
  <si>
    <t>229</t>
  </si>
  <si>
    <t>1129</t>
  </si>
  <si>
    <t>236</t>
  </si>
  <si>
    <t>7219</t>
  </si>
  <si>
    <t>1136</t>
  </si>
  <si>
    <t>239</t>
  </si>
  <si>
    <t>1139</t>
  </si>
  <si>
    <t>243</t>
  </si>
  <si>
    <t>246</t>
  </si>
  <si>
    <t>247</t>
  </si>
  <si>
    <t>252</t>
  </si>
  <si>
    <t>254</t>
  </si>
  <si>
    <t>6252</t>
  </si>
  <si>
    <t>1149</t>
  </si>
  <si>
    <t>257</t>
  </si>
  <si>
    <t>259</t>
  </si>
  <si>
    <t>260</t>
  </si>
  <si>
    <t>266</t>
  </si>
  <si>
    <t>265</t>
  </si>
  <si>
    <t>7325</t>
  </si>
  <si>
    <t>65</t>
  </si>
  <si>
    <t>56</t>
  </si>
  <si>
    <t>267</t>
  </si>
  <si>
    <t>275</t>
  </si>
  <si>
    <t>277</t>
  </si>
  <si>
    <t>6187</t>
  </si>
  <si>
    <t>279</t>
  </si>
  <si>
    <t>282</t>
  </si>
  <si>
    <t>283</t>
  </si>
  <si>
    <t>285</t>
  </si>
  <si>
    <t>286</t>
  </si>
  <si>
    <t>290</t>
  </si>
  <si>
    <t>464</t>
  </si>
  <si>
    <t>31</t>
  </si>
  <si>
    <t>299</t>
  </si>
  <si>
    <t>48</t>
  </si>
  <si>
    <t>301</t>
  </si>
  <si>
    <t>303</t>
  </si>
  <si>
    <t>307</t>
  </si>
  <si>
    <t>7628</t>
  </si>
  <si>
    <t>310</t>
  </si>
  <si>
    <t>312</t>
  </si>
  <si>
    <t>7435</t>
  </si>
  <si>
    <t>317</t>
  </si>
  <si>
    <t>318</t>
  </si>
  <si>
    <t>6189</t>
  </si>
  <si>
    <t>322</t>
  </si>
  <si>
    <t>324</t>
  </si>
  <si>
    <t>326</t>
  </si>
  <si>
    <t>385</t>
  </si>
  <si>
    <t>Wrong Breakers.  1 unit o/s never received as return, could come in later</t>
  </si>
  <si>
    <t>336</t>
  </si>
  <si>
    <t>339</t>
  </si>
  <si>
    <t>342</t>
  </si>
  <si>
    <t>340</t>
  </si>
  <si>
    <t>990</t>
  </si>
  <si>
    <t>61</t>
  </si>
  <si>
    <t>343</t>
  </si>
  <si>
    <t>347</t>
  </si>
  <si>
    <t>348</t>
  </si>
  <si>
    <t>349</t>
  </si>
  <si>
    <t>7785</t>
  </si>
  <si>
    <t>90</t>
  </si>
  <si>
    <t>Relay Failures *BOGUS</t>
  </si>
  <si>
    <t xml:space="preserve">Relay Failures: 3 *BOGUS
Damage in transit: 1 </t>
  </si>
  <si>
    <t>355</t>
  </si>
  <si>
    <t>7839</t>
  </si>
  <si>
    <t>356</t>
  </si>
  <si>
    <t>7603</t>
  </si>
  <si>
    <t>362</t>
  </si>
  <si>
    <t>365</t>
  </si>
  <si>
    <t>7983</t>
  </si>
  <si>
    <t>366</t>
  </si>
  <si>
    <t>367</t>
  </si>
  <si>
    <t>Selectible Microprocessor</t>
  </si>
  <si>
    <t>368</t>
  </si>
  <si>
    <t>376</t>
  </si>
  <si>
    <t>405</t>
  </si>
  <si>
    <t>7943</t>
  </si>
  <si>
    <t>406</t>
  </si>
  <si>
    <t>410</t>
  </si>
  <si>
    <t>8080</t>
  </si>
  <si>
    <t>413</t>
  </si>
  <si>
    <t>524</t>
  </si>
  <si>
    <t>418</t>
  </si>
  <si>
    <t>7860</t>
  </si>
  <si>
    <t>421</t>
  </si>
  <si>
    <t>428</t>
  </si>
  <si>
    <t>429</t>
  </si>
  <si>
    <t>441</t>
  </si>
  <si>
    <t>446</t>
  </si>
  <si>
    <t>457</t>
  </si>
  <si>
    <t>1000</t>
  </si>
  <si>
    <t>472</t>
  </si>
  <si>
    <t>7669</t>
  </si>
  <si>
    <t>473</t>
  </si>
  <si>
    <t>480</t>
  </si>
  <si>
    <t>481</t>
  </si>
  <si>
    <t>483</t>
  </si>
  <si>
    <t>7942</t>
  </si>
  <si>
    <t>486</t>
  </si>
  <si>
    <t>7993</t>
  </si>
  <si>
    <t>7355</t>
  </si>
  <si>
    <t>494</t>
  </si>
  <si>
    <t>496</t>
  </si>
  <si>
    <t>498</t>
  </si>
  <si>
    <t>502</t>
  </si>
  <si>
    <t>507</t>
  </si>
  <si>
    <t>508</t>
  </si>
  <si>
    <t>509</t>
  </si>
  <si>
    <t>539</t>
  </si>
  <si>
    <t>6163</t>
  </si>
  <si>
    <t>1/0/1900</t>
  </si>
  <si>
    <t>6008</t>
  </si>
  <si>
    <t>6463</t>
  </si>
  <si>
    <t>568</t>
  </si>
  <si>
    <t>8108</t>
  </si>
  <si>
    <t>573</t>
  </si>
  <si>
    <t>574</t>
  </si>
  <si>
    <t>575</t>
  </si>
  <si>
    <t>585</t>
  </si>
  <si>
    <t>595</t>
  </si>
  <si>
    <t>8296</t>
  </si>
  <si>
    <t>597</t>
  </si>
  <si>
    <t>602</t>
  </si>
  <si>
    <t>Missing LED (Its there, customer approved sub)</t>
  </si>
  <si>
    <t>8519L</t>
  </si>
  <si>
    <t>22020-1</t>
  </si>
  <si>
    <t>712A</t>
  </si>
  <si>
    <t>712B</t>
  </si>
  <si>
    <t>712C</t>
  </si>
  <si>
    <t>720A</t>
  </si>
  <si>
    <t>720B</t>
  </si>
  <si>
    <t>Consolidated RMAs (675 [7], 682 [17], 692 [15], 702 [6], 704 [5], 712 [19], 716 [18])</t>
  </si>
  <si>
    <t xml:space="preserve"> N/A</t>
  </si>
  <si>
    <t>21687-4</t>
  </si>
  <si>
    <t>VER061821</t>
  </si>
  <si>
    <t>22044-3</t>
  </si>
  <si>
    <t>Pyotte Boon</t>
  </si>
  <si>
    <t>Bhavin has ready 11/10/22</t>
  </si>
  <si>
    <t>735A</t>
  </si>
  <si>
    <t>735B</t>
  </si>
  <si>
    <t>22074-3</t>
  </si>
  <si>
    <t>21971-3</t>
  </si>
  <si>
    <t>6970F-2A</t>
  </si>
  <si>
    <t>Unsure when went ti test..prior to 12/7 still in test 12/14/22</t>
  </si>
  <si>
    <t>TEST prior to 12/07/22 12/14/22</t>
  </si>
  <si>
    <t>TEST prior to 12/07/22 (fresh in test)</t>
  </si>
  <si>
    <t>8294M-3</t>
  </si>
  <si>
    <t>22065-3</t>
  </si>
  <si>
    <t>22091-3</t>
  </si>
  <si>
    <t>8517LF ASSY</t>
  </si>
  <si>
    <t>22058-8</t>
  </si>
  <si>
    <t>21610-7</t>
  </si>
  <si>
    <t>Belleson</t>
  </si>
  <si>
    <t>8219L</t>
  </si>
  <si>
    <t>8243L</t>
  </si>
  <si>
    <t>VER011422</t>
  </si>
  <si>
    <t>8336ML</t>
  </si>
  <si>
    <t>3625 PCB</t>
  </si>
  <si>
    <t>Credit Issued with caution</t>
  </si>
  <si>
    <t>21538-3</t>
  </si>
  <si>
    <t>***** ONGOING ***** 5 on 01/16/23 15 on 01/23/23</t>
  </si>
  <si>
    <t>Transferred to RMA 732 Reassigned 740 to Huestis</t>
  </si>
  <si>
    <t>Waiting for these 01/24/23</t>
  </si>
  <si>
    <t>7267/7819 ASSY</t>
  </si>
  <si>
    <t>22089-3</t>
  </si>
  <si>
    <t>VAN METER</t>
  </si>
  <si>
    <t>ahbishek 11/04/22 Test 11/30/22 still 12/07/22 12/14/22- 02/07/23 Still… need parts</t>
  </si>
  <si>
    <t>740***</t>
  </si>
  <si>
    <t>741B</t>
  </si>
  <si>
    <t>22155-2</t>
  </si>
  <si>
    <t>22221-1</t>
  </si>
  <si>
    <t>756A</t>
  </si>
  <si>
    <t>756B</t>
  </si>
  <si>
    <t>22214-1</t>
  </si>
  <si>
    <t>4755 PCB</t>
  </si>
  <si>
    <t>Unit Never Returned</t>
  </si>
  <si>
    <t xml:space="preserve">Unit not working? </t>
  </si>
  <si>
    <t>Units not working?</t>
  </si>
  <si>
    <t>22191-3</t>
  </si>
  <si>
    <t>22204-3</t>
  </si>
  <si>
    <t>22178-3</t>
  </si>
  <si>
    <t>M/K Systems</t>
  </si>
  <si>
    <t>8303L-F</t>
  </si>
  <si>
    <t>22199-3</t>
  </si>
  <si>
    <t xml:space="preserve">RMA </t>
  </si>
  <si>
    <t>8529LF ASSY</t>
  </si>
  <si>
    <t>8517LF</t>
  </si>
  <si>
    <t>764A</t>
  </si>
  <si>
    <t>764B</t>
  </si>
  <si>
    <t>7703ML-3</t>
  </si>
  <si>
    <t>Med Shift</t>
  </si>
  <si>
    <t>646B</t>
  </si>
  <si>
    <t>Fat-fingered email (646)</t>
  </si>
  <si>
    <t xml:space="preserve">Customer sent in RMA without auth? </t>
  </si>
  <si>
    <t>Moved to RMA 700</t>
  </si>
  <si>
    <t>22243-3</t>
  </si>
  <si>
    <t>22184-1</t>
  </si>
  <si>
    <t>Adams</t>
  </si>
  <si>
    <t>22234-3</t>
  </si>
  <si>
    <t>Parts damaged by customer</t>
  </si>
  <si>
    <t>1 unit barrel damage J1 - scrap (AC2921262)</t>
  </si>
  <si>
    <t>22269-3</t>
  </si>
  <si>
    <t>Not Reveived 04/12/23</t>
  </si>
  <si>
    <t>Not 126 (61) have in QC 04/12/23</t>
  </si>
  <si>
    <t>Ready to repair 04/12/23</t>
  </si>
  <si>
    <t>at Abhishek</t>
  </si>
  <si>
    <t>at Colleen 04/12/23</t>
  </si>
  <si>
    <t>Test</t>
  </si>
  <si>
    <t>23140-4</t>
  </si>
  <si>
    <t>22297-3</t>
  </si>
  <si>
    <t>22302-3</t>
  </si>
  <si>
    <t>NCR-CC-18783-C</t>
  </si>
  <si>
    <t>NCR-CC-18780-C</t>
  </si>
  <si>
    <t>22276-3</t>
  </si>
  <si>
    <t>Waylink</t>
  </si>
  <si>
    <t>Altalab</t>
  </si>
  <si>
    <t>8437L</t>
  </si>
  <si>
    <t>22339-2</t>
  </si>
  <si>
    <t>21667-3</t>
  </si>
  <si>
    <t>22371-3</t>
  </si>
  <si>
    <t>Habco</t>
  </si>
  <si>
    <t xml:space="preserve">Clayton </t>
  </si>
  <si>
    <t>SKEY-CRVRWH</t>
  </si>
  <si>
    <t>Add-On Technologies, Inc.</t>
  </si>
  <si>
    <t>8355M</t>
  </si>
  <si>
    <t>DMR 5357</t>
  </si>
  <si>
    <t xml:space="preserve">SN is AC4322867 </t>
  </si>
  <si>
    <t>Mantissa Corporation</t>
  </si>
  <si>
    <t>U50(LMR16006XDDCT) rotated 180 degrees</t>
  </si>
  <si>
    <t>8080L-2</t>
  </si>
  <si>
    <t>22235-3</t>
  </si>
  <si>
    <t>8124LF</t>
  </si>
  <si>
    <t>22369-12</t>
  </si>
  <si>
    <t>22369-9</t>
  </si>
  <si>
    <t>6971ML</t>
  </si>
  <si>
    <t>po 4506100707 - 1 board missing component – Q1</t>
  </si>
  <si>
    <t>HCP036ROHS</t>
  </si>
  <si>
    <t>040-IDS4D-12V</t>
  </si>
  <si>
    <t>22391-1</t>
  </si>
  <si>
    <t>PCBs with copper exposed on the traces</t>
  </si>
  <si>
    <t>22371-5</t>
  </si>
  <si>
    <t>22387-1</t>
  </si>
  <si>
    <t>OASCO</t>
  </si>
  <si>
    <t xml:space="preserve">Out of warranty - review for repair. </t>
  </si>
  <si>
    <t>8547L ASSY</t>
  </si>
  <si>
    <t>8548L ASSY</t>
  </si>
  <si>
    <t>8544L ASSY</t>
  </si>
  <si>
    <t>8546L ASSY</t>
  </si>
  <si>
    <t>8545L ASSY</t>
  </si>
  <si>
    <t>22244-1</t>
  </si>
  <si>
    <t>Lan 2 failures(9), J6 not flush(2), Solder bridge, J7 missing pin, NVRAM U1 failed</t>
  </si>
  <si>
    <t>21465-3</t>
  </si>
  <si>
    <t>Copper exposed</t>
  </si>
  <si>
    <t>8551ML</t>
  </si>
  <si>
    <t>Ned to replace Matched pair Diodes</t>
  </si>
  <si>
    <t>775A</t>
  </si>
  <si>
    <t>775B</t>
  </si>
  <si>
    <t>790A</t>
  </si>
  <si>
    <t>790B</t>
  </si>
  <si>
    <t>0410-FSIRE21</t>
  </si>
  <si>
    <t>22367-3</t>
  </si>
  <si>
    <t>8549L ASSY</t>
  </si>
  <si>
    <t>8542L ASSY</t>
  </si>
  <si>
    <t>8541L ASSY</t>
  </si>
  <si>
    <t xml:space="preserve">Various - see email. </t>
  </si>
  <si>
    <t>will  not read the temperature of the PT’s.</t>
  </si>
  <si>
    <t>NCMR 36787</t>
  </si>
  <si>
    <t xml:space="preserve">Connector @ J3 is mounted °180 from proper orientation. These are CAN Hi and CAN Low connections. </t>
  </si>
  <si>
    <t>Please reference RTV-3026 when returning to Parata</t>
  </si>
  <si>
    <t>22250-3</t>
  </si>
  <si>
    <t>22250-6</t>
  </si>
  <si>
    <t>22184-3</t>
  </si>
  <si>
    <t>7778 ASSY</t>
  </si>
  <si>
    <t>22369-6</t>
  </si>
  <si>
    <t>791-1</t>
  </si>
  <si>
    <t>NCR-EXT-19208-C</t>
  </si>
  <si>
    <t>25?</t>
  </si>
  <si>
    <t>Not reading ties on railroad.</t>
  </si>
  <si>
    <t>Not working - 2 resistors reveresed. More?</t>
  </si>
  <si>
    <t>IR Meter Board</t>
  </si>
  <si>
    <t>22358-2</t>
  </si>
  <si>
    <t>22358-3</t>
  </si>
  <si>
    <t>CORPUS CHRISTI</t>
  </si>
  <si>
    <t>22506-1</t>
  </si>
  <si>
    <t>Data Flow Systems</t>
  </si>
  <si>
    <t>Coating on outside issue</t>
  </si>
  <si>
    <t>Medshift</t>
  </si>
  <si>
    <t>8520L</t>
  </si>
  <si>
    <t xml:space="preserve">All 30 need current rework- some need other work written on stcky notes. Let Larry know how much time spent beyond rework so we can charge rework + extra work. </t>
  </si>
  <si>
    <t>150-00156</t>
  </si>
  <si>
    <t xml:space="preserve">1 = Drops Power To Board,  2=Weak Signal /Power To Fan </t>
  </si>
  <si>
    <t>8392M</t>
  </si>
  <si>
    <t>DMR 5648</t>
  </si>
  <si>
    <t xml:space="preserve">SK2000BDI-025 </t>
  </si>
  <si>
    <t>resistor R25 on board failed resistance check</t>
  </si>
  <si>
    <t xml:space="preserve">PCB 150-00140 </t>
  </si>
  <si>
    <t>PCB 150-00139</t>
  </si>
  <si>
    <t>AC1222899: J4 not connected / AC5122382: LED 11 stays on and LED 10 won't come on / AC1222829: LED 11 stays on and LED 10 won't come on / AC262046: no 28v / AC2620051: no 28v</t>
  </si>
  <si>
    <t>NCR-CC-19312-C</t>
  </si>
  <si>
    <t>4022695 JII J42 PIC MODULE ASSY</t>
  </si>
  <si>
    <t>J42 MODULE IS BAD</t>
  </si>
  <si>
    <t>40?</t>
  </si>
  <si>
    <t>782-1</t>
  </si>
  <si>
    <t>22340-3</t>
  </si>
  <si>
    <t>8525ML-1</t>
  </si>
  <si>
    <t>was missing a pad at location C137</t>
  </si>
  <si>
    <t>022050-2-AY</t>
  </si>
  <si>
    <t>URGENT</t>
  </si>
  <si>
    <t>804-1</t>
  </si>
  <si>
    <t>DMR 5660</t>
  </si>
  <si>
    <t>Board does not function as it should, works sporadically according to electrical</t>
  </si>
  <si>
    <t>1(2nd on PO)</t>
  </si>
  <si>
    <t>NCR-EXT-19336-C</t>
  </si>
  <si>
    <t>THE MODULE IS CUMMUNICATING BUT THE GREEN L.E.D LIGHT IS NOT WORKING .</t>
  </si>
  <si>
    <t>Failed incoming inspection. Fan connector will not go into P5</t>
  </si>
  <si>
    <t>796-1</t>
  </si>
  <si>
    <t>VOID unit passes all tests</t>
  </si>
  <si>
    <t>22355-3</t>
  </si>
  <si>
    <t>8568L ASSY</t>
  </si>
  <si>
    <t>22491-3</t>
  </si>
  <si>
    <t>8573ML ASSY</t>
  </si>
  <si>
    <t>NCR-EXT-18679-C</t>
  </si>
  <si>
    <t>Part Problem : Not Functioning Correctly</t>
  </si>
  <si>
    <t>CSB002204 / CBM001851 / CSB002210</t>
  </si>
  <si>
    <t xml:space="preserve">2 Rev D BOMS - not the same. Need to change some items. </t>
  </si>
  <si>
    <t>30+2</t>
  </si>
  <si>
    <t>2 more units added by Abhi.</t>
  </si>
  <si>
    <t>8518L ASSY</t>
  </si>
  <si>
    <t>50010858 (PO: 114707A)</t>
  </si>
  <si>
    <t>sensor broken off</t>
  </si>
  <si>
    <t>8568L</t>
  </si>
  <si>
    <t>8568L CBL</t>
  </si>
  <si>
    <t>22539-1</t>
  </si>
  <si>
    <t>7963 CABLE</t>
  </si>
  <si>
    <t>6970-1A ASSY</t>
  </si>
  <si>
    <t>Pulling from stock for Serial AC2223649</t>
  </si>
  <si>
    <t xml:space="preserve">Pulling from stock for Sn# AC3322179    Sn# AC3322216    </t>
  </si>
  <si>
    <t>NCR-EXT-19502-C</t>
  </si>
  <si>
    <t>C-1 and C-3 has no output. Modules marked</t>
  </si>
  <si>
    <t>NCR-EXT-19501-C</t>
  </si>
  <si>
    <t>Short in the HD32 , PBC Assembly</t>
  </si>
  <si>
    <t>6590L</t>
  </si>
  <si>
    <t>4028741 - Jupiter 2 HD 32 module</t>
  </si>
  <si>
    <t>821AC0423419: no 5v / AC1523155: J2 crooked / AC1523204: J1 crooked / AC1523181: J3 facing the wrong way</t>
  </si>
  <si>
    <t>R21 REPLACED WITH a 2.2k ohm Resistor – 0402 package size</t>
  </si>
  <si>
    <t xml:space="preserve">These must turn in 1 day and be shipped Next Day Air </t>
  </si>
  <si>
    <t>DFS-00240-009 (customer needs QTY 30 back by 9/11 and the rest by the end of September)</t>
  </si>
  <si>
    <t>22538-3</t>
  </si>
  <si>
    <t xml:space="preserve"> J4 port broken</t>
  </si>
  <si>
    <t>PCB 150-00139 - SN: AC4821589</t>
  </si>
  <si>
    <t>Bad ICs See RMA</t>
  </si>
  <si>
    <t>9 of them need R52 resoldered, 1 unit is missing the battery protection circuit (all of the chips around Q3/Q4) and 1 is having an issue with the power management chip IC10.</t>
  </si>
  <si>
    <t>8570L</t>
  </si>
  <si>
    <t>22577-1</t>
  </si>
  <si>
    <t>Sigma-Netics</t>
  </si>
  <si>
    <t>See Max</t>
  </si>
  <si>
    <t>22652-2</t>
  </si>
  <si>
    <t>SN AC1923517Fault: Digital outputs 1-9 do not work.
SN AC1923522Faults:
TB 8 temperature channels. All temp’s fluctuating.
TB 9-10 pressure channels. All channels faulty.
TB 11 vibration channels. All channels faulty.
TB 12 motor current. Channel faulty.
SN AC2423777 Board will not boot up.</t>
  </si>
  <si>
    <t>Did not work and/or burnt out</t>
  </si>
  <si>
    <t xml:space="preserve"> “SM4 PLUS Cutter Board” PN 191-40001 </t>
  </si>
  <si>
    <t>8491ML</t>
  </si>
  <si>
    <t>VIAS TO BE OPEN AFTER FABRICATION - we filled them</t>
  </si>
  <si>
    <t>8565ML ASSY</t>
  </si>
  <si>
    <t>8566ML ASSY</t>
  </si>
  <si>
    <t>8582ML ASSY</t>
  </si>
  <si>
    <t>22666-3</t>
  </si>
  <si>
    <t>1 led not lit one missing = H431.1 – Not lit (B1FS1)
H102.1 – Missing</t>
  </si>
  <si>
    <t>PO-2101030</t>
  </si>
  <si>
    <t>22D2850-3 (J-Voice 38)</t>
  </si>
  <si>
    <t>Adamscomm</t>
  </si>
  <si>
    <t>issue that points to the U1 Integrated Chip. We have de-soldered all wires and they are prepared to be shipped out at your direction.</t>
  </si>
  <si>
    <t>22379-3</t>
  </si>
  <si>
    <t>22691-4</t>
  </si>
  <si>
    <t>22697-3</t>
  </si>
  <si>
    <t>22697-4</t>
  </si>
  <si>
    <t>22739-3</t>
  </si>
  <si>
    <t>22641-3</t>
  </si>
  <si>
    <t>HCP0311ROHSP</t>
  </si>
  <si>
    <t>At a glance this thing has caps not in right location or missing. This is the capacitors that dont have board locations they are added on.</t>
  </si>
  <si>
    <t>TC04623 Assy </t>
  </si>
  <si>
    <t xml:space="preserve">We have 1 of these that is missing the terminal blocks that connect into the first image. and 2 of the M12 bulk head fittings are not in the proper orientation as the drawing. The 2 bulk heads on the right in image below are not oriented properly. See note on print. </t>
  </si>
  <si>
    <t>8580L</t>
  </si>
  <si>
    <t>HCWBA4486DCWD5</t>
  </si>
  <si>
    <t xml:space="preserve">Multiple reasons - item tagged listing problems. </t>
  </si>
  <si>
    <t>22721-4</t>
  </si>
  <si>
    <t>22659-3</t>
  </si>
  <si>
    <t>22557-3</t>
  </si>
  <si>
    <t>NCR-EXT-19741-C</t>
  </si>
  <si>
    <t>321-0012C - AC2323240</t>
  </si>
  <si>
    <t>Board is causing test failure / Failed Bench/Sub Test</t>
  </si>
  <si>
    <t>Act Units 1747</t>
  </si>
  <si>
    <t>3 extra because 3 returned was rejected by the customer. Act Units 137</t>
  </si>
  <si>
    <t>Act Units 3356</t>
  </si>
  <si>
    <t>22579-3</t>
  </si>
  <si>
    <t>RCRH-CYALVX</t>
  </si>
  <si>
    <t>DynaCore</t>
  </si>
  <si>
    <t>Part 150-00208</t>
  </si>
  <si>
    <t>Failed inspection = some work if flexed, solder issue?</t>
  </si>
  <si>
    <t>11 of the boards had issues with Solder Blobs and 3 others that had random issues. See email.</t>
  </si>
  <si>
    <t>Part 4028626</t>
  </si>
  <si>
    <t>Not functional</t>
  </si>
  <si>
    <t>NCR-EXT-19782-C</t>
  </si>
  <si>
    <t>6590L-A</t>
  </si>
  <si>
    <t xml:space="preserve">2 units to be repaired from prototype run = details next week. </t>
  </si>
  <si>
    <t>4028741 Jupiter 2 HD 32 Module Stage A</t>
  </si>
  <si>
    <t>missing parts</t>
  </si>
  <si>
    <t>8555L</t>
  </si>
  <si>
    <t xml:space="preserve">One PMS board had the negative leg of a capacitor that was soldered in a through hole, and it damaged several components on this board(see attached spreadsheet), we think that a trace line has been damaged causing this board to physically not function not just a component! </t>
  </si>
  <si>
    <t>Itema-americas</t>
  </si>
  <si>
    <t>22699-3</t>
  </si>
  <si>
    <t>22735-3</t>
  </si>
  <si>
    <t>8569L</t>
  </si>
  <si>
    <t>22340-4</t>
  </si>
  <si>
    <t>8128L RW</t>
  </si>
  <si>
    <t>DTIU Printed Wiring Assemblies fail the initial reception testing process</t>
  </si>
  <si>
    <t>5455M</t>
  </si>
  <si>
    <t>22C1263-003</t>
  </si>
  <si>
    <t>8562F ASSY</t>
  </si>
  <si>
    <t>QN200079330 </t>
  </si>
  <si>
    <t>Ribbon cable connector came in broken</t>
  </si>
  <si>
    <t>2 of the M12 bulk head fittings are not in the proper orientation as the drawing. The 2 bulk heads on the right in image below are not oriented properly. See note on print. This happened on RMA 835 as well.</t>
  </si>
  <si>
    <t>voltage on the test point and that seen on the IC pin doesn’t match. All other boards work fine. Unfortunately that IC is a BGA with via in pad (Top-L1). Is it possible to debug this at some level? Maybe X-ray? Do you have any such capabilities to debug the board?</t>
  </si>
  <si>
    <t>Universal Charger 0130</t>
  </si>
  <si>
    <t>Part # 352200</t>
  </si>
  <si>
    <t>photo diode is backwards</t>
  </si>
  <si>
    <t>Wager part#  147-0165-1</t>
  </si>
  <si>
    <t>Failed in test</t>
  </si>
  <si>
    <t xml:space="preserve">Will not chop </t>
  </si>
  <si>
    <t>Board not carrying signal to fans - fans do not run.</t>
  </si>
  <si>
    <t>22791-3</t>
  </si>
  <si>
    <t>Wesco (PQSI)</t>
  </si>
  <si>
    <t>8581ML ASSY</t>
  </si>
  <si>
    <t>22607-3</t>
  </si>
  <si>
    <t>6779ML RW</t>
  </si>
  <si>
    <t>RMA 843</t>
  </si>
  <si>
    <t>8599L</t>
  </si>
  <si>
    <t>22789-9</t>
  </si>
  <si>
    <t>APAK-D2VN9B &amp; RCRH-D34HUJ</t>
  </si>
  <si>
    <t>RMA - fans not working</t>
  </si>
  <si>
    <t>22596-1</t>
  </si>
  <si>
    <t>QN200080950 / 976 / 302</t>
  </si>
  <si>
    <t>See email notes - 1 unit they are asking for credit as its failed 3 times.</t>
  </si>
  <si>
    <t>6779L</t>
  </si>
  <si>
    <t>AC0824544</t>
  </si>
  <si>
    <t>8080ML</t>
  </si>
  <si>
    <t>Various problema</t>
  </si>
  <si>
    <t>Replacements sent from stock</t>
  </si>
  <si>
    <t>From RMA 840</t>
  </si>
  <si>
    <t>Damage to J7 &amp; J8</t>
  </si>
  <si>
    <t>22849-1</t>
  </si>
  <si>
    <t>REXEL</t>
  </si>
  <si>
    <t>22872-1</t>
  </si>
  <si>
    <t>ROYAL INDUSTRIAL</t>
  </si>
  <si>
    <t xml:space="preserve">Board not providing power to fans </t>
  </si>
  <si>
    <t>AC4422927</t>
  </si>
  <si>
    <t>150-00156 - AC4422927</t>
  </si>
  <si>
    <t>22762-1</t>
  </si>
  <si>
    <t>JRCS-D3ZSZA</t>
  </si>
  <si>
    <r>
      <rPr>
        <b/>
        <sz val="11"/>
        <color theme="1"/>
        <rFont val="Calibri"/>
        <family val="2"/>
        <scheme val="minor"/>
      </rPr>
      <t>PAID REPAIR</t>
    </r>
    <r>
      <rPr>
        <sz val="11"/>
        <color theme="1"/>
        <rFont val="Calibri"/>
        <family val="2"/>
        <scheme val="minor"/>
      </rPr>
      <t xml:space="preserve"> - Connector Broken off while connecting to the frames - repair at IBML's expense</t>
    </r>
  </si>
  <si>
    <t>SigmaNetics</t>
  </si>
  <si>
    <t>We are finding defects in the flex region</t>
  </si>
  <si>
    <t>22787-3</t>
  </si>
  <si>
    <t>6590L-A ASSY</t>
  </si>
  <si>
    <t>01508A</t>
  </si>
  <si>
    <t>R6 resistor needs to be 470ohm</t>
  </si>
  <si>
    <t xml:space="preserve"> NCR 02207 PO 8833-8</t>
  </si>
  <si>
    <t>8582ML</t>
  </si>
  <si>
    <t>SN-AC1524693(D1) and SN-AC1524702(L2) connection formed to lead less than 25%</t>
  </si>
  <si>
    <t>40+34=74</t>
  </si>
  <si>
    <t>Does not run on DB15 5V Power</t>
  </si>
  <si>
    <t>22820-3</t>
  </si>
  <si>
    <r>
      <rPr>
        <b/>
        <sz val="11"/>
        <color theme="1"/>
        <rFont val="Calibri"/>
        <family val="2"/>
        <scheme val="minor"/>
      </rPr>
      <t>When returning the units they ask for QTY 21 470 ohm resistors to replenish our stock.</t>
    </r>
    <r>
      <rPr>
        <sz val="11"/>
        <color theme="1"/>
        <rFont val="Calibri"/>
        <family val="2"/>
        <scheme val="minor"/>
      </rPr>
      <t xml:space="preserve"> They will change 21 themselves. </t>
    </r>
  </si>
  <si>
    <t>22889-15</t>
  </si>
  <si>
    <t>NOT RMA - Paid repair</t>
  </si>
  <si>
    <t>Connectors broken off</t>
  </si>
  <si>
    <t>150-00139</t>
  </si>
  <si>
    <t>150-00140</t>
  </si>
  <si>
    <t>PCB 150-00140 SN: AC1723720-J1 component soldered incorrectly PCB 150-00140 SN:AC1723329-J7 not responding  PCB 150-00140 SN: AC1723325- J1 component soldered incorrectly</t>
  </si>
  <si>
    <t>SKEY-D54HXA</t>
  </si>
  <si>
    <t>REASON FOR RETURN (See RMA if no reason is listed)</t>
  </si>
  <si>
    <t>22887-1</t>
  </si>
  <si>
    <t>NCR02242</t>
  </si>
  <si>
    <t>R3 is missing</t>
  </si>
  <si>
    <t>8581ML</t>
  </si>
  <si>
    <t>024-006</t>
  </si>
  <si>
    <t>Royal Industrial Solutions</t>
  </si>
  <si>
    <t>PQSI Distributor - will ask customer for model</t>
  </si>
  <si>
    <t>6970-??</t>
  </si>
  <si>
    <t>End user said a restistor was burnt out. (not sure why they opened it)</t>
  </si>
  <si>
    <t>Placeholder only</t>
  </si>
  <si>
    <t>KENDALL</t>
  </si>
  <si>
    <t>VOID - Multiple attempts to reach customer for what needs done. No reply. Units in engineering desk, upper right cabinet.</t>
  </si>
  <si>
    <t>Units consolidated into other RMAs</t>
  </si>
  <si>
    <t>22436-3</t>
  </si>
  <si>
    <t>22652-4</t>
  </si>
  <si>
    <t>22652-6</t>
  </si>
  <si>
    <t>8586M</t>
  </si>
  <si>
    <t>8584M</t>
  </si>
  <si>
    <t>8587M</t>
  </si>
  <si>
    <t>Missing some screen printing - Shipped straight to vendor</t>
  </si>
  <si>
    <t>VOID - Units out of warranty date</t>
  </si>
  <si>
    <t>Repair &gt; Jigar</t>
  </si>
  <si>
    <t>Inspect - determine issue &gt; Now part of RMA 872</t>
  </si>
  <si>
    <t>22889-9</t>
  </si>
  <si>
    <t>22889-18</t>
  </si>
  <si>
    <t>7141L ASSY</t>
  </si>
  <si>
    <t>22889-6</t>
  </si>
  <si>
    <t>8481L</t>
  </si>
  <si>
    <t>Items noted with issues for repair</t>
  </si>
  <si>
    <t>8243LF</t>
  </si>
  <si>
    <t>22986-1</t>
  </si>
  <si>
    <t>Flux in switches</t>
  </si>
  <si>
    <t>22602-3</t>
  </si>
  <si>
    <t>22639-3</t>
  </si>
  <si>
    <t xml:space="preserve">Engineering reported a bad IC 9 </t>
  </si>
  <si>
    <t>RMA 814 Clone</t>
  </si>
  <si>
    <t>8617L ASSY</t>
  </si>
  <si>
    <t>22957-1</t>
  </si>
  <si>
    <t>22867-1</t>
  </si>
  <si>
    <t>22868-1</t>
  </si>
  <si>
    <t>22869-1</t>
  </si>
  <si>
    <t>23036-3</t>
  </si>
  <si>
    <t>22862-1</t>
  </si>
  <si>
    <t>22835-6</t>
  </si>
  <si>
    <t>22866-1</t>
  </si>
  <si>
    <t>Digital Grid</t>
  </si>
  <si>
    <t>8562-F</t>
  </si>
  <si>
    <t>950-04032 (DG-4011 replacement)</t>
  </si>
  <si>
    <t>22859-3</t>
  </si>
  <si>
    <t>020-IDS2A-12V, Frequency is off - not caught on test?</t>
  </si>
  <si>
    <t>URGENT need, were ahipped late and now can not use them</t>
  </si>
  <si>
    <t>PO 4506644460</t>
  </si>
  <si>
    <t>IGBT does not work</t>
  </si>
  <si>
    <t>22890-3</t>
  </si>
  <si>
    <t>020-IDS2B-12V</t>
  </si>
  <si>
    <t>040-IDS4C-12V</t>
  </si>
  <si>
    <t>010-IRDIOD4 Transmitters</t>
  </si>
  <si>
    <t>010-FSIRE21 Receivers</t>
  </si>
  <si>
    <t>Unique</t>
  </si>
  <si>
    <t>AS98131152</t>
  </si>
  <si>
    <t>2 pcs. Damaged, 1 Pc. Electrical failure</t>
  </si>
  <si>
    <t>22889-12</t>
  </si>
  <si>
    <t>22956-1</t>
  </si>
  <si>
    <t>TRANSBOTICS</t>
  </si>
  <si>
    <t>QN200085376</t>
  </si>
  <si>
    <t>HCP035ROHS</t>
  </si>
  <si>
    <t>NCMR 39480</t>
  </si>
  <si>
    <t>321-0012C</t>
  </si>
  <si>
    <t>Black J3 connector is backwards.</t>
  </si>
  <si>
    <t>NCMR 39507</t>
  </si>
  <si>
    <t xml:space="preserve">Five still have issues. </t>
  </si>
  <si>
    <t>020-IDS2A-12V</t>
  </si>
  <si>
    <t>898A</t>
  </si>
  <si>
    <t>898B</t>
  </si>
  <si>
    <t>Magnets fell out and damaged the board. VOID-Customer damage</t>
  </si>
  <si>
    <t>VOID - Unit past warranty date</t>
  </si>
  <si>
    <t>2 x fan not working, 1x burnt - 2 may be out of warranty (Out of warranty unit cannot be repaired.)</t>
  </si>
  <si>
    <t>SN: AC5122329-LED 10 does not light up when e-stop is enabled</t>
  </si>
  <si>
    <t>22998-1</t>
  </si>
  <si>
    <t>8617L CBL</t>
  </si>
  <si>
    <t>200?</t>
  </si>
  <si>
    <t>AC1524685 – NCR 02324 – damaged in production
AC1524705 – NCR 02361 – defect found during engineering screening 
AC1524706 – NCR 02345 – damaged in production
AC1524689 – NCR 02368 – defect found during engineering screening</t>
  </si>
  <si>
    <t>8618ML ASSY</t>
  </si>
  <si>
    <t>Hand delivered</t>
  </si>
  <si>
    <t>AUTEL</t>
  </si>
  <si>
    <t>AC1524728 U8 Missing</t>
  </si>
  <si>
    <t>8613LF ASSY</t>
  </si>
  <si>
    <t>RMA READY?</t>
  </si>
  <si>
    <t>LOCATION</t>
  </si>
  <si>
    <t>LAST UPDATE</t>
  </si>
  <si>
    <r>
      <t>2 more:NCR02444 – Batch# 240502-052400 (on QA-HOLD) - S/N: AC1524732 (</t>
    </r>
    <r>
      <rPr>
        <b/>
        <sz val="11"/>
        <color theme="1"/>
        <rFont val="Calibri"/>
        <family val="2"/>
        <scheme val="minor"/>
      </rPr>
      <t>J6 defective</t>
    </r>
    <r>
      <rPr>
        <sz val="11"/>
        <color theme="1"/>
        <rFont val="Calibri"/>
        <family val="2"/>
        <scheme val="minor"/>
      </rPr>
      <t>). (Supplier fault)
NCR02431 - Batch# 240423-052306  S/N: AC1524698 on NCR for defective L2, will not connect to radio. This was setup to be an in-house rework during which it was discovered that the</t>
    </r>
    <r>
      <rPr>
        <b/>
        <sz val="11"/>
        <color theme="1"/>
        <rFont val="Calibri"/>
        <family val="2"/>
        <scheme val="minor"/>
      </rPr>
      <t xml:space="preserve"> trace at L2 is damaged</t>
    </r>
    <r>
      <rPr>
        <sz val="11"/>
        <color theme="1"/>
        <rFont val="Calibri"/>
        <family val="2"/>
        <scheme val="minor"/>
      </rPr>
      <t>. Rework cannot be done at CSES. (Supplier fault)</t>
    </r>
  </si>
  <si>
    <r>
      <t>two more boards - these need to have J6 (P/N 12401610E4#2A ) replaced.  We Chemring have the J6 parts on hand if needed, but you more than likely have a few left over from the last build. 
AC1524745 (</t>
    </r>
    <r>
      <rPr>
        <b/>
        <sz val="11"/>
        <color theme="1"/>
        <rFont val="Calibri"/>
        <family val="2"/>
        <scheme val="minor"/>
      </rPr>
      <t>replace J6</t>
    </r>
    <r>
      <rPr>
        <sz val="11"/>
        <color theme="1"/>
        <rFont val="Calibri"/>
        <family val="2"/>
        <scheme val="minor"/>
      </rPr>
      <t>)
AC1524688 (</t>
    </r>
    <r>
      <rPr>
        <b/>
        <sz val="11"/>
        <color theme="1"/>
        <rFont val="Calibri"/>
        <family val="2"/>
        <scheme val="minor"/>
      </rPr>
      <t>replace J6</t>
    </r>
    <r>
      <rPr>
        <sz val="11"/>
        <color theme="1"/>
        <rFont val="Calibri"/>
        <family val="2"/>
        <scheme val="minor"/>
      </rPr>
      <t xml:space="preserve">) </t>
    </r>
  </si>
  <si>
    <t>321-0012C - AC2724110 &amp; AC2724199 Black plug backwards</t>
  </si>
  <si>
    <t>8162L</t>
  </si>
  <si>
    <t>8642L CABLE</t>
  </si>
  <si>
    <t>8647L CABLE</t>
  </si>
  <si>
    <t>QN200089969</t>
  </si>
  <si>
    <t>HCP0311ROHSP
CONTROL BOARD TB1-5 IS READING 14 VOLTS SHOULD BE -6 ,LED 7 IS
physically mounted correctly but internal pin layout is opposite</t>
  </si>
  <si>
    <t>13/24</t>
  </si>
  <si>
    <t>1- ACI # 2923638 (TX) - Low Volts (Will not flash)</t>
  </si>
  <si>
    <t xml:space="preserve">
2- ACI # 1624741 (RX) - Flash connector missing solder
3- ACI # 1624754 (RX) - Flash connector missing solder
4- ACI # 1624660 (RX) - Power connector missing solder
5- ACI # 1624659 (RX) - Missing connector part/solder</t>
  </si>
  <si>
    <t>906-1</t>
  </si>
  <si>
    <t>906-2</t>
  </si>
  <si>
    <t>23028-3</t>
  </si>
  <si>
    <t>23029-3</t>
  </si>
  <si>
    <t>301-0657  - AC0123160 Wiring on the board inside is soldered backwards causign the Z-Amp to blow fuse - supplier issue</t>
  </si>
  <si>
    <t>905-1</t>
  </si>
  <si>
    <t>Balfour</t>
  </si>
  <si>
    <t>7124F</t>
  </si>
  <si>
    <t>AC1724476 - J3 Loc clip is backward</t>
  </si>
  <si>
    <t>Flux causing rust. . The front board with chokes on looks ok. But the other part needs replacement. 0503 is corroded bad. Solder is corrosive.  Wires need to be checked to be soldered to correct capacitors, wire should be solid and ¼” shorter. The white cable needs to be ½” shorter or wont fit in enclosure. Sending 94 as they fixed 6 units.</t>
  </si>
  <si>
    <t>SMRR 2024374</t>
  </si>
  <si>
    <t>8 PCBs with two holes undersize</t>
  </si>
  <si>
    <t>AC3824384</t>
  </si>
  <si>
    <t>J3 connector is misaligned such that the module that plugs in to it will not seat correctly. Purchase Order 70021379.</t>
  </si>
  <si>
    <t>IDS2A PCB</t>
  </si>
  <si>
    <t>8622ML ASSY</t>
  </si>
  <si>
    <t>8621ML ASSY</t>
  </si>
  <si>
    <t>Potting not cured around cables and rim of hub. 
Brought up in email 09/16/24.</t>
  </si>
  <si>
    <t>8571ML</t>
  </si>
  <si>
    <t>NCR02452	10088608	9/12/24	Active 	S/N: AC5023325 - Epoxy covering J10, cannot connect cable.	RTV	1	ACI	RTV - Supplier fault	Replace J10
NCR02451	10088608	9/12/24	Active 	S/N: AC5023281 - Epoxy covering J10, cannot connect cable.	RTV	1	ACI	RTV - Supplier fault	Replace J10
NCR02432	10088608	9/5/24	Active 	S/N: AC5023321 - J1 connector shell broken and pin bent. ACI. $321.91	RTV	1	ACI	RTV - Supplier fault	Replace J1
NCR02413	10088608	8/28/24	Active 	S/N: AC5023305 - From DCA0137 - Ethernet defective - unable to communicate through ethernet.	RTV	1	ACI	RTV - Supplier fault	Replace J2
NCR02359	10088608	8/9/24	Active 	S/N: AC5023317 - Broken leg on J1. ACI. $321.91	RTV	1	ACI	RTV - Supplier fault	Replace J1
We do believe the supplier is at fault.  If you feel differently, please let me know.</t>
  </si>
  <si>
    <t>NCR02459	10088615	9/16/24	Active 	S/N: AC5123414 - From DCA0155, M42 posts non operational. No output voltage.	RTV	1	ACI	RTV Supplier fault	Q22 missing, Q21 defective
NCR02434	10088615	9/5/24	Active 	S/N: AC5123408 - From DCA0141 -  M42 posts not operational.	RTV	1	ACI	RTV Supplier fault	Q22 damaged, replace
NCR02427	10088615	9/3/24	Active 	S/N: AC5123397 - From DCA0135 - M42 posts non functional (No 12VDC)	RTV	1	ACI	RTV Supplier fault	Q1 Pad lifted, resolder Q1
NCR02426	10088615	9/3/24	Active 	S/N: AC5123409 - From DCA0124 - M42 posts non functional.	RTV	1	ACI	RTV Supplier fault	Q22 damaged, replace
We do believe the supplier is at fault.  If you feel differently, please let me know.</t>
  </si>
  <si>
    <t>8577ML</t>
  </si>
  <si>
    <t>NCR02459+</t>
  </si>
  <si>
    <t>NCR02452+</t>
  </si>
  <si>
    <r>
      <rPr>
        <strike/>
        <sz val="11"/>
        <color theme="1"/>
        <rFont val="Calibri"/>
        <family val="2"/>
        <scheme val="minor"/>
      </rPr>
      <t>4</t>
    </r>
    <r>
      <rPr>
        <sz val="11"/>
        <color theme="1"/>
        <rFont val="Calibri"/>
        <family val="2"/>
        <scheme val="minor"/>
      </rPr>
      <t xml:space="preserve">  to 6</t>
    </r>
  </si>
  <si>
    <t>IDS2A PCB AC23224900 Cycles in &amp; out of alarm
IDS2A PCB AC23224907 Doesn't alarm when top sensor covered
IDS2A PCB AC23224908 No Sync
IDS2A PCB AC23224910 No Sync, No Power, Drains test bench
IDS2A PCB AC23224895 Residual freq when it should alarm
IDS2A PCB AC23224899 Initial alarm won't clear</t>
  </si>
  <si>
    <r>
      <rPr>
        <strike/>
        <sz val="11"/>
        <color theme="1"/>
        <rFont val="Calibri"/>
        <family val="2"/>
        <scheme val="minor"/>
      </rPr>
      <t>100</t>
    </r>
    <r>
      <rPr>
        <sz val="11"/>
        <color theme="1"/>
        <rFont val="Calibri"/>
        <family val="2"/>
        <scheme val="minor"/>
      </rPr>
      <t xml:space="preserve"> to 94</t>
    </r>
  </si>
  <si>
    <t>8646L CABLE</t>
  </si>
  <si>
    <t>23051-21</t>
  </si>
  <si>
    <t>ASSEMBLY</t>
  </si>
  <si>
    <t>2 AT BHAVIN, REST NOT YET LEFT QC</t>
  </si>
  <si>
    <r>
      <t>PCB was getting 24V -</t>
    </r>
    <r>
      <rPr>
        <b/>
        <sz val="11"/>
        <color rgb="FFFF0000"/>
        <rFont val="Aptos"/>
        <family val="2"/>
      </rPr>
      <t xml:space="preserve"> This is a paid repair = please quote cost before doing work</t>
    </r>
  </si>
  <si>
    <t>8658 CABLE</t>
  </si>
  <si>
    <t>8659 CABLE</t>
  </si>
  <si>
    <t>23136-3</t>
  </si>
  <si>
    <t>TREAD</t>
  </si>
  <si>
    <t>23140-3</t>
  </si>
  <si>
    <t>21554-3</t>
  </si>
  <si>
    <t>Reynolds</t>
  </si>
  <si>
    <t>PQSI - 1003-120V</t>
  </si>
  <si>
    <t xml:space="preserve">Broken base - sending replament before returun recvd as urgent so keep repaired item for stock. </t>
  </si>
  <si>
    <t>Bitar</t>
  </si>
  <si>
    <t xml:space="preserve">Replace LEDs and add a 6MM standoff under them. </t>
  </si>
  <si>
    <t xml:space="preserve">Commuinication was not clear but we will do this no charge as they are a new customer. Customer sent new files. </t>
  </si>
  <si>
    <t xml:space="preserve">Sent both back not repaired, consigned parts. Clayton paid for one and we wrote off one. </t>
  </si>
  <si>
    <t xml:space="preserve">AC4224289	BT1 Damaged
AC4224276	Solder Blob on Top (R35-R37) and Solder Blob on bottom (J1)
AC4224261	TCR 2 Fail , Solder Blob (J9)
AC4224285	Solder Blob on bottom of (J1)
AC4224290	Coin1+2 bad (J10) - Solder Blob on bottom of (J10)
AC4224277	USB1 not showing up (J7)  possible U6?
AC4224227	Left side (J9) bad, left/right of (J10) bad.  Possibly U8 and U10
AC4224215	Serial 2 fail (J11), Alarm fail (J12)  possible U11 issue. </t>
  </si>
  <si>
    <t>Over half the issues were the result of solder blobs on the bottom and even one on the top of the board.    
You might want to check with QC to see how they can catch these in the future.</t>
  </si>
  <si>
    <t>Addon</t>
  </si>
  <si>
    <t>For the 50010658 – the parts are missing the other 72” cable. I have attached the revised drawing to take off the note. Can I send these back to you to have the additional piece added back to these?</t>
  </si>
  <si>
    <r>
      <t>For the 50011203 – we did not call out the identification labels on the right end. Please see the revised drawing attached. Can I send these back to you to have the labels added to these?</t>
    </r>
    <r>
      <rPr>
        <b/>
        <sz val="11"/>
        <color theme="1"/>
        <rFont val="Calibri"/>
        <family val="2"/>
        <scheme val="minor"/>
      </rPr>
      <t xml:space="preserve"> (and bagged)</t>
    </r>
  </si>
  <si>
    <t>8644L CABLE</t>
  </si>
  <si>
    <t>501010259 Inconsistent lengths and winding.  Cables are too long and too large</t>
  </si>
  <si>
    <t>Autel</t>
  </si>
  <si>
    <t>4012535501 - 50 tested, 50 not tested test fixture not returned by customer = now 20 units not working. Asking for Tester.</t>
  </si>
  <si>
    <t>Initial alarm won't clear</t>
  </si>
  <si>
    <t>No sync, No Channel 2 O-scope readings</t>
  </si>
  <si>
    <t>Low frequency see list</t>
  </si>
  <si>
    <t>Broken coil housing</t>
  </si>
  <si>
    <t>22998-5</t>
  </si>
  <si>
    <t>23013-4</t>
  </si>
  <si>
    <t>23169-3</t>
  </si>
  <si>
    <t>8695L ASSY</t>
  </si>
  <si>
    <t>22992-3</t>
  </si>
  <si>
    <t>301-0971 (Protoypes)</t>
  </si>
  <si>
    <t>So they soldered the wires backwards. The print pretty clearly depicts the wires coming off the back of the PCB, (the side without any components).  But the boards we got have the wires coming out of the side with components.</t>
  </si>
  <si>
    <t>Parata engineering has decided to rework these in house they need them for the EMC testing please cancel the below RMA and make sure on the next production order these are correct.</t>
  </si>
  <si>
    <t>919A</t>
  </si>
  <si>
    <t>919B</t>
  </si>
  <si>
    <t>10091090 CCA</t>
  </si>
  <si>
    <t>8566ML</t>
  </si>
  <si>
    <t>Incorrect resistors</t>
  </si>
  <si>
    <t>DBR = damaged beyond repair = sent back to customer.</t>
  </si>
  <si>
    <t>Bosch</t>
  </si>
  <si>
    <t xml:space="preserve">Test Head = 2 wires backwards. </t>
  </si>
  <si>
    <t>8549LF ASSY</t>
  </si>
  <si>
    <t>22940-9</t>
  </si>
  <si>
    <t>Reversed polarity on Capacitor</t>
  </si>
  <si>
    <t>10091093 CCA</t>
  </si>
  <si>
    <t>8565ML</t>
  </si>
  <si>
    <t>8620ML ASSY</t>
  </si>
  <si>
    <t>8606M ASSY</t>
  </si>
  <si>
    <t>22857-3</t>
  </si>
  <si>
    <t xml:space="preserve">'01082 - TALKER ASSEMBLY FOR 0499 </t>
  </si>
  <si>
    <t>Several issues</t>
  </si>
  <si>
    <t>CMF</t>
  </si>
  <si>
    <t>8693ML</t>
  </si>
  <si>
    <t>3975AS3620-1</t>
  </si>
  <si>
    <t xml:space="preserve">Two boards, half of the infrared do not light. </t>
  </si>
  <si>
    <t>8606M</t>
  </si>
  <si>
    <t>7001100-10</t>
  </si>
  <si>
    <t>Solder bridge card reader</t>
  </si>
  <si>
    <t>Black clip is backwards, cannot plug into board</t>
  </si>
  <si>
    <t>11/31/24</t>
  </si>
  <si>
    <t>Assembly</t>
  </si>
  <si>
    <t>23242-4</t>
  </si>
  <si>
    <t>932-1</t>
  </si>
  <si>
    <t>22890-2</t>
  </si>
  <si>
    <t>23051-4</t>
  </si>
  <si>
    <t>N/A - VOID</t>
  </si>
  <si>
    <t>23250-1</t>
  </si>
  <si>
    <t>ITS</t>
  </si>
  <si>
    <t>120V 16A Nice Cube sent versus 24V 10A Nice Cube - Exchange for correct model</t>
  </si>
  <si>
    <t>AC4922453 - , I have found that the ADE9153a (IC1) is not functioning on 1 unit (AC4922453), despite receiving 3.5V power via VCC. 3.5V is a little high, but within the limits of this IC and this is the operating voltage of other tested units.</t>
  </si>
  <si>
    <t>Smart Cord</t>
  </si>
  <si>
    <t>PO0011288</t>
  </si>
  <si>
    <t>8582ML - Paid Repair - GOVT PROPERTY</t>
  </si>
  <si>
    <t>P/N 10088672, S/N AC1524720: Add J5 component back on the board, and fix the trace in that area. The reworked boardneeds to be at IPC Standard referenced on the drawing.</t>
  </si>
  <si>
    <t xml:space="preserve">Replacements sent to customer. </t>
  </si>
  <si>
    <t>8606M RW</t>
  </si>
  <si>
    <t>NCR02625</t>
  </si>
  <si>
    <t>8621ML</t>
  </si>
  <si>
    <t>NCR02564</t>
  </si>
  <si>
    <t xml:space="preserve">one board that the photodiode has a loose cap.  The Cap should be secured by epoxy, which we do not have. Serial Number:  AC3728486  </t>
  </si>
  <si>
    <t>four (4) boards had R180 and R182 resistors installed at right angles of what they should be per the drawing. Serial Numbers: S/N: AC342742, AC342760, AC3424750, AC342748, and AC342743</t>
  </si>
  <si>
    <t>QN200097197</t>
  </si>
  <si>
    <t xml:space="preserve">HCP0311ROHSP
Failing functional test. Some were returned from previous RMA with red tags on them. </t>
  </si>
  <si>
    <t>23254-1</t>
  </si>
  <si>
    <t>23281-1</t>
  </si>
  <si>
    <t>RMA 942</t>
  </si>
  <si>
    <t>PO0010275</t>
  </si>
  <si>
    <t>QC</t>
  </si>
  <si>
    <t>Paid Repair -Not Our Board</t>
  </si>
  <si>
    <t>Broken Pin (Paid Repair)</t>
  </si>
  <si>
    <t>Customer NCR/PO</t>
  </si>
  <si>
    <t>REORK</t>
  </si>
  <si>
    <t>REWORK IS NOT OUR ASSEMBLY</t>
  </si>
  <si>
    <t xml:space="preserve">We believe there are only two possible issues:   bad photodiode (CSES or ACI damaged?), and/or ingress of parylene coating on the connectors (SCS or ACI damaged?).  Please replace the photodiode, and can you clean the connectors? </t>
  </si>
  <si>
    <t>8021ML RW</t>
  </si>
  <si>
    <t>RMA 939</t>
  </si>
  <si>
    <t>7124R RW</t>
  </si>
  <si>
    <t>RMA 931</t>
  </si>
  <si>
    <t>Serial Number	Issue 
AC5124866 	Damaged Battery Holder
AC5124484	Plug (J13) not seated in place
AC5124953	BT1 Misaligned
AC5124921	Lan 2 Fail (J5)
AC5124832	USB Drive Test Failed (J6)
AC5124306	USB Drive Test Failed (J6)
AC5124884	USB Drive Test Failed (J6)
AC5124949	USB Drive Test Failed (J6)
AC5124850	Solder Blob on Bottom of (J11)
AC5124944	Solder Blobs all over bottom
AC5124947	Lan 1 fail Solder Blob (J6)
AC5124871	Solder Blob on Bottom of (J6)
AC5124423	Solder Blob on (J11)
AC5124388	Solder Blob on (J6)
AC5124971	Lan 1 Fail (J6) Solder Blob on bottom
AC5124958	(J11) Solder Blob on Bottom</t>
  </si>
  <si>
    <t xml:space="preserve"> I removed the coating on the connectors prior to having photodiode tested. Photodiode is bad. Touched up coating 
EFL 01/24/25</t>
  </si>
  <si>
    <t>1/14/202</t>
  </si>
  <si>
    <t>Engineering  01/24/25</t>
  </si>
  <si>
    <t>Assembly 01/24/25</t>
  </si>
  <si>
    <t>23288-1</t>
  </si>
  <si>
    <t>23303-1</t>
  </si>
  <si>
    <t>8639L CABLE</t>
  </si>
  <si>
    <t>23229-1</t>
  </si>
  <si>
    <t>30 CAME BACK</t>
  </si>
  <si>
    <t>23229-25</t>
  </si>
  <si>
    <t>8666L CABLE</t>
  </si>
  <si>
    <t>23187-1</t>
  </si>
  <si>
    <t>8668L CABLE</t>
  </si>
  <si>
    <t>8670L CABLE</t>
  </si>
  <si>
    <t>8672L CABLE</t>
  </si>
  <si>
    <t>8674L CABLE</t>
  </si>
  <si>
    <t>8676L CABLE</t>
  </si>
  <si>
    <t>8678L CABLE</t>
  </si>
  <si>
    <t>23187-3</t>
  </si>
  <si>
    <t>23187-5</t>
  </si>
  <si>
    <t>23187-7</t>
  </si>
  <si>
    <t>23187-9</t>
  </si>
  <si>
    <t>23187-11</t>
  </si>
  <si>
    <t>23187-13</t>
  </si>
  <si>
    <t>8566ML RW</t>
  </si>
  <si>
    <t>RMA 938</t>
  </si>
  <si>
    <t>23187-15</t>
  </si>
  <si>
    <t>23187-17</t>
  </si>
  <si>
    <t>23187-19</t>
  </si>
  <si>
    <t>23187-21</t>
  </si>
  <si>
    <t>23187-23</t>
  </si>
  <si>
    <t>8680L CABLE</t>
  </si>
  <si>
    <t>8684L CABLE</t>
  </si>
  <si>
    <t>8686L CABLE</t>
  </si>
  <si>
    <t>8688L CABLE</t>
  </si>
  <si>
    <t>AC4124069	does not show in device mgr. / no USB communication with FTDI chip (U1)
AC4124926	does not show in device mgr. / no USB communication with FTDI chip (U1)
AC3624029	does not show in device mgr. / no USB communication with FTDI chip (U1)
AC3624013	solder bridge
AC3624018	solder bridge
AC3624104	broken terminal block
AC3624073	wrong component placed at Q1 position
AC3624155	does not show in device mgr. / no USB communication with FTDI chip (U1)
AC4924526	pin 8 of U1 (FTDI chip) bent / not contacting pad
AC4924648	does not show in device mgr. / no USB communication with FTDI chip (U1)
AC2724754	does not show in device mgr. / no USB communication with FTDI chip (U1)
•	Note: Returned previously on RMA 914. Not repaired.
AC2324912	does not show in device mgr. / no USB communication with FTDI chip (U1) 
•	Note: Returned previously on RMA 914. Not repaired.
AC3624067	broken terminal block</t>
  </si>
  <si>
    <t>APN001</t>
  </si>
  <si>
    <t>Insert is on backwards. AC1724621</t>
  </si>
  <si>
    <t>23252-3</t>
  </si>
  <si>
    <t>23263-6</t>
  </si>
  <si>
    <t>23264-3</t>
  </si>
  <si>
    <t>23287-1</t>
  </si>
  <si>
    <t>Credit Issued</t>
  </si>
  <si>
    <t xml:space="preserve">SOS </t>
  </si>
  <si>
    <t>23344-1</t>
  </si>
  <si>
    <t>23333-1</t>
  </si>
  <si>
    <t>23328-1</t>
  </si>
  <si>
    <t>23329-1</t>
  </si>
  <si>
    <t>23289-2</t>
  </si>
  <si>
    <t>23263-3</t>
  </si>
  <si>
    <t>RMA 946</t>
  </si>
  <si>
    <t>23343-1</t>
  </si>
  <si>
    <t>AddOn</t>
  </si>
  <si>
    <t>AC0325192	Soldering Issues on (U13) maybe more.   Board will not power fully.
AC0325010	Serial Test Fail (J11) - Solder Blog / USB drive fail (J6)
AC0325134	Canted BT1, Not fully seated. 
AC0325109	(J5) not seated on the board.
AC0325004	TCR1 Test Failed , left side of (J9), it may be a bad (U8)?
AC0325084	Alarm Fail, Maybe (LS1)?  /  Solder filling one of the open holes near (J1)</t>
  </si>
  <si>
    <t>23279-10</t>
  </si>
  <si>
    <t>23279-23</t>
  </si>
  <si>
    <t>23279-2</t>
  </si>
  <si>
    <t>23279-4</t>
  </si>
  <si>
    <t>23279-6</t>
  </si>
  <si>
    <t>23279-8</t>
  </si>
  <si>
    <t>23279-12</t>
  </si>
  <si>
    <t>23279-14</t>
  </si>
  <si>
    <t>23279-16</t>
  </si>
  <si>
    <t>23279-18</t>
  </si>
  <si>
    <t>23279-20</t>
  </si>
  <si>
    <t>23279-22</t>
  </si>
  <si>
    <t>Customer says wrong version but we have only ever built this one version and they asked for the version we last built.</t>
  </si>
  <si>
    <t>23274-4</t>
  </si>
  <si>
    <t>closed - customer ordered wrong item</t>
  </si>
  <si>
    <t>Relay issues</t>
  </si>
  <si>
    <r>
      <t>One - wires too short choke in wrong place .</t>
    </r>
    <r>
      <rPr>
        <b/>
        <sz val="11"/>
        <color rgb="FFFF0000"/>
        <rFont val="Calibri"/>
        <family val="2"/>
        <scheme val="minor"/>
      </rPr>
      <t xml:space="preserve"> OTHER WILL BE RETURNED AS A GOLD SAMPLE. We need to replace or credit this one.</t>
    </r>
  </si>
  <si>
    <t>AC1923409- LED 7&amp;11 not working
AC2324687-LED 10 not working
AC1923258-no e-stop action
AC1923243-LED 7 no light
AC2324688- LED 10&amp;11 not working</t>
  </si>
  <si>
    <t>AC1922882-5V intermittent 
AC1523181-J3 mounted wrong
AC2923144-J6,J7,J8 broken
AC1523248-J5 no 28V
AC0423419- missing screws</t>
  </si>
  <si>
    <t>Units credited</t>
  </si>
  <si>
    <t>AC4224261       USB (J7) failed and not showing up
AC4224215       Serial 2 failed (J11) and Alarm failed (J12)
AC4224277       USB (J7) failed and not showing up
AC4224261       second return</t>
  </si>
  <si>
    <t>23335-1</t>
  </si>
  <si>
    <t>23336-1</t>
  </si>
  <si>
    <t>23340-1</t>
  </si>
  <si>
    <t>23112-1</t>
  </si>
  <si>
    <t>23337-2</t>
  </si>
  <si>
    <t>23337-1</t>
  </si>
  <si>
    <t>8313</t>
  </si>
  <si>
    <t>23305-1</t>
  </si>
  <si>
    <t>22662-3</t>
  </si>
  <si>
    <t>23312-3</t>
  </si>
  <si>
    <t>CURRENT TOOLS</t>
  </si>
  <si>
    <t>23330-3</t>
  </si>
  <si>
    <t>23323-1</t>
  </si>
  <si>
    <t xml:space="preserve">Serial Number	Issue 
Board # AC5124949 has an issue with the alarm test failing (J12)
</t>
  </si>
  <si>
    <t>941-A</t>
  </si>
  <si>
    <t>23349-1</t>
  </si>
  <si>
    <t>23381-1</t>
  </si>
  <si>
    <t>23342-5</t>
  </si>
  <si>
    <t>6970F-2A ASSY</t>
  </si>
  <si>
    <t>23354-1</t>
  </si>
  <si>
    <t>23326-1</t>
  </si>
  <si>
    <t>23351-1</t>
  </si>
  <si>
    <t>23356-1</t>
  </si>
  <si>
    <t>23261-3</t>
  </si>
  <si>
    <t>6844L CABLE</t>
  </si>
  <si>
    <t>23229-3</t>
  </si>
  <si>
    <t>23229-24</t>
  </si>
  <si>
    <t>8667L CABLE</t>
  </si>
  <si>
    <t>23187-2</t>
  </si>
  <si>
    <t>8669L CABLE</t>
  </si>
  <si>
    <t>23187-4</t>
  </si>
  <si>
    <t>23187-6</t>
  </si>
  <si>
    <t>8671L CABLE</t>
  </si>
  <si>
    <t>8673L CABLE</t>
  </si>
  <si>
    <t>23187-8</t>
  </si>
  <si>
    <t>23187-10</t>
  </si>
  <si>
    <t>23187-12</t>
  </si>
  <si>
    <t>23187-14</t>
  </si>
  <si>
    <t>23187-16</t>
  </si>
  <si>
    <t>8681L CABLE</t>
  </si>
  <si>
    <t>8679L CABLE</t>
  </si>
  <si>
    <t>8677L CABLE</t>
  </si>
  <si>
    <t>8675L CABLE</t>
  </si>
  <si>
    <t>8683L CABLE</t>
  </si>
  <si>
    <t>23187-18</t>
  </si>
  <si>
    <t>23187-20</t>
  </si>
  <si>
    <t>23187-22</t>
  </si>
  <si>
    <t>23187-24</t>
  </si>
  <si>
    <t>8685L CABLE</t>
  </si>
  <si>
    <t>8687L CABLE</t>
  </si>
  <si>
    <t>8689L CABLE</t>
  </si>
  <si>
    <t xml:space="preserve">AC4422927 Board Is Ingnoring Signals For Ramp Up &amp; Down 
AC2223679  Board Isn't Responding To Signal From Tigger Cable To Activate Fan
AC2223551  No Power To Fans 
AC2225574 Fan Ports Don't Retain Cables Plugged In Suffecentialy To Provide Power To Fan 
AC46524537 Fan Ports Don't Retain Cables Plugged In Suffecentialy To Provide Power To Fan </t>
  </si>
  <si>
    <t>23367-1</t>
  </si>
  <si>
    <t>23357-1</t>
  </si>
  <si>
    <t>1552-2 ASSY</t>
  </si>
  <si>
    <t>23295-3</t>
  </si>
  <si>
    <t>23295-6</t>
  </si>
  <si>
    <t>23211-1</t>
  </si>
  <si>
    <t>23175-1</t>
  </si>
  <si>
    <t>23296-1</t>
  </si>
  <si>
    <t>82965 ASSY</t>
  </si>
  <si>
    <t>23324-1</t>
  </si>
  <si>
    <t>CRYO</t>
  </si>
  <si>
    <t>23370-1</t>
  </si>
  <si>
    <t>23350-1</t>
  </si>
  <si>
    <t>23307-1</t>
  </si>
  <si>
    <t>23303-2</t>
  </si>
  <si>
    <t>23369-1</t>
  </si>
  <si>
    <t>23361-1</t>
  </si>
  <si>
    <t>23360-1</t>
  </si>
  <si>
    <t>DEHN</t>
  </si>
  <si>
    <t>8723 CABLE</t>
  </si>
  <si>
    <t>23393-2</t>
  </si>
  <si>
    <t>23376-1</t>
  </si>
  <si>
    <t>23340-5</t>
  </si>
  <si>
    <t>23400-1</t>
  </si>
  <si>
    <t>23263-9</t>
  </si>
  <si>
    <t>It resets the solenoid after 8 to 9 turns.</t>
  </si>
  <si>
    <t>8642L</t>
  </si>
  <si>
    <t xml:space="preserve">The wrap is too short on one of the three wires that combine to make up this part number.
The wrap also not secured to the L2_in location. </t>
  </si>
  <si>
    <t xml:space="preserve">The lugs need to be plastic not metal </t>
  </si>
  <si>
    <t>23238-1</t>
  </si>
  <si>
    <t>23306-1</t>
  </si>
  <si>
    <t>23344-2</t>
  </si>
  <si>
    <t>23148-4</t>
  </si>
  <si>
    <t>23149-4</t>
  </si>
  <si>
    <t>23274-5</t>
  </si>
  <si>
    <t>8590L CABLE</t>
  </si>
  <si>
    <t>23348-1</t>
  </si>
  <si>
    <t>23285-1</t>
  </si>
  <si>
    <t>23353-1</t>
  </si>
  <si>
    <t>23378-1</t>
  </si>
  <si>
    <t>23332-3</t>
  </si>
  <si>
    <t>23264-9</t>
  </si>
  <si>
    <t>23235-2</t>
  </si>
  <si>
    <t>23238-2</t>
  </si>
  <si>
    <t>23112-2</t>
  </si>
  <si>
    <t>23340-2</t>
  </si>
  <si>
    <t>23338-1</t>
  </si>
  <si>
    <t>23141-4</t>
  </si>
  <si>
    <t>Add-on</t>
  </si>
  <si>
    <t xml:space="preserve">AC0825043	(J11) Solder Blob
AC0825070	(D1) Light Has Broken Lead
AC0825039	(J9) Solder Blob on bottom
AC0825131	(J11) Solder Blob on bottom
AC0825004	BT1 not seated on board. </t>
  </si>
  <si>
    <t>23263-12</t>
  </si>
  <si>
    <t>23264-6</t>
  </si>
  <si>
    <t>23313-1</t>
  </si>
  <si>
    <t>23388-1</t>
  </si>
  <si>
    <t>23362-3</t>
  </si>
  <si>
    <t>DESET HILLS</t>
  </si>
  <si>
    <t>23412-1</t>
  </si>
  <si>
    <t>23335-2</t>
  </si>
  <si>
    <t>23334-1</t>
  </si>
  <si>
    <t>CHANGE CONNECTOR LATER ON</t>
  </si>
  <si>
    <t>23385-1</t>
  </si>
  <si>
    <t>23398-1</t>
  </si>
  <si>
    <t>23312-4</t>
  </si>
  <si>
    <t>23239-2</t>
  </si>
  <si>
    <t>23359-1</t>
  </si>
  <si>
    <t>23359-3</t>
  </si>
  <si>
    <t>23424-1</t>
  </si>
  <si>
    <t>7916L ASSY</t>
  </si>
  <si>
    <t>23242-6</t>
  </si>
  <si>
    <t>8727 CABLE</t>
  </si>
  <si>
    <t>8725 CABLE</t>
  </si>
  <si>
    <t>23417-4</t>
  </si>
  <si>
    <t>23417-8</t>
  </si>
  <si>
    <t>IDS4C PCB</t>
  </si>
  <si>
    <t>see list in email</t>
  </si>
  <si>
    <t>AC0425903 - No IR output #2
AC0425932 - BNC1 Sync intermitent</t>
  </si>
  <si>
    <t>AC0525407 - LED No Output
AC0525191 - Broken Coil
AC0525322 - Broken Coil</t>
  </si>
  <si>
    <t>23391-1</t>
  </si>
  <si>
    <t>23342-1</t>
  </si>
  <si>
    <t>23346-1</t>
  </si>
  <si>
    <t>8726 CABLE</t>
  </si>
  <si>
    <t>23417-6</t>
  </si>
  <si>
    <t>8119L RW</t>
  </si>
  <si>
    <t>RMA 945</t>
  </si>
  <si>
    <t>8728 CABLE</t>
  </si>
  <si>
    <t>23417-2</t>
  </si>
  <si>
    <t>8618ML</t>
  </si>
  <si>
    <t>NCR02728</t>
  </si>
  <si>
    <t>10091083 CIRCUIT CARD ASSEMBLY, DC-DC</t>
  </si>
  <si>
    <r>
      <t>S/N: AC4624449</t>
    </r>
    <r>
      <rPr>
        <sz val="11"/>
        <color rgb="FF000000"/>
        <rFont val="Calibri"/>
        <family val="2"/>
        <scheme val="minor"/>
      </rPr>
      <t xml:space="preserve"> - Capacitor C10 appears to have a hole in the cap top and is leaking.</t>
    </r>
  </si>
  <si>
    <t>23394-1</t>
  </si>
  <si>
    <t>23365-1</t>
  </si>
  <si>
    <t>8723L CABLE</t>
  </si>
  <si>
    <t>23393-3</t>
  </si>
  <si>
    <t>IDS2B PCB</t>
  </si>
  <si>
    <t>23366-1</t>
  </si>
  <si>
    <t>23379-1</t>
  </si>
  <si>
    <t>23374-3</t>
  </si>
  <si>
    <t>23070-5</t>
  </si>
  <si>
    <t>23404-1</t>
  </si>
  <si>
    <t>8729L</t>
  </si>
  <si>
    <t>23423-1</t>
  </si>
  <si>
    <t>8725L CABLE</t>
  </si>
  <si>
    <t>8726L CABLE</t>
  </si>
  <si>
    <t>8728L CABLE</t>
  </si>
  <si>
    <t>23418-2</t>
  </si>
  <si>
    <t>23418-4</t>
  </si>
  <si>
    <t>23418-6</t>
  </si>
  <si>
    <t>RMA 955</t>
  </si>
  <si>
    <t>8642 CBL RW</t>
  </si>
  <si>
    <t>RMA 956</t>
  </si>
  <si>
    <t>23379-2</t>
  </si>
  <si>
    <t>1x A1-L3 Not connected to junction, 1x Heat shrink not secured</t>
  </si>
  <si>
    <t>2x Bent J7, 1x DAMAGED BOARD</t>
  </si>
  <si>
    <t>1x A2-PE wire exposed</t>
  </si>
  <si>
    <t>3x Bent J7, 1x J1 damaged j2+J3 not secured</t>
  </si>
  <si>
    <t>2x Bent J7, 1x Bent J7 + DAMAGED BOARD</t>
  </si>
  <si>
    <t>3x Bent J7, 2x J3 Fractured Housing</t>
  </si>
  <si>
    <t>2x A6-L1, 2x A6-L2, 1x A6-L3 Not connected to junction</t>
  </si>
  <si>
    <t>2x Bent J7, 1x J3 fractured housing, 1x J3+J7 damaged</t>
  </si>
  <si>
    <t>2x Bent J7</t>
  </si>
  <si>
    <t>1x B2-L1 Not Connected to junction</t>
  </si>
  <si>
    <t>3x Bent J7, 1x J3 Fractured Housing</t>
  </si>
  <si>
    <t>3x Bent J7</t>
  </si>
  <si>
    <t>1x Bent J7, 1x J3 fractured housing</t>
  </si>
  <si>
    <t>3x B5-L1 Not secured, 1X B5-L1 MISSING, 1X B5-L2 Not secured, 1x B5-L3 wire exposed</t>
  </si>
  <si>
    <t>4x Bent J7, 1x J3 fractured housing</t>
  </si>
  <si>
    <t>4x Bent J7</t>
  </si>
  <si>
    <t>971-A</t>
  </si>
  <si>
    <t>971-B</t>
  </si>
  <si>
    <t>971-D</t>
  </si>
  <si>
    <t>971-E</t>
  </si>
  <si>
    <t>971-G</t>
  </si>
  <si>
    <t>971-H</t>
  </si>
  <si>
    <t>971-J</t>
  </si>
  <si>
    <t>971-K</t>
  </si>
  <si>
    <t>971-M</t>
  </si>
  <si>
    <t>971-N</t>
  </si>
  <si>
    <t>971-P</t>
  </si>
  <si>
    <t>971-F</t>
  </si>
  <si>
    <t>971-I</t>
  </si>
  <si>
    <t>971-L</t>
  </si>
  <si>
    <t>971-O</t>
  </si>
  <si>
    <t>971-C</t>
  </si>
  <si>
    <t>23410-1</t>
  </si>
  <si>
    <t>8667L CBL</t>
  </si>
  <si>
    <t>8668L CBL</t>
  </si>
  <si>
    <t>8671L CBL</t>
  </si>
  <si>
    <t>8689L CBL</t>
  </si>
  <si>
    <t>8687L CBL</t>
  </si>
  <si>
    <t>8686L CBL</t>
  </si>
  <si>
    <t>8685L CBL</t>
  </si>
  <si>
    <t>8683L CBL</t>
  </si>
  <si>
    <t>8681L CBL</t>
  </si>
  <si>
    <t>8680L CBL</t>
  </si>
  <si>
    <t>8679L CBL</t>
  </si>
  <si>
    <t>8677L CBL</t>
  </si>
  <si>
    <t>8676L CBL</t>
  </si>
  <si>
    <t>8675L CBL</t>
  </si>
  <si>
    <t>8673L CBL</t>
  </si>
  <si>
    <t>8666L CBL</t>
  </si>
  <si>
    <t>23433-1</t>
  </si>
  <si>
    <t>SOUTHERN ELECTRONICS</t>
  </si>
  <si>
    <t>23425-1</t>
  </si>
  <si>
    <t xml:space="preserve">Wrong item sent. </t>
  </si>
  <si>
    <t>6445-ASSY</t>
  </si>
  <si>
    <t>23397-2</t>
  </si>
  <si>
    <t>23416-1</t>
  </si>
  <si>
    <t>23406-1</t>
  </si>
  <si>
    <t>23375-1</t>
  </si>
  <si>
    <t>23326-2</t>
  </si>
  <si>
    <t>8731L CABLE</t>
  </si>
  <si>
    <t>23429-4</t>
  </si>
  <si>
    <t>23386-1</t>
  </si>
  <si>
    <t>8730L CABLE</t>
  </si>
  <si>
    <t>23429-2</t>
  </si>
  <si>
    <t>IMBL</t>
  </si>
  <si>
    <t>23303-3</t>
  </si>
  <si>
    <t>23383-1</t>
  </si>
  <si>
    <t>22940-13</t>
  </si>
  <si>
    <t>23437-1</t>
  </si>
  <si>
    <t>23437-2</t>
  </si>
  <si>
    <t>23427-1</t>
  </si>
  <si>
    <t>23125-3</t>
  </si>
  <si>
    <t>8617L CABLE</t>
  </si>
  <si>
    <t>23181-4</t>
  </si>
  <si>
    <t>23151-3</t>
  </si>
  <si>
    <t>Low frequency see list - Very urgent - sending all back</t>
  </si>
  <si>
    <t>23103-3</t>
  </si>
  <si>
    <t>RMA964</t>
  </si>
  <si>
    <t>RMA964, FIRST TIME SENT BY MISTAKE WITHOUT COATING &amp; LABEL</t>
  </si>
  <si>
    <t>301-0849</t>
  </si>
  <si>
    <t xml:space="preserve">AC1624053 - LED stays on. </t>
  </si>
  <si>
    <t>8529LF</t>
  </si>
  <si>
    <t xml:space="preserve">41388 / RTV-3555 </t>
  </si>
  <si>
    <t>Please reference RTV-3555 when returning to Parata.</t>
  </si>
  <si>
    <t>8614 CABLE</t>
  </si>
  <si>
    <t>23384-2</t>
  </si>
  <si>
    <t>23384-1</t>
  </si>
  <si>
    <t>WILMORE ELECTRONICS</t>
  </si>
  <si>
    <t>23420-3</t>
  </si>
  <si>
    <t>23420-1</t>
  </si>
  <si>
    <t>23420-2</t>
  </si>
  <si>
    <t>23274-2</t>
  </si>
  <si>
    <t>NCR02600</t>
  </si>
  <si>
    <t xml:space="preserve">Per Engineering:  Picture 1 shows the traces are shorted near C200; and it looks as though an ACI technician hand soldering the adjacent connector slipped, and caused this damage.  </t>
  </si>
  <si>
    <t>8732L CABLE</t>
  </si>
  <si>
    <t>23439-2</t>
  </si>
  <si>
    <t>8734L CABLE</t>
  </si>
  <si>
    <t>23438-2</t>
  </si>
  <si>
    <t>23298-3</t>
  </si>
  <si>
    <t>70001100-10 CCA, BACKPLANE, CCS (EMBD)</t>
  </si>
  <si>
    <t>URGENT  per Chemring</t>
  </si>
  <si>
    <t>MISSING PARTS, WE DID NOT INSTALL</t>
  </si>
  <si>
    <t>23394-2</t>
  </si>
  <si>
    <t>23112-3</t>
  </si>
  <si>
    <t>23320-3</t>
  </si>
  <si>
    <t>23274-6</t>
  </si>
  <si>
    <t>RMA940</t>
  </si>
  <si>
    <t>8724ML-1 ASSY</t>
  </si>
  <si>
    <t>23405-3</t>
  </si>
  <si>
    <t>23319-3</t>
  </si>
  <si>
    <t>23428-1</t>
  </si>
  <si>
    <t>MOAG</t>
  </si>
  <si>
    <t>ARSM1005 - IC6 was damaged, we removed it during investigation, now it needs a new one
ARMS77 - Needs the IC5 load switch modification and the D4/D5 replacement we've been doing for the past few units.</t>
  </si>
  <si>
    <t>23348-2</t>
  </si>
  <si>
    <t>8736L CABLE</t>
  </si>
  <si>
    <t>23441-2</t>
  </si>
  <si>
    <t>23371-1</t>
  </si>
  <si>
    <t>7396RW</t>
  </si>
  <si>
    <t>RMA 973</t>
  </si>
  <si>
    <t>050-KABOACDC</t>
  </si>
  <si>
    <t>Units not coated or tested.</t>
  </si>
  <si>
    <t>23392-6</t>
  </si>
  <si>
    <t>23392-3</t>
  </si>
  <si>
    <t>AC1225175	J5 tilted and not seated
AC1225155	Serial Failure / Printer and Coin1 fail (J9) + (J10)
AC1225143	USB Drive Fail (J6) / J5 Tilted and not seated
AC1225123	One Wire test failed (J15) Maybe not seated all the way?
AC1225015	USB Drive test failed (J6)</t>
  </si>
  <si>
    <t>8606ML RW</t>
  </si>
  <si>
    <t>RMA 976</t>
  </si>
  <si>
    <t>23312-5</t>
  </si>
  <si>
    <t>23399-3</t>
  </si>
  <si>
    <t>23399-6</t>
  </si>
  <si>
    <t>23403-4</t>
  </si>
  <si>
    <t>8162LF ASSY</t>
  </si>
  <si>
    <t>23408-7</t>
  </si>
  <si>
    <t>8515LF ASSY</t>
  </si>
  <si>
    <t>23331-3</t>
  </si>
  <si>
    <t>23272-3</t>
  </si>
  <si>
    <t>23432-1</t>
  </si>
  <si>
    <t>23415-5</t>
  </si>
  <si>
    <t>8737L CABLE</t>
  </si>
  <si>
    <t>23444-2</t>
  </si>
  <si>
    <t>23431-2</t>
  </si>
  <si>
    <t>TBD</t>
  </si>
  <si>
    <t xml:space="preserve">Shipped 300pcs for replacment;waiting to get the balance </t>
  </si>
  <si>
    <t>Staged Assembly</t>
  </si>
  <si>
    <t>23419-1</t>
  </si>
  <si>
    <t>23430-1</t>
  </si>
  <si>
    <t>23430-2</t>
  </si>
  <si>
    <t>23446-1</t>
  </si>
  <si>
    <t>23443-1</t>
  </si>
  <si>
    <t>23352-1</t>
  </si>
  <si>
    <t>23462-1</t>
  </si>
  <si>
    <t>23395-3</t>
  </si>
  <si>
    <t>23358-1</t>
  </si>
  <si>
    <t>23347-1</t>
  </si>
  <si>
    <t>23254-2</t>
  </si>
  <si>
    <t>23431-1</t>
  </si>
  <si>
    <t>MARTEK CBS ARCSAFE</t>
  </si>
  <si>
    <t>23415-3</t>
  </si>
  <si>
    <t>23383-2</t>
  </si>
  <si>
    <t>RMA 972</t>
  </si>
  <si>
    <t>23438-3</t>
  </si>
  <si>
    <t>23439-7</t>
  </si>
  <si>
    <t>8727L CABLE</t>
  </si>
  <si>
    <t>23439-9</t>
  </si>
  <si>
    <t>8733L CABLE</t>
  </si>
  <si>
    <t>23436-5</t>
  </si>
  <si>
    <t>23439-3</t>
  </si>
  <si>
    <t>23209-1</t>
  </si>
  <si>
    <t>8739L CABLE</t>
  </si>
  <si>
    <t>23468-2</t>
  </si>
  <si>
    <t>RMA 965</t>
  </si>
  <si>
    <t>8738L CABLE</t>
  </si>
  <si>
    <t>23451-2</t>
  </si>
  <si>
    <t>DT Wires</t>
  </si>
  <si>
    <t>8724ML-1</t>
  </si>
  <si>
    <t>980-A</t>
  </si>
  <si>
    <t>980-B</t>
  </si>
  <si>
    <t>23436-1</t>
  </si>
  <si>
    <t>23455-2</t>
  </si>
  <si>
    <t>23448-2</t>
  </si>
  <si>
    <t>8666-8689</t>
  </si>
  <si>
    <t>RMA 971</t>
  </si>
  <si>
    <t>23441-3</t>
  </si>
  <si>
    <t>AAR MOBILITY</t>
  </si>
  <si>
    <t>23414-2</t>
  </si>
  <si>
    <t>23382-1</t>
  </si>
  <si>
    <t>22940-14</t>
  </si>
  <si>
    <t>8742L CABLE</t>
  </si>
  <si>
    <t>23469-2</t>
  </si>
  <si>
    <t xml:space="preserve">AC458-200625 - One wire pulled out of connector. </t>
  </si>
  <si>
    <t>23390-1</t>
  </si>
  <si>
    <t>23464-1</t>
  </si>
  <si>
    <t>23464-2</t>
  </si>
  <si>
    <t>23181-5</t>
  </si>
  <si>
    <t>23453-1</t>
  </si>
  <si>
    <t>23453-2</t>
  </si>
  <si>
    <t>23435-3</t>
  </si>
  <si>
    <t>23449-3</t>
  </si>
  <si>
    <t>23377-3</t>
  </si>
  <si>
    <t>8658L CABLE</t>
  </si>
  <si>
    <t>RMA 957</t>
  </si>
  <si>
    <t>8746L CABLE</t>
  </si>
  <si>
    <t>23477-2</t>
  </si>
  <si>
    <t>8619ML ASSY</t>
  </si>
  <si>
    <t>23310-3</t>
  </si>
  <si>
    <t>8740L CABLE</t>
  </si>
  <si>
    <t>23467-2</t>
  </si>
  <si>
    <t>23274-7</t>
  </si>
  <si>
    <t>AC1525992 - All 48 LEDs have wrong polarity.
AC1525993 - All 48 LEDs have wrong polarity.
AC1525995 - All 48 LEDs have wrong polarity.</t>
  </si>
  <si>
    <t>23455-1</t>
  </si>
  <si>
    <t>DXP BOSCH</t>
  </si>
  <si>
    <t>23434-3</t>
  </si>
  <si>
    <t>23112-4</t>
  </si>
  <si>
    <t>23321-3</t>
  </si>
  <si>
    <t>8656</t>
  </si>
  <si>
    <t>23452-1</t>
  </si>
  <si>
    <t>23478-2</t>
  </si>
  <si>
    <t>5235L ASSY</t>
  </si>
  <si>
    <t>23471-1</t>
  </si>
  <si>
    <t>23454-6</t>
  </si>
  <si>
    <t>23426-3</t>
  </si>
  <si>
    <t>23151-4</t>
  </si>
  <si>
    <t>23422-1</t>
  </si>
  <si>
    <t>23421-1</t>
  </si>
  <si>
    <t>23456-2</t>
  </si>
  <si>
    <t>23474-1</t>
  </si>
  <si>
    <t>23478-1</t>
  </si>
  <si>
    <t>23510-1</t>
  </si>
  <si>
    <t>23407-1</t>
  </si>
  <si>
    <t>23457-1</t>
  </si>
  <si>
    <t>23456-4</t>
  </si>
  <si>
    <t>23454-3</t>
  </si>
  <si>
    <t>23461-1</t>
  </si>
  <si>
    <t>VALLEN</t>
  </si>
  <si>
    <t>23496-1</t>
  </si>
  <si>
    <t>23327-1</t>
  </si>
  <si>
    <t>23312-6</t>
  </si>
  <si>
    <t xml:space="preserve">AC064202502 - sent for repair and we reurned it noting we cant fix it?? They are sending it back. </t>
  </si>
  <si>
    <t>23484-1</t>
  </si>
  <si>
    <t>8657ML ASSY</t>
  </si>
  <si>
    <t>23071-3</t>
  </si>
  <si>
    <t>23311-3</t>
  </si>
  <si>
    <t>Broken Plug</t>
  </si>
  <si>
    <t>EAG OF AMERICAS</t>
  </si>
  <si>
    <t>RMA973</t>
  </si>
  <si>
    <t>23463-1</t>
  </si>
  <si>
    <t>23532-1</t>
  </si>
  <si>
    <t>23450-3</t>
  </si>
  <si>
    <t>8667L/8676L/8686L CABLE</t>
  </si>
  <si>
    <t>RMA 971 B/G/N</t>
  </si>
  <si>
    <t>23316-3</t>
  </si>
  <si>
    <t>23373-3</t>
  </si>
  <si>
    <t>RMA 979</t>
  </si>
  <si>
    <t>PQSI GREENFIELD GLOBAL</t>
  </si>
  <si>
    <t>23505-1</t>
  </si>
  <si>
    <t xml:space="preserve">8607ML ASSY </t>
  </si>
  <si>
    <t>23317-3</t>
  </si>
  <si>
    <t>23489-1</t>
  </si>
  <si>
    <t>23503-1</t>
  </si>
  <si>
    <t>SOS MFG</t>
  </si>
  <si>
    <t>23490-1</t>
  </si>
  <si>
    <t>23497-1</t>
  </si>
  <si>
    <t>8741L ASSY</t>
  </si>
  <si>
    <t>23472-3</t>
  </si>
  <si>
    <t>SHIPPED HARDWARE - WASHER/NUTS</t>
  </si>
  <si>
    <t>23502-1</t>
  </si>
  <si>
    <t>RMA 978</t>
  </si>
  <si>
    <t>RMA 960</t>
  </si>
  <si>
    <t>23477-3</t>
  </si>
  <si>
    <t>23480-10</t>
  </si>
  <si>
    <t>23480-2</t>
  </si>
  <si>
    <t>23480-4</t>
  </si>
  <si>
    <t>23480-6</t>
  </si>
  <si>
    <t>23480-8</t>
  </si>
  <si>
    <t>23480-14</t>
  </si>
  <si>
    <t>23480-12</t>
  </si>
  <si>
    <t>23480-16</t>
  </si>
  <si>
    <t>23498-1</t>
  </si>
  <si>
    <t>MAC PANEL</t>
  </si>
  <si>
    <t>8744 CABLE</t>
  </si>
  <si>
    <t>23473-4</t>
  </si>
  <si>
    <t>PQSI CRAWFORD</t>
  </si>
  <si>
    <t>23511-1</t>
  </si>
  <si>
    <t>23359-2</t>
  </si>
  <si>
    <t>23359-6</t>
  </si>
  <si>
    <t>23492-1</t>
  </si>
  <si>
    <t>23483-1</t>
  </si>
  <si>
    <t>BUGEYE TECH</t>
  </si>
  <si>
    <t>23479-3</t>
  </si>
  <si>
    <t>AC19251536 Titted (J6 and J14), needs to be seated completety.
AC19251584 Serial Test Fail (J11/U11)Alarm Fail (LS1)
AC19251608 Alarm Fail (LS1).
AC19251641 Solder Bridge on the leads of U11
AC19251646 Serial Test Fail (J11/U11)Alarm Fail (LS1)
AC19251698 USB1 +2 fail, possible U6+U7?
AC19251699 USB1 +2 fail, possible U6+U7?
AC19251703 USB side 2 fail(J8) Possible U7?
AC19251708 USB1+2 fail, possible U6+U7?</t>
  </si>
  <si>
    <t xml:space="preserve"> HUBBELL</t>
  </si>
  <si>
    <t>23495-1</t>
  </si>
  <si>
    <t>GREGORY ENTERPRISES</t>
  </si>
  <si>
    <t>26470-3</t>
  </si>
  <si>
    <t>23485-1</t>
  </si>
  <si>
    <t>23482-3</t>
  </si>
  <si>
    <t>Invoice #42351</t>
  </si>
  <si>
    <t>AC1225143 USB Drive Fail (J6) only.  Second time last time USB Drive Fail (J6) &amp; J5 Tilted and not seated. J5 corrected per customer</t>
  </si>
  <si>
    <t>LINEBERGER SOLUTIONS</t>
  </si>
  <si>
    <t>23508-3</t>
  </si>
  <si>
    <t>8749L</t>
  </si>
  <si>
    <t>23493-1</t>
  </si>
  <si>
    <t>Bad part @ U2 Location
We currently have 58 nodes from the 0725 batch that have been returned from the field.</t>
  </si>
  <si>
    <t>we need to change U2 and U4 on 10 units. 
Send them to Keyper for testing and after confirmation from Keyper we can repair remaining ones.</t>
  </si>
  <si>
    <t>There shipping RMA form says 225, actual count received is 227.</t>
  </si>
  <si>
    <t>23383-3</t>
  </si>
  <si>
    <t>23499-1</t>
  </si>
  <si>
    <t>23466-1</t>
  </si>
  <si>
    <t>23363-1</t>
  </si>
  <si>
    <t>23525-1</t>
  </si>
  <si>
    <t>8747L ASSY</t>
  </si>
  <si>
    <t>23481-3</t>
  </si>
  <si>
    <t>23535-2</t>
  </si>
  <si>
    <t>23512-1</t>
  </si>
  <si>
    <t>7801LF ASSY</t>
  </si>
  <si>
    <t>23491-5</t>
  </si>
  <si>
    <t>22940-15</t>
  </si>
  <si>
    <t>23181-6</t>
  </si>
  <si>
    <t>23348-3</t>
  </si>
  <si>
    <t>23422-2</t>
  </si>
  <si>
    <t>23421-2</t>
  </si>
  <si>
    <t>23274-8</t>
  </si>
  <si>
    <t>23523-1</t>
  </si>
  <si>
    <t>23509-1</t>
  </si>
  <si>
    <t>23487-6</t>
  </si>
  <si>
    <t>23487-2</t>
  </si>
  <si>
    <t>23487-4</t>
  </si>
  <si>
    <t>Mac-Panel</t>
  </si>
  <si>
    <t>8741L</t>
  </si>
  <si>
    <t xml:space="preserve">We did not conduct PPAP on 3 of them as they requested. Need to conduct the PPAP. </t>
  </si>
  <si>
    <t>E0227 No Power, communication with test Box - Defect code KH- 13-May-25 - Software</t>
  </si>
  <si>
    <t>23516-1</t>
  </si>
  <si>
    <t>23514-1</t>
  </si>
  <si>
    <t>23440-3</t>
  </si>
  <si>
    <t>TEST?</t>
  </si>
  <si>
    <t>see list in email
Added 06/05/25 - AC10251515, AC10251518 - No DC out, AC block end</t>
  </si>
  <si>
    <t>see list in email
Added 06/05/25 
AC1025027 - Low freq 900Hz with BNC2 connected, Incorrect sinewave
AC1025054 - Low freq 806Hz with BNC2 connected</t>
  </si>
  <si>
    <t>see list in email
Added 06/05/25 AC0825754 - Does not assume freq with BNC2 connected, a transmitter align problem BNC2 continues Resync</t>
  </si>
  <si>
    <t>23315-3</t>
  </si>
  <si>
    <t>23335-3</t>
  </si>
  <si>
    <t>6280</t>
  </si>
  <si>
    <t>23447-1</t>
  </si>
  <si>
    <t>23520-2</t>
  </si>
  <si>
    <t>23520-4</t>
  </si>
  <si>
    <t>23507-2</t>
  </si>
  <si>
    <t>23507-4</t>
  </si>
  <si>
    <t>23552-3</t>
  </si>
  <si>
    <t xml:space="preserve">BRAINSIM </t>
  </si>
  <si>
    <t>8751/8752/8753 CABLE</t>
  </si>
  <si>
    <t>23522-2, -3, -4</t>
  </si>
  <si>
    <t>23403-3</t>
  </si>
  <si>
    <t>23513-2</t>
  </si>
  <si>
    <t>23513-4</t>
  </si>
  <si>
    <t xml:space="preserve">See email for notes - second time being returned. IGBT stays on. Customer wants a credit or replacements. </t>
  </si>
  <si>
    <t>Various issues
Different gauges wires twisted together
Everyone failed for crimping 
Wire flattened and punctured</t>
  </si>
  <si>
    <t>PO139797</t>
  </si>
  <si>
    <t>PPAP done and sent units back.</t>
  </si>
  <si>
    <t>waiting for Cable Assemblies from customer
RMA traveler created, we need to buy parts</t>
  </si>
  <si>
    <t>8745 CABLE</t>
  </si>
  <si>
    <t>23473-6</t>
  </si>
  <si>
    <t>23314-3</t>
  </si>
  <si>
    <t>7266F ASSY</t>
  </si>
  <si>
    <t>23569-1</t>
  </si>
  <si>
    <t>23459-8</t>
  </si>
  <si>
    <t>23506-1</t>
  </si>
  <si>
    <t>RMA 981</t>
  </si>
  <si>
    <t>7124F RW</t>
  </si>
  <si>
    <t>RMA 907</t>
  </si>
  <si>
    <t>23533-1</t>
  </si>
  <si>
    <t>32112-5</t>
  </si>
  <si>
    <t>8762L CABLE</t>
  </si>
  <si>
    <t>23573-2</t>
  </si>
  <si>
    <t>RMA 954</t>
  </si>
  <si>
    <t>8748L ASSY</t>
  </si>
  <si>
    <t>23486-3</t>
  </si>
  <si>
    <t>23552-4</t>
  </si>
  <si>
    <t>RMA 983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</si>
</sst>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mm/dd/yy;@"/>
    <numFmt numFmtId="165" formatCode="0.000%"/>
    <numFmt numFmtId="166" formatCode="0.0%"/>
    <numFmt numFmtId="167" formatCode="_(* #,##0_);_(* \(#,##0\);_(* &quot;-&quot;??_);_(@_)"/>
    <numFmt numFmtId="168" formatCode="[$-409]mmm\-yy;@"/>
    <numFmt numFmtId="169" formatCode="[$-409]d\-mmm\-yy;@"/>
    <numFmt numFmtId="170" formatCode="#,##0.000_);\(#,##0.000\)"/>
  </numFmts>
  <fonts count="42" x14ac:knownFonts="1">
    <font>
      <sz val="11"/>
      <color theme="1"/>
      <name val="Calibri"/>
      <family val="2"/>
      <scheme val="minor"/>
    </font>
    <font>
      <sz val="9"/>
      <color indexed="81"/>
      <name val="Tahoma"/>
      <family val="2"/>
    </font>
    <font>
      <b/>
      <sz val="9"/>
      <color indexed="81"/>
      <name val="Tahoma"/>
      <family val="2"/>
    </font>
    <font>
      <b/>
      <sz val="11"/>
      <name val="Calibri"/>
      <family val="2"/>
    </font>
    <font>
      <sz val="11"/>
      <color theme="1"/>
      <name val="Calibri"/>
      <family val="2"/>
      <scheme val="minor"/>
    </font>
    <font>
      <u/>
      <sz val="11"/>
      <color theme="10"/>
      <name val="Calibri"/>
      <family val="2"/>
    </font>
    <font>
      <b/>
      <sz val="11"/>
      <color theme="1"/>
      <name val="Calibri"/>
      <family val="2"/>
      <scheme val="minor"/>
    </font>
    <font>
      <sz val="11"/>
      <color rgb="FFFF0000"/>
      <name val="Calibri"/>
      <family val="2"/>
      <scheme val="minor"/>
    </font>
    <font>
      <b/>
      <sz val="14"/>
      <color theme="1"/>
      <name val="Calibri"/>
      <family val="2"/>
      <scheme val="minor"/>
    </font>
    <font>
      <b/>
      <sz val="12"/>
      <color theme="1"/>
      <name val="Calibri"/>
      <family val="2"/>
      <scheme val="minor"/>
    </font>
    <font>
      <sz val="11"/>
      <name val="Calibri"/>
      <family val="2"/>
      <scheme val="minor"/>
    </font>
    <font>
      <i/>
      <sz val="11"/>
      <color theme="1"/>
      <name val="Calibri"/>
      <family val="2"/>
      <scheme val="minor"/>
    </font>
    <font>
      <sz val="11"/>
      <color rgb="FF0070C0"/>
      <name val="Calibri"/>
      <family val="2"/>
      <scheme val="minor"/>
    </font>
    <font>
      <b/>
      <sz val="11"/>
      <color rgb="FFFF0000"/>
      <name val="Calibri"/>
      <family val="2"/>
      <scheme val="minor"/>
    </font>
    <font>
      <b/>
      <sz val="11"/>
      <name val="Calibri"/>
      <family val="2"/>
      <scheme val="minor"/>
    </font>
    <font>
      <b/>
      <sz val="13"/>
      <color theme="1"/>
      <name val="Calibri"/>
      <family val="2"/>
      <scheme val="minor"/>
    </font>
    <font>
      <sz val="8"/>
      <color rgb="FF000080"/>
      <name val="Arial"/>
      <family val="2"/>
    </font>
    <font>
      <sz val="8"/>
      <name val="Arial"/>
      <family val="2"/>
    </font>
    <font>
      <sz val="8"/>
      <color theme="1"/>
      <name val="Calibri"/>
      <family val="2"/>
      <scheme val="minor"/>
    </font>
    <font>
      <b/>
      <sz val="9"/>
      <color rgb="FFFF0000"/>
      <name val="Calibri"/>
      <family val="2"/>
      <scheme val="minor"/>
    </font>
    <font>
      <b/>
      <u/>
      <sz val="11"/>
      <color theme="1"/>
      <name val="Calibri"/>
      <family val="2"/>
      <scheme val="minor"/>
    </font>
    <font>
      <sz val="11"/>
      <color rgb="FFC00000"/>
      <name val="Calibri"/>
      <family val="2"/>
      <scheme val="minor"/>
    </font>
    <font>
      <b/>
      <sz val="11"/>
      <color rgb="FFC00000"/>
      <name val="Calibri"/>
      <family val="2"/>
      <scheme val="minor"/>
    </font>
    <font>
      <b/>
      <sz val="14"/>
      <color theme="1"/>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rgb="FF9C5700"/>
      <name val="Calibri"/>
      <family val="2"/>
      <scheme val="minor"/>
    </font>
    <font>
      <sz val="8"/>
      <name val="Calibri"/>
      <family val="2"/>
      <scheme val="minor"/>
    </font>
    <font>
      <sz val="12"/>
      <color rgb="FF000000"/>
      <name val="Calibri"/>
      <family val="2"/>
      <scheme val="minor"/>
    </font>
    <font>
      <sz val="11"/>
      <color theme="1"/>
      <name val="Aptos"/>
      <family val="2"/>
    </font>
    <font>
      <sz val="12"/>
      <color theme="1"/>
      <name val="Aptos"/>
      <family val="2"/>
    </font>
    <font>
      <sz val="12"/>
      <color rgb="FF000000"/>
      <name val="Aptos"/>
      <family val="2"/>
    </font>
    <font>
      <strike/>
      <sz val="11"/>
      <color theme="1"/>
      <name val="Calibri"/>
      <family val="2"/>
      <scheme val="minor"/>
    </font>
    <font>
      <sz val="10"/>
      <color rgb="FF000000"/>
      <name val="Calibri"/>
      <family val="2"/>
      <scheme val="minor"/>
    </font>
    <font>
      <b/>
      <sz val="11"/>
      <color rgb="FFFF0000"/>
      <name val="Aptos"/>
      <family val="2"/>
    </font>
    <font>
      <b/>
      <sz val="16"/>
      <color theme="1"/>
      <name val="Calibri"/>
      <family val="2"/>
      <scheme val="minor"/>
    </font>
    <font>
      <b/>
      <sz val="16"/>
      <name val="Calibri"/>
      <family val="2"/>
      <scheme val="minor"/>
    </font>
    <font>
      <b/>
      <strike/>
      <sz val="16"/>
      <color theme="1"/>
      <name val="Calibri"/>
      <family val="2"/>
      <scheme val="minor"/>
    </font>
    <font>
      <sz val="16"/>
      <color theme="1"/>
      <name val="Calibri"/>
      <family val="2"/>
      <scheme val="minor"/>
    </font>
    <font>
      <sz val="11"/>
      <color rgb="FF000000"/>
      <name val="Calibri"/>
      <family val="2"/>
      <scheme val="minor"/>
    </font>
    <font>
      <b/>
      <sz val="16"/>
      <color rgb="FF000000"/>
      <name val="Calibri"/>
      <family val="2"/>
      <scheme val="minor"/>
    </font>
  </fonts>
  <fills count="18">
    <fill>
      <patternFill patternType="none"/>
    </fill>
    <fill>
      <patternFill patternType="gray125"/>
    </fill>
    <fill>
      <patternFill patternType="solid">
        <fgColor theme="6" tint="0.39997558519241921"/>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rgb="FFFFC000"/>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EB9C"/>
      </patternFill>
    </fill>
    <fill>
      <patternFill patternType="solid">
        <fgColor theme="4" tint="0.59999389629810485"/>
        <bgColor indexed="64"/>
      </patternFill>
    </fill>
    <fill>
      <patternFill patternType="solid">
        <fgColor theme="9"/>
        <bgColor indexed="64"/>
      </patternFill>
    </fill>
    <fill>
      <patternFill patternType="solid">
        <fgColor theme="5"/>
        <bgColor indexed="64"/>
      </patternFill>
    </fill>
    <fill>
      <patternFill patternType="solid">
        <fgColor rgb="FF00B0F0"/>
        <bgColor indexed="64"/>
      </patternFill>
    </fill>
    <fill>
      <patternFill patternType="solid">
        <fgColor theme="8" tint="0.79998168889431442"/>
        <bgColor indexed="64"/>
      </patternFill>
    </fill>
    <fill>
      <patternFill patternType="solid">
        <fgColor theme="4"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n">
        <color indexed="64"/>
      </top>
      <bottom/>
      <diagonal/>
    </border>
    <border>
      <left style="thick">
        <color auto="1"/>
      </left>
      <right style="thick">
        <color auto="1"/>
      </right>
      <top style="thin">
        <color auto="1"/>
      </top>
      <bottom style="thin">
        <color auto="1"/>
      </bottom>
      <diagonal/>
    </border>
    <border>
      <left style="thin">
        <color indexed="64"/>
      </left>
      <right style="thin">
        <color indexed="64"/>
      </right>
      <top/>
      <bottom style="thin">
        <color indexed="64"/>
      </bottom>
      <diagonal/>
    </border>
  </borders>
  <cellStyleXfs count="7">
    <xf numFmtId="0" fontId="0" fillId="0" borderId="0"/>
    <xf numFmtId="43" fontId="4" fillId="0" borderId="0" applyFont="0" applyFill="0" applyBorder="0" applyAlignment="0" applyProtection="0"/>
    <xf numFmtId="0" fontId="5" fillId="0" borderId="0" applyNumberFormat="0" applyFill="0" applyBorder="0" applyAlignment="0" applyProtection="0">
      <alignment vertical="top"/>
      <protection locked="0"/>
    </xf>
    <xf numFmtId="9" fontId="4" fillId="0" borderId="0" applyFont="0" applyFill="0" applyBorder="0" applyAlignment="0" applyProtection="0"/>
    <xf numFmtId="0" fontId="27" fillId="11" borderId="0" applyNumberFormat="0" applyBorder="0" applyAlignment="0" applyProtection="0"/>
    <xf numFmtId="0" fontId="4" fillId="0" borderId="0"/>
    <xf numFmtId="169" fontId="4" fillId="0" borderId="0"/>
  </cellStyleXfs>
  <cellXfs count="566">
    <xf numFmtId="0" fontId="0" fillId="0" borderId="0" xfId="0"/>
    <xf numFmtId="0" fontId="0" fillId="0" borderId="0" xfId="0" applyAlignment="1">
      <alignment horizontal="center"/>
    </xf>
    <xf numFmtId="0" fontId="6" fillId="0" borderId="1" xfId="0" applyFont="1" applyBorder="1" applyAlignment="1">
      <alignment horizontal="center" vertical="center" wrapText="1"/>
    </xf>
    <xf numFmtId="10" fontId="0" fillId="0" borderId="0" xfId="0" applyNumberFormat="1" applyAlignment="1">
      <alignment horizontal="center"/>
    </xf>
    <xf numFmtId="49" fontId="0" fillId="0" borderId="1" xfId="0" applyNumberFormat="1" applyBorder="1" applyAlignment="1">
      <alignment horizontal="center"/>
    </xf>
    <xf numFmtId="0" fontId="6" fillId="0" borderId="1" xfId="0" applyFont="1" applyBorder="1" applyAlignment="1">
      <alignment horizontal="center" wrapText="1"/>
    </xf>
    <xf numFmtId="0" fontId="8" fillId="0" borderId="0" xfId="0" applyFont="1" applyAlignment="1">
      <alignment horizontal="center"/>
    </xf>
    <xf numFmtId="0" fontId="8" fillId="0" borderId="0" xfId="0" applyFont="1" applyAlignment="1">
      <alignment wrapText="1"/>
    </xf>
    <xf numFmtId="0" fontId="9" fillId="0" borderId="0" xfId="0" applyFont="1" applyAlignment="1">
      <alignment horizontal="left"/>
    </xf>
    <xf numFmtId="0" fontId="0" fillId="0" borderId="0" xfId="0" applyAlignment="1">
      <alignment horizontal="center" wrapText="1"/>
    </xf>
    <xf numFmtId="0" fontId="0" fillId="0" borderId="0" xfId="0" applyAlignment="1">
      <alignment horizontal="left"/>
    </xf>
    <xf numFmtId="0" fontId="0" fillId="0" borderId="0" xfId="0" applyAlignment="1">
      <alignment horizontal="left" wrapText="1"/>
    </xf>
    <xf numFmtId="0" fontId="0" fillId="0" borderId="0" xfId="0" applyAlignment="1">
      <alignment wrapText="1"/>
    </xf>
    <xf numFmtId="0" fontId="6" fillId="0" borderId="0" xfId="0" applyFont="1" applyAlignment="1">
      <alignment horizontal="center" wrapText="1"/>
    </xf>
    <xf numFmtId="0" fontId="6" fillId="0" borderId="1" xfId="0" applyFont="1" applyBorder="1" applyAlignment="1">
      <alignment horizontal="left" wrapText="1"/>
    </xf>
    <xf numFmtId="0" fontId="0" fillId="2" borderId="1" xfId="0" applyFill="1" applyBorder="1" applyAlignment="1">
      <alignment horizontal="center" wrapText="1"/>
    </xf>
    <xf numFmtId="16" fontId="0" fillId="2" borderId="1" xfId="0" applyNumberFormat="1" applyFill="1" applyBorder="1" applyAlignment="1">
      <alignment horizontal="center" wrapText="1"/>
    </xf>
    <xf numFmtId="0" fontId="0" fillId="2" borderId="1" xfId="0" applyFill="1" applyBorder="1" applyAlignment="1">
      <alignment wrapText="1"/>
    </xf>
    <xf numFmtId="0" fontId="0" fillId="2" borderId="1" xfId="0" applyFill="1" applyBorder="1" applyAlignment="1">
      <alignment horizontal="left" wrapText="1"/>
    </xf>
    <xf numFmtId="14" fontId="0" fillId="2" borderId="1" xfId="0" applyNumberFormat="1" applyFill="1" applyBorder="1" applyAlignment="1">
      <alignment horizontal="center" wrapText="1"/>
    </xf>
    <xf numFmtId="14" fontId="0" fillId="2" borderId="1" xfId="0" applyNumberFormat="1" applyFill="1" applyBorder="1" applyAlignment="1">
      <alignment horizontal="left" wrapText="1"/>
    </xf>
    <xf numFmtId="0" fontId="0" fillId="2" borderId="1" xfId="0" quotePrefix="1" applyFill="1" applyBorder="1" applyAlignment="1">
      <alignment horizontal="left" wrapText="1"/>
    </xf>
    <xf numFmtId="0" fontId="0" fillId="0" borderId="1" xfId="0" applyBorder="1" applyAlignment="1">
      <alignment horizontal="center" wrapText="1"/>
    </xf>
    <xf numFmtId="14" fontId="0" fillId="0" borderId="1" xfId="0" applyNumberFormat="1" applyBorder="1" applyAlignment="1">
      <alignment horizontal="center" wrapText="1"/>
    </xf>
    <xf numFmtId="0" fontId="0" fillId="0" borderId="1" xfId="0" applyBorder="1" applyAlignment="1">
      <alignment wrapText="1"/>
    </xf>
    <xf numFmtId="0" fontId="0" fillId="0" borderId="1" xfId="0" applyBorder="1" applyAlignment="1">
      <alignment horizontal="left" wrapText="1"/>
    </xf>
    <xf numFmtId="14" fontId="0" fillId="0" borderId="1" xfId="0" applyNumberFormat="1" applyBorder="1" applyAlignment="1">
      <alignment horizontal="left" wrapText="1"/>
    </xf>
    <xf numFmtId="0" fontId="0" fillId="0" borderId="1" xfId="0" applyBorder="1" applyAlignment="1">
      <alignment horizontal="center"/>
    </xf>
    <xf numFmtId="0" fontId="0" fillId="0" borderId="1" xfId="0" applyBorder="1"/>
    <xf numFmtId="0" fontId="0" fillId="0" borderId="1" xfId="0" applyBorder="1" applyAlignment="1">
      <alignment horizontal="left"/>
    </xf>
    <xf numFmtId="0" fontId="9" fillId="0" borderId="0" xfId="0" applyFont="1" applyAlignment="1">
      <alignment horizontal="left" wrapText="1"/>
    </xf>
    <xf numFmtId="0" fontId="10" fillId="3" borderId="1" xfId="0" applyFont="1" applyFill="1" applyBorder="1" applyAlignment="1">
      <alignment horizontal="center" wrapText="1"/>
    </xf>
    <xf numFmtId="14" fontId="10" fillId="3" borderId="1" xfId="0" applyNumberFormat="1" applyFont="1" applyFill="1" applyBorder="1" applyAlignment="1">
      <alignment horizontal="center" wrapText="1"/>
    </xf>
    <xf numFmtId="0" fontId="10" fillId="3" borderId="1" xfId="0" applyFont="1" applyFill="1" applyBorder="1" applyAlignment="1">
      <alignment wrapText="1"/>
    </xf>
    <xf numFmtId="0" fontId="10" fillId="3" borderId="1" xfId="0" applyFont="1" applyFill="1" applyBorder="1" applyAlignment="1">
      <alignment horizontal="left" wrapText="1"/>
    </xf>
    <xf numFmtId="14" fontId="10" fillId="3" borderId="1" xfId="0" applyNumberFormat="1" applyFont="1" applyFill="1" applyBorder="1" applyAlignment="1">
      <alignment horizontal="left" wrapText="1"/>
    </xf>
    <xf numFmtId="37" fontId="4" fillId="0" borderId="1" xfId="1" applyNumberFormat="1" applyBorder="1" applyAlignment="1">
      <alignment horizontal="center"/>
    </xf>
    <xf numFmtId="0" fontId="11" fillId="0" borderId="0" xfId="0" applyFont="1" applyAlignment="1">
      <alignment horizontal="left"/>
    </xf>
    <xf numFmtId="0" fontId="7" fillId="0" borderId="0" xfId="0" applyFont="1"/>
    <xf numFmtId="10" fontId="4" fillId="0" borderId="0" xfId="3" applyNumberFormat="1"/>
    <xf numFmtId="9" fontId="0" fillId="0" borderId="1" xfId="0" applyNumberFormat="1" applyBorder="1"/>
    <xf numFmtId="166" fontId="0" fillId="0" borderId="1" xfId="0" applyNumberFormat="1" applyBorder="1"/>
    <xf numFmtId="0" fontId="0" fillId="3" borderId="1" xfId="0" applyFill="1" applyBorder="1" applyAlignment="1">
      <alignment horizontal="center" wrapText="1"/>
    </xf>
    <xf numFmtId="14" fontId="0" fillId="3" borderId="1" xfId="0" applyNumberFormat="1" applyFill="1" applyBorder="1" applyAlignment="1">
      <alignment horizontal="center" wrapText="1"/>
    </xf>
    <xf numFmtId="0" fontId="0" fillId="3" borderId="1" xfId="0" applyFill="1" applyBorder="1" applyAlignment="1">
      <alignment wrapText="1"/>
    </xf>
    <xf numFmtId="0" fontId="0" fillId="3" borderId="1" xfId="0" applyFill="1" applyBorder="1" applyAlignment="1">
      <alignment horizontal="left" wrapText="1"/>
    </xf>
    <xf numFmtId="14" fontId="0" fillId="3" borderId="1" xfId="0" applyNumberFormat="1" applyFill="1" applyBorder="1" applyAlignment="1">
      <alignment horizontal="left" wrapText="1"/>
    </xf>
    <xf numFmtId="0" fontId="0" fillId="3" borderId="0" xfId="0" applyFill="1"/>
    <xf numFmtId="0" fontId="13" fillId="0" borderId="1" xfId="0" applyFont="1" applyBorder="1" applyAlignment="1">
      <alignment horizontal="left" wrapText="1"/>
    </xf>
    <xf numFmtId="0" fontId="13" fillId="0" borderId="1" xfId="0" applyFont="1" applyBorder="1" applyAlignment="1">
      <alignment horizontal="center" wrapText="1"/>
    </xf>
    <xf numFmtId="165" fontId="0" fillId="0" borderId="0" xfId="0" applyNumberFormat="1"/>
    <xf numFmtId="165" fontId="6" fillId="0" borderId="0" xfId="0" applyNumberFormat="1" applyFont="1"/>
    <xf numFmtId="167" fontId="7" fillId="0" borderId="0" xfId="1" applyNumberFormat="1" applyFont="1" applyAlignment="1">
      <alignment horizontal="center"/>
    </xf>
    <xf numFmtId="0" fontId="15" fillId="0" borderId="0" xfId="0" applyFont="1"/>
    <xf numFmtId="0" fontId="6" fillId="0" borderId="1" xfId="0" applyFont="1" applyBorder="1" applyAlignment="1">
      <alignment wrapText="1"/>
    </xf>
    <xf numFmtId="0" fontId="0" fillId="3" borderId="0" xfId="0" applyFill="1" applyAlignment="1">
      <alignment wrapText="1"/>
    </xf>
    <xf numFmtId="0" fontId="0" fillId="3" borderId="3" xfId="0" applyFill="1" applyBorder="1" applyAlignment="1">
      <alignment horizontal="center" wrapText="1"/>
    </xf>
    <xf numFmtId="14" fontId="0" fillId="3" borderId="1" xfId="0" applyNumberFormat="1" applyFill="1" applyBorder="1" applyAlignment="1">
      <alignment wrapText="1"/>
    </xf>
    <xf numFmtId="49" fontId="0" fillId="0" borderId="0" xfId="0" applyNumberFormat="1" applyAlignment="1">
      <alignment horizontal="center"/>
    </xf>
    <xf numFmtId="166" fontId="0" fillId="0" borderId="0" xfId="0" applyNumberFormat="1"/>
    <xf numFmtId="9" fontId="4" fillId="0" borderId="0" xfId="3"/>
    <xf numFmtId="0" fontId="0" fillId="4" borderId="1" xfId="0" applyFill="1" applyBorder="1" applyAlignment="1">
      <alignment wrapText="1"/>
    </xf>
    <xf numFmtId="0" fontId="7" fillId="0" borderId="0" xfId="0" applyFont="1" applyAlignment="1">
      <alignment horizontal="center"/>
    </xf>
    <xf numFmtId="0" fontId="7" fillId="0" borderId="1" xfId="0" applyFont="1" applyBorder="1"/>
    <xf numFmtId="167" fontId="7" fillId="0" borderId="1" xfId="1" applyNumberFormat="1" applyFont="1" applyBorder="1" applyAlignment="1">
      <alignment horizontal="center"/>
    </xf>
    <xf numFmtId="14" fontId="0" fillId="0" borderId="1" xfId="0" applyNumberFormat="1" applyBorder="1"/>
    <xf numFmtId="14" fontId="0" fillId="0" borderId="0" xfId="0" applyNumberFormat="1"/>
    <xf numFmtId="16" fontId="0" fillId="0" borderId="0" xfId="0" applyNumberFormat="1"/>
    <xf numFmtId="0" fontId="6" fillId="0" borderId="0" xfId="0" applyFont="1"/>
    <xf numFmtId="0" fontId="6" fillId="0" borderId="0" xfId="0" applyFont="1" applyAlignment="1">
      <alignment horizontal="center"/>
    </xf>
    <xf numFmtId="0" fontId="8" fillId="0" borderId="0" xfId="0" applyFont="1"/>
    <xf numFmtId="0" fontId="8" fillId="0" borderId="1" xfId="0" applyFont="1" applyBorder="1"/>
    <xf numFmtId="0" fontId="6" fillId="0" borderId="1" xfId="0" applyFont="1" applyBorder="1" applyAlignment="1">
      <alignment horizontal="center"/>
    </xf>
    <xf numFmtId="0" fontId="6" fillId="0" borderId="1" xfId="0" applyFont="1" applyBorder="1"/>
    <xf numFmtId="0" fontId="6" fillId="0" borderId="8" xfId="0" applyFont="1" applyBorder="1"/>
    <xf numFmtId="0" fontId="6" fillId="0" borderId="8" xfId="0" applyFont="1" applyBorder="1" applyAlignment="1">
      <alignment horizontal="center"/>
    </xf>
    <xf numFmtId="16" fontId="0" fillId="0" borderId="1" xfId="0" applyNumberFormat="1" applyBorder="1"/>
    <xf numFmtId="0" fontId="6" fillId="0" borderId="9" xfId="0" applyFont="1" applyBorder="1" applyAlignment="1">
      <alignment wrapText="1"/>
    </xf>
    <xf numFmtId="0" fontId="6" fillId="0" borderId="9" xfId="0" applyFont="1" applyBorder="1" applyAlignment="1">
      <alignment horizontal="center" wrapText="1"/>
    </xf>
    <xf numFmtId="0" fontId="0" fillId="4" borderId="0" xfId="0" applyFill="1" applyAlignment="1">
      <alignment wrapText="1"/>
    </xf>
    <xf numFmtId="0" fontId="0" fillId="3" borderId="10" xfId="0" applyFill="1" applyBorder="1" applyAlignment="1">
      <alignment horizontal="center" wrapText="1"/>
    </xf>
    <xf numFmtId="14" fontId="0" fillId="3" borderId="10" xfId="0" applyNumberFormat="1" applyFill="1" applyBorder="1" applyAlignment="1">
      <alignment horizontal="center" wrapText="1"/>
    </xf>
    <xf numFmtId="0" fontId="0" fillId="3" borderId="10" xfId="0" applyFill="1" applyBorder="1" applyAlignment="1">
      <alignment wrapText="1"/>
    </xf>
    <xf numFmtId="0" fontId="0" fillId="3" borderId="10" xfId="0" applyFill="1" applyBorder="1" applyAlignment="1">
      <alignment horizontal="left" wrapText="1"/>
    </xf>
    <xf numFmtId="0" fontId="0" fillId="3" borderId="0" xfId="0" applyFill="1" applyAlignment="1">
      <alignment horizontal="center" wrapText="1"/>
    </xf>
    <xf numFmtId="14" fontId="0" fillId="3" borderId="10" xfId="0" applyNumberFormat="1" applyFill="1" applyBorder="1" applyAlignment="1">
      <alignment horizontal="left" wrapText="1"/>
    </xf>
    <xf numFmtId="0" fontId="0" fillId="4" borderId="0" xfId="0" applyFill="1"/>
    <xf numFmtId="0" fontId="0" fillId="5" borderId="1" xfId="0" applyFill="1" applyBorder="1" applyAlignment="1">
      <alignment horizontal="center" wrapText="1"/>
    </xf>
    <xf numFmtId="14" fontId="0" fillId="5" borderId="1" xfId="0" applyNumberFormat="1" applyFill="1" applyBorder="1" applyAlignment="1">
      <alignment horizontal="center" wrapText="1"/>
    </xf>
    <xf numFmtId="0" fontId="0" fillId="5" borderId="1" xfId="0" applyFill="1" applyBorder="1" applyAlignment="1">
      <alignment wrapText="1"/>
    </xf>
    <xf numFmtId="14" fontId="0" fillId="5" borderId="1" xfId="0" applyNumberFormat="1" applyFill="1" applyBorder="1" applyAlignment="1">
      <alignment horizontal="left" wrapText="1"/>
    </xf>
    <xf numFmtId="0" fontId="6" fillId="0" borderId="0" xfId="0" applyFont="1" applyAlignment="1">
      <alignment horizontal="left"/>
    </xf>
    <xf numFmtId="0" fontId="0" fillId="5" borderId="1" xfId="0" applyFill="1" applyBorder="1" applyAlignment="1">
      <alignment horizontal="left" wrapText="1"/>
    </xf>
    <xf numFmtId="167" fontId="0" fillId="0" borderId="0" xfId="1" applyNumberFormat="1" applyFont="1"/>
    <xf numFmtId="167" fontId="0" fillId="0" borderId="0" xfId="1" applyNumberFormat="1" applyFont="1" applyAlignment="1">
      <alignment horizontal="center"/>
    </xf>
    <xf numFmtId="1" fontId="0" fillId="0" borderId="0" xfId="0" applyNumberFormat="1"/>
    <xf numFmtId="169" fontId="0" fillId="0" borderId="1" xfId="0" applyNumberFormat="1" applyBorder="1" applyAlignment="1">
      <alignment horizontal="center"/>
    </xf>
    <xf numFmtId="37" fontId="10" fillId="0" borderId="1" xfId="1" applyNumberFormat="1" applyFont="1" applyBorder="1" applyAlignment="1">
      <alignment horizontal="center"/>
    </xf>
    <xf numFmtId="0" fontId="10" fillId="0" borderId="1" xfId="0" applyFont="1" applyBorder="1" applyAlignment="1">
      <alignment horizontal="center"/>
    </xf>
    <xf numFmtId="37" fontId="0" fillId="0" borderId="0" xfId="0" applyNumberFormat="1"/>
    <xf numFmtId="10" fontId="0" fillId="0" borderId="0" xfId="3" applyNumberFormat="1" applyFont="1"/>
    <xf numFmtId="10" fontId="6" fillId="0" borderId="0" xfId="0" applyNumberFormat="1" applyFont="1" applyAlignment="1">
      <alignment horizontal="center" wrapText="1"/>
    </xf>
    <xf numFmtId="0" fontId="6" fillId="0" borderId="0" xfId="0" applyFont="1" applyAlignment="1">
      <alignment horizontal="center" vertical="top" wrapText="1"/>
    </xf>
    <xf numFmtId="10" fontId="12" fillId="0" borderId="0" xfId="0" applyNumberFormat="1" applyFont="1" applyAlignment="1">
      <alignment horizontal="center"/>
    </xf>
    <xf numFmtId="9" fontId="0" fillId="0" borderId="0" xfId="3" applyFont="1" applyAlignment="1">
      <alignment wrapText="1"/>
    </xf>
    <xf numFmtId="14" fontId="0" fillId="3" borderId="0" xfId="0" applyNumberFormat="1" applyFill="1" applyAlignment="1">
      <alignment horizontal="center" wrapText="1"/>
    </xf>
    <xf numFmtId="14" fontId="0" fillId="3" borderId="0" xfId="0" applyNumberFormat="1" applyFill="1" applyAlignment="1">
      <alignment horizontal="left" wrapText="1"/>
    </xf>
    <xf numFmtId="0" fontId="0" fillId="3" borderId="0" xfId="0" applyFill="1" applyAlignment="1">
      <alignment horizontal="left" wrapText="1"/>
    </xf>
    <xf numFmtId="0" fontId="0" fillId="3" borderId="1" xfId="0" applyFill="1" applyBorder="1" applyAlignment="1">
      <alignment horizontal="center"/>
    </xf>
    <xf numFmtId="14" fontId="0" fillId="3" borderId="1" xfId="0" applyNumberFormat="1" applyFill="1" applyBorder="1" applyAlignment="1">
      <alignment horizontal="center"/>
    </xf>
    <xf numFmtId="0" fontId="0" fillId="3" borderId="1" xfId="0" applyFill="1" applyBorder="1"/>
    <xf numFmtId="0" fontId="0" fillId="3" borderId="1" xfId="0" applyFill="1" applyBorder="1" applyAlignment="1">
      <alignment horizontal="left"/>
    </xf>
    <xf numFmtId="0" fontId="18" fillId="3" borderId="1" xfId="0" applyFont="1" applyFill="1" applyBorder="1" applyAlignment="1">
      <alignment wrapText="1"/>
    </xf>
    <xf numFmtId="0" fontId="16" fillId="3" borderId="1" xfId="0" applyFont="1" applyFill="1" applyBorder="1" applyAlignment="1">
      <alignment wrapText="1"/>
    </xf>
    <xf numFmtId="37" fontId="0" fillId="0" borderId="0" xfId="0" applyNumberFormat="1" applyAlignment="1">
      <alignment horizontal="center"/>
    </xf>
    <xf numFmtId="170" fontId="0" fillId="0" borderId="0" xfId="0" applyNumberFormat="1" applyAlignment="1">
      <alignment horizontal="center"/>
    </xf>
    <xf numFmtId="168" fontId="0" fillId="0" borderId="0" xfId="0" applyNumberFormat="1"/>
    <xf numFmtId="9" fontId="0" fillId="0" borderId="0" xfId="3" applyFont="1"/>
    <xf numFmtId="0" fontId="20" fillId="0" borderId="0" xfId="0" applyFont="1"/>
    <xf numFmtId="43" fontId="0" fillId="0" borderId="0" xfId="1" applyFont="1"/>
    <xf numFmtId="0" fontId="0" fillId="8" borderId="1" xfId="0" applyFill="1" applyBorder="1" applyAlignment="1">
      <alignment wrapText="1"/>
    </xf>
    <xf numFmtId="0" fontId="6" fillId="0" borderId="1" xfId="0" applyFont="1" applyBorder="1" applyAlignment="1">
      <alignment horizontal="left"/>
    </xf>
    <xf numFmtId="0" fontId="0" fillId="5" borderId="1" xfId="0" applyFill="1" applyBorder="1" applyAlignment="1">
      <alignment horizontal="left"/>
    </xf>
    <xf numFmtId="0" fontId="0" fillId="8" borderId="1" xfId="0" applyFill="1" applyBorder="1" applyAlignment="1">
      <alignment horizontal="left"/>
    </xf>
    <xf numFmtId="0" fontId="0" fillId="8" borderId="1" xfId="0" applyFill="1" applyBorder="1" applyAlignment="1">
      <alignment horizontal="center" wrapText="1"/>
    </xf>
    <xf numFmtId="14" fontId="0" fillId="8" borderId="1" xfId="0" applyNumberFormat="1" applyFill="1" applyBorder="1" applyAlignment="1">
      <alignment horizontal="center" wrapText="1"/>
    </xf>
    <xf numFmtId="14" fontId="0" fillId="8" borderId="1" xfId="0" applyNumberFormat="1" applyFill="1" applyBorder="1" applyAlignment="1">
      <alignment horizontal="left" wrapText="1"/>
    </xf>
    <xf numFmtId="14" fontId="0" fillId="8" borderId="1" xfId="0" applyNumberFormat="1" applyFill="1" applyBorder="1" applyAlignment="1">
      <alignment wrapText="1"/>
    </xf>
    <xf numFmtId="0" fontId="0" fillId="8" borderId="1" xfId="0" applyFill="1" applyBorder="1" applyAlignment="1">
      <alignment horizontal="left" wrapText="1"/>
    </xf>
    <xf numFmtId="0" fontId="19" fillId="8" borderId="1" xfId="0" applyFont="1" applyFill="1" applyBorder="1" applyAlignment="1">
      <alignment wrapText="1"/>
    </xf>
    <xf numFmtId="0" fontId="0" fillId="8" borderId="0" xfId="0" applyFill="1"/>
    <xf numFmtId="166" fontId="21" fillId="0" borderId="1" xfId="0" applyNumberFormat="1" applyFont="1" applyBorder="1" applyAlignment="1">
      <alignment horizontal="center"/>
    </xf>
    <xf numFmtId="166" fontId="21" fillId="0" borderId="0" xfId="0" applyNumberFormat="1" applyFont="1" applyAlignment="1">
      <alignment horizontal="center"/>
    </xf>
    <xf numFmtId="167" fontId="10" fillId="0" borderId="1" xfId="1" applyNumberFormat="1" applyFont="1" applyBorder="1" applyAlignment="1">
      <alignment horizontal="center"/>
    </xf>
    <xf numFmtId="0" fontId="10" fillId="0" borderId="0" xfId="0" applyFont="1"/>
    <xf numFmtId="167" fontId="7" fillId="9" borderId="3" xfId="1" applyNumberFormat="1" applyFont="1" applyFill="1" applyBorder="1" applyAlignment="1">
      <alignment horizontal="center"/>
    </xf>
    <xf numFmtId="37" fontId="7" fillId="9" borderId="3" xfId="0" applyNumberFormat="1" applyFont="1" applyFill="1" applyBorder="1" applyAlignment="1">
      <alignment horizontal="center"/>
    </xf>
    <xf numFmtId="10" fontId="0" fillId="9" borderId="3" xfId="0" applyNumberFormat="1" applyFill="1" applyBorder="1" applyAlignment="1">
      <alignment horizontal="center"/>
    </xf>
    <xf numFmtId="0" fontId="0" fillId="9" borderId="3" xfId="0" applyFill="1" applyBorder="1"/>
    <xf numFmtId="0" fontId="0" fillId="9" borderId="3" xfId="0" applyFill="1" applyBorder="1" applyAlignment="1">
      <alignment horizontal="center"/>
    </xf>
    <xf numFmtId="0" fontId="0" fillId="9" borderId="4" xfId="0" applyFill="1" applyBorder="1" applyAlignment="1">
      <alignment horizontal="center"/>
    </xf>
    <xf numFmtId="0" fontId="7" fillId="9" borderId="2" xfId="0" applyFont="1" applyFill="1" applyBorder="1" applyAlignment="1">
      <alignment horizontal="center"/>
    </xf>
    <xf numFmtId="0" fontId="22" fillId="0" borderId="0" xfId="0" applyFont="1"/>
    <xf numFmtId="43" fontId="0" fillId="0" borderId="0" xfId="1" applyFont="1" applyAlignment="1">
      <alignment horizontal="center"/>
    </xf>
    <xf numFmtId="37" fontId="7" fillId="0" borderId="0" xfId="0" applyNumberFormat="1" applyFont="1" applyAlignment="1">
      <alignment horizontal="left"/>
    </xf>
    <xf numFmtId="37" fontId="10" fillId="0" borderId="3" xfId="1" applyNumberFormat="1" applyFont="1" applyBorder="1" applyAlignment="1">
      <alignment horizontal="center"/>
    </xf>
    <xf numFmtId="37" fontId="4" fillId="0" borderId="3" xfId="1" applyNumberFormat="1" applyBorder="1" applyAlignment="1">
      <alignment horizontal="center"/>
    </xf>
    <xf numFmtId="166" fontId="21" fillId="0" borderId="3" xfId="0" applyNumberFormat="1" applyFont="1" applyBorder="1" applyAlignment="1">
      <alignment horizontal="center"/>
    </xf>
    <xf numFmtId="0" fontId="0" fillId="0" borderId="3" xfId="0" applyBorder="1" applyAlignment="1">
      <alignment horizontal="center"/>
    </xf>
    <xf numFmtId="166" fontId="21" fillId="0" borderId="4" xfId="0" applyNumberFormat="1" applyFont="1" applyBorder="1" applyAlignment="1">
      <alignment horizontal="center"/>
    </xf>
    <xf numFmtId="0" fontId="10" fillId="8" borderId="1" xfId="0" applyFont="1" applyFill="1" applyBorder="1" applyAlignment="1">
      <alignment horizontal="left" wrapText="1"/>
    </xf>
    <xf numFmtId="0" fontId="0" fillId="8" borderId="10" xfId="0" applyFill="1" applyBorder="1" applyAlignment="1">
      <alignment wrapText="1"/>
    </xf>
    <xf numFmtId="0" fontId="0" fillId="8" borderId="0" xfId="0" applyFill="1" applyAlignment="1">
      <alignment wrapText="1"/>
    </xf>
    <xf numFmtId="14" fontId="7" fillId="0" borderId="0" xfId="0" applyNumberFormat="1" applyFont="1" applyAlignment="1">
      <alignment horizontal="center"/>
    </xf>
    <xf numFmtId="49" fontId="23" fillId="0" borderId="1" xfId="0" applyNumberFormat="1" applyFont="1" applyBorder="1"/>
    <xf numFmtId="49" fontId="24" fillId="0" borderId="1" xfId="0" applyNumberFormat="1" applyFont="1" applyBorder="1" applyAlignment="1">
      <alignment horizontal="center" wrapText="1"/>
    </xf>
    <xf numFmtId="0" fontId="24" fillId="0" borderId="1" xfId="0" applyFont="1" applyBorder="1" applyAlignment="1">
      <alignment horizontal="center" wrapText="1"/>
    </xf>
    <xf numFmtId="1" fontId="24" fillId="0" borderId="1" xfId="0" applyNumberFormat="1" applyFont="1" applyBorder="1" applyAlignment="1">
      <alignment horizontal="center" wrapText="1"/>
    </xf>
    <xf numFmtId="49" fontId="25" fillId="0" borderId="1" xfId="0" applyNumberFormat="1" applyFont="1" applyBorder="1"/>
    <xf numFmtId="49" fontId="24" fillId="0" borderId="1" xfId="0" applyNumberFormat="1" applyFont="1" applyBorder="1" applyAlignment="1">
      <alignment wrapText="1"/>
    </xf>
    <xf numFmtId="0" fontId="24" fillId="0" borderId="0" xfId="0" applyFont="1" applyAlignment="1">
      <alignment wrapText="1"/>
    </xf>
    <xf numFmtId="49" fontId="24" fillId="0" borderId="0" xfId="0" applyNumberFormat="1" applyFont="1" applyAlignment="1">
      <alignment wrapText="1"/>
    </xf>
    <xf numFmtId="164" fontId="24" fillId="0" borderId="1" xfId="0" applyNumberFormat="1" applyFont="1" applyBorder="1" applyAlignment="1">
      <alignment wrapText="1"/>
    </xf>
    <xf numFmtId="49" fontId="24" fillId="0" borderId="1" xfId="0" applyNumberFormat="1" applyFont="1" applyBorder="1"/>
    <xf numFmtId="0" fontId="25" fillId="0" borderId="0" xfId="0" applyFont="1" applyAlignment="1">
      <alignment horizontal="center" wrapText="1"/>
    </xf>
    <xf numFmtId="49" fontId="25" fillId="0" borderId="0" xfId="0" applyNumberFormat="1" applyFont="1" applyAlignment="1">
      <alignment horizontal="center" wrapText="1"/>
    </xf>
    <xf numFmtId="164" fontId="24" fillId="0" borderId="1" xfId="0" applyNumberFormat="1" applyFont="1" applyBorder="1" applyAlignment="1">
      <alignment horizontal="center" wrapText="1"/>
    </xf>
    <xf numFmtId="49" fontId="24" fillId="5" borderId="1" xfId="0" applyNumberFormat="1" applyFont="1" applyFill="1" applyBorder="1" applyAlignment="1">
      <alignment horizontal="center" wrapText="1"/>
    </xf>
    <xf numFmtId="164" fontId="24" fillId="5" borderId="1" xfId="0" applyNumberFormat="1" applyFont="1" applyFill="1" applyBorder="1" applyAlignment="1">
      <alignment horizontal="center" wrapText="1"/>
    </xf>
    <xf numFmtId="1" fontId="24" fillId="5" borderId="1" xfId="0" applyNumberFormat="1" applyFont="1" applyFill="1" applyBorder="1" applyAlignment="1">
      <alignment horizontal="center" wrapText="1"/>
    </xf>
    <xf numFmtId="49" fontId="24" fillId="5" borderId="1" xfId="0" applyNumberFormat="1" applyFont="1" applyFill="1" applyBorder="1"/>
    <xf numFmtId="49" fontId="24" fillId="5" borderId="1" xfId="0" applyNumberFormat="1" applyFont="1" applyFill="1" applyBorder="1" applyAlignment="1">
      <alignment wrapText="1"/>
    </xf>
    <xf numFmtId="0" fontId="24" fillId="5" borderId="0" xfId="0" applyFont="1" applyFill="1" applyAlignment="1">
      <alignment wrapText="1"/>
    </xf>
    <xf numFmtId="49" fontId="24" fillId="5" borderId="0" xfId="0" applyNumberFormat="1" applyFont="1" applyFill="1" applyAlignment="1">
      <alignment wrapText="1"/>
    </xf>
    <xf numFmtId="49" fontId="24" fillId="3" borderId="1" xfId="0" applyNumberFormat="1" applyFont="1" applyFill="1" applyBorder="1"/>
    <xf numFmtId="43" fontId="24" fillId="0" borderId="1" xfId="1" applyFont="1" applyBorder="1" applyAlignment="1">
      <alignment wrapText="1"/>
    </xf>
    <xf numFmtId="49" fontId="0" fillId="0" borderId="1" xfId="0" applyNumberFormat="1" applyBorder="1" applyAlignment="1">
      <alignment horizontal="center" wrapText="1"/>
    </xf>
    <xf numFmtId="164" fontId="0" fillId="0" borderId="1" xfId="0" applyNumberFormat="1" applyBorder="1" applyAlignment="1">
      <alignment horizontal="center" wrapText="1"/>
    </xf>
    <xf numFmtId="0" fontId="0" fillId="4" borderId="1" xfId="0" applyFill="1" applyBorder="1" applyAlignment="1">
      <alignment horizontal="left"/>
    </xf>
    <xf numFmtId="0" fontId="0" fillId="4" borderId="0" xfId="0" applyFill="1" applyAlignment="1">
      <alignment horizontal="left"/>
    </xf>
    <xf numFmtId="1" fontId="0" fillId="0" borderId="1" xfId="0" applyNumberFormat="1" applyBorder="1" applyAlignment="1">
      <alignment horizontal="center" wrapText="1"/>
    </xf>
    <xf numFmtId="49" fontId="0" fillId="0" borderId="1" xfId="0" applyNumberFormat="1" applyBorder="1" applyAlignment="1">
      <alignment wrapText="1"/>
    </xf>
    <xf numFmtId="0" fontId="10" fillId="0" borderId="3" xfId="0" applyFont="1" applyBorder="1" applyAlignment="1">
      <alignment horizontal="center"/>
    </xf>
    <xf numFmtId="0" fontId="0" fillId="3" borderId="0" xfId="0" applyFill="1" applyAlignment="1">
      <alignment horizontal="center"/>
    </xf>
    <xf numFmtId="0" fontId="6" fillId="3" borderId="1" xfId="0" applyFont="1" applyFill="1" applyBorder="1" applyAlignment="1">
      <alignment horizontal="left"/>
    </xf>
    <xf numFmtId="49" fontId="25" fillId="0" borderId="1" xfId="0" applyNumberFormat="1" applyFont="1" applyBorder="1" applyAlignment="1">
      <alignment horizontal="center" vertical="center" wrapText="1"/>
    </xf>
    <xf numFmtId="164" fontId="26" fillId="0" borderId="1" xfId="0" applyNumberFormat="1" applyFont="1" applyBorder="1" applyAlignment="1">
      <alignment horizontal="center" vertical="center" wrapText="1"/>
    </xf>
    <xf numFmtId="164" fontId="25" fillId="0" borderId="1" xfId="0" applyNumberFormat="1" applyFont="1" applyBorder="1" applyAlignment="1">
      <alignment horizontal="center" vertical="center" wrapText="1"/>
    </xf>
    <xf numFmtId="1" fontId="13" fillId="0" borderId="1" xfId="0" applyNumberFormat="1" applyFont="1" applyBorder="1" applyAlignment="1">
      <alignment horizontal="center" vertical="center" wrapText="1"/>
    </xf>
    <xf numFmtId="49" fontId="25" fillId="0" borderId="1" xfId="0" applyNumberFormat="1" applyFont="1" applyBorder="1" applyAlignment="1">
      <alignment horizontal="center" vertical="center"/>
    </xf>
    <xf numFmtId="49" fontId="24" fillId="0" borderId="1" xfId="0" quotePrefix="1" applyNumberFormat="1" applyFont="1" applyBorder="1" applyAlignment="1">
      <alignment horizontal="center" wrapText="1"/>
    </xf>
    <xf numFmtId="1" fontId="26" fillId="0" borderId="1" xfId="0" applyNumberFormat="1" applyFont="1" applyBorder="1" applyAlignment="1">
      <alignment horizontal="center" vertical="center" wrapText="1"/>
    </xf>
    <xf numFmtId="0" fontId="24" fillId="0" borderId="1" xfId="0" applyFont="1" applyBorder="1" applyAlignment="1">
      <alignment horizontal="left"/>
    </xf>
    <xf numFmtId="1" fontId="4" fillId="0" borderId="1" xfId="0" applyNumberFormat="1" applyFont="1" applyBorder="1" applyAlignment="1">
      <alignment horizontal="center" wrapText="1"/>
    </xf>
    <xf numFmtId="164" fontId="4" fillId="0" borderId="1" xfId="0" applyNumberFormat="1" applyFont="1" applyBorder="1" applyAlignment="1">
      <alignment horizontal="center" wrapText="1"/>
    </xf>
    <xf numFmtId="0" fontId="4" fillId="0" borderId="1" xfId="0" applyFont="1" applyBorder="1" applyAlignment="1">
      <alignment horizontal="left"/>
    </xf>
    <xf numFmtId="0" fontId="4" fillId="0" borderId="0" xfId="0" applyFont="1" applyAlignment="1">
      <alignment wrapText="1"/>
    </xf>
    <xf numFmtId="49" fontId="4" fillId="0" borderId="0" xfId="0" applyNumberFormat="1" applyFont="1" applyAlignment="1">
      <alignment wrapText="1"/>
    </xf>
    <xf numFmtId="164" fontId="13" fillId="0" borderId="1" xfId="0" applyNumberFormat="1" applyFont="1" applyBorder="1" applyAlignment="1">
      <alignment horizontal="center" vertical="center" wrapText="1"/>
    </xf>
    <xf numFmtId="164" fontId="6" fillId="0" borderId="1" xfId="0" applyNumberFormat="1" applyFont="1" applyBorder="1" applyAlignment="1">
      <alignment horizontal="center" vertical="center" wrapText="1"/>
    </xf>
    <xf numFmtId="0" fontId="11" fillId="0" borderId="0" xfId="0" applyFont="1"/>
    <xf numFmtId="0" fontId="14" fillId="0" borderId="1" xfId="0" applyFont="1" applyBorder="1" applyAlignment="1">
      <alignment horizontal="left"/>
    </xf>
    <xf numFmtId="0" fontId="25" fillId="0" borderId="1" xfId="0" applyFont="1" applyBorder="1" applyAlignment="1">
      <alignment horizontal="center" vertical="center" wrapText="1"/>
    </xf>
    <xf numFmtId="0" fontId="0" fillId="0" borderId="0" xfId="1" applyNumberFormat="1" applyFont="1" applyAlignment="1">
      <alignment horizontal="center"/>
    </xf>
    <xf numFmtId="0" fontId="6" fillId="4" borderId="1" xfId="0" applyFont="1" applyFill="1" applyBorder="1" applyAlignment="1">
      <alignment horizontal="center" vertical="top" wrapText="1"/>
    </xf>
    <xf numFmtId="10" fontId="6" fillId="4" borderId="1" xfId="0" applyNumberFormat="1" applyFont="1" applyFill="1" applyBorder="1" applyAlignment="1">
      <alignment horizontal="center" vertical="top" wrapText="1"/>
    </xf>
    <xf numFmtId="0" fontId="14" fillId="4" borderId="1" xfId="0" applyFont="1" applyFill="1" applyBorder="1" applyAlignment="1">
      <alignment horizontal="center" vertical="top" wrapText="1"/>
    </xf>
    <xf numFmtId="10" fontId="14" fillId="4" borderId="1" xfId="0" applyNumberFormat="1" applyFont="1" applyFill="1" applyBorder="1" applyAlignment="1">
      <alignment horizontal="center" vertical="top" wrapText="1"/>
    </xf>
    <xf numFmtId="49" fontId="13" fillId="0" borderId="1" xfId="0" applyNumberFormat="1" applyFont="1" applyBorder="1" applyAlignment="1">
      <alignment horizontal="center" wrapText="1"/>
    </xf>
    <xf numFmtId="49" fontId="0" fillId="5" borderId="1" xfId="0" applyNumberFormat="1" applyFill="1" applyBorder="1" applyAlignment="1">
      <alignment wrapText="1"/>
    </xf>
    <xf numFmtId="169" fontId="0" fillId="0" borderId="1" xfId="0" applyNumberFormat="1" applyBorder="1"/>
    <xf numFmtId="10" fontId="0" fillId="0" borderId="1" xfId="0" applyNumberFormat="1" applyBorder="1"/>
    <xf numFmtId="14" fontId="0" fillId="3" borderId="1" xfId="0" applyNumberFormat="1" applyFill="1" applyBorder="1" applyAlignment="1">
      <alignment horizontal="right" wrapText="1"/>
    </xf>
    <xf numFmtId="169" fontId="27" fillId="11" borderId="2" xfId="4" applyNumberFormat="1" applyBorder="1" applyAlignment="1">
      <alignment horizontal="center"/>
    </xf>
    <xf numFmtId="49" fontId="0" fillId="3" borderId="1" xfId="0" applyNumberFormat="1" applyFill="1" applyBorder="1" applyAlignment="1">
      <alignment wrapText="1"/>
    </xf>
    <xf numFmtId="0" fontId="11" fillId="0" borderId="0" xfId="0" applyFont="1" applyAlignment="1">
      <alignment horizontal="center"/>
    </xf>
    <xf numFmtId="10" fontId="0" fillId="0" borderId="0" xfId="0" applyNumberFormat="1"/>
    <xf numFmtId="1" fontId="24" fillId="0" borderId="0" xfId="0" applyNumberFormat="1" applyFont="1" applyAlignment="1">
      <alignment wrapText="1"/>
    </xf>
    <xf numFmtId="14" fontId="6" fillId="3" borderId="1" xfId="0" applyNumberFormat="1" applyFont="1" applyFill="1" applyBorder="1" applyAlignment="1">
      <alignment horizontal="left" wrapText="1"/>
    </xf>
    <xf numFmtId="0" fontId="0" fillId="0" borderId="0" xfId="0" pivotButton="1"/>
    <xf numFmtId="0" fontId="0" fillId="0" borderId="0" xfId="0" applyAlignment="1">
      <alignment horizontal="right"/>
    </xf>
    <xf numFmtId="0" fontId="0" fillId="4" borderId="0" xfId="0" applyFill="1" applyAlignment="1">
      <alignment horizontal="left" wrapText="1"/>
    </xf>
    <xf numFmtId="0" fontId="13" fillId="4" borderId="1" xfId="0" applyFont="1" applyFill="1" applyBorder="1" applyAlignment="1">
      <alignment horizontal="left" wrapText="1"/>
    </xf>
    <xf numFmtId="0" fontId="5" fillId="3" borderId="1" xfId="2" applyFill="1" applyBorder="1" applyAlignment="1" applyProtection="1">
      <alignment horizontal="center" wrapText="1"/>
    </xf>
    <xf numFmtId="14" fontId="0" fillId="4" borderId="1" xfId="0" applyNumberFormat="1" applyFill="1" applyBorder="1" applyAlignment="1">
      <alignment wrapText="1"/>
    </xf>
    <xf numFmtId="0" fontId="6" fillId="5" borderId="1" xfId="0" applyFont="1" applyFill="1" applyBorder="1" applyAlignment="1">
      <alignment horizontal="left" wrapText="1"/>
    </xf>
    <xf numFmtId="0" fontId="6" fillId="3" borderId="1" xfId="0" applyFont="1" applyFill="1" applyBorder="1" applyAlignment="1">
      <alignment horizontal="left" wrapText="1"/>
    </xf>
    <xf numFmtId="0" fontId="4" fillId="0" borderId="1" xfId="5" applyBorder="1" applyAlignment="1">
      <alignment wrapText="1"/>
    </xf>
    <xf numFmtId="14" fontId="4" fillId="0" borderId="1" xfId="5" applyNumberFormat="1" applyBorder="1" applyAlignment="1">
      <alignment horizontal="left" wrapText="1"/>
    </xf>
    <xf numFmtId="0" fontId="4" fillId="0" borderId="1" xfId="5" applyBorder="1" applyAlignment="1">
      <alignment horizontal="left" wrapText="1"/>
    </xf>
    <xf numFmtId="0" fontId="4" fillId="0" borderId="1" xfId="5" applyBorder="1" applyAlignment="1">
      <alignment horizontal="center" wrapText="1"/>
    </xf>
    <xf numFmtId="49" fontId="4" fillId="0" borderId="1" xfId="6" applyNumberFormat="1" applyBorder="1" applyAlignment="1">
      <alignment wrapText="1"/>
    </xf>
    <xf numFmtId="14" fontId="4" fillId="0" borderId="1" xfId="5" applyNumberFormat="1" applyBorder="1" applyAlignment="1">
      <alignment horizontal="center" wrapText="1"/>
    </xf>
    <xf numFmtId="49" fontId="4" fillId="0" borderId="1" xfId="6" applyNumberFormat="1" applyBorder="1"/>
    <xf numFmtId="0" fontId="4" fillId="5" borderId="1" xfId="5" applyFill="1" applyBorder="1" applyAlignment="1">
      <alignment wrapText="1"/>
    </xf>
    <xf numFmtId="49" fontId="4" fillId="5" borderId="1" xfId="5" applyNumberFormat="1" applyFill="1" applyBorder="1" applyAlignment="1">
      <alignment wrapText="1"/>
    </xf>
    <xf numFmtId="14" fontId="4" fillId="5" borderId="1" xfId="5" applyNumberFormat="1" applyFill="1" applyBorder="1" applyAlignment="1">
      <alignment horizontal="left" wrapText="1"/>
    </xf>
    <xf numFmtId="0" fontId="4" fillId="5" borderId="1" xfId="5" applyFill="1" applyBorder="1" applyAlignment="1">
      <alignment horizontal="left" wrapText="1"/>
    </xf>
    <xf numFmtId="0" fontId="4" fillId="5" borderId="1" xfId="5" applyFill="1" applyBorder="1" applyAlignment="1">
      <alignment horizontal="center" wrapText="1"/>
    </xf>
    <xf numFmtId="14" fontId="4" fillId="5" borderId="1" xfId="5" applyNumberFormat="1" applyFill="1" applyBorder="1" applyAlignment="1">
      <alignment horizontal="center" wrapText="1"/>
    </xf>
    <xf numFmtId="0" fontId="0" fillId="3" borderId="1" xfId="5" applyFont="1" applyFill="1" applyBorder="1" applyAlignment="1">
      <alignment wrapText="1"/>
    </xf>
    <xf numFmtId="49" fontId="4" fillId="3" borderId="1" xfId="6" applyNumberFormat="1" applyFill="1" applyBorder="1"/>
    <xf numFmtId="49" fontId="4" fillId="3" borderId="1" xfId="6" applyNumberFormat="1" applyFill="1" applyBorder="1" applyAlignment="1">
      <alignment horizontal="left" wrapText="1"/>
    </xf>
    <xf numFmtId="169" fontId="10" fillId="3" borderId="1" xfId="6" applyFont="1" applyFill="1" applyBorder="1" applyAlignment="1">
      <alignment horizontal="left" wrapText="1"/>
    </xf>
    <xf numFmtId="49" fontId="4" fillId="3" borderId="1" xfId="6" applyNumberFormat="1" applyFill="1" applyBorder="1" applyAlignment="1">
      <alignment wrapText="1"/>
    </xf>
    <xf numFmtId="49" fontId="4" fillId="3" borderId="1" xfId="6" applyNumberFormat="1" applyFill="1" applyBorder="1" applyAlignment="1">
      <alignment horizontal="center" wrapText="1"/>
    </xf>
    <xf numFmtId="49" fontId="10" fillId="3" borderId="1" xfId="6" applyNumberFormat="1" applyFont="1" applyFill="1" applyBorder="1" applyAlignment="1">
      <alignment horizontal="center" wrapText="1"/>
    </xf>
    <xf numFmtId="14" fontId="4" fillId="3" borderId="1" xfId="6" applyNumberFormat="1" applyFill="1" applyBorder="1" applyAlignment="1">
      <alignment horizontal="center" wrapText="1"/>
    </xf>
    <xf numFmtId="49" fontId="6" fillId="3" borderId="1" xfId="6" applyNumberFormat="1" applyFont="1" applyFill="1" applyBorder="1" applyAlignment="1">
      <alignment horizontal="left" wrapText="1"/>
    </xf>
    <xf numFmtId="49" fontId="4" fillId="0" borderId="1" xfId="6" applyNumberFormat="1" applyBorder="1" applyAlignment="1">
      <alignment horizontal="left" wrapText="1"/>
    </xf>
    <xf numFmtId="49" fontId="4" fillId="0" borderId="1" xfId="6" applyNumberFormat="1" applyBorder="1" applyAlignment="1">
      <alignment horizontal="left"/>
    </xf>
    <xf numFmtId="0" fontId="6" fillId="5" borderId="1" xfId="5" applyFont="1" applyFill="1" applyBorder="1" applyAlignment="1">
      <alignment horizontal="left" wrapText="1"/>
    </xf>
    <xf numFmtId="0" fontId="4" fillId="10" borderId="1" xfId="5" applyFill="1" applyBorder="1" applyAlignment="1">
      <alignment wrapText="1"/>
    </xf>
    <xf numFmtId="14" fontId="4" fillId="10" borderId="1" xfId="5" applyNumberFormat="1" applyFill="1" applyBorder="1" applyAlignment="1">
      <alignment horizontal="left" wrapText="1"/>
    </xf>
    <xf numFmtId="0" fontId="4" fillId="10" borderId="1" xfId="5" applyFill="1" applyBorder="1" applyAlignment="1">
      <alignment horizontal="left" wrapText="1"/>
    </xf>
    <xf numFmtId="0" fontId="4" fillId="10" borderId="1" xfId="5" applyFill="1" applyBorder="1" applyAlignment="1">
      <alignment horizontal="center" wrapText="1"/>
    </xf>
    <xf numFmtId="14" fontId="4" fillId="10" borderId="1" xfId="5" applyNumberFormat="1" applyFill="1" applyBorder="1" applyAlignment="1">
      <alignment horizontal="center" wrapText="1"/>
    </xf>
    <xf numFmtId="14" fontId="4" fillId="12" borderId="1" xfId="5" applyNumberFormat="1" applyFill="1" applyBorder="1" applyAlignment="1">
      <alignment horizontal="left" wrapText="1"/>
    </xf>
    <xf numFmtId="0" fontId="4" fillId="12" borderId="1" xfId="5" applyFill="1" applyBorder="1" applyAlignment="1">
      <alignment horizontal="left" wrapText="1"/>
    </xf>
    <xf numFmtId="0" fontId="4" fillId="12" borderId="1" xfId="5" applyFill="1" applyBorder="1" applyAlignment="1">
      <alignment wrapText="1"/>
    </xf>
    <xf numFmtId="0" fontId="4" fillId="12" borderId="1" xfId="5" applyFill="1" applyBorder="1" applyAlignment="1">
      <alignment horizontal="center" wrapText="1"/>
    </xf>
    <xf numFmtId="14" fontId="4" fillId="12" borderId="1" xfId="5" applyNumberFormat="1" applyFill="1" applyBorder="1" applyAlignment="1">
      <alignment horizontal="center" wrapText="1"/>
    </xf>
    <xf numFmtId="14" fontId="4" fillId="3" borderId="1" xfId="5" applyNumberFormat="1" applyFill="1" applyBorder="1" applyAlignment="1">
      <alignment horizontal="left" wrapText="1"/>
    </xf>
    <xf numFmtId="0" fontId="4" fillId="3" borderId="1" xfId="5" applyFill="1" applyBorder="1" applyAlignment="1">
      <alignment horizontal="left" wrapText="1"/>
    </xf>
    <xf numFmtId="0" fontId="4" fillId="3" borderId="1" xfId="5" applyFill="1" applyBorder="1" applyAlignment="1">
      <alignment wrapText="1"/>
    </xf>
    <xf numFmtId="0" fontId="4" fillId="3" borderId="1" xfId="5" applyFill="1" applyBorder="1" applyAlignment="1">
      <alignment horizontal="center" wrapText="1"/>
    </xf>
    <xf numFmtId="14" fontId="4" fillId="3" borderId="1" xfId="5" applyNumberFormat="1" applyFill="1" applyBorder="1" applyAlignment="1">
      <alignment horizontal="center" wrapText="1"/>
    </xf>
    <xf numFmtId="14" fontId="4" fillId="3" borderId="1" xfId="6" applyNumberFormat="1" applyFill="1" applyBorder="1" applyAlignment="1">
      <alignment horizontal="left" wrapText="1"/>
    </xf>
    <xf numFmtId="169" fontId="4" fillId="3" borderId="1" xfId="6" applyFill="1" applyBorder="1" applyAlignment="1">
      <alignment horizontal="left" wrapText="1"/>
    </xf>
    <xf numFmtId="0" fontId="4" fillId="5" borderId="1" xfId="5" applyFill="1" applyBorder="1" applyAlignment="1">
      <alignment horizontal="left"/>
    </xf>
    <xf numFmtId="14" fontId="4" fillId="5" borderId="1" xfId="5" applyNumberFormat="1" applyFill="1" applyBorder="1" applyAlignment="1">
      <alignment wrapText="1"/>
    </xf>
    <xf numFmtId="0" fontId="7" fillId="3" borderId="1" xfId="5" applyFont="1" applyFill="1" applyBorder="1" applyAlignment="1">
      <alignment horizontal="left" wrapText="1"/>
    </xf>
    <xf numFmtId="0" fontId="29" fillId="5" borderId="1" xfId="5" applyFont="1" applyFill="1" applyBorder="1" applyAlignment="1">
      <alignment vertical="center"/>
    </xf>
    <xf numFmtId="49" fontId="4" fillId="3" borderId="1" xfId="6" applyNumberFormat="1" applyFill="1" applyBorder="1" applyAlignment="1">
      <alignment horizontal="left"/>
    </xf>
    <xf numFmtId="0" fontId="4" fillId="8" borderId="1" xfId="5" applyFill="1" applyBorder="1" applyAlignment="1">
      <alignment wrapText="1"/>
    </xf>
    <xf numFmtId="14" fontId="4" fillId="8" borderId="1" xfId="5" applyNumberFormat="1" applyFill="1" applyBorder="1" applyAlignment="1">
      <alignment horizontal="left" wrapText="1"/>
    </xf>
    <xf numFmtId="0" fontId="4" fillId="8" borderId="1" xfId="5" applyFill="1" applyBorder="1" applyAlignment="1">
      <alignment horizontal="left" wrapText="1"/>
    </xf>
    <xf numFmtId="0" fontId="4" fillId="8" borderId="1" xfId="5" applyFill="1" applyBorder="1" applyAlignment="1">
      <alignment horizontal="center" wrapText="1"/>
    </xf>
    <xf numFmtId="14" fontId="4" fillId="8" borderId="1" xfId="5" applyNumberFormat="1" applyFill="1" applyBorder="1" applyAlignment="1">
      <alignment horizontal="center" wrapText="1"/>
    </xf>
    <xf numFmtId="0" fontId="4" fillId="5" borderId="1" xfId="5" applyFill="1" applyBorder="1" applyAlignment="1">
      <alignment horizontal="center"/>
    </xf>
    <xf numFmtId="0" fontId="6" fillId="8" borderId="1" xfId="5" applyFont="1" applyFill="1" applyBorder="1" applyAlignment="1">
      <alignment wrapText="1"/>
    </xf>
    <xf numFmtId="49" fontId="6" fillId="3" borderId="1" xfId="6" applyNumberFormat="1" applyFont="1" applyFill="1" applyBorder="1" applyAlignment="1">
      <alignment horizontal="left"/>
    </xf>
    <xf numFmtId="0" fontId="4" fillId="5" borderId="1" xfId="5" applyFill="1" applyBorder="1"/>
    <xf numFmtId="14" fontId="6" fillId="3" borderId="1" xfId="6" applyNumberFormat="1" applyFont="1" applyFill="1" applyBorder="1" applyAlignment="1">
      <alignment horizontal="left" wrapText="1"/>
    </xf>
    <xf numFmtId="0" fontId="4" fillId="3" borderId="1" xfId="5" applyFill="1" applyBorder="1" applyAlignment="1">
      <alignment horizontal="left"/>
    </xf>
    <xf numFmtId="14" fontId="10" fillId="5" borderId="1" xfId="5" applyNumberFormat="1" applyFont="1" applyFill="1" applyBorder="1" applyAlignment="1">
      <alignment horizontal="left" wrapText="1"/>
    </xf>
    <xf numFmtId="0" fontId="10" fillId="5" borderId="1" xfId="5" applyFont="1" applyFill="1" applyBorder="1" applyAlignment="1">
      <alignment wrapText="1"/>
    </xf>
    <xf numFmtId="0" fontId="10" fillId="5" borderId="1" xfId="5" applyFont="1" applyFill="1" applyBorder="1" applyAlignment="1">
      <alignment horizontal="left" wrapText="1"/>
    </xf>
    <xf numFmtId="0" fontId="10" fillId="5" borderId="1" xfId="5" applyFont="1" applyFill="1" applyBorder="1" applyAlignment="1">
      <alignment horizontal="center" wrapText="1"/>
    </xf>
    <xf numFmtId="14" fontId="10" fillId="5" borderId="1" xfId="5" applyNumberFormat="1" applyFont="1" applyFill="1" applyBorder="1" applyAlignment="1">
      <alignment horizontal="center" wrapText="1"/>
    </xf>
    <xf numFmtId="0" fontId="4" fillId="12" borderId="1" xfId="5" applyFill="1" applyBorder="1" applyAlignment="1">
      <alignment horizontal="left"/>
    </xf>
    <xf numFmtId="14" fontId="4" fillId="3" borderId="1" xfId="6" applyNumberFormat="1" applyFill="1" applyBorder="1" applyAlignment="1">
      <alignment horizontal="right" wrapText="1"/>
    </xf>
    <xf numFmtId="0" fontId="4" fillId="8" borderId="1" xfId="5" applyFill="1" applyBorder="1" applyAlignment="1">
      <alignment horizontal="left"/>
    </xf>
    <xf numFmtId="169" fontId="4" fillId="3" borderId="1" xfId="6" applyFill="1" applyBorder="1" applyAlignment="1">
      <alignment wrapText="1"/>
    </xf>
    <xf numFmtId="14" fontId="4" fillId="3" borderId="1" xfId="6" applyNumberFormat="1" applyFill="1" applyBorder="1" applyAlignment="1">
      <alignment wrapText="1"/>
    </xf>
    <xf numFmtId="49" fontId="4" fillId="3" borderId="1" xfId="6" applyNumberFormat="1" applyFill="1" applyBorder="1" applyAlignment="1">
      <alignment horizontal="center"/>
    </xf>
    <xf numFmtId="0" fontId="4" fillId="0" borderId="1" xfId="5" applyBorder="1"/>
    <xf numFmtId="49" fontId="4" fillId="5" borderId="1" xfId="5" applyNumberFormat="1" applyFill="1" applyBorder="1" applyAlignment="1">
      <alignment horizontal="center" wrapText="1"/>
    </xf>
    <xf numFmtId="49" fontId="19" fillId="3" borderId="1" xfId="6" applyNumberFormat="1" applyFont="1" applyFill="1" applyBorder="1" applyAlignment="1">
      <alignment wrapText="1"/>
    </xf>
    <xf numFmtId="169" fontId="4" fillId="3" borderId="1" xfId="6" applyFill="1" applyBorder="1" applyAlignment="1">
      <alignment horizontal="center" wrapText="1"/>
    </xf>
    <xf numFmtId="0" fontId="4" fillId="4" borderId="1" xfId="5" applyFill="1" applyBorder="1" applyAlignment="1">
      <alignment wrapText="1"/>
    </xf>
    <xf numFmtId="169" fontId="4" fillId="3" borderId="1" xfId="6" applyFill="1" applyBorder="1" applyAlignment="1">
      <alignment horizontal="left"/>
    </xf>
    <xf numFmtId="14" fontId="4" fillId="3" borderId="1" xfId="6" applyNumberFormat="1" applyFill="1" applyBorder="1" applyAlignment="1">
      <alignment horizontal="center"/>
    </xf>
    <xf numFmtId="0" fontId="17" fillId="5" borderId="1" xfId="5" applyFont="1" applyFill="1" applyBorder="1" applyAlignment="1">
      <alignment wrapText="1"/>
    </xf>
    <xf numFmtId="49" fontId="16" fillId="3" borderId="1" xfId="6" applyNumberFormat="1" applyFont="1" applyFill="1" applyBorder="1" applyAlignment="1">
      <alignment wrapText="1"/>
    </xf>
    <xf numFmtId="49" fontId="18" fillId="3" borderId="1" xfId="6" applyNumberFormat="1" applyFont="1" applyFill="1" applyBorder="1" applyAlignment="1">
      <alignment wrapText="1"/>
    </xf>
    <xf numFmtId="49" fontId="4" fillId="5" borderId="1" xfId="6" applyNumberFormat="1" applyFill="1" applyBorder="1" applyAlignment="1">
      <alignment horizontal="center"/>
    </xf>
    <xf numFmtId="14" fontId="4" fillId="0" borderId="1" xfId="5" applyNumberFormat="1" applyBorder="1" applyAlignment="1">
      <alignment wrapText="1"/>
    </xf>
    <xf numFmtId="0" fontId="4" fillId="7" borderId="1" xfId="5" applyFill="1" applyBorder="1" applyAlignment="1">
      <alignment wrapText="1"/>
    </xf>
    <xf numFmtId="0" fontId="4" fillId="2" borderId="1" xfId="5" applyFill="1" applyBorder="1" applyAlignment="1">
      <alignment wrapText="1"/>
    </xf>
    <xf numFmtId="0" fontId="4" fillId="6" borderId="1" xfId="5" applyFill="1" applyBorder="1" applyAlignment="1">
      <alignment wrapText="1"/>
    </xf>
    <xf numFmtId="169" fontId="10" fillId="3" borderId="1" xfId="6" applyFont="1" applyFill="1" applyBorder="1" applyAlignment="1">
      <alignment wrapText="1"/>
    </xf>
    <xf numFmtId="14" fontId="10" fillId="3" borderId="1" xfId="6" applyNumberFormat="1" applyFont="1" applyFill="1" applyBorder="1" applyAlignment="1">
      <alignment horizontal="left" wrapText="1"/>
    </xf>
    <xf numFmtId="49" fontId="10" fillId="3" borderId="1" xfId="6" applyNumberFormat="1" applyFont="1" applyFill="1" applyBorder="1" applyAlignment="1">
      <alignment horizontal="left" wrapText="1"/>
    </xf>
    <xf numFmtId="49" fontId="10" fillId="3" borderId="1" xfId="6" applyNumberFormat="1" applyFont="1" applyFill="1" applyBorder="1" applyAlignment="1">
      <alignment wrapText="1"/>
    </xf>
    <xf numFmtId="14" fontId="10" fillId="3" borderId="1" xfId="6" applyNumberFormat="1" applyFont="1" applyFill="1" applyBorder="1" applyAlignment="1">
      <alignment horizontal="center" wrapText="1"/>
    </xf>
    <xf numFmtId="0" fontId="4" fillId="2" borderId="1" xfId="5" applyFill="1" applyBorder="1"/>
    <xf numFmtId="0" fontId="6" fillId="0" borderId="1" xfId="5" applyFont="1" applyBorder="1" applyAlignment="1">
      <alignment horizontal="center" wrapText="1"/>
    </xf>
    <xf numFmtId="14" fontId="13" fillId="0" borderId="1" xfId="5" applyNumberFormat="1" applyFont="1" applyBorder="1" applyAlignment="1">
      <alignment horizontal="center" wrapText="1"/>
    </xf>
    <xf numFmtId="0" fontId="6" fillId="0" borderId="1" xfId="5" applyFont="1" applyBorder="1" applyAlignment="1">
      <alignment wrapText="1"/>
    </xf>
    <xf numFmtId="0" fontId="6" fillId="0" borderId="1" xfId="5" applyFont="1" applyBorder="1" applyAlignment="1">
      <alignment horizontal="left" wrapText="1"/>
    </xf>
    <xf numFmtId="0" fontId="13" fillId="0" borderId="1" xfId="5" applyFont="1" applyBorder="1" applyAlignment="1">
      <alignment horizontal="center" wrapText="1"/>
    </xf>
    <xf numFmtId="0" fontId="10" fillId="4" borderId="1" xfId="5" applyFont="1" applyFill="1" applyBorder="1" applyAlignment="1">
      <alignment wrapText="1"/>
    </xf>
    <xf numFmtId="0" fontId="6" fillId="4" borderId="1" xfId="5" applyFont="1" applyFill="1" applyBorder="1" applyAlignment="1">
      <alignment wrapText="1"/>
    </xf>
    <xf numFmtId="0" fontId="6" fillId="0" borderId="1" xfId="5" applyFont="1" applyBorder="1" applyAlignment="1">
      <alignment horizontal="right" wrapText="1"/>
    </xf>
    <xf numFmtId="14" fontId="6" fillId="0" borderId="1" xfId="5" applyNumberFormat="1" applyFont="1" applyBorder="1" applyAlignment="1">
      <alignment horizontal="left" wrapText="1"/>
    </xf>
    <xf numFmtId="0" fontId="10" fillId="8" borderId="1" xfId="5" applyFont="1" applyFill="1" applyBorder="1" applyAlignment="1">
      <alignment wrapText="1"/>
    </xf>
    <xf numFmtId="0" fontId="6" fillId="10" borderId="1" xfId="5" applyFont="1" applyFill="1" applyBorder="1" applyAlignment="1">
      <alignment wrapText="1"/>
    </xf>
    <xf numFmtId="0" fontId="6" fillId="3" borderId="1" xfId="5" applyFont="1" applyFill="1" applyBorder="1" applyAlignment="1">
      <alignment wrapText="1"/>
    </xf>
    <xf numFmtId="0" fontId="6" fillId="5" borderId="1" xfId="5" applyFont="1" applyFill="1" applyBorder="1" applyAlignment="1">
      <alignment wrapText="1"/>
    </xf>
    <xf numFmtId="49" fontId="0" fillId="5" borderId="1" xfId="5" applyNumberFormat="1" applyFont="1" applyFill="1" applyBorder="1" applyAlignment="1">
      <alignment horizontal="center" wrapText="1"/>
    </xf>
    <xf numFmtId="0" fontId="0" fillId="0" borderId="1" xfId="5" applyFont="1" applyBorder="1" applyAlignment="1">
      <alignment horizontal="center" wrapText="1"/>
    </xf>
    <xf numFmtId="0" fontId="0" fillId="0" borderId="1" xfId="5" applyFont="1" applyBorder="1" applyAlignment="1">
      <alignment wrapText="1"/>
    </xf>
    <xf numFmtId="0" fontId="0" fillId="5" borderId="1" xfId="5" applyFont="1" applyFill="1" applyBorder="1" applyAlignment="1">
      <alignment wrapText="1"/>
    </xf>
    <xf numFmtId="0" fontId="0" fillId="5" borderId="1" xfId="5" applyFont="1" applyFill="1" applyBorder="1" applyAlignment="1">
      <alignment horizontal="center" wrapText="1"/>
    </xf>
    <xf numFmtId="0" fontId="0" fillId="3" borderId="1" xfId="5" applyFont="1" applyFill="1" applyBorder="1" applyAlignment="1">
      <alignment horizontal="center" wrapText="1"/>
    </xf>
    <xf numFmtId="0" fontId="6" fillId="3" borderId="1" xfId="5" applyFont="1" applyFill="1" applyBorder="1" applyAlignment="1">
      <alignment horizontal="left" wrapText="1"/>
    </xf>
    <xf numFmtId="49" fontId="0" fillId="3" borderId="1" xfId="6" applyNumberFormat="1" applyFont="1" applyFill="1" applyBorder="1" applyAlignment="1">
      <alignment horizontal="center" wrapText="1"/>
    </xf>
    <xf numFmtId="49" fontId="4" fillId="5" borderId="1" xfId="6" applyNumberFormat="1" applyFill="1" applyBorder="1" applyAlignment="1">
      <alignment wrapText="1"/>
    </xf>
    <xf numFmtId="14" fontId="0" fillId="3" borderId="1" xfId="5" applyNumberFormat="1" applyFont="1" applyFill="1" applyBorder="1" applyAlignment="1">
      <alignment horizontal="center" wrapText="1"/>
    </xf>
    <xf numFmtId="0" fontId="0" fillId="12" borderId="1" xfId="5" applyFont="1" applyFill="1" applyBorder="1" applyAlignment="1">
      <alignment horizontal="left" wrapText="1"/>
    </xf>
    <xf numFmtId="49" fontId="4" fillId="12" borderId="1" xfId="6" applyNumberFormat="1" applyFill="1" applyBorder="1" applyAlignment="1">
      <alignment wrapText="1"/>
    </xf>
    <xf numFmtId="0" fontId="4" fillId="13" borderId="1" xfId="5" applyFill="1" applyBorder="1" applyAlignment="1">
      <alignment horizontal="center" wrapText="1"/>
    </xf>
    <xf numFmtId="14" fontId="4" fillId="13" borderId="1" xfId="5" applyNumberFormat="1" applyFill="1" applyBorder="1" applyAlignment="1">
      <alignment horizontal="center" wrapText="1"/>
    </xf>
    <xf numFmtId="0" fontId="0" fillId="13" borderId="1" xfId="5" applyFont="1" applyFill="1" applyBorder="1" applyAlignment="1">
      <alignment wrapText="1"/>
    </xf>
    <xf numFmtId="0" fontId="4" fillId="13" borderId="1" xfId="5" applyFill="1" applyBorder="1" applyAlignment="1">
      <alignment horizontal="left" wrapText="1"/>
    </xf>
    <xf numFmtId="0" fontId="4" fillId="13" borderId="1" xfId="5" applyFill="1" applyBorder="1" applyAlignment="1">
      <alignment wrapText="1"/>
    </xf>
    <xf numFmtId="14" fontId="4" fillId="13" borderId="1" xfId="5" applyNumberFormat="1" applyFill="1" applyBorder="1" applyAlignment="1">
      <alignment horizontal="left" wrapText="1"/>
    </xf>
    <xf numFmtId="0" fontId="0" fillId="5" borderId="1" xfId="5" applyFont="1" applyFill="1" applyBorder="1" applyAlignment="1">
      <alignment horizontal="left" wrapText="1"/>
    </xf>
    <xf numFmtId="49" fontId="4" fillId="5" borderId="1" xfId="6" applyNumberFormat="1" applyFill="1" applyBorder="1"/>
    <xf numFmtId="49" fontId="0" fillId="5" borderId="1" xfId="0" applyNumberFormat="1" applyFill="1" applyBorder="1" applyAlignment="1">
      <alignment horizontal="center" wrapText="1"/>
    </xf>
    <xf numFmtId="49" fontId="4" fillId="5" borderId="1" xfId="6" applyNumberFormat="1" applyFill="1" applyBorder="1" applyAlignment="1">
      <alignment horizontal="left" wrapText="1"/>
    </xf>
    <xf numFmtId="49" fontId="4" fillId="5" borderId="1" xfId="6" applyNumberFormat="1" applyFill="1" applyBorder="1" applyAlignment="1">
      <alignment horizontal="left"/>
    </xf>
    <xf numFmtId="49" fontId="4" fillId="8" borderId="1" xfId="6" applyNumberFormat="1" applyFill="1" applyBorder="1" applyAlignment="1">
      <alignment wrapText="1"/>
    </xf>
    <xf numFmtId="49" fontId="4" fillId="8" borderId="1" xfId="6" applyNumberFormat="1" applyFill="1" applyBorder="1"/>
    <xf numFmtId="49" fontId="4" fillId="5" borderId="1" xfId="6" applyNumberFormat="1" applyFill="1" applyBorder="1" applyAlignment="1">
      <alignment horizontal="center" wrapText="1"/>
    </xf>
    <xf numFmtId="49" fontId="4" fillId="10" borderId="1" xfId="6" applyNumberFormat="1" applyFill="1" applyBorder="1" applyAlignment="1">
      <alignment wrapText="1"/>
    </xf>
    <xf numFmtId="49" fontId="4" fillId="10" borderId="1" xfId="6" applyNumberFormat="1" applyFill="1" applyBorder="1"/>
    <xf numFmtId="0" fontId="4" fillId="14" borderId="1" xfId="5" applyFill="1" applyBorder="1" applyAlignment="1">
      <alignment horizontal="center" wrapText="1"/>
    </xf>
    <xf numFmtId="0" fontId="0" fillId="3" borderId="1" xfId="5" applyFont="1" applyFill="1" applyBorder="1" applyAlignment="1">
      <alignment horizontal="left" wrapText="1"/>
    </xf>
    <xf numFmtId="0" fontId="0" fillId="12" borderId="1" xfId="5" applyFont="1" applyFill="1" applyBorder="1" applyAlignment="1">
      <alignment horizontal="center" wrapText="1"/>
    </xf>
    <xf numFmtId="0" fontId="0" fillId="8" borderId="1" xfId="5" applyFont="1" applyFill="1" applyBorder="1" applyAlignment="1">
      <alignment wrapText="1"/>
    </xf>
    <xf numFmtId="0" fontId="0" fillId="8" borderId="1" xfId="5" applyFont="1" applyFill="1" applyBorder="1" applyAlignment="1">
      <alignment horizontal="center" wrapText="1"/>
    </xf>
    <xf numFmtId="0" fontId="0" fillId="8" borderId="1" xfId="5" applyFont="1" applyFill="1" applyBorder="1" applyAlignment="1">
      <alignment horizontal="left" wrapText="1"/>
    </xf>
    <xf numFmtId="0" fontId="0" fillId="12" borderId="1" xfId="5" applyFont="1" applyFill="1" applyBorder="1" applyAlignment="1">
      <alignment wrapText="1"/>
    </xf>
    <xf numFmtId="14" fontId="0" fillId="5" borderId="1" xfId="5" applyNumberFormat="1" applyFont="1" applyFill="1" applyBorder="1" applyAlignment="1">
      <alignment horizontal="left" wrapText="1"/>
    </xf>
    <xf numFmtId="37" fontId="10" fillId="0" borderId="0" xfId="1" applyNumberFormat="1" applyFont="1" applyBorder="1" applyAlignment="1">
      <alignment horizontal="center"/>
    </xf>
    <xf numFmtId="0" fontId="10" fillId="0" borderId="0" xfId="0" applyFont="1" applyAlignment="1">
      <alignment horizontal="center"/>
    </xf>
    <xf numFmtId="37" fontId="4" fillId="0" borderId="0" xfId="1" applyNumberFormat="1" applyBorder="1" applyAlignment="1">
      <alignment horizontal="center"/>
    </xf>
    <xf numFmtId="1" fontId="4" fillId="0" borderId="1" xfId="5" applyNumberFormat="1" applyBorder="1" applyAlignment="1">
      <alignment wrapText="1"/>
    </xf>
    <xf numFmtId="1" fontId="13" fillId="0" borderId="1" xfId="5" applyNumberFormat="1" applyFont="1" applyBorder="1" applyAlignment="1">
      <alignment horizontal="center" wrapText="1"/>
    </xf>
    <xf numFmtId="1" fontId="4" fillId="3" borderId="1" xfId="6" applyNumberFormat="1" applyFill="1" applyBorder="1"/>
    <xf numFmtId="1" fontId="4" fillId="5" borderId="1" xfId="5" applyNumberFormat="1" applyFill="1" applyBorder="1" applyAlignment="1">
      <alignment wrapText="1"/>
    </xf>
    <xf numFmtId="1" fontId="4" fillId="5" borderId="1" xfId="5" applyNumberFormat="1" applyFill="1" applyBorder="1"/>
    <xf numFmtId="1" fontId="4" fillId="8" borderId="1" xfId="5" applyNumberFormat="1" applyFill="1" applyBorder="1" applyAlignment="1">
      <alignment wrapText="1"/>
    </xf>
    <xf numFmtId="1" fontId="4" fillId="5" borderId="1" xfId="5" applyNumberFormat="1" applyFill="1" applyBorder="1" applyAlignment="1">
      <alignment horizontal="left" wrapText="1"/>
    </xf>
    <xf numFmtId="1" fontId="4" fillId="8" borderId="1" xfId="5" applyNumberFormat="1" applyFill="1" applyBorder="1" applyAlignment="1">
      <alignment horizontal="left" wrapText="1"/>
    </xf>
    <xf numFmtId="1" fontId="0" fillId="3" borderId="1" xfId="5" applyNumberFormat="1" applyFont="1" applyFill="1" applyBorder="1" applyAlignment="1">
      <alignment wrapText="1"/>
    </xf>
    <xf numFmtId="1" fontId="4" fillId="12" borderId="1" xfId="5" applyNumberFormat="1" applyFill="1" applyBorder="1" applyAlignment="1">
      <alignment wrapText="1"/>
    </xf>
    <xf numFmtId="1" fontId="0" fillId="3" borderId="1" xfId="5" applyNumberFormat="1" applyFont="1" applyFill="1" applyBorder="1" applyAlignment="1">
      <alignment horizontal="left" wrapText="1"/>
    </xf>
    <xf numFmtId="1" fontId="4" fillId="10" borderId="1" xfId="5" applyNumberFormat="1" applyFill="1" applyBorder="1" applyAlignment="1">
      <alignment wrapText="1"/>
    </xf>
    <xf numFmtId="1" fontId="4" fillId="3" borderId="1" xfId="5" applyNumberFormat="1" applyFill="1" applyBorder="1" applyAlignment="1">
      <alignment wrapText="1"/>
    </xf>
    <xf numFmtId="1" fontId="0" fillId="5" borderId="1" xfId="5" applyNumberFormat="1" applyFont="1" applyFill="1" applyBorder="1" applyAlignment="1">
      <alignment wrapText="1"/>
    </xf>
    <xf numFmtId="1" fontId="4" fillId="13" borderId="1" xfId="5" applyNumberFormat="1" applyFill="1" applyBorder="1" applyAlignment="1">
      <alignment wrapText="1"/>
    </xf>
    <xf numFmtId="169" fontId="4" fillId="0" borderId="1" xfId="6" applyBorder="1" applyAlignment="1">
      <alignment wrapText="1"/>
    </xf>
    <xf numFmtId="169" fontId="4" fillId="0" borderId="1" xfId="6" applyBorder="1" applyAlignment="1">
      <alignment horizontal="left" wrapText="1"/>
    </xf>
    <xf numFmtId="49" fontId="0" fillId="5" borderId="11" xfId="0" applyNumberFormat="1" applyFill="1" applyBorder="1" applyAlignment="1">
      <alignment horizontal="left" wrapText="1"/>
    </xf>
    <xf numFmtId="0" fontId="4" fillId="5" borderId="1" xfId="0" applyFont="1" applyFill="1" applyBorder="1" applyAlignment="1">
      <alignment horizontal="center" wrapText="1"/>
    </xf>
    <xf numFmtId="169" fontId="0" fillId="0" borderId="2" xfId="0" applyNumberFormat="1" applyBorder="1" applyAlignment="1">
      <alignment horizontal="center"/>
    </xf>
    <xf numFmtId="169" fontId="0" fillId="0" borderId="0" xfId="0" applyNumberFormat="1"/>
    <xf numFmtId="0" fontId="4" fillId="7" borderId="1" xfId="5" applyFill="1" applyBorder="1" applyAlignment="1">
      <alignment horizontal="center" wrapText="1"/>
    </xf>
    <xf numFmtId="14" fontId="4" fillId="7" borderId="1" xfId="5" applyNumberFormat="1" applyFill="1" applyBorder="1" applyAlignment="1">
      <alignment horizontal="center" wrapText="1"/>
    </xf>
    <xf numFmtId="0" fontId="0" fillId="7" borderId="1" xfId="5" applyFont="1" applyFill="1" applyBorder="1" applyAlignment="1">
      <alignment wrapText="1"/>
    </xf>
    <xf numFmtId="0" fontId="0" fillId="7" borderId="1" xfId="5" applyFont="1" applyFill="1" applyBorder="1" applyAlignment="1">
      <alignment horizontal="center" wrapText="1"/>
    </xf>
    <xf numFmtId="0" fontId="4" fillId="7" borderId="1" xfId="5" applyFill="1" applyBorder="1" applyAlignment="1">
      <alignment horizontal="left" wrapText="1"/>
    </xf>
    <xf numFmtId="14" fontId="4" fillId="7" borderId="1" xfId="5" applyNumberFormat="1" applyFill="1" applyBorder="1" applyAlignment="1">
      <alignment horizontal="left" wrapText="1"/>
    </xf>
    <xf numFmtId="1" fontId="4" fillId="7" borderId="1" xfId="5" applyNumberFormat="1" applyFill="1" applyBorder="1" applyAlignment="1">
      <alignment wrapText="1"/>
    </xf>
    <xf numFmtId="0" fontId="0" fillId="7" borderId="1" xfId="5" applyFont="1" applyFill="1" applyBorder="1" applyAlignment="1">
      <alignment horizontal="left" wrapText="1"/>
    </xf>
    <xf numFmtId="0" fontId="0" fillId="10" borderId="1" xfId="5" applyFont="1" applyFill="1" applyBorder="1" applyAlignment="1">
      <alignment wrapText="1"/>
    </xf>
    <xf numFmtId="0" fontId="0" fillId="10" borderId="1" xfId="5" applyFont="1" applyFill="1" applyBorder="1" applyAlignment="1">
      <alignment horizontal="center" wrapText="1"/>
    </xf>
    <xf numFmtId="0" fontId="0" fillId="10" borderId="1" xfId="5" applyFont="1" applyFill="1" applyBorder="1" applyAlignment="1">
      <alignment horizontal="left" wrapText="1"/>
    </xf>
    <xf numFmtId="0" fontId="0" fillId="5" borderId="0" xfId="0" applyFill="1"/>
    <xf numFmtId="0" fontId="0" fillId="0" borderId="1" xfId="5" applyFont="1" applyBorder="1" applyAlignment="1">
      <alignment horizontal="left" wrapText="1"/>
    </xf>
    <xf numFmtId="0" fontId="4" fillId="10" borderId="1" xfId="5" applyFill="1" applyBorder="1"/>
    <xf numFmtId="0" fontId="0" fillId="5" borderId="1" xfId="5" quotePrefix="1" applyFont="1" applyFill="1" applyBorder="1" applyAlignment="1">
      <alignment horizontal="center" wrapText="1"/>
    </xf>
    <xf numFmtId="0" fontId="7" fillId="5" borderId="1" xfId="5" applyFont="1" applyFill="1" applyBorder="1" applyAlignment="1">
      <alignment wrapText="1"/>
    </xf>
    <xf numFmtId="0" fontId="0" fillId="5" borderId="1" xfId="5" applyFont="1" applyFill="1" applyBorder="1" applyAlignment="1">
      <alignment horizontal="left"/>
    </xf>
    <xf numFmtId="0" fontId="4" fillId="0" borderId="10" xfId="5" applyBorder="1" applyAlignment="1">
      <alignment wrapText="1"/>
    </xf>
    <xf numFmtId="0" fontId="4" fillId="0" borderId="12" xfId="5" applyBorder="1" applyAlignment="1">
      <alignment wrapText="1"/>
    </xf>
    <xf numFmtId="0" fontId="4" fillId="5" borderId="10" xfId="5" applyFill="1" applyBorder="1" applyAlignment="1">
      <alignment horizontal="center" wrapText="1"/>
    </xf>
    <xf numFmtId="14" fontId="4" fillId="5" borderId="10" xfId="5" applyNumberFormat="1" applyFill="1" applyBorder="1" applyAlignment="1">
      <alignment horizontal="center" wrapText="1"/>
    </xf>
    <xf numFmtId="0" fontId="0" fillId="5" borderId="10" xfId="5" applyFont="1" applyFill="1" applyBorder="1" applyAlignment="1">
      <alignment wrapText="1"/>
    </xf>
    <xf numFmtId="0" fontId="0" fillId="5" borderId="10" xfId="5" applyFont="1" applyFill="1" applyBorder="1" applyAlignment="1">
      <alignment horizontal="center" wrapText="1"/>
    </xf>
    <xf numFmtId="0" fontId="4" fillId="5" borderId="10" xfId="5" applyFill="1" applyBorder="1" applyAlignment="1">
      <alignment horizontal="left" wrapText="1"/>
    </xf>
    <xf numFmtId="0" fontId="30" fillId="5" borderId="0" xfId="0" applyFont="1" applyFill="1" applyAlignment="1">
      <alignment wrapText="1"/>
    </xf>
    <xf numFmtId="0" fontId="4" fillId="5" borderId="10" xfId="5" applyFill="1" applyBorder="1" applyAlignment="1">
      <alignment wrapText="1"/>
    </xf>
    <xf numFmtId="14" fontId="4" fillId="5" borderId="10" xfId="5" applyNumberFormat="1" applyFill="1" applyBorder="1" applyAlignment="1">
      <alignment horizontal="left" wrapText="1"/>
    </xf>
    <xf numFmtId="1" fontId="4" fillId="5" borderId="10" xfId="5" applyNumberFormat="1" applyFill="1" applyBorder="1" applyAlignment="1">
      <alignment wrapText="1"/>
    </xf>
    <xf numFmtId="0" fontId="0" fillId="5" borderId="1" xfId="0" applyFill="1" applyBorder="1"/>
    <xf numFmtId="0" fontId="4" fillId="5" borderId="12" xfId="5" applyFill="1" applyBorder="1" applyAlignment="1">
      <alignment horizontal="center" wrapText="1"/>
    </xf>
    <xf numFmtId="14" fontId="4" fillId="5" borderId="12" xfId="5" applyNumberFormat="1" applyFill="1" applyBorder="1" applyAlignment="1">
      <alignment horizontal="center" wrapText="1"/>
    </xf>
    <xf numFmtId="0" fontId="0" fillId="5" borderId="12" xfId="5" applyFont="1" applyFill="1" applyBorder="1" applyAlignment="1">
      <alignment wrapText="1"/>
    </xf>
    <xf numFmtId="0" fontId="0" fillId="5" borderId="12" xfId="5" applyFont="1" applyFill="1" applyBorder="1" applyAlignment="1">
      <alignment horizontal="center" wrapText="1"/>
    </xf>
    <xf numFmtId="0" fontId="4" fillId="5" borderId="12" xfId="5" applyFill="1" applyBorder="1" applyAlignment="1">
      <alignment horizontal="left" wrapText="1"/>
    </xf>
    <xf numFmtId="0" fontId="4" fillId="5" borderId="12" xfId="5" applyFill="1" applyBorder="1" applyAlignment="1">
      <alignment wrapText="1"/>
    </xf>
    <xf numFmtId="14" fontId="4" fillId="5" borderId="12" xfId="5" applyNumberFormat="1" applyFill="1" applyBorder="1" applyAlignment="1">
      <alignment horizontal="left" wrapText="1"/>
    </xf>
    <xf numFmtId="1" fontId="4" fillId="5" borderId="12" xfId="5" applyNumberFormat="1" applyFill="1" applyBorder="1" applyAlignment="1">
      <alignment wrapText="1"/>
    </xf>
    <xf numFmtId="0" fontId="30" fillId="5" borderId="0" xfId="0" applyFont="1" applyFill="1"/>
    <xf numFmtId="49" fontId="0" fillId="3" borderId="11" xfId="0" applyNumberFormat="1" applyFill="1" applyBorder="1" applyAlignment="1">
      <alignment horizontal="left" wrapText="1"/>
    </xf>
    <xf numFmtId="0" fontId="0" fillId="5" borderId="1" xfId="5" applyFont="1" applyFill="1" applyBorder="1"/>
    <xf numFmtId="0" fontId="0" fillId="5" borderId="0" xfId="0" applyFill="1" applyAlignment="1">
      <alignment wrapText="1"/>
    </xf>
    <xf numFmtId="14" fontId="0" fillId="5" borderId="1" xfId="5" applyNumberFormat="1" applyFont="1" applyFill="1" applyBorder="1" applyAlignment="1">
      <alignment horizontal="center" wrapText="1"/>
    </xf>
    <xf numFmtId="0" fontId="10" fillId="0" borderId="1" xfId="5" applyFont="1" applyBorder="1" applyAlignment="1">
      <alignment horizontal="left" wrapText="1"/>
    </xf>
    <xf numFmtId="0" fontId="32" fillId="5" borderId="0" xfId="0" applyFont="1" applyFill="1"/>
    <xf numFmtId="14" fontId="10" fillId="3" borderId="1" xfId="5" applyNumberFormat="1" applyFont="1" applyFill="1" applyBorder="1" applyAlignment="1">
      <alignment horizontal="left" wrapText="1"/>
    </xf>
    <xf numFmtId="0" fontId="30" fillId="5" borderId="1" xfId="0" applyFont="1" applyFill="1" applyBorder="1"/>
    <xf numFmtId="0" fontId="31" fillId="5" borderId="1" xfId="0" applyFont="1" applyFill="1" applyBorder="1"/>
    <xf numFmtId="0" fontId="31" fillId="5" borderId="0" xfId="0" applyFont="1" applyFill="1" applyAlignment="1">
      <alignment vertical="center"/>
    </xf>
    <xf numFmtId="0" fontId="0" fillId="5" borderId="1" xfId="0" applyFill="1" applyBorder="1" applyAlignment="1">
      <alignment vertical="center" wrapText="1"/>
    </xf>
    <xf numFmtId="0" fontId="31" fillId="5" borderId="0" xfId="0" applyFont="1" applyFill="1" applyAlignment="1">
      <alignment vertical="center" wrapText="1"/>
    </xf>
    <xf numFmtId="0" fontId="33" fillId="0" borderId="1" xfId="5" applyFont="1" applyBorder="1" applyAlignment="1">
      <alignment wrapText="1"/>
    </xf>
    <xf numFmtId="0" fontId="34" fillId="5" borderId="0" xfId="0" applyFont="1" applyFill="1"/>
    <xf numFmtId="0" fontId="30" fillId="5" borderId="1" xfId="0" applyFont="1" applyFill="1" applyBorder="1" applyAlignment="1">
      <alignment wrapText="1"/>
    </xf>
    <xf numFmtId="0" fontId="30" fillId="3" borderId="0" xfId="0" applyFont="1" applyFill="1"/>
    <xf numFmtId="14" fontId="0" fillId="5" borderId="1" xfId="5" applyNumberFormat="1" applyFont="1" applyFill="1" applyBorder="1" applyAlignment="1">
      <alignment wrapText="1"/>
    </xf>
    <xf numFmtId="0" fontId="33" fillId="8" borderId="1" xfId="5" applyFont="1" applyFill="1" applyBorder="1" applyAlignment="1">
      <alignment horizontal="center" wrapText="1"/>
    </xf>
    <xf numFmtId="14" fontId="33" fillId="8" borderId="1" xfId="5" applyNumberFormat="1" applyFont="1" applyFill="1" applyBorder="1" applyAlignment="1">
      <alignment horizontal="center" wrapText="1"/>
    </xf>
    <xf numFmtId="0" fontId="33" fillId="8" borderId="1" xfId="5" applyFont="1" applyFill="1" applyBorder="1" applyAlignment="1">
      <alignment wrapText="1"/>
    </xf>
    <xf numFmtId="0" fontId="33" fillId="8" borderId="1" xfId="5" applyFont="1" applyFill="1" applyBorder="1" applyAlignment="1">
      <alignment horizontal="left" wrapText="1"/>
    </xf>
    <xf numFmtId="14" fontId="33" fillId="8" borderId="1" xfId="5" applyNumberFormat="1" applyFont="1" applyFill="1" applyBorder="1" applyAlignment="1">
      <alignment horizontal="left" wrapText="1"/>
    </xf>
    <xf numFmtId="1" fontId="33" fillId="8" borderId="1" xfId="5" applyNumberFormat="1" applyFont="1" applyFill="1" applyBorder="1" applyAlignment="1">
      <alignment wrapText="1"/>
    </xf>
    <xf numFmtId="0" fontId="7" fillId="8" borderId="1" xfId="5" applyFont="1" applyFill="1" applyBorder="1" applyAlignment="1">
      <alignment wrapText="1"/>
    </xf>
    <xf numFmtId="0" fontId="4" fillId="6" borderId="1" xfId="5" applyFill="1" applyBorder="1" applyAlignment="1">
      <alignment horizontal="center" wrapText="1"/>
    </xf>
    <xf numFmtId="14" fontId="4" fillId="6" borderId="1" xfId="5" applyNumberFormat="1" applyFill="1" applyBorder="1" applyAlignment="1">
      <alignment horizontal="center" wrapText="1"/>
    </xf>
    <xf numFmtId="0" fontId="0" fillId="6" borderId="1" xfId="5" applyFont="1" applyFill="1" applyBorder="1" applyAlignment="1">
      <alignment wrapText="1"/>
    </xf>
    <xf numFmtId="0" fontId="0" fillId="6" borderId="1" xfId="5" applyFont="1" applyFill="1" applyBorder="1" applyAlignment="1">
      <alignment horizontal="center" wrapText="1"/>
    </xf>
    <xf numFmtId="0" fontId="4" fillId="6" borderId="1" xfId="5" applyFill="1" applyBorder="1" applyAlignment="1">
      <alignment horizontal="left" wrapText="1"/>
    </xf>
    <xf numFmtId="14" fontId="4" fillId="6" borderId="1" xfId="5" applyNumberFormat="1" applyFill="1" applyBorder="1" applyAlignment="1">
      <alignment horizontal="left" wrapText="1"/>
    </xf>
    <xf numFmtId="1" fontId="4" fillId="6" borderId="1" xfId="5" applyNumberFormat="1" applyFill="1" applyBorder="1" applyAlignment="1">
      <alignment wrapText="1"/>
    </xf>
    <xf numFmtId="0" fontId="36" fillId="0" borderId="1" xfId="5" applyFont="1" applyBorder="1" applyAlignment="1">
      <alignment wrapText="1"/>
    </xf>
    <xf numFmtId="0" fontId="36" fillId="0" borderId="1" xfId="5" applyFont="1" applyBorder="1" applyAlignment="1">
      <alignment horizontal="center" wrapText="1"/>
    </xf>
    <xf numFmtId="49" fontId="37" fillId="3" borderId="1" xfId="6" applyNumberFormat="1" applyFont="1" applyFill="1" applyBorder="1" applyAlignment="1">
      <alignment horizontal="center" wrapText="1"/>
    </xf>
    <xf numFmtId="49" fontId="36" fillId="3" borderId="1" xfId="6" applyNumberFormat="1" applyFont="1" applyFill="1" applyBorder="1" applyAlignment="1">
      <alignment horizontal="center" wrapText="1"/>
    </xf>
    <xf numFmtId="0" fontId="36" fillId="5" borderId="1" xfId="5" applyFont="1" applyFill="1" applyBorder="1" applyAlignment="1">
      <alignment horizontal="center" wrapText="1"/>
    </xf>
    <xf numFmtId="49" fontId="36" fillId="5" borderId="1" xfId="6" applyNumberFormat="1" applyFont="1" applyFill="1" applyBorder="1" applyAlignment="1">
      <alignment horizontal="center"/>
    </xf>
    <xf numFmtId="49" fontId="36" fillId="3" borderId="1" xfId="6" applyNumberFormat="1" applyFont="1" applyFill="1" applyBorder="1" applyAlignment="1">
      <alignment horizontal="center"/>
    </xf>
    <xf numFmtId="49" fontId="36" fillId="5" borderId="1" xfId="5" applyNumberFormat="1" applyFont="1" applyFill="1" applyBorder="1" applyAlignment="1">
      <alignment horizontal="center" wrapText="1"/>
    </xf>
    <xf numFmtId="0" fontId="36" fillId="8" borderId="1" xfId="5" applyFont="1" applyFill="1" applyBorder="1" applyAlignment="1">
      <alignment horizontal="center" wrapText="1"/>
    </xf>
    <xf numFmtId="0" fontId="37" fillId="5" borderId="1" xfId="5" applyFont="1" applyFill="1" applyBorder="1" applyAlignment="1">
      <alignment horizontal="center" wrapText="1"/>
    </xf>
    <xf numFmtId="0" fontId="36" fillId="3" borderId="1" xfId="5" applyFont="1" applyFill="1" applyBorder="1" applyAlignment="1">
      <alignment horizontal="center" wrapText="1"/>
    </xf>
    <xf numFmtId="0" fontId="36" fillId="12" borderId="1" xfId="5" applyFont="1" applyFill="1" applyBorder="1" applyAlignment="1">
      <alignment horizontal="center" wrapText="1"/>
    </xf>
    <xf numFmtId="0" fontId="36" fillId="10" borderId="1" xfId="5" applyFont="1" applyFill="1" applyBorder="1" applyAlignment="1">
      <alignment horizontal="center" wrapText="1"/>
    </xf>
    <xf numFmtId="0" fontId="36" fillId="13" borderId="1" xfId="5" applyFont="1" applyFill="1" applyBorder="1" applyAlignment="1">
      <alignment horizontal="center" wrapText="1"/>
    </xf>
    <xf numFmtId="0" fontId="36" fillId="15" borderId="1" xfId="5" applyFont="1" applyFill="1" applyBorder="1" applyAlignment="1">
      <alignment horizontal="center" wrapText="1"/>
    </xf>
    <xf numFmtId="0" fontId="36" fillId="7" borderId="1" xfId="5" applyFont="1" applyFill="1" applyBorder="1" applyAlignment="1">
      <alignment horizontal="center" wrapText="1"/>
    </xf>
    <xf numFmtId="0" fontId="36" fillId="5" borderId="10" xfId="5" applyFont="1" applyFill="1" applyBorder="1" applyAlignment="1">
      <alignment horizontal="center" wrapText="1"/>
    </xf>
    <xf numFmtId="0" fontId="36" fillId="5" borderId="12" xfId="5" applyFont="1" applyFill="1" applyBorder="1" applyAlignment="1">
      <alignment horizontal="center" wrapText="1"/>
    </xf>
    <xf numFmtId="0" fontId="38" fillId="8" borderId="1" xfId="5" applyFont="1" applyFill="1" applyBorder="1" applyAlignment="1">
      <alignment horizontal="center" wrapText="1"/>
    </xf>
    <xf numFmtId="0" fontId="36" fillId="6" borderId="1" xfId="5" applyFont="1" applyFill="1" applyBorder="1" applyAlignment="1">
      <alignment horizontal="center" wrapText="1"/>
    </xf>
    <xf numFmtId="0" fontId="36" fillId="16" borderId="1" xfId="5" applyFont="1" applyFill="1" applyBorder="1" applyAlignment="1">
      <alignment horizontal="center" wrapText="1"/>
    </xf>
    <xf numFmtId="14" fontId="4" fillId="16" borderId="1" xfId="5" applyNumberFormat="1" applyFill="1" applyBorder="1" applyAlignment="1">
      <alignment horizontal="center" wrapText="1"/>
    </xf>
    <xf numFmtId="0" fontId="0" fillId="16" borderId="1" xfId="5" applyFont="1" applyFill="1" applyBorder="1" applyAlignment="1">
      <alignment wrapText="1"/>
    </xf>
    <xf numFmtId="0" fontId="0" fillId="16" borderId="1" xfId="5" applyFont="1" applyFill="1" applyBorder="1" applyAlignment="1">
      <alignment horizontal="center" wrapText="1"/>
    </xf>
    <xf numFmtId="0" fontId="4" fillId="16" borderId="1" xfId="5" applyFill="1" applyBorder="1" applyAlignment="1">
      <alignment horizontal="center" wrapText="1"/>
    </xf>
    <xf numFmtId="0" fontId="0" fillId="16" borderId="1" xfId="5" applyFont="1" applyFill="1" applyBorder="1" applyAlignment="1">
      <alignment horizontal="left" wrapText="1"/>
    </xf>
    <xf numFmtId="0" fontId="4" fillId="16" borderId="1" xfId="5" applyFill="1" applyBorder="1" applyAlignment="1">
      <alignment wrapText="1"/>
    </xf>
    <xf numFmtId="14" fontId="4" fillId="16" borderId="1" xfId="5" applyNumberFormat="1" applyFill="1" applyBorder="1" applyAlignment="1">
      <alignment horizontal="left" wrapText="1"/>
    </xf>
    <xf numFmtId="1" fontId="4" fillId="16" borderId="1" xfId="5" applyNumberFormat="1" applyFill="1" applyBorder="1" applyAlignment="1">
      <alignment wrapText="1"/>
    </xf>
    <xf numFmtId="0" fontId="39" fillId="5" borderId="1" xfId="5" applyFont="1" applyFill="1" applyBorder="1" applyAlignment="1">
      <alignment horizontal="center" wrapText="1"/>
    </xf>
    <xf numFmtId="14" fontId="10" fillId="12" borderId="1" xfId="5" applyNumberFormat="1" applyFont="1" applyFill="1" applyBorder="1" applyAlignment="1">
      <alignment horizontal="left" wrapText="1"/>
    </xf>
    <xf numFmtId="1" fontId="10" fillId="5" borderId="1" xfId="5" applyNumberFormat="1" applyFont="1" applyFill="1" applyBorder="1" applyAlignment="1">
      <alignment wrapText="1"/>
    </xf>
    <xf numFmtId="14" fontId="0" fillId="0" borderId="1" xfId="5" applyNumberFormat="1" applyFont="1" applyBorder="1" applyAlignment="1">
      <alignment horizontal="center" wrapText="1"/>
    </xf>
    <xf numFmtId="14" fontId="10" fillId="16" borderId="1" xfId="5" applyNumberFormat="1" applyFont="1" applyFill="1" applyBorder="1" applyAlignment="1">
      <alignment horizontal="left" wrapText="1"/>
    </xf>
    <xf numFmtId="0" fontId="37" fillId="12" borderId="1" xfId="5" applyFont="1" applyFill="1" applyBorder="1" applyAlignment="1">
      <alignment horizontal="center" wrapText="1"/>
    </xf>
    <xf numFmtId="14" fontId="10" fillId="12" borderId="1" xfId="5" applyNumberFormat="1" applyFont="1" applyFill="1" applyBorder="1" applyAlignment="1">
      <alignment horizontal="center" wrapText="1"/>
    </xf>
    <xf numFmtId="0" fontId="10" fillId="12" borderId="1" xfId="5" applyFont="1" applyFill="1" applyBorder="1" applyAlignment="1">
      <alignment wrapText="1"/>
    </xf>
    <xf numFmtId="0" fontId="10" fillId="12" borderId="1" xfId="5" applyFont="1" applyFill="1" applyBorder="1" applyAlignment="1">
      <alignment horizontal="center" wrapText="1"/>
    </xf>
    <xf numFmtId="0" fontId="10" fillId="12" borderId="1" xfId="5" applyFont="1" applyFill="1" applyBorder="1" applyAlignment="1">
      <alignment horizontal="left" wrapText="1"/>
    </xf>
    <xf numFmtId="1" fontId="10" fillId="12" borderId="1" xfId="5" applyNumberFormat="1" applyFont="1" applyFill="1" applyBorder="1" applyAlignment="1">
      <alignment wrapText="1"/>
    </xf>
    <xf numFmtId="0" fontId="34" fillId="12" borderId="0" xfId="0" applyFont="1" applyFill="1" applyAlignment="1">
      <alignment horizontal="left"/>
    </xf>
    <xf numFmtId="0" fontId="36" fillId="17" borderId="1" xfId="5" applyFont="1" applyFill="1" applyBorder="1" applyAlignment="1">
      <alignment horizontal="center" wrapText="1"/>
    </xf>
    <xf numFmtId="14" fontId="4" fillId="17" borderId="1" xfId="5" applyNumberFormat="1" applyFill="1" applyBorder="1" applyAlignment="1">
      <alignment horizontal="center" wrapText="1"/>
    </xf>
    <xf numFmtId="0" fontId="0" fillId="17" borderId="1" xfId="5" applyFont="1" applyFill="1" applyBorder="1" applyAlignment="1">
      <alignment wrapText="1"/>
    </xf>
    <xf numFmtId="0" fontId="0" fillId="17" borderId="1" xfId="5" applyFont="1" applyFill="1" applyBorder="1" applyAlignment="1">
      <alignment horizontal="center" wrapText="1"/>
    </xf>
    <xf numFmtId="0" fontId="4" fillId="17" borderId="1" xfId="5" applyFill="1" applyBorder="1" applyAlignment="1">
      <alignment horizontal="center" wrapText="1"/>
    </xf>
    <xf numFmtId="0" fontId="4" fillId="17" borderId="1" xfId="5" applyFill="1" applyBorder="1" applyAlignment="1">
      <alignment horizontal="left" wrapText="1"/>
    </xf>
    <xf numFmtId="0" fontId="4" fillId="17" borderId="1" xfId="5" applyFill="1" applyBorder="1" applyAlignment="1">
      <alignment wrapText="1"/>
    </xf>
    <xf numFmtId="14" fontId="4" fillId="17" borderId="1" xfId="5" applyNumberFormat="1" applyFill="1" applyBorder="1" applyAlignment="1">
      <alignment horizontal="left" wrapText="1"/>
    </xf>
    <xf numFmtId="0" fontId="0" fillId="17" borderId="1" xfId="5" applyFont="1" applyFill="1" applyBorder="1" applyAlignment="1">
      <alignment horizontal="left" wrapText="1"/>
    </xf>
    <xf numFmtId="1" fontId="4" fillId="17" borderId="1" xfId="5" applyNumberFormat="1" applyFill="1" applyBorder="1" applyAlignment="1">
      <alignment wrapText="1"/>
    </xf>
    <xf numFmtId="14" fontId="4" fillId="17" borderId="1" xfId="5" applyNumberFormat="1" applyFill="1" applyBorder="1" applyAlignment="1">
      <alignment wrapText="1"/>
    </xf>
    <xf numFmtId="0" fontId="7" fillId="5" borderId="0" xfId="0" applyFont="1" applyFill="1"/>
    <xf numFmtId="14" fontId="0" fillId="17" borderId="1" xfId="5" applyNumberFormat="1" applyFont="1" applyFill="1" applyBorder="1" applyAlignment="1">
      <alignment horizontal="center" wrapText="1"/>
    </xf>
    <xf numFmtId="0" fontId="13" fillId="17" borderId="1" xfId="5" applyFont="1" applyFill="1" applyBorder="1" applyAlignment="1">
      <alignment horizontal="center" wrapText="1"/>
    </xf>
    <xf numFmtId="0" fontId="36" fillId="17" borderId="10" xfId="5" applyFont="1" applyFill="1" applyBorder="1" applyAlignment="1">
      <alignment horizontal="center" wrapText="1"/>
    </xf>
    <xf numFmtId="14" fontId="4" fillId="17" borderId="10" xfId="5" applyNumberFormat="1" applyFill="1" applyBorder="1" applyAlignment="1">
      <alignment horizontal="center" wrapText="1"/>
    </xf>
    <xf numFmtId="0" fontId="0" fillId="17" borderId="10" xfId="5" applyFont="1" applyFill="1" applyBorder="1" applyAlignment="1">
      <alignment wrapText="1"/>
    </xf>
    <xf numFmtId="0" fontId="4" fillId="17" borderId="10" xfId="5" applyFill="1" applyBorder="1" applyAlignment="1">
      <alignment horizontal="center" wrapText="1"/>
    </xf>
    <xf numFmtId="0" fontId="4" fillId="17" borderId="10" xfId="5" applyFill="1" applyBorder="1" applyAlignment="1">
      <alignment horizontal="left" wrapText="1"/>
    </xf>
    <xf numFmtId="0" fontId="4" fillId="17" borderId="10" xfId="5" applyFill="1" applyBorder="1" applyAlignment="1">
      <alignment wrapText="1"/>
    </xf>
    <xf numFmtId="14" fontId="4" fillId="17" borderId="10" xfId="5" applyNumberFormat="1" applyFill="1" applyBorder="1" applyAlignment="1">
      <alignment horizontal="left" wrapText="1"/>
    </xf>
    <xf numFmtId="0" fontId="0" fillId="17" borderId="10" xfId="5" applyFont="1" applyFill="1" applyBorder="1" applyAlignment="1">
      <alignment horizontal="left" wrapText="1"/>
    </xf>
    <xf numFmtId="1" fontId="4" fillId="17" borderId="10" xfId="5" applyNumberFormat="1" applyFill="1" applyBorder="1" applyAlignment="1">
      <alignment wrapText="1"/>
    </xf>
    <xf numFmtId="0" fontId="4" fillId="16" borderId="1" xfId="5" applyFill="1" applyBorder="1" applyAlignment="1">
      <alignment horizontal="left" wrapText="1"/>
    </xf>
    <xf numFmtId="0" fontId="0" fillId="16" borderId="10" xfId="5" applyFont="1" applyFill="1" applyBorder="1" applyAlignment="1">
      <alignment horizontal="left" wrapText="1"/>
    </xf>
    <xf numFmtId="14" fontId="4" fillId="16" borderId="10" xfId="5" applyNumberFormat="1" applyFill="1" applyBorder="1" applyAlignment="1">
      <alignment horizontal="left" wrapText="1"/>
    </xf>
    <xf numFmtId="14" fontId="0" fillId="16" borderId="1" xfId="5" applyNumberFormat="1" applyFont="1" applyFill="1" applyBorder="1" applyAlignment="1">
      <alignment horizontal="left" wrapText="1"/>
    </xf>
    <xf numFmtId="14" fontId="0" fillId="0" borderId="1" xfId="5" applyNumberFormat="1" applyFont="1" applyBorder="1" applyAlignment="1">
      <alignment horizontal="left" wrapText="1"/>
    </xf>
    <xf numFmtId="49" fontId="0" fillId="0" borderId="1" xfId="0" applyNumberFormat="1" applyBorder="1" applyAlignment="1">
      <alignment horizontal="center" vertical="center" wrapText="1"/>
    </xf>
    <xf numFmtId="0" fontId="0" fillId="0" borderId="1" xfId="0" applyBorder="1" applyAlignment="1">
      <alignment horizontal="center" vertical="center" wrapText="1"/>
    </xf>
    <xf numFmtId="0" fontId="24" fillId="0" borderId="1" xfId="0" applyFont="1" applyBorder="1" applyAlignment="1">
      <alignment horizontal="center" vertical="center" wrapText="1"/>
    </xf>
    <xf numFmtId="1" fontId="24" fillId="0" borderId="1" xfId="0" applyNumberFormat="1" applyFont="1" applyBorder="1" applyAlignment="1">
      <alignment horizontal="center" vertical="center" wrapText="1"/>
    </xf>
    <xf numFmtId="164" fontId="24" fillId="0" borderId="1" xfId="0" applyNumberFormat="1"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left" vertical="center"/>
    </xf>
    <xf numFmtId="0" fontId="24" fillId="0" borderId="0" xfId="0" applyFont="1" applyAlignment="1">
      <alignment vertical="center" wrapText="1"/>
    </xf>
    <xf numFmtId="49" fontId="24" fillId="0" borderId="0" xfId="0" applyNumberFormat="1" applyFont="1" applyAlignment="1">
      <alignment vertical="center" wrapText="1"/>
    </xf>
    <xf numFmtId="0" fontId="37" fillId="17" borderId="1" xfId="5" applyFont="1" applyFill="1" applyBorder="1" applyAlignment="1">
      <alignment horizontal="center" wrapText="1"/>
    </xf>
    <xf numFmtId="14" fontId="10" fillId="17" borderId="1" xfId="5" applyNumberFormat="1" applyFont="1" applyFill="1" applyBorder="1" applyAlignment="1">
      <alignment horizontal="center" wrapText="1"/>
    </xf>
    <xf numFmtId="0" fontId="10" fillId="17" borderId="1" xfId="5" applyFont="1" applyFill="1" applyBorder="1" applyAlignment="1">
      <alignment wrapText="1"/>
    </xf>
    <xf numFmtId="0" fontId="10" fillId="17" borderId="1" xfId="5" applyFont="1" applyFill="1" applyBorder="1" applyAlignment="1">
      <alignment horizontal="center" wrapText="1"/>
    </xf>
    <xf numFmtId="0" fontId="10" fillId="17" borderId="1" xfId="5" applyFont="1" applyFill="1" applyBorder="1" applyAlignment="1">
      <alignment horizontal="left" wrapText="1"/>
    </xf>
    <xf numFmtId="14" fontId="10" fillId="17" borderId="1" xfId="5" applyNumberFormat="1" applyFont="1" applyFill="1" applyBorder="1" applyAlignment="1">
      <alignment horizontal="left" wrapText="1"/>
    </xf>
    <xf numFmtId="0" fontId="10" fillId="17" borderId="1" xfId="0" applyFont="1" applyFill="1" applyBorder="1" applyAlignment="1">
      <alignment vertical="center" wrapText="1"/>
    </xf>
    <xf numFmtId="14" fontId="10" fillId="17" borderId="1" xfId="0" applyNumberFormat="1" applyFont="1" applyFill="1" applyBorder="1" applyAlignment="1">
      <alignment vertical="center" wrapText="1"/>
    </xf>
    <xf numFmtId="1" fontId="10" fillId="17" borderId="1" xfId="5" applyNumberFormat="1" applyFont="1" applyFill="1" applyBorder="1" applyAlignment="1">
      <alignment wrapText="1"/>
    </xf>
    <xf numFmtId="0" fontId="41" fillId="17" borderId="1" xfId="0" applyFont="1" applyFill="1" applyBorder="1" applyAlignment="1">
      <alignment horizontal="center" vertical="center" wrapText="1"/>
    </xf>
    <xf numFmtId="14" fontId="40" fillId="17" borderId="1" xfId="0" applyNumberFormat="1" applyFont="1" applyFill="1" applyBorder="1" applyAlignment="1">
      <alignment horizontal="center" vertical="center" wrapText="1"/>
    </xf>
    <xf numFmtId="0" fontId="40" fillId="17" borderId="1" xfId="0" applyFont="1" applyFill="1" applyBorder="1" applyAlignment="1">
      <alignment vertical="center" wrapText="1"/>
    </xf>
    <xf numFmtId="0" fontId="40" fillId="17" borderId="1" xfId="0" applyFont="1" applyFill="1" applyBorder="1" applyAlignment="1">
      <alignment horizontal="center" vertical="center" wrapText="1"/>
    </xf>
    <xf numFmtId="14" fontId="40" fillId="17" borderId="1" xfId="0" applyNumberFormat="1" applyFont="1" applyFill="1" applyBorder="1" applyAlignment="1">
      <alignment vertical="center" wrapText="1"/>
    </xf>
    <xf numFmtId="0" fontId="4" fillId="17" borderId="4" xfId="5" applyFill="1" applyBorder="1" applyAlignment="1">
      <alignment wrapText="1"/>
    </xf>
    <xf numFmtId="10" fontId="6" fillId="0" borderId="5" xfId="0" applyNumberFormat="1" applyFont="1" applyBorder="1" applyAlignment="1">
      <alignment horizontal="center" wrapText="1"/>
    </xf>
    <xf numFmtId="10" fontId="6" fillId="0" borderId="6" xfId="0" applyNumberFormat="1" applyFont="1" applyBorder="1" applyAlignment="1">
      <alignment horizontal="center" wrapText="1"/>
    </xf>
    <xf numFmtId="0" fontId="0" fillId="0" borderId="7" xfId="0" applyBorder="1"/>
    <xf numFmtId="10" fontId="6" fillId="0" borderId="1" xfId="0" applyNumberFormat="1" applyFont="1" applyBorder="1" applyAlignment="1">
      <alignment horizontal="center" wrapText="1"/>
    </xf>
    <xf numFmtId="0" fontId="0" fillId="0" borderId="1" xfId="0" applyBorder="1"/>
    <xf numFmtId="0" fontId="0" fillId="0" borderId="0" xfId="0" applyAlignment="1">
      <alignment horizontal="center"/>
    </xf>
    <xf numFmtId="10" fontId="6" fillId="0" borderId="2" xfId="0" applyNumberFormat="1" applyFont="1" applyBorder="1" applyAlignment="1">
      <alignment horizontal="center" wrapText="1"/>
    </xf>
    <xf numFmtId="10" fontId="6" fillId="0" borderId="4" xfId="0" applyNumberFormat="1" applyFont="1" applyBorder="1" applyAlignment="1">
      <alignment horizontal="center" wrapText="1"/>
    </xf>
    <xf numFmtId="0" fontId="7" fillId="0" borderId="2" xfId="0" applyFont="1" applyBorder="1" applyAlignment="1">
      <alignment horizontal="center"/>
    </xf>
    <xf numFmtId="0" fontId="7" fillId="0" borderId="3" xfId="0" applyFont="1" applyBorder="1" applyAlignment="1">
      <alignment horizontal="center"/>
    </xf>
    <xf numFmtId="0" fontId="7" fillId="0" borderId="4" xfId="0" applyFont="1" applyBorder="1" applyAlignment="1">
      <alignment horizontal="center"/>
    </xf>
    <xf numFmtId="10" fontId="6" fillId="0" borderId="7" xfId="0" applyNumberFormat="1" applyFont="1" applyBorder="1" applyAlignment="1">
      <alignment horizontal="center" wrapText="1"/>
    </xf>
    <xf numFmtId="0" fontId="8" fillId="0" borderId="6" xfId="0" applyFont="1" applyBorder="1" applyAlignment="1">
      <alignment horizontal="left"/>
    </xf>
    <xf numFmtId="0" fontId="0" fillId="0" borderId="6" xfId="0" applyBorder="1"/>
  </cellXfs>
  <cellStyles count="7">
    <cellStyle name="Comma" xfId="1" builtinId="3"/>
    <cellStyle name="Hyperlink" xfId="2" builtinId="8"/>
    <cellStyle name="Neutral" xfId="4" builtinId="28"/>
    <cellStyle name="Normal" xfId="0" builtinId="0"/>
    <cellStyle name="Normal 2" xfId="5" xr:uid="{00000000-0005-0000-0000-000004000000}"/>
    <cellStyle name="Normal 3" xfId="6" xr:uid="{00000000-0005-0000-0000-000005000000}"/>
    <cellStyle name="Percent" xfId="3" builtinId="5"/>
  </cellStyles>
  <dxfs count="14">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alignment horizontal="right"/>
    </dxf>
    <dxf>
      <alignment horizontal="right"/>
    </dxf>
    <dxf>
      <alignment horizontal="right"/>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1" defaultTableStyle="TableStyleMedium9" defaultPivotStyle="PivotStyleLight16">
    <tableStyle name="Invisible" pivot="0" table="0" count="0" xr9:uid="{00000000-0011-0000-FFFF-FFFF00000000}"/>
  </tableStyles>
  <colors>
    <mruColors>
      <color rgb="FFFFCCCC"/>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3.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Time Deliveries - RTM</a:t>
            </a:r>
          </a:p>
        </c:rich>
      </c:tx>
      <c:layout>
        <c:manualLayout>
          <c:xMode val="edge"/>
          <c:yMode val="edge"/>
          <c:x val="0.27861814570477988"/>
          <c:y val="1.1661750750214065E-2"/>
        </c:manualLayout>
      </c:layout>
      <c:overlay val="1"/>
    </c:title>
    <c:autoTitleDeleted val="0"/>
    <c:plotArea>
      <c:layout>
        <c:manualLayout>
          <c:layoutTarget val="inner"/>
          <c:xMode val="edge"/>
          <c:yMode val="edge"/>
          <c:x val="0.12307716040984297"/>
          <c:y val="0.135916284080139"/>
          <c:w val="0.83978729658792661"/>
          <c:h val="0.65477066181060062"/>
        </c:manualLayout>
      </c:layout>
      <c:lineChart>
        <c:grouping val="standard"/>
        <c:varyColors val="0"/>
        <c:ser>
          <c:idx val="0"/>
          <c:order val="0"/>
          <c:tx>
            <c:strRef>
              <c:f>'Graph Data'!$W$2</c:f>
              <c:strCache>
                <c:ptCount val="1"/>
                <c:pt idx="0">
                  <c:v>R3M OTU</c:v>
                </c:pt>
              </c:strCache>
            </c:strRef>
          </c:tx>
          <c:dLbls>
            <c:dLbl>
              <c:idx val="10"/>
              <c:layout>
                <c:manualLayout>
                  <c:x val="-5.0165080716261821E-2"/>
                  <c:y val="7.3635469833371811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235-4FD6-A312-974F01C5790C}"/>
                </c:ext>
              </c:extLst>
            </c:dLbl>
            <c:dLbl>
              <c:idx val="11"/>
              <c:layout>
                <c:manualLayout>
                  <c:x val="-2.3762381177699372E-2"/>
                  <c:y val="-6.4935064935064929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35-4FD6-A312-974F01C5790C}"/>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strRef>
              <c:f>'Graph Data'!$AA$144:$AA$155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'Graph Data'!$V$144:$V$155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6235-4FD6-A312-974F01C5790C}"/>
            </c:ext>
          </c:extLst>
        </c:ser>
        <c:ser>
          <c:idx val="1"/>
          <c:order val="1"/>
          <c:tx>
            <c:strRef>
              <c:f>'Graph Data'!$AB$2</c:f>
              <c:strCache>
                <c:ptCount val="1"/>
                <c:pt idx="0">
                  <c:v>Deliveries</c:v>
                </c:pt>
              </c:strCache>
            </c:strRef>
          </c:tx>
          <c:marker>
            <c:symbol val="none"/>
          </c:marker>
          <c:dPt>
            <c:idx val="6"/>
            <c:bubble3D val="0"/>
            <c:extLst>
              <c:ext xmlns:c16="http://schemas.microsoft.com/office/drawing/2014/chart" uri="{C3380CC4-5D6E-409C-BE32-E72D297353CC}">
                <c16:uniqueId val="{00000008-CAD5-4A0A-9583-AD239D692CDA}"/>
              </c:ext>
            </c:extLst>
          </c:dPt>
          <c:cat>
            <c:strRef>
              <c:f>'Graph Data'!$AA$144:$AA$155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'Graph Data'!$AB$90:$AB$101</c:f>
              <c:numCache>
                <c:formatCode>0.0%</c:formatCode>
                <c:ptCount val="12"/>
                <c:pt idx="0">
                  <c:v>0.95</c:v>
                </c:pt>
                <c:pt idx="1">
                  <c:v>0.95</c:v>
                </c:pt>
                <c:pt idx="2">
                  <c:v>0.95</c:v>
                </c:pt>
                <c:pt idx="3">
                  <c:v>0.95</c:v>
                </c:pt>
                <c:pt idx="4">
                  <c:v>0.95</c:v>
                </c:pt>
                <c:pt idx="5">
                  <c:v>0.95</c:v>
                </c:pt>
                <c:pt idx="6">
                  <c:v>0.95</c:v>
                </c:pt>
                <c:pt idx="7">
                  <c:v>0.95</c:v>
                </c:pt>
                <c:pt idx="8">
                  <c:v>0.95</c:v>
                </c:pt>
                <c:pt idx="9">
                  <c:v>0.95</c:v>
                </c:pt>
                <c:pt idx="10">
                  <c:v>0.95</c:v>
                </c:pt>
                <c:pt idx="11">
                  <c:v>0.95</c:v>
                </c:pt>
              </c:numCache>
            </c:numRef>
          </c:val>
          <c:smooth val="0"/>
          <c:extLst>
            <c:ext xmlns:c16="http://schemas.microsoft.com/office/drawing/2014/chart" uri="{C3380CC4-5D6E-409C-BE32-E72D297353CC}">
              <c16:uniqueId val="{00000003-6235-4FD6-A312-974F01C5790C}"/>
            </c:ext>
          </c:extLst>
        </c:ser>
        <c:dLbls>
          <c:showLegendKey val="0"/>
          <c:showVal val="0"/>
          <c:showCatName val="0"/>
          <c:showSerName val="0"/>
          <c:showPercent val="0"/>
          <c:showBubbleSize val="0"/>
        </c:dLbls>
        <c:marker val="1"/>
        <c:smooth val="0"/>
        <c:axId val="263680064"/>
        <c:axId val="263680624"/>
      </c:lineChart>
      <c:catAx>
        <c:axId val="263680064"/>
        <c:scaling>
          <c:orientation val="minMax"/>
        </c:scaling>
        <c:delete val="0"/>
        <c:axPos val="b"/>
        <c:numFmt formatCode="[$-409]mmm\-yy;@" sourceLinked="0"/>
        <c:majorTickMark val="out"/>
        <c:minorTickMark val="none"/>
        <c:tickLblPos val="nextTo"/>
        <c:crossAx val="263680624"/>
        <c:crosses val="autoZero"/>
        <c:auto val="1"/>
        <c:lblAlgn val="ctr"/>
        <c:lblOffset val="100"/>
        <c:tickMarkSkip val="1"/>
        <c:noMultiLvlLbl val="0"/>
      </c:catAx>
      <c:valAx>
        <c:axId val="263680624"/>
        <c:scaling>
          <c:orientation val="minMax"/>
          <c:max val="1"/>
          <c:min val="0.9"/>
        </c:scaling>
        <c:delete val="0"/>
        <c:axPos val="l"/>
        <c:majorGridlines/>
        <c:numFmt formatCode="0.0%" sourceLinked="0"/>
        <c:majorTickMark val="out"/>
        <c:minorTickMark val="none"/>
        <c:tickLblPos val="nextTo"/>
        <c:crossAx val="263680064"/>
        <c:crosses val="autoZero"/>
        <c:crossBetween val="between"/>
      </c:valAx>
      <c:spPr>
        <a:ln cap="rnd"/>
      </c:spPr>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Returns - </a:t>
            </a:r>
            <a:r>
              <a:rPr lang="en-US"/>
              <a:t>RTM</a:t>
            </a:r>
          </a:p>
        </c:rich>
      </c:tx>
      <c:overlay val="0"/>
    </c:title>
    <c:autoTitleDeleted val="0"/>
    <c:plotArea>
      <c:layout>
        <c:manualLayout>
          <c:layoutTarget val="inner"/>
          <c:xMode val="edge"/>
          <c:yMode val="edge"/>
          <c:x val="0.11725863113264688"/>
          <c:y val="0.15517229701126747"/>
          <c:w val="0.85453624066222456"/>
          <c:h val="0.65031226236910034"/>
        </c:manualLayout>
      </c:layout>
      <c:lineChart>
        <c:grouping val="standard"/>
        <c:varyColors val="0"/>
        <c:ser>
          <c:idx val="0"/>
          <c:order val="0"/>
          <c:tx>
            <c:strRef>
              <c:f>'Graph Data'!$Y$2</c:f>
              <c:strCache>
                <c:ptCount val="1"/>
                <c:pt idx="0">
                  <c:v>R3M Units Returned</c:v>
                </c:pt>
              </c:strCache>
            </c:strRef>
          </c:tx>
          <c:dLbls>
            <c:dLbl>
              <c:idx val="10"/>
              <c:layout>
                <c:manualLayout>
                  <c:x val="-6.311638387848513E-2"/>
                  <c:y val="-6.6889632107023422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AA0-4EC9-864D-450C27F171F3}"/>
                </c:ext>
              </c:extLst>
            </c:dLbl>
            <c:dLbl>
              <c:idx val="11"/>
              <c:layout>
                <c:manualLayout>
                  <c:x val="-2.6298493282702192E-3"/>
                  <c:y val="-6.6889632107023422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A0-4EC9-864D-450C27F171F3}"/>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strRef>
              <c:f>'Graph Data'!$AA$144:$AA$155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'Graph Data'!$Y$144:$Y$155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AAA0-4EC9-864D-450C27F171F3}"/>
            </c:ext>
          </c:extLst>
        </c:ser>
        <c:ser>
          <c:idx val="1"/>
          <c:order val="1"/>
          <c:tx>
            <c:strRef>
              <c:f>'Graph Data'!$AC$93:$AC$104</c:f>
              <c:strCache>
                <c:ptCount val="12"/>
                <c:pt idx="0">
                  <c:v>5.0%</c:v>
                </c:pt>
                <c:pt idx="1">
                  <c:v>5.0%</c:v>
                </c:pt>
                <c:pt idx="2">
                  <c:v>5.0%</c:v>
                </c:pt>
                <c:pt idx="3">
                  <c:v>5.0%</c:v>
                </c:pt>
                <c:pt idx="4">
                  <c:v>5.0%</c:v>
                </c:pt>
                <c:pt idx="5">
                  <c:v>5.0%</c:v>
                </c:pt>
                <c:pt idx="6">
                  <c:v>5.0%</c:v>
                </c:pt>
                <c:pt idx="7">
                  <c:v>5.0%</c:v>
                </c:pt>
                <c:pt idx="8">
                  <c:v>5.0%</c:v>
                </c:pt>
                <c:pt idx="9">
                  <c:v>5.0%</c:v>
                </c:pt>
                <c:pt idx="10">
                  <c:v>5.0%</c:v>
                </c:pt>
                <c:pt idx="11">
                  <c:v>5.0%</c:v>
                </c:pt>
              </c:strCache>
            </c:strRef>
          </c:tx>
          <c:marker>
            <c:symbol val="none"/>
          </c:marker>
          <c:cat>
            <c:strRef>
              <c:f>'Graph Data'!$AA$144:$AA$155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'Graph Data'!$AC$93:$AC$104</c:f>
              <c:numCache>
                <c:formatCode>0.0%</c:formatCode>
                <c:ptCount val="12"/>
                <c:pt idx="0">
                  <c:v>0.05</c:v>
                </c:pt>
                <c:pt idx="1">
                  <c:v>0.05</c:v>
                </c:pt>
                <c:pt idx="2">
                  <c:v>0.05</c:v>
                </c:pt>
                <c:pt idx="3">
                  <c:v>0.05</c:v>
                </c:pt>
                <c:pt idx="4">
                  <c:v>0.05</c:v>
                </c:pt>
                <c:pt idx="5">
                  <c:v>0.05</c:v>
                </c:pt>
                <c:pt idx="6">
                  <c:v>0.05</c:v>
                </c:pt>
                <c:pt idx="7">
                  <c:v>0.05</c:v>
                </c:pt>
                <c:pt idx="8">
                  <c:v>0.05</c:v>
                </c:pt>
                <c:pt idx="9">
                  <c:v>0.05</c:v>
                </c:pt>
                <c:pt idx="10">
                  <c:v>0.05</c:v>
                </c:pt>
                <c:pt idx="11">
                  <c:v>0.05</c:v>
                </c:pt>
              </c:numCache>
            </c:numRef>
          </c:val>
          <c:smooth val="0"/>
          <c:extLst>
            <c:ext xmlns:c16="http://schemas.microsoft.com/office/drawing/2014/chart" uri="{C3380CC4-5D6E-409C-BE32-E72D297353CC}">
              <c16:uniqueId val="{00000003-AAA0-4EC9-864D-450C27F171F3}"/>
            </c:ext>
          </c:extLst>
        </c:ser>
        <c:dLbls>
          <c:showLegendKey val="0"/>
          <c:showVal val="0"/>
          <c:showCatName val="0"/>
          <c:showSerName val="0"/>
          <c:showPercent val="0"/>
          <c:showBubbleSize val="0"/>
        </c:dLbls>
        <c:marker val="1"/>
        <c:smooth val="0"/>
        <c:axId val="339478848"/>
        <c:axId val="339479408"/>
      </c:lineChart>
      <c:catAx>
        <c:axId val="339478848"/>
        <c:scaling>
          <c:orientation val="minMax"/>
        </c:scaling>
        <c:delete val="0"/>
        <c:axPos val="b"/>
        <c:numFmt formatCode="[$-409]mmm\-yy;@" sourceLinked="0"/>
        <c:majorTickMark val="out"/>
        <c:minorTickMark val="none"/>
        <c:tickLblPos val="nextTo"/>
        <c:crossAx val="339479408"/>
        <c:crosses val="autoZero"/>
        <c:auto val="1"/>
        <c:lblAlgn val="ctr"/>
        <c:lblOffset val="100"/>
        <c:noMultiLvlLbl val="0"/>
      </c:catAx>
      <c:valAx>
        <c:axId val="339479408"/>
        <c:scaling>
          <c:orientation val="minMax"/>
          <c:max val="0.1"/>
          <c:min val="0"/>
        </c:scaling>
        <c:delete val="0"/>
        <c:axPos val="l"/>
        <c:majorGridlines/>
        <c:numFmt formatCode="0.0%" sourceLinked="1"/>
        <c:majorTickMark val="out"/>
        <c:minorTickMark val="none"/>
        <c:tickLblPos val="nextTo"/>
        <c:crossAx val="339478848"/>
        <c:crosses val="autoZero"/>
        <c:crossBetween val="between"/>
        <c:majorUnit val="1.0000000000000005E-2"/>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Internal Defects - RTM</a:t>
            </a:r>
            <a:endParaRPr lang="en-US">
              <a:effectLst/>
            </a:endParaRPr>
          </a:p>
        </c:rich>
      </c:tx>
      <c:layout>
        <c:manualLayout>
          <c:xMode val="edge"/>
          <c:yMode val="edge"/>
          <c:x val="0.25480096228278137"/>
          <c:y val="2.907079323417909E-2"/>
        </c:manualLayout>
      </c:layout>
      <c:overlay val="1"/>
    </c:title>
    <c:autoTitleDeleted val="0"/>
    <c:plotArea>
      <c:layout>
        <c:manualLayout>
          <c:layoutTarget val="inner"/>
          <c:xMode val="edge"/>
          <c:yMode val="edge"/>
          <c:x val="0.11278996111305555"/>
          <c:y val="0.17805373286674583"/>
          <c:w val="0.86330455284316165"/>
          <c:h val="0.58068346107899316"/>
        </c:manualLayout>
      </c:layout>
      <c:lineChart>
        <c:grouping val="standard"/>
        <c:varyColors val="0"/>
        <c:ser>
          <c:idx val="0"/>
          <c:order val="0"/>
          <c:tx>
            <c:strRef>
              <c:f>'[1]GRAPH Data'!$J$2</c:f>
              <c:strCache>
                <c:ptCount val="1"/>
                <c:pt idx="0">
                  <c:v>3 mo Average</c:v>
                </c:pt>
              </c:strCache>
            </c:strRef>
          </c:tx>
          <c:dLbls>
            <c:dLbl>
              <c:idx val="9"/>
              <c:layout>
                <c:manualLayout>
                  <c:x val="-5.4008309624961198E-2"/>
                  <c:y val="-7.3929956055982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9F-453B-9A5C-B11E46CE362C}"/>
                </c:ext>
              </c:extLst>
            </c:dLbl>
            <c:dLbl>
              <c:idx val="10"/>
              <c:layout>
                <c:manualLayout>
                  <c:x val="-1.279082196173442E-2"/>
                  <c:y val="-5.81507032983106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9F-453B-9A5C-B11E46CE362C}"/>
                </c:ext>
              </c:extLst>
            </c:dLbl>
            <c:numFmt formatCode="0.0%" sourceLinked="0"/>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strRef>
              <c:f>'[1]GRAPH Data'!$L$140:$L$151</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'[1]GRAPH Data'!$J$140:$J$151</c:f>
              <c:numCache>
                <c:formatCode>General</c:formatCode>
                <c:ptCount val="12"/>
                <c:pt idx="0">
                  <c:v>9.6450617283950612E-3</c:v>
                </c:pt>
                <c:pt idx="1">
                  <c:v>0</c:v>
                </c:pt>
                <c:pt idx="2">
                  <c:v>0</c:v>
                </c:pt>
                <c:pt idx="3">
                  <c:v>5.8910162002945507E-3</c:v>
                </c:pt>
                <c:pt idx="4">
                  <c:v>3.9234919077979404E-3</c:v>
                </c:pt>
                <c:pt idx="5">
                  <c:v>6.5741417092768442E-3</c:v>
                </c:pt>
                <c:pt idx="6">
                  <c:v>3.2835820895522386E-3</c:v>
                </c:pt>
                <c:pt idx="7">
                  <c:v>3.8115038115038116E-3</c:v>
                </c:pt>
                <c:pt idx="8">
                  <c:v>5.1863857374392216E-3</c:v>
                </c:pt>
                <c:pt idx="9">
                  <c:v>6.41025641025641E-3</c:v>
                </c:pt>
                <c:pt idx="10">
                  <c:v>5.763688760806916E-3</c:v>
                </c:pt>
                <c:pt idx="11">
                  <c:v>3.1637226469812814E-3</c:v>
                </c:pt>
              </c:numCache>
            </c:numRef>
          </c:val>
          <c:smooth val="0"/>
          <c:extLst>
            <c:ext xmlns:c16="http://schemas.microsoft.com/office/drawing/2014/chart" uri="{C3380CC4-5D6E-409C-BE32-E72D297353CC}">
              <c16:uniqueId val="{00000002-879F-453B-9A5C-B11E46CE362C}"/>
            </c:ext>
          </c:extLst>
        </c:ser>
        <c:ser>
          <c:idx val="1"/>
          <c:order val="1"/>
          <c:tx>
            <c:strRef>
              <c:f>'[1]GRAPH Data'!$L$2</c:f>
              <c:strCache>
                <c:ptCount val="1"/>
                <c:pt idx="0">
                  <c:v>Thresholds</c:v>
                </c:pt>
              </c:strCache>
            </c:strRef>
          </c:tx>
          <c:spPr>
            <a:ln>
              <a:round/>
            </a:ln>
          </c:spPr>
          <c:marker>
            <c:symbol val="none"/>
          </c:marker>
          <c:cat>
            <c:strRef>
              <c:f>'[1]GRAPH Data'!$L$140:$L$151</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'[1]GRAPH Data'!$M$131:$M$142</c:f>
              <c:numCache>
                <c:formatCode>General</c:formatCode>
                <c:ptCount val="12"/>
                <c:pt idx="0">
                  <c:v>0.03</c:v>
                </c:pt>
                <c:pt idx="1">
                  <c:v>0.03</c:v>
                </c:pt>
                <c:pt idx="2">
                  <c:v>0.03</c:v>
                </c:pt>
                <c:pt idx="3">
                  <c:v>0.03</c:v>
                </c:pt>
                <c:pt idx="4">
                  <c:v>0.03</c:v>
                </c:pt>
                <c:pt idx="5">
                  <c:v>0.03</c:v>
                </c:pt>
                <c:pt idx="6">
                  <c:v>0.03</c:v>
                </c:pt>
                <c:pt idx="7">
                  <c:v>0.03</c:v>
                </c:pt>
                <c:pt idx="8">
                  <c:v>0.03</c:v>
                </c:pt>
                <c:pt idx="9">
                  <c:v>0.03</c:v>
                </c:pt>
                <c:pt idx="10">
                  <c:v>0.03</c:v>
                </c:pt>
                <c:pt idx="11">
                  <c:v>0.03</c:v>
                </c:pt>
              </c:numCache>
            </c:numRef>
          </c:val>
          <c:smooth val="0"/>
          <c:extLst>
            <c:ext xmlns:c16="http://schemas.microsoft.com/office/drawing/2014/chart" uri="{C3380CC4-5D6E-409C-BE32-E72D297353CC}">
              <c16:uniqueId val="{00000003-879F-453B-9A5C-B11E46CE362C}"/>
            </c:ext>
          </c:extLst>
        </c:ser>
        <c:dLbls>
          <c:showLegendKey val="0"/>
          <c:showVal val="0"/>
          <c:showCatName val="0"/>
          <c:showSerName val="0"/>
          <c:showPercent val="0"/>
          <c:showBubbleSize val="0"/>
        </c:dLbls>
        <c:marker val="1"/>
        <c:smooth val="0"/>
        <c:axId val="339482768"/>
        <c:axId val="339483328"/>
      </c:lineChart>
      <c:catAx>
        <c:axId val="339482768"/>
        <c:scaling>
          <c:orientation val="minMax"/>
        </c:scaling>
        <c:delete val="0"/>
        <c:axPos val="b"/>
        <c:numFmt formatCode="[$-409]mmm\-yy;@" sourceLinked="0"/>
        <c:majorTickMark val="out"/>
        <c:minorTickMark val="none"/>
        <c:tickLblPos val="nextTo"/>
        <c:crossAx val="339483328"/>
        <c:crosses val="autoZero"/>
        <c:auto val="1"/>
        <c:lblAlgn val="ctr"/>
        <c:lblOffset val="100"/>
        <c:tickMarkSkip val="1"/>
        <c:noMultiLvlLbl val="0"/>
      </c:catAx>
      <c:valAx>
        <c:axId val="339483328"/>
        <c:scaling>
          <c:orientation val="minMax"/>
          <c:max val="5.0000000000000024E-2"/>
          <c:min val="0"/>
        </c:scaling>
        <c:delete val="0"/>
        <c:axPos val="l"/>
        <c:majorGridlines/>
        <c:numFmt formatCode="0.0%" sourceLinked="0"/>
        <c:majorTickMark val="out"/>
        <c:minorTickMark val="none"/>
        <c:tickLblPos val="nextTo"/>
        <c:crossAx val="33948276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horizontalDpi="-3" verticalDpi="-3"/>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Deliveries On Time </a:t>
            </a:r>
            <a:r>
              <a:rPr lang="en-US" baseline="0"/>
              <a:t>- Monthly</a:t>
            </a:r>
          </a:p>
        </c:rich>
      </c:tx>
      <c:layout>
        <c:manualLayout>
          <c:xMode val="edge"/>
          <c:yMode val="edge"/>
          <c:x val="0.26244931250236875"/>
          <c:y val="1.3470877115971165E-4"/>
        </c:manualLayout>
      </c:layout>
      <c:overlay val="1"/>
    </c:title>
    <c:autoTitleDeleted val="0"/>
    <c:plotArea>
      <c:layout>
        <c:manualLayout>
          <c:layoutTarget val="inner"/>
          <c:xMode val="edge"/>
          <c:yMode val="edge"/>
          <c:x val="0.10298838339476825"/>
          <c:y val="0.10786257658091468"/>
          <c:w val="0.83176590877947565"/>
          <c:h val="0.71463171754694665"/>
        </c:manualLayout>
      </c:layout>
      <c:lineChart>
        <c:grouping val="standard"/>
        <c:varyColors val="0"/>
        <c:ser>
          <c:idx val="0"/>
          <c:order val="0"/>
          <c:spPr>
            <a:ln cap="rnd">
              <a:round/>
            </a:ln>
          </c:spPr>
          <c:dLbls>
            <c:dLbl>
              <c:idx val="0"/>
              <c:delete val="1"/>
              <c:extLst>
                <c:ext xmlns:c15="http://schemas.microsoft.com/office/drawing/2012/chart" uri="{CE6537A1-D6FC-4f65-9D91-7224C49458BB}"/>
                <c:ext xmlns:c16="http://schemas.microsoft.com/office/drawing/2014/chart" uri="{C3380CC4-5D6E-409C-BE32-E72D297353CC}">
                  <c16:uniqueId val="{00000000-99D6-4277-95F7-7C7E22C01E11}"/>
                </c:ext>
              </c:extLst>
            </c:dLbl>
            <c:dLbl>
              <c:idx val="1"/>
              <c:delete val="1"/>
              <c:extLst>
                <c:ext xmlns:c15="http://schemas.microsoft.com/office/drawing/2012/chart" uri="{CE6537A1-D6FC-4f65-9D91-7224C49458BB}"/>
                <c:ext xmlns:c16="http://schemas.microsoft.com/office/drawing/2014/chart" uri="{C3380CC4-5D6E-409C-BE32-E72D297353CC}">
                  <c16:uniqueId val="{00000001-99D6-4277-95F7-7C7E22C01E11}"/>
                </c:ext>
              </c:extLst>
            </c:dLbl>
            <c:dLbl>
              <c:idx val="2"/>
              <c:delete val="1"/>
              <c:extLst>
                <c:ext xmlns:c15="http://schemas.microsoft.com/office/drawing/2012/chart" uri="{CE6537A1-D6FC-4f65-9D91-7224C49458BB}"/>
                <c:ext xmlns:c16="http://schemas.microsoft.com/office/drawing/2014/chart" uri="{C3380CC4-5D6E-409C-BE32-E72D297353CC}">
                  <c16:uniqueId val="{00000002-99D6-4277-95F7-7C7E22C01E11}"/>
                </c:ext>
              </c:extLst>
            </c:dLbl>
            <c:dLbl>
              <c:idx val="3"/>
              <c:delete val="1"/>
              <c:extLst>
                <c:ext xmlns:c15="http://schemas.microsoft.com/office/drawing/2012/chart" uri="{CE6537A1-D6FC-4f65-9D91-7224C49458BB}"/>
                <c:ext xmlns:c16="http://schemas.microsoft.com/office/drawing/2014/chart" uri="{C3380CC4-5D6E-409C-BE32-E72D297353CC}">
                  <c16:uniqueId val="{00000003-99D6-4277-95F7-7C7E22C01E11}"/>
                </c:ext>
              </c:extLst>
            </c:dLbl>
            <c:dLbl>
              <c:idx val="4"/>
              <c:delete val="1"/>
              <c:extLst>
                <c:ext xmlns:c15="http://schemas.microsoft.com/office/drawing/2012/chart" uri="{CE6537A1-D6FC-4f65-9D91-7224C49458BB}"/>
                <c:ext xmlns:c16="http://schemas.microsoft.com/office/drawing/2014/chart" uri="{C3380CC4-5D6E-409C-BE32-E72D297353CC}">
                  <c16:uniqueId val="{00000004-99D6-4277-95F7-7C7E22C01E11}"/>
                </c:ext>
              </c:extLst>
            </c:dLbl>
            <c:dLbl>
              <c:idx val="5"/>
              <c:delete val="1"/>
              <c:extLst>
                <c:ext xmlns:c15="http://schemas.microsoft.com/office/drawing/2012/chart" uri="{CE6537A1-D6FC-4f65-9D91-7224C49458BB}"/>
                <c:ext xmlns:c16="http://schemas.microsoft.com/office/drawing/2014/chart" uri="{C3380CC4-5D6E-409C-BE32-E72D297353CC}">
                  <c16:uniqueId val="{00000005-99D6-4277-95F7-7C7E22C01E11}"/>
                </c:ext>
              </c:extLst>
            </c:dLbl>
            <c:dLbl>
              <c:idx val="6"/>
              <c:delete val="1"/>
              <c:extLst>
                <c:ext xmlns:c15="http://schemas.microsoft.com/office/drawing/2012/chart" uri="{CE6537A1-D6FC-4f65-9D91-7224C49458BB}"/>
                <c:ext xmlns:c16="http://schemas.microsoft.com/office/drawing/2014/chart" uri="{C3380CC4-5D6E-409C-BE32-E72D297353CC}">
                  <c16:uniqueId val="{00000006-99D6-4277-95F7-7C7E22C01E11}"/>
                </c:ext>
              </c:extLst>
            </c:dLbl>
            <c:dLbl>
              <c:idx val="7"/>
              <c:delete val="1"/>
              <c:extLst>
                <c:ext xmlns:c15="http://schemas.microsoft.com/office/drawing/2012/chart" uri="{CE6537A1-D6FC-4f65-9D91-7224C49458BB}"/>
                <c:ext xmlns:c16="http://schemas.microsoft.com/office/drawing/2014/chart" uri="{C3380CC4-5D6E-409C-BE32-E72D297353CC}">
                  <c16:uniqueId val="{00000007-99D6-4277-95F7-7C7E22C01E11}"/>
                </c:ext>
              </c:extLst>
            </c:dLbl>
            <c:dLbl>
              <c:idx val="8"/>
              <c:delete val="1"/>
              <c:extLst>
                <c:ext xmlns:c15="http://schemas.microsoft.com/office/drawing/2012/chart" uri="{CE6537A1-D6FC-4f65-9D91-7224C49458BB}"/>
                <c:ext xmlns:c16="http://schemas.microsoft.com/office/drawing/2014/chart" uri="{C3380CC4-5D6E-409C-BE32-E72D297353CC}">
                  <c16:uniqueId val="{00000008-99D6-4277-95F7-7C7E22C01E11}"/>
                </c:ext>
              </c:extLst>
            </c:dLbl>
            <c:dLbl>
              <c:idx val="9"/>
              <c:delete val="1"/>
              <c:extLst>
                <c:ext xmlns:c15="http://schemas.microsoft.com/office/drawing/2012/chart" uri="{CE6537A1-D6FC-4f65-9D91-7224C49458BB}"/>
                <c:ext xmlns:c16="http://schemas.microsoft.com/office/drawing/2014/chart" uri="{C3380CC4-5D6E-409C-BE32-E72D297353CC}">
                  <c16:uniqueId val="{00000009-99D6-4277-95F7-7C7E22C01E11}"/>
                </c:ext>
              </c:extLst>
            </c:dLbl>
            <c:dLbl>
              <c:idx val="10"/>
              <c:layout>
                <c:manualLayout>
                  <c:x val="-5.2088128407026084E-2"/>
                  <c:y val="5.0998700401907703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277-95F7-7C7E22C01E11}"/>
                </c:ext>
              </c:extLst>
            </c:dLbl>
            <c:dLbl>
              <c:idx val="11"/>
              <c:layout>
                <c:manualLayout>
                  <c:x val="-8.1135885358615267E-3"/>
                  <c:y val="4.4893378226712133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277-95F7-7C7E22C01E11}"/>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Data'!$J$144:$J$155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C-99D6-4277-95F7-7C7E22C01E11}"/>
            </c:ext>
          </c:extLst>
        </c:ser>
        <c:ser>
          <c:idx val="1"/>
          <c:order val="1"/>
          <c:marker>
            <c:symbol val="none"/>
          </c:marker>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Data'!$AB$81:$AB$92</c:f>
              <c:numCache>
                <c:formatCode>0.0%</c:formatCode>
                <c:ptCount val="12"/>
                <c:pt idx="0">
                  <c:v>0.95</c:v>
                </c:pt>
                <c:pt idx="1">
                  <c:v>0.95</c:v>
                </c:pt>
                <c:pt idx="2">
                  <c:v>0.95</c:v>
                </c:pt>
                <c:pt idx="3">
                  <c:v>0.95</c:v>
                </c:pt>
                <c:pt idx="4">
                  <c:v>0.95</c:v>
                </c:pt>
                <c:pt idx="5">
                  <c:v>0.95</c:v>
                </c:pt>
                <c:pt idx="6">
                  <c:v>0.95</c:v>
                </c:pt>
                <c:pt idx="7">
                  <c:v>0.95</c:v>
                </c:pt>
                <c:pt idx="8">
                  <c:v>0.95</c:v>
                </c:pt>
                <c:pt idx="9">
                  <c:v>0.95</c:v>
                </c:pt>
                <c:pt idx="10">
                  <c:v>0.95</c:v>
                </c:pt>
                <c:pt idx="11">
                  <c:v>0.95</c:v>
                </c:pt>
              </c:numCache>
            </c:numRef>
          </c:val>
          <c:smooth val="0"/>
          <c:extLst>
            <c:ext xmlns:c16="http://schemas.microsoft.com/office/drawing/2014/chart" uri="{C3380CC4-5D6E-409C-BE32-E72D297353CC}">
              <c16:uniqueId val="{0000000D-99D6-4277-95F7-7C7E22C01E11}"/>
            </c:ext>
          </c:extLst>
        </c:ser>
        <c:dLbls>
          <c:showLegendKey val="0"/>
          <c:showVal val="0"/>
          <c:showCatName val="0"/>
          <c:showSerName val="0"/>
          <c:showPercent val="0"/>
          <c:showBubbleSize val="0"/>
        </c:dLbls>
        <c:marker val="1"/>
        <c:smooth val="0"/>
        <c:axId val="338892928"/>
        <c:axId val="338893488"/>
      </c:lineChart>
      <c:dateAx>
        <c:axId val="338892928"/>
        <c:scaling>
          <c:orientation val="minMax"/>
        </c:scaling>
        <c:delete val="0"/>
        <c:axPos val="b"/>
        <c:numFmt formatCode="[$-409]mmm\-yy;@" sourceLinked="0"/>
        <c:majorTickMark val="out"/>
        <c:minorTickMark val="none"/>
        <c:tickLblPos val="nextTo"/>
        <c:txPr>
          <a:bodyPr rot="-2700000"/>
          <a:lstStyle/>
          <a:p>
            <a:pPr>
              <a:defRPr/>
            </a:pPr>
            <a:endParaRPr lang="en-US"/>
          </a:p>
        </c:txPr>
        <c:crossAx val="338893488"/>
        <c:crosses val="autoZero"/>
        <c:auto val="1"/>
        <c:lblOffset val="100"/>
        <c:baseTimeUnit val="months"/>
        <c:minorUnit val="1"/>
      </c:dateAx>
      <c:valAx>
        <c:axId val="338893488"/>
        <c:scaling>
          <c:orientation val="minMax"/>
          <c:max val="1"/>
          <c:min val="0.9"/>
        </c:scaling>
        <c:delete val="0"/>
        <c:axPos val="l"/>
        <c:majorGridlines/>
        <c:numFmt formatCode="0.0%" sourceLinked="0"/>
        <c:majorTickMark val="out"/>
        <c:minorTickMark val="none"/>
        <c:tickLblPos val="nextTo"/>
        <c:spPr>
          <a:ln>
            <a:round/>
          </a:ln>
        </c:spPr>
        <c:crossAx val="33889292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Deliveries</a:t>
            </a:r>
            <a:r>
              <a:rPr lang="en-US" baseline="0"/>
              <a:t> On Time </a:t>
            </a:r>
            <a:r>
              <a:rPr lang="en-US"/>
              <a:t>- R3M</a:t>
            </a:r>
          </a:p>
        </c:rich>
      </c:tx>
      <c:layout>
        <c:manualLayout>
          <c:xMode val="edge"/>
          <c:yMode val="edge"/>
          <c:x val="0.32707538381043616"/>
          <c:y val="1.1661736242468143E-2"/>
        </c:manualLayout>
      </c:layout>
      <c:overlay val="1"/>
    </c:title>
    <c:autoTitleDeleted val="0"/>
    <c:plotArea>
      <c:layout>
        <c:manualLayout>
          <c:layoutTarget val="inner"/>
          <c:xMode val="edge"/>
          <c:yMode val="edge"/>
          <c:x val="0.12307716040984297"/>
          <c:y val="0.11480605740609012"/>
          <c:w val="0.83978729658792661"/>
          <c:h val="0.69385861081090361"/>
        </c:manualLayout>
      </c:layout>
      <c:lineChart>
        <c:grouping val="standard"/>
        <c:varyColors val="0"/>
        <c:ser>
          <c:idx val="0"/>
          <c:order val="0"/>
          <c:tx>
            <c:strRef>
              <c:f>'Graph Data'!$B$144:$B$155</c:f>
              <c:strCache>
                <c:ptCount val="12"/>
                <c:pt idx="0">
                  <c:v>1-Oct-23</c:v>
                </c:pt>
                <c:pt idx="1">
                  <c:v>1-Nov-23</c:v>
                </c:pt>
                <c:pt idx="2">
                  <c:v>1-Dec-23</c:v>
                </c:pt>
                <c:pt idx="3">
                  <c:v>1-Jan-24</c:v>
                </c:pt>
                <c:pt idx="4">
                  <c:v>1-Feb-24</c:v>
                </c:pt>
                <c:pt idx="5">
                  <c:v>1-Mar-24</c:v>
                </c:pt>
                <c:pt idx="6">
                  <c:v>1-Apr-24</c:v>
                </c:pt>
                <c:pt idx="7">
                  <c:v>1-May-24</c:v>
                </c:pt>
                <c:pt idx="8">
                  <c:v>1-Jun-24</c:v>
                </c:pt>
                <c:pt idx="9">
                  <c:v>1-Jul-24</c:v>
                </c:pt>
                <c:pt idx="10">
                  <c:v>1-Aug-24</c:v>
                </c:pt>
                <c:pt idx="11">
                  <c:v>1-Sep-24</c:v>
                </c:pt>
              </c:strCache>
            </c:strRef>
          </c:tx>
          <c:dLbls>
            <c:dLbl>
              <c:idx val="10"/>
              <c:layout>
                <c:manualLayout>
                  <c:x val="-5.3707447338242134E-2"/>
                  <c:y val="5.6277056277056266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8BD-43AB-AED6-CDDCA2287F32}"/>
                </c:ext>
              </c:extLst>
            </c:dLbl>
            <c:dLbl>
              <c:idx val="11"/>
              <c:layout>
                <c:manualLayout>
                  <c:x val="-2.1592424632879487E-2"/>
                  <c:y val="-7.792241878856053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BD-43AB-AED6-CDDCA2287F32}"/>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Data'!$V$144:$V$155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F8BD-43AB-AED6-CDDCA2287F32}"/>
            </c:ext>
          </c:extLst>
        </c:ser>
        <c:dLbls>
          <c:showLegendKey val="0"/>
          <c:showVal val="0"/>
          <c:showCatName val="0"/>
          <c:showSerName val="0"/>
          <c:showPercent val="0"/>
          <c:showBubbleSize val="0"/>
        </c:dLbls>
        <c:marker val="1"/>
        <c:smooth val="0"/>
        <c:axId val="338895728"/>
        <c:axId val="338896288"/>
      </c:lineChart>
      <c:dateAx>
        <c:axId val="338895728"/>
        <c:scaling>
          <c:orientation val="minMax"/>
        </c:scaling>
        <c:delete val="0"/>
        <c:axPos val="b"/>
        <c:numFmt formatCode="[$-409]mmm\-yy;@" sourceLinked="0"/>
        <c:majorTickMark val="out"/>
        <c:minorTickMark val="none"/>
        <c:tickLblPos val="nextTo"/>
        <c:txPr>
          <a:bodyPr rot="-2700000"/>
          <a:lstStyle/>
          <a:p>
            <a:pPr>
              <a:defRPr/>
            </a:pPr>
            <a:endParaRPr lang="en-US"/>
          </a:p>
        </c:txPr>
        <c:crossAx val="338896288"/>
        <c:crosses val="autoZero"/>
        <c:auto val="1"/>
        <c:lblOffset val="100"/>
        <c:baseTimeUnit val="months"/>
        <c:minorUnit val="1"/>
      </c:dateAx>
      <c:valAx>
        <c:axId val="338896288"/>
        <c:scaling>
          <c:orientation val="minMax"/>
          <c:max val="1"/>
          <c:min val="0.9"/>
        </c:scaling>
        <c:delete val="0"/>
        <c:axPos val="l"/>
        <c:majorGridlines/>
        <c:numFmt formatCode="0.0%" sourceLinked="0"/>
        <c:majorTickMark val="out"/>
        <c:minorTickMark val="none"/>
        <c:tickLblPos val="nextTo"/>
        <c:crossAx val="338895728"/>
        <c:crosses val="autoZero"/>
        <c:crossBetween val="between"/>
      </c:valAx>
      <c:spPr>
        <a:ln cap="rnd"/>
      </c:spPr>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Deliveries Returned - Monthly</a:t>
            </a:r>
          </a:p>
        </c:rich>
      </c:tx>
      <c:overlay val="0"/>
    </c:title>
    <c:autoTitleDeleted val="0"/>
    <c:plotArea>
      <c:layout>
        <c:manualLayout>
          <c:layoutTarget val="inner"/>
          <c:xMode val="edge"/>
          <c:yMode val="edge"/>
          <c:x val="7.818561141395787E-2"/>
          <c:y val="9.7491524496937682E-2"/>
          <c:w val="0.90044686721852074"/>
          <c:h val="0.76691245625561788"/>
        </c:manualLayout>
      </c:layout>
      <c:lineChart>
        <c:grouping val="standard"/>
        <c:varyColors val="0"/>
        <c:ser>
          <c:idx val="0"/>
          <c:order val="0"/>
          <c:tx>
            <c:strRef>
              <c:f>'Graph Data'!$P$2</c:f>
              <c:strCache>
                <c:ptCount val="1"/>
                <c:pt idx="0">
                  <c:v>Monthly Average</c:v>
                </c:pt>
              </c:strCache>
            </c:strRef>
          </c:tx>
          <c:dLbls>
            <c:dLbl>
              <c:idx val="0"/>
              <c:delete val="1"/>
              <c:extLst>
                <c:ext xmlns:c15="http://schemas.microsoft.com/office/drawing/2012/chart" uri="{CE6537A1-D6FC-4f65-9D91-7224C49458BB}"/>
                <c:ext xmlns:c16="http://schemas.microsoft.com/office/drawing/2014/chart" uri="{C3380CC4-5D6E-409C-BE32-E72D297353CC}">
                  <c16:uniqueId val="{00000000-A634-498C-AD86-265F274147F4}"/>
                </c:ext>
              </c:extLst>
            </c:dLbl>
            <c:dLbl>
              <c:idx val="1"/>
              <c:delete val="1"/>
              <c:extLst>
                <c:ext xmlns:c15="http://schemas.microsoft.com/office/drawing/2012/chart" uri="{CE6537A1-D6FC-4f65-9D91-7224C49458BB}"/>
                <c:ext xmlns:c16="http://schemas.microsoft.com/office/drawing/2014/chart" uri="{C3380CC4-5D6E-409C-BE32-E72D297353CC}">
                  <c16:uniqueId val="{00000001-A634-498C-AD86-265F274147F4}"/>
                </c:ext>
              </c:extLst>
            </c:dLbl>
            <c:dLbl>
              <c:idx val="2"/>
              <c:delete val="1"/>
              <c:extLst>
                <c:ext xmlns:c15="http://schemas.microsoft.com/office/drawing/2012/chart" uri="{CE6537A1-D6FC-4f65-9D91-7224C49458BB}"/>
                <c:ext xmlns:c16="http://schemas.microsoft.com/office/drawing/2014/chart" uri="{C3380CC4-5D6E-409C-BE32-E72D297353CC}">
                  <c16:uniqueId val="{00000002-A634-498C-AD86-265F274147F4}"/>
                </c:ext>
              </c:extLst>
            </c:dLbl>
            <c:dLbl>
              <c:idx val="3"/>
              <c:delete val="1"/>
              <c:extLst>
                <c:ext xmlns:c15="http://schemas.microsoft.com/office/drawing/2012/chart" uri="{CE6537A1-D6FC-4f65-9D91-7224C49458BB}"/>
                <c:ext xmlns:c16="http://schemas.microsoft.com/office/drawing/2014/chart" uri="{C3380CC4-5D6E-409C-BE32-E72D297353CC}">
                  <c16:uniqueId val="{00000003-A634-498C-AD86-265F274147F4}"/>
                </c:ext>
              </c:extLst>
            </c:dLbl>
            <c:dLbl>
              <c:idx val="4"/>
              <c:delete val="1"/>
              <c:extLst>
                <c:ext xmlns:c15="http://schemas.microsoft.com/office/drawing/2012/chart" uri="{CE6537A1-D6FC-4f65-9D91-7224C49458BB}"/>
                <c:ext xmlns:c16="http://schemas.microsoft.com/office/drawing/2014/chart" uri="{C3380CC4-5D6E-409C-BE32-E72D297353CC}">
                  <c16:uniqueId val="{00000004-A634-498C-AD86-265F274147F4}"/>
                </c:ext>
              </c:extLst>
            </c:dLbl>
            <c:dLbl>
              <c:idx val="5"/>
              <c:delete val="1"/>
              <c:extLst>
                <c:ext xmlns:c15="http://schemas.microsoft.com/office/drawing/2012/chart" uri="{CE6537A1-D6FC-4f65-9D91-7224C49458BB}"/>
                <c:ext xmlns:c16="http://schemas.microsoft.com/office/drawing/2014/chart" uri="{C3380CC4-5D6E-409C-BE32-E72D297353CC}">
                  <c16:uniqueId val="{00000005-A634-498C-AD86-265F274147F4}"/>
                </c:ext>
              </c:extLst>
            </c:dLbl>
            <c:dLbl>
              <c:idx val="6"/>
              <c:delete val="1"/>
              <c:extLst>
                <c:ext xmlns:c15="http://schemas.microsoft.com/office/drawing/2012/chart" uri="{CE6537A1-D6FC-4f65-9D91-7224C49458BB}"/>
                <c:ext xmlns:c16="http://schemas.microsoft.com/office/drawing/2014/chart" uri="{C3380CC4-5D6E-409C-BE32-E72D297353CC}">
                  <c16:uniqueId val="{00000006-A634-498C-AD86-265F274147F4}"/>
                </c:ext>
              </c:extLst>
            </c:dLbl>
            <c:dLbl>
              <c:idx val="7"/>
              <c:delete val="1"/>
              <c:extLst>
                <c:ext xmlns:c15="http://schemas.microsoft.com/office/drawing/2012/chart" uri="{CE6537A1-D6FC-4f65-9D91-7224C49458BB}"/>
                <c:ext xmlns:c16="http://schemas.microsoft.com/office/drawing/2014/chart" uri="{C3380CC4-5D6E-409C-BE32-E72D297353CC}">
                  <c16:uniqueId val="{00000007-A634-498C-AD86-265F274147F4}"/>
                </c:ext>
              </c:extLst>
            </c:dLbl>
            <c:dLbl>
              <c:idx val="8"/>
              <c:delete val="1"/>
              <c:extLst>
                <c:ext xmlns:c15="http://schemas.microsoft.com/office/drawing/2012/chart" uri="{CE6537A1-D6FC-4f65-9D91-7224C49458BB}"/>
                <c:ext xmlns:c16="http://schemas.microsoft.com/office/drawing/2014/chart" uri="{C3380CC4-5D6E-409C-BE32-E72D297353CC}">
                  <c16:uniqueId val="{00000008-A634-498C-AD86-265F274147F4}"/>
                </c:ext>
              </c:extLst>
            </c:dLbl>
            <c:dLbl>
              <c:idx val="9"/>
              <c:delete val="1"/>
              <c:extLst>
                <c:ext xmlns:c15="http://schemas.microsoft.com/office/drawing/2012/chart" uri="{CE6537A1-D6FC-4f65-9D91-7224C49458BB}"/>
                <c:ext xmlns:c16="http://schemas.microsoft.com/office/drawing/2014/chart" uri="{C3380CC4-5D6E-409C-BE32-E72D297353CC}">
                  <c16:uniqueId val="{00000009-A634-498C-AD86-265F274147F4}"/>
                </c:ext>
              </c:extLst>
            </c:dLbl>
            <c:dLbl>
              <c:idx val="10"/>
              <c:layout>
                <c:manualLayout>
                  <c:x val="-8.0374780182359468E-2"/>
                  <c:y val="-5.0641404199475056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634-498C-AD86-265F274147F4}"/>
                </c:ext>
              </c:extLst>
            </c:dLbl>
            <c:dLbl>
              <c:idx val="11"/>
              <c:layout>
                <c:manualLayout>
                  <c:x val="-1.0613764238458483E-2"/>
                  <c:y val="4.4296803933277194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634-498C-AD86-265F274147F4}"/>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Data'!$P$144:$P$155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C-A634-498C-AD86-265F274147F4}"/>
            </c:ext>
          </c:extLst>
        </c:ser>
        <c:dLbls>
          <c:showLegendKey val="0"/>
          <c:showVal val="0"/>
          <c:showCatName val="0"/>
          <c:showSerName val="0"/>
          <c:showPercent val="0"/>
          <c:showBubbleSize val="0"/>
        </c:dLbls>
        <c:marker val="1"/>
        <c:smooth val="0"/>
        <c:axId val="338898528"/>
        <c:axId val="338899088"/>
      </c:lineChart>
      <c:dateAx>
        <c:axId val="338898528"/>
        <c:scaling>
          <c:orientation val="minMax"/>
        </c:scaling>
        <c:delete val="0"/>
        <c:axPos val="b"/>
        <c:numFmt formatCode="[$-409]mmm\-yy;@" sourceLinked="0"/>
        <c:majorTickMark val="out"/>
        <c:minorTickMark val="none"/>
        <c:tickLblPos val="nextTo"/>
        <c:txPr>
          <a:bodyPr rot="-2700000"/>
          <a:lstStyle/>
          <a:p>
            <a:pPr>
              <a:defRPr/>
            </a:pPr>
            <a:endParaRPr lang="en-US"/>
          </a:p>
        </c:txPr>
        <c:crossAx val="338899088"/>
        <c:crosses val="autoZero"/>
        <c:auto val="1"/>
        <c:lblOffset val="100"/>
        <c:baseTimeUnit val="months"/>
      </c:dateAx>
      <c:valAx>
        <c:axId val="338899088"/>
        <c:scaling>
          <c:orientation val="minMax"/>
          <c:max val="0.2"/>
        </c:scaling>
        <c:delete val="0"/>
        <c:axPos val="l"/>
        <c:majorGridlines/>
        <c:numFmt formatCode="0.0%" sourceLinked="1"/>
        <c:majorTickMark val="out"/>
        <c:minorTickMark val="none"/>
        <c:tickLblPos val="nextTo"/>
        <c:crossAx val="33889852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Units</a:t>
            </a:r>
            <a:r>
              <a:rPr lang="en-US" baseline="0"/>
              <a:t> Returned - Monthly</a:t>
            </a:r>
            <a:endParaRPr lang="en-US"/>
          </a:p>
        </c:rich>
      </c:tx>
      <c:layout>
        <c:manualLayout>
          <c:xMode val="edge"/>
          <c:yMode val="edge"/>
          <c:x val="0.25358533559510849"/>
          <c:y val="1.8177766841644794E-2"/>
        </c:manualLayout>
      </c:layout>
      <c:overlay val="0"/>
    </c:title>
    <c:autoTitleDeleted val="0"/>
    <c:plotArea>
      <c:layout>
        <c:manualLayout>
          <c:layoutTarget val="inner"/>
          <c:xMode val="edge"/>
          <c:yMode val="edge"/>
          <c:x val="8.3911602395854767E-2"/>
          <c:y val="0.10036745406824149"/>
          <c:w val="0.8955447512857786"/>
          <c:h val="0.74302368664056306"/>
        </c:manualLayout>
      </c:layout>
      <c:lineChart>
        <c:grouping val="standard"/>
        <c:varyColors val="0"/>
        <c:ser>
          <c:idx val="0"/>
          <c:order val="0"/>
          <c:tx>
            <c:strRef>
              <c:f>'Graph Data'!$T$2</c:f>
              <c:strCache>
                <c:ptCount val="1"/>
                <c:pt idx="0">
                  <c:v>Monthly Average</c:v>
                </c:pt>
              </c:strCache>
            </c:strRef>
          </c:tx>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0-1311-42DA-98A5-4C8B142E0126}"/>
                </c:ext>
              </c:extLst>
            </c:dLbl>
            <c:dLbl>
              <c:idx val="1"/>
              <c:delete val="1"/>
              <c:extLst>
                <c:ext xmlns:c15="http://schemas.microsoft.com/office/drawing/2012/chart" uri="{CE6537A1-D6FC-4f65-9D91-7224C49458BB}"/>
                <c:ext xmlns:c16="http://schemas.microsoft.com/office/drawing/2014/chart" uri="{C3380CC4-5D6E-409C-BE32-E72D297353CC}">
                  <c16:uniqueId val="{00000001-1311-42DA-98A5-4C8B142E0126}"/>
                </c:ext>
              </c:extLst>
            </c:dLbl>
            <c:dLbl>
              <c:idx val="2"/>
              <c:delete val="1"/>
              <c:extLst>
                <c:ext xmlns:c15="http://schemas.microsoft.com/office/drawing/2012/chart" uri="{CE6537A1-D6FC-4f65-9D91-7224C49458BB}"/>
                <c:ext xmlns:c16="http://schemas.microsoft.com/office/drawing/2014/chart" uri="{C3380CC4-5D6E-409C-BE32-E72D297353CC}">
                  <c16:uniqueId val="{00000002-1311-42DA-98A5-4C8B142E0126}"/>
                </c:ext>
              </c:extLst>
            </c:dLbl>
            <c:dLbl>
              <c:idx val="3"/>
              <c:delete val="1"/>
              <c:extLst>
                <c:ext xmlns:c15="http://schemas.microsoft.com/office/drawing/2012/chart" uri="{CE6537A1-D6FC-4f65-9D91-7224C49458BB}"/>
                <c:ext xmlns:c16="http://schemas.microsoft.com/office/drawing/2014/chart" uri="{C3380CC4-5D6E-409C-BE32-E72D297353CC}">
                  <c16:uniqueId val="{00000003-1311-42DA-98A5-4C8B142E0126}"/>
                </c:ext>
              </c:extLst>
            </c:dLbl>
            <c:dLbl>
              <c:idx val="4"/>
              <c:delete val="1"/>
              <c:extLst>
                <c:ext xmlns:c15="http://schemas.microsoft.com/office/drawing/2012/chart" uri="{CE6537A1-D6FC-4f65-9D91-7224C49458BB}"/>
                <c:ext xmlns:c16="http://schemas.microsoft.com/office/drawing/2014/chart" uri="{C3380CC4-5D6E-409C-BE32-E72D297353CC}">
                  <c16:uniqueId val="{00000004-1311-42DA-98A5-4C8B142E0126}"/>
                </c:ext>
              </c:extLst>
            </c:dLbl>
            <c:dLbl>
              <c:idx val="5"/>
              <c:delete val="1"/>
              <c:extLst>
                <c:ext xmlns:c15="http://schemas.microsoft.com/office/drawing/2012/chart" uri="{CE6537A1-D6FC-4f65-9D91-7224C49458BB}"/>
                <c:ext xmlns:c16="http://schemas.microsoft.com/office/drawing/2014/chart" uri="{C3380CC4-5D6E-409C-BE32-E72D297353CC}">
                  <c16:uniqueId val="{00000005-1311-42DA-98A5-4C8B142E0126}"/>
                </c:ext>
              </c:extLst>
            </c:dLbl>
            <c:dLbl>
              <c:idx val="6"/>
              <c:delete val="1"/>
              <c:extLst>
                <c:ext xmlns:c15="http://schemas.microsoft.com/office/drawing/2012/chart" uri="{CE6537A1-D6FC-4f65-9D91-7224C49458BB}"/>
                <c:ext xmlns:c16="http://schemas.microsoft.com/office/drawing/2014/chart" uri="{C3380CC4-5D6E-409C-BE32-E72D297353CC}">
                  <c16:uniqueId val="{00000006-1311-42DA-98A5-4C8B142E0126}"/>
                </c:ext>
              </c:extLst>
            </c:dLbl>
            <c:dLbl>
              <c:idx val="7"/>
              <c:delete val="1"/>
              <c:extLst>
                <c:ext xmlns:c15="http://schemas.microsoft.com/office/drawing/2012/chart" uri="{CE6537A1-D6FC-4f65-9D91-7224C49458BB}"/>
                <c:ext xmlns:c16="http://schemas.microsoft.com/office/drawing/2014/chart" uri="{C3380CC4-5D6E-409C-BE32-E72D297353CC}">
                  <c16:uniqueId val="{00000007-1311-42DA-98A5-4C8B142E0126}"/>
                </c:ext>
              </c:extLst>
            </c:dLbl>
            <c:dLbl>
              <c:idx val="8"/>
              <c:delete val="1"/>
              <c:extLst>
                <c:ext xmlns:c15="http://schemas.microsoft.com/office/drawing/2012/chart" uri="{CE6537A1-D6FC-4f65-9D91-7224C49458BB}"/>
                <c:ext xmlns:c16="http://schemas.microsoft.com/office/drawing/2014/chart" uri="{C3380CC4-5D6E-409C-BE32-E72D297353CC}">
                  <c16:uniqueId val="{00000008-1311-42DA-98A5-4C8B142E0126}"/>
                </c:ext>
              </c:extLst>
            </c:dLbl>
            <c:dLbl>
              <c:idx val="9"/>
              <c:delete val="1"/>
              <c:extLst>
                <c:ext xmlns:c15="http://schemas.microsoft.com/office/drawing/2012/chart" uri="{CE6537A1-D6FC-4f65-9D91-7224C49458BB}"/>
                <c:ext xmlns:c16="http://schemas.microsoft.com/office/drawing/2014/chart" uri="{C3380CC4-5D6E-409C-BE32-E72D297353CC}">
                  <c16:uniqueId val="{00000009-1311-42DA-98A5-4C8B142E0126}"/>
                </c:ext>
              </c:extLst>
            </c:dLbl>
            <c:dLbl>
              <c:idx val="10"/>
              <c:layout>
                <c:manualLayout>
                  <c:x val="-4.5054645561751608E-2"/>
                  <c:y val="-6.6545929471231779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311-42DA-98A5-4C8B142E0126}"/>
                </c:ext>
              </c:extLst>
            </c:dLbl>
            <c:dLbl>
              <c:idx val="11"/>
              <c:layout>
                <c:manualLayout>
                  <c:x val="-1.7915909549768023E-2"/>
                  <c:y val="-4.8917596237970484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311-42DA-98A5-4C8B142E0126}"/>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Data'!$T$144:$T$155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C-1311-42DA-98A5-4C8B142E0126}"/>
            </c:ext>
          </c:extLst>
        </c:ser>
        <c:ser>
          <c:idx val="1"/>
          <c:order val="1"/>
          <c:tx>
            <c:strRef>
              <c:f>'Graph Data'!$AC$2</c:f>
              <c:strCache>
                <c:ptCount val="1"/>
                <c:pt idx="0">
                  <c:v>Returns</c:v>
                </c:pt>
              </c:strCache>
            </c:strRef>
          </c:tx>
          <c:marker>
            <c:symbol val="none"/>
          </c:marker>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Data'!$AC$89:$AC$100</c:f>
              <c:numCache>
                <c:formatCode>0.0%</c:formatCode>
                <c:ptCount val="12"/>
                <c:pt idx="0">
                  <c:v>0.05</c:v>
                </c:pt>
                <c:pt idx="1">
                  <c:v>0.05</c:v>
                </c:pt>
                <c:pt idx="2">
                  <c:v>0.05</c:v>
                </c:pt>
                <c:pt idx="3">
                  <c:v>0.05</c:v>
                </c:pt>
                <c:pt idx="4">
                  <c:v>0.05</c:v>
                </c:pt>
                <c:pt idx="5">
                  <c:v>0.05</c:v>
                </c:pt>
                <c:pt idx="6">
                  <c:v>0.05</c:v>
                </c:pt>
                <c:pt idx="7">
                  <c:v>0.05</c:v>
                </c:pt>
                <c:pt idx="8">
                  <c:v>0.05</c:v>
                </c:pt>
                <c:pt idx="9">
                  <c:v>0.05</c:v>
                </c:pt>
                <c:pt idx="10">
                  <c:v>0.05</c:v>
                </c:pt>
                <c:pt idx="11">
                  <c:v>0.05</c:v>
                </c:pt>
              </c:numCache>
            </c:numRef>
          </c:val>
          <c:smooth val="0"/>
          <c:extLst>
            <c:ext xmlns:c16="http://schemas.microsoft.com/office/drawing/2014/chart" uri="{C3380CC4-5D6E-409C-BE32-E72D297353CC}">
              <c16:uniqueId val="{00000000-8085-4B76-8D57-CA17E0C78CA0}"/>
            </c:ext>
          </c:extLst>
        </c:ser>
        <c:dLbls>
          <c:showLegendKey val="0"/>
          <c:showVal val="0"/>
          <c:showCatName val="0"/>
          <c:showSerName val="0"/>
          <c:showPercent val="0"/>
          <c:showBubbleSize val="0"/>
        </c:dLbls>
        <c:smooth val="0"/>
        <c:axId val="338929872"/>
        <c:axId val="338930432"/>
      </c:lineChart>
      <c:dateAx>
        <c:axId val="338929872"/>
        <c:scaling>
          <c:orientation val="minMax"/>
        </c:scaling>
        <c:delete val="0"/>
        <c:axPos val="b"/>
        <c:numFmt formatCode="[$-409]mmm\-yy;@" sourceLinked="0"/>
        <c:majorTickMark val="out"/>
        <c:minorTickMark val="none"/>
        <c:tickLblPos val="nextTo"/>
        <c:txPr>
          <a:bodyPr rot="-2700000"/>
          <a:lstStyle/>
          <a:p>
            <a:pPr>
              <a:defRPr/>
            </a:pPr>
            <a:endParaRPr lang="en-US"/>
          </a:p>
        </c:txPr>
        <c:crossAx val="338930432"/>
        <c:crosses val="autoZero"/>
        <c:auto val="1"/>
        <c:lblOffset val="100"/>
        <c:baseTimeUnit val="months"/>
      </c:dateAx>
      <c:valAx>
        <c:axId val="338930432"/>
        <c:scaling>
          <c:orientation val="minMax"/>
          <c:max val="0.1"/>
          <c:min val="0"/>
        </c:scaling>
        <c:delete val="0"/>
        <c:axPos val="l"/>
        <c:majorGridlines/>
        <c:numFmt formatCode="0.0%" sourceLinked="1"/>
        <c:majorTickMark val="out"/>
        <c:minorTickMark val="none"/>
        <c:tickLblPos val="nextTo"/>
        <c:crossAx val="338929872"/>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Units</a:t>
            </a:r>
            <a:r>
              <a:rPr lang="en-US" baseline="0"/>
              <a:t> Returned - </a:t>
            </a:r>
            <a:r>
              <a:rPr lang="en-US"/>
              <a:t>R3M</a:t>
            </a:r>
          </a:p>
        </c:rich>
      </c:tx>
      <c:overlay val="0"/>
    </c:title>
    <c:autoTitleDeleted val="0"/>
    <c:plotArea>
      <c:layout>
        <c:manualLayout>
          <c:layoutTarget val="inner"/>
          <c:xMode val="edge"/>
          <c:yMode val="edge"/>
          <c:x val="8.6413993232373934E-2"/>
          <c:y val="0.10583442694665057"/>
          <c:w val="0.89875546806649165"/>
          <c:h val="0.76068268810148765"/>
        </c:manualLayout>
      </c:layout>
      <c:lineChart>
        <c:grouping val="standard"/>
        <c:varyColors val="0"/>
        <c:ser>
          <c:idx val="0"/>
          <c:order val="0"/>
          <c:tx>
            <c:strRef>
              <c:f>'Graph Data'!$U$2</c:f>
              <c:strCache>
                <c:ptCount val="1"/>
                <c:pt idx="0">
                  <c:v>LTM Average</c:v>
                </c:pt>
              </c:strCache>
            </c:strRef>
          </c:tx>
          <c:dLbls>
            <c:dLbl>
              <c:idx val="0"/>
              <c:delete val="1"/>
              <c:extLst>
                <c:ext xmlns:c15="http://schemas.microsoft.com/office/drawing/2012/chart" uri="{CE6537A1-D6FC-4f65-9D91-7224C49458BB}"/>
                <c:ext xmlns:c16="http://schemas.microsoft.com/office/drawing/2014/chart" uri="{C3380CC4-5D6E-409C-BE32-E72D297353CC}">
                  <c16:uniqueId val="{00000000-6189-4BDD-8BBB-4B3C2B518345}"/>
                </c:ext>
              </c:extLst>
            </c:dLbl>
            <c:dLbl>
              <c:idx val="1"/>
              <c:delete val="1"/>
              <c:extLst>
                <c:ext xmlns:c15="http://schemas.microsoft.com/office/drawing/2012/chart" uri="{CE6537A1-D6FC-4f65-9D91-7224C49458BB}"/>
                <c:ext xmlns:c16="http://schemas.microsoft.com/office/drawing/2014/chart" uri="{C3380CC4-5D6E-409C-BE32-E72D297353CC}">
                  <c16:uniqueId val="{00000001-6189-4BDD-8BBB-4B3C2B518345}"/>
                </c:ext>
              </c:extLst>
            </c:dLbl>
            <c:dLbl>
              <c:idx val="2"/>
              <c:delete val="1"/>
              <c:extLst>
                <c:ext xmlns:c15="http://schemas.microsoft.com/office/drawing/2012/chart" uri="{CE6537A1-D6FC-4f65-9D91-7224C49458BB}"/>
                <c:ext xmlns:c16="http://schemas.microsoft.com/office/drawing/2014/chart" uri="{C3380CC4-5D6E-409C-BE32-E72D297353CC}">
                  <c16:uniqueId val="{00000002-6189-4BDD-8BBB-4B3C2B518345}"/>
                </c:ext>
              </c:extLst>
            </c:dLbl>
            <c:dLbl>
              <c:idx val="3"/>
              <c:delete val="1"/>
              <c:extLst>
                <c:ext xmlns:c15="http://schemas.microsoft.com/office/drawing/2012/chart" uri="{CE6537A1-D6FC-4f65-9D91-7224C49458BB}"/>
                <c:ext xmlns:c16="http://schemas.microsoft.com/office/drawing/2014/chart" uri="{C3380CC4-5D6E-409C-BE32-E72D297353CC}">
                  <c16:uniqueId val="{00000003-6189-4BDD-8BBB-4B3C2B518345}"/>
                </c:ext>
              </c:extLst>
            </c:dLbl>
            <c:dLbl>
              <c:idx val="4"/>
              <c:delete val="1"/>
              <c:extLst>
                <c:ext xmlns:c15="http://schemas.microsoft.com/office/drawing/2012/chart" uri="{CE6537A1-D6FC-4f65-9D91-7224C49458BB}"/>
                <c:ext xmlns:c16="http://schemas.microsoft.com/office/drawing/2014/chart" uri="{C3380CC4-5D6E-409C-BE32-E72D297353CC}">
                  <c16:uniqueId val="{00000004-6189-4BDD-8BBB-4B3C2B518345}"/>
                </c:ext>
              </c:extLst>
            </c:dLbl>
            <c:dLbl>
              <c:idx val="5"/>
              <c:delete val="1"/>
              <c:extLst>
                <c:ext xmlns:c15="http://schemas.microsoft.com/office/drawing/2012/chart" uri="{CE6537A1-D6FC-4f65-9D91-7224C49458BB}"/>
                <c:ext xmlns:c16="http://schemas.microsoft.com/office/drawing/2014/chart" uri="{C3380CC4-5D6E-409C-BE32-E72D297353CC}">
                  <c16:uniqueId val="{00000005-6189-4BDD-8BBB-4B3C2B518345}"/>
                </c:ext>
              </c:extLst>
            </c:dLbl>
            <c:dLbl>
              <c:idx val="6"/>
              <c:delete val="1"/>
              <c:extLst>
                <c:ext xmlns:c15="http://schemas.microsoft.com/office/drawing/2012/chart" uri="{CE6537A1-D6FC-4f65-9D91-7224C49458BB}"/>
                <c:ext xmlns:c16="http://schemas.microsoft.com/office/drawing/2014/chart" uri="{C3380CC4-5D6E-409C-BE32-E72D297353CC}">
                  <c16:uniqueId val="{00000006-6189-4BDD-8BBB-4B3C2B518345}"/>
                </c:ext>
              </c:extLst>
            </c:dLbl>
            <c:dLbl>
              <c:idx val="7"/>
              <c:delete val="1"/>
              <c:extLst>
                <c:ext xmlns:c15="http://schemas.microsoft.com/office/drawing/2012/chart" uri="{CE6537A1-D6FC-4f65-9D91-7224C49458BB}"/>
                <c:ext xmlns:c16="http://schemas.microsoft.com/office/drawing/2014/chart" uri="{C3380CC4-5D6E-409C-BE32-E72D297353CC}">
                  <c16:uniqueId val="{00000007-6189-4BDD-8BBB-4B3C2B518345}"/>
                </c:ext>
              </c:extLst>
            </c:dLbl>
            <c:dLbl>
              <c:idx val="8"/>
              <c:delete val="1"/>
              <c:extLst>
                <c:ext xmlns:c15="http://schemas.microsoft.com/office/drawing/2012/chart" uri="{CE6537A1-D6FC-4f65-9D91-7224C49458BB}"/>
                <c:ext xmlns:c16="http://schemas.microsoft.com/office/drawing/2014/chart" uri="{C3380CC4-5D6E-409C-BE32-E72D297353CC}">
                  <c16:uniqueId val="{00000008-6189-4BDD-8BBB-4B3C2B518345}"/>
                </c:ext>
              </c:extLst>
            </c:dLbl>
            <c:dLbl>
              <c:idx val="9"/>
              <c:delete val="1"/>
              <c:extLst>
                <c:ext xmlns:c15="http://schemas.microsoft.com/office/drawing/2012/chart" uri="{CE6537A1-D6FC-4f65-9D91-7224C49458BB}"/>
                <c:ext xmlns:c16="http://schemas.microsoft.com/office/drawing/2014/chart" uri="{C3380CC4-5D6E-409C-BE32-E72D297353CC}">
                  <c16:uniqueId val="{00000009-6189-4BDD-8BBB-4B3C2B518345}"/>
                </c:ext>
              </c:extLst>
            </c:dLbl>
            <c:dLbl>
              <c:idx val="10"/>
              <c:spPr/>
              <c:txPr>
                <a:bodyPr/>
                <a:lstStyle/>
                <a:p>
                  <a:pPr>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0-A62E-463E-84F1-CE0899486F8C}"/>
                </c:ext>
              </c:extLst>
            </c:dLbl>
            <c:dLbl>
              <c:idx val="11"/>
              <c:spPr/>
              <c:txPr>
                <a:bodyPr/>
                <a:lstStyle/>
                <a:p>
                  <a:pPr>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1-A62E-463E-84F1-CE0899486F8C}"/>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Data'!$Y$142:$Y$155</c:f>
              <c:numCache>
                <c:formatCode>0.0%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2-83E7-407D-96AC-485CECE859DA}"/>
            </c:ext>
          </c:extLst>
        </c:ser>
        <c:dLbls>
          <c:showLegendKey val="0"/>
          <c:showVal val="0"/>
          <c:showCatName val="0"/>
          <c:showSerName val="0"/>
          <c:showPercent val="0"/>
          <c:showBubbleSize val="0"/>
        </c:dLbls>
        <c:marker val="1"/>
        <c:smooth val="0"/>
        <c:axId val="338933232"/>
        <c:axId val="338933792"/>
      </c:lineChart>
      <c:dateAx>
        <c:axId val="338933232"/>
        <c:scaling>
          <c:orientation val="minMax"/>
        </c:scaling>
        <c:delete val="0"/>
        <c:axPos val="b"/>
        <c:numFmt formatCode="[$-409]mmm\-yy;@" sourceLinked="0"/>
        <c:majorTickMark val="out"/>
        <c:minorTickMark val="none"/>
        <c:tickLblPos val="nextTo"/>
        <c:txPr>
          <a:bodyPr rot="-2700000"/>
          <a:lstStyle/>
          <a:p>
            <a:pPr>
              <a:defRPr/>
            </a:pPr>
            <a:endParaRPr lang="en-US"/>
          </a:p>
        </c:txPr>
        <c:crossAx val="338933792"/>
        <c:crosses val="autoZero"/>
        <c:auto val="1"/>
        <c:lblOffset val="100"/>
        <c:baseTimeUnit val="months"/>
      </c:dateAx>
      <c:valAx>
        <c:axId val="338933792"/>
        <c:scaling>
          <c:orientation val="minMax"/>
        </c:scaling>
        <c:delete val="0"/>
        <c:axPos val="l"/>
        <c:majorGridlines/>
        <c:numFmt formatCode="0.0%" sourceLinked="1"/>
        <c:majorTickMark val="out"/>
        <c:minorTickMark val="none"/>
        <c:tickLblPos val="nextTo"/>
        <c:crossAx val="338933232"/>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Deliveries Returned - R3M</a:t>
            </a:r>
          </a:p>
        </c:rich>
      </c:tx>
      <c:overlay val="0"/>
    </c:title>
    <c:autoTitleDeleted val="0"/>
    <c:plotArea>
      <c:layout>
        <c:manualLayout>
          <c:layoutTarget val="inner"/>
          <c:xMode val="edge"/>
          <c:yMode val="edge"/>
          <c:x val="9.5674391599901765E-2"/>
          <c:y val="0.18890037735185194"/>
          <c:w val="0.89357291795210358"/>
          <c:h val="0.61606864798465844"/>
        </c:manualLayout>
      </c:layout>
      <c:lineChart>
        <c:grouping val="standard"/>
        <c:varyColors val="0"/>
        <c:ser>
          <c:idx val="0"/>
          <c:order val="0"/>
          <c:tx>
            <c:strRef>
              <c:f>'Graph Data'!$Q$2</c:f>
              <c:strCache>
                <c:ptCount val="1"/>
                <c:pt idx="0">
                  <c:v>LTM Average</c:v>
                </c:pt>
              </c:strCache>
            </c:strRef>
          </c:tx>
          <c:dLbls>
            <c:dLbl>
              <c:idx val="0"/>
              <c:delete val="1"/>
              <c:extLst>
                <c:ext xmlns:c15="http://schemas.microsoft.com/office/drawing/2012/chart" uri="{CE6537A1-D6FC-4f65-9D91-7224C49458BB}"/>
                <c:ext xmlns:c16="http://schemas.microsoft.com/office/drawing/2014/chart" uri="{C3380CC4-5D6E-409C-BE32-E72D297353CC}">
                  <c16:uniqueId val="{00000000-9A4D-4B4B-8809-051E42655DA0}"/>
                </c:ext>
              </c:extLst>
            </c:dLbl>
            <c:dLbl>
              <c:idx val="1"/>
              <c:delete val="1"/>
              <c:extLst>
                <c:ext xmlns:c15="http://schemas.microsoft.com/office/drawing/2012/chart" uri="{CE6537A1-D6FC-4f65-9D91-7224C49458BB}"/>
                <c:ext xmlns:c16="http://schemas.microsoft.com/office/drawing/2014/chart" uri="{C3380CC4-5D6E-409C-BE32-E72D297353CC}">
                  <c16:uniqueId val="{00000001-9A4D-4B4B-8809-051E42655DA0}"/>
                </c:ext>
              </c:extLst>
            </c:dLbl>
            <c:dLbl>
              <c:idx val="2"/>
              <c:delete val="1"/>
              <c:extLst>
                <c:ext xmlns:c15="http://schemas.microsoft.com/office/drawing/2012/chart" uri="{CE6537A1-D6FC-4f65-9D91-7224C49458BB}"/>
                <c:ext xmlns:c16="http://schemas.microsoft.com/office/drawing/2014/chart" uri="{C3380CC4-5D6E-409C-BE32-E72D297353CC}">
                  <c16:uniqueId val="{00000002-9A4D-4B4B-8809-051E42655DA0}"/>
                </c:ext>
              </c:extLst>
            </c:dLbl>
            <c:dLbl>
              <c:idx val="3"/>
              <c:delete val="1"/>
              <c:extLst>
                <c:ext xmlns:c15="http://schemas.microsoft.com/office/drawing/2012/chart" uri="{CE6537A1-D6FC-4f65-9D91-7224C49458BB}"/>
                <c:ext xmlns:c16="http://schemas.microsoft.com/office/drawing/2014/chart" uri="{C3380CC4-5D6E-409C-BE32-E72D297353CC}">
                  <c16:uniqueId val="{00000003-9A4D-4B4B-8809-051E42655DA0}"/>
                </c:ext>
              </c:extLst>
            </c:dLbl>
            <c:dLbl>
              <c:idx val="4"/>
              <c:delete val="1"/>
              <c:extLst>
                <c:ext xmlns:c15="http://schemas.microsoft.com/office/drawing/2012/chart" uri="{CE6537A1-D6FC-4f65-9D91-7224C49458BB}"/>
                <c:ext xmlns:c16="http://schemas.microsoft.com/office/drawing/2014/chart" uri="{C3380CC4-5D6E-409C-BE32-E72D297353CC}">
                  <c16:uniqueId val="{00000004-9A4D-4B4B-8809-051E42655DA0}"/>
                </c:ext>
              </c:extLst>
            </c:dLbl>
            <c:dLbl>
              <c:idx val="5"/>
              <c:delete val="1"/>
              <c:extLst>
                <c:ext xmlns:c15="http://schemas.microsoft.com/office/drawing/2012/chart" uri="{CE6537A1-D6FC-4f65-9D91-7224C49458BB}"/>
                <c:ext xmlns:c16="http://schemas.microsoft.com/office/drawing/2014/chart" uri="{C3380CC4-5D6E-409C-BE32-E72D297353CC}">
                  <c16:uniqueId val="{00000005-9A4D-4B4B-8809-051E42655DA0}"/>
                </c:ext>
              </c:extLst>
            </c:dLbl>
            <c:dLbl>
              <c:idx val="6"/>
              <c:delete val="1"/>
              <c:extLst>
                <c:ext xmlns:c15="http://schemas.microsoft.com/office/drawing/2012/chart" uri="{CE6537A1-D6FC-4f65-9D91-7224C49458BB}"/>
                <c:ext xmlns:c16="http://schemas.microsoft.com/office/drawing/2014/chart" uri="{C3380CC4-5D6E-409C-BE32-E72D297353CC}">
                  <c16:uniqueId val="{00000006-9A4D-4B4B-8809-051E42655DA0}"/>
                </c:ext>
              </c:extLst>
            </c:dLbl>
            <c:dLbl>
              <c:idx val="7"/>
              <c:delete val="1"/>
              <c:extLst>
                <c:ext xmlns:c15="http://schemas.microsoft.com/office/drawing/2012/chart" uri="{CE6537A1-D6FC-4f65-9D91-7224C49458BB}"/>
                <c:ext xmlns:c16="http://schemas.microsoft.com/office/drawing/2014/chart" uri="{C3380CC4-5D6E-409C-BE32-E72D297353CC}">
                  <c16:uniqueId val="{00000007-9A4D-4B4B-8809-051E42655DA0}"/>
                </c:ext>
              </c:extLst>
            </c:dLbl>
            <c:dLbl>
              <c:idx val="8"/>
              <c:delete val="1"/>
              <c:extLst>
                <c:ext xmlns:c15="http://schemas.microsoft.com/office/drawing/2012/chart" uri="{CE6537A1-D6FC-4f65-9D91-7224C49458BB}"/>
                <c:ext xmlns:c16="http://schemas.microsoft.com/office/drawing/2014/chart" uri="{C3380CC4-5D6E-409C-BE32-E72D297353CC}">
                  <c16:uniqueId val="{00000008-9A4D-4B4B-8809-051E42655DA0}"/>
                </c:ext>
              </c:extLst>
            </c:dLbl>
            <c:dLbl>
              <c:idx val="9"/>
              <c:delete val="1"/>
              <c:extLst>
                <c:ext xmlns:c15="http://schemas.microsoft.com/office/drawing/2012/chart" uri="{CE6537A1-D6FC-4f65-9D91-7224C49458BB}"/>
                <c:ext xmlns:c16="http://schemas.microsoft.com/office/drawing/2014/chart" uri="{C3380CC4-5D6E-409C-BE32-E72D297353CC}">
                  <c16:uniqueId val="{00000009-9A4D-4B4B-8809-051E42655DA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Data'!$X$144:$X$155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24-9A4D-4B4B-8809-051E42655DA0}"/>
            </c:ext>
          </c:extLst>
        </c:ser>
        <c:dLbls>
          <c:showLegendKey val="0"/>
          <c:showVal val="0"/>
          <c:showCatName val="0"/>
          <c:showSerName val="0"/>
          <c:showPercent val="0"/>
          <c:showBubbleSize val="0"/>
        </c:dLbls>
        <c:marker val="1"/>
        <c:smooth val="0"/>
        <c:axId val="341022960"/>
        <c:axId val="341023520"/>
      </c:lineChart>
      <c:dateAx>
        <c:axId val="341022960"/>
        <c:scaling>
          <c:orientation val="minMax"/>
        </c:scaling>
        <c:delete val="0"/>
        <c:axPos val="b"/>
        <c:numFmt formatCode="[$-409]mmm\-yy;@" sourceLinked="0"/>
        <c:majorTickMark val="out"/>
        <c:minorTickMark val="none"/>
        <c:tickLblPos val="nextTo"/>
        <c:txPr>
          <a:bodyPr rot="-2700000"/>
          <a:lstStyle/>
          <a:p>
            <a:pPr>
              <a:defRPr/>
            </a:pPr>
            <a:endParaRPr lang="en-US"/>
          </a:p>
        </c:txPr>
        <c:crossAx val="341023520"/>
        <c:crossesAt val="0"/>
        <c:auto val="1"/>
        <c:lblOffset val="100"/>
        <c:baseTimeUnit val="months"/>
      </c:dateAx>
      <c:valAx>
        <c:axId val="341023520"/>
        <c:scaling>
          <c:orientation val="minMax"/>
          <c:max val="0.2"/>
          <c:min val="0"/>
        </c:scaling>
        <c:delete val="0"/>
        <c:axPos val="l"/>
        <c:majorGridlines/>
        <c:numFmt formatCode="0.0%" sourceLinked="1"/>
        <c:majorTickMark val="out"/>
        <c:minorTickMark val="none"/>
        <c:tickLblPos val="nextTo"/>
        <c:crossAx val="341022960"/>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Units On Time </a:t>
            </a:r>
            <a:r>
              <a:rPr lang="en-US" baseline="0"/>
              <a:t>- Monthly</a:t>
            </a:r>
          </a:p>
        </c:rich>
      </c:tx>
      <c:layout>
        <c:manualLayout>
          <c:xMode val="edge"/>
          <c:yMode val="edge"/>
          <c:x val="0.29342607872085269"/>
          <c:y val="1.3455255892056561E-4"/>
        </c:manualLayout>
      </c:layout>
      <c:overlay val="1"/>
    </c:title>
    <c:autoTitleDeleted val="0"/>
    <c:plotArea>
      <c:layout>
        <c:manualLayout>
          <c:layoutTarget val="inner"/>
          <c:xMode val="edge"/>
          <c:yMode val="edge"/>
          <c:x val="0.12307716040984297"/>
          <c:y val="0.11480605740609012"/>
          <c:w val="0.83176590877947565"/>
          <c:h val="0.71463171754694665"/>
        </c:manualLayout>
      </c:layout>
      <c:lineChart>
        <c:grouping val="standard"/>
        <c:varyColors val="0"/>
        <c:ser>
          <c:idx val="0"/>
          <c:order val="0"/>
          <c:spPr>
            <a:ln cap="rnd">
              <a:round/>
            </a:ln>
          </c:spPr>
          <c:dLbls>
            <c:dLbl>
              <c:idx val="0"/>
              <c:delete val="1"/>
              <c:extLst>
                <c:ext xmlns:c15="http://schemas.microsoft.com/office/drawing/2012/chart" uri="{CE6537A1-D6FC-4f65-9D91-7224C49458BB}"/>
                <c:ext xmlns:c16="http://schemas.microsoft.com/office/drawing/2014/chart" uri="{C3380CC4-5D6E-409C-BE32-E72D297353CC}">
                  <c16:uniqueId val="{00000000-4370-44D1-9E7B-B0DF04B155F2}"/>
                </c:ext>
              </c:extLst>
            </c:dLbl>
            <c:dLbl>
              <c:idx val="1"/>
              <c:delete val="1"/>
              <c:extLst>
                <c:ext xmlns:c15="http://schemas.microsoft.com/office/drawing/2012/chart" uri="{CE6537A1-D6FC-4f65-9D91-7224C49458BB}"/>
                <c:ext xmlns:c16="http://schemas.microsoft.com/office/drawing/2014/chart" uri="{C3380CC4-5D6E-409C-BE32-E72D297353CC}">
                  <c16:uniqueId val="{00000001-4370-44D1-9E7B-B0DF04B155F2}"/>
                </c:ext>
              </c:extLst>
            </c:dLbl>
            <c:dLbl>
              <c:idx val="2"/>
              <c:delete val="1"/>
              <c:extLst>
                <c:ext xmlns:c15="http://schemas.microsoft.com/office/drawing/2012/chart" uri="{CE6537A1-D6FC-4f65-9D91-7224C49458BB}"/>
                <c:ext xmlns:c16="http://schemas.microsoft.com/office/drawing/2014/chart" uri="{C3380CC4-5D6E-409C-BE32-E72D297353CC}">
                  <c16:uniqueId val="{00000002-4370-44D1-9E7B-B0DF04B155F2}"/>
                </c:ext>
              </c:extLst>
            </c:dLbl>
            <c:dLbl>
              <c:idx val="3"/>
              <c:delete val="1"/>
              <c:extLst>
                <c:ext xmlns:c15="http://schemas.microsoft.com/office/drawing/2012/chart" uri="{CE6537A1-D6FC-4f65-9D91-7224C49458BB}"/>
                <c:ext xmlns:c16="http://schemas.microsoft.com/office/drawing/2014/chart" uri="{C3380CC4-5D6E-409C-BE32-E72D297353CC}">
                  <c16:uniqueId val="{00000003-4370-44D1-9E7B-B0DF04B155F2}"/>
                </c:ext>
              </c:extLst>
            </c:dLbl>
            <c:dLbl>
              <c:idx val="4"/>
              <c:delete val="1"/>
              <c:extLst>
                <c:ext xmlns:c15="http://schemas.microsoft.com/office/drawing/2012/chart" uri="{CE6537A1-D6FC-4f65-9D91-7224C49458BB}"/>
                <c:ext xmlns:c16="http://schemas.microsoft.com/office/drawing/2014/chart" uri="{C3380CC4-5D6E-409C-BE32-E72D297353CC}">
                  <c16:uniqueId val="{00000004-4370-44D1-9E7B-B0DF04B155F2}"/>
                </c:ext>
              </c:extLst>
            </c:dLbl>
            <c:dLbl>
              <c:idx val="5"/>
              <c:delete val="1"/>
              <c:extLst>
                <c:ext xmlns:c15="http://schemas.microsoft.com/office/drawing/2012/chart" uri="{CE6537A1-D6FC-4f65-9D91-7224C49458BB}"/>
                <c:ext xmlns:c16="http://schemas.microsoft.com/office/drawing/2014/chart" uri="{C3380CC4-5D6E-409C-BE32-E72D297353CC}">
                  <c16:uniqueId val="{00000005-4370-44D1-9E7B-B0DF04B155F2}"/>
                </c:ext>
              </c:extLst>
            </c:dLbl>
            <c:dLbl>
              <c:idx val="6"/>
              <c:delete val="1"/>
              <c:extLst>
                <c:ext xmlns:c15="http://schemas.microsoft.com/office/drawing/2012/chart" uri="{CE6537A1-D6FC-4f65-9D91-7224C49458BB}"/>
                <c:ext xmlns:c16="http://schemas.microsoft.com/office/drawing/2014/chart" uri="{C3380CC4-5D6E-409C-BE32-E72D297353CC}">
                  <c16:uniqueId val="{00000006-4370-44D1-9E7B-B0DF04B155F2}"/>
                </c:ext>
              </c:extLst>
            </c:dLbl>
            <c:dLbl>
              <c:idx val="7"/>
              <c:delete val="1"/>
              <c:extLst>
                <c:ext xmlns:c15="http://schemas.microsoft.com/office/drawing/2012/chart" uri="{CE6537A1-D6FC-4f65-9D91-7224C49458BB}"/>
                <c:ext xmlns:c16="http://schemas.microsoft.com/office/drawing/2014/chart" uri="{C3380CC4-5D6E-409C-BE32-E72D297353CC}">
                  <c16:uniqueId val="{00000007-4370-44D1-9E7B-B0DF04B155F2}"/>
                </c:ext>
              </c:extLst>
            </c:dLbl>
            <c:dLbl>
              <c:idx val="8"/>
              <c:delete val="1"/>
              <c:extLst>
                <c:ext xmlns:c15="http://schemas.microsoft.com/office/drawing/2012/chart" uri="{CE6537A1-D6FC-4f65-9D91-7224C49458BB}"/>
                <c:ext xmlns:c16="http://schemas.microsoft.com/office/drawing/2014/chart" uri="{C3380CC4-5D6E-409C-BE32-E72D297353CC}">
                  <c16:uniqueId val="{00000008-4370-44D1-9E7B-B0DF04B155F2}"/>
                </c:ext>
              </c:extLst>
            </c:dLbl>
            <c:dLbl>
              <c:idx val="9"/>
              <c:delete val="1"/>
              <c:extLst>
                <c:ext xmlns:c15="http://schemas.microsoft.com/office/drawing/2012/chart" uri="{CE6537A1-D6FC-4f65-9D91-7224C49458BB}"/>
                <c:ext xmlns:c16="http://schemas.microsoft.com/office/drawing/2014/chart" uri="{C3380CC4-5D6E-409C-BE32-E72D297353CC}">
                  <c16:uniqueId val="{00000009-4370-44D1-9E7B-B0DF04B155F2}"/>
                </c:ext>
              </c:extLst>
            </c:dLbl>
            <c:dLbl>
              <c:idx val="10"/>
              <c:layout>
                <c:manualLayout>
                  <c:x val="-5.1560838549027516E-2"/>
                  <c:y val="3.3831375917368428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370-44D1-9E7B-B0DF04B155F2}"/>
                </c:ext>
              </c:extLst>
            </c:dLbl>
            <c:dLbl>
              <c:idx val="11"/>
              <c:layout>
                <c:manualLayout>
                  <c:x val="-1.7448684299078181E-2"/>
                  <c:y val="3.8918233574463452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370-44D1-9E7B-B0DF04B155F2}"/>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Data'!$L$144:$L$155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C-4370-44D1-9E7B-B0DF04B155F2}"/>
            </c:ext>
          </c:extLst>
        </c:ser>
        <c:ser>
          <c:idx val="1"/>
          <c:order val="1"/>
          <c:tx>
            <c:strRef>
              <c:f>'Graph Data'!$AB$2</c:f>
              <c:strCache>
                <c:ptCount val="1"/>
                <c:pt idx="0">
                  <c:v>Deliveries</c:v>
                </c:pt>
              </c:strCache>
            </c:strRef>
          </c:tx>
          <c:marker>
            <c:symbol val="none"/>
          </c:marker>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Data'!$AB$81:$AB$92</c:f>
              <c:numCache>
                <c:formatCode>0.0%</c:formatCode>
                <c:ptCount val="12"/>
                <c:pt idx="0">
                  <c:v>0.95</c:v>
                </c:pt>
                <c:pt idx="1">
                  <c:v>0.95</c:v>
                </c:pt>
                <c:pt idx="2">
                  <c:v>0.95</c:v>
                </c:pt>
                <c:pt idx="3">
                  <c:v>0.95</c:v>
                </c:pt>
                <c:pt idx="4">
                  <c:v>0.95</c:v>
                </c:pt>
                <c:pt idx="5">
                  <c:v>0.95</c:v>
                </c:pt>
                <c:pt idx="6">
                  <c:v>0.95</c:v>
                </c:pt>
                <c:pt idx="7">
                  <c:v>0.95</c:v>
                </c:pt>
                <c:pt idx="8">
                  <c:v>0.95</c:v>
                </c:pt>
                <c:pt idx="9">
                  <c:v>0.95</c:v>
                </c:pt>
                <c:pt idx="10">
                  <c:v>0.95</c:v>
                </c:pt>
                <c:pt idx="11">
                  <c:v>0.95</c:v>
                </c:pt>
              </c:numCache>
            </c:numRef>
          </c:val>
          <c:smooth val="0"/>
          <c:extLst>
            <c:ext xmlns:c16="http://schemas.microsoft.com/office/drawing/2014/chart" uri="{C3380CC4-5D6E-409C-BE32-E72D297353CC}">
              <c16:uniqueId val="{00000011-C4F2-4CD7-BA48-0F32436C9F47}"/>
            </c:ext>
          </c:extLst>
        </c:ser>
        <c:dLbls>
          <c:showLegendKey val="0"/>
          <c:showVal val="0"/>
          <c:showCatName val="0"/>
          <c:showSerName val="0"/>
          <c:showPercent val="0"/>
          <c:showBubbleSize val="0"/>
        </c:dLbls>
        <c:marker val="1"/>
        <c:smooth val="0"/>
        <c:axId val="341026320"/>
        <c:axId val="341026880"/>
      </c:lineChart>
      <c:dateAx>
        <c:axId val="341026320"/>
        <c:scaling>
          <c:orientation val="minMax"/>
        </c:scaling>
        <c:delete val="0"/>
        <c:axPos val="b"/>
        <c:numFmt formatCode="[$-409]mmm\-yy;@" sourceLinked="0"/>
        <c:majorTickMark val="out"/>
        <c:minorTickMark val="none"/>
        <c:tickLblPos val="nextTo"/>
        <c:txPr>
          <a:bodyPr rot="-2700000"/>
          <a:lstStyle/>
          <a:p>
            <a:pPr>
              <a:defRPr/>
            </a:pPr>
            <a:endParaRPr lang="en-US"/>
          </a:p>
        </c:txPr>
        <c:crossAx val="341026880"/>
        <c:crosses val="autoZero"/>
        <c:auto val="1"/>
        <c:lblOffset val="100"/>
        <c:baseTimeUnit val="months"/>
        <c:minorUnit val="1"/>
      </c:dateAx>
      <c:valAx>
        <c:axId val="341026880"/>
        <c:scaling>
          <c:orientation val="minMax"/>
          <c:max val="1"/>
          <c:min val="0.9"/>
        </c:scaling>
        <c:delete val="0"/>
        <c:axPos val="l"/>
        <c:majorGridlines/>
        <c:numFmt formatCode="0.0%" sourceLinked="0"/>
        <c:majorTickMark val="out"/>
        <c:minorTickMark val="none"/>
        <c:tickLblPos val="nextTo"/>
        <c:spPr>
          <a:ln>
            <a:round/>
          </a:ln>
        </c:spPr>
        <c:crossAx val="341026320"/>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Units On Time - R3M</a:t>
            </a:r>
          </a:p>
        </c:rich>
      </c:tx>
      <c:layout>
        <c:manualLayout>
          <c:xMode val="edge"/>
          <c:yMode val="edge"/>
          <c:x val="0.34594095792653434"/>
          <c:y val="8.2218605150746506E-3"/>
        </c:manualLayout>
      </c:layout>
      <c:overlay val="1"/>
    </c:title>
    <c:autoTitleDeleted val="0"/>
    <c:plotArea>
      <c:layout>
        <c:manualLayout>
          <c:layoutTarget val="inner"/>
          <c:xMode val="edge"/>
          <c:yMode val="edge"/>
          <c:x val="0.12307716040984297"/>
          <c:y val="0.11480605740609012"/>
          <c:w val="0.83978729658792661"/>
          <c:h val="0.69385861081090361"/>
        </c:manualLayout>
      </c:layout>
      <c:lineChart>
        <c:grouping val="standard"/>
        <c:varyColors val="0"/>
        <c:ser>
          <c:idx val="0"/>
          <c:order val="0"/>
          <c:tx>
            <c:strRef>
              <c:f>'Graph Data'!$B$144:$B$155</c:f>
              <c:strCache>
                <c:ptCount val="12"/>
                <c:pt idx="0">
                  <c:v>1-Oct-23</c:v>
                </c:pt>
                <c:pt idx="1">
                  <c:v>1-Nov-23</c:v>
                </c:pt>
                <c:pt idx="2">
                  <c:v>1-Dec-23</c:v>
                </c:pt>
                <c:pt idx="3">
                  <c:v>1-Jan-24</c:v>
                </c:pt>
                <c:pt idx="4">
                  <c:v>1-Feb-24</c:v>
                </c:pt>
                <c:pt idx="5">
                  <c:v>1-Mar-24</c:v>
                </c:pt>
                <c:pt idx="6">
                  <c:v>1-Apr-24</c:v>
                </c:pt>
                <c:pt idx="7">
                  <c:v>1-May-24</c:v>
                </c:pt>
                <c:pt idx="8">
                  <c:v>1-Jun-24</c:v>
                </c:pt>
                <c:pt idx="9">
                  <c:v>1-Jul-24</c:v>
                </c:pt>
                <c:pt idx="10">
                  <c:v>1-Aug-24</c:v>
                </c:pt>
                <c:pt idx="11">
                  <c:v>1-Sep-24</c:v>
                </c:pt>
              </c:strCache>
            </c:strRef>
          </c:tx>
          <c:dLbls>
            <c:dLbl>
              <c:idx val="10"/>
              <c:layout>
                <c:manualLayout>
                  <c:x val="-3.9481290800188446E-2"/>
                  <c:y val="7.4495024059510251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1FB-4FDA-8227-710F0D4D4971}"/>
                </c:ext>
              </c:extLst>
            </c:dLbl>
            <c:dLbl>
              <c:idx val="11"/>
              <c:layout>
                <c:manualLayout>
                  <c:x val="-2.3762381177699372E-2"/>
                  <c:y val="-6.4935064935064929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FB-4FDA-8227-710F0D4D4971}"/>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Data'!$W$144:$W$155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71FB-4FDA-8227-710F0D4D4971}"/>
            </c:ext>
          </c:extLst>
        </c:ser>
        <c:dLbls>
          <c:showLegendKey val="0"/>
          <c:showVal val="0"/>
          <c:showCatName val="0"/>
          <c:showSerName val="0"/>
          <c:showPercent val="0"/>
          <c:showBubbleSize val="0"/>
        </c:dLbls>
        <c:marker val="1"/>
        <c:smooth val="0"/>
        <c:axId val="341029680"/>
        <c:axId val="341030240"/>
      </c:lineChart>
      <c:dateAx>
        <c:axId val="341029680"/>
        <c:scaling>
          <c:orientation val="minMax"/>
        </c:scaling>
        <c:delete val="0"/>
        <c:axPos val="b"/>
        <c:numFmt formatCode="[$-409]mmm\-yy;@" sourceLinked="0"/>
        <c:majorTickMark val="out"/>
        <c:minorTickMark val="none"/>
        <c:tickLblPos val="nextTo"/>
        <c:txPr>
          <a:bodyPr rot="-2700000"/>
          <a:lstStyle/>
          <a:p>
            <a:pPr>
              <a:defRPr/>
            </a:pPr>
            <a:endParaRPr lang="en-US"/>
          </a:p>
        </c:txPr>
        <c:crossAx val="341030240"/>
        <c:crosses val="autoZero"/>
        <c:auto val="1"/>
        <c:lblOffset val="100"/>
        <c:baseTimeUnit val="months"/>
        <c:minorUnit val="1"/>
      </c:dateAx>
      <c:valAx>
        <c:axId val="341030240"/>
        <c:scaling>
          <c:orientation val="minMax"/>
          <c:max val="1"/>
          <c:min val="0.9"/>
        </c:scaling>
        <c:delete val="0"/>
        <c:axPos val="l"/>
        <c:majorGridlines/>
        <c:numFmt formatCode="0.0%" sourceLinked="0"/>
        <c:majorTickMark val="out"/>
        <c:minorTickMark val="none"/>
        <c:tickLblPos val="nextTo"/>
        <c:crossAx val="341029680"/>
        <c:crosses val="autoZero"/>
        <c:crossBetween val="between"/>
      </c:valAx>
      <c:spPr>
        <a:ln cap="rnd"/>
      </c:spPr>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Monthly Shipments (24 mos)</a:t>
            </a:r>
          </a:p>
        </c:rich>
      </c:tx>
      <c:overlay val="0"/>
    </c:title>
    <c:autoTitleDeleted val="0"/>
    <c:plotArea>
      <c:layout>
        <c:manualLayout>
          <c:layoutTarget val="inner"/>
          <c:xMode val="edge"/>
          <c:yMode val="edge"/>
          <c:x val="0.10304517177552006"/>
          <c:y val="0.17135303288941744"/>
          <c:w val="0.81654527559056811"/>
          <c:h val="0.70930771474078569"/>
        </c:manualLayout>
      </c:layout>
      <c:lineChart>
        <c:grouping val="standard"/>
        <c:varyColors val="0"/>
        <c:ser>
          <c:idx val="1"/>
          <c:order val="1"/>
          <c:tx>
            <c:strRef>
              <c:f>'Graph Data'!$F$2</c:f>
              <c:strCache>
                <c:ptCount val="1"/>
                <c:pt idx="0">
                  <c:v>Units Delivered</c:v>
                </c:pt>
              </c:strCache>
            </c:strRef>
          </c:tx>
          <c:marker>
            <c:symbol val="none"/>
          </c:marker>
          <c:dLbls>
            <c:dLbl>
              <c:idx val="23"/>
              <c:layout>
                <c:manualLayout>
                  <c:x val="-6.5062132322739094E-2"/>
                  <c:y val="5.16894738338215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625-44B3-9968-43FA056E51E2}"/>
                </c:ext>
              </c:extLst>
            </c:dLbl>
            <c:spPr>
              <a:noFill/>
              <a:ln>
                <a:noFill/>
              </a:ln>
              <a:effectLst/>
            </c:spPr>
            <c:dLblPos val="t"/>
            <c:showLegendKey val="0"/>
            <c:showVal val="0"/>
            <c:showCatName val="0"/>
            <c:showSerName val="0"/>
            <c:showPercent val="0"/>
            <c:showBubbleSize val="0"/>
            <c:extLst>
              <c:ext xmlns:c15="http://schemas.microsoft.com/office/drawing/2012/chart" uri="{CE6537A1-D6FC-4f65-9D91-7224C49458BB}">
                <c15:showLeaderLines val="0"/>
              </c:ext>
            </c:extLst>
          </c:dLbls>
          <c:cat>
            <c:numRef>
              <c:f>'Graph Data'!$B$44:$B$67</c:f>
              <c:numCache>
                <c:formatCode>[$-409]d\-mmm\-yy;@</c:formatCode>
                <c:ptCount val="24"/>
                <c:pt idx="0">
                  <c:v>42156</c:v>
                </c:pt>
                <c:pt idx="1">
                  <c:v>42186</c:v>
                </c:pt>
                <c:pt idx="2">
                  <c:v>42217</c:v>
                </c:pt>
                <c:pt idx="3">
                  <c:v>42248</c:v>
                </c:pt>
                <c:pt idx="4">
                  <c:v>42278</c:v>
                </c:pt>
                <c:pt idx="5">
                  <c:v>42309</c:v>
                </c:pt>
                <c:pt idx="6">
                  <c:v>42339</c:v>
                </c:pt>
                <c:pt idx="7">
                  <c:v>42370</c:v>
                </c:pt>
                <c:pt idx="8">
                  <c:v>42401</c:v>
                </c:pt>
                <c:pt idx="9">
                  <c:v>42430</c:v>
                </c:pt>
                <c:pt idx="10">
                  <c:v>42461</c:v>
                </c:pt>
                <c:pt idx="11">
                  <c:v>42491</c:v>
                </c:pt>
                <c:pt idx="12">
                  <c:v>42522</c:v>
                </c:pt>
                <c:pt idx="13">
                  <c:v>42552</c:v>
                </c:pt>
                <c:pt idx="14">
                  <c:v>42583</c:v>
                </c:pt>
                <c:pt idx="15">
                  <c:v>42614</c:v>
                </c:pt>
                <c:pt idx="16">
                  <c:v>42644</c:v>
                </c:pt>
                <c:pt idx="17">
                  <c:v>42675</c:v>
                </c:pt>
                <c:pt idx="18">
                  <c:v>42705</c:v>
                </c:pt>
                <c:pt idx="19">
                  <c:v>42736</c:v>
                </c:pt>
                <c:pt idx="20">
                  <c:v>42767</c:v>
                </c:pt>
                <c:pt idx="21">
                  <c:v>42795</c:v>
                </c:pt>
                <c:pt idx="22">
                  <c:v>42826</c:v>
                </c:pt>
                <c:pt idx="23">
                  <c:v>42856</c:v>
                </c:pt>
              </c:numCache>
            </c:numRef>
          </c:cat>
          <c:val>
            <c:numRef>
              <c:f>'Graph Data'!$F$44:$F$67</c:f>
              <c:numCache>
                <c:formatCode>#,##0_);\(#,##0\)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1-E625-44B3-9968-43FA056E51E2}"/>
            </c:ext>
          </c:extLst>
        </c:ser>
        <c:dLbls>
          <c:showLegendKey val="0"/>
          <c:showVal val="0"/>
          <c:showCatName val="0"/>
          <c:showSerName val="0"/>
          <c:showPercent val="0"/>
          <c:showBubbleSize val="0"/>
        </c:dLbls>
        <c:marker val="1"/>
        <c:smooth val="0"/>
        <c:axId val="465105264"/>
        <c:axId val="465105824"/>
      </c:lineChart>
      <c:lineChart>
        <c:grouping val="standard"/>
        <c:varyColors val="0"/>
        <c:ser>
          <c:idx val="0"/>
          <c:order val="0"/>
          <c:tx>
            <c:strRef>
              <c:f>'Graph Data'!$C$2</c:f>
              <c:strCache>
                <c:ptCount val="1"/>
                <c:pt idx="0">
                  <c:v>Deliveries</c:v>
                </c:pt>
              </c:strCache>
            </c:strRef>
          </c:tx>
          <c:marker>
            <c:symbol val="square"/>
            <c:size val="5"/>
          </c:marker>
          <c:dLbls>
            <c:dLbl>
              <c:idx val="23"/>
              <c:layout>
                <c:manualLayout>
                  <c:x val="-3.2330298451841412E-2"/>
                  <c:y val="-5.805781858495125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25-44B3-9968-43FA056E51E2}"/>
                </c:ext>
              </c:extLst>
            </c:dLbl>
            <c:spPr>
              <a:noFill/>
              <a:ln>
                <a:noFill/>
              </a:ln>
              <a:effectLst/>
            </c:spPr>
            <c:dLblPos val="t"/>
            <c:showLegendKey val="0"/>
            <c:showVal val="0"/>
            <c:showCatName val="0"/>
            <c:showSerName val="0"/>
            <c:showPercent val="0"/>
            <c:showBubbleSize val="0"/>
            <c:extLst>
              <c:ext xmlns:c15="http://schemas.microsoft.com/office/drawing/2012/chart" uri="{CE6537A1-D6FC-4f65-9D91-7224C49458BB}">
                <c15:showLeaderLines val="0"/>
              </c:ext>
            </c:extLst>
          </c:dLbls>
          <c:cat>
            <c:numRef>
              <c:f>'Graph Data'!$B$44:$B$67</c:f>
              <c:numCache>
                <c:formatCode>[$-409]d\-mmm\-yy;@</c:formatCode>
                <c:ptCount val="24"/>
                <c:pt idx="0">
                  <c:v>42156</c:v>
                </c:pt>
                <c:pt idx="1">
                  <c:v>42186</c:v>
                </c:pt>
                <c:pt idx="2">
                  <c:v>42217</c:v>
                </c:pt>
                <c:pt idx="3">
                  <c:v>42248</c:v>
                </c:pt>
                <c:pt idx="4">
                  <c:v>42278</c:v>
                </c:pt>
                <c:pt idx="5">
                  <c:v>42309</c:v>
                </c:pt>
                <c:pt idx="6">
                  <c:v>42339</c:v>
                </c:pt>
                <c:pt idx="7">
                  <c:v>42370</c:v>
                </c:pt>
                <c:pt idx="8">
                  <c:v>42401</c:v>
                </c:pt>
                <c:pt idx="9">
                  <c:v>42430</c:v>
                </c:pt>
                <c:pt idx="10">
                  <c:v>42461</c:v>
                </c:pt>
                <c:pt idx="11">
                  <c:v>42491</c:v>
                </c:pt>
                <c:pt idx="12">
                  <c:v>42522</c:v>
                </c:pt>
                <c:pt idx="13">
                  <c:v>42552</c:v>
                </c:pt>
                <c:pt idx="14">
                  <c:v>42583</c:v>
                </c:pt>
                <c:pt idx="15">
                  <c:v>42614</c:v>
                </c:pt>
                <c:pt idx="16">
                  <c:v>42644</c:v>
                </c:pt>
                <c:pt idx="17">
                  <c:v>42675</c:v>
                </c:pt>
                <c:pt idx="18">
                  <c:v>42705</c:v>
                </c:pt>
                <c:pt idx="19">
                  <c:v>42736</c:v>
                </c:pt>
                <c:pt idx="20">
                  <c:v>42767</c:v>
                </c:pt>
                <c:pt idx="21">
                  <c:v>42795</c:v>
                </c:pt>
                <c:pt idx="22">
                  <c:v>42826</c:v>
                </c:pt>
                <c:pt idx="23">
                  <c:v>42856</c:v>
                </c:pt>
              </c:numCache>
            </c:numRef>
          </c:cat>
          <c:val>
            <c:numRef>
              <c:f>'Graph Data'!$C$44:$C$67</c:f>
              <c:numCache>
                <c:formatCode>#,##0_);\(#,##0\)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3-E625-44B3-9968-43FA056E51E2}"/>
            </c:ext>
          </c:extLst>
        </c:ser>
        <c:dLbls>
          <c:showLegendKey val="0"/>
          <c:showVal val="0"/>
          <c:showCatName val="0"/>
          <c:showSerName val="0"/>
          <c:showPercent val="0"/>
          <c:showBubbleSize val="0"/>
        </c:dLbls>
        <c:marker val="1"/>
        <c:smooth val="0"/>
        <c:axId val="465106384"/>
        <c:axId val="465106944"/>
      </c:lineChart>
      <c:dateAx>
        <c:axId val="465105264"/>
        <c:scaling>
          <c:orientation val="minMax"/>
        </c:scaling>
        <c:delete val="0"/>
        <c:axPos val="b"/>
        <c:numFmt formatCode="[$-409]mmm\-yy;@" sourceLinked="0"/>
        <c:majorTickMark val="none"/>
        <c:minorTickMark val="none"/>
        <c:tickLblPos val="nextTo"/>
        <c:crossAx val="465105824"/>
        <c:crosses val="autoZero"/>
        <c:auto val="1"/>
        <c:lblOffset val="100"/>
        <c:baseTimeUnit val="months"/>
      </c:dateAx>
      <c:valAx>
        <c:axId val="465105824"/>
        <c:scaling>
          <c:orientation val="minMax"/>
        </c:scaling>
        <c:delete val="0"/>
        <c:axPos val="l"/>
        <c:majorGridlines/>
        <c:numFmt formatCode="#,##0_);\(#,##0\)" sourceLinked="1"/>
        <c:majorTickMark val="none"/>
        <c:minorTickMark val="none"/>
        <c:tickLblPos val="nextTo"/>
        <c:spPr>
          <a:ln w="9525">
            <a:noFill/>
          </a:ln>
        </c:spPr>
        <c:txPr>
          <a:bodyPr/>
          <a:lstStyle/>
          <a:p>
            <a:pPr>
              <a:defRPr>
                <a:solidFill>
                  <a:srgbClr val="C00000"/>
                </a:solidFill>
              </a:defRPr>
            </a:pPr>
            <a:endParaRPr lang="en-US"/>
          </a:p>
        </c:txPr>
        <c:crossAx val="465105264"/>
        <c:crosses val="autoZero"/>
        <c:crossBetween val="between"/>
      </c:valAx>
      <c:dateAx>
        <c:axId val="465106384"/>
        <c:scaling>
          <c:orientation val="minMax"/>
        </c:scaling>
        <c:delete val="1"/>
        <c:axPos val="b"/>
        <c:numFmt formatCode="[$-409]d\-mmm\-yy;@" sourceLinked="1"/>
        <c:majorTickMark val="out"/>
        <c:minorTickMark val="none"/>
        <c:tickLblPos val="none"/>
        <c:crossAx val="465106944"/>
        <c:crosses val="autoZero"/>
        <c:auto val="1"/>
        <c:lblOffset val="100"/>
        <c:baseTimeUnit val="months"/>
      </c:dateAx>
      <c:valAx>
        <c:axId val="465106944"/>
        <c:scaling>
          <c:orientation val="minMax"/>
        </c:scaling>
        <c:delete val="0"/>
        <c:axPos val="r"/>
        <c:numFmt formatCode="#,##0_);\(#,##0\)" sourceLinked="1"/>
        <c:majorTickMark val="out"/>
        <c:minorTickMark val="none"/>
        <c:tickLblPos val="nextTo"/>
        <c:txPr>
          <a:bodyPr/>
          <a:lstStyle/>
          <a:p>
            <a:pPr>
              <a:defRPr>
                <a:solidFill>
                  <a:schemeClr val="accent1"/>
                </a:solidFill>
              </a:defRPr>
            </a:pPr>
            <a:endParaRPr lang="en-US"/>
          </a:p>
        </c:txPr>
        <c:crossAx val="465106384"/>
        <c:crosses val="max"/>
        <c:crossBetween val="between"/>
      </c:valAx>
    </c:plotArea>
    <c:legend>
      <c:legendPos val="b"/>
      <c:layout>
        <c:manualLayout>
          <c:xMode val="edge"/>
          <c:yMode val="edge"/>
          <c:x val="0.56511564960490002"/>
          <c:y val="0.10374699700243242"/>
          <c:w val="0.34760181216617425"/>
          <c:h val="4.2352288985450494E-2"/>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LTM Shipments (last 24</a:t>
            </a:r>
            <a:r>
              <a:rPr lang="en-US" baseline="0"/>
              <a:t> mos, </a:t>
            </a:r>
            <a:r>
              <a:rPr lang="en-US"/>
              <a:t>Jan</a:t>
            </a:r>
            <a:r>
              <a:rPr lang="en-US" baseline="0"/>
              <a:t> '14 index to 100</a:t>
            </a:r>
            <a:r>
              <a:rPr lang="en-US"/>
              <a:t>)</a:t>
            </a:r>
          </a:p>
        </c:rich>
      </c:tx>
      <c:overlay val="0"/>
    </c:title>
    <c:autoTitleDeleted val="0"/>
    <c:plotArea>
      <c:layout>
        <c:manualLayout>
          <c:layoutTarget val="inner"/>
          <c:xMode val="edge"/>
          <c:yMode val="edge"/>
          <c:x val="0.10304517177552006"/>
          <c:y val="0.17135303288941744"/>
          <c:w val="0.80581725686963912"/>
          <c:h val="0.7054574983623163"/>
        </c:manualLayout>
      </c:layout>
      <c:lineChart>
        <c:grouping val="standard"/>
        <c:varyColors val="0"/>
        <c:ser>
          <c:idx val="0"/>
          <c:order val="0"/>
          <c:tx>
            <c:strRef>
              <c:f>'Graph Data'!$AP$2</c:f>
              <c:strCache>
                <c:ptCount val="1"/>
                <c:pt idx="0">
                  <c:v>LTM Deliveries</c:v>
                </c:pt>
              </c:strCache>
            </c:strRef>
          </c:tx>
          <c:marker>
            <c:symbol val="square"/>
            <c:size val="5"/>
          </c:marker>
          <c:cat>
            <c:numRef>
              <c:f>'Graph Data'!$B$44:$B$67</c:f>
              <c:numCache>
                <c:formatCode>[$-409]d\-mmm\-yy;@</c:formatCode>
                <c:ptCount val="24"/>
                <c:pt idx="0">
                  <c:v>42156</c:v>
                </c:pt>
                <c:pt idx="1">
                  <c:v>42186</c:v>
                </c:pt>
                <c:pt idx="2">
                  <c:v>42217</c:v>
                </c:pt>
                <c:pt idx="3">
                  <c:v>42248</c:v>
                </c:pt>
                <c:pt idx="4">
                  <c:v>42278</c:v>
                </c:pt>
                <c:pt idx="5">
                  <c:v>42309</c:v>
                </c:pt>
                <c:pt idx="6">
                  <c:v>42339</c:v>
                </c:pt>
                <c:pt idx="7">
                  <c:v>42370</c:v>
                </c:pt>
                <c:pt idx="8">
                  <c:v>42401</c:v>
                </c:pt>
                <c:pt idx="9">
                  <c:v>42430</c:v>
                </c:pt>
                <c:pt idx="10">
                  <c:v>42461</c:v>
                </c:pt>
                <c:pt idx="11">
                  <c:v>42491</c:v>
                </c:pt>
                <c:pt idx="12">
                  <c:v>42522</c:v>
                </c:pt>
                <c:pt idx="13">
                  <c:v>42552</c:v>
                </c:pt>
                <c:pt idx="14">
                  <c:v>42583</c:v>
                </c:pt>
                <c:pt idx="15">
                  <c:v>42614</c:v>
                </c:pt>
                <c:pt idx="16">
                  <c:v>42644</c:v>
                </c:pt>
                <c:pt idx="17">
                  <c:v>42675</c:v>
                </c:pt>
                <c:pt idx="18">
                  <c:v>42705</c:v>
                </c:pt>
                <c:pt idx="19">
                  <c:v>42736</c:v>
                </c:pt>
                <c:pt idx="20">
                  <c:v>42767</c:v>
                </c:pt>
                <c:pt idx="21">
                  <c:v>42795</c:v>
                </c:pt>
                <c:pt idx="22">
                  <c:v>42826</c:v>
                </c:pt>
                <c:pt idx="23">
                  <c:v>42856</c:v>
                </c:pt>
              </c:numCache>
            </c:numRef>
          </c:cat>
          <c:val>
            <c:numRef>
              <c:f>'Graph Data'!$AP$44:$AP$67</c:f>
            </c:numRef>
          </c:val>
          <c:smooth val="0"/>
          <c:extLst>
            <c:ext xmlns:c16="http://schemas.microsoft.com/office/drawing/2014/chart" uri="{C3380CC4-5D6E-409C-BE32-E72D297353CC}">
              <c16:uniqueId val="{00000000-12E6-4D3E-B3E3-0763D44F86F9}"/>
            </c:ext>
          </c:extLst>
        </c:ser>
        <c:ser>
          <c:idx val="1"/>
          <c:order val="1"/>
          <c:tx>
            <c:strRef>
              <c:f>'Graph Data'!$AR$2</c:f>
              <c:strCache>
                <c:ptCount val="1"/>
                <c:pt idx="0">
                  <c:v>LTM Units/Delivery</c:v>
                </c:pt>
              </c:strCache>
            </c:strRef>
          </c:tx>
          <c:marker>
            <c:symbol val="none"/>
          </c:marker>
          <c:cat>
            <c:numRef>
              <c:f>'Graph Data'!$B$44:$B$67</c:f>
              <c:numCache>
                <c:formatCode>[$-409]d\-mmm\-yy;@</c:formatCode>
                <c:ptCount val="24"/>
                <c:pt idx="0">
                  <c:v>42156</c:v>
                </c:pt>
                <c:pt idx="1">
                  <c:v>42186</c:v>
                </c:pt>
                <c:pt idx="2">
                  <c:v>42217</c:v>
                </c:pt>
                <c:pt idx="3">
                  <c:v>42248</c:v>
                </c:pt>
                <c:pt idx="4">
                  <c:v>42278</c:v>
                </c:pt>
                <c:pt idx="5">
                  <c:v>42309</c:v>
                </c:pt>
                <c:pt idx="6">
                  <c:v>42339</c:v>
                </c:pt>
                <c:pt idx="7">
                  <c:v>42370</c:v>
                </c:pt>
                <c:pt idx="8">
                  <c:v>42401</c:v>
                </c:pt>
                <c:pt idx="9">
                  <c:v>42430</c:v>
                </c:pt>
                <c:pt idx="10">
                  <c:v>42461</c:v>
                </c:pt>
                <c:pt idx="11">
                  <c:v>42491</c:v>
                </c:pt>
                <c:pt idx="12">
                  <c:v>42522</c:v>
                </c:pt>
                <c:pt idx="13">
                  <c:v>42552</c:v>
                </c:pt>
                <c:pt idx="14">
                  <c:v>42583</c:v>
                </c:pt>
                <c:pt idx="15">
                  <c:v>42614</c:v>
                </c:pt>
                <c:pt idx="16">
                  <c:v>42644</c:v>
                </c:pt>
                <c:pt idx="17">
                  <c:v>42675</c:v>
                </c:pt>
                <c:pt idx="18">
                  <c:v>42705</c:v>
                </c:pt>
                <c:pt idx="19">
                  <c:v>42736</c:v>
                </c:pt>
                <c:pt idx="20">
                  <c:v>42767</c:v>
                </c:pt>
                <c:pt idx="21">
                  <c:v>42795</c:v>
                </c:pt>
                <c:pt idx="22">
                  <c:v>42826</c:v>
                </c:pt>
                <c:pt idx="23">
                  <c:v>42856</c:v>
                </c:pt>
              </c:numCache>
            </c:numRef>
          </c:cat>
          <c:val>
            <c:numRef>
              <c:f>'Graph Data'!$AR$44:$AR$67</c:f>
            </c:numRef>
          </c:val>
          <c:smooth val="0"/>
          <c:extLst>
            <c:ext xmlns:c16="http://schemas.microsoft.com/office/drawing/2014/chart" uri="{C3380CC4-5D6E-409C-BE32-E72D297353CC}">
              <c16:uniqueId val="{00000001-12E6-4D3E-B3E3-0763D44F86F9}"/>
            </c:ext>
          </c:extLst>
        </c:ser>
        <c:dLbls>
          <c:showLegendKey val="0"/>
          <c:showVal val="0"/>
          <c:showCatName val="0"/>
          <c:showSerName val="0"/>
          <c:showPercent val="0"/>
          <c:showBubbleSize val="0"/>
        </c:dLbls>
        <c:marker val="1"/>
        <c:smooth val="0"/>
        <c:axId val="465110304"/>
        <c:axId val="465583120"/>
      </c:lineChart>
      <c:catAx>
        <c:axId val="465110304"/>
        <c:scaling>
          <c:orientation val="minMax"/>
        </c:scaling>
        <c:delete val="0"/>
        <c:axPos val="b"/>
        <c:numFmt formatCode="[$-409]mmm\-yy;@" sourceLinked="0"/>
        <c:majorTickMark val="none"/>
        <c:minorTickMark val="none"/>
        <c:tickLblPos val="nextTo"/>
        <c:crossAx val="465583120"/>
        <c:crosses val="autoZero"/>
        <c:auto val="1"/>
        <c:lblAlgn val="ctr"/>
        <c:lblOffset val="100"/>
        <c:noMultiLvlLbl val="1"/>
      </c:catAx>
      <c:valAx>
        <c:axId val="465583120"/>
        <c:scaling>
          <c:orientation val="minMax"/>
          <c:max val="120"/>
          <c:min val="60"/>
        </c:scaling>
        <c:delete val="0"/>
        <c:axPos val="l"/>
        <c:majorGridlines/>
        <c:numFmt formatCode="_(* #,##0_);_(* \(#,##0\);_(* &quot;-&quot;??_);_(@_)" sourceLinked="1"/>
        <c:majorTickMark val="none"/>
        <c:minorTickMark val="none"/>
        <c:tickLblPos val="nextTo"/>
        <c:spPr>
          <a:ln w="9525">
            <a:noFill/>
          </a:ln>
        </c:spPr>
        <c:txPr>
          <a:bodyPr/>
          <a:lstStyle/>
          <a:p>
            <a:pPr>
              <a:defRPr>
                <a:solidFill>
                  <a:srgbClr val="C00000"/>
                </a:solidFill>
              </a:defRPr>
            </a:pPr>
            <a:endParaRPr lang="en-US"/>
          </a:p>
        </c:txPr>
        <c:crossAx val="465110304"/>
        <c:crosses val="autoZero"/>
        <c:crossBetween val="between"/>
        <c:majorUnit val="10"/>
      </c:valAx>
    </c:plotArea>
    <c:legend>
      <c:legendPos val="b"/>
      <c:layout>
        <c:manualLayout>
          <c:xMode val="edge"/>
          <c:yMode val="edge"/>
          <c:x val="0.51987932849749974"/>
          <c:y val="9.7535351291478764E-2"/>
          <c:w val="0.40045268315869026"/>
          <c:h val="4.2352288985450494E-2"/>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Monthly Shipments (last 24</a:t>
            </a:r>
            <a:r>
              <a:rPr lang="en-US" baseline="0"/>
              <a:t> mos, </a:t>
            </a:r>
            <a:r>
              <a:rPr lang="en-US" sz="1800" b="1" i="0" u="none" strike="noStrike" baseline="0">
                <a:effectLst/>
              </a:rPr>
              <a:t>Jan '14 index to 100</a:t>
            </a:r>
            <a:r>
              <a:rPr lang="en-US" baseline="0"/>
              <a:t>)</a:t>
            </a:r>
            <a:endParaRPr lang="en-US"/>
          </a:p>
        </c:rich>
      </c:tx>
      <c:overlay val="0"/>
    </c:title>
    <c:autoTitleDeleted val="0"/>
    <c:plotArea>
      <c:layout>
        <c:manualLayout>
          <c:layoutTarget val="inner"/>
          <c:xMode val="edge"/>
          <c:yMode val="edge"/>
          <c:x val="0.10304517177552006"/>
          <c:y val="0.17135303288941744"/>
          <c:w val="0.80761070661591883"/>
          <c:h val="0.70904554328895664"/>
        </c:manualLayout>
      </c:layout>
      <c:lineChart>
        <c:grouping val="standard"/>
        <c:varyColors val="0"/>
        <c:ser>
          <c:idx val="0"/>
          <c:order val="0"/>
          <c:tx>
            <c:strRef>
              <c:f>'Graph Data'!$C$2</c:f>
              <c:strCache>
                <c:ptCount val="1"/>
                <c:pt idx="0">
                  <c:v>Deliveries</c:v>
                </c:pt>
              </c:strCache>
            </c:strRef>
          </c:tx>
          <c:marker>
            <c:symbol val="square"/>
            <c:size val="5"/>
          </c:marker>
          <c:cat>
            <c:numRef>
              <c:f>'Graph Data'!$B$33:$B$56</c:f>
              <c:numCache>
                <c:formatCode>[$-409]d\-mmm\-yy;@</c:formatCode>
                <c:ptCount val="24"/>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pt idx="12">
                  <c:v>42186</c:v>
                </c:pt>
                <c:pt idx="13">
                  <c:v>42217</c:v>
                </c:pt>
                <c:pt idx="14">
                  <c:v>42248</c:v>
                </c:pt>
                <c:pt idx="15">
                  <c:v>42278</c:v>
                </c:pt>
                <c:pt idx="16">
                  <c:v>42309</c:v>
                </c:pt>
                <c:pt idx="17">
                  <c:v>42339</c:v>
                </c:pt>
                <c:pt idx="18">
                  <c:v>42370</c:v>
                </c:pt>
                <c:pt idx="19">
                  <c:v>42401</c:v>
                </c:pt>
                <c:pt idx="20">
                  <c:v>42430</c:v>
                </c:pt>
                <c:pt idx="21">
                  <c:v>42461</c:v>
                </c:pt>
                <c:pt idx="22">
                  <c:v>42491</c:v>
                </c:pt>
                <c:pt idx="23">
                  <c:v>42522</c:v>
                </c:pt>
              </c:numCache>
            </c:numRef>
          </c:cat>
          <c:val>
            <c:numRef>
              <c:f>'Graph Data'!$AW$44:$AW$67</c:f>
            </c:numRef>
          </c:val>
          <c:smooth val="0"/>
          <c:extLst>
            <c:ext xmlns:c16="http://schemas.microsoft.com/office/drawing/2014/chart" uri="{C3380CC4-5D6E-409C-BE32-E72D297353CC}">
              <c16:uniqueId val="{00000000-5119-4925-B57E-92907065F370}"/>
            </c:ext>
          </c:extLst>
        </c:ser>
        <c:ser>
          <c:idx val="1"/>
          <c:order val="1"/>
          <c:tx>
            <c:strRef>
              <c:f>'Graph Data'!$F$2</c:f>
              <c:strCache>
                <c:ptCount val="1"/>
                <c:pt idx="0">
                  <c:v>Units Delivered</c:v>
                </c:pt>
              </c:strCache>
            </c:strRef>
          </c:tx>
          <c:marker>
            <c:symbol val="none"/>
          </c:marker>
          <c:cat>
            <c:numRef>
              <c:f>'Graph Data'!$B$33:$B$56</c:f>
              <c:numCache>
                <c:formatCode>[$-409]d\-mmm\-yy;@</c:formatCode>
                <c:ptCount val="24"/>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pt idx="12">
                  <c:v>42186</c:v>
                </c:pt>
                <c:pt idx="13">
                  <c:v>42217</c:v>
                </c:pt>
                <c:pt idx="14">
                  <c:v>42248</c:v>
                </c:pt>
                <c:pt idx="15">
                  <c:v>42278</c:v>
                </c:pt>
                <c:pt idx="16">
                  <c:v>42309</c:v>
                </c:pt>
                <c:pt idx="17">
                  <c:v>42339</c:v>
                </c:pt>
                <c:pt idx="18">
                  <c:v>42370</c:v>
                </c:pt>
                <c:pt idx="19">
                  <c:v>42401</c:v>
                </c:pt>
                <c:pt idx="20">
                  <c:v>42430</c:v>
                </c:pt>
                <c:pt idx="21">
                  <c:v>42461</c:v>
                </c:pt>
                <c:pt idx="22">
                  <c:v>42491</c:v>
                </c:pt>
                <c:pt idx="23">
                  <c:v>42522</c:v>
                </c:pt>
              </c:numCache>
            </c:numRef>
          </c:cat>
          <c:val>
            <c:numRef>
              <c:f>'Graph Data'!$AX$44:$AX$67</c:f>
            </c:numRef>
          </c:val>
          <c:smooth val="0"/>
          <c:extLst>
            <c:ext xmlns:c16="http://schemas.microsoft.com/office/drawing/2014/chart" uri="{C3380CC4-5D6E-409C-BE32-E72D297353CC}">
              <c16:uniqueId val="{00000001-5119-4925-B57E-92907065F370}"/>
            </c:ext>
          </c:extLst>
        </c:ser>
        <c:dLbls>
          <c:showLegendKey val="0"/>
          <c:showVal val="0"/>
          <c:showCatName val="0"/>
          <c:showSerName val="0"/>
          <c:showPercent val="0"/>
          <c:showBubbleSize val="0"/>
        </c:dLbls>
        <c:marker val="1"/>
        <c:smooth val="0"/>
        <c:axId val="465586480"/>
        <c:axId val="465587040"/>
      </c:lineChart>
      <c:catAx>
        <c:axId val="465586480"/>
        <c:scaling>
          <c:orientation val="minMax"/>
        </c:scaling>
        <c:delete val="0"/>
        <c:axPos val="b"/>
        <c:numFmt formatCode="[$-409]mmm\-yy;@" sourceLinked="0"/>
        <c:majorTickMark val="none"/>
        <c:minorTickMark val="none"/>
        <c:tickLblPos val="nextTo"/>
        <c:crossAx val="465587040"/>
        <c:crosses val="autoZero"/>
        <c:auto val="1"/>
        <c:lblAlgn val="ctr"/>
        <c:lblOffset val="100"/>
        <c:noMultiLvlLbl val="1"/>
      </c:catAx>
      <c:valAx>
        <c:axId val="465587040"/>
        <c:scaling>
          <c:orientation val="minMax"/>
        </c:scaling>
        <c:delete val="0"/>
        <c:axPos val="l"/>
        <c:majorGridlines/>
        <c:numFmt formatCode="_(* #,##0_);_(* \(#,##0\);_(* &quot;-&quot;??_);_(@_)" sourceLinked="1"/>
        <c:majorTickMark val="none"/>
        <c:minorTickMark val="none"/>
        <c:tickLblPos val="nextTo"/>
        <c:spPr>
          <a:ln w="9525">
            <a:noFill/>
          </a:ln>
        </c:spPr>
        <c:txPr>
          <a:bodyPr/>
          <a:lstStyle/>
          <a:p>
            <a:pPr>
              <a:defRPr>
                <a:solidFill>
                  <a:srgbClr val="C00000"/>
                </a:solidFill>
              </a:defRPr>
            </a:pPr>
            <a:endParaRPr lang="en-US"/>
          </a:p>
        </c:txPr>
        <c:crossAx val="465586480"/>
        <c:crosses val="autoZero"/>
        <c:crossBetween val="between"/>
      </c:valAx>
    </c:plotArea>
    <c:legend>
      <c:legendPos val="b"/>
      <c:layout>
        <c:manualLayout>
          <c:xMode val="edge"/>
          <c:yMode val="edge"/>
          <c:x val="0.56329111330390558"/>
          <c:y val="9.1064622865769745E-2"/>
          <c:w val="0.34760181216617425"/>
          <c:h val="4.2352288985450494E-2"/>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Defective Deliveries: Jobs - Monthly</a:t>
            </a:r>
          </a:p>
        </c:rich>
      </c:tx>
      <c:layout>
        <c:manualLayout>
          <c:xMode val="edge"/>
          <c:yMode val="edge"/>
          <c:x val="0.26347921245839367"/>
          <c:y val="1.7216407806000637E-2"/>
        </c:manualLayout>
      </c:layout>
      <c:overlay val="0"/>
    </c:title>
    <c:autoTitleDeleted val="0"/>
    <c:plotArea>
      <c:layout>
        <c:manualLayout>
          <c:layoutTarget val="inner"/>
          <c:xMode val="edge"/>
          <c:yMode val="edge"/>
          <c:x val="7.818561141395787E-2"/>
          <c:y val="9.7491524496937682E-2"/>
          <c:w val="0.90044686721852074"/>
          <c:h val="0.76691245625561788"/>
        </c:manualLayout>
      </c:layout>
      <c:lineChart>
        <c:grouping val="standard"/>
        <c:varyColors val="0"/>
        <c:ser>
          <c:idx val="0"/>
          <c:order val="0"/>
          <c:tx>
            <c:strRef>
              <c:f>'Graph Data'!$BI$2</c:f>
              <c:strCache>
                <c:ptCount val="1"/>
                <c:pt idx="0">
                  <c:v>Monthly Average</c:v>
                </c:pt>
              </c:strCache>
            </c:strRef>
          </c:tx>
          <c:dLbls>
            <c:dLbl>
              <c:idx val="0"/>
              <c:delete val="1"/>
              <c:extLst>
                <c:ext xmlns:c15="http://schemas.microsoft.com/office/drawing/2012/chart" uri="{CE6537A1-D6FC-4f65-9D91-7224C49458BB}"/>
                <c:ext xmlns:c16="http://schemas.microsoft.com/office/drawing/2014/chart" uri="{C3380CC4-5D6E-409C-BE32-E72D297353CC}">
                  <c16:uniqueId val="{00000000-757A-4F36-8E59-AF0AA41582EE}"/>
                </c:ext>
              </c:extLst>
            </c:dLbl>
            <c:dLbl>
              <c:idx val="1"/>
              <c:delete val="1"/>
              <c:extLst>
                <c:ext xmlns:c15="http://schemas.microsoft.com/office/drawing/2012/chart" uri="{CE6537A1-D6FC-4f65-9D91-7224C49458BB}"/>
                <c:ext xmlns:c16="http://schemas.microsoft.com/office/drawing/2014/chart" uri="{C3380CC4-5D6E-409C-BE32-E72D297353CC}">
                  <c16:uniqueId val="{00000001-757A-4F36-8E59-AF0AA41582EE}"/>
                </c:ext>
              </c:extLst>
            </c:dLbl>
            <c:dLbl>
              <c:idx val="2"/>
              <c:delete val="1"/>
              <c:extLst>
                <c:ext xmlns:c15="http://schemas.microsoft.com/office/drawing/2012/chart" uri="{CE6537A1-D6FC-4f65-9D91-7224C49458BB}"/>
                <c:ext xmlns:c16="http://schemas.microsoft.com/office/drawing/2014/chart" uri="{C3380CC4-5D6E-409C-BE32-E72D297353CC}">
                  <c16:uniqueId val="{00000002-757A-4F36-8E59-AF0AA41582EE}"/>
                </c:ext>
              </c:extLst>
            </c:dLbl>
            <c:dLbl>
              <c:idx val="3"/>
              <c:delete val="1"/>
              <c:extLst>
                <c:ext xmlns:c15="http://schemas.microsoft.com/office/drawing/2012/chart" uri="{CE6537A1-D6FC-4f65-9D91-7224C49458BB}"/>
                <c:ext xmlns:c16="http://schemas.microsoft.com/office/drawing/2014/chart" uri="{C3380CC4-5D6E-409C-BE32-E72D297353CC}">
                  <c16:uniqueId val="{00000003-757A-4F36-8E59-AF0AA41582EE}"/>
                </c:ext>
              </c:extLst>
            </c:dLbl>
            <c:dLbl>
              <c:idx val="4"/>
              <c:delete val="1"/>
              <c:extLst>
                <c:ext xmlns:c15="http://schemas.microsoft.com/office/drawing/2012/chart" uri="{CE6537A1-D6FC-4f65-9D91-7224C49458BB}"/>
                <c:ext xmlns:c16="http://schemas.microsoft.com/office/drawing/2014/chart" uri="{C3380CC4-5D6E-409C-BE32-E72D297353CC}">
                  <c16:uniqueId val="{00000004-757A-4F36-8E59-AF0AA41582EE}"/>
                </c:ext>
              </c:extLst>
            </c:dLbl>
            <c:dLbl>
              <c:idx val="5"/>
              <c:delete val="1"/>
              <c:extLst>
                <c:ext xmlns:c15="http://schemas.microsoft.com/office/drawing/2012/chart" uri="{CE6537A1-D6FC-4f65-9D91-7224C49458BB}"/>
                <c:ext xmlns:c16="http://schemas.microsoft.com/office/drawing/2014/chart" uri="{C3380CC4-5D6E-409C-BE32-E72D297353CC}">
                  <c16:uniqueId val="{00000005-757A-4F36-8E59-AF0AA41582EE}"/>
                </c:ext>
              </c:extLst>
            </c:dLbl>
            <c:dLbl>
              <c:idx val="6"/>
              <c:delete val="1"/>
              <c:extLst>
                <c:ext xmlns:c15="http://schemas.microsoft.com/office/drawing/2012/chart" uri="{CE6537A1-D6FC-4f65-9D91-7224C49458BB}"/>
                <c:ext xmlns:c16="http://schemas.microsoft.com/office/drawing/2014/chart" uri="{C3380CC4-5D6E-409C-BE32-E72D297353CC}">
                  <c16:uniqueId val="{00000006-757A-4F36-8E59-AF0AA41582EE}"/>
                </c:ext>
              </c:extLst>
            </c:dLbl>
            <c:dLbl>
              <c:idx val="7"/>
              <c:delete val="1"/>
              <c:extLst>
                <c:ext xmlns:c15="http://schemas.microsoft.com/office/drawing/2012/chart" uri="{CE6537A1-D6FC-4f65-9D91-7224C49458BB}"/>
                <c:ext xmlns:c16="http://schemas.microsoft.com/office/drawing/2014/chart" uri="{C3380CC4-5D6E-409C-BE32-E72D297353CC}">
                  <c16:uniqueId val="{00000007-757A-4F36-8E59-AF0AA41582EE}"/>
                </c:ext>
              </c:extLst>
            </c:dLbl>
            <c:dLbl>
              <c:idx val="8"/>
              <c:delete val="1"/>
              <c:extLst>
                <c:ext xmlns:c15="http://schemas.microsoft.com/office/drawing/2012/chart" uri="{CE6537A1-D6FC-4f65-9D91-7224C49458BB}"/>
                <c:ext xmlns:c16="http://schemas.microsoft.com/office/drawing/2014/chart" uri="{C3380CC4-5D6E-409C-BE32-E72D297353CC}">
                  <c16:uniqueId val="{00000008-757A-4F36-8E59-AF0AA41582EE}"/>
                </c:ext>
              </c:extLst>
            </c:dLbl>
            <c:dLbl>
              <c:idx val="9"/>
              <c:delete val="1"/>
              <c:extLst>
                <c:ext xmlns:c15="http://schemas.microsoft.com/office/drawing/2012/chart" uri="{CE6537A1-D6FC-4f65-9D91-7224C49458BB}"/>
                <c:ext xmlns:c16="http://schemas.microsoft.com/office/drawing/2014/chart" uri="{C3380CC4-5D6E-409C-BE32-E72D297353CC}">
                  <c16:uniqueId val="{00000009-757A-4F36-8E59-AF0AA41582EE}"/>
                </c:ext>
              </c:extLst>
            </c:dLbl>
            <c:dLbl>
              <c:idx val="10"/>
              <c:layout>
                <c:manualLayout>
                  <c:x val="-8.0374780182359468E-2"/>
                  <c:y val="-5.0641404199475056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57A-4F36-8E59-AF0AA41582EE}"/>
                </c:ext>
              </c:extLst>
            </c:dLbl>
            <c:dLbl>
              <c:idx val="11"/>
              <c:layout>
                <c:manualLayout>
                  <c:x val="-1.0613764238458483E-2"/>
                  <c:y val="4.4296803933277194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57A-4F36-8E59-AF0AA41582EE}"/>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Data'!$BI$144:$BI$155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C-757A-4F36-8E59-AF0AA41582EE}"/>
            </c:ext>
          </c:extLst>
        </c:ser>
        <c:dLbls>
          <c:showLegendKey val="0"/>
          <c:showVal val="0"/>
          <c:showCatName val="0"/>
          <c:showSerName val="0"/>
          <c:showPercent val="0"/>
          <c:showBubbleSize val="0"/>
        </c:dLbls>
        <c:marker val="1"/>
        <c:smooth val="0"/>
        <c:axId val="465589840"/>
        <c:axId val="465590400"/>
      </c:lineChart>
      <c:dateAx>
        <c:axId val="465589840"/>
        <c:scaling>
          <c:orientation val="minMax"/>
        </c:scaling>
        <c:delete val="0"/>
        <c:axPos val="b"/>
        <c:numFmt formatCode="[$-409]mmm\-yy;@" sourceLinked="0"/>
        <c:majorTickMark val="out"/>
        <c:minorTickMark val="none"/>
        <c:tickLblPos val="nextTo"/>
        <c:txPr>
          <a:bodyPr rot="-2700000"/>
          <a:lstStyle/>
          <a:p>
            <a:pPr>
              <a:defRPr/>
            </a:pPr>
            <a:endParaRPr lang="en-US"/>
          </a:p>
        </c:txPr>
        <c:crossAx val="465590400"/>
        <c:crosses val="autoZero"/>
        <c:auto val="1"/>
        <c:lblOffset val="100"/>
        <c:baseTimeUnit val="months"/>
      </c:dateAx>
      <c:valAx>
        <c:axId val="465590400"/>
        <c:scaling>
          <c:orientation val="minMax"/>
        </c:scaling>
        <c:delete val="0"/>
        <c:axPos val="l"/>
        <c:majorGridlines/>
        <c:numFmt formatCode="0.0%" sourceLinked="1"/>
        <c:majorTickMark val="out"/>
        <c:minorTickMark val="none"/>
        <c:tickLblPos val="nextTo"/>
        <c:crossAx val="465589840"/>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u="none" strike="noStrike" baseline="0">
                <a:effectLst/>
              </a:rPr>
              <a:t>Defective Deliveries: Units </a:t>
            </a:r>
            <a:r>
              <a:rPr lang="en-US" baseline="0"/>
              <a:t>- Monthly</a:t>
            </a:r>
            <a:endParaRPr lang="en-US"/>
          </a:p>
        </c:rich>
      </c:tx>
      <c:layout>
        <c:manualLayout>
          <c:xMode val="edge"/>
          <c:yMode val="edge"/>
          <c:x val="0.25358533559510849"/>
          <c:y val="1.8177766841644794E-2"/>
        </c:manualLayout>
      </c:layout>
      <c:overlay val="0"/>
    </c:title>
    <c:autoTitleDeleted val="0"/>
    <c:plotArea>
      <c:layout>
        <c:manualLayout>
          <c:layoutTarget val="inner"/>
          <c:xMode val="edge"/>
          <c:yMode val="edge"/>
          <c:x val="8.3911602395854767E-2"/>
          <c:y val="0.10036745406824149"/>
          <c:w val="0.8955447512857786"/>
          <c:h val="0.74302368664056306"/>
        </c:manualLayout>
      </c:layout>
      <c:lineChart>
        <c:grouping val="standard"/>
        <c:varyColors val="0"/>
        <c:ser>
          <c:idx val="0"/>
          <c:order val="0"/>
          <c:tx>
            <c:strRef>
              <c:f>'Graph Data'!$BN$2</c:f>
              <c:strCache>
                <c:ptCount val="1"/>
                <c:pt idx="0">
                  <c:v>Monthly Average</c:v>
                </c:pt>
              </c:strCache>
            </c:strRef>
          </c:tx>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0-C3BC-4DBD-AF55-106120A09742}"/>
                </c:ext>
              </c:extLst>
            </c:dLbl>
            <c:dLbl>
              <c:idx val="1"/>
              <c:delete val="1"/>
              <c:extLst>
                <c:ext xmlns:c15="http://schemas.microsoft.com/office/drawing/2012/chart" uri="{CE6537A1-D6FC-4f65-9D91-7224C49458BB}"/>
                <c:ext xmlns:c16="http://schemas.microsoft.com/office/drawing/2014/chart" uri="{C3380CC4-5D6E-409C-BE32-E72D297353CC}">
                  <c16:uniqueId val="{00000001-C3BC-4DBD-AF55-106120A09742}"/>
                </c:ext>
              </c:extLst>
            </c:dLbl>
            <c:dLbl>
              <c:idx val="2"/>
              <c:delete val="1"/>
              <c:extLst>
                <c:ext xmlns:c15="http://schemas.microsoft.com/office/drawing/2012/chart" uri="{CE6537A1-D6FC-4f65-9D91-7224C49458BB}"/>
                <c:ext xmlns:c16="http://schemas.microsoft.com/office/drawing/2014/chart" uri="{C3380CC4-5D6E-409C-BE32-E72D297353CC}">
                  <c16:uniqueId val="{00000002-C3BC-4DBD-AF55-106120A09742}"/>
                </c:ext>
              </c:extLst>
            </c:dLbl>
            <c:dLbl>
              <c:idx val="3"/>
              <c:delete val="1"/>
              <c:extLst>
                <c:ext xmlns:c15="http://schemas.microsoft.com/office/drawing/2012/chart" uri="{CE6537A1-D6FC-4f65-9D91-7224C49458BB}"/>
                <c:ext xmlns:c16="http://schemas.microsoft.com/office/drawing/2014/chart" uri="{C3380CC4-5D6E-409C-BE32-E72D297353CC}">
                  <c16:uniqueId val="{00000003-C3BC-4DBD-AF55-106120A09742}"/>
                </c:ext>
              </c:extLst>
            </c:dLbl>
            <c:dLbl>
              <c:idx val="4"/>
              <c:delete val="1"/>
              <c:extLst>
                <c:ext xmlns:c15="http://schemas.microsoft.com/office/drawing/2012/chart" uri="{CE6537A1-D6FC-4f65-9D91-7224C49458BB}"/>
                <c:ext xmlns:c16="http://schemas.microsoft.com/office/drawing/2014/chart" uri="{C3380CC4-5D6E-409C-BE32-E72D297353CC}">
                  <c16:uniqueId val="{00000004-C3BC-4DBD-AF55-106120A09742}"/>
                </c:ext>
              </c:extLst>
            </c:dLbl>
            <c:dLbl>
              <c:idx val="5"/>
              <c:delete val="1"/>
              <c:extLst>
                <c:ext xmlns:c15="http://schemas.microsoft.com/office/drawing/2012/chart" uri="{CE6537A1-D6FC-4f65-9D91-7224C49458BB}"/>
                <c:ext xmlns:c16="http://schemas.microsoft.com/office/drawing/2014/chart" uri="{C3380CC4-5D6E-409C-BE32-E72D297353CC}">
                  <c16:uniqueId val="{00000005-C3BC-4DBD-AF55-106120A09742}"/>
                </c:ext>
              </c:extLst>
            </c:dLbl>
            <c:dLbl>
              <c:idx val="6"/>
              <c:delete val="1"/>
              <c:extLst>
                <c:ext xmlns:c15="http://schemas.microsoft.com/office/drawing/2012/chart" uri="{CE6537A1-D6FC-4f65-9D91-7224C49458BB}"/>
                <c:ext xmlns:c16="http://schemas.microsoft.com/office/drawing/2014/chart" uri="{C3380CC4-5D6E-409C-BE32-E72D297353CC}">
                  <c16:uniqueId val="{00000006-C3BC-4DBD-AF55-106120A09742}"/>
                </c:ext>
              </c:extLst>
            </c:dLbl>
            <c:dLbl>
              <c:idx val="7"/>
              <c:delete val="1"/>
              <c:extLst>
                <c:ext xmlns:c15="http://schemas.microsoft.com/office/drawing/2012/chart" uri="{CE6537A1-D6FC-4f65-9D91-7224C49458BB}"/>
                <c:ext xmlns:c16="http://schemas.microsoft.com/office/drawing/2014/chart" uri="{C3380CC4-5D6E-409C-BE32-E72D297353CC}">
                  <c16:uniqueId val="{00000007-C3BC-4DBD-AF55-106120A09742}"/>
                </c:ext>
              </c:extLst>
            </c:dLbl>
            <c:dLbl>
              <c:idx val="8"/>
              <c:delete val="1"/>
              <c:extLst>
                <c:ext xmlns:c15="http://schemas.microsoft.com/office/drawing/2012/chart" uri="{CE6537A1-D6FC-4f65-9D91-7224C49458BB}"/>
                <c:ext xmlns:c16="http://schemas.microsoft.com/office/drawing/2014/chart" uri="{C3380CC4-5D6E-409C-BE32-E72D297353CC}">
                  <c16:uniqueId val="{00000008-C3BC-4DBD-AF55-106120A09742}"/>
                </c:ext>
              </c:extLst>
            </c:dLbl>
            <c:dLbl>
              <c:idx val="9"/>
              <c:delete val="1"/>
              <c:extLst>
                <c:ext xmlns:c15="http://schemas.microsoft.com/office/drawing/2012/chart" uri="{CE6537A1-D6FC-4f65-9D91-7224C49458BB}"/>
                <c:ext xmlns:c16="http://schemas.microsoft.com/office/drawing/2014/chart" uri="{C3380CC4-5D6E-409C-BE32-E72D297353CC}">
                  <c16:uniqueId val="{00000009-C3BC-4DBD-AF55-106120A09742}"/>
                </c:ext>
              </c:extLst>
            </c:dLbl>
            <c:dLbl>
              <c:idx val="10"/>
              <c:layout>
                <c:manualLayout>
                  <c:x val="-4.5054645561751608E-2"/>
                  <c:y val="-6.6545929471231779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3BC-4DBD-AF55-106120A09742}"/>
                </c:ext>
              </c:extLst>
            </c:dLbl>
            <c:dLbl>
              <c:idx val="11"/>
              <c:layout>
                <c:manualLayout>
                  <c:x val="-1.7915909549768023E-2"/>
                  <c:y val="-4.8917596237970484E-2"/>
                </c:manualLayout>
              </c:layout>
              <c:spPr/>
              <c:txPr>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3BC-4DBD-AF55-106120A09742}"/>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Data'!$BN$144:$BN$155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C-C3BC-4DBD-AF55-106120A09742}"/>
            </c:ext>
          </c:extLst>
        </c:ser>
        <c:ser>
          <c:idx val="1"/>
          <c:order val="1"/>
          <c:tx>
            <c:strRef>
              <c:f>'Graph Data'!$AC$2</c:f>
              <c:strCache>
                <c:ptCount val="1"/>
                <c:pt idx="0">
                  <c:v>Returns</c:v>
                </c:pt>
              </c:strCache>
            </c:strRef>
          </c:tx>
          <c:marker>
            <c:symbol val="none"/>
          </c:marker>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Data'!$AC$115:$AC$126</c:f>
              <c:numCache>
                <c:formatCode>0.0%</c:formatCode>
                <c:ptCount val="12"/>
                <c:pt idx="0">
                  <c:v>0.05</c:v>
                </c:pt>
                <c:pt idx="1">
                  <c:v>0.05</c:v>
                </c:pt>
                <c:pt idx="2">
                  <c:v>0.05</c:v>
                </c:pt>
                <c:pt idx="3">
                  <c:v>0.05</c:v>
                </c:pt>
                <c:pt idx="4">
                  <c:v>0.05</c:v>
                </c:pt>
                <c:pt idx="5">
                  <c:v>0.05</c:v>
                </c:pt>
                <c:pt idx="6">
                  <c:v>0.05</c:v>
                </c:pt>
                <c:pt idx="7">
                  <c:v>0.05</c:v>
                </c:pt>
                <c:pt idx="8">
                  <c:v>0.05</c:v>
                </c:pt>
                <c:pt idx="9">
                  <c:v>0.05</c:v>
                </c:pt>
                <c:pt idx="10">
                  <c:v>0.05</c:v>
                </c:pt>
                <c:pt idx="11">
                  <c:v>0.05</c:v>
                </c:pt>
              </c:numCache>
            </c:numRef>
          </c:val>
          <c:smooth val="0"/>
          <c:extLst>
            <c:ext xmlns:c16="http://schemas.microsoft.com/office/drawing/2014/chart" uri="{C3380CC4-5D6E-409C-BE32-E72D297353CC}">
              <c16:uniqueId val="{0000000D-C3BC-4DBD-AF55-106120A09742}"/>
            </c:ext>
          </c:extLst>
        </c:ser>
        <c:dLbls>
          <c:showLegendKey val="0"/>
          <c:showVal val="0"/>
          <c:showCatName val="0"/>
          <c:showSerName val="0"/>
          <c:showPercent val="0"/>
          <c:showBubbleSize val="0"/>
        </c:dLbls>
        <c:smooth val="0"/>
        <c:axId val="465291456"/>
        <c:axId val="465292016"/>
      </c:lineChart>
      <c:dateAx>
        <c:axId val="465291456"/>
        <c:scaling>
          <c:orientation val="minMax"/>
        </c:scaling>
        <c:delete val="0"/>
        <c:axPos val="b"/>
        <c:numFmt formatCode="[$-409]mmm\-yy;@" sourceLinked="0"/>
        <c:majorTickMark val="out"/>
        <c:minorTickMark val="none"/>
        <c:tickLblPos val="nextTo"/>
        <c:txPr>
          <a:bodyPr rot="-2700000"/>
          <a:lstStyle/>
          <a:p>
            <a:pPr>
              <a:defRPr/>
            </a:pPr>
            <a:endParaRPr lang="en-US"/>
          </a:p>
        </c:txPr>
        <c:crossAx val="465292016"/>
        <c:crosses val="autoZero"/>
        <c:auto val="1"/>
        <c:lblOffset val="100"/>
        <c:baseTimeUnit val="months"/>
      </c:dateAx>
      <c:valAx>
        <c:axId val="465292016"/>
        <c:scaling>
          <c:orientation val="minMax"/>
          <c:max val="0.1"/>
          <c:min val="0"/>
        </c:scaling>
        <c:delete val="0"/>
        <c:axPos val="l"/>
        <c:majorGridlines/>
        <c:numFmt formatCode="0.0%" sourceLinked="1"/>
        <c:majorTickMark val="out"/>
        <c:minorTickMark val="none"/>
        <c:tickLblPos val="nextTo"/>
        <c:crossAx val="465291456"/>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u="none" strike="noStrike" baseline="0">
                <a:effectLst/>
              </a:rPr>
              <a:t>Defective Deliveries: Unit </a:t>
            </a:r>
            <a:r>
              <a:rPr lang="en-US" baseline="0"/>
              <a:t>- </a:t>
            </a:r>
            <a:r>
              <a:rPr lang="en-US"/>
              <a:t>R3M</a:t>
            </a:r>
          </a:p>
        </c:rich>
      </c:tx>
      <c:overlay val="0"/>
    </c:title>
    <c:autoTitleDeleted val="0"/>
    <c:plotArea>
      <c:layout>
        <c:manualLayout>
          <c:layoutTarget val="inner"/>
          <c:xMode val="edge"/>
          <c:yMode val="edge"/>
          <c:x val="8.6413993232373934E-2"/>
          <c:y val="0.19823687493671582"/>
          <c:w val="0.89875546806649165"/>
          <c:h val="0.60924522006120152"/>
        </c:manualLayout>
      </c:layout>
      <c:lineChart>
        <c:grouping val="standard"/>
        <c:varyColors val="0"/>
        <c:ser>
          <c:idx val="0"/>
          <c:order val="0"/>
          <c:tx>
            <c:strRef>
              <c:f>'Graph Data'!$BP$2</c:f>
              <c:strCache>
                <c:ptCount val="1"/>
                <c:pt idx="0">
                  <c:v>R3M Units Returned</c:v>
                </c:pt>
              </c:strCache>
            </c:strRef>
          </c:tx>
          <c:dLbls>
            <c:dLbl>
              <c:idx val="0"/>
              <c:delete val="1"/>
              <c:extLst>
                <c:ext xmlns:c15="http://schemas.microsoft.com/office/drawing/2012/chart" uri="{CE6537A1-D6FC-4f65-9D91-7224C49458BB}"/>
                <c:ext xmlns:c16="http://schemas.microsoft.com/office/drawing/2014/chart" uri="{C3380CC4-5D6E-409C-BE32-E72D297353CC}">
                  <c16:uniqueId val="{00000000-663F-4A98-A312-74D4E2431D5D}"/>
                </c:ext>
              </c:extLst>
            </c:dLbl>
            <c:dLbl>
              <c:idx val="1"/>
              <c:delete val="1"/>
              <c:extLst>
                <c:ext xmlns:c15="http://schemas.microsoft.com/office/drawing/2012/chart" uri="{CE6537A1-D6FC-4f65-9D91-7224C49458BB}"/>
                <c:ext xmlns:c16="http://schemas.microsoft.com/office/drawing/2014/chart" uri="{C3380CC4-5D6E-409C-BE32-E72D297353CC}">
                  <c16:uniqueId val="{00000001-663F-4A98-A312-74D4E2431D5D}"/>
                </c:ext>
              </c:extLst>
            </c:dLbl>
            <c:dLbl>
              <c:idx val="2"/>
              <c:delete val="1"/>
              <c:extLst>
                <c:ext xmlns:c15="http://schemas.microsoft.com/office/drawing/2012/chart" uri="{CE6537A1-D6FC-4f65-9D91-7224C49458BB}"/>
                <c:ext xmlns:c16="http://schemas.microsoft.com/office/drawing/2014/chart" uri="{C3380CC4-5D6E-409C-BE32-E72D297353CC}">
                  <c16:uniqueId val="{00000002-663F-4A98-A312-74D4E2431D5D}"/>
                </c:ext>
              </c:extLst>
            </c:dLbl>
            <c:dLbl>
              <c:idx val="3"/>
              <c:delete val="1"/>
              <c:extLst>
                <c:ext xmlns:c15="http://schemas.microsoft.com/office/drawing/2012/chart" uri="{CE6537A1-D6FC-4f65-9D91-7224C49458BB}"/>
                <c:ext xmlns:c16="http://schemas.microsoft.com/office/drawing/2014/chart" uri="{C3380CC4-5D6E-409C-BE32-E72D297353CC}">
                  <c16:uniqueId val="{00000003-663F-4A98-A312-74D4E2431D5D}"/>
                </c:ext>
              </c:extLst>
            </c:dLbl>
            <c:dLbl>
              <c:idx val="4"/>
              <c:delete val="1"/>
              <c:extLst>
                <c:ext xmlns:c15="http://schemas.microsoft.com/office/drawing/2012/chart" uri="{CE6537A1-D6FC-4f65-9D91-7224C49458BB}"/>
                <c:ext xmlns:c16="http://schemas.microsoft.com/office/drawing/2014/chart" uri="{C3380CC4-5D6E-409C-BE32-E72D297353CC}">
                  <c16:uniqueId val="{00000004-663F-4A98-A312-74D4E2431D5D}"/>
                </c:ext>
              </c:extLst>
            </c:dLbl>
            <c:dLbl>
              <c:idx val="5"/>
              <c:delete val="1"/>
              <c:extLst>
                <c:ext xmlns:c15="http://schemas.microsoft.com/office/drawing/2012/chart" uri="{CE6537A1-D6FC-4f65-9D91-7224C49458BB}"/>
                <c:ext xmlns:c16="http://schemas.microsoft.com/office/drawing/2014/chart" uri="{C3380CC4-5D6E-409C-BE32-E72D297353CC}">
                  <c16:uniqueId val="{00000005-663F-4A98-A312-74D4E2431D5D}"/>
                </c:ext>
              </c:extLst>
            </c:dLbl>
            <c:dLbl>
              <c:idx val="6"/>
              <c:delete val="1"/>
              <c:extLst>
                <c:ext xmlns:c15="http://schemas.microsoft.com/office/drawing/2012/chart" uri="{CE6537A1-D6FC-4f65-9D91-7224C49458BB}"/>
                <c:ext xmlns:c16="http://schemas.microsoft.com/office/drawing/2014/chart" uri="{C3380CC4-5D6E-409C-BE32-E72D297353CC}">
                  <c16:uniqueId val="{00000006-663F-4A98-A312-74D4E2431D5D}"/>
                </c:ext>
              </c:extLst>
            </c:dLbl>
            <c:dLbl>
              <c:idx val="7"/>
              <c:delete val="1"/>
              <c:extLst>
                <c:ext xmlns:c15="http://schemas.microsoft.com/office/drawing/2012/chart" uri="{CE6537A1-D6FC-4f65-9D91-7224C49458BB}"/>
                <c:ext xmlns:c16="http://schemas.microsoft.com/office/drawing/2014/chart" uri="{C3380CC4-5D6E-409C-BE32-E72D297353CC}">
                  <c16:uniqueId val="{00000007-663F-4A98-A312-74D4E2431D5D}"/>
                </c:ext>
              </c:extLst>
            </c:dLbl>
            <c:dLbl>
              <c:idx val="8"/>
              <c:delete val="1"/>
              <c:extLst>
                <c:ext xmlns:c15="http://schemas.microsoft.com/office/drawing/2012/chart" uri="{CE6537A1-D6FC-4f65-9D91-7224C49458BB}"/>
                <c:ext xmlns:c16="http://schemas.microsoft.com/office/drawing/2014/chart" uri="{C3380CC4-5D6E-409C-BE32-E72D297353CC}">
                  <c16:uniqueId val="{00000008-663F-4A98-A312-74D4E2431D5D}"/>
                </c:ext>
              </c:extLst>
            </c:dLbl>
            <c:dLbl>
              <c:idx val="9"/>
              <c:delete val="1"/>
              <c:extLst>
                <c:ext xmlns:c15="http://schemas.microsoft.com/office/drawing/2012/chart" uri="{CE6537A1-D6FC-4f65-9D91-7224C49458BB}"/>
                <c:ext xmlns:c16="http://schemas.microsoft.com/office/drawing/2014/chart" uri="{C3380CC4-5D6E-409C-BE32-E72D297353CC}">
                  <c16:uniqueId val="{00000009-663F-4A98-A312-74D4E2431D5D}"/>
                </c:ext>
              </c:extLst>
            </c:dLbl>
            <c:dLbl>
              <c:idx val="10"/>
              <c:spPr/>
              <c:txPr>
                <a:bodyPr/>
                <a:lstStyle/>
                <a:p>
                  <a:pPr>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0-F416-496C-8146-5A525DADE523}"/>
                </c:ext>
              </c:extLst>
            </c:dLbl>
            <c:dLbl>
              <c:idx val="11"/>
              <c:spPr/>
              <c:txPr>
                <a:bodyPr/>
                <a:lstStyle/>
                <a:p>
                  <a:pPr>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1-F416-496C-8146-5A525DADE523}"/>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Data'!$BP$142:$BP$155</c:f>
              <c:numCache>
                <c:formatCode>0.0%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C-663F-4A98-A312-74D4E2431D5D}"/>
            </c:ext>
          </c:extLst>
        </c:ser>
        <c:dLbls>
          <c:showLegendKey val="0"/>
          <c:showVal val="0"/>
          <c:showCatName val="0"/>
          <c:showSerName val="0"/>
          <c:showPercent val="0"/>
          <c:showBubbleSize val="0"/>
        </c:dLbls>
        <c:marker val="1"/>
        <c:smooth val="0"/>
        <c:axId val="465294816"/>
        <c:axId val="465295376"/>
      </c:lineChart>
      <c:dateAx>
        <c:axId val="465294816"/>
        <c:scaling>
          <c:orientation val="minMax"/>
        </c:scaling>
        <c:delete val="0"/>
        <c:axPos val="b"/>
        <c:numFmt formatCode="[$-409]mmm\-yy;@" sourceLinked="0"/>
        <c:majorTickMark val="out"/>
        <c:minorTickMark val="none"/>
        <c:tickLblPos val="nextTo"/>
        <c:txPr>
          <a:bodyPr rot="-2700000"/>
          <a:lstStyle/>
          <a:p>
            <a:pPr>
              <a:defRPr/>
            </a:pPr>
            <a:endParaRPr lang="en-US"/>
          </a:p>
        </c:txPr>
        <c:crossAx val="465295376"/>
        <c:crosses val="autoZero"/>
        <c:auto val="1"/>
        <c:lblOffset val="100"/>
        <c:baseTimeUnit val="months"/>
      </c:dateAx>
      <c:valAx>
        <c:axId val="465295376"/>
        <c:scaling>
          <c:orientation val="minMax"/>
        </c:scaling>
        <c:delete val="0"/>
        <c:axPos val="l"/>
        <c:majorGridlines/>
        <c:numFmt formatCode="0.0%" sourceLinked="1"/>
        <c:majorTickMark val="out"/>
        <c:minorTickMark val="none"/>
        <c:tickLblPos val="nextTo"/>
        <c:crossAx val="465294816"/>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u="none" strike="noStrike" baseline="0">
                <a:effectLst/>
              </a:rPr>
              <a:t>Defective Deliveries: Jobs -</a:t>
            </a:r>
            <a:r>
              <a:rPr lang="en-US"/>
              <a:t> R3M</a:t>
            </a:r>
          </a:p>
        </c:rich>
      </c:tx>
      <c:overlay val="0"/>
    </c:title>
    <c:autoTitleDeleted val="0"/>
    <c:plotArea>
      <c:layout>
        <c:manualLayout>
          <c:layoutTarget val="inner"/>
          <c:xMode val="edge"/>
          <c:yMode val="edge"/>
          <c:x val="9.5674391599901765E-2"/>
          <c:y val="0.18890037735185194"/>
          <c:w val="0.89357291795210358"/>
          <c:h val="0.61606864798465844"/>
        </c:manualLayout>
      </c:layout>
      <c:lineChart>
        <c:grouping val="standard"/>
        <c:varyColors val="0"/>
        <c:ser>
          <c:idx val="0"/>
          <c:order val="0"/>
          <c:tx>
            <c:strRef>
              <c:f>'Graph Data'!$BK$2</c:f>
              <c:strCache>
                <c:ptCount val="1"/>
                <c:pt idx="0">
                  <c:v>R3M Jobs</c:v>
                </c:pt>
              </c:strCache>
            </c:strRef>
          </c:tx>
          <c:dLbls>
            <c:dLbl>
              <c:idx val="0"/>
              <c:delete val="1"/>
              <c:extLst>
                <c:ext xmlns:c15="http://schemas.microsoft.com/office/drawing/2012/chart" uri="{CE6537A1-D6FC-4f65-9D91-7224C49458BB}"/>
                <c:ext xmlns:c16="http://schemas.microsoft.com/office/drawing/2014/chart" uri="{C3380CC4-5D6E-409C-BE32-E72D297353CC}">
                  <c16:uniqueId val="{00000000-9112-491E-9DB1-CEE8AB3519D6}"/>
                </c:ext>
              </c:extLst>
            </c:dLbl>
            <c:dLbl>
              <c:idx val="1"/>
              <c:delete val="1"/>
              <c:extLst>
                <c:ext xmlns:c15="http://schemas.microsoft.com/office/drawing/2012/chart" uri="{CE6537A1-D6FC-4f65-9D91-7224C49458BB}"/>
                <c:ext xmlns:c16="http://schemas.microsoft.com/office/drawing/2014/chart" uri="{C3380CC4-5D6E-409C-BE32-E72D297353CC}">
                  <c16:uniqueId val="{00000001-9112-491E-9DB1-CEE8AB3519D6}"/>
                </c:ext>
              </c:extLst>
            </c:dLbl>
            <c:dLbl>
              <c:idx val="2"/>
              <c:delete val="1"/>
              <c:extLst>
                <c:ext xmlns:c15="http://schemas.microsoft.com/office/drawing/2012/chart" uri="{CE6537A1-D6FC-4f65-9D91-7224C49458BB}"/>
                <c:ext xmlns:c16="http://schemas.microsoft.com/office/drawing/2014/chart" uri="{C3380CC4-5D6E-409C-BE32-E72D297353CC}">
                  <c16:uniqueId val="{00000002-9112-491E-9DB1-CEE8AB3519D6}"/>
                </c:ext>
              </c:extLst>
            </c:dLbl>
            <c:dLbl>
              <c:idx val="3"/>
              <c:delete val="1"/>
              <c:extLst>
                <c:ext xmlns:c15="http://schemas.microsoft.com/office/drawing/2012/chart" uri="{CE6537A1-D6FC-4f65-9D91-7224C49458BB}"/>
                <c:ext xmlns:c16="http://schemas.microsoft.com/office/drawing/2014/chart" uri="{C3380CC4-5D6E-409C-BE32-E72D297353CC}">
                  <c16:uniqueId val="{00000003-9112-491E-9DB1-CEE8AB3519D6}"/>
                </c:ext>
              </c:extLst>
            </c:dLbl>
            <c:dLbl>
              <c:idx val="4"/>
              <c:delete val="1"/>
              <c:extLst>
                <c:ext xmlns:c15="http://schemas.microsoft.com/office/drawing/2012/chart" uri="{CE6537A1-D6FC-4f65-9D91-7224C49458BB}"/>
                <c:ext xmlns:c16="http://schemas.microsoft.com/office/drawing/2014/chart" uri="{C3380CC4-5D6E-409C-BE32-E72D297353CC}">
                  <c16:uniqueId val="{00000004-9112-491E-9DB1-CEE8AB3519D6}"/>
                </c:ext>
              </c:extLst>
            </c:dLbl>
            <c:dLbl>
              <c:idx val="5"/>
              <c:delete val="1"/>
              <c:extLst>
                <c:ext xmlns:c15="http://schemas.microsoft.com/office/drawing/2012/chart" uri="{CE6537A1-D6FC-4f65-9D91-7224C49458BB}"/>
                <c:ext xmlns:c16="http://schemas.microsoft.com/office/drawing/2014/chart" uri="{C3380CC4-5D6E-409C-BE32-E72D297353CC}">
                  <c16:uniqueId val="{00000005-9112-491E-9DB1-CEE8AB3519D6}"/>
                </c:ext>
              </c:extLst>
            </c:dLbl>
            <c:dLbl>
              <c:idx val="6"/>
              <c:delete val="1"/>
              <c:extLst>
                <c:ext xmlns:c15="http://schemas.microsoft.com/office/drawing/2012/chart" uri="{CE6537A1-D6FC-4f65-9D91-7224C49458BB}"/>
                <c:ext xmlns:c16="http://schemas.microsoft.com/office/drawing/2014/chart" uri="{C3380CC4-5D6E-409C-BE32-E72D297353CC}">
                  <c16:uniqueId val="{00000006-9112-491E-9DB1-CEE8AB3519D6}"/>
                </c:ext>
              </c:extLst>
            </c:dLbl>
            <c:dLbl>
              <c:idx val="7"/>
              <c:delete val="1"/>
              <c:extLst>
                <c:ext xmlns:c15="http://schemas.microsoft.com/office/drawing/2012/chart" uri="{CE6537A1-D6FC-4f65-9D91-7224C49458BB}"/>
                <c:ext xmlns:c16="http://schemas.microsoft.com/office/drawing/2014/chart" uri="{C3380CC4-5D6E-409C-BE32-E72D297353CC}">
                  <c16:uniqueId val="{00000007-9112-491E-9DB1-CEE8AB3519D6}"/>
                </c:ext>
              </c:extLst>
            </c:dLbl>
            <c:dLbl>
              <c:idx val="8"/>
              <c:delete val="1"/>
              <c:extLst>
                <c:ext xmlns:c15="http://schemas.microsoft.com/office/drawing/2012/chart" uri="{CE6537A1-D6FC-4f65-9D91-7224C49458BB}"/>
                <c:ext xmlns:c16="http://schemas.microsoft.com/office/drawing/2014/chart" uri="{C3380CC4-5D6E-409C-BE32-E72D297353CC}">
                  <c16:uniqueId val="{00000008-9112-491E-9DB1-CEE8AB3519D6}"/>
                </c:ext>
              </c:extLst>
            </c:dLbl>
            <c:dLbl>
              <c:idx val="9"/>
              <c:delete val="1"/>
              <c:extLst>
                <c:ext xmlns:c15="http://schemas.microsoft.com/office/drawing/2012/chart" uri="{CE6537A1-D6FC-4f65-9D91-7224C49458BB}"/>
                <c:ext xmlns:c16="http://schemas.microsoft.com/office/drawing/2014/chart" uri="{C3380CC4-5D6E-409C-BE32-E72D297353CC}">
                  <c16:uniqueId val="{00000009-9112-491E-9DB1-CEE8AB3519D6}"/>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'Graph Data'!$B$144:$B$155</c:f>
              <c:numCache>
                <c:formatCode>[$-409]d\-mmm\-yy;@</c:formatCode>
                <c:ptCount val="12"/>
                <c:pt idx="0">
                  <c:v>45200</c:v>
                </c:pt>
                <c:pt idx="1">
                  <c:v>45231</c:v>
                </c:pt>
                <c:pt idx="2">
                  <c:v>45261</c:v>
                </c:pt>
                <c:pt idx="3">
                  <c:v>45292</c:v>
                </c:pt>
                <c:pt idx="4">
                  <c:v>45323</c:v>
                </c:pt>
                <c:pt idx="5">
                  <c:v>45352</c:v>
                </c:pt>
                <c:pt idx="6">
                  <c:v>45383</c:v>
                </c:pt>
                <c:pt idx="7">
                  <c:v>45413</c:v>
                </c:pt>
                <c:pt idx="8">
                  <c:v>45444</c:v>
                </c:pt>
                <c:pt idx="9">
                  <c:v>45474</c:v>
                </c:pt>
                <c:pt idx="10">
                  <c:v>45505</c:v>
                </c:pt>
                <c:pt idx="11">
                  <c:v>45536</c:v>
                </c:pt>
              </c:numCache>
            </c:numRef>
          </c:cat>
          <c:val>
            <c:numRef>
              <c:f>'Graph Data'!$BK$144:$BK$155</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A-9112-491E-9DB1-CEE8AB3519D6}"/>
            </c:ext>
          </c:extLst>
        </c:ser>
        <c:dLbls>
          <c:showLegendKey val="0"/>
          <c:showVal val="0"/>
          <c:showCatName val="0"/>
          <c:showSerName val="0"/>
          <c:showPercent val="0"/>
          <c:showBubbleSize val="0"/>
        </c:dLbls>
        <c:marker val="1"/>
        <c:smooth val="0"/>
        <c:axId val="465779280"/>
        <c:axId val="465779840"/>
      </c:lineChart>
      <c:dateAx>
        <c:axId val="465779280"/>
        <c:scaling>
          <c:orientation val="minMax"/>
        </c:scaling>
        <c:delete val="0"/>
        <c:axPos val="b"/>
        <c:numFmt formatCode="[$-409]mmm\-yy;@" sourceLinked="0"/>
        <c:majorTickMark val="out"/>
        <c:minorTickMark val="none"/>
        <c:tickLblPos val="nextTo"/>
        <c:txPr>
          <a:bodyPr rot="-2700000"/>
          <a:lstStyle/>
          <a:p>
            <a:pPr>
              <a:defRPr/>
            </a:pPr>
            <a:endParaRPr lang="en-US"/>
          </a:p>
        </c:txPr>
        <c:crossAx val="465779840"/>
        <c:crosses val="autoZero"/>
        <c:auto val="1"/>
        <c:lblOffset val="100"/>
        <c:baseTimeUnit val="months"/>
      </c:dateAx>
      <c:valAx>
        <c:axId val="465779840"/>
        <c:scaling>
          <c:orientation val="minMax"/>
          <c:min val="0"/>
        </c:scaling>
        <c:delete val="0"/>
        <c:axPos val="l"/>
        <c:majorGridlines/>
        <c:numFmt formatCode="0.0%" sourceLinked="1"/>
        <c:majorTickMark val="out"/>
        <c:minorTickMark val="none"/>
        <c:tickLblPos val="nextTo"/>
        <c:crossAx val="465779280"/>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orientation="landscape"/>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xdr:col>
      <xdr:colOff>31750</xdr:colOff>
      <xdr:row>1</xdr:row>
      <xdr:rowOff>1</xdr:rowOff>
    </xdr:from>
    <xdr:to>
      <xdr:col>9</xdr:col>
      <xdr:colOff>19050</xdr:colOff>
      <xdr:row>16</xdr:row>
      <xdr:rowOff>57151</xdr:rowOff>
    </xdr:to>
    <xdr:graphicFrame macro="">
      <xdr:nvGraphicFramePr>
        <xdr:cNvPr id="8" name="Chart 2">
          <a:extLst>
            <a:ext uri="{FF2B5EF4-FFF2-40B4-BE49-F238E27FC236}">
              <a16:creationId xmlns:a16="http://schemas.microsoft.com/office/drawing/2014/main" id="{61C87C00-F57C-440C-8B41-8AD5F8ED6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19</xdr:row>
      <xdr:rowOff>0</xdr:rowOff>
    </xdr:from>
    <xdr:to>
      <xdr:col>9</xdr:col>
      <xdr:colOff>50800</xdr:colOff>
      <xdr:row>35</xdr:row>
      <xdr:rowOff>28575</xdr:rowOff>
    </xdr:to>
    <xdr:graphicFrame macro="">
      <xdr:nvGraphicFramePr>
        <xdr:cNvPr id="9" name="Chart 7">
          <a:extLst>
            <a:ext uri="{FF2B5EF4-FFF2-40B4-BE49-F238E27FC236}">
              <a16:creationId xmlns:a16="http://schemas.microsoft.com/office/drawing/2014/main" id="{AD85E37D-7964-4238-8685-254EDE203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12700</xdr:colOff>
      <xdr:row>38</xdr:row>
      <xdr:rowOff>28575</xdr:rowOff>
    </xdr:from>
    <xdr:to>
      <xdr:col>9</xdr:col>
      <xdr:colOff>47625</xdr:colOff>
      <xdr:row>54</xdr:row>
      <xdr:rowOff>57150</xdr:rowOff>
    </xdr:to>
    <xdr:graphicFrame macro="">
      <xdr:nvGraphicFramePr>
        <xdr:cNvPr id="10" name="Chart 9">
          <a:extLst>
            <a:ext uri="{FF2B5EF4-FFF2-40B4-BE49-F238E27FC236}">
              <a16:creationId xmlns:a16="http://schemas.microsoft.com/office/drawing/2014/main" id="{A89FE7DC-F577-42FA-9A1E-0D76C36BB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176</xdr:row>
      <xdr:rowOff>133350</xdr:rowOff>
    </xdr:from>
    <xdr:to>
      <xdr:col>9</xdr:col>
      <xdr:colOff>507999</xdr:colOff>
      <xdr:row>196</xdr:row>
      <xdr:rowOff>19050</xdr:rowOff>
    </xdr:to>
    <xdr:graphicFrame macro="">
      <xdr:nvGraphicFramePr>
        <xdr:cNvPr id="10287" name="Chart 1">
          <a:extLst>
            <a:ext uri="{FF2B5EF4-FFF2-40B4-BE49-F238E27FC236}">
              <a16:creationId xmlns:a16="http://schemas.microsoft.com/office/drawing/2014/main" id="{00000000-0008-0000-0200-00002F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xdr:colOff>
      <xdr:row>196</xdr:row>
      <xdr:rowOff>83820</xdr:rowOff>
    </xdr:from>
    <xdr:to>
      <xdr:col>9</xdr:col>
      <xdr:colOff>482600</xdr:colOff>
      <xdr:row>215</xdr:row>
      <xdr:rowOff>101600</xdr:rowOff>
    </xdr:to>
    <xdr:graphicFrame macro="">
      <xdr:nvGraphicFramePr>
        <xdr:cNvPr id="10288" name="Chart 2">
          <a:extLst>
            <a:ext uri="{FF2B5EF4-FFF2-40B4-BE49-F238E27FC236}">
              <a16:creationId xmlns:a16="http://schemas.microsoft.com/office/drawing/2014/main" id="{00000000-0008-0000-0200-000030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222</xdr:row>
      <xdr:rowOff>43840</xdr:rowOff>
    </xdr:from>
    <xdr:to>
      <xdr:col>9</xdr:col>
      <xdr:colOff>436879</xdr:colOff>
      <xdr:row>241</xdr:row>
      <xdr:rowOff>112682</xdr:rowOff>
    </xdr:to>
    <xdr:graphicFrame macro="">
      <xdr:nvGraphicFramePr>
        <xdr:cNvPr id="10289" name="Chart 4">
          <a:extLst>
            <a:ext uri="{FF2B5EF4-FFF2-40B4-BE49-F238E27FC236}">
              <a16:creationId xmlns:a16="http://schemas.microsoft.com/office/drawing/2014/main" id="{00000000-0008-0000-0200-000031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568324</xdr:colOff>
      <xdr:row>222</xdr:row>
      <xdr:rowOff>37498</xdr:rowOff>
    </xdr:from>
    <xdr:to>
      <xdr:col>17</xdr:col>
      <xdr:colOff>332739</xdr:colOff>
      <xdr:row>241</xdr:row>
      <xdr:rowOff>101484</xdr:rowOff>
    </xdr:to>
    <xdr:graphicFrame macro="">
      <xdr:nvGraphicFramePr>
        <xdr:cNvPr id="10290" name="Chart 5">
          <a:extLst>
            <a:ext uri="{FF2B5EF4-FFF2-40B4-BE49-F238E27FC236}">
              <a16:creationId xmlns:a16="http://schemas.microsoft.com/office/drawing/2014/main" id="{00000000-0008-0000-0200-000032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534522</xdr:colOff>
      <xdr:row>241</xdr:row>
      <xdr:rowOff>188554</xdr:rowOff>
    </xdr:from>
    <xdr:to>
      <xdr:col>17</xdr:col>
      <xdr:colOff>321162</xdr:colOff>
      <xdr:row>262</xdr:row>
      <xdr:rowOff>148167</xdr:rowOff>
    </xdr:to>
    <xdr:graphicFrame macro="">
      <xdr:nvGraphicFramePr>
        <xdr:cNvPr id="10291" name="Chart 7">
          <a:extLst>
            <a:ext uri="{FF2B5EF4-FFF2-40B4-BE49-F238E27FC236}">
              <a16:creationId xmlns:a16="http://schemas.microsoft.com/office/drawing/2014/main" id="{00000000-0008-0000-0200-000033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242</xdr:row>
      <xdr:rowOff>2498</xdr:rowOff>
    </xdr:from>
    <xdr:to>
      <xdr:col>9</xdr:col>
      <xdr:colOff>459441</xdr:colOff>
      <xdr:row>262</xdr:row>
      <xdr:rowOff>137583</xdr:rowOff>
    </xdr:to>
    <xdr:graphicFrame macro="">
      <xdr:nvGraphicFramePr>
        <xdr:cNvPr id="10292" name="Chart 8">
          <a:extLst>
            <a:ext uri="{FF2B5EF4-FFF2-40B4-BE49-F238E27FC236}">
              <a16:creationId xmlns:a16="http://schemas.microsoft.com/office/drawing/2014/main" id="{00000000-0008-0000-0200-000034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560892</xdr:colOff>
      <xdr:row>176</xdr:row>
      <xdr:rowOff>130138</xdr:rowOff>
    </xdr:from>
    <xdr:to>
      <xdr:col>17</xdr:col>
      <xdr:colOff>692337</xdr:colOff>
      <xdr:row>196</xdr:row>
      <xdr:rowOff>17743</xdr:rowOff>
    </xdr:to>
    <xdr:graphicFrame macro="">
      <xdr:nvGraphicFramePr>
        <xdr:cNvPr id="10293" name="Chart 1">
          <a:extLst>
            <a:ext uri="{FF2B5EF4-FFF2-40B4-BE49-F238E27FC236}">
              <a16:creationId xmlns:a16="http://schemas.microsoft.com/office/drawing/2014/main" id="{00000000-0008-0000-0200-000035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556260</xdr:colOff>
      <xdr:row>196</xdr:row>
      <xdr:rowOff>89983</xdr:rowOff>
    </xdr:from>
    <xdr:to>
      <xdr:col>17</xdr:col>
      <xdr:colOff>704849</xdr:colOff>
      <xdr:row>215</xdr:row>
      <xdr:rowOff>101413</xdr:rowOff>
    </xdr:to>
    <xdr:graphicFrame macro="">
      <xdr:nvGraphicFramePr>
        <xdr:cNvPr id="10294" name="Chart 2">
          <a:extLst>
            <a:ext uri="{FF2B5EF4-FFF2-40B4-BE49-F238E27FC236}">
              <a16:creationId xmlns:a16="http://schemas.microsoft.com/office/drawing/2014/main" id="{00000000-0008-0000-0200-000036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73959</xdr:colOff>
      <xdr:row>172</xdr:row>
      <xdr:rowOff>4482</xdr:rowOff>
    </xdr:from>
    <xdr:to>
      <xdr:col>42</xdr:col>
      <xdr:colOff>17929</xdr:colOff>
      <xdr:row>194</xdr:row>
      <xdr:rowOff>17182</xdr:rowOff>
    </xdr:to>
    <xdr:graphicFrame macro="">
      <xdr:nvGraphicFramePr>
        <xdr:cNvPr id="10295" name="Chart 4">
          <a:extLst>
            <a:ext uri="{FF2B5EF4-FFF2-40B4-BE49-F238E27FC236}">
              <a16:creationId xmlns:a16="http://schemas.microsoft.com/office/drawing/2014/main" id="{00000000-0008-0000-0200-000037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29</xdr:col>
      <xdr:colOff>709705</xdr:colOff>
      <xdr:row>194</xdr:row>
      <xdr:rowOff>114707</xdr:rowOff>
    </xdr:from>
    <xdr:to>
      <xdr:col>41</xdr:col>
      <xdr:colOff>717176</xdr:colOff>
      <xdr:row>215</xdr:row>
      <xdr:rowOff>39594</xdr:rowOff>
    </xdr:to>
    <xdr:graphicFrame macro="">
      <xdr:nvGraphicFramePr>
        <xdr:cNvPr id="11" name="Chart 4">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42</xdr:col>
      <xdr:colOff>58036</xdr:colOff>
      <xdr:row>171</xdr:row>
      <xdr:rowOff>156692</xdr:rowOff>
    </xdr:from>
    <xdr:to>
      <xdr:col>52</xdr:col>
      <xdr:colOff>492238</xdr:colOff>
      <xdr:row>194</xdr:row>
      <xdr:rowOff>67236</xdr:rowOff>
    </xdr:to>
    <xdr:graphicFrame macro="">
      <xdr:nvGraphicFramePr>
        <xdr:cNvPr id="12" name="Chart 4">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190500</xdr:colOff>
      <xdr:row>232</xdr:row>
      <xdr:rowOff>85717</xdr:rowOff>
    </xdr:from>
    <xdr:to>
      <xdr:col>28</xdr:col>
      <xdr:colOff>459291</xdr:colOff>
      <xdr:row>251</xdr:row>
      <xdr:rowOff>154559</xdr:rowOff>
    </xdr:to>
    <xdr:graphicFrame macro="">
      <xdr:nvGraphicFramePr>
        <xdr:cNvPr id="18" name="Chart 4">
          <a:extLst>
            <a:ext uri="{FF2B5EF4-FFF2-40B4-BE49-F238E27FC236}">
              <a16:creationId xmlns:a16="http://schemas.microsoft.com/office/drawing/2014/main" id="{9203B815-78D0-4CF3-9107-0D64D26E3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28</xdr:col>
      <xdr:colOff>590736</xdr:colOff>
      <xdr:row>232</xdr:row>
      <xdr:rowOff>79375</xdr:rowOff>
    </xdr:from>
    <xdr:to>
      <xdr:col>62</xdr:col>
      <xdr:colOff>99284</xdr:colOff>
      <xdr:row>251</xdr:row>
      <xdr:rowOff>143361</xdr:rowOff>
    </xdr:to>
    <xdr:graphicFrame macro="">
      <xdr:nvGraphicFramePr>
        <xdr:cNvPr id="19" name="Chart 5">
          <a:extLst>
            <a:ext uri="{FF2B5EF4-FFF2-40B4-BE49-F238E27FC236}">
              <a16:creationId xmlns:a16="http://schemas.microsoft.com/office/drawing/2014/main" id="{AA5CE040-4894-4C0D-A3D8-200FCF1CD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28</xdr:col>
      <xdr:colOff>556934</xdr:colOff>
      <xdr:row>252</xdr:row>
      <xdr:rowOff>71680</xdr:rowOff>
    </xdr:from>
    <xdr:to>
      <xdr:col>62</xdr:col>
      <xdr:colOff>87707</xdr:colOff>
      <xdr:row>271</xdr:row>
      <xdr:rowOff>32981</xdr:rowOff>
    </xdr:to>
    <xdr:graphicFrame macro="">
      <xdr:nvGraphicFramePr>
        <xdr:cNvPr id="20" name="Chart 7">
          <a:extLst>
            <a:ext uri="{FF2B5EF4-FFF2-40B4-BE49-F238E27FC236}">
              <a16:creationId xmlns:a16="http://schemas.microsoft.com/office/drawing/2014/main" id="{5E35A6D3-3F4A-4D1B-859A-5E9FEF7F1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190500</xdr:colOff>
      <xdr:row>252</xdr:row>
      <xdr:rowOff>76124</xdr:rowOff>
    </xdr:from>
    <xdr:to>
      <xdr:col>28</xdr:col>
      <xdr:colOff>451037</xdr:colOff>
      <xdr:row>271</xdr:row>
      <xdr:rowOff>31300</xdr:rowOff>
    </xdr:to>
    <xdr:graphicFrame macro="">
      <xdr:nvGraphicFramePr>
        <xdr:cNvPr id="21" name="Chart 8">
          <a:extLst>
            <a:ext uri="{FF2B5EF4-FFF2-40B4-BE49-F238E27FC236}">
              <a16:creationId xmlns:a16="http://schemas.microsoft.com/office/drawing/2014/main" id="{1062AE4E-C555-4C68-9DE3-BDA77041A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0.79429</cdr:x>
      <cdr:y>0.54424</cdr:y>
    </cdr:from>
    <cdr:to>
      <cdr:x>0.95896</cdr:x>
      <cdr:y>0.7406</cdr:y>
    </cdr:to>
    <cdr:sp macro="" textlink="">
      <cdr:nvSpPr>
        <cdr:cNvPr id="2" name="TextBox 1"/>
        <cdr:cNvSpPr txBox="1"/>
      </cdr:nvSpPr>
      <cdr:spPr>
        <a:xfrm xmlns:a="http://schemas.openxmlformats.org/drawingml/2006/main">
          <a:off x="6183031" y="2136341"/>
          <a:ext cx="1281850" cy="77078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u="sng"/>
            <a:t>May  LTM</a:t>
          </a:r>
        </a:p>
        <a:p xmlns:a="http://schemas.openxmlformats.org/drawingml/2006/main">
          <a:r>
            <a:rPr lang="en-US" sz="1100"/>
            <a:t>1,358 deliveries</a:t>
          </a:r>
        </a:p>
        <a:p xmlns:a="http://schemas.openxmlformats.org/drawingml/2006/main">
          <a:r>
            <a:rPr lang="en-US" sz="1100"/>
            <a:t>523K units</a:t>
          </a:r>
        </a:p>
        <a:p xmlns:a="http://schemas.openxmlformats.org/drawingml/2006/main">
          <a:r>
            <a:rPr lang="en-US" sz="1100"/>
            <a:t>385 units/ship</a:t>
          </a: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Z:\ISO%20Certification\Master%20Inspection%20and%20Test%20Repo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Rev C"/>
      <sheetName val="Master Rev B"/>
      <sheetName val="Master Rev A"/>
      <sheetName val="Sheet1"/>
      <sheetName val="Sheet4"/>
      <sheetName val="GRAPH Data"/>
      <sheetName val="Incoming Data"/>
      <sheetName val="Master Rev D"/>
      <sheetName val="Sheet2"/>
      <sheetName val="GRAPHS"/>
      <sheetName val="Incoming Rev A"/>
      <sheetName val="Master Rev E"/>
      <sheetName val="Sheet5"/>
      <sheetName val="Sheet3"/>
      <sheetName val="Problems"/>
      <sheetName val="Checks"/>
      <sheetName val="Sampling Chart - Assemblies"/>
      <sheetName val="Chart1"/>
      <sheetName val="Chart2"/>
    </sheetNames>
    <sheetDataSet>
      <sheetData sheetId="0"/>
      <sheetData sheetId="1"/>
      <sheetData sheetId="2"/>
      <sheetData sheetId="3"/>
      <sheetData sheetId="4"/>
      <sheetData sheetId="5">
        <row r="2">
          <cell r="J2" t="str">
            <v>3 mo Average</v>
          </cell>
          <cell r="L2" t="str">
            <v>Thresholds</v>
          </cell>
        </row>
        <row r="131">
          <cell r="M131">
            <v>0.03</v>
          </cell>
        </row>
        <row r="132">
          <cell r="M132">
            <v>0.03</v>
          </cell>
        </row>
        <row r="133">
          <cell r="M133">
            <v>0.03</v>
          </cell>
        </row>
        <row r="134">
          <cell r="M134">
            <v>0.03</v>
          </cell>
        </row>
        <row r="135">
          <cell r="M135">
            <v>0.03</v>
          </cell>
        </row>
        <row r="136">
          <cell r="M136">
            <v>0.03</v>
          </cell>
        </row>
        <row r="137">
          <cell r="M137">
            <v>0.03</v>
          </cell>
        </row>
        <row r="138">
          <cell r="M138">
            <v>0.03</v>
          </cell>
        </row>
        <row r="139">
          <cell r="M139">
            <v>0.03</v>
          </cell>
        </row>
        <row r="140">
          <cell r="J140">
            <v>9.6450617283950612E-3</v>
          </cell>
          <cell r="L140" t="str">
            <v>October</v>
          </cell>
          <cell r="M140">
            <v>0.03</v>
          </cell>
        </row>
        <row r="141">
          <cell r="J141">
            <v>0</v>
          </cell>
          <cell r="L141" t="str">
            <v>November</v>
          </cell>
          <cell r="M141">
            <v>0.03</v>
          </cell>
        </row>
        <row r="142">
          <cell r="J142">
            <v>0</v>
          </cell>
          <cell r="L142" t="str">
            <v>December</v>
          </cell>
          <cell r="M142">
            <v>0.03</v>
          </cell>
        </row>
        <row r="143">
          <cell r="J143">
            <v>5.8910162002945507E-3</v>
          </cell>
          <cell r="L143" t="str">
            <v>January</v>
          </cell>
        </row>
        <row r="144">
          <cell r="J144">
            <v>3.9234919077979404E-3</v>
          </cell>
          <cell r="L144" t="str">
            <v>February</v>
          </cell>
        </row>
        <row r="145">
          <cell r="J145">
            <v>6.5741417092768442E-3</v>
          </cell>
          <cell r="L145" t="str">
            <v>March</v>
          </cell>
        </row>
        <row r="146">
          <cell r="J146">
            <v>3.2835820895522386E-3</v>
          </cell>
          <cell r="L146" t="str">
            <v>April</v>
          </cell>
        </row>
        <row r="147">
          <cell r="J147">
            <v>3.8115038115038116E-3</v>
          </cell>
          <cell r="L147" t="str">
            <v>May</v>
          </cell>
        </row>
        <row r="148">
          <cell r="J148">
            <v>5.1863857374392216E-3</v>
          </cell>
          <cell r="L148" t="str">
            <v>June</v>
          </cell>
        </row>
        <row r="149">
          <cell r="J149">
            <v>6.41025641025641E-3</v>
          </cell>
          <cell r="L149" t="str">
            <v>July</v>
          </cell>
        </row>
        <row r="150">
          <cell r="J150">
            <v>5.763688760806916E-3</v>
          </cell>
          <cell r="L150" t="str">
            <v>August</v>
          </cell>
        </row>
        <row r="151">
          <cell r="J151">
            <v>3.1637226469812814E-3</v>
          </cell>
          <cell r="L151" t="str">
            <v>September</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 Johnson" refreshedDate="45301.408434375" createdVersion="6" refreshedVersion="8" minRefreshableVersion="3" recordCount="12076" xr:uid="{00000000-000A-0000-FFFF-FFFF00000000}">
  <cacheSource type="worksheet">
    <worksheetSource ref="A3:J3" sheet="Delivery Report"/>
  </cacheSource>
  <cacheFields count="12">
    <cacheField name="CUSTOMER" numFmtId="49">
      <sharedItems count="844">
        <s v="POWER OHM"/>
        <s v="MAGNATECH"/>
        <s v="ATK"/>
        <s v="KYTRONICS"/>
        <s v="DATA FLOW"/>
        <s v="GASTON"/>
        <s v="CAROTRON"/>
        <s v="DYNISCO"/>
        <s v="WILMORE"/>
        <s v="ECI"/>
        <s v="KILGORE"/>
        <s v="SOUTHWIRE"/>
        <s v="HH TECHNOLOGY"/>
        <s v="IBML"/>
        <s v="GENRAL DYNAMICS"/>
        <s v="HARSCO"/>
        <s v="GE DRIVE"/>
        <s v="FLORIDA"/>
        <s v="PYOTT-BOONE"/>
        <s v="A-T SOLU"/>
        <s v="NEW MEXICO"/>
        <s v="MERMEC"/>
        <s v="APPALACHAIN"/>
        <s v="TRANSBOTIC"/>
        <s v="ALPHA SEC"/>
        <s v="HUESTIS"/>
        <s v="BARLOWORLD"/>
        <s v="SOLUTION"/>
        <s v="MOOG"/>
        <s v="M-TEQ"/>
        <s v="PFIZER"/>
        <s v="SCI MEASUR"/>
        <s v="J.R TEST"/>
        <s v="CUSTOM LED"/>
        <s v="CAMP CREEK"/>
        <s v="POWER TEC"/>
        <s v="TRUSTED SEC"/>
        <s v="DATA LINK"/>
        <s v="TRIANGLE"/>
        <s v="LEGACY"/>
        <s v="COVARX"/>
        <s v="CNMC"/>
        <s v="POWEROHM"/>
        <s v="POWER-TEC"/>
        <s v="NORCOMP"/>
        <s v="PRO-TECH"/>
        <s v="REMCO"/>
        <s v="REM"/>
        <s v="EMBREX"/>
        <s v="ESAB"/>
        <s v="SHALLCO"/>
        <s v="UNITED-CHEMI"/>
        <s v="SCR CONTROLS"/>
        <s v="SEECO"/>
        <s v="SEC INC"/>
        <s v="PEC"/>
        <s v="SQD"/>
        <s v="REPLACMENT"/>
        <s v="WILDFIRE"/>
        <s v="GALAXY"/>
        <s v="EPD"/>
        <s v="DOLTRONICS"/>
        <s v="HICKOK"/>
        <s v="ASSY &amp; DESIGN"/>
        <s v="BERTLKAMP"/>
        <s v="PELTON "/>
        <s v="DATAFLOW"/>
        <s v="YEADON"/>
        <s v="RSR"/>
        <s v="TECHNICOM"/>
        <s v="CHRYDEN"/>
        <s v="APPLIED TECH"/>
        <s v="COMPRO"/>
        <s v="SUMITOMO"/>
        <s v="TRIMM"/>
        <s v="BERNARD"/>
        <s v="MCCOY"/>
        <s v="EMC RF"/>
        <s v="IND LAB"/>
        <s v="I ELECTRIC"/>
        <s v="BTY ELECTRONICS"/>
        <s v="VINTAGE"/>
        <s v="LEWIS"/>
        <s v="POWEOHM"/>
        <s v="NORTH EAST"/>
        <s v="STEEL CREEK"/>
        <s v="TOTTAL FIRE"/>
        <s v="ANTHOTRONIX"/>
        <s v="RX MEDIC"/>
        <s v="UNIQUE"/>
        <s v="SLMTI"/>
        <s v="INDUSTRIL ELE"/>
        <s v="HYDE PARTK"/>
        <s v="FLORIDA CIR"/>
        <s v="MOOG "/>
        <s v="REPLACEMENT"/>
        <s v="WILD FIRE"/>
        <s v="KALIBURN"/>
        <s v="UNITED CHEMI"/>
        <s v="PELTON"/>
        <s v="BENJAMIN"/>
        <s v="AUTOMATION"/>
        <s v="HARGRAVES"/>
        <s v="INDUSTRIL DESIGN"/>
        <s v="GALAXY ELE"/>
        <s v="FARNAM"/>
        <s v="PTOT BOONE"/>
        <s v="PDI"/>
        <s v="MATHIS"/>
        <s v="CES"/>
        <s v="HH"/>
        <s v="SPEC-TEC"/>
        <s v="PRESCION"/>
        <s v="HIREND HAND"/>
        <s v="T-1 LIGHTING"/>
        <s v="CGI"/>
        <s v="AMERITRON"/>
        <s v="HORIZON"/>
        <s v="ESS"/>
        <s v="SANMINA"/>
        <s v="AEI"/>
        <s v="ANUVA"/>
        <s v="SYPRIS"/>
        <s v="APPLACHIAN"/>
        <s v="DX ENG"/>
        <s v="LARRY HAIGLER"/>
        <s v="PRIMUS"/>
        <s v="CITI"/>
        <s v="UTILITY"/>
        <s v="GARDETTO"/>
        <s v="UNC CHARLOTTE"/>
        <s v="A-T SOLUTION"/>
        <s v="COMPUTER SCI"/>
        <s v="CPS"/>
        <s v="EMBEDEX"/>
        <s v="BARLOWRLD"/>
        <s v="ASSEMBLY TECH"/>
        <s v="SCR"/>
        <s v="TRIDENT"/>
        <s v="BERTELKAMP"/>
        <s v="BROOKS"/>
        <s v="GE ENERGY"/>
        <s v="BUFFALO UNI"/>
        <s v="TRIANGLE "/>
        <s v="SOLUTIONS"/>
        <s v="SOUTHEAST"/>
        <s v="NEC"/>
        <s v="PROCESS"/>
        <s v="I.ELE.COM."/>
        <s v="PROMARK"/>
        <s v="TROI"/>
        <s v="MCCOY RLLI"/>
        <s v="FLEXWARE"/>
        <s v="FDTC"/>
        <s v="PIZ GRANITE"/>
        <s v="ATK/KJR"/>
        <s v="MONITOR INST"/>
        <s v="SOMA"/>
        <s v="NIMBUS"/>
        <s v="KJR"/>
        <s v="ALPHA"/>
        <s v="PRAXIS"/>
        <s v="ANTHROTRONIX"/>
        <s v="YANDINA"/>
        <s v="KEYPER SYS"/>
        <s v="WAHL"/>
        <s v="POWER SIMU"/>
        <s v="JARA"/>
        <s v="HUBBEL"/>
        <s v="GRIMM"/>
        <s v="EMC TECH"/>
        <s v="MCGREGOR"/>
        <s v="ROSONANT"/>
        <s v="YES"/>
        <s v="FLORIDA CKT"/>
        <s v="GOJO"/>
        <s v="TOYODA"/>
        <s v="ROBERT H"/>
        <s v="RESONANT"/>
        <s v="PARKER"/>
        <s v="COMPUTER SCIENCE"/>
        <s v="NAPPS"/>
        <s v="LOGIKX"/>
        <s v="MADVAPES"/>
        <s v="M/K SYSTEM"/>
        <s v="UNI MAIN"/>
        <s v="PELTON &amp; CRANE"/>
        <s v="ELECTRO SWITCH"/>
        <s v="POWERTEC"/>
        <s v="INEGRATED"/>
        <s v="GASTON ELE"/>
        <s v="KEYPER"/>
        <s v="MATCHLESS"/>
        <s v="RARE-TEK"/>
        <s v="MARS"/>
        <s v="SAPPHIRE"/>
        <s v="LIFT ONE"/>
        <s v="PRIME INST"/>
        <s v="INDUCTO"/>
        <s v="PACIFIC"/>
        <s v="BRISCO"/>
        <s v="REM "/>
        <s v="MAINSTAY"/>
        <s v="PRIMUS TEC"/>
        <s v="SLY PROCESS"/>
        <s v="SILICION"/>
        <s v="CHERAW"/>
        <s v="LIMA"/>
        <s v="DUFF-NORTON"/>
        <s v="MAXPLUSE"/>
        <s v="GALAXY MD"/>
        <s v="EPIC"/>
        <s v="SCHNEIDER"/>
        <s v="RSI"/>
        <s v="AIRBORN"/>
        <s v="DOLFAB"/>
        <s v="CARE FREE"/>
        <s v="LIBURDI"/>
        <s v="IDS"/>
        <s v="SOUTH EAST"/>
        <s v="SCHAEFFLER"/>
        <s v="LAJY J"/>
        <s v="CODE IN MO"/>
        <s v="ATMOX"/>
        <s v="MILLIKEN"/>
        <s v="CMH"/>
        <s v="CAMBRIDGE"/>
        <s v="CO,PANIA"/>
        <s v="X-TEMPO"/>
        <s v="NAVY (NUWC)"/>
        <s v="TOLEDO"/>
        <s v="AMETEC"/>
        <s v="DORNIER"/>
        <s v="SCHEAW"/>
        <s v="HATTERS"/>
        <s v="RAF"/>
        <s v="CEM"/>
        <s v="UNI OF CIN"/>
        <s v="CCR"/>
        <s v="ROBERT WAGER"/>
        <s v="DRAXEL UNI."/>
        <s v="INTEGRATED"/>
        <s v="PREFORMANCE"/>
        <s v="INTERSTATE"/>
        <s v="DOT METRICS"/>
        <s v="UC SAN DIEGO"/>
        <s v="BOGEN"/>
        <s v="BOX SCIENTIFIC"/>
        <s v="INDUCTOTHERM"/>
        <s v="MCGREGOR ENT"/>
        <s v="ANUVA/ELECTRO"/>
        <s v="REDSIS"/>
        <s v="LIGHT SOURCE"/>
        <s v="INDUCOTOHERM"/>
        <s v="TABTRONICS"/>
        <s v="PRECISION"/>
        <s v="NSI"/>
        <s v="LUBURDI"/>
        <s v="OECO"/>
        <s v="DUFF NORTON"/>
        <s v="CHAPMAN-HUFFMAN"/>
        <s v="CHICAGO IN"/>
        <s v="CMH INDUST"/>
        <s v="SIMPLY HOMES"/>
        <s v="PERFORMANCE"/>
        <s v="RFHIC"/>
        <s v="ROYSTON"/>
        <s v="TOTTAL 3RD"/>
        <s v="CARLSON"/>
        <s v="UNIVERSITY "/>
        <s v="MAGNUM"/>
        <s v="SUN PUMPS"/>
        <s v="TRUSTED"/>
        <s v="ATS"/>
        <s v="BRAIN"/>
        <s v="MAXPULSE"/>
        <s v="T3D"/>
        <s v="ESSEX"/>
        <s v="CUSTOM ELE"/>
        <s v="NITRONEX"/>
        <s v="BROWN AND MILLER"/>
        <s v="ANGLESEY"/>
        <s v="UNC SANDIAGO"/>
        <s v="SENTRY GUN"/>
        <s v="CSC"/>
        <s v="HIRED HAND"/>
        <s v="PARATA"/>
        <s v="TECTRON"/>
        <s v="AMTI"/>
        <s v="TRIANGLE MICROSYSTEMS"/>
        <s v="STATIC CONTROL"/>
        <s v="ZOETIS"/>
        <s v="ECI INDUSTRIAL"/>
        <s v="MOTOR MAGNETCS"/>
        <s v="CONNECTED"/>
        <s v="VISITECH"/>
        <s v="CNCN"/>
        <s v="JERRY SHANK"/>
        <s v="THE NEMETH"/>
        <s v="CODE-IN-MOTION"/>
        <s v="INDCTOTHERM"/>
        <s v="TOTAL FIRE"/>
        <s v="ASSEMBLED PRODUCT"/>
        <s v="TRUTEGRA"/>
        <s v="MARCO"/>
        <s v="GRANITE POWER"/>
        <s v="EMC"/>
        <s v="VISION "/>
        <s v="MCCOY ELI"/>
        <s v="R.E.PHELON"/>
        <s v="ELLIOTT"/>
        <s v="KINEQUIP"/>
        <s v="HALL DIELE"/>
        <s v="AUTO-TECH"/>
        <s v="TRISTAR"/>
        <s v="CORNING"/>
        <s v="PROCESS ELE"/>
        <s v="PORT CITY"/>
        <s v="SYMETRICS"/>
        <s v="SATURN"/>
        <s v="REN"/>
        <s v="HH TECH"/>
        <s v="NORH EAST"/>
        <s v="JLS/LEWS"/>
        <s v="CURT HARTU"/>
        <s v="QUAD GROUP"/>
        <s v="HYDE-PARK"/>
        <s v="PTEK"/>
        <s v="VISION METERING"/>
        <s v="VT HACKNEY"/>
        <s v="ELECTRONIC DESIGN"/>
        <s v="WATHERFORD LAB"/>
        <s v="PRONTO ELE"/>
        <s v="MED-FIT"/>
        <s v="TRIQUINT"/>
        <s v="ELECRTRO SWITCH"/>
        <s v="HSRSCO"/>
        <s v="FLORIDA DE"/>
        <s v="FLPRIDA DE"/>
        <s v="JACOBSON"/>
        <s v="S.T.S.LLC"/>
        <s v="TEXTROL"/>
        <s v="KEY PERFORMANCE"/>
        <s v="BROWN &amp; MILLER"/>
        <s v="SPINBALL"/>
        <s v="BERCHTOLD"/>
        <s v="LANG MEKRA"/>
        <s v="ARNETPRO"/>
        <s v="SANMINA "/>
        <s v="PQSI"/>
        <s v="TECHMOR"/>
        <s v="ADVANCED"/>
        <s v="PAUL OTTO"/>
        <s v="PRO-BAL"/>
        <s v="NORFOLK"/>
        <s v="GE HITACHI"/>
        <s v="HAYSSEN"/>
        <s v="M/K SYSEM"/>
        <s v="ISAC"/>
        <s v="ROBERT H WAGER"/>
        <s v="CIRCOR"/>
        <s v="CLYDE"/>
        <s v="AMERICAN AUTO"/>
        <s v="LIFTONE"/>
        <s v="NUDELTA"/>
        <s v="MANTISSA"/>
        <s v="BETTER BOARDS"/>
        <s v="KLA TENCOR"/>
        <s v="UNC MED"/>
        <s v="APEX"/>
        <s v="DREXEL"/>
        <s v="ADVANCED MISSION"/>
        <s v="AEI TECHNOLOGY"/>
        <s v="JLS"/>
        <s v="FLEXCELL"/>
        <s v="DAVIS LEION"/>
        <s v="TRANSTECH"/>
        <s v="INTRISIC"/>
        <s v="B&amp;W"/>
        <s v="MSI"/>
        <s v="UNITED CHEMI CON"/>
        <s v="DARREL SELF"/>
        <s v="TRIMPOT"/>
        <s v="LIBERTY"/>
        <s v="HBN"/>
        <s v="APEX INST"/>
        <s v="BALFOUIR"/>
        <s v="ENERGIZER"/>
        <s v="XWEET"/>
        <s v="CORETECH"/>
        <s v="INTEGRA"/>
        <s v="AXON"/>
        <s v="MACOM"/>
        <s v="DATALINK"/>
        <s v="MIKE LITTLE"/>
        <s v="BALFOUR"/>
        <s v="TOTALL FIRE"/>
        <s v="BABCOCK &amp; WILCOX"/>
        <s v="SOLUTION MFG"/>
        <s v="EXELIS"/>
        <s v="TRI-TECH ELEC"/>
        <s v="SEATON ENG."/>
        <s v="DYNALAB"/>
        <s v="MOOG MUSIC"/>
        <s v="HABCO"/>
        <s v="ADD-ON"/>
        <s v="CARNEGIE"/>
        <s v="MAXBOTIX"/>
        <s v="LELLAN"/>
        <s v="ARTNET PRO"/>
        <s v="CHAPMAN"/>
        <s v="ATLAS"/>
        <s v="ASEMBLY TEC"/>
        <s v="MAKINO"/>
        <s v="MLF"/>
        <s v="TRANSTECHNIK"/>
        <s v="TRANTECHNIX"/>
        <s v="TROXLER"/>
        <s v="CCT"/>
        <s v="INFOSENCE"/>
        <s v="MAGNUM TEL"/>
        <s v="EID"/>
        <s v="GALAXY "/>
        <s v="GRIMM "/>
        <s v="CHARLOTTE TRUCK"/>
        <s v="HYDRILL"/>
        <s v="RFMD"/>
        <s v="GENTRY PLASTIC"/>
        <s v="ENVENTYS"/>
        <s v="HUBBELL"/>
        <s v="CORE HEALTH"/>
        <s v="T&amp;W "/>
        <s v="T&amp;S"/>
        <s v="CREE"/>
        <s v="IMI"/>
        <s v="LEWIS INFO TECH"/>
        <s v="OESCO"/>
        <s v="JORGE "/>
        <s v="EAO"/>
        <s v="DYNAZIGN"/>
        <s v="SEAON"/>
        <s v="DHPC"/>
        <s v="LNR PRECISION"/>
        <s v="CMH INDUSTRIES"/>
        <s v="HUBBELL LIGHTING"/>
        <s v="STATIC"/>
        <s v="CCI THERMAL"/>
        <s v="CARROLL"/>
        <s v="DOT METRIC"/>
        <s v="I.ELEC"/>
        <s v="LTS"/>
        <s v="DAVIS LEON"/>
        <s v="SEATON ENG"/>
        <s v="SPARROW"/>
        <s v="MCCOY "/>
        <s v="LNR"/>
        <s v="CTO"/>
        <s v="RON ERICH"/>
        <s v="STARK POWER"/>
        <s v="TRIMM POT"/>
        <s v="MICRO ENG"/>
        <s v="INFOSENSE"/>
        <s v="EDWARDS"/>
        <s v="CAREFREE"/>
        <s v="ATLAS LIGHTING"/>
        <s v="HUFFMAN"/>
        <s v="RIVEGY"/>
        <s v="SILENCIO"/>
        <s v="SAMSUNG"/>
        <s v="FLOTEC"/>
        <s v="VINTAGE ELECTRONIC"/>
        <s v="SCR CONTROL"/>
        <s v="CVC"/>
        <s v="SALEM AUTO"/>
        <s v="CORTECH"/>
        <s v="UNIQE ELE"/>
        <s v="VINTAGE MECHA"/>
        <s v="BLUE MEASTRO"/>
        <s v="NAVY"/>
        <s v="POWER SYS"/>
        <s v="T&amp;S BRASS"/>
        <s v="UC SANDIEGO"/>
        <s v="MGM BRAKES"/>
        <s v="UNIV GONZAGA"/>
        <s v="PIZ GRANIT"/>
        <s v="GEORGE EVA"/>
        <s v="RPI"/>
        <s v="HUBBELL IND/POWEROHM"/>
        <s v="ALPHA SECURITY"/>
        <s v="HUBBEL "/>
        <s v="DANAHER"/>
        <s v="ESS "/>
        <s v="PROTRONICS"/>
        <s v="COMPUTER CSC"/>
        <s v="EAG"/>
        <s v="RUGGED"/>
        <s v="TRIDEN"/>
        <s v="MARCO "/>
        <s v="FLORIDA DETENTION"/>
        <s v="ENERGIZR"/>
        <s v="HALO"/>
        <s v="KEN BOLAM"/>
        <s v="UNMBRELLA"/>
        <s v="PRIM INSTRUMENTS"/>
        <s v="VINTAGE "/>
        <s v="POWERTC"/>
        <s v="ADE"/>
        <s v="AQUISENSE"/>
        <s v="QSDM"/>
        <s v="PEMCO"/>
        <s v="SMART TROL"/>
        <s v="ORIGIN"/>
        <s v="WEST INT"/>
        <s v="UC ICE"/>
        <s v="FREESCALE"/>
        <s v="DIXIE MICRO"/>
        <s v="SELECTRONIC"/>
        <s v="BROWN &amp; ASSOCIATES"/>
        <s v="RX"/>
        <s v="PARKER HAN"/>
        <s v="GBS"/>
        <s v="EQUIPMENT"/>
        <s v="EIT"/>
        <s v="ECI INDUST"/>
        <s v="BEUGER "/>
        <s v="BLUE MAESTRO"/>
        <s v="THERMOFISHER"/>
        <s v="UMBRELLA"/>
        <s v="ADVANCED AUTO"/>
        <s v="DENT&amp;DING"/>
        <s v="TECHMORE"/>
        <s v="AMETEK"/>
        <s v="MANTISA"/>
        <s v="CONDUCTIVE"/>
        <s v="INDUSTRIAL ELECTRONIC"/>
        <s v="BTY"/>
        <s v="ASSEMEBLY TEC"/>
        <s v="APPALACHIAN ELEC."/>
        <s v="AUGUSTARA"/>
        <s v="E.I.T CORPORATION"/>
        <s v="TE CONNECTIVITY"/>
        <s v="NAVAL IND"/>
        <s v="WAKE FOREST"/>
        <s v="CLARITY"/>
        <s v="SEC"/>
        <s v="OFI"/>
        <s v="NAWC"/>
        <s v="PACE CONTROL"/>
        <s v="RADIO SYSTEMS"/>
        <s v="SMART TROLL"/>
        <s v="MOTEC"/>
        <s v="MATRIX"/>
        <s v="SOS"/>
        <s v="ENSER"/>
        <s v="SAFEWATER"/>
        <s v="SYNERGEM"/>
        <s v="BSI"/>
        <s v="TOTALL FIR"/>
        <s v="dfr"/>
        <s v="AIRBORNE"/>
        <s v="TE"/>
        <s v="S.TS.LLC"/>
        <s v="METIOR WORK"/>
        <s v="BOLAM"/>
        <s v="AEGISOUND"/>
        <s v="FIRSTMARK"/>
        <s v="PRECISION AUTO"/>
        <s v="DUPONT"/>
        <s v="THERMO FISHERQ"/>
        <s v="TE.CONNECT"/>
        <s v="WELLTECH"/>
        <s v="POSITRON"/>
        <s v="MILIKEN"/>
        <s v="J R SKY"/>
        <s v="CLARITY "/>
        <s v="TURBOPRO"/>
        <s v="MARTEK"/>
        <s v="DENTS&amp;DING"/>
        <s v="COUNDITIVE"/>
        <s v="STAR TRAC"/>
        <s v="FLORIDA DETTENTION"/>
        <s v="PIZ Granite Inc./Atmox"/>
        <s v="ong11"/>
        <s v="J.R. TEST"/>
        <s v="MUELLER SYSTEMS"/>
        <s v="REM ELECTRONICS"/>
        <s v="METIOR WORKS"/>
        <s v="INDUSTRIAL DESIGN"/>
        <s v="PROCESS ELECTRONICS"/>
        <s v="MTEQ"/>
        <s v="PRONTO ELECTRONIKS/BSI"/>
        <s v="UNC"/>
        <s v="INDI LAB"/>
        <s v="MESUR.IO"/>
        <s v="HORIZON EL"/>
        <s v="EAO CORPO"/>
        <s v="QORVO"/>
        <s v="RLMEC"/>
        <s v="ORIGIN TECH"/>
        <s v="AAR"/>
        <s v="NU-SOURCE"/>
        <s v="MARK SCHAFER"/>
        <s v="CIRCUITS"/>
        <s v="HALO SMART"/>
        <s v="I.ELE COM"/>
        <s v="TTI"/>
        <s v="SCHENIDER"/>
        <s v="ENERGIER"/>
        <s v="l.E.D"/>
        <s v="BEUGER"/>
        <s v="EDWARDS IND"/>
        <s v="PROCOM"/>
        <s v="MCCOY ELLI"/>
        <s v="STAIC"/>
        <s v="WISER SYS"/>
        <s v="DESIGN TECH"/>
        <s v="QARVO"/>
        <s v="NSU"/>
        <s v="CABTEQ"/>
        <s v="KLA"/>
        <s v="TECHNOLOGIES ROI"/>
        <s v="SPARROW LAB"/>
        <s v="LIBERTY ENG"/>
        <s v="VISION METRING"/>
        <s v="QUARVO"/>
        <s v="KTI"/>
        <s v="JOE PINZONE"/>
        <s v="SAPHIRE"/>
        <s v="transrobatics"/>
        <s v="ASSEMBLY TEC"/>
        <s v="US ARMY"/>
        <s v="RFMQ"/>
        <s v="METITOR WORK"/>
        <s v="ASSEMBLY  DESION"/>
        <s v="SMART TRILL"/>
        <s v="TTI FLORE CARE"/>
        <s v="JORGE"/>
        <s v="Mathis Electronics"/>
        <s v="NETWORK"/>
        <s v="Transrobotics"/>
        <s v="CODE IN MOTION"/>
        <s v="GENRAL CRANE"/>
        <s v="DIGITAL DEVLOPMENT"/>
        <s v="CUNNIGHAM"/>
        <s v="ENERSYS"/>
        <s v="DENT &amp; DINGS"/>
        <s v="VINTAGE EL."/>
        <s v="OPTO ALIGNMENT"/>
        <s v="VACCUM TECH"/>
        <s v="carroll perkins"/>
        <s v="GMI"/>
        <s v="METAL MONKEY"/>
        <s v="BETA SQUARE"/>
        <s v="STRYKER"/>
        <s v="SPT"/>
        <s v="U-TURN"/>
        <s v="SOLID STATE"/>
        <s v="ATELIER"/>
        <s v="SHALCO"/>
        <s v="CITSCORP"/>
        <s v="BUGEYES"/>
        <s v="SERVERSCHECK"/>
        <s v="PAT COLLINS"/>
        <s v="VICTOR"/>
        <s v="GENTRY"/>
        <s v="LAMBDA TECH"/>
        <s v="TE "/>
        <s v="CO-AX"/>
        <s v="JARRY SHANK"/>
        <s v="CENTRAL METAL"/>
        <s v="EESCO"/>
        <s v="INTERSTATE MOLDING"/>
        <s v="VENTURE"/>
        <s v="BOX SCINTIFIC"/>
        <s v="EAO CORP."/>
        <s v="ANUVA CREE"/>
        <s v="LEAGACY"/>
        <s v="UNIQUE ELE"/>
        <s v="BAEBIS"/>
        <s v="LEXMARK"/>
        <s v="STEVEN WOLF"/>
        <s v="NUDELA"/>
        <s v="HATTREAS"/>
        <s v="ECO"/>
        <s v="ANALOG DEVICES"/>
        <s v="AMPHENOL ALDEN"/>
        <s v="OPTO"/>
        <s v="SQUARE LINE"/>
        <s v="DELTA V"/>
        <s v="KAVO DENTAL"/>
        <s v="ALARM IT"/>
        <s v="UINQUE ELE"/>
        <s v="RUGGED SCI"/>
        <s v="BART AUSTIN"/>
        <s v="AMSEC"/>
        <s v="SIGNAL MOD"/>
        <s v="BISCO"/>
        <s v="TECH ROI"/>
        <s v="LEGGET"/>
        <s v="PVS SENSOR"/>
        <s v="LEWIS INFOTECH"/>
        <s v="MERIDIAN"/>
        <s v="NUVOTRONICS"/>
        <s v="TOTTAL FIR"/>
        <s v="DUKE"/>
        <s v="HUSQVARNA"/>
        <s v="CORRE HEALTH"/>
        <s v="BOONE EDAM"/>
        <s v="INDUCTO THERM"/>
        <s v="ITT "/>
        <s v="FARNM"/>
        <s v="PAT COLLIN"/>
        <s v="TIM MOFORD"/>
        <s v="DAERRICK"/>
        <s v="ATOM"/>
        <s v="KITTY HAWK"/>
        <s v="AEGIS POWER"/>
        <s v="GE POWER"/>
        <s v="WAYLINK"/>
        <s v="RESOSENANT"/>
        <s v="BRIAN BURNEY"/>
        <s v="LOGIX"/>
        <s v="MCGEGOR"/>
        <s v="INFINTUM"/>
        <s v="COMPUTER "/>
        <s v="SQUARE D"/>
        <s v="LIGHT ENG."/>
        <s v="12E GROUP"/>
        <s v="GCE MARKET"/>
        <s v="BROWN &amp; ASSO"/>
        <s v="LIVINNSTON"/>
        <s v="FLEXCEL"/>
        <s v="METAL WORKS"/>
        <s v="HONDA"/>
        <s v="DAVIS PRODUCTS"/>
        <s v="CENTURY"/>
        <s v="BOON EDAM"/>
        <s v="VENTURE "/>
        <s v="VELOCITY"/>
        <s v="CAPTIVE"/>
        <s v="E.I.T"/>
        <s v="MONITOR"/>
        <s v="OERLIKON"/>
        <s v="TE CONECTIVITY"/>
        <s v="STARKPOWER"/>
        <s v="US AIRFORCE"/>
        <s v="THERMO FIS"/>
        <s v="DIGITAL GRID"/>
        <s v="BASELINE"/>
        <s v="MANCHAC"/>
        <s v="SEC "/>
        <s v="GENRAL DYNAMIC"/>
        <s v="STARZ"/>
        <s v="SHADOWTREE"/>
        <s v="VACUUM TECH"/>
        <s v="TURBPPRO"/>
        <s v="SCHINEIDER"/>
        <s v="SERVICE THREAD"/>
        <s v="PROACTIVE"/>
        <s v="MSI DEFENCE"/>
        <s v="TTI FLOOR CARE"/>
        <s v="RODRIGO/WAKE"/>
        <s v="SARA/WAKE"/>
        <s v="UTC"/>
        <s v="Century Creations"/>
        <s v="ORBIT"/>
        <s v="VENTURE MEASMENT"/>
        <s v="FLASH TECH"/>
        <s v="LAMBDA"/>
        <s v="CRYSTAL COMPUTER"/>
        <s v="CURRENT TOOL"/>
        <s v="PROACTIVE ENVIRONMENTAL"/>
        <s v="ADD ON"/>
        <s v="METAL WORK"/>
        <s v="MANISSA"/>
        <s v="SPX"/>
        <s v="DJR ELECTRONIC"/>
        <s v="TRIMANTEC"/>
        <s v="MATHIS ELEC"/>
        <s v="INFRA"/>
        <s v="WEST ENT."/>
        <s v="ROB MCCANNON"/>
        <s v="MC&amp;T"/>
        <s v="PENSKE"/>
        <s v="CENTURT CREATION"/>
        <s v="NORMONT"/>
        <s v="APEX TOLL"/>
        <s v="BAEBIES"/>
        <s v="BRAXTON"/>
        <s v="SCR CONTRL"/>
        <s v="GENRAL MICRO"/>
        <s v="PVS"/>
        <s v="PYOTT"/>
        <s v="INFOCENCE"/>
        <s v="HAYSEEN"/>
        <s v="ROLLESE"/>
        <s v="TRIMENTEC"/>
        <s v="KLA-TENCOR"/>
        <s v="BELLESON"/>
        <s v="TRIAMANTEC"/>
        <s v="TELESAFE"/>
        <s v="ALLIED AUTOMATION"/>
        <s v="SEVER CHEK"/>
        <s v="RAE"/>
        <s v="APEX TOOL"/>
        <s v="INVUE"/>
        <s v="BORG WARNER"/>
        <s v="ACC ELECTRONICS"/>
        <s v="DTR/ESS"/>
        <s v="APPALACHIAN"/>
        <s v="INTEGRATED SOL"/>
        <s v="HUBBEL LIGHTING"/>
        <s v="CIRCUITS PLUS"/>
        <s v="SEAON ENT."/>
        <s v="HUBBEL POWERIHM"/>
        <s v="DELPHINUS"/>
        <s v="TRANBOTIC"/>
        <s v="EYE TRAX"/>
        <s v="HUBBLE POWER"/>
        <s v="SPX FLASH"/>
        <s v="Corniing"/>
        <s v="VINTAGE ELE"/>
        <s v="GDIT"/>
        <s v="HUBBEL POWEROHM"/>
        <s v="WAHL-INST"/>
        <s v="TREAD CORP."/>
        <s v="DTR ELE."/>
        <s v="ATELER"/>
        <s v="UNIQE"/>
        <s v="CPD"/>
        <s v="FITNESS"/>
        <s v="GOODRICH"/>
        <s v="RAE DC"/>
        <s v="CURRENT"/>
        <s v="ORBIT MOTION"/>
        <s v="MATRIX RAILWAY"/>
        <s v="ITT ENIDINE"/>
        <s v="Balfour "/>
        <s v="BRAXTON-GRANT"/>
        <s v="JLS LEWIS"/>
        <s v="PYOTTE" u="1"/>
        <s v="PYOTTE-BOONE" u="1"/>
        <s v="TRANSBOBIC" u="1"/>
        <s v="HARCO" u="1"/>
      </sharedItems>
    </cacheField>
    <cacheField name="JOB #" numFmtId="49">
      <sharedItems containsBlank="1" count="3198">
        <s v="5629M-1"/>
        <s v="3009L"/>
        <s v="2823L"/>
        <s v="4466L"/>
        <s v="6521 ASSY"/>
        <s v="6522"/>
        <s v="6524"/>
        <s v="2592"/>
        <s v="2733"/>
        <s v="278"/>
        <s v="5061"/>
        <s v="5924"/>
        <s v="6245 ASSY"/>
        <s v="6065 ASSY"/>
        <s v="6064 ASSY"/>
        <s v="6510 ASSY"/>
        <s v="3365"/>
        <s v="6138L"/>
        <s v="5752L"/>
        <s v="3717"/>
        <s v="4082"/>
        <s v="4083"/>
        <s v="6523 ASSY"/>
        <s v="4459"/>
        <s v="4815"/>
        <s v="4258"/>
        <s v="5946 ASSY"/>
        <s v="4610 ASSY"/>
        <s v="4515 ASSY"/>
        <s v="6487 ASSY"/>
        <s v="6488 ASSY"/>
        <s v="6489 ASSY"/>
        <s v="6283 ASSY"/>
        <s v="4085"/>
        <s v="6454 ASSY "/>
        <s v="4008"/>
        <s v="4199"/>
        <s v="3665 ASSY"/>
        <s v="6008 ASSY"/>
        <s v="6505 ASSY"/>
        <s v="6323 ASSY"/>
        <s v="5711"/>
        <s v="6288 ASSY"/>
        <s v="4552"/>
        <s v="3666"/>
        <s v="3998"/>
        <s v="A1820"/>
        <s v="523 ASSY"/>
        <s v="4077"/>
        <s v="6144"/>
        <s v="5540L ASSY"/>
        <s v="6459"/>
        <s v="6225 ASSY"/>
        <s v="2742L"/>
        <s v="6526"/>
        <s v="A1846"/>
        <s v="6525"/>
        <s v="6390 ASSY"/>
        <s v="6486 ASSY"/>
        <s v="5987"/>
        <s v="6542 ASSY"/>
        <s v="6373L"/>
        <s v="6284 ASSY"/>
        <s v="5294"/>
        <s v="4084"/>
        <s v="6366  ASSY"/>
        <s v="612 ASSY"/>
        <s v="6531"/>
        <s v="6256"/>
        <s v="3967"/>
        <s v="3968"/>
        <s v="5657"/>
        <s v="4551 ASSY"/>
        <s v="6351"/>
        <s v="5726 ASSY"/>
        <s v="6530"/>
        <s v="6529"/>
        <s v="6532"/>
        <s v="4003"/>
        <s v="5629M-2"/>
        <s v="5995"/>
        <s v="5499"/>
        <s v="6536"/>
        <s v="6527"/>
        <s v="6538"/>
        <s v="2507"/>
        <s v="4040"/>
        <s v="4545"/>
        <s v="4316"/>
        <s v="5684L ASSY"/>
        <s v="A544"/>
        <s v="6543"/>
        <s v="6491"/>
        <s v="3856"/>
        <s v="4001"/>
        <s v="4839-L"/>
        <s v="REWORK"/>
        <s v="6528"/>
        <s v="6537"/>
        <s v="6204L"/>
        <s v="4404"/>
        <s v="5551"/>
        <s v="5904"/>
        <s v="2980"/>
        <s v="2979"/>
        <s v="4330"/>
        <s v="5477 ASSY"/>
        <s v="2602"/>
        <s v="4126 ASSY"/>
        <s v="4345L"/>
        <s v="6518 ASSY"/>
        <s v="6519 ASSY"/>
        <s v="6550 ASSY"/>
        <s v="6535"/>
        <s v="3687"/>
        <s v="6065"/>
        <s v="6245"/>
        <s v="6064"/>
        <s v="6544"/>
        <s v="5073"/>
        <s v="6534"/>
        <s v="5236L"/>
        <s v="A1689L ASSY"/>
        <s v="4072"/>
        <s v="6550ASSY"/>
        <s v="4474 ASSY"/>
        <s v="4479"/>
        <s v="A987"/>
        <s v="6266 REWIK"/>
        <s v="4569"/>
        <s v="4570"/>
        <s v="4897"/>
        <s v="4664"/>
        <s v="4896"/>
        <s v="4895"/>
        <s v="4665"/>
        <s v="6547 ASSY"/>
        <s v="4467L"/>
        <s v="4021"/>
        <s v="5107"/>
        <s v="4936"/>
        <s v="4191"/>
        <s v="5455 KIT"/>
        <s v="1093"/>
        <s v="6539"/>
        <s v="4317"/>
        <s v="6010L"/>
        <s v="5327 ASSY"/>
        <s v="5695 ASSY"/>
        <s v="3565 ASSY"/>
        <s v="3491 ASSY"/>
        <s v="4388 ASSY"/>
        <s v="3148 ASSY"/>
        <s v="6249 ASSY"/>
        <s v="6549 ASSY"/>
        <s v="6540L ASSY"/>
        <s v="6541L ASSY"/>
        <s v="5083"/>
        <s v="6517"/>
        <s v="6545 ASSY"/>
        <s v="6546 ASSY"/>
        <s v="3840L"/>
        <s v="4985 ASSY"/>
        <s v="4985"/>
        <s v="3149 ASSY"/>
        <s v="6548"/>
        <s v="A1344"/>
        <s v="6335 ASSY"/>
        <s v="6555"/>
        <s v="WIRESETS"/>
        <s v="5085"/>
        <s v="5234L"/>
        <s v="5372"/>
        <s v="4454"/>
        <s v="4455"/>
        <s v="5929"/>
        <s v="6457 ASSY"/>
        <s v="6322 ASSY"/>
        <s v="6093"/>
        <s v="5629M-2 ASSY"/>
        <s v="3106"/>
        <s v="4265"/>
        <s v="6456 ASSY"/>
        <s v="6160"/>
        <s v="4177"/>
        <s v="4176"/>
        <s v="2813"/>
        <s v="3807L"/>
        <s v="5098L"/>
        <s v="A1252"/>
        <s v="A1253"/>
        <s v="4230"/>
        <s v="6554 ASSY"/>
        <s v="6152 ASSY"/>
        <s v="6557"/>
        <s v="4360 ASSY"/>
        <s v="5980"/>
        <s v="A1771"/>
        <s v="6538 ASSY"/>
        <s v="3609"/>
        <s v="4775L"/>
        <s v="4465L"/>
        <s v="3856 ASSY"/>
        <s v="6560"/>
        <s v="3709"/>
        <s v="3841L"/>
        <s v="4611"/>
        <s v="6552"/>
        <s v="4594"/>
        <s v="6224L ASSY"/>
        <s v="5188 ASSY"/>
        <s v="3999"/>
        <s v="2573"/>
        <s v="5244"/>
        <s v="5235L"/>
        <s v="3884"/>
        <s v="6180 ASSY"/>
        <s v="6177 ASSY"/>
        <s v="6556"/>
        <s v="6553"/>
        <s v="4392"/>
        <s v="4593"/>
        <s v="3039"/>
        <s v="6366 ASSY"/>
        <s v="6498"/>
        <s v="4744 ASSY"/>
        <s v="6053"/>
        <s v="5062L"/>
        <s v="568L ASSY"/>
        <s v="4830"/>
        <s v="5629M-3 "/>
        <s v="A1424"/>
        <s v="3533"/>
        <s v="6483 ASSY"/>
        <s v="4480"/>
        <s v="4873"/>
        <s v="6551 assy"/>
        <s v="6566 ASSY"/>
        <s v="6561"/>
        <s v="4215L"/>
        <s v="4187 ASSY"/>
        <s v="6568"/>
        <s v="6569"/>
        <s v="6570"/>
        <s v="6571"/>
        <s v="6572"/>
        <s v="6573"/>
        <s v="6574"/>
        <s v="3409"/>
        <s v="2952"/>
        <s v="2715"/>
        <s v="2970"/>
        <s v="774"/>
        <s v="2555"/>
        <s v="3911"/>
        <s v="3910"/>
        <s v="5751L ASSY"/>
        <s v="6201"/>
        <s v="4095"/>
        <s v="5226"/>
        <s v="6239L ASSY"/>
        <s v="5570L ASSY"/>
        <s v="6348"/>
        <s v="6163L ASSY"/>
        <s v="6577"/>
        <s v="6559 ASSY"/>
        <s v="3323"/>
        <s v="6562"/>
        <s v="6563"/>
        <s v="4650"/>
        <s v="5218"/>
        <s v="5269M-2 ASSY"/>
        <s v="A1585"/>
        <s v="5550"/>
        <s v="4088L"/>
        <s v="5617"/>
        <s v="3146"/>
        <s v="5409L"/>
        <s v="6576"/>
        <s v="6516"/>
        <s v="4892"/>
        <s v="5363"/>
        <s v="4843"/>
        <s v="3983"/>
        <s v="6241"/>
        <s v="2797"/>
        <s v="4044"/>
        <s v="5189 ASSY"/>
        <s v="2604"/>
        <s v="3386L"/>
        <s v="5573L"/>
        <s v="4839L"/>
        <s v="3544L"/>
        <s v="3969"/>
        <s v="4314"/>
        <s v="4539"/>
        <s v="2705"/>
        <s v="6581"/>
        <s v="6434"/>
        <s v="A1222 ASSY"/>
        <s v="4793L"/>
        <s v="5366"/>
        <s v="6450"/>
        <s v="6583 ASSY"/>
        <s v="6585"/>
        <s v="A1309"/>
        <s v="4112"/>
        <s v="3617"/>
        <s v="4054L"/>
        <s v="4264L"/>
        <s v="5978"/>
        <s v="2593"/>
        <s v="2690"/>
        <s v="6302"/>
        <s v="6298"/>
        <s v="6579"/>
        <s v="3982"/>
        <s v="6578 ASSY"/>
        <s v="4556 ASSY"/>
        <s v="6587"/>
        <s v="5862 ASSY"/>
        <s v="6582"/>
        <s v="6371l"/>
        <s v="6565"/>
        <s v="6321 ASSY"/>
        <s v="5922 ASSY"/>
        <s v="6483-1 ASSY"/>
        <s v="4920"/>
        <s v="4699"/>
        <s v="A171"/>
        <s v="5199L"/>
        <s v="3350"/>
        <s v="5237L"/>
        <s v="6584"/>
        <s v="4062"/>
        <s v="4822"/>
        <s v="5361"/>
        <s v="6475"/>
        <s v="3595"/>
        <s v="4618"/>
        <s v="6500"/>
        <s v="5577L"/>
        <s v="6597-1"/>
        <s v="-.2"/>
        <s v="4098"/>
        <s v="A1053-3"/>
        <s v="4360"/>
        <s v="6445 ASSY"/>
        <s v="4874"/>
        <s v="5214"/>
        <s v="A1597"/>
        <s v="A1447"/>
        <s v="5038"/>
        <s v="6586 ASSY"/>
        <s v="4116"/>
        <s v="6486"/>
        <s v="6198 ASSY"/>
        <s v="4420"/>
        <s v="4290"/>
        <s v="6137 ASSY"/>
        <s v="5455 ASSY"/>
        <s v="6600"/>
        <s v="2809 ASSY"/>
        <s v="4185L"/>
        <s v="6409"/>
        <s v="3913"/>
        <s v="3689"/>
        <s v="3669"/>
        <s v="5115"/>
        <s v="4188"/>
        <s v="3947"/>
        <s v="6311"/>
        <s v="6608"/>
        <s v="5744"/>
        <s v="5907"/>
        <s v="6575"/>
        <s v="4190L"/>
        <s v="6209 ASSY"/>
        <s v="6607"/>
        <s v="6455 KIT"/>
        <s v="6138L ASSY"/>
        <s v="5656"/>
        <s v="3316"/>
        <s v="6605"/>
        <s v="3246L"/>
        <s v="6520"/>
        <s v="4126"/>
        <s v="3894"/>
        <s v="4182"/>
        <s v="5841L ASSY"/>
        <s v="6189 ASSY"/>
        <s v="4149"/>
        <s v="A1249"/>
        <s v="3037"/>
        <s v="5376"/>
        <s v="6603L ASSY"/>
        <s v="4284"/>
        <s v="4500"/>
        <s v="4184"/>
        <s v="6215l"/>
        <s v="2761 ASSY"/>
        <s v="ASSY"/>
        <s v="4364"/>
        <s v="5981"/>
        <s v="4601"/>
        <s v="6270 ASSY"/>
        <s v="6280ASSY"/>
        <s v="6567 ASSY"/>
        <s v="6606 ASSY"/>
        <s v="6613"/>
        <s v="A1265"/>
        <s v="4350L"/>
        <s v="6623 ASSY"/>
        <s v="6624 ASSY"/>
        <s v="A1747"/>
        <s v="5772L"/>
        <s v="5348"/>
        <s v="4331"/>
        <s v="5749L ASSY"/>
        <s v="6617 ASSY"/>
        <s v="6504L ASSY"/>
        <s v="6515 ASSY"/>
        <s v="6501 ASSY"/>
        <s v="6199"/>
        <s v="4502"/>
        <s v="4218"/>
        <s v="6039 ASSY"/>
        <s v="3267"/>
        <s v="5927-2 ASSY"/>
        <s v="6616L ASSY"/>
        <s v="4553 ASSY"/>
        <s v="5509"/>
        <s v="2774"/>
        <s v="4057"/>
        <s v="6626L ASSY"/>
        <s v="6280 ASSY"/>
        <s v="6255"/>
        <s v="4773"/>
        <s v="6445"/>
        <s v="6614L ASSY"/>
        <s v="5223"/>
        <s v="5229"/>
        <s v="6609 ASSY"/>
        <s v="6610 ASSY"/>
        <s v="6047"/>
        <s v="6628"/>
        <s v="6612L ASSY"/>
        <s v="4788"/>
        <s v="4848"/>
        <s v="6449"/>
        <s v="6619"/>
        <s v="6620"/>
        <s v="6621"/>
        <s v="A1057-4"/>
        <s v="A1632-1"/>
        <s v="6382"/>
        <s v="6383"/>
        <s v="5819"/>
        <s v="6108"/>
        <s v="4443"/>
        <s v="2821L"/>
        <s v="2922L"/>
        <s v="3704"/>
        <s v="2951"/>
        <s v="4481"/>
        <s v="6458 ASSY"/>
        <s v="5442"/>
        <s v="5480"/>
        <s v="4879"/>
        <s v="6598 ASSY"/>
        <s v="5991"/>
        <s v="4622"/>
        <s v="5591"/>
        <s v="5579"/>
        <s v="A1209"/>
        <s v="4219"/>
        <s v="5452"/>
        <s v="5269M-3 ASSY"/>
        <s v="6440"/>
        <s v="3763"/>
        <s v="4038"/>
        <s v="4718"/>
        <s v="4334"/>
        <s v="6180"/>
        <s v="6636L"/>
        <s v="6627"/>
        <s v="2968"/>
        <s v="3448"/>
        <s v="6840L"/>
        <s v="6090"/>
        <s v="6638L"/>
        <s v="6639L"/>
        <s v="A490"/>
        <s v="4004"/>
        <s v="5362"/>
        <s v="6632"/>
        <s v="6601 ASSY"/>
        <s v="3373L"/>
        <s v="5773L"/>
        <s v="6630"/>
        <s v="4141"/>
        <s v="4297"/>
        <s v="5156 ASSY"/>
        <s v="6642"/>
        <s v="6643"/>
        <s v="6293"/>
        <s v="6469 ASSY"/>
        <s v="1557-1 ASSY"/>
        <s v="1557-2 ASSY"/>
        <s v="6646"/>
        <s v="6647"/>
        <s v="6648"/>
        <s v="6645L"/>
        <s v="6625 ASSY"/>
        <s v="4321"/>
        <s v="6478 ASSY"/>
        <s v="66321"/>
        <s v="5962 ASSY"/>
        <s v="6651"/>
        <s v="4542"/>
        <s v="4385"/>
        <s v="6653-1 ASSY"/>
        <s v="6653-2 ASSY"/>
        <s v="6210 ASSY"/>
        <s v="6622 ASSY"/>
        <s v="6655"/>
        <s v="6657"/>
        <s v="6658"/>
        <s v="6296"/>
        <s v="3886"/>
        <s v="6417"/>
        <s v="5025"/>
        <s v="4094"/>
        <s v="A1742"/>
        <s v="5245"/>
        <s v="6259"/>
        <s v="6641"/>
        <s v="6303 ASSY"/>
        <s v="6604"/>
        <s v="3862"/>
        <s v="A1358"/>
        <s v="A1357"/>
        <s v="3973L"/>
        <s v="6085"/>
        <s v="4267"/>
        <s v="169"/>
        <s v="6654 ASSY"/>
        <s v="5752L ASSY"/>
        <s v="4140"/>
        <s v="4562"/>
        <s v="6644"/>
        <s v="5474"/>
        <s v="5388"/>
        <s v="1173"/>
        <s v="6637 ASSY"/>
        <s v="2786"/>
        <s v="6588 ASSY"/>
        <s v="3095L"/>
        <s v="3140"/>
        <s v="4484"/>
        <s v="5592"/>
        <s v="4795"/>
        <s v="6590 ASSY"/>
        <s v="6512L ASSY"/>
        <s v="6514L ASSY"/>
        <s v="2868L"/>
        <s v="6660"/>
        <s v="6661"/>
        <s v="6662"/>
        <s v="A1927"/>
        <s v="6592 ASSY"/>
        <s v="6594 ASSY"/>
        <s v="6663 ASSY"/>
        <s v="6649"/>
        <s v="6650"/>
        <s v="4037"/>
        <s v="4039"/>
        <s v="5528 ASSY"/>
        <s v="6563-2 ASSY"/>
        <s v="6591 ASSY"/>
        <s v="6593 ASSY"/>
        <s v="6595 ASSY"/>
        <s v="5030"/>
        <s v="6659 ASSY"/>
        <s v="4491"/>
        <s v="4536"/>
        <s v="4207"/>
        <s v="5569"/>
        <s v="2987"/>
        <s v="2988"/>
        <s v="2989"/>
        <s v="2876"/>
        <s v="A506"/>
        <s v="6665"/>
        <s v="6652"/>
        <s v="5666"/>
        <s v="4430 ASSY"/>
        <s v="6540"/>
        <s v="6541"/>
        <s v="2760"/>
        <s v="2659"/>
        <s v="4010L"/>
        <s v="3561L"/>
        <s v="5938L"/>
        <s v="3421"/>
        <s v="6669"/>
        <s v="4606"/>
        <s v="5594"/>
        <s v="4574"/>
        <s v="6666 ASSY"/>
        <s v="6673"/>
        <s v="COMPONENT"/>
        <s v="5955 ASSY"/>
        <s v="6669 ASSY"/>
        <s v="3024"/>
        <s v="A1495"/>
        <s v="1562"/>
        <s v="6527L-1"/>
        <s v="2"/>
        <s v="3"/>
        <s v="4"/>
        <s v="2504"/>
        <s v="A1884"/>
        <s v="6250"/>
        <s v="6671"/>
        <s v="4515  ASSY"/>
        <s v="6670"/>
        <s v="5944 ASSY"/>
        <s v="6675"/>
        <s v="6676"/>
        <s v="6672"/>
        <s v="A1919"/>
        <s v="4410"/>
        <s v="6657 ASSY"/>
        <s v="4210"/>
        <s v="6092"/>
        <s v="4869"/>
        <s v="6596 ASSY"/>
        <s v="6680"/>
        <s v="4335"/>
        <s v="5540 ASSY"/>
        <s v="6055"/>
        <s v="6474 ASSY"/>
        <s v="6464L ASSY"/>
        <s v="4802"/>
        <s v="4389"/>
        <s v="6365"/>
        <s v="6683"/>
        <s v="6656"/>
        <s v="2867L"/>
        <s v="A1472"/>
        <s v="A1396"/>
        <s v="6429"/>
        <s v="5992"/>
        <s v="6668 ASSY"/>
        <s v="6679"/>
        <s v="6659"/>
        <s v="2971"/>
        <s v="4236"/>
        <s v="2506"/>
        <s v="6689"/>
        <s v="4091"/>
        <s v="5033"/>
        <s v="5868"/>
        <s v="6688"/>
        <s v="3645L"/>
        <s v="4197"/>
        <s v="4211"/>
        <s v="3875 ASSY"/>
        <s v="6684"/>
        <s v="6678"/>
        <s v="6667 ASSY"/>
        <s v="A468"/>
        <s v="A1650"/>
        <s v="3541 ASSY"/>
        <s v="3252 ASSY"/>
        <s v="3865"/>
        <s v="5993"/>
        <s v="3625"/>
        <s v="6083"/>
        <s v="6697"/>
        <s v="6690"/>
        <s v="6682"/>
        <s v="5615"/>
        <s v="6694L"/>
        <s v="6695 ASSY"/>
        <s v="3624"/>
        <s v="2566"/>
        <s v="6685-1 ASSY"/>
        <s v="6686-1 ASSY"/>
        <s v="6666ASSY"/>
        <s v="6702 ASSY"/>
        <s v="MODIFICATION"/>
        <s v="6677"/>
        <s v="6703"/>
        <s v="5717"/>
        <s v="5414"/>
        <s v="6284"/>
        <s v="6284 KIT"/>
        <s v="6445 KIT"/>
        <s v="4320"/>
        <s v="6691 ASSY"/>
        <s v="5629M-1 ASSY"/>
        <s v="5777"/>
        <s v="3915"/>
        <s v="2505 ASSY"/>
        <s v="5855 ASSY"/>
        <s v="6462"/>
        <s v="4342"/>
        <s v="6708"/>
        <s v="6692 ASSY"/>
        <s v="6698"/>
        <s v="6700"/>
        <s v="4831"/>
        <s v="6445-2 ASSY"/>
        <s v="6226-24V ASSY"/>
        <s v="6655 ASSY"/>
        <s v="6705 ASSY"/>
        <s v="6712"/>
        <s v="5137"/>
        <s v="4200"/>
        <s v="5131"/>
        <s v="6695L ASSY"/>
        <s v="A1389L ASSY"/>
        <s v="3613"/>
        <s v="6707 ASSY"/>
        <s v="6254"/>
        <s v="6693L ASSY"/>
        <s v="6693-2"/>
        <s v="A1881"/>
        <s v="2756"/>
        <s v="5193"/>
        <s v="6719 ASSY"/>
        <s v="6704 ASSY"/>
        <s v="6713"/>
        <s v="5206L"/>
        <s v="A1035"/>
        <s v="6723"/>
        <s v="6725"/>
        <s v="6724"/>
        <s v="6713-2"/>
        <s v="6709"/>
        <s v="6714"/>
        <s v="5629M-3 ASSY"/>
        <s v="6727 ASSY"/>
        <s v="3227"/>
        <s v="3431"/>
        <s v="A1614 ASSY"/>
        <s v="4390"/>
        <s v="4626"/>
        <s v="6121"/>
        <s v="6718 ASSY"/>
        <s v="6722 ASSY"/>
        <s v="6726"/>
        <s v="6728"/>
        <s v="6420L"/>
        <s v="6730 ASSY"/>
        <s v="3754"/>
        <s v="5689"/>
        <s v="6715"/>
        <s v="6706"/>
        <s v="6720"/>
        <s v="6721"/>
        <s v="6729 ASSY"/>
        <s v="6735"/>
        <s v="6736"/>
        <s v="4253"/>
        <s v="5291L"/>
        <s v="6230"/>
        <s v="3193"/>
        <s v="2947"/>
        <s v="3360L"/>
        <s v="5435"/>
        <s v="S4215L"/>
        <s v="4588"/>
        <s v="5329"/>
        <s v="297"/>
        <s v="3722"/>
        <s v="A1275"/>
        <s v="4371"/>
        <s v="3995"/>
        <s v="6731 ASSY"/>
        <s v="3255"/>
        <s v="2658"/>
        <s v="6463 ASSY"/>
        <s v="6738"/>
        <s v="5724"/>
        <s v="5189-1 ASSY"/>
        <s v="6397 ASSY"/>
        <s v="6398 ASSY"/>
        <s v="6399 ASSY"/>
        <s v="6400 ASSY"/>
        <s v="6401 ASSY"/>
        <s v="6402 ASSY"/>
        <s v="6226"/>
        <s v="6420"/>
        <s v="5899"/>
        <s v="4972"/>
        <s v="326L"/>
        <s v="2921L"/>
        <s v="2687"/>
        <s v="6130L"/>
        <s v="5097L"/>
        <s v="6743"/>
        <s v="6744"/>
        <s v="6298 ASSY"/>
        <s v="6682 ASSY"/>
        <s v="A1964"/>
        <s v="4743"/>
        <s v="6212L ASSY"/>
        <s v="6214L ASSY"/>
        <s v="A1836"/>
        <s v="3571"/>
        <s v="4558"/>
        <s v="A1874"/>
        <s v="6664"/>
        <s v="3574L"/>
        <s v="2744"/>
        <s v="6751 ASSY"/>
        <s v="4828"/>
        <s v="6752"/>
        <s v="6754"/>
        <s v="6749 ASSY"/>
        <s v="6745"/>
        <s v="5678 ASSY"/>
        <s v="3049"/>
        <s v="2642"/>
        <s v="4738 "/>
        <s v="4733"/>
        <s v="6729L ASSY"/>
        <s v="6113"/>
        <s v="2973"/>
        <s v="6750 ASSY"/>
        <s v="5071 ASSY"/>
        <s v="3619"/>
        <s v="2653"/>
        <s v="5208"/>
        <s v="5299"/>
        <s v="6747H ASSY"/>
        <s v="5527"/>
        <s v="6589 ASSY"/>
        <s v="6687"/>
        <s v="6739 ASSY"/>
        <s v="637 ASSY"/>
        <s v="A1860"/>
        <s v="6764"/>
        <s v="6763"/>
        <s v="4101"/>
        <s v="A1408"/>
        <s v="6759"/>
        <s v="6760"/>
        <s v="6734 ASSY"/>
        <s v="6733 ASSY"/>
        <s v="6732-3 ASSY"/>
        <s v="6761"/>
        <s v="6762"/>
        <s v="4824"/>
        <s v="6187 ASSY"/>
        <s v="6652-1 ASSY"/>
        <s v="5232L ASSY"/>
        <s v="4442"/>
        <s v="6758 ASSY"/>
        <s v="6767 ASSY"/>
        <s v="6746 ASSY"/>
        <s v="3075"/>
        <s v="3076"/>
        <s v="6756-1 ASSY"/>
        <s v="6766"/>
        <s v="6768 ASSY"/>
        <s v="6756-2 ASSY"/>
        <s v="4657"/>
        <s v="4387"/>
        <s v="4407"/>
        <s v="6652-1"/>
        <s v="6756-3 ASSY"/>
        <s v="5"/>
        <s v="4996"/>
        <s v="6776ASSY"/>
        <s v="6741 ASSY"/>
        <s v="6771 ASSY"/>
        <s v="6756-6 ASSY"/>
        <s v="6756-7 ASY"/>
        <s v="6777"/>
        <s v="6755L"/>
        <s v="6765 ASSY"/>
        <s v="4586"/>
        <s v="5755L ASSY"/>
        <s v="6772"/>
        <s v="6775"/>
        <s v="6780"/>
        <s v="6464"/>
        <s v="5249L"/>
        <s v="6778"/>
        <s v="6291"/>
        <s v="3150"/>
        <s v="3149"/>
        <s v="5472"/>
        <s v="6225"/>
        <s v="2661"/>
        <s v="6776 ASSY"/>
        <s v="5472 ASSY"/>
        <s v="3870"/>
        <s v="6695L-E ASSY"/>
        <s v="6695L-F ASSY"/>
        <s v="6769"/>
        <s v="6770"/>
        <s v="4123"/>
        <s v="2792"/>
        <s v="6781 ASSY"/>
        <s v="6773 ASSY"/>
        <s v="6774 ASSY"/>
        <s v="5667L ASSY"/>
        <s v="5849 ASSY"/>
        <s v="6753 ASSY"/>
        <s v="6782 ASSY"/>
        <s v="4910"/>
        <s v="6831L ASSY"/>
        <s v="6756-1"/>
        <s v="6756-7"/>
        <s v="6757-8"/>
        <s v="6756-9"/>
        <s v="5757"/>
        <s v="6789"/>
        <s v="6790"/>
        <s v="6791"/>
        <s v="3568L"/>
        <s v="5750L ASSY"/>
        <s v="3882"/>
        <s v="6793"/>
        <s v="6748 ASSY"/>
        <s v="6693-1"/>
        <s v="6783 ASSY"/>
        <s v="6797"/>
        <s v="6798 ASSY"/>
        <s v="6799 ASSY"/>
        <s v="6788 ASSY"/>
        <s v="4246"/>
        <s v="1820"/>
        <s v="6288 ASSSY"/>
        <s v="6800"/>
        <s v="6784"/>
        <s v="6819"/>
        <s v="3557"/>
        <s v="3348"/>
        <s v="5421"/>
        <s v="6801"/>
        <s v="6796 ASSY"/>
        <s v="6477 ASSY"/>
        <s v="6794"/>
        <s v="6802"/>
        <s v="3977"/>
        <s v="3018"/>
        <s v="6795 ASSY"/>
        <s v="6786 ASSY"/>
        <s v="6787 ASSY"/>
        <s v="6693L-1"/>
        <s v="6757 ASSY"/>
        <s v="6779 ASSY"/>
        <s v="5835"/>
        <s v="4583"/>
        <s v="6802 ASSY"/>
        <s v="6825"/>
        <s v="6731L"/>
        <s v="6731L ASSY"/>
        <s v="6134 ASSY"/>
        <s v="4529"/>
        <s v="4985  ASSY"/>
        <s v="4592"/>
        <s v="6816"/>
        <s v="5984 ASSY"/>
        <s v="5086"/>
        <s v="6822"/>
        <s v="6804"/>
        <s v="6805"/>
        <s v="6806"/>
        <s v="6808"/>
        <s v="6809"/>
        <s v="6813"/>
        <s v="6814"/>
        <s v="6815"/>
        <s v="6810"/>
        <s v="6811"/>
        <s v="6812"/>
        <s v="6807"/>
        <s v="6824 ASSY"/>
        <s v="5747"/>
        <s v="5748"/>
        <s v="4136"/>
        <s v="4110"/>
        <s v="5607"/>
        <s v="5608"/>
        <s v="6821"/>
        <s v="A607"/>
        <s v="6837 ASSY"/>
        <s v="6685-2 ASSY"/>
        <s v="6686-2 ASSY"/>
        <s v="6755L ASSY"/>
        <s v="6832 ASSY"/>
        <s v="3238"/>
        <s v="6742 ASSY"/>
        <s v="6130L ASSY"/>
        <s v="4774"/>
        <s v="4528"/>
        <s v="4986"/>
        <s v="2606"/>
        <s v="2964"/>
        <s v="6842 ASSY"/>
        <s v="6841 ASSY"/>
        <s v="6836"/>
        <s v="4336"/>
        <s v="3793L"/>
        <s v="5626 ASSY"/>
        <s v="6838 ASSY"/>
        <s v="6826 ASSY"/>
        <s v="6830 ASSY"/>
        <s v="6839"/>
        <s v="6840"/>
        <s v="6844 ASSY"/>
        <s v="6763 ASSY"/>
        <s v="6845"/>
        <s v="4561"/>
        <s v="6849"/>
        <s v="5107 ASSY"/>
        <s v="A1535"/>
        <s v="4292"/>
        <s v="3972"/>
        <s v="6835L ASSY"/>
        <s v="6823 ASSY"/>
        <s v="6843 ASSY"/>
        <s v="6748"/>
        <s v="5447 ASSY"/>
        <s v="5462"/>
        <s v="6856"/>
        <s v="5732"/>
        <s v="6851 ASSY"/>
        <s v="5130"/>
        <s v="3191"/>
        <s v="6847 ASSY"/>
        <s v="6852"/>
        <s v="4187"/>
        <s v="6820"/>
        <s v="6855"/>
        <s v="6827 ASSY"/>
        <s v="6829 ASSY"/>
        <s v="5031"/>
        <s v="5441"/>
        <s v="A1701"/>
        <s v="5332"/>
        <s v="4551-1 ASSY"/>
        <s v="4551-2 ASSY"/>
        <s v="4146"/>
        <s v="4470"/>
        <s v="6863"/>
        <s v="6864"/>
        <s v="6857-1 ASSY"/>
        <s v="6857-2 ASSY"/>
        <s v="5906"/>
        <s v="5940 ASSY"/>
        <s v="3946"/>
        <s v="6860"/>
        <s v="6858 ASSY"/>
        <s v="6859"/>
        <s v="6828 ASSY"/>
        <s v="5556"/>
        <s v="6871 ASSY"/>
        <s v="6818"/>
        <s v="6865"/>
        <s v="4266"/>
        <s v="6867"/>
        <s v="6868"/>
        <s v="A1427"/>
        <s v="A1428"/>
        <s v="A1429"/>
        <s v="6866"/>
        <s v="6870 ASSY"/>
        <s v="6870-1 ASSY"/>
        <s v="5802"/>
        <s v="6872 ASSY"/>
        <s v="6869"/>
        <s v="6873"/>
        <s v="3148"/>
        <s v="6878 ASSY"/>
        <s v="A1689 ASSY"/>
        <s v="3061L"/>
        <s v="4999"/>
        <s v="4866"/>
        <s v="6143"/>
        <s v="4893"/>
        <s v="5040"/>
        <s v="4581"/>
        <s v="6876"/>
        <s v="6875"/>
        <s v="6879 ASSY"/>
        <s v="A1614"/>
        <s v="5925 ASSY"/>
        <s v="6853 ASSY"/>
        <s v="6854 ASSY"/>
        <s v="6845 ASSY"/>
        <s v="3187"/>
        <s v="3186"/>
        <s v="6831 ASSY"/>
        <s v="5178"/>
        <s v="6896"/>
        <s v="6898L ASSY"/>
        <s v="3260"/>
        <s v="A1654 ASSY"/>
        <s v="6893 ASSY"/>
        <s v="5152"/>
        <s v="3806"/>
        <s v="6882"/>
        <s v="6883"/>
        <s v="6889"/>
        <s v="6884"/>
        <s v="6888"/>
        <s v="6590ASSY"/>
        <s v="6538L ASSY"/>
        <s v="5522"/>
        <s v="6877"/>
        <s v="4247"/>
        <s v="4231"/>
        <s v="6895 ASSY"/>
        <s v="6891"/>
        <s v="5392 ASSY"/>
        <s v="6901"/>
        <s v="4393"/>
        <s v="4431"/>
        <s v="6899"/>
        <s v="6640 ASSY"/>
        <s v="6671 ASSY"/>
        <s v="6846 ASSY"/>
        <s v="NITRONEX"/>
        <s v="6908"/>
        <s v="6909"/>
        <s v="2787"/>
        <s v="6910"/>
        <s v="3798"/>
        <s v="5929M-2 ASSY"/>
        <s v="5324 ASSY"/>
        <s v="3375"/>
        <s v="6897L ASSY"/>
        <s v="A1057-3"/>
        <s v="5340 ASSY"/>
        <s v="612"/>
        <s v="6903 ASSY"/>
        <s v="6900 ASSY"/>
        <s v="5941 ASSY"/>
        <s v="6906 ASSY"/>
        <s v="4199L"/>
        <s v="6679L ASSY"/>
        <s v="A545"/>
        <s v="6915 ASSY"/>
        <s v="6913"/>
        <s v="6916"/>
        <s v="6894 ASSY"/>
        <s v="6892 ASSY"/>
        <s v="4512"/>
        <s v="5989"/>
        <s v="6905"/>
        <s v="6782-2 ASSY"/>
        <s v="6782-1 ASSY"/>
        <s v="6782-3 ASSY"/>
        <s v="6921L ASSY"/>
        <s v="6917"/>
        <s v="6912"/>
        <s v="3042"/>
        <s v="6922 ASSY"/>
        <s v="6925"/>
        <s v="6920"/>
        <s v="3249 ASSY"/>
        <s v="6927 ASSY"/>
        <s v="4272L ASSY"/>
        <s v="5876"/>
        <s v="6919 ASSY"/>
        <s v="6926L ASSY"/>
        <s v="5111"/>
        <s v="5782L"/>
        <s v="1708"/>
        <s v="6904 ASSY"/>
        <s v="4500L"/>
        <s v="6130 ASSY"/>
        <s v="4601L"/>
        <s v="6911 ASSY"/>
        <s v="4391L"/>
        <s v="3287"/>
        <s v="6932L ASSY"/>
        <s v="6929"/>
        <s v="6106 ASSY"/>
        <s v="6928 ASSY"/>
        <s v="6933"/>
        <s v="6931 ASSY"/>
        <s v="6938 ASSY"/>
        <s v="6273 ASSY"/>
        <s v="5189"/>
        <s v="A1765"/>
        <s v="4502L"/>
        <s v="A1833"/>
        <s v="6951"/>
        <s v="6937"/>
        <s v="6785 ASSY"/>
        <s v="6945"/>
        <s v="6952"/>
        <s v="6930-1 ASSY"/>
        <s v="6265 ASSY"/>
        <s v="6712 ASSY"/>
        <s v="6944"/>
        <s v="6940"/>
        <s v="6941"/>
        <s v="6943L ASSY"/>
        <s v="5182"/>
        <s v="6942L ASSY"/>
        <s v="6740 ASSY"/>
        <s v="2941"/>
        <s v="6950"/>
        <s v="5586"/>
        <s v="6939L ASSY"/>
        <s v="6935 ASSY"/>
        <s v="A1436 ASSY"/>
        <s v="6959 ASSY"/>
        <s v="6953"/>
        <s v="6954"/>
        <s v="6968"/>
        <s v="6955 ASSY"/>
        <s v="6934 ASSY"/>
        <s v="6964 ASSY"/>
        <s v="6428"/>
        <s v="3357"/>
        <s v="6951 ASSY"/>
        <s v="6960 ASSY"/>
        <s v="4036"/>
        <s v="6947L ASSY"/>
        <s v="6948L ASSY"/>
        <s v="6949L ASSY"/>
        <s v="6976 ASSY"/>
        <s v="6962 ASSY"/>
        <s v="6428 ASSY"/>
        <s v="6965 ASSY"/>
        <s v="6967"/>
        <s v="6975"/>
        <s v="6963 ASSY"/>
        <s v="6974 ASSY"/>
        <s v="6874 ASSY"/>
        <s v="6654L ASSY"/>
        <s v="6773"/>
        <s v="6973-1"/>
        <s v="4318"/>
        <s v="6949 ASSY"/>
        <s v="6948 ASSY"/>
        <s v="3880"/>
        <s v="6961 ASSY"/>
        <s v="6978-1"/>
        <s v="4634"/>
        <s v="4100"/>
        <s v="5873 ASSY"/>
        <s v="5874 ASSY"/>
        <s v="6907 ASSY"/>
        <s v="6971 ASSY"/>
        <s v="3236"/>
        <s v="2517"/>
        <s v="6958"/>
        <s v="5944L ASSY"/>
        <s v="4254"/>
        <s v="6369"/>
        <s v="4816"/>
        <s v="6957 ASSY"/>
        <s v="A1918"/>
        <s v="6986"/>
        <s v="5303"/>
        <s v="6992 ASSY"/>
        <s v="6983"/>
        <s v="4626L"/>
        <s v="A983"/>
        <s v="5559"/>
        <s v="4099 ASSY"/>
        <s v="6982 ASSY"/>
        <s v="4161 ASSY"/>
        <s v="6988 ASSY"/>
        <s v="6980 ASSY"/>
        <s v="6994-1"/>
        <s v="6994-2"/>
        <s v="6992L"/>
        <s v="1L"/>
        <s v="2L"/>
        <s v="69921 ASSY"/>
        <s v="A140"/>
        <s v="6977 ASSY"/>
        <s v="6995"/>
        <s v="6970-2A ASSY"/>
        <s v="6993 ASSY"/>
        <s v="6990 ASSY"/>
        <s v="6697 ASSY"/>
        <s v="4709L"/>
        <s v="4568L"/>
        <s v="6998"/>
        <s v="4771"/>
        <s v="6996 ASSY"/>
        <s v="6985 ASSY"/>
        <s v="7005L ASSY"/>
        <s v="4158"/>
        <s v="4159"/>
        <s v="4160"/>
        <s v="6991 ASSY"/>
        <s v="3646 ASSY"/>
        <s v="6975 ASSY"/>
        <s v="5420"/>
        <s v="5618"/>
        <s v="5619"/>
        <s v="5090"/>
        <s v="4399-184"/>
        <s v="5932"/>
        <s v="6999L ASSY"/>
        <s v="7000L ASSY"/>
        <s v="7001L ASSY"/>
        <s v="6989 ASSY"/>
        <s v="6395"/>
        <s v="6123 ASSY"/>
        <s v="6936 ASSY"/>
        <s v="3376"/>
        <s v="3602"/>
        <s v="7004 ASSY"/>
        <s v="7014 ASSY"/>
        <s v="6252 ASSY"/>
        <s v="7003 ASSY"/>
        <s v="4838-1 ASSY"/>
        <s v="4838-4 ASSY"/>
        <s v="7007 ASSY"/>
        <s v="6716 ASSY"/>
        <s v="7015L ASSY"/>
        <s v="5842"/>
        <s v="7017"/>
        <s v="7011 ASSY"/>
        <s v="6671-1 ASSY"/>
        <s v="6641-1 ASSY"/>
        <s v="7010 ASSY"/>
        <s v="6981 ASSY"/>
        <s v="6846-1 ASSY"/>
        <s v="6685+6686 ASSY"/>
        <s v="6686+6685 ASSY"/>
        <s v="7021"/>
        <s v="7009 ASSY"/>
        <s v="7018L ASSY"/>
        <s v="3248 ASSY"/>
        <s v="7020"/>
        <s v="6937 ASSY"/>
        <s v="7022L-H ASSY"/>
        <s v="5091"/>
        <s v="1557-1"/>
        <s v="1557-2"/>
        <s v="7019"/>
        <s v="7006 ASSY"/>
        <s v="7008 ASSY"/>
        <s v="3022L"/>
        <s v="2737"/>
        <s v="4457"/>
        <s v="7033"/>
        <s v="3986"/>
        <s v="A1491"/>
        <s v="7026"/>
        <s v="7027"/>
        <s v="6850L"/>
        <s v="7025L ASSY"/>
        <s v="4134"/>
        <s v="6902 ASSY"/>
        <s v="6248 ASSY"/>
        <s v="6105L ASSY"/>
        <s v="7002L ASSY"/>
        <s v="3581"/>
        <s v="6479"/>
        <s v="6480"/>
        <s v="6481"/>
        <s v="1252"/>
        <s v="7035 ASSY"/>
        <s v="7034 ASSY"/>
        <s v="6518"/>
        <s v="7049"/>
        <s v="13141-1"/>
        <s v="7046 ASSY"/>
        <s v="7042-0 ASSY"/>
        <s v="7042-1 ASSY"/>
        <s v="7042-2 ASSY"/>
        <s v="7042-3 ASSY"/>
        <s v="6026"/>
        <s v="7045 ASSY"/>
        <s v="4073-0"/>
        <s v="7043-1"/>
        <s v="7043-3"/>
        <s v="7043-2"/>
        <s v="7044"/>
        <s v="7055"/>
        <s v="3532"/>
        <s v="3046"/>
        <s v="4218L"/>
        <s v="1"/>
        <s v="7036L ASSY"/>
        <s v="5550L"/>
        <s v="13260-1"/>
        <s v="6309 ASSY"/>
        <s v="7040 ASSY"/>
        <s v="7048L ASSY"/>
        <s v="7053"/>
        <s v="7041"/>
        <s v="5805"/>
        <s v="7054L ASSY"/>
        <s v="7028 ASSY"/>
        <s v="7038-VF ASSY"/>
        <s v="4533"/>
        <s v="7052"/>
        <s v="7051 ASSY"/>
        <s v="4290L"/>
        <s v="7037 ASSY"/>
        <s v="4803"/>
        <s v="7059"/>
        <s v="4316L"/>
        <s v="7058"/>
        <s v="7056"/>
        <s v="4139"/>
        <s v="7088 ASSY"/>
        <s v="6699"/>
        <s v="7085 ASSY"/>
        <s v="3969L"/>
        <s v="1701"/>
        <s v="5818 ASSY"/>
        <s v="7057 ASSY"/>
        <s v="4404L"/>
        <s v="7086 ASSY"/>
        <s v="7038-MA ASSY"/>
        <s v="7038-V ASSY"/>
        <s v="5573"/>
        <s v="7089"/>
        <s v="5923 ASSY"/>
        <s v="6970 1ASSY"/>
        <s v="5851"/>
        <s v="7081"/>
        <s v="6210ASSY"/>
        <s v="6970-3A ASSY"/>
        <s v="-4A ASSY"/>
        <s v="-5A ASSY"/>
        <s v="7082 ASSY"/>
        <s v="7083"/>
        <s v="7092"/>
        <s v="5021"/>
        <s v="7038-4F ASSY"/>
        <s v="7038-3F ASSY"/>
        <s v="4285"/>
        <s v="7084 ASSY"/>
        <s v="4510"/>
        <s v="7087 ASSY"/>
        <s v="7093 ASSY"/>
        <s v="7090"/>
        <s v="6147"/>
        <s v="7024"/>
        <s v="4109L"/>
        <s v="6950 ASSY"/>
        <s v="7091L ASSY"/>
        <s v="5122"/>
        <s v="7063L ASSY"/>
        <s v="7064L ASSY"/>
        <s v="6215L ASSY"/>
        <s v="7095"/>
        <s v="A1057-6"/>
        <s v="6035"/>
        <s v="7071 ASSY"/>
        <s v="7072"/>
        <s v="5980 ASSY"/>
        <s v="7061"/>
        <s v="7060 ASSY"/>
        <s v="7078 ASSY"/>
        <s v="4499"/>
        <s v="A1872"/>
        <s v="7094L ASSY"/>
        <s v="7073"/>
        <s v="7074"/>
        <s v="7098"/>
        <s v="7079"/>
        <s v="7070"/>
        <s v="4781"/>
        <s v="7102 ASSY"/>
        <s v="7075 ASSY"/>
        <s v="7104 ASSY"/>
        <s v="7108 ASSY"/>
        <s v="7066 ASSY"/>
        <s v="7067 ASSY"/>
        <s v="7100"/>
        <s v="7108L ASSY"/>
        <s v="PARTS"/>
        <s v="7111 ASSY"/>
        <s v="7101L ASSY"/>
        <s v="7099 ASSY"/>
        <s v="4136L"/>
        <s v="7110"/>
        <s v="7053 ASSY"/>
        <s v="4392L"/>
        <s v="7103"/>
        <s v="5698L"/>
        <s v="5168"/>
        <s v="7117"/>
        <s v="7118"/>
        <s v="2794"/>
        <s v="7105 ASSY"/>
        <s v="4420L"/>
        <s v="5606"/>
        <s v="7068 ASSY"/>
        <s v="7053ASSY"/>
        <s v="6757"/>
        <s v="7069 ASSY"/>
        <s v="7114"/>
        <s v="7129"/>
        <s v="6128"/>
        <s v="7122 ASSY"/>
        <s v="7112"/>
        <s v="7124 ASSY"/>
        <s v="6990-2 ASSY"/>
        <s v="7038-1"/>
        <s v="7129 ASSY"/>
        <s v="7120"/>
        <s v="7130"/>
        <s v="7062"/>
        <s v="7076-F ASSY"/>
        <s v="7121 ASSY"/>
        <s v="7140"/>
        <s v="4093"/>
        <s v="7128 ASSY"/>
        <s v="6349"/>
        <s v="5565"/>
        <s v="7137"/>
        <s v="7136"/>
        <s v="7139 ASSY"/>
        <s v="13616-2"/>
        <s v="7131 ASSY"/>
        <s v="7113 ASSY"/>
        <s v="7125 ASSY"/>
        <s v="7125-1 ASSY"/>
        <s v="6685+6686"/>
        <s v="6686+6685"/>
        <s v="5045L ASSY"/>
        <s v="7135"/>
        <s v="7138"/>
        <s v="7146 ASSY"/>
        <s v="7147 ASSY"/>
        <s v="5954"/>
        <s v="6566"/>
        <s v="4789"/>
        <s v="7123L ASSY"/>
        <s v="7043-0 ASSY"/>
        <s v="6756"/>
        <s v="7116 ASSY"/>
        <s v="7142"/>
        <s v="5132"/>
        <s v="5387 ASSY"/>
        <s v="4041"/>
        <s v="7150"/>
        <s v="7149"/>
        <s v="7127 ASSY"/>
        <s v="4053"/>
        <s v="3498 ASSY"/>
        <s v="6073"/>
        <s v="4219L"/>
        <s v="7154 ASSY"/>
        <s v="7152"/>
        <s v="7153"/>
        <s v="7168"/>
        <s v="7161"/>
        <s v="7162"/>
        <s v="7133 ASSY"/>
        <s v="5584"/>
        <s v="7163 ASSY"/>
        <s v="7134 ASSY"/>
        <s v="7165"/>
        <s v="7166"/>
        <s v="7167L"/>
        <s v="4164 ASSY"/>
        <s v="7109L ASSY"/>
        <s v="7170"/>
        <s v="PHOTO"/>
        <s v="7155 ASSY"/>
        <s v="7156 ASSY"/>
        <s v="7157 ASSY"/>
        <s v="7158 ASSY"/>
        <s v="7159 ASSY"/>
        <s v="7160 ASSY"/>
        <s v="3226L"/>
        <s v="7145L ASSY"/>
        <s v="7174"/>
        <s v="FILM"/>
        <s v="3695"/>
        <s v="4867"/>
        <s v="7042-1"/>
        <s v="7042-2"/>
        <s v="7042-3"/>
        <s v="7172"/>
        <s v="7173"/>
        <s v="7043-1 "/>
        <s v="ENGEINEERING"/>
        <s v="A1586L"/>
        <s v="2972"/>
        <s v="2792L"/>
        <s v="6418"/>
        <s v="7175L ASSY"/>
        <s v="7176L ASSY"/>
        <s v="7178L ASSY"/>
        <s v="6014"/>
        <s v="7076F ASSY"/>
        <s v="7171 ASSY"/>
        <s v="6307 ASSY"/>
        <s v="5000"/>
        <s v="7177 ASSY"/>
        <s v="6488"/>
        <s v="7185"/>
        <s v="7190L"/>
        <s v="7191L"/>
        <s v="3941 ASSY"/>
        <s v="7186 ASSY"/>
        <s v="7194L ASSY"/>
        <s v="7184"/>
        <s v="7195L ASSY"/>
        <s v="6163 ASSY"/>
        <s v="6197 ASSY"/>
        <s v="7192L ASSY"/>
        <s v="A865"/>
        <s v="7200"/>
        <s v="7197 ASSY"/>
        <s v="7199 ASY"/>
        <s v="7183L ASSY"/>
        <s v="7182 ASSY"/>
        <s v="7144L ASSY"/>
        <s v="7143L ASSY"/>
        <s v="6477"/>
        <s v="7189"/>
        <s v="7209 ASSY"/>
        <s v="7206L ASSY"/>
        <s v="7198"/>
        <s v="7196"/>
        <s v="compo"/>
        <s v="3366"/>
        <s v="7204"/>
        <s v="7203"/>
        <s v="7201"/>
        <s v="7202"/>
        <s v="7211 ASSY"/>
        <s v="7205 ASSY"/>
        <s v="ETCHING"/>
        <s v="35252"/>
        <s v="7207 ASSY"/>
        <s v="7215 ASSY"/>
        <s v="6276"/>
        <s v="7208"/>
        <s v="7193 ASSY"/>
        <s v="7213 ASSY"/>
        <s v="7223"/>
        <s v="SCAN"/>
        <s v="3619 ASSY"/>
        <s v="7218 ASSY"/>
        <s v="7210 ASSY"/>
        <s v="4390L"/>
        <s v="7222 ASSY"/>
        <s v="7230 ASSY"/>
        <s v="5520"/>
        <s v="5571"/>
        <s v="7188L ASSY"/>
        <s v="7220"/>
        <s v="7239"/>
        <s v="5325"/>
        <s v="3019"/>
        <s v="7235 ASSY"/>
        <s v="7234 ASSY"/>
        <s v="7187 ASSY"/>
        <s v="7219 ASSY"/>
        <s v="7221L ASSY"/>
        <s v="3730 ASSY"/>
        <s v="7241 ASSY"/>
        <s v="7243"/>
        <s v="7229-K ASSY"/>
        <s v="7231"/>
        <s v="7232"/>
        <s v="7233"/>
        <s v="7245"/>
        <s v="7214 ASSY"/>
        <s v="7194L"/>
        <s v="7224 ASSY"/>
        <s v="7225 ASSY"/>
        <s v="7226 ASSY"/>
        <s v="7227 ASSY"/>
        <s v="7228 ASSY"/>
        <s v="72501"/>
        <s v="4847"/>
        <s v="5944L"/>
        <s v="7251"/>
        <s v="7248"/>
        <s v="5880 ASSY"/>
        <s v="7246 ASSY"/>
        <s v="3815 ASSY"/>
        <s v="4115"/>
        <s v="3625L"/>
        <s v="7256"/>
        <s v="5184"/>
        <s v="171"/>
        <s v="5275L"/>
        <s v="A1770"/>
        <s v="7255 ASSY"/>
        <s v="7272"/>
        <s v="7273"/>
        <s v="7249 ASSY"/>
        <s v="7178L ASST"/>
        <s v="7253L ASSY"/>
        <s v="6306 ASSY"/>
        <s v="7002 ASSY"/>
        <s v="4810"/>
        <s v="REPAIR"/>
        <s v="7244L ASSY"/>
        <s v="7274"/>
        <s v="7266"/>
        <s v="7267"/>
        <s v="7254T"/>
        <s v="7254R"/>
        <s v="7261"/>
        <s v="7268"/>
        <s v="6696"/>
        <s v="5539"/>
        <s v="7280"/>
        <s v="7280-1"/>
        <s v="7212"/>
        <s v="7277"/>
        <s v="7620"/>
        <s v="7276 ASSY"/>
        <s v="3709 PCB"/>
        <s v="4479 PCB"/>
        <s v="5439L PCB"/>
        <s v="4873 PCB"/>
        <s v="7264 ASSY"/>
        <s v="6772 ASSY"/>
        <s v="7257 ASSY"/>
        <s v="7278L ASSY"/>
        <s v="7281 PCB"/>
        <s v="4085 PCB"/>
        <s v="3617 PCB"/>
        <s v="4454 PCB"/>
        <s v="4455 PCB"/>
        <s v="5477 ASSY "/>
        <s v="4236 PCB"/>
        <s v="3669 PCB"/>
        <s v="5115 PCB"/>
        <s v="6958 PCB"/>
        <s v="6850L PCB"/>
        <s v="7247 ASSY"/>
        <s v="5744 PCB"/>
        <s v="5907 PCB"/>
        <s v="5137 PCB"/>
        <s v="2876 PCB"/>
        <s v="2969 PCB"/>
        <s v="3357 PCB"/>
        <s v="5235L PCB"/>
        <s v="6255 PCB"/>
        <s v="6793 PCB"/>
        <s v="4626L PCB"/>
        <s v="7269 ASSY"/>
        <s v="7275 ASSY"/>
        <s v="6970-4A ASSY"/>
        <s v="6970-5A ASSY"/>
        <s v="6970-CE ASSY"/>
        <s v="7625 ASSY"/>
        <s v="7263"/>
        <s v="7290 ASSY"/>
        <s v="7289 ASSY"/>
        <s v="7291 ASSY"/>
        <s v="7252 ASSY"/>
        <s v="7282 ASSY"/>
        <s v="7283 ASSY"/>
        <s v="7229 ASSY"/>
        <s v="4823"/>
        <s v="7271L ASSY"/>
        <s v="7292 ASSY"/>
        <s v="7293 ASSY"/>
        <s v="66850L"/>
        <s v="7284 ASSY"/>
        <s v="7285 ASSY"/>
        <s v="7296"/>
        <s v="5765 ASSY"/>
        <s v="7301 ASSY"/>
        <s v="4779"/>
        <s v="7300"/>
        <s v="7298"/>
        <s v="7295 ASSY"/>
        <s v="2649"/>
        <s v="7250"/>
        <s v="6685+86 ASSY"/>
        <s v="7287 ASSY"/>
        <s v="7258 MAIN ASSY"/>
        <s v="7258 RELAY ASSY"/>
        <s v="7297"/>
        <s v="7299"/>
        <s v="A957"/>
        <s v="5539L"/>
        <s v="7303"/>
        <s v="6326 ASSY"/>
        <s v="7279 ASSY"/>
        <s v="7305"/>
        <s v="7032 ASSY"/>
        <s v="7308 ASSY"/>
        <s v="7212 ETCH"/>
        <s v="2848"/>
        <s v="7312L ASSY"/>
        <s v="7309"/>
        <s v="7260"/>
        <s v="7306 ASSY"/>
        <s v="5004"/>
        <s v="7320"/>
        <s v="7315 ASSY"/>
        <s v="7311 ASSY"/>
        <s v="7321"/>
        <s v="4842"/>
        <s v="7325 ASSY"/>
        <s v="7304 ASSY"/>
        <s v="7327 ASSY"/>
        <s v="7322 ASSY"/>
        <s v="7334 ASSY"/>
        <s v="7262 ASSY"/>
        <s v="7332 ASSY"/>
        <s v="7329 ASSY"/>
        <s v="7323"/>
        <s v="7324 ASSY"/>
        <s v="7326"/>
        <s v="7148"/>
        <s v="7338 ASSY"/>
        <s v="6996-1 ASSY"/>
        <s v="7331 ASSY"/>
        <s v="7112 ETCH"/>
        <s v="7333"/>
        <s v="7336"/>
        <s v="7344"/>
        <s v="7345"/>
        <s v="7343"/>
        <s v="7335"/>
        <s v="3756"/>
        <s v="7347 ASSY"/>
        <s v="7329L ASSY"/>
        <s v="7348 ASSY"/>
        <s v="7354"/>
        <s v="4246L"/>
        <s v="A738"/>
        <s v="7339"/>
        <s v="7250 ASSY"/>
        <s v="6437 ASSY"/>
        <s v="7050 ASSY"/>
        <s v="7043-1 ASSY"/>
        <s v="7043-2 ASSY"/>
        <s v="7349L ASSY"/>
        <s v="7358"/>
        <s v="2550"/>
        <s v="7341"/>
        <s v="7043-3 ASSY"/>
        <s v="7351-1"/>
        <s v="7356"/>
        <s v="5482 ASSY"/>
        <s v="7314 ASSY"/>
        <s v="7350"/>
        <s v="7365"/>
        <s v="7353 ASSY"/>
        <s v="A1870"/>
        <s v="7330 ASSY"/>
        <s v="7352-1 ASSY"/>
        <s v="7259 ASSY"/>
        <s v="7368"/>
        <s v="4429"/>
        <s v="7307 ASSY"/>
        <s v="7633L ASSY"/>
        <s v="4215G"/>
        <s v="7346"/>
        <s v="6663"/>
        <s v="7359 ASSY"/>
        <s v="7360"/>
        <s v="7361"/>
        <s v="5651"/>
        <s v="7343 ASSY"/>
        <s v="5489L ASSY"/>
        <s v="A1396 ASSY"/>
        <s v="35234L"/>
        <s v="7380"/>
        <s v="7378"/>
        <s v="7375"/>
        <s v="7376 ASSY"/>
        <s v="7382 ASSY"/>
        <s v="5881"/>
        <s v="4738"/>
        <s v="7181-1"/>
        <s v="7367 ASSY"/>
        <s v="7366L ASSY"/>
        <s v="7389 ASSY"/>
        <s v="7393 ASSY"/>
        <s v="7389L ASSY"/>
        <s v="7383 ASSY"/>
        <s v="7384 ASSY"/>
        <s v="7385 ASSY"/>
        <s v="7386 ASSY"/>
        <s v="7390"/>
        <s v="7387"/>
        <s v="7388"/>
        <s v="7381 ASSY"/>
        <s v="4701"/>
        <s v="7402"/>
        <s v="7364 ASSY"/>
        <s v="7373"/>
        <s v="7405 ASSY"/>
        <s v="7408 ASSY"/>
        <s v="7399"/>
        <s v="7404"/>
        <s v="7403PCB"/>
        <s v="7397 ASSY"/>
        <s v="7369 ASSY"/>
        <s v="7413"/>
        <s v="7406"/>
        <s v="7407"/>
        <s v="7409L ASSY"/>
        <s v="7028"/>
        <m/>
        <s v="7342 ASSY"/>
        <s v="7392L ASSY"/>
        <s v="7411 ASSY"/>
        <s v="5675"/>
        <s v="7401"/>
        <s v="7412"/>
        <s v="7410"/>
        <s v="4244"/>
        <s v="6579 ASSY"/>
        <s v="6970-2A"/>
        <s v="6970-3A"/>
        <s v="6970-4A"/>
        <s v="6970-5A"/>
        <s v="7421 ASSY"/>
        <s v="4501"/>
        <s v="7424 ASSY"/>
        <s v="7433"/>
        <s v="7355 ASSY"/>
        <s v="7394 ASSY"/>
        <s v="7395 ASSY"/>
        <s v="7396 ASSY"/>
        <s v="7431 ASSY"/>
        <s v="7437L ASSY"/>
        <s v="7438L ASSY"/>
        <s v="7439L ASSY"/>
        <s v="7440L ASSY"/>
        <s v="7428L ASSY"/>
        <s v="7423"/>
        <s v="7424"/>
        <s v="7436"/>
        <s v="6449L"/>
        <s v="7430L"/>
        <s v="5872 ASSY"/>
        <s v="6275"/>
        <s v="4104"/>
        <s v="7416L ASSY"/>
        <s v="7447"/>
        <s v="7441 ASSY"/>
        <s v="7417L ASSY"/>
        <s v="7377 ASSY"/>
        <s v="7434"/>
        <s v="7425 ASSY"/>
        <s v="7454"/>
        <s v="7455"/>
        <s v="6970-6A ASSY"/>
        <s v="6235 ASSY"/>
        <s v="7449 ASSY"/>
        <s v="A844"/>
        <s v="7415 ASSY"/>
        <s v="4367"/>
        <s v="7460"/>
        <s v="7448 ASSY"/>
        <s v="7457"/>
        <s v="7358 COMP"/>
        <s v="7461 ASSY"/>
        <s v="4272 ASSY"/>
        <s v="7463"/>
        <s v="7464"/>
        <s v="7459 ASSY"/>
        <s v="7450 ASSY"/>
        <s v="6344 ASSY"/>
        <s v="7445 ASSY"/>
        <s v="7446 ASSY"/>
        <s v="7458L ASSY"/>
        <s v="7456 ASSY"/>
        <s v="7451 ASSY"/>
        <s v="7452 ASSY"/>
        <s v="7453 ASSY"/>
        <s v="7432L ASSY"/>
        <s v="6324 ASSY"/>
        <s v="4063"/>
        <s v="7462"/>
        <s v="6996-1ASSY"/>
        <s v="7431"/>
        <s v="7362 ASSY"/>
        <s v="7265 ASSY"/>
        <s v="7469 ASSY"/>
        <s v="7472"/>
        <s v="7473"/>
        <s v="7474"/>
        <s v="7420 ASSY"/>
        <s v="7418 ASSY"/>
        <s v="6387 ASSY"/>
        <s v="7467-1 ASSY"/>
        <s v="7467-2 ASSY"/>
        <s v="2706 ASSY"/>
        <s v="7475 ASSY"/>
        <s v="7482"/>
        <s v="7465 ASSY"/>
        <s v="7484L ASSY"/>
        <s v="7337 ASSY"/>
        <s v="7477"/>
        <s v="3698"/>
        <s v="7470L"/>
        <s v="7486"/>
        <s v="7478 ASSY"/>
        <s v="4741"/>
        <s v="7349F ASSY"/>
        <s v="7476 ASSY"/>
        <s v="ENGINEERING"/>
        <s v="7446L ASSY"/>
        <s v="4682 ASSY"/>
        <s v="4683 ASSY"/>
        <s v="5455"/>
        <s v="7479 ASSY"/>
        <s v="7483 ASSY"/>
        <s v="7466L ASSY"/>
        <s v="7493 ASSY"/>
        <s v="7398L ASSY"/>
        <s v="7491 ASSY"/>
        <s v="7502"/>
        <s v="7501"/>
        <s v="7485"/>
        <s v="7494"/>
        <s v="7488"/>
        <s v="7490"/>
        <s v="7520"/>
        <s v="7497 ASSY"/>
        <s v="15530-3"/>
        <s v="7502 HAR"/>
        <s v="7525"/>
        <s v="7526"/>
        <s v="6590"/>
        <s v=" 7499"/>
        <s v="7500 ASSY"/>
        <s v="7496 ASSY"/>
        <s v="7527"/>
        <s v="7076-F ASS"/>
        <s v="7519"/>
        <s v="7495 ASSY"/>
        <s v="4125"/>
        <s v="7471L-F ASSY"/>
        <s v="7280 ASSY"/>
        <s v="7280-1 ASSY"/>
        <s v="7510 ASSY"/>
        <s v="7535"/>
        <s v="7522"/>
        <s v="7492"/>
        <s v="7534"/>
        <s v="7487 ASSY"/>
        <s v="7537"/>
        <s v="7498 ASSY"/>
        <s v="7529 ASSY"/>
        <s v="7530"/>
        <s v="7512 CABLE"/>
        <s v="7513 CABLE"/>
        <s v="7531 ASSY"/>
        <s v="7514"/>
        <s v="7515"/>
        <s v="7517"/>
        <s v="7489 ASSY"/>
        <s v="6772L"/>
        <s v="7468 ASSY"/>
        <s v="4969"/>
        <s v="4026"/>
        <s v="7161 ASSY"/>
        <s v="5743 ASSY"/>
        <s v="3396L"/>
        <s v="7545"/>
        <s v="7276/7F"/>
        <s v="7546"/>
        <s v="7539"/>
        <s v="7532 ASSY"/>
        <s v="7313 ASSY"/>
        <s v="7476L ASSY"/>
        <s v="4377"/>
        <s v="7544"/>
        <s v="7540"/>
        <s v="7538"/>
        <s v="5629ML-1"/>
        <s v="5629ML-2"/>
        <s v="5629ML-3"/>
        <s v="7563"/>
        <s v="7564"/>
        <s v="2648"/>
        <s v="7567A ASSY"/>
        <s v="7567C ASSY"/>
        <s v="7568A ASSY"/>
        <s v="7568B ASSY"/>
        <s v="7569 ASSY"/>
        <s v="7549"/>
        <s v="5567L ASSY"/>
        <s v="7516"/>
        <s v="7562 ASSY"/>
        <s v="7558"/>
        <s v="7232 ASSY"/>
        <s v="7560 ASSY"/>
        <s v="7561 AASY"/>
        <s v="7547 ASSY"/>
        <s v="7548 ASSY"/>
        <s v="7577 ASSY"/>
        <s v="7573 ASSY"/>
        <s v="4029"/>
        <s v="7574"/>
        <s v="7575"/>
        <s v="7566"/>
        <s v="SCAN FILM"/>
        <s v="4649"/>
        <s v="7576"/>
        <s v="7563 ASSY"/>
        <s v="7564 ASSY"/>
        <s v="7565 ASSY"/>
        <s v="7581"/>
        <s v="7578"/>
        <s v="7579"/>
        <s v="7580"/>
        <s v="7572 ASSY"/>
        <s v="3755 ASSY"/>
        <s v="7596"/>
        <s v="7591"/>
        <s v="7588 ASSY"/>
        <s v="1592"/>
        <s v="7584 ASSY"/>
        <s v="7590 ASSY"/>
        <s v="6236"/>
        <s v="7596 ASSY)"/>
        <s v="7587 ASSY"/>
        <s v="7598"/>
        <s v="7583"/>
        <s v="7404 ASSY"/>
        <s v="7229F ASSY"/>
        <s v="7229 KIT"/>
        <s v="7589 ASSY"/>
        <s v="7570 ASSY"/>
        <s v="7571 ASSY"/>
        <s v="4248"/>
        <s v="6971L ASSY"/>
        <s v="8119"/>
        <s v="7597"/>
        <s v="7592 ASSY"/>
        <s v="5659L"/>
        <s v="7245T"/>
        <s v="7245R"/>
        <s v="5678L ASSY"/>
        <s v="6623L ASSY"/>
        <s v="6624L ASSY"/>
        <s v="6226-12V ASSY"/>
        <s v="7600 ASSY"/>
        <s v="SAMPLE"/>
        <s v="7595 ASSY"/>
        <s v="7409L-F ASSY"/>
        <s v="7405L-F ASSY"/>
        <s v="6506 ASSY"/>
        <s v="7602"/>
        <s v="7612 ASSY"/>
        <s v="7607"/>
        <s v="3120"/>
        <s v="7594 ASSY"/>
        <s v="7593 ASSY"/>
        <s v="3700"/>
        <s v="7470L ASSY"/>
        <s v="7609 ASSY"/>
        <s v="7611"/>
        <s v="7603 ASSY"/>
        <s v="4033"/>
        <s v="7610"/>
        <s v="7602 ASSY"/>
        <s v="3856 AASY"/>
        <s v="7618 ASSY"/>
        <s v="7599 ASSY"/>
        <s v="4033 ASSY"/>
        <s v="7608"/>
        <s v="7363L ASSY"/>
        <s v="7559 ASSY"/>
        <s v="6088"/>
        <s v="5629ML-2 ASSY"/>
        <s v="7619 HARNESS"/>
        <s v="7567 ASSY"/>
        <s v="7567B ASSY"/>
        <s v="7568 ASSY"/>
        <s v="7606"/>
        <s v="7604"/>
        <s v="7621 ASSY"/>
        <s v="7586 ASSY"/>
        <s v="7634"/>
        <s v="7638 ASSY"/>
        <s v="7633 ASSY"/>
        <s v="6470"/>
        <s v="7631 ASSY"/>
        <s v="7637"/>
        <s v="297L"/>
        <s v="7624 ASSY"/>
        <s v="7630"/>
        <s v="7639"/>
        <s v="7635 ASSY"/>
        <s v="7636 ASSY"/>
        <s v="7626 ASSY"/>
        <s v="7627 ASSY"/>
        <s v="7628 ASSY"/>
        <s v="7629 ASSY"/>
        <s v="5124"/>
        <s v="7409 ASSY"/>
        <s v="5022"/>
        <s v="4566"/>
        <s v="7616"/>
        <s v="7640L"/>
        <s v="7623 ASSY"/>
        <s v="7647 ASSY"/>
        <s v="7649 ASSY"/>
        <s v="7643 ASSY"/>
        <s v="7641 ASSY"/>
        <s v="7642 ASSY"/>
        <s v="7435 ASSY"/>
        <s v="7620 ASSY"/>
        <s v="7664"/>
        <s v="7651L ASSY"/>
        <s v="7605 ASSY"/>
        <s v="7644 ASSY"/>
        <s v="7646"/>
        <s v="7645"/>
        <s v="7652"/>
        <s v="6970-0A ASSY"/>
        <s v="6970-7A ASSY"/>
        <s v="4326"/>
        <s v="7231 ASSY"/>
        <s v="7653L"/>
        <s v="7648 ASSY"/>
        <s v="3166"/>
        <s v="4216L"/>
        <s v="6508"/>
        <s v="7661 ASSY"/>
        <s v="7266/7F "/>
        <s v="7662L"/>
        <s v="A1436"/>
        <s v="7295"/>
        <s v="6753"/>
        <s v="7666"/>
        <s v="7658"/>
        <s v="7656"/>
        <s v="7660"/>
        <s v="7659"/>
        <s v="6911"/>
        <s v="7663"/>
        <s v="7668"/>
        <s v="7428L"/>
        <s v="4564"/>
        <s v="7670 ASSY"/>
        <s v="DUPONT"/>
        <s v="7665"/>
        <s v="7671"/>
        <s v="7657"/>
        <s v="7667L ASSY"/>
        <s v="7655 ASSY"/>
        <s v="7673 ASSY"/>
        <s v="7676"/>
        <s v="7675"/>
        <s v="7669 ASSY"/>
        <s v="7546 ASSY"/>
        <s v="7622 ASSY"/>
        <s v="7129L ASSY"/>
        <s v="7678 ASSY"/>
        <s v="7683L ASSY"/>
        <s v="7886"/>
        <s v="7680L ASSY"/>
        <s v="COMP"/>
        <s v="6696-1 ASSY"/>
        <s v="7679L ASSY"/>
        <s v="7368 ASSY"/>
        <s v="7681L ASSY"/>
        <s v="PHOTOPLOTE"/>
        <s v="7699"/>
        <s v="7697 ASSY"/>
        <s v="7682 ASSY"/>
        <s v="7685 ASSY"/>
        <s v="7692L"/>
        <s v="7694 ASSY"/>
        <s v="7693"/>
        <s v="7696 ASSY"/>
        <s v="7442+43+44"/>
        <s v="7695"/>
        <s v="7684 ASSY"/>
        <s v="7463L"/>
        <s v="7543 ASSY"/>
        <s v="7702"/>
        <s v="7690 ASSY"/>
        <s v="7705"/>
        <s v="7704"/>
        <s v="7700 ASSY"/>
        <s v="7294"/>
        <s v="7711L"/>
        <s v="7688 ASSY"/>
        <s v="7691 ASSY"/>
        <s v="3263"/>
        <s v="7710 ASSY"/>
        <s v="7709L ASSY"/>
        <s v="7711L ASSY"/>
        <s v="A1410"/>
        <s v="4657L"/>
        <s v="4758"/>
        <s v="4765"/>
        <s v="4817"/>
        <s v="7697L ASSY"/>
        <s v="7698 ASSY"/>
        <s v="7723L ASSY"/>
        <s v="7719"/>
        <s v="7720"/>
        <s v="7717 ASSY"/>
        <s v="7714"/>
        <s v="7715"/>
        <s v="7092 ASSY"/>
        <s v="7431 ASS"/>
        <s v="7703L-2 ASSY"/>
        <s v="1922"/>
        <s v="7706 ASSY"/>
        <s v="7718"/>
        <s v="7716"/>
        <s v="7726 ASSY"/>
        <s v="7727 ASSY"/>
        <s v="7728 ASSY"/>
        <s v="7721 ASSY"/>
        <s v="7712 ASSY"/>
        <s v="7734"/>
        <s v="7722 ASSY"/>
        <s v="7730"/>
        <s v="7739 ASSY"/>
        <s v="7746L ASSY"/>
        <s v="7745L ASSY"/>
        <s v="7744L ASSY"/>
        <s v="7724L ASSY"/>
        <s v="7707"/>
        <s v="7708"/>
        <s v="7725 ASSY"/>
        <s v="7736 assy"/>
        <s v="5542"/>
        <s v="6641 ASSY"/>
        <s v="7751"/>
        <s v="7752"/>
        <s v="M7731 ASSY"/>
        <s v="M7732 ASSY"/>
        <s v="M7733 ASSY"/>
        <s v="7756L ASSY"/>
        <s v="7753L ASSY"/>
        <s v="7738L ASSY"/>
        <s v="M5455 ASSY"/>
        <s v="7735 ASSY"/>
        <s v="7755 ASSY"/>
        <s v="6506L ASSY"/>
        <s v="7409+05"/>
        <s v="7737L ASSY"/>
        <s v="7750 ASSY"/>
        <s v="7757"/>
        <s v="7742"/>
        <s v="7743"/>
        <s v="7758"/>
        <s v="7747 ASSY"/>
        <s v="7767"/>
        <s v="7759 ASSY"/>
        <s v="7770 ASSY"/>
        <s v="7772L"/>
        <s v="7768L ASSY"/>
        <s v="7686 ASSY"/>
        <s v="7773"/>
        <s v="7774"/>
        <s v="6273L ASSY"/>
        <s v="7762 ASSY"/>
        <s v="7763 ASSY"/>
        <s v="7764 ASSY"/>
        <s v="7765 ASSY"/>
        <s v="2529"/>
        <s v="7766 ASSY"/>
        <s v="7740"/>
        <s v="7775 ASSY"/>
        <s v="7776 ASSY"/>
        <s v="7781 ASSY"/>
        <s v="7782 ASSY"/>
        <s v="7754 ASSY"/>
        <s v="7767 ASSY"/>
        <s v="COM"/>
        <s v="7784"/>
        <s v="6313"/>
        <s v="2757 ASSY"/>
        <s v="7207-1 ASSY"/>
        <s v="M3865"/>
        <s v="7786"/>
        <s v="3335"/>
        <s v="7787"/>
        <s v="7482 ASSY"/>
        <s v="7789 ASSY"/>
        <s v="7790 ASSY"/>
        <s v="M7791"/>
        <s v="7760 ASSY"/>
        <s v="7796 CABLE"/>
        <s v="4565"/>
        <s v="7785 ASSY"/>
        <s v="7729"/>
        <s v="7799"/>
        <s v="7788"/>
        <s v="7793 ASSY"/>
        <s v="7650 ASSY"/>
        <s v="7783 ASSY"/>
        <s v="7802L ASSY"/>
        <s v="7803L ASSY"/>
        <s v="7804"/>
        <s v="7286 ASSY"/>
        <s v="7701 ASSY"/>
        <s v="7210 AASY"/>
        <s v="7798ML ASSY"/>
        <s v="7818L"/>
        <s v="6277"/>
        <s v="7806 ASSY"/>
        <s v="6857L-1 ASSY"/>
        <s v="4314L"/>
        <s v="7822"/>
        <s v="4124"/>
        <s v="7761L"/>
        <s v="7821 CABLE"/>
        <s v="7820 CABLE"/>
        <s v="7829L ASSY"/>
        <s v="7817"/>
        <s v="6912 ASSY"/>
        <s v="7831L ASSY"/>
        <s v="7816 ASY"/>
        <s v="7824"/>
        <s v="7832"/>
        <s v="7823 ASSY"/>
        <s v="7824L ASSY"/>
        <s v="7810 CABLE"/>
        <s v="7811 CABLE"/>
        <s v="7812 CABLE"/>
        <s v="7813 CABEL"/>
        <s v="7814 CABLE"/>
        <s v="7815 CABLE"/>
        <s v="7834L ASSY"/>
        <s v="7883L"/>
        <s v="7825"/>
        <s v="7826"/>
        <s v="7819"/>
        <s v="7582L ASSY"/>
        <s v="7835"/>
        <s v="7807 ASSY"/>
        <s v="7808 ASSY"/>
        <s v="7840L ASSY"/>
        <s v="3177"/>
        <s v="7245T ASSY"/>
        <s v="7245R ASSY"/>
        <s v="7809 ASSY"/>
        <s v="6901 ASSY"/>
        <s v="7844L ASSY"/>
        <s v="7193 ASSU"/>
        <s v="5678ML ASSY"/>
        <s v="7833L ASSY"/>
        <s v="7845L ASSY"/>
        <s v="7669-F"/>
        <s v="7267/7819F"/>
        <s v="6624ML ASSY"/>
        <s v="6857ML-1 ASSY"/>
        <s v="6623ML ASSY"/>
        <s v="7843L"/>
        <s v="7837"/>
        <s v="7838"/>
        <s v="7839L ASSY"/>
        <s v="7836L ASSY"/>
        <s v="7805L ASSY"/>
        <s v="7792 ASSY"/>
        <s v="7842 ASSY"/>
        <s v="7820-1 CABLE"/>
        <s v="7804 ASSY"/>
        <s v="7023L ASSY"/>
        <s v="7851 ASSY"/>
        <s v="7850L ASSY"/>
        <s v="7482 CABLE"/>
        <s v="7856L ASSY"/>
        <s v="7857L ASSY"/>
        <s v="7141 ASSY"/>
        <s v="7846 ASSY"/>
        <s v="7847 ASSY"/>
        <s v="7858L"/>
        <s v="7855L ASSY"/>
        <s v="7049L-F ASSY"/>
        <s v="7584"/>
        <s v="7841M ASSY"/>
        <s v="2809"/>
        <s v="3941"/>
        <s v="5570L-1 ASSY"/>
        <s v="7703ML-1 ASSY"/>
        <s v="7849 ASSY"/>
        <s v="598 ASSY"/>
        <s v="5994"/>
        <s v="7582"/>
        <s v="7860 ASSY"/>
        <s v="7861"/>
        <s v="7801-F ASSY"/>
        <s v="6779ML ASSY"/>
        <s v="7703ML-3 ASSY"/>
        <s v="7788 ASSY"/>
        <s v="7878L"/>
        <s v="7863L ASSY"/>
        <s v="7877L"/>
        <s v="7883L ASSY"/>
        <s v="7884"/>
        <s v="7881"/>
        <s v="7865 ASSY"/>
        <s v="7830 ASSY"/>
        <s v="7696L ASSY"/>
        <s v="6858L ASSY"/>
        <s v="7694L ASSY"/>
        <s v="7739L ASSY"/>
        <s v="7755L ASSY"/>
        <s v="7880 ASSY"/>
        <s v="6857"/>
        <s v="3529"/>
        <s v="6857L-2 ASSY"/>
        <s v="5487"/>
        <s v="6278"/>
        <s v="7879"/>
        <s v="A1959"/>
        <s v="6996-1"/>
        <s v="7859L ASSY"/>
        <s v="7890L"/>
        <s v="7882 ASSY"/>
        <s v="7885L"/>
        <s v="7886L"/>
        <s v="17471-3"/>
        <s v="17580-1"/>
        <s v="7889 ASSY"/>
        <s v="7876"/>
        <s v="7979L ASSY"/>
        <s v="7796"/>
        <s v="7796-1"/>
        <s v="7085 CABLE"/>
        <s v="7848 ASSY"/>
        <s v="7899L"/>
        <s v="5220"/>
        <s v="7900"/>
        <s v="7893L ASSY"/>
        <s v="7862 ASSY"/>
        <s v="7897 ASSY"/>
        <s v="65818 ASSY"/>
        <s v="7905"/>
        <s v="7906"/>
        <s v="7513 CABEL"/>
        <s v="7903"/>
        <s v="7816L ASSY"/>
        <s v="5756"/>
        <s v="7888L ASSY"/>
        <s v="7898"/>
        <s v="7904 ASSY"/>
        <s v="7902 ASSY"/>
        <s v="7891"/>
        <s v="5632"/>
        <s v="7908 HARNESS"/>
        <s v="7912"/>
        <s v="7703ML1-ASSY"/>
        <s v="7907L ASSY"/>
        <s v="7920L ASSY"/>
        <s v="7917-1"/>
        <s v="7777 ASSY"/>
        <s v="7911 ASSY"/>
        <s v="7896 ASSY"/>
        <s v="7914"/>
        <s v="7919 ASSY"/>
        <s v="7918 ASSY"/>
        <s v="7909 ASSY"/>
        <s v="7922 ASSY"/>
        <s v="7901 ASSY"/>
        <s v="6466"/>
        <s v="7910 ASSY"/>
        <s v="7916 ASSY"/>
        <s v="7921"/>
        <s v="7915 ASSY"/>
        <s v="7905 ASSY"/>
        <s v="7906 ASSY"/>
        <s v="7924"/>
        <s v="7925"/>
        <s v="7266/67 ASSY"/>
        <s v="7927"/>
        <s v="7923 ASSY"/>
        <s v="7933 assy"/>
        <s v="7930 CABEL"/>
        <s v="7935"/>
        <s v="7932L ASSY"/>
        <s v="7943 ASSY"/>
        <s v="7936 ASSY"/>
        <s v="7937 AASY"/>
        <s v="7938 ASSY"/>
        <s v="7939 ASSY"/>
        <s v="5235"/>
        <s v="6758"/>
        <s v="7890L ASSY"/>
        <s v="7934L"/>
        <s v="7926M ASSY"/>
        <s v="7594"/>
        <s v="7396"/>
        <s v="7394"/>
        <s v="7395"/>
        <s v="7820-1"/>
        <s v="7942 ASSY"/>
        <s v="7941L ASSY"/>
        <s v="7950L ASSY"/>
        <s v="7955"/>
        <s v="7959 ASSY"/>
        <s v="7948"/>
        <s v="7949"/>
        <s v="A1969"/>
        <s v="7947M"/>
        <s v="7958 ASSY"/>
        <s v="4558L"/>
        <s v="7962 CABEL"/>
        <s v="7963 CABEL"/>
        <s v="7964 CABEL"/>
        <s v="7680ML ASSY"/>
        <s v="A1936"/>
        <s v="7946 ASSY"/>
        <s v="7905L ASSY"/>
        <s v="7254T ASSY"/>
        <s v="7254R ASSY"/>
        <s v="3252"/>
        <s v="7972 ASSY"/>
        <s v="7960 ASSY"/>
        <s v="5439L"/>
        <s v="7984 ASSY"/>
        <s v="6450L ASSY"/>
        <s v="7965 CABEL"/>
        <s v="7966 CABEL"/>
        <s v="7967 CABEL"/>
        <s v="7968 CABEL"/>
        <s v="7931 CABEL"/>
        <s v="7973 ASSY"/>
        <s v="7971 ASSY"/>
        <s v="7969"/>
        <s v="7970"/>
        <s v="7961L"/>
        <s v="3489"/>
        <s v="4088"/>
        <s v="7983 ASSY"/>
        <s v="7940L"/>
        <s v="7982L"/>
        <s v="7991L ASSY"/>
        <s v="7945 ASSY"/>
        <s v="7793L ASSY"/>
        <s v="7974"/>
        <s v="7975"/>
        <s v="7976"/>
        <s v="7977"/>
        <s v="7981"/>
        <s v="7986L ASSY"/>
        <s v="4602"/>
        <s v="7999 CABEL"/>
        <s v="7978"/>
        <s v="7979"/>
        <s v="7980"/>
        <s v="7821 ASSY"/>
        <s v="7992"/>
        <s v="7995L ASSY"/>
        <s v="7998"/>
        <s v="7820-1 ASSY"/>
        <s v="8005L"/>
        <s v="7956"/>
        <s v="8007 ASSY"/>
        <s v="8011 ASSY"/>
        <s v="7952"/>
        <s v="7953"/>
        <s v="7954"/>
        <s v="7512 ASSY"/>
        <s v="7989M ASSY"/>
        <s v="7850L"/>
        <s v="5288"/>
        <s v="7990M ASSY"/>
        <s v="5582-24"/>
        <s v="8006 ASSY"/>
        <s v="4555"/>
        <s v="8001 ASSY"/>
        <s v="8012 ASSY"/>
        <s v="5455M ASSY"/>
        <s v="8024M ASSY"/>
        <s v="7996 ASSY"/>
        <s v="8004 ASSY"/>
        <s v="6857ML-ASSY"/>
        <s v="8015"/>
        <s v="8022L ASSY"/>
        <s v="8030 ASSY"/>
        <s v="7703ML-2 ASSY"/>
        <s v="8026"/>
        <s v="8018 ASSY"/>
        <s v="8013"/>
        <s v="8014 ASSY"/>
        <s v="8016L ASSY"/>
        <s v="8010 CABLE"/>
        <s v="8009 CABLE"/>
        <s v="6273ML ASSY"/>
        <s v="8033"/>
        <s v="6912 CABLE"/>
        <s v="7914L"/>
        <s v="8020 ASSY"/>
        <s v="8024L ASSY"/>
        <s v="7478-1 ASSY"/>
        <s v="8034 ASSY"/>
        <s v="8035 ASSY"/>
        <s v="8036 ASSY"/>
        <s v="8002 ASSY"/>
        <s v="8025 ASSY"/>
        <s v="8027 ASSY"/>
        <s v="8046 ASSY"/>
        <s v="4389L"/>
        <s v="8000 ASSY"/>
        <s v="8002M ASSY"/>
        <s v="8038 ASSY"/>
        <s v="7043 CABLE"/>
        <s v="5684"/>
        <s v="7952, 7953, &amp; 7954"/>
        <s v="7864 ASSY"/>
        <s v="8047 ASSY"/>
        <s v="8003 ASSY"/>
        <s v="4793L "/>
        <s v="8051"/>
        <s v="6519-1 COM"/>
        <s v="8038"/>
        <s v="3972L"/>
        <s v="6771 RW"/>
        <s v="8042 ASSY"/>
        <s v="7936"/>
        <s v="7937"/>
        <s v="7938"/>
        <s v="7939"/>
        <s v="6225 RW"/>
        <s v="7993 ASSY"/>
        <s v="6600 ASSY"/>
        <s v="8038-1 ASSY"/>
        <s v="8040-1 ASSY"/>
        <s v="8045 ASSY"/>
        <s v="7937 ASSY"/>
        <s v="2940"/>
        <s v="2636"/>
        <s v="7800 ASSY"/>
        <s v="8059 ASSY"/>
        <s v="7307 RW"/>
        <s v="8050 ASSY"/>
        <s v="6519-2 ASSY"/>
        <s v="8053 ASSY"/>
        <s v="7889 RW"/>
        <s v="8041 ASSY"/>
        <s v="8058 CABLE ASSY"/>
        <s v="8027"/>
        <s v="8052 ASSY"/>
        <s v="8057L ASSY"/>
        <s v="8031 ASSY"/>
        <s v="7131RW"/>
        <s v="8033 ASSY"/>
        <s v="8039-1 ASSY"/>
        <s v="8062"/>
        <s v="8044 ASSY"/>
        <s v="7943L"/>
        <s v="8054 ASSY"/>
        <s v="7210 RW"/>
        <s v="2529 "/>
        <s v="4776"/>
        <s v="7989 ASSY"/>
        <s v="6441 ASSY"/>
        <s v="8601"/>
        <s v="8039 ASSY"/>
        <s v="8040 ASSY"/>
        <s v="7957ML ASSY"/>
        <s v="8065"/>
        <s v="8057 CABLE"/>
        <s v="8058 CABLE"/>
        <s v="8043 CABLE"/>
        <s v="8043-1 CABLE"/>
        <s v="8072"/>
        <s v="7989M RW"/>
        <s v="8055 ASSY"/>
        <s v="8060M ASSY"/>
        <s v="7104 RW"/>
        <s v="8029 ASSY"/>
        <s v="8066 ASSY"/>
        <s v="8076 ASSY"/>
        <s v="8070 ASSY"/>
        <s v="7358 COMO"/>
        <s v="7801L-F ASSY"/>
        <s v="7363L-1 ASSY"/>
        <s v="5189 RW ASSY"/>
        <s v="8079 ASSY"/>
        <s v="8051L"/>
        <s v="7584 ASY"/>
        <s v="8063L ASSY"/>
        <s v="7813 CABLE"/>
        <s v="7332"/>
        <s v="8081C ASSY"/>
        <s v="8083 ASSY"/>
        <s v="8068"/>
        <s v="7953 CABLE ASSY"/>
        <s v="8071 ASSY"/>
        <s v="7944 ASSY"/>
        <s v="8078 ASSY"/>
        <s v="8028 ASSY"/>
        <s v="8093"/>
        <s v="8077 ASSY"/>
        <s v="8085 ASSY"/>
        <s v="8069"/>
        <s v="8064"/>
        <s v="7805 CABLE"/>
        <s v="8084 ASSY"/>
        <s v="5189-1 ASY"/>
        <s v="8086"/>
        <s v="8088L ASSY"/>
        <s v="8089L ASSY"/>
        <s v="8090L ASSY"/>
        <s v="7952 CABEL ASSY"/>
        <s v="8091L ASSY"/>
        <s v="7700F ASSY"/>
        <s v="8096 ASSY"/>
        <s v="4204"/>
        <s v="8094"/>
        <s v="8095 ASSY"/>
        <s v="7944 RW"/>
        <s v="8097 ASSY"/>
        <s v="8103"/>
        <s v="6055 "/>
        <s v="4755"/>
        <s v="7932L RW"/>
        <s v="7954 ASSY"/>
        <s v="8107L ASSY"/>
        <s v="8096"/>
        <s v="6249"/>
        <s v="8102"/>
        <s v="8101L ASSY"/>
        <s v="8106"/>
        <s v="8099 ASSY"/>
        <s v="8100L ASSY"/>
        <s v="8080L ASSY"/>
        <s v="8111L ASSY"/>
        <s v="5615L"/>
        <s v="6949"/>
        <s v="6999L"/>
        <s v="6106"/>
        <s v="8008 ASSY"/>
        <s v="8008 CABLE"/>
        <s v="8008-1 CABLE"/>
        <s v="8080L RW"/>
        <s v="8108 ASSY"/>
        <s v="5189-RW"/>
        <s v="8061"/>
        <s v="8113L ASSY"/>
        <s v="A19870"/>
        <s v="6971ML ASSY"/>
        <s v="6446 ASSY"/>
        <s v="8114L ASSY"/>
        <s v="4002"/>
        <s v="8110 ASSY"/>
        <s v="8109 ASSY"/>
        <s v="8118 ASSY"/>
        <s v="8010 ASSY"/>
        <s v="8009 ASSY"/>
        <s v="4645C ASSY"/>
        <s v="4645T ASSY"/>
        <s v="8112L ASSY"/>
        <s v="8126L"/>
        <s v="8119 ASSY"/>
        <s v="8087"/>
        <s v="7948 ASSY"/>
        <s v="A1760"/>
        <s v="A892"/>
        <s v="4588L"/>
        <s v="8130 ASSY"/>
        <s v="8127L ASSY"/>
        <s v="8128L ASSY"/>
        <s v="8131L ASSY"/>
        <s v="8124L ASSY"/>
        <s v="A1750"/>
        <s v="8122 ASSY"/>
        <s v="8123M ASSY"/>
        <s v="8133 ASSY"/>
        <s v="5506"/>
        <s v="1760"/>
        <s v="8120-21"/>
        <s v="8129"/>
        <s v="272L ASSY"/>
        <s v="8138 ASSY"/>
        <s v="8140L ASSY"/>
        <s v="8119L ASSY"/>
        <s v="8149L ASSY"/>
        <s v="8144L ASSY"/>
        <s v="4301L"/>
        <s v="8141L ASSY"/>
        <s v="6181 ASSY"/>
        <s v="8150L"/>
        <s v="8139L ASSY"/>
        <s v="8142 ASSY"/>
        <s v="8155 ASSY"/>
        <s v="8154 ASSY"/>
        <s v="8152L ASSY"/>
        <s v="8116"/>
        <s v="8145"/>
        <s v="8146"/>
        <s v="8151L ASSY"/>
        <s v="8147L ASSY"/>
        <s v="8124F ASSY"/>
        <s v="A1864"/>
        <s v="8132 ASSY"/>
        <s v="8134L ASSY"/>
        <s v="8156"/>
        <s v="8098 ASSY"/>
        <s v="8098-1 ASSY"/>
        <s v="8148"/>
        <s v="8160 ASSY"/>
        <s v="8150L ASSY"/>
        <s v="8161 ASSY"/>
        <s v="8135 ASSY"/>
        <s v="8098"/>
        <s v="3824 ASSY"/>
        <s v="550L"/>
        <s v="3321"/>
        <s v="8164 ASSY"/>
        <s v="8115 ASSY"/>
        <s v="8158 ASSY"/>
        <s v="8148L ASSY"/>
        <s v="8162L-F ASSY"/>
        <s v="8141 ASSY"/>
        <s v="8159 ASSY"/>
        <s v="8103 ASSY"/>
        <s v="8169M ASSY"/>
        <s v="8143 ASSY"/>
        <s v="1035"/>
        <s v="8142M ASSY"/>
        <s v="8009-8010 ASSY"/>
        <s v="1836"/>
        <s v="A1774"/>
        <s v="8163M ASSY"/>
        <s v="8146 ASSY"/>
        <s v="8175L"/>
        <s v="8172L ASSY"/>
        <s v="4735"/>
        <s v="8168L ASSY"/>
        <s v="8174"/>
        <s v="8167M ASSY"/>
        <s v="8165"/>
        <s v="8008"/>
        <s v="3865M"/>
        <s v="7734 ASSY"/>
        <s v="8170L ASSY"/>
        <s v="3810"/>
        <s v="8176 ASSY"/>
        <s v="8165 ASSY"/>
        <s v="7751 ASSY"/>
        <s v="8184 ASSY"/>
        <s v="8181 ASSY"/>
        <s v="4110L"/>
        <s v="3336"/>
        <s v="7815 ASSY"/>
        <s v="7813 ASSY"/>
        <s v="7812 ASSY"/>
        <s v="7811 ASSY"/>
        <s v="8171L ASSY"/>
        <s v="8183l assy"/>
        <s v="8188L ASSY"/>
        <s v="8182"/>
        <s v="8179M ASSY"/>
        <s v="6519-1 ASSY"/>
        <s v="8177M ASSY"/>
        <s v="8189"/>
        <s v="8190L"/>
        <s v="8194"/>
        <s v="8186 ASSY"/>
        <s v="8180M ASSY"/>
        <s v="7210"/>
        <s v="8196"/>
        <s v="8192"/>
        <s v="8195L ASSY"/>
        <s v="3468"/>
        <s v="6850"/>
        <s v="8185M ASSY"/>
        <s v="5512"/>
        <s v="8173F ASSY"/>
        <s v="8193 ASSY"/>
        <s v="8178M ASSY"/>
        <s v="8200 ASSY"/>
        <s v="7952 CABEL"/>
        <s v="8201 ASSY"/>
        <s v="4426"/>
        <s v="7266/7 ASSY"/>
        <s v="8166 ASSY"/>
        <s v="5079"/>
        <s v="8202L ASSY"/>
        <s v="8124LF ASSY"/>
        <s v="8108 CABEL"/>
        <s v="8068 ASSY"/>
        <s v="8204 ASSY"/>
        <s v="8197 ASSY"/>
        <s v="8212M"/>
        <s v="8192 ASSY"/>
        <s v="8207M ASSY"/>
        <s v="8208M ASSY"/>
        <s v="8216M"/>
        <s v="8213M"/>
        <s v="8206 ASSY"/>
        <s v="8217"/>
        <s v="8199 ASSY"/>
        <s v="8203 ASSY"/>
        <s v="8211 ASSY"/>
        <s v="8222 ASSY"/>
        <s v="8221"/>
        <s v="8198 ASSY"/>
        <s v="7513 ASSY"/>
        <s v="4598"/>
        <s v="4119"/>
        <s v="8224L ASSY"/>
        <s v="A982"/>
        <s v="8200L ASSY"/>
        <s v="WIRE"/>
        <s v="8223 ASSY"/>
        <s v="RW"/>
        <s v="8214F ASSY"/>
        <s v="8209 ASSY"/>
        <s v="8225 ASSY"/>
        <s v="8109L ASSY"/>
        <s v="8218L ASSY"/>
        <s v="8219L ASSY"/>
        <s v="8220L ASSY"/>
        <s v="6774 RW"/>
        <s v="8242 ASSY"/>
        <s v="7213 RW"/>
        <s v="8241 ASSY"/>
        <s v="8163"/>
        <s v="8238 ASSY"/>
        <s v="8226 ASSY"/>
        <s v="8227L ASSY"/>
        <s v="8228L ASSY"/>
        <s v="8236"/>
        <s v="8205"/>
        <s v="8062 ASSY"/>
        <s v="7825-26 ASSY"/>
        <s v="8231 ASSY"/>
        <s v="5264L"/>
        <s v="8229L ASSY"/>
        <s v="8245L ASSY"/>
        <s v="8246M ASSY"/>
        <s v="8233 ASSY"/>
        <s v="8234 ASSY"/>
        <s v="8235 ASSY"/>
        <s v="2789"/>
        <s v="8232 ASSY"/>
        <s v="7211L ASSY"/>
        <s v="8186L ASSY"/>
        <s v="8237 ASSY"/>
        <s v="5054L"/>
        <s v="8253L ASSY"/>
        <s v="8254L ASY"/>
        <s v="6327 ASSY"/>
        <s v="4183"/>
        <s v="8255L ASSY"/>
        <s v="8080RW"/>
        <s v="8176 RW"/>
        <s v="8249L ASSY"/>
        <s v="8230ML ASSY"/>
        <s v="A1408 ASSY"/>
        <s v="4209L"/>
        <s v="8138 RW"/>
        <s v="8241"/>
        <s v="8251"/>
        <s v="8260L ASSY"/>
        <s v="8257MF ASSY"/>
        <s v="8258L ASSY"/>
        <s v="8256L ASSY"/>
        <s v="8262 ASSY"/>
        <s v="8247 ASSY"/>
        <s v="8248 ASSY"/>
        <s v="4743 "/>
        <s v="6753 RW"/>
        <s v="8080 RW"/>
        <s v="8083-1 ASSY"/>
        <s v="7952 CABLE ASSY"/>
        <s v="8240 ASSY"/>
        <s v="RMA 468"/>
        <s v="8252MF ASSY"/>
        <s v="8261L ASSY"/>
        <s v="8267L ASSY"/>
        <s v="8206L ASSY"/>
        <s v="8264 ASSY"/>
        <s v="5028 ASSY"/>
        <s v="8259M ASSY"/>
        <s v="8265"/>
        <s v="7805 ASSY"/>
        <s v="7796 ASSY"/>
        <s v="7963 ASSY"/>
        <s v="3869"/>
        <s v="8269L ASSY"/>
        <s v="8268L"/>
        <s v="8270M"/>
        <s v="8266L ASSY"/>
        <s v="6197"/>
        <s v="8214B ASSY"/>
        <s v="7293 RW"/>
        <s v="7594 RW"/>
        <s v="RMA 489"/>
        <s v="8187M ASSY"/>
        <s v="8126L ASSY"/>
        <s v="8271 ASSY"/>
        <s v="7918-1 ASSY"/>
        <s v="8080LASSY"/>
        <s v="7819L"/>
        <s v="8037 ASSY"/>
        <s v="8170L"/>
        <s v="1577-2 ASSY"/>
        <s v="6390-1 ASSY"/>
        <s v="8258L ASSY MOD"/>
        <s v="8242M ASSY"/>
        <s v="7783 RW"/>
        <s v="5596"/>
        <s v="8273"/>
        <s v="8263"/>
        <s v="7143L-1 ASSY"/>
        <s v="7144L-1 ASSY"/>
        <s v="8235L"/>
        <s v="8274ML ASSY"/>
        <s v="7942 RW"/>
        <s v="8016L RW"/>
        <s v="403170"/>
        <s v="4633"/>
        <s v="8278 ASSY"/>
        <s v="7123 RW"/>
        <s v="7435 "/>
        <s v="8280L"/>
        <s v="8277 ASSY"/>
        <s v="8279L ASSY"/>
        <s v="6732L-3 ASSY"/>
        <s v="3015"/>
        <s v="6600RW"/>
        <s v="8281 ASSY"/>
        <s v="6651M ASSY"/>
        <s v="7254R RW"/>
        <s v="7915 RW"/>
        <s v="8185 RW"/>
        <s v="7104RW"/>
        <s v="8244 ASSY"/>
        <s v="8243F ASSY"/>
        <s v="8266M"/>
        <s v="5265L"/>
        <s v="8284 ASSY"/>
        <s v="8285 ASSY"/>
        <s v="8223L ASSY"/>
        <s v="8287F ASSY"/>
        <s v="8125 ASSY"/>
        <s v="7435RW"/>
        <s v="5564"/>
        <s v="FIX"/>
        <s v="8241B ASSY"/>
        <s v="8291 ASSY"/>
        <s v="7942 AASY"/>
        <s v="4753"/>
        <s v="8292 ASSY"/>
        <s v="8021M ASSY"/>
        <s v="8288 ASSY"/>
        <s v="8289 ASSY"/>
        <s v="5263L"/>
        <s v="8290F ASSY"/>
        <s v="7131 MOD"/>
        <s v="8223RW"/>
        <s v="8293 ASSY"/>
        <s v="8223 RW"/>
        <s v="8167 RW"/>
        <s v="8173 RW"/>
        <s v="8257 RW"/>
        <s v="8252 RW"/>
        <s v="8180 RW"/>
        <s v="8297 RW"/>
        <s v="8298 RW"/>
        <s v="6187 RW"/>
        <s v="7394 RW"/>
        <s v="8295 ASSY"/>
        <s v="8223L RW"/>
        <s v="6445-2 ASS"/>
        <s v="8299L"/>
        <s v="6540L RW"/>
        <s v="8296MF ASSY"/>
        <s v="7813"/>
        <s v="7815"/>
        <s v="8000L ASSY"/>
        <s v="8300 ASSY"/>
        <s v="4578 ASSY"/>
        <s v="7131 RW"/>
        <s v="6932L RW"/>
        <s v="8203L ASSY"/>
        <s v="8299L ASSY"/>
        <s v="8305"/>
        <s v="8306"/>
        <s v="8296F ASSY"/>
        <s v="5819 RW"/>
        <s v="8108 RW"/>
        <s v="A1408  ASSY"/>
        <s v="8212L ASSY"/>
        <s v="6148L ASSY"/>
        <s v="8310"/>
        <s v="7941RW"/>
        <s v="8135L ASSY"/>
        <s v="8301 ASSY"/>
        <s v="8274ML ASSU" u="1"/>
      </sharedItems>
    </cacheField>
    <cacheField name="WORK ORDER #" numFmtId="0">
      <sharedItems containsBlank="1"/>
    </cacheField>
    <cacheField name="# OF UNITS ORDERED" numFmtId="0">
      <sharedItems containsMixedTypes="1" containsNumber="1" containsInteger="1" minValue="0" maxValue="50016"/>
    </cacheField>
    <cacheField name="# OF UNITS SHIPPED *" numFmtId="0">
      <sharedItems containsMixedTypes="1" containsNumber="1" minValue="1" maxValue="120060"/>
    </cacheField>
    <cacheField name="ACTUAL SHIP DATE *" numFmtId="164">
      <sharedItems containsSemiMixedTypes="0" containsNonDate="0" containsDate="1" containsString="0" minDate="2011-11-01T00:00:00" maxDate="2023-05-25T00:00:00" count="1978">
        <d v="2011-11-01T00:00:00"/>
        <d v="2011-11-02T00:00:00"/>
        <d v="2011-11-08T00:00:00"/>
        <d v="2011-11-03T00:00:00"/>
        <d v="2011-11-04T00:00:00"/>
        <d v="2011-11-07T00:00:00"/>
        <d v="2011-11-09T00:00:00"/>
        <d v="2011-11-10T00:00:00"/>
        <d v="2011-11-29T00:00:00"/>
        <d v="2011-11-11T00:00:00"/>
        <d v="2011-11-14T00:00:00"/>
        <d v="2011-11-15T00:00:00"/>
        <d v="2011-11-16T00:00:00"/>
        <d v="2011-11-18T00:00:00"/>
        <d v="2011-11-21T00:00:00"/>
        <d v="2011-11-22T00:00:00"/>
        <d v="2011-11-23T00:00:00"/>
        <d v="2011-11-28T00:00:00"/>
        <d v="2011-12-01T00:00:00"/>
        <d v="2011-12-05T00:00:00"/>
        <d v="2011-12-06T00:00:00"/>
        <d v="2011-12-07T00:00:00"/>
        <d v="2011-12-08T00:00:00"/>
        <d v="2011-12-09T00:00:00"/>
        <d v="2011-12-12T00:00:00"/>
        <d v="2011-12-13T00:00:00"/>
        <d v="2011-12-14T00:00:00"/>
        <d v="2011-12-15T00:00:00"/>
        <d v="2011-12-16T00:00:00"/>
        <d v="2011-12-19T00:00:00"/>
        <d v="2011-12-20T00:00:00"/>
        <d v="2011-12-21T00:00:00"/>
        <d v="2011-12-22T00:00:00"/>
        <d v="2012-01-02T00:00:00"/>
        <d v="2012-01-03T00:00:00"/>
        <d v="2012-01-04T00:00:00"/>
        <d v="2012-01-05T00:00:00"/>
        <d v="2012-01-06T00:00:00"/>
        <d v="2012-01-09T00:00:00"/>
        <d v="2012-01-10T00:00:00"/>
        <d v="2012-01-12T00:00:00"/>
        <d v="2012-01-13T00:00:00"/>
        <d v="2012-01-16T00:00:00"/>
        <d v="2012-01-17T00:00:00"/>
        <d v="2012-01-18T00:00:00"/>
        <d v="2012-01-19T00:00:00"/>
        <d v="2012-01-23T00:00:00"/>
        <d v="2012-01-24T00:00:00"/>
        <d v="2012-01-25T00:00:00"/>
        <d v="2012-01-26T00:00:00"/>
        <d v="2012-01-27T00:00:00"/>
        <d v="2012-01-30T00:00:00"/>
        <d v="2012-01-31T00:00:00"/>
        <d v="2012-02-01T00:00:00"/>
        <d v="2012-02-02T00:00:00"/>
        <d v="2012-02-03T00:00:00"/>
        <d v="2012-02-06T00:00:00"/>
        <d v="2012-02-07T00:00:00"/>
        <d v="2012-02-10T00:00:00"/>
        <d v="2012-02-13T00:00:00"/>
        <d v="2012-02-14T00:00:00"/>
        <d v="2012-02-15T00:00:00"/>
        <d v="2012-02-16T00:00:00"/>
        <d v="2012-02-17T00:00:00"/>
        <d v="2012-02-20T00:00:00"/>
        <d v="2012-02-21T00:00:00"/>
        <d v="2012-02-22T00:00:00"/>
        <d v="2012-02-23T00:00:00"/>
        <d v="2012-02-24T00:00:00"/>
        <d v="2012-02-27T00:00:00"/>
        <d v="2012-03-01T00:00:00"/>
        <d v="2012-03-02T00:00:00"/>
        <d v="2012-03-05T00:00:00"/>
        <d v="2012-03-06T00:00:00"/>
        <d v="2012-03-08T00:00:00"/>
        <d v="2012-03-12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6T00:00:00"/>
        <d v="2012-04-09T00:00:00"/>
        <d v="2012-04-10T00:00:00"/>
        <d v="2012-04-11T00:00:00"/>
        <d v="2012-04-12T00:00:00"/>
        <d v="2012-04-13T00:00:00"/>
        <d v="2012-04-16T00:00:00"/>
        <d v="2012-04-17T00:00:00"/>
        <d v="2012-04-18T00:00:00"/>
        <d v="2012-04-19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6-01T00:00:00"/>
        <d v="2012-06-04T00:00:00"/>
        <d v="2012-06-05T00:00:00"/>
        <d v="2012-06-06T00:00:00"/>
        <d v="2012-06-07T00:00:00"/>
        <d v="2012-06-08T00:00:00"/>
        <d v="2012-06-11T00:00:00"/>
        <d v="2012-06-12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1T00:00:00"/>
        <d v="2012-10-12T00:00:00"/>
        <d v="2012-10-15T00:00:00"/>
        <d v="2012-10-16T00:00:00"/>
        <d v="2012-10-17T00:00:00"/>
        <d v="2012-10-18T00:00:00"/>
        <d v="2012-10-19T00:00:00"/>
        <d v="2012-10-22T00:00:00"/>
        <d v="2012-10-23T00:00:00"/>
        <d v="2012-10-24T00:00:00"/>
        <d v="2012-10-25T00:00:00"/>
        <d v="2012-10-29T00:00:00"/>
        <d v="2012-10-30T00:00:00"/>
        <d v="2012-10-31T00:00:00"/>
        <d v="2012-11-01T00:00:00"/>
        <d v="2012-11-02T00:00:00"/>
        <d v="2012-11-05T00:00:00"/>
        <d v="2012-11-06T00:00:00"/>
        <d v="2012-11-08T00:00:00"/>
        <d v="2012-11-09T00:00:00"/>
        <d v="2012-11-12T00:00:00"/>
        <d v="2012-11-13T00:00:00"/>
        <d v="2012-11-14T00:00:00"/>
        <d v="2012-11-15T00:00:00"/>
        <d v="2012-11-16T00:00:00"/>
        <d v="2012-11-20T00:00:00"/>
        <d v="2012-11-21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3-01-02T00:00:00"/>
        <d v="2013-01-03T00:00:00"/>
        <d v="2013-01-04T00:00:00"/>
        <d v="2013-01-07T00:00:00"/>
        <d v="2013-01-08T00:00:00"/>
        <d v="2013-01-09T00:00:00"/>
        <d v="2013-01-10T00:00:00"/>
        <d v="2013-01-11T00:00:00"/>
        <d v="2013-01-14T00:00:00"/>
        <d v="2013-01-15T00:00:00"/>
        <d v="2013-01-16T00:00:00"/>
        <d v="2013-01-17T00:00:00"/>
        <d v="2013-01-21T00:00:00"/>
        <d v="2013-01-22T00:00:00"/>
        <d v="2013-01-23T00:00:00"/>
        <d v="2013-01-24T00:00:00"/>
        <d v="2013-01-25T00:00:00"/>
        <d v="2013-01-28T00:00:00"/>
        <d v="2013-01-29T00:00:00"/>
        <d v="2013-01-30T00:00:00"/>
        <d v="2013-01-31T00:00:00"/>
        <d v="2013-02-01T00:00:00"/>
        <d v="2013-02-07T00:00:00"/>
        <d v="2013-02-04T00:00:00"/>
        <d v="2013-02-05T00:00:00"/>
        <d v="2013-02-06T00:00:00"/>
        <d v="2013-02-08T00:00:00"/>
        <d v="2013-02-11T00:00:00"/>
        <d v="2013-02-12T00:00:00"/>
        <d v="2013-02-13T00:00:00"/>
        <d v="2013-02-14T00:00:00"/>
        <d v="2013-02-15T00:00:00"/>
        <d v="2013-02-18T00:00:00"/>
        <d v="2013-02-19T00:00:00"/>
        <d v="2013-02-20T00:00:00"/>
        <d v="2013-02-21T00:00:00"/>
        <d v="2013-02-22T00:00:00"/>
        <d v="2013-02-25T00:00:00"/>
        <d v="2013-02-26T00:00:00"/>
        <d v="2013-02-28T00:00:00"/>
        <d v="2013-03-01T00:00:00"/>
        <d v="2013-03-04T00:00:00"/>
        <d v="2013-03-05T00:00:00"/>
        <d v="2013-03-06T00:00:00"/>
        <d v="2013-03-07T00:00:00"/>
        <d v="2013-03-11T00:00:00"/>
        <d v="2013-03-13T00:00:00"/>
        <d v="2013-03-14T00:00:00"/>
        <d v="2013-03-15T00:00:00"/>
        <d v="2013-03-18T00:00:00"/>
        <d v="2013-03-19T00:00:00"/>
        <d v="2013-03-20T00:00:00"/>
        <d v="2013-03-21T00:00:00"/>
        <d v="2013-03-22T00:00:00"/>
        <d v="2013-03-25T00:00:00"/>
        <d v="2013-03-26T00:00:00"/>
        <d v="2013-03-27T00:00:00"/>
        <d v="2013-03-28T00:00:00"/>
        <d v="2013-03-29T00:00:00"/>
        <d v="2013-04-01T00:00:00"/>
        <d v="2013-04-02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2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8T00:00:00"/>
        <d v="2013-07-09T00:00:00"/>
        <d v="2013-07-10T00:00:00"/>
        <d v="2013-07-11T00:00:00"/>
        <d v="2013-07-12T00:00:00"/>
        <d v="2013-07-16T00:00:00"/>
        <d v="2013-07-17T00:00:00"/>
        <d v="2013-07-18T00:00:00"/>
        <d v="2013-07-19T00:00:00"/>
        <d v="2013-07-22T00:00:00"/>
        <d v="2013-07-23T00:00:00"/>
        <d v="2013-07-24T00:00:00"/>
        <d v="2013-07-25T00:00:00"/>
        <d v="2013-07-26T00:00:00"/>
        <d v="2013-07-29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6T00:00:00"/>
        <d v="2013-08-27T00:00:00"/>
        <d v="2013-08-28T00:00:00"/>
        <d v="2013-08-29T00:00:00"/>
        <d v="2013-08-30T00:00:00"/>
        <d v="2013-09-03T00:00:00"/>
        <d v="2013-09-04T00:00:00"/>
        <d v="2013-09-05T00:00:00"/>
        <d v="2013-09-06T00:00:00"/>
        <d v="2013-09-09T00:00:00"/>
        <d v="2013-09-10T00:00:00"/>
        <d v="2013-09-11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8T00:00:00"/>
        <d v="2013-10-29T00:00:00"/>
        <d v="2013-10-30T00:00:00"/>
        <d v="2013-10-31T00:00:00"/>
        <d v="2013-11-01T00:00:00"/>
        <d v="2013-11-04T00:00:00"/>
        <d v="2013-11-05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2-02T00:00:00"/>
        <d v="2013-12-03T00:00:00"/>
        <d v="2013-12-04T00:00:00"/>
        <d v="2013-12-05T00:00:00"/>
        <d v="2013-12-06T00:00:00"/>
        <d v="2013-12-09T00:00:00"/>
        <d v="2013-12-10T00:00:00"/>
        <d v="2013-12-11T00:00:00"/>
        <d v="2013-12-12T00:00:00"/>
        <d v="2013-12-13T00:00:00"/>
        <d v="2013-12-16T00:00:00"/>
        <d v="2013-12-17T00:00:00"/>
        <d v="2013-12-18T00:00:00"/>
        <d v="2013-12-20T00:00:00"/>
        <d v="2013-12-23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4T00:00:00"/>
        <d v="2014-02-18T00:00:00"/>
        <d v="2014-02-19T00:00:00"/>
        <d v="2014-02-21T00:00:00"/>
        <d v="2014-02-24T00:00:00"/>
        <d v="2014-02-25T00:00:00"/>
        <d v="2014-02-26T00:00:00"/>
        <d v="2014-02-27T00:00:00"/>
        <d v="2014-02-28T00:00:00"/>
        <d v="2014-03-03T00:00:00"/>
        <d v="2014-03-04T00:00:00"/>
        <d v="2014-03-05T00:00:00"/>
        <d v="2014-03-06T00:00:00"/>
        <d v="2014-03-07T00:00:00"/>
        <d v="2014-03-10T00:00:00"/>
        <d v="2014-03-12T00:00:00"/>
        <d v="2014-03-11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18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5T00:00:00"/>
        <d v="2014-08-26T00:00:00"/>
        <d v="2014-08-27T00:00:00"/>
        <d v="2014-08-28T00:00:00"/>
        <d v="2014-08-29T00:00:00"/>
        <d v="2014-09-02T00:00:00"/>
        <d v="2014-09-03T00:00:00"/>
        <d v="2014-09-04T00:00:00"/>
        <d v="2014-09-05T00:00:00"/>
        <d v="2014-09-08T00:00:00"/>
        <d v="2014-09-09T00:00:00"/>
        <d v="2014-09-10T00:00:00"/>
        <d v="2014-09-15T00:00:00"/>
        <d v="2014-09-16T00:00:00"/>
        <d v="2014-09-17T00:00:00"/>
        <d v="2014-09-18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2T00:00:00"/>
        <d v="2014-10-23T00:00:00"/>
        <d v="2014-10-24T00:00:00"/>
        <d v="2014-10-27T00:00:00"/>
        <d v="2014-10-28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4T00:00:00"/>
        <d v="2014-11-25T00:00:00"/>
        <d v="2014-11-26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6T00:00:00"/>
        <d v="2015-01-27T00:00:00"/>
        <d v="2015-01-28T00:00:00"/>
        <d v="2015-01-29T00:00:00"/>
        <d v="2015-01-30T00:00:00"/>
        <d v="2015-02-02T00:00:00"/>
        <d v="2015-02-04T00:00:00"/>
        <d v="2015-02-05T00:00:00"/>
        <d v="2015-02-06T00:00:00"/>
        <d v="2015-02-09T00:00:00"/>
        <d v="2015-02-10T00:00:00"/>
        <d v="2015-02-11T00:00:00"/>
        <d v="2015-02-12T00:00:00"/>
        <d v="2015-02-13T00:00:00"/>
        <d v="2015-02-16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3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5T00:00:00"/>
        <d v="2015-05-04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3T00:00:00"/>
        <d v="2015-08-14T00:00:00"/>
        <d v="2015-08-17T00:00:00"/>
        <d v="2015-08-15T00:00:00"/>
        <d v="2015-08-18T00:00:00"/>
        <d v="2015-08-19T00:00:00"/>
        <d v="2015-08-20T00:00:00"/>
        <d v="2015-08-21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30T00:00:00"/>
        <d v="2015-12-01T00:00:00"/>
        <d v="2015-12-02T00:00:00"/>
        <d v="2015-12-03T00:00:00"/>
        <d v="2015-12-04T00:00:00"/>
        <d v="2015-12-07T00:00:00"/>
        <d v="2015-12-08T00:00:00"/>
        <d v="2015-12-09T00:00:00"/>
        <d v="2015-12-10T00:00:00"/>
        <d v="2015-12-14T00:00:00"/>
        <d v="2015-12-15T00:00:00"/>
        <d v="2015-12-16T00:00:00"/>
        <d v="2015-12-17T00:00:00"/>
        <d v="2015-12-18T00:00:00"/>
        <d v="2015-12-21T00:00:00"/>
        <d v="2015-12-19T00:00:00"/>
        <d v="2015-12-22T00:00:00"/>
        <d v="2015-12-23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4T00:00:00"/>
        <d v="2016-01-25T00:00:00"/>
        <d v="2016-01-26T00:00:00"/>
        <d v="2016-01-27T00:00:00"/>
        <d v="2016-01-28T00:00:00"/>
        <d v="2016-02-01T00:00:00"/>
        <d v="2016-02-02T00:00:00"/>
        <d v="2016-02-03T00:00:00"/>
        <d v="2016-02-04T00:00:00"/>
        <d v="2016-02-05T00:00:00"/>
        <d v="2016-02-08T00:00:00"/>
        <d v="2016-02-09T00:00:00"/>
        <d v="2016-02-10T00:00:00"/>
        <d v="2016-02-11T00:00:00"/>
        <d v="2016-02-15T00:00:00"/>
        <d v="2016-02-16T00:00:00"/>
        <d v="2016-02-17T00:00:00"/>
        <d v="2016-02-18T00:00:00"/>
        <d v="2016-02-22T00:00:00"/>
        <d v="2016-02-23T00:00:00"/>
        <d v="2016-02-24T00:00:00"/>
        <d v="2016-02-25T00:00:00"/>
        <d v="2016-02-29T00:00:00"/>
        <d v="2016-03-01T00:00:00"/>
        <d v="2016-03-02T00:00:00"/>
        <d v="2016-03-03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9T00:00:00"/>
        <d v="2016-05-18T00:00:00"/>
        <d v="2016-05-20T00:00:00"/>
        <d v="2016-05-23T00:00:00"/>
        <d v="2016-05-24T00:00:00"/>
        <d v="2016-05-25T00:00:00"/>
        <d v="2016-05-27T00:00:00"/>
        <d v="2016-05-26T00:00:00"/>
        <d v="2016-05-31T00:00:00"/>
        <d v="2016-06-01T00:00:00"/>
        <d v="2016-06-02T00:00:00"/>
        <d v="2016-06-03T00:00:00"/>
        <d v="2016-06-06T00:00:00"/>
        <d v="2016-06-13T00:00:00"/>
        <d v="2016-06-09T00:00:00"/>
        <d v="2016-06-07T00:00:00"/>
        <d v="2016-06-08T00:00:00"/>
        <d v="2016-06-16T00:00:00"/>
        <d v="2016-06-20T00:00:00"/>
        <d v="2016-06-14T00:00:00"/>
        <d v="2016-06-15T00:00:00"/>
        <d v="2016-06-17T00:00:00"/>
        <d v="2016-06-21T00:00:00"/>
        <d v="2016-06-22T00:00:00"/>
        <d v="2016-06-23T00:00:00"/>
        <d v="2016-06-27T00:00:00"/>
        <d v="2016-06-28T00:00:00"/>
        <d v="2016-06-29T00:00:00"/>
        <d v="2016-06-30T00:00:00"/>
        <d v="2016-07-01T00:00:00"/>
        <d v="2016-07-05T00:00:00"/>
        <d v="2016-07-06T00:00:00"/>
        <d v="2016-07-07T00:00:00"/>
        <d v="2016-07-08T00:00:00"/>
        <d v="2016-07-11T00:00:00"/>
        <d v="2016-07-12T00:00:00"/>
        <d v="2016-07-14T00:00:00"/>
        <d v="2016-07-18T00:00:00"/>
        <d v="2016-07-19T00:00:00"/>
        <d v="2016-07-20T00:00:00"/>
        <d v="2016-07-02T00:00:00"/>
        <d v="2016-07-21T00:00:00"/>
        <d v="2016-07-22T00:00:00"/>
        <d v="2016-07-25T00:00:00"/>
        <d v="2016-07-26T00:00:00"/>
        <d v="2016-07-27T00:00:00"/>
        <d v="2016-07-28T00:00:00"/>
        <d v="2016-07-29T00:00:00"/>
        <d v="2016-08-01T00:00:00"/>
        <d v="2016-08-02T00:00:00"/>
        <d v="2016-08-03T00:00:00"/>
        <d v="2016-08-04T00:00:00"/>
        <d v="2016-08-05T00:00:00"/>
        <d v="2016-08-08T00:00:00"/>
        <d v="2016-08-10T00:00:00"/>
        <d v="2016-08-11T00:00:00"/>
        <d v="2016-08-15T00:00:00"/>
        <d v="2016-08-16T00:00:00"/>
        <d v="2016-08-17T00:00:00"/>
        <d v="2016-08-18T00:00:00"/>
        <d v="2016-08-19T00:00:00"/>
        <d v="2016-08-22T00:00:00"/>
        <d v="2016-08-23T00:00:00"/>
        <d v="2016-08-24T00:00:00"/>
        <d v="2016-08-25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8T00:00:00"/>
        <d v="2016-11-29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7-01-03T00:00:00"/>
        <d v="2017-01-04T00:00:00"/>
        <d v="2017-01-05T00:00:00"/>
        <d v="2017-01-06T00:00:00"/>
        <d v="2017-01-09T00:00:00"/>
        <d v="2017-01-10T00:00:00"/>
        <d v="2017-01-11T00:00:00"/>
        <d v="2017-01-12T00:00:00"/>
        <d v="2017-01-16T00:00:00"/>
        <d v="2017-01-17T00:00:00"/>
        <d v="2017-01-18T00:00:00"/>
        <d v="2017-01-19T00:00:00"/>
        <d v="2017-01-20T00:00:00"/>
        <d v="2017-01-23T00:00:00"/>
        <d v="2017-01-24T00:00:00"/>
        <d v="2017-01-25T00:00:00"/>
        <d v="2017-01-26T00:00:00"/>
        <d v="2017-01-27T00:00:00"/>
        <d v="2017-01-30T00:00:00"/>
        <d v="2017-01-3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4T00:00:00"/>
        <d v="2017-02-27T00:00:00"/>
        <d v="2017-03-01T00:00:00"/>
        <d v="2017-03-02T00:00:00"/>
        <d v="2017-03-03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1T00:00:00"/>
        <d v="2017-05-12T00:00:00"/>
        <d v="2017-05-15T00:00:00"/>
        <d v="2017-05-16T00:00:00"/>
        <d v="2017-05-17T00:00:00"/>
        <d v="2017-05-18T00:00:00"/>
        <d v="2017-05-19T00:00:00"/>
        <d v="2017-05-22T00:00:00"/>
        <d v="2017-05-23T00:00:00"/>
        <d v="2017-05-24T00:00:00"/>
        <d v="2017-05-25T00:00:00"/>
        <d v="2017-05-26T00:00:00"/>
        <d v="2017-05-28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02T00:00:00"/>
        <d v="2017-07-24T00:00:00"/>
        <d v="2017-07-25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8T00:00:00"/>
        <d v="2017-08-17T00:00:00"/>
        <d v="2017-08-21T00:00:00"/>
        <d v="2017-08-22T00:00:00"/>
        <d v="2017-08-23T00:00:00"/>
        <d v="2017-08-25T00:00:00"/>
        <d v="2017-08-28T00:00:00"/>
        <d v="2017-08-29T00:00:00"/>
        <d v="2017-08-30T00:00:00"/>
        <d v="2017-08-31T00:00:00"/>
        <d v="2017-09-01T00:00:00"/>
        <d v="2017-09-05T00:00:00"/>
        <d v="2017-09-06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8-01-02T00:00:00"/>
        <d v="2018-01-03T00:00:00"/>
        <d v="2018-01-04T00:00:00"/>
        <d v="2018-01-05T00:00:00"/>
        <d v="2018-01-08T00:00:00"/>
        <d v="2018-01-09T00:00:00"/>
        <d v="2018-01-10T00:00:00"/>
        <d v="2018-01-11T00:00:00"/>
        <d v="2018-01-12T00:00:00"/>
        <d v="2018-01-15T00:00:00"/>
        <d v="2018-01-13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19T00:00:00"/>
        <d v="2018-02-20T00:00:00"/>
        <d v="2018-02-21T00:00:00"/>
        <d v="2018-02-22T00:00:00"/>
        <d v="2018-02-23T00:00:00"/>
        <d v="2018-02-26T00:00:00"/>
        <d v="2018-02-27T00:00:00"/>
        <d v="2018-02-28T00:00:00"/>
        <d v="2018-03-01T00:00:00"/>
        <d v="2018-03-02T00:00:00"/>
        <d v="2018-03-05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3-30T00:00:00"/>
        <d v="2018-04-02T00:00:00"/>
        <d v="2018-04-04T00:00:00"/>
        <d v="2018-04-05T00:00:00"/>
        <d v="2018-04-09T00:00:00"/>
        <d v="2018-04-10T00:00:00"/>
        <d v="2018-04-11T00:00:00"/>
        <d v="2018-04-12T00:00:00"/>
        <d v="2018-04-13T00:00:00"/>
        <d v="2018-04-16T00:00:00"/>
        <d v="2018-04-17T00:00:00"/>
        <d v="2018-04-18T00:00:00"/>
        <d v="2018-04-19T00:00:00"/>
        <d v="2018-04-20T00:00:00"/>
        <d v="2018-04-23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7T00:00:00"/>
        <d v="2018-07-25T00:00:00"/>
        <d v="2018-07-26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9T00:00:00"/>
        <d v="2018-09-27T00:00:00"/>
        <d v="2018-09-28T00:00:00"/>
        <d v="2018-10-01T00:00:00"/>
        <d v="2018-10-03T00:00:00"/>
        <d v="2018-10-04T00:00:00"/>
        <d v="2018-10-05T00:00:00"/>
        <d v="2018-10-08T00:00:00"/>
        <d v="2018-10-09T00:00:00"/>
        <d v="2018-10-10T00:00:00"/>
        <d v="2018-10-11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12T00:00:00"/>
        <d v="2018-11-13T00:00:00"/>
        <d v="2018-11-14T00:00:00"/>
        <d v="2018-11-15T00:00:00"/>
        <d v="2018-11-16T00:00:00"/>
        <d v="2018-11-19T00:00:00"/>
        <d v="2018-11-20T00:00:00"/>
        <d v="2018-11-21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7T00:00:00"/>
        <d v="2018-12-18T00:00:00"/>
        <d v="2018-12-19T00:00:00"/>
        <d v="2018-12-20T00:00:00"/>
        <d v="2019-01-02T00:00:00"/>
        <d v="2019-01-03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11T00:00:00"/>
        <d v="2019-02-12T00:00:00"/>
        <d v="2019-02-13T00:00:00"/>
        <d v="2019-02-14T00:00:00"/>
        <d v="2019-02-15T00:00:00"/>
        <d v="2019-02-18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5T00:00:00"/>
        <d v="2019-03-18T00:00:00"/>
        <d v="2019-03-19T00:00:00"/>
        <d v="2019-03-20T00:00:00"/>
        <d v="2019-03-21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19T00:00:00"/>
        <d v="2019-04-22T00:00:00"/>
        <d v="2019-04-23T00:00:00"/>
        <d v="2019-04-25T00:00:00"/>
        <d v="2019-04-26T00:00:00"/>
        <d v="2019-04-29T00:00:00"/>
        <d v="2019-04-30T00:00:00"/>
        <d v="2019-05-01T00:00:00"/>
        <d v="2019-05-02T00:00:00"/>
        <d v="2019-05-03T00:00:00"/>
        <d v="2019-05-06T00:00:00"/>
        <d v="2019-05-07T00:00:00"/>
        <d v="2019-05-08T00:00:00"/>
        <d v="2019-05-09T00:00:00"/>
        <d v="2019-05-10T00:00:00"/>
        <d v="2019-05-13T00:00:00"/>
        <d v="2019-05-15T00:00:00"/>
        <d v="2019-05-16T00:00:00"/>
        <d v="2019-05-17T00:00:00"/>
        <d v="2019-05-20T00:00:00"/>
        <d v="2019-05-21T00:00:00"/>
        <d v="2019-05-22T00:00:00"/>
        <d v="2019-05-23T00:00:00"/>
        <d v="2019-05-24T00:00:00"/>
        <d v="2019-05-28T00:00:00"/>
        <d v="2019-05-29T00:00:00"/>
        <d v="2019-05-30T00:00:00"/>
        <d v="2019-05-31T00:00:00"/>
        <d v="2019-06-02T00:00:00"/>
        <d v="2019-06-03T00:00:00"/>
        <d v="2019-06-04T00:00:00"/>
        <d v="2019-06-05T00:00:00"/>
        <d v="2019-06-06T00:00:00"/>
        <d v="2019-06-07T00:00:00"/>
        <d v="2019-06-10T00:00:00"/>
        <d v="2019-06-11T00:00:00"/>
        <d v="2019-06-12T00:00:00"/>
        <d v="2019-06-14T00:00:00"/>
        <d v="2019-06-13T00:00:00"/>
        <d v="2019-06-17T00:00:00"/>
        <d v="2019-06-19T00:00:00"/>
        <d v="2019-06-20T00:00:00"/>
        <d v="2019-06-21T00:00:00"/>
        <d v="2019-06-24T00:00:00"/>
        <d v="2019-06-25T00:00:00"/>
        <d v="2019-06-26T00:00:00"/>
        <d v="2019-06-28T00:00:00"/>
        <d v="2019-07-01T00:00:00"/>
        <d v="2019-07-02T00:00:00"/>
        <d v="2019-07-03T00:00:00"/>
        <d v="2019-07-08T00:00:00"/>
        <d v="2019-07-09T00:00:00"/>
        <d v="2019-07-10T00:00:00"/>
        <d v="2019-07-11T00:00:00"/>
        <d v="2019-07-12T00:00:00"/>
        <d v="2019-07-15T00:00:00"/>
        <d v="2019-07-16T00:00:00"/>
        <d v="2019-07-17T00:00:00"/>
        <d v="2019-07-18T00:00:00"/>
        <d v="2019-07-20T00:00:00"/>
        <d v="2019-07-22T00:00:00"/>
        <d v="2019-07-23T00:00:00"/>
        <d v="2019-07-19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30T00:00:00"/>
        <d v="2019-09-26T00:00:00"/>
        <d v="2019-10-01T00:00:00"/>
        <d v="2019-10-02T00:00:00"/>
        <d v="2019-10-03T00:00:00"/>
        <d v="2019-10-04T00:00:00"/>
        <d v="2019-10-07T00:00:00"/>
        <d v="2019-10-08T00:00:00"/>
        <d v="2019-10-10T00:00:00"/>
        <d v="2019-10-14T00:00:00"/>
        <d v="2019-10-15T00:00:00"/>
        <d v="2019-10-16T00:00:00"/>
        <d v="2019-10-17T00:00:00"/>
        <d v="2019-10-18T00:00:00"/>
        <d v="2019-10-21T00:00:00"/>
        <d v="2019-10-22T00:00:00"/>
        <d v="2019-10-23T00:00:00"/>
        <d v="2019-10-24T00:00:00"/>
        <d v="2019-10-25T00:00:00"/>
        <d v="2019-10-28T00:00:00"/>
        <d v="2019-10-30T00:00:00"/>
        <d v="2019-10-31T00:00:00"/>
        <d v="2019-11-04T00:00:00"/>
        <d v="2019-11-05T00:00:00"/>
        <d v="2019-11-06T00:00:00"/>
        <d v="2019-11-07T00:00:00"/>
        <d v="2019-11-11T00:00:00"/>
        <d v="2019-11-12T00:00:00"/>
        <d v="2019-11-13T00:00:00"/>
        <d v="2019-11-14T00:00:00"/>
        <d v="2019-11-15T00:00:00"/>
        <d v="2019-11-19T00:00:00"/>
        <d v="2019-11-20T00:00:00"/>
        <d v="2019-11-21T00:00:00"/>
        <d v="2019-11-22T00:00:00"/>
        <d v="2019-11-25T00:00:00"/>
        <d v="2019-11-26T00:00:00"/>
        <d v="2019-11-27T00:00:00"/>
        <d v="2019-12-02T00:00:00"/>
        <d v="2019-12-03T00:00:00"/>
        <d v="2019-12-04T00:00:00"/>
        <d v="2019-12-05T00:00:00"/>
        <d v="2019-12-09T00:00:00"/>
        <d v="2019-12-10T00:00:00"/>
        <d v="2019-12-11T00:00:00"/>
        <d v="2019-12-12T00:00:00"/>
        <d v="2019-12-13T00:00:00"/>
        <d v="2019-12-16T00:00:00"/>
        <d v="2019-12-17T00:00:00"/>
        <d v="2019-12-18T00:00:00"/>
        <d v="2019-12-19T00:00:00"/>
        <d v="2019-12-20T00:00:00"/>
        <d v="2019-12-23T00:00:00"/>
        <d v="2019-12-24T00:00:00"/>
        <d v="2020-01-02T00:00:00"/>
        <d v="2020-01-03T00:00:00"/>
        <d v="2020-01-06T00:00:00"/>
        <d v="2020-01-07T00:00:00"/>
        <d v="2020-01-08T00:00:00"/>
        <d v="2020-01-09T00:00:00"/>
        <d v="2020-01-10T00:00:00"/>
        <d v="2020-01-13T00:00:00"/>
        <d v="2020-01-14T00:00:00"/>
        <d v="2020-01-04T00:00:00"/>
        <d v="2020-01-15T00:00:00"/>
        <d v="2020-01-16T00:00:00"/>
        <d v="2020-01-20T00:00:00"/>
        <d v="2020-01-22T00:00:00"/>
        <d v="2020-01-23T00:00:00"/>
        <d v="2020-01-24T00:00:00"/>
        <d v="2020-01-27T00:00:00"/>
        <d v="2020-01-28T00:00:00"/>
        <d v="2020-01-29T00:00:00"/>
        <d v="2020-01-30T00:00:00"/>
        <d v="2020-01-31T00:00:00"/>
        <d v="2020-02-03T00:00:00"/>
        <d v="2020-02-04T00:00:00"/>
        <d v="2020-02-05T00:00:00"/>
        <d v="2020-02-06T00:00:00"/>
        <d v="2020-02-07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6T00:00:00"/>
        <d v="2020-03-09T00:00:00"/>
        <d v="2020-03-10T00:00:00"/>
        <d v="2020-03-11T00:00:00"/>
      </sharedItems>
      <fieldGroup par="11" base="5">
        <rangePr groupBy="months" startDate="2011-11-01T00:00:00" endDate="2023-05-25T00:00:00"/>
        <groupItems count="14">
          <s v="&lt;11/1/2011"/>
          <s v="Jan"/>
          <s v="Feb"/>
          <s v="Mar"/>
          <s v="Apr"/>
          <s v="May"/>
          <s v="Jun"/>
          <s v="Jul"/>
          <s v="Aug"/>
          <s v="Sep"/>
          <s v="Oct"/>
          <s v="Nov"/>
          <s v="Dec"/>
          <s v="&gt;5/25/2023"/>
        </groupItems>
      </fieldGroup>
    </cacheField>
    <cacheField name="PROMISE SHIP DATE" numFmtId="164">
      <sharedItems containsDate="1" containsMixedTypes="1" minDate="2011-08-09T00:00:00" maxDate="2023-05-27T00:00:00"/>
    </cacheField>
    <cacheField name="ON TIME TO CUSTOMER Y/N *_x000a_1=Y / 0=N" numFmtId="0">
      <sharedItems containsSemiMixedTypes="0" containsString="0" containsNumber="1" minValue="0" maxValue="1.375"/>
    </cacheField>
    <cacheField name="INTERNALLY ON TIME Y/N*_x000a_1=Y / 0=N" numFmtId="0">
      <sharedItems containsString="0" containsBlank="1" containsNumber="1" minValue="0" maxValue="1"/>
    </cacheField>
    <cacheField name="REASON" numFmtId="0">
      <sharedItems containsBlank="1" containsMixedTypes="1" containsNumber="1" containsInteger="1" minValue="7104" maxValue="8152"/>
    </cacheField>
    <cacheField name="Quarters" numFmtId="0" databaseField="0">
      <fieldGroup base="5">
        <rangePr groupBy="quarters" startDate="2011-11-01T00:00:00" endDate="2023-05-25T00:00:00"/>
        <groupItems count="6">
          <s v="&lt;11/1/2011"/>
          <s v="Qtr1"/>
          <s v="Qtr2"/>
          <s v="Qtr3"/>
          <s v="Qtr4"/>
          <s v="&gt;5/25/2023"/>
        </groupItems>
      </fieldGroup>
    </cacheField>
    <cacheField name="Years" numFmtId="0" databaseField="0">
      <fieldGroup base="5">
        <rangePr groupBy="years" startDate="2011-11-01T00:00:00" endDate="2023-05-25T00:00:00"/>
        <groupItems count="15">
          <s v="&lt;11/1/2011"/>
          <s v="2011"/>
          <s v="2012"/>
          <s v="2013"/>
          <s v="2014"/>
          <s v="2015"/>
          <s v="2016"/>
          <s v="2017"/>
          <s v="2018"/>
          <s v="2019"/>
          <s v="2020"/>
          <s v="2021"/>
          <s v="2022"/>
          <s v="2023"/>
          <s v="&gt;5/25/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76">
  <r>
    <x v="0"/>
    <x v="0"/>
    <s v="10503-7"/>
    <n v="100"/>
    <n v="100"/>
    <x v="0"/>
    <d v="2011-11-05T00:00:00"/>
    <n v="1"/>
    <m/>
    <m/>
  </r>
  <r>
    <x v="1"/>
    <x v="1"/>
    <s v="10529-1"/>
    <n v="10"/>
    <n v="10"/>
    <x v="0"/>
    <d v="2011-11-04T00:00:00"/>
    <n v="1"/>
    <m/>
    <m/>
  </r>
  <r>
    <x v="1"/>
    <x v="2"/>
    <s v="10529-2"/>
    <n v="10"/>
    <n v="10"/>
    <x v="0"/>
    <d v="2011-11-04T00:00:00"/>
    <n v="1"/>
    <m/>
    <m/>
  </r>
  <r>
    <x v="1"/>
    <x v="3"/>
    <s v="10515-1"/>
    <n v="10"/>
    <n v="10"/>
    <x v="0"/>
    <d v="2011-11-04T00:00:00"/>
    <n v="1"/>
    <m/>
    <m/>
  </r>
  <r>
    <x v="2"/>
    <x v="4"/>
    <s v="10508-2"/>
    <n v="30"/>
    <n v="30"/>
    <x v="1"/>
    <d v="2011-10-31T00:00:00"/>
    <n v="1"/>
    <m/>
    <s v="BOARDS READY 10/31, CUSTOMER PICKED UP 11/02"/>
  </r>
  <r>
    <x v="3"/>
    <x v="5"/>
    <s v="10532-1"/>
    <n v="10"/>
    <s v="10"/>
    <x v="1"/>
    <d v="2011-11-02T00:00:00"/>
    <n v="1"/>
    <m/>
    <s v="WE CALL 11/1/11 FOR CREDIT CARD NUMBER,CUSTOMER CALL 11/3/11 FOR NUMBER"/>
  </r>
  <r>
    <x v="4"/>
    <x v="6"/>
    <s v="10528-1"/>
    <n v="5"/>
    <n v="5"/>
    <x v="1"/>
    <d v="2011-11-04T00:00:00"/>
    <n v="1"/>
    <m/>
    <m/>
  </r>
  <r>
    <x v="5"/>
    <x v="7"/>
    <s v="10458-1"/>
    <n v="25"/>
    <n v="25"/>
    <x v="2"/>
    <d v="2011-11-09T00:00:00"/>
    <n v="1"/>
    <m/>
    <m/>
  </r>
  <r>
    <x v="6"/>
    <x v="8"/>
    <s v="10497-1"/>
    <n v="25"/>
    <n v="26"/>
    <x v="3"/>
    <d v="2011-11-08T00:00:00"/>
    <n v="1"/>
    <m/>
    <m/>
  </r>
  <r>
    <x v="7"/>
    <x v="9"/>
    <s v="10438-1"/>
    <n v="100"/>
    <n v="120"/>
    <x v="3"/>
    <d v="2011-11-09T00:00:00"/>
    <n v="1"/>
    <m/>
    <m/>
  </r>
  <r>
    <x v="8"/>
    <x v="10"/>
    <s v="10472-1"/>
    <n v="50"/>
    <n v="50"/>
    <x v="3"/>
    <d v="2011-11-05T00:00:00"/>
    <n v="1"/>
    <m/>
    <s v="customer a/w has extra ckt so we have to call customer for what to do. So we start late this job"/>
  </r>
  <r>
    <x v="9"/>
    <x v="11"/>
    <s v="10516-1"/>
    <n v="100"/>
    <n v="100"/>
    <x v="4"/>
    <d v="2011-11-07T00:00:00"/>
    <n v="1"/>
    <m/>
    <m/>
  </r>
  <r>
    <x v="10"/>
    <x v="12"/>
    <s v="10500-2"/>
    <n v="3000"/>
    <n v="3000"/>
    <x v="4"/>
    <d v="2011-11-07T00:00:00"/>
    <n v="1"/>
    <m/>
    <m/>
  </r>
  <r>
    <x v="10"/>
    <x v="13"/>
    <s v="10499-2"/>
    <n v="3000"/>
    <n v="3000"/>
    <x v="4"/>
    <d v="2011-11-07T00:00:00"/>
    <n v="1"/>
    <m/>
    <m/>
  </r>
  <r>
    <x v="10"/>
    <x v="14"/>
    <s v="10533-2"/>
    <n v="2000"/>
    <n v="2000"/>
    <x v="4"/>
    <d v="2011-11-09T00:00:00"/>
    <n v="1"/>
    <m/>
    <m/>
  </r>
  <r>
    <x v="11"/>
    <x v="15"/>
    <s v="10415-2"/>
    <n v="1"/>
    <n v="1"/>
    <x v="4"/>
    <d v="2011-11-15T00:00:00"/>
    <n v="1"/>
    <m/>
    <m/>
  </r>
  <r>
    <x v="6"/>
    <x v="16"/>
    <s v="10517-1"/>
    <n v="25"/>
    <n v="27"/>
    <x v="5"/>
    <d v="2011-11-12T00:00:00"/>
    <n v="1"/>
    <m/>
    <m/>
  </r>
  <r>
    <x v="12"/>
    <x v="17"/>
    <s v="10455-3"/>
    <n v="100"/>
    <n v="100"/>
    <x v="5"/>
    <d v="2011-11-12T00:00:00"/>
    <n v="1"/>
    <m/>
    <m/>
  </r>
  <r>
    <x v="13"/>
    <x v="18"/>
    <s v="10139-5"/>
    <n v="100"/>
    <n v="100"/>
    <x v="5"/>
    <d v="2011-11-15T00:00:00"/>
    <n v="1"/>
    <m/>
    <m/>
  </r>
  <r>
    <x v="14"/>
    <x v="19"/>
    <s v="10509-1"/>
    <n v="100"/>
    <n v="100"/>
    <x v="5"/>
    <d v="2011-11-11T00:00:00"/>
    <n v="1"/>
    <m/>
    <m/>
  </r>
  <r>
    <x v="15"/>
    <x v="20"/>
    <s v="10512-1"/>
    <n v="100"/>
    <n v="100"/>
    <x v="5"/>
    <d v="2011-11-10T00:00:00"/>
    <n v="1"/>
    <m/>
    <m/>
  </r>
  <r>
    <x v="15"/>
    <x v="21"/>
    <s v="10512-2"/>
    <n v="100"/>
    <n v="100"/>
    <x v="5"/>
    <d v="2011-11-10T00:00:00"/>
    <n v="1"/>
    <m/>
    <m/>
  </r>
  <r>
    <x v="2"/>
    <x v="22"/>
    <s v="10520-2"/>
    <n v="20"/>
    <n v="20"/>
    <x v="5"/>
    <d v="2011-11-10T00:00:00"/>
    <n v="1"/>
    <m/>
    <m/>
  </r>
  <r>
    <x v="16"/>
    <x v="23"/>
    <s v="10541-1"/>
    <n v="20"/>
    <n v="20"/>
    <x v="2"/>
    <d v="2011-11-11T00:00:00"/>
    <n v="1"/>
    <m/>
    <m/>
  </r>
  <r>
    <x v="17"/>
    <x v="24"/>
    <s v="10522-1"/>
    <n v="100"/>
    <n v="100"/>
    <x v="2"/>
    <d v="2011-11-14T00:00:00"/>
    <n v="1"/>
    <m/>
    <m/>
  </r>
  <r>
    <x v="18"/>
    <x v="25"/>
    <s v="10511-1"/>
    <n v="500"/>
    <n v="500"/>
    <x v="2"/>
    <d v="2011-11-11T00:00:00"/>
    <n v="1"/>
    <m/>
    <m/>
  </r>
  <r>
    <x v="19"/>
    <x v="26"/>
    <s v="10483-8"/>
    <n v="100"/>
    <n v="100"/>
    <x v="2"/>
    <d v="2011-11-18T00:00:00"/>
    <n v="1"/>
    <m/>
    <m/>
  </r>
  <r>
    <x v="19"/>
    <x v="27"/>
    <s v="10483-4"/>
    <n v="200"/>
    <n v="200"/>
    <x v="2"/>
    <d v="2011-11-15T00:00:00"/>
    <n v="1"/>
    <m/>
    <m/>
  </r>
  <r>
    <x v="19"/>
    <x v="28"/>
    <s v="10483-2"/>
    <n v="200"/>
    <n v="200"/>
    <x v="2"/>
    <d v="2011-11-14T00:00:00"/>
    <n v="1"/>
    <m/>
    <m/>
  </r>
  <r>
    <x v="20"/>
    <x v="29"/>
    <s v="10292-1"/>
    <n v="21"/>
    <n v="21"/>
    <x v="6"/>
    <d v="2011-11-14T00:00:00"/>
    <n v="1"/>
    <m/>
    <m/>
  </r>
  <r>
    <x v="20"/>
    <x v="30"/>
    <s v="10292-2"/>
    <n v="21"/>
    <n v="21"/>
    <x v="6"/>
    <d v="2011-11-14T00:00:00"/>
    <n v="1"/>
    <m/>
    <m/>
  </r>
  <r>
    <x v="20"/>
    <x v="31"/>
    <s v="10292-3"/>
    <n v="21"/>
    <n v="21"/>
    <x v="6"/>
    <d v="2011-11-14T00:00:00"/>
    <n v="1"/>
    <m/>
    <m/>
  </r>
  <r>
    <x v="19"/>
    <x v="32"/>
    <s v="10484-2"/>
    <n v="300"/>
    <n v="300"/>
    <x v="6"/>
    <d v="2011-11-14T00:00:00"/>
    <n v="1"/>
    <m/>
    <m/>
  </r>
  <r>
    <x v="15"/>
    <x v="33"/>
    <s v="10512-6"/>
    <n v="25"/>
    <n v="25"/>
    <x v="6"/>
    <d v="2011-11-10T00:00:00"/>
    <n v="1"/>
    <m/>
    <m/>
  </r>
  <r>
    <x v="21"/>
    <x v="34"/>
    <s v="10388-2"/>
    <n v="35"/>
    <n v="35"/>
    <x v="7"/>
    <d v="2011-11-10T00:00:00"/>
    <n v="0"/>
    <m/>
    <s v="hard to find parts"/>
  </r>
  <r>
    <x v="22"/>
    <x v="35"/>
    <s v="10525-1"/>
    <n v="50"/>
    <n v="50"/>
    <x v="7"/>
    <d v="2011-11-11T00:00:00"/>
    <n v="1"/>
    <m/>
    <m/>
  </r>
  <r>
    <x v="18"/>
    <x v="36"/>
    <s v="10518-1"/>
    <n v="200"/>
    <n v="200"/>
    <x v="7"/>
    <d v="2011-11-13T00:00:00"/>
    <n v="1"/>
    <m/>
    <m/>
  </r>
  <r>
    <x v="19"/>
    <x v="37"/>
    <s v="10483-14"/>
    <n v="500"/>
    <n v="500"/>
    <x v="7"/>
    <d v="2011-11-15T00:00:00"/>
    <n v="1"/>
    <m/>
    <m/>
  </r>
  <r>
    <x v="23"/>
    <x v="38"/>
    <s v="10402-2"/>
    <n v="14"/>
    <n v="14"/>
    <x v="8"/>
    <d v="2011-11-25T00:00:00"/>
    <n v="0"/>
    <m/>
    <m/>
  </r>
  <r>
    <x v="24"/>
    <x v="39"/>
    <s v="10548-2"/>
    <n v="200"/>
    <n v="200"/>
    <x v="7"/>
    <d v="2011-11-11T00:00:00"/>
    <n v="1"/>
    <m/>
    <m/>
  </r>
  <r>
    <x v="25"/>
    <x v="40"/>
    <s v="10200-2"/>
    <n v="15"/>
    <n v="15"/>
    <x v="7"/>
    <d v="2011-08-09T00:00:00"/>
    <n v="0"/>
    <m/>
    <s v="we did not have i/c progrm"/>
  </r>
  <r>
    <x v="26"/>
    <x v="41"/>
    <s v="10546-1"/>
    <n v="50"/>
    <n v="50"/>
    <x v="9"/>
    <d v="2011-11-15T00:00:00"/>
    <n v="1"/>
    <m/>
    <m/>
  </r>
  <r>
    <x v="26"/>
    <x v="42"/>
    <s v="10546-2"/>
    <n v="25"/>
    <n v="25"/>
    <x v="9"/>
    <d v="2011-11-15T00:00:00"/>
    <n v="1"/>
    <m/>
    <m/>
  </r>
  <r>
    <x v="4"/>
    <x v="43"/>
    <s v="10448-1"/>
    <n v="100"/>
    <n v="102"/>
    <x v="9"/>
    <d v="2011-10-27T00:00:00"/>
    <n v="0"/>
    <m/>
    <s v="gold problam"/>
  </r>
  <r>
    <x v="27"/>
    <x v="44"/>
    <s v="10350-2"/>
    <n v="180"/>
    <n v="167"/>
    <x v="10"/>
    <d v="2011-11-18T00:00:00"/>
    <n v="1"/>
    <m/>
    <m/>
  </r>
  <r>
    <x v="28"/>
    <x v="45"/>
    <s v="10539-1"/>
    <n v="250"/>
    <n v="250"/>
    <x v="10"/>
    <d v="2011-11-16T00:00:00"/>
    <n v="1"/>
    <m/>
    <m/>
  </r>
  <r>
    <x v="4"/>
    <x v="46"/>
    <s v="10526-1"/>
    <n v="100"/>
    <n v="100"/>
    <x v="10"/>
    <d v="2011-11-21T00:00:00"/>
    <n v="1"/>
    <m/>
    <m/>
  </r>
  <r>
    <x v="19"/>
    <x v="47"/>
    <s v="10483-6"/>
    <n v="100"/>
    <n v="100"/>
    <x v="10"/>
    <d v="2011-11-19T00:00:00"/>
    <n v="1"/>
    <m/>
    <m/>
  </r>
  <r>
    <x v="18"/>
    <x v="48"/>
    <s v="10588-1"/>
    <n v="250"/>
    <n v="270"/>
    <x v="10"/>
    <d v="2011-11-19T00:00:00"/>
    <n v="1"/>
    <m/>
    <m/>
  </r>
  <r>
    <x v="29"/>
    <x v="49"/>
    <s v="10530-1"/>
    <n v="10"/>
    <n v="10"/>
    <x v="11"/>
    <d v="2011-11-18T00:00:00"/>
    <n v="1"/>
    <m/>
    <m/>
  </r>
  <r>
    <x v="30"/>
    <x v="50"/>
    <s v="10505-2"/>
    <n v="40"/>
    <n v="40"/>
    <x v="11"/>
    <d v="2011-11-18T00:00:00"/>
    <n v="1"/>
    <m/>
    <m/>
  </r>
  <r>
    <x v="31"/>
    <x v="51"/>
    <s v="10572-1"/>
    <n v="10"/>
    <n v="10"/>
    <x v="11"/>
    <d v="2011-11-18T00:00:00"/>
    <n v="1"/>
    <m/>
    <m/>
  </r>
  <r>
    <x v="15"/>
    <x v="52"/>
    <s v="10521-2"/>
    <n v="25"/>
    <n v="25"/>
    <x v="11"/>
    <d v="2011-11-18T00:00:00"/>
    <n v="1"/>
    <m/>
    <m/>
  </r>
  <r>
    <x v="1"/>
    <x v="53"/>
    <s v="10583-1"/>
    <n v="10"/>
    <n v="10"/>
    <x v="11"/>
    <d v="2011-11-15T00:00:00"/>
    <n v="1"/>
    <m/>
    <m/>
  </r>
  <r>
    <x v="32"/>
    <x v="54"/>
    <s v="10552-1"/>
    <n v="3"/>
    <n v="3"/>
    <x v="11"/>
    <d v="2011-11-16T00:00:00"/>
    <n v="1"/>
    <m/>
    <m/>
  </r>
  <r>
    <x v="32"/>
    <x v="55"/>
    <s v="10559-1"/>
    <n v="15"/>
    <n v="15"/>
    <x v="11"/>
    <d v="2011-11-16T00:00:00"/>
    <n v="1"/>
    <m/>
    <m/>
  </r>
  <r>
    <x v="32"/>
    <x v="56"/>
    <s v="1055-1"/>
    <n v="6"/>
    <n v="6"/>
    <x v="11"/>
    <d v="2011-11-16T00:00:00"/>
    <n v="1"/>
    <m/>
    <m/>
  </r>
  <r>
    <x v="15"/>
    <x v="57"/>
    <s v="10481-2"/>
    <n v="25"/>
    <n v="25"/>
    <x v="11"/>
    <d v="2011-11-03T00:00:00"/>
    <n v="0"/>
    <n v="0"/>
    <s v="parts delivery"/>
  </r>
  <r>
    <x v="21"/>
    <x v="58"/>
    <s v="10289-2"/>
    <n v="20"/>
    <n v="20"/>
    <x v="11"/>
    <d v="2011-11-20T00:00:00"/>
    <n v="1"/>
    <m/>
    <m/>
  </r>
  <r>
    <x v="10"/>
    <x v="14"/>
    <s v="10533-3"/>
    <n v="2000"/>
    <n v="2000"/>
    <x v="11"/>
    <d v="2011-11-16T00:00:00"/>
    <n v="1"/>
    <m/>
    <m/>
  </r>
  <r>
    <x v="33"/>
    <x v="59"/>
    <s v="10531-1"/>
    <n v="250"/>
    <n v="252"/>
    <x v="11"/>
    <d v="2011-11-18T00:00:00"/>
    <n v="1"/>
    <m/>
    <m/>
  </r>
  <r>
    <x v="23"/>
    <x v="60"/>
    <s v="10603-2"/>
    <n v="10"/>
    <n v="10"/>
    <x v="12"/>
    <d v="2011-11-16T00:00:00"/>
    <n v="1"/>
    <m/>
    <s v="HAND DEL"/>
  </r>
  <r>
    <x v="28"/>
    <x v="61"/>
    <s v="10538-1"/>
    <n v="250"/>
    <n v="250"/>
    <x v="12"/>
    <d v="2011-11-15T00:00:00"/>
    <n v="0"/>
    <m/>
    <m/>
  </r>
  <r>
    <x v="19"/>
    <x v="62"/>
    <s v="10483-12"/>
    <n v="200"/>
    <n v="200"/>
    <x v="12"/>
    <d v="2011-11-20T00:00:00"/>
    <n v="1"/>
    <m/>
    <s v="Customer approve cristal late"/>
  </r>
  <r>
    <x v="29"/>
    <x v="63"/>
    <s v="10579-1"/>
    <n v="16"/>
    <n v="16"/>
    <x v="12"/>
    <d v="2011-11-18T00:00:00"/>
    <n v="1"/>
    <m/>
    <m/>
  </r>
  <r>
    <x v="15"/>
    <x v="64"/>
    <s v="10545-1"/>
    <n v="20"/>
    <n v="20"/>
    <x v="12"/>
    <d v="2011-11-18T00:00:00"/>
    <n v="1"/>
    <m/>
    <m/>
  </r>
  <r>
    <x v="15"/>
    <x v="65"/>
    <s v="40524-1"/>
    <n v="25"/>
    <n v="25"/>
    <x v="12"/>
    <d v="2011-11-21T00:00:00"/>
    <n v="1"/>
    <m/>
    <m/>
  </r>
  <r>
    <x v="34"/>
    <x v="66"/>
    <s v="10256-3"/>
    <n v="300"/>
    <n v="300"/>
    <x v="12"/>
    <d v="2011-09-14T00:00:00"/>
    <n v="0"/>
    <m/>
    <s v="GOLD CONNECOR LONG LEAD ITEM"/>
  </r>
  <r>
    <x v="19"/>
    <x v="32"/>
    <s v="10483-10"/>
    <n v="250"/>
    <n v="250"/>
    <x v="12"/>
    <d v="2011-11-20T00:00:00"/>
    <n v="1"/>
    <m/>
    <m/>
  </r>
  <r>
    <x v="35"/>
    <x v="67"/>
    <s v="10584-1"/>
    <n v="50"/>
    <n v="50"/>
    <x v="12"/>
    <d v="2011-11-21T00:00:00"/>
    <n v="1"/>
    <m/>
    <m/>
  </r>
  <r>
    <x v="18"/>
    <x v="68"/>
    <s v="10118-2"/>
    <n v="500"/>
    <n v="500"/>
    <x v="12"/>
    <d v="2011-11-09T00:00:00"/>
    <n v="0"/>
    <m/>
    <s v="OUT SIDE CAME LATE"/>
  </r>
  <r>
    <x v="15"/>
    <x v="20"/>
    <s v="10554-1"/>
    <n v="100"/>
    <n v="100"/>
    <x v="13"/>
    <d v="2011-11-22T00:00:00"/>
    <n v="1"/>
    <m/>
    <m/>
  </r>
  <r>
    <x v="8"/>
    <x v="69"/>
    <s v="10543-2"/>
    <n v="300"/>
    <n v="300"/>
    <x v="13"/>
    <d v="2011-11-23T00:00:00"/>
    <n v="1"/>
    <m/>
    <m/>
  </r>
  <r>
    <x v="8"/>
    <x v="70"/>
    <s v="10543-1"/>
    <n v="300"/>
    <n v="300"/>
    <x v="13"/>
    <d v="2011-11-23T00:00:00"/>
    <n v="1"/>
    <m/>
    <m/>
  </r>
  <r>
    <x v="29"/>
    <x v="71"/>
    <s v="10523-1"/>
    <n v="200"/>
    <n v="200"/>
    <x v="13"/>
    <d v="2011-11-23T00:00:00"/>
    <n v="1"/>
    <m/>
    <m/>
  </r>
  <r>
    <x v="36"/>
    <x v="72"/>
    <s v="10540-2"/>
    <n v="25"/>
    <n v="25"/>
    <x v="13"/>
    <d v="2011-11-25T00:00:00"/>
    <n v="1"/>
    <m/>
    <m/>
  </r>
  <r>
    <x v="37"/>
    <x v="73"/>
    <s v="10609-1"/>
    <n v="25"/>
    <n v="25"/>
    <x v="13"/>
    <d v="2011-11-18T00:00:00"/>
    <n v="1"/>
    <m/>
    <s v="CUSTOMER PICKUP"/>
  </r>
  <r>
    <x v="38"/>
    <x v="74"/>
    <s v="10492-2"/>
    <n v="50"/>
    <n v="49"/>
    <x v="13"/>
    <d v="2011-11-02T00:00:00"/>
    <n v="1"/>
    <m/>
    <s v="CUSTOMER SEND PARTS LATE"/>
  </r>
  <r>
    <x v="32"/>
    <x v="75"/>
    <s v="10577-1"/>
    <n v="5"/>
    <n v="5"/>
    <x v="14"/>
    <d v="2011-11-24T00:00:00"/>
    <n v="1"/>
    <m/>
    <m/>
  </r>
  <r>
    <x v="39"/>
    <x v="76"/>
    <s v="10576-1"/>
    <n v="25"/>
    <n v="25"/>
    <x v="14"/>
    <d v="2011-11-28T00:00:00"/>
    <n v="1"/>
    <m/>
    <m/>
  </r>
  <r>
    <x v="40"/>
    <x v="77"/>
    <s v="10593-1/2/3/4"/>
    <n v="16"/>
    <n v="16"/>
    <x v="14"/>
    <d v="2011-11-23T00:00:00"/>
    <n v="1"/>
    <m/>
    <m/>
  </r>
  <r>
    <x v="41"/>
    <x v="78"/>
    <s v="10549-1"/>
    <n v="50"/>
    <n v="50"/>
    <x v="14"/>
    <d v="2011-11-27T00:00:00"/>
    <n v="1"/>
    <m/>
    <m/>
  </r>
  <r>
    <x v="42"/>
    <x v="79"/>
    <s v="10503-3"/>
    <n v="100"/>
    <n v="100"/>
    <x v="14"/>
    <d v="2011-11-30T00:00:00"/>
    <n v="1"/>
    <m/>
    <m/>
  </r>
  <r>
    <x v="22"/>
    <x v="80"/>
    <s v="10554-1"/>
    <n v="16"/>
    <n v="16"/>
    <x v="14"/>
    <d v="2011-11-23T00:00:00"/>
    <n v="1"/>
    <m/>
    <m/>
  </r>
  <r>
    <x v="18"/>
    <x v="81"/>
    <s v="10556-1"/>
    <n v="500"/>
    <n v="500"/>
    <x v="14"/>
    <d v="2011-11-23T00:00:00"/>
    <n v="1"/>
    <m/>
    <m/>
  </r>
  <r>
    <x v="43"/>
    <x v="82"/>
    <s v="10590-1"/>
    <n v="50"/>
    <n v="50"/>
    <x v="15"/>
    <d v="2011-11-24T00:00:00"/>
    <n v="1"/>
    <m/>
    <m/>
  </r>
  <r>
    <x v="44"/>
    <x v="83"/>
    <s v="10571-1-2-3-4"/>
    <n v="550"/>
    <n v="550"/>
    <x v="15"/>
    <d v="2011-11-23T00:00:00"/>
    <n v="1"/>
    <m/>
    <m/>
  </r>
  <r>
    <x v="45"/>
    <x v="84"/>
    <s v="10601-1"/>
    <n v="50"/>
    <n v="50"/>
    <x v="15"/>
    <d v="2011-11-23T00:00:00"/>
    <n v="1"/>
    <m/>
    <m/>
  </r>
  <r>
    <x v="46"/>
    <x v="85"/>
    <s v="10555-1"/>
    <n v="250"/>
    <n v="250"/>
    <x v="15"/>
    <d v="2011-11-25T00:00:00"/>
    <n v="1"/>
    <m/>
    <m/>
  </r>
  <r>
    <x v="18"/>
    <x v="86"/>
    <s v="10556-1"/>
    <n v="150"/>
    <n v="150"/>
    <x v="15"/>
    <d v="2011-11-25T00:00:00"/>
    <n v="1"/>
    <m/>
    <m/>
  </r>
  <r>
    <x v="18"/>
    <x v="87"/>
    <s v="10567-1"/>
    <n v="100"/>
    <n v="100"/>
    <x v="15"/>
    <d v="2011-11-30T00:00:00"/>
    <n v="1"/>
    <m/>
    <m/>
  </r>
  <r>
    <x v="47"/>
    <x v="88"/>
    <s v="10573-1"/>
    <n v="10"/>
    <n v="10"/>
    <x v="15"/>
    <d v="2011-11-24T00:00:00"/>
    <n v="1"/>
    <m/>
    <m/>
  </r>
  <r>
    <x v="48"/>
    <x v="89"/>
    <s v="10506-2"/>
    <n v="50"/>
    <n v="50"/>
    <x v="15"/>
    <d v="2011-11-28T00:00:00"/>
    <n v="1"/>
    <m/>
    <m/>
  </r>
  <r>
    <x v="48"/>
    <x v="89"/>
    <s v="10550-2"/>
    <n v="50"/>
    <n v="50"/>
    <x v="15"/>
    <d v="2011-11-28T00:00:00"/>
    <n v="1"/>
    <m/>
    <m/>
  </r>
  <r>
    <x v="4"/>
    <x v="90"/>
    <s v="10461-1"/>
    <n v="200"/>
    <n v="215"/>
    <x v="15"/>
    <d v="2011-10-30T00:00:00"/>
    <n v="0"/>
    <m/>
    <s v="GOLD"/>
  </r>
  <r>
    <x v="49"/>
    <x v="91"/>
    <s v="10505-1"/>
    <n v="10"/>
    <n v="10"/>
    <x v="16"/>
    <d v="2011-11-30T00:00:00"/>
    <n v="1"/>
    <m/>
    <m/>
  </r>
  <r>
    <x v="50"/>
    <x v="92"/>
    <s v="10580-1"/>
    <n v="250"/>
    <n v="250"/>
    <x v="16"/>
    <d v="2011-12-02T00:00:00"/>
    <n v="1"/>
    <m/>
    <m/>
  </r>
  <r>
    <x v="4"/>
    <x v="93"/>
    <s v="10560-1"/>
    <n v="100"/>
    <n v="106"/>
    <x v="16"/>
    <d v="2011-12-05T00:00:00"/>
    <n v="1"/>
    <m/>
    <m/>
  </r>
  <r>
    <x v="4"/>
    <x v="94"/>
    <s v="10560-2"/>
    <n v="50"/>
    <n v="52"/>
    <x v="16"/>
    <d v="2011-12-05T00:00:00"/>
    <n v="1"/>
    <m/>
    <m/>
  </r>
  <r>
    <x v="1"/>
    <x v="95"/>
    <s v="10596-1"/>
    <n v="10"/>
    <n v="10"/>
    <x v="16"/>
    <d v="2011-12-01T00:00:00"/>
    <n v="1"/>
    <m/>
    <m/>
  </r>
  <r>
    <x v="19"/>
    <x v="96"/>
    <s v="10629-1"/>
    <n v="178"/>
    <n v="178"/>
    <x v="16"/>
    <d v="2011-12-02T00:00:00"/>
    <n v="1"/>
    <m/>
    <m/>
  </r>
  <r>
    <x v="51"/>
    <x v="97"/>
    <s v="10561-1"/>
    <n v="250"/>
    <n v="250"/>
    <x v="17"/>
    <d v="2011-12-05T00:00:00"/>
    <n v="1"/>
    <m/>
    <m/>
  </r>
  <r>
    <x v="52"/>
    <x v="98"/>
    <s v="10600-1"/>
    <n v="25"/>
    <n v="25"/>
    <x v="17"/>
    <d v="2011-11-30T00:00:00"/>
    <n v="1"/>
    <m/>
    <m/>
  </r>
  <r>
    <x v="1"/>
    <x v="99"/>
    <s v="10628-1"/>
    <n v="10"/>
    <n v="10"/>
    <x v="17"/>
    <d v="2011-11-29T00:00:00"/>
    <n v="1"/>
    <m/>
    <m/>
  </r>
  <r>
    <x v="47"/>
    <x v="100"/>
    <s v="10573-1"/>
    <n v="10"/>
    <n v="10"/>
    <x v="17"/>
    <d v="2011-12-05T00:00:00"/>
    <n v="1"/>
    <m/>
    <m/>
  </r>
  <r>
    <x v="47"/>
    <x v="101"/>
    <s v="-2"/>
    <n v="10"/>
    <n v="10"/>
    <x v="17"/>
    <d v="2011-12-05T00:00:00"/>
    <n v="1"/>
    <m/>
    <m/>
  </r>
  <r>
    <x v="47"/>
    <x v="102"/>
    <s v="3"/>
    <n v="10"/>
    <n v="10"/>
    <x v="17"/>
    <d v="2011-12-05T00:00:00"/>
    <n v="1"/>
    <m/>
    <m/>
  </r>
  <r>
    <x v="53"/>
    <x v="103"/>
    <s v="10569-1"/>
    <n v="100"/>
    <n v="100"/>
    <x v="17"/>
    <d v="2011-12-01T00:00:00"/>
    <n v="1"/>
    <m/>
    <m/>
  </r>
  <r>
    <x v="53"/>
    <x v="104"/>
    <s v="-2"/>
    <n v="100"/>
    <n v="100"/>
    <x v="17"/>
    <d v="2011-12-01T00:00:00"/>
    <n v="1"/>
    <m/>
    <m/>
  </r>
  <r>
    <x v="10"/>
    <x v="13"/>
    <s v="10362-1"/>
    <n v="3000"/>
    <n v="3000"/>
    <x v="17"/>
    <d v="2011-12-01T00:00:00"/>
    <n v="1"/>
    <m/>
    <m/>
  </r>
  <r>
    <x v="10"/>
    <x v="12"/>
    <s v="10563-1"/>
    <n v="3000"/>
    <n v="3000"/>
    <x v="17"/>
    <d v="2011-12-01T00:00:00"/>
    <n v="1"/>
    <m/>
    <m/>
  </r>
  <r>
    <x v="16"/>
    <x v="105"/>
    <s v="10570-1"/>
    <n v="8"/>
    <n v="8"/>
    <x v="17"/>
    <d v="2011-11-29T00:00:00"/>
    <n v="1"/>
    <m/>
    <m/>
  </r>
  <r>
    <x v="54"/>
    <x v="106"/>
    <s v="10544-2"/>
    <n v="25"/>
    <n v="25"/>
    <x v="17"/>
    <d v="2011-11-30T00:00:00"/>
    <n v="1"/>
    <m/>
    <m/>
  </r>
  <r>
    <x v="6"/>
    <x v="107"/>
    <s v="10598-1"/>
    <n v="50"/>
    <n v="54"/>
    <x v="17"/>
    <d v="2011-11-30T00:00:00"/>
    <n v="1"/>
    <m/>
    <m/>
  </r>
  <r>
    <x v="55"/>
    <x v="108"/>
    <s v="10575-1"/>
    <n v="18"/>
    <n v="18"/>
    <x v="8"/>
    <d v="2011-11-23T00:00:00"/>
    <n v="1"/>
    <m/>
    <s v="PARTS CAME LATE FROM COUSTNER"/>
  </r>
  <r>
    <x v="56"/>
    <x v="109"/>
    <s v="10534-1"/>
    <n v="1000"/>
    <n v="1000"/>
    <x v="8"/>
    <d v="2011-12-05T00:00:00"/>
    <n v="1"/>
    <m/>
    <m/>
  </r>
  <r>
    <x v="57"/>
    <x v="110"/>
    <s v="10513-2"/>
    <n v="3"/>
    <n v="3"/>
    <x v="8"/>
    <d v="2011-11-29T00:00:00"/>
    <n v="1"/>
    <m/>
    <m/>
  </r>
  <r>
    <x v="57"/>
    <x v="111"/>
    <s v="10514-2"/>
    <n v="3"/>
    <n v="3"/>
    <x v="8"/>
    <d v="2011-11-29T00:00:00"/>
    <n v="1"/>
    <m/>
    <m/>
  </r>
  <r>
    <x v="58"/>
    <x v="112"/>
    <s v="10638-1"/>
    <n v="20"/>
    <n v="20"/>
    <x v="8"/>
    <d v="2011-12-03T00:00:00"/>
    <n v="1"/>
    <m/>
    <m/>
  </r>
  <r>
    <x v="16"/>
    <x v="113"/>
    <s v="10591-1"/>
    <n v="4"/>
    <n v="4"/>
    <x v="18"/>
    <d v="2011-12-05T00:00:00"/>
    <n v="1"/>
    <m/>
    <m/>
  </r>
  <r>
    <x v="59"/>
    <x v="114"/>
    <s v="10586-1"/>
    <n v="12"/>
    <n v="12"/>
    <x v="18"/>
    <d v="2011-12-01T00:00:00"/>
    <n v="1"/>
    <m/>
    <m/>
  </r>
  <r>
    <x v="10"/>
    <x v="115"/>
    <s v="10562-2"/>
    <n v="3000"/>
    <n v="3000"/>
    <x v="18"/>
    <d v="2011-12-05T00:00:00"/>
    <n v="1"/>
    <m/>
    <m/>
  </r>
  <r>
    <x v="10"/>
    <x v="116"/>
    <s v="10563-2"/>
    <n v="3000"/>
    <n v="3000"/>
    <x v="18"/>
    <d v="2011-12-05T00:00:00"/>
    <n v="1"/>
    <m/>
    <m/>
  </r>
  <r>
    <x v="10"/>
    <x v="117"/>
    <s v="10607-1"/>
    <n v="2000"/>
    <n v="2000"/>
    <x v="18"/>
    <d v="2011-12-06T00:00:00"/>
    <n v="1"/>
    <m/>
    <m/>
  </r>
  <r>
    <x v="60"/>
    <x v="118"/>
    <s v="10623-1"/>
    <n v="10"/>
    <n v="10"/>
    <x v="18"/>
    <d v="2011-12-06T00:00:00"/>
    <n v="1"/>
    <m/>
    <m/>
  </r>
  <r>
    <x v="61"/>
    <x v="119"/>
    <s v="10610-1"/>
    <n v="50"/>
    <n v="50"/>
    <x v="18"/>
    <d v="2011-12-03T00:00:00"/>
    <n v="1"/>
    <m/>
    <m/>
  </r>
  <r>
    <x v="62"/>
    <x v="120"/>
    <s v="10599-1"/>
    <n v="25"/>
    <n v="25"/>
    <x v="19"/>
    <d v="2011-12-07T00:00:00"/>
    <n v="1"/>
    <m/>
    <m/>
  </r>
  <r>
    <x v="63"/>
    <x v="121"/>
    <s v="10594-1"/>
    <n v="5000"/>
    <n v="5007"/>
    <x v="19"/>
    <d v="2011-12-07T00:00:00"/>
    <n v="1"/>
    <m/>
    <m/>
  </r>
  <r>
    <x v="64"/>
    <x v="122"/>
    <s v="10585-1"/>
    <n v="5"/>
    <n v="5"/>
    <x v="19"/>
    <d v="2011-12-08T00:00:00"/>
    <n v="1"/>
    <m/>
    <m/>
  </r>
  <r>
    <x v="16"/>
    <x v="123"/>
    <s v="10589-1"/>
    <n v="10"/>
    <n v="10"/>
    <x v="19"/>
    <d v="2011-12-09T00:00:00"/>
    <n v="1"/>
    <m/>
    <m/>
  </r>
  <r>
    <x v="58"/>
    <x v="124"/>
    <s v="10638-1"/>
    <n v="39"/>
    <n v="39"/>
    <x v="19"/>
    <d v="2011-12-05T00:00:00"/>
    <n v="1"/>
    <m/>
    <m/>
  </r>
  <r>
    <x v="65"/>
    <x v="125"/>
    <s v="10612-1"/>
    <n v="50"/>
    <n v="50"/>
    <x v="19"/>
    <d v="2011-12-07T00:00:00"/>
    <n v="1"/>
    <m/>
    <m/>
  </r>
  <r>
    <x v="17"/>
    <x v="126"/>
    <s v="10631-1"/>
    <n v="390"/>
    <n v="390"/>
    <x v="19"/>
    <d v="2011-12-07T00:00:00"/>
    <n v="1"/>
    <m/>
    <m/>
  </r>
  <r>
    <x v="10"/>
    <x v="14"/>
    <s v="10607-2"/>
    <n v="2000"/>
    <n v="2000"/>
    <x v="19"/>
    <d v="2011-12-13T00:00:00"/>
    <n v="1"/>
    <m/>
    <m/>
  </r>
  <r>
    <x v="66"/>
    <x v="127"/>
    <s v="10595-1"/>
    <n v="100"/>
    <n v="108"/>
    <x v="19"/>
    <d v="2011-12-12T00:00:00"/>
    <n v="1"/>
    <m/>
    <m/>
  </r>
  <r>
    <x v="49"/>
    <x v="128"/>
    <s v="10561-1"/>
    <n v="1"/>
    <n v="1"/>
    <x v="19"/>
    <d v="2011-12-14T00:00:00"/>
    <n v="1"/>
    <m/>
    <m/>
  </r>
  <r>
    <x v="15"/>
    <x v="52"/>
    <s v="10557-4"/>
    <n v="10"/>
    <n v="10"/>
    <x v="19"/>
    <d v="2011-12-12T00:00:00"/>
    <n v="1"/>
    <m/>
    <m/>
  </r>
  <r>
    <x v="8"/>
    <x v="129"/>
    <s v="10568-1"/>
    <n v="300"/>
    <n v="300"/>
    <x v="19"/>
    <d v="2011-12-09T00:00:00"/>
    <n v="1"/>
    <m/>
    <m/>
  </r>
  <r>
    <x v="8"/>
    <x v="130"/>
    <s v="-2"/>
    <n v="250"/>
    <n v="250"/>
    <x v="19"/>
    <d v="2011-12-09T00:00:00"/>
    <n v="1"/>
    <m/>
    <m/>
  </r>
  <r>
    <x v="8"/>
    <x v="131"/>
    <s v="10578-1"/>
    <n v="30"/>
    <n v="30"/>
    <x v="19"/>
    <d v="2011-12-09T00:00:00"/>
    <n v="1"/>
    <m/>
    <m/>
  </r>
  <r>
    <x v="8"/>
    <x v="132"/>
    <s v="2"/>
    <n v="30"/>
    <n v="30"/>
    <x v="19"/>
    <d v="2011-12-09T00:00:00"/>
    <n v="1"/>
    <m/>
    <m/>
  </r>
  <r>
    <x v="8"/>
    <x v="133"/>
    <s v="3"/>
    <n v="30"/>
    <n v="30"/>
    <x v="19"/>
    <d v="2011-12-09T00:00:00"/>
    <n v="1"/>
    <m/>
    <m/>
  </r>
  <r>
    <x v="8"/>
    <x v="134"/>
    <s v="4"/>
    <n v="30"/>
    <n v="30"/>
    <x v="19"/>
    <d v="2011-12-09T00:00:00"/>
    <n v="1"/>
    <m/>
    <m/>
  </r>
  <r>
    <x v="8"/>
    <x v="135"/>
    <s v="5"/>
    <n v="30"/>
    <n v="30"/>
    <x v="19"/>
    <d v="2011-12-09T00:00:00"/>
    <n v="1"/>
    <m/>
    <m/>
  </r>
  <r>
    <x v="67"/>
    <x v="136"/>
    <s v="10627-2"/>
    <n v="40"/>
    <n v="40"/>
    <x v="19"/>
    <d v="2011-12-09T00:00:00"/>
    <n v="1"/>
    <m/>
    <m/>
  </r>
  <r>
    <x v="1"/>
    <x v="137"/>
    <s v="10658-1"/>
    <n v="10"/>
    <n v="10"/>
    <x v="20"/>
    <d v="2011-12-07T00:00:00"/>
    <n v="1"/>
    <m/>
    <m/>
  </r>
  <r>
    <x v="8"/>
    <x v="138"/>
    <s v="10581-1"/>
    <n v="250"/>
    <n v="250"/>
    <x v="20"/>
    <d v="2011-12-07T00:00:00"/>
    <n v="1"/>
    <m/>
    <m/>
  </r>
  <r>
    <x v="68"/>
    <x v="139"/>
    <s v="10626-1"/>
    <n v="102"/>
    <n v="102"/>
    <x v="21"/>
    <d v="2011-12-08T00:00:00"/>
    <n v="1"/>
    <m/>
    <m/>
  </r>
  <r>
    <x v="22"/>
    <x v="140"/>
    <s v="10608-1"/>
    <n v="6"/>
    <n v="6"/>
    <x v="21"/>
    <d v="2011-12-07T00:00:00"/>
    <n v="1"/>
    <m/>
    <m/>
  </r>
  <r>
    <x v="22"/>
    <x v="141"/>
    <s v="10579-1"/>
    <n v="10"/>
    <n v="10"/>
    <x v="21"/>
    <d v="2011-12-08T00:00:00"/>
    <n v="1"/>
    <m/>
    <m/>
  </r>
  <r>
    <x v="19"/>
    <x v="142"/>
    <s v="10621-2"/>
    <n v="228"/>
    <n v="228"/>
    <x v="21"/>
    <d v="2011-12-16T00:00:00"/>
    <n v="1"/>
    <m/>
    <m/>
  </r>
  <r>
    <x v="7"/>
    <x v="143"/>
    <s v="10537-1"/>
    <n v="500"/>
    <n v="525"/>
    <x v="21"/>
    <d v="2011-12-13T00:00:00"/>
    <n v="1"/>
    <m/>
    <m/>
  </r>
  <r>
    <x v="52"/>
    <x v="144"/>
    <s v="10600-2"/>
    <n v="25"/>
    <n v="25"/>
    <x v="21"/>
    <d v="2011-12-09T00:00:00"/>
    <n v="1"/>
    <m/>
    <m/>
  </r>
  <r>
    <x v="69"/>
    <x v="145"/>
    <s v="10648-1"/>
    <n v="150"/>
    <n v="150"/>
    <x v="22"/>
    <d v="2011-12-12T00:00:00"/>
    <n v="1"/>
    <m/>
    <m/>
  </r>
  <r>
    <x v="32"/>
    <x v="75"/>
    <s v="10644-1"/>
    <n v="15"/>
    <n v="15"/>
    <x v="22"/>
    <d v="2011-12-12T00:00:00"/>
    <n v="1"/>
    <m/>
    <m/>
  </r>
  <r>
    <x v="1"/>
    <x v="146"/>
    <s v="10646-1"/>
    <n v="25"/>
    <n v="25"/>
    <x v="22"/>
    <d v="2011-12-12T00:00:00"/>
    <n v="1"/>
    <m/>
    <m/>
  </r>
  <r>
    <x v="61"/>
    <x v="119"/>
    <s v="10610-1"/>
    <n v="86"/>
    <n v="86"/>
    <x v="22"/>
    <d v="2011-12-12T00:00:00"/>
    <n v="1"/>
    <m/>
    <m/>
  </r>
  <r>
    <x v="15"/>
    <x v="147"/>
    <s v="10633-2"/>
    <n v="10"/>
    <n v="10"/>
    <x v="22"/>
    <d v="2011-12-12T00:00:00"/>
    <n v="1"/>
    <m/>
    <m/>
  </r>
  <r>
    <x v="38"/>
    <x v="148"/>
    <s v="10492-1"/>
    <n v="50"/>
    <n v="45"/>
    <x v="22"/>
    <d v="2011-12-20T00:00:00"/>
    <n v="1"/>
    <m/>
    <m/>
  </r>
  <r>
    <x v="70"/>
    <x v="149"/>
    <s v="10614-1"/>
    <n v="10"/>
    <n v="10"/>
    <x v="23"/>
    <d v="2011-12-16T00:00:00"/>
    <n v="1"/>
    <m/>
    <m/>
  </r>
  <r>
    <x v="70"/>
    <x v="150"/>
    <s v="2"/>
    <n v="5"/>
    <n v="5"/>
    <x v="23"/>
    <d v="2011-12-16T00:00:00"/>
    <n v="1"/>
    <m/>
    <m/>
  </r>
  <r>
    <x v="70"/>
    <x v="151"/>
    <s v="3"/>
    <n v="5"/>
    <n v="5"/>
    <x v="23"/>
    <d v="2011-12-16T00:00:00"/>
    <n v="1"/>
    <m/>
    <m/>
  </r>
  <r>
    <x v="70"/>
    <x v="152"/>
    <s v="4"/>
    <n v="20"/>
    <n v="20"/>
    <x v="23"/>
    <d v="2011-12-16T00:00:00"/>
    <n v="1"/>
    <m/>
    <m/>
  </r>
  <r>
    <x v="15"/>
    <x v="21"/>
    <s v="10535-1"/>
    <n v="50"/>
    <n v="50"/>
    <x v="23"/>
    <d v="2011-12-16T00:00:00"/>
    <n v="1"/>
    <m/>
    <m/>
  </r>
  <r>
    <x v="15"/>
    <x v="57"/>
    <s v="2"/>
    <n v="25"/>
    <n v="25"/>
    <x v="23"/>
    <d v="2011-12-16T00:00:00"/>
    <n v="1"/>
    <m/>
    <m/>
  </r>
  <r>
    <x v="71"/>
    <x v="153"/>
    <s v="10606-2"/>
    <n v="25"/>
    <n v="25"/>
    <x v="23"/>
    <d v="2011-12-16T00:00:00"/>
    <n v="1"/>
    <m/>
    <m/>
  </r>
  <r>
    <x v="22"/>
    <x v="35"/>
    <s v="10625-1"/>
    <n v="50"/>
    <n v="50"/>
    <x v="23"/>
    <d v="2011-12-12T00:00:00"/>
    <n v="1"/>
    <m/>
    <m/>
  </r>
  <r>
    <x v="72"/>
    <x v="154"/>
    <s v="10643-2"/>
    <n v="30"/>
    <n v="30"/>
    <x v="23"/>
    <d v="2011-12-13T00:00:00"/>
    <n v="1"/>
    <m/>
    <m/>
  </r>
  <r>
    <x v="73"/>
    <x v="155"/>
    <s v="10640-2"/>
    <n v="2"/>
    <n v="2"/>
    <x v="23"/>
    <d v="2011-12-16T00:00:00"/>
    <n v="1"/>
    <m/>
    <m/>
  </r>
  <r>
    <x v="73"/>
    <x v="156"/>
    <s v="10641-2"/>
    <n v="2"/>
    <n v="2"/>
    <x v="23"/>
    <d v="2011-12-16T00:00:00"/>
    <n v="1"/>
    <m/>
    <m/>
  </r>
  <r>
    <x v="74"/>
    <x v="157"/>
    <s v="10634-1"/>
    <n v="250"/>
    <n v="250"/>
    <x v="24"/>
    <d v="2011-12-15T00:00:00"/>
    <n v="1"/>
    <m/>
    <m/>
  </r>
  <r>
    <x v="75"/>
    <x v="158"/>
    <s v="10651-1"/>
    <n v="2"/>
    <n v="2"/>
    <x v="24"/>
    <d v="2011-12-14T00:00:00"/>
    <n v="1"/>
    <m/>
    <m/>
  </r>
  <r>
    <x v="76"/>
    <x v="159"/>
    <s v="10632-2"/>
    <n v="60"/>
    <n v="60"/>
    <x v="24"/>
    <d v="2011-12-21T00:00:00"/>
    <n v="1"/>
    <m/>
    <m/>
  </r>
  <r>
    <x v="76"/>
    <x v="160"/>
    <s v="10632-4"/>
    <n v="60"/>
    <n v="60"/>
    <x v="24"/>
    <d v="2011-12-21T00:00:00"/>
    <n v="1"/>
    <m/>
    <m/>
  </r>
  <r>
    <x v="1"/>
    <x v="161"/>
    <s v="10676-1"/>
    <n v="10"/>
    <n v="10"/>
    <x v="24"/>
    <d v="2011-12-14T00:00:00"/>
    <n v="1"/>
    <m/>
    <m/>
  </r>
  <r>
    <x v="19"/>
    <x v="162"/>
    <s v="10622-2"/>
    <n v="300"/>
    <n v="300"/>
    <x v="24"/>
    <d v="2011-12-16T00:00:00"/>
    <n v="1"/>
    <m/>
    <m/>
  </r>
  <r>
    <x v="19"/>
    <x v="163"/>
    <s v="10618-1"/>
    <n v="300"/>
    <n v="300"/>
    <x v="24"/>
    <d v="2011-12-16T00:00:00"/>
    <n v="1"/>
    <m/>
    <m/>
  </r>
  <r>
    <x v="70"/>
    <x v="164"/>
    <s v="10616-6"/>
    <n v="25"/>
    <n v="25"/>
    <x v="24"/>
    <d v="2011-12-16T00:00:00"/>
    <n v="1"/>
    <m/>
    <m/>
  </r>
  <r>
    <x v="77"/>
    <x v="165"/>
    <s v="10645-1"/>
    <n v="30"/>
    <n v="30"/>
    <x v="24"/>
    <d v="2011-12-15T00:00:00"/>
    <n v="1"/>
    <m/>
    <m/>
  </r>
  <r>
    <x v="10"/>
    <x v="13"/>
    <s v="10562-3"/>
    <n v="3000"/>
    <n v="3000"/>
    <x v="25"/>
    <d v="2011-12-18T00:00:00"/>
    <n v="1"/>
    <m/>
    <m/>
  </r>
  <r>
    <x v="10"/>
    <x v="12"/>
    <s v="10563-3"/>
    <n v="3000"/>
    <n v="3000"/>
    <x v="25"/>
    <d v="2011-12-18T00:00:00"/>
    <n v="1"/>
    <m/>
    <m/>
  </r>
  <r>
    <x v="7"/>
    <x v="166"/>
    <s v="10637-1"/>
    <n v="100"/>
    <n v="100"/>
    <x v="25"/>
    <d v="2011-12-15T00:00:00"/>
    <n v="1"/>
    <m/>
    <m/>
  </r>
  <r>
    <x v="19"/>
    <x v="167"/>
    <s v="10622-4"/>
    <n v="250"/>
    <n v="250"/>
    <x v="25"/>
    <d v="2011-12-16T00:00:00"/>
    <n v="1"/>
    <m/>
    <m/>
  </r>
  <r>
    <x v="10"/>
    <x v="14"/>
    <s v="10607-3"/>
    <n v="2000"/>
    <n v="2000"/>
    <x v="26"/>
    <d v="2011-12-20T00:00:00"/>
    <n v="1"/>
    <m/>
    <m/>
  </r>
  <r>
    <x v="78"/>
    <x v="168"/>
    <s v="10686-1"/>
    <n v="25"/>
    <n v="25"/>
    <x v="26"/>
    <d v="2011-12-16T00:00:00"/>
    <n v="1"/>
    <m/>
    <m/>
  </r>
  <r>
    <x v="33"/>
    <x v="169"/>
    <s v="10697-1"/>
    <n v="102"/>
    <n v="102"/>
    <x v="26"/>
    <d v="2011-12-23T00:00:00"/>
    <n v="1"/>
    <m/>
    <m/>
  </r>
  <r>
    <x v="40"/>
    <x v="77"/>
    <s v="10684-1"/>
    <n v="16"/>
    <n v="16"/>
    <x v="26"/>
    <d v="2011-12-22T00:00:00"/>
    <n v="1"/>
    <m/>
    <m/>
  </r>
  <r>
    <x v="16"/>
    <x v="170"/>
    <s v="10602-1"/>
    <n v="4"/>
    <n v="4"/>
    <x v="27"/>
    <d v="2011-12-20T00:00:00"/>
    <n v="1"/>
    <m/>
    <m/>
  </r>
  <r>
    <x v="63"/>
    <x v="171"/>
    <s v="10647-1"/>
    <n v="10000"/>
    <n v="10074"/>
    <x v="27"/>
    <d v="2011-12-17T00:00:00"/>
    <n v="1"/>
    <m/>
    <m/>
  </r>
  <r>
    <x v="79"/>
    <x v="172"/>
    <s v="10668-1"/>
    <n v="110"/>
    <n v="110"/>
    <x v="27"/>
    <d v="2011-12-16T00:00:00"/>
    <n v="1"/>
    <m/>
    <m/>
  </r>
  <r>
    <x v="80"/>
    <x v="173"/>
    <s v="10663-1"/>
    <n v="50"/>
    <n v="50"/>
    <x v="28"/>
    <d v="2011-12-21T00:00:00"/>
    <n v="1"/>
    <m/>
    <m/>
  </r>
  <r>
    <x v="80"/>
    <x v="174"/>
    <s v="10663-2"/>
    <n v="50"/>
    <n v="50"/>
    <x v="28"/>
    <d v="2011-12-21T00:00:00"/>
    <n v="1"/>
    <m/>
    <m/>
  </r>
  <r>
    <x v="81"/>
    <x v="175"/>
    <s v="10680-1"/>
    <n v="100"/>
    <n v="100"/>
    <x v="28"/>
    <d v="2011-12-23T00:00:00"/>
    <n v="1"/>
    <m/>
    <m/>
  </r>
  <r>
    <x v="82"/>
    <x v="176"/>
    <s v="10694-2"/>
    <n v="30"/>
    <n v="30"/>
    <x v="28"/>
    <d v="2011-12-20T00:00:00"/>
    <n v="1"/>
    <m/>
    <m/>
  </r>
  <r>
    <x v="26"/>
    <x v="177"/>
    <s v="10687-1"/>
    <n v="60"/>
    <n v="60"/>
    <x v="28"/>
    <d v="2011-12-21T00:00:00"/>
    <n v="1"/>
    <m/>
    <m/>
  </r>
  <r>
    <x v="26"/>
    <x v="178"/>
    <s v="10656-1"/>
    <n v="100"/>
    <n v="100"/>
    <x v="28"/>
    <d v="2011-12-19T00:00:00"/>
    <n v="1"/>
    <m/>
    <m/>
  </r>
  <r>
    <x v="83"/>
    <x v="179"/>
    <s v="10503-1"/>
    <n v="100"/>
    <n v="100"/>
    <x v="28"/>
    <d v="2011-12-31T00:00:00"/>
    <n v="1"/>
    <m/>
    <m/>
  </r>
  <r>
    <x v="84"/>
    <x v="180"/>
    <s v="10636-1"/>
    <n v="100"/>
    <n v="100"/>
    <x v="29"/>
    <d v="2012-01-23T00:00:00"/>
    <n v="1"/>
    <m/>
    <m/>
  </r>
  <r>
    <x v="8"/>
    <x v="181"/>
    <s v="10657-1"/>
    <n v="30"/>
    <n v="30"/>
    <x v="29"/>
    <d v="2011-12-27T00:00:00"/>
    <n v="1"/>
    <m/>
    <m/>
  </r>
  <r>
    <x v="15"/>
    <x v="182"/>
    <s v="10616-2"/>
    <n v="5"/>
    <n v="5"/>
    <x v="29"/>
    <d v="2011-12-23T00:00:00"/>
    <n v="1"/>
    <m/>
    <m/>
  </r>
  <r>
    <x v="60"/>
    <x v="183"/>
    <s v="10677-1"/>
    <n v="50"/>
    <n v="55"/>
    <x v="29"/>
    <d v="2011-12-22T00:00:00"/>
    <n v="1"/>
    <m/>
    <m/>
  </r>
  <r>
    <x v="71"/>
    <x v="184"/>
    <s v="10664-2"/>
    <n v="400"/>
    <n v="400"/>
    <x v="29"/>
    <d v="2011-12-22T00:00:00"/>
    <n v="1"/>
    <m/>
    <m/>
  </r>
  <r>
    <x v="71"/>
    <x v="185"/>
    <s v="10664-1"/>
    <n v="200"/>
    <n v="200"/>
    <x v="29"/>
    <d v="2011-12-22T00:00:00"/>
    <n v="1"/>
    <m/>
    <m/>
  </r>
  <r>
    <x v="85"/>
    <x v="186"/>
    <s v="10683-1"/>
    <n v="120"/>
    <n v="120"/>
    <x v="29"/>
    <d v="2011-12-23T00:00:00"/>
    <n v="1"/>
    <m/>
    <m/>
  </r>
  <r>
    <x v="1"/>
    <x v="187"/>
    <s v="10715-1"/>
    <n v="10"/>
    <n v="10"/>
    <x v="29"/>
    <d v="2011-12-21T00:00:00"/>
    <n v="1"/>
    <m/>
    <m/>
  </r>
  <r>
    <x v="1"/>
    <x v="188"/>
    <s v="10715-2"/>
    <n v="10"/>
    <n v="10"/>
    <x v="29"/>
    <d v="2011-12-21T00:00:00"/>
    <n v="1"/>
    <m/>
    <m/>
  </r>
  <r>
    <x v="86"/>
    <x v="189"/>
    <s v="10592-1"/>
    <n v="5088"/>
    <n v="5088"/>
    <x v="29"/>
    <d v="2011-12-22T00:00:00"/>
    <n v="1"/>
    <m/>
    <m/>
  </r>
  <r>
    <x v="86"/>
    <x v="190"/>
    <s v="-2"/>
    <n v="5088"/>
    <n v="5088"/>
    <x v="29"/>
    <d v="2011-12-22T00:00:00"/>
    <n v="1"/>
    <m/>
    <m/>
  </r>
  <r>
    <x v="18"/>
    <x v="191"/>
    <s v="10692-1"/>
    <n v="100"/>
    <n v="100"/>
    <x v="29"/>
    <d v="2011-12-22T00:00:00"/>
    <n v="1"/>
    <m/>
    <m/>
  </r>
  <r>
    <x v="87"/>
    <x v="192"/>
    <s v="10675-2"/>
    <n v="4"/>
    <n v="4"/>
    <x v="29"/>
    <d v="2011-12-22T00:00:00"/>
    <n v="1"/>
    <m/>
    <m/>
  </r>
  <r>
    <x v="10"/>
    <x v="12"/>
    <s v="10704-1"/>
    <n v="3000"/>
    <n v="3000"/>
    <x v="29"/>
    <d v="2011-12-23T00:00:00"/>
    <n v="1"/>
    <m/>
    <m/>
  </r>
  <r>
    <x v="10"/>
    <x v="13"/>
    <s v="10703-1"/>
    <n v="3000"/>
    <n v="3000"/>
    <x v="29"/>
    <d v="2011-12-23T00:00:00"/>
    <n v="1"/>
    <m/>
    <m/>
  </r>
  <r>
    <x v="34"/>
    <x v="193"/>
    <s v="10256-5"/>
    <n v="100"/>
    <n v="100"/>
    <x v="29"/>
    <d v="2011-10-14T00:00:00"/>
    <n v="0"/>
    <m/>
    <s v="LONG LEAD TIME FOR PARTS"/>
  </r>
  <r>
    <x v="18"/>
    <x v="194"/>
    <s v="10712-1"/>
    <n v="25"/>
    <n v="25"/>
    <x v="29"/>
    <d v="2011-12-20T00:00:00"/>
    <n v="1"/>
    <m/>
    <m/>
  </r>
  <r>
    <x v="55"/>
    <x v="195"/>
    <s v="10611-1"/>
    <n v="18"/>
    <n v="18"/>
    <x v="30"/>
    <d v="2011-12-21T00:00:00"/>
    <n v="1"/>
    <m/>
    <m/>
  </r>
  <r>
    <x v="88"/>
    <x v="196"/>
    <s v="10674-1"/>
    <n v="1000"/>
    <n v="1000"/>
    <x v="31"/>
    <d v="2011-12-23T00:00:00"/>
    <n v="1"/>
    <m/>
    <m/>
  </r>
  <r>
    <x v="89"/>
    <x v="197"/>
    <s v="10542-1"/>
    <n v="47"/>
    <n v="47"/>
    <x v="31"/>
    <d v="2012-01-02T00:00:00"/>
    <n v="1"/>
    <m/>
    <m/>
  </r>
  <r>
    <x v="24"/>
    <x v="198"/>
    <s v="10725-2"/>
    <n v="100"/>
    <n v="100"/>
    <x v="31"/>
    <d v="2011-12-22T00:00:00"/>
    <n v="1"/>
    <m/>
    <m/>
  </r>
  <r>
    <x v="23"/>
    <x v="38"/>
    <s v="10402-3"/>
    <n v="13"/>
    <n v="13"/>
    <x v="31"/>
    <d v="2011-11-01T00:00:00"/>
    <n v="1"/>
    <m/>
    <s v="CHANGE DUE DATE CUSTOMER NEED LATE"/>
  </r>
  <r>
    <x v="53"/>
    <x v="199"/>
    <s v="10669-1"/>
    <n v="900"/>
    <n v="900"/>
    <x v="32"/>
    <d v="2011-12-28T00:00:00"/>
    <n v="1"/>
    <m/>
    <m/>
  </r>
  <r>
    <x v="90"/>
    <x v="200"/>
    <s v="10266-3"/>
    <n v="250"/>
    <n v="250"/>
    <x v="32"/>
    <d v="2012-01-02T00:00:00"/>
    <n v="1"/>
    <m/>
    <m/>
  </r>
  <r>
    <x v="54"/>
    <x v="106"/>
    <s v="10544-3"/>
    <n v="25"/>
    <n v="25"/>
    <x v="32"/>
    <d v="2011-12-30T00:00:00"/>
    <n v="1"/>
    <m/>
    <m/>
  </r>
  <r>
    <x v="1"/>
    <x v="201"/>
    <s v="10722-1"/>
    <n v="10"/>
    <n v="10"/>
    <x v="32"/>
    <d v="2011-12-27T00:00:00"/>
    <n v="1"/>
    <m/>
    <m/>
  </r>
  <r>
    <x v="38"/>
    <x v="202"/>
    <s v="10678-2"/>
    <n v="50"/>
    <n v="50"/>
    <x v="32"/>
    <d v="2012-01-06T00:00:00"/>
    <n v="1"/>
    <m/>
    <m/>
  </r>
  <r>
    <x v="91"/>
    <x v="203"/>
    <s v="10729-1"/>
    <n v="100"/>
    <n v="100"/>
    <x v="32"/>
    <d v="2011-12-22T00:00:00"/>
    <n v="1"/>
    <m/>
    <m/>
  </r>
  <r>
    <x v="4"/>
    <x v="6"/>
    <s v="10721-1"/>
    <n v="25"/>
    <n v="29"/>
    <x v="33"/>
    <d v="2012-01-04T00:00:00"/>
    <n v="1"/>
    <m/>
    <m/>
  </r>
  <r>
    <x v="90"/>
    <x v="204"/>
    <s v="10565-1"/>
    <n v="200"/>
    <n v="200"/>
    <x v="33"/>
    <d v="2012-01-09T00:00:00"/>
    <n v="1"/>
    <m/>
    <m/>
  </r>
  <r>
    <x v="1"/>
    <x v="205"/>
    <s v="10733-1"/>
    <n v="10"/>
    <n v="10"/>
    <x v="33"/>
    <d v="2012-01-04T00:00:00"/>
    <n v="1"/>
    <m/>
    <m/>
  </r>
  <r>
    <x v="92"/>
    <x v="206"/>
    <s v="10615-1"/>
    <n v="50"/>
    <n v="50"/>
    <x v="33"/>
    <d v="2012-01-06T00:00:00"/>
    <n v="1"/>
    <m/>
    <m/>
  </r>
  <r>
    <x v="18"/>
    <x v="207"/>
    <s v="10672-1"/>
    <n v="500"/>
    <n v="500"/>
    <x v="33"/>
    <d v="2012-01-06T00:00:00"/>
    <n v="1"/>
    <m/>
    <m/>
  </r>
  <r>
    <x v="73"/>
    <x v="156"/>
    <s v="10614-2"/>
    <n v="48"/>
    <n v="48"/>
    <x v="33"/>
    <d v="2011-12-21T00:00:00"/>
    <n v="0"/>
    <m/>
    <s v="WE HAVE TO WAIT FOR CUSTOMER APPROVAL "/>
  </r>
  <r>
    <x v="73"/>
    <x v="155"/>
    <s v="10640-2"/>
    <n v="48"/>
    <n v="48"/>
    <x v="33"/>
    <d v="2012-01-03T00:00:00"/>
    <n v="1"/>
    <m/>
    <m/>
  </r>
  <r>
    <x v="21"/>
    <x v="58"/>
    <s v="10659-2"/>
    <n v="10"/>
    <n v="10"/>
    <x v="33"/>
    <d v="2012-01-11T00:00:00"/>
    <n v="1"/>
    <m/>
    <m/>
  </r>
  <r>
    <x v="93"/>
    <x v="208"/>
    <s v="10723-1"/>
    <n v="50"/>
    <n v="50"/>
    <x v="34"/>
    <d v="2012-01-11T00:00:00"/>
    <n v="1"/>
    <m/>
    <m/>
  </r>
  <r>
    <x v="13"/>
    <x v="209"/>
    <s v="10122-5"/>
    <n v="50"/>
    <n v="50"/>
    <x v="34"/>
    <d v="2012-01-16T00:00:00"/>
    <n v="1"/>
    <m/>
    <m/>
  </r>
  <r>
    <x v="23"/>
    <x v="210"/>
    <s v="10654-1"/>
    <n v="20"/>
    <n v="20"/>
    <x v="34"/>
    <d v="2012-01-12T00:00:00"/>
    <n v="1"/>
    <m/>
    <m/>
  </r>
  <r>
    <x v="10"/>
    <x v="14"/>
    <s v="10711-1"/>
    <n v="2000"/>
    <n v="2000"/>
    <x v="34"/>
    <d v="2012-01-11T00:00:00"/>
    <n v="1"/>
    <m/>
    <m/>
  </r>
  <r>
    <x v="94"/>
    <x v="211"/>
    <s v="10718-1"/>
    <n v="250"/>
    <n v="250"/>
    <x v="34"/>
    <d v="2012-01-05T00:00:00"/>
    <n v="1"/>
    <m/>
    <m/>
  </r>
  <r>
    <x v="45"/>
    <x v="212"/>
    <s v="10699-1"/>
    <n v="125"/>
    <n v="125"/>
    <x v="34"/>
    <d v="2012-01-05T00:00:00"/>
    <n v="1"/>
    <m/>
    <m/>
  </r>
  <r>
    <x v="45"/>
    <x v="213"/>
    <s v="10700-1"/>
    <n v="250"/>
    <n v="250"/>
    <x v="34"/>
    <d v="2012-01-06T00:00:00"/>
    <n v="1"/>
    <m/>
    <m/>
  </r>
  <r>
    <x v="63"/>
    <x v="214"/>
    <s v="10685-1"/>
    <n v="15000"/>
    <n v="15107"/>
    <x v="34"/>
    <d v="2012-01-06T00:00:00"/>
    <n v="1"/>
    <m/>
    <m/>
  </r>
  <r>
    <x v="53"/>
    <x v="215"/>
    <s v="10686-1"/>
    <n v="100"/>
    <n v="100"/>
    <x v="34"/>
    <d v="2012-01-06T00:00:00"/>
    <n v="1"/>
    <m/>
    <m/>
  </r>
  <r>
    <x v="95"/>
    <x v="111"/>
    <s v="10514-2"/>
    <n v="100"/>
    <n v="99"/>
    <x v="34"/>
    <d v="2011-11-18T00:00:00"/>
    <n v="0"/>
    <m/>
    <s v="first article approve late"/>
  </r>
  <r>
    <x v="15"/>
    <x v="216"/>
    <s v="10617-3"/>
    <n v="10"/>
    <n v="10"/>
    <x v="34"/>
    <d v="2012-12-15T00:00:00"/>
    <n v="0"/>
    <n v="0"/>
    <m/>
  </r>
  <r>
    <x v="15"/>
    <x v="217"/>
    <s v="10512-5"/>
    <n v="5"/>
    <n v="5"/>
    <x v="34"/>
    <d v="2012-12-15T00:00:00"/>
    <n v="0"/>
    <n v="0"/>
    <m/>
  </r>
  <r>
    <x v="15"/>
    <x v="217"/>
    <s v="10557-2"/>
    <n v="5"/>
    <n v="5"/>
    <x v="34"/>
    <d v="2012-01-09T00:00:00"/>
    <n v="1"/>
    <m/>
    <m/>
  </r>
  <r>
    <x v="96"/>
    <x v="218"/>
    <s v="10709-1"/>
    <n v="100"/>
    <n v="103"/>
    <x v="34"/>
    <d v="2012-01-03T00:00:00"/>
    <n v="1"/>
    <m/>
    <s v="WE DO ASSY"/>
  </r>
  <r>
    <x v="18"/>
    <x v="219"/>
    <s v="10690-1"/>
    <n v="250"/>
    <n v="250"/>
    <x v="35"/>
    <d v="2012-01-09T00:00:00"/>
    <n v="1"/>
    <m/>
    <m/>
  </r>
  <r>
    <x v="47"/>
    <x v="220"/>
    <s v="10620-1"/>
    <n v="20"/>
    <n v="20"/>
    <x v="35"/>
    <d v="2012-01-09T00:00:00"/>
    <n v="1"/>
    <m/>
    <m/>
  </r>
  <r>
    <x v="97"/>
    <x v="221"/>
    <s v="10702-1"/>
    <n v="50"/>
    <n v="50"/>
    <x v="35"/>
    <d v="2012-01-09T00:00:00"/>
    <n v="1"/>
    <m/>
    <m/>
  </r>
  <r>
    <x v="53"/>
    <x v="222"/>
    <s v="10696-1"/>
    <n v="50"/>
    <n v="50"/>
    <x v="35"/>
    <d v="2012-01-09T00:00:00"/>
    <n v="1"/>
    <m/>
    <m/>
  </r>
  <r>
    <x v="15"/>
    <x v="223"/>
    <s v="10635-2"/>
    <n v="25"/>
    <n v="25"/>
    <x v="35"/>
    <d v="2011-12-22T00:00:00"/>
    <n v="0"/>
    <n v="0"/>
    <m/>
  </r>
  <r>
    <x v="98"/>
    <x v="224"/>
    <s v="10706-1"/>
    <n v="100"/>
    <n v="100"/>
    <x v="36"/>
    <d v="2012-01-13T00:00:00"/>
    <n v="1"/>
    <m/>
    <m/>
  </r>
  <r>
    <x v="96"/>
    <x v="131"/>
    <s v="10701-1"/>
    <n v="60"/>
    <n v="60"/>
    <x v="36"/>
    <d v="2012-01-16T00:00:00"/>
    <n v="1"/>
    <m/>
    <m/>
  </r>
  <r>
    <x v="96"/>
    <x v="132"/>
    <s v="10701-2"/>
    <n v="60"/>
    <n v="60"/>
    <x v="36"/>
    <d v="2012-01-16T00:00:00"/>
    <n v="1"/>
    <m/>
    <m/>
  </r>
  <r>
    <x v="96"/>
    <x v="133"/>
    <s v="10701-3"/>
    <n v="60"/>
    <n v="60"/>
    <x v="36"/>
    <d v="2012-01-16T00:00:00"/>
    <n v="1"/>
    <m/>
    <m/>
  </r>
  <r>
    <x v="96"/>
    <x v="134"/>
    <s v="10701-4"/>
    <n v="60"/>
    <n v="60"/>
    <x v="36"/>
    <d v="2012-01-16T00:00:00"/>
    <n v="1"/>
    <m/>
    <m/>
  </r>
  <r>
    <x v="15"/>
    <x v="216"/>
    <s v="10652-2"/>
    <n v="5"/>
    <n v="5"/>
    <x v="36"/>
    <d v="2012-01-12T00:00:00"/>
    <n v="1"/>
    <m/>
    <m/>
  </r>
  <r>
    <x v="99"/>
    <x v="225"/>
    <s v="10695-1"/>
    <n v="50"/>
    <n v="50"/>
    <x v="37"/>
    <d v="2012-01-06T00:00:00"/>
    <n v="1"/>
    <m/>
    <m/>
  </r>
  <r>
    <x v="1"/>
    <x v="3"/>
    <s v="10753-1"/>
    <n v="15"/>
    <n v="15"/>
    <x v="37"/>
    <d v="2012-01-10T00:00:00"/>
    <n v="1"/>
    <m/>
    <m/>
  </r>
  <r>
    <x v="100"/>
    <x v="226"/>
    <s v="10670-1"/>
    <n v="100"/>
    <n v="100"/>
    <x v="37"/>
    <d v="2012-01-04T00:00:00"/>
    <n v="0"/>
    <m/>
    <s v="RE DO"/>
  </r>
  <r>
    <x v="1"/>
    <x v="227"/>
    <s v="10742-1"/>
    <n v="10"/>
    <n v="10"/>
    <x v="37"/>
    <d v="2012-01-09T00:00:00"/>
    <n v="1"/>
    <m/>
    <m/>
  </r>
  <r>
    <x v="1"/>
    <x v="1"/>
    <s v="10742-2"/>
    <n v="10"/>
    <n v="10"/>
    <x v="37"/>
    <d v="2012-01-09T00:00:00"/>
    <n v="1"/>
    <m/>
    <m/>
  </r>
  <r>
    <x v="15"/>
    <x v="64"/>
    <s v="10698-1"/>
    <n v="20"/>
    <n v="20"/>
    <x v="37"/>
    <d v="2012-01-12T00:00:00"/>
    <n v="1"/>
    <m/>
    <m/>
  </r>
  <r>
    <x v="7"/>
    <x v="166"/>
    <s v="10637-2"/>
    <n v="100"/>
    <n v="100"/>
    <x v="37"/>
    <d v="2012-01-12T00:00:00"/>
    <n v="1"/>
    <m/>
    <m/>
  </r>
  <r>
    <x v="63"/>
    <x v="121"/>
    <s v="107010-1"/>
    <n v="15000"/>
    <n v="15279"/>
    <x v="37"/>
    <d v="2012-01-16T00:00:00"/>
    <n v="1"/>
    <m/>
    <m/>
  </r>
  <r>
    <x v="48"/>
    <x v="228"/>
    <s v="10653-1"/>
    <n v="50"/>
    <n v="50"/>
    <x v="37"/>
    <d v="2012-01-13T00:00:00"/>
    <n v="1"/>
    <m/>
    <m/>
  </r>
  <r>
    <x v="33"/>
    <x v="169"/>
    <s v="10748-2"/>
    <n v="100"/>
    <n v="100"/>
    <x v="37"/>
    <d v="2012-01-23T00:00:00"/>
    <n v="1"/>
    <m/>
    <m/>
  </r>
  <r>
    <x v="61"/>
    <x v="119"/>
    <s v="10610-1"/>
    <n v="250"/>
    <n v="250"/>
    <x v="37"/>
    <d v="2012-01-09T00:00:00"/>
    <n v="1"/>
    <m/>
    <m/>
  </r>
  <r>
    <x v="90"/>
    <x v="229"/>
    <s v="10351-3"/>
    <n v="1350"/>
    <n v="1350"/>
    <x v="37"/>
    <d v="2012-01-23T00:00:00"/>
    <n v="1"/>
    <m/>
    <m/>
  </r>
  <r>
    <x v="42"/>
    <x v="230"/>
    <s v="10734-2"/>
    <n v="100"/>
    <n v="100"/>
    <x v="37"/>
    <d v="2012-01-14T00:00:00"/>
    <n v="1"/>
    <m/>
    <m/>
  </r>
  <r>
    <x v="4"/>
    <x v="231"/>
    <s v="10717-1"/>
    <n v="50"/>
    <n v="60"/>
    <x v="38"/>
    <d v="2012-01-16T00:00:00"/>
    <n v="1"/>
    <m/>
    <m/>
  </r>
  <r>
    <x v="81"/>
    <x v="232"/>
    <s v="10705-1"/>
    <n v="100"/>
    <n v="100"/>
    <x v="38"/>
    <d v="2012-01-11T00:00:00"/>
    <n v="1"/>
    <m/>
    <m/>
  </r>
  <r>
    <x v="101"/>
    <x v="233"/>
    <s v="10759-1"/>
    <n v="150"/>
    <n v="150"/>
    <x v="38"/>
    <d v="2012-01-12T00:00:00"/>
    <n v="1"/>
    <m/>
    <m/>
  </r>
  <r>
    <x v="93"/>
    <x v="234"/>
    <s v="10689-1"/>
    <n v="455"/>
    <n v="455"/>
    <x v="39"/>
    <d v="2012-01-16T00:00:00"/>
    <n v="1"/>
    <m/>
    <m/>
  </r>
  <r>
    <x v="96"/>
    <x v="135"/>
    <s v="10701-5"/>
    <n v="60"/>
    <n v="60"/>
    <x v="39"/>
    <d v="2012-01-16T00:00:00"/>
    <n v="1"/>
    <m/>
    <m/>
  </r>
  <r>
    <x v="10"/>
    <x v="14"/>
    <s v="10711-2"/>
    <n v="2000"/>
    <n v="2000"/>
    <x v="39"/>
    <d v="2012-01-18T00:00:00"/>
    <n v="1"/>
    <m/>
    <m/>
  </r>
  <r>
    <x v="47"/>
    <x v="88"/>
    <s v="10619-1"/>
    <n v="10"/>
    <n v="10"/>
    <x v="39"/>
    <d v="2012-01-18T00:00:00"/>
    <n v="1"/>
    <m/>
    <m/>
  </r>
  <r>
    <x v="102"/>
    <x v="235"/>
    <s v="10719-1"/>
    <n v="4000"/>
    <n v="4000"/>
    <x v="39"/>
    <d v="2012-01-13T00:00:00"/>
    <n v="1"/>
    <m/>
    <m/>
  </r>
  <r>
    <x v="21"/>
    <x v="236"/>
    <s v="10660-2"/>
    <n v="20"/>
    <n v="20"/>
    <x v="39"/>
    <d v="2012-01-17T00:00:00"/>
    <n v="1"/>
    <m/>
    <m/>
  </r>
  <r>
    <x v="103"/>
    <x v="50"/>
    <s v="10691-2"/>
    <n v="50"/>
    <n v="50"/>
    <x v="39"/>
    <d v="2012-01-16T00:00:00"/>
    <n v="1"/>
    <m/>
    <m/>
  </r>
  <r>
    <x v="96"/>
    <x v="237"/>
    <s v="10761-1"/>
    <n v="8"/>
    <n v="8"/>
    <x v="39"/>
    <d v="2012-01-10T00:00:00"/>
    <n v="1"/>
    <m/>
    <m/>
  </r>
  <r>
    <x v="104"/>
    <x v="237"/>
    <s v="10754-1"/>
    <n v="20"/>
    <n v="20"/>
    <x v="40"/>
    <d v="2012-01-20T00:00:00"/>
    <n v="1"/>
    <m/>
    <m/>
  </r>
  <r>
    <x v="6"/>
    <x v="238"/>
    <s v="10730-1"/>
    <n v="50"/>
    <n v="54"/>
    <x v="40"/>
    <d v="2012-01-16T00:00:00"/>
    <n v="1"/>
    <m/>
    <m/>
  </r>
  <r>
    <x v="105"/>
    <x v="239"/>
    <s v="10731-1"/>
    <n v="1000"/>
    <n v="1000"/>
    <x v="40"/>
    <d v="2012-01-16T00:00:00"/>
    <n v="1"/>
    <m/>
    <m/>
  </r>
  <r>
    <x v="106"/>
    <x v="240"/>
    <s v="9498-6"/>
    <n v="300"/>
    <n v="321"/>
    <x v="40"/>
    <d v="2012-06-30T00:00:00"/>
    <n v="0"/>
    <m/>
    <m/>
  </r>
  <r>
    <x v="16"/>
    <x v="241"/>
    <s v="10762-1"/>
    <n v="3"/>
    <n v="3"/>
    <x v="40"/>
    <d v="2012-01-13T00:00:00"/>
    <n v="1"/>
    <m/>
    <m/>
  </r>
  <r>
    <x v="107"/>
    <x v="242"/>
    <s v="10763-1"/>
    <n v="3"/>
    <n v="3"/>
    <x v="40"/>
    <d v="2012-01-19T00:00:00"/>
    <n v="1"/>
    <m/>
    <m/>
  </r>
  <r>
    <x v="107"/>
    <x v="243"/>
    <s v="2"/>
    <n v="3"/>
    <n v="3"/>
    <x v="40"/>
    <d v="2012-01-19T00:00:00"/>
    <n v="1"/>
    <m/>
    <m/>
  </r>
  <r>
    <x v="107"/>
    <x v="244"/>
    <s v="3"/>
    <n v="3"/>
    <n v="3"/>
    <x v="40"/>
    <d v="2012-01-19T00:00:00"/>
    <n v="1"/>
    <m/>
    <m/>
  </r>
  <r>
    <x v="107"/>
    <x v="245"/>
    <s v="4"/>
    <n v="3"/>
    <n v="3"/>
    <x v="40"/>
    <d v="2012-01-19T00:00:00"/>
    <n v="1"/>
    <m/>
    <m/>
  </r>
  <r>
    <x v="107"/>
    <x v="246"/>
    <s v="5"/>
    <n v="3"/>
    <n v="3"/>
    <x v="40"/>
    <d v="2012-01-19T00:00:00"/>
    <n v="1"/>
    <m/>
    <m/>
  </r>
  <r>
    <x v="107"/>
    <x v="247"/>
    <s v="6"/>
    <n v="3"/>
    <n v="3"/>
    <x v="40"/>
    <d v="2012-01-19T00:00:00"/>
    <n v="1"/>
    <m/>
    <m/>
  </r>
  <r>
    <x v="108"/>
    <x v="248"/>
    <s v="10739-1"/>
    <n v="100"/>
    <n v="100"/>
    <x v="41"/>
    <d v="2012-01-19T00:00:00"/>
    <n v="1"/>
    <m/>
    <m/>
  </r>
  <r>
    <x v="109"/>
    <x v="249"/>
    <s v="10732-1"/>
    <n v="100"/>
    <n v="100"/>
    <x v="41"/>
    <d v="2012-01-19T00:00:00"/>
    <n v="1"/>
    <m/>
    <m/>
  </r>
  <r>
    <x v="110"/>
    <x v="18"/>
    <s v="10708-4"/>
    <n v="250"/>
    <n v="250"/>
    <x v="41"/>
    <d v="2012-01-19T00:00:00"/>
    <n v="1"/>
    <m/>
    <m/>
  </r>
  <r>
    <x v="23"/>
    <x v="38"/>
    <s v="10402-4"/>
    <n v="13"/>
    <n v="13"/>
    <x v="41"/>
    <d v="2012-01-17T00:00:00"/>
    <n v="1"/>
    <m/>
    <m/>
  </r>
  <r>
    <x v="90"/>
    <x v="229"/>
    <s v="10351-4"/>
    <n v="600"/>
    <n v="600"/>
    <x v="42"/>
    <d v="2012-01-23T00:00:00"/>
    <n v="1"/>
    <m/>
    <m/>
  </r>
  <r>
    <x v="6"/>
    <x v="250"/>
    <s v="10740-1"/>
    <n v="40"/>
    <n v="43"/>
    <x v="42"/>
    <d v="2012-01-20T00:00:00"/>
    <n v="1"/>
    <m/>
    <m/>
  </r>
  <r>
    <x v="6"/>
    <x v="251"/>
    <s v="2"/>
    <n v="10"/>
    <n v="10"/>
    <x v="42"/>
    <d v="2012-01-20T00:00:00"/>
    <n v="1"/>
    <m/>
    <m/>
  </r>
  <r>
    <x v="111"/>
    <x v="252"/>
    <s v="10728-1"/>
    <n v="100"/>
    <n v="100"/>
    <x v="42"/>
    <d v="2012-01-23T00:00:00"/>
    <n v="1"/>
    <m/>
    <m/>
  </r>
  <r>
    <x v="112"/>
    <x v="253"/>
    <s v="10756-1"/>
    <n v="2"/>
    <n v="2"/>
    <x v="42"/>
    <d v="2012-01-25T00:00:00"/>
    <n v="1"/>
    <m/>
    <m/>
  </r>
  <r>
    <x v="10"/>
    <x v="14"/>
    <s v="10711-3"/>
    <n v="2000"/>
    <n v="2000"/>
    <x v="42"/>
    <d v="2012-01-25T00:00:00"/>
    <n v="1"/>
    <m/>
    <m/>
  </r>
  <r>
    <x v="29"/>
    <x v="254"/>
    <s v="10735-1"/>
    <n v="300"/>
    <n v="300"/>
    <x v="42"/>
    <d v="2012-01-20T00:00:00"/>
    <n v="1"/>
    <m/>
    <m/>
  </r>
  <r>
    <x v="29"/>
    <x v="255"/>
    <s v="2"/>
    <n v="300"/>
    <n v="300"/>
    <x v="42"/>
    <d v="2012-01-20T00:00:00"/>
    <n v="1"/>
    <m/>
    <m/>
  </r>
  <r>
    <x v="15"/>
    <x v="52"/>
    <s v="10724-1"/>
    <n v="6"/>
    <n v="6"/>
    <x v="42"/>
    <d v="2012-01-20T00:00:00"/>
    <n v="1"/>
    <m/>
    <m/>
  </r>
  <r>
    <x v="113"/>
    <x v="256"/>
    <s v="10708-2"/>
    <n v="100"/>
    <n v="100"/>
    <x v="42"/>
    <d v="2012-01-20T00:00:00"/>
    <n v="1"/>
    <m/>
    <m/>
  </r>
  <r>
    <x v="18"/>
    <x v="257"/>
    <s v="10755-1"/>
    <n v="100"/>
    <n v="100"/>
    <x v="42"/>
    <d v="2012-01-18T00:00:00"/>
    <n v="1"/>
    <m/>
    <m/>
  </r>
  <r>
    <x v="18"/>
    <x v="258"/>
    <s v="10726-1"/>
    <n v="100"/>
    <n v="100"/>
    <x v="42"/>
    <d v="2012-01-18T00:00:00"/>
    <n v="1"/>
    <m/>
    <m/>
  </r>
  <r>
    <x v="18"/>
    <x v="259"/>
    <s v="2"/>
    <n v="100"/>
    <n v="100"/>
    <x v="42"/>
    <d v="2012-01-18T00:00:00"/>
    <n v="1"/>
    <m/>
    <m/>
  </r>
  <r>
    <x v="13"/>
    <x v="260"/>
    <s v="10727-2"/>
    <n v="25"/>
    <n v="25"/>
    <x v="42"/>
    <d v="2012-01-20T00:00:00"/>
    <n v="1"/>
    <m/>
    <m/>
  </r>
  <r>
    <x v="15"/>
    <x v="52"/>
    <s v="10799-1"/>
    <n v="6"/>
    <n v="6"/>
    <x v="42"/>
    <d v="2012-01-18T00:00:00"/>
    <n v="1"/>
    <m/>
    <m/>
  </r>
  <r>
    <x v="90"/>
    <x v="204"/>
    <s v="10527-1"/>
    <n v="100"/>
    <n v="100"/>
    <x v="42"/>
    <d v="2012-01-19T00:00:00"/>
    <n v="1"/>
    <m/>
    <m/>
  </r>
  <r>
    <x v="10"/>
    <x v="13"/>
    <s v="10703-3"/>
    <n v="3000"/>
    <n v="3000"/>
    <x v="42"/>
    <d v="2012-01-24T00:00:00"/>
    <n v="1"/>
    <m/>
    <m/>
  </r>
  <r>
    <x v="10"/>
    <x v="12"/>
    <s v="10704-3"/>
    <n v="3000"/>
    <n v="3000"/>
    <x v="42"/>
    <d v="2012-01-24T00:00:00"/>
    <n v="1"/>
    <m/>
    <m/>
  </r>
  <r>
    <x v="48"/>
    <x v="261"/>
    <s v="10714-2"/>
    <n v="12"/>
    <n v="12"/>
    <x v="42"/>
    <d v="2012-01-18T00:00:00"/>
    <n v="1"/>
    <m/>
    <m/>
  </r>
  <r>
    <x v="9"/>
    <x v="262"/>
    <s v="10736-1"/>
    <n v="500"/>
    <n v="500"/>
    <x v="43"/>
    <d v="2012-01-19T00:00:00"/>
    <n v="1"/>
    <m/>
    <m/>
  </r>
  <r>
    <x v="113"/>
    <x v="263"/>
    <s v="10708-6"/>
    <n v="100"/>
    <n v="100"/>
    <x v="43"/>
    <d v="2012-01-19T00:00:00"/>
    <n v="1"/>
    <m/>
    <m/>
  </r>
  <r>
    <x v="70"/>
    <x v="264"/>
    <s v="10786-1"/>
    <n v="25"/>
    <n v="25"/>
    <x v="43"/>
    <d v="2012-01-17T00:00:00"/>
    <n v="1"/>
    <m/>
    <m/>
  </r>
  <r>
    <x v="114"/>
    <x v="265"/>
    <s v="10750-1"/>
    <n v="1"/>
    <n v="1"/>
    <x v="44"/>
    <d v="2012-01-22T00:00:00"/>
    <n v="1"/>
    <m/>
    <m/>
  </r>
  <r>
    <x v="7"/>
    <x v="266"/>
    <s v="10741-1"/>
    <n v="105"/>
    <n v="105"/>
    <x v="44"/>
    <d v="2012-01-23T00:00:00"/>
    <n v="1"/>
    <m/>
    <m/>
  </r>
  <r>
    <x v="115"/>
    <x v="267"/>
    <s v="10737-1"/>
    <n v="10"/>
    <n v="10"/>
    <x v="44"/>
    <d v="2012-01-19T00:00:00"/>
    <n v="1"/>
    <m/>
    <m/>
  </r>
  <r>
    <x v="115"/>
    <x v="268"/>
    <s v="2"/>
    <n v="10"/>
    <n v="10"/>
    <x v="44"/>
    <d v="2012-01-19T00:00:00"/>
    <n v="1"/>
    <m/>
    <m/>
  </r>
  <r>
    <x v="33"/>
    <x v="269"/>
    <s v="10748-1"/>
    <n v="105"/>
    <n v="105"/>
    <x v="45"/>
    <d v="2012-01-24T00:00:00"/>
    <n v="1"/>
    <m/>
    <m/>
  </r>
  <r>
    <x v="33"/>
    <x v="270"/>
    <s v="3"/>
    <n v="250"/>
    <n v="259"/>
    <x v="45"/>
    <d v="2012-01-24T00:00:00"/>
    <n v="1"/>
    <m/>
    <m/>
  </r>
  <r>
    <x v="42"/>
    <x v="271"/>
    <s v="10503-5"/>
    <n v="100"/>
    <n v="100"/>
    <x v="45"/>
    <d v="2012-01-31T00:00:00"/>
    <n v="1"/>
    <m/>
    <m/>
  </r>
  <r>
    <x v="103"/>
    <x v="272"/>
    <s v="10751-1"/>
    <n v="10"/>
    <n v="10"/>
    <x v="45"/>
    <d v="2012-01-20T00:00:00"/>
    <n v="1"/>
    <m/>
    <m/>
  </r>
  <r>
    <x v="47"/>
    <x v="273"/>
    <s v="10747-1"/>
    <n v="10"/>
    <n v="10"/>
    <x v="45"/>
    <d v="2012-01-23T00:00:00"/>
    <n v="1"/>
    <m/>
    <m/>
  </r>
  <r>
    <x v="116"/>
    <x v="274"/>
    <s v="10745-1"/>
    <n v="200"/>
    <n v="200"/>
    <x v="45"/>
    <d v="2012-01-23T00:00:00"/>
    <n v="1"/>
    <m/>
    <m/>
  </r>
  <r>
    <x v="117"/>
    <x v="275"/>
    <s v="10743-1"/>
    <n v="500"/>
    <n v="500"/>
    <x v="45"/>
    <d v="2012-01-23T00:00:00"/>
    <n v="1"/>
    <m/>
    <m/>
  </r>
  <r>
    <x v="118"/>
    <x v="276"/>
    <s v="10757-1"/>
    <n v="100"/>
    <n v="100"/>
    <x v="45"/>
    <d v="2012-01-24T00:00:00"/>
    <n v="1"/>
    <m/>
    <m/>
  </r>
  <r>
    <x v="63"/>
    <x v="277"/>
    <s v="10744-1"/>
    <n v="10000"/>
    <n v="10032"/>
    <x v="45"/>
    <d v="2012-02-01T00:00:00"/>
    <n v="1"/>
    <m/>
    <m/>
  </r>
  <r>
    <x v="93"/>
    <x v="24"/>
    <s v="10768-1"/>
    <n v="100"/>
    <n v="100"/>
    <x v="45"/>
    <d v="2012-01-27T00:00:00"/>
    <n v="1"/>
    <m/>
    <m/>
  </r>
  <r>
    <x v="54"/>
    <x v="106"/>
    <s v="10544-4"/>
    <n v="25"/>
    <n v="25"/>
    <x v="45"/>
    <d v="2012-01-30T00:00:00"/>
    <n v="1"/>
    <m/>
    <m/>
  </r>
  <r>
    <x v="34"/>
    <x v="193"/>
    <s v="10265-6"/>
    <n v="120"/>
    <n v="120"/>
    <x v="45"/>
    <d v="2012-01-30T00:00:00"/>
    <n v="1"/>
    <m/>
    <m/>
  </r>
  <r>
    <x v="119"/>
    <x v="278"/>
    <s v="10772-1"/>
    <n v="6"/>
    <n v="6"/>
    <x v="45"/>
    <d v="2012-01-27T00:00:00"/>
    <n v="1"/>
    <m/>
    <m/>
  </r>
  <r>
    <x v="18"/>
    <x v="279"/>
    <s v="10795-1"/>
    <n v="100"/>
    <n v="100"/>
    <x v="46"/>
    <d v="2012-01-25T00:00:00"/>
    <n v="1"/>
    <m/>
    <m/>
  </r>
  <r>
    <x v="120"/>
    <x v="280"/>
    <s v="10760-1"/>
    <n v="30"/>
    <n v="30"/>
    <x v="46"/>
    <d v="2012-01-27T00:00:00"/>
    <n v="1"/>
    <m/>
    <m/>
  </r>
  <r>
    <x v="121"/>
    <x v="281"/>
    <s v="10809-1"/>
    <n v="130"/>
    <n v="132"/>
    <x v="46"/>
    <d v="2012-01-27T00:00:00"/>
    <n v="1"/>
    <m/>
    <m/>
  </r>
  <r>
    <x v="122"/>
    <x v="282"/>
    <s v="10639-1"/>
    <n v="100"/>
    <n v="100"/>
    <x v="47"/>
    <d v="2012-01-30T00:00:00"/>
    <n v="1"/>
    <m/>
    <m/>
  </r>
  <r>
    <x v="123"/>
    <x v="283"/>
    <s v="10765-1"/>
    <n v="54"/>
    <n v="54"/>
    <x v="47"/>
    <d v="2012-01-27T00:00:00"/>
    <n v="1"/>
    <m/>
    <m/>
  </r>
  <r>
    <x v="3"/>
    <x v="284"/>
    <s v="10758-1"/>
    <n v="10"/>
    <n v="10"/>
    <x v="47"/>
    <d v="2012-01-26T00:00:00"/>
    <n v="1"/>
    <m/>
    <m/>
  </r>
  <r>
    <x v="124"/>
    <x v="285"/>
    <s v="10764-1"/>
    <n v="50"/>
    <n v="50"/>
    <x v="47"/>
    <d v="2012-01-27T00:00:00"/>
    <n v="1"/>
    <m/>
    <m/>
  </r>
  <r>
    <x v="18"/>
    <x v="286"/>
    <s v="10771-1"/>
    <n v="100"/>
    <n v="101"/>
    <x v="47"/>
    <d v="2012-01-31T00:00:00"/>
    <n v="1"/>
    <m/>
    <m/>
  </r>
  <r>
    <x v="25"/>
    <x v="287"/>
    <s v="10462-2"/>
    <n v="100"/>
    <n v="100"/>
    <x v="48"/>
    <d v="2012-01-28T00:00:00"/>
    <n v="1"/>
    <m/>
    <m/>
  </r>
  <r>
    <x v="95"/>
    <x v="111"/>
    <s v="10846-1"/>
    <n v="1"/>
    <n v="1"/>
    <x v="48"/>
    <d v="2012-01-30T00:00:00"/>
    <n v="1"/>
    <m/>
    <m/>
  </r>
  <r>
    <x v="125"/>
    <x v="288"/>
    <s v="10720-1"/>
    <n v="100"/>
    <n v="100"/>
    <x v="48"/>
    <d v="2012-01-30T00:00:00"/>
    <n v="1"/>
    <m/>
    <m/>
  </r>
  <r>
    <x v="1"/>
    <x v="289"/>
    <s v="10800-1"/>
    <n v="10"/>
    <n v="10"/>
    <x v="49"/>
    <d v="2012-01-30T00:00:00"/>
    <n v="1"/>
    <m/>
    <m/>
  </r>
  <r>
    <x v="1"/>
    <x v="290"/>
    <s v="2"/>
    <n v="10"/>
    <n v="10"/>
    <x v="49"/>
    <d v="2012-01-30T00:00:00"/>
    <n v="1"/>
    <m/>
    <m/>
  </r>
  <r>
    <x v="1"/>
    <x v="291"/>
    <s v="3"/>
    <n v="10"/>
    <n v="10"/>
    <x v="49"/>
    <d v="2012-01-30T00:00:00"/>
    <n v="1"/>
    <m/>
    <m/>
  </r>
  <r>
    <x v="1"/>
    <x v="292"/>
    <s v="4"/>
    <n v="10"/>
    <n v="10"/>
    <x v="49"/>
    <d v="2012-01-30T00:00:00"/>
    <n v="1"/>
    <m/>
    <m/>
  </r>
  <r>
    <x v="47"/>
    <x v="293"/>
    <s v="10747-2"/>
    <n v="50"/>
    <n v="50"/>
    <x v="49"/>
    <d v="2012-02-02T00:00:00"/>
    <n v="1"/>
    <m/>
    <m/>
  </r>
  <r>
    <x v="47"/>
    <x v="294"/>
    <s v="3"/>
    <n v="20"/>
    <n v="20"/>
    <x v="49"/>
    <d v="2012-02-02T00:00:00"/>
    <n v="1"/>
    <m/>
    <m/>
  </r>
  <r>
    <x v="126"/>
    <x v="295"/>
    <s v="10780-1"/>
    <n v="50"/>
    <n v="50"/>
    <x v="49"/>
    <d v="2012-02-01T00:00:00"/>
    <n v="1"/>
    <m/>
    <m/>
  </r>
  <r>
    <x v="127"/>
    <x v="296"/>
    <s v="10782-2"/>
    <n v="1000"/>
    <n v="1000"/>
    <x v="49"/>
    <d v="2012-02-01T00:00:00"/>
    <n v="1"/>
    <m/>
    <m/>
  </r>
  <r>
    <x v="15"/>
    <x v="52"/>
    <s v="10682-5"/>
    <n v="25"/>
    <n v="25"/>
    <x v="49"/>
    <d v="2012-02-03T00:00:00"/>
    <n v="1"/>
    <m/>
    <m/>
  </r>
  <r>
    <x v="80"/>
    <x v="297"/>
    <s v="10826-1"/>
    <n v="50"/>
    <n v="50"/>
    <x v="49"/>
    <d v="2012-01-27T00:00:00"/>
    <n v="1"/>
    <m/>
    <m/>
  </r>
  <r>
    <x v="9"/>
    <x v="298"/>
    <s v="10779-1"/>
    <n v="100"/>
    <n v="100"/>
    <x v="49"/>
    <d v="2012-01-28T00:00:00"/>
    <n v="1"/>
    <m/>
    <m/>
  </r>
  <r>
    <x v="10"/>
    <x v="13"/>
    <s v="10805-1"/>
    <n v="3000"/>
    <n v="3000"/>
    <x v="50"/>
    <d v="2012-01-31T00:00:00"/>
    <n v="1"/>
    <m/>
    <m/>
  </r>
  <r>
    <x v="10"/>
    <x v="12"/>
    <s v="10806-1"/>
    <n v="3000"/>
    <n v="3000"/>
    <x v="50"/>
    <d v="2012-01-31T00:00:00"/>
    <n v="1"/>
    <m/>
    <m/>
  </r>
  <r>
    <x v="10"/>
    <x v="14"/>
    <s v="10802-1"/>
    <n v="2000"/>
    <n v="2000"/>
    <x v="50"/>
    <d v="2012-01-31T00:00:00"/>
    <n v="1"/>
    <m/>
    <m/>
  </r>
  <r>
    <x v="128"/>
    <x v="299"/>
    <s v="10630-1"/>
    <n v="3000"/>
    <n v="3000"/>
    <x v="50"/>
    <d v="2012-02-03T00:00:00"/>
    <n v="1"/>
    <m/>
    <m/>
  </r>
  <r>
    <x v="90"/>
    <x v="300"/>
    <s v="10404-1"/>
    <n v="100"/>
    <n v="100"/>
    <x v="50"/>
    <d v="2012-02-06T00:00:00"/>
    <n v="1"/>
    <m/>
    <m/>
  </r>
  <r>
    <x v="18"/>
    <x v="301"/>
    <s v="10778-1"/>
    <n v="50"/>
    <n v="50"/>
    <x v="50"/>
    <d v="2012-01-31T00:00:00"/>
    <n v="1"/>
    <m/>
    <m/>
  </r>
  <r>
    <x v="31"/>
    <x v="302"/>
    <s v="10793-1"/>
    <n v="20"/>
    <n v="20"/>
    <x v="50"/>
    <d v="2012-01-30T00:00:00"/>
    <n v="1"/>
    <m/>
    <m/>
  </r>
  <r>
    <x v="31"/>
    <x v="51"/>
    <s v="2"/>
    <n v="20"/>
    <n v="20"/>
    <x v="50"/>
    <d v="2012-01-30T00:00:00"/>
    <n v="1"/>
    <m/>
    <m/>
  </r>
  <r>
    <x v="129"/>
    <x v="303"/>
    <s v="10833-1"/>
    <n v="5"/>
    <n v="5"/>
    <x v="50"/>
    <d v="2012-01-30T00:00:00"/>
    <n v="1"/>
    <m/>
    <m/>
  </r>
  <r>
    <x v="130"/>
    <x v="304"/>
    <s v="10842-1"/>
    <n v="1"/>
    <n v="1"/>
    <x v="51"/>
    <d v="2012-02-06T00:00:00"/>
    <n v="1"/>
    <m/>
    <m/>
  </r>
  <r>
    <x v="89"/>
    <x v="305"/>
    <s v="10797-1"/>
    <n v="52"/>
    <n v="52"/>
    <x v="51"/>
    <d v="2012-02-03T00:00:00"/>
    <n v="1"/>
    <m/>
    <m/>
  </r>
  <r>
    <x v="96"/>
    <x v="306"/>
    <s v="10773-1"/>
    <n v="100"/>
    <n v="100"/>
    <x v="51"/>
    <d v="2012-02-03T00:00:00"/>
    <n v="1"/>
    <m/>
    <m/>
  </r>
  <r>
    <x v="50"/>
    <x v="307"/>
    <s v="10671-1"/>
    <n v="500"/>
    <n v="500"/>
    <x v="51"/>
    <d v="2012-02-03T00:00:00"/>
    <n v="1"/>
    <m/>
    <m/>
  </r>
  <r>
    <x v="116"/>
    <x v="308"/>
    <s v="10775-1"/>
    <n v="250"/>
    <n v="250"/>
    <x v="51"/>
    <d v="2012-02-03T00:00:00"/>
    <n v="1"/>
    <m/>
    <m/>
  </r>
  <r>
    <x v="116"/>
    <x v="309"/>
    <s v="2"/>
    <n v="100"/>
    <n v="100"/>
    <x v="51"/>
    <d v="2012-02-03T00:00:00"/>
    <n v="1"/>
    <m/>
    <m/>
  </r>
  <r>
    <x v="6"/>
    <x v="310"/>
    <s v="10781-1"/>
    <n v="25"/>
    <n v="27"/>
    <x v="51"/>
    <d v="2012-02-01T00:00:00"/>
    <n v="1"/>
    <m/>
    <m/>
  </r>
  <r>
    <x v="6"/>
    <x v="311"/>
    <s v="2"/>
    <n v="50"/>
    <n v="50"/>
    <x v="51"/>
    <d v="2012-02-01T00:00:00"/>
    <n v="1"/>
    <m/>
    <m/>
  </r>
  <r>
    <x v="127"/>
    <x v="312"/>
    <s v="10782-1"/>
    <n v="1000"/>
    <n v="1000"/>
    <x v="51"/>
    <d v="2012-02-03T00:00:00"/>
    <n v="1"/>
    <m/>
    <m/>
  </r>
  <r>
    <x v="8"/>
    <x v="313"/>
    <s v="10777-1"/>
    <n v="300"/>
    <n v="300"/>
    <x v="51"/>
    <d v="2012-02-03T00:00:00"/>
    <n v="1"/>
    <m/>
    <m/>
  </r>
  <r>
    <x v="39"/>
    <x v="314"/>
    <s v="10790-1"/>
    <n v="7"/>
    <n v="7"/>
    <x v="51"/>
    <d v="2012-02-03T00:00:00"/>
    <n v="1"/>
    <m/>
    <m/>
  </r>
  <r>
    <x v="131"/>
    <x v="315"/>
    <s v="10827-1"/>
    <n v="200"/>
    <n v="200"/>
    <x v="51"/>
    <d v="2012-02-15T00:00:00"/>
    <n v="1"/>
    <m/>
    <m/>
  </r>
  <r>
    <x v="123"/>
    <x v="316"/>
    <s v="10796-1"/>
    <n v="200"/>
    <n v="200"/>
    <x v="52"/>
    <d v="2012-02-03T00:00:00"/>
    <n v="1"/>
    <m/>
    <m/>
  </r>
  <r>
    <x v="96"/>
    <x v="317"/>
    <s v="10812-2"/>
    <n v="25"/>
    <n v="25"/>
    <x v="52"/>
    <d v="2012-02-01T00:00:00"/>
    <n v="1"/>
    <m/>
    <s v="CUSTOMER DID NOT SUPPLY PARTS ON TIME"/>
  </r>
  <r>
    <x v="90"/>
    <x v="229"/>
    <s v="10767-1"/>
    <n v="1050"/>
    <n v="1050"/>
    <x v="52"/>
    <s v="KANBAN"/>
    <n v="1"/>
    <m/>
    <m/>
  </r>
  <r>
    <x v="132"/>
    <x v="318"/>
    <m/>
    <n v="14"/>
    <n v="14"/>
    <x v="52"/>
    <d v="2012-02-05T00:00:00"/>
    <n v="1"/>
    <m/>
    <m/>
  </r>
  <r>
    <x v="131"/>
    <x v="319"/>
    <s v="10845-1"/>
    <n v="10"/>
    <n v="12"/>
    <x v="52"/>
    <d v="2012-02-20T00:00:00"/>
    <n v="1"/>
    <m/>
    <m/>
  </r>
  <r>
    <x v="131"/>
    <x v="315"/>
    <m/>
    <n v="10"/>
    <n v="10"/>
    <x v="52"/>
    <s v="O/S"/>
    <n v="1"/>
    <m/>
    <s v="OK BY CUSTOMER"/>
  </r>
  <r>
    <x v="133"/>
    <x v="320"/>
    <m/>
    <n v="1"/>
    <n v="1"/>
    <x v="52"/>
    <s v="SAMPLE"/>
    <n v="1"/>
    <m/>
    <s v="SAMPLE FOR APPROVAL"/>
  </r>
  <r>
    <x v="114"/>
    <x v="265"/>
    <s v="10750-2"/>
    <n v="150"/>
    <n v="150"/>
    <x v="52"/>
    <d v="2012-01-26T00:00:00"/>
    <n v="1"/>
    <m/>
    <s v="FIRST ARTICLE TOOK MORE TIME TO APPROVE"/>
  </r>
  <r>
    <x v="134"/>
    <x v="321"/>
    <s v="10832-1"/>
    <n v="2500"/>
    <n v="2500"/>
    <x v="52"/>
    <d v="2012-02-01T00:00:00"/>
    <n v="1"/>
    <m/>
    <m/>
  </r>
  <r>
    <x v="18"/>
    <x v="279"/>
    <s v="10795-1"/>
    <n v="150"/>
    <n v="150"/>
    <x v="53"/>
    <d v="2012-02-06T00:00:00"/>
    <n v="1"/>
    <m/>
    <m/>
  </r>
  <r>
    <x v="7"/>
    <x v="166"/>
    <s v="10665"/>
    <n v="100"/>
    <n v="100"/>
    <x v="53"/>
    <d v="2012-02-06T00:00:00"/>
    <n v="1"/>
    <m/>
    <m/>
  </r>
  <r>
    <x v="10"/>
    <x v="14"/>
    <s v="10802-2"/>
    <n v="2000"/>
    <n v="2000"/>
    <x v="53"/>
    <d v="2012-02-07T00:00:00"/>
    <n v="1"/>
    <m/>
    <m/>
  </r>
  <r>
    <x v="10"/>
    <x v="12"/>
    <s v="10806-2"/>
    <n v="3000"/>
    <n v="3000"/>
    <x v="53"/>
    <d v="2012-02-07T00:00:00"/>
    <n v="1"/>
    <m/>
    <m/>
  </r>
  <r>
    <x v="10"/>
    <x v="13"/>
    <s v="10805-2"/>
    <n v="3000"/>
    <n v="3000"/>
    <x v="53"/>
    <d v="2012-02-07T00:00:00"/>
    <n v="1"/>
    <m/>
    <m/>
  </r>
  <r>
    <x v="18"/>
    <x v="322"/>
    <s v="10792-1"/>
    <n v="500"/>
    <n v="500"/>
    <x v="53"/>
    <d v="2012-02-19T00:00:00"/>
    <n v="1"/>
    <m/>
    <m/>
  </r>
  <r>
    <x v="134"/>
    <x v="323"/>
    <s v="10749-4"/>
    <n v="27"/>
    <n v="27"/>
    <x v="53"/>
    <d v="2012-02-02T00:00:00"/>
    <n v="1"/>
    <m/>
    <m/>
  </r>
  <r>
    <x v="135"/>
    <x v="324"/>
    <s v="10817-1"/>
    <n v="50"/>
    <n v="50"/>
    <x v="53"/>
    <d v="2012-02-06T00:00:00"/>
    <n v="1"/>
    <m/>
    <m/>
  </r>
  <r>
    <x v="18"/>
    <x v="257"/>
    <s v="10874-1"/>
    <n v="400"/>
    <n v="400"/>
    <x v="54"/>
    <d v="2012-02-06T00:00:00"/>
    <n v="1"/>
    <m/>
    <m/>
  </r>
  <r>
    <x v="23"/>
    <x v="325"/>
    <s v="10769-2"/>
    <n v="10"/>
    <n v="10"/>
    <x v="54"/>
    <d v="2012-02-08T00:00:00"/>
    <n v="1"/>
    <m/>
    <m/>
  </r>
  <r>
    <x v="101"/>
    <x v="233"/>
    <s v="10787-3"/>
    <n v="175"/>
    <n v="175"/>
    <x v="54"/>
    <d v="2012-02-08T00:00:00"/>
    <n v="1"/>
    <m/>
    <m/>
  </r>
  <r>
    <x v="101"/>
    <x v="326"/>
    <s v="-4"/>
    <n v="75"/>
    <n v="75"/>
    <x v="54"/>
    <d v="2012-02-08T00:00:00"/>
    <n v="1"/>
    <m/>
    <m/>
  </r>
  <r>
    <x v="105"/>
    <x v="239"/>
    <s v="10813-1"/>
    <n v="1000"/>
    <n v="1000"/>
    <x v="55"/>
    <d v="2012-02-07T00:00:00"/>
    <n v="1"/>
    <m/>
    <m/>
  </r>
  <r>
    <x v="18"/>
    <x v="327"/>
    <s v="10859-1"/>
    <n v="25"/>
    <n v="25"/>
    <x v="56"/>
    <d v="2012-02-07T00:00:00"/>
    <n v="1"/>
    <m/>
    <m/>
  </r>
  <r>
    <x v="8"/>
    <x v="328"/>
    <s v="10777-2"/>
    <n v="300"/>
    <n v="100"/>
    <x v="56"/>
    <d v="2012-02-06T00:00:00"/>
    <n v="1"/>
    <m/>
    <m/>
  </r>
  <r>
    <x v="7"/>
    <x v="329"/>
    <s v="10770"/>
    <n v="500"/>
    <n v="512"/>
    <x v="56"/>
    <d v="2012-02-10T00:00:00"/>
    <n v="1"/>
    <m/>
    <m/>
  </r>
  <r>
    <x v="63"/>
    <x v="330"/>
    <s v="10850-1"/>
    <n v="10000"/>
    <n v="10080"/>
    <x v="56"/>
    <d v="2012-02-09T00:00:00"/>
    <n v="1"/>
    <m/>
    <m/>
  </r>
  <r>
    <x v="136"/>
    <x v="331"/>
    <s v="10815-1"/>
    <n v="304"/>
    <n v="304"/>
    <x v="56"/>
    <d v="2012-02-10T00:00:00"/>
    <n v="1"/>
    <m/>
    <m/>
  </r>
  <r>
    <x v="63"/>
    <x v="332"/>
    <s v="10801-1"/>
    <n v="10000"/>
    <n v="10080"/>
    <x v="56"/>
    <d v="2012-02-13T00:00:00"/>
    <n v="1"/>
    <m/>
    <m/>
  </r>
  <r>
    <x v="60"/>
    <x v="333"/>
    <s v="10837-1"/>
    <n v="30"/>
    <n v="30"/>
    <x v="56"/>
    <d v="2012-02-13T00:00:00"/>
    <n v="1"/>
    <m/>
    <m/>
  </r>
  <r>
    <x v="48"/>
    <x v="89"/>
    <s v="10746-2"/>
    <n v="100"/>
    <n v="100"/>
    <x v="57"/>
    <d v="2012-02-10T00:00:00"/>
    <n v="1"/>
    <m/>
    <m/>
  </r>
  <r>
    <x v="137"/>
    <x v="334"/>
    <s v="10814-1"/>
    <n v="25"/>
    <n v="25"/>
    <x v="57"/>
    <d v="2012-02-10T00:00:00"/>
    <n v="1"/>
    <m/>
    <m/>
  </r>
  <r>
    <x v="137"/>
    <x v="335"/>
    <s v="-2"/>
    <n v="25"/>
    <n v="25"/>
    <x v="57"/>
    <d v="2012-02-10T00:00:00"/>
    <n v="1"/>
    <m/>
    <m/>
  </r>
  <r>
    <x v="53"/>
    <x v="104"/>
    <s v="10791-1"/>
    <n v="100"/>
    <n v="100"/>
    <x v="57"/>
    <d v="2012-02-10T00:00:00"/>
    <n v="1"/>
    <m/>
    <m/>
  </r>
  <r>
    <x v="53"/>
    <x v="103"/>
    <s v="-2"/>
    <n v="100"/>
    <n v="100"/>
    <x v="57"/>
    <d v="2012-02-10T00:00:00"/>
    <n v="1"/>
    <m/>
    <m/>
  </r>
  <r>
    <x v="8"/>
    <x v="10"/>
    <s v="10798-1"/>
    <n v="25"/>
    <n v="25"/>
    <x v="57"/>
    <d v="2012-02-13T00:00:00"/>
    <n v="1"/>
    <m/>
    <m/>
  </r>
  <r>
    <x v="8"/>
    <x v="336"/>
    <s v="-2"/>
    <n v="25"/>
    <n v="25"/>
    <x v="57"/>
    <d v="2012-02-13T00:00:00"/>
    <n v="1"/>
    <m/>
    <m/>
  </r>
  <r>
    <x v="21"/>
    <x v="337"/>
    <s v="10655-1"/>
    <n v="10"/>
    <n v="10"/>
    <x v="57"/>
    <d v="2012-01-26T00:00:00"/>
    <n v="0"/>
    <m/>
    <m/>
  </r>
  <r>
    <x v="10"/>
    <x v="14"/>
    <s v="10802-3"/>
    <n v="2000"/>
    <n v="2000"/>
    <x v="57"/>
    <d v="2012-02-13T00:00:00"/>
    <n v="1"/>
    <m/>
    <m/>
  </r>
  <r>
    <x v="10"/>
    <x v="13"/>
    <s v="10805-3"/>
    <n v="3000"/>
    <n v="3000"/>
    <x v="57"/>
    <d v="2012-02-13T00:00:00"/>
    <n v="1"/>
    <m/>
    <m/>
  </r>
  <r>
    <x v="10"/>
    <x v="12"/>
    <s v="10806-3"/>
    <n v="3000"/>
    <n v="3000"/>
    <x v="57"/>
    <d v="2012-02-13T00:00:00"/>
    <n v="1"/>
    <m/>
    <m/>
  </r>
  <r>
    <x v="1"/>
    <x v="137"/>
    <s v="10821-1"/>
    <n v="10"/>
    <n v="10"/>
    <x v="57"/>
    <d v="2012-02-13T00:00:00"/>
    <n v="1"/>
    <m/>
    <m/>
  </r>
  <r>
    <x v="136"/>
    <x v="338"/>
    <s v="10789-1"/>
    <n v="500"/>
    <n v="503"/>
    <x v="57"/>
    <d v="2012-02-13T00:00:00"/>
    <n v="1"/>
    <m/>
    <m/>
  </r>
  <r>
    <x v="29"/>
    <x v="339"/>
    <s v="10869-1"/>
    <n v="25"/>
    <n v="25"/>
    <x v="57"/>
    <d v="2012-02-10T00:00:00"/>
    <n v="1"/>
    <m/>
    <m/>
  </r>
  <r>
    <x v="138"/>
    <x v="340"/>
    <s v="10862-1"/>
    <n v="8"/>
    <n v="8"/>
    <x v="57"/>
    <d v="2012-02-08T00:00:00"/>
    <n v="1"/>
    <m/>
    <m/>
  </r>
  <r>
    <x v="1"/>
    <x v="341"/>
    <s v="10836-1"/>
    <n v="10"/>
    <n v="10"/>
    <x v="58"/>
    <d v="2012-02-14T00:00:00"/>
    <n v="1"/>
    <m/>
    <m/>
  </r>
  <r>
    <x v="139"/>
    <x v="122"/>
    <s v="10808-2"/>
    <n v="25"/>
    <n v="25"/>
    <x v="58"/>
    <d v="2012-02-17T00:00:00"/>
    <n v="1"/>
    <m/>
    <m/>
  </r>
  <r>
    <x v="113"/>
    <x v="256"/>
    <s v="10794-1"/>
    <n v="100"/>
    <n v="100"/>
    <x v="58"/>
    <d v="2012-02-17T00:00:00"/>
    <n v="1"/>
    <m/>
    <m/>
  </r>
  <r>
    <x v="40"/>
    <x v="342"/>
    <s v="10881-1"/>
    <n v="100"/>
    <n v="103"/>
    <x v="58"/>
    <d v="2012-02-17T00:00:00"/>
    <n v="1"/>
    <m/>
    <m/>
  </r>
  <r>
    <x v="40"/>
    <x v="343"/>
    <s v="-2"/>
    <n v="100"/>
    <n v="103"/>
    <x v="58"/>
    <d v="2012-02-17T00:00:00"/>
    <n v="1"/>
    <m/>
    <m/>
  </r>
  <r>
    <x v="8"/>
    <x v="344"/>
    <s v="10873-1"/>
    <n v="300"/>
    <n v="300"/>
    <x v="58"/>
    <d v="2012-02-17T00:00:00"/>
    <n v="1"/>
    <m/>
    <m/>
  </r>
  <r>
    <x v="4"/>
    <x v="345"/>
    <s v="10816-1"/>
    <n v="50"/>
    <n v="51"/>
    <x v="59"/>
    <d v="2012-02-20T00:00:00"/>
    <n v="1"/>
    <m/>
    <m/>
  </r>
  <r>
    <x v="55"/>
    <x v="346"/>
    <s v="10848-1"/>
    <n v="60"/>
    <n v="60"/>
    <x v="59"/>
    <d v="2012-02-13T00:00:00"/>
    <n v="1"/>
    <m/>
    <m/>
  </r>
  <r>
    <x v="6"/>
    <x v="107"/>
    <s v="10598-1"/>
    <n v="50"/>
    <n v="51"/>
    <x v="59"/>
    <d v="2012-02-20T00:00:00"/>
    <n v="1"/>
    <m/>
    <m/>
  </r>
  <r>
    <x v="140"/>
    <x v="347"/>
    <s v="10716-2"/>
    <n v="450"/>
    <n v="450"/>
    <x v="59"/>
    <d v="2012-02-10T00:00:00"/>
    <n v="1"/>
    <m/>
    <s v="CUSTOMER PICKUP"/>
  </r>
  <r>
    <x v="1"/>
    <x v="3"/>
    <s v="10883-1"/>
    <n v="10"/>
    <n v="10"/>
    <x v="60"/>
    <d v="2012-02-15T00:00:00"/>
    <n v="1"/>
    <m/>
    <m/>
  </r>
  <r>
    <x v="18"/>
    <x v="348"/>
    <s v="10858-1"/>
    <n v="25"/>
    <n v="25"/>
    <x v="61"/>
    <d v="2012-02-20T00:00:00"/>
    <n v="1"/>
    <m/>
    <m/>
  </r>
  <r>
    <x v="16"/>
    <x v="349"/>
    <s v="10838-1"/>
    <n v="4"/>
    <n v="4"/>
    <x v="61"/>
    <d v="2012-02-23T00:00:00"/>
    <n v="1"/>
    <m/>
    <m/>
  </r>
  <r>
    <x v="89"/>
    <x v="350"/>
    <s v="10839-1"/>
    <n v="5"/>
    <n v="5"/>
    <x v="61"/>
    <d v="2012-02-21T00:00:00"/>
    <n v="1"/>
    <m/>
    <m/>
  </r>
  <r>
    <x v="89"/>
    <x v="351"/>
    <s v="2"/>
    <n v="5"/>
    <n v="5"/>
    <x v="61"/>
    <d v="2012-02-21T00:00:00"/>
    <n v="1"/>
    <m/>
    <m/>
  </r>
  <r>
    <x v="7"/>
    <x v="352"/>
    <s v="10819-1"/>
    <n v="250"/>
    <n v="250"/>
    <x v="61"/>
    <d v="2012-02-21T00:00:00"/>
    <n v="1"/>
    <m/>
    <m/>
  </r>
  <r>
    <x v="141"/>
    <x v="353"/>
    <s v="10843-1"/>
    <n v="3"/>
    <n v="3"/>
    <x v="61"/>
    <d v="2012-02-21T00:00:00"/>
    <n v="1"/>
    <m/>
    <m/>
  </r>
  <r>
    <x v="42"/>
    <x v="79"/>
    <s v="10503-6"/>
    <n v="100"/>
    <n v="100"/>
    <x v="61"/>
    <d v="2012-02-21T00:00:00"/>
    <n v="1"/>
    <m/>
    <m/>
  </r>
  <r>
    <x v="18"/>
    <x v="354"/>
    <s v="10834-1"/>
    <n v="200"/>
    <n v="200"/>
    <x v="61"/>
    <d v="2012-02-21T00:00:00"/>
    <n v="1"/>
    <m/>
    <m/>
  </r>
  <r>
    <x v="135"/>
    <x v="178"/>
    <s v="10856-1"/>
    <n v="110"/>
    <n v="100"/>
    <x v="61"/>
    <d v="2012-02-21T00:00:00"/>
    <n v="1"/>
    <m/>
    <m/>
  </r>
  <r>
    <x v="21"/>
    <x v="355"/>
    <s v="10659-3"/>
    <n v="20"/>
    <n v="20"/>
    <x v="61"/>
    <d v="2012-02-23T00:00:00"/>
    <n v="1"/>
    <m/>
    <m/>
  </r>
  <r>
    <x v="16"/>
    <x v="349"/>
    <s v="10838-1"/>
    <n v="4"/>
    <n v="4"/>
    <x v="62"/>
    <d v="2012-02-23T00:00:00"/>
    <n v="1"/>
    <m/>
    <m/>
  </r>
  <r>
    <x v="18"/>
    <x v="348"/>
    <s v="10858-1"/>
    <n v="25"/>
    <n v="25"/>
    <x v="62"/>
    <d v="2012-02-23T00:00:00"/>
    <n v="1"/>
    <m/>
    <m/>
  </r>
  <r>
    <x v="90"/>
    <x v="229"/>
    <m/>
    <n v="1000"/>
    <n v="1000"/>
    <x v="62"/>
    <s v="KANBAN"/>
    <n v="1"/>
    <m/>
    <m/>
  </r>
  <r>
    <x v="34"/>
    <x v="193"/>
    <s v="10568-8"/>
    <n v="150"/>
    <n v="150"/>
    <x v="63"/>
    <d v="2012-01-01T00:00:00"/>
    <n v="0"/>
    <m/>
    <s v="PARTS HAVE LONG LEAD TIME"/>
  </r>
  <r>
    <x v="23"/>
    <x v="356"/>
    <s v="10841-6"/>
    <n v="10"/>
    <n v="10"/>
    <x v="64"/>
    <d v="2012-02-24T00:00:00"/>
    <n v="1"/>
    <m/>
    <m/>
  </r>
  <r>
    <x v="23"/>
    <x v="210"/>
    <s v="10830-2"/>
    <n v="20"/>
    <n v="20"/>
    <x v="64"/>
    <d v="2012-02-24T00:00:00"/>
    <n v="1"/>
    <m/>
    <m/>
  </r>
  <r>
    <x v="8"/>
    <x v="328"/>
    <s v="10777-2"/>
    <n v="200"/>
    <n v="200"/>
    <x v="64"/>
    <d v="2012-02-06T00:00:00"/>
    <n v="0"/>
    <m/>
    <s v="LATE FROM TOP"/>
  </r>
  <r>
    <x v="47"/>
    <x v="357"/>
    <s v="10867-1"/>
    <n v="10"/>
    <n v="10"/>
    <x v="64"/>
    <d v="2012-02-27T00:00:00"/>
    <n v="1"/>
    <m/>
    <m/>
  </r>
  <r>
    <x v="47"/>
    <x v="358"/>
    <s v="2"/>
    <n v="20"/>
    <n v="20"/>
    <x v="64"/>
    <d v="2012-02-27T00:00:00"/>
    <n v="1"/>
    <m/>
    <m/>
  </r>
  <r>
    <x v="48"/>
    <x v="89"/>
    <s v="10811-2"/>
    <n v="100"/>
    <n v="100"/>
    <x v="64"/>
    <d v="2012-02-27T00:00:00"/>
    <n v="1"/>
    <m/>
    <m/>
  </r>
  <r>
    <x v="113"/>
    <x v="256"/>
    <s v="10794-2"/>
    <n v="100"/>
    <n v="100"/>
    <x v="64"/>
    <d v="2012-03-01T00:00:00"/>
    <n v="1"/>
    <m/>
    <m/>
  </r>
  <r>
    <x v="142"/>
    <x v="359"/>
    <s v="10851-2"/>
    <n v="25"/>
    <n v="25"/>
    <x v="64"/>
    <d v="2012-02-24T00:00:00"/>
    <n v="1"/>
    <m/>
    <m/>
  </r>
  <r>
    <x v="132"/>
    <x v="360"/>
    <s v="10903-2"/>
    <n v="14"/>
    <n v="14"/>
    <x v="65"/>
    <d v="2012-02-24T00:00:00"/>
    <n v="1"/>
    <m/>
    <m/>
  </r>
  <r>
    <x v="9"/>
    <x v="361"/>
    <s v="10905-1"/>
    <n v="10"/>
    <n v="10"/>
    <x v="65"/>
    <d v="2012-02-23T00:00:00"/>
    <n v="1"/>
    <m/>
    <m/>
  </r>
  <r>
    <x v="143"/>
    <x v="362"/>
    <s v="10863-1"/>
    <n v="100"/>
    <n v="100"/>
    <x v="66"/>
    <d v="2012-02-23T00:00:00"/>
    <n v="1"/>
    <m/>
    <m/>
  </r>
  <r>
    <x v="116"/>
    <x v="363"/>
    <s v="10878-1"/>
    <n v="100"/>
    <n v="100"/>
    <x v="67"/>
    <d v="2012-03-01T00:00:00"/>
    <n v="1"/>
    <m/>
    <m/>
  </r>
  <r>
    <x v="8"/>
    <x v="364"/>
    <s v="10865-1"/>
    <n v="50"/>
    <n v="50"/>
    <x v="67"/>
    <d v="2012-02-28T00:00:00"/>
    <n v="1"/>
    <m/>
    <m/>
  </r>
  <r>
    <x v="29"/>
    <x v="365"/>
    <s v="10868-1"/>
    <n v="25"/>
    <n v="25"/>
    <x v="67"/>
    <d v="2012-02-28T00:00:00"/>
    <n v="1"/>
    <m/>
    <m/>
  </r>
  <r>
    <x v="10"/>
    <x v="13"/>
    <s v="10871-2"/>
    <n v="3000"/>
    <n v="3000"/>
    <x v="68"/>
    <d v="2012-03-01T00:00:00"/>
    <n v="1"/>
    <m/>
    <m/>
  </r>
  <r>
    <x v="10"/>
    <x v="12"/>
    <s v="10872-2"/>
    <n v="3000"/>
    <n v="3000"/>
    <x v="68"/>
    <d v="2012-03-01T00:00:00"/>
    <n v="1"/>
    <m/>
    <m/>
  </r>
  <r>
    <x v="90"/>
    <x v="366"/>
    <s v="10649-1"/>
    <n v="250"/>
    <n v="250"/>
    <x v="68"/>
    <d v="2012-03-05T00:00:00"/>
    <n v="1"/>
    <m/>
    <m/>
  </r>
  <r>
    <x v="90"/>
    <x v="367"/>
    <s v="10857-1"/>
    <n v="200"/>
    <n v="200"/>
    <x v="68"/>
    <d v="2012-03-05T00:00:00"/>
    <n v="1"/>
    <m/>
    <m/>
  </r>
  <r>
    <x v="90"/>
    <x v="368"/>
    <s v="10566-1"/>
    <n v="450"/>
    <n v="450"/>
    <x v="68"/>
    <d v="2012-03-05T00:00:00"/>
    <n v="1"/>
    <m/>
    <m/>
  </r>
  <r>
    <x v="54"/>
    <x v="106"/>
    <s v="10544-5"/>
    <n v="25"/>
    <n v="25"/>
    <x v="68"/>
    <d v="2012-03-01T00:00:00"/>
    <n v="1"/>
    <m/>
    <m/>
  </r>
  <r>
    <x v="1"/>
    <x v="53"/>
    <s v="10899-1"/>
    <n v="10"/>
    <n v="10"/>
    <x v="68"/>
    <d v="2012-02-28T00:00:00"/>
    <n v="1"/>
    <m/>
    <m/>
  </r>
  <r>
    <x v="1"/>
    <x v="205"/>
    <s v="10900-1"/>
    <n v="10"/>
    <n v="10"/>
    <x v="68"/>
    <d v="2012-02-27T00:00:00"/>
    <n v="1"/>
    <m/>
    <m/>
  </r>
  <r>
    <x v="15"/>
    <x v="52"/>
    <s v="10822-1"/>
    <n v="5"/>
    <n v="5"/>
    <x v="68"/>
    <d v="2012-03-02T00:00:00"/>
    <n v="1"/>
    <m/>
    <m/>
  </r>
  <r>
    <x v="15"/>
    <x v="52"/>
    <s v="10818-2"/>
    <n v="25"/>
    <n v="25"/>
    <x v="68"/>
    <d v="2012-03-02T00:00:00"/>
    <n v="1"/>
    <m/>
    <m/>
  </r>
  <r>
    <x v="144"/>
    <x v="44"/>
    <s v="10350-2"/>
    <n v="180"/>
    <n v="192"/>
    <x v="68"/>
    <d v="2012-03-02T00:00:00"/>
    <n v="1"/>
    <m/>
    <m/>
  </r>
  <r>
    <x v="10"/>
    <x v="14"/>
    <s v="10870-2"/>
    <n v="2000"/>
    <n v="2000"/>
    <x v="68"/>
    <d v="2012-03-01T00:00:00"/>
    <n v="1"/>
    <m/>
    <m/>
  </r>
  <r>
    <x v="23"/>
    <x v="356"/>
    <s v="10866-7"/>
    <n v="20"/>
    <n v="20"/>
    <x v="69"/>
    <d v="2012-02-29T00:00:00"/>
    <n v="1"/>
    <m/>
    <m/>
  </r>
  <r>
    <x v="18"/>
    <x v="369"/>
    <s v="10792-1"/>
    <n v="275"/>
    <n v="275"/>
    <x v="69"/>
    <d v="2012-03-01T00:00:00"/>
    <n v="1"/>
    <m/>
    <m/>
  </r>
  <r>
    <x v="8"/>
    <x v="370"/>
    <s v="10875-1"/>
    <n v="200"/>
    <n v="200"/>
    <x v="69"/>
    <d v="2012-03-01T00:00:00"/>
    <n v="1"/>
    <m/>
    <m/>
  </r>
  <r>
    <x v="145"/>
    <x v="371"/>
    <s v="10919-1"/>
    <n v="250"/>
    <n v="250"/>
    <x v="69"/>
    <d v="2012-02-29T00:00:00"/>
    <n v="1"/>
    <m/>
    <m/>
  </r>
  <r>
    <x v="18"/>
    <x v="372"/>
    <s v="10922-2"/>
    <n v="25"/>
    <n v="25"/>
    <x v="69"/>
    <d v="2012-02-29T00:00:00"/>
    <n v="1"/>
    <m/>
    <m/>
  </r>
  <r>
    <x v="18"/>
    <x v="194"/>
    <s v="3"/>
    <n v="25"/>
    <n v="25"/>
    <x v="69"/>
    <d v="2012-02-29T00:00:00"/>
    <n v="1"/>
    <m/>
    <m/>
  </r>
  <r>
    <x v="63"/>
    <x v="214"/>
    <s v="10861-1"/>
    <n v="10000"/>
    <n v="10012"/>
    <x v="69"/>
    <d v="2012-02-29T00:00:00"/>
    <n v="1"/>
    <m/>
    <m/>
  </r>
  <r>
    <x v="60"/>
    <x v="373"/>
    <s v="10898-1"/>
    <n v="100"/>
    <n v="100"/>
    <x v="69"/>
    <d v="2012-03-01T00:00:00"/>
    <n v="1"/>
    <m/>
    <m/>
  </r>
  <r>
    <x v="60"/>
    <x v="374"/>
    <s v="2"/>
    <n v="560"/>
    <n v="560"/>
    <x v="69"/>
    <d v="2012-03-01T00:00:00"/>
    <n v="1"/>
    <m/>
    <m/>
  </r>
  <r>
    <x v="4"/>
    <x v="6"/>
    <s v="10879-1"/>
    <n v="50"/>
    <n v="50"/>
    <x v="69"/>
    <d v="2012-03-06T00:00:00"/>
    <n v="1"/>
    <m/>
    <m/>
  </r>
  <r>
    <x v="125"/>
    <x v="375"/>
    <s v="10820-1"/>
    <n v="100"/>
    <n v="100"/>
    <x v="69"/>
    <d v="2012-03-02T00:00:00"/>
    <n v="1"/>
    <m/>
    <m/>
  </r>
  <r>
    <x v="116"/>
    <x v="376"/>
    <s v="10878-2"/>
    <n v="250"/>
    <n v="250"/>
    <x v="69"/>
    <d v="2012-03-02T00:00:00"/>
    <n v="1"/>
    <m/>
    <m/>
  </r>
  <r>
    <x v="133"/>
    <x v="320"/>
    <s v="10785-2"/>
    <n v="4"/>
    <n v="4"/>
    <x v="70"/>
    <d v="2012-03-05T00:00:00"/>
    <n v="1"/>
    <m/>
    <m/>
  </r>
  <r>
    <x v="23"/>
    <x v="377"/>
    <s v="10841-2)"/>
    <n v="10"/>
    <n v="10"/>
    <x v="70"/>
    <d v="2012-02-25T00:00:00"/>
    <n v="1"/>
    <m/>
    <s v="CUSTOMER GIVE LATE PARTS"/>
  </r>
  <r>
    <x v="45"/>
    <x v="84"/>
    <s v="10906-1"/>
    <n v="50"/>
    <n v="50"/>
    <x v="70"/>
    <d v="2012-03-05T00:00:00"/>
    <n v="1"/>
    <m/>
    <m/>
  </r>
  <r>
    <x v="146"/>
    <x v="180"/>
    <s v="10886-1"/>
    <n v="100"/>
    <n v="100"/>
    <x v="70"/>
    <d v="2012-03-06T00:00:00"/>
    <n v="1"/>
    <m/>
    <m/>
  </r>
  <r>
    <x v="1"/>
    <x v="1"/>
    <s v="10894-1"/>
    <n v="10"/>
    <n v="10"/>
    <x v="70"/>
    <d v="2012-03-06T00:00:00"/>
    <n v="1"/>
    <m/>
    <m/>
  </r>
  <r>
    <x v="1"/>
    <x v="2"/>
    <s v="2"/>
    <n v="10"/>
    <n v="10"/>
    <x v="70"/>
    <d v="2012-03-06T00:00:00"/>
    <n v="1"/>
    <m/>
    <m/>
  </r>
  <r>
    <x v="18"/>
    <x v="378"/>
    <s v="10922-1"/>
    <n v="25"/>
    <n v="25"/>
    <x v="70"/>
    <d v="2012-03-02T00:00:00"/>
    <n v="1"/>
    <m/>
    <m/>
  </r>
  <r>
    <x v="131"/>
    <x v="379"/>
    <s v="10902-2"/>
    <n v="106"/>
    <n v="106"/>
    <x v="70"/>
    <d v="2012-03-02T00:00:00"/>
    <n v="1"/>
    <m/>
    <m/>
  </r>
  <r>
    <x v="113"/>
    <x v="380"/>
    <s v="10847-2"/>
    <n v="100"/>
    <n v="100"/>
    <x v="71"/>
    <d v="2012-03-03T00:00:00"/>
    <n v="1"/>
    <m/>
    <m/>
  </r>
  <r>
    <x v="48"/>
    <x v="323"/>
    <s v="10830-1"/>
    <n v="500"/>
    <n v="519"/>
    <x v="71"/>
    <d v="2012-03-03T00:00:00"/>
    <n v="1"/>
    <m/>
    <m/>
  </r>
  <r>
    <x v="96"/>
    <x v="317"/>
    <s v="10925-2"/>
    <n v="25"/>
    <n v="5"/>
    <x v="71"/>
    <d v="2012-03-02T00:00:00"/>
    <n v="1"/>
    <m/>
    <s v="CUSTOMER GIVE LATE PARTS"/>
  </r>
  <r>
    <x v="29"/>
    <x v="381"/>
    <s v="10888-1"/>
    <n v="100"/>
    <n v="112"/>
    <x v="71"/>
    <d v="2012-03-07T00:00:00"/>
    <n v="1"/>
    <m/>
    <m/>
  </r>
  <r>
    <x v="15"/>
    <x v="33"/>
    <s v="10682-3"/>
    <n v="10"/>
    <n v="10"/>
    <x v="71"/>
    <d v="2012-03-06T00:00:00"/>
    <n v="1"/>
    <m/>
    <m/>
  </r>
  <r>
    <x v="104"/>
    <x v="382"/>
    <s v="10885-1"/>
    <n v="50"/>
    <n v="50"/>
    <x v="71"/>
    <d v="2012-03-06T00:00:00"/>
    <n v="1"/>
    <m/>
    <m/>
  </r>
  <r>
    <x v="96"/>
    <x v="317"/>
    <s v="10925-2"/>
    <n v="25"/>
    <n v="20"/>
    <x v="72"/>
    <d v="2012-03-02T00:00:00"/>
    <n v="1"/>
    <m/>
    <s v="CUSTOMER GIVE LATE PARTS"/>
  </r>
  <r>
    <x v="9"/>
    <x v="383"/>
    <s v="10915-1"/>
    <n v="10"/>
    <n v="10"/>
    <x v="72"/>
    <d v="2012-03-06T00:00:00"/>
    <n v="1"/>
    <m/>
    <m/>
  </r>
  <r>
    <x v="9"/>
    <x v="361"/>
    <s v="10939-1"/>
    <n v="60"/>
    <n v="60"/>
    <x v="72"/>
    <d v="2012-03-06T00:00:00"/>
    <n v="1"/>
    <m/>
    <m/>
  </r>
  <r>
    <x v="1"/>
    <x v="384"/>
    <s v="10942-1"/>
    <n v="10"/>
    <n v="10"/>
    <x v="72"/>
    <d v="2012-03-07T00:00:00"/>
    <n v="1"/>
    <m/>
    <m/>
  </r>
  <r>
    <x v="121"/>
    <x v="385"/>
    <s v="10891-1"/>
    <n v="25"/>
    <n v="25"/>
    <x v="72"/>
    <d v="2012-03-08T00:00:00"/>
    <n v="1"/>
    <m/>
    <m/>
  </r>
  <r>
    <x v="147"/>
    <x v="386"/>
    <s v="10895-1"/>
    <n v="50"/>
    <n v="50"/>
    <x v="72"/>
    <d v="2012-03-08T00:00:00"/>
    <n v="1"/>
    <m/>
    <m/>
  </r>
  <r>
    <x v="90"/>
    <x v="387"/>
    <s v="10783-1"/>
    <n v="100"/>
    <n v="100"/>
    <x v="72"/>
    <d v="2012-03-12T00:00:00"/>
    <n v="1"/>
    <m/>
    <m/>
  </r>
  <r>
    <x v="148"/>
    <x v="203"/>
    <s v="10938-1"/>
    <n v="100"/>
    <n v="100"/>
    <x v="72"/>
    <d v="2012-03-06T00:00:00"/>
    <n v="1"/>
    <m/>
    <m/>
  </r>
  <r>
    <x v="10"/>
    <x v="14"/>
    <s v="10870-3"/>
    <n v="2000"/>
    <n v="2000"/>
    <x v="72"/>
    <d v="2012-03-08T00:00:00"/>
    <n v="1"/>
    <m/>
    <m/>
  </r>
  <r>
    <x v="10"/>
    <x v="13"/>
    <s v="10781-3"/>
    <n v="3000"/>
    <n v="3000"/>
    <x v="72"/>
    <d v="2012-03-08T00:00:00"/>
    <n v="1"/>
    <m/>
    <m/>
  </r>
  <r>
    <x v="10"/>
    <x v="12"/>
    <s v="10872-3"/>
    <n v="3000"/>
    <n v="3000"/>
    <x v="72"/>
    <d v="2012-03-08T00:00:00"/>
    <n v="1"/>
    <m/>
    <m/>
  </r>
  <r>
    <x v="7"/>
    <x v="166"/>
    <s v="10880-1"/>
    <n v="100"/>
    <n v="100"/>
    <x v="73"/>
    <d v="2012-03-12T00:00:00"/>
    <n v="1"/>
    <m/>
    <m/>
  </r>
  <r>
    <x v="15"/>
    <x v="33"/>
    <s v="10912-3"/>
    <n v="10"/>
    <n v="10"/>
    <x v="73"/>
    <d v="2012-03-08T00:00:00"/>
    <n v="1"/>
    <m/>
    <m/>
  </r>
  <r>
    <x v="18"/>
    <x v="191"/>
    <s v="10941-1"/>
    <n v="100"/>
    <n v="100"/>
    <x v="73"/>
    <d v="2012-03-08T00:00:00"/>
    <n v="1"/>
    <m/>
    <m/>
  </r>
  <r>
    <x v="8"/>
    <x v="388"/>
    <s v="10860-1"/>
    <n v="50"/>
    <n v="50"/>
    <x v="73"/>
    <d v="2012-03-07T00:00:00"/>
    <n v="1"/>
    <m/>
    <m/>
  </r>
  <r>
    <x v="15"/>
    <x v="52"/>
    <s v="10927-2"/>
    <n v="9"/>
    <n v="9"/>
    <x v="73"/>
    <d v="2012-03-07T00:00:00"/>
    <n v="1"/>
    <m/>
    <m/>
  </r>
  <r>
    <x v="49"/>
    <x v="389"/>
    <s v="10953-2"/>
    <n v="2"/>
    <n v="2"/>
    <x v="74"/>
    <d v="2012-03-09T00:00:00"/>
    <n v="1"/>
    <m/>
    <m/>
  </r>
  <r>
    <x v="23"/>
    <x v="390"/>
    <s v="10841-8"/>
    <n v="10"/>
    <n v="10"/>
    <x v="74"/>
    <d v="2012-02-28T00:00:00"/>
    <n v="1"/>
    <m/>
    <s v="CUSTOMER GIVE LATE PARTS"/>
  </r>
  <r>
    <x v="53"/>
    <x v="215"/>
    <s v="10892-1"/>
    <n v="200"/>
    <n v="200"/>
    <x v="74"/>
    <d v="2012-03-12T00:00:00"/>
    <n v="1"/>
    <m/>
    <m/>
  </r>
  <r>
    <x v="149"/>
    <x v="391"/>
    <s v="10907-1"/>
    <n v="50"/>
    <n v="50"/>
    <x v="74"/>
    <d v="2012-03-13T00:00:00"/>
    <n v="1"/>
    <m/>
    <m/>
  </r>
  <r>
    <x v="29"/>
    <x v="392"/>
    <s v="10933-1"/>
    <n v="25"/>
    <n v="25"/>
    <x v="74"/>
    <d v="2012-03-12T00:00:00"/>
    <n v="1"/>
    <m/>
    <m/>
  </r>
  <r>
    <x v="29"/>
    <x v="393"/>
    <s v="2"/>
    <n v="10"/>
    <n v="10"/>
    <x v="74"/>
    <d v="2012-03-12T00:00:00"/>
    <n v="1"/>
    <m/>
    <m/>
  </r>
  <r>
    <x v="1"/>
    <x v="188"/>
    <s v="10959-1"/>
    <n v="25"/>
    <n v="25"/>
    <x v="74"/>
    <d v="2012-03-12T00:00:00"/>
    <n v="1"/>
    <m/>
    <m/>
  </r>
  <r>
    <x v="122"/>
    <x v="394"/>
    <s v="10849-1"/>
    <n v="50"/>
    <n v="50"/>
    <x v="74"/>
    <d v="2012-03-12T00:00:00"/>
    <n v="1"/>
    <m/>
    <m/>
  </r>
  <r>
    <x v="48"/>
    <x v="122"/>
    <s v="10864-2"/>
    <n v="50"/>
    <n v="50"/>
    <x v="74"/>
    <d v="2012-03-12T00:00:00"/>
    <n v="1"/>
    <m/>
    <m/>
  </r>
  <r>
    <x v="15"/>
    <x v="223"/>
    <s v="10884-2"/>
    <n v="25"/>
    <n v="25"/>
    <x v="74"/>
    <d v="2012-03-12T00:00:00"/>
    <n v="1"/>
    <m/>
    <m/>
  </r>
  <r>
    <x v="150"/>
    <x v="395"/>
    <s v="10929-2"/>
    <n v="200"/>
    <n v="200"/>
    <x v="74"/>
    <d v="2012-03-20T00:00:00"/>
    <n v="1"/>
    <m/>
    <m/>
  </r>
  <r>
    <x v="47"/>
    <x v="102"/>
    <s v="10976-1"/>
    <n v="15"/>
    <n v="15"/>
    <x v="75"/>
    <d v="2012-03-15T00:00:00"/>
    <n v="1"/>
    <m/>
    <m/>
  </r>
  <r>
    <x v="47"/>
    <x v="88"/>
    <s v="2"/>
    <n v="10"/>
    <n v="10"/>
    <x v="75"/>
    <d v="2012-03-15T00:00:00"/>
    <n v="1"/>
    <m/>
    <m/>
  </r>
  <r>
    <x v="47"/>
    <x v="100"/>
    <s v="3"/>
    <n v="20"/>
    <n v="20"/>
    <x v="75"/>
    <d v="2012-03-15T00:00:00"/>
    <n v="1"/>
    <m/>
    <m/>
  </r>
  <r>
    <x v="140"/>
    <x v="347"/>
    <s v="10887-2"/>
    <n v="450"/>
    <n v="450"/>
    <x v="75"/>
    <d v="2012-03-07T00:00:00"/>
    <n v="1"/>
    <m/>
    <s v="CUSTOMER GIVE LATE PARTS"/>
  </r>
  <r>
    <x v="18"/>
    <x v="36"/>
    <s v="10911-1"/>
    <n v="200"/>
    <n v="200"/>
    <x v="75"/>
    <d v="2012-03-15T00:00:00"/>
    <n v="1"/>
    <m/>
    <m/>
  </r>
  <r>
    <x v="18"/>
    <x v="396"/>
    <s v="2"/>
    <n v="50"/>
    <n v="50"/>
    <x v="75"/>
    <d v="2012-03-15T00:00:00"/>
    <n v="1"/>
    <m/>
    <m/>
  </r>
  <r>
    <x v="18"/>
    <x v="397"/>
    <s v="3"/>
    <n v="50"/>
    <n v="50"/>
    <x v="75"/>
    <d v="2012-03-15T00:00:00"/>
    <n v="1"/>
    <m/>
    <m/>
  </r>
  <r>
    <x v="18"/>
    <x v="398"/>
    <s v="4"/>
    <n v="200"/>
    <n v="200"/>
    <x v="75"/>
    <d v="2012-03-15T00:00:00"/>
    <n v="1"/>
    <m/>
    <m/>
  </r>
  <r>
    <x v="13"/>
    <x v="209"/>
    <s v="10853-2"/>
    <n v="50"/>
    <n v="50"/>
    <x v="75"/>
    <d v="2012-03-15T00:00:00"/>
    <n v="1"/>
    <m/>
    <m/>
  </r>
  <r>
    <x v="105"/>
    <x v="399"/>
    <s v="10908-1"/>
    <n v="1000"/>
    <n v="1000"/>
    <x v="75"/>
    <d v="2012-03-15T00:00:00"/>
    <n v="1"/>
    <m/>
    <m/>
  </r>
  <r>
    <x v="131"/>
    <x v="162"/>
    <s v="10893-5"/>
    <n v="300"/>
    <n v="300"/>
    <x v="75"/>
    <d v="2012-03-15T00:00:00"/>
    <n v="1"/>
    <m/>
    <m/>
  </r>
  <r>
    <x v="131"/>
    <x v="167"/>
    <s v="8"/>
    <n v="250"/>
    <n v="250"/>
    <x v="75"/>
    <d v="2012-03-15T00:00:00"/>
    <n v="1"/>
    <m/>
    <m/>
  </r>
  <r>
    <x v="131"/>
    <x v="27"/>
    <s v="6"/>
    <n v="200"/>
    <n v="200"/>
    <x v="75"/>
    <d v="2012-03-15T00:00:00"/>
    <n v="1"/>
    <m/>
    <m/>
  </r>
  <r>
    <x v="15"/>
    <x v="57"/>
    <s v="10943-1"/>
    <n v="5"/>
    <n v="5"/>
    <x v="75"/>
    <d v="2012-03-15T00:00:00"/>
    <n v="1"/>
    <m/>
    <m/>
  </r>
  <r>
    <x v="151"/>
    <x v="400"/>
    <s v="10877-2"/>
    <n v="100"/>
    <n v="100"/>
    <x v="75"/>
    <d v="2012-03-02T00:00:00"/>
    <n v="1"/>
    <m/>
    <s v="PARTS HAVE LONG LEAD"/>
  </r>
  <r>
    <x v="152"/>
    <x v="401"/>
    <s v="10989-1"/>
    <n v="175"/>
    <n v="175"/>
    <x v="76"/>
    <d v="2012-03-19T00:00:00"/>
    <n v="1"/>
    <m/>
    <m/>
  </r>
  <r>
    <x v="63"/>
    <x v="171"/>
    <s v="10920-1"/>
    <n v="10000"/>
    <n v="10028"/>
    <x v="76"/>
    <d v="2012-03-22T00:00:00"/>
    <n v="1"/>
    <m/>
    <m/>
  </r>
  <r>
    <x v="16"/>
    <x v="402"/>
    <s v="10897-1"/>
    <n v="20"/>
    <n v="20"/>
    <x v="76"/>
    <d v="2012-03-19T00:00:00"/>
    <n v="1"/>
    <m/>
    <m/>
  </r>
  <r>
    <x v="29"/>
    <x v="403"/>
    <s v="10888-2"/>
    <n v="60"/>
    <n v="34"/>
    <x v="76"/>
    <d v="2012-03-07T00:00:00"/>
    <n v="0"/>
    <m/>
    <s v="DID NOT FINISH ON TIME"/>
  </r>
  <r>
    <x v="47"/>
    <x v="404"/>
    <s v="10875-3"/>
    <n v="17"/>
    <n v="17"/>
    <x v="77"/>
    <d v="2012-03-22T00:00:00"/>
    <n v="1"/>
    <m/>
    <m/>
  </r>
  <r>
    <x v="47"/>
    <x v="101"/>
    <s v="10889-1"/>
    <n v="15"/>
    <n v="15"/>
    <x v="77"/>
    <d v="2012-03-22T00:00:00"/>
    <n v="1"/>
    <m/>
    <m/>
  </r>
  <r>
    <x v="49"/>
    <x v="389"/>
    <s v="10953-3"/>
    <n v="2"/>
    <n v="2"/>
    <x v="77"/>
    <d v="2012-03-28T00:00:00"/>
    <n v="1"/>
    <m/>
    <m/>
  </r>
  <r>
    <x v="153"/>
    <x v="405"/>
    <s v="10961-1"/>
    <n v="6"/>
    <n v="6"/>
    <x v="78"/>
    <d v="2012-03-27T00:00:00"/>
    <n v="1"/>
    <m/>
    <m/>
  </r>
  <r>
    <x v="15"/>
    <x v="406"/>
    <s v="10912-2"/>
    <n v="10"/>
    <n v="10"/>
    <x v="78"/>
    <d v="2012-03-19T00:00:00"/>
    <n v="1"/>
    <m/>
    <m/>
  </r>
  <r>
    <x v="123"/>
    <x v="316"/>
    <s v="10936-1"/>
    <n v="200"/>
    <n v="200"/>
    <x v="78"/>
    <d v="2012-03-20T00:00:00"/>
    <n v="1"/>
    <m/>
    <m/>
  </r>
  <r>
    <x v="154"/>
    <x v="407"/>
    <s v="10956-2"/>
    <n v="5"/>
    <n v="5"/>
    <x v="78"/>
    <d v="2012-03-20T00:00:00"/>
    <n v="1"/>
    <m/>
    <m/>
  </r>
  <r>
    <x v="155"/>
    <x v="408"/>
    <s v="10918-2"/>
    <n v="5"/>
    <n v="5"/>
    <x v="78"/>
    <d v="2012-03-30T00:00:00"/>
    <n v="1"/>
    <m/>
    <m/>
  </r>
  <r>
    <x v="4"/>
    <x v="409"/>
    <s v="10949-1"/>
    <n v="10"/>
    <n v="11"/>
    <x v="78"/>
    <d v="2012-03-23T00:00:00"/>
    <n v="1"/>
    <m/>
    <m/>
  </r>
  <r>
    <x v="29"/>
    <x v="410"/>
    <s v="11009-1"/>
    <n v="5"/>
    <n v="5"/>
    <x v="79"/>
    <d v="2012-03-20T00:00:00"/>
    <n v="1"/>
    <m/>
    <m/>
  </r>
  <r>
    <x v="121"/>
    <x v="411"/>
    <s v="11010-1"/>
    <n v="60"/>
    <n v="60"/>
    <x v="79"/>
    <d v="2012-03-20T00:00:00"/>
    <n v="1"/>
    <m/>
    <m/>
  </r>
  <r>
    <x v="42"/>
    <x v="412"/>
    <s v="11016-1"/>
    <n v="61"/>
    <n v="61"/>
    <x v="79"/>
    <d v="2012-03-23T00:00:00"/>
    <n v="1"/>
    <m/>
    <m/>
  </r>
  <r>
    <x v="42"/>
    <x v="413"/>
    <s v="-2"/>
    <n v="61"/>
    <n v="61"/>
    <x v="79"/>
    <d v="2012-03-23T00:00:00"/>
    <n v="1"/>
    <m/>
    <m/>
  </r>
  <r>
    <x v="15"/>
    <x v="33"/>
    <s v="11008-1"/>
    <n v="63"/>
    <n v="63"/>
    <x v="79"/>
    <d v="2012-03-23T00:00:00"/>
    <n v="1"/>
    <m/>
    <m/>
  </r>
  <r>
    <x v="131"/>
    <x v="62"/>
    <s v="10893-7"/>
    <n v="200"/>
    <n v="200"/>
    <x v="79"/>
    <d v="2012-03-15T00:00:00"/>
    <n v="1"/>
    <m/>
    <s v="PARTS HAVE LONG LEAD"/>
  </r>
  <r>
    <x v="18"/>
    <x v="191"/>
    <s v="10941-2"/>
    <n v="100"/>
    <n v="100"/>
    <x v="80"/>
    <d v="2012-03-22T00:00:00"/>
    <n v="1"/>
    <m/>
    <m/>
  </r>
  <r>
    <x v="156"/>
    <x v="414"/>
    <s v="10960-1"/>
    <n v="100"/>
    <n v="100"/>
    <x v="80"/>
    <d v="2012-03-26T00:00:00"/>
    <n v="1"/>
    <m/>
    <m/>
  </r>
  <r>
    <x v="157"/>
    <x v="415"/>
    <s v="10950-1"/>
    <n v="200"/>
    <n v="200"/>
    <x v="80"/>
    <d v="2012-03-26T00:00:00"/>
    <n v="1"/>
    <m/>
    <m/>
  </r>
  <r>
    <x v="100"/>
    <x v="226"/>
    <s v="10952-3"/>
    <n v="100"/>
    <n v="100"/>
    <x v="80"/>
    <d v="2012-03-26T00:00:00"/>
    <n v="1"/>
    <m/>
    <m/>
  </r>
  <r>
    <x v="158"/>
    <x v="416"/>
    <s v="10923-1"/>
    <n v="25"/>
    <n v="25"/>
    <x v="80"/>
    <d v="2012-03-23T00:00:00"/>
    <n v="1"/>
    <m/>
    <m/>
  </r>
  <r>
    <x v="16"/>
    <x v="417"/>
    <s v="10946-1"/>
    <n v="4"/>
    <n v="4"/>
    <x v="80"/>
    <d v="2012-03-23T00:00:00"/>
    <n v="1"/>
    <m/>
    <m/>
  </r>
  <r>
    <x v="13"/>
    <x v="418"/>
    <s v="10896-2"/>
    <n v="50"/>
    <n v="52"/>
    <x v="80"/>
    <d v="2012-03-26T00:00:00"/>
    <n v="1"/>
    <m/>
    <m/>
  </r>
  <r>
    <x v="15"/>
    <x v="216"/>
    <s v="10823-1"/>
    <n v="15"/>
    <n v="15"/>
    <x v="80"/>
    <d v="2012-03-15T00:00:00"/>
    <n v="1"/>
    <m/>
    <s v="PARTS HAVE LONG LEAD"/>
  </r>
  <r>
    <x v="159"/>
    <x v="419"/>
    <s v="10991-2"/>
    <n v="5"/>
    <n v="5"/>
    <x v="80"/>
    <d v="2012-03-29T00:00:00"/>
    <n v="1"/>
    <m/>
    <m/>
  </r>
  <r>
    <x v="160"/>
    <x v="420"/>
    <s v="10972-2"/>
    <n v="200"/>
    <n v="215"/>
    <x v="80"/>
    <d v="2012-03-26T00:00:00"/>
    <n v="1"/>
    <m/>
    <m/>
  </r>
  <r>
    <x v="161"/>
    <x v="421"/>
    <s v="10981-1"/>
    <n v="5"/>
    <n v="5"/>
    <x v="80"/>
    <d v="2012-03-29T00:00:00"/>
    <n v="1"/>
    <m/>
    <m/>
  </r>
  <r>
    <x v="89"/>
    <x v="422"/>
    <s v="10937-2"/>
    <n v="10"/>
    <n v="10"/>
    <x v="81"/>
    <d v="2012-03-26T00:00:00"/>
    <n v="1"/>
    <m/>
    <m/>
  </r>
  <r>
    <x v="8"/>
    <x v="423"/>
    <s v="10935-1"/>
    <n v="10"/>
    <n v="10"/>
    <x v="81"/>
    <d v="2012-03-26T00:00:00"/>
    <n v="1"/>
    <m/>
    <m/>
  </r>
  <r>
    <x v="47"/>
    <x v="424"/>
    <s v="10986-1"/>
    <n v="10"/>
    <n v="10"/>
    <x v="81"/>
    <d v="2012-03-29T00:00:00"/>
    <n v="1"/>
    <m/>
    <m/>
  </r>
  <r>
    <x v="47"/>
    <x v="425"/>
    <s v="10890-1"/>
    <n v="20"/>
    <n v="20"/>
    <x v="81"/>
    <d v="2012-04-01T00:00:00"/>
    <n v="1"/>
    <m/>
    <m/>
  </r>
  <r>
    <x v="100"/>
    <x v="426"/>
    <s v="10952-2"/>
    <n v="250"/>
    <n v="250"/>
    <x v="82"/>
    <d v="2012-03-26T00:00:00"/>
    <n v="1"/>
    <m/>
    <m/>
  </r>
  <r>
    <x v="33"/>
    <x v="427"/>
    <s v="10951-1"/>
    <n v="500"/>
    <n v="504"/>
    <x v="82"/>
    <d v="2012-03-28T00:00:00"/>
    <n v="1"/>
    <m/>
    <m/>
  </r>
  <r>
    <x v="1"/>
    <x v="161"/>
    <s v="10965-1"/>
    <n v="10"/>
    <n v="10"/>
    <x v="82"/>
    <d v="2012-03-27T00:00:00"/>
    <n v="1"/>
    <m/>
    <m/>
  </r>
  <r>
    <x v="1"/>
    <x v="201"/>
    <s v="2"/>
    <n v="10"/>
    <n v="10"/>
    <x v="82"/>
    <d v="2012-03-27T00:00:00"/>
    <n v="1"/>
    <m/>
    <m/>
  </r>
  <r>
    <x v="28"/>
    <x v="45"/>
    <s v="10954-1"/>
    <n v="250"/>
    <n v="250"/>
    <x v="82"/>
    <d v="2012-03-26T00:00:00"/>
    <n v="1"/>
    <m/>
    <m/>
  </r>
  <r>
    <x v="162"/>
    <x v="428"/>
    <s v="10958-2"/>
    <n v="10"/>
    <n v="10"/>
    <x v="82"/>
    <d v="2012-03-26T00:00:00"/>
    <n v="1"/>
    <m/>
    <m/>
  </r>
  <r>
    <x v="90"/>
    <x v="229"/>
    <s v="10767-4"/>
    <n v="1000"/>
    <n v="1000"/>
    <x v="82"/>
    <s v="KANBAN"/>
    <n v="1"/>
    <m/>
    <m/>
  </r>
  <r>
    <x v="161"/>
    <x v="429"/>
    <s v="10990-1"/>
    <n v="5"/>
    <n v="5"/>
    <x v="82"/>
    <d v="2012-03-20T00:00:00"/>
    <n v="1"/>
    <m/>
    <s v="CUSTOMER GIVE LATE PARTS"/>
  </r>
  <r>
    <x v="104"/>
    <x v="430"/>
    <s v="10882-2"/>
    <n v="6"/>
    <n v="6"/>
    <x v="82"/>
    <d v="2012-03-09T00:00:00"/>
    <n v="1"/>
    <m/>
    <s v="PARTS HAVE LONG LEAD"/>
  </r>
  <r>
    <x v="15"/>
    <x v="33"/>
    <s v="11017-3"/>
    <n v="20"/>
    <n v="20"/>
    <x v="83"/>
    <d v="2012-04-12T00:00:00"/>
    <n v="1"/>
    <m/>
    <m/>
  </r>
  <r>
    <x v="163"/>
    <x v="431"/>
    <s v="10964-1"/>
    <n v="100"/>
    <n v="100"/>
    <x v="83"/>
    <d v="2012-03-29T00:00:00"/>
    <n v="1"/>
    <m/>
    <m/>
  </r>
  <r>
    <x v="6"/>
    <x v="432"/>
    <s v="10962-2"/>
    <n v="50"/>
    <n v="54"/>
    <x v="83"/>
    <d v="2012-03-27T00:00:00"/>
    <n v="1"/>
    <m/>
    <m/>
  </r>
  <r>
    <x v="113"/>
    <x v="380"/>
    <s v="10847-3"/>
    <n v="100"/>
    <n v="100"/>
    <x v="83"/>
    <d v="2012-04-02T00:00:00"/>
    <n v="1"/>
    <m/>
    <m/>
  </r>
  <r>
    <x v="113"/>
    <x v="256"/>
    <s v="10794-3"/>
    <n v="100"/>
    <n v="100"/>
    <x v="83"/>
    <d v="2012-04-02T00:00:00"/>
    <n v="1"/>
    <m/>
    <m/>
  </r>
  <r>
    <x v="123"/>
    <x v="433"/>
    <s v="10974-1"/>
    <n v="50"/>
    <n v="50"/>
    <x v="83"/>
    <d v="2012-03-28T00:00:00"/>
    <n v="1"/>
    <m/>
    <m/>
  </r>
  <r>
    <x v="161"/>
    <x v="434"/>
    <s v="11023-1"/>
    <n v="5"/>
    <n v="5"/>
    <x v="83"/>
    <d v="2012-03-26T00:00:00"/>
    <n v="1"/>
    <m/>
    <m/>
  </r>
  <r>
    <x v="6"/>
    <x v="311"/>
    <s v="10962-1"/>
    <n v="50"/>
    <n v="56"/>
    <x v="83"/>
    <d v="2012-03-27T00:00:00"/>
    <n v="1"/>
    <m/>
    <m/>
  </r>
  <r>
    <x v="15"/>
    <x v="217"/>
    <s v="10909-3"/>
    <n v="15"/>
    <n v="15"/>
    <x v="83"/>
    <d v="2012-03-30T00:00:00"/>
    <n v="1"/>
    <m/>
    <m/>
  </r>
  <r>
    <x v="55"/>
    <x v="108"/>
    <s v="10944-1"/>
    <n v="25"/>
    <n v="25"/>
    <x v="83"/>
    <d v="2012-04-06T00:00:00"/>
    <n v="1"/>
    <m/>
    <m/>
  </r>
  <r>
    <x v="15"/>
    <x v="435"/>
    <s v="11017-2"/>
    <n v="20"/>
    <n v="20"/>
    <x v="83"/>
    <d v="2012-04-06T00:00:00"/>
    <n v="1"/>
    <m/>
    <m/>
  </r>
  <r>
    <x v="33"/>
    <x v="436"/>
    <s v="10984-1"/>
    <n v="102"/>
    <n v="103"/>
    <x v="84"/>
    <d v="2012-04-03T00:00:00"/>
    <n v="1"/>
    <m/>
    <m/>
  </r>
  <r>
    <x v="33"/>
    <x v="169"/>
    <s v="2"/>
    <n v="102"/>
    <n v="102"/>
    <x v="84"/>
    <d v="2012-04-03T00:00:00"/>
    <n v="1"/>
    <m/>
    <m/>
  </r>
  <r>
    <x v="90"/>
    <x v="367"/>
    <s v="10774-1"/>
    <n v="100"/>
    <n v="100"/>
    <x v="84"/>
    <d v="2012-04-03T00:00:00"/>
    <n v="1"/>
    <m/>
    <m/>
  </r>
  <r>
    <x v="90"/>
    <x v="367"/>
    <s v="2"/>
    <n v="200"/>
    <n v="200"/>
    <x v="84"/>
    <d v="2012-04-03T00:00:00"/>
    <n v="1"/>
    <m/>
    <m/>
  </r>
  <r>
    <x v="90"/>
    <x v="200"/>
    <s v="10266-4"/>
    <n v="250"/>
    <n v="250"/>
    <x v="84"/>
    <d v="2012-04-02T00:00:00"/>
    <n v="1"/>
    <m/>
    <m/>
  </r>
  <r>
    <x v="123"/>
    <x v="437"/>
    <s v="10973-1"/>
    <n v="84"/>
    <n v="84"/>
    <x v="84"/>
    <d v="2012-03-30T00:00:00"/>
    <n v="1"/>
    <m/>
    <m/>
  </r>
  <r>
    <x v="140"/>
    <x v="438"/>
    <s v="10002-1"/>
    <n v="450"/>
    <n v="450"/>
    <x v="84"/>
    <d v="2012-03-26T00:00:00"/>
    <n v="1"/>
    <m/>
    <m/>
  </r>
  <r>
    <x v="90"/>
    <x v="204"/>
    <s v="10693-1"/>
    <n v="100"/>
    <n v="100"/>
    <x v="84"/>
    <d v="2012-04-02T00:00:00"/>
    <n v="1"/>
    <m/>
    <m/>
  </r>
  <r>
    <x v="164"/>
    <x v="439"/>
    <s v="10963-2"/>
    <n v="100"/>
    <n v="106"/>
    <x v="85"/>
    <d v="2012-03-29T00:00:00"/>
    <n v="1"/>
    <m/>
    <m/>
  </r>
  <r>
    <x v="86"/>
    <x v="189"/>
    <s v="10921-1"/>
    <n v="5088"/>
    <n v="5088"/>
    <x v="85"/>
    <d v="2012-03-21T00:00:00"/>
    <n v="0"/>
    <m/>
    <s v="LATE FROM OUT SOURCE"/>
  </r>
  <r>
    <x v="86"/>
    <x v="190"/>
    <s v="-2"/>
    <n v="5088"/>
    <n v="5088"/>
    <x v="85"/>
    <d v="2012-03-21T00:00:00"/>
    <n v="0"/>
    <m/>
    <s v="LATE FROM OUT SOURCE"/>
  </r>
  <r>
    <x v="93"/>
    <x v="208"/>
    <s v="11005-1"/>
    <n v="75"/>
    <n v="75"/>
    <x v="86"/>
    <d v="2012-04-03T00:00:00"/>
    <n v="1"/>
    <m/>
    <m/>
  </r>
  <r>
    <x v="93"/>
    <x v="440"/>
    <s v="10966-1"/>
    <n v="500"/>
    <n v="504"/>
    <x v="86"/>
    <d v="2012-04-04T00:00:00"/>
    <n v="1"/>
    <m/>
    <m/>
  </r>
  <r>
    <x v="154"/>
    <x v="407"/>
    <s v="11024-1"/>
    <n v="95"/>
    <n v="95"/>
    <x v="86"/>
    <d v="2012-04-04T00:00:00"/>
    <n v="1"/>
    <m/>
    <m/>
  </r>
  <r>
    <x v="165"/>
    <x v="441"/>
    <s v="10971-1"/>
    <n v="50"/>
    <n v="50"/>
    <x v="86"/>
    <d v="2012-03-30T00:00:00"/>
    <n v="1"/>
    <m/>
    <m/>
  </r>
  <r>
    <x v="48"/>
    <x v="89"/>
    <s v="10917-2"/>
    <n v="100"/>
    <n v="100"/>
    <x v="86"/>
    <d v="2012-03-30T00:00:00"/>
    <n v="1"/>
    <m/>
    <m/>
  </r>
  <r>
    <x v="159"/>
    <x v="442"/>
    <s v="10947-1"/>
    <n v="3"/>
    <n v="3"/>
    <x v="86"/>
    <d v="2012-03-20T00:00:00"/>
    <n v="1"/>
    <m/>
    <s v="CUSTOMER GIVE LATE PARTS"/>
  </r>
  <r>
    <x v="159"/>
    <x v="443"/>
    <s v="-2"/>
    <n v="20"/>
    <n v="20"/>
    <x v="86"/>
    <d v="2012-03-20T00:00:00"/>
    <n v="1"/>
    <m/>
    <s v="CUSTOMER GIVE LATE PARTS"/>
  </r>
  <r>
    <x v="15"/>
    <x v="96"/>
    <s v="11050-1"/>
    <n v="2"/>
    <n v="2"/>
    <x v="86"/>
    <d v="2012-03-30T00:00:00"/>
    <n v="1"/>
    <m/>
    <m/>
  </r>
  <r>
    <x v="128"/>
    <x v="444"/>
    <s v="10931-1"/>
    <n v="1000"/>
    <n v="1006"/>
    <x v="86"/>
    <d v="2012-04-06T00:00:00"/>
    <n v="1"/>
    <m/>
    <m/>
  </r>
  <r>
    <x v="90"/>
    <x v="387"/>
    <s v="10955-1"/>
    <n v="125"/>
    <n v="125"/>
    <x v="86"/>
    <d v="2012-04-04T00:00:00"/>
    <n v="1"/>
    <m/>
    <m/>
  </r>
  <r>
    <x v="166"/>
    <x v="445"/>
    <s v="11034-1"/>
    <n v="10"/>
    <n v="10"/>
    <x v="86"/>
    <d v="2012-03-29T00:00:00"/>
    <n v="1"/>
    <m/>
    <m/>
  </r>
  <r>
    <x v="82"/>
    <x v="176"/>
    <s v="11032-3"/>
    <n v="30"/>
    <n v="30"/>
    <x v="86"/>
    <d v="2012-03-31T00:00:00"/>
    <n v="1"/>
    <m/>
    <m/>
  </r>
  <r>
    <x v="164"/>
    <x v="446"/>
    <s v="10948-2"/>
    <n v="100"/>
    <n v="25"/>
    <x v="86"/>
    <d v="2012-03-30T00:00:00"/>
    <n v="1"/>
    <m/>
    <m/>
  </r>
  <r>
    <x v="16"/>
    <x v="447"/>
    <s v="10901-1"/>
    <n v="4"/>
    <n v="4"/>
    <x v="87"/>
    <d v="2012-04-02T00:00:00"/>
    <n v="1"/>
    <m/>
    <m/>
  </r>
  <r>
    <x v="167"/>
    <x v="448"/>
    <s v="10945-1"/>
    <n v="150"/>
    <n v="150"/>
    <x v="87"/>
    <d v="2012-03-29T00:00:00"/>
    <n v="1"/>
    <m/>
    <m/>
  </r>
  <r>
    <x v="121"/>
    <x v="449"/>
    <s v="11047-1"/>
    <n v="110"/>
    <n v="110"/>
    <x v="87"/>
    <d v="2012-03-29T00:00:00"/>
    <n v="1"/>
    <m/>
    <m/>
  </r>
  <r>
    <x v="152"/>
    <x v="450"/>
    <s v="11004-1"/>
    <n v="25"/>
    <n v="25"/>
    <x v="87"/>
    <d v="2012-03-26T00:00:00"/>
    <n v="1"/>
    <m/>
    <s v="CUSTOMER DID NOT GIVE ALL PARTS"/>
  </r>
  <r>
    <x v="152"/>
    <x v="451"/>
    <s v="-2"/>
    <n v="25"/>
    <n v="25"/>
    <x v="87"/>
    <d v="2012-03-26T00:00:00"/>
    <n v="1"/>
    <m/>
    <s v="CUSTOMER DID NOT GIVE ALL PARTS"/>
  </r>
  <r>
    <x v="152"/>
    <x v="452"/>
    <s v="-3"/>
    <n v="80"/>
    <n v="80"/>
    <x v="87"/>
    <d v="2012-03-26T00:00:00"/>
    <n v="1"/>
    <m/>
    <s v="CUSTOMER DID NOT GIVE ALL PARTS"/>
  </r>
  <r>
    <x v="133"/>
    <x v="320"/>
    <s v="10785-3"/>
    <n v="5"/>
    <n v="5"/>
    <x v="88"/>
    <d v="2012-04-05T00:00:00"/>
    <n v="1"/>
    <m/>
    <m/>
  </r>
  <r>
    <x v="4"/>
    <x v="453"/>
    <s v="10987-1"/>
    <n v="100"/>
    <n v="102"/>
    <x v="88"/>
    <d v="2012-04-10T00:00:00"/>
    <n v="1"/>
    <m/>
    <m/>
  </r>
  <r>
    <x v="4"/>
    <x v="454"/>
    <s v="2"/>
    <n v="250"/>
    <n v="250"/>
    <x v="88"/>
    <d v="2012-04-10T00:00:00"/>
    <n v="1"/>
    <m/>
    <m/>
  </r>
  <r>
    <x v="18"/>
    <x v="455"/>
    <s v="10988-1"/>
    <n v="50"/>
    <n v="50"/>
    <x v="88"/>
    <d v="2012-04-05T00:00:00"/>
    <n v="1"/>
    <m/>
    <m/>
  </r>
  <r>
    <x v="18"/>
    <x v="456"/>
    <s v="10993-1"/>
    <n v="100"/>
    <n v="100"/>
    <x v="88"/>
    <d v="2012-04-04T00:00:00"/>
    <n v="1"/>
    <m/>
    <m/>
  </r>
  <r>
    <x v="18"/>
    <x v="457"/>
    <s v="2"/>
    <n v="100"/>
    <n v="100"/>
    <x v="88"/>
    <d v="2012-04-04T00:00:00"/>
    <n v="1"/>
    <m/>
    <m/>
  </r>
  <r>
    <x v="18"/>
    <x v="458"/>
    <s v="3"/>
    <n v="100"/>
    <n v="100"/>
    <x v="88"/>
    <d v="2012-04-04T00:00:00"/>
    <n v="1"/>
    <m/>
    <m/>
  </r>
  <r>
    <x v="104"/>
    <x v="430"/>
    <s v="10882-3"/>
    <n v="6"/>
    <n v="6"/>
    <x v="88"/>
    <d v="2012-03-30T00:00:00"/>
    <n v="1"/>
    <m/>
    <m/>
  </r>
  <r>
    <x v="16"/>
    <x v="459"/>
    <s v="10982-1"/>
    <n v="3"/>
    <n v="3"/>
    <x v="88"/>
    <d v="2012-04-04T00:00:00"/>
    <n v="1"/>
    <m/>
    <m/>
  </r>
  <r>
    <x v="1"/>
    <x v="460"/>
    <s v="11001-1"/>
    <n v="10"/>
    <n v="10"/>
    <x v="88"/>
    <d v="2012-04-03T00:00:00"/>
    <n v="1"/>
    <m/>
    <m/>
  </r>
  <r>
    <x v="1"/>
    <x v="461"/>
    <s v="2"/>
    <n v="10"/>
    <n v="10"/>
    <x v="88"/>
    <d v="2012-04-03T00:00:00"/>
    <n v="1"/>
    <m/>
    <m/>
  </r>
  <r>
    <x v="1"/>
    <x v="188"/>
    <s v="3"/>
    <n v="10"/>
    <n v="10"/>
    <x v="88"/>
    <d v="2012-04-03T00:00:00"/>
    <n v="1"/>
    <m/>
    <m/>
  </r>
  <r>
    <x v="8"/>
    <x v="69"/>
    <s v="10934-1"/>
    <n v="250"/>
    <n v="250"/>
    <x v="88"/>
    <d v="2012-04-03T00:00:00"/>
    <n v="1"/>
    <m/>
    <m/>
  </r>
  <r>
    <x v="8"/>
    <x v="70"/>
    <s v="2"/>
    <n v="250"/>
    <n v="250"/>
    <x v="88"/>
    <d v="2012-04-03T00:00:00"/>
    <n v="1"/>
    <m/>
    <m/>
  </r>
  <r>
    <x v="15"/>
    <x v="52"/>
    <s v="10940-1"/>
    <n v="5"/>
    <n v="5"/>
    <x v="88"/>
    <d v="2012-04-05T00:00:00"/>
    <n v="1"/>
    <m/>
    <m/>
  </r>
  <r>
    <x v="109"/>
    <x v="462"/>
    <s v="10998-1"/>
    <n v="50"/>
    <n v="50"/>
    <x v="89"/>
    <d v="2012-04-04T00:00:00"/>
    <n v="1"/>
    <m/>
    <m/>
  </r>
  <r>
    <x v="109"/>
    <x v="463"/>
    <s v="2"/>
    <n v="50"/>
    <n v="50"/>
    <x v="89"/>
    <d v="2012-04-04T00:00:00"/>
    <n v="1"/>
    <m/>
    <m/>
  </r>
  <r>
    <x v="8"/>
    <x v="464"/>
    <s v="10970-1"/>
    <n v="100"/>
    <n v="100"/>
    <x v="89"/>
    <d v="2012-04-04T00:00:00"/>
    <n v="1"/>
    <m/>
    <m/>
  </r>
  <r>
    <x v="82"/>
    <x v="465"/>
    <s v="11032-2"/>
    <n v="70"/>
    <n v="70"/>
    <x v="89"/>
    <d v="2012-04-03T00:00:00"/>
    <n v="1"/>
    <m/>
    <m/>
  </r>
  <r>
    <x v="104"/>
    <x v="466"/>
    <s v="11019-1"/>
    <n v="35"/>
    <n v="35"/>
    <x v="89"/>
    <d v="2012-04-04T00:00:00"/>
    <n v="1"/>
    <m/>
    <m/>
  </r>
  <r>
    <x v="104"/>
    <x v="467"/>
    <s v="2"/>
    <n v="35"/>
    <n v="35"/>
    <x v="89"/>
    <d v="2012-04-04T00:00:00"/>
    <n v="1"/>
    <m/>
    <m/>
  </r>
  <r>
    <x v="53"/>
    <x v="104"/>
    <s v="10975-1"/>
    <n v="200"/>
    <n v="200"/>
    <x v="89"/>
    <d v="2012-04-04T00:00:00"/>
    <n v="1"/>
    <m/>
    <m/>
  </r>
  <r>
    <x v="53"/>
    <x v="103"/>
    <s v="2"/>
    <n v="200"/>
    <n v="200"/>
    <x v="89"/>
    <d v="2012-04-04T00:00:00"/>
    <n v="1"/>
    <m/>
    <m/>
  </r>
  <r>
    <x v="53"/>
    <x v="468"/>
    <s v="3"/>
    <n v="50"/>
    <n v="50"/>
    <x v="89"/>
    <d v="2012-04-04T00:00:00"/>
    <n v="1"/>
    <m/>
    <m/>
  </r>
  <r>
    <x v="63"/>
    <x v="330"/>
    <s v="10996-1"/>
    <n v="10000"/>
    <n v="10080"/>
    <x v="89"/>
    <d v="2012-04-09T00:00:00"/>
    <n v="1"/>
    <m/>
    <m/>
  </r>
  <r>
    <x v="63"/>
    <x v="214"/>
    <s v="10995-1"/>
    <n v="15000"/>
    <n v="15030"/>
    <x v="89"/>
    <d v="2012-04-09T00:00:00"/>
    <n v="1"/>
    <m/>
    <m/>
  </r>
  <r>
    <x v="15"/>
    <x v="57"/>
    <s v="10840-3"/>
    <n v="25"/>
    <n v="25"/>
    <x v="89"/>
    <d v="2012-04-12T00:00:00"/>
    <n v="1"/>
    <m/>
    <m/>
  </r>
  <r>
    <x v="1"/>
    <x v="3"/>
    <s v="11043-1"/>
    <n v="10"/>
    <n v="10"/>
    <x v="89"/>
    <d v="2012-04-06T00:00:00"/>
    <n v="1"/>
    <m/>
    <m/>
  </r>
  <r>
    <x v="133"/>
    <x v="469"/>
    <s v="10957-2"/>
    <n v="25"/>
    <n v="25"/>
    <x v="89"/>
    <d v="2012-04-03T00:00:00"/>
    <n v="1"/>
    <m/>
    <m/>
  </r>
  <r>
    <x v="168"/>
    <x v="470"/>
    <s v="11020-1"/>
    <n v="50"/>
    <n v="50"/>
    <x v="90"/>
    <d v="2012-04-06T00:00:00"/>
    <n v="1"/>
    <m/>
    <m/>
  </r>
  <r>
    <x v="140"/>
    <x v="347"/>
    <s v="11002-2"/>
    <n v="450"/>
    <n v="440"/>
    <x v="90"/>
    <d v="2012-03-30T00:00:00"/>
    <n v="1"/>
    <m/>
    <s v="CUSTOMER GIVE LATE PARTS AND SHORT PARTS"/>
  </r>
  <r>
    <x v="15"/>
    <x v="223"/>
    <s v="10682-2"/>
    <n v="25"/>
    <n v="25"/>
    <x v="90"/>
    <d v="2012-04-13T00:00:00"/>
    <n v="1"/>
    <m/>
    <m/>
  </r>
  <r>
    <x v="147"/>
    <x v="471"/>
    <s v="11011-1"/>
    <n v="50"/>
    <n v="50"/>
    <x v="90"/>
    <d v="2012-04-05T00:00:00"/>
    <n v="1"/>
    <m/>
    <m/>
  </r>
  <r>
    <x v="123"/>
    <x v="185"/>
    <s v="11006-1"/>
    <n v="200"/>
    <n v="200"/>
    <x v="90"/>
    <d v="2012-04-04T00:00:00"/>
    <n v="1"/>
    <m/>
    <m/>
  </r>
  <r>
    <x v="123"/>
    <x v="472"/>
    <s v="11007-1"/>
    <n v="100"/>
    <n v="100"/>
    <x v="90"/>
    <d v="2012-04-04T00:00:00"/>
    <n v="1"/>
    <m/>
    <m/>
  </r>
  <r>
    <x v="1"/>
    <x v="188"/>
    <s v="11066-1"/>
    <n v="25"/>
    <n v="25"/>
    <x v="91"/>
    <d v="2012-01-06T00:00:00"/>
    <n v="1"/>
    <m/>
    <m/>
  </r>
  <r>
    <x v="4"/>
    <x v="409"/>
    <s v="11070-1"/>
    <n v="10"/>
    <n v="10"/>
    <x v="91"/>
    <d v="2012-04-07T00:00:00"/>
    <n v="1"/>
    <m/>
    <m/>
  </r>
  <r>
    <x v="90"/>
    <x v="473"/>
    <s v="10666-2"/>
    <n v="500"/>
    <n v="500"/>
    <x v="91"/>
    <s v="KANBAN"/>
    <n v="1"/>
    <m/>
    <m/>
  </r>
  <r>
    <x v="29"/>
    <x v="410"/>
    <s v="11069-1"/>
    <n v="10"/>
    <n v="10"/>
    <x v="91"/>
    <d v="2012-04-06T00:00:00"/>
    <n v="1"/>
    <m/>
    <m/>
  </r>
  <r>
    <x v="1"/>
    <x v="291"/>
    <s v="11026-1"/>
    <n v="10"/>
    <n v="10"/>
    <x v="92"/>
    <d v="2012-04-09T00:00:00"/>
    <n v="1"/>
    <m/>
    <m/>
  </r>
  <r>
    <x v="1"/>
    <x v="146"/>
    <s v="2"/>
    <n v="10"/>
    <n v="10"/>
    <x v="92"/>
    <d v="2012-04-09T00:00:00"/>
    <n v="1"/>
    <m/>
    <m/>
  </r>
  <r>
    <x v="1"/>
    <x v="292"/>
    <s v="11042-1"/>
    <n v="10"/>
    <n v="10"/>
    <x v="92"/>
    <d v="2012-04-09T00:00:00"/>
    <n v="1"/>
    <m/>
    <m/>
  </r>
  <r>
    <x v="69"/>
    <x v="474"/>
    <s v="11036-1"/>
    <n v="108"/>
    <n v="108"/>
    <x v="92"/>
    <d v="2012-04-06T00:00:00"/>
    <n v="1"/>
    <m/>
    <m/>
  </r>
  <r>
    <x v="15"/>
    <x v="217"/>
    <s v="10840-5)"/>
    <n v="5"/>
    <n v="5"/>
    <x v="93"/>
    <d v="2012-04-27T00:00:00"/>
    <n v="1"/>
    <m/>
    <m/>
  </r>
  <r>
    <x v="25"/>
    <x v="287"/>
    <s v="10985-1"/>
    <n v="6"/>
    <n v="6"/>
    <x v="94"/>
    <d v="2012-03-30T00:00:00"/>
    <n v="1"/>
    <m/>
    <s v="TEST FIX SEN BY CUSTOMER LATE"/>
  </r>
  <r>
    <x v="47"/>
    <x v="475"/>
    <s v="10999-1"/>
    <n v="100"/>
    <n v="100"/>
    <x v="94"/>
    <d v="2012-04-10T00:00:00"/>
    <n v="1"/>
    <m/>
    <m/>
  </r>
  <r>
    <x v="80"/>
    <x v="174"/>
    <s v="11021-1"/>
    <n v="50"/>
    <n v="50"/>
    <x v="94"/>
    <d v="2012-04-13T00:00:00"/>
    <n v="1"/>
    <m/>
    <m/>
  </r>
  <r>
    <x v="169"/>
    <x v="476"/>
    <s v="11027-1"/>
    <n v="600"/>
    <n v="600"/>
    <x v="94"/>
    <d v="2012-04-13T00:00:00"/>
    <n v="1"/>
    <m/>
    <m/>
  </r>
  <r>
    <x v="42"/>
    <x v="477"/>
    <s v="11015-4"/>
    <n v="100"/>
    <n v="100"/>
    <x v="94"/>
    <d v="2012-04-15T00:00:00"/>
    <n v="1"/>
    <m/>
    <m/>
  </r>
  <r>
    <x v="33"/>
    <x v="478"/>
    <s v="11033-2"/>
    <n v="252"/>
    <n v="252"/>
    <x v="95"/>
    <d v="2012-04-13T00:00:00"/>
    <n v="1"/>
    <m/>
    <m/>
  </r>
  <r>
    <x v="33"/>
    <x v="479"/>
    <s v="3"/>
    <n v="99"/>
    <n v="99"/>
    <x v="95"/>
    <d v="2012-04-13T00:00:00"/>
    <n v="1"/>
    <m/>
    <m/>
  </r>
  <r>
    <x v="33"/>
    <x v="169"/>
    <s v="1"/>
    <n v="100"/>
    <n v="100"/>
    <x v="95"/>
    <d v="2012-04-13T00:00:00"/>
    <n v="1"/>
    <m/>
    <m/>
  </r>
  <r>
    <x v="18"/>
    <x v="480"/>
    <s v="11030-1"/>
    <n v="100"/>
    <n v="100"/>
    <x v="95"/>
    <d v="2012-04-13T00:00:00"/>
    <n v="1"/>
    <m/>
    <m/>
  </r>
  <r>
    <x v="18"/>
    <x v="87"/>
    <s v="2"/>
    <n v="100"/>
    <n v="100"/>
    <x v="95"/>
    <d v="2012-04-13T00:00:00"/>
    <n v="1"/>
    <m/>
    <m/>
  </r>
  <r>
    <x v="16"/>
    <x v="481"/>
    <s v="11046-1"/>
    <n v="10"/>
    <n v="10"/>
    <x v="95"/>
    <d v="2012-04-13T00:00:00"/>
    <n v="1"/>
    <m/>
    <m/>
  </r>
  <r>
    <x v="18"/>
    <x v="482"/>
    <s v="11029-1"/>
    <n v="50"/>
    <n v="50"/>
    <x v="95"/>
    <d v="2012-04-13T00:00:00"/>
    <n v="1"/>
    <m/>
    <m/>
  </r>
  <r>
    <x v="15"/>
    <x v="483"/>
    <s v="11057-1"/>
    <n v="5"/>
    <n v="5"/>
    <x v="95"/>
    <d v="2012-04-20T00:00:00"/>
    <n v="1"/>
    <m/>
    <m/>
  </r>
  <r>
    <x v="1"/>
    <x v="484"/>
    <s v="11090-1"/>
    <n v="10"/>
    <n v="10"/>
    <x v="96"/>
    <d v="2012-04-13T00:00:00"/>
    <n v="1"/>
    <m/>
    <m/>
  </r>
  <r>
    <x v="170"/>
    <x v="485"/>
    <s v="11035-1"/>
    <n v="12"/>
    <n v="12"/>
    <x v="96"/>
    <d v="2012-04-11T00:00:00"/>
    <n v="0"/>
    <m/>
    <s v="SPECIAL MATERIAL"/>
  </r>
  <r>
    <x v="48"/>
    <x v="50"/>
    <s v="10980-4"/>
    <n v="25"/>
    <n v="25"/>
    <x v="97"/>
    <d v="2012-04-16T00:00:00"/>
    <n v="1"/>
    <m/>
    <m/>
  </r>
  <r>
    <x v="48"/>
    <x v="89"/>
    <s v="5"/>
    <n v="50"/>
    <n v="50"/>
    <x v="97"/>
    <d v="2012-04-16T00:00:00"/>
    <n v="1"/>
    <m/>
    <m/>
  </r>
  <r>
    <x v="48"/>
    <x v="261"/>
    <s v="6"/>
    <n v="12"/>
    <n v="12"/>
    <x v="97"/>
    <d v="2012-04-16T00:00:00"/>
    <n v="1"/>
    <m/>
    <m/>
  </r>
  <r>
    <x v="171"/>
    <x v="486"/>
    <s v="11048-1"/>
    <n v="50"/>
    <n v="50"/>
    <x v="97"/>
    <d v="2012-04-16T00:00:00"/>
    <n v="1"/>
    <m/>
    <m/>
  </r>
  <r>
    <x v="42"/>
    <x v="79"/>
    <s v="11015-3"/>
    <n v="150"/>
    <n v="150"/>
    <x v="97"/>
    <d v="2012-04-16T00:00:00"/>
    <n v="1"/>
    <m/>
    <m/>
  </r>
  <r>
    <x v="42"/>
    <x v="0"/>
    <s v="2"/>
    <n v="50"/>
    <n v="50"/>
    <x v="97"/>
    <d v="2012-04-16T00:00:00"/>
    <n v="1"/>
    <m/>
    <m/>
  </r>
  <r>
    <x v="112"/>
    <x v="487"/>
    <s v="11051-1"/>
    <n v="2"/>
    <n v="2"/>
    <x v="97"/>
    <d v="2012-04-16T00:00:00"/>
    <n v="1"/>
    <m/>
    <m/>
  </r>
  <r>
    <x v="7"/>
    <x v="9"/>
    <s v="10979-1"/>
    <n v="100"/>
    <n v="100"/>
    <x v="97"/>
    <d v="2012-04-18T00:00:00"/>
    <n v="1"/>
    <m/>
    <m/>
  </r>
  <r>
    <x v="1"/>
    <x v="488"/>
    <s v="11078-1"/>
    <n v="10"/>
    <n v="10"/>
    <x v="97"/>
    <d v="2012-04-17T00:00:00"/>
    <n v="1"/>
    <m/>
    <m/>
  </r>
  <r>
    <x v="8"/>
    <x v="489"/>
    <s v="10973-1"/>
    <n v="60"/>
    <n v="60"/>
    <x v="97"/>
    <d v="2012-04-05T00:00:00"/>
    <n v="0"/>
    <m/>
    <s v="LATE FROM OUT SOURCE"/>
  </r>
  <r>
    <x v="172"/>
    <x v="490"/>
    <s v="11103-1"/>
    <n v="15"/>
    <n v="15"/>
    <x v="98"/>
    <d v="2012-04-13T00:00:00"/>
    <n v="1"/>
    <m/>
    <m/>
  </r>
  <r>
    <x v="172"/>
    <x v="491"/>
    <s v="2"/>
    <n v="20"/>
    <n v="20"/>
    <x v="98"/>
    <d v="2012-04-13T00:00:00"/>
    <n v="1"/>
    <m/>
    <m/>
  </r>
  <r>
    <x v="158"/>
    <x v="492"/>
    <s v="11025-1"/>
    <n v="10"/>
    <n v="10"/>
    <x v="98"/>
    <d v="2012-04-13T00:00:00"/>
    <n v="1"/>
    <m/>
    <m/>
  </r>
  <r>
    <x v="41"/>
    <x v="493"/>
    <s v="111028-1"/>
    <n v="100"/>
    <n v="100"/>
    <x v="98"/>
    <d v="2012-04-18T00:00:00"/>
    <n v="1"/>
    <m/>
    <m/>
  </r>
  <r>
    <x v="8"/>
    <x v="494"/>
    <s v="11013-1"/>
    <n v="300"/>
    <n v="300"/>
    <x v="98"/>
    <d v="2012-04-18T00:00:00"/>
    <n v="1"/>
    <m/>
    <m/>
  </r>
  <r>
    <x v="81"/>
    <x v="495"/>
    <s v="11094-1"/>
    <n v="1"/>
    <n v="1"/>
    <x v="98"/>
    <d v="2012-04-25T00:00:00"/>
    <n v="1"/>
    <m/>
    <m/>
  </r>
  <r>
    <x v="159"/>
    <x v="496"/>
    <s v="11014-2"/>
    <n v="14"/>
    <n v="14"/>
    <x v="98"/>
    <d v="2012-04-05T00:00:00"/>
    <n v="1"/>
    <m/>
    <s v="APROVE CAME LATE"/>
  </r>
  <r>
    <x v="131"/>
    <x v="62"/>
    <s v="11012-5"/>
    <n v="400"/>
    <n v="400"/>
    <x v="99"/>
    <d v="2012-04-25T00:00:00"/>
    <n v="1"/>
    <m/>
    <m/>
  </r>
  <r>
    <x v="116"/>
    <x v="274"/>
    <s v="11062-1"/>
    <n v="200"/>
    <n v="200"/>
    <x v="99"/>
    <d v="2012-04-19T00:00:00"/>
    <n v="1"/>
    <m/>
    <m/>
  </r>
  <r>
    <x v="148"/>
    <x v="203"/>
    <s v="11049-1"/>
    <n v="100"/>
    <n v="100"/>
    <x v="99"/>
    <d v="2012-04-17T00:00:00"/>
    <n v="1"/>
    <m/>
    <m/>
  </r>
  <r>
    <x v="1"/>
    <x v="497"/>
    <s v="11088-1"/>
    <n v="10"/>
    <n v="10"/>
    <x v="99"/>
    <d v="2012-04-18T00:00:00"/>
    <n v="1"/>
    <m/>
    <m/>
  </r>
  <r>
    <x v="1"/>
    <x v="99"/>
    <s v="2"/>
    <n v="10"/>
    <n v="10"/>
    <x v="99"/>
    <d v="2012-04-18T00:00:00"/>
    <n v="1"/>
    <m/>
    <m/>
  </r>
  <r>
    <x v="1"/>
    <x v="498"/>
    <s v="3"/>
    <n v="10"/>
    <n v="10"/>
    <x v="99"/>
    <d v="2012-04-18T00:00:00"/>
    <n v="1"/>
    <m/>
    <m/>
  </r>
  <r>
    <x v="7"/>
    <x v="143"/>
    <s v="11000"/>
    <n v="500"/>
    <n v="500"/>
    <x v="99"/>
    <d v="2012-04-20T00:00:00"/>
    <n v="1"/>
    <m/>
    <m/>
  </r>
  <r>
    <x v="173"/>
    <x v="136"/>
    <s v="11076-2"/>
    <n v="35"/>
    <n v="35"/>
    <x v="99"/>
    <d v="2012-04-27T00:00:00"/>
    <n v="1"/>
    <m/>
    <m/>
  </r>
  <r>
    <x v="1"/>
    <x v="137"/>
    <s v="11114-1"/>
    <n v="10"/>
    <n v="10"/>
    <x v="100"/>
    <d v="2012-04-19T00:00:00"/>
    <n v="1"/>
    <m/>
    <m/>
  </r>
  <r>
    <x v="1"/>
    <x v="205"/>
    <s v="2"/>
    <n v="10"/>
    <n v="10"/>
    <x v="100"/>
    <d v="2012-04-19T00:00:00"/>
    <n v="1"/>
    <m/>
    <m/>
  </r>
  <r>
    <x v="33"/>
    <x v="499"/>
    <s v="11064-1"/>
    <n v="52"/>
    <n v="52"/>
    <x v="100"/>
    <d v="2012-04-20T00:00:00"/>
    <n v="1"/>
    <m/>
    <m/>
  </r>
  <r>
    <x v="33"/>
    <x v="169"/>
    <s v="2"/>
    <n v="52"/>
    <n v="52"/>
    <x v="100"/>
    <d v="2012-04-20T00:00:00"/>
    <n v="1"/>
    <m/>
    <m/>
  </r>
  <r>
    <x v="63"/>
    <x v="171"/>
    <s v="11060-1"/>
    <n v="15000"/>
    <n v="16584"/>
    <x v="100"/>
    <d v="2012-04-23T00:00:00"/>
    <n v="1"/>
    <m/>
    <m/>
  </r>
  <r>
    <x v="131"/>
    <x v="32"/>
    <s v="11012-4"/>
    <n v="400"/>
    <n v="400"/>
    <x v="100"/>
    <d v="2012-04-25T00:00:00"/>
    <n v="1"/>
    <m/>
    <m/>
  </r>
  <r>
    <x v="15"/>
    <x v="33"/>
    <s v="10916-1"/>
    <n v="10"/>
    <n v="10"/>
    <x v="100"/>
    <d v="2012-04-25T00:00:00"/>
    <n v="1"/>
    <m/>
    <m/>
  </r>
  <r>
    <x v="164"/>
    <x v="446"/>
    <s v="11074-2"/>
    <n v="75"/>
    <n v="75"/>
    <x v="100"/>
    <d v="2012-04-18T00:00:00"/>
    <n v="1"/>
    <m/>
    <m/>
  </r>
  <r>
    <x v="164"/>
    <x v="439"/>
    <s v="11063-2"/>
    <n v="75"/>
    <n v="75"/>
    <x v="100"/>
    <d v="2012-04-18T00:00:00"/>
    <n v="1"/>
    <m/>
    <m/>
  </r>
  <r>
    <x v="9"/>
    <x v="361"/>
    <s v="11110-1"/>
    <n v="100"/>
    <n v="100"/>
    <x v="101"/>
    <d v="2012-04-19T00:00:00"/>
    <n v="1"/>
    <m/>
    <m/>
  </r>
  <r>
    <x v="122"/>
    <x v="500"/>
    <s v="11138-1"/>
    <n v="50"/>
    <n v="50"/>
    <x v="102"/>
    <d v="2012-04-26T00:00:00"/>
    <n v="1"/>
    <m/>
    <m/>
  </r>
  <r>
    <x v="122"/>
    <x v="501"/>
    <s v="11138-2"/>
    <n v="50"/>
    <n v="50"/>
    <x v="102"/>
    <d v="2012-04-26T00:00:00"/>
    <n v="1"/>
    <m/>
    <m/>
  </r>
  <r>
    <x v="100"/>
    <x v="502"/>
    <s v="11133-2"/>
    <n v="10"/>
    <n v="10"/>
    <x v="102"/>
    <d v="2012-04-23T00:00:00"/>
    <n v="1"/>
    <m/>
    <m/>
  </r>
  <r>
    <x v="8"/>
    <x v="306"/>
    <s v="11061-1"/>
    <n v="100"/>
    <n v="100"/>
    <x v="102"/>
    <d v="2012-04-26T00:00:00"/>
    <n v="1"/>
    <m/>
    <m/>
  </r>
  <r>
    <x v="90"/>
    <x v="229"/>
    <s v="10767-5"/>
    <n v="1000"/>
    <n v="1000"/>
    <x v="103"/>
    <s v="KANBAN"/>
    <n v="1"/>
    <m/>
    <m/>
  </r>
  <r>
    <x v="90"/>
    <x v="367"/>
    <s v="10774-3"/>
    <n v="200"/>
    <n v="200"/>
    <x v="103"/>
    <d v="2012-04-30T00:00:00"/>
    <n v="1"/>
    <m/>
    <m/>
  </r>
  <r>
    <x v="90"/>
    <x v="367"/>
    <s v="10857-2"/>
    <n v="200"/>
    <n v="200"/>
    <x v="103"/>
    <d v="2012-04-30T00:00:00"/>
    <n v="1"/>
    <m/>
    <m/>
  </r>
  <r>
    <x v="174"/>
    <x v="24"/>
    <s v="11095-1"/>
    <n v="100"/>
    <n v="100"/>
    <x v="103"/>
    <d v="2012-04-27T00:00:00"/>
    <n v="1"/>
    <m/>
    <m/>
  </r>
  <r>
    <x v="21"/>
    <x v="503"/>
    <s v="11131-1"/>
    <n v="15"/>
    <n v="15"/>
    <x v="103"/>
    <d v="2012-04-25T00:00:00"/>
    <n v="1"/>
    <m/>
    <m/>
  </r>
  <r>
    <x v="175"/>
    <x v="504"/>
    <s v="11132-1"/>
    <n v="50"/>
    <n v="50"/>
    <x v="103"/>
    <d v="2012-04-24T00:00:00"/>
    <n v="1"/>
    <m/>
    <m/>
  </r>
  <r>
    <x v="138"/>
    <x v="505"/>
    <s v="11079-1"/>
    <n v="20"/>
    <n v="20"/>
    <x v="103"/>
    <d v="2012-04-27T00:00:00"/>
    <n v="1"/>
    <m/>
    <m/>
  </r>
  <r>
    <x v="176"/>
    <x v="506"/>
    <s v="10994-2"/>
    <n v="50"/>
    <n v="50"/>
    <x v="103"/>
    <d v="2012-04-27T00:00:00"/>
    <n v="1"/>
    <m/>
    <m/>
  </r>
  <r>
    <x v="113"/>
    <x v="263"/>
    <s v="10976-2"/>
    <n v="32"/>
    <n v="32"/>
    <x v="104"/>
    <d v="2012-05-01T00:00:00"/>
    <n v="1"/>
    <m/>
    <m/>
  </r>
  <r>
    <x v="123"/>
    <x v="316"/>
    <s v="11101-1"/>
    <n v="200"/>
    <n v="200"/>
    <x v="104"/>
    <d v="2012-04-27T00:00:00"/>
    <n v="1"/>
    <m/>
    <m/>
  </r>
  <r>
    <x v="105"/>
    <x v="239"/>
    <s v="11097-1"/>
    <n v="1000"/>
    <n v="1000"/>
    <x v="104"/>
    <d v="2012-04-27T00:00:00"/>
    <n v="1"/>
    <m/>
    <m/>
  </r>
  <r>
    <x v="177"/>
    <x v="507"/>
    <s v="11080-2"/>
    <n v="100"/>
    <n v="100"/>
    <x v="104"/>
    <d v="2012-04-27T00:00:00"/>
    <n v="1"/>
    <m/>
    <m/>
  </r>
  <r>
    <x v="177"/>
    <x v="508"/>
    <s v="3"/>
    <n v="100"/>
    <n v="100"/>
    <x v="104"/>
    <d v="2012-04-27T00:00:00"/>
    <n v="1"/>
    <m/>
    <m/>
  </r>
  <r>
    <x v="15"/>
    <x v="217"/>
    <s v="11054-3"/>
    <n v="5"/>
    <n v="5"/>
    <x v="104"/>
    <d v="2012-04-20T00:00:00"/>
    <n v="0"/>
    <n v="0"/>
    <s v="ALUMINUM BOX CAME LATE"/>
  </r>
  <r>
    <x v="164"/>
    <x v="439"/>
    <s v="11063-3"/>
    <n v="75"/>
    <n v="75"/>
    <x v="105"/>
    <d v="2012-05-15T00:00:00"/>
    <n v="1"/>
    <m/>
    <m/>
  </r>
  <r>
    <x v="164"/>
    <x v="446"/>
    <s v="11074-3"/>
    <n v="75"/>
    <n v="75"/>
    <x v="105"/>
    <d v="2012-05-15T00:00:00"/>
    <n v="1"/>
    <m/>
    <m/>
  </r>
  <r>
    <x v="113"/>
    <x v="256"/>
    <s v="10794-4"/>
    <n v="100"/>
    <n v="100"/>
    <x v="105"/>
    <d v="2012-05-01T00:00:00"/>
    <n v="1"/>
    <m/>
    <m/>
  </r>
  <r>
    <x v="145"/>
    <x v="509"/>
    <s v="11153-1"/>
    <n v="25"/>
    <n v="25"/>
    <x v="105"/>
    <d v="2012-04-25T00:00:00"/>
    <n v="1"/>
    <m/>
    <s v="CUSTOMER PIKUP"/>
  </r>
  <r>
    <x v="145"/>
    <x v="510"/>
    <s v="-2"/>
    <n v="25"/>
    <n v="25"/>
    <x v="105"/>
    <d v="2012-04-25T00:00:00"/>
    <n v="1"/>
    <m/>
    <s v="CUSTOMER PIKUP"/>
  </r>
  <r>
    <x v="145"/>
    <x v="511"/>
    <s v="3"/>
    <n v="25"/>
    <n v="25"/>
    <x v="105"/>
    <d v="2012-04-25T00:00:00"/>
    <n v="1"/>
    <m/>
    <s v="CUSTOMER PIKUP"/>
  </r>
  <r>
    <x v="178"/>
    <x v="512"/>
    <s v="11152-1"/>
    <n v="25"/>
    <n v="25"/>
    <x v="105"/>
    <d v="2012-04-26T00:00:00"/>
    <n v="1"/>
    <m/>
    <s v="CUSTOMER PIKUP"/>
  </r>
  <r>
    <x v="131"/>
    <x v="27"/>
    <s v="11068-2"/>
    <n v="200"/>
    <n v="200"/>
    <x v="106"/>
    <d v="2012-05-01T00:00:00"/>
    <n v="1"/>
    <m/>
    <m/>
  </r>
  <r>
    <x v="131"/>
    <x v="379"/>
    <s v="4"/>
    <n v="38"/>
    <n v="38"/>
    <x v="106"/>
    <d v="2012-05-01T00:00:00"/>
    <n v="1"/>
    <m/>
    <m/>
  </r>
  <r>
    <x v="90"/>
    <x v="204"/>
    <s v="10926-1"/>
    <n v="100"/>
    <n v="100"/>
    <x v="106"/>
    <d v="2012-05-02T00:00:00"/>
    <n v="1"/>
    <m/>
    <m/>
  </r>
  <r>
    <x v="104"/>
    <x v="513"/>
    <s v="11022-1"/>
    <n v="25"/>
    <n v="25"/>
    <x v="106"/>
    <d v="2012-05-02T00:00:00"/>
    <n v="1"/>
    <m/>
    <m/>
  </r>
  <r>
    <x v="15"/>
    <x v="217"/>
    <s v="11085-3"/>
    <n v="10"/>
    <n v="10"/>
    <x v="107"/>
    <d v="2012-05-03T00:00:00"/>
    <n v="1"/>
    <m/>
    <m/>
  </r>
  <r>
    <x v="15"/>
    <x v="514"/>
    <s v="11087-1"/>
    <n v="200"/>
    <n v="200"/>
    <x v="107"/>
    <d v="2012-05-03T00:00:00"/>
    <n v="1"/>
    <m/>
    <m/>
  </r>
  <r>
    <x v="1"/>
    <x v="201"/>
    <s v="11128-1"/>
    <n v="15"/>
    <n v="15"/>
    <x v="107"/>
    <d v="2012-05-03T00:00:00"/>
    <n v="1"/>
    <m/>
    <m/>
  </r>
  <r>
    <x v="153"/>
    <x v="515"/>
    <s v="11093-2"/>
    <n v="25"/>
    <n v="25"/>
    <x v="107"/>
    <d v="2012-05-03T00:00:00"/>
    <n v="1"/>
    <m/>
    <m/>
  </r>
  <r>
    <x v="81"/>
    <x v="516"/>
    <s v="11137-1"/>
    <n v="100"/>
    <n v="100"/>
    <x v="107"/>
    <d v="2012-05-09T00:00:00"/>
    <n v="1"/>
    <m/>
    <m/>
  </r>
  <r>
    <x v="131"/>
    <x v="163"/>
    <s v="11109-1"/>
    <n v="72"/>
    <n v="72"/>
    <x v="108"/>
    <d v="2012-05-15T00:00:00"/>
    <n v="1"/>
    <m/>
    <m/>
  </r>
  <r>
    <x v="133"/>
    <x v="517"/>
    <s v="10785-4"/>
    <n v="5"/>
    <n v="5"/>
    <x v="108"/>
    <d v="2012-05-04T00:00:00"/>
    <n v="1"/>
    <m/>
    <m/>
  </r>
  <r>
    <x v="15"/>
    <x v="223"/>
    <s v="11098-2"/>
    <n v="25"/>
    <n v="25"/>
    <x v="108"/>
    <d v="2012-05-07T00:00:00"/>
    <n v="1"/>
    <m/>
    <m/>
  </r>
  <r>
    <x v="15"/>
    <x v="57"/>
    <s v="11086-2"/>
    <n v="25"/>
    <n v="25"/>
    <x v="108"/>
    <d v="2012-04-30T00:00:00"/>
    <n v="1"/>
    <m/>
    <m/>
  </r>
  <r>
    <x v="9"/>
    <x v="518"/>
    <s v="11163-1"/>
    <n v="50"/>
    <n v="50"/>
    <x v="108"/>
    <d v="2012-05-02T00:00:00"/>
    <n v="1"/>
    <m/>
    <m/>
  </r>
  <r>
    <x v="179"/>
    <x v="235"/>
    <s v="11134-1"/>
    <n v="2000"/>
    <n v="200"/>
    <x v="109"/>
    <d v="2012-05-03T00:00:00"/>
    <n v="1"/>
    <m/>
    <m/>
  </r>
  <r>
    <x v="16"/>
    <x v="519"/>
    <s v="11117-1"/>
    <n v="6"/>
    <n v="6"/>
    <x v="109"/>
    <d v="2012-05-04T00:00:00"/>
    <n v="1"/>
    <m/>
    <m/>
  </r>
  <r>
    <x v="8"/>
    <x v="520"/>
    <s v="11104-1"/>
    <n v="15"/>
    <n v="15"/>
    <x v="109"/>
    <d v="2012-05-04T00:00:00"/>
    <n v="1"/>
    <m/>
    <m/>
  </r>
  <r>
    <x v="33"/>
    <x v="169"/>
    <s v="11125-1"/>
    <n v="200"/>
    <n v="200"/>
    <x v="109"/>
    <d v="2012-05-07T00:00:00"/>
    <n v="1"/>
    <m/>
    <m/>
  </r>
  <r>
    <x v="104"/>
    <x v="521"/>
    <s v="11165-1"/>
    <n v="10"/>
    <n v="10"/>
    <x v="109"/>
    <d v="2012-05-04T00:00:00"/>
    <n v="1"/>
    <m/>
    <m/>
  </r>
  <r>
    <x v="104"/>
    <x v="522"/>
    <s v="2"/>
    <n v="10"/>
    <n v="10"/>
    <x v="109"/>
    <d v="2012-05-04T00:00:00"/>
    <n v="1"/>
    <m/>
    <m/>
  </r>
  <r>
    <x v="33"/>
    <x v="169"/>
    <s v="11172-1"/>
    <n v="250"/>
    <n v="250"/>
    <x v="110"/>
    <d v="2012-05-17T00:00:00"/>
    <n v="1"/>
    <m/>
    <m/>
  </r>
  <r>
    <x v="33"/>
    <x v="169"/>
    <s v="2"/>
    <n v="20"/>
    <n v="20"/>
    <x v="110"/>
    <d v="2012-05-17T00:00:00"/>
    <n v="1"/>
    <m/>
    <m/>
  </r>
  <r>
    <x v="180"/>
    <x v="360"/>
    <s v="11105-2"/>
    <n v="35"/>
    <n v="42"/>
    <x v="110"/>
    <d v="2012-05-15T00:00:00"/>
    <n v="1"/>
    <m/>
    <m/>
  </r>
  <r>
    <x v="23"/>
    <x v="523"/>
    <s v="10866-6"/>
    <n v="20"/>
    <n v="20"/>
    <x v="110"/>
    <d v="2012-03-01T00:00:00"/>
    <n v="1"/>
    <m/>
    <s v="HOLD FOR MONEY"/>
  </r>
  <r>
    <x v="23"/>
    <x v="377"/>
    <s v="5"/>
    <n v="20"/>
    <n v="20"/>
    <x v="110"/>
    <d v="2012-03-01T00:00:00"/>
    <n v="1"/>
    <m/>
    <s v="HOLD FOR MONEY"/>
  </r>
  <r>
    <x v="23"/>
    <x v="390"/>
    <s v="8"/>
    <n v="20"/>
    <n v="20"/>
    <x v="110"/>
    <d v="2012-03-13T00:00:00"/>
    <n v="1"/>
    <m/>
    <s v="HOLD FOR MONEY"/>
  </r>
  <r>
    <x v="181"/>
    <x v="524"/>
    <s v="11081-2"/>
    <n v="10"/>
    <n v="10"/>
    <x v="110"/>
    <d v="2012-05-05T00:00:00"/>
    <n v="1"/>
    <m/>
    <m/>
  </r>
  <r>
    <x v="182"/>
    <x v="525"/>
    <s v="11179-1"/>
    <n v="10"/>
    <n v="10"/>
    <x v="110"/>
    <d v="2012-05-03T00:00:00"/>
    <n v="1"/>
    <m/>
    <m/>
  </r>
  <r>
    <x v="182"/>
    <x v="526"/>
    <s v="2"/>
    <n v="10"/>
    <n v="10"/>
    <x v="110"/>
    <d v="2012-05-03T00:00:00"/>
    <n v="1"/>
    <m/>
    <m/>
  </r>
  <r>
    <x v="182"/>
    <x v="527"/>
    <s v="3"/>
    <n v="10"/>
    <n v="10"/>
    <x v="110"/>
    <d v="2012-05-03T00:00:00"/>
    <n v="1"/>
    <m/>
    <m/>
  </r>
  <r>
    <x v="28"/>
    <x v="211"/>
    <s v="11118-1"/>
    <n v="250"/>
    <n v="250"/>
    <x v="111"/>
    <d v="2012-05-07T00:00:00"/>
    <n v="1"/>
    <m/>
    <m/>
  </r>
  <r>
    <x v="104"/>
    <x v="430"/>
    <s v="10882-4"/>
    <n v="6"/>
    <n v="6"/>
    <x v="111"/>
    <d v="2012-05-07T00:00:00"/>
    <n v="1"/>
    <m/>
    <m/>
  </r>
  <r>
    <x v="53"/>
    <x v="528"/>
    <s v="11102-1"/>
    <n v="50"/>
    <n v="50"/>
    <x v="111"/>
    <d v="2012-05-07T00:00:00"/>
    <n v="1"/>
    <m/>
    <m/>
  </r>
  <r>
    <x v="53"/>
    <x v="529"/>
    <s v="2"/>
    <n v="50"/>
    <n v="50"/>
    <x v="111"/>
    <d v="2012-05-07T00:00:00"/>
    <n v="1"/>
    <m/>
    <m/>
  </r>
  <r>
    <x v="33"/>
    <x v="530"/>
    <s v="11096-1"/>
    <n v="504"/>
    <n v="504"/>
    <x v="111"/>
    <d v="2012-05-07T00:00:00"/>
    <n v="1"/>
    <m/>
    <m/>
  </r>
  <r>
    <x v="33"/>
    <x v="531"/>
    <s v="1120-1"/>
    <n v="100"/>
    <n v="100"/>
    <x v="112"/>
    <d v="2012-05-08T00:00:00"/>
    <n v="1"/>
    <m/>
    <m/>
  </r>
  <r>
    <x v="18"/>
    <x v="532"/>
    <s v="11115-1"/>
    <n v="200"/>
    <n v="200"/>
    <x v="112"/>
    <d v="2012-05-08T00:00:00"/>
    <n v="1"/>
    <m/>
    <m/>
  </r>
  <r>
    <x v="29"/>
    <x v="533"/>
    <s v="11157-1"/>
    <n v="10"/>
    <n v="10"/>
    <x v="112"/>
    <d v="2012-05-08T00:00:00"/>
    <n v="1"/>
    <m/>
    <m/>
  </r>
  <r>
    <x v="45"/>
    <x v="534"/>
    <s v="11113-1"/>
    <n v="250"/>
    <n v="250"/>
    <x v="112"/>
    <d v="2012-05-07T00:00:00"/>
    <n v="1"/>
    <m/>
    <m/>
  </r>
  <r>
    <x v="183"/>
    <x v="535"/>
    <s v="11158-1"/>
    <n v="3000"/>
    <n v="3000"/>
    <x v="112"/>
    <d v="2012-05-14T00:00:00"/>
    <n v="1"/>
    <m/>
    <m/>
  </r>
  <r>
    <x v="159"/>
    <x v="96"/>
    <s v="11186-1"/>
    <n v="3"/>
    <n v="3"/>
    <x v="112"/>
    <d v="2012-05-14T00:00:00"/>
    <n v="1"/>
    <m/>
    <m/>
  </r>
  <r>
    <x v="15"/>
    <x v="217"/>
    <s v="11053-1"/>
    <n v="5"/>
    <n v="2"/>
    <x v="112"/>
    <d v="2012-05-07T00:00:00"/>
    <n v="1"/>
    <m/>
    <m/>
  </r>
  <r>
    <x v="184"/>
    <x v="536"/>
    <s v="11159-1"/>
    <n v="10"/>
    <n v="10"/>
    <x v="113"/>
    <d v="2012-05-09T00:00:00"/>
    <n v="1"/>
    <m/>
    <m/>
  </r>
  <r>
    <x v="47"/>
    <x v="273"/>
    <s v="1113-01"/>
    <n v="20"/>
    <n v="18"/>
    <x v="113"/>
    <d v="2012-05-11T00:00:00"/>
    <n v="1"/>
    <m/>
    <s v="WE SHIP 2 PCD EARLY"/>
  </r>
  <r>
    <x v="1"/>
    <x v="187"/>
    <s v="11183-1"/>
    <n v="10"/>
    <n v="10"/>
    <x v="113"/>
    <d v="2012-05-09T00:00:00"/>
    <n v="1"/>
    <m/>
    <m/>
  </r>
  <r>
    <x v="9"/>
    <x v="361"/>
    <s v="11167-1"/>
    <n v="100"/>
    <n v="100"/>
    <x v="113"/>
    <d v="2012-05-09T00:00:00"/>
    <n v="1"/>
    <m/>
    <m/>
  </r>
  <r>
    <x v="185"/>
    <x v="537"/>
    <s v="11168-2"/>
    <n v="100"/>
    <n v="100"/>
    <x v="113"/>
    <d v="2012-05-17T00:00:00"/>
    <n v="1"/>
    <m/>
    <m/>
  </r>
  <r>
    <x v="100"/>
    <x v="502"/>
    <s v="11151-2"/>
    <n v="1000"/>
    <n v="1046"/>
    <x v="113"/>
    <d v="2012-05-16T00:00:00"/>
    <n v="1"/>
    <m/>
    <m/>
  </r>
  <r>
    <x v="186"/>
    <x v="538"/>
    <s v="11194-1"/>
    <n v="3"/>
    <n v="3"/>
    <x v="113"/>
    <d v="2012-05-09T00:00:00"/>
    <n v="1"/>
    <m/>
    <m/>
  </r>
  <r>
    <x v="9"/>
    <x v="11"/>
    <s v="11136-1"/>
    <n v="100"/>
    <n v="100"/>
    <x v="114"/>
    <d v="2012-05-11T00:00:00"/>
    <n v="1"/>
    <m/>
    <m/>
  </r>
  <r>
    <x v="41"/>
    <x v="539"/>
    <s v="11126-1"/>
    <n v="25"/>
    <n v="25"/>
    <x v="114"/>
    <d v="2012-05-10T00:00:00"/>
    <n v="1"/>
    <m/>
    <m/>
  </r>
  <r>
    <x v="41"/>
    <x v="540"/>
    <s v="2"/>
    <n v="100"/>
    <n v="100"/>
    <x v="114"/>
    <d v="2012-05-10T00:00:00"/>
    <n v="1"/>
    <m/>
    <m/>
  </r>
  <r>
    <x v="41"/>
    <x v="541"/>
    <s v="3"/>
    <n v="100"/>
    <n v="100"/>
    <x v="114"/>
    <d v="2012-05-10T00:00:00"/>
    <n v="1"/>
    <m/>
    <m/>
  </r>
  <r>
    <x v="15"/>
    <x v="21"/>
    <s v="11164-1"/>
    <n v="25"/>
    <n v="25"/>
    <x v="114"/>
    <d v="2012-05-10T00:00:00"/>
    <n v="1"/>
    <m/>
    <m/>
  </r>
  <r>
    <x v="116"/>
    <x v="542"/>
    <s v="11124-1"/>
    <n v="100"/>
    <n v="100"/>
    <x v="114"/>
    <d v="2012-05-10T00:00:00"/>
    <n v="1"/>
    <m/>
    <m/>
  </r>
  <r>
    <x v="33"/>
    <x v="543"/>
    <s v="11071-1"/>
    <n v="500"/>
    <n v="504"/>
    <x v="114"/>
    <d v="2012-04-20T00:00:00"/>
    <n v="0"/>
    <m/>
    <s v="OUT SID SOURCE CAME LATE"/>
  </r>
  <r>
    <x v="46"/>
    <x v="544"/>
    <s v="11149-1"/>
    <n v="200"/>
    <n v="200"/>
    <x v="115"/>
    <d v="2012-05-11T00:00:00"/>
    <n v="1"/>
    <m/>
    <m/>
  </r>
  <r>
    <x v="7"/>
    <x v="545"/>
    <s v="11119-1"/>
    <n v="200"/>
    <n v="200"/>
    <x v="115"/>
    <d v="2012-05-14T00:00:00"/>
    <n v="1"/>
    <m/>
    <m/>
  </r>
  <r>
    <x v="8"/>
    <x v="364"/>
    <s v="11119-1"/>
    <n v="30"/>
    <n v="30"/>
    <x v="115"/>
    <d v="2012-05-11T00:00:00"/>
    <n v="1"/>
    <m/>
    <m/>
  </r>
  <r>
    <x v="187"/>
    <x v="546"/>
    <s v="11176-2"/>
    <n v="1"/>
    <n v="1"/>
    <x v="115"/>
    <d v="2012-05-26T00:00:00"/>
    <n v="1"/>
    <m/>
    <s v="SAMPLE FOR APROVE"/>
  </r>
  <r>
    <x v="131"/>
    <x v="167"/>
    <s v="11106-2"/>
    <n v="400"/>
    <n v="400"/>
    <x v="115"/>
    <d v="2012-05-10T00:00:00"/>
    <n v="1"/>
    <m/>
    <m/>
  </r>
  <r>
    <x v="164"/>
    <x v="96"/>
    <s v="11192-1"/>
    <n v="4"/>
    <n v="4"/>
    <x v="115"/>
    <d v="2012-05-14T00:00:00"/>
    <n v="1"/>
    <m/>
    <m/>
  </r>
  <r>
    <x v="93"/>
    <x v="126"/>
    <s v="11141-1"/>
    <n v="390"/>
    <n v="390"/>
    <x v="116"/>
    <d v="2012-05-15T00:00:00"/>
    <n v="1"/>
    <m/>
    <m/>
  </r>
  <r>
    <x v="93"/>
    <x v="24"/>
    <s v="11095-2"/>
    <n v="200"/>
    <n v="200"/>
    <x v="116"/>
    <d v="2012-05-15T00:00:00"/>
    <n v="1"/>
    <m/>
    <m/>
  </r>
  <r>
    <x v="93"/>
    <x v="234"/>
    <s v="11147-1"/>
    <n v="455"/>
    <n v="455"/>
    <x v="116"/>
    <d v="2012-05-12T00:00:00"/>
    <n v="1"/>
    <m/>
    <m/>
  </r>
  <r>
    <x v="13"/>
    <x v="547"/>
    <s v="11040-2"/>
    <n v="50"/>
    <n v="50"/>
    <x v="116"/>
    <d v="2012-05-18T00:00:00"/>
    <n v="1"/>
    <m/>
    <m/>
  </r>
  <r>
    <x v="131"/>
    <x v="379"/>
    <s v="11107-2"/>
    <n v="38"/>
    <n v="38"/>
    <x v="116"/>
    <d v="2012-05-15T00:00:00"/>
    <n v="1"/>
    <m/>
    <m/>
  </r>
  <r>
    <x v="123"/>
    <x v="548"/>
    <s v="11145-1"/>
    <n v="25"/>
    <n v="25"/>
    <x v="116"/>
    <d v="2012-05-14T00:00:00"/>
    <n v="1"/>
    <m/>
    <m/>
  </r>
  <r>
    <x v="123"/>
    <x v="549"/>
    <s v="11144-1"/>
    <n v="30"/>
    <n v="30"/>
    <x v="116"/>
    <d v="2012-05-14T00:00:00"/>
    <n v="1"/>
    <m/>
    <m/>
  </r>
  <r>
    <x v="188"/>
    <x v="550"/>
    <s v="11143-1"/>
    <n v="100"/>
    <n v="100"/>
    <x v="116"/>
    <d v="2012-05-15T00:00:00"/>
    <n v="1"/>
    <m/>
    <m/>
  </r>
  <r>
    <x v="16"/>
    <x v="551"/>
    <s v="11178-1"/>
    <n v="3"/>
    <n v="3"/>
    <x v="116"/>
    <d v="2012-05-15T00:00:00"/>
    <n v="1"/>
    <m/>
    <m/>
  </r>
  <r>
    <x v="29"/>
    <x v="552"/>
    <s v="11127-1"/>
    <n v="10"/>
    <n v="10"/>
    <x v="116"/>
    <d v="2012-05-17T00:00:00"/>
    <n v="1"/>
    <m/>
    <m/>
  </r>
  <r>
    <x v="15"/>
    <x v="33"/>
    <s v="11045-1"/>
    <n v="10"/>
    <n v="10"/>
    <x v="116"/>
    <d v="2012-05-17T00:00:00"/>
    <n v="1"/>
    <m/>
    <m/>
  </r>
  <r>
    <x v="164"/>
    <x v="439"/>
    <s v="11063-4"/>
    <n v="75"/>
    <n v="75"/>
    <x v="116"/>
    <d v="2012-06-15T00:00:00"/>
    <n v="1"/>
    <m/>
    <m/>
  </r>
  <r>
    <x v="164"/>
    <x v="446"/>
    <s v="11074-4"/>
    <n v="75"/>
    <n v="75"/>
    <x v="116"/>
    <d v="2012-06-15T00:00:00"/>
    <n v="1"/>
    <m/>
    <m/>
  </r>
  <r>
    <x v="146"/>
    <x v="553"/>
    <s v="11148-1"/>
    <n v="27"/>
    <n v="27"/>
    <x v="116"/>
    <d v="2012-05-15T00:00:00"/>
    <n v="1"/>
    <m/>
    <m/>
  </r>
  <r>
    <x v="186"/>
    <x v="125"/>
    <s v="11140-2"/>
    <n v="50"/>
    <n v="50"/>
    <x v="117"/>
    <d v="2012-05-14T00:00:00"/>
    <n v="1"/>
    <m/>
    <m/>
  </r>
  <r>
    <x v="189"/>
    <x v="554"/>
    <s v="11111-2"/>
    <n v="10"/>
    <n v="10"/>
    <x v="117"/>
    <d v="2012-05-03T00:00:00"/>
    <n v="0"/>
    <m/>
    <s v="PARTS CAME LATE"/>
  </r>
  <r>
    <x v="6"/>
    <x v="555"/>
    <s v="11160-1"/>
    <n v="50"/>
    <n v="52"/>
    <x v="117"/>
    <d v="2012-05-15T00:00:00"/>
    <n v="1"/>
    <m/>
    <m/>
  </r>
  <r>
    <x v="73"/>
    <x v="156"/>
    <s v="11122-1"/>
    <n v="13"/>
    <n v="13"/>
    <x v="118"/>
    <d v="2012-05-23T00:00:00"/>
    <n v="1"/>
    <m/>
    <m/>
  </r>
  <r>
    <x v="73"/>
    <x v="156"/>
    <s v="11123-2"/>
    <n v="37"/>
    <n v="37"/>
    <x v="118"/>
    <d v="2012-05-23T00:00:00"/>
    <n v="1"/>
    <m/>
    <m/>
  </r>
  <r>
    <x v="144"/>
    <x v="44"/>
    <s v="10350-3"/>
    <n v="180"/>
    <n v="192"/>
    <x v="118"/>
    <d v="2012-06-01T00:00:00"/>
    <n v="1"/>
    <m/>
    <m/>
  </r>
  <r>
    <x v="15"/>
    <x v="556"/>
    <s v="11121-3"/>
    <n v="1"/>
    <n v="1"/>
    <x v="118"/>
    <d v="2012-05-18T00:00:00"/>
    <n v="1"/>
    <m/>
    <m/>
  </r>
  <r>
    <x v="1"/>
    <x v="557"/>
    <s v="11208-1"/>
    <n v="10"/>
    <n v="10"/>
    <x v="118"/>
    <d v="2012-05-16T00:00:00"/>
    <n v="1"/>
    <m/>
    <m/>
  </r>
  <r>
    <x v="104"/>
    <x v="558"/>
    <s v="11146-1"/>
    <n v="50"/>
    <n v="50"/>
    <x v="118"/>
    <d v="2012-05-14T00:00:00"/>
    <n v="1"/>
    <m/>
    <m/>
  </r>
  <r>
    <x v="190"/>
    <x v="559"/>
    <s v="11156-1"/>
    <n v="125"/>
    <n v="125"/>
    <x v="118"/>
    <d v="2012-05-17T00:00:00"/>
    <n v="1"/>
    <m/>
    <m/>
  </r>
  <r>
    <x v="129"/>
    <x v="303"/>
    <s v="11181-1"/>
    <n v="27"/>
    <n v="27"/>
    <x v="119"/>
    <d v="2012-05-16T00:00:00"/>
    <n v="1"/>
    <m/>
    <m/>
  </r>
  <r>
    <x v="15"/>
    <x v="20"/>
    <s v="11175-1"/>
    <n v="100"/>
    <n v="100"/>
    <x v="120"/>
    <d v="2012-05-18T00:00:00"/>
    <n v="1"/>
    <m/>
    <m/>
  </r>
  <r>
    <x v="46"/>
    <x v="560"/>
    <s v="11170-1"/>
    <n v="50"/>
    <n v="50"/>
    <x v="120"/>
    <d v="2012-05-22T00:00:00"/>
    <n v="1"/>
    <m/>
    <m/>
  </r>
  <r>
    <x v="13"/>
    <x v="209"/>
    <s v="10853-3"/>
    <n v="50"/>
    <n v="50"/>
    <x v="120"/>
    <d v="2012-06-12T00:00:00"/>
    <n v="1"/>
    <m/>
    <m/>
  </r>
  <r>
    <x v="131"/>
    <x v="163"/>
    <s v="11187-1"/>
    <n v="96"/>
    <n v="96"/>
    <x v="120"/>
    <d v="2012-05-18T00:00:00"/>
    <n v="1"/>
    <m/>
    <m/>
  </r>
  <r>
    <x v="161"/>
    <x v="434"/>
    <s v="11195-1"/>
    <n v="25"/>
    <n v="25"/>
    <x v="120"/>
    <d v="2012-05-14T00:00:00"/>
    <n v="1"/>
    <m/>
    <s v="PARTS CAME LATE FROM CUSTOMER"/>
  </r>
  <r>
    <x v="122"/>
    <x v="561"/>
    <s v="11108-1"/>
    <n v="25"/>
    <n v="25"/>
    <x v="121"/>
    <d v="2012-05-24T00:00:00"/>
    <n v="1"/>
    <m/>
    <m/>
  </r>
  <r>
    <x v="15"/>
    <x v="435"/>
    <s v="11052-2"/>
    <n v="10"/>
    <n v="10"/>
    <x v="121"/>
    <d v="2012-05-23T00:00:00"/>
    <n v="1"/>
    <m/>
    <m/>
  </r>
  <r>
    <x v="15"/>
    <x v="562"/>
    <s v="11055-3"/>
    <n v="5"/>
    <n v="3"/>
    <x v="121"/>
    <d v="2012-05-07T00:00:00"/>
    <n v="0"/>
    <n v="0"/>
    <m/>
  </r>
  <r>
    <x v="15"/>
    <x v="562"/>
    <s v="11053-3"/>
    <n v="5"/>
    <n v="5"/>
    <x v="121"/>
    <d v="2012-05-07T00:00:00"/>
    <n v="0"/>
    <n v="0"/>
    <m/>
  </r>
  <r>
    <x v="15"/>
    <x v="562"/>
    <s v="11121-6"/>
    <n v="3"/>
    <n v="3"/>
    <x v="121"/>
    <d v="2012-05-18T00:00:00"/>
    <n v="1"/>
    <m/>
    <m/>
  </r>
  <r>
    <x v="191"/>
    <x v="563"/>
    <s v="11074-5"/>
    <n v="75"/>
    <n v="75"/>
    <x v="122"/>
    <d v="2012-05-18T00:00:00"/>
    <n v="1"/>
    <m/>
    <m/>
  </r>
  <r>
    <x v="191"/>
    <x v="564"/>
    <s v="11063-5"/>
    <n v="75"/>
    <n v="75"/>
    <x v="122"/>
    <d v="2012-05-18T00:00:00"/>
    <n v="1"/>
    <m/>
    <m/>
  </r>
  <r>
    <x v="105"/>
    <x v="239"/>
    <s v="11177-1"/>
    <n v="1000"/>
    <n v="1000"/>
    <x v="122"/>
    <d v="2012-05-21T00:00:00"/>
    <n v="1"/>
    <m/>
    <m/>
  </r>
  <r>
    <x v="63"/>
    <x v="565"/>
    <s v="11180-1"/>
    <n v="900"/>
    <n v="900"/>
    <x v="122"/>
    <d v="2012-05-22T00:00:00"/>
    <n v="1"/>
    <m/>
    <m/>
  </r>
  <r>
    <x v="52"/>
    <x v="566"/>
    <s v="11189-1"/>
    <n v="10"/>
    <n v="10"/>
    <x v="123"/>
    <d v="2012-05-25T00:00:00"/>
    <n v="1"/>
    <m/>
    <m/>
  </r>
  <r>
    <x v="52"/>
    <x v="567"/>
    <s v="2"/>
    <n v="100"/>
    <n v="100"/>
    <x v="123"/>
    <d v="2012-05-25T00:00:00"/>
    <n v="1"/>
    <m/>
    <m/>
  </r>
  <r>
    <x v="52"/>
    <x v="568"/>
    <s v="3"/>
    <n v="200"/>
    <n v="200"/>
    <x v="123"/>
    <d v="2012-05-25T00:00:00"/>
    <n v="1"/>
    <m/>
    <m/>
  </r>
  <r>
    <x v="140"/>
    <x v="347"/>
    <s v="11184-1"/>
    <n v="500"/>
    <n v="500"/>
    <x v="123"/>
    <d v="2012-05-22T00:00:00"/>
    <n v="1"/>
    <m/>
    <m/>
  </r>
  <r>
    <x v="82"/>
    <x v="96"/>
    <s v="11225-1"/>
    <n v="2"/>
    <n v="2"/>
    <x v="123"/>
    <d v="2012-05-24T00:00:00"/>
    <n v="1"/>
    <m/>
    <m/>
  </r>
  <r>
    <x v="156"/>
    <x v="569"/>
    <s v="11203-1"/>
    <n v="25"/>
    <n v="25"/>
    <x v="123"/>
    <d v="2012-05-24T00:00:00"/>
    <n v="1"/>
    <m/>
    <m/>
  </r>
  <r>
    <x v="15"/>
    <x v="57"/>
    <s v="11044-2"/>
    <n v="25"/>
    <n v="25"/>
    <x v="123"/>
    <d v="2012-05-25T00:00:00"/>
    <n v="1"/>
    <m/>
    <m/>
  </r>
  <r>
    <x v="33"/>
    <x v="169"/>
    <s v="11213-2"/>
    <n v="102"/>
    <n v="102"/>
    <x v="123"/>
    <d v="2012-06-07T00:00:00"/>
    <n v="1"/>
    <m/>
    <m/>
  </r>
  <r>
    <x v="113"/>
    <x v="263"/>
    <s v="10976-3"/>
    <n v="32"/>
    <n v="32"/>
    <x v="124"/>
    <d v="2012-06-01T00:00:00"/>
    <n v="1"/>
    <m/>
    <m/>
  </r>
  <r>
    <x v="4"/>
    <x v="127"/>
    <s v="11166-1"/>
    <n v="100"/>
    <n v="108"/>
    <x v="124"/>
    <d v="2012-05-29T00:00:00"/>
    <n v="1"/>
    <m/>
    <m/>
  </r>
  <r>
    <x v="192"/>
    <x v="570"/>
    <s v="10914-2"/>
    <n v="3"/>
    <n v="3"/>
    <x v="124"/>
    <d v="2012-03-30T00:00:00"/>
    <n v="0"/>
    <m/>
    <s v="HARD TO FIND PARTS"/>
  </r>
  <r>
    <x v="192"/>
    <x v="571"/>
    <s v="4"/>
    <n v="3"/>
    <n v="3"/>
    <x v="124"/>
    <d v="2012-03-30T00:00:00"/>
    <n v="0"/>
    <m/>
    <s v="HARD TO FIND PARTS"/>
  </r>
  <r>
    <x v="182"/>
    <x v="526"/>
    <s v="11231-1"/>
    <n v="100"/>
    <n v="100"/>
    <x v="124"/>
    <d v="2012-05-23T00:00:00"/>
    <n v="1"/>
    <m/>
    <m/>
  </r>
  <r>
    <x v="182"/>
    <x v="572"/>
    <s v="11215-2"/>
    <n v="250"/>
    <n v="254"/>
    <x v="124"/>
    <d v="2012-05-23T00:00:00"/>
    <n v="1"/>
    <m/>
    <m/>
  </r>
  <r>
    <x v="35"/>
    <x v="573"/>
    <s v="11161-1"/>
    <n v="500"/>
    <n v="500"/>
    <x v="124"/>
    <d v="2012-05-23T00:00:00"/>
    <n v="1"/>
    <m/>
    <m/>
  </r>
  <r>
    <x v="35"/>
    <x v="574"/>
    <s v="11162-2"/>
    <n v="50"/>
    <n v="50"/>
    <x v="124"/>
    <d v="2012-05-23T00:00:00"/>
    <n v="1"/>
    <m/>
    <m/>
  </r>
  <r>
    <x v="18"/>
    <x v="575"/>
    <s v="11188-1"/>
    <n v="50"/>
    <n v="50"/>
    <x v="125"/>
    <d v="2012-05-29T00:00:00"/>
    <n v="1"/>
    <m/>
    <m/>
  </r>
  <r>
    <x v="18"/>
    <x v="576"/>
    <s v="2"/>
    <n v="50"/>
    <n v="50"/>
    <x v="125"/>
    <d v="2012-05-29T00:00:00"/>
    <n v="1"/>
    <m/>
    <m/>
  </r>
  <r>
    <x v="100"/>
    <x v="577"/>
    <s v="11150-2"/>
    <n v="1000"/>
    <n v="600"/>
    <x v="125"/>
    <d v="2012-05-29T00:00:00"/>
    <n v="1"/>
    <m/>
    <m/>
  </r>
  <r>
    <x v="164"/>
    <x v="96"/>
    <s v="11235-1"/>
    <n v="16"/>
    <n v="16"/>
    <x v="125"/>
    <d v="2012-05-29T00:00:00"/>
    <n v="1"/>
    <m/>
    <m/>
  </r>
  <r>
    <x v="15"/>
    <x v="556"/>
    <s v="11121-4"/>
    <n v="5"/>
    <n v="5"/>
    <x v="125"/>
    <d v="2012-06-01T00:00:00"/>
    <n v="1"/>
    <m/>
    <m/>
  </r>
  <r>
    <x v="15"/>
    <x v="562"/>
    <s v="11121-7"/>
    <n v="4"/>
    <n v="4"/>
    <x v="125"/>
    <d v="2012-06-01T00:00:00"/>
    <n v="1"/>
    <m/>
    <m/>
  </r>
  <r>
    <x v="104"/>
    <x v="578"/>
    <s v="11234-1"/>
    <n v="144"/>
    <n v="144"/>
    <x v="126"/>
    <d v="2012-05-31T00:00:00"/>
    <n v="1"/>
    <m/>
    <m/>
  </r>
  <r>
    <x v="187"/>
    <x v="546"/>
    <s v="11176-2"/>
    <n v="130"/>
    <n v="130"/>
    <x v="127"/>
    <d v="2012-05-29T00:00:00"/>
    <n v="1"/>
    <m/>
    <m/>
  </r>
  <r>
    <x v="82"/>
    <x v="465"/>
    <s v="11201-2"/>
    <n v="200"/>
    <n v="200"/>
    <x v="127"/>
    <d v="2012-05-29T00:00:00"/>
    <n v="1"/>
    <m/>
    <m/>
  </r>
  <r>
    <x v="82"/>
    <x v="176"/>
    <s v="4"/>
    <n v="100"/>
    <n v="100"/>
    <x v="127"/>
    <d v="2012-05-29T00:00:00"/>
    <n v="1"/>
    <m/>
    <m/>
  </r>
  <r>
    <x v="15"/>
    <x v="52"/>
    <s v="11175-3"/>
    <n v="31"/>
    <n v="31"/>
    <x v="127"/>
    <d v="2012-06-04T00:00:00"/>
    <n v="1"/>
    <m/>
    <m/>
  </r>
  <r>
    <x v="90"/>
    <x v="366"/>
    <s v="10774-4"/>
    <n v="200"/>
    <n v="200"/>
    <x v="127"/>
    <d v="2012-06-04T00:00:00"/>
    <n v="1"/>
    <m/>
    <m/>
  </r>
  <r>
    <x v="90"/>
    <x v="366"/>
    <s v="10857-3"/>
    <n v="100"/>
    <n v="100"/>
    <x v="127"/>
    <d v="2012-06-04T00:00:00"/>
    <n v="1"/>
    <m/>
    <m/>
  </r>
  <r>
    <x v="10"/>
    <x v="12"/>
    <s v="10969-1"/>
    <n v="3000"/>
    <n v="3000"/>
    <x v="127"/>
    <d v="2012-06-06T00:00:00"/>
    <n v="1"/>
    <m/>
    <m/>
  </r>
  <r>
    <x v="10"/>
    <x v="13"/>
    <s v="10968-1"/>
    <n v="3000"/>
    <n v="3000"/>
    <x v="127"/>
    <d v="2012-06-06T00:00:00"/>
    <n v="1"/>
    <m/>
    <m/>
  </r>
  <r>
    <x v="10"/>
    <x v="14"/>
    <s v="10067-1"/>
    <n v="2000"/>
    <n v="2000"/>
    <x v="127"/>
    <d v="2012-06-06T00:00:00"/>
    <n v="1"/>
    <m/>
    <m/>
  </r>
  <r>
    <x v="23"/>
    <x v="38"/>
    <s v="10924-2"/>
    <n v="10"/>
    <n v="10"/>
    <x v="127"/>
    <d v="2012-04-27T00:00:00"/>
    <n v="0"/>
    <m/>
    <s v="LONG LEAD PARTS PHENIX"/>
  </r>
  <r>
    <x v="32"/>
    <x v="56"/>
    <s v="11229-1"/>
    <n v="5"/>
    <n v="5"/>
    <x v="128"/>
    <d v="2012-05-31T00:00:00"/>
    <n v="1"/>
    <m/>
    <m/>
  </r>
  <r>
    <x v="63"/>
    <x v="214"/>
    <s v="11206-1"/>
    <n v="15000"/>
    <n v="15030"/>
    <x v="128"/>
    <d v="2012-06-05T00:00:00"/>
    <n v="1"/>
    <m/>
    <m/>
  </r>
  <r>
    <x v="48"/>
    <x v="89"/>
    <s v="11142-2"/>
    <n v="100"/>
    <n v="100"/>
    <x v="128"/>
    <d v="2012-06-01T00:00:00"/>
    <n v="1"/>
    <m/>
    <m/>
  </r>
  <r>
    <x v="192"/>
    <x v="579"/>
    <s v="10914-1"/>
    <n v="3"/>
    <n v="3"/>
    <x v="128"/>
    <d v="2012-03-30T00:00:00"/>
    <n v="0"/>
    <m/>
    <s v="HARD TO FIND PARTS"/>
  </r>
  <r>
    <x v="192"/>
    <x v="580"/>
    <s v="3"/>
    <n v="3"/>
    <n v="3"/>
    <x v="128"/>
    <d v="2012-03-30T00:00:00"/>
    <n v="0"/>
    <m/>
    <s v="HARD TO FIND PARTS"/>
  </r>
  <r>
    <x v="192"/>
    <x v="581"/>
    <s v="5"/>
    <n v="3"/>
    <n v="3"/>
    <x v="128"/>
    <d v="2012-03-30T00:00:00"/>
    <n v="0"/>
    <m/>
    <s v="HARD TO FIND PARTS"/>
  </r>
  <r>
    <x v="90"/>
    <x v="366"/>
    <s v="11207-1"/>
    <n v="30"/>
    <n v="30"/>
    <x v="129"/>
    <d v="2012-06-07T00:00:00"/>
    <n v="1"/>
    <m/>
    <m/>
  </r>
  <r>
    <x v="29"/>
    <x v="582"/>
    <s v="11219-1"/>
    <n v="250"/>
    <n v="256"/>
    <x v="129"/>
    <d v="2012-06-04T00:00:00"/>
    <n v="1"/>
    <m/>
    <m/>
  </r>
  <r>
    <x v="100"/>
    <x v="577"/>
    <s v="11150-2"/>
    <n v="400"/>
    <n v="400"/>
    <x v="129"/>
    <d v="2012-05-31T00:00:00"/>
    <n v="1"/>
    <m/>
    <m/>
  </r>
  <r>
    <x v="189"/>
    <x v="554"/>
    <s v="11111-2"/>
    <n v="8"/>
    <n v="8"/>
    <x v="129"/>
    <d v="2012-05-03T00:00:00"/>
    <n v="1"/>
    <m/>
    <s v="APPROVE CAME LATE"/>
  </r>
  <r>
    <x v="180"/>
    <x v="583"/>
    <s v="11191-2"/>
    <n v="6"/>
    <n v="6"/>
    <x v="129"/>
    <d v="2012-06-01T00:00:00"/>
    <n v="1"/>
    <m/>
    <m/>
  </r>
  <r>
    <x v="15"/>
    <x v="562"/>
    <s v="11056-3"/>
    <n v="7"/>
    <n v="7"/>
    <x v="130"/>
    <d v="2012-06-08T00:00:00"/>
    <n v="1"/>
    <m/>
    <m/>
  </r>
  <r>
    <x v="8"/>
    <x v="584"/>
    <s v="22293-1"/>
    <n v="75"/>
    <n v="75"/>
    <x v="130"/>
    <d v="2012-06-05T00:00:00"/>
    <n v="1"/>
    <m/>
    <m/>
  </r>
  <r>
    <x v="8"/>
    <x v="585"/>
    <s v="2"/>
    <n v="75"/>
    <n v="75"/>
    <x v="130"/>
    <d v="2012-06-05T00:00:00"/>
    <n v="1"/>
    <m/>
    <m/>
  </r>
  <r>
    <x v="8"/>
    <x v="586"/>
    <s v="3"/>
    <n v="100"/>
    <n v="100"/>
    <x v="130"/>
    <d v="2012-06-05T00:00:00"/>
    <n v="1"/>
    <m/>
    <m/>
  </r>
  <r>
    <x v="133"/>
    <x v="320"/>
    <s v="10785-5"/>
    <n v="5"/>
    <n v="5"/>
    <x v="130"/>
    <d v="2012-06-05T00:00:00"/>
    <n v="1"/>
    <m/>
    <m/>
  </r>
  <r>
    <x v="1"/>
    <x v="289"/>
    <s v="11241-1"/>
    <n v="10"/>
    <n v="10"/>
    <x v="130"/>
    <d v="2012-06-04T00:00:00"/>
    <n v="1"/>
    <m/>
    <m/>
  </r>
  <r>
    <x v="93"/>
    <x v="587"/>
    <s v="11211-1"/>
    <n v="165"/>
    <n v="165"/>
    <x v="130"/>
    <d v="2012-06-07T00:00:00"/>
    <n v="1"/>
    <m/>
    <m/>
  </r>
  <r>
    <x v="33"/>
    <x v="436"/>
    <s v="11213-1"/>
    <n v="102"/>
    <n v="102"/>
    <x v="130"/>
    <d v="2012-06-07T00:00:00"/>
    <n v="1"/>
    <m/>
    <m/>
  </r>
  <r>
    <x v="6"/>
    <x v="588"/>
    <s v="11230-1"/>
    <n v="20"/>
    <n v="20"/>
    <x v="131"/>
    <d v="2012-06-06T00:00:00"/>
    <n v="1"/>
    <m/>
    <m/>
  </r>
  <r>
    <x v="6"/>
    <x v="589"/>
    <s v="2"/>
    <n v="20"/>
    <n v="20"/>
    <x v="131"/>
    <d v="2012-06-06T00:00:00"/>
    <n v="1"/>
    <m/>
    <m/>
  </r>
  <r>
    <x v="6"/>
    <x v="590"/>
    <s v="3"/>
    <n v="20"/>
    <n v="20"/>
    <x v="131"/>
    <d v="2012-06-06T00:00:00"/>
    <n v="1"/>
    <m/>
    <m/>
  </r>
  <r>
    <x v="6"/>
    <x v="591"/>
    <s v="4"/>
    <n v="10"/>
    <n v="10"/>
    <x v="131"/>
    <d v="2012-06-06T00:00:00"/>
    <n v="1"/>
    <m/>
    <m/>
  </r>
  <r>
    <x v="7"/>
    <x v="592"/>
    <s v="11232-1"/>
    <n v="50"/>
    <n v="50"/>
    <x v="131"/>
    <d v="2012-06-07T00:00:00"/>
    <n v="1"/>
    <m/>
    <m/>
  </r>
  <r>
    <x v="1"/>
    <x v="3"/>
    <s v="11249-1"/>
    <n v="15"/>
    <n v="15"/>
    <x v="131"/>
    <d v="2012-06-07T00:00:00"/>
    <n v="1"/>
    <m/>
    <m/>
  </r>
  <r>
    <x v="16"/>
    <x v="593"/>
    <s v="11228-1"/>
    <n v="18"/>
    <n v="18"/>
    <x v="131"/>
    <d v="2012-06-07T00:00:00"/>
    <n v="1"/>
    <m/>
    <m/>
  </r>
  <r>
    <x v="15"/>
    <x v="562"/>
    <s v="11173-3"/>
    <n v="5"/>
    <n v="5"/>
    <x v="131"/>
    <d v="2012-06-07T00:00:00"/>
    <n v="1"/>
    <m/>
    <m/>
  </r>
  <r>
    <x v="15"/>
    <x v="182"/>
    <s v="11204-2"/>
    <n v="25"/>
    <n v="25"/>
    <x v="131"/>
    <d v="2012-06-12T00:00:00"/>
    <n v="1"/>
    <m/>
    <m/>
  </r>
  <r>
    <x v="15"/>
    <x v="594"/>
    <s v="11164-2"/>
    <n v="17"/>
    <n v="17"/>
    <x v="131"/>
    <d v="2012-05-31T00:00:00"/>
    <n v="0"/>
    <n v="0"/>
    <s v="PARTS CAME LATE"/>
  </r>
  <r>
    <x v="105"/>
    <x v="239"/>
    <s v="11217-1"/>
    <n v="1000"/>
    <n v="1000"/>
    <x v="132"/>
    <d v="2012-06-07T00:00:00"/>
    <n v="1"/>
    <m/>
    <m/>
  </r>
  <r>
    <x v="191"/>
    <x v="563"/>
    <s v="11074-6"/>
    <n v="75"/>
    <n v="75"/>
    <x v="132"/>
    <d v="2012-06-06T00:00:00"/>
    <n v="1"/>
    <m/>
    <m/>
  </r>
  <r>
    <x v="191"/>
    <x v="439"/>
    <s v="11063-6"/>
    <n v="75"/>
    <n v="75"/>
    <x v="132"/>
    <d v="2012-06-06T00:00:00"/>
    <n v="1"/>
    <m/>
    <m/>
  </r>
  <r>
    <x v="23"/>
    <x v="38"/>
    <s v="10924-3"/>
    <n v="10"/>
    <n v="10"/>
    <x v="132"/>
    <d v="2012-05-29T00:00:00"/>
    <n v="1"/>
    <m/>
    <s v="WAITING FOR CHECK"/>
  </r>
  <r>
    <x v="8"/>
    <x v="595"/>
    <s v="11200-1"/>
    <n v="100"/>
    <n v="100"/>
    <x v="133"/>
    <d v="2012-06-12T00:00:00"/>
    <n v="1"/>
    <m/>
    <m/>
  </r>
  <r>
    <x v="8"/>
    <x v="595"/>
    <s v="11210-1"/>
    <n v="500"/>
    <n v="500"/>
    <x v="133"/>
    <d v="2012-06-12T00:00:00"/>
    <n v="1"/>
    <m/>
    <m/>
  </r>
  <r>
    <x v="8"/>
    <x v="595"/>
    <s v="11218-1"/>
    <n v="50"/>
    <n v="50"/>
    <x v="133"/>
    <d v="2012-06-12T00:00:00"/>
    <n v="1"/>
    <m/>
    <m/>
  </r>
  <r>
    <x v="99"/>
    <x v="596"/>
    <s v="11129-2"/>
    <n v="100"/>
    <n v="100"/>
    <x v="133"/>
    <d v="2012-06-12T00:00:00"/>
    <n v="1"/>
    <m/>
    <m/>
  </r>
  <r>
    <x v="80"/>
    <x v="297"/>
    <s v="11239-3"/>
    <n v="200"/>
    <n v="200"/>
    <x v="133"/>
    <d v="2012-06-11T00:00:00"/>
    <n v="1"/>
    <m/>
    <m/>
  </r>
  <r>
    <x v="80"/>
    <x v="174"/>
    <s v="11239-2"/>
    <n v="50"/>
    <n v="50"/>
    <x v="133"/>
    <d v="2012-06-11T00:00:00"/>
    <n v="1"/>
    <m/>
    <m/>
  </r>
  <r>
    <x v="80"/>
    <x v="173"/>
    <s v="11239-1"/>
    <n v="50"/>
    <n v="50"/>
    <x v="133"/>
    <d v="2012-06-11T00:00:00"/>
    <n v="1"/>
    <m/>
    <m/>
  </r>
  <r>
    <x v="10"/>
    <x v="12"/>
    <s v="10969-2"/>
    <n v="3000"/>
    <n v="3000"/>
    <x v="134"/>
    <d v="2012-06-13T00:00:00"/>
    <n v="1"/>
    <m/>
    <m/>
  </r>
  <r>
    <x v="10"/>
    <x v="13"/>
    <s v="10969-2"/>
    <n v="3000"/>
    <n v="3000"/>
    <x v="134"/>
    <d v="2012-06-13T00:00:00"/>
    <n v="1"/>
    <m/>
    <m/>
  </r>
  <r>
    <x v="10"/>
    <x v="14"/>
    <s v="10967-2"/>
    <n v="2000"/>
    <n v="2000"/>
    <x v="134"/>
    <d v="2012-06-13T00:00:00"/>
    <n v="1"/>
    <m/>
    <m/>
  </r>
  <r>
    <x v="131"/>
    <x v="62"/>
    <s v="11256-10"/>
    <n v="200"/>
    <n v="200"/>
    <x v="135"/>
    <d v="2012-06-13T00:00:00"/>
    <n v="1"/>
    <m/>
    <m/>
  </r>
  <r>
    <x v="73"/>
    <x v="597"/>
    <s v="11281-1"/>
    <n v="1"/>
    <n v="1"/>
    <x v="135"/>
    <d v="2012-06-19T00:00:00"/>
    <n v="1"/>
    <m/>
    <s v="EMAIL FILE"/>
  </r>
  <r>
    <x v="73"/>
    <x v="598"/>
    <s v="11282-2"/>
    <n v="1"/>
    <n v="1"/>
    <x v="135"/>
    <d v="2012-06-19T00:00:00"/>
    <n v="1"/>
    <m/>
    <s v="EMAIL FILE"/>
  </r>
  <r>
    <x v="6"/>
    <x v="599"/>
    <s v="11251-1"/>
    <n v="50"/>
    <n v="50"/>
    <x v="136"/>
    <d v="2012-06-12T00:00:00"/>
    <n v="1"/>
    <m/>
    <m/>
  </r>
  <r>
    <x v="52"/>
    <x v="334"/>
    <s v="11242-1"/>
    <n v="50"/>
    <n v="50"/>
    <x v="136"/>
    <d v="2012-06-14T00:00:00"/>
    <n v="1"/>
    <m/>
    <m/>
  </r>
  <r>
    <x v="136"/>
    <x v="600"/>
    <s v="11212-1"/>
    <n v="25"/>
    <n v="25"/>
    <x v="136"/>
    <d v="2012-06-12T00:00:00"/>
    <n v="1"/>
    <m/>
    <m/>
  </r>
  <r>
    <x v="116"/>
    <x v="601"/>
    <s v="11253-1"/>
    <n v="100"/>
    <n v="100"/>
    <x v="136"/>
    <d v="2012-06-13T00:00:00"/>
    <n v="1"/>
    <m/>
    <m/>
  </r>
  <r>
    <x v="63"/>
    <x v="602"/>
    <s v="11243-1"/>
    <n v="100"/>
    <n v="100"/>
    <x v="136"/>
    <d v="2012-06-14T00:00:00"/>
    <n v="1"/>
    <m/>
    <m/>
  </r>
  <r>
    <x v="63"/>
    <x v="603"/>
    <s v="11244-1"/>
    <n v="100"/>
    <n v="100"/>
    <x v="136"/>
    <d v="2012-06-14T00:00:00"/>
    <n v="1"/>
    <m/>
    <m/>
  </r>
  <r>
    <x v="63"/>
    <x v="604"/>
    <s v="11245-1"/>
    <n v="50"/>
    <n v="50"/>
    <x v="136"/>
    <d v="2012-06-14T00:00:00"/>
    <n v="1"/>
    <m/>
    <m/>
  </r>
  <r>
    <x v="7"/>
    <x v="329"/>
    <s v="11190-1"/>
    <n v="500"/>
    <n v="500"/>
    <x v="136"/>
    <d v="2012-06-15T00:00:00"/>
    <n v="1"/>
    <m/>
    <m/>
  </r>
  <r>
    <x v="16"/>
    <x v="23"/>
    <s v="11246-1"/>
    <n v="50"/>
    <n v="50"/>
    <x v="136"/>
    <d v="2012-06-13T00:00:00"/>
    <n v="1"/>
    <m/>
    <m/>
  </r>
  <r>
    <x v="13"/>
    <x v="547"/>
    <s v="11040-3"/>
    <n v="50"/>
    <n v="50"/>
    <x v="136"/>
    <d v="2012-06-15T00:00:00"/>
    <n v="1"/>
    <m/>
    <m/>
  </r>
  <r>
    <x v="8"/>
    <x v="138"/>
    <s v="11214-1"/>
    <n v="250"/>
    <n v="250"/>
    <x v="136"/>
    <d v="2012-06-15T00:00:00"/>
    <n v="1"/>
    <m/>
    <m/>
  </r>
  <r>
    <x v="193"/>
    <x v="605"/>
    <s v="11274-1"/>
    <n v="25"/>
    <n v="25"/>
    <x v="137"/>
    <d v="2012-06-12T00:00:00"/>
    <n v="1"/>
    <m/>
    <s v="CUSTOMER PICKUP"/>
  </r>
  <r>
    <x v="15"/>
    <x v="52"/>
    <s v="11175-4"/>
    <n v="3"/>
    <n v="3"/>
    <x v="137"/>
    <d v="2012-06-18T00:00:00"/>
    <n v="1"/>
    <m/>
    <m/>
  </r>
  <r>
    <x v="8"/>
    <x v="606"/>
    <s v="11284-1"/>
    <n v="10"/>
    <n v="10"/>
    <x v="137"/>
    <d v="2012-06-13T00:00:00"/>
    <n v="1"/>
    <m/>
    <m/>
  </r>
  <r>
    <x v="123"/>
    <x v="607"/>
    <s v="11259-1"/>
    <n v="1000"/>
    <n v="1000"/>
    <x v="137"/>
    <d v="2012-06-15T00:00:00"/>
    <n v="1"/>
    <m/>
    <m/>
  </r>
  <r>
    <x v="123"/>
    <x v="185"/>
    <s v="11254-1"/>
    <n v="200"/>
    <n v="200"/>
    <x v="137"/>
    <d v="2012-06-14T00:00:00"/>
    <n v="1"/>
    <m/>
    <m/>
  </r>
  <r>
    <x v="123"/>
    <x v="184"/>
    <s v="2"/>
    <n v="400"/>
    <n v="400"/>
    <x v="137"/>
    <d v="2012-06-14T00:00:00"/>
    <n v="1"/>
    <m/>
    <m/>
  </r>
  <r>
    <x v="169"/>
    <x v="608"/>
    <s v="11252-1"/>
    <n v="150"/>
    <n v="150"/>
    <x v="137"/>
    <d v="2012-06-14T00:00:00"/>
    <n v="1"/>
    <m/>
    <m/>
  </r>
  <r>
    <x v="86"/>
    <x v="189"/>
    <s v="11250-1"/>
    <n v="5088"/>
    <n v="5088"/>
    <x v="137"/>
    <d v="2012-06-14T00:00:00"/>
    <n v="1"/>
    <m/>
    <m/>
  </r>
  <r>
    <x v="86"/>
    <x v="190"/>
    <s v="2"/>
    <n v="5088"/>
    <n v="5088"/>
    <x v="137"/>
    <d v="2012-06-14T00:00:00"/>
    <n v="1"/>
    <m/>
    <m/>
  </r>
  <r>
    <x v="181"/>
    <x v="524"/>
    <s v="11288-1"/>
    <n v="9"/>
    <n v="9"/>
    <x v="137"/>
    <d v="2012-06-19T00:00:00"/>
    <n v="1"/>
    <m/>
    <s v="MODIFICATION"/>
  </r>
  <r>
    <x v="179"/>
    <x v="235"/>
    <s v="11202-1"/>
    <n v="2000"/>
    <n v="2000"/>
    <x v="138"/>
    <d v="2012-06-18T00:00:00"/>
    <n v="1"/>
    <m/>
    <m/>
  </r>
  <r>
    <x v="10"/>
    <x v="14"/>
    <s v="10967-3"/>
    <n v="2000"/>
    <n v="2000"/>
    <x v="138"/>
    <d v="2012-06-20T00:00:00"/>
    <n v="1"/>
    <m/>
    <m/>
  </r>
  <r>
    <x v="10"/>
    <x v="13"/>
    <s v="10968-3"/>
    <n v="3000"/>
    <n v="3000"/>
    <x v="138"/>
    <d v="2012-06-20T00:00:00"/>
    <n v="1"/>
    <m/>
    <m/>
  </r>
  <r>
    <x v="10"/>
    <x v="12"/>
    <s v="10969-3"/>
    <n v="3000"/>
    <n v="3000"/>
    <x v="138"/>
    <d v="2012-06-20T00:00:00"/>
    <n v="1"/>
    <m/>
    <m/>
  </r>
  <r>
    <x v="7"/>
    <x v="166"/>
    <s v="11237-1"/>
    <n v="100"/>
    <n v="100"/>
    <x v="138"/>
    <d v="2012-06-20T00:00:00"/>
    <n v="1"/>
    <m/>
    <m/>
  </r>
  <r>
    <x v="7"/>
    <x v="352"/>
    <s v="11197-1"/>
    <n v="300"/>
    <n v="300"/>
    <x v="138"/>
    <d v="2012-07-02T00:00:00"/>
    <n v="1"/>
    <m/>
    <m/>
  </r>
  <r>
    <x v="72"/>
    <x v="609"/>
    <s v="11265-2"/>
    <n v="2"/>
    <n v="2"/>
    <x v="138"/>
    <d v="2012-06-20T00:00:00"/>
    <n v="1"/>
    <m/>
    <m/>
  </r>
  <r>
    <x v="9"/>
    <x v="361"/>
    <s v="11286-2"/>
    <n v="200"/>
    <n v="205"/>
    <x v="138"/>
    <d v="2012-06-20T00:00:00"/>
    <n v="1"/>
    <m/>
    <m/>
  </r>
  <r>
    <x v="45"/>
    <x v="212"/>
    <s v="10699-2"/>
    <n v="125"/>
    <n v="125"/>
    <x v="139"/>
    <d v="2012-06-20T00:00:00"/>
    <n v="1"/>
    <m/>
    <m/>
  </r>
  <r>
    <x v="32"/>
    <x v="610"/>
    <s v="11297-1"/>
    <n v="3"/>
    <n v="3"/>
    <x v="139"/>
    <d v="2012-06-19T00:00:00"/>
    <n v="1"/>
    <m/>
    <m/>
  </r>
  <r>
    <x v="131"/>
    <x v="611"/>
    <s v="11307-1"/>
    <n v="100"/>
    <n v="100"/>
    <x v="139"/>
    <d v="2012-06-21T00:00:00"/>
    <n v="1"/>
    <m/>
    <m/>
  </r>
  <r>
    <x v="140"/>
    <x v="438"/>
    <s v="11289-1"/>
    <n v="500"/>
    <n v="572"/>
    <x v="134"/>
    <d v="2012-06-14T00:00:00"/>
    <n v="1"/>
    <m/>
    <s v="SHIP TO ACI"/>
  </r>
  <r>
    <x v="8"/>
    <x v="364"/>
    <s v="11247-1"/>
    <n v="100"/>
    <n v="100"/>
    <x v="134"/>
    <d v="2012-06-18T00:00:00"/>
    <n v="1"/>
    <m/>
    <m/>
  </r>
  <r>
    <x v="194"/>
    <x v="612"/>
    <s v="11255-2"/>
    <n v="30"/>
    <n v="30"/>
    <x v="140"/>
    <d v="2012-06-15T00:00:00"/>
    <n v="0"/>
    <m/>
    <s v="FORGOT TO LET ACI TO ORDER PARTS"/>
  </r>
  <r>
    <x v="193"/>
    <x v="613"/>
    <s v="11274-2"/>
    <n v="100"/>
    <n v="100"/>
    <x v="140"/>
    <d v="2012-06-20T00:00:00"/>
    <n v="1"/>
    <m/>
    <s v="CUSTOMER PICKUP"/>
  </r>
  <r>
    <x v="193"/>
    <x v="169"/>
    <s v="11314-1"/>
    <n v="100"/>
    <n v="100"/>
    <x v="140"/>
    <d v="2012-06-20T00:00:00"/>
    <n v="1"/>
    <m/>
    <s v="CUSTOMER PICKUP"/>
  </r>
  <r>
    <x v="104"/>
    <x v="430"/>
    <s v="11196-2"/>
    <n v="6"/>
    <n v="6"/>
    <x v="141"/>
    <d v="2012-06-06T00:00:00"/>
    <n v="0"/>
    <m/>
    <s v="ASK DHIRU"/>
  </r>
  <r>
    <x v="104"/>
    <x v="614"/>
    <s v="11248-1"/>
    <n v="50"/>
    <n v="50"/>
    <x v="141"/>
    <d v="2012-06-20T00:00:00"/>
    <n v="1"/>
    <m/>
    <m/>
  </r>
  <r>
    <x v="128"/>
    <x v="615"/>
    <s v="11267-1"/>
    <n v="200"/>
    <n v="200"/>
    <x v="142"/>
    <d v="2012-06-25T00:00:00"/>
    <n v="1"/>
    <m/>
    <m/>
  </r>
  <r>
    <x v="7"/>
    <x v="616"/>
    <s v="11236-1"/>
    <n v="100"/>
    <n v="120"/>
    <x v="142"/>
    <d v="2012-06-25T00:00:00"/>
    <n v="1"/>
    <m/>
    <m/>
  </r>
  <r>
    <x v="15"/>
    <x v="21"/>
    <s v="11279-1"/>
    <n v="25"/>
    <n v="25"/>
    <x v="142"/>
    <d v="2012-06-25T00:00:00"/>
    <n v="1"/>
    <m/>
    <m/>
  </r>
  <r>
    <x v="15"/>
    <x v="556"/>
    <s v="11222-3"/>
    <n v="5"/>
    <n v="5"/>
    <x v="142"/>
    <d v="2012-06-21T00:00:00"/>
    <n v="1"/>
    <m/>
    <m/>
  </r>
  <r>
    <x v="15"/>
    <x v="562"/>
    <s v="11222-4"/>
    <n v="5"/>
    <n v="5"/>
    <x v="142"/>
    <d v="2012-06-21T00:00:00"/>
    <n v="1"/>
    <m/>
    <m/>
  </r>
  <r>
    <x v="44"/>
    <x v="617"/>
    <s v="11304-1"/>
    <n v="150"/>
    <n v="150"/>
    <x v="142"/>
    <d v="2012-06-21T00:00:00"/>
    <n v="1"/>
    <m/>
    <m/>
  </r>
  <r>
    <x v="44"/>
    <x v="618"/>
    <s v="2"/>
    <n v="50"/>
    <n v="50"/>
    <x v="142"/>
    <d v="2012-06-21T00:00:00"/>
    <n v="1"/>
    <m/>
    <m/>
  </r>
  <r>
    <x v="44"/>
    <x v="619"/>
    <s v="3"/>
    <n v="50"/>
    <n v="50"/>
    <x v="142"/>
    <d v="2012-06-21T00:00:00"/>
    <n v="1"/>
    <m/>
    <m/>
  </r>
  <r>
    <x v="44"/>
    <x v="620"/>
    <s v="4"/>
    <n v="25"/>
    <n v="25"/>
    <x v="142"/>
    <d v="2012-06-21T00:00:00"/>
    <n v="1"/>
    <m/>
    <m/>
  </r>
  <r>
    <x v="90"/>
    <x v="473"/>
    <s v="10666-2-1"/>
    <n v="500"/>
    <n v="500"/>
    <x v="142"/>
    <s v="KANBAN"/>
    <n v="1"/>
    <m/>
    <m/>
  </r>
  <r>
    <x v="113"/>
    <x v="263"/>
    <s v="10976-4"/>
    <n v="32"/>
    <n v="32"/>
    <x v="143"/>
    <d v="2012-07-02T00:00:00"/>
    <n v="1"/>
    <m/>
    <m/>
  </r>
  <r>
    <x v="8"/>
    <x v="464"/>
    <s v="11257-1"/>
    <n v="100"/>
    <n v="100"/>
    <x v="143"/>
    <d v="2012-06-27T00:00:00"/>
    <n v="1"/>
    <m/>
    <m/>
  </r>
  <r>
    <x v="46"/>
    <x v="621"/>
    <s v="11209-1"/>
    <n v="1200"/>
    <n v="1200"/>
    <x v="143"/>
    <d v="2012-06-25T00:00:00"/>
    <n v="1"/>
    <m/>
    <m/>
  </r>
  <r>
    <x v="131"/>
    <x v="163"/>
    <s v="11260-1"/>
    <n v="36"/>
    <n v="36"/>
    <x v="143"/>
    <d v="2012-07-02T00:00:00"/>
    <n v="1"/>
    <m/>
    <m/>
  </r>
  <r>
    <x v="4"/>
    <x v="453"/>
    <s v="11271-1"/>
    <n v="100"/>
    <n v="100"/>
    <x v="143"/>
    <d v="2012-07-02T00:00:00"/>
    <n v="1"/>
    <m/>
    <m/>
  </r>
  <r>
    <x v="4"/>
    <x v="622"/>
    <s v="2"/>
    <n v="200"/>
    <n v="200"/>
    <x v="143"/>
    <d v="2012-07-02T00:00:00"/>
    <n v="1"/>
    <m/>
    <m/>
  </r>
  <r>
    <x v="4"/>
    <x v="46"/>
    <s v="3"/>
    <n v="100"/>
    <n v="100"/>
    <x v="143"/>
    <d v="2012-07-02T00:00:00"/>
    <n v="1"/>
    <m/>
    <m/>
  </r>
  <r>
    <x v="15"/>
    <x v="562"/>
    <s v="11164-5"/>
    <n v="5"/>
    <n v="5"/>
    <x v="143"/>
    <d v="2012-06-22T00:00:00"/>
    <n v="1"/>
    <m/>
    <m/>
  </r>
  <r>
    <x v="8"/>
    <x v="623"/>
    <s v="11233-1"/>
    <n v="500"/>
    <n v="500"/>
    <x v="143"/>
    <d v="2012-06-22T00:00:00"/>
    <n v="1"/>
    <m/>
    <m/>
  </r>
  <r>
    <x v="33"/>
    <x v="169"/>
    <s v="11292-2"/>
    <n v="104"/>
    <n v="104"/>
    <x v="144"/>
    <d v="2012-07-03T00:00:00"/>
    <n v="1"/>
    <m/>
    <m/>
  </r>
  <r>
    <x v="33"/>
    <x v="499"/>
    <s v="1"/>
    <n v="104"/>
    <n v="104"/>
    <x v="144"/>
    <d v="2012-07-03T00:00:00"/>
    <n v="1"/>
    <m/>
    <m/>
  </r>
  <r>
    <x v="23"/>
    <x v="38"/>
    <s v="10924-4"/>
    <n v="10"/>
    <n v="10"/>
    <x v="144"/>
    <d v="2012-06-29T00:00:00"/>
    <n v="1"/>
    <m/>
    <m/>
  </r>
  <r>
    <x v="184"/>
    <x v="624"/>
    <s v="11299-1"/>
    <n v="2"/>
    <n v="2"/>
    <x v="144"/>
    <d v="2012-06-28T00:00:00"/>
    <n v="1"/>
    <m/>
    <m/>
  </r>
  <r>
    <x v="131"/>
    <x v="167"/>
    <s v="11256-11"/>
    <n v="300"/>
    <n v="300"/>
    <x v="144"/>
    <d v="2012-07-02T00:00:00"/>
    <n v="1"/>
    <m/>
    <m/>
  </r>
  <r>
    <x v="131"/>
    <x v="625"/>
    <s v="8"/>
    <n v="200"/>
    <n v="200"/>
    <x v="144"/>
    <d v="2012-07-02T00:00:00"/>
    <n v="1"/>
    <m/>
    <m/>
  </r>
  <r>
    <x v="63"/>
    <x v="171"/>
    <s v="11266-1"/>
    <n v="15000"/>
    <n v="15030"/>
    <x v="144"/>
    <d v="2012-07-03T00:00:00"/>
    <n v="1"/>
    <m/>
    <m/>
  </r>
  <r>
    <x v="53"/>
    <x v="222"/>
    <s v="11272-1"/>
    <n v="50"/>
    <n v="50"/>
    <x v="144"/>
    <d v="2012-06-28T00:00:00"/>
    <n v="1"/>
    <m/>
    <m/>
  </r>
  <r>
    <x v="188"/>
    <x v="626"/>
    <s v="11277-1"/>
    <n v="100"/>
    <n v="100"/>
    <x v="144"/>
    <d v="2012-06-26T00:00:00"/>
    <n v="1"/>
    <m/>
    <m/>
  </r>
  <r>
    <x v="15"/>
    <x v="57"/>
    <s v="11280-2"/>
    <n v="25"/>
    <n v="25"/>
    <x v="144"/>
    <d v="2012-06-29T00:00:00"/>
    <n v="1"/>
    <m/>
    <m/>
  </r>
  <r>
    <x v="195"/>
    <x v="627"/>
    <s v="11323-1"/>
    <n v="1"/>
    <n v="1"/>
    <x v="144"/>
    <d v="2012-07-02T00:00:00"/>
    <n v="1"/>
    <m/>
    <m/>
  </r>
  <r>
    <x v="60"/>
    <x v="628"/>
    <s v="11322-1"/>
    <n v="25"/>
    <n v="25"/>
    <x v="144"/>
    <d v="2012-07-02T00:00:00"/>
    <n v="1"/>
    <m/>
    <m/>
  </r>
  <r>
    <x v="60"/>
    <x v="629"/>
    <s v="2"/>
    <n v="10"/>
    <n v="10"/>
    <x v="144"/>
    <d v="2012-07-02T00:00:00"/>
    <n v="1"/>
    <m/>
    <m/>
  </r>
  <r>
    <x v="191"/>
    <x v="446"/>
    <s v="11240-3"/>
    <n v="100"/>
    <n v="100"/>
    <x v="144"/>
    <d v="2012-06-08T00:00:00"/>
    <n v="0"/>
    <m/>
    <m/>
  </r>
  <r>
    <x v="191"/>
    <x v="439"/>
    <s v="-5"/>
    <n v="100"/>
    <n v="100"/>
    <x v="144"/>
    <d v="2012-06-08T00:00:00"/>
    <n v="0"/>
    <m/>
    <m/>
  </r>
  <r>
    <x v="42"/>
    <x v="179"/>
    <s v="11295-2"/>
    <n v="90"/>
    <n v="90"/>
    <x v="144"/>
    <d v="2012-06-30T00:00:00"/>
    <n v="1"/>
    <m/>
    <m/>
  </r>
  <r>
    <x v="42"/>
    <x v="179"/>
    <s v="-2"/>
    <n v="80"/>
    <n v="80"/>
    <x v="144"/>
    <d v="2012-06-30T00:00:00"/>
    <n v="1"/>
    <m/>
    <m/>
  </r>
  <r>
    <x v="16"/>
    <x v="630"/>
    <s v="11294-1"/>
    <n v="2"/>
    <n v="2"/>
    <x v="145"/>
    <d v="2012-06-28T00:00:00"/>
    <n v="1"/>
    <m/>
    <m/>
  </r>
  <r>
    <x v="131"/>
    <x v="27"/>
    <s v="11256-9"/>
    <n v="200"/>
    <n v="200"/>
    <x v="145"/>
    <d v="2012-07-02T00:00:00"/>
    <n v="1"/>
    <m/>
    <m/>
  </r>
  <r>
    <x v="131"/>
    <x v="379"/>
    <s v="12"/>
    <n v="154"/>
    <n v="154"/>
    <x v="145"/>
    <d v="2012-07-02T00:00:00"/>
    <n v="1"/>
    <m/>
    <m/>
  </r>
  <r>
    <x v="63"/>
    <x v="121"/>
    <s v="11269-1"/>
    <n v="10000"/>
    <n v="10037"/>
    <x v="145"/>
    <d v="2012-06-30T00:00:00"/>
    <n v="1"/>
    <m/>
    <m/>
  </r>
  <r>
    <x v="15"/>
    <x v="562"/>
    <s v="11164-5"/>
    <n v="5"/>
    <n v="5"/>
    <x v="145"/>
    <d v="2012-06-29T00:00:00"/>
    <n v="1"/>
    <m/>
    <m/>
  </r>
  <r>
    <x v="1"/>
    <x v="146"/>
    <s v="11316-1"/>
    <n v="10"/>
    <n v="10"/>
    <x v="145"/>
    <d v="2012-06-26T00:00:00"/>
    <n v="1"/>
    <m/>
    <s v="CALL CUSTOMER FOR SHIPPING"/>
  </r>
  <r>
    <x v="156"/>
    <x v="631"/>
    <s v="11275-1"/>
    <n v="50"/>
    <n v="50"/>
    <x v="145"/>
    <d v="2012-06-16T00:00:00"/>
    <n v="0"/>
    <m/>
    <s v="CAME LATE FROM OUT SOURCE"/>
  </r>
  <r>
    <x v="16"/>
    <x v="632"/>
    <s v="11293-1"/>
    <n v="2"/>
    <n v="2"/>
    <x v="146"/>
    <d v="2012-06-28T00:00:00"/>
    <n v="1"/>
    <m/>
    <m/>
  </r>
  <r>
    <x v="15"/>
    <x v="57"/>
    <s v="11278-2"/>
    <n v="50"/>
    <n v="50"/>
    <x v="146"/>
    <d v="2012-06-30T00:00:00"/>
    <n v="1"/>
    <m/>
    <m/>
  </r>
  <r>
    <x v="90"/>
    <x v="367"/>
    <s v="11198-1"/>
    <n v="200"/>
    <n v="200"/>
    <x v="146"/>
    <d v="2012-07-02T00:00:00"/>
    <n v="1"/>
    <m/>
    <m/>
  </r>
  <r>
    <x v="182"/>
    <x v="633"/>
    <s v="11276-2"/>
    <n v="300"/>
    <n v="60"/>
    <x v="146"/>
    <d v="2012-06-25T00:00:00"/>
    <n v="0"/>
    <m/>
    <s v="BOARD CAME LATE"/>
  </r>
  <r>
    <x v="33"/>
    <x v="634"/>
    <s v="11341-1"/>
    <n v="111"/>
    <n v="111"/>
    <x v="147"/>
    <d v="2012-07-03T00:00:00"/>
    <n v="1"/>
    <m/>
    <m/>
  </r>
  <r>
    <x v="167"/>
    <x v="448"/>
    <s v="11287-1"/>
    <n v="210"/>
    <n v="210"/>
    <x v="147"/>
    <d v="2012-07-03T00:00:00"/>
    <n v="1"/>
    <m/>
    <m/>
  </r>
  <r>
    <x v="131"/>
    <x v="162"/>
    <s v="11256-7"/>
    <n v="300"/>
    <n v="300"/>
    <x v="147"/>
    <d v="2012-07-03T00:00:00"/>
    <n v="1"/>
    <m/>
    <m/>
  </r>
  <r>
    <x v="131"/>
    <x v="163"/>
    <s v="11331-1"/>
    <n v="108"/>
    <n v="108"/>
    <x v="147"/>
    <d v="2012-07-02T00:00:00"/>
    <n v="1"/>
    <m/>
    <m/>
  </r>
  <r>
    <x v="53"/>
    <x v="468"/>
    <s v="11310-1"/>
    <n v="25"/>
    <n v="25"/>
    <x v="147"/>
    <d v="2012-06-29T00:00:00"/>
    <n v="1"/>
    <m/>
    <m/>
  </r>
  <r>
    <x v="196"/>
    <x v="635"/>
    <s v="11305-1"/>
    <n v="10"/>
    <n v="10"/>
    <x v="147"/>
    <d v="2012-06-27T00:00:00"/>
    <n v="1"/>
    <m/>
    <s v="WE CALL FOR PICKUP"/>
  </r>
  <r>
    <x v="41"/>
    <x v="527"/>
    <s v="11185-1"/>
    <n v="100"/>
    <n v="100"/>
    <x v="148"/>
    <d v="2012-05-31T00:00:00"/>
    <n v="0"/>
    <m/>
    <s v="CONDUCTIVE INK CAME LATE"/>
  </r>
  <r>
    <x v="197"/>
    <x v="636"/>
    <s v="11303-1"/>
    <n v="250"/>
    <n v="250"/>
    <x v="149"/>
    <d v="2012-07-03T00:00:00"/>
    <n v="1"/>
    <m/>
    <m/>
  </r>
  <r>
    <x v="90"/>
    <x v="387"/>
    <s v="11169-1"/>
    <n v="150"/>
    <n v="150"/>
    <x v="149"/>
    <d v="2012-07-06T00:00:00"/>
    <n v="1"/>
    <m/>
    <m/>
  </r>
  <r>
    <x v="123"/>
    <x v="316"/>
    <s v="11296-1"/>
    <n v="200"/>
    <n v="200"/>
    <x v="149"/>
    <d v="2012-07-02T00:00:00"/>
    <n v="1"/>
    <m/>
    <m/>
  </r>
  <r>
    <x v="192"/>
    <x v="637"/>
    <s v="10914-6"/>
    <n v="3"/>
    <n v="3"/>
    <x v="149"/>
    <d v="2012-06-01T00:00:00"/>
    <n v="0"/>
    <m/>
    <s v="HARD TO FIND PARTS"/>
  </r>
  <r>
    <x v="42"/>
    <x v="179"/>
    <s v="11295-2"/>
    <n v="30"/>
    <n v="30"/>
    <x v="149"/>
    <d v="2012-06-30T00:00:00"/>
    <n v="1"/>
    <m/>
    <m/>
  </r>
  <r>
    <x v="182"/>
    <x v="633"/>
    <s v="11276-1"/>
    <n v="190"/>
    <n v="190"/>
    <x v="149"/>
    <d v="2012-06-25T00:00:00"/>
    <n v="1"/>
    <m/>
    <s v="PARCIAL ASSY"/>
  </r>
  <r>
    <x v="90"/>
    <x v="229"/>
    <s v="11636-1"/>
    <n v="1000"/>
    <n v="1000"/>
    <x v="150"/>
    <s v="KANBAN"/>
    <n v="1"/>
    <m/>
    <m/>
  </r>
  <r>
    <x v="140"/>
    <x v="347"/>
    <s v="11289-2"/>
    <n v="500"/>
    <n v="500"/>
    <x v="150"/>
    <d v="2012-06-28T00:00:00"/>
    <n v="1"/>
    <m/>
    <s v="CUSTOMER DID NOT SUPPLY ALL PARTS"/>
  </r>
  <r>
    <x v="10"/>
    <x v="14"/>
    <s v="11100-2"/>
    <n v="1500"/>
    <n v="1500"/>
    <x v="150"/>
    <d v="2012-07-09T00:00:00"/>
    <n v="1"/>
    <m/>
    <m/>
  </r>
  <r>
    <x v="104"/>
    <x v="430"/>
    <s v="11196-3"/>
    <n v="6"/>
    <n v="6"/>
    <x v="150"/>
    <d v="2012-07-02T00:00:00"/>
    <n v="1"/>
    <m/>
    <m/>
  </r>
  <r>
    <x v="198"/>
    <x v="638"/>
    <s v="11349-1"/>
    <n v="10"/>
    <n v="10"/>
    <x v="150"/>
    <d v="2012-07-03T00:00:00"/>
    <n v="1"/>
    <m/>
    <m/>
  </r>
  <r>
    <x v="180"/>
    <x v="360"/>
    <s v="11342-1"/>
    <n v="2"/>
    <n v="2"/>
    <x v="150"/>
    <d v="2012-07-04T00:00:00"/>
    <n v="1"/>
    <m/>
    <m/>
  </r>
  <r>
    <x v="199"/>
    <x v="639"/>
    <s v="11350-1"/>
    <n v="10"/>
    <n v="10"/>
    <x v="151"/>
    <d v="2012-07-06T00:00:00"/>
    <n v="1"/>
    <m/>
    <m/>
  </r>
  <r>
    <x v="48"/>
    <x v="89"/>
    <s v="11221-2"/>
    <n v="100"/>
    <n v="100"/>
    <x v="151"/>
    <d v="2012-07-09T00:00:00"/>
    <n v="1"/>
    <m/>
    <m/>
  </r>
  <r>
    <x v="48"/>
    <x v="640"/>
    <s v="11221-1"/>
    <n v="25"/>
    <n v="25"/>
    <x v="151"/>
    <d v="2012-07-09T00:00:00"/>
    <n v="1"/>
    <m/>
    <m/>
  </r>
  <r>
    <x v="7"/>
    <x v="166"/>
    <s v="11261-1"/>
    <n v="100"/>
    <n v="100"/>
    <x v="151"/>
    <d v="2012-07-09T00:00:00"/>
    <n v="1"/>
    <m/>
    <m/>
  </r>
  <r>
    <x v="33"/>
    <x v="641"/>
    <s v="11306-1"/>
    <n v="24"/>
    <n v="24"/>
    <x v="151"/>
    <d v="2012-07-09T00:00:00"/>
    <n v="1"/>
    <m/>
    <m/>
  </r>
  <r>
    <x v="49"/>
    <x v="642"/>
    <s v="11270-2"/>
    <n v="10"/>
    <n v="10"/>
    <x v="151"/>
    <d v="2012-07-06T00:00:00"/>
    <n v="1"/>
    <m/>
    <m/>
  </r>
  <r>
    <x v="21"/>
    <x v="643"/>
    <s v="11065-2"/>
    <n v="10"/>
    <n v="10"/>
    <x v="151"/>
    <d v="2012-05-31T00:00:00"/>
    <n v="0"/>
    <m/>
    <s v="HARD TO FIND PARTS"/>
  </r>
  <r>
    <x v="123"/>
    <x v="433"/>
    <s v="11311-1"/>
    <n v="20"/>
    <n v="20"/>
    <x v="152"/>
    <d v="2012-07-09T00:00:00"/>
    <n v="1"/>
    <m/>
    <m/>
  </r>
  <r>
    <x v="200"/>
    <x v="644"/>
    <s v="11315-1"/>
    <n v="100"/>
    <n v="100"/>
    <x v="152"/>
    <d v="2012-07-10T00:00:00"/>
    <n v="1"/>
    <m/>
    <m/>
  </r>
  <r>
    <x v="13"/>
    <x v="547"/>
    <s v="11040-4"/>
    <n v="50"/>
    <n v="50"/>
    <x v="152"/>
    <d v="2012-07-13T00:00:00"/>
    <n v="1"/>
    <m/>
    <m/>
  </r>
  <r>
    <x v="1"/>
    <x v="341"/>
    <s v="11317-1"/>
    <n v="10"/>
    <n v="10"/>
    <x v="152"/>
    <d v="2012-07-10T00:00:00"/>
    <n v="1"/>
    <m/>
    <m/>
  </r>
  <r>
    <x v="201"/>
    <x v="645"/>
    <s v="11312-1"/>
    <n v="15"/>
    <n v="15"/>
    <x v="152"/>
    <d v="2012-07-09T00:00:00"/>
    <n v="1"/>
    <m/>
    <m/>
  </r>
  <r>
    <x v="191"/>
    <x v="446"/>
    <s v="11240-4"/>
    <n v="100"/>
    <n v="100"/>
    <x v="152"/>
    <d v="2012-07-06T00:00:00"/>
    <n v="1"/>
    <m/>
    <m/>
  </r>
  <r>
    <x v="191"/>
    <x v="439"/>
    <s v="-6"/>
    <n v="100"/>
    <n v="100"/>
    <x v="152"/>
    <d v="2012-07-06T00:00:00"/>
    <n v="1"/>
    <m/>
    <m/>
  </r>
  <r>
    <x v="195"/>
    <x v="627"/>
    <s v="11323-2"/>
    <n v="14"/>
    <n v="14"/>
    <x v="152"/>
    <d v="2012-07-06T00:00:00"/>
    <n v="1"/>
    <m/>
    <m/>
  </r>
  <r>
    <x v="18"/>
    <x v="646"/>
    <s v="11320-1"/>
    <n v="50"/>
    <n v="50"/>
    <x v="153"/>
    <d v="2012-07-10T00:00:00"/>
    <n v="1"/>
    <m/>
    <m/>
  </r>
  <r>
    <x v="53"/>
    <x v="215"/>
    <s v="11308-1"/>
    <n v="200"/>
    <n v="200"/>
    <x v="153"/>
    <d v="2012-07-12T00:00:00"/>
    <n v="1"/>
    <m/>
    <m/>
  </r>
  <r>
    <x v="16"/>
    <x v="170"/>
    <s v="11283-1"/>
    <n v="4"/>
    <n v="4"/>
    <x v="153"/>
    <d v="2012-07-11T00:00:00"/>
    <n v="1"/>
    <m/>
    <m/>
  </r>
  <r>
    <x v="8"/>
    <x v="70"/>
    <s v="11290-1"/>
    <n v="250"/>
    <n v="250"/>
    <x v="153"/>
    <d v="2012-07-13T00:00:00"/>
    <n v="1"/>
    <m/>
    <m/>
  </r>
  <r>
    <x v="8"/>
    <x v="647"/>
    <s v="11364-1"/>
    <n v="10"/>
    <n v="10"/>
    <x v="153"/>
    <d v="2012-07-09T00:00:00"/>
    <n v="1"/>
    <m/>
    <m/>
  </r>
  <r>
    <x v="182"/>
    <x v="525"/>
    <s v="11374-1"/>
    <n v="10"/>
    <n v="10"/>
    <x v="153"/>
    <d v="2012-07-06T00:00:00"/>
    <n v="1"/>
    <m/>
    <s v="CUSTOMER PICKUP OR SHIP"/>
  </r>
  <r>
    <x v="182"/>
    <x v="648"/>
    <s v="2"/>
    <n v="10"/>
    <n v="10"/>
    <x v="153"/>
    <d v="2012-07-06T00:00:00"/>
    <n v="1"/>
    <m/>
    <s v="CUSTOMER PICKUP OR SHIP"/>
  </r>
  <r>
    <x v="180"/>
    <x v="360"/>
    <s v="11105-2"/>
    <n v="28"/>
    <n v="28"/>
    <x v="154"/>
    <d v="2012-06-30T00:00:00"/>
    <n v="0"/>
    <m/>
    <s v="LONG LEAD PARTS"/>
  </r>
  <r>
    <x v="42"/>
    <x v="271"/>
    <s v="11295-3"/>
    <n v="200"/>
    <n v="200"/>
    <x v="154"/>
    <d v="2012-08-03T00:00:00"/>
    <n v="1"/>
    <m/>
    <m/>
  </r>
  <r>
    <x v="63"/>
    <x v="649"/>
    <s v="11321-1"/>
    <n v="800"/>
    <n v="800"/>
    <x v="155"/>
    <d v="2012-07-18T00:00:00"/>
    <n v="1"/>
    <m/>
    <m/>
  </r>
  <r>
    <x v="4"/>
    <x v="650"/>
    <s v="11319-1"/>
    <n v="50"/>
    <n v="50"/>
    <x v="155"/>
    <d v="2012-07-18T00:00:00"/>
    <n v="1"/>
    <m/>
    <m/>
  </r>
  <r>
    <x v="9"/>
    <x v="518"/>
    <s v="11347-1"/>
    <n v="100"/>
    <n v="100"/>
    <x v="155"/>
    <d v="2012-07-12T00:00:00"/>
    <n v="1"/>
    <m/>
    <m/>
  </r>
  <r>
    <x v="95"/>
    <x v="110"/>
    <s v="11273-2"/>
    <n v="150"/>
    <n v="150"/>
    <x v="155"/>
    <d v="2012-07-12T00:00:00"/>
    <n v="1"/>
    <m/>
    <s v="GND OK BY CUSTOMER"/>
  </r>
  <r>
    <x v="1"/>
    <x v="291"/>
    <s v="11368-1"/>
    <n v="10"/>
    <n v="10"/>
    <x v="156"/>
    <d v="2012-07-17T00:00:00"/>
    <n v="1"/>
    <m/>
    <m/>
  </r>
  <r>
    <x v="8"/>
    <x v="69"/>
    <s v="11325-1"/>
    <n v="300"/>
    <n v="300"/>
    <x v="157"/>
    <d v="2012-07-17T00:00:00"/>
    <n v="1"/>
    <m/>
    <m/>
  </r>
  <r>
    <x v="156"/>
    <x v="651"/>
    <s v="11351-1"/>
    <n v="100"/>
    <n v="100"/>
    <x v="157"/>
    <d v="2012-07-16T00:00:00"/>
    <n v="1"/>
    <m/>
    <m/>
  </r>
  <r>
    <x v="28"/>
    <x v="45"/>
    <s v="11339-1"/>
    <n v="250"/>
    <n v="250"/>
    <x v="157"/>
    <d v="2012-07-16T00:00:00"/>
    <n v="1"/>
    <m/>
    <m/>
  </r>
  <r>
    <x v="33"/>
    <x v="652"/>
    <s v="11334-1"/>
    <n v="75"/>
    <n v="75"/>
    <x v="157"/>
    <d v="2012-07-16T00:00:00"/>
    <n v="1"/>
    <m/>
    <m/>
  </r>
  <r>
    <x v="8"/>
    <x v="653"/>
    <s v="11313-2"/>
    <n v="300"/>
    <n v="300"/>
    <x v="157"/>
    <d v="2012-07-18T00:00:00"/>
    <n v="1"/>
    <m/>
    <m/>
  </r>
  <r>
    <x v="15"/>
    <x v="52"/>
    <s v="11175-5"/>
    <n v="4"/>
    <n v="4"/>
    <x v="157"/>
    <d v="2012-07-19T00:00:00"/>
    <n v="1"/>
    <m/>
    <m/>
  </r>
  <r>
    <x v="202"/>
    <x v="654"/>
    <s v="11327-2"/>
    <n v="10"/>
    <n v="10"/>
    <x v="157"/>
    <d v="2012-07-20T00:00:00"/>
    <n v="1"/>
    <m/>
    <m/>
  </r>
  <r>
    <x v="131"/>
    <x v="379"/>
    <s v="11331-3"/>
    <n v="36"/>
    <n v="36"/>
    <x v="157"/>
    <d v="2012-07-20T00:00:00"/>
    <n v="1"/>
    <m/>
    <m/>
  </r>
  <r>
    <x v="191"/>
    <x v="655"/>
    <s v="11346-4"/>
    <n v="10"/>
    <n v="10"/>
    <x v="158"/>
    <d v="2012-07-19T00:00:00"/>
    <n v="1"/>
    <m/>
    <m/>
  </r>
  <r>
    <x v="191"/>
    <x v="656"/>
    <s v="-3"/>
    <n v="5"/>
    <n v="5"/>
    <x v="158"/>
    <d v="2012-07-19T00:00:00"/>
    <n v="1"/>
    <m/>
    <m/>
  </r>
  <r>
    <x v="116"/>
    <x v="308"/>
    <s v="11337-1"/>
    <n v="250"/>
    <n v="250"/>
    <x v="158"/>
    <d v="2012-07-19T00:00:00"/>
    <n v="1"/>
    <m/>
    <m/>
  </r>
  <r>
    <x v="116"/>
    <x v="376"/>
    <s v="2"/>
    <n v="250"/>
    <n v="250"/>
    <x v="158"/>
    <d v="2012-07-19T00:00:00"/>
    <n v="1"/>
    <m/>
    <m/>
  </r>
  <r>
    <x v="6"/>
    <x v="657"/>
    <s v="11343-1"/>
    <n v="50"/>
    <n v="54"/>
    <x v="158"/>
    <d v="2012-07-17T00:00:00"/>
    <n v="1"/>
    <m/>
    <m/>
  </r>
  <r>
    <x v="8"/>
    <x v="658"/>
    <s v="11313-1"/>
    <n v="300"/>
    <n v="300"/>
    <x v="158"/>
    <d v="2012-07-18T00:00:00"/>
    <n v="1"/>
    <m/>
    <m/>
  </r>
  <r>
    <x v="46"/>
    <x v="659"/>
    <s v="11335-1"/>
    <n v="50"/>
    <n v="50"/>
    <x v="158"/>
    <d v="2012-07-17T00:00:00"/>
    <n v="1"/>
    <m/>
    <m/>
  </r>
  <r>
    <x v="9"/>
    <x v="660"/>
    <s v="11389-1"/>
    <n v="10"/>
    <n v="10"/>
    <x v="158"/>
    <d v="2012-07-17T00:00:00"/>
    <n v="1"/>
    <m/>
    <m/>
  </r>
  <r>
    <x v="42"/>
    <x v="179"/>
    <s v="11295-4"/>
    <n v="200"/>
    <n v="200"/>
    <x v="158"/>
    <d v="2012-07-30T00:00:00"/>
    <n v="1"/>
    <m/>
    <m/>
  </r>
  <r>
    <x v="136"/>
    <x v="338"/>
    <s v="11361-1"/>
    <n v="168"/>
    <n v="168"/>
    <x v="159"/>
    <d v="2012-07-25T00:00:00"/>
    <n v="1"/>
    <m/>
    <s v="CUSTOMER CALL FOR O/S"/>
  </r>
  <r>
    <x v="18"/>
    <x v="661"/>
    <s v="11344-1"/>
    <n v="100"/>
    <n v="100"/>
    <x v="159"/>
    <d v="2012-07-19T00:00:00"/>
    <n v="1"/>
    <m/>
    <m/>
  </r>
  <r>
    <x v="18"/>
    <x v="286"/>
    <s v="2"/>
    <n v="100"/>
    <n v="104"/>
    <x v="159"/>
    <d v="2012-07-19T00:00:00"/>
    <n v="1"/>
    <m/>
    <m/>
  </r>
  <r>
    <x v="18"/>
    <x v="662"/>
    <s v="3"/>
    <n v="100"/>
    <n v="100"/>
    <x v="159"/>
    <d v="2012-07-19T00:00:00"/>
    <n v="1"/>
    <m/>
    <m/>
  </r>
  <r>
    <x v="18"/>
    <x v="663"/>
    <s v="4"/>
    <n v="1000"/>
    <n v="1000"/>
    <x v="159"/>
    <d v="2012-07-19T00:00:00"/>
    <n v="1"/>
    <m/>
    <m/>
  </r>
  <r>
    <x v="139"/>
    <x v="122"/>
    <s v="11326-1"/>
    <n v="10"/>
    <n v="10"/>
    <x v="159"/>
    <d v="2012-07-20T00:00:00"/>
    <n v="1"/>
    <m/>
    <m/>
  </r>
  <r>
    <x v="101"/>
    <x v="233"/>
    <s v="11380-1"/>
    <n v="48"/>
    <n v="48"/>
    <x v="159"/>
    <d v="2012-07-27T00:00:00"/>
    <n v="1"/>
    <m/>
    <m/>
  </r>
  <r>
    <x v="53"/>
    <x v="104"/>
    <s v="11332-1"/>
    <n v="200"/>
    <n v="200"/>
    <x v="159"/>
    <d v="2012-07-18T00:00:00"/>
    <n v="1"/>
    <m/>
    <m/>
  </r>
  <r>
    <x v="53"/>
    <x v="528"/>
    <s v="2"/>
    <n v="50"/>
    <n v="50"/>
    <x v="159"/>
    <d v="2012-07-18T00:00:00"/>
    <n v="1"/>
    <m/>
    <m/>
  </r>
  <r>
    <x v="121"/>
    <x v="411"/>
    <s v="11371-1"/>
    <n v="100"/>
    <n v="100"/>
    <x v="159"/>
    <d v="2012-07-18T00:00:00"/>
    <n v="1"/>
    <m/>
    <m/>
  </r>
  <r>
    <x v="63"/>
    <x v="214"/>
    <s v="11329-1"/>
    <n v="15000"/>
    <n v="15030"/>
    <x v="159"/>
    <d v="2012-07-23T00:00:00"/>
    <n v="1"/>
    <m/>
    <m/>
  </r>
  <r>
    <x v="53"/>
    <x v="664"/>
    <s v="11381-1"/>
    <n v="10"/>
    <n v="10"/>
    <x v="160"/>
    <d v="2012-07-19T00:00:00"/>
    <n v="1"/>
    <m/>
    <m/>
  </r>
  <r>
    <x v="182"/>
    <x v="572"/>
    <s v="11366-2"/>
    <n v="250"/>
    <n v="250"/>
    <x v="161"/>
    <d v="2012-08-03T00:00:00"/>
    <n v="1"/>
    <m/>
    <m/>
  </r>
  <r>
    <x v="1"/>
    <x v="292"/>
    <s v="11386-1"/>
    <n v="10"/>
    <n v="10"/>
    <x v="162"/>
    <d v="2012-07-23T00:00:00"/>
    <n v="1"/>
    <m/>
    <m/>
  </r>
  <r>
    <x v="136"/>
    <x v="665"/>
    <s v="11362-1"/>
    <n v="102"/>
    <n v="102"/>
    <x v="162"/>
    <d v="2012-07-20T00:00:00"/>
    <n v="1"/>
    <m/>
    <m/>
  </r>
  <r>
    <x v="203"/>
    <x v="295"/>
    <s v="11318-1"/>
    <n v="100"/>
    <n v="100"/>
    <x v="162"/>
    <d v="2012-07-25T00:00:00"/>
    <n v="1"/>
    <m/>
    <m/>
  </r>
  <r>
    <x v="1"/>
    <x v="99"/>
    <s v="11394-1"/>
    <n v="10"/>
    <n v="10"/>
    <x v="162"/>
    <d v="2012-07-24T00:00:00"/>
    <n v="1"/>
    <m/>
    <m/>
  </r>
  <r>
    <x v="48"/>
    <x v="89"/>
    <s v="11301-2"/>
    <n v="50"/>
    <n v="50"/>
    <x v="162"/>
    <d v="2012-07-23T00:00:00"/>
    <n v="1"/>
    <m/>
    <m/>
  </r>
  <r>
    <x v="199"/>
    <x v="282"/>
    <s v="11268-1"/>
    <n v="64"/>
    <n v="64"/>
    <x v="162"/>
    <d v="2012-07-23T00:00:00"/>
    <n v="1"/>
    <m/>
    <m/>
  </r>
  <r>
    <x v="199"/>
    <x v="394"/>
    <s v="2"/>
    <n v="50"/>
    <n v="50"/>
    <x v="162"/>
    <d v="2012-07-23T00:00:00"/>
    <n v="1"/>
    <m/>
    <m/>
  </r>
  <r>
    <x v="199"/>
    <x v="666"/>
    <s v="3"/>
    <n v="170"/>
    <n v="170"/>
    <x v="162"/>
    <d v="2012-07-23T00:00:00"/>
    <n v="1"/>
    <m/>
    <m/>
  </r>
  <r>
    <x v="123"/>
    <x v="548"/>
    <s v="11352-1"/>
    <n v="25"/>
    <n v="25"/>
    <x v="162"/>
    <d v="2012-07-20T00:00:00"/>
    <n v="1"/>
    <m/>
    <m/>
  </r>
  <r>
    <x v="104"/>
    <x v="667"/>
    <s v="11357-1"/>
    <n v="50"/>
    <n v="50"/>
    <x v="162"/>
    <d v="2012-07-20T00:00:00"/>
    <n v="1"/>
    <m/>
    <m/>
  </r>
  <r>
    <x v="104"/>
    <x v="668"/>
    <s v="11333-2"/>
    <n v="6"/>
    <n v="6"/>
    <x v="162"/>
    <d v="2012-07-23T00:00:00"/>
    <n v="1"/>
    <m/>
    <m/>
  </r>
  <r>
    <x v="166"/>
    <x v="669"/>
    <s v="11367-1"/>
    <n v="8"/>
    <n v="8"/>
    <x v="162"/>
    <d v="2012-07-23T00:00:00"/>
    <n v="1"/>
    <m/>
    <m/>
  </r>
  <r>
    <x v="52"/>
    <x v="670"/>
    <s v="11369-1"/>
    <n v="10"/>
    <n v="10"/>
    <x v="162"/>
    <d v="2012-07-23T00:00:00"/>
    <n v="1"/>
    <m/>
    <m/>
  </r>
  <r>
    <x v="90"/>
    <x v="229"/>
    <s v="11419-1"/>
    <n v="1000"/>
    <n v="1000"/>
    <x v="163"/>
    <s v="KANBAN"/>
    <n v="1"/>
    <m/>
    <m/>
  </r>
  <r>
    <x v="90"/>
    <x v="204"/>
    <s v="11182-1"/>
    <n v="100"/>
    <n v="100"/>
    <x v="163"/>
    <d v="2012-07-23T00:00:00"/>
    <n v="1"/>
    <m/>
    <m/>
  </r>
  <r>
    <x v="204"/>
    <x v="671"/>
    <s v="11300-3"/>
    <n v="9"/>
    <n v="9"/>
    <x v="163"/>
    <d v="2012-07-20T00:00:00"/>
    <n v="1"/>
    <m/>
    <s v="CUSTOMER APPROVAL CAME LATE"/>
  </r>
  <r>
    <x v="29"/>
    <x v="672"/>
    <s v="11412-1"/>
    <n v="5"/>
    <n v="5"/>
    <x v="164"/>
    <d v="2012-07-25T00:00:00"/>
    <n v="1"/>
    <m/>
    <m/>
  </r>
  <r>
    <x v="29"/>
    <x v="673"/>
    <s v="2"/>
    <n v="10"/>
    <n v="10"/>
    <x v="164"/>
    <d v="2012-07-25T00:00:00"/>
    <n v="1"/>
    <m/>
    <m/>
  </r>
  <r>
    <x v="47"/>
    <x v="273"/>
    <s v="11355-1"/>
    <n v="20"/>
    <n v="20"/>
    <x v="164"/>
    <d v="2012-07-26T00:00:00"/>
    <n v="1"/>
    <m/>
    <m/>
  </r>
  <r>
    <x v="4"/>
    <x v="6"/>
    <s v="11353-1"/>
    <n v="100"/>
    <n v="105"/>
    <x v="164"/>
    <d v="2012-07-30T00:00:00"/>
    <n v="1"/>
    <m/>
    <m/>
  </r>
  <r>
    <x v="104"/>
    <x v="430"/>
    <s v="11196-4"/>
    <n v="6"/>
    <n v="6"/>
    <x v="164"/>
    <d v="2012-07-23T00:00:00"/>
    <n v="1"/>
    <m/>
    <m/>
  </r>
  <r>
    <x v="90"/>
    <x v="367"/>
    <s v="11198-2"/>
    <n v="200"/>
    <n v="200"/>
    <x v="164"/>
    <d v="2012-07-30T00:00:00"/>
    <n v="1"/>
    <m/>
    <m/>
  </r>
  <r>
    <x v="15"/>
    <x v="556"/>
    <s v="11359-2"/>
    <n v="5"/>
    <n v="5"/>
    <x v="164"/>
    <d v="2012-08-03T00:00:00"/>
    <n v="1"/>
    <m/>
    <m/>
  </r>
  <r>
    <x v="70"/>
    <x v="674"/>
    <s v="11431-1"/>
    <n v="25"/>
    <n v="25"/>
    <x v="164"/>
    <d v="2012-07-23T00:00:00"/>
    <n v="1"/>
    <m/>
    <s v="CUSTOMER PICKUP; UPS GND OK"/>
  </r>
  <r>
    <x v="70"/>
    <x v="675"/>
    <s v="2"/>
    <n v="25"/>
    <n v="35"/>
    <x v="164"/>
    <d v="2012-07-23T00:00:00"/>
    <n v="1"/>
    <m/>
    <s v="CUSTOMER PICKUP; UPS GND OK"/>
  </r>
  <r>
    <x v="70"/>
    <x v="562"/>
    <s v="11359-6"/>
    <n v="5"/>
    <n v="5"/>
    <x v="164"/>
    <d v="2012-08-03T00:00:00"/>
    <n v="1"/>
    <m/>
    <m/>
  </r>
  <r>
    <x v="29"/>
    <x v="255"/>
    <s v="11403-1"/>
    <n v="100"/>
    <n v="100"/>
    <x v="165"/>
    <d v="2012-07-27T00:00:00"/>
    <n v="1"/>
    <m/>
    <m/>
  </r>
  <r>
    <x v="90"/>
    <x v="676"/>
    <s v="11262-1"/>
    <n v="300"/>
    <n v="300"/>
    <x v="165"/>
    <d v="2012-08-01T00:00:00"/>
    <n v="1"/>
    <m/>
    <m/>
  </r>
  <r>
    <x v="18"/>
    <x v="677"/>
    <s v="11401-1"/>
    <n v="200"/>
    <n v="99"/>
    <x v="165"/>
    <d v="2012-08-13T00:00:00"/>
    <n v="1"/>
    <m/>
    <s v="CUSTOMER CALL SHIP O/S"/>
  </r>
  <r>
    <x v="112"/>
    <x v="678"/>
    <s v="11378-1"/>
    <n v="4"/>
    <n v="4"/>
    <x v="165"/>
    <d v="2012-07-27T00:00:00"/>
    <n v="1"/>
    <m/>
    <m/>
  </r>
  <r>
    <x v="7"/>
    <x v="679"/>
    <s v="11340-1"/>
    <n v="500"/>
    <n v="500"/>
    <x v="165"/>
    <d v="2012-07-30T00:00:00"/>
    <n v="1"/>
    <m/>
    <m/>
  </r>
  <r>
    <x v="113"/>
    <x v="547"/>
    <s v="11264-2"/>
    <n v="150"/>
    <n v="150"/>
    <x v="165"/>
    <d v="2012-07-25T00:00:00"/>
    <n v="1"/>
    <m/>
    <m/>
  </r>
  <r>
    <x v="205"/>
    <x v="680"/>
    <s v="11408-1"/>
    <n v="24"/>
    <n v="24"/>
    <x v="165"/>
    <d v="2012-07-25T00:00:00"/>
    <n v="1"/>
    <m/>
    <m/>
  </r>
  <r>
    <x v="148"/>
    <x v="681"/>
    <s v="11398-1"/>
    <n v="200"/>
    <n v="200"/>
    <x v="166"/>
    <d v="2012-08-02T00:00:00"/>
    <n v="1"/>
    <m/>
    <m/>
  </r>
  <r>
    <x v="23"/>
    <x v="356"/>
    <s v="11348-6"/>
    <n v="15"/>
    <n v="15"/>
    <x v="166"/>
    <d v="2012-08-06T00:00:00"/>
    <n v="1"/>
    <m/>
    <m/>
  </r>
  <r>
    <x v="206"/>
    <x v="682"/>
    <s v="11443-1"/>
    <n v="1"/>
    <n v="1"/>
    <x v="166"/>
    <d v="2012-08-02T00:00:00"/>
    <n v="1"/>
    <m/>
    <m/>
  </r>
  <r>
    <x v="47"/>
    <x v="683"/>
    <s v="11354-1"/>
    <n v="17"/>
    <n v="17"/>
    <x v="167"/>
    <d v="2012-08-01T00:00:00"/>
    <n v="1"/>
    <m/>
    <m/>
  </r>
  <r>
    <x v="100"/>
    <x v="226"/>
    <s v="11376-1"/>
    <n v="100"/>
    <n v="100"/>
    <x v="167"/>
    <d v="2012-07-31T00:00:00"/>
    <n v="1"/>
    <m/>
    <m/>
  </r>
  <r>
    <x v="207"/>
    <x v="684"/>
    <s v="11402-1"/>
    <n v="50"/>
    <n v="50"/>
    <x v="167"/>
    <d v="2012-08-02T00:00:00"/>
    <n v="1"/>
    <m/>
    <m/>
  </r>
  <r>
    <x v="48"/>
    <x v="50"/>
    <s v="11345-3"/>
    <n v="25"/>
    <n v="25"/>
    <x v="167"/>
    <d v="2012-07-30T00:00:00"/>
    <n v="1"/>
    <m/>
    <m/>
  </r>
  <r>
    <x v="53"/>
    <x v="103"/>
    <s v="11370-1"/>
    <n v="100"/>
    <n v="100"/>
    <x v="167"/>
    <d v="2012-07-30T00:00:00"/>
    <n v="1"/>
    <m/>
    <m/>
  </r>
  <r>
    <x v="136"/>
    <x v="338"/>
    <s v="11361-1"/>
    <n v="2500"/>
    <n v="2400"/>
    <x v="167"/>
    <d v="2012-07-26T00:00:00"/>
    <n v="1"/>
    <m/>
    <s v="CUSTOMER PICKUP"/>
  </r>
  <r>
    <x v="208"/>
    <x v="685"/>
    <s v="11410-2"/>
    <n v="5"/>
    <n v="5"/>
    <x v="167"/>
    <d v="2012-08-02T00:00:00"/>
    <n v="1"/>
    <m/>
    <m/>
  </r>
  <r>
    <x v="8"/>
    <x v="181"/>
    <s v="11379-1"/>
    <n v="50"/>
    <n v="50"/>
    <x v="168"/>
    <d v="2012-08-01T00:00:00"/>
    <n v="1"/>
    <m/>
    <m/>
  </r>
  <r>
    <x v="118"/>
    <x v="686"/>
    <s v="11393-1"/>
    <n v="50"/>
    <n v="50"/>
    <x v="168"/>
    <d v="2012-07-31T00:00:00"/>
    <n v="1"/>
    <m/>
    <m/>
  </r>
  <r>
    <x v="63"/>
    <x v="687"/>
    <s v="11404-1"/>
    <n v="50"/>
    <n v="50"/>
    <x v="168"/>
    <d v="2012-07-31T00:00:00"/>
    <n v="1"/>
    <m/>
    <m/>
  </r>
  <r>
    <x v="50"/>
    <x v="92"/>
    <s v="11365-1"/>
    <n v="250"/>
    <n v="250"/>
    <x v="168"/>
    <d v="2012-08-02T00:00:00"/>
    <n v="1"/>
    <m/>
    <m/>
  </r>
  <r>
    <x v="15"/>
    <x v="21"/>
    <s v="11385-1"/>
    <n v="25"/>
    <n v="25"/>
    <x v="168"/>
    <d v="2012-08-02T00:00:00"/>
    <n v="1"/>
    <m/>
    <m/>
  </r>
  <r>
    <x v="15"/>
    <x v="21"/>
    <s v="2"/>
    <n v="25"/>
    <n v="25"/>
    <x v="168"/>
    <d v="2012-07-30T00:00:00"/>
    <n v="1"/>
    <m/>
    <m/>
  </r>
  <r>
    <x v="209"/>
    <x v="688"/>
    <s v="1137-1"/>
    <n v="50"/>
    <n v="50"/>
    <x v="168"/>
    <d v="2012-07-30T00:00:00"/>
    <n v="1"/>
    <m/>
    <m/>
  </r>
  <r>
    <x v="209"/>
    <x v="618"/>
    <s v="2"/>
    <n v="50"/>
    <n v="50"/>
    <x v="168"/>
    <d v="2012-07-30T00:00:00"/>
    <n v="1"/>
    <m/>
    <m/>
  </r>
  <r>
    <x v="209"/>
    <x v="689"/>
    <s v="3"/>
    <n v="50"/>
    <n v="50"/>
    <x v="168"/>
    <d v="2012-07-30T00:00:00"/>
    <n v="1"/>
    <m/>
    <m/>
  </r>
  <r>
    <x v="209"/>
    <x v="618"/>
    <s v="4"/>
    <n v="50"/>
    <n v="50"/>
    <x v="168"/>
    <d v="2012-07-30T00:00:00"/>
    <n v="1"/>
    <m/>
    <m/>
  </r>
  <r>
    <x v="90"/>
    <x v="473"/>
    <s v="11450-1"/>
    <n v="500"/>
    <n v="500"/>
    <x v="169"/>
    <d v="2012-08-06T00:00:00"/>
    <n v="1"/>
    <m/>
    <m/>
  </r>
  <r>
    <x v="196"/>
    <x v="42"/>
    <s v="11421-1"/>
    <n v="10"/>
    <n v="10"/>
    <x v="169"/>
    <d v="2012-08-13T00:00:00"/>
    <n v="1"/>
    <m/>
    <m/>
  </r>
  <r>
    <x v="42"/>
    <x v="179"/>
    <s v="11295-5"/>
    <n v="200"/>
    <n v="200"/>
    <x v="169"/>
    <d v="2012-10-12T00:00:00"/>
    <n v="1"/>
    <m/>
    <m/>
  </r>
  <r>
    <x v="72"/>
    <x v="690"/>
    <s v="11420-2"/>
    <n v="20"/>
    <n v="20"/>
    <x v="169"/>
    <d v="2012-08-06T00:00:00"/>
    <n v="1"/>
    <m/>
    <m/>
  </r>
  <r>
    <x v="48"/>
    <x v="89"/>
    <s v="11324-2"/>
    <n v="50"/>
    <n v="50"/>
    <x v="170"/>
    <d v="2012-08-06T00:00:00"/>
    <n v="1"/>
    <m/>
    <m/>
  </r>
  <r>
    <x v="23"/>
    <x v="377"/>
    <s v="11348-7"/>
    <n v="15"/>
    <n v="15"/>
    <x v="170"/>
    <d v="2012-09-06T00:00:00"/>
    <n v="1"/>
    <m/>
    <m/>
  </r>
  <r>
    <x v="210"/>
    <x v="521"/>
    <s v="11438-1"/>
    <n v="90"/>
    <n v="90"/>
    <x v="171"/>
    <d v="2012-08-03T00:00:00"/>
    <n v="1"/>
    <m/>
    <s v="4 DYAS AFTER PARTS"/>
  </r>
  <r>
    <x v="210"/>
    <x v="691"/>
    <s v="11439-1"/>
    <n v="144"/>
    <n v="144"/>
    <x v="171"/>
    <d v="2012-08-03T00:00:00"/>
    <n v="1"/>
    <m/>
    <s v="4 DYAS AFTER PARTS"/>
  </r>
  <r>
    <x v="45"/>
    <x v="213"/>
    <s v="11414-1"/>
    <n v="250"/>
    <n v="250"/>
    <x v="171"/>
    <d v="2012-08-03T00:00:00"/>
    <n v="1"/>
    <m/>
    <m/>
  </r>
  <r>
    <x v="159"/>
    <x v="692"/>
    <s v="11454-1"/>
    <n v="18"/>
    <n v="18"/>
    <x v="171"/>
    <d v="2012-08-13T00:00:00"/>
    <n v="1"/>
    <m/>
    <m/>
  </r>
  <r>
    <x v="21"/>
    <x v="693"/>
    <s v="11336-1"/>
    <n v="10"/>
    <n v="10"/>
    <x v="171"/>
    <d v="2012-08-23T00:00:00"/>
    <n v="1"/>
    <m/>
    <m/>
  </r>
  <r>
    <x v="21"/>
    <x v="693"/>
    <s v="2"/>
    <n v="5"/>
    <n v="5"/>
    <x v="171"/>
    <d v="2012-08-23T00:00:00"/>
    <n v="1"/>
    <m/>
    <m/>
  </r>
  <r>
    <x v="29"/>
    <x v="71"/>
    <s v="11434-1"/>
    <n v="300"/>
    <n v="304"/>
    <x v="172"/>
    <d v="2012-08-07T00:00:00"/>
    <n v="1"/>
    <m/>
    <m/>
  </r>
  <r>
    <x v="159"/>
    <x v="692"/>
    <s v="11454-1"/>
    <n v="18"/>
    <n v="18"/>
    <x v="172"/>
    <d v="2012-08-10T00:00:00"/>
    <n v="1"/>
    <m/>
    <m/>
  </r>
  <r>
    <x v="8"/>
    <x v="694"/>
    <s v="11442-1"/>
    <n v="15"/>
    <n v="15"/>
    <x v="172"/>
    <d v="2012-08-07T00:00:00"/>
    <n v="1"/>
    <m/>
    <m/>
  </r>
  <r>
    <x v="90"/>
    <x v="300"/>
    <s v="11399-1"/>
    <n v="310"/>
    <n v="310"/>
    <x v="172"/>
    <d v="2012-08-10T00:00:00"/>
    <n v="1"/>
    <m/>
    <m/>
  </r>
  <r>
    <x v="13"/>
    <x v="209"/>
    <s v="11853-4"/>
    <n v="50"/>
    <n v="50"/>
    <x v="172"/>
    <d v="2012-08-10T00:00:00"/>
    <n v="1"/>
    <m/>
    <m/>
  </r>
  <r>
    <x v="90"/>
    <x v="229"/>
    <s v="11468-1"/>
    <n v="1000"/>
    <n v="1000"/>
    <x v="173"/>
    <s v="KANBAN"/>
    <n v="1"/>
    <m/>
    <m/>
  </r>
  <r>
    <x v="15"/>
    <x v="52"/>
    <s v="11383-2"/>
    <n v="5"/>
    <n v="5"/>
    <x v="173"/>
    <d v="2012-08-10T00:00:00"/>
    <n v="1"/>
    <m/>
    <m/>
  </r>
  <r>
    <x v="103"/>
    <x v="50"/>
    <s v="11391-2"/>
    <n v="50"/>
    <n v="50"/>
    <x v="173"/>
    <d v="2012-08-10T00:00:00"/>
    <n v="1"/>
    <m/>
    <m/>
  </r>
  <r>
    <x v="211"/>
    <x v="695"/>
    <s v="11406-1"/>
    <n v="25"/>
    <n v="25"/>
    <x v="173"/>
    <d v="2012-08-09T00:00:00"/>
    <n v="1"/>
    <m/>
    <m/>
  </r>
  <r>
    <x v="8"/>
    <x v="696"/>
    <s v="11415-1"/>
    <n v="10"/>
    <n v="10"/>
    <x v="174"/>
    <d v="2012-08-09T00:00:00"/>
    <n v="1"/>
    <m/>
    <m/>
  </r>
  <r>
    <x v="131"/>
    <x v="697"/>
    <s v="11449-1"/>
    <n v="50"/>
    <n v="50"/>
    <x v="174"/>
    <d v="2012-08-10T00:00:00"/>
    <n v="1"/>
    <m/>
    <m/>
  </r>
  <r>
    <x v="131"/>
    <x v="698"/>
    <s v="11285-2"/>
    <n v="38"/>
    <n v="38"/>
    <x v="174"/>
    <d v="2012-08-13T00:00:00"/>
    <n v="1"/>
    <m/>
    <m/>
  </r>
  <r>
    <x v="131"/>
    <x v="167"/>
    <s v="11397-2"/>
    <n v="200"/>
    <n v="200"/>
    <x v="175"/>
    <d v="2012-08-13T00:00:00"/>
    <n v="1"/>
    <m/>
    <m/>
  </r>
  <r>
    <x v="131"/>
    <x v="699"/>
    <s v="11425-2"/>
    <n v="38"/>
    <n v="38"/>
    <x v="175"/>
    <d v="2012-08-10T00:00:00"/>
    <n v="1"/>
    <m/>
    <m/>
  </r>
  <r>
    <x v="131"/>
    <x v="163"/>
    <s v="3"/>
    <n v="36"/>
    <n v="36"/>
    <x v="175"/>
    <d v="2012-08-10T00:00:00"/>
    <n v="1"/>
    <m/>
    <m/>
  </r>
  <r>
    <x v="18"/>
    <x v="700"/>
    <s v="11428-1"/>
    <n v="100"/>
    <n v="100"/>
    <x v="175"/>
    <d v="2012-08-10T00:00:00"/>
    <n v="1"/>
    <m/>
    <m/>
  </r>
  <r>
    <x v="18"/>
    <x v="677"/>
    <s v="11401-1"/>
    <n v="200"/>
    <n v="101"/>
    <x v="175"/>
    <d v="2012-08-13T00:00:00"/>
    <n v="1"/>
    <m/>
    <s v="WE SHIP 99 ALL READY"/>
  </r>
  <r>
    <x v="10"/>
    <x v="701"/>
    <s v="11395-2"/>
    <n v="25"/>
    <n v="25"/>
    <x v="175"/>
    <d v="2012-08-09T00:00:00"/>
    <n v="1"/>
    <m/>
    <m/>
  </r>
  <r>
    <x v="131"/>
    <x v="162"/>
    <s v="11448-2"/>
    <n v="275"/>
    <n v="275"/>
    <x v="176"/>
    <d v="2012-08-13T00:00:00"/>
    <n v="1"/>
    <m/>
    <m/>
  </r>
  <r>
    <x v="179"/>
    <x v="235"/>
    <s v="11470-1"/>
    <n v="2000"/>
    <n v="2000"/>
    <x v="176"/>
    <d v="2012-08-09T00:00:00"/>
    <n v="1"/>
    <m/>
    <m/>
  </r>
  <r>
    <x v="72"/>
    <x v="609"/>
    <s v="11420-2"/>
    <n v="300"/>
    <n v="285"/>
    <x v="176"/>
    <d v="2012-08-01T00:00:00"/>
    <n v="1"/>
    <m/>
    <s v="APPROVE CAME LATE"/>
  </r>
  <r>
    <x v="140"/>
    <x v="438"/>
    <s v="11465-1"/>
    <n v="499"/>
    <n v="499"/>
    <x v="176"/>
    <d v="2012-08-17T00:00:00"/>
    <n v="1"/>
    <m/>
    <s v="SHIP ACI"/>
  </r>
  <r>
    <x v="15"/>
    <x v="562"/>
    <s v="11384-2"/>
    <n v="5"/>
    <n v="5"/>
    <x v="177"/>
    <d v="2012-08-17T00:00:00"/>
    <n v="1"/>
    <m/>
    <m/>
  </r>
  <r>
    <x v="63"/>
    <x v="649"/>
    <s v="11422-1"/>
    <n v="600"/>
    <n v="600"/>
    <x v="178"/>
    <d v="2012-08-20T00:00:00"/>
    <n v="1"/>
    <m/>
    <m/>
  </r>
  <r>
    <x v="33"/>
    <x v="499"/>
    <s v="11445-1"/>
    <n v="104"/>
    <n v="104"/>
    <x v="178"/>
    <d v="2012-08-17T00:00:00"/>
    <n v="1"/>
    <m/>
    <m/>
  </r>
  <r>
    <x v="33"/>
    <x v="169"/>
    <s v="2"/>
    <n v="104"/>
    <n v="104"/>
    <x v="178"/>
    <d v="2012-08-17T00:00:00"/>
    <n v="1"/>
    <m/>
    <m/>
  </r>
  <r>
    <x v="42"/>
    <x v="702"/>
    <s v="11309-4"/>
    <n v="50"/>
    <n v="50"/>
    <x v="178"/>
    <d v="2012-08-15T00:00:00"/>
    <n v="1"/>
    <m/>
    <m/>
  </r>
  <r>
    <x v="29"/>
    <x v="365"/>
    <s v="11413-1"/>
    <n v="50"/>
    <n v="50"/>
    <x v="178"/>
    <d v="2012-08-15T00:00:00"/>
    <n v="1"/>
    <m/>
    <m/>
  </r>
  <r>
    <x v="13"/>
    <x v="547"/>
    <s v="11040-5"/>
    <n v="50"/>
    <n v="50"/>
    <x v="178"/>
    <d v="2012-08-17T00:00:00"/>
    <n v="1"/>
    <m/>
    <m/>
  </r>
  <r>
    <x v="4"/>
    <x v="703"/>
    <s v="11446-1"/>
    <n v="5"/>
    <n v="6"/>
    <x v="178"/>
    <d v="2012-08-17T00:00:00"/>
    <n v="1"/>
    <m/>
    <m/>
  </r>
  <r>
    <x v="212"/>
    <x v="109"/>
    <s v="11387-1"/>
    <n v="1000"/>
    <n v="1000"/>
    <x v="178"/>
    <d v="2012-08-20T00:00:00"/>
    <n v="1"/>
    <m/>
    <m/>
  </r>
  <r>
    <x v="6"/>
    <x v="704"/>
    <s v="11435-1"/>
    <n v="5"/>
    <n v="6"/>
    <x v="178"/>
    <d v="2012-08-15T00:00:00"/>
    <n v="1"/>
    <m/>
    <m/>
  </r>
  <r>
    <x v="15"/>
    <x v="52"/>
    <s v="11417-2"/>
    <n v="30"/>
    <n v="30"/>
    <x v="179"/>
    <d v="2012-08-21T00:00:00"/>
    <n v="1"/>
    <m/>
    <m/>
  </r>
  <r>
    <x v="15"/>
    <x v="223"/>
    <s v="11416-2"/>
    <n v="25"/>
    <n v="25"/>
    <x v="179"/>
    <d v="2012-08-21T00:00:00"/>
    <n v="1"/>
    <m/>
    <m/>
  </r>
  <r>
    <x v="70"/>
    <x v="149"/>
    <s v="11424-6"/>
    <n v="25"/>
    <n v="25"/>
    <x v="179"/>
    <d v="2012-08-16T00:00:00"/>
    <n v="1"/>
    <m/>
    <m/>
  </r>
  <r>
    <x v="70"/>
    <x v="705"/>
    <s v="7"/>
    <n v="25"/>
    <n v="25"/>
    <x v="179"/>
    <d v="2012-08-16T00:00:00"/>
    <n v="1"/>
    <m/>
    <m/>
  </r>
  <r>
    <x v="70"/>
    <x v="152"/>
    <s v="8"/>
    <n v="25"/>
    <n v="25"/>
    <x v="179"/>
    <d v="2012-08-16T00:00:00"/>
    <n v="1"/>
    <m/>
    <m/>
  </r>
  <r>
    <x v="105"/>
    <x v="239"/>
    <s v="11433-1"/>
    <n v="1000"/>
    <n v="1000"/>
    <x v="179"/>
    <d v="2012-08-16T00:00:00"/>
    <n v="1"/>
    <m/>
    <m/>
  </r>
  <r>
    <x v="131"/>
    <x v="163"/>
    <s v="11498-1"/>
    <n v="72"/>
    <n v="72"/>
    <x v="179"/>
    <d v="2012-08-15T00:00:00"/>
    <n v="1"/>
    <m/>
    <m/>
  </r>
  <r>
    <x v="131"/>
    <x v="379"/>
    <s v="11447-2"/>
    <n v="15"/>
    <n v="15"/>
    <x v="179"/>
    <d v="2012-08-20T00:00:00"/>
    <n v="1"/>
    <m/>
    <m/>
  </r>
  <r>
    <x v="63"/>
    <x v="214"/>
    <s v="11437-1"/>
    <n v="15000"/>
    <n v="15023"/>
    <x v="180"/>
    <d v="2012-08-23T00:00:00"/>
    <n v="1"/>
    <m/>
    <m/>
  </r>
  <r>
    <x v="1"/>
    <x v="1"/>
    <s v="11452-1"/>
    <n v="10"/>
    <n v="10"/>
    <x v="180"/>
    <d v="2012-08-20T00:00:00"/>
    <n v="1"/>
    <m/>
    <m/>
  </r>
  <r>
    <x v="1"/>
    <x v="384"/>
    <s v="2"/>
    <n v="10"/>
    <n v="10"/>
    <x v="180"/>
    <d v="2012-08-20T00:00:00"/>
    <n v="1"/>
    <m/>
    <m/>
  </r>
  <r>
    <x v="48"/>
    <x v="89"/>
    <s v="11392-2"/>
    <n v="200"/>
    <n v="200"/>
    <x v="180"/>
    <d v="2012-08-20T00:00:00"/>
    <n v="1"/>
    <m/>
    <m/>
  </r>
  <r>
    <x v="90"/>
    <x v="367"/>
    <s v="11198-3"/>
    <n v="150"/>
    <n v="150"/>
    <x v="180"/>
    <d v="2012-08-20T00:00:00"/>
    <n v="1"/>
    <m/>
    <m/>
  </r>
  <r>
    <x v="49"/>
    <x v="706"/>
    <s v="11073-2"/>
    <n v="10"/>
    <n v="10"/>
    <x v="180"/>
    <d v="2012-07-13T00:00:00"/>
    <n v="1"/>
    <m/>
    <s v="CUSTOMER SEND TRANSFORMAR LATE"/>
  </r>
  <r>
    <x v="160"/>
    <x v="96"/>
    <s v="11488-1"/>
    <n v="20"/>
    <n v="20"/>
    <x v="180"/>
    <d v="2012-08-17T00:00:00"/>
    <n v="1"/>
    <m/>
    <m/>
  </r>
  <r>
    <x v="1"/>
    <x v="53"/>
    <s v="11481-1"/>
    <n v="10"/>
    <n v="10"/>
    <x v="181"/>
    <d v="2012-08-21T00:00:00"/>
    <n v="1"/>
    <m/>
    <m/>
  </r>
  <r>
    <x v="23"/>
    <x v="390"/>
    <s v="11348-8"/>
    <n v="15"/>
    <n v="15"/>
    <x v="181"/>
    <d v="2012-08-06T00:00:00"/>
    <n v="1"/>
    <m/>
    <s v="WAITING FOR CHECK"/>
  </r>
  <r>
    <x v="23"/>
    <x v="523"/>
    <s v="5"/>
    <n v="15"/>
    <n v="15"/>
    <x v="181"/>
    <d v="2012-08-06T00:00:00"/>
    <n v="1"/>
    <m/>
    <s v="WAITING FOR CHECK"/>
  </r>
  <r>
    <x v="15"/>
    <x v="562"/>
    <s v="11384-3"/>
    <n v="5"/>
    <n v="5"/>
    <x v="181"/>
    <d v="2012-08-24T00:00:00"/>
    <n v="1"/>
    <m/>
    <m/>
  </r>
  <r>
    <x v="167"/>
    <x v="448"/>
    <s v="11455-1"/>
    <n v="120"/>
    <n v="120"/>
    <x v="182"/>
    <d v="2012-08-24T00:00:00"/>
    <n v="1"/>
    <m/>
    <m/>
  </r>
  <r>
    <x v="15"/>
    <x v="562"/>
    <s v="11418-3"/>
    <n v="5"/>
    <n v="5"/>
    <x v="182"/>
    <d v="2012-08-27T00:00:00"/>
    <n v="1"/>
    <m/>
    <m/>
  </r>
  <r>
    <x v="16"/>
    <x v="402"/>
    <s v="11482-1"/>
    <n v="20"/>
    <n v="20"/>
    <x v="183"/>
    <d v="2012-09-13T00:00:00"/>
    <n v="1"/>
    <m/>
    <m/>
  </r>
  <r>
    <x v="141"/>
    <x v="707"/>
    <s v="11506-1"/>
    <n v="25"/>
    <n v="25"/>
    <x v="183"/>
    <d v="2012-09-07T00:00:00"/>
    <n v="1"/>
    <m/>
    <m/>
  </r>
  <r>
    <x v="18"/>
    <x v="708"/>
    <s v="1145-1"/>
    <n v="300"/>
    <n v="300"/>
    <x v="183"/>
    <d v="2012-08-24T00:00:00"/>
    <n v="1"/>
    <m/>
    <m/>
  </r>
  <r>
    <x v="18"/>
    <x v="709"/>
    <s v="11489-1"/>
    <n v="200"/>
    <n v="240"/>
    <x v="183"/>
    <d v="2012-08-22T00:00:00"/>
    <n v="1"/>
    <m/>
    <m/>
  </r>
  <r>
    <x v="182"/>
    <x v="648"/>
    <s v="11495-1"/>
    <n v="50"/>
    <n v="50"/>
    <x v="183"/>
    <d v="2012-08-31T00:00:00"/>
    <n v="1"/>
    <m/>
    <m/>
  </r>
  <r>
    <x v="213"/>
    <x v="710"/>
    <s v="11423-2"/>
    <n v="10"/>
    <n v="10"/>
    <x v="183"/>
    <d v="2012-08-17T00:00:00"/>
    <n v="1"/>
    <m/>
    <s v="call for  credit card and he call back 3days "/>
  </r>
  <r>
    <x v="18"/>
    <x v="711"/>
    <s v="11429-2"/>
    <n v="800"/>
    <n v="762"/>
    <x v="184"/>
    <d v="2012-08-16T00:00:00"/>
    <n v="0"/>
    <m/>
    <s v="CAME LATE FROM OUT SOURCE"/>
  </r>
  <r>
    <x v="18"/>
    <x v="712"/>
    <s v="4"/>
    <n v="500"/>
    <n v="500"/>
    <x v="184"/>
    <d v="2012-08-16T00:00:00"/>
    <n v="0"/>
    <m/>
    <s v="CAME LATE FROM OUT SOURCE"/>
  </r>
  <r>
    <x v="90"/>
    <x v="473"/>
    <s v="10666-4"/>
    <n v="500"/>
    <n v="500"/>
    <x v="184"/>
    <s v="KANBAN"/>
    <n v="1"/>
    <m/>
    <m/>
  </r>
  <r>
    <x v="9"/>
    <x v="660"/>
    <s v="11521-1"/>
    <n v="25"/>
    <n v="25"/>
    <x v="184"/>
    <d v="2012-08-24T00:00:00"/>
    <n v="1"/>
    <m/>
    <m/>
  </r>
  <r>
    <x v="214"/>
    <x v="713"/>
    <s v="11477-1"/>
    <n v="10"/>
    <n v="10"/>
    <x v="185"/>
    <d v="2012-08-28T00:00:00"/>
    <n v="1"/>
    <m/>
    <m/>
  </r>
  <r>
    <x v="7"/>
    <x v="143"/>
    <s v="11441-1"/>
    <n v="500"/>
    <n v="525"/>
    <x v="185"/>
    <d v="2012-08-28T00:00:00"/>
    <n v="1"/>
    <m/>
    <m/>
  </r>
  <r>
    <x v="7"/>
    <x v="166"/>
    <s v="2"/>
    <n v="100"/>
    <n v="100"/>
    <x v="185"/>
    <d v="2012-08-28T00:00:00"/>
    <n v="1"/>
    <m/>
    <m/>
  </r>
  <r>
    <x v="140"/>
    <x v="347"/>
    <s v="11465-2"/>
    <n v="475"/>
    <n v="475"/>
    <x v="185"/>
    <d v="2012-08-27T00:00:00"/>
    <n v="1"/>
    <m/>
    <m/>
  </r>
  <r>
    <x v="140"/>
    <x v="714"/>
    <s v="3"/>
    <n v="24"/>
    <n v="24"/>
    <x v="185"/>
    <d v="2012-08-27T00:00:00"/>
    <n v="1"/>
    <m/>
    <m/>
  </r>
  <r>
    <x v="121"/>
    <x v="449"/>
    <s v="11461-1"/>
    <n v="640"/>
    <n v="640"/>
    <x v="186"/>
    <d v="2012-08-27T00:00:00"/>
    <n v="1"/>
    <m/>
    <m/>
  </r>
  <r>
    <x v="28"/>
    <x v="211"/>
    <s v="11487-1"/>
    <n v="250"/>
    <n v="250"/>
    <x v="186"/>
    <d v="2012-08-27T00:00:00"/>
    <n v="1"/>
    <m/>
    <m/>
  </r>
  <r>
    <x v="42"/>
    <x v="179"/>
    <s v="11295-6"/>
    <n v="200"/>
    <n v="200"/>
    <x v="186"/>
    <d v="2012-08-30T00:00:00"/>
    <n v="1"/>
    <m/>
    <m/>
  </r>
  <r>
    <x v="215"/>
    <x v="715"/>
    <s v="11440-2"/>
    <n v="3"/>
    <n v="3"/>
    <x v="186"/>
    <d v="2012-08-31T00:00:00"/>
    <n v="1"/>
    <m/>
    <m/>
  </r>
  <r>
    <x v="131"/>
    <x v="27"/>
    <s v="11458-3"/>
    <n v="250"/>
    <n v="250"/>
    <x v="186"/>
    <d v="2012-08-31T00:00:00"/>
    <n v="1"/>
    <m/>
    <m/>
  </r>
  <r>
    <x v="182"/>
    <x v="716"/>
    <s v="11508-1"/>
    <n v="50"/>
    <n v="50"/>
    <x v="186"/>
    <d v="2012-08-24T00:00:00"/>
    <n v="1"/>
    <m/>
    <m/>
  </r>
  <r>
    <x v="41"/>
    <x v="717"/>
    <s v="11453-2"/>
    <n v="100"/>
    <n v="100"/>
    <x v="186"/>
    <d v="2012-08-24T00:00:00"/>
    <n v="1"/>
    <m/>
    <s v="GND OK"/>
  </r>
  <r>
    <x v="198"/>
    <x v="718"/>
    <s v="11515-1"/>
    <n v="5"/>
    <n v="5"/>
    <x v="186"/>
    <d v="2012-08-28T00:00:00"/>
    <n v="1"/>
    <m/>
    <m/>
  </r>
  <r>
    <x v="7"/>
    <x v="352"/>
    <s v="11496-1"/>
    <n v="300"/>
    <n v="300"/>
    <x v="187"/>
    <d v="2012-08-30T00:00:00"/>
    <n v="1"/>
    <m/>
    <m/>
  </r>
  <r>
    <x v="29"/>
    <x v="381"/>
    <s v="11457-1"/>
    <n v="200"/>
    <n v="200"/>
    <x v="187"/>
    <d v="2012-08-29T00:00:00"/>
    <n v="1"/>
    <m/>
    <m/>
  </r>
  <r>
    <x v="1"/>
    <x v="461"/>
    <s v="11530-1"/>
    <n v="10"/>
    <n v="10"/>
    <x v="187"/>
    <d v="2012-08-28T00:00:00"/>
    <n v="1"/>
    <m/>
    <m/>
  </r>
  <r>
    <x v="39"/>
    <x v="314"/>
    <s v="11486-1"/>
    <n v="7"/>
    <n v="7"/>
    <x v="188"/>
    <d v="2012-08-31T00:00:00"/>
    <n v="1"/>
    <m/>
    <m/>
  </r>
  <r>
    <x v="131"/>
    <x v="167"/>
    <s v="11459-4"/>
    <n v="300"/>
    <n v="300"/>
    <x v="188"/>
    <d v="2012-08-31T00:00:00"/>
    <n v="1"/>
    <m/>
    <m/>
  </r>
  <r>
    <x v="216"/>
    <x v="719"/>
    <s v="11509-1"/>
    <n v="250"/>
    <n v="250"/>
    <x v="188"/>
    <d v="2012-08-30T00:00:00"/>
    <n v="1"/>
    <m/>
    <m/>
  </r>
  <r>
    <x v="131"/>
    <x v="225"/>
    <s v="11458-4"/>
    <n v="150"/>
    <n v="150"/>
    <x v="189"/>
    <d v="2012-08-31T00:00:00"/>
    <n v="1"/>
    <m/>
    <m/>
  </r>
  <r>
    <x v="144"/>
    <x v="44"/>
    <s v="11514-1"/>
    <n v="180"/>
    <n v="192"/>
    <x v="189"/>
    <d v="2012-09-07T00:00:00"/>
    <n v="1"/>
    <m/>
    <m/>
  </r>
  <r>
    <x v="144"/>
    <x v="44"/>
    <s v="2"/>
    <n v="180"/>
    <n v="192"/>
    <x v="189"/>
    <d v="2012-11-30T00:00:00"/>
    <n v="1"/>
    <m/>
    <m/>
  </r>
  <r>
    <x v="90"/>
    <x v="367"/>
    <s v="11302-1"/>
    <n v="250"/>
    <n v="250"/>
    <x v="189"/>
    <d v="2012-09-03T00:00:00"/>
    <n v="1"/>
    <m/>
    <m/>
  </r>
  <r>
    <x v="18"/>
    <x v="720"/>
    <s v="11494-1"/>
    <n v="150"/>
    <n v="150"/>
    <x v="189"/>
    <d v="2012-08-31T00:00:00"/>
    <n v="1"/>
    <m/>
    <m/>
  </r>
  <r>
    <x v="63"/>
    <x v="649"/>
    <s v="11485-1"/>
    <n v="1000"/>
    <n v="1000"/>
    <x v="189"/>
    <d v="2012-09-04T00:00:00"/>
    <n v="1"/>
    <m/>
    <m/>
  </r>
  <r>
    <x v="63"/>
    <x v="565"/>
    <s v="11483-1"/>
    <n v="1300"/>
    <n v="1300"/>
    <x v="189"/>
    <d v="2012-09-04T00:00:00"/>
    <n v="1"/>
    <m/>
    <m/>
  </r>
  <r>
    <x v="217"/>
    <x v="721"/>
    <s v="11492-1"/>
    <n v="25"/>
    <n v="25"/>
    <x v="189"/>
    <d v="2012-08-31T00:00:00"/>
    <n v="1"/>
    <m/>
    <m/>
  </r>
  <r>
    <x v="9"/>
    <x v="660"/>
    <s v="11531-1"/>
    <n v="25"/>
    <n v="25"/>
    <x v="189"/>
    <d v="2012-08-29T00:00:00"/>
    <n v="1"/>
    <m/>
    <m/>
  </r>
  <r>
    <x v="208"/>
    <x v="722"/>
    <s v="11532-1"/>
    <n v="3"/>
    <n v="3"/>
    <x v="189"/>
    <d v="2012-08-29T00:00:00"/>
    <n v="1"/>
    <m/>
    <m/>
  </r>
  <r>
    <x v="131"/>
    <x v="225"/>
    <s v="11459-3"/>
    <n v="150"/>
    <n v="150"/>
    <x v="189"/>
    <d v="2012-08-31T00:00:00"/>
    <n v="1"/>
    <m/>
    <m/>
  </r>
  <r>
    <x v="139"/>
    <x v="723"/>
    <s v="11432-2"/>
    <n v="25"/>
    <n v="25"/>
    <x v="190"/>
    <d v="2012-09-03T00:00:00"/>
    <n v="1"/>
    <m/>
    <s v="LONG LEAD PARTS"/>
  </r>
  <r>
    <x v="4"/>
    <x v="724"/>
    <s v="11516-1"/>
    <n v="20"/>
    <n v="22"/>
    <x v="190"/>
    <d v="2012-09-03T00:00:00"/>
    <n v="1"/>
    <m/>
    <m/>
  </r>
  <r>
    <x v="146"/>
    <x v="180"/>
    <s v="11503-1"/>
    <n v="100"/>
    <n v="100"/>
    <x v="190"/>
    <d v="2012-09-04T00:00:00"/>
    <n v="1"/>
    <m/>
    <m/>
  </r>
  <r>
    <x v="95"/>
    <x v="725"/>
    <s v="11471-1"/>
    <n v="100"/>
    <n v="65"/>
    <x v="190"/>
    <d v="2012-10-10T00:00:00"/>
    <n v="1"/>
    <m/>
    <m/>
  </r>
  <r>
    <x v="33"/>
    <x v="634"/>
    <s v="11466-1"/>
    <n v="501"/>
    <n v="501"/>
    <x v="191"/>
    <d v="2012-09-03T00:00:00"/>
    <n v="1"/>
    <m/>
    <m/>
  </r>
  <r>
    <x v="48"/>
    <x v="89"/>
    <s v="11345-4"/>
    <n v="50"/>
    <n v="50"/>
    <x v="191"/>
    <d v="2012-09-04T00:00:00"/>
    <n v="1"/>
    <m/>
    <m/>
  </r>
  <r>
    <x v="48"/>
    <x v="50"/>
    <s v="11460-3"/>
    <n v="25"/>
    <n v="25"/>
    <x v="191"/>
    <d v="2012-09-04T00:00:00"/>
    <n v="1"/>
    <m/>
    <m/>
  </r>
  <r>
    <x v="48"/>
    <x v="89"/>
    <s v="4"/>
    <n v="50"/>
    <n v="50"/>
    <x v="191"/>
    <d v="2012-09-04T00:00:00"/>
    <n v="1"/>
    <m/>
    <m/>
  </r>
  <r>
    <x v="15"/>
    <x v="20"/>
    <s v="11519-1"/>
    <n v="150"/>
    <n v="150"/>
    <x v="192"/>
    <d v="2012-09-05T00:00:00"/>
    <n v="1"/>
    <m/>
    <m/>
  </r>
  <r>
    <x v="15"/>
    <x v="21"/>
    <s v="2"/>
    <n v="50"/>
    <n v="50"/>
    <x v="192"/>
    <d v="2012-09-05T00:00:00"/>
    <n v="1"/>
    <m/>
    <m/>
  </r>
  <r>
    <x v="8"/>
    <x v="726"/>
    <s v="11497-1"/>
    <n v="100"/>
    <n v="100"/>
    <x v="192"/>
    <d v="2012-09-07T00:00:00"/>
    <n v="1"/>
    <m/>
    <m/>
  </r>
  <r>
    <x v="8"/>
    <x v="623"/>
    <s v="11491-1"/>
    <n v="600"/>
    <n v="600"/>
    <x v="192"/>
    <d v="2012-09-07T00:00:00"/>
    <n v="1"/>
    <m/>
    <m/>
  </r>
  <r>
    <x v="53"/>
    <x v="222"/>
    <s v="11493-1"/>
    <n v="50"/>
    <n v="50"/>
    <x v="192"/>
    <d v="2012-09-05T00:00:00"/>
    <n v="1"/>
    <m/>
    <m/>
  </r>
  <r>
    <x v="53"/>
    <x v="387"/>
    <s v="11451-1"/>
    <n v="150"/>
    <n v="150"/>
    <x v="192"/>
    <d v="2012-09-10T00:00:00"/>
    <n v="1"/>
    <m/>
    <m/>
  </r>
  <r>
    <x v="218"/>
    <x v="727"/>
    <s v="11529-1"/>
    <n v="3"/>
    <n v="3"/>
    <x v="193"/>
    <d v="2012-09-12T00:00:00"/>
    <n v="1"/>
    <m/>
    <m/>
  </r>
  <r>
    <x v="218"/>
    <x v="728"/>
    <s v="11553-1"/>
    <n v="3"/>
    <n v="3"/>
    <x v="193"/>
    <d v="2012-09-14T00:00:00"/>
    <n v="1"/>
    <m/>
    <m/>
  </r>
  <r>
    <x v="29"/>
    <x v="254"/>
    <s v="11504-1"/>
    <n v="300"/>
    <n v="300"/>
    <x v="193"/>
    <d v="2012-09-07T00:00:00"/>
    <n v="1"/>
    <m/>
    <m/>
  </r>
  <r>
    <x v="15"/>
    <x v="52"/>
    <s v="11500-2"/>
    <n v="6"/>
    <n v="6"/>
    <x v="193"/>
    <d v="2012-09-07T00:00:00"/>
    <n v="1"/>
    <m/>
    <m/>
  </r>
  <r>
    <x v="15"/>
    <x v="562"/>
    <s v="11418-2"/>
    <n v="5"/>
    <n v="5"/>
    <x v="193"/>
    <d v="2012-09-10T00:00:00"/>
    <n v="1"/>
    <m/>
    <m/>
  </r>
  <r>
    <x v="18"/>
    <x v="709"/>
    <s v="11489-2"/>
    <n v="800"/>
    <n v="760"/>
    <x v="193"/>
    <d v="2012-09-06T00:00:00"/>
    <n v="1"/>
    <m/>
    <s v="GND OK BY CUSTOMER"/>
  </r>
  <r>
    <x v="29"/>
    <x v="729"/>
    <s v="11511-1"/>
    <n v="10"/>
    <n v="10"/>
    <x v="194"/>
    <d v="2012-09-10T00:00:00"/>
    <n v="1"/>
    <m/>
    <m/>
  </r>
  <r>
    <x v="6"/>
    <x v="730"/>
    <s v="11526-1"/>
    <n v="10"/>
    <n v="10"/>
    <x v="194"/>
    <d v="2012-09-07T00:00:00"/>
    <n v="1"/>
    <m/>
    <m/>
  </r>
  <r>
    <x v="15"/>
    <x v="731"/>
    <s v="11510-1"/>
    <n v="5"/>
    <n v="5"/>
    <x v="194"/>
    <d v="2012-09-07T00:00:00"/>
    <n v="1"/>
    <m/>
    <m/>
  </r>
  <r>
    <x v="219"/>
    <x v="15"/>
    <s v="10415-1"/>
    <n v="10"/>
    <n v="10"/>
    <x v="194"/>
    <s v="OPEN"/>
    <n v="1"/>
    <m/>
    <s v="CUSTOMER CALL WHEN NEED IT"/>
  </r>
  <r>
    <x v="220"/>
    <x v="732"/>
    <s v="11559-1"/>
    <n v="3"/>
    <n v="3"/>
    <x v="195"/>
    <d v="2012-09-06T00:00:00"/>
    <n v="1"/>
    <m/>
    <s v="PICKUP"/>
  </r>
  <r>
    <x v="220"/>
    <x v="733"/>
    <s v="11444-1"/>
    <n v="1"/>
    <n v="1"/>
    <x v="195"/>
    <d v="2012-09-14T00:00:00"/>
    <n v="1"/>
    <m/>
    <m/>
  </r>
  <r>
    <x v="15"/>
    <x v="52"/>
    <s v="11175-6"/>
    <n v="4"/>
    <n v="4"/>
    <x v="195"/>
    <d v="2012-09-14T00:00:00"/>
    <n v="1"/>
    <m/>
    <m/>
  </r>
  <r>
    <x v="15"/>
    <x v="52"/>
    <s v="11204-4"/>
    <n v="5"/>
    <n v="5"/>
    <x v="195"/>
    <d v="2012-09-13T00:00:00"/>
    <n v="1"/>
    <m/>
    <m/>
  </r>
  <r>
    <x v="33"/>
    <x v="499"/>
    <s v="11520-1"/>
    <n v="104"/>
    <n v="104"/>
    <x v="195"/>
    <d v="2012-09-12T00:00:00"/>
    <n v="1"/>
    <m/>
    <m/>
  </r>
  <r>
    <x v="33"/>
    <x v="169"/>
    <s v="2"/>
    <n v="104"/>
    <n v="104"/>
    <x v="195"/>
    <d v="2012-09-12T00:00:00"/>
    <n v="1"/>
    <m/>
    <m/>
  </r>
  <r>
    <x v="179"/>
    <x v="734"/>
    <s v="11565-1"/>
    <n v="18"/>
    <n v="18"/>
    <x v="195"/>
    <d v="2012-09-14T00:00:00"/>
    <n v="1"/>
    <m/>
    <m/>
  </r>
  <r>
    <x v="60"/>
    <x v="628"/>
    <s v="11555-1"/>
    <n v="20"/>
    <n v="20"/>
    <x v="195"/>
    <d v="2012-09-07T00:00:00"/>
    <n v="1"/>
    <m/>
    <m/>
  </r>
  <r>
    <x v="60"/>
    <x v="629"/>
    <s v="-2"/>
    <n v="10"/>
    <n v="10"/>
    <x v="195"/>
    <d v="2012-09-07T00:00:00"/>
    <n v="1"/>
    <m/>
    <m/>
  </r>
  <r>
    <x v="18"/>
    <x v="646"/>
    <s v="11550-1"/>
    <n v="50"/>
    <n v="50"/>
    <x v="196"/>
    <d v="2012-09-17T00:00:00"/>
    <n v="1"/>
    <m/>
    <m/>
  </r>
  <r>
    <x v="179"/>
    <x v="235"/>
    <s v="11470-2"/>
    <n v="2000"/>
    <n v="2000"/>
    <x v="196"/>
    <d v="2012-09-11T00:00:00"/>
    <n v="1"/>
    <m/>
    <m/>
  </r>
  <r>
    <x v="158"/>
    <x v="492"/>
    <s v="11547-1"/>
    <n v="5"/>
    <n v="5"/>
    <x v="196"/>
    <d v="2012-09-10T00:00:00"/>
    <n v="1"/>
    <m/>
    <m/>
  </r>
  <r>
    <x v="90"/>
    <x v="367"/>
    <s v="11198-4"/>
    <n v="160"/>
    <n v="160"/>
    <x v="196"/>
    <d v="2012-09-20T00:00:00"/>
    <n v="1"/>
    <m/>
    <m/>
  </r>
  <r>
    <x v="90"/>
    <x v="473"/>
    <s v="10666-4"/>
    <n v="500"/>
    <n v="500"/>
    <x v="196"/>
    <s v="KANBAN"/>
    <n v="1"/>
    <m/>
    <m/>
  </r>
  <r>
    <x v="15"/>
    <x v="223"/>
    <s v="11524-3"/>
    <n v="5"/>
    <n v="5"/>
    <x v="196"/>
    <d v="2012-09-13T00:00:00"/>
    <n v="1"/>
    <m/>
    <m/>
  </r>
  <r>
    <x v="49"/>
    <x v="642"/>
    <s v="11513-2"/>
    <n v="10"/>
    <n v="10"/>
    <x v="196"/>
    <d v="2012-09-17T00:00:00"/>
    <n v="1"/>
    <m/>
    <m/>
  </r>
  <r>
    <x v="63"/>
    <x v="735"/>
    <s v="11540-1"/>
    <n v="15000"/>
    <n v="15038"/>
    <x v="197"/>
    <d v="2012-09-20T00:00:00"/>
    <n v="1"/>
    <m/>
    <m/>
  </r>
  <r>
    <x v="4"/>
    <x v="736"/>
    <s v="11523-1"/>
    <n v="200"/>
    <n v="223"/>
    <x v="197"/>
    <d v="2012-09-17T00:00:00"/>
    <n v="1"/>
    <m/>
    <m/>
  </r>
  <r>
    <x v="7"/>
    <x v="166"/>
    <s v="11462-1"/>
    <n v="100"/>
    <n v="100"/>
    <x v="197"/>
    <d v="2012-09-19T00:00:00"/>
    <n v="1"/>
    <m/>
    <m/>
  </r>
  <r>
    <x v="80"/>
    <x v="737"/>
    <s v="11573-1"/>
    <n v="10"/>
    <n v="10"/>
    <x v="197"/>
    <d v="2012-09-12T00:00:00"/>
    <n v="1"/>
    <m/>
    <m/>
  </r>
  <r>
    <x v="80"/>
    <x v="738"/>
    <s v="2"/>
    <n v="10"/>
    <n v="10"/>
    <x v="197"/>
    <d v="2012-09-12T00:00:00"/>
    <n v="1"/>
    <m/>
    <m/>
  </r>
  <r>
    <x v="80"/>
    <x v="739"/>
    <s v="3"/>
    <n v="10"/>
    <n v="10"/>
    <x v="197"/>
    <d v="2012-09-12T00:00:00"/>
    <n v="1"/>
    <m/>
    <m/>
  </r>
  <r>
    <x v="179"/>
    <x v="740"/>
    <s v="11565-2"/>
    <n v="18"/>
    <n v="18"/>
    <x v="198"/>
    <d v="2012-09-14T00:00:00"/>
    <n v="1"/>
    <m/>
    <m/>
  </r>
  <r>
    <x v="81"/>
    <x v="741"/>
    <s v="11554-1"/>
    <n v="100"/>
    <n v="100"/>
    <x v="198"/>
    <d v="2012-09-21T00:00:00"/>
    <n v="1"/>
    <m/>
    <m/>
  </r>
  <r>
    <x v="63"/>
    <x v="171"/>
    <s v="11512-1"/>
    <n v="15000"/>
    <n v="15030"/>
    <x v="198"/>
    <d v="2012-09-14T00:00:00"/>
    <n v="1"/>
    <m/>
    <m/>
  </r>
  <r>
    <x v="90"/>
    <x v="473"/>
    <s v="10666-5"/>
    <n v="500"/>
    <n v="500"/>
    <x v="199"/>
    <s v="KANBAN"/>
    <n v="1"/>
    <m/>
    <m/>
  </r>
  <r>
    <x v="116"/>
    <x v="363"/>
    <s v="11534-1"/>
    <n v="100"/>
    <n v="100"/>
    <x v="199"/>
    <d v="2012-09-17T00:00:00"/>
    <n v="1"/>
    <m/>
    <m/>
  </r>
  <r>
    <x v="50"/>
    <x v="742"/>
    <s v="11545-1"/>
    <n v="100"/>
    <n v="100"/>
    <x v="199"/>
    <d v="2012-09-14T00:00:00"/>
    <n v="1"/>
    <m/>
    <m/>
  </r>
  <r>
    <x v="42"/>
    <x v="743"/>
    <s v="11309-3"/>
    <n v="250"/>
    <n v="250"/>
    <x v="200"/>
    <d v="2012-09-16T00:00:00"/>
    <n v="1"/>
    <m/>
    <m/>
  </r>
  <r>
    <x v="15"/>
    <x v="435"/>
    <s v="11475-4"/>
    <n v="10"/>
    <n v="10"/>
    <x v="200"/>
    <d v="2012-09-21T00:00:00"/>
    <n v="1"/>
    <m/>
    <m/>
  </r>
  <r>
    <x v="42"/>
    <x v="179"/>
    <s v="11589-1"/>
    <n v="15"/>
    <n v="15"/>
    <x v="200"/>
    <d v="2012-09-21T00:00:00"/>
    <n v="1"/>
    <m/>
    <m/>
  </r>
  <r>
    <x v="221"/>
    <x v="744"/>
    <s v="11580-1"/>
    <n v="3"/>
    <n v="3"/>
    <x v="200"/>
    <d v="2012-09-17T00:00:00"/>
    <n v="1"/>
    <m/>
    <s v="customer pickup"/>
  </r>
  <r>
    <x v="9"/>
    <x v="518"/>
    <s v="11563-1"/>
    <n v="50"/>
    <n v="50"/>
    <x v="201"/>
    <d v="2012-09-24T00:00:00"/>
    <n v="1"/>
    <m/>
    <m/>
  </r>
  <r>
    <x v="29"/>
    <x v="745"/>
    <s v="11535-1"/>
    <n v="25"/>
    <n v="25"/>
    <x v="201"/>
    <d v="2012-09-21T00:00:00"/>
    <n v="1"/>
    <m/>
    <m/>
  </r>
  <r>
    <x v="29"/>
    <x v="746"/>
    <s v="2"/>
    <n v="25"/>
    <n v="25"/>
    <x v="201"/>
    <d v="2012-09-21T00:00:00"/>
    <n v="1"/>
    <m/>
    <m/>
  </r>
  <r>
    <x v="222"/>
    <x v="747"/>
    <s v="11533-2"/>
    <n v="10"/>
    <n v="10"/>
    <x v="201"/>
    <d v="2012-09-18T00:00:00"/>
    <n v="1"/>
    <m/>
    <m/>
  </r>
  <r>
    <x v="105"/>
    <x v="239"/>
    <s v="11536-1"/>
    <n v="2000"/>
    <n v="1000"/>
    <x v="201"/>
    <d v="2012-09-19T00:00:00"/>
    <n v="1"/>
    <m/>
    <m/>
  </r>
  <r>
    <x v="9"/>
    <x v="361"/>
    <s v="11578-1"/>
    <n v="50"/>
    <n v="50"/>
    <x v="202"/>
    <d v="2012-09-21T00:00:00"/>
    <n v="1"/>
    <m/>
    <m/>
  </r>
  <r>
    <x v="63"/>
    <x v="121"/>
    <s v="11539-1"/>
    <n v="10000"/>
    <n v="10040"/>
    <x v="202"/>
    <d v="2012-09-21T00:00:00"/>
    <n v="1"/>
    <m/>
    <m/>
  </r>
  <r>
    <x v="223"/>
    <x v="407"/>
    <s v="11528-2"/>
    <n v="100"/>
    <n v="100"/>
    <x v="202"/>
    <d v="2012-09-21T00:00:00"/>
    <n v="1"/>
    <m/>
    <m/>
  </r>
  <r>
    <x v="47"/>
    <x v="748"/>
    <s v="11558-1"/>
    <n v="13"/>
    <n v="13"/>
    <x v="202"/>
    <d v="2012-09-21T00:00:00"/>
    <n v="1"/>
    <m/>
    <m/>
  </r>
  <r>
    <x v="47"/>
    <x v="749"/>
    <s v="2"/>
    <n v="10"/>
    <n v="10"/>
    <x v="202"/>
    <d v="2012-09-21T00:00:00"/>
    <n v="1"/>
    <m/>
    <m/>
  </r>
  <r>
    <x v="62"/>
    <x v="120"/>
    <s v="11467-1"/>
    <n v="25"/>
    <n v="25"/>
    <x v="202"/>
    <d v="2012-09-27T00:00:00"/>
    <n v="1"/>
    <m/>
    <m/>
  </r>
  <r>
    <x v="15"/>
    <x v="562"/>
    <s v="11524-5"/>
    <n v="5"/>
    <n v="5"/>
    <x v="203"/>
    <d v="2012-09-20T00:00:00"/>
    <n v="1"/>
    <m/>
    <m/>
  </r>
  <r>
    <x v="15"/>
    <x v="562"/>
    <s v="11525-3"/>
    <n v="5"/>
    <n v="5"/>
    <x v="203"/>
    <d v="2012-09-20T00:00:00"/>
    <n v="1"/>
    <m/>
    <m/>
  </r>
  <r>
    <x v="100"/>
    <x v="750"/>
    <s v="11546-1"/>
    <n v="250"/>
    <n v="250"/>
    <x v="203"/>
    <d v="2012-09-26T00:00:00"/>
    <n v="1"/>
    <m/>
    <m/>
  </r>
  <r>
    <x v="131"/>
    <x v="379"/>
    <s v="11549-2"/>
    <n v="228"/>
    <n v="228"/>
    <x v="203"/>
    <d v="2012-09-25T00:00:00"/>
    <n v="1"/>
    <m/>
    <m/>
  </r>
  <r>
    <x v="224"/>
    <x v="751"/>
    <s v="11561-2"/>
    <n v="190"/>
    <n v="190"/>
    <x v="203"/>
    <d v="2012-09-26T00:00:00"/>
    <n v="1"/>
    <m/>
    <m/>
  </r>
  <r>
    <x v="18"/>
    <x v="378"/>
    <s v="11541-2"/>
    <n v="150"/>
    <n v="150"/>
    <x v="203"/>
    <d v="2012-09-20T00:00:00"/>
    <n v="1"/>
    <m/>
    <m/>
  </r>
  <r>
    <x v="225"/>
    <x v="752"/>
    <s v="11560-2"/>
    <n v="500"/>
    <n v="500"/>
    <x v="203"/>
    <d v="2012-09-21T00:00:00"/>
    <n v="1"/>
    <m/>
    <m/>
  </r>
  <r>
    <x v="162"/>
    <x v="753"/>
    <s v="11575-2"/>
    <n v="2"/>
    <n v="2"/>
    <x v="203"/>
    <d v="2012-09-25T00:00:00"/>
    <n v="1"/>
    <m/>
    <m/>
  </r>
  <r>
    <x v="191"/>
    <x v="446"/>
    <s v="11463-3"/>
    <n v="119"/>
    <n v="119"/>
    <x v="204"/>
    <d v="2012-09-21T00:00:00"/>
    <n v="1"/>
    <m/>
    <s v="customer change due date"/>
  </r>
  <r>
    <x v="191"/>
    <x v="439"/>
    <s v="-4"/>
    <n v="119"/>
    <n v="119"/>
    <x v="204"/>
    <d v="2012-09-21T00:00:00"/>
    <n v="1"/>
    <m/>
    <s v="customer change due date"/>
  </r>
  <r>
    <x v="169"/>
    <x v="476"/>
    <s v="11562-1"/>
    <n v="510"/>
    <n v="510"/>
    <x v="204"/>
    <d v="2012-09-26T00:00:00"/>
    <n v="1"/>
    <m/>
    <m/>
  </r>
  <r>
    <x v="63"/>
    <x v="277"/>
    <s v="11557-1"/>
    <n v="10000"/>
    <n v="10064"/>
    <x v="204"/>
    <d v="2012-09-24T00:00:00"/>
    <n v="1"/>
    <m/>
    <m/>
  </r>
  <r>
    <x v="198"/>
    <x v="96"/>
    <s v="11598-1"/>
    <n v="35"/>
    <n v="35"/>
    <x v="204"/>
    <d v="2012-09-26T00:00:00"/>
    <n v="1"/>
    <m/>
    <m/>
  </r>
  <r>
    <x v="90"/>
    <x v="229"/>
    <s v="11626-1"/>
    <n v="1000"/>
    <n v="1000"/>
    <x v="205"/>
    <s v="KANBAN"/>
    <n v="1"/>
    <m/>
    <m/>
  </r>
  <r>
    <x v="90"/>
    <x v="367"/>
    <s v="11302-2"/>
    <n v="250"/>
    <n v="250"/>
    <x v="205"/>
    <d v="2012-09-26T00:00:00"/>
    <n v="1"/>
    <m/>
    <m/>
  </r>
  <r>
    <x v="1"/>
    <x v="137"/>
    <s v="11586-1"/>
    <n v="10"/>
    <n v="10"/>
    <x v="205"/>
    <d v="2012-09-26T00:00:00"/>
    <n v="1"/>
    <m/>
    <m/>
  </r>
  <r>
    <x v="48"/>
    <x v="89"/>
    <s v="11501-4"/>
    <n v="50"/>
    <n v="50"/>
    <x v="205"/>
    <d v="2012-09-24T00:00:00"/>
    <n v="1"/>
    <m/>
    <m/>
  </r>
  <r>
    <x v="42"/>
    <x v="179"/>
    <s v="11537-3"/>
    <n v="250"/>
    <n v="250"/>
    <x v="206"/>
    <d v="2012-09-28T00:00:00"/>
    <n v="1"/>
    <m/>
    <m/>
  </r>
  <r>
    <x v="49"/>
    <x v="89"/>
    <s v="11551-2"/>
    <n v="3"/>
    <n v="3"/>
    <x v="206"/>
    <d v="2012-09-27T00:00:00"/>
    <n v="1"/>
    <m/>
    <m/>
  </r>
  <r>
    <x v="15"/>
    <x v="223"/>
    <s v="11548-2"/>
    <n v="25"/>
    <n v="25"/>
    <x v="206"/>
    <d v="2012-09-28T00:00:00"/>
    <n v="1"/>
    <m/>
    <m/>
  </r>
  <r>
    <x v="15"/>
    <x v="21"/>
    <s v="11568-1"/>
    <n v="25"/>
    <n v="25"/>
    <x v="206"/>
    <d v="2012-09-27T00:00:00"/>
    <n v="1"/>
    <m/>
    <m/>
  </r>
  <r>
    <x v="40"/>
    <x v="754"/>
    <s v="11594-1"/>
    <n v="90"/>
    <n v="90"/>
    <x v="207"/>
    <d v="2012-09-27T00:00:00"/>
    <n v="1"/>
    <m/>
    <m/>
  </r>
  <r>
    <x v="18"/>
    <x v="48"/>
    <s v="11541-1"/>
    <n v="500"/>
    <n v="501"/>
    <x v="208"/>
    <d v="2012-09-20T00:00:00"/>
    <n v="0"/>
    <m/>
    <m/>
  </r>
  <r>
    <x v="15"/>
    <x v="562"/>
    <s v="11396-3"/>
    <n v="5"/>
    <n v="5"/>
    <x v="208"/>
    <d v="2012-10-03T00:00:00"/>
    <n v="1"/>
    <m/>
    <m/>
  </r>
  <r>
    <x v="100"/>
    <x v="226"/>
    <s v="11851-1"/>
    <n v="250"/>
    <n v="250"/>
    <x v="208"/>
    <d v="2012-09-28T00:00:00"/>
    <n v="1"/>
    <m/>
    <m/>
  </r>
  <r>
    <x v="7"/>
    <x v="166"/>
    <s v="11518-1"/>
    <n v="100"/>
    <n v="100"/>
    <x v="208"/>
    <d v="2012-10-03T00:00:00"/>
    <n v="1"/>
    <m/>
    <m/>
  </r>
  <r>
    <x v="1"/>
    <x v="755"/>
    <s v="11624-1"/>
    <n v="10"/>
    <n v="10"/>
    <x v="208"/>
    <d v="2012-09-27T00:00:00"/>
    <n v="1"/>
    <m/>
    <m/>
  </r>
  <r>
    <x v="1"/>
    <x v="201"/>
    <s v="2"/>
    <n v="10"/>
    <n v="10"/>
    <x v="208"/>
    <d v="2012-09-27T00:00:00"/>
    <n v="1"/>
    <m/>
    <m/>
  </r>
  <r>
    <x v="15"/>
    <x v="562"/>
    <s v="11604-3"/>
    <n v="5"/>
    <n v="5"/>
    <x v="208"/>
    <d v="2012-10-03T00:00:00"/>
    <n v="1"/>
    <m/>
    <m/>
  </r>
  <r>
    <x v="208"/>
    <x v="722"/>
    <s v="11616-1"/>
    <n v="6"/>
    <n v="6"/>
    <x v="208"/>
    <d v="2012-09-25T00:00:00"/>
    <n v="1"/>
    <m/>
    <m/>
  </r>
  <r>
    <x v="90"/>
    <x v="229"/>
    <s v="11637-1"/>
    <n v="1000"/>
    <n v="1000"/>
    <x v="208"/>
    <s v="KANBAN"/>
    <n v="1"/>
    <m/>
    <m/>
  </r>
  <r>
    <x v="210"/>
    <x v="756"/>
    <s v="11600-1"/>
    <n v="50"/>
    <n v="50"/>
    <x v="208"/>
    <d v="2012-09-28T00:00:00"/>
    <n v="1"/>
    <m/>
    <m/>
  </r>
  <r>
    <x v="90"/>
    <x v="229"/>
    <s v="11640-1"/>
    <n v="1000"/>
    <n v="1000"/>
    <x v="209"/>
    <s v="KANBAN"/>
    <n v="1"/>
    <m/>
    <m/>
  </r>
  <r>
    <x v="226"/>
    <x v="757"/>
    <s v="11582-1"/>
    <n v="25"/>
    <n v="25"/>
    <x v="209"/>
    <d v="2012-09-28T00:00:00"/>
    <n v="1"/>
    <m/>
    <m/>
  </r>
  <r>
    <x v="226"/>
    <x v="758"/>
    <s v="2"/>
    <n v="25"/>
    <n v="25"/>
    <x v="209"/>
    <d v="2012-09-28T00:00:00"/>
    <n v="1"/>
    <m/>
    <m/>
  </r>
  <r>
    <x v="93"/>
    <x v="126"/>
    <s v="11527-1"/>
    <n v="390"/>
    <n v="390"/>
    <x v="209"/>
    <d v="2012-10-03T00:00:00"/>
    <n v="1"/>
    <m/>
    <m/>
  </r>
  <r>
    <x v="227"/>
    <x v="759"/>
    <s v="11542-1"/>
    <n v="12"/>
    <n v="12"/>
    <x v="209"/>
    <d v="2012-10-03T00:00:00"/>
    <n v="1"/>
    <m/>
    <m/>
  </r>
  <r>
    <x v="153"/>
    <x v="515"/>
    <s v="11587-2"/>
    <n v="3"/>
    <n v="3"/>
    <x v="209"/>
    <d v="2012-10-10T00:00:00"/>
    <n v="1"/>
    <m/>
    <m/>
  </r>
  <r>
    <x v="228"/>
    <x v="760"/>
    <s v="11572-1"/>
    <n v="100"/>
    <n v="100"/>
    <x v="210"/>
    <d v="2012-09-28T00:00:00"/>
    <n v="1"/>
    <m/>
    <m/>
  </r>
  <r>
    <x v="4"/>
    <x v="231"/>
    <s v="11579-1"/>
    <n v="50"/>
    <n v="59"/>
    <x v="210"/>
    <d v="2012-10-08T00:00:00"/>
    <n v="1"/>
    <m/>
    <m/>
  </r>
  <r>
    <x v="15"/>
    <x v="556"/>
    <s v="11499-3"/>
    <n v="5"/>
    <n v="5"/>
    <x v="210"/>
    <d v="2012-10-05T00:00:00"/>
    <n v="1"/>
    <m/>
    <m/>
  </r>
  <r>
    <x v="208"/>
    <x v="722"/>
    <s v="11644-2"/>
    <n v="4"/>
    <n v="4"/>
    <x v="210"/>
    <d v="2012-09-27T00:00:00"/>
    <n v="1"/>
    <m/>
    <m/>
  </r>
  <r>
    <x v="229"/>
    <x v="761"/>
    <s v="11566-1"/>
    <n v="12"/>
    <n v="12"/>
    <x v="210"/>
    <d v="2012-10-05T00:00:00"/>
    <n v="1"/>
    <m/>
    <m/>
  </r>
  <r>
    <x v="229"/>
    <x v="762"/>
    <s v="11567-2"/>
    <n v="12"/>
    <n v="12"/>
    <x v="210"/>
    <d v="2012-10-05T00:00:00"/>
    <n v="1"/>
    <m/>
    <m/>
  </r>
  <r>
    <x v="105"/>
    <x v="239"/>
    <s v="11536-1"/>
    <n v="2000"/>
    <n v="1000"/>
    <x v="211"/>
    <d v="2012-09-19T00:00:00"/>
    <n v="1"/>
    <m/>
    <s v="WE ALL READY SHIP 1000 EARLY"/>
  </r>
  <r>
    <x v="116"/>
    <x v="274"/>
    <s v="11595-1"/>
    <n v="200"/>
    <n v="200"/>
    <x v="211"/>
    <d v="2012-10-05T00:00:00"/>
    <n v="1"/>
    <m/>
    <m/>
  </r>
  <r>
    <x v="62"/>
    <x v="514"/>
    <s v="11584-1"/>
    <n v="250"/>
    <n v="250"/>
    <x v="211"/>
    <d v="2012-10-09T00:00:00"/>
    <n v="1"/>
    <m/>
    <m/>
  </r>
  <r>
    <x v="15"/>
    <x v="562"/>
    <s v="11629-3"/>
    <n v="5"/>
    <n v="5"/>
    <x v="211"/>
    <d v="2012-10-09T00:00:00"/>
    <n v="1"/>
    <m/>
    <m/>
  </r>
  <r>
    <x v="131"/>
    <x v="162"/>
    <s v="11556-2"/>
    <n v="275"/>
    <n v="275"/>
    <x v="212"/>
    <d v="2012-10-10T00:00:00"/>
    <n v="1"/>
    <m/>
    <m/>
  </r>
  <r>
    <x v="210"/>
    <x v="763"/>
    <s v="11599-2"/>
    <n v="92"/>
    <n v="92"/>
    <x v="212"/>
    <d v="2012-10-03T00:00:00"/>
    <n v="1"/>
    <m/>
    <m/>
  </r>
  <r>
    <x v="95"/>
    <x v="725"/>
    <s v="11602-1"/>
    <n v="65"/>
    <n v="64"/>
    <x v="212"/>
    <d v="2012-10-10T00:00:00"/>
    <n v="1"/>
    <m/>
    <m/>
  </r>
  <r>
    <x v="221"/>
    <x v="744"/>
    <s v="11618-1"/>
    <n v="22"/>
    <n v="22"/>
    <x v="212"/>
    <d v="2012-10-15T00:00:00"/>
    <n v="1"/>
    <m/>
    <m/>
  </r>
  <r>
    <x v="219"/>
    <x v="764"/>
    <s v="11649-2"/>
    <n v="100"/>
    <n v="100"/>
    <x v="213"/>
    <d v="2012-10-03T00:00:00"/>
    <n v="1"/>
    <m/>
    <m/>
  </r>
  <r>
    <x v="219"/>
    <x v="765"/>
    <s v="3"/>
    <n v="100"/>
    <n v="100"/>
    <x v="213"/>
    <d v="2012-10-03T00:00:00"/>
    <n v="1"/>
    <m/>
    <m/>
  </r>
  <r>
    <x v="230"/>
    <x v="766"/>
    <s v="11596-1"/>
    <n v="50"/>
    <n v="50"/>
    <x v="214"/>
    <d v="2012-10-10T00:00:00"/>
    <n v="1"/>
    <m/>
    <m/>
  </r>
  <r>
    <x v="63"/>
    <x v="767"/>
    <s v="11585-1"/>
    <n v="10000"/>
    <n v="10080"/>
    <x v="214"/>
    <d v="2012-10-11T00:00:00"/>
    <n v="1"/>
    <m/>
    <m/>
  </r>
  <r>
    <x v="48"/>
    <x v="89"/>
    <s v="11517-3"/>
    <n v="50"/>
    <n v="50"/>
    <x v="214"/>
    <d v="2012-10-08T00:00:00"/>
    <n v="1"/>
    <m/>
    <m/>
  </r>
  <r>
    <x v="48"/>
    <x v="261"/>
    <s v="4"/>
    <n v="12"/>
    <n v="12"/>
    <x v="214"/>
    <d v="2012-10-08T00:00:00"/>
    <n v="1"/>
    <m/>
    <m/>
  </r>
  <r>
    <x v="15"/>
    <x v="223"/>
    <s v="11628-2"/>
    <n v="18"/>
    <n v="18"/>
    <x v="214"/>
    <d v="2012-10-09T00:00:00"/>
    <n v="1"/>
    <m/>
    <m/>
  </r>
  <r>
    <x v="15"/>
    <x v="57"/>
    <s v="11472-2"/>
    <n v="25"/>
    <n v="25"/>
    <x v="215"/>
    <d v="2012-10-12T00:00:00"/>
    <n v="1"/>
    <m/>
    <m/>
  </r>
  <r>
    <x v="123"/>
    <x v="768"/>
    <s v="11605-1"/>
    <n v="15"/>
    <n v="15"/>
    <x v="215"/>
    <d v="2012-10-09T00:00:00"/>
    <n v="1"/>
    <m/>
    <m/>
  </r>
  <r>
    <x v="123"/>
    <x v="80"/>
    <s v="2"/>
    <n v="16"/>
    <n v="16"/>
    <x v="215"/>
    <d v="2012-10-09T00:00:00"/>
    <n v="1"/>
    <m/>
    <m/>
  </r>
  <r>
    <x v="186"/>
    <x v="125"/>
    <s v="11588-1"/>
    <n v="50"/>
    <n v="50"/>
    <x v="215"/>
    <d v="2012-10-09T00:00:00"/>
    <n v="1"/>
    <m/>
    <m/>
  </r>
  <r>
    <x v="61"/>
    <x v="769"/>
    <s v="11507-1"/>
    <n v="50"/>
    <n v="50"/>
    <x v="216"/>
    <d v="2012-10-12T00:00:00"/>
    <n v="1"/>
    <m/>
    <m/>
  </r>
  <r>
    <x v="61"/>
    <x v="770"/>
    <s v="11615-1"/>
    <n v="20"/>
    <n v="20"/>
    <x v="216"/>
    <d v="2012-10-12T00:00:00"/>
    <n v="1"/>
    <m/>
    <m/>
  </r>
  <r>
    <x v="61"/>
    <x v="771"/>
    <s v="11614-1"/>
    <n v="60"/>
    <n v="60"/>
    <x v="216"/>
    <d v="2012-10-12T00:00:00"/>
    <n v="1"/>
    <m/>
    <m/>
  </r>
  <r>
    <x v="8"/>
    <x v="772"/>
    <s v="11590-1"/>
    <n v="50"/>
    <n v="50"/>
    <x v="216"/>
    <d v="2012-10-10T00:00:00"/>
    <n v="1"/>
    <m/>
    <m/>
  </r>
  <r>
    <x v="90"/>
    <x v="204"/>
    <s v="11569-1"/>
    <n v="100"/>
    <n v="100"/>
    <x v="216"/>
    <d v="2012-10-12T00:00:00"/>
    <n v="1"/>
    <m/>
    <m/>
  </r>
  <r>
    <x v="182"/>
    <x v="633"/>
    <s v="11592-1"/>
    <n v="300"/>
    <n v="300"/>
    <x v="216"/>
    <d v="2012-10-15T00:00:00"/>
    <n v="1"/>
    <m/>
    <m/>
  </r>
  <r>
    <x v="105"/>
    <x v="773"/>
    <s v="11536-1"/>
    <n v="1000"/>
    <n v="1000"/>
    <x v="216"/>
    <d v="2012-10-10T00:00:00"/>
    <n v="1"/>
    <m/>
    <m/>
  </r>
  <r>
    <x v="103"/>
    <x v="50"/>
    <s v="11478-2"/>
    <n v="50"/>
    <n v="50"/>
    <x v="217"/>
    <d v="2012-10-12T00:00:00"/>
    <n v="1"/>
    <m/>
    <m/>
  </r>
  <r>
    <x v="90"/>
    <x v="368"/>
    <s v="11077-1"/>
    <n v="250"/>
    <n v="250"/>
    <x v="217"/>
    <d v="2012-10-12T00:00:00"/>
    <n v="1"/>
    <m/>
    <m/>
  </r>
  <r>
    <x v="231"/>
    <x v="774"/>
    <s v="11636-1"/>
    <n v="5"/>
    <n v="5"/>
    <x v="217"/>
    <d v="2012-10-12T00:00:00"/>
    <n v="1"/>
    <m/>
    <m/>
  </r>
  <r>
    <x v="13"/>
    <x v="209"/>
    <s v="10853-5"/>
    <n v="50"/>
    <n v="50"/>
    <x v="217"/>
    <d v="2012-10-12T00:00:00"/>
    <n v="1"/>
    <m/>
    <m/>
  </r>
  <r>
    <x v="100"/>
    <x v="502"/>
    <s v="11611-2"/>
    <n v="1000"/>
    <n v="1001"/>
    <x v="218"/>
    <d v="2012-10-17T00:00:00"/>
    <n v="1"/>
    <m/>
    <m/>
  </r>
  <r>
    <x v="8"/>
    <x v="494"/>
    <s v="11593-1"/>
    <n v="300"/>
    <n v="300"/>
    <x v="218"/>
    <d v="2012-10-15T00:00:00"/>
    <n v="1"/>
    <m/>
    <m/>
  </r>
  <r>
    <x v="93"/>
    <x v="208"/>
    <s v="11631-1"/>
    <n v="60"/>
    <n v="60"/>
    <x v="218"/>
    <d v="2012-10-12T00:00:00"/>
    <n v="1"/>
    <m/>
    <m/>
  </r>
  <r>
    <x v="1"/>
    <x v="755"/>
    <s v="11665-1"/>
    <n v="12"/>
    <n v="12"/>
    <x v="218"/>
    <d v="2012-10-10T00:00:00"/>
    <n v="1"/>
    <m/>
    <s v="GND OK"/>
  </r>
  <r>
    <x v="149"/>
    <x v="775"/>
    <s v="11642-1"/>
    <n v="50"/>
    <n v="50"/>
    <x v="218"/>
    <d v="2012-10-11T00:00:00"/>
    <n v="1"/>
    <m/>
    <m/>
  </r>
  <r>
    <x v="146"/>
    <x v="776"/>
    <s v="11610-1"/>
    <n v="300"/>
    <n v="315"/>
    <x v="218"/>
    <d v="2012-10-12T00:00:00"/>
    <n v="1"/>
    <m/>
    <m/>
  </r>
  <r>
    <x v="16"/>
    <x v="25"/>
    <s v="11617-1"/>
    <n v="10"/>
    <n v="10"/>
    <x v="218"/>
    <d v="2012-10-11T00:00:00"/>
    <n v="1"/>
    <m/>
    <m/>
  </r>
  <r>
    <x v="90"/>
    <x v="777"/>
    <s v="11479-1"/>
    <n v="100"/>
    <n v="100"/>
    <x v="218"/>
    <d v="2012-10-15T00:00:00"/>
    <n v="1"/>
    <m/>
    <m/>
  </r>
  <r>
    <x v="63"/>
    <x v="565"/>
    <s v="11623-1"/>
    <n v="600"/>
    <n v="100"/>
    <x v="218"/>
    <d v="2012-10-15T00:00:00"/>
    <n v="1"/>
    <m/>
    <s v="CUSTOMER CALL SHIP PARTIAL"/>
  </r>
  <r>
    <x v="149"/>
    <x v="391"/>
    <s v="11645-1"/>
    <n v="50"/>
    <n v="50"/>
    <x v="219"/>
    <d v="2012-10-15T00:00:00"/>
    <n v="1"/>
    <m/>
    <m/>
  </r>
  <r>
    <x v="29"/>
    <x v="778"/>
    <s v="11658-1"/>
    <n v="6"/>
    <n v="6"/>
    <x v="219"/>
    <d v="2012-10-16T00:00:00"/>
    <n v="1"/>
    <m/>
    <m/>
  </r>
  <r>
    <x v="16"/>
    <x v="779"/>
    <s v="11634-1"/>
    <n v="4"/>
    <n v="4"/>
    <x v="219"/>
    <d v="2012-10-15T00:00:00"/>
    <n v="1"/>
    <m/>
    <m/>
  </r>
  <r>
    <x v="8"/>
    <x v="780"/>
    <s v="11612-1"/>
    <n v="150"/>
    <n v="150"/>
    <x v="219"/>
    <d v="2012-10-18T00:00:00"/>
    <n v="1"/>
    <m/>
    <m/>
  </r>
  <r>
    <x v="33"/>
    <x v="169"/>
    <s v="11666-1"/>
    <n v="100"/>
    <n v="100"/>
    <x v="219"/>
    <d v="2012-10-22T00:00:00"/>
    <n v="1"/>
    <m/>
    <m/>
  </r>
  <r>
    <x v="7"/>
    <x v="166"/>
    <s v="11577-1"/>
    <n v="100"/>
    <n v="100"/>
    <x v="219"/>
    <d v="2012-10-18T00:00:00"/>
    <n v="1"/>
    <m/>
    <m/>
  </r>
  <r>
    <x v="42"/>
    <x v="96"/>
    <s v="11661-1"/>
    <n v="21"/>
    <n v="21"/>
    <x v="219"/>
    <d v="2012-10-17T00:00:00"/>
    <n v="1"/>
    <m/>
    <m/>
  </r>
  <r>
    <x v="4"/>
    <x v="781"/>
    <s v="11613-2"/>
    <n v="5"/>
    <n v="10"/>
    <x v="219"/>
    <d v="2012-10-09T00:00:00"/>
    <n v="0"/>
    <m/>
    <s v="HARD TIME FOR ASSY BECAUSE MASK ON BGA PAD,GERBER NO GOOD"/>
  </r>
  <r>
    <x v="29"/>
    <x v="782"/>
    <s v="11692-1"/>
    <n v="10"/>
    <n v="10"/>
    <x v="220"/>
    <d v="2012-10-16T00:00:00"/>
    <n v="1"/>
    <m/>
    <m/>
  </r>
  <r>
    <x v="63"/>
    <x v="565"/>
    <s v="11623-1"/>
    <n v="600"/>
    <n v="500"/>
    <x v="220"/>
    <d v="2012-10-22T00:00:00"/>
    <n v="1"/>
    <m/>
    <s v="100 ALL READY SHIP "/>
  </r>
  <r>
    <x v="63"/>
    <x v="735"/>
    <s v="11606-1"/>
    <n v="12000"/>
    <n v="12000"/>
    <x v="220"/>
    <d v="2012-10-18T00:00:00"/>
    <n v="1"/>
    <m/>
    <m/>
  </r>
  <r>
    <x v="147"/>
    <x v="386"/>
    <s v="11646-1"/>
    <n v="50"/>
    <n v="50"/>
    <x v="220"/>
    <d v="2012-10-15T00:00:00"/>
    <n v="1"/>
    <m/>
    <m/>
  </r>
  <r>
    <x v="6"/>
    <x v="783"/>
    <s v="11643-1"/>
    <n v="50"/>
    <n v="50"/>
    <x v="220"/>
    <d v="2012-10-15T00:00:00"/>
    <n v="1"/>
    <m/>
    <m/>
  </r>
  <r>
    <x v="117"/>
    <x v="275"/>
    <s v="11633-1"/>
    <n v="500"/>
    <n v="500"/>
    <x v="220"/>
    <d v="2012-10-16T00:00:00"/>
    <n v="1"/>
    <m/>
    <m/>
  </r>
  <r>
    <x v="139"/>
    <x v="122"/>
    <s v="11571-2"/>
    <n v="10"/>
    <n v="10"/>
    <x v="220"/>
    <d v="2012-10-18T00:00:00"/>
    <n v="1"/>
    <m/>
    <m/>
  </r>
  <r>
    <x v="23"/>
    <x v="784"/>
    <s v="11635-2"/>
    <n v="4"/>
    <n v="4"/>
    <x v="220"/>
    <d v="2012-10-16T00:00:00"/>
    <n v="1"/>
    <m/>
    <m/>
  </r>
  <r>
    <x v="63"/>
    <x v="649"/>
    <s v="11622-1"/>
    <n v="600"/>
    <n v="600"/>
    <x v="221"/>
    <d v="2012-10-22T00:00:00"/>
    <n v="1"/>
    <m/>
    <m/>
  </r>
  <r>
    <x v="175"/>
    <x v="785"/>
    <s v="11667-1"/>
    <n v="10"/>
    <n v="10"/>
    <x v="221"/>
    <d v="2012-10-16T00:00:00"/>
    <n v="1"/>
    <m/>
    <s v="NEXT DAY AIR"/>
  </r>
  <r>
    <x v="28"/>
    <x v="45"/>
    <s v="11654-1"/>
    <n v="250"/>
    <n v="250"/>
    <x v="221"/>
    <d v="2012-10-15T00:00:00"/>
    <n v="1"/>
    <m/>
    <m/>
  </r>
  <r>
    <x v="219"/>
    <x v="786"/>
    <s v="11649-1"/>
    <n v="100"/>
    <n v="100"/>
    <x v="221"/>
    <d v="2012-10-19T00:00:00"/>
    <n v="1"/>
    <m/>
    <m/>
  </r>
  <r>
    <x v="25"/>
    <x v="787"/>
    <s v="11630-2"/>
    <n v="10"/>
    <n v="10"/>
    <x v="222"/>
    <d v="2012-10-20T00:00:00"/>
    <n v="1"/>
    <m/>
    <m/>
  </r>
  <r>
    <x v="25"/>
    <x v="788"/>
    <s v="4"/>
    <n v="15"/>
    <n v="15"/>
    <x v="222"/>
    <d v="2012-10-26T00:00:00"/>
    <n v="1"/>
    <m/>
    <m/>
  </r>
  <r>
    <x v="25"/>
    <x v="789"/>
    <s v="5"/>
    <n v="15"/>
    <n v="15"/>
    <x v="222"/>
    <d v="2012-10-26T00:00:00"/>
    <n v="1"/>
    <m/>
    <m/>
  </r>
  <r>
    <x v="25"/>
    <x v="790"/>
    <s v="6"/>
    <n v="15"/>
    <n v="15"/>
    <x v="222"/>
    <d v="2012-10-26T00:00:00"/>
    <n v="1"/>
    <m/>
    <m/>
  </r>
  <r>
    <x v="25"/>
    <x v="791"/>
    <s v="7"/>
    <n v="15"/>
    <n v="15"/>
    <x v="222"/>
    <d v="2012-10-26T00:00:00"/>
    <n v="1"/>
    <m/>
    <m/>
  </r>
  <r>
    <x v="25"/>
    <x v="792"/>
    <s v="8"/>
    <n v="15"/>
    <n v="15"/>
    <x v="222"/>
    <d v="2012-10-26T00:00:00"/>
    <n v="1"/>
    <m/>
    <m/>
  </r>
  <r>
    <x v="25"/>
    <x v="793"/>
    <s v="9"/>
    <n v="15"/>
    <n v="15"/>
    <x v="222"/>
    <d v="2012-10-26T00:00:00"/>
    <n v="1"/>
    <m/>
    <m/>
  </r>
  <r>
    <x v="8"/>
    <x v="794"/>
    <s v="11597-1"/>
    <n v="500"/>
    <n v="500"/>
    <x v="222"/>
    <d v="2012-10-17T00:00:00"/>
    <n v="1"/>
    <m/>
    <m/>
  </r>
  <r>
    <x v="1"/>
    <x v="795"/>
    <s v="1166-1"/>
    <n v="12"/>
    <n v="12"/>
    <x v="222"/>
    <d v="2012-10-10T00:00:00"/>
    <n v="1"/>
    <m/>
    <s v="PASS DUE MONEY OVER 60DAYS"/>
  </r>
  <r>
    <x v="208"/>
    <x v="722"/>
    <s v="11687-2"/>
    <n v="10"/>
    <n v="10"/>
    <x v="222"/>
    <d v="2012-10-19T00:00:00"/>
    <n v="1"/>
    <m/>
    <m/>
  </r>
  <r>
    <x v="42"/>
    <x v="179"/>
    <s v="11537-4"/>
    <n v="250"/>
    <n v="250"/>
    <x v="223"/>
    <d v="2012-10-29T00:00:00"/>
    <n v="1"/>
    <m/>
    <m/>
  </r>
  <r>
    <x v="15"/>
    <x v="562"/>
    <s v="11576-3"/>
    <n v="5"/>
    <n v="5"/>
    <x v="223"/>
    <d v="2012-10-25T00:00:00"/>
    <n v="1"/>
    <m/>
    <m/>
  </r>
  <r>
    <x v="8"/>
    <x v="796"/>
    <s v="11621-1"/>
    <n v="100"/>
    <n v="100"/>
    <x v="223"/>
    <d v="2012-10-23T00:00:00"/>
    <n v="1"/>
    <m/>
    <m/>
  </r>
  <r>
    <x v="16"/>
    <x v="797"/>
    <s v="11648-1"/>
    <n v="5"/>
    <n v="5"/>
    <x v="223"/>
    <d v="2012-10-22T00:00:00"/>
    <n v="1"/>
    <m/>
    <m/>
  </r>
  <r>
    <x v="1"/>
    <x v="798"/>
    <s v="11665-2"/>
    <n v="10"/>
    <n v="10"/>
    <x v="224"/>
    <d v="2012-10-24T00:00:00"/>
    <n v="1"/>
    <m/>
    <m/>
  </r>
  <r>
    <x v="1"/>
    <x v="799"/>
    <s v="3"/>
    <n v="10"/>
    <n v="10"/>
    <x v="224"/>
    <d v="2012-10-24T00:00:00"/>
    <n v="1"/>
    <m/>
    <m/>
  </r>
  <r>
    <x v="86"/>
    <x v="800"/>
    <s v="11682-1"/>
    <n v="100"/>
    <n v="100"/>
    <x v="224"/>
    <d v="2012-10-19T00:00:00"/>
    <n v="1"/>
    <m/>
    <m/>
  </r>
  <r>
    <x v="116"/>
    <x v="376"/>
    <s v="11641-1"/>
    <n v="250"/>
    <n v="250"/>
    <x v="224"/>
    <d v="2012-10-23T00:00:00"/>
    <n v="1"/>
    <m/>
    <m/>
  </r>
  <r>
    <x v="53"/>
    <x v="103"/>
    <s v="11638-1"/>
    <n v="100"/>
    <n v="100"/>
    <x v="224"/>
    <d v="2012-10-22T00:00:00"/>
    <n v="1"/>
    <m/>
    <m/>
  </r>
  <r>
    <x v="232"/>
    <x v="801"/>
    <s v="11620-2"/>
    <n v="10"/>
    <n v="10"/>
    <x v="224"/>
    <d v="2012-10-29T00:00:00"/>
    <n v="1"/>
    <m/>
    <m/>
  </r>
  <r>
    <x v="121"/>
    <x v="281"/>
    <s v="11685-1"/>
    <n v="185"/>
    <n v="187"/>
    <x v="225"/>
    <d v="2012-10-23T00:00:00"/>
    <n v="1"/>
    <m/>
    <m/>
  </r>
  <r>
    <x v="1"/>
    <x v="802"/>
    <s v="11679-1"/>
    <n v="25"/>
    <n v="25"/>
    <x v="225"/>
    <d v="2012-10-24T00:00:00"/>
    <n v="1"/>
    <m/>
    <m/>
  </r>
  <r>
    <x v="1"/>
    <x v="188"/>
    <s v="2"/>
    <n v="25"/>
    <n v="25"/>
    <x v="225"/>
    <d v="2012-10-24T00:00:00"/>
    <n v="1"/>
    <m/>
    <m/>
  </r>
  <r>
    <x v="167"/>
    <x v="448"/>
    <s v="11670-1"/>
    <n v="120"/>
    <n v="120"/>
    <x v="225"/>
    <d v="2012-10-24T00:00:00"/>
    <n v="1"/>
    <m/>
    <m/>
  </r>
  <r>
    <x v="158"/>
    <x v="416"/>
    <s v="11676-1"/>
    <n v="25"/>
    <n v="25"/>
    <x v="225"/>
    <d v="2012-10-23T00:00:00"/>
    <n v="1"/>
    <m/>
    <m/>
  </r>
  <r>
    <x v="158"/>
    <x v="492"/>
    <s v="11656-1"/>
    <n v="5"/>
    <n v="5"/>
    <x v="225"/>
    <d v="2012-10-22T00:00:00"/>
    <n v="1"/>
    <m/>
    <m/>
  </r>
  <r>
    <x v="140"/>
    <x v="438"/>
    <s v="11707-1"/>
    <n v="500"/>
    <n v="500"/>
    <x v="225"/>
    <d v="2012-10-30T00:00:00"/>
    <n v="1"/>
    <m/>
    <s v="SHIP ACI"/>
  </r>
  <r>
    <x v="35"/>
    <x v="803"/>
    <s v="11678-1"/>
    <n v="100"/>
    <n v="108"/>
    <x v="225"/>
    <d v="2012-10-25T00:00:00"/>
    <n v="1"/>
    <m/>
    <m/>
  </r>
  <r>
    <x v="35"/>
    <x v="804"/>
    <s v="11686-1"/>
    <n v="100"/>
    <n v="107"/>
    <x v="225"/>
    <d v="2012-10-25T00:00:00"/>
    <n v="1"/>
    <m/>
    <m/>
  </r>
  <r>
    <x v="90"/>
    <x v="473"/>
    <s v="10666-5-1"/>
    <n v="500"/>
    <n v="500"/>
    <x v="226"/>
    <s v="KANBAN"/>
    <n v="1"/>
    <m/>
    <m/>
  </r>
  <r>
    <x v="44"/>
    <x v="617"/>
    <s v="11663-1"/>
    <n v="300"/>
    <n v="300"/>
    <x v="226"/>
    <d v="2012-10-24T00:00:00"/>
    <n v="1"/>
    <m/>
    <m/>
  </r>
  <r>
    <x v="44"/>
    <x v="618"/>
    <s v="2"/>
    <n v="100"/>
    <n v="100"/>
    <x v="226"/>
    <d v="2012-10-24T00:00:00"/>
    <n v="1"/>
    <m/>
    <m/>
  </r>
  <r>
    <x v="44"/>
    <x v="619"/>
    <s v="3"/>
    <n v="100"/>
    <n v="100"/>
    <x v="226"/>
    <d v="2012-10-24T00:00:00"/>
    <n v="1"/>
    <m/>
    <m/>
  </r>
  <r>
    <x v="44"/>
    <x v="620"/>
    <s v="4"/>
    <n v="50"/>
    <n v="50"/>
    <x v="226"/>
    <d v="2012-10-24T00:00:00"/>
    <n v="1"/>
    <m/>
    <m/>
  </r>
  <r>
    <x v="63"/>
    <x v="604"/>
    <s v="11706-1"/>
    <n v="50"/>
    <n v="50"/>
    <x v="226"/>
    <d v="2012-10-25T00:00:00"/>
    <n v="1"/>
    <m/>
    <m/>
  </r>
  <r>
    <x v="39"/>
    <x v="805"/>
    <s v="11486-1"/>
    <n v="8"/>
    <n v="7"/>
    <x v="226"/>
    <d v="2012-10-28T00:00:00"/>
    <n v="1"/>
    <m/>
    <m/>
  </r>
  <r>
    <x v="233"/>
    <x v="806"/>
    <s v="11625-2"/>
    <n v="5"/>
    <n v="5"/>
    <x v="226"/>
    <d v="2012-10-19T00:00:00"/>
    <n v="1"/>
    <m/>
    <s v="CUTOMER DID NOT SUPPLY RF ON TIME/NOT ENOUGH MONEY ON CARD"/>
  </r>
  <r>
    <x v="131"/>
    <x v="28"/>
    <s v="11655-2"/>
    <n v="250"/>
    <n v="250"/>
    <x v="227"/>
    <d v="2012-10-30T00:00:00"/>
    <n v="1"/>
    <m/>
    <m/>
  </r>
  <r>
    <x v="15"/>
    <x v="556"/>
    <s v="11570-3"/>
    <n v="5"/>
    <n v="5"/>
    <x v="227"/>
    <d v="2012-11-02T00:00:00"/>
    <n v="1"/>
    <m/>
    <m/>
  </r>
  <r>
    <x v="186"/>
    <x v="125"/>
    <s v="11668-1"/>
    <n v="50"/>
    <n v="50"/>
    <x v="227"/>
    <d v="2012-10-31T00:00:00"/>
    <n v="1"/>
    <m/>
    <m/>
  </r>
  <r>
    <x v="13"/>
    <x v="209"/>
    <s v="10853-6"/>
    <n v="50"/>
    <n v="50"/>
    <x v="227"/>
    <d v="2012-11-01T00:00:00"/>
    <n v="1"/>
    <m/>
    <m/>
  </r>
  <r>
    <x v="156"/>
    <x v="414"/>
    <s v="11710-1"/>
    <n v="100"/>
    <n v="100"/>
    <x v="228"/>
    <d v="2012-10-25T00:00:00"/>
    <n v="1"/>
    <m/>
    <m/>
  </r>
  <r>
    <x v="33"/>
    <x v="436"/>
    <s v="11711-1"/>
    <n v="51"/>
    <n v="51"/>
    <x v="228"/>
    <d v="2012-10-25T00:00:00"/>
    <n v="1"/>
    <m/>
    <s v="GND OK BY CUSTOMER"/>
  </r>
  <r>
    <x v="33"/>
    <x v="169"/>
    <s v="2"/>
    <n v="51"/>
    <n v="51"/>
    <x v="228"/>
    <d v="2012-10-25T00:00:00"/>
    <n v="1"/>
    <m/>
    <m/>
  </r>
  <r>
    <x v="234"/>
    <x v="807"/>
    <s v="11671-1"/>
    <n v="100"/>
    <n v="100"/>
    <x v="229"/>
    <d v="2012-10-29T00:00:00"/>
    <n v="1"/>
    <m/>
    <m/>
  </r>
  <r>
    <x v="90"/>
    <x v="204"/>
    <s v="11373-1"/>
    <n v="100"/>
    <n v="100"/>
    <x v="229"/>
    <d v="2012-11-05T00:00:00"/>
    <n v="1"/>
    <m/>
    <m/>
  </r>
  <r>
    <x v="90"/>
    <x v="204"/>
    <s v="11374-1"/>
    <n v="27"/>
    <n v="27"/>
    <x v="229"/>
    <d v="2012-10-26T00:00:00"/>
    <n v="1"/>
    <m/>
    <s v="NEXT DAY AIR"/>
  </r>
  <r>
    <x v="1"/>
    <x v="1"/>
    <s v="11664-1"/>
    <n v="20"/>
    <n v="20"/>
    <x v="230"/>
    <d v="2012-11-01T00:00:00"/>
    <n v="1"/>
    <m/>
    <m/>
  </r>
  <r>
    <x v="1"/>
    <x v="53"/>
    <s v="2"/>
    <n v="25"/>
    <n v="25"/>
    <x v="230"/>
    <d v="2012-11-01T00:00:00"/>
    <n v="1"/>
    <m/>
    <m/>
  </r>
  <r>
    <x v="1"/>
    <x v="2"/>
    <s v="3"/>
    <n v="25"/>
    <n v="25"/>
    <x v="230"/>
    <d v="2012-11-01T00:00:00"/>
    <n v="1"/>
    <m/>
    <m/>
  </r>
  <r>
    <x v="15"/>
    <x v="562"/>
    <s v="11708-3"/>
    <n v="5"/>
    <n v="5"/>
    <x v="230"/>
    <d v="2012-10-31T00:00:00"/>
    <n v="1"/>
    <m/>
    <m/>
  </r>
  <r>
    <x v="15"/>
    <x v="562"/>
    <s v="11742-1"/>
    <n v="1"/>
    <n v="1"/>
    <x v="230"/>
    <d v="2012-11-06T00:00:00"/>
    <n v="1"/>
    <m/>
    <m/>
  </r>
  <r>
    <x v="47"/>
    <x v="273"/>
    <s v="11672-1"/>
    <n v="20"/>
    <n v="20"/>
    <x v="230"/>
    <d v="2012-11-02T00:00:00"/>
    <n v="1"/>
    <m/>
    <m/>
  </r>
  <r>
    <x v="123"/>
    <x v="808"/>
    <s v="11684-1"/>
    <n v="75"/>
    <n v="75"/>
    <x v="230"/>
    <d v="2012-10-31T00:00:00"/>
    <n v="1"/>
    <m/>
    <m/>
  </r>
  <r>
    <x v="105"/>
    <x v="239"/>
    <s v="11694-1"/>
    <n v="1000"/>
    <n v="1000"/>
    <x v="230"/>
    <d v="2012-10-31T00:00:00"/>
    <n v="1"/>
    <m/>
    <m/>
  </r>
  <r>
    <x v="191"/>
    <x v="809"/>
    <s v="11464-3"/>
    <n v="119"/>
    <n v="119"/>
    <x v="230"/>
    <d v="2012-11-20T00:00:00"/>
    <n v="1"/>
    <m/>
    <m/>
  </r>
  <r>
    <x v="191"/>
    <x v="810"/>
    <s v="4"/>
    <n v="119"/>
    <n v="119"/>
    <x v="230"/>
    <d v="2012-11-20T00:00:00"/>
    <n v="1"/>
    <m/>
    <m/>
  </r>
  <r>
    <x v="15"/>
    <x v="223"/>
    <s v="11628-2"/>
    <n v="7"/>
    <n v="7"/>
    <x v="231"/>
    <d v="2012-10-31T00:00:00"/>
    <n v="1"/>
    <m/>
    <m/>
  </r>
  <r>
    <x v="63"/>
    <x v="214"/>
    <s v="11695-1"/>
    <n v="15000"/>
    <n v="15030"/>
    <x v="232"/>
    <d v="2012-11-02T00:00:00"/>
    <n v="1"/>
    <m/>
    <m/>
  </r>
  <r>
    <x v="89"/>
    <x v="811"/>
    <s v="11564-2"/>
    <n v="5"/>
    <n v="5"/>
    <x v="232"/>
    <d v="2012-11-05T00:00:00"/>
    <n v="1"/>
    <m/>
    <m/>
  </r>
  <r>
    <x v="89"/>
    <x v="350"/>
    <s v="11564-1"/>
    <n v="4"/>
    <n v="4"/>
    <x v="232"/>
    <d v="2012-11-05T00:00:00"/>
    <n v="1"/>
    <m/>
    <m/>
  </r>
  <r>
    <x v="48"/>
    <x v="89"/>
    <s v="11552-4"/>
    <n v="50"/>
    <n v="50"/>
    <x v="232"/>
    <d v="2012-11-05T00:00:00"/>
    <n v="1"/>
    <m/>
    <m/>
  </r>
  <r>
    <x v="48"/>
    <x v="50"/>
    <s v="3"/>
    <n v="25"/>
    <n v="25"/>
    <x v="232"/>
    <d v="2012-11-05T00:00:00"/>
    <n v="1"/>
    <m/>
    <m/>
  </r>
  <r>
    <x v="118"/>
    <x v="812"/>
    <s v="11693-1"/>
    <n v="50"/>
    <n v="50"/>
    <x v="232"/>
    <d v="2012-11-05T00:00:00"/>
    <n v="1"/>
    <m/>
    <m/>
  </r>
  <r>
    <x v="47"/>
    <x v="424"/>
    <s v="11699-1"/>
    <n v="10"/>
    <n v="10"/>
    <x v="232"/>
    <d v="2012-11-05T00:00:00"/>
    <n v="1"/>
    <m/>
    <m/>
  </r>
  <r>
    <x v="47"/>
    <x v="813"/>
    <s v="11698-1"/>
    <n v="120"/>
    <n v="120"/>
    <x v="232"/>
    <d v="2012-11-05T00:00:00"/>
    <n v="1"/>
    <m/>
    <m/>
  </r>
  <r>
    <x v="131"/>
    <x v="32"/>
    <s v="11669-4"/>
    <n v="200"/>
    <n v="200"/>
    <x v="232"/>
    <d v="2012-11-05T00:00:00"/>
    <n v="1"/>
    <m/>
    <m/>
  </r>
  <r>
    <x v="90"/>
    <x v="367"/>
    <s v="11757-1"/>
    <n v="250"/>
    <n v="250"/>
    <x v="232"/>
    <s v="KANBAN"/>
    <n v="1"/>
    <m/>
    <m/>
  </r>
  <r>
    <x v="131"/>
    <x v="27"/>
    <s v="11669-3"/>
    <n v="200"/>
    <n v="200"/>
    <x v="232"/>
    <d v="2012-11-05T00:00:00"/>
    <n v="1"/>
    <m/>
    <m/>
  </r>
  <r>
    <x v="235"/>
    <x v="814"/>
    <s v="11681-1"/>
    <n v="3600"/>
    <n v="3600"/>
    <x v="232"/>
    <d v="2012-11-05T00:00:00"/>
    <n v="1"/>
    <m/>
    <m/>
  </r>
  <r>
    <x v="186"/>
    <x v="815"/>
    <s v="11490-1"/>
    <n v="1"/>
    <n v="1"/>
    <x v="232"/>
    <d v="2012-08-30T00:00:00"/>
    <n v="1"/>
    <m/>
    <s v="CUSTOMER GAVE LATE PARTS"/>
  </r>
  <r>
    <x v="95"/>
    <x v="725"/>
    <s v="11471-1"/>
    <n v="35"/>
    <n v="35"/>
    <x v="232"/>
    <d v="2012-11-26T00:00:00"/>
    <n v="1"/>
    <m/>
    <m/>
  </r>
  <r>
    <x v="16"/>
    <x v="87"/>
    <s v="11703-1"/>
    <n v="6"/>
    <n v="6"/>
    <x v="233"/>
    <d v="2012-11-06T00:00:00"/>
    <n v="1"/>
    <m/>
    <m/>
  </r>
  <r>
    <x v="1"/>
    <x v="816"/>
    <s v="11702-1"/>
    <n v="5"/>
    <n v="5"/>
    <x v="233"/>
    <d v="2012-11-06T00:00:00"/>
    <n v="1"/>
    <m/>
    <m/>
  </r>
  <r>
    <x v="1"/>
    <x v="498"/>
    <s v="2"/>
    <n v="10"/>
    <n v="10"/>
    <x v="233"/>
    <d v="2012-11-06T00:00:00"/>
    <n v="1"/>
    <m/>
    <m/>
  </r>
  <r>
    <x v="18"/>
    <x v="711"/>
    <s v="11731-1"/>
    <n v="136"/>
    <n v="136"/>
    <x v="233"/>
    <d v="2012-11-05T00:00:00"/>
    <n v="1"/>
    <m/>
    <m/>
  </r>
  <r>
    <x v="4"/>
    <x v="703"/>
    <s v="11719-1"/>
    <n v="10"/>
    <n v="10"/>
    <x v="233"/>
    <d v="2012-11-07T00:00:00"/>
    <n v="1"/>
    <m/>
    <m/>
  </r>
  <r>
    <x v="236"/>
    <x v="817"/>
    <s v="11690-1"/>
    <n v="50"/>
    <n v="50"/>
    <x v="234"/>
    <d v="2012-11-07T00:00:00"/>
    <n v="1"/>
    <m/>
    <m/>
  </r>
  <r>
    <x v="153"/>
    <x v="515"/>
    <s v="11739-2"/>
    <n v="5"/>
    <n v="5"/>
    <x v="234"/>
    <d v="2012-11-02T00:00:00"/>
    <n v="1"/>
    <m/>
    <m/>
  </r>
  <r>
    <x v="237"/>
    <x v="818"/>
    <s v="11755-1"/>
    <n v="5"/>
    <n v="5"/>
    <x v="234"/>
    <d v="2012-11-09T00:00:00"/>
    <n v="1"/>
    <m/>
    <m/>
  </r>
  <r>
    <x v="198"/>
    <x v="96"/>
    <s v="11776-1"/>
    <n v="30"/>
    <n v="30"/>
    <x v="235"/>
    <d v="2012-11-06T00:00:00"/>
    <n v="1"/>
    <m/>
    <m/>
  </r>
  <r>
    <x v="63"/>
    <x v="735"/>
    <s v="11725-1"/>
    <n v="15000"/>
    <n v="15040"/>
    <x v="235"/>
    <d v="2012-11-09T00:00:00"/>
    <n v="1"/>
    <m/>
    <m/>
  </r>
  <r>
    <x v="15"/>
    <x v="556"/>
    <s v="11603-3"/>
    <n v="5"/>
    <n v="5"/>
    <x v="235"/>
    <d v="2012-11-13T00:00:00"/>
    <n v="1"/>
    <m/>
    <m/>
  </r>
  <r>
    <x v="4"/>
    <x v="90"/>
    <s v="11632-1"/>
    <n v="200"/>
    <n v="208"/>
    <x v="235"/>
    <d v="2012-10-30T00:00:00"/>
    <n v="0"/>
    <m/>
    <s v="LATE FROM OUT SOURCE"/>
  </r>
  <r>
    <x v="47"/>
    <x v="819"/>
    <s v="11700-1"/>
    <n v="10"/>
    <n v="10"/>
    <x v="236"/>
    <d v="2012-11-12T00:00:00"/>
    <n v="1"/>
    <m/>
    <m/>
  </r>
  <r>
    <x v="82"/>
    <x v="465"/>
    <s v="11680-3"/>
    <n v="250"/>
    <n v="250"/>
    <x v="236"/>
    <d v="2012-11-09T00:00:00"/>
    <n v="1"/>
    <m/>
    <m/>
  </r>
  <r>
    <x v="82"/>
    <x v="176"/>
    <s v="4"/>
    <n v="150"/>
    <n v="150"/>
    <x v="236"/>
    <d v="2012-11-09T00:00:00"/>
    <n v="1"/>
    <m/>
    <m/>
  </r>
  <r>
    <x v="219"/>
    <x v="820"/>
    <s v="11773-1"/>
    <n v="100"/>
    <n v="75"/>
    <x v="236"/>
    <d v="2012-11-06T00:00:00"/>
    <n v="1"/>
    <m/>
    <s v="CUSTOMER PICKUP PARTIAL OK"/>
  </r>
  <r>
    <x v="219"/>
    <x v="821"/>
    <s v="2"/>
    <n v="100"/>
    <n v="75"/>
    <x v="236"/>
    <d v="2012-11-06T00:00:00"/>
    <n v="1"/>
    <m/>
    <s v="CUSTOMER PICKUP"/>
  </r>
  <r>
    <x v="162"/>
    <x v="822"/>
    <s v="11743-2"/>
    <n v="2"/>
    <n v="2"/>
    <x v="237"/>
    <d v="2012-11-21T00:00:00"/>
    <n v="1"/>
    <m/>
    <m/>
  </r>
  <r>
    <x v="238"/>
    <x v="823"/>
    <s v="11730-1"/>
    <n v="15"/>
    <n v="15"/>
    <x v="238"/>
    <d v="2012-11-16T00:00:00"/>
    <n v="1"/>
    <m/>
    <m/>
  </r>
  <r>
    <x v="42"/>
    <x v="824"/>
    <s v="11688-2"/>
    <n v="200"/>
    <n v="200"/>
    <x v="238"/>
    <d v="2012-11-15T00:00:00"/>
    <n v="1"/>
    <m/>
    <m/>
  </r>
  <r>
    <x v="16"/>
    <x v="105"/>
    <s v="11728-1"/>
    <n v="5"/>
    <n v="5"/>
    <x v="238"/>
    <d v="2012-11-13T00:00:00"/>
    <n v="1"/>
    <m/>
    <m/>
  </r>
  <r>
    <x v="6"/>
    <x v="825"/>
    <s v="11723-1"/>
    <n v="50"/>
    <n v="55"/>
    <x v="238"/>
    <d v="2012-11-12T00:00:00"/>
    <n v="1"/>
    <m/>
    <m/>
  </r>
  <r>
    <x v="6"/>
    <x v="826"/>
    <s v="2"/>
    <n v="50"/>
    <n v="50"/>
    <x v="238"/>
    <d v="2012-11-12T00:00:00"/>
    <n v="1"/>
    <m/>
    <m/>
  </r>
  <r>
    <x v="6"/>
    <x v="432"/>
    <s v="3"/>
    <n v="50"/>
    <n v="54"/>
    <x v="238"/>
    <d v="2012-11-12T00:00:00"/>
    <n v="1"/>
    <m/>
    <m/>
  </r>
  <r>
    <x v="15"/>
    <x v="52"/>
    <s v="11538-1"/>
    <n v="5"/>
    <n v="5"/>
    <x v="238"/>
    <d v="2012-11-15T00:00:00"/>
    <n v="1"/>
    <m/>
    <m/>
  </r>
  <r>
    <x v="15"/>
    <x v="435"/>
    <s v="11705-2"/>
    <n v="10"/>
    <n v="10"/>
    <x v="238"/>
    <d v="2012-11-14T00:00:00"/>
    <n v="1"/>
    <m/>
    <m/>
  </r>
  <r>
    <x v="131"/>
    <x v="162"/>
    <s v="11714-5"/>
    <n v="600"/>
    <n v="600"/>
    <x v="239"/>
    <d v="2012-11-16T00:00:00"/>
    <n v="1"/>
    <m/>
    <m/>
  </r>
  <r>
    <x v="131"/>
    <x v="523"/>
    <s v="6"/>
    <n v="300"/>
    <n v="300"/>
    <x v="239"/>
    <d v="2012-11-16T00:00:00"/>
    <n v="1"/>
    <m/>
    <m/>
  </r>
  <r>
    <x v="131"/>
    <x v="62"/>
    <s v="7"/>
    <n v="200"/>
    <n v="200"/>
    <x v="239"/>
    <d v="2012-11-16T00:00:00"/>
    <n v="1"/>
    <m/>
    <m/>
  </r>
  <r>
    <x v="131"/>
    <x v="167"/>
    <s v="8"/>
    <n v="350"/>
    <n v="350"/>
    <x v="239"/>
    <d v="2012-11-16T00:00:00"/>
    <n v="1"/>
    <m/>
    <m/>
  </r>
  <r>
    <x v="16"/>
    <x v="827"/>
    <s v="11727-1"/>
    <n v="10"/>
    <n v="10"/>
    <x v="239"/>
    <d v="2012-11-14T00:00:00"/>
    <n v="1"/>
    <m/>
    <m/>
  </r>
  <r>
    <x v="169"/>
    <x v="828"/>
    <s v="11720-1"/>
    <n v="50"/>
    <n v="50"/>
    <x v="239"/>
    <d v="2012-11-14T00:00:00"/>
    <n v="1"/>
    <m/>
    <m/>
  </r>
  <r>
    <x v="239"/>
    <x v="507"/>
    <s v="11712-2"/>
    <n v="100"/>
    <n v="100"/>
    <x v="239"/>
    <d v="2012-11-16T00:00:00"/>
    <n v="1"/>
    <m/>
    <m/>
  </r>
  <r>
    <x v="219"/>
    <x v="820"/>
    <s v="11773-1"/>
    <n v="25"/>
    <n v="25"/>
    <x v="239"/>
    <d v="2012-11-14T00:00:00"/>
    <n v="1"/>
    <m/>
    <m/>
  </r>
  <r>
    <x v="210"/>
    <x v="829"/>
    <s v="11721-1"/>
    <n v="230"/>
    <n v="230"/>
    <x v="239"/>
    <d v="2012-11-16T00:00:00"/>
    <n v="1"/>
    <m/>
    <m/>
  </r>
  <r>
    <x v="60"/>
    <x v="183"/>
    <s v="11752-1"/>
    <n v="350"/>
    <n v="350"/>
    <x v="240"/>
    <d v="2012-11-16T00:00:00"/>
    <n v="1"/>
    <m/>
    <m/>
  </r>
  <r>
    <x v="196"/>
    <x v="830"/>
    <s v="11751-1"/>
    <n v="20"/>
    <n v="20"/>
    <x v="240"/>
    <d v="2012-11-16T00:00:00"/>
    <n v="1"/>
    <m/>
    <m/>
  </r>
  <r>
    <x v="109"/>
    <x v="249"/>
    <s v="11736-1"/>
    <n v="100"/>
    <n v="100"/>
    <x v="240"/>
    <d v="2012-11-16T00:00:00"/>
    <n v="1"/>
    <m/>
    <m/>
  </r>
  <r>
    <x v="147"/>
    <x v="346"/>
    <s v="11735-1"/>
    <n v="75"/>
    <n v="75"/>
    <x v="240"/>
    <d v="2012-11-16T00:00:00"/>
    <n v="1"/>
    <m/>
    <m/>
  </r>
  <r>
    <x v="1"/>
    <x v="802"/>
    <s v="11793-1"/>
    <n v="10"/>
    <n v="10"/>
    <x v="240"/>
    <d v="2012-11-16T00:00:00"/>
    <n v="1"/>
    <m/>
    <m/>
  </r>
  <r>
    <x v="1"/>
    <x v="188"/>
    <s v="2"/>
    <n v="10"/>
    <n v="10"/>
    <x v="240"/>
    <d v="2012-11-16T00:00:00"/>
    <n v="1"/>
    <m/>
    <m/>
  </r>
  <r>
    <x v="187"/>
    <x v="546"/>
    <s v="11729-2"/>
    <n v="100"/>
    <n v="100"/>
    <x v="241"/>
    <d v="2012-11-20T00:00:00"/>
    <n v="1"/>
    <m/>
    <m/>
  </r>
  <r>
    <x v="41"/>
    <x v="831"/>
    <s v="11726-1"/>
    <n v="25"/>
    <n v="25"/>
    <x v="241"/>
    <d v="2012-11-21T00:00:00"/>
    <n v="1"/>
    <m/>
    <m/>
  </r>
  <r>
    <x v="191"/>
    <x v="832"/>
    <s v="11753-2"/>
    <n v="10"/>
    <n v="10"/>
    <x v="241"/>
    <d v="2012-11-21T00:00:00"/>
    <n v="1"/>
    <m/>
    <m/>
  </r>
  <r>
    <x v="23"/>
    <x v="210"/>
    <s v="11717-2"/>
    <n v="50"/>
    <n v="50"/>
    <x v="241"/>
    <d v="2012-11-23T00:00:00"/>
    <n v="1"/>
    <m/>
    <m/>
  </r>
  <r>
    <x v="52"/>
    <x v="334"/>
    <s v="11741-1"/>
    <n v="50"/>
    <n v="50"/>
    <x v="241"/>
    <d v="2012-11-19T00:00:00"/>
    <n v="1"/>
    <m/>
    <m/>
  </r>
  <r>
    <x v="1"/>
    <x v="146"/>
    <s v="11780-1"/>
    <n v="10"/>
    <n v="10"/>
    <x v="242"/>
    <d v="2012-11-20T00:00:00"/>
    <n v="1"/>
    <m/>
    <m/>
  </r>
  <r>
    <x v="1"/>
    <x v="291"/>
    <s v="2"/>
    <n v="10"/>
    <n v="10"/>
    <x v="242"/>
    <d v="2012-11-20T00:00:00"/>
    <n v="1"/>
    <m/>
    <m/>
  </r>
  <r>
    <x v="90"/>
    <x v="473"/>
    <s v="10666-6"/>
    <n v="500"/>
    <n v="500"/>
    <x v="242"/>
    <s v="KANBAN"/>
    <n v="1"/>
    <m/>
    <m/>
  </r>
  <r>
    <x v="240"/>
    <x v="359"/>
    <s v="11744-2"/>
    <n v="20"/>
    <n v="20"/>
    <x v="242"/>
    <d v="2012-11-23T00:00:00"/>
    <n v="1"/>
    <m/>
    <m/>
  </r>
  <r>
    <x v="18"/>
    <x v="532"/>
    <s v="11750-1"/>
    <n v="200"/>
    <n v="200"/>
    <x v="243"/>
    <d v="2012-11-23T00:00:00"/>
    <n v="1"/>
    <m/>
    <m/>
  </r>
  <r>
    <x v="241"/>
    <x v="833"/>
    <s v="11732-2"/>
    <n v="10"/>
    <n v="10"/>
    <x v="243"/>
    <d v="2012-11-27T00:00:00"/>
    <n v="1"/>
    <m/>
    <m/>
  </r>
  <r>
    <x v="241"/>
    <x v="833"/>
    <s v="11733-1"/>
    <n v="10"/>
    <n v="10"/>
    <x v="243"/>
    <d v="2012-11-27T00:00:00"/>
    <n v="1"/>
    <m/>
    <m/>
  </r>
  <r>
    <x v="158"/>
    <x v="492"/>
    <s v="11749-1"/>
    <n v="10"/>
    <n v="10"/>
    <x v="243"/>
    <d v="2012-11-22T00:00:00"/>
    <n v="1"/>
    <m/>
    <m/>
  </r>
  <r>
    <x v="70"/>
    <x v="834"/>
    <s v="11810-1"/>
    <n v="100"/>
    <n v="100"/>
    <x v="243"/>
    <d v="2012-11-19T00:00:00"/>
    <n v="1"/>
    <m/>
    <m/>
  </r>
  <r>
    <x v="70"/>
    <x v="835"/>
    <s v="2"/>
    <n v="100"/>
    <n v="100"/>
    <x v="243"/>
    <d v="2012-11-19T00:00:00"/>
    <n v="1"/>
    <m/>
    <m/>
  </r>
  <r>
    <x v="29"/>
    <x v="836"/>
    <s v="11821-1"/>
    <n v="5"/>
    <n v="5"/>
    <x v="243"/>
    <d v="2012-11-19T00:00:00"/>
    <n v="1"/>
    <m/>
    <m/>
  </r>
  <r>
    <x v="1"/>
    <x v="497"/>
    <s v="11823-2"/>
    <n v="10"/>
    <n v="10"/>
    <x v="243"/>
    <d v="2012-11-21T00:00:00"/>
    <n v="1"/>
    <m/>
    <m/>
  </r>
  <r>
    <x v="16"/>
    <x v="837"/>
    <s v="11759-1"/>
    <n v="5"/>
    <n v="5"/>
    <x v="243"/>
    <d v="2012-11-22T00:00:00"/>
    <n v="1"/>
    <m/>
    <m/>
  </r>
  <r>
    <x v="28"/>
    <x v="211"/>
    <s v="11770-1"/>
    <n v="250"/>
    <n v="250"/>
    <x v="243"/>
    <d v="2012-11-22T00:00:00"/>
    <n v="1"/>
    <m/>
    <m/>
  </r>
  <r>
    <x v="162"/>
    <x v="428"/>
    <s v="11758-2"/>
    <n v="15"/>
    <n v="15"/>
    <x v="243"/>
    <d v="2012-11-22T00:00:00"/>
    <n v="1"/>
    <m/>
    <m/>
  </r>
  <r>
    <x v="242"/>
    <x v="838"/>
    <s v="11734-1"/>
    <n v="2"/>
    <n v="2"/>
    <x v="243"/>
    <d v="2012-11-21T00:00:00"/>
    <n v="1"/>
    <m/>
    <m/>
  </r>
  <r>
    <x v="239"/>
    <x v="508"/>
    <s v="11712-3"/>
    <n v="100"/>
    <n v="100"/>
    <x v="243"/>
    <d v="2012-11-23T00:00:00"/>
    <n v="1"/>
    <m/>
    <m/>
  </r>
  <r>
    <x v="243"/>
    <x v="839"/>
    <s v="11789-1"/>
    <n v="1000"/>
    <n v="1000"/>
    <x v="243"/>
    <d v="2012-11-30T00:00:00"/>
    <n v="1"/>
    <m/>
    <m/>
  </r>
  <r>
    <x v="243"/>
    <x v="839"/>
    <s v="11796-1"/>
    <n v="500"/>
    <n v="500"/>
    <x v="243"/>
    <d v="2012-11-30T00:00:00"/>
    <n v="1"/>
    <m/>
    <m/>
  </r>
  <r>
    <x v="140"/>
    <x v="438"/>
    <s v="11834-1"/>
    <n v="500"/>
    <n v="500"/>
    <x v="244"/>
    <d v="2012-11-27T00:00:00"/>
    <n v="1"/>
    <m/>
    <m/>
  </r>
  <r>
    <x v="1"/>
    <x v="461"/>
    <s v="11780-3"/>
    <n v="25"/>
    <n v="25"/>
    <x v="244"/>
    <d v="2012-11-22T00:00:00"/>
    <n v="1"/>
    <m/>
    <m/>
  </r>
  <r>
    <x v="239"/>
    <x v="96"/>
    <s v="11839-1"/>
    <n v="85"/>
    <n v="85"/>
    <x v="244"/>
    <d v="2012-11-21T00:00:00"/>
    <n v="1"/>
    <m/>
    <m/>
  </r>
  <r>
    <x v="191"/>
    <x v="840"/>
    <s v="11762-2"/>
    <n v="20"/>
    <n v="20"/>
    <x v="244"/>
    <d v="2012-11-26T00:00:00"/>
    <n v="1"/>
    <m/>
    <m/>
  </r>
  <r>
    <x v="53"/>
    <x v="841"/>
    <s v="11769-1"/>
    <n v="25"/>
    <n v="25"/>
    <x v="244"/>
    <d v="2012-11-22T00:00:00"/>
    <n v="1"/>
    <m/>
    <m/>
  </r>
  <r>
    <x v="198"/>
    <x v="842"/>
    <s v="11673-3"/>
    <n v="25"/>
    <n v="11"/>
    <x v="244"/>
    <d v="2013-01-18T00:00:00"/>
    <n v="1"/>
    <m/>
    <s v="CUSTOMER WANT WHAT EVER WE HAVE"/>
  </r>
  <r>
    <x v="18"/>
    <x v="711"/>
    <s v="11731-2"/>
    <n v="864"/>
    <n v="864"/>
    <x v="244"/>
    <d v="2012-11-22T00:00:00"/>
    <n v="1"/>
    <m/>
    <m/>
  </r>
  <r>
    <x v="9"/>
    <x v="660"/>
    <s v="11829-1"/>
    <n v="100"/>
    <n v="108"/>
    <x v="245"/>
    <d v="2012-11-27T00:00:00"/>
    <n v="1"/>
    <m/>
    <m/>
  </r>
  <r>
    <x v="63"/>
    <x v="171"/>
    <s v="11763-1"/>
    <n v="15000"/>
    <n v="15030"/>
    <x v="245"/>
    <d v="2012-11-30T00:00:00"/>
    <n v="1"/>
    <m/>
    <m/>
  </r>
  <r>
    <x v="63"/>
    <x v="565"/>
    <s v="11826-1"/>
    <n v="500"/>
    <n v="500"/>
    <x v="245"/>
    <d v="2012-11-26T00:00:00"/>
    <n v="1"/>
    <m/>
    <m/>
  </r>
  <r>
    <x v="15"/>
    <x v="843"/>
    <s v="11760-2"/>
    <n v="10"/>
    <n v="10"/>
    <x v="245"/>
    <d v="2012-11-30T00:00:00"/>
    <n v="1"/>
    <m/>
    <m/>
  </r>
  <r>
    <x v="32"/>
    <x v="844"/>
    <s v="11799-1"/>
    <n v="6"/>
    <n v="6"/>
    <x v="245"/>
    <d v="2012-11-26T00:00:00"/>
    <n v="1"/>
    <m/>
    <m/>
  </r>
  <r>
    <x v="1"/>
    <x v="99"/>
    <s v="11814-2"/>
    <n v="20"/>
    <n v="20"/>
    <x v="246"/>
    <d v="2012-11-29T00:00:00"/>
    <n v="1"/>
    <m/>
    <m/>
  </r>
  <r>
    <x v="1"/>
    <x v="1"/>
    <s v="11823-3"/>
    <n v="10"/>
    <n v="10"/>
    <x v="246"/>
    <d v="2012-11-28T00:00:00"/>
    <n v="1"/>
    <m/>
    <m/>
  </r>
  <r>
    <x v="1"/>
    <x v="53"/>
    <s v="11833-1"/>
    <n v="10"/>
    <n v="10"/>
    <x v="246"/>
    <d v="2012-11-29T00:00:00"/>
    <n v="1"/>
    <m/>
    <m/>
  </r>
  <r>
    <x v="113"/>
    <x v="256"/>
    <s v="11781-7"/>
    <n v="64"/>
    <n v="64"/>
    <x v="246"/>
    <d v="2012-11-30T00:00:00"/>
    <n v="1"/>
    <m/>
    <m/>
  </r>
  <r>
    <x v="113"/>
    <x v="256"/>
    <s v="8"/>
    <n v="64"/>
    <n v="64"/>
    <x v="246"/>
    <d v="2012-11-30T00:00:00"/>
    <n v="1"/>
    <m/>
    <m/>
  </r>
  <r>
    <x v="113"/>
    <x v="263"/>
    <s v="3"/>
    <n v="32"/>
    <n v="32"/>
    <x v="246"/>
    <d v="2012-11-30T00:00:00"/>
    <n v="1"/>
    <m/>
    <m/>
  </r>
  <r>
    <x v="113"/>
    <x v="263"/>
    <s v="4"/>
    <n v="32"/>
    <n v="32"/>
    <x v="246"/>
    <d v="2012-11-30T00:00:00"/>
    <n v="1"/>
    <m/>
    <m/>
  </r>
  <r>
    <x v="116"/>
    <x v="309"/>
    <s v="11782-1"/>
    <n v="100"/>
    <n v="100"/>
    <x v="246"/>
    <d v="2012-11-30T00:00:00"/>
    <n v="1"/>
    <m/>
    <m/>
  </r>
  <r>
    <x v="1"/>
    <x v="799"/>
    <s v="11823-1"/>
    <n v="20"/>
    <n v="20"/>
    <x v="246"/>
    <d v="2012-11-28T00:00:00"/>
    <n v="1"/>
    <m/>
    <m/>
  </r>
  <r>
    <x v="244"/>
    <x v="845"/>
    <s v="11830-1"/>
    <n v="25"/>
    <n v="25"/>
    <x v="246"/>
    <d v="2012-11-30T00:00:00"/>
    <n v="1"/>
    <m/>
    <m/>
  </r>
  <r>
    <x v="245"/>
    <x v="846"/>
    <s v="11819-1"/>
    <n v="10"/>
    <n v="10"/>
    <x v="247"/>
    <d v="2012-12-07T00:00:00"/>
    <n v="1"/>
    <m/>
    <m/>
  </r>
  <r>
    <x v="90"/>
    <x v="200"/>
    <s v="11842-1"/>
    <n v="275"/>
    <n v="275"/>
    <x v="247"/>
    <d v="2012-12-03T00:00:00"/>
    <n v="1"/>
    <m/>
    <m/>
  </r>
  <r>
    <x v="90"/>
    <x v="676"/>
    <s v="11262-2"/>
    <n v="300"/>
    <n v="300"/>
    <x v="247"/>
    <d v="2012-12-03T00:00:00"/>
    <n v="1"/>
    <m/>
    <m/>
  </r>
  <r>
    <x v="4"/>
    <x v="622"/>
    <s v="11775-1"/>
    <n v="400"/>
    <n v="400"/>
    <x v="247"/>
    <d v="2012-12-03T00:00:00"/>
    <n v="1"/>
    <m/>
    <m/>
  </r>
  <r>
    <x v="7"/>
    <x v="352"/>
    <s v="11794-1"/>
    <n v="100"/>
    <n v="100"/>
    <x v="247"/>
    <d v="2012-12-03T00:00:00"/>
    <n v="1"/>
    <m/>
    <m/>
  </r>
  <r>
    <x v="7"/>
    <x v="352"/>
    <s v="11767-1"/>
    <n v="100"/>
    <n v="100"/>
    <x v="247"/>
    <d v="2012-12-03T00:00:00"/>
    <n v="1"/>
    <m/>
    <m/>
  </r>
  <r>
    <x v="69"/>
    <x v="847"/>
    <s v="11827-1"/>
    <n v="110"/>
    <n v="110"/>
    <x v="248"/>
    <d v="2012-11-29T00:00:00"/>
    <n v="1"/>
    <m/>
    <m/>
  </r>
  <r>
    <x v="89"/>
    <x v="848"/>
    <s v="11657-1"/>
    <n v="23"/>
    <n v="23"/>
    <x v="248"/>
    <d v="2012-12-03T00:00:00"/>
    <n v="1"/>
    <m/>
    <m/>
  </r>
  <r>
    <x v="8"/>
    <x v="849"/>
    <s v="11806-1"/>
    <n v="10"/>
    <n v="10"/>
    <x v="248"/>
    <d v="2012-11-30T00:00:00"/>
    <n v="1"/>
    <m/>
    <m/>
  </r>
  <r>
    <x v="8"/>
    <x v="850"/>
    <s v="2"/>
    <n v="10"/>
    <n v="10"/>
    <x v="248"/>
    <d v="2012-11-30T00:00:00"/>
    <n v="1"/>
    <m/>
    <m/>
  </r>
  <r>
    <x v="246"/>
    <x v="851"/>
    <s v="11647-2"/>
    <n v="1000"/>
    <n v="135"/>
    <x v="248"/>
    <d v="2013-01-30T00:00:00"/>
    <n v="1"/>
    <m/>
    <s v="CHANGE DUE DATE BUY CUSTOMER"/>
  </r>
  <r>
    <x v="246"/>
    <x v="852"/>
    <s v="1"/>
    <n v="1000"/>
    <n v="135"/>
    <x v="248"/>
    <d v="2012-01-30T00:00:00"/>
    <n v="1"/>
    <m/>
    <s v="CHANGE DUE DATE BUY CUSTOMER"/>
  </r>
  <r>
    <x v="86"/>
    <x v="189"/>
    <s v="11808-1"/>
    <n v="5088"/>
    <n v="5088"/>
    <x v="249"/>
    <d v="2012-11-30T00:00:00"/>
    <n v="1"/>
    <m/>
    <m/>
  </r>
  <r>
    <x v="86"/>
    <x v="190"/>
    <s v="2"/>
    <n v="5088"/>
    <n v="5088"/>
    <x v="249"/>
    <d v="2012-11-30T00:00:00"/>
    <n v="1"/>
    <m/>
    <m/>
  </r>
  <r>
    <x v="1"/>
    <x v="289"/>
    <s v="11849-1"/>
    <n v="10"/>
    <n v="10"/>
    <x v="249"/>
    <d v="2012-12-04T00:00:00"/>
    <n v="1"/>
    <m/>
    <m/>
  </r>
  <r>
    <x v="1"/>
    <x v="755"/>
    <s v="2"/>
    <n v="10"/>
    <n v="10"/>
    <x v="249"/>
    <d v="2012-12-04T00:00:00"/>
    <n v="1"/>
    <m/>
    <m/>
  </r>
  <r>
    <x v="1"/>
    <x v="384"/>
    <s v="11814-1"/>
    <n v="20"/>
    <n v="20"/>
    <x v="249"/>
    <d v="2012-12-04T00:00:00"/>
    <n v="1"/>
    <m/>
    <m/>
  </r>
  <r>
    <x v="149"/>
    <x v="775"/>
    <s v="11805-1"/>
    <n v="75"/>
    <n v="75"/>
    <x v="249"/>
    <d v="2012-12-04T00:00:00"/>
    <n v="1"/>
    <m/>
    <m/>
  </r>
  <r>
    <x v="247"/>
    <x v="853"/>
    <s v="11754-1"/>
    <n v="50"/>
    <n v="50"/>
    <x v="249"/>
    <d v="2012-12-04T00:00:00"/>
    <n v="1"/>
    <m/>
    <m/>
  </r>
  <r>
    <x v="89"/>
    <x v="854"/>
    <s v="11844-1"/>
    <n v="6"/>
    <n v="6"/>
    <x v="249"/>
    <d v="2012-12-05T00:00:00"/>
    <n v="1"/>
    <m/>
    <m/>
  </r>
  <r>
    <x v="89"/>
    <x v="855"/>
    <s v="11845-1"/>
    <n v="6"/>
    <n v="6"/>
    <x v="249"/>
    <d v="2012-12-05T00:00:00"/>
    <n v="1"/>
    <m/>
    <m/>
  </r>
  <r>
    <x v="4"/>
    <x v="454"/>
    <s v="11779-1"/>
    <n v="288"/>
    <n v="289"/>
    <x v="249"/>
    <d v="2012-12-05T00:00:00"/>
    <n v="1"/>
    <m/>
    <m/>
  </r>
  <r>
    <x v="212"/>
    <x v="856"/>
    <s v="11854-1"/>
    <n v="20"/>
    <n v="20"/>
    <x v="250"/>
    <d v="2012-12-06T00:00:00"/>
    <n v="1"/>
    <m/>
    <m/>
  </r>
  <r>
    <x v="15"/>
    <x v="556"/>
    <s v="11761-3"/>
    <n v="5"/>
    <n v="5"/>
    <x v="250"/>
    <d v="2012-12-14T00:00:00"/>
    <n v="1"/>
    <m/>
    <m/>
  </r>
  <r>
    <x v="187"/>
    <x v="857"/>
    <s v="11709-2"/>
    <n v="250"/>
    <n v="250"/>
    <x v="250"/>
    <d v="2012-12-07T00:00:00"/>
    <n v="1"/>
    <m/>
    <m/>
  </r>
  <r>
    <x v="105"/>
    <x v="239"/>
    <s v="11813-1"/>
    <n v="1000"/>
    <n v="1000"/>
    <x v="250"/>
    <d v="2012-12-03T00:00:00"/>
    <n v="1"/>
    <m/>
    <m/>
  </r>
  <r>
    <x v="18"/>
    <x v="372"/>
    <s v="11765-1"/>
    <n v="500"/>
    <n v="500"/>
    <x v="250"/>
    <d v="2012-12-05T00:00:00"/>
    <n v="1"/>
    <m/>
    <m/>
  </r>
  <r>
    <x v="15"/>
    <x v="858"/>
    <s v="11677-3"/>
    <n v="26"/>
    <n v="26"/>
    <x v="250"/>
    <d v="2012-12-10T00:00:00"/>
    <n v="1"/>
    <m/>
    <m/>
  </r>
  <r>
    <x v="49"/>
    <x v="859"/>
    <s v="11788-1"/>
    <n v="3"/>
    <n v="3"/>
    <x v="251"/>
    <d v="2012-12-13T00:00:00"/>
    <n v="1"/>
    <m/>
    <m/>
  </r>
  <r>
    <x v="16"/>
    <x v="860"/>
    <s v="11790-1"/>
    <n v="2"/>
    <n v="2"/>
    <x v="251"/>
    <d v="2012-12-07T00:00:00"/>
    <n v="1"/>
    <m/>
    <m/>
  </r>
  <r>
    <x v="63"/>
    <x v="565"/>
    <s v="11826-2"/>
    <n v="2000"/>
    <n v="2000"/>
    <x v="251"/>
    <d v="2012-12-05T00:00:00"/>
    <n v="1"/>
    <m/>
    <m/>
  </r>
  <r>
    <x v="248"/>
    <x v="842"/>
    <s v="11673-3"/>
    <n v="25"/>
    <n v="14"/>
    <x v="251"/>
    <d v="2013-01-18T00:00:00"/>
    <n v="1"/>
    <m/>
    <s v="WE ALL READY SHIP 11 ASSY"/>
  </r>
  <r>
    <x v="191"/>
    <x v="446"/>
    <s v="11745-3"/>
    <n v="125"/>
    <n v="125"/>
    <x v="251"/>
    <d v="2012-12-05T00:00:00"/>
    <n v="1"/>
    <m/>
    <m/>
  </r>
  <r>
    <x v="191"/>
    <x v="439"/>
    <s v="4"/>
    <n v="125"/>
    <n v="125"/>
    <x v="251"/>
    <d v="2012-12-05T00:00:00"/>
    <n v="1"/>
    <m/>
    <m/>
  </r>
  <r>
    <x v="23"/>
    <x v="861"/>
    <s v="11815-2"/>
    <n v="4"/>
    <n v="4"/>
    <x v="251"/>
    <d v="2012-12-07T00:00:00"/>
    <n v="1"/>
    <m/>
    <m/>
  </r>
  <r>
    <x v="23"/>
    <x v="862"/>
    <s v="11862-1"/>
    <n v="2"/>
    <n v="2"/>
    <x v="251"/>
    <d v="2012-12-06T00:00:00"/>
    <n v="1"/>
    <m/>
    <m/>
  </r>
  <r>
    <x v="248"/>
    <x v="863"/>
    <s v="11722-2"/>
    <n v="250"/>
    <n v="250"/>
    <x v="251"/>
    <d v="2012-11-26T00:00:00"/>
    <n v="1"/>
    <m/>
    <s v="TEST FIX CAME LATE"/>
  </r>
  <r>
    <x v="249"/>
    <x v="486"/>
    <s v="11812-1"/>
    <n v="50"/>
    <n v="50"/>
    <x v="252"/>
    <d v="2012-12-07T00:00:00"/>
    <n v="1"/>
    <m/>
    <m/>
  </r>
  <r>
    <x v="250"/>
    <x v="411"/>
    <s v="11852-1"/>
    <n v="250"/>
    <n v="250"/>
    <x v="252"/>
    <d v="2012-12-07T00:00:00"/>
    <n v="1"/>
    <m/>
    <m/>
  </r>
  <r>
    <x v="25"/>
    <x v="287"/>
    <s v="11630-3"/>
    <n v="100"/>
    <n v="100"/>
    <x v="252"/>
    <d v="2012-12-30T00:00:00"/>
    <n v="1"/>
    <m/>
    <s v="DUE 10/26 BUT WAITED FOR CHECK"/>
  </r>
  <r>
    <x v="4"/>
    <x v="454"/>
    <s v="11779-2"/>
    <n v="112"/>
    <n v="123"/>
    <x v="253"/>
    <d v="2012-12-30T00:00:00"/>
    <n v="1"/>
    <m/>
    <m/>
  </r>
  <r>
    <x v="55"/>
    <x v="386"/>
    <s v="11787-1"/>
    <n v="75"/>
    <n v="75"/>
    <x v="253"/>
    <d v="2012-12-12T00:00:00"/>
    <n v="1"/>
    <m/>
    <m/>
  </r>
  <r>
    <x v="33"/>
    <x v="436"/>
    <s v="11835-1"/>
    <n v="51"/>
    <n v="51"/>
    <x v="253"/>
    <d v="2012-12-10T00:00:00"/>
    <n v="1"/>
    <m/>
    <m/>
  </r>
  <r>
    <x v="112"/>
    <x v="864"/>
    <s v="11853-1"/>
    <n v="1"/>
    <n v="1"/>
    <x v="253"/>
    <d v="2012-12-10T00:00:00"/>
    <n v="1"/>
    <m/>
    <m/>
  </r>
  <r>
    <x v="112"/>
    <x v="865"/>
    <s v="2"/>
    <n v="1"/>
    <n v="1"/>
    <x v="253"/>
    <d v="2012-12-10T00:00:00"/>
    <n v="1"/>
    <m/>
    <m/>
  </r>
  <r>
    <x v="48"/>
    <x v="89"/>
    <s v="11764-2"/>
    <n v="50"/>
    <n v="50"/>
    <x v="253"/>
    <d v="2012-12-10T00:00:00"/>
    <n v="1"/>
    <m/>
    <m/>
  </r>
  <r>
    <x v="1"/>
    <x v="2"/>
    <s v="11876-1"/>
    <n v="10"/>
    <n v="10"/>
    <x v="253"/>
    <d v="2012-12-07T00:00:00"/>
    <n v="1"/>
    <m/>
    <m/>
  </r>
  <r>
    <x v="251"/>
    <x v="609"/>
    <s v="11798-2"/>
    <n v="10"/>
    <n v="10"/>
    <x v="253"/>
    <d v="2012-12-12T00:00:00"/>
    <n v="1"/>
    <m/>
    <m/>
  </r>
  <r>
    <x v="131"/>
    <x v="28"/>
    <s v="11791-4"/>
    <n v="200"/>
    <n v="200"/>
    <x v="253"/>
    <d v="2012-12-10T00:00:00"/>
    <n v="1"/>
    <m/>
    <m/>
  </r>
  <r>
    <x v="131"/>
    <x v="27"/>
    <s v="6"/>
    <n v="200"/>
    <n v="200"/>
    <x v="253"/>
    <d v="2012-12-10T00:00:00"/>
    <n v="1"/>
    <m/>
    <m/>
  </r>
  <r>
    <x v="252"/>
    <x v="866"/>
    <s v="11838-1"/>
    <n v="200"/>
    <n v="160"/>
    <x v="253"/>
    <d v="2012-12-07T00:00:00"/>
    <n v="1"/>
    <m/>
    <m/>
  </r>
  <r>
    <x v="131"/>
    <x v="167"/>
    <s v="11795-5"/>
    <n v="500"/>
    <n v="500"/>
    <x v="253"/>
    <d v="2012-12-10T00:00:00"/>
    <n v="1"/>
    <m/>
    <m/>
  </r>
  <r>
    <x v="8"/>
    <x v="867"/>
    <s v="11843-1"/>
    <n v="10"/>
    <n v="10"/>
    <x v="253"/>
    <d v="2012-12-06T00:00:00"/>
    <n v="1"/>
    <m/>
    <m/>
  </r>
  <r>
    <x v="140"/>
    <x v="347"/>
    <s v="11834-2"/>
    <n v="500"/>
    <n v="500"/>
    <x v="254"/>
    <d v="2012-12-10T00:00:00"/>
    <n v="1"/>
    <m/>
    <m/>
  </r>
  <r>
    <x v="63"/>
    <x v="214"/>
    <s v="11800-1"/>
    <n v="15000"/>
    <n v="15075"/>
    <x v="255"/>
    <d v="2012-12-12T00:00:00"/>
    <n v="1"/>
    <m/>
    <m/>
  </r>
  <r>
    <x v="245"/>
    <x v="868"/>
    <s v="11868-2"/>
    <n v="10"/>
    <n v="10"/>
    <x v="255"/>
    <d v="2012-12-12T00:00:00"/>
    <n v="1"/>
    <m/>
    <m/>
  </r>
  <r>
    <x v="252"/>
    <x v="866"/>
    <s v="11838-1"/>
    <n v="200"/>
    <n v="9"/>
    <x v="255"/>
    <d v="2012-12-05T00:00:00"/>
    <n v="1"/>
    <m/>
    <s v="WE SHIP PARTIAL ALL REDY"/>
  </r>
  <r>
    <x v="252"/>
    <x v="869"/>
    <s v="2"/>
    <n v="200"/>
    <n v="192"/>
    <x v="255"/>
    <d v="2012-12-12T00:00:00"/>
    <n v="1"/>
    <m/>
    <s v="OK TO SHIP PARTIAL"/>
  </r>
  <r>
    <x v="47"/>
    <x v="870"/>
    <s v="11848-1"/>
    <n v="10"/>
    <n v="10"/>
    <x v="256"/>
    <d v="2012-12-14T00:00:00"/>
    <n v="1"/>
    <m/>
    <m/>
  </r>
  <r>
    <x v="156"/>
    <x v="871"/>
    <s v="11865-1"/>
    <n v="50"/>
    <n v="50"/>
    <x v="256"/>
    <d v="2012-12-12T00:00:00"/>
    <n v="1"/>
    <m/>
    <m/>
  </r>
  <r>
    <x v="8"/>
    <x v="694"/>
    <s v="11870-1"/>
    <n v="15"/>
    <n v="15"/>
    <x v="256"/>
    <d v="2012-12-14T00:00:00"/>
    <n v="1"/>
    <m/>
    <m/>
  </r>
  <r>
    <x v="109"/>
    <x v="872"/>
    <s v="11861-1"/>
    <n v="50"/>
    <n v="50"/>
    <x v="256"/>
    <d v="2012-12-14T00:00:00"/>
    <n v="1"/>
    <m/>
    <m/>
  </r>
  <r>
    <x v="15"/>
    <x v="873"/>
    <s v="11816-2"/>
    <n v="21"/>
    <n v="21"/>
    <x v="256"/>
    <d v="2013-01-07T00:00:00"/>
    <n v="1"/>
    <m/>
    <m/>
  </r>
  <r>
    <x v="252"/>
    <x v="874"/>
    <s v="11838-3"/>
    <n v="200"/>
    <n v="192"/>
    <x v="256"/>
    <d v="2012-12-13T00:00:00"/>
    <n v="1"/>
    <m/>
    <m/>
  </r>
  <r>
    <x v="252"/>
    <x v="620"/>
    <s v="4"/>
    <n v="200"/>
    <n v="189"/>
    <x v="256"/>
    <d v="2012-12-18T00:00:00"/>
    <n v="1"/>
    <m/>
    <m/>
  </r>
  <r>
    <x v="252"/>
    <x v="875"/>
    <s v="5"/>
    <n v="200"/>
    <n v="191"/>
    <x v="256"/>
    <d v="2012-12-21T00:00:00"/>
    <n v="1"/>
    <m/>
    <m/>
  </r>
  <r>
    <x v="15"/>
    <x v="858"/>
    <s v="11718-2"/>
    <n v="24"/>
    <n v="24"/>
    <x v="257"/>
    <d v="2012-12-10T00:00:00"/>
    <n v="1"/>
    <m/>
    <s v="CLOSE RECEVING FOR ONE WEEK"/>
  </r>
  <r>
    <x v="46"/>
    <x v="876"/>
    <s v="11807-1"/>
    <n v="278"/>
    <n v="278"/>
    <x v="258"/>
    <d v="2012-12-17T00:00:00"/>
    <n v="1"/>
    <m/>
    <m/>
  </r>
  <r>
    <x v="93"/>
    <x v="587"/>
    <s v="11818-1"/>
    <n v="160"/>
    <n v="165"/>
    <x v="258"/>
    <d v="2012-12-17T00:00:00"/>
    <n v="1"/>
    <m/>
    <m/>
  </r>
  <r>
    <x v="4"/>
    <x v="43"/>
    <s v="11841-1"/>
    <n v="100"/>
    <n v="100"/>
    <x v="258"/>
    <d v="2012-12-17T00:00:00"/>
    <n v="1"/>
    <m/>
    <m/>
  </r>
  <r>
    <x v="210"/>
    <x v="877"/>
    <s v="11989-1"/>
    <n v="1"/>
    <n v="1"/>
    <x v="259"/>
    <d v="2012-12-20T00:00:00"/>
    <n v="1"/>
    <m/>
    <m/>
  </r>
  <r>
    <x v="253"/>
    <x v="878"/>
    <s v="11675-2"/>
    <n v="25"/>
    <n v="5"/>
    <x v="259"/>
    <d v="2012-11-09T00:00:00"/>
    <n v="1"/>
    <m/>
    <s v="WAITING FOR QUQATION NO ONE CALL BACK ON TIME"/>
  </r>
  <r>
    <x v="248"/>
    <x v="879"/>
    <s v="11877-2"/>
    <n v="30"/>
    <n v="18"/>
    <x v="259"/>
    <d v="2012-12-14T00:00:00"/>
    <n v="1"/>
    <m/>
    <s v="OK PARCIAL"/>
  </r>
  <r>
    <x v="248"/>
    <x v="96"/>
    <s v="11715-1"/>
    <n v="5"/>
    <n v="5"/>
    <x v="258"/>
    <d v="2012-10-29T00:00:00"/>
    <n v="1"/>
    <m/>
    <s v="BOM AND INSTRUCTION HAS CONFLICT, CUSTOMER TOLD LATE"/>
  </r>
  <r>
    <x v="252"/>
    <x v="880"/>
    <s v="11838-6"/>
    <n v="200"/>
    <n v="192"/>
    <x v="259"/>
    <d v="2013-01-04T00:00:00"/>
    <n v="1"/>
    <m/>
    <s v="OK TO SHIP PARTIAL"/>
  </r>
  <r>
    <x v="252"/>
    <x v="881"/>
    <s v="7"/>
    <n v="200"/>
    <n v="154"/>
    <x v="259"/>
    <d v="2013-01-09T00:00:00"/>
    <n v="1"/>
    <m/>
    <s v="OK TO SHIP PARTIAL"/>
  </r>
  <r>
    <x v="141"/>
    <x v="882"/>
    <s v="11897-1"/>
    <n v="1"/>
    <n v="1"/>
    <x v="260"/>
    <d v="2012-12-20T00:00:00"/>
    <n v="1"/>
    <m/>
    <m/>
  </r>
  <r>
    <x v="178"/>
    <x v="883"/>
    <s v="11895-1"/>
    <n v="2"/>
    <n v="2"/>
    <x v="260"/>
    <d v="2012-12-14T00:00:00"/>
    <n v="1"/>
    <m/>
    <s v="CUSTOMER PICKUP"/>
  </r>
  <r>
    <x v="8"/>
    <x v="70"/>
    <s v="11855-3"/>
    <n v="250"/>
    <n v="250"/>
    <x v="261"/>
    <d v="2012-12-21T00:00:00"/>
    <n v="1"/>
    <m/>
    <m/>
  </r>
  <r>
    <x v="248"/>
    <x v="884"/>
    <s v="11832-3"/>
    <n v="28"/>
    <n v="28"/>
    <x v="261"/>
    <d v="2012-01-07T00:00:00"/>
    <n v="1"/>
    <m/>
    <s v="APPROVAL CAME LATE"/>
  </r>
  <r>
    <x v="61"/>
    <x v="771"/>
    <s v="11857-1"/>
    <n v="60"/>
    <n v="60"/>
    <x v="261"/>
    <d v="2012-12-20T00:00:00"/>
    <n v="1"/>
    <m/>
    <m/>
  </r>
  <r>
    <x v="15"/>
    <x v="435"/>
    <s v="11850-3"/>
    <n v="10"/>
    <n v="10"/>
    <x v="261"/>
    <d v="2012-12-21T00:00:00"/>
    <n v="1"/>
    <m/>
    <m/>
  </r>
  <r>
    <x v="15"/>
    <x v="20"/>
    <s v="1"/>
    <n v="100"/>
    <n v="100"/>
    <x v="261"/>
    <d v="2012-12-21T00:00:00"/>
    <n v="1"/>
    <m/>
    <m/>
  </r>
  <r>
    <x v="39"/>
    <x v="885"/>
    <s v="11689-1"/>
    <n v="15"/>
    <n v="15"/>
    <x v="262"/>
    <d v="2012-12-21T00:00:00"/>
    <n v="1"/>
    <m/>
    <s v="WAITNG FOR CARD NUMBER"/>
  </r>
  <r>
    <x v="8"/>
    <x v="138"/>
    <s v="11855-2"/>
    <n v="250"/>
    <n v="250"/>
    <x v="262"/>
    <d v="2012-12-21T00:00:00"/>
    <n v="1"/>
    <m/>
    <m/>
  </r>
  <r>
    <x v="1"/>
    <x v="292"/>
    <s v="104577-1"/>
    <n v="10"/>
    <n v="10"/>
    <x v="262"/>
    <d v="2012-12-21T00:00:00"/>
    <n v="1"/>
    <m/>
    <m/>
  </r>
  <r>
    <x v="1"/>
    <x v="227"/>
    <s v="2"/>
    <n v="10"/>
    <n v="10"/>
    <x v="262"/>
    <d v="2012-12-21T00:00:00"/>
    <n v="1"/>
    <m/>
    <m/>
  </r>
  <r>
    <x v="218"/>
    <x v="727"/>
    <s v="11859-2"/>
    <n v="2"/>
    <n v="2"/>
    <x v="262"/>
    <d v="2012-12-21T00:00:00"/>
    <n v="1"/>
    <m/>
    <m/>
  </r>
  <r>
    <x v="63"/>
    <x v="649"/>
    <s v="11871-1"/>
    <n v="1000"/>
    <n v="1000"/>
    <x v="262"/>
    <d v="2012-12-21T00:00:00"/>
    <n v="1"/>
    <m/>
    <m/>
  </r>
  <r>
    <x v="178"/>
    <x v="886"/>
    <s v="11895-2"/>
    <n v="3"/>
    <n v="3"/>
    <x v="262"/>
    <d v="2012-12-19T00:00:00"/>
    <n v="1"/>
    <m/>
    <m/>
  </r>
  <r>
    <x v="42"/>
    <x v="412"/>
    <s v="11904-3"/>
    <n v="75"/>
    <n v="75"/>
    <x v="262"/>
    <d v="2012-12-28T00:00:00"/>
    <n v="1"/>
    <m/>
    <m/>
  </r>
  <r>
    <x v="42"/>
    <x v="413"/>
    <s v="4"/>
    <n v="75"/>
    <n v="75"/>
    <x v="262"/>
    <d v="2012-12-28T00:00:00"/>
    <n v="1"/>
    <m/>
    <m/>
  </r>
  <r>
    <x v="42"/>
    <x v="887"/>
    <s v="11888-1"/>
    <n v="200"/>
    <n v="200"/>
    <x v="262"/>
    <d v="2012-12-21T00:00:00"/>
    <n v="1"/>
    <m/>
    <m/>
  </r>
  <r>
    <x v="248"/>
    <x v="879"/>
    <s v="11877-2"/>
    <n v="25"/>
    <n v="12"/>
    <x v="262"/>
    <d v="2012-12-14T00:00:00"/>
    <n v="1"/>
    <m/>
    <s v="WE ALL REDY SHIP PARTIAL"/>
  </r>
  <r>
    <x v="15"/>
    <x v="223"/>
    <s v="11652-2"/>
    <n v="25"/>
    <n v="25"/>
    <x v="263"/>
    <d v="2012-12-28T00:00:00"/>
    <n v="1"/>
    <m/>
    <m/>
  </r>
  <r>
    <x v="254"/>
    <x v="206"/>
    <s v="11863-1"/>
    <n v="520"/>
    <n v="520"/>
    <x v="263"/>
    <d v="2012-12-21T00:00:00"/>
    <n v="1"/>
    <m/>
    <m/>
  </r>
  <r>
    <x v="191"/>
    <x v="96"/>
    <s v="11938-1"/>
    <n v="3"/>
    <n v="3"/>
    <x v="263"/>
    <d v="2012-12-21T00:00:00"/>
    <n v="1"/>
    <m/>
    <m/>
  </r>
  <r>
    <x v="255"/>
    <x v="487"/>
    <s v="11906-1"/>
    <n v="2"/>
    <n v="2"/>
    <x v="263"/>
    <d v="2012-12-21T00:00:00"/>
    <n v="1"/>
    <m/>
    <m/>
  </r>
  <r>
    <x v="33"/>
    <x v="269"/>
    <s v="11872-1"/>
    <n v="105"/>
    <n v="105"/>
    <x v="263"/>
    <d v="2012-12-21T00:00:00"/>
    <n v="1"/>
    <m/>
    <m/>
  </r>
  <r>
    <x v="90"/>
    <x v="200"/>
    <s v="11842-2"/>
    <n v="275"/>
    <n v="275"/>
    <x v="263"/>
    <d v="2013-01-10T00:00:00"/>
    <n v="1"/>
    <m/>
    <m/>
  </r>
  <r>
    <x v="229"/>
    <x v="888"/>
    <s v="11891-1"/>
    <n v="10"/>
    <n v="10"/>
    <x v="263"/>
    <d v="2012-12-21T00:00:00"/>
    <n v="1"/>
    <m/>
    <m/>
  </r>
  <r>
    <x v="9"/>
    <x v="889"/>
    <s v="11919-1"/>
    <n v="10"/>
    <n v="10"/>
    <x v="263"/>
    <d v="2012-12-21T00:00:00"/>
    <n v="1"/>
    <m/>
    <m/>
  </r>
  <r>
    <x v="248"/>
    <x v="878"/>
    <s v="11675-2"/>
    <n v="25"/>
    <n v="20"/>
    <x v="263"/>
    <d v="2012-11-09T00:00:00"/>
    <n v="1"/>
    <m/>
    <s v="WATING FOR ETAND APPROVAL"/>
  </r>
  <r>
    <x v="123"/>
    <x v="283"/>
    <s v="11902-1"/>
    <n v="60"/>
    <n v="60"/>
    <x v="263"/>
    <d v="2012-12-26T00:00:00"/>
    <n v="1"/>
    <m/>
    <m/>
  </r>
  <r>
    <x v="107"/>
    <x v="890"/>
    <s v="11925-1"/>
    <n v="3"/>
    <n v="3"/>
    <x v="264"/>
    <d v="2012-12-21T00:00:00"/>
    <n v="1"/>
    <m/>
    <m/>
  </r>
  <r>
    <x v="168"/>
    <x v="891"/>
    <s v="11910-1"/>
    <n v="500"/>
    <n v="500"/>
    <x v="264"/>
    <d v="2012-12-21T00:00:00"/>
    <n v="1"/>
    <m/>
    <s v="SHIP BEFOURE 12/21/21"/>
  </r>
  <r>
    <x v="256"/>
    <x v="892"/>
    <s v="11911-1"/>
    <n v="500"/>
    <n v="500"/>
    <x v="264"/>
    <d v="2012-12-28T00:00:00"/>
    <n v="1"/>
    <m/>
    <m/>
  </r>
  <r>
    <x v="15"/>
    <x v="562"/>
    <s v="11893-3"/>
    <n v="5"/>
    <n v="5"/>
    <x v="264"/>
    <d v="2013-02-08T00:00:00"/>
    <n v="1"/>
    <m/>
    <m/>
  </r>
  <r>
    <x v="15"/>
    <x v="562"/>
    <s v="11905-3"/>
    <n v="5"/>
    <n v="5"/>
    <x v="264"/>
    <d v="2013-01-11T00:00:00"/>
    <n v="1"/>
    <m/>
    <m/>
  </r>
  <r>
    <x v="15"/>
    <x v="562"/>
    <s v="11804-3"/>
    <n v="5"/>
    <n v="5"/>
    <x v="264"/>
    <d v="2012-12-21T00:00:00"/>
    <n v="1"/>
    <m/>
    <m/>
  </r>
  <r>
    <x v="15"/>
    <x v="556"/>
    <s v="11784-3"/>
    <n v="5"/>
    <n v="5"/>
    <x v="264"/>
    <d v="2013-01-01T00:00:00"/>
    <n v="1"/>
    <m/>
    <m/>
  </r>
  <r>
    <x v="8"/>
    <x v="893"/>
    <s v="11924-1"/>
    <n v="15"/>
    <n v="15"/>
    <x v="264"/>
    <d v="2012-12-26T00:00:00"/>
    <n v="1"/>
    <m/>
    <m/>
  </r>
  <r>
    <x v="4"/>
    <x v="46"/>
    <s v="11899-1"/>
    <n v="117"/>
    <n v="118"/>
    <x v="265"/>
    <d v="2013-01-07T00:00:00"/>
    <n v="1"/>
    <m/>
    <m/>
  </r>
  <r>
    <x v="89"/>
    <x v="831"/>
    <s v="11846-1"/>
    <n v="250"/>
    <n v="250"/>
    <x v="265"/>
    <d v="2012-12-28T00:00:00"/>
    <n v="1"/>
    <m/>
    <m/>
  </r>
  <r>
    <x v="191"/>
    <x v="446"/>
    <s v="11608-3"/>
    <n v="125"/>
    <n v="125"/>
    <x v="265"/>
    <d v="2013-01-04T00:00:00"/>
    <n v="1"/>
    <m/>
    <m/>
  </r>
  <r>
    <x v="191"/>
    <x v="439"/>
    <s v="11608-4"/>
    <n v="125"/>
    <n v="125"/>
    <x v="265"/>
    <d v="2013-01-04T00:00:00"/>
    <n v="1"/>
    <m/>
    <m/>
  </r>
  <r>
    <x v="257"/>
    <x v="721"/>
    <s v="11881-1"/>
    <n v="40"/>
    <n v="40"/>
    <x v="265"/>
    <d v="2013-01-04T00:00:00"/>
    <n v="1"/>
    <m/>
    <m/>
  </r>
  <r>
    <x v="113"/>
    <x v="256"/>
    <s v="11781-9"/>
    <n v="64"/>
    <n v="64"/>
    <x v="265"/>
    <d v="2012-12-31T00:00:00"/>
    <n v="1"/>
    <m/>
    <m/>
  </r>
  <r>
    <x v="113"/>
    <x v="263"/>
    <s v="5"/>
    <n v="32"/>
    <n v="32"/>
    <x v="265"/>
    <d v="2012-12-31T00:00:00"/>
    <n v="1"/>
    <m/>
    <m/>
  </r>
  <r>
    <x v="1"/>
    <x v="205"/>
    <s v="11918-1"/>
    <n v="10"/>
    <n v="10"/>
    <x v="265"/>
    <d v="2012-12-28T00:00:00"/>
    <n v="1"/>
    <m/>
    <m/>
  </r>
  <r>
    <x v="1"/>
    <x v="161"/>
    <s v="11927-1"/>
    <n v="10"/>
    <n v="10"/>
    <x v="265"/>
    <d v="2013-01-03T00:00:00"/>
    <n v="1"/>
    <m/>
    <m/>
  </r>
  <r>
    <x v="28"/>
    <x v="45"/>
    <s v="11909-1"/>
    <n v="250"/>
    <n v="250"/>
    <x v="265"/>
    <d v="2012-12-26T00:00:00"/>
    <n v="1"/>
    <m/>
    <m/>
  </r>
  <r>
    <x v="45"/>
    <x v="894"/>
    <s v="11916-1"/>
    <n v="200"/>
    <n v="200"/>
    <x v="265"/>
    <d v="2013-01-04T00:00:00"/>
    <n v="1"/>
    <m/>
    <m/>
  </r>
  <r>
    <x v="167"/>
    <x v="448"/>
    <s v="11889-1"/>
    <n v="120"/>
    <n v="120"/>
    <x v="265"/>
    <d v="2013-01-04T00:00:00"/>
    <n v="1"/>
    <m/>
    <m/>
  </r>
  <r>
    <x v="70"/>
    <x v="895"/>
    <s v="11937-1"/>
    <n v="100"/>
    <n v="75"/>
    <x v="265"/>
    <d v="2012-12-21T00:00:00"/>
    <n v="1"/>
    <m/>
    <s v="PICKUP"/>
  </r>
  <r>
    <x v="70"/>
    <x v="896"/>
    <s v="3"/>
    <n v="25"/>
    <n v="10"/>
    <x v="265"/>
    <d v="2012-12-21T00:00:00"/>
    <n v="1"/>
    <m/>
    <s v="PICKUP"/>
  </r>
  <r>
    <x v="15"/>
    <x v="182"/>
    <s v="11874-2"/>
    <n v="25"/>
    <n v="25"/>
    <x v="265"/>
    <d v="2012-01-07T00:00:00"/>
    <n v="1"/>
    <m/>
    <m/>
  </r>
  <r>
    <x v="15"/>
    <x v="873"/>
    <s v="11817-2"/>
    <n v="24"/>
    <n v="24"/>
    <x v="265"/>
    <d v="2012-01-07T00:00:00"/>
    <n v="1"/>
    <m/>
    <m/>
  </r>
  <r>
    <x v="15"/>
    <x v="897"/>
    <s v="11850-6"/>
    <n v="10"/>
    <n v="10"/>
    <x v="265"/>
    <d v="2012-01-04T00:00:00"/>
    <n v="1"/>
    <m/>
    <m/>
  </r>
  <r>
    <x v="15"/>
    <x v="556"/>
    <s v="11651-3"/>
    <n v="5"/>
    <n v="5"/>
    <x v="266"/>
    <d v="2013-01-11T00:00:00"/>
    <n v="1"/>
    <m/>
    <m/>
  </r>
  <r>
    <x v="70"/>
    <x v="164"/>
    <s v="11937-2"/>
    <n v="25"/>
    <n v="25"/>
    <x v="266"/>
    <d v="2013-01-05T00:00:00"/>
    <n v="1"/>
    <m/>
    <m/>
  </r>
  <r>
    <x v="190"/>
    <x v="898"/>
    <s v="11885-1"/>
    <n v="50"/>
    <n v="50"/>
    <x v="266"/>
    <d v="2013-01-04T00:00:00"/>
    <n v="1"/>
    <m/>
    <m/>
  </r>
  <r>
    <x v="93"/>
    <x v="208"/>
    <s v="11915-1"/>
    <n v="115"/>
    <n v="115"/>
    <x v="266"/>
    <d v="2013-01-10T00:00:00"/>
    <n v="1"/>
    <m/>
    <s v="CHANGE DATE"/>
  </r>
  <r>
    <x v="8"/>
    <x v="313"/>
    <s v="11864-2"/>
    <n v="200"/>
    <n v="200"/>
    <x v="266"/>
    <d v="2013-01-03T00:00:00"/>
    <n v="1"/>
    <m/>
    <m/>
  </r>
  <r>
    <x v="8"/>
    <x v="69"/>
    <s v="11855-1"/>
    <n v="250"/>
    <n v="250"/>
    <x v="266"/>
    <d v="2013-01-05T00:00:00"/>
    <n v="1"/>
    <m/>
    <s v="CHANGE DATE"/>
  </r>
  <r>
    <x v="7"/>
    <x v="9"/>
    <s v="11939-1"/>
    <n v="100"/>
    <n v="120"/>
    <x v="267"/>
    <d v="2013-01-17T00:00:00"/>
    <n v="1"/>
    <m/>
    <s v="CHANGE DATE"/>
  </r>
  <r>
    <x v="33"/>
    <x v="96"/>
    <s v="11952-1"/>
    <n v="12"/>
    <n v="12"/>
    <x v="267"/>
    <d v="2013-01-08T00:00:00"/>
    <n v="1"/>
    <m/>
    <m/>
  </r>
  <r>
    <x v="210"/>
    <x v="899"/>
    <s v="11947-1"/>
    <n v="6"/>
    <n v="6"/>
    <x v="267"/>
    <d v="2013-01-09T00:00:00"/>
    <n v="1"/>
    <m/>
    <m/>
  </r>
  <r>
    <x v="162"/>
    <x v="822"/>
    <s v="11901-1"/>
    <n v="4"/>
    <n v="4"/>
    <x v="267"/>
    <d v="2013-01-04T00:00:00"/>
    <n v="1"/>
    <m/>
    <m/>
  </r>
  <r>
    <x v="70"/>
    <x v="900"/>
    <s v="11937-4"/>
    <n v="15"/>
    <n v="15"/>
    <x v="267"/>
    <d v="2013-01-05T00:00:00"/>
    <n v="1"/>
    <m/>
    <m/>
  </r>
  <r>
    <x v="258"/>
    <x v="235"/>
    <s v="11847-1"/>
    <n v="57"/>
    <n v="57"/>
    <x v="268"/>
    <d v="2013-01-10T00:00:00"/>
    <n v="1"/>
    <m/>
    <m/>
  </r>
  <r>
    <x v="258"/>
    <x v="561"/>
    <s v="2"/>
    <n v="25"/>
    <n v="25"/>
    <x v="268"/>
    <d v="2013-01-10T00:00:00"/>
    <n v="1"/>
    <m/>
    <m/>
  </r>
  <r>
    <x v="15"/>
    <x v="858"/>
    <s v="11840-2"/>
    <n v="5"/>
    <n v="5"/>
    <x v="268"/>
    <d v="2013-01-11T00:00:00"/>
    <n v="1"/>
    <m/>
    <m/>
  </r>
  <r>
    <x v="4"/>
    <x v="94"/>
    <s v="11923-1"/>
    <n v="50"/>
    <n v="53"/>
    <x v="269"/>
    <d v="2013-01-14T00:00:00"/>
    <n v="1"/>
    <m/>
    <m/>
  </r>
  <r>
    <x v="49"/>
    <x v="859"/>
    <s v="11886-2"/>
    <n v="25"/>
    <n v="25"/>
    <x v="269"/>
    <d v="2013-01-14T00:00:00"/>
    <n v="1"/>
    <m/>
    <m/>
  </r>
  <r>
    <x v="186"/>
    <x v="125"/>
    <s v="11928-1"/>
    <n v="50"/>
    <n v="50"/>
    <x v="269"/>
    <d v="2013-01-14T00:00:00"/>
    <n v="1"/>
    <m/>
    <m/>
  </r>
  <r>
    <x v="81"/>
    <x v="901"/>
    <s v="11929-1"/>
    <n v="100"/>
    <n v="100"/>
    <x v="269"/>
    <d v="2013-01-18T00:00:00"/>
    <n v="1"/>
    <m/>
    <m/>
  </r>
  <r>
    <x v="15"/>
    <x v="435"/>
    <s v="11850-4"/>
    <n v="10"/>
    <n v="10"/>
    <x v="269"/>
    <d v="2013-01-14T00:00:00"/>
    <n v="1"/>
    <m/>
    <m/>
  </r>
  <r>
    <x v="46"/>
    <x v="544"/>
    <s v="11920-1"/>
    <n v="200"/>
    <n v="200"/>
    <x v="269"/>
    <d v="2013-01-08T00:00:00"/>
    <n v="1"/>
    <m/>
    <m/>
  </r>
  <r>
    <x v="6"/>
    <x v="311"/>
    <s v="11933-1"/>
    <n v="50"/>
    <n v="56"/>
    <x v="270"/>
    <d v="2013-01-11T00:00:00"/>
    <n v="1"/>
    <m/>
    <m/>
  </r>
  <r>
    <x v="6"/>
    <x v="599"/>
    <s v="2"/>
    <n v="50"/>
    <n v="50"/>
    <x v="270"/>
    <d v="2013-01-11T00:00:00"/>
    <n v="1"/>
    <m/>
    <m/>
  </r>
  <r>
    <x v="6"/>
    <x v="250"/>
    <s v="11931-1"/>
    <n v="50"/>
    <n v="50"/>
    <x v="270"/>
    <d v="2013-01-14T00:00:00"/>
    <n v="1"/>
    <m/>
    <m/>
  </r>
  <r>
    <x v="93"/>
    <x v="24"/>
    <s v="11908-2"/>
    <n v="200"/>
    <n v="200"/>
    <x v="270"/>
    <d v="2013-01-10T00:00:00"/>
    <n v="1"/>
    <m/>
    <m/>
  </r>
  <r>
    <x v="53"/>
    <x v="468"/>
    <s v="11900-1"/>
    <n v="25"/>
    <n v="25"/>
    <x v="270"/>
    <d v="2013-01-11T00:00:00"/>
    <n v="1"/>
    <m/>
    <m/>
  </r>
  <r>
    <x v="7"/>
    <x v="143"/>
    <s v="11867-1"/>
    <n v="500"/>
    <n v="525"/>
    <x v="270"/>
    <d v="2013-01-15T00:00:00"/>
    <n v="1"/>
    <m/>
    <m/>
  </r>
  <r>
    <x v="259"/>
    <x v="902"/>
    <s v="11896-1"/>
    <n v="40"/>
    <n v="40"/>
    <x v="270"/>
    <d v="2013-01-14T00:00:00"/>
    <n v="1"/>
    <m/>
    <m/>
  </r>
  <r>
    <x v="259"/>
    <x v="903"/>
    <s v="11896-2"/>
    <n v="10"/>
    <n v="10"/>
    <x v="270"/>
    <d v="2013-01-14T00:00:00"/>
    <n v="1"/>
    <m/>
    <m/>
  </r>
  <r>
    <x v="33"/>
    <x v="96"/>
    <s v="11975-1"/>
    <n v="6"/>
    <n v="6"/>
    <x v="270"/>
    <d v="2013-01-14T00:00:00"/>
    <n v="1"/>
    <m/>
    <m/>
  </r>
  <r>
    <x v="15"/>
    <x v="435"/>
    <s v="11850-4"/>
    <n v="10"/>
    <n v="10"/>
    <x v="270"/>
    <d v="2013-01-14T00:00:00"/>
    <n v="1"/>
    <m/>
    <m/>
  </r>
  <r>
    <x v="212"/>
    <x v="856"/>
    <s v="11973-1"/>
    <n v="20"/>
    <n v="20"/>
    <x v="270"/>
    <d v="2013-01-14T00:00:00"/>
    <n v="1"/>
    <m/>
    <m/>
  </r>
  <r>
    <x v="115"/>
    <x v="904"/>
    <s v="11879-1"/>
    <n v="20"/>
    <n v="20"/>
    <x v="270"/>
    <d v="2013-01-04T00:00:00"/>
    <n v="0"/>
    <m/>
    <s v="LATE FROM OUT SOURCE"/>
  </r>
  <r>
    <x v="115"/>
    <x v="905"/>
    <s v="2"/>
    <n v="20"/>
    <n v="20"/>
    <x v="270"/>
    <d v="2013-01-04T00:00:00"/>
    <n v="0"/>
    <m/>
    <s v="LATE FROM OUT SOURCE"/>
  </r>
  <r>
    <x v="248"/>
    <x v="878"/>
    <s v="11675-3"/>
    <n v="25"/>
    <n v="25"/>
    <x v="271"/>
    <d v="2013-01-18T00:00:00"/>
    <n v="1"/>
    <m/>
    <m/>
  </r>
  <r>
    <x v="116"/>
    <x v="274"/>
    <s v="11942-1"/>
    <n v="200"/>
    <n v="200"/>
    <x v="271"/>
    <d v="2013-01-16T00:00:00"/>
    <n v="1"/>
    <m/>
    <m/>
  </r>
  <r>
    <x v="109"/>
    <x v="906"/>
    <s v="11940-1"/>
    <n v="50"/>
    <n v="50"/>
    <x v="271"/>
    <d v="2013-01-11T00:00:00"/>
    <n v="1"/>
    <m/>
    <m/>
  </r>
  <r>
    <x v="260"/>
    <x v="907"/>
    <s v="11801-1"/>
    <n v="100"/>
    <n v="100"/>
    <x v="272"/>
    <d v="2013-01-18T00:00:00"/>
    <n v="1"/>
    <m/>
    <m/>
  </r>
  <r>
    <x v="212"/>
    <x v="856"/>
    <s v="11974-1"/>
    <n v="20"/>
    <n v="20"/>
    <x v="272"/>
    <d v="2013-01-15T00:00:00"/>
    <n v="1"/>
    <m/>
    <m/>
  </r>
  <r>
    <x v="15"/>
    <x v="21"/>
    <s v="11873-1"/>
    <n v="25"/>
    <n v="25"/>
    <x v="272"/>
    <d v="2013-01-29T00:00:00"/>
    <n v="1"/>
    <m/>
    <s v="CUSTOMER NEED SOON"/>
  </r>
  <r>
    <x v="246"/>
    <x v="852"/>
    <s v="11647-1"/>
    <n v="865"/>
    <n v="865"/>
    <x v="272"/>
    <d v="2013-01-18T00:00:00"/>
    <n v="1"/>
    <m/>
    <s v="IT WAS IN HOLD"/>
  </r>
  <r>
    <x v="246"/>
    <x v="851"/>
    <s v="11647-2"/>
    <n v="270"/>
    <n v="270"/>
    <x v="272"/>
    <d v="2013-01-18T00:00:00"/>
    <n v="1"/>
    <m/>
    <s v="IT WAS IN HOLD"/>
  </r>
  <r>
    <x v="261"/>
    <x v="908"/>
    <s v="11926-2"/>
    <n v="5"/>
    <n v="5"/>
    <x v="272"/>
    <d v="2013-01-11T00:00:00"/>
    <n v="1"/>
    <m/>
    <m/>
  </r>
  <r>
    <x v="95"/>
    <x v="909"/>
    <s v="11921-2"/>
    <n v="2"/>
    <n v="2"/>
    <x v="272"/>
    <d v="2013-01-15T00:00:00"/>
    <n v="1"/>
    <m/>
    <m/>
  </r>
  <r>
    <x v="95"/>
    <x v="910"/>
    <s v="11922-2"/>
    <n v="2"/>
    <n v="2"/>
    <x v="272"/>
    <d v="2013-01-15T00:00:00"/>
    <n v="1"/>
    <m/>
    <m/>
  </r>
  <r>
    <x v="90"/>
    <x v="367"/>
    <s v="11991-1"/>
    <n v="600"/>
    <n v="600"/>
    <x v="273"/>
    <s v="KANBAN"/>
    <n v="1"/>
    <m/>
    <m/>
  </r>
  <r>
    <x v="49"/>
    <x v="911"/>
    <s v="11887-2"/>
    <n v="25"/>
    <n v="25"/>
    <x v="273"/>
    <d v="2013-01-18T00:00:00"/>
    <n v="1"/>
    <m/>
    <m/>
  </r>
  <r>
    <x v="15"/>
    <x v="858"/>
    <s v="11875-2"/>
    <n v="14"/>
    <n v="14"/>
    <x v="273"/>
    <d v="2013-01-22T00:00:00"/>
    <n v="1"/>
    <m/>
    <m/>
  </r>
  <r>
    <x v="49"/>
    <x v="912"/>
    <s v="11892-2"/>
    <n v="5"/>
    <n v="5"/>
    <x v="273"/>
    <d v="2013-01-10T00:00:00"/>
    <n v="1"/>
    <m/>
    <s v="CUSTOMER TEST FIX HAVE PROBLEM"/>
  </r>
  <r>
    <x v="15"/>
    <x v="913"/>
    <s v="11932-1"/>
    <n v="10"/>
    <n v="10"/>
    <x v="273"/>
    <d v="2013-01-10T00:00:00"/>
    <n v="1"/>
    <m/>
    <s v="CUSTOMER DID TEST AT ACI"/>
  </r>
  <r>
    <x v="15"/>
    <x v="858"/>
    <s v="11880-2"/>
    <n v="4"/>
    <n v="4"/>
    <x v="274"/>
    <d v="2013-01-22T00:00:00"/>
    <n v="1"/>
    <m/>
    <m/>
  </r>
  <r>
    <x v="15"/>
    <x v="21"/>
    <s v="11971-1"/>
    <n v="25"/>
    <n v="25"/>
    <x v="275"/>
    <d v="2013-01-29T00:00:00"/>
    <n v="1"/>
    <m/>
    <m/>
  </r>
  <r>
    <x v="262"/>
    <x v="752"/>
    <s v="11903-2"/>
    <n v="200"/>
    <n v="200"/>
    <x v="275"/>
    <d v="2013-01-18T00:00:00"/>
    <n v="1"/>
    <m/>
    <m/>
  </r>
  <r>
    <x v="262"/>
    <x v="752"/>
    <s v="3"/>
    <n v="300"/>
    <n v="300"/>
    <x v="275"/>
    <d v="2013-01-18T00:00:00"/>
    <n v="1"/>
    <m/>
    <m/>
  </r>
  <r>
    <x v="191"/>
    <x v="914"/>
    <s v="11973-2"/>
    <n v="12"/>
    <n v="10"/>
    <x v="275"/>
    <d v="2013-01-18T00:00:00"/>
    <n v="1"/>
    <m/>
    <m/>
  </r>
  <r>
    <x v="131"/>
    <x v="915"/>
    <s v="11986-3"/>
    <n v="50"/>
    <n v="54"/>
    <x v="276"/>
    <d v="2013-01-18T00:00:00"/>
    <n v="1"/>
    <m/>
    <m/>
  </r>
  <r>
    <x v="15"/>
    <x v="858"/>
    <s v="11893-2"/>
    <n v="4"/>
    <n v="4"/>
    <x v="276"/>
    <d v="2013-01-31T00:00:00"/>
    <n v="1"/>
    <m/>
    <m/>
  </r>
  <r>
    <x v="187"/>
    <x v="857"/>
    <s v="11999-1"/>
    <n v="4"/>
    <n v="4"/>
    <x v="276"/>
    <d v="2013-01-22T00:00:00"/>
    <n v="1"/>
    <m/>
    <m/>
  </r>
  <r>
    <x v="246"/>
    <x v="851"/>
    <s v="11647-2"/>
    <n v="1000"/>
    <n v="270"/>
    <x v="276"/>
    <d v="2013-01-31T00:00:00"/>
    <n v="1"/>
    <m/>
    <s v="IT WAS IN HOLD"/>
  </r>
  <r>
    <x v="4"/>
    <x v="916"/>
    <s v="11994-1"/>
    <n v="5"/>
    <n v="5"/>
    <x v="276"/>
    <d v="2013-01-18T00:00:00"/>
    <n v="1"/>
    <m/>
    <m/>
  </r>
  <r>
    <x v="252"/>
    <x v="917"/>
    <s v="11838-1"/>
    <n v="200"/>
    <n v="20"/>
    <x v="276"/>
    <d v="2012-01-05T00:00:00"/>
    <n v="1"/>
    <m/>
    <s v="WE SHIP PARTIAL"/>
  </r>
  <r>
    <x v="252"/>
    <x v="918"/>
    <s v="7"/>
    <n v="200"/>
    <n v="16"/>
    <x v="276"/>
    <d v="2013-01-11T00:00:00"/>
    <n v="1"/>
    <m/>
    <m/>
  </r>
  <r>
    <x v="252"/>
    <x v="919"/>
    <s v="8"/>
    <n v="200"/>
    <n v="178"/>
    <x v="276"/>
    <d v="2013-01-16T00:00:00"/>
    <n v="1"/>
    <m/>
    <m/>
  </r>
  <r>
    <x v="252"/>
    <x v="920"/>
    <s v="9"/>
    <n v="200"/>
    <n v="36"/>
    <x v="276"/>
    <d v="2013-01-25T00:00:00"/>
    <n v="1"/>
    <m/>
    <m/>
  </r>
  <r>
    <x v="104"/>
    <x v="668"/>
    <s v="11333-3"/>
    <n v="6"/>
    <n v="6"/>
    <x v="277"/>
    <d v="2012-10-01T00:00:00"/>
    <n v="1"/>
    <m/>
    <s v="LONG LEAD PARTS"/>
  </r>
  <r>
    <x v="29"/>
    <x v="729"/>
    <s v="11964-1"/>
    <n v="10"/>
    <n v="10"/>
    <x v="277"/>
    <d v="2013-01-28T00:00:00"/>
    <n v="1"/>
    <m/>
    <m/>
  </r>
  <r>
    <x v="1"/>
    <x v="498"/>
    <s v="12022-1"/>
    <n v="10"/>
    <n v="10"/>
    <x v="277"/>
    <d v="2013-01-21T00:00:00"/>
    <n v="1"/>
    <m/>
    <m/>
  </r>
  <r>
    <x v="28"/>
    <x v="921"/>
    <s v="11951-1"/>
    <n v="250"/>
    <n v="250"/>
    <x v="277"/>
    <d v="2013-01-22T00:00:00"/>
    <n v="1"/>
    <m/>
    <m/>
  </r>
  <r>
    <x v="48"/>
    <x v="89"/>
    <s v="11907-1"/>
    <n v="50"/>
    <n v="50"/>
    <x v="277"/>
    <d v="2013-01-21T00:00:00"/>
    <n v="1"/>
    <m/>
    <m/>
  </r>
  <r>
    <x v="131"/>
    <x v="379"/>
    <s v="11986-2"/>
    <n v="42"/>
    <n v="42"/>
    <x v="277"/>
    <d v="2013-01-19T00:00:00"/>
    <n v="1"/>
    <m/>
    <m/>
  </r>
  <r>
    <x v="15"/>
    <x v="922"/>
    <s v="11997-1"/>
    <n v="10"/>
    <n v="10"/>
    <x v="273"/>
    <d v="2013-01-17T00:00:00"/>
    <n v="1"/>
    <m/>
    <m/>
  </r>
  <r>
    <x v="15"/>
    <x v="923"/>
    <s v="2"/>
    <n v="10"/>
    <n v="10"/>
    <x v="273"/>
    <d v="2013-01-17T00:00:00"/>
    <n v="1"/>
    <m/>
    <m/>
  </r>
  <r>
    <x v="15"/>
    <x v="924"/>
    <s v="3"/>
    <n v="10"/>
    <n v="10"/>
    <x v="273"/>
    <d v="2013-01-17T00:00:00"/>
    <n v="1"/>
    <m/>
    <m/>
  </r>
  <r>
    <x v="1"/>
    <x v="925"/>
    <s v="11953-1"/>
    <n v="10"/>
    <n v="10"/>
    <x v="273"/>
    <d v="2013-01-23T00:00:00"/>
    <n v="1"/>
    <m/>
    <m/>
  </r>
  <r>
    <x v="1"/>
    <x v="53"/>
    <s v="2"/>
    <n v="10"/>
    <n v="10"/>
    <x v="273"/>
    <d v="2013-01-23T00:00:00"/>
    <n v="1"/>
    <m/>
    <m/>
  </r>
  <r>
    <x v="1"/>
    <x v="799"/>
    <s v="3"/>
    <n v="10"/>
    <n v="10"/>
    <x v="273"/>
    <d v="2013-01-23T00:00:00"/>
    <n v="1"/>
    <m/>
    <m/>
  </r>
  <r>
    <x v="1"/>
    <x v="461"/>
    <s v="4"/>
    <n v="10"/>
    <n v="10"/>
    <x v="273"/>
    <d v="2013-01-23T00:00:00"/>
    <n v="1"/>
    <m/>
    <m/>
  </r>
  <r>
    <x v="54"/>
    <x v="106"/>
    <s v="11786-3"/>
    <n v="25"/>
    <n v="25"/>
    <x v="273"/>
    <d v="2013-01-25T00:00:00"/>
    <n v="1"/>
    <m/>
    <m/>
  </r>
  <r>
    <x v="216"/>
    <x v="719"/>
    <s v="11955-1"/>
    <n v="250"/>
    <n v="273"/>
    <x v="278"/>
    <d v="2013-01-24T00:00:00"/>
    <n v="1"/>
    <m/>
    <m/>
  </r>
  <r>
    <x v="13"/>
    <x v="926"/>
    <s v="11852-2"/>
    <n v="200"/>
    <n v="200"/>
    <x v="278"/>
    <d v="2013-01-28T00:00:00"/>
    <n v="1"/>
    <m/>
    <m/>
  </r>
  <r>
    <x v="23"/>
    <x v="38"/>
    <s v="11890-3"/>
    <n v="31"/>
    <n v="20"/>
    <x v="278"/>
    <d v="2013-01-15T00:00:00"/>
    <n v="1"/>
    <m/>
    <s v="LONG LEAD PARTS"/>
  </r>
  <r>
    <x v="162"/>
    <x v="822"/>
    <s v="11945-2"/>
    <n v="20"/>
    <n v="20"/>
    <x v="279"/>
    <d v="2013-02-04T00:00:00"/>
    <n v="1"/>
    <m/>
    <m/>
  </r>
  <r>
    <x v="9"/>
    <x v="518"/>
    <s v="12018-1"/>
    <n v="55"/>
    <n v="55"/>
    <x v="279"/>
    <d v="2013-01-24T00:00:00"/>
    <n v="1"/>
    <m/>
    <m/>
  </r>
  <r>
    <x v="90"/>
    <x v="927"/>
    <s v="11912-1"/>
    <n v="50"/>
    <n v="50"/>
    <x v="279"/>
    <d v="2013-02-04T00:00:00"/>
    <n v="1"/>
    <m/>
    <s v="CHANGE DATE"/>
  </r>
  <r>
    <x v="16"/>
    <x v="23"/>
    <s v="12004-1"/>
    <n v="20"/>
    <n v="20"/>
    <x v="279"/>
    <d v="2013-01-25T00:00:00"/>
    <n v="1"/>
    <m/>
    <m/>
  </r>
  <r>
    <x v="53"/>
    <x v="928"/>
    <s v="11980-1"/>
    <n v="25"/>
    <n v="25"/>
    <x v="279"/>
    <d v="2013-01-25T00:00:00"/>
    <n v="1"/>
    <m/>
    <m/>
  </r>
  <r>
    <x v="259"/>
    <x v="902"/>
    <s v="11950-2"/>
    <n v="40"/>
    <n v="40"/>
    <x v="279"/>
    <d v="2013-01-25T00:00:00"/>
    <n v="1"/>
    <m/>
    <m/>
  </r>
  <r>
    <x v="263"/>
    <x v="929"/>
    <s v="11958-2"/>
    <n v="10"/>
    <n v="10"/>
    <x v="279"/>
    <d v="2013-01-25T00:00:00"/>
    <n v="1"/>
    <m/>
    <m/>
  </r>
  <r>
    <x v="218"/>
    <x v="930"/>
    <s v="12020-1"/>
    <n v="3"/>
    <n v="2"/>
    <x v="280"/>
    <d v="2013-01-28T00:00:00"/>
    <n v="1"/>
    <m/>
    <s v="ONE SHIP EARLY"/>
  </r>
  <r>
    <x v="264"/>
    <x v="931"/>
    <s v="11946-1"/>
    <n v="2"/>
    <n v="2"/>
    <x v="280"/>
    <d v="2013-01-28T00:00:00"/>
    <n v="1"/>
    <m/>
    <m/>
  </r>
  <r>
    <x v="53"/>
    <x v="932"/>
    <s v="11996-1"/>
    <n v="25"/>
    <n v="25"/>
    <x v="280"/>
    <d v="2013-01-25T00:00:00"/>
    <n v="1"/>
    <m/>
    <m/>
  </r>
  <r>
    <x v="113"/>
    <x v="263"/>
    <s v="11781-6"/>
    <n v="32"/>
    <n v="32"/>
    <x v="280"/>
    <d v="2013-01-30T00:00:00"/>
    <n v="1"/>
    <m/>
    <m/>
  </r>
  <r>
    <x v="13"/>
    <x v="209"/>
    <s v="11884-2"/>
    <n v="50"/>
    <n v="50"/>
    <x v="281"/>
    <d v="2013-02-01T00:00:00"/>
    <n v="1"/>
    <m/>
    <m/>
  </r>
  <r>
    <x v="13"/>
    <x v="547"/>
    <s v="11883-2"/>
    <n v="250"/>
    <n v="250"/>
    <x v="281"/>
    <d v="2013-02-01T00:00:00"/>
    <n v="1"/>
    <m/>
    <m/>
  </r>
  <r>
    <x v="128"/>
    <x v="444"/>
    <s v="11968-1"/>
    <n v="1008"/>
    <n v="1008"/>
    <x v="281"/>
    <d v="2013-01-28T00:00:00"/>
    <n v="1"/>
    <m/>
    <m/>
  </r>
  <r>
    <x v="9"/>
    <x v="518"/>
    <s v="12018-2"/>
    <n v="45"/>
    <n v="45"/>
    <x v="281"/>
    <d v="2013-01-28T00:00:00"/>
    <n v="1"/>
    <m/>
    <m/>
  </r>
  <r>
    <x v="49"/>
    <x v="933"/>
    <s v="11998-1"/>
    <n v="3"/>
    <n v="3"/>
    <x v="281"/>
    <d v="2013-01-29T00:00:00"/>
    <n v="1"/>
    <m/>
    <m/>
  </r>
  <r>
    <x v="49"/>
    <x v="934"/>
    <s v="2"/>
    <n v="3"/>
    <n v="3"/>
    <x v="281"/>
    <d v="2013-01-29T00:00:00"/>
    <n v="1"/>
    <m/>
    <m/>
  </r>
  <r>
    <x v="104"/>
    <x v="829"/>
    <s v="11771-1"/>
    <n v="138"/>
    <n v="138"/>
    <x v="281"/>
    <s v="OPEN"/>
    <n v="1"/>
    <m/>
    <s v="CUSTOMER GIVE LATE PARTS"/>
  </r>
  <r>
    <x v="246"/>
    <x v="851"/>
    <s v="11647-2"/>
    <n v="230"/>
    <n v="230"/>
    <x v="281"/>
    <s v="HOLD"/>
    <n v="1"/>
    <m/>
    <m/>
  </r>
  <r>
    <x v="265"/>
    <x v="935"/>
    <s v="11981-2"/>
    <n v="4"/>
    <n v="4"/>
    <x v="281"/>
    <d v="2013-01-28T00:00:00"/>
    <n v="1"/>
    <m/>
    <m/>
  </r>
  <r>
    <x v="18"/>
    <x v="322"/>
    <s v="11954-2"/>
    <n v="500"/>
    <n v="500"/>
    <x v="282"/>
    <d v="2013-01-30T00:00:00"/>
    <n v="1"/>
    <m/>
    <m/>
  </r>
  <r>
    <x v="18"/>
    <x v="279"/>
    <s v="3"/>
    <n v="250"/>
    <n v="250"/>
    <x v="282"/>
    <d v="2013-01-30T00:00:00"/>
    <n v="1"/>
    <m/>
    <m/>
  </r>
  <r>
    <x v="212"/>
    <x v="936"/>
    <s v="11987-1"/>
    <n v="150"/>
    <n v="150"/>
    <x v="282"/>
    <d v="2013-02-01T00:00:00"/>
    <n v="1"/>
    <m/>
    <m/>
  </r>
  <r>
    <x v="140"/>
    <x v="438"/>
    <s v="12006-1"/>
    <n v="500"/>
    <n v="500"/>
    <x v="282"/>
    <s v="ACI"/>
    <n v="1"/>
    <m/>
    <m/>
  </r>
  <r>
    <x v="23"/>
    <x v="861"/>
    <s v="11967-2"/>
    <n v="25"/>
    <n v="25"/>
    <x v="282"/>
    <d v="2013-01-25T00:00:00"/>
    <n v="1"/>
    <m/>
    <s v="HAND DEL"/>
  </r>
  <r>
    <x v="18"/>
    <x v="369"/>
    <s v="11954-1"/>
    <n v="500"/>
    <n v="500"/>
    <x v="282"/>
    <d v="2013-01-30T00:00:00"/>
    <n v="1"/>
    <m/>
    <m/>
  </r>
  <r>
    <x v="103"/>
    <x v="50"/>
    <s v="11960-1"/>
    <n v="25"/>
    <n v="25"/>
    <x v="283"/>
    <d v="2013-02-05T00:00:00"/>
    <n v="1"/>
    <m/>
    <m/>
  </r>
  <r>
    <x v="29"/>
    <x v="403"/>
    <s v="11957-1"/>
    <n v="50"/>
    <n v="52"/>
    <x v="283"/>
    <d v="2013-02-01T00:00:00"/>
    <n v="1"/>
    <m/>
    <m/>
  </r>
  <r>
    <x v="104"/>
    <x v="114"/>
    <s v="11962-1"/>
    <n v="10"/>
    <n v="10"/>
    <x v="283"/>
    <d v="2013-02-01T00:00:00"/>
    <n v="1"/>
    <m/>
    <m/>
  </r>
  <r>
    <x v="16"/>
    <x v="519"/>
    <s v="11989-1"/>
    <n v="6"/>
    <n v="6"/>
    <x v="283"/>
    <d v="2013-01-31T00:00:00"/>
    <n v="1"/>
    <m/>
    <m/>
  </r>
  <r>
    <x v="90"/>
    <x v="368"/>
    <s v="11480-1"/>
    <n v="200"/>
    <n v="200"/>
    <x v="283"/>
    <d v="2013-02-05T00:00:00"/>
    <n v="1"/>
    <m/>
    <m/>
  </r>
  <r>
    <x v="23"/>
    <x v="784"/>
    <s v="11978-2"/>
    <n v="25"/>
    <n v="25"/>
    <x v="283"/>
    <d v="2013-01-29T00:00:00"/>
    <n v="1"/>
    <m/>
    <s v="HAND DEL"/>
  </r>
  <r>
    <x v="63"/>
    <x v="121"/>
    <s v="11966-1"/>
    <n v="10000"/>
    <n v="10034"/>
    <x v="283"/>
    <d v="2013-02-04T00:00:00"/>
    <n v="1"/>
    <m/>
    <m/>
  </r>
  <r>
    <x v="15"/>
    <x v="562"/>
    <s v="11851-6"/>
    <n v="5"/>
    <n v="5"/>
    <x v="283"/>
    <d v="2013-01-21T00:00:00"/>
    <n v="0"/>
    <n v="0"/>
    <s v="ET TOOL TIME"/>
  </r>
  <r>
    <x v="266"/>
    <x v="609"/>
    <s v="12001-2"/>
    <n v="19"/>
    <n v="19"/>
    <x v="284"/>
    <d v="2013-02-04T00:00:00"/>
    <n v="1"/>
    <m/>
    <m/>
  </r>
  <r>
    <x v="63"/>
    <x v="214"/>
    <s v="11965-1"/>
    <n v="15000"/>
    <n v="15029"/>
    <x v="284"/>
    <d v="2013-02-04T00:00:00"/>
    <n v="1"/>
    <m/>
    <m/>
  </r>
  <r>
    <x v="4"/>
    <x v="937"/>
    <s v="11899-1"/>
    <n v="83"/>
    <n v="87"/>
    <x v="284"/>
    <d v="2013-01-16T00:00:00"/>
    <n v="0"/>
    <m/>
    <s v="LATE FROM OUT SOURCE"/>
  </r>
  <r>
    <x v="15"/>
    <x v="562"/>
    <s v="11917-1"/>
    <n v="6"/>
    <n v="6"/>
    <x v="284"/>
    <d v="2013-01-21T00:00:00"/>
    <n v="0"/>
    <n v="0"/>
    <s v="ET TOOK TIME"/>
  </r>
  <r>
    <x v="15"/>
    <x v="562"/>
    <s v="11944-3"/>
    <n v="5"/>
    <n v="5"/>
    <x v="284"/>
    <d v="2013-02-01T00:00:00"/>
    <n v="1"/>
    <m/>
    <m/>
  </r>
  <r>
    <x v="15"/>
    <x v="562"/>
    <s v="11851-3"/>
    <n v="5"/>
    <n v="5"/>
    <x v="284"/>
    <d v="2013-01-18T00:00:00"/>
    <n v="0"/>
    <n v="0"/>
    <s v="ET TOOK TIME"/>
  </r>
  <r>
    <x v="15"/>
    <x v="556"/>
    <s v="11934-3"/>
    <n v="5"/>
    <n v="5"/>
    <x v="285"/>
    <d v="2013-01-29T00:00:00"/>
    <n v="1"/>
    <m/>
    <m/>
  </r>
  <r>
    <x v="15"/>
    <x v="562"/>
    <s v="12012-3"/>
    <n v="5"/>
    <n v="5"/>
    <x v="285"/>
    <d v="2013-01-31T00:00:00"/>
    <n v="1"/>
    <m/>
    <m/>
  </r>
  <r>
    <x v="217"/>
    <x v="721"/>
    <s v="12015-1"/>
    <n v="20"/>
    <n v="20"/>
    <x v="285"/>
    <d v="2013-02-01T00:00:00"/>
    <n v="1"/>
    <m/>
    <m/>
  </r>
  <r>
    <x v="196"/>
    <x v="938"/>
    <s v="12003-1"/>
    <n v="20"/>
    <n v="20"/>
    <x v="285"/>
    <d v="2013-02-04T00:00:00"/>
    <n v="1"/>
    <m/>
    <m/>
  </r>
  <r>
    <x v="123"/>
    <x v="316"/>
    <s v="11992-1"/>
    <n v="200"/>
    <n v="200"/>
    <x v="285"/>
    <d v="2013-02-01T00:00:00"/>
    <n v="1"/>
    <m/>
    <m/>
  </r>
  <r>
    <x v="7"/>
    <x v="329"/>
    <s v="11976-1"/>
    <n v="500"/>
    <n v="512"/>
    <x v="286"/>
    <d v="2013-02-06T00:00:00"/>
    <n v="1"/>
    <m/>
    <m/>
  </r>
  <r>
    <x v="53"/>
    <x v="939"/>
    <s v="12007-1"/>
    <n v="25"/>
    <n v="25"/>
    <x v="286"/>
    <d v="2013-02-01T00:00:00"/>
    <n v="1"/>
    <m/>
    <m/>
  </r>
  <r>
    <x v="1"/>
    <x v="384"/>
    <s v="12002-1"/>
    <n v="10"/>
    <n v="10"/>
    <x v="286"/>
    <d v="2013-02-04T00:00:00"/>
    <n v="1"/>
    <m/>
    <m/>
  </r>
  <r>
    <x v="15"/>
    <x v="57"/>
    <s v="11858-2"/>
    <n v="25"/>
    <n v="25"/>
    <x v="286"/>
    <d v="2013-02-04T00:00:00"/>
    <n v="1"/>
    <m/>
    <m/>
  </r>
  <r>
    <x v="23"/>
    <x v="38"/>
    <s v="11890-3"/>
    <n v="11"/>
    <n v="11"/>
    <x v="286"/>
    <d v="2013-01-15T00:00:00"/>
    <n v="1"/>
    <m/>
    <s v="PARTS CAME LATE"/>
  </r>
  <r>
    <x v="33"/>
    <x v="940"/>
    <s v="11956-1"/>
    <n v="250"/>
    <n v="250"/>
    <x v="286"/>
    <d v="2013-02-08T00:00:00"/>
    <n v="1"/>
    <m/>
    <m/>
  </r>
  <r>
    <x v="15"/>
    <x v="21"/>
    <s v="12000-1"/>
    <n v="25"/>
    <n v="25"/>
    <x v="286"/>
    <d v="2013-02-08T00:00:00"/>
    <n v="1"/>
    <m/>
    <s v="DUE DATE CHANGE"/>
  </r>
  <r>
    <x v="267"/>
    <x v="941"/>
    <s v="12055-1"/>
    <n v="10"/>
    <n v="10"/>
    <x v="286"/>
    <d v="2013-02-01T00:00:00"/>
    <n v="1"/>
    <m/>
    <s v="CUSTOME RPICKUP"/>
  </r>
  <r>
    <x v="1"/>
    <x v="341"/>
    <s v="12036-1"/>
    <n v="10"/>
    <n v="10"/>
    <x v="287"/>
    <d v="2013-02-06T00:00:00"/>
    <n v="1"/>
    <m/>
    <m/>
  </r>
  <r>
    <x v="15"/>
    <x v="52"/>
    <s v="11936-5"/>
    <n v="5"/>
    <n v="5"/>
    <x v="288"/>
    <d v="2013-02-08T00:00:00"/>
    <n v="1"/>
    <m/>
    <m/>
  </r>
  <r>
    <x v="191"/>
    <x v="446"/>
    <s v="11609-3"/>
    <n v="125"/>
    <n v="125"/>
    <x v="287"/>
    <d v="2013-02-08T00:00:00"/>
    <n v="1"/>
    <m/>
    <m/>
  </r>
  <r>
    <x v="191"/>
    <x v="439"/>
    <s v="4"/>
    <n v="125"/>
    <n v="125"/>
    <x v="287"/>
    <d v="2013-02-08T00:00:00"/>
    <n v="1"/>
    <m/>
    <m/>
  </r>
  <r>
    <x v="6"/>
    <x v="942"/>
    <s v="12010-1"/>
    <n v="30"/>
    <n v="30"/>
    <x v="289"/>
    <d v="2013-02-05T00:00:00"/>
    <n v="1"/>
    <m/>
    <m/>
  </r>
  <r>
    <x v="4"/>
    <x v="943"/>
    <s v="11995-1"/>
    <n v="25"/>
    <n v="27"/>
    <x v="289"/>
    <d v="2013-02-11T00:00:00"/>
    <n v="1"/>
    <m/>
    <m/>
  </r>
  <r>
    <x v="15"/>
    <x v="21"/>
    <s v="12057-1"/>
    <n v="25"/>
    <n v="25"/>
    <x v="289"/>
    <d v="2013-02-10T00:00:00"/>
    <n v="1"/>
    <m/>
    <m/>
  </r>
  <r>
    <x v="169"/>
    <x v="944"/>
    <s v="12011-1"/>
    <n v="28"/>
    <n v="28"/>
    <x v="289"/>
    <d v="2013-02-08T00:00:00"/>
    <n v="1"/>
    <m/>
    <m/>
  </r>
  <r>
    <x v="9"/>
    <x v="11"/>
    <s v="12005-1"/>
    <n v="100"/>
    <n v="100"/>
    <x v="289"/>
    <d v="2013-02-07T00:00:00"/>
    <n v="1"/>
    <m/>
    <m/>
  </r>
  <r>
    <x v="268"/>
    <x v="945"/>
    <s v="12017-1"/>
    <n v="2"/>
    <n v="2"/>
    <x v="289"/>
    <d v="2013-02-08T00:00:00"/>
    <n v="1"/>
    <m/>
    <m/>
  </r>
  <r>
    <x v="269"/>
    <x v="818"/>
    <s v="12034-1"/>
    <n v="2"/>
    <n v="2"/>
    <x v="290"/>
    <d v="2013-02-08T00:00:00"/>
    <n v="1"/>
    <m/>
    <s v="PARTS CAME LATE"/>
  </r>
  <r>
    <x v="235"/>
    <x v="814"/>
    <s v="11820-1"/>
    <n v="1500"/>
    <n v="1500"/>
    <x v="290"/>
    <d v="2012-12-30T00:00:00"/>
    <n v="1"/>
    <m/>
    <s v="WAS ON HOLD"/>
  </r>
  <r>
    <x v="182"/>
    <x v="648"/>
    <s v="12021-2"/>
    <n v="50"/>
    <n v="50"/>
    <x v="291"/>
    <d v="2013-02-11T00:00:00"/>
    <n v="1"/>
    <m/>
    <m/>
  </r>
  <r>
    <x v="15"/>
    <x v="562"/>
    <s v="11936-3"/>
    <n v="5"/>
    <n v="5"/>
    <x v="290"/>
    <d v="2013-02-15T00:00:00"/>
    <n v="1"/>
    <m/>
    <m/>
  </r>
  <r>
    <x v="23"/>
    <x v="946"/>
    <s v="11993-2"/>
    <n v="10"/>
    <n v="10"/>
    <x v="290"/>
    <d v="2013-02-05T00:00:00"/>
    <n v="1"/>
    <m/>
    <s v="NEW FILE CAME SO DUE DATE CHANGE"/>
  </r>
  <r>
    <x v="182"/>
    <x v="525"/>
    <s v="12021-1"/>
    <n v="50"/>
    <n v="50"/>
    <x v="291"/>
    <d v="2013-02-11T00:00:00"/>
    <n v="1"/>
    <m/>
    <m/>
  </r>
  <r>
    <x v="270"/>
    <x v="947"/>
    <s v="11659-1"/>
    <n v="239"/>
    <n v="307"/>
    <x v="291"/>
    <d v="2012-10-25T00:00:00"/>
    <n v="1"/>
    <m/>
    <s v="CUSOMER GIVE US LATE PARTS"/>
  </r>
  <r>
    <x v="8"/>
    <x v="344"/>
    <s v="11990-1"/>
    <n v="200"/>
    <n v="200"/>
    <x v="291"/>
    <d v="2013-02-08T00:00:00"/>
    <n v="1"/>
    <m/>
    <m/>
  </r>
  <r>
    <x v="33"/>
    <x v="948"/>
    <s v="11988-1"/>
    <n v="500"/>
    <n v="500"/>
    <x v="291"/>
    <d v="2013-02-11T00:00:00"/>
    <n v="1"/>
    <m/>
    <m/>
  </r>
  <r>
    <x v="33"/>
    <x v="949"/>
    <s v="12071-1"/>
    <n v="54"/>
    <n v="54"/>
    <x v="291"/>
    <d v="2013-02-08T00:00:00"/>
    <n v="1"/>
    <m/>
    <m/>
  </r>
  <r>
    <x v="33"/>
    <x v="169"/>
    <s v="2"/>
    <n v="54"/>
    <n v="54"/>
    <x v="291"/>
    <d v="2013-02-08T00:00:00"/>
    <n v="1"/>
    <m/>
    <m/>
  </r>
  <r>
    <x v="33"/>
    <x v="897"/>
    <s v="12039-1"/>
    <n v="51"/>
    <n v="52"/>
    <x v="291"/>
    <d v="2013-02-08T00:00:00"/>
    <n v="1"/>
    <m/>
    <m/>
  </r>
  <r>
    <x v="33"/>
    <x v="169"/>
    <s v="2"/>
    <n v="51"/>
    <n v="52"/>
    <x v="291"/>
    <d v="2013-02-08T00:00:00"/>
    <n v="1"/>
    <m/>
    <m/>
  </r>
  <r>
    <x v="46"/>
    <x v="950"/>
    <s v="12030-1"/>
    <n v="10"/>
    <n v="10"/>
    <x v="291"/>
    <d v="2013-02-08T00:00:00"/>
    <n v="1"/>
    <m/>
    <m/>
  </r>
  <r>
    <x v="59"/>
    <x v="951"/>
    <s v="11970-1"/>
    <n v="25"/>
    <n v="25"/>
    <x v="291"/>
    <d v="2013-02-07T00:00:00"/>
    <n v="1"/>
    <m/>
    <m/>
  </r>
  <r>
    <x v="53"/>
    <x v="950"/>
    <s v="12030-1"/>
    <n v="10"/>
    <n v="10"/>
    <x v="291"/>
    <d v="2013-02-08T00:00:00"/>
    <n v="1"/>
    <m/>
    <m/>
  </r>
  <r>
    <x v="271"/>
    <x v="952"/>
    <s v="11983-6"/>
    <n v="100"/>
    <n v="100"/>
    <x v="291"/>
    <d v="2013-02-15T00:00:00"/>
    <n v="1"/>
    <m/>
    <m/>
  </r>
  <r>
    <x v="271"/>
    <x v="953"/>
    <s v="4"/>
    <n v="100"/>
    <n v="3"/>
    <x v="291"/>
    <d v="2013-02-15T00:00:00"/>
    <n v="1"/>
    <m/>
    <s v="CUSTOMER CALL SEND SAMPLE"/>
  </r>
  <r>
    <x v="271"/>
    <x v="954"/>
    <s v="5"/>
    <n v="100"/>
    <n v="3"/>
    <x v="291"/>
    <d v="2013-02-15T00:00:00"/>
    <n v="1"/>
    <m/>
    <s v="CUSTOMER CALL SEND SAMPLE"/>
  </r>
  <r>
    <x v="32"/>
    <x v="610"/>
    <s v="12064-1"/>
    <n v="5"/>
    <n v="5"/>
    <x v="288"/>
    <d v="2013-02-07T00:00:00"/>
    <n v="1"/>
    <m/>
    <s v="CUSTOMER PICK UP"/>
  </r>
  <r>
    <x v="146"/>
    <x v="776"/>
    <s v="12014-1"/>
    <n v="300"/>
    <n v="315"/>
    <x v="288"/>
    <d v="2013-02-13T00:00:00"/>
    <n v="1"/>
    <m/>
    <m/>
  </r>
  <r>
    <x v="15"/>
    <x v="33"/>
    <s v="11948-1"/>
    <n v="10"/>
    <n v="10"/>
    <x v="288"/>
    <d v="2013-02-12T00:00:00"/>
    <n v="1"/>
    <m/>
    <m/>
  </r>
  <r>
    <x v="159"/>
    <x v="692"/>
    <s v="12091-1"/>
    <n v="9"/>
    <n v="9"/>
    <x v="288"/>
    <d v="2013-02-09T00:00:00"/>
    <n v="1"/>
    <m/>
    <m/>
  </r>
  <r>
    <x v="15"/>
    <x v="556"/>
    <s v="11979-3"/>
    <n v="5"/>
    <n v="5"/>
    <x v="288"/>
    <d v="2013-02-08T00:00:00"/>
    <n v="1"/>
    <m/>
    <m/>
  </r>
  <r>
    <x v="15"/>
    <x v="562"/>
    <s v="11935-6"/>
    <n v="5"/>
    <n v="5"/>
    <x v="288"/>
    <d v="2013-02-12T00:00:00"/>
    <n v="1"/>
    <m/>
    <m/>
  </r>
  <r>
    <x v="18"/>
    <x v="16"/>
    <s v="11977-1"/>
    <n v="250"/>
    <n v="250"/>
    <x v="292"/>
    <d v="2013-02-08T00:00:00"/>
    <n v="0"/>
    <m/>
    <s v="LATE FROM OUT SOURCE"/>
  </r>
  <r>
    <x v="6"/>
    <x v="16"/>
    <s v="12033-1"/>
    <n v="25"/>
    <n v="27"/>
    <x v="292"/>
    <d v="2013-02-12T00:00:00"/>
    <n v="1"/>
    <m/>
    <m/>
  </r>
  <r>
    <x v="218"/>
    <x v="955"/>
    <s v="12044-1"/>
    <n v="1"/>
    <n v="1"/>
    <x v="292"/>
    <d v="2013-02-13T00:00:00"/>
    <n v="1"/>
    <m/>
    <m/>
  </r>
  <r>
    <x v="15"/>
    <x v="33"/>
    <s v="12000-5"/>
    <n v="10"/>
    <n v="10"/>
    <x v="292"/>
    <d v="2013-02-15T00:00:00"/>
    <n v="1"/>
    <m/>
    <m/>
  </r>
  <r>
    <x v="90"/>
    <x v="473"/>
    <s v="12082-1"/>
    <n v="400"/>
    <n v="400"/>
    <x v="292"/>
    <d v="2013-02-15T00:00:00"/>
    <n v="1"/>
    <m/>
    <m/>
  </r>
  <r>
    <x v="15"/>
    <x v="556"/>
    <s v="11935-3"/>
    <n v="5"/>
    <n v="5"/>
    <x v="292"/>
    <d v="2013-02-12T00:00:00"/>
    <n v="1"/>
    <m/>
    <m/>
  </r>
  <r>
    <x v="252"/>
    <x v="956"/>
    <s v="11838-10"/>
    <n v="495"/>
    <n v="476"/>
    <x v="292"/>
    <d v="2013-01-25T00:00:00"/>
    <n v="1"/>
    <m/>
    <s v="CUSTOMER TEST FIX HAVE PROBLAM"/>
  </r>
  <r>
    <x v="73"/>
    <x v="155"/>
    <s v="11963-2"/>
    <n v="50"/>
    <n v="50"/>
    <x v="292"/>
    <d v="2013-02-15T00:00:00"/>
    <n v="1"/>
    <m/>
    <m/>
  </r>
  <r>
    <x v="73"/>
    <x v="156"/>
    <s v="12023-2"/>
    <n v="50"/>
    <n v="50"/>
    <x v="292"/>
    <d v="2013-02-18T00:00:00"/>
    <n v="1"/>
    <m/>
    <m/>
  </r>
  <r>
    <x v="42"/>
    <x v="957"/>
    <s v="11914-2"/>
    <n v="30"/>
    <n v="30"/>
    <x v="292"/>
    <d v="2013-01-25T00:00:00"/>
    <n v="1"/>
    <m/>
    <s v="SAMPLE APPROVE TOOK TIME"/>
  </r>
  <r>
    <x v="248"/>
    <x v="842"/>
    <s v="11878-3"/>
    <n v="25"/>
    <n v="25"/>
    <x v="293"/>
    <d v="2013-02-22T00:00:00"/>
    <n v="1"/>
    <m/>
    <m/>
  </r>
  <r>
    <x v="4"/>
    <x v="453"/>
    <s v="12024-1"/>
    <n v="200"/>
    <n v="200"/>
    <x v="293"/>
    <d v="2013-02-18T00:00:00"/>
    <n v="1"/>
    <m/>
    <m/>
  </r>
  <r>
    <x v="8"/>
    <x v="623"/>
    <s v="12025-1"/>
    <n v="300"/>
    <n v="300"/>
    <x v="293"/>
    <d v="2013-02-15T00:00:00"/>
    <n v="1"/>
    <m/>
    <m/>
  </r>
  <r>
    <x v="90"/>
    <x v="366"/>
    <s v="12013-1"/>
    <n v="250"/>
    <n v="250"/>
    <x v="293"/>
    <d v="2013-02-18T00:00:00"/>
    <n v="1"/>
    <m/>
    <m/>
  </r>
  <r>
    <x v="95"/>
    <x v="910"/>
    <s v="12031-1"/>
    <n v="50"/>
    <n v="50"/>
    <x v="293"/>
    <d v="2013-02-22T00:00:00"/>
    <n v="1"/>
    <m/>
    <m/>
  </r>
  <r>
    <x v="39"/>
    <x v="314"/>
    <s v="12027-1-2"/>
    <n v="20"/>
    <n v="14"/>
    <x v="293"/>
    <d v="2013-01-25T00:00:00"/>
    <n v="1"/>
    <m/>
    <s v="FIRST 10 PCS THEN CHANGE TO 14 PCS MINIMUM AND ONE AT A TIME"/>
  </r>
  <r>
    <x v="1"/>
    <x v="1"/>
    <s v="12053-1"/>
    <n v="10"/>
    <n v="10"/>
    <x v="294"/>
    <d v="2013-02-15T00:00:00"/>
    <n v="1"/>
    <m/>
    <m/>
  </r>
  <r>
    <x v="16"/>
    <x v="958"/>
    <s v="12037-1"/>
    <n v="2"/>
    <n v="2"/>
    <x v="294"/>
    <d v="2013-02-14T00:00:00"/>
    <n v="1"/>
    <m/>
    <m/>
  </r>
  <r>
    <x v="15"/>
    <x v="33"/>
    <s v="12057-4"/>
    <n v="10"/>
    <n v="10"/>
    <x v="294"/>
    <d v="2013-02-22T00:00:00"/>
    <n v="1"/>
    <m/>
    <s v="CHANGE DUE DATE"/>
  </r>
  <r>
    <x v="140"/>
    <x v="347"/>
    <s v="12006-2"/>
    <n v="500"/>
    <n v="500"/>
    <x v="294"/>
    <d v="2013-02-11T00:00:00"/>
    <n v="1"/>
    <m/>
    <s v="PICKUP NUT CAME LATE"/>
  </r>
  <r>
    <x v="95"/>
    <x v="909"/>
    <s v="12054-1"/>
    <n v="25"/>
    <n v="25"/>
    <x v="294"/>
    <d v="2013-02-25T00:00:00"/>
    <n v="1"/>
    <m/>
    <m/>
  </r>
  <r>
    <x v="97"/>
    <x v="959"/>
    <s v="12058-1"/>
    <n v="50"/>
    <n v="50"/>
    <x v="295"/>
    <d v="2013-02-15T00:00:00"/>
    <n v="1"/>
    <m/>
    <m/>
  </r>
  <r>
    <x v="23"/>
    <x v="960"/>
    <s v="12026-2"/>
    <n v="10"/>
    <n v="10"/>
    <x v="295"/>
    <d v="2013-02-15T00:00:00"/>
    <n v="1"/>
    <m/>
    <s v="HAND DEL"/>
  </r>
  <r>
    <x v="15"/>
    <x v="692"/>
    <s v="12092-1"/>
    <n v="1"/>
    <n v="1"/>
    <x v="295"/>
    <d v="2013-02-14T00:00:00"/>
    <n v="1"/>
    <m/>
    <m/>
  </r>
  <r>
    <x v="4"/>
    <x v="961"/>
    <s v="12105-1"/>
    <n v="11"/>
    <n v="11"/>
    <x v="295"/>
    <d v="2013-02-14T00:00:00"/>
    <n v="1"/>
    <m/>
    <s v="NEXT DAY AIR"/>
  </r>
  <r>
    <x v="4"/>
    <x v="962"/>
    <s v="12043-1"/>
    <n v="10"/>
    <n v="10"/>
    <x v="295"/>
    <s v="ACI"/>
    <n v="1"/>
    <m/>
    <m/>
  </r>
  <r>
    <x v="4"/>
    <x v="963"/>
    <s v="12043-3"/>
    <n v="10"/>
    <n v="10"/>
    <x v="295"/>
    <d v="2013-02-15T00:00:00"/>
    <n v="1"/>
    <m/>
    <m/>
  </r>
  <r>
    <x v="272"/>
    <x v="692"/>
    <s v="12108-1"/>
    <n v="6"/>
    <n v="6"/>
    <x v="295"/>
    <d v="2013-02-11T00:00:00"/>
    <n v="1"/>
    <m/>
    <s v="PICKUP"/>
  </r>
  <r>
    <x v="104"/>
    <x v="430"/>
    <s v="12041-2"/>
    <n v="6"/>
    <n v="6"/>
    <x v="295"/>
    <d v="2013-02-18T00:00:00"/>
    <n v="1"/>
    <m/>
    <m/>
  </r>
  <r>
    <x v="41"/>
    <x v="964"/>
    <s v="11985-4"/>
    <n v="50"/>
    <n v="50"/>
    <x v="296"/>
    <d v="2013-02-18T00:00:00"/>
    <n v="1"/>
    <m/>
    <m/>
  </r>
  <r>
    <x v="16"/>
    <x v="965"/>
    <s v="12104-1"/>
    <n v="5"/>
    <n v="5"/>
    <x v="296"/>
    <d v="2013-02-15T00:00:00"/>
    <n v="1"/>
    <m/>
    <s v="NEXT DAY AIR"/>
  </r>
  <r>
    <x v="131"/>
    <x v="966"/>
    <s v="12008-2"/>
    <n v="300"/>
    <n v="300"/>
    <x v="296"/>
    <d v="2013-02-18T00:00:00"/>
    <n v="1"/>
    <m/>
    <m/>
  </r>
  <r>
    <x v="48"/>
    <x v="50"/>
    <s v="12009-1"/>
    <n v="50"/>
    <n v="50"/>
    <x v="296"/>
    <d v="2013-02-18T00:00:00"/>
    <n v="1"/>
    <m/>
    <m/>
  </r>
  <r>
    <x v="255"/>
    <x v="967"/>
    <s v="12063-1"/>
    <n v="6"/>
    <n v="6"/>
    <x v="297"/>
    <d v="2013-02-20T00:00:00"/>
    <n v="1"/>
    <m/>
    <m/>
  </r>
  <r>
    <x v="28"/>
    <x v="968"/>
    <s v="12050-1"/>
    <n v="200"/>
    <n v="200"/>
    <x v="297"/>
    <d v="2013-02-19T00:00:00"/>
    <n v="1"/>
    <m/>
    <m/>
  </r>
  <r>
    <x v="41"/>
    <x v="717"/>
    <s v="12047-2"/>
    <n v="100"/>
    <n v="105"/>
    <x v="297"/>
    <d v="2013-02-27T00:00:00"/>
    <n v="1"/>
    <m/>
    <m/>
  </r>
  <r>
    <x v="41"/>
    <x v="969"/>
    <s v="11985-3"/>
    <n v="50"/>
    <n v="50"/>
    <x v="297"/>
    <d v="2013-02-19T00:00:00"/>
    <n v="1"/>
    <m/>
    <m/>
  </r>
  <r>
    <x v="90"/>
    <x v="970"/>
    <s v="12045-1"/>
    <n v="100"/>
    <n v="100"/>
    <x v="297"/>
    <d v="2013-02-25T00:00:00"/>
    <n v="1"/>
    <m/>
    <m/>
  </r>
  <r>
    <x v="88"/>
    <x v="971"/>
    <s v="12087-1"/>
    <n v="25"/>
    <n v="25"/>
    <x v="297"/>
    <d v="2013-02-19T00:00:00"/>
    <n v="1"/>
    <m/>
    <m/>
  </r>
  <r>
    <x v="229"/>
    <x v="972"/>
    <s v="12052-1"/>
    <n v="200"/>
    <n v="200"/>
    <x v="297"/>
    <d v="2013-02-19T00:00:00"/>
    <n v="1"/>
    <m/>
    <m/>
  </r>
  <r>
    <x v="229"/>
    <x v="973"/>
    <s v="2"/>
    <n v="20"/>
    <n v="20"/>
    <x v="297"/>
    <d v="2013-02-19T00:00:00"/>
    <n v="1"/>
    <m/>
    <m/>
  </r>
  <r>
    <x v="229"/>
    <x v="974"/>
    <s v="3"/>
    <n v="120"/>
    <n v="120"/>
    <x v="297"/>
    <d v="2013-02-19T00:00:00"/>
    <n v="1"/>
    <m/>
    <m/>
  </r>
  <r>
    <x v="229"/>
    <x v="975"/>
    <s v="5"/>
    <n v="50"/>
    <n v="50"/>
    <x v="297"/>
    <d v="2013-02-19T00:00:00"/>
    <n v="1"/>
    <m/>
    <m/>
  </r>
  <r>
    <x v="229"/>
    <x v="976"/>
    <s v="6"/>
    <n v="64"/>
    <n v="64"/>
    <x v="297"/>
    <d v="2013-02-19T00:00:00"/>
    <n v="1"/>
    <m/>
    <m/>
  </r>
  <r>
    <x v="229"/>
    <x v="977"/>
    <s v="10"/>
    <n v="50"/>
    <n v="50"/>
    <x v="297"/>
    <d v="2013-02-19T00:00:00"/>
    <n v="1"/>
    <m/>
    <m/>
  </r>
  <r>
    <x v="229"/>
    <x v="978"/>
    <s v="11"/>
    <n v="50"/>
    <n v="50"/>
    <x v="297"/>
    <d v="2013-02-19T00:00:00"/>
    <n v="1"/>
    <m/>
    <m/>
  </r>
  <r>
    <x v="229"/>
    <x v="979"/>
    <s v="12"/>
    <n v="50"/>
    <n v="50"/>
    <x v="297"/>
    <d v="2013-02-19T00:00:00"/>
    <n v="1"/>
    <m/>
    <m/>
  </r>
  <r>
    <x v="229"/>
    <x v="980"/>
    <s v="7"/>
    <n v="84"/>
    <n v="84"/>
    <x v="297"/>
    <d v="2013-02-19T00:00:00"/>
    <n v="1"/>
    <m/>
    <m/>
  </r>
  <r>
    <x v="229"/>
    <x v="981"/>
    <s v="8"/>
    <n v="84"/>
    <n v="84"/>
    <x v="297"/>
    <d v="2013-02-19T00:00:00"/>
    <n v="1"/>
    <m/>
    <m/>
  </r>
  <r>
    <x v="229"/>
    <x v="982"/>
    <s v="9"/>
    <n v="84"/>
    <n v="84"/>
    <x v="297"/>
    <d v="2013-02-19T00:00:00"/>
    <n v="1"/>
    <m/>
    <m/>
  </r>
  <r>
    <x v="229"/>
    <x v="983"/>
    <s v="4"/>
    <n v="150"/>
    <n v="131"/>
    <x v="297"/>
    <d v="2013-02-19T00:00:00"/>
    <n v="1"/>
    <m/>
    <m/>
  </r>
  <r>
    <x v="23"/>
    <x v="210"/>
    <s v="12022-2"/>
    <n v="15"/>
    <n v="15"/>
    <x v="298"/>
    <d v="2013-02-21T00:00:00"/>
    <n v="1"/>
    <m/>
    <m/>
  </r>
  <r>
    <x v="158"/>
    <x v="492"/>
    <s v="12070-1"/>
    <n v="10"/>
    <n v="10"/>
    <x v="298"/>
    <d v="2013-02-21T00:00:00"/>
    <n v="1"/>
    <m/>
    <m/>
  </r>
  <r>
    <x v="28"/>
    <x v="211"/>
    <s v="12062-1"/>
    <n v="250"/>
    <n v="250"/>
    <x v="298"/>
    <d v="2013-02-21T00:00:00"/>
    <n v="1"/>
    <m/>
    <m/>
  </r>
  <r>
    <x v="162"/>
    <x v="984"/>
    <s v="12097-2"/>
    <n v="25"/>
    <n v="25"/>
    <x v="298"/>
    <d v="2013-03-07T00:00:00"/>
    <n v="1"/>
    <m/>
    <m/>
  </r>
  <r>
    <x v="271"/>
    <x v="953"/>
    <s v="11983-4"/>
    <n v="100"/>
    <n v="97"/>
    <x v="299"/>
    <d v="2013-02-15T00:00:00"/>
    <n v="1"/>
    <m/>
    <s v="APPROVAL CAME LATE"/>
  </r>
  <r>
    <x v="271"/>
    <x v="954"/>
    <s v="5"/>
    <n v="100"/>
    <n v="97"/>
    <x v="299"/>
    <d v="2013-02-15T00:00:00"/>
    <n v="1"/>
    <m/>
    <s v="APPROVAL CAME LATE"/>
  </r>
  <r>
    <x v="258"/>
    <x v="639"/>
    <s v="11972-1"/>
    <n v="10"/>
    <n v="10"/>
    <x v="299"/>
    <d v="2013-02-26T00:00:00"/>
    <n v="1"/>
    <m/>
    <m/>
  </r>
  <r>
    <x v="179"/>
    <x v="235"/>
    <s v="12083-1"/>
    <n v="2000"/>
    <n v="2000"/>
    <x v="299"/>
    <d v="2013-02-22T00:00:00"/>
    <n v="1"/>
    <m/>
    <m/>
  </r>
  <r>
    <x v="6"/>
    <x v="704"/>
    <s v="12069-1"/>
    <n v="5"/>
    <n v="5"/>
    <x v="299"/>
    <d v="2013-02-21T00:00:00"/>
    <n v="1"/>
    <m/>
    <m/>
  </r>
  <r>
    <x v="60"/>
    <x v="985"/>
    <s v="12079-1"/>
    <n v="10"/>
    <n v="10"/>
    <x v="299"/>
    <d v="2013-02-22T00:00:00"/>
    <n v="1"/>
    <m/>
    <m/>
  </r>
  <r>
    <x v="60"/>
    <x v="986"/>
    <s v="2"/>
    <n v="10"/>
    <n v="10"/>
    <x v="299"/>
    <d v="2013-02-22T00:00:00"/>
    <n v="1"/>
    <m/>
    <m/>
  </r>
  <r>
    <x v="47"/>
    <x v="987"/>
    <s v="12059-1"/>
    <n v="25"/>
    <n v="25"/>
    <x v="299"/>
    <d v="2013-02-22T00:00:00"/>
    <n v="1"/>
    <m/>
    <m/>
  </r>
  <r>
    <x v="47"/>
    <x v="88"/>
    <s v="2"/>
    <n v="10"/>
    <n v="10"/>
    <x v="299"/>
    <d v="2013-02-22T00:00:00"/>
    <n v="1"/>
    <m/>
    <m/>
  </r>
  <r>
    <x v="47"/>
    <x v="988"/>
    <s v="3"/>
    <n v="10"/>
    <n v="10"/>
    <x v="299"/>
    <d v="2013-02-22T00:00:00"/>
    <n v="1"/>
    <m/>
    <m/>
  </r>
  <r>
    <x v="108"/>
    <x v="989"/>
    <s v="12067-1"/>
    <n v="50"/>
    <n v="50"/>
    <x v="299"/>
    <d v="2013-02-21T00:00:00"/>
    <n v="1"/>
    <m/>
    <m/>
  </r>
  <r>
    <x v="108"/>
    <x v="990"/>
    <s v="2"/>
    <n v="50"/>
    <n v="50"/>
    <x v="299"/>
    <d v="2013-02-21T00:00:00"/>
    <n v="1"/>
    <m/>
    <m/>
  </r>
  <r>
    <x v="7"/>
    <x v="616"/>
    <s v="12048-1"/>
    <n v="100"/>
    <n v="120"/>
    <x v="299"/>
    <d v="2013-02-25T00:00:00"/>
    <n v="1"/>
    <m/>
    <m/>
  </r>
  <r>
    <x v="105"/>
    <x v="239"/>
    <s v="12072-"/>
    <n v="1000"/>
    <n v="1000"/>
    <x v="299"/>
    <d v="2013-02-21T00:00:00"/>
    <n v="1"/>
    <m/>
    <m/>
  </r>
  <r>
    <x v="113"/>
    <x v="547"/>
    <s v="12046-3"/>
    <n v="150"/>
    <n v="150"/>
    <x v="299"/>
    <d v="2013-02-28T00:00:00"/>
    <n v="1"/>
    <m/>
    <m/>
  </r>
  <r>
    <x v="113"/>
    <x v="256"/>
    <s v="4"/>
    <n v="64"/>
    <n v="64"/>
    <x v="299"/>
    <d v="2013-02-28T00:00:00"/>
    <n v="1"/>
    <m/>
    <m/>
  </r>
  <r>
    <x v="273"/>
    <x v="991"/>
    <s v="12085-1"/>
    <n v="10"/>
    <n v="10"/>
    <x v="300"/>
    <d v="2013-02-25T00:00:00"/>
    <n v="1"/>
    <m/>
    <m/>
  </r>
  <r>
    <x v="47"/>
    <x v="645"/>
    <s v="12084-1"/>
    <n v="15"/>
    <n v="15"/>
    <x v="300"/>
    <d v="2013-02-25T00:00:00"/>
    <n v="1"/>
    <m/>
    <m/>
  </r>
  <r>
    <x v="4"/>
    <x v="992"/>
    <s v="12073-1"/>
    <n v="10"/>
    <n v="11"/>
    <x v="300"/>
    <d v="2013-03-01T00:00:00"/>
    <n v="1"/>
    <m/>
    <m/>
  </r>
  <r>
    <x v="8"/>
    <x v="849"/>
    <s v="12103-1"/>
    <n v="10"/>
    <n v="10"/>
    <x v="300"/>
    <d v="2013-02-25T00:00:00"/>
    <n v="1"/>
    <m/>
    <m/>
  </r>
  <r>
    <x v="8"/>
    <x v="850"/>
    <s v="2"/>
    <n v="10"/>
    <n v="10"/>
    <x v="300"/>
    <d v="2013-02-25T00:00:00"/>
    <n v="1"/>
    <m/>
    <m/>
  </r>
  <r>
    <x v="229"/>
    <x v="983"/>
    <s v="12052-4"/>
    <n v="150"/>
    <n v="30"/>
    <x v="300"/>
    <d v="2013-02-19T00:00:00"/>
    <n v="1"/>
    <m/>
    <s v="WE ALL READY SHIP PARCIAL"/>
  </r>
  <r>
    <x v="274"/>
    <x v="993"/>
    <s v="12128-1"/>
    <n v="5"/>
    <n v="5"/>
    <x v="300"/>
    <d v="2013-02-22T00:00:00"/>
    <n v="1"/>
    <m/>
    <m/>
  </r>
  <r>
    <x v="275"/>
    <x v="688"/>
    <s v="12060-3"/>
    <n v="65"/>
    <n v="65"/>
    <x v="301"/>
    <d v="2013-02-27T00:00:00"/>
    <n v="1"/>
    <m/>
    <m/>
  </r>
  <r>
    <x v="275"/>
    <x v="689"/>
    <s v="4"/>
    <n v="65"/>
    <n v="65"/>
    <x v="301"/>
    <d v="2013-02-27T00:00:00"/>
    <n v="1"/>
    <m/>
    <m/>
  </r>
  <r>
    <x v="275"/>
    <x v="994"/>
    <s v="5"/>
    <n v="35"/>
    <n v="35"/>
    <x v="301"/>
    <d v="2013-02-27T00:00:00"/>
    <n v="1"/>
    <m/>
    <m/>
  </r>
  <r>
    <x v="275"/>
    <x v="995"/>
    <s v="6"/>
    <n v="35"/>
    <n v="35"/>
    <x v="301"/>
    <d v="2013-02-27T00:00:00"/>
    <n v="1"/>
    <m/>
    <m/>
  </r>
  <r>
    <x v="7"/>
    <x v="266"/>
    <s v="12042-1"/>
    <n v="105"/>
    <n v="105"/>
    <x v="301"/>
    <d v="2013-02-28T00:00:00"/>
    <n v="1"/>
    <m/>
    <m/>
  </r>
  <r>
    <x v="23"/>
    <x v="38"/>
    <s v="11959-2"/>
    <n v="10"/>
    <n v="10"/>
    <x v="301"/>
    <d v="2013-02-21T00:00:00"/>
    <n v="1"/>
    <m/>
    <m/>
  </r>
  <r>
    <x v="42"/>
    <x v="957"/>
    <s v="11914-2"/>
    <n v="66"/>
    <n v="66"/>
    <x v="301"/>
    <d v="2013-01-25T00:00:00"/>
    <n v="1"/>
    <m/>
    <s v="TOOK TIME FOE SAMPLE APPROVAL"/>
  </r>
  <r>
    <x v="124"/>
    <x v="285"/>
    <s v="12093-1"/>
    <n v="100"/>
    <n v="100"/>
    <x v="302"/>
    <d v="2013-03-01T00:00:00"/>
    <n v="1"/>
    <m/>
    <m/>
  </r>
  <r>
    <x v="191"/>
    <x v="446"/>
    <s v="11746-3"/>
    <n v="200"/>
    <n v="200"/>
    <x v="302"/>
    <d v="2013-03-04T00:00:00"/>
    <n v="1"/>
    <m/>
    <m/>
  </r>
  <r>
    <x v="191"/>
    <x v="439"/>
    <s v="-4"/>
    <n v="200"/>
    <n v="200"/>
    <x v="302"/>
    <d v="2013-03-04T00:00:00"/>
    <n v="1"/>
    <m/>
    <m/>
  </r>
  <r>
    <x v="178"/>
    <x v="996"/>
    <s v="12066-2"/>
    <n v="25"/>
    <n v="25"/>
    <x v="302"/>
    <d v="2013-02-28T00:00:00"/>
    <n v="1"/>
    <m/>
    <s v="PICKUP"/>
  </r>
  <r>
    <x v="276"/>
    <x v="997"/>
    <s v="12123-1"/>
    <n v="3"/>
    <n v="3"/>
    <x v="302"/>
    <d v="2013-02-26T00:00:00"/>
    <n v="1"/>
    <m/>
    <m/>
  </r>
  <r>
    <x v="53"/>
    <x v="104"/>
    <s v="12068-1"/>
    <n v="100"/>
    <n v="100"/>
    <x v="303"/>
    <d v="2013-02-28T00:00:00"/>
    <n v="1"/>
    <m/>
    <m/>
  </r>
  <r>
    <x v="53"/>
    <x v="103"/>
    <s v="2"/>
    <n v="100"/>
    <n v="100"/>
    <x v="303"/>
    <d v="2013-02-28T00:00:00"/>
    <n v="1"/>
    <m/>
    <m/>
  </r>
  <r>
    <x v="53"/>
    <x v="468"/>
    <s v="3"/>
    <n v="25"/>
    <n v="25"/>
    <x v="303"/>
    <d v="2013-02-28T00:00:00"/>
    <n v="1"/>
    <m/>
    <m/>
  </r>
  <r>
    <x v="144"/>
    <x v="44"/>
    <s v="1170-1"/>
    <n v="180"/>
    <n v="240"/>
    <x v="303"/>
    <d v="2013-03-01T00:00:00"/>
    <n v="1"/>
    <m/>
    <m/>
  </r>
  <r>
    <x v="144"/>
    <x v="44"/>
    <s v="11704-1"/>
    <n v="180"/>
    <n v="192"/>
    <x v="303"/>
    <d v="2013-03-01T00:00:00"/>
    <n v="1"/>
    <m/>
    <m/>
  </r>
  <r>
    <x v="190"/>
    <x v="998"/>
    <s v="12086-1"/>
    <n v="10"/>
    <n v="10"/>
    <x v="303"/>
    <d v="2013-02-27T00:00:00"/>
    <n v="1"/>
    <m/>
    <m/>
  </r>
  <r>
    <x v="15"/>
    <x v="52"/>
    <s v="11971-3"/>
    <n v="5"/>
    <n v="5"/>
    <x v="303"/>
    <d v="2013-03-15T00:00:00"/>
    <n v="1"/>
    <m/>
    <m/>
  </r>
  <r>
    <x v="277"/>
    <x v="999"/>
    <s v="12116-2"/>
    <n v="50"/>
    <n v="50"/>
    <x v="303"/>
    <d v="2013-03-12T00:00:00"/>
    <n v="1"/>
    <m/>
    <m/>
  </r>
  <r>
    <x v="232"/>
    <x v="1000"/>
    <s v="12035-2"/>
    <n v="50"/>
    <n v="50"/>
    <x v="303"/>
    <d v="2013-03-01T00:00:00"/>
    <n v="1"/>
    <m/>
    <m/>
  </r>
  <r>
    <x v="90"/>
    <x v="200"/>
    <s v="11842-3"/>
    <n v="275"/>
    <n v="275"/>
    <x v="303"/>
    <d v="2013-03-04T00:00:00"/>
    <n v="1"/>
    <m/>
    <m/>
  </r>
  <r>
    <x v="278"/>
    <x v="1001"/>
    <s v="12139-1"/>
    <n v="100"/>
    <n v="100"/>
    <x v="304"/>
    <d v="2013-03-01T00:00:00"/>
    <n v="1"/>
    <m/>
    <m/>
  </r>
  <r>
    <x v="89"/>
    <x v="197"/>
    <s v="12040-1"/>
    <n v="48"/>
    <n v="48"/>
    <x v="304"/>
    <d v="2013-04-15T00:00:00"/>
    <n v="1"/>
    <m/>
    <m/>
  </r>
  <r>
    <x v="7"/>
    <x v="592"/>
    <s v="12089-1"/>
    <n v="50"/>
    <n v="50"/>
    <x v="304"/>
    <d v="2013-03-04T00:00:00"/>
    <n v="1"/>
    <m/>
    <m/>
  </r>
  <r>
    <x v="47"/>
    <x v="88"/>
    <s v="12102-1"/>
    <n v="10"/>
    <n v="10"/>
    <x v="304"/>
    <d v="2013-03-01T00:00:00"/>
    <n v="1"/>
    <m/>
    <m/>
  </r>
  <r>
    <x v="212"/>
    <x v="856"/>
    <s v="12125-1"/>
    <n v="20"/>
    <n v="20"/>
    <x v="305"/>
    <d v="2013-03-08T00:00:00"/>
    <n v="1"/>
    <m/>
    <m/>
  </r>
  <r>
    <x v="16"/>
    <x v="1002"/>
    <s v="12124-1"/>
    <n v="10"/>
    <n v="10"/>
    <x v="306"/>
    <d v="2013-03-07T00:00:00"/>
    <n v="1"/>
    <m/>
    <m/>
  </r>
  <r>
    <x v="4"/>
    <x v="1003"/>
    <s v="12095-1"/>
    <n v="50"/>
    <n v="51"/>
    <x v="306"/>
    <d v="2013-03-08T00:00:00"/>
    <n v="1"/>
    <m/>
    <m/>
  </r>
  <r>
    <x v="41"/>
    <x v="1004"/>
    <s v="12096-1"/>
    <n v="50"/>
    <n v="50"/>
    <x v="306"/>
    <d v="2013-03-08T00:00:00"/>
    <n v="1"/>
    <m/>
    <m/>
  </r>
  <r>
    <x v="15"/>
    <x v="57"/>
    <s v="12090-2"/>
    <n v="25"/>
    <n v="25"/>
    <x v="306"/>
    <d v="2013-03-08T00:00:00"/>
    <n v="1"/>
    <m/>
    <m/>
  </r>
  <r>
    <x v="6"/>
    <x v="1005"/>
    <s v="12115-1"/>
    <n v="25"/>
    <n v="25"/>
    <x v="306"/>
    <d v="2013-03-06T00:00:00"/>
    <n v="1"/>
    <m/>
    <m/>
  </r>
  <r>
    <x v="279"/>
    <x v="1006"/>
    <s v="12145-1"/>
    <n v="1"/>
    <n v="1"/>
    <x v="306"/>
    <d v="2013-03-05T00:00:00"/>
    <n v="1"/>
    <m/>
    <m/>
  </r>
  <r>
    <x v="279"/>
    <x v="1007"/>
    <s v="12144-1"/>
    <n v="1"/>
    <n v="1"/>
    <x v="306"/>
    <d v="2013-03-05T00:00:00"/>
    <n v="1"/>
    <m/>
    <m/>
  </r>
  <r>
    <x v="33"/>
    <x v="1008"/>
    <s v="12130-1"/>
    <n v="100"/>
    <n v="102"/>
    <x v="307"/>
    <d v="2013-03-06T00:00:00"/>
    <n v="1"/>
    <m/>
    <m/>
  </r>
  <r>
    <x v="226"/>
    <x v="1009"/>
    <s v="12114-1"/>
    <n v="25"/>
    <n v="25"/>
    <x v="307"/>
    <d v="2013-06-08T00:00:00"/>
    <n v="1"/>
    <m/>
    <m/>
  </r>
  <r>
    <x v="63"/>
    <x v="214"/>
    <s v="12100-1"/>
    <n v="15000"/>
    <n v="15030"/>
    <x v="307"/>
    <d v="2013-03-12T00:00:00"/>
    <n v="1"/>
    <m/>
    <m/>
  </r>
  <r>
    <x v="258"/>
    <x v="394"/>
    <s v="11982-1"/>
    <n v="50"/>
    <n v="50"/>
    <x v="308"/>
    <d v="2013-03-12T00:00:00"/>
    <n v="1"/>
    <m/>
    <m/>
  </r>
  <r>
    <x v="116"/>
    <x v="363"/>
    <s v="12111-1"/>
    <n v="100"/>
    <n v="100"/>
    <x v="308"/>
    <d v="2013-03-12T00:00:00"/>
    <n v="1"/>
    <m/>
    <m/>
  </r>
  <r>
    <x v="116"/>
    <x v="1010"/>
    <s v="2"/>
    <n v="100"/>
    <n v="100"/>
    <x v="308"/>
    <d v="2013-03-12T00:00:00"/>
    <n v="1"/>
    <m/>
    <m/>
  </r>
  <r>
    <x v="141"/>
    <x v="1011"/>
    <s v="12106-2"/>
    <n v="1"/>
    <n v="1"/>
    <x v="308"/>
    <d v="2013-04-05T00:00:00"/>
    <n v="1"/>
    <m/>
    <m/>
  </r>
  <r>
    <x v="264"/>
    <x v="931"/>
    <s v="12140-1"/>
    <n v="3"/>
    <n v="3"/>
    <x v="308"/>
    <d v="2013-03-06T00:00:00"/>
    <n v="1"/>
    <m/>
    <m/>
  </r>
  <r>
    <x v="16"/>
    <x v="402"/>
    <s v="12088-1"/>
    <n v="10"/>
    <n v="10"/>
    <x v="309"/>
    <d v="2013-03-13T00:00:00"/>
    <n v="1"/>
    <m/>
    <m/>
  </r>
  <r>
    <x v="280"/>
    <x v="1012"/>
    <s v="12131-1"/>
    <n v="200"/>
    <n v="199"/>
    <x v="309"/>
    <d v="2013-03-08T00:00:00"/>
    <n v="1"/>
    <m/>
    <s v="ONE SAMPLE"/>
  </r>
  <r>
    <x v="63"/>
    <x v="330"/>
    <s v="12101-1"/>
    <n v="10000"/>
    <n v="10080"/>
    <x v="309"/>
    <d v="2013-03-13T00:00:00"/>
    <n v="1"/>
    <m/>
    <m/>
  </r>
  <r>
    <x v="88"/>
    <x v="1013"/>
    <s v="12117-6"/>
    <n v="25"/>
    <n v="25"/>
    <x v="309"/>
    <d v="2013-03-08T00:00:00"/>
    <n v="1"/>
    <m/>
    <m/>
  </r>
  <r>
    <x v="88"/>
    <x v="1014"/>
    <s v="10"/>
    <n v="25"/>
    <n v="25"/>
    <x v="309"/>
    <d v="2013-03-08T00:00:00"/>
    <n v="1"/>
    <m/>
    <m/>
  </r>
  <r>
    <x v="15"/>
    <x v="562"/>
    <s v="5"/>
    <n v="5"/>
    <n v="5"/>
    <x v="309"/>
    <d v="2013-03-19T00:00:00"/>
    <n v="1"/>
    <m/>
    <m/>
  </r>
  <r>
    <x v="281"/>
    <x v="1015"/>
    <s v="12161-1"/>
    <n v="1"/>
    <n v="1"/>
    <x v="309"/>
    <d v="2013-03-09T00:00:00"/>
    <n v="1"/>
    <m/>
    <s v="GERBER"/>
  </r>
  <r>
    <x v="281"/>
    <x v="1016"/>
    <s v="2"/>
    <n v="1"/>
    <n v="1"/>
    <x v="309"/>
    <d v="2013-03-09T00:00:00"/>
    <n v="1"/>
    <m/>
    <s v="GERBER"/>
  </r>
  <r>
    <x v="48"/>
    <x v="89"/>
    <s v="12038-2"/>
    <n v="50"/>
    <n v="50"/>
    <x v="310"/>
    <d v="2013-03-11T00:00:00"/>
    <n v="1"/>
    <m/>
    <m/>
  </r>
  <r>
    <x v="15"/>
    <x v="562"/>
    <s v="12080-4"/>
    <n v="5"/>
    <n v="5"/>
    <x v="310"/>
    <d v="2013-03-25T00:00:00"/>
    <n v="1"/>
    <m/>
    <m/>
  </r>
  <r>
    <x v="42"/>
    <x v="179"/>
    <s v="12112-2"/>
    <n v="200"/>
    <n v="200"/>
    <x v="310"/>
    <d v="2013-03-22T00:00:00"/>
    <n v="1"/>
    <m/>
    <m/>
  </r>
  <r>
    <x v="140"/>
    <x v="438"/>
    <s v="12182-1"/>
    <n v="500"/>
    <n v="500"/>
    <x v="310"/>
    <d v="2013-03-12T00:00:00"/>
    <n v="1"/>
    <m/>
    <s v="SHIP TO ACU"/>
  </r>
  <r>
    <x v="153"/>
    <x v="1017"/>
    <s v="12149-2"/>
    <n v="30"/>
    <n v="29"/>
    <x v="310"/>
    <d v="2013-03-08T00:00:00"/>
    <n v="1"/>
    <m/>
    <s v="ONE SHORT IC"/>
  </r>
  <r>
    <x v="15"/>
    <x v="52"/>
    <s v="12000-6"/>
    <n v="5"/>
    <n v="5"/>
    <x v="311"/>
    <d v="2013-03-15T00:00:00"/>
    <n v="1"/>
    <m/>
    <m/>
  </r>
  <r>
    <x v="123"/>
    <x v="433"/>
    <s v="12133-1"/>
    <n v="20"/>
    <n v="20"/>
    <x v="311"/>
    <d v="2013-03-14T00:00:00"/>
    <n v="1"/>
    <m/>
    <m/>
  </r>
  <r>
    <x v="45"/>
    <x v="534"/>
    <s v="12129-1"/>
    <n v="250"/>
    <n v="250"/>
    <x v="311"/>
    <d v="2013-03-15T00:00:00"/>
    <n v="1"/>
    <m/>
    <m/>
  </r>
  <r>
    <x v="282"/>
    <x v="1018"/>
    <s v="11866-2"/>
    <n v="8"/>
    <n v="8"/>
    <x v="312"/>
    <d v="2013-01-07T00:00:00"/>
    <n v="1"/>
    <m/>
    <s v="WAITED FOR PO"/>
  </r>
  <r>
    <x v="4"/>
    <x v="1019"/>
    <s v="12172-1"/>
    <n v="5"/>
    <n v="6"/>
    <x v="312"/>
    <d v="2013-03-15T00:00:00"/>
    <n v="1"/>
    <m/>
    <m/>
  </r>
  <r>
    <x v="18"/>
    <x v="1020"/>
    <s v="12177-1"/>
    <n v="15"/>
    <n v="15"/>
    <x v="312"/>
    <d v="2013-03-19T00:00:00"/>
    <n v="1"/>
    <m/>
    <m/>
  </r>
  <r>
    <x v="1"/>
    <x v="137"/>
    <s v="12147-1"/>
    <n v="10"/>
    <n v="10"/>
    <x v="312"/>
    <d v="2013-03-18T00:00:00"/>
    <n v="1"/>
    <m/>
    <m/>
  </r>
  <r>
    <x v="1"/>
    <x v="146"/>
    <s v="2"/>
    <n v="10"/>
    <n v="10"/>
    <x v="312"/>
    <d v="2013-03-18T00:00:00"/>
    <n v="1"/>
    <m/>
    <m/>
  </r>
  <r>
    <x v="1"/>
    <x v="291"/>
    <s v="3"/>
    <n v="10"/>
    <n v="10"/>
    <x v="312"/>
    <d v="2013-03-18T00:00:00"/>
    <n v="1"/>
    <m/>
    <m/>
  </r>
  <r>
    <x v="103"/>
    <x v="50"/>
    <s v="12107-2"/>
    <n v="50"/>
    <n v="50"/>
    <x v="312"/>
    <d v="2013-03-15T00:00:00"/>
    <n v="1"/>
    <m/>
    <m/>
  </r>
  <r>
    <x v="15"/>
    <x v="223"/>
    <s v="12098-2"/>
    <n v="25"/>
    <n v="25"/>
    <x v="312"/>
    <d v="2013-03-29T00:00:00"/>
    <n v="1"/>
    <m/>
    <m/>
  </r>
  <r>
    <x v="33"/>
    <x v="436"/>
    <s v="12138-1"/>
    <n v="102"/>
    <n v="102"/>
    <x v="312"/>
    <d v="2013-03-18T00:00:00"/>
    <n v="1"/>
    <m/>
    <m/>
  </r>
  <r>
    <x v="33"/>
    <x v="169"/>
    <s v="2"/>
    <n v="102"/>
    <n v="102"/>
    <x v="312"/>
    <d v="2013-03-18T00:00:00"/>
    <n v="1"/>
    <m/>
    <m/>
  </r>
  <r>
    <x v="280"/>
    <x v="1012"/>
    <s v="12131-2"/>
    <n v="50"/>
    <n v="51"/>
    <x v="313"/>
    <d v="2013-03-15T00:00:00"/>
    <n v="1"/>
    <m/>
    <s v="SAMPLE+50"/>
  </r>
  <r>
    <x v="63"/>
    <x v="649"/>
    <s v="12127-1"/>
    <n v="800"/>
    <n v="800"/>
    <x v="313"/>
    <d v="2013-03-20T00:00:00"/>
    <n v="1"/>
    <m/>
    <m/>
  </r>
  <r>
    <x v="15"/>
    <x v="562"/>
    <s v="12032-3"/>
    <n v="6"/>
    <n v="6"/>
    <x v="313"/>
    <d v="2013-03-22T00:00:00"/>
    <n v="1"/>
    <m/>
    <m/>
  </r>
  <r>
    <x v="1"/>
    <x v="3"/>
    <s v="12152-1"/>
    <n v="10"/>
    <n v="10"/>
    <x v="313"/>
    <d v="2013-03-19T00:00:00"/>
    <n v="1"/>
    <m/>
    <m/>
  </r>
  <r>
    <x v="1"/>
    <x v="201"/>
    <s v="2"/>
    <n v="10"/>
    <n v="10"/>
    <x v="313"/>
    <d v="2013-03-19T00:00:00"/>
    <n v="1"/>
    <m/>
    <m/>
  </r>
  <r>
    <x v="80"/>
    <x v="1021"/>
    <s v="12187-1"/>
    <n v="10"/>
    <n v="10"/>
    <x v="313"/>
    <d v="2013-03-15T00:00:00"/>
    <n v="1"/>
    <m/>
    <m/>
  </r>
  <r>
    <x v="18"/>
    <x v="240"/>
    <s v="12165-2"/>
    <n v="100"/>
    <n v="100"/>
    <x v="313"/>
    <d v="2013-03-15T00:00:00"/>
    <n v="1"/>
    <m/>
    <s v="NEXT DAY AIR"/>
  </r>
  <r>
    <x v="131"/>
    <x v="162"/>
    <s v="12121-5"/>
    <n v="300"/>
    <n v="300"/>
    <x v="314"/>
    <d v="2013-03-20T00:00:00"/>
    <n v="1"/>
    <m/>
    <m/>
  </r>
  <r>
    <x v="131"/>
    <x v="28"/>
    <s v="6"/>
    <n v="200"/>
    <n v="200"/>
    <x v="314"/>
    <d v="2013-03-20T00:00:00"/>
    <n v="1"/>
    <m/>
    <m/>
  </r>
  <r>
    <x v="131"/>
    <x v="167"/>
    <s v="7"/>
    <n v="400"/>
    <n v="400"/>
    <x v="314"/>
    <d v="2013-03-20T00:00:00"/>
    <n v="1"/>
    <m/>
    <m/>
  </r>
  <r>
    <x v="131"/>
    <x v="1022"/>
    <s v="8"/>
    <n v="100"/>
    <n v="100"/>
    <x v="314"/>
    <d v="2013-03-20T00:00:00"/>
    <n v="1"/>
    <m/>
    <m/>
  </r>
  <r>
    <x v="103"/>
    <x v="1023"/>
    <s v="12154-1"/>
    <n v="10"/>
    <n v="10"/>
    <x v="314"/>
    <d v="2013-03-22T00:00:00"/>
    <n v="1"/>
    <m/>
    <m/>
  </r>
  <r>
    <x v="123"/>
    <x v="1024"/>
    <s v="12153-1"/>
    <n v="28"/>
    <n v="28"/>
    <x v="314"/>
    <d v="2013-03-22T00:00:00"/>
    <n v="1"/>
    <m/>
    <m/>
  </r>
  <r>
    <x v="47"/>
    <x v="1025"/>
    <s v="12142-1"/>
    <n v="20"/>
    <n v="20"/>
    <x v="314"/>
    <d v="2013-03-20T00:00:00"/>
    <n v="1"/>
    <m/>
    <m/>
  </r>
  <r>
    <x v="47"/>
    <x v="357"/>
    <s v="2"/>
    <n v="10"/>
    <n v="10"/>
    <x v="314"/>
    <d v="2013-03-20T00:00:00"/>
    <n v="1"/>
    <m/>
    <m/>
  </r>
  <r>
    <x v="49"/>
    <x v="706"/>
    <s v="11583-2"/>
    <n v="10"/>
    <n v="10"/>
    <x v="314"/>
    <d v="2012-01-11T00:00:00"/>
    <n v="1"/>
    <m/>
    <s v="CUSTOMER DID NOT SEND PARTS SO WE SEND WITHOUT PARS BUY CUSTOMER"/>
  </r>
  <r>
    <x v="186"/>
    <x v="1026"/>
    <s v="12181-2"/>
    <n v="10"/>
    <n v="10"/>
    <x v="315"/>
    <d v="2013-03-25T00:00:00"/>
    <n v="1"/>
    <m/>
    <m/>
  </r>
  <r>
    <x v="33"/>
    <x v="1008"/>
    <s v="12130-2"/>
    <n v="400"/>
    <n v="399"/>
    <x v="315"/>
    <d v="2013-03-22T00:00:00"/>
    <n v="1"/>
    <m/>
    <m/>
  </r>
  <r>
    <x v="116"/>
    <x v="308"/>
    <s v="12146-1"/>
    <n v="250"/>
    <n v="250"/>
    <x v="315"/>
    <d v="2013-03-22T00:00:00"/>
    <n v="1"/>
    <m/>
    <m/>
  </r>
  <r>
    <x v="179"/>
    <x v="235"/>
    <s v="12083-2"/>
    <n v="2000"/>
    <n v="2000"/>
    <x v="315"/>
    <d v="2013-03-20T00:00:00"/>
    <n v="1"/>
    <m/>
    <m/>
  </r>
  <r>
    <x v="1"/>
    <x v="187"/>
    <s v="12159-1"/>
    <n v="10"/>
    <n v="10"/>
    <x v="315"/>
    <d v="2013-03-22T00:00:00"/>
    <n v="1"/>
    <m/>
    <m/>
  </r>
  <r>
    <x v="131"/>
    <x v="167"/>
    <s v="12137-5"/>
    <n v="200"/>
    <n v="200"/>
    <x v="315"/>
    <d v="2013-03-25T00:00:00"/>
    <n v="1"/>
    <m/>
    <m/>
  </r>
  <r>
    <x v="131"/>
    <x v="32"/>
    <s v="4"/>
    <n v="200"/>
    <n v="200"/>
    <x v="315"/>
    <d v="2013-03-25T00:00:00"/>
    <n v="1"/>
    <m/>
    <m/>
  </r>
  <r>
    <x v="131"/>
    <x v="62"/>
    <s v="6"/>
    <n v="200"/>
    <n v="200"/>
    <x v="315"/>
    <d v="2013-03-25T00:00:00"/>
    <n v="1"/>
    <m/>
    <m/>
  </r>
  <r>
    <x v="210"/>
    <x v="1027"/>
    <s v="12094-1"/>
    <n v="3"/>
    <n v="3"/>
    <x v="315"/>
    <d v="2013-03-31T00:00:00"/>
    <n v="1"/>
    <m/>
    <s v="PARTS AND BOARD CAME LATE"/>
  </r>
  <r>
    <x v="283"/>
    <x v="1028"/>
    <s v="12151-2"/>
    <n v="50"/>
    <n v="50"/>
    <x v="316"/>
    <d v="2013-03-28T00:00:00"/>
    <n v="1"/>
    <m/>
    <m/>
  </r>
  <r>
    <x v="89"/>
    <x v="854"/>
    <s v="12196-1"/>
    <n v="38"/>
    <n v="38"/>
    <x v="316"/>
    <d v="2013-03-22T00:00:00"/>
    <n v="1"/>
    <m/>
    <m/>
  </r>
  <r>
    <x v="89"/>
    <x v="1029"/>
    <s v="2"/>
    <n v="41"/>
    <n v="41"/>
    <x v="316"/>
    <d v="2013-03-22T00:00:00"/>
    <n v="1"/>
    <m/>
    <m/>
  </r>
  <r>
    <x v="133"/>
    <x v="320"/>
    <s v="12148-2"/>
    <n v="5"/>
    <n v="5"/>
    <x v="317"/>
    <d v="2013-03-28T00:00:00"/>
    <n v="1"/>
    <m/>
    <m/>
  </r>
  <r>
    <x v="42"/>
    <x v="824"/>
    <s v="12162-2"/>
    <n v="200"/>
    <n v="200"/>
    <x v="317"/>
    <d v="2013-04-01T00:00:00"/>
    <n v="1"/>
    <m/>
    <m/>
  </r>
  <r>
    <x v="13"/>
    <x v="926"/>
    <s v="1182-3"/>
    <n v="200"/>
    <n v="200"/>
    <x v="317"/>
    <d v="2013-04-01T00:00:00"/>
    <n v="1"/>
    <m/>
    <m/>
  </r>
  <r>
    <x v="15"/>
    <x v="52"/>
    <s v="12057-6"/>
    <n v="5"/>
    <n v="5"/>
    <x v="317"/>
    <d v="2013-04-08T00:00:00"/>
    <n v="1"/>
    <m/>
    <m/>
  </r>
  <r>
    <x v="146"/>
    <x v="180"/>
    <s v="12150-1"/>
    <n v="5"/>
    <n v="5"/>
    <x v="317"/>
    <d v="2013-03-25T00:00:00"/>
    <n v="1"/>
    <m/>
    <m/>
  </r>
  <r>
    <x v="54"/>
    <x v="1030"/>
    <s v="11786-4"/>
    <n v="25"/>
    <n v="25"/>
    <x v="317"/>
    <d v="2013-03-29T00:00:00"/>
    <n v="1"/>
    <m/>
    <m/>
  </r>
  <r>
    <x v="1"/>
    <x v="1"/>
    <s v="12169-1"/>
    <n v="10"/>
    <n v="10"/>
    <x v="317"/>
    <d v="2013-03-25T00:00:00"/>
    <n v="1"/>
    <m/>
    <m/>
  </r>
  <r>
    <x v="1"/>
    <x v="384"/>
    <s v="12169-2"/>
    <n v="10"/>
    <n v="10"/>
    <x v="317"/>
    <d v="2013-03-25T00:00:00"/>
    <n v="1"/>
    <m/>
    <m/>
  </r>
  <r>
    <x v="1"/>
    <x v="799"/>
    <s v="12169-3"/>
    <n v="10"/>
    <n v="10"/>
    <x v="317"/>
    <d v="2013-03-25T00:00:00"/>
    <n v="1"/>
    <m/>
    <m/>
  </r>
  <r>
    <x v="1"/>
    <x v="53"/>
    <s v="12169-4"/>
    <n v="10"/>
    <n v="10"/>
    <x v="317"/>
    <d v="2013-03-25T00:00:00"/>
    <n v="1"/>
    <m/>
    <m/>
  </r>
  <r>
    <x v="1"/>
    <x v="2"/>
    <s v="12169-5"/>
    <n v="10"/>
    <n v="10"/>
    <x v="317"/>
    <d v="2013-03-25T00:00:00"/>
    <n v="1"/>
    <m/>
    <m/>
  </r>
  <r>
    <x v="1"/>
    <x v="755"/>
    <s v="12171-1"/>
    <n v="20"/>
    <n v="20"/>
    <x v="317"/>
    <d v="2013-03-25T00:00:00"/>
    <n v="1"/>
    <m/>
    <m/>
  </r>
  <r>
    <x v="1"/>
    <x v="461"/>
    <s v="12179-1"/>
    <n v="10"/>
    <n v="10"/>
    <x v="317"/>
    <d v="2013-03-26T00:00:00"/>
    <n v="1"/>
    <m/>
    <m/>
  </r>
  <r>
    <x v="217"/>
    <x v="721"/>
    <s v="12173-1"/>
    <n v="20"/>
    <n v="20"/>
    <x v="318"/>
    <d v="2013-03-25T00:00:00"/>
    <n v="1"/>
    <m/>
    <m/>
  </r>
  <r>
    <x v="18"/>
    <x v="1031"/>
    <s v="12166-3"/>
    <n v="200"/>
    <n v="200"/>
    <x v="318"/>
    <d v="2013-03-28T00:00:00"/>
    <n v="1"/>
    <m/>
    <m/>
  </r>
  <r>
    <x v="90"/>
    <x v="368"/>
    <s v="12214-1"/>
    <n v="15"/>
    <n v="15"/>
    <x v="318"/>
    <d v="2013-03-28T00:00:00"/>
    <n v="1"/>
    <m/>
    <m/>
  </r>
  <r>
    <x v="212"/>
    <x v="1032"/>
    <s v="12211-2"/>
    <n v="100"/>
    <n v="100"/>
    <x v="318"/>
    <d v="2013-03-22T00:00:00"/>
    <n v="1"/>
    <m/>
    <s v="NEXT DAY AIR"/>
  </r>
  <r>
    <x v="260"/>
    <x v="288"/>
    <s v="12160-1"/>
    <n v="100"/>
    <n v="100"/>
    <x v="318"/>
    <d v="2013-03-28T00:00:00"/>
    <n v="1"/>
    <m/>
    <m/>
  </r>
  <r>
    <x v="260"/>
    <x v="1033"/>
    <s v="2"/>
    <n v="100"/>
    <n v="100"/>
    <x v="318"/>
    <d v="2013-03-28T00:00:00"/>
    <n v="1"/>
    <m/>
    <m/>
  </r>
  <r>
    <x v="279"/>
    <x v="1006"/>
    <s v="12197-2"/>
    <n v="1"/>
    <n v="1"/>
    <x v="319"/>
    <d v="2013-03-26T00:00:00"/>
    <n v="1"/>
    <m/>
    <m/>
  </r>
  <r>
    <x v="123"/>
    <x v="316"/>
    <s v="12163-1"/>
    <n v="200"/>
    <n v="200"/>
    <x v="319"/>
    <d v="2013-03-25T00:00:00"/>
    <n v="1"/>
    <m/>
    <m/>
  </r>
  <r>
    <x v="15"/>
    <x v="556"/>
    <s v="12134-3"/>
    <n v="5"/>
    <n v="5"/>
    <x v="319"/>
    <d v="2013-04-12T00:00:00"/>
    <n v="1"/>
    <m/>
    <m/>
  </r>
  <r>
    <x v="279"/>
    <x v="1034"/>
    <s v="12202-1"/>
    <n v="1"/>
    <n v="1"/>
    <x v="319"/>
    <d v="2013-03-26T00:00:00"/>
    <n v="1"/>
    <m/>
    <m/>
  </r>
  <r>
    <x v="212"/>
    <x v="1032"/>
    <s v="12211-1"/>
    <n v="20"/>
    <n v="20"/>
    <x v="320"/>
    <d v="2013-03-27T00:00:00"/>
    <n v="1"/>
    <m/>
    <m/>
  </r>
  <r>
    <x v="1"/>
    <x v="161"/>
    <s v="12225-1"/>
    <n v="10"/>
    <n v="10"/>
    <x v="320"/>
    <d v="2013-03-26T00:00:00"/>
    <n v="1"/>
    <m/>
    <m/>
  </r>
  <r>
    <x v="1"/>
    <x v="146"/>
    <s v="12224-1"/>
    <n v="15"/>
    <n v="15"/>
    <x v="320"/>
    <d v="2013-03-26T00:00:00"/>
    <n v="1"/>
    <m/>
    <m/>
  </r>
  <r>
    <x v="18"/>
    <x v="86"/>
    <s v="12166-1"/>
    <n v="200"/>
    <n v="200"/>
    <x v="320"/>
    <d v="2013-03-26T00:00:00"/>
    <n v="1"/>
    <m/>
    <m/>
  </r>
  <r>
    <x v="18"/>
    <x v="1035"/>
    <s v="12166-2"/>
    <n v="560"/>
    <n v="560"/>
    <x v="320"/>
    <d v="2013-03-26T00:00:00"/>
    <n v="1"/>
    <m/>
    <m/>
  </r>
  <r>
    <x v="284"/>
    <x v="583"/>
    <s v="12213-2"/>
    <n v="4"/>
    <n v="4"/>
    <x v="320"/>
    <d v="2013-04-11T00:00:00"/>
    <n v="1"/>
    <m/>
    <m/>
  </r>
  <r>
    <x v="191"/>
    <x v="446"/>
    <s v="11747-3"/>
    <n v="139"/>
    <n v="139"/>
    <x v="320"/>
    <d v="2013-04-04T00:00:00"/>
    <n v="1"/>
    <m/>
    <m/>
  </r>
  <r>
    <x v="191"/>
    <x v="439"/>
    <s v="11747-4"/>
    <n v="139"/>
    <n v="139"/>
    <x v="320"/>
    <d v="2013-04-04T00:00:00"/>
    <n v="1"/>
    <m/>
    <m/>
  </r>
  <r>
    <x v="285"/>
    <x v="256"/>
    <s v="12158-3"/>
    <n v="64"/>
    <n v="64"/>
    <x v="320"/>
    <d v="2013-04-02T00:00:00"/>
    <n v="1"/>
    <m/>
    <m/>
  </r>
  <r>
    <x v="285"/>
    <x v="547"/>
    <s v="12158-4"/>
    <n v="150"/>
    <n v="150"/>
    <x v="320"/>
    <d v="2013-04-02T00:00:00"/>
    <n v="1"/>
    <m/>
    <m/>
  </r>
  <r>
    <x v="136"/>
    <x v="1036"/>
    <s v="12180-1"/>
    <n v="1020"/>
    <n v="1020"/>
    <x v="320"/>
    <d v="2013-03-29T00:00:00"/>
    <n v="1"/>
    <m/>
    <m/>
  </r>
  <r>
    <x v="131"/>
    <x v="379"/>
    <s v="12120-2"/>
    <n v="26"/>
    <n v="26"/>
    <x v="320"/>
    <d v="2013-04-01T00:00:00"/>
    <n v="1"/>
    <m/>
    <m/>
  </r>
  <r>
    <x v="15"/>
    <x v="52"/>
    <s v="12155-2"/>
    <n v="5"/>
    <n v="5"/>
    <x v="320"/>
    <d v="2013-04-03T00:00:00"/>
    <n v="1"/>
    <m/>
    <m/>
  </r>
  <r>
    <x v="286"/>
    <x v="1037"/>
    <s v="12184-2"/>
    <n v="5"/>
    <n v="5"/>
    <x v="320"/>
    <d v="2013-04-09T00:00:00"/>
    <n v="1"/>
    <m/>
    <m/>
  </r>
  <r>
    <x v="80"/>
    <x v="173"/>
    <s v="12183-1"/>
    <n v="50"/>
    <n v="50"/>
    <x v="321"/>
    <d v="2013-03-29T00:00:00"/>
    <n v="1"/>
    <m/>
    <m/>
  </r>
  <r>
    <x v="80"/>
    <x v="174"/>
    <s v="12183-2"/>
    <n v="50"/>
    <n v="50"/>
    <x v="321"/>
    <d v="2013-03-29T00:00:00"/>
    <n v="1"/>
    <m/>
    <m/>
  </r>
  <r>
    <x v="287"/>
    <x v="1038"/>
    <s v="12210-1"/>
    <n v="5"/>
    <n v="5"/>
    <x v="321"/>
    <d v="2013-04-02T00:00:00"/>
    <n v="1"/>
    <m/>
    <m/>
  </r>
  <r>
    <x v="288"/>
    <x v="1039"/>
    <s v="12223-1"/>
    <n v="252"/>
    <n v="252"/>
    <x v="322"/>
    <d v="2013-03-29T00:00:00"/>
    <n v="1"/>
    <m/>
    <m/>
  </r>
  <r>
    <x v="33"/>
    <x v="1040"/>
    <s v="12192-1"/>
    <n v="108"/>
    <n v="108"/>
    <x v="322"/>
    <d v="2013-04-05T00:00:00"/>
    <n v="1"/>
    <m/>
    <m/>
  </r>
  <r>
    <x v="33"/>
    <x v="169"/>
    <s v="2"/>
    <n v="108"/>
    <n v="108"/>
    <x v="322"/>
    <d v="2013-04-05T00:00:00"/>
    <n v="1"/>
    <m/>
    <m/>
  </r>
  <r>
    <x v="16"/>
    <x v="1041"/>
    <s v="12208-1"/>
    <n v="2"/>
    <n v="2"/>
    <x v="322"/>
    <d v="2013-04-02T00:00:00"/>
    <n v="1"/>
    <m/>
    <m/>
  </r>
  <r>
    <x v="88"/>
    <x v="1042"/>
    <s v="12117-7"/>
    <n v="25"/>
    <n v="24"/>
    <x v="323"/>
    <d v="2013-04-01T00:00:00"/>
    <n v="1"/>
    <m/>
    <s v="ONE FIRST ARTICLE"/>
  </r>
  <r>
    <x v="88"/>
    <x v="1013"/>
    <s v="8"/>
    <n v="25"/>
    <n v="24"/>
    <x v="323"/>
    <d v="2013-04-01T00:00:00"/>
    <n v="1"/>
    <m/>
    <s v="ONE FIRST ARTICLE"/>
  </r>
  <r>
    <x v="88"/>
    <x v="1043"/>
    <s v="9"/>
    <n v="25"/>
    <n v="23"/>
    <x v="323"/>
    <d v="2013-04-01T00:00:00"/>
    <n v="1"/>
    <m/>
    <s v="ONE+ONE FIRST ARTICLE"/>
  </r>
  <r>
    <x v="47"/>
    <x v="294"/>
    <s v="12252-1"/>
    <n v="20"/>
    <n v="20"/>
    <x v="324"/>
    <d v="2013-04-08T00:00:00"/>
    <n v="1"/>
    <m/>
    <m/>
  </r>
  <r>
    <x v="63"/>
    <x v="767"/>
    <s v="12235-1"/>
    <n v="10080"/>
    <n v="10080"/>
    <x v="324"/>
    <d v="2013-04-03T00:00:00"/>
    <n v="1"/>
    <m/>
    <m/>
  </r>
  <r>
    <x v="53"/>
    <x v="215"/>
    <s v="12175-1"/>
    <n v="100"/>
    <n v="100"/>
    <x v="324"/>
    <d v="2013-04-04T00:00:00"/>
    <n v="1"/>
    <m/>
    <m/>
  </r>
  <r>
    <x v="28"/>
    <x v="45"/>
    <s v="12201-1"/>
    <n v="250"/>
    <n v="250"/>
    <x v="324"/>
    <d v="2013-04-03T00:00:00"/>
    <n v="1"/>
    <m/>
    <m/>
  </r>
  <r>
    <x v="15"/>
    <x v="182"/>
    <s v="12057-3"/>
    <n v="10"/>
    <n v="10"/>
    <x v="324"/>
    <d v="2013-04-08T00:00:00"/>
    <n v="1"/>
    <m/>
    <m/>
  </r>
  <r>
    <x v="18"/>
    <x v="240"/>
    <s v="12165-5"/>
    <n v="200"/>
    <n v="200"/>
    <x v="324"/>
    <d v="2013-04-01T00:00:00"/>
    <n v="1"/>
    <m/>
    <s v="QUESTIONS REGARDING COATING"/>
  </r>
  <r>
    <x v="8"/>
    <x v="1044"/>
    <s v="12164-1"/>
    <n v="100"/>
    <n v="100"/>
    <x v="324"/>
    <d v="2013-04-01T00:00:00"/>
    <n v="1"/>
    <m/>
    <m/>
  </r>
  <r>
    <x v="47"/>
    <x v="425"/>
    <s v="12141-4"/>
    <n v="20"/>
    <n v="20"/>
    <x v="325"/>
    <d v="2013-04-08T00:00:00"/>
    <n v="1"/>
    <m/>
    <m/>
  </r>
  <r>
    <x v="47"/>
    <x v="425"/>
    <s v="12141-3"/>
    <n v="10"/>
    <n v="10"/>
    <x v="325"/>
    <d v="2013-04-08T00:00:00"/>
    <n v="1"/>
    <m/>
    <m/>
  </r>
  <r>
    <x v="186"/>
    <x v="125"/>
    <s v="12186-1"/>
    <n v="50"/>
    <n v="50"/>
    <x v="325"/>
    <d v="2013-04-05T00:00:00"/>
    <n v="1"/>
    <m/>
    <m/>
  </r>
  <r>
    <x v="289"/>
    <x v="202"/>
    <s v="11226-2"/>
    <n v="25"/>
    <n v="25"/>
    <x v="325"/>
    <d v="2013-04-05T00:00:00"/>
    <n v="1"/>
    <m/>
    <s v="LUTHER DID NOT REMIT TIMELY PAYMENT"/>
  </r>
  <r>
    <x v="16"/>
    <x v="1045"/>
    <s v="12198-1"/>
    <n v="6"/>
    <n v="6"/>
    <x v="326"/>
    <d v="2013-04-03T00:00:00"/>
    <n v="1"/>
    <m/>
    <s v="GE INVOICING SYSTEM CAUSED 2-DAY DELAY"/>
  </r>
  <r>
    <x v="290"/>
    <x v="1046"/>
    <s v="12176-1"/>
    <n v="50016"/>
    <n v="50016"/>
    <x v="326"/>
    <d v="2013-04-05T00:00:00"/>
    <n v="1"/>
    <m/>
    <m/>
  </r>
  <r>
    <x v="90"/>
    <x v="777"/>
    <s v="12222-1"/>
    <n v="175"/>
    <n v="175"/>
    <x v="327"/>
    <d v="2013-04-11T00:00:00"/>
    <n v="1"/>
    <m/>
    <m/>
  </r>
  <r>
    <x v="90"/>
    <x v="367"/>
    <s v="12278-1"/>
    <n v="250"/>
    <n v="250"/>
    <x v="327"/>
    <s v="KANBAN"/>
    <n v="1"/>
    <m/>
    <m/>
  </r>
  <r>
    <x v="88"/>
    <x v="1014"/>
    <s v="12241-1"/>
    <n v="25"/>
    <n v="25"/>
    <x v="327"/>
    <d v="2013-04-08T00:00:00"/>
    <n v="1"/>
    <m/>
    <m/>
  </r>
  <r>
    <x v="229"/>
    <x v="974"/>
    <s v="12243-1"/>
    <n v="120"/>
    <n v="120"/>
    <x v="327"/>
    <d v="2013-04-10T00:00:00"/>
    <n v="1"/>
    <m/>
    <m/>
  </r>
  <r>
    <x v="229"/>
    <x v="983"/>
    <s v="12243-2"/>
    <n v="150"/>
    <n v="150"/>
    <x v="327"/>
    <d v="2013-04-10T00:00:00"/>
    <n v="1"/>
    <m/>
    <m/>
  </r>
  <r>
    <x v="229"/>
    <x v="976"/>
    <s v="12243-3"/>
    <n v="64"/>
    <n v="64"/>
    <x v="327"/>
    <d v="2013-04-10T00:00:00"/>
    <n v="1"/>
    <m/>
    <m/>
  </r>
  <r>
    <x v="229"/>
    <x v="977"/>
    <s v="12243-4"/>
    <n v="50"/>
    <n v="50"/>
    <x v="327"/>
    <d v="2013-04-10T00:00:00"/>
    <n v="1"/>
    <m/>
    <m/>
  </r>
  <r>
    <x v="229"/>
    <x v="978"/>
    <s v="12243-5"/>
    <n v="50"/>
    <n v="50"/>
    <x v="327"/>
    <d v="2013-04-10T00:00:00"/>
    <n v="1"/>
    <m/>
    <m/>
  </r>
  <r>
    <x v="229"/>
    <x v="979"/>
    <s v="12243-6"/>
    <n v="50"/>
    <n v="50"/>
    <x v="327"/>
    <d v="2013-04-10T00:00:00"/>
    <n v="1"/>
    <m/>
    <m/>
  </r>
  <r>
    <x v="291"/>
    <x v="89"/>
    <s v="12157-1"/>
    <n v="50"/>
    <n v="50"/>
    <x v="328"/>
    <d v="2013-04-10T00:00:00"/>
    <n v="1"/>
    <m/>
    <m/>
  </r>
  <r>
    <x v="105"/>
    <x v="239"/>
    <s v="12233-1"/>
    <n v="1000"/>
    <n v="1000"/>
    <x v="328"/>
    <d v="2013-04-09T00:00:00"/>
    <n v="1"/>
    <m/>
    <m/>
  </r>
  <r>
    <x v="16"/>
    <x v="1047"/>
    <s v="12209-1"/>
    <n v="2"/>
    <n v="2"/>
    <x v="328"/>
    <d v="2013-04-11T00:00:00"/>
    <n v="1"/>
    <m/>
    <m/>
  </r>
  <r>
    <x v="292"/>
    <x v="361"/>
    <s v="12271-1"/>
    <n v="107"/>
    <n v="107"/>
    <x v="328"/>
    <d v="2013-04-08T00:00:00"/>
    <n v="1"/>
    <m/>
    <m/>
  </r>
  <r>
    <x v="292"/>
    <x v="660"/>
    <s v="12271-2"/>
    <n v="107"/>
    <n v="107"/>
    <x v="328"/>
    <d v="2013-04-08T00:00:00"/>
    <n v="1"/>
    <m/>
    <m/>
  </r>
  <r>
    <x v="272"/>
    <x v="1048"/>
    <s v="12203-2"/>
    <n v="5"/>
    <n v="5"/>
    <x v="329"/>
    <d v="2013-04-15T00:00:00"/>
    <n v="1"/>
    <m/>
    <m/>
  </r>
  <r>
    <x v="272"/>
    <x v="1049"/>
    <s v="3"/>
    <n v="10"/>
    <n v="10"/>
    <x v="329"/>
    <d v="2013-04-15T00:00:00"/>
    <n v="1"/>
    <m/>
    <m/>
  </r>
  <r>
    <x v="15"/>
    <x v="562"/>
    <s v="12168-3"/>
    <n v="5"/>
    <n v="5"/>
    <x v="329"/>
    <d v="2013-04-24T00:00:00"/>
    <n v="1"/>
    <m/>
    <m/>
  </r>
  <r>
    <x v="131"/>
    <x v="163"/>
    <s v="12190-2"/>
    <n v="72"/>
    <n v="72"/>
    <x v="329"/>
    <d v="2013-04-15T00:00:00"/>
    <n v="1"/>
    <m/>
    <m/>
  </r>
  <r>
    <x v="131"/>
    <x v="27"/>
    <s v="4"/>
    <n v="200"/>
    <n v="200"/>
    <x v="329"/>
    <d v="2013-04-15T00:00:00"/>
    <n v="1"/>
    <m/>
    <m/>
  </r>
  <r>
    <x v="131"/>
    <x v="379"/>
    <s v="5"/>
    <n v="55"/>
    <n v="55"/>
    <x v="329"/>
    <d v="2013-04-15T00:00:00"/>
    <n v="1"/>
    <m/>
    <m/>
  </r>
  <r>
    <x v="156"/>
    <x v="651"/>
    <s v="12244-1"/>
    <n v="100"/>
    <n v="100"/>
    <x v="329"/>
    <d v="2013-04-10T00:00:00"/>
    <n v="1"/>
    <m/>
    <m/>
  </r>
  <r>
    <x v="123"/>
    <x v="1050"/>
    <s v="12219-1"/>
    <n v="20"/>
    <n v="20"/>
    <x v="329"/>
    <d v="2013-04-10T00:00:00"/>
    <n v="1"/>
    <m/>
    <m/>
  </r>
  <r>
    <x v="279"/>
    <x v="1006"/>
    <s v="12200-1"/>
    <n v="4"/>
    <n v="4"/>
    <x v="330"/>
    <d v="2013-04-15T00:00:00"/>
    <n v="1"/>
    <m/>
    <m/>
  </r>
  <r>
    <x v="15"/>
    <x v="562"/>
    <s v="12099-3"/>
    <n v="5"/>
    <n v="5"/>
    <x v="330"/>
    <d v="2013-05-03T00:00:00"/>
    <n v="1"/>
    <m/>
    <m/>
  </r>
  <r>
    <x v="293"/>
    <x v="1051"/>
    <s v="12206-1"/>
    <n v="100"/>
    <n v="100"/>
    <x v="330"/>
    <d v="2013-04-15T00:00:00"/>
    <n v="1"/>
    <m/>
    <m/>
  </r>
  <r>
    <x v="294"/>
    <x v="1052"/>
    <s v="12259-1"/>
    <n v="100"/>
    <n v="100"/>
    <x v="330"/>
    <d v="2013-04-12T00:00:00"/>
    <n v="1"/>
    <m/>
    <m/>
  </r>
  <r>
    <x v="294"/>
    <x v="1053"/>
    <s v="2"/>
    <n v="100"/>
    <n v="100"/>
    <x v="330"/>
    <d v="2013-04-12T00:00:00"/>
    <n v="1"/>
    <m/>
    <m/>
  </r>
  <r>
    <x v="88"/>
    <x v="1013"/>
    <s v="12254-2"/>
    <n v="25"/>
    <n v="12"/>
    <x v="330"/>
    <d v="2013-04-15T00:00:00"/>
    <n v="1"/>
    <m/>
    <s v="WE DONOT HAVE CONNECTOR "/>
  </r>
  <r>
    <x v="42"/>
    <x v="1054"/>
    <s v="12239-2"/>
    <n v="100"/>
    <n v="100"/>
    <x v="330"/>
    <d v="2013-04-11T00:00:00"/>
    <n v="1"/>
    <m/>
    <m/>
  </r>
  <r>
    <x v="42"/>
    <x v="1055"/>
    <s v="3"/>
    <n v="200"/>
    <n v="200"/>
    <x v="330"/>
    <d v="2013-04-11T00:00:00"/>
    <n v="1"/>
    <m/>
    <m/>
  </r>
  <r>
    <x v="60"/>
    <x v="1056"/>
    <s v="12205-1"/>
    <n v="350"/>
    <n v="350"/>
    <x v="331"/>
    <d v="2013-04-19T00:00:00"/>
    <n v="1"/>
    <m/>
    <m/>
  </r>
  <r>
    <x v="60"/>
    <x v="373"/>
    <s v="2"/>
    <n v="100"/>
    <n v="100"/>
    <x v="331"/>
    <d v="2013-04-19T00:00:00"/>
    <n v="1"/>
    <m/>
    <m/>
  </r>
  <r>
    <x v="60"/>
    <x v="374"/>
    <s v="3"/>
    <n v="500"/>
    <n v="500"/>
    <x v="330"/>
    <d v="2013-04-19T00:00:00"/>
    <n v="1"/>
    <m/>
    <m/>
  </r>
  <r>
    <x v="49"/>
    <x v="1057"/>
    <s v="12029-2"/>
    <n v="10"/>
    <n v="10"/>
    <x v="332"/>
    <d v="2013-04-15T00:00:00"/>
    <n v="1"/>
    <m/>
    <m/>
  </r>
  <r>
    <x v="15"/>
    <x v="556"/>
    <s v="12135-3"/>
    <n v="5"/>
    <n v="5"/>
    <x v="332"/>
    <d v="2013-05-10T00:00:00"/>
    <n v="1"/>
    <m/>
    <m/>
  </r>
  <r>
    <x v="88"/>
    <x v="1013"/>
    <s v="12254-2"/>
    <n v="75"/>
    <n v="63"/>
    <x v="332"/>
    <d v="2013-04-15T00:00:00"/>
    <n v="1"/>
    <m/>
    <s v="WE ALL READY SHIP 12 ASSY 040913"/>
  </r>
  <r>
    <x v="8"/>
    <x v="1058"/>
    <s v="12194-1"/>
    <n v="100"/>
    <n v="100"/>
    <x v="332"/>
    <d v="2013-04-15T00:00:00"/>
    <n v="1"/>
    <m/>
    <m/>
  </r>
  <r>
    <x v="279"/>
    <x v="1034"/>
    <s v="12202-2"/>
    <n v="3"/>
    <n v="3"/>
    <x v="332"/>
    <d v="2013-04-15T00:00:00"/>
    <n v="1"/>
    <m/>
    <m/>
  </r>
  <r>
    <x v="133"/>
    <x v="320"/>
    <s v="12148-3"/>
    <n v="5"/>
    <n v="5"/>
    <x v="333"/>
    <d v="2013-05-01T00:00:00"/>
    <n v="1"/>
    <m/>
    <m/>
  </r>
  <r>
    <x v="63"/>
    <x v="649"/>
    <s v="12234-1"/>
    <n v="2000"/>
    <n v="2000"/>
    <x v="333"/>
    <d v="2013-04-22T00:00:00"/>
    <n v="1"/>
    <m/>
    <m/>
  </r>
  <r>
    <x v="63"/>
    <x v="121"/>
    <s v="12237-1"/>
    <n v="15000"/>
    <n v="15030"/>
    <x v="333"/>
    <d v="2013-04-22T00:00:00"/>
    <n v="1"/>
    <m/>
    <m/>
  </r>
  <r>
    <x v="15"/>
    <x v="52"/>
    <s v="12099-5"/>
    <n v="5"/>
    <n v="5"/>
    <x v="333"/>
    <d v="2013-01-22T00:00:00"/>
    <n v="1"/>
    <m/>
    <m/>
  </r>
  <r>
    <x v="42"/>
    <x v="179"/>
    <s v="12112-3"/>
    <n v="100"/>
    <n v="100"/>
    <x v="333"/>
    <d v="2013-04-16T00:00:00"/>
    <n v="1"/>
    <m/>
    <m/>
  </r>
  <r>
    <x v="16"/>
    <x v="1059"/>
    <s v="12231-1"/>
    <n v="64"/>
    <n v="64"/>
    <x v="333"/>
    <d v="2013-04-15T00:00:00"/>
    <n v="1"/>
    <m/>
    <m/>
  </r>
  <r>
    <x v="42"/>
    <x v="1060"/>
    <s v="12220-2"/>
    <n v="100"/>
    <n v="100"/>
    <x v="334"/>
    <d v="2013-04-25T00:00:00"/>
    <n v="1"/>
    <m/>
    <m/>
  </r>
  <r>
    <x v="33"/>
    <x v="1061"/>
    <s v="12249-1"/>
    <n v="500"/>
    <n v="500"/>
    <x v="334"/>
    <d v="2013-04-18T00:00:00"/>
    <n v="1"/>
    <m/>
    <m/>
  </r>
  <r>
    <x v="88"/>
    <x v="1043"/>
    <s v="12258-6"/>
    <n v="250"/>
    <n v="250"/>
    <x v="334"/>
    <d v="2013-04-26T00:00:00"/>
    <n v="1"/>
    <m/>
    <m/>
  </r>
  <r>
    <x v="88"/>
    <x v="1042"/>
    <s v="-4"/>
    <n v="250"/>
    <n v="250"/>
    <x v="334"/>
    <d v="2013-04-30T00:00:00"/>
    <n v="1"/>
    <m/>
    <m/>
  </r>
  <r>
    <x v="88"/>
    <x v="1062"/>
    <s v="5"/>
    <n v="250"/>
    <n v="250"/>
    <x v="334"/>
    <d v="2013-04-30T00:00:00"/>
    <n v="1"/>
    <m/>
    <m/>
  </r>
  <r>
    <x v="33"/>
    <x v="641"/>
    <s v="12251-1"/>
    <n v="26"/>
    <n v="26"/>
    <x v="334"/>
    <d v="2013-04-18T00:00:00"/>
    <n v="1"/>
    <m/>
    <m/>
  </r>
  <r>
    <x v="255"/>
    <x v="1063"/>
    <s v="12281-1"/>
    <n v="2"/>
    <n v="2"/>
    <x v="334"/>
    <d v="2013-04-18T00:00:00"/>
    <n v="1"/>
    <m/>
    <m/>
  </r>
  <r>
    <x v="279"/>
    <x v="1007"/>
    <s v="12270-1"/>
    <n v="2"/>
    <n v="2"/>
    <x v="334"/>
    <d v="2013-04-17T00:00:00"/>
    <n v="1"/>
    <m/>
    <m/>
  </r>
  <r>
    <x v="210"/>
    <x v="1064"/>
    <s v="12306-1"/>
    <n v="20"/>
    <n v="20"/>
    <x v="334"/>
    <d v="2013-04-19T00:00:00"/>
    <n v="1"/>
    <m/>
    <m/>
  </r>
  <r>
    <x v="210"/>
    <x v="1064"/>
    <s v="2"/>
    <n v="20"/>
    <n v="20"/>
    <x v="334"/>
    <d v="2013-04-30T00:00:00"/>
    <n v="1"/>
    <m/>
    <m/>
  </r>
  <r>
    <x v="53"/>
    <x v="1065"/>
    <s v="12282-1"/>
    <n v="25"/>
    <n v="25"/>
    <x v="334"/>
    <d v="2013-04-17T00:00:00"/>
    <n v="1"/>
    <m/>
    <m/>
  </r>
  <r>
    <x v="70"/>
    <x v="900"/>
    <s v="12262-1"/>
    <n v="10"/>
    <n v="10"/>
    <x v="335"/>
    <d v="2013-04-17T00:00:00"/>
    <n v="1"/>
    <m/>
    <m/>
  </r>
  <r>
    <x v="295"/>
    <x v="1066"/>
    <s v="12263-1"/>
    <n v="30"/>
    <n v="30"/>
    <x v="335"/>
    <d v="2013-04-20T00:00:00"/>
    <n v="1"/>
    <m/>
    <m/>
  </r>
  <r>
    <x v="8"/>
    <x v="1067"/>
    <s v="12188-1"/>
    <n v="550"/>
    <n v="500"/>
    <x v="335"/>
    <d v="2013-04-17T00:00:00"/>
    <n v="0"/>
    <m/>
    <m/>
  </r>
  <r>
    <x v="137"/>
    <x v="98"/>
    <s v="12283-1"/>
    <n v="25"/>
    <n v="25"/>
    <x v="336"/>
    <d v="2013-04-19T00:00:00"/>
    <n v="1"/>
    <m/>
    <m/>
  </r>
  <r>
    <x v="137"/>
    <x v="1068"/>
    <s v="12285-1"/>
    <n v="25"/>
    <n v="25"/>
    <x v="336"/>
    <d v="2013-04-19T00:00:00"/>
    <n v="1"/>
    <m/>
    <m/>
  </r>
  <r>
    <x v="229"/>
    <x v="1069"/>
    <s v="12293"/>
    <n v="20"/>
    <n v="20"/>
    <x v="336"/>
    <d v="2013-04-19T00:00:00"/>
    <n v="1"/>
    <m/>
    <m/>
  </r>
  <r>
    <x v="63"/>
    <x v="214"/>
    <s v="12236-1"/>
    <n v="15000"/>
    <n v="15043"/>
    <x v="336"/>
    <d v="2013-07-22T00:00:00"/>
    <n v="1"/>
    <m/>
    <m/>
  </r>
  <r>
    <x v="41"/>
    <x v="1070"/>
    <s v="12240-1"/>
    <n v="10"/>
    <n v="10"/>
    <x v="337"/>
    <d v="2013-01-24T00:00:00"/>
    <n v="1"/>
    <m/>
    <m/>
  </r>
  <r>
    <x v="296"/>
    <x v="1071"/>
    <s v="2"/>
    <n v="10"/>
    <n v="10"/>
    <x v="337"/>
    <d v="2013-04-24T00:00:00"/>
    <n v="1"/>
    <m/>
    <m/>
  </r>
  <r>
    <x v="41"/>
    <x v="1072"/>
    <s v="3"/>
    <n v="10"/>
    <n v="10"/>
    <x v="337"/>
    <d v="2013-04-24T00:00:00"/>
    <n v="1"/>
    <m/>
    <m/>
  </r>
  <r>
    <x v="121"/>
    <x v="449"/>
    <s v="12261-1"/>
    <n v="30"/>
    <n v="30"/>
    <x v="337"/>
    <d v="2013-04-20T00:00:00"/>
    <n v="1"/>
    <m/>
    <m/>
  </r>
  <r>
    <x v="15"/>
    <x v="556"/>
    <s v="12189-3"/>
    <n v="5"/>
    <n v="5"/>
    <x v="338"/>
    <d v="2013-05-02T00:00:00"/>
    <n v="1"/>
    <m/>
    <m/>
  </r>
  <r>
    <x v="210"/>
    <x v="668"/>
    <s v="12256-2"/>
    <n v="6"/>
    <n v="6"/>
    <x v="338"/>
    <d v="2013-04-20T00:00:00"/>
    <n v="1"/>
    <m/>
    <m/>
  </r>
  <r>
    <x v="90"/>
    <x v="367"/>
    <s v="12331-1"/>
    <n v="250"/>
    <n v="250"/>
    <x v="338"/>
    <s v="KANBAN"/>
    <n v="1"/>
    <m/>
    <m/>
  </r>
  <r>
    <x v="137"/>
    <x v="1073"/>
    <s v="12284-1"/>
    <n v="25"/>
    <n v="25"/>
    <x v="338"/>
    <d v="2013-04-23T00:00:00"/>
    <n v="1"/>
    <m/>
    <m/>
  </r>
  <r>
    <x v="50"/>
    <x v="92"/>
    <s v="12296-1"/>
    <n v="75"/>
    <n v="75"/>
    <x v="338"/>
    <d v="2013-04-23T00:00:00"/>
    <n v="1"/>
    <m/>
    <m/>
  </r>
  <r>
    <x v="32"/>
    <x v="1074"/>
    <s v="12300-1"/>
    <n v="10"/>
    <n v="10"/>
    <x v="339"/>
    <d v="2013-04-30T00:00:00"/>
    <n v="1"/>
    <m/>
    <m/>
  </r>
  <r>
    <x v="32"/>
    <x v="1075"/>
    <s v="2"/>
    <n v="5"/>
    <n v="5"/>
    <x v="339"/>
    <d v="2013-04-30T00:00:00"/>
    <n v="1"/>
    <m/>
    <m/>
  </r>
  <r>
    <x v="15"/>
    <x v="52"/>
    <s v="12257-2"/>
    <n v="5"/>
    <n v="5"/>
    <x v="339"/>
    <d v="2013-04-29T00:00:00"/>
    <n v="1"/>
    <m/>
    <m/>
  </r>
  <r>
    <x v="13"/>
    <x v="547"/>
    <s v="11883-3"/>
    <n v="250"/>
    <n v="250"/>
    <x v="339"/>
    <d v="2013-05-01T00:00:00"/>
    <n v="1"/>
    <m/>
    <m/>
  </r>
  <r>
    <x v="13"/>
    <x v="209"/>
    <s v="11884-3"/>
    <n v="50"/>
    <n v="50"/>
    <x v="339"/>
    <d v="2013-05-01T00:00:00"/>
    <n v="1"/>
    <m/>
    <m/>
  </r>
  <r>
    <x v="16"/>
    <x v="797"/>
    <s v="12287-1"/>
    <n v="5"/>
    <n v="5"/>
    <x v="339"/>
    <d v="2013-04-26T00:00:00"/>
    <n v="1"/>
    <m/>
    <m/>
  </r>
  <r>
    <x v="52"/>
    <x v="1076"/>
    <s v="12273-1"/>
    <n v="10"/>
    <n v="10"/>
    <x v="339"/>
    <d v="2013-04-27T00:00:00"/>
    <n v="1"/>
    <m/>
    <m/>
  </r>
  <r>
    <x v="52"/>
    <x v="144"/>
    <s v="2"/>
    <n v="25"/>
    <n v="25"/>
    <x v="339"/>
    <d v="2013-04-27T00:00:00"/>
    <n v="1"/>
    <m/>
    <m/>
  </r>
  <r>
    <x v="32"/>
    <x v="610"/>
    <s v="12309-1"/>
    <n v="3"/>
    <n v="3"/>
    <x v="339"/>
    <d v="2013-04-30T00:00:00"/>
    <n v="1"/>
    <m/>
    <m/>
  </r>
  <r>
    <x v="105"/>
    <x v="239"/>
    <s v="12248-1"/>
    <n v="2000"/>
    <n v="2000"/>
    <x v="340"/>
    <d v="2013-01-30T00:00:00"/>
    <n v="1"/>
    <m/>
    <m/>
  </r>
  <r>
    <x v="18"/>
    <x v="36"/>
    <s v="12258-1"/>
    <n v="250"/>
    <n v="250"/>
    <x v="340"/>
    <d v="2013-04-29T00:00:00"/>
    <n v="1"/>
    <m/>
    <m/>
  </r>
  <r>
    <x v="116"/>
    <x v="601"/>
    <s v="12257-1"/>
    <n v="100"/>
    <n v="100"/>
    <x v="340"/>
    <d v="2013-04-30T00:00:00"/>
    <n v="1"/>
    <m/>
    <m/>
  </r>
  <r>
    <x v="121"/>
    <x v="385"/>
    <s v="12275-1"/>
    <n v="25"/>
    <n v="25"/>
    <x v="340"/>
    <d v="2013-04-26T00:00:00"/>
    <n v="1"/>
    <m/>
    <m/>
  </r>
  <r>
    <x v="15"/>
    <x v="562"/>
    <s v="42221-3"/>
    <n v="5"/>
    <n v="5"/>
    <x v="340"/>
    <d v="2013-05-10T00:00:00"/>
    <n v="1"/>
    <m/>
    <m/>
  </r>
  <r>
    <x v="16"/>
    <x v="447"/>
    <s v="12292-1"/>
    <n v="4"/>
    <n v="4"/>
    <x v="340"/>
    <d v="2013-01-30T00:00:00"/>
    <n v="1"/>
    <m/>
    <m/>
  </r>
  <r>
    <x v="297"/>
    <x v="1077"/>
    <s v="12317-2"/>
    <n v="5"/>
    <n v="5"/>
    <x v="340"/>
    <d v="2013-04-24T00:00:00"/>
    <n v="1"/>
    <m/>
    <s v="CUSTOMER PICKUP"/>
  </r>
  <r>
    <x v="15"/>
    <x v="858"/>
    <s v="12143-2"/>
    <n v="6"/>
    <n v="6"/>
    <x v="341"/>
    <d v="2013-05-06T00:00:00"/>
    <n v="1"/>
    <m/>
    <m/>
  </r>
  <r>
    <x v="18"/>
    <x v="1078"/>
    <s v="12297-1"/>
    <n v="250"/>
    <n v="250"/>
    <x v="341"/>
    <d v="2013-04-29T00:00:00"/>
    <n v="1"/>
    <m/>
    <m/>
  </r>
  <r>
    <x v="90"/>
    <x v="473"/>
    <s v="12360-1"/>
    <n v="500"/>
    <n v="500"/>
    <x v="342"/>
    <d v="2013-05-03T00:00:00"/>
    <n v="1"/>
    <m/>
    <m/>
  </r>
  <r>
    <x v="90"/>
    <x v="368"/>
    <s v="12341-1"/>
    <n v="15"/>
    <n v="15"/>
    <x v="342"/>
    <d v="2013-05-03T00:00:00"/>
    <n v="1"/>
    <m/>
    <m/>
  </r>
  <r>
    <x v="140"/>
    <x v="347"/>
    <s v="12245-2"/>
    <n v="500"/>
    <n v="500"/>
    <x v="342"/>
    <d v="2013-04-30T00:00:00"/>
    <n v="1"/>
    <m/>
    <s v="CUSTOMER PICKUP"/>
  </r>
  <r>
    <x v="280"/>
    <x v="1079"/>
    <s v="12316-1"/>
    <n v="50"/>
    <n v="50"/>
    <x v="342"/>
    <d v="2013-04-26T00:00:00"/>
    <n v="1"/>
    <m/>
    <m/>
  </r>
  <r>
    <x v="70"/>
    <x v="1080"/>
    <s v="12343-1"/>
    <n v="100"/>
    <n v="100"/>
    <x v="343"/>
    <d v="2013-04-30T00:00:00"/>
    <n v="1"/>
    <m/>
    <m/>
  </r>
  <r>
    <x v="279"/>
    <x v="1081"/>
    <s v="12361-1"/>
    <n v="4"/>
    <n v="4"/>
    <x v="344"/>
    <d v="2013-05-06T00:00:00"/>
    <n v="1"/>
    <m/>
    <m/>
  </r>
  <r>
    <x v="288"/>
    <x v="1039"/>
    <s v="12223-2"/>
    <n v="252"/>
    <n v="252"/>
    <x v="344"/>
    <d v="2013-05-01T00:00:00"/>
    <n v="1"/>
    <m/>
    <m/>
  </r>
  <r>
    <x v="139"/>
    <x v="1082"/>
    <s v="12276-2"/>
    <n v="10"/>
    <n v="10"/>
    <x v="344"/>
    <d v="2013-05-03T00:00:00"/>
    <n v="1"/>
    <m/>
    <m/>
  </r>
  <r>
    <x v="61"/>
    <x v="1083"/>
    <s v="12298-1"/>
    <n v="30"/>
    <n v="30"/>
    <x v="344"/>
    <d v="2013-05-03T00:00:00"/>
    <n v="1"/>
    <m/>
    <m/>
  </r>
  <r>
    <x v="16"/>
    <x v="1084"/>
    <s v="12286-1"/>
    <n v="4"/>
    <n v="4"/>
    <x v="344"/>
    <d v="2013-05-02T00:00:00"/>
    <n v="1"/>
    <m/>
    <m/>
  </r>
  <r>
    <x v="59"/>
    <x v="430"/>
    <s v="12041-3"/>
    <n v="6"/>
    <n v="6"/>
    <x v="344"/>
    <d v="2013-04-29T00:00:00"/>
    <n v="1"/>
    <m/>
    <s v="CUSTOMER PICKUP"/>
  </r>
  <r>
    <x v="18"/>
    <x v="1085"/>
    <s v="12311-1"/>
    <n v="250"/>
    <n v="250"/>
    <x v="344"/>
    <d v="2013-05-09T00:00:00"/>
    <n v="1"/>
    <m/>
    <m/>
  </r>
  <r>
    <x v="46"/>
    <x v="560"/>
    <s v="12350-1"/>
    <n v="55"/>
    <n v="55"/>
    <x v="345"/>
    <d v="2013-05-03T00:00:00"/>
    <n v="1"/>
    <m/>
    <m/>
  </r>
  <r>
    <x v="6"/>
    <x v="432"/>
    <s v="12312-1"/>
    <n v="50"/>
    <n v="54"/>
    <x v="345"/>
    <d v="2013-05-02T00:00:00"/>
    <n v="1"/>
    <m/>
    <m/>
  </r>
  <r>
    <x v="81"/>
    <x v="1086"/>
    <s v="12253-1"/>
    <n v="100"/>
    <n v="100"/>
    <x v="345"/>
    <d v="2013-05-05T00:00:00"/>
    <n v="1"/>
    <m/>
    <m/>
  </r>
  <r>
    <x v="123"/>
    <x v="80"/>
    <s v="12308-1"/>
    <n v="16"/>
    <n v="16"/>
    <x v="345"/>
    <d v="2013-05-08T00:00:00"/>
    <n v="1"/>
    <m/>
    <m/>
  </r>
  <r>
    <x v="8"/>
    <x v="1087"/>
    <s v="12280-1"/>
    <n v="100"/>
    <n v="100"/>
    <x v="345"/>
    <d v="2013-05-06T00:00:00"/>
    <n v="1"/>
    <m/>
    <m/>
  </r>
  <r>
    <x v="4"/>
    <x v="650"/>
    <s v="12289-1"/>
    <n v="100"/>
    <n v="106"/>
    <x v="345"/>
    <d v="2013-05-06T00:00:00"/>
    <n v="1"/>
    <m/>
    <m/>
  </r>
  <r>
    <x v="63"/>
    <x v="565"/>
    <s v="12291-1"/>
    <n v="3000"/>
    <n v="3000"/>
    <x v="345"/>
    <d v="2013-05-06T00:00:00"/>
    <n v="1"/>
    <m/>
    <m/>
  </r>
  <r>
    <x v="4"/>
    <x v="1088"/>
    <s v="12314-1"/>
    <n v="20"/>
    <n v="20"/>
    <x v="345"/>
    <d v="2013-05-10T00:00:00"/>
    <n v="1"/>
    <m/>
    <m/>
  </r>
  <r>
    <x v="18"/>
    <x v="240"/>
    <s v="12165-6"/>
    <n v="300"/>
    <n v="300"/>
    <x v="345"/>
    <d v="2013-05-03T00:00:00"/>
    <n v="1"/>
    <m/>
    <m/>
  </r>
  <r>
    <x v="16"/>
    <x v="1089"/>
    <s v="12323-1"/>
    <n v="3"/>
    <n v="3"/>
    <x v="346"/>
    <d v="2013-05-06T00:00:00"/>
    <n v="1"/>
    <m/>
    <m/>
  </r>
  <r>
    <x v="1"/>
    <x v="292"/>
    <s v="12299-1"/>
    <n v="10"/>
    <n v="10"/>
    <x v="347"/>
    <d v="2013-05-07T00:00:00"/>
    <n v="1"/>
    <m/>
    <m/>
  </r>
  <r>
    <x v="1"/>
    <x v="53"/>
    <s v="12328-1"/>
    <n v="10"/>
    <n v="10"/>
    <x v="347"/>
    <d v="2013-05-08T00:00:00"/>
    <n v="1"/>
    <m/>
    <m/>
  </r>
  <r>
    <x v="42"/>
    <x v="179"/>
    <s v="12113-2"/>
    <n v="100"/>
    <n v="100"/>
    <x v="347"/>
    <d v="2013-05-16T00:00:00"/>
    <n v="1"/>
    <m/>
    <m/>
  </r>
  <r>
    <x v="15"/>
    <x v="913"/>
    <s v="12356-2"/>
    <n v="10"/>
    <n v="10"/>
    <x v="347"/>
    <d v="2013-05-07T00:00:00"/>
    <n v="1"/>
    <m/>
    <m/>
  </r>
  <r>
    <x v="285"/>
    <x v="380"/>
    <s v="12303-4"/>
    <n v="100"/>
    <n v="100"/>
    <x v="348"/>
    <d v="2013-05-10T00:00:00"/>
    <n v="1"/>
    <m/>
    <m/>
  </r>
  <r>
    <x v="285"/>
    <x v="256"/>
    <s v="5"/>
    <n v="100"/>
    <n v="100"/>
    <x v="348"/>
    <d v="2013-05-10T00:00:00"/>
    <n v="1"/>
    <m/>
    <m/>
  </r>
  <r>
    <x v="285"/>
    <x v="263"/>
    <s v="6"/>
    <n v="32"/>
    <n v="32"/>
    <x v="348"/>
    <d v="2013-05-10T00:00:00"/>
    <n v="1"/>
    <m/>
    <m/>
  </r>
  <r>
    <x v="131"/>
    <x v="167"/>
    <s v="12288-2"/>
    <n v="500"/>
    <n v="500"/>
    <x v="348"/>
    <d v="2013-05-10T00:00:00"/>
    <n v="1"/>
    <m/>
    <m/>
  </r>
  <r>
    <x v="42"/>
    <x v="412"/>
    <s v="12294-3"/>
    <n v="125"/>
    <n v="125"/>
    <x v="349"/>
    <d v="2013-05-30T00:00:00"/>
    <n v="1"/>
    <m/>
    <m/>
  </r>
  <r>
    <x v="42"/>
    <x v="413"/>
    <s v="4"/>
    <n v="125"/>
    <n v="125"/>
    <x v="349"/>
    <d v="2013-05-30T00:00:00"/>
    <n v="1"/>
    <m/>
    <m/>
  </r>
  <r>
    <x v="90"/>
    <x v="229"/>
    <s v="12344-1"/>
    <n v="200"/>
    <n v="200"/>
    <x v="349"/>
    <d v="2013-05-10T00:00:00"/>
    <n v="1"/>
    <m/>
    <m/>
  </r>
  <r>
    <x v="63"/>
    <x v="214"/>
    <s v="12302-1"/>
    <n v="15000"/>
    <n v="15030"/>
    <x v="349"/>
    <d v="2013-05-10T00:00:00"/>
    <n v="1"/>
    <m/>
    <m/>
  </r>
  <r>
    <x v="1"/>
    <x v="1"/>
    <s v="12335-1"/>
    <n v="10"/>
    <n v="10"/>
    <x v="349"/>
    <d v="2013-05-10T00:00:00"/>
    <n v="1"/>
    <m/>
    <m/>
  </r>
  <r>
    <x v="1"/>
    <x v="384"/>
    <s v="2"/>
    <n v="10"/>
    <n v="10"/>
    <x v="349"/>
    <d v="2013-05-10T00:00:00"/>
    <n v="1"/>
    <m/>
    <m/>
  </r>
  <r>
    <x v="1"/>
    <x v="461"/>
    <s v="3"/>
    <n v="15"/>
    <n v="15"/>
    <x v="349"/>
    <d v="2013-05-10T00:00:00"/>
    <n v="1"/>
    <m/>
    <m/>
  </r>
  <r>
    <x v="1"/>
    <x v="2"/>
    <s v="12329-1"/>
    <n v="10"/>
    <n v="10"/>
    <x v="349"/>
    <d v="2013-05-09T00:00:00"/>
    <n v="1"/>
    <m/>
    <m/>
  </r>
  <r>
    <x v="28"/>
    <x v="211"/>
    <s v="12318-1"/>
    <n v="250"/>
    <n v="250"/>
    <x v="349"/>
    <d v="2013-05-09T00:00:00"/>
    <n v="1"/>
    <m/>
    <m/>
  </r>
  <r>
    <x v="298"/>
    <x v="1090"/>
    <s v="12352-1"/>
    <n v="50"/>
    <n v="50"/>
    <x v="349"/>
    <d v="2013-05-13T00:00:00"/>
    <n v="1"/>
    <m/>
    <m/>
  </r>
  <r>
    <x v="1"/>
    <x v="497"/>
    <s v="12373-1"/>
    <n v="10"/>
    <n v="10"/>
    <x v="349"/>
    <d v="2013-05-08T00:00:00"/>
    <n v="1"/>
    <m/>
    <m/>
  </r>
  <r>
    <x v="191"/>
    <x v="446"/>
    <s v="12704-3"/>
    <n v="150"/>
    <n v="150"/>
    <x v="350"/>
    <d v="2013-05-10T00:00:00"/>
    <n v="1"/>
    <m/>
    <m/>
  </r>
  <r>
    <x v="191"/>
    <x v="439"/>
    <s v="4"/>
    <n v="150"/>
    <n v="150"/>
    <x v="350"/>
    <d v="2013-05-10T00:00:00"/>
    <n v="1"/>
    <m/>
    <m/>
  </r>
  <r>
    <x v="18"/>
    <x v="1091"/>
    <s v="12315-1"/>
    <n v="250"/>
    <n v="250"/>
    <x v="350"/>
    <d v="2013-05-13T00:00:00"/>
    <n v="1"/>
    <m/>
    <m/>
  </r>
  <r>
    <x v="63"/>
    <x v="171"/>
    <s v="12307-1"/>
    <n v="15000"/>
    <n v="15021"/>
    <x v="350"/>
    <d v="2013-05-10T00:00:00"/>
    <n v="1"/>
    <m/>
    <m/>
  </r>
  <r>
    <x v="210"/>
    <x v="1092"/>
    <s v="12354-1"/>
    <n v="10"/>
    <n v="10"/>
    <x v="350"/>
    <d v="2013-05-10T00:00:00"/>
    <n v="1"/>
    <m/>
    <m/>
  </r>
  <r>
    <x v="15"/>
    <x v="556"/>
    <s v="12272-2"/>
    <n v="5"/>
    <n v="5"/>
    <x v="351"/>
    <d v="2013-05-22T00:00:00"/>
    <n v="1"/>
    <m/>
    <m/>
  </r>
  <r>
    <x v="8"/>
    <x v="313"/>
    <s v="12310-1"/>
    <n v="300"/>
    <n v="300"/>
    <x v="351"/>
    <d v="2013-05-15T00:00:00"/>
    <n v="1"/>
    <m/>
    <m/>
  </r>
  <r>
    <x v="8"/>
    <x v="658"/>
    <s v="2"/>
    <n v="300"/>
    <n v="300"/>
    <x v="351"/>
    <d v="2013-05-15T00:00:00"/>
    <n v="1"/>
    <m/>
    <m/>
  </r>
  <r>
    <x v="299"/>
    <x v="1093"/>
    <s v="12339-2"/>
    <n v="10"/>
    <n v="10"/>
    <x v="351"/>
    <d v="2013-05-22T00:00:00"/>
    <n v="1"/>
    <m/>
    <m/>
  </r>
  <r>
    <x v="49"/>
    <x v="1094"/>
    <s v="12301-2"/>
    <n v="10"/>
    <n v="10"/>
    <x v="351"/>
    <d v="2013-05-13T00:00:00"/>
    <n v="1"/>
    <m/>
    <m/>
  </r>
  <r>
    <x v="300"/>
    <x v="96"/>
    <s v="12385-1"/>
    <n v="2"/>
    <n v="2"/>
    <x v="351"/>
    <d v="2013-05-17T00:00:00"/>
    <n v="1"/>
    <m/>
    <m/>
  </r>
  <r>
    <x v="141"/>
    <x v="1095"/>
    <s v="12207-3"/>
    <n v="2"/>
    <n v="2"/>
    <x v="351"/>
    <d v="2013-05-17T00:00:00"/>
    <n v="1"/>
    <m/>
    <m/>
  </r>
  <r>
    <x v="141"/>
    <x v="1096"/>
    <s v="4"/>
    <n v="1"/>
    <n v="1"/>
    <x v="351"/>
    <d v="2013-05-17T00:00:00"/>
    <n v="1"/>
    <m/>
    <m/>
  </r>
  <r>
    <x v="4"/>
    <x v="1019"/>
    <s v="12381-1"/>
    <n v="10"/>
    <n v="10"/>
    <x v="351"/>
    <d v="2013-05-10T00:00:00"/>
    <n v="1"/>
    <m/>
    <m/>
  </r>
  <r>
    <x v="4"/>
    <x v="1097"/>
    <s v="2"/>
    <n v="10"/>
    <n v="10"/>
    <x v="351"/>
    <d v="2013-05-10T00:00:00"/>
    <n v="1"/>
    <m/>
    <m/>
  </r>
  <r>
    <x v="1"/>
    <x v="755"/>
    <s v="12337-1"/>
    <n v="10"/>
    <n v="10"/>
    <x v="352"/>
    <d v="2013-05-13T00:00:00"/>
    <n v="1"/>
    <m/>
    <m/>
  </r>
  <r>
    <x v="1"/>
    <x v="799"/>
    <s v="2"/>
    <n v="10"/>
    <n v="10"/>
    <x v="352"/>
    <d v="2013-05-13T00:00:00"/>
    <n v="1"/>
    <m/>
    <m/>
  </r>
  <r>
    <x v="90"/>
    <x v="229"/>
    <s v="12388-1"/>
    <n v="500"/>
    <n v="500"/>
    <x v="353"/>
    <d v="2013-05-13T00:00:00"/>
    <n v="1"/>
    <m/>
    <m/>
  </r>
  <r>
    <x v="140"/>
    <x v="438"/>
    <s v="12392-1"/>
    <n v="500"/>
    <n v="500"/>
    <x v="353"/>
    <d v="2013-05-15T00:00:00"/>
    <n v="1"/>
    <m/>
    <m/>
  </r>
  <r>
    <x v="6"/>
    <x v="1098"/>
    <s v="12358-1"/>
    <n v="25"/>
    <n v="25"/>
    <x v="353"/>
    <d v="2013-05-15T00:00:00"/>
    <n v="1"/>
    <m/>
    <m/>
  </r>
  <r>
    <x v="6"/>
    <x v="1099"/>
    <s v="2"/>
    <n v="25"/>
    <n v="25"/>
    <x v="353"/>
    <d v="2013-05-15T00:00:00"/>
    <n v="1"/>
    <m/>
    <m/>
  </r>
  <r>
    <x v="53"/>
    <x v="103"/>
    <s v="12320-1"/>
    <n v="100"/>
    <n v="100"/>
    <x v="353"/>
    <d v="2013-05-16T00:00:00"/>
    <n v="1"/>
    <m/>
    <m/>
  </r>
  <r>
    <x v="53"/>
    <x v="104"/>
    <s v="2"/>
    <n v="100"/>
    <n v="100"/>
    <x v="353"/>
    <d v="2013-05-16T00:00:00"/>
    <n v="1"/>
    <m/>
    <m/>
  </r>
  <r>
    <x v="15"/>
    <x v="562"/>
    <s v="12272-5"/>
    <n v="5"/>
    <n v="5"/>
    <x v="353"/>
    <d v="2013-05-22T00:00:00"/>
    <n v="1"/>
    <m/>
    <m/>
  </r>
  <r>
    <x v="70"/>
    <x v="152"/>
    <s v="12343-2"/>
    <n v="25"/>
    <n v="25"/>
    <x v="353"/>
    <d v="2013-05-14T00:00:00"/>
    <n v="1"/>
    <m/>
    <m/>
  </r>
  <r>
    <x v="8"/>
    <x v="772"/>
    <s v="12326-1"/>
    <n v="50"/>
    <n v="50"/>
    <x v="353"/>
    <d v="2013-05-16T00:00:00"/>
    <n v="1"/>
    <m/>
    <m/>
  </r>
  <r>
    <x v="243"/>
    <x v="839"/>
    <s v="12349-1"/>
    <n v="3000"/>
    <n v="3000"/>
    <x v="353"/>
    <d v="2013-05-16T00:00:00"/>
    <n v="1"/>
    <m/>
    <m/>
  </r>
  <r>
    <x v="141"/>
    <x v="1100"/>
    <s v="12118-4"/>
    <n v="5"/>
    <n v="5"/>
    <x v="353"/>
    <d v="2013-05-25T00:00:00"/>
    <n v="1"/>
    <m/>
    <m/>
  </r>
  <r>
    <x v="301"/>
    <x v="189"/>
    <s v="12334-1"/>
    <n v="5088"/>
    <n v="5088"/>
    <x v="354"/>
    <d v="2013-05-17T00:00:00"/>
    <n v="1"/>
    <m/>
    <m/>
  </r>
  <r>
    <x v="301"/>
    <x v="190"/>
    <s v="2"/>
    <n v="5088"/>
    <n v="5088"/>
    <x v="354"/>
    <d v="2013-05-17T00:00:00"/>
    <n v="1"/>
    <m/>
    <m/>
  </r>
  <r>
    <x v="16"/>
    <x v="1101"/>
    <s v="12365-1"/>
    <n v="3"/>
    <n v="3"/>
    <x v="354"/>
    <d v="2013-05-17T00:00:00"/>
    <n v="1"/>
    <m/>
    <m/>
  </r>
  <r>
    <x v="100"/>
    <x v="426"/>
    <s v="12333-2"/>
    <n v="250"/>
    <n v="250"/>
    <x v="354"/>
    <d v="2013-05-17T00:00:00"/>
    <n v="1"/>
    <m/>
    <m/>
  </r>
  <r>
    <x v="169"/>
    <x v="476"/>
    <s v="12347-1"/>
    <n v="500"/>
    <n v="500"/>
    <x v="354"/>
    <d v="2013-05-17T00:00:00"/>
    <n v="1"/>
    <m/>
    <m/>
  </r>
  <r>
    <x v="274"/>
    <x v="993"/>
    <s v="12384-1"/>
    <n v="64"/>
    <n v="64"/>
    <x v="354"/>
    <d v="2013-05-15T00:00:00"/>
    <n v="1"/>
    <m/>
    <m/>
  </r>
  <r>
    <x v="302"/>
    <x v="1102"/>
    <s v="12390-1"/>
    <n v="1000"/>
    <n v="1008"/>
    <x v="354"/>
    <d v="2013-05-13T00:00:00"/>
    <n v="1"/>
    <m/>
    <s v="WAS CUSTOMER PICKUP"/>
  </r>
  <r>
    <x v="15"/>
    <x v="57"/>
    <s v="12322-1"/>
    <n v="25"/>
    <n v="25"/>
    <x v="355"/>
    <d v="2013-05-20T00:00:00"/>
    <n v="1"/>
    <m/>
    <m/>
  </r>
  <r>
    <x v="252"/>
    <x v="1103"/>
    <s v="12398-1"/>
    <n v="66"/>
    <n v="65"/>
    <x v="355"/>
    <d v="2013-05-15T00:00:00"/>
    <n v="1"/>
    <m/>
    <s v="CUSTOMER PICKUP"/>
  </r>
  <r>
    <x v="228"/>
    <x v="692"/>
    <s v="12387-1"/>
    <n v="130"/>
    <n v="130"/>
    <x v="355"/>
    <d v="2013-05-23T00:00:00"/>
    <n v="1"/>
    <m/>
    <m/>
  </r>
  <r>
    <x v="35"/>
    <x v="574"/>
    <s v="12355-1"/>
    <n v="50"/>
    <n v="50"/>
    <x v="355"/>
    <d v="2013-05-23T00:00:00"/>
    <n v="1"/>
    <m/>
    <m/>
  </r>
  <r>
    <x v="286"/>
    <x v="1037"/>
    <s v="12184-3"/>
    <n v="60"/>
    <n v="60"/>
    <x v="355"/>
    <d v="2013-05-20T00:00:00"/>
    <n v="1"/>
    <m/>
    <m/>
  </r>
  <r>
    <x v="18"/>
    <x v="259"/>
    <s v="12345-1"/>
    <n v="100"/>
    <n v="100"/>
    <x v="356"/>
    <d v="2013-05-22T00:00:00"/>
    <n v="1"/>
    <m/>
    <m/>
  </r>
  <r>
    <x v="95"/>
    <x v="910"/>
    <s v="12031-2"/>
    <n v="50"/>
    <n v="50"/>
    <x v="357"/>
    <d v="2013-05-24T00:00:00"/>
    <n v="1"/>
    <m/>
    <m/>
  </r>
  <r>
    <x v="88"/>
    <x v="1014"/>
    <s v="12340-2"/>
    <n v="250"/>
    <n v="250"/>
    <x v="357"/>
    <d v="2013-05-20T00:00:00"/>
    <n v="1"/>
    <m/>
    <m/>
  </r>
  <r>
    <x v="303"/>
    <x v="692"/>
    <s v="12359-1"/>
    <n v="2"/>
    <n v="2"/>
    <x v="357"/>
    <d v="2013-05-24T00:00:00"/>
    <n v="1"/>
    <m/>
    <m/>
  </r>
  <r>
    <x v="4"/>
    <x v="1104"/>
    <s v="12346-1"/>
    <n v="50"/>
    <n v="56"/>
    <x v="357"/>
    <d v="2013-05-24T00:00:00"/>
    <n v="1"/>
    <m/>
    <m/>
  </r>
  <r>
    <x v="4"/>
    <x v="43"/>
    <s v="12289-2"/>
    <n v="200"/>
    <n v="210"/>
    <x v="357"/>
    <d v="2013-05-23T00:00:00"/>
    <n v="1"/>
    <m/>
    <m/>
  </r>
  <r>
    <x v="304"/>
    <x v="1105"/>
    <s v="12327-1"/>
    <n v="50"/>
    <n v="50"/>
    <x v="358"/>
    <d v="2013-05-24T00:00:00"/>
    <n v="1"/>
    <m/>
    <m/>
  </r>
  <r>
    <x v="90"/>
    <x v="204"/>
    <s v="12363-1"/>
    <n v="300"/>
    <n v="300"/>
    <x v="358"/>
    <d v="2013-05-24T00:00:00"/>
    <n v="1"/>
    <m/>
    <m/>
  </r>
  <r>
    <x v="177"/>
    <x v="507"/>
    <s v="12279-2"/>
    <n v="100"/>
    <n v="100"/>
    <x v="358"/>
    <d v="2013-05-23T00:00:00"/>
    <n v="1"/>
    <m/>
    <m/>
  </r>
  <r>
    <x v="177"/>
    <x v="508"/>
    <s v="3"/>
    <n v="100"/>
    <n v="100"/>
    <x v="358"/>
    <d v="2013-05-23T00:00:00"/>
    <n v="1"/>
    <m/>
    <m/>
  </r>
  <r>
    <x v="305"/>
    <x v="1106"/>
    <s v="12368-1"/>
    <n v="18"/>
    <n v="18"/>
    <x v="358"/>
    <d v="2013-05-21T00:00:00"/>
    <n v="1"/>
    <m/>
    <m/>
  </r>
  <r>
    <x v="16"/>
    <x v="1107"/>
    <s v="12348-1"/>
    <n v="4"/>
    <n v="4"/>
    <x v="359"/>
    <d v="2013-05-24T00:00:00"/>
    <n v="1"/>
    <m/>
    <m/>
  </r>
  <r>
    <x v="62"/>
    <x v="514"/>
    <s v="250"/>
    <n v="250"/>
    <n v="250"/>
    <x v="359"/>
    <d v="2013-05-23T00:00:00"/>
    <n v="1"/>
    <m/>
    <m/>
  </r>
  <r>
    <x v="4"/>
    <x v="1108"/>
    <s v="12364-1"/>
    <n v="100"/>
    <n v="110"/>
    <x v="359"/>
    <d v="2013-05-24T00:00:00"/>
    <n v="1"/>
    <m/>
    <m/>
  </r>
  <r>
    <x v="260"/>
    <x v="375"/>
    <s v="12369-1"/>
    <n v="100"/>
    <n v="100"/>
    <x v="359"/>
    <d v="2013-05-28T00:00:00"/>
    <n v="1"/>
    <m/>
    <m/>
  </r>
  <r>
    <x v="15"/>
    <x v="556"/>
    <s v="12324-3"/>
    <n v="5"/>
    <n v="5"/>
    <x v="359"/>
    <d v="2013-05-28T00:00:00"/>
    <n v="1"/>
    <m/>
    <m/>
  </r>
  <r>
    <x v="45"/>
    <x v="213"/>
    <s v="12376-1"/>
    <n v="250"/>
    <n v="250"/>
    <x v="359"/>
    <d v="2013-05-23T00:00:00"/>
    <n v="1"/>
    <m/>
    <m/>
  </r>
  <r>
    <x v="63"/>
    <x v="277"/>
    <s v="12353-1"/>
    <n v="10000"/>
    <n v="10032"/>
    <x v="359"/>
    <d v="2013-05-23T00:00:00"/>
    <n v="1"/>
    <m/>
    <m/>
  </r>
  <r>
    <x v="100"/>
    <x v="502"/>
    <s v="12332-2"/>
    <n v="1000"/>
    <n v="1000"/>
    <x v="360"/>
    <d v="2013-05-24T00:00:00"/>
    <n v="1"/>
    <m/>
    <m/>
  </r>
  <r>
    <x v="13"/>
    <x v="926"/>
    <s v="11882-4"/>
    <n v="200"/>
    <n v="200"/>
    <x v="360"/>
    <d v="2013-06-03T00:00:00"/>
    <n v="1"/>
    <m/>
    <m/>
  </r>
  <r>
    <x v="54"/>
    <x v="106"/>
    <s v="11786-5"/>
    <n v="25"/>
    <n v="25"/>
    <x v="360"/>
    <d v="2013-05-31T00:00:00"/>
    <n v="1"/>
    <m/>
    <m/>
  </r>
  <r>
    <x v="133"/>
    <x v="320"/>
    <s v="12148-4"/>
    <n v="5"/>
    <n v="5"/>
    <x v="360"/>
    <d v="2013-05-30T00:00:00"/>
    <n v="1"/>
    <m/>
    <m/>
  </r>
  <r>
    <x v="90"/>
    <x v="473"/>
    <s v="12437-1"/>
    <n v="500"/>
    <n v="500"/>
    <x v="361"/>
    <d v="2013-05-23T00:00:00"/>
    <n v="1"/>
    <m/>
    <s v="NXET DAY AIR"/>
  </r>
  <r>
    <x v="90"/>
    <x v="473"/>
    <s v="11"/>
    <n v="500"/>
    <n v="500"/>
    <x v="361"/>
    <s v="KANBAN"/>
    <n v="1"/>
    <m/>
    <m/>
  </r>
  <r>
    <x v="1"/>
    <x v="802"/>
    <s v="12438-1"/>
    <n v="2"/>
    <n v="2"/>
    <x v="361"/>
    <d v="2013-05-23T00:00:00"/>
    <n v="1"/>
    <m/>
    <s v="NEXT DAY AIR"/>
  </r>
  <r>
    <x v="1"/>
    <x v="188"/>
    <s v="2"/>
    <n v="2"/>
    <n v="2"/>
    <x v="361"/>
    <d v="2013-05-23T00:00:00"/>
    <n v="1"/>
    <m/>
    <s v="NEXT DAY AIR"/>
  </r>
  <r>
    <x v="90"/>
    <x v="367"/>
    <s v="12432-1"/>
    <n v="250"/>
    <n v="250"/>
    <x v="361"/>
    <s v="KANBAN"/>
    <n v="1"/>
    <m/>
    <m/>
  </r>
  <r>
    <x v="229"/>
    <x v="1109"/>
    <s v="12367-3"/>
    <n v="8"/>
    <n v="8"/>
    <x v="362"/>
    <d v="2013-05-31T00:00:00"/>
    <n v="1"/>
    <m/>
    <m/>
  </r>
  <r>
    <x v="229"/>
    <x v="1110"/>
    <s v="4"/>
    <n v="5"/>
    <n v="5"/>
    <x v="362"/>
    <d v="2013-05-31T00:00:00"/>
    <n v="1"/>
    <m/>
    <m/>
  </r>
  <r>
    <x v="229"/>
    <x v="1111"/>
    <s v="10"/>
    <n v="50"/>
    <n v="50"/>
    <x v="362"/>
    <d v="2013-05-31T00:00:00"/>
    <n v="1"/>
    <m/>
    <m/>
  </r>
  <r>
    <x v="229"/>
    <x v="1112"/>
    <s v="5"/>
    <n v="12"/>
    <n v="12"/>
    <x v="362"/>
    <d v="2013-05-31T00:00:00"/>
    <n v="1"/>
    <m/>
    <m/>
  </r>
  <r>
    <x v="229"/>
    <x v="1113"/>
    <s v="9"/>
    <n v="45"/>
    <n v="45"/>
    <x v="362"/>
    <d v="2013-05-31T00:00:00"/>
    <n v="1"/>
    <m/>
    <m/>
  </r>
  <r>
    <x v="216"/>
    <x v="719"/>
    <s v="12389-1"/>
    <n v="250"/>
    <n v="252"/>
    <x v="362"/>
    <d v="2013-05-30T00:00:00"/>
    <n v="1"/>
    <m/>
    <m/>
  </r>
  <r>
    <x v="15"/>
    <x v="1114"/>
    <s v="12325-3"/>
    <n v="5"/>
    <n v="5"/>
    <x v="362"/>
    <d v="2013-05-28T00:00:00"/>
    <n v="1"/>
    <m/>
    <m/>
  </r>
  <r>
    <x v="244"/>
    <x v="1115"/>
    <s v="12386-2"/>
    <n v="5"/>
    <n v="5"/>
    <x v="362"/>
    <d v="2013-05-29T00:00:00"/>
    <n v="1"/>
    <m/>
    <m/>
  </r>
  <r>
    <x v="16"/>
    <x v="1116"/>
    <s v="12397-1"/>
    <n v="4"/>
    <n v="4"/>
    <x v="363"/>
    <d v="2013-05-30T00:00:00"/>
    <n v="1"/>
    <m/>
    <m/>
  </r>
  <r>
    <x v="47"/>
    <x v="1117"/>
    <s v="12342-1"/>
    <n v="20"/>
    <n v="20"/>
    <x v="363"/>
    <d v="2013-05-31T00:00:00"/>
    <n v="1"/>
    <m/>
    <m/>
  </r>
  <r>
    <x v="292"/>
    <x v="11"/>
    <s v="12402-1"/>
    <n v="100"/>
    <n v="100"/>
    <x v="363"/>
    <d v="2013-05-28T00:00:00"/>
    <n v="1"/>
    <m/>
    <m/>
  </r>
  <r>
    <x v="254"/>
    <x v="1118"/>
    <s v="12401-1"/>
    <n v="180"/>
    <n v="180"/>
    <x v="363"/>
    <d v="2013-05-30T00:00:00"/>
    <n v="1"/>
    <m/>
    <m/>
  </r>
  <r>
    <x v="18"/>
    <x v="1119"/>
    <s v="22368-1"/>
    <s v="25"/>
    <s v="10"/>
    <x v="364"/>
    <d v="2023-05-26T00:00:00"/>
    <n v="1"/>
    <m/>
    <m/>
  </r>
  <r>
    <x v="50"/>
    <x v="92"/>
    <s v="12296-2"/>
    <n v="175"/>
    <n v="175"/>
    <x v="365"/>
    <d v="2013-05-30T00:00:00"/>
    <n v="1"/>
    <m/>
    <s v="CHANGE DUE DATE"/>
  </r>
  <r>
    <x v="284"/>
    <x v="1120"/>
    <s v="12403-2"/>
    <n v="5"/>
    <n v="5"/>
    <x v="365"/>
    <d v="2013-06-03T00:00:00"/>
    <n v="1"/>
    <m/>
    <m/>
  </r>
  <r>
    <x v="191"/>
    <x v="446"/>
    <s v="12075-3"/>
    <n v="150"/>
    <n v="150"/>
    <x v="365"/>
    <d v="2013-06-14T00:00:00"/>
    <n v="1"/>
    <m/>
    <m/>
  </r>
  <r>
    <x v="191"/>
    <x v="439"/>
    <s v="4"/>
    <n v="150"/>
    <n v="150"/>
    <x v="365"/>
    <d v="2013-06-14T00:00:00"/>
    <n v="1"/>
    <m/>
    <m/>
  </r>
  <r>
    <x v="306"/>
    <x v="1121"/>
    <s v="12370-1"/>
    <n v="10"/>
    <n v="10"/>
    <x v="365"/>
    <d v="2013-06-05T00:00:00"/>
    <n v="1"/>
    <m/>
    <s v="GERGER FILE CAME LATE"/>
  </r>
  <r>
    <x v="100"/>
    <x v="577"/>
    <s v="12380-2"/>
    <n v="1000"/>
    <n v="900"/>
    <x v="366"/>
    <d v="2013-06-03T00:00:00"/>
    <n v="1"/>
    <m/>
    <s v="customer did not give enough connector"/>
  </r>
  <r>
    <x v="90"/>
    <x v="473"/>
    <s v="12459-1"/>
    <n v="500"/>
    <n v="500"/>
    <x v="366"/>
    <s v="KANBAN"/>
    <n v="1"/>
    <m/>
    <m/>
  </r>
  <r>
    <x v="131"/>
    <x v="1122"/>
    <s v="12422-2"/>
    <n v="10"/>
    <n v="10"/>
    <x v="366"/>
    <d v="2013-06-10T00:00:00"/>
    <n v="1"/>
    <m/>
    <m/>
  </r>
  <r>
    <x v="285"/>
    <x v="380"/>
    <s v="12304-4"/>
    <n v="100"/>
    <n v="100"/>
    <x v="367"/>
    <d v="2013-06-10T00:00:00"/>
    <n v="1"/>
    <m/>
    <m/>
  </r>
  <r>
    <x v="285"/>
    <x v="256"/>
    <s v="5"/>
    <n v="100"/>
    <n v="100"/>
    <x v="367"/>
    <d v="2013-06-10T00:00:00"/>
    <n v="1"/>
    <m/>
    <m/>
  </r>
  <r>
    <x v="285"/>
    <x v="263"/>
    <s v="6"/>
    <n v="32"/>
    <n v="32"/>
    <x v="367"/>
    <d v="2013-06-10T00:00:00"/>
    <n v="1"/>
    <m/>
    <m/>
  </r>
  <r>
    <x v="15"/>
    <x v="52"/>
    <s v="12374-4"/>
    <n v="5"/>
    <n v="5"/>
    <x v="367"/>
    <d v="2013-06-06T00:00:00"/>
    <n v="1"/>
    <m/>
    <m/>
  </r>
  <r>
    <x v="118"/>
    <x v="276"/>
    <s v="12404-1"/>
    <n v="100"/>
    <n v="100"/>
    <x v="367"/>
    <d v="2013-06-04T00:00:00"/>
    <n v="1"/>
    <m/>
    <m/>
  </r>
  <r>
    <x v="18"/>
    <x v="240"/>
    <s v="12374-4"/>
    <n v="300"/>
    <n v="300"/>
    <x v="367"/>
    <d v="2013-06-07T00:00:00"/>
    <n v="1"/>
    <m/>
    <m/>
  </r>
  <r>
    <x v="53"/>
    <x v="1123"/>
    <s v="12435-1"/>
    <n v="25"/>
    <n v="25"/>
    <x v="367"/>
    <d v="2013-05-31T00:00:00"/>
    <n v="1"/>
    <m/>
    <m/>
  </r>
  <r>
    <x v="1"/>
    <x v="53"/>
    <s v="12419-1"/>
    <n v="15"/>
    <n v="15"/>
    <x v="368"/>
    <d v="2013-06-05T00:00:00"/>
    <n v="1"/>
    <m/>
    <m/>
  </r>
  <r>
    <x v="291"/>
    <x v="50"/>
    <s v="12378-2"/>
    <n v="25"/>
    <n v="25"/>
    <x v="368"/>
    <d v="2013-06-03T00:00:00"/>
    <n v="1"/>
    <m/>
    <m/>
  </r>
  <r>
    <x v="105"/>
    <x v="239"/>
    <s v="12248-1"/>
    <n v="1000"/>
    <n v="1000"/>
    <x v="368"/>
    <d v="2013-06-04T00:00:00"/>
    <n v="1"/>
    <m/>
    <m/>
  </r>
  <r>
    <x v="288"/>
    <x v="1039"/>
    <s v="12223-1"/>
    <n v="252"/>
    <n v="252"/>
    <x v="368"/>
    <d v="2013-06-05T00:00:00"/>
    <n v="1"/>
    <m/>
    <m/>
  </r>
  <r>
    <x v="89"/>
    <x v="854"/>
    <s v="12391-1"/>
    <n v="13"/>
    <n v="13"/>
    <x v="368"/>
    <d v="2013-06-05T00:00:00"/>
    <n v="1"/>
    <m/>
    <m/>
  </r>
  <r>
    <x v="190"/>
    <x v="998"/>
    <s v="12445-1"/>
    <n v="10"/>
    <n v="10"/>
    <x v="368"/>
    <d v="2013-06-03T00:00:00"/>
    <n v="1"/>
    <m/>
    <m/>
  </r>
  <r>
    <x v="1"/>
    <x v="755"/>
    <s v="12411-1"/>
    <n v="10"/>
    <n v="10"/>
    <x v="368"/>
    <d v="2013-06-03T00:00:00"/>
    <n v="1"/>
    <m/>
    <m/>
  </r>
  <r>
    <x v="15"/>
    <x v="858"/>
    <s v="12374-2"/>
    <n v="5"/>
    <n v="5"/>
    <x v="368"/>
    <d v="2013-06-06T00:00:00"/>
    <n v="1"/>
    <m/>
    <m/>
  </r>
  <r>
    <x v="45"/>
    <x v="1124"/>
    <s v="12426-1"/>
    <n v="500"/>
    <n v="500"/>
    <x v="368"/>
    <d v="2013-06-03T00:00:00"/>
    <n v="1"/>
    <m/>
    <m/>
  </r>
  <r>
    <x v="1"/>
    <x v="461"/>
    <s v="12421-1"/>
    <n v="25"/>
    <n v="25"/>
    <x v="369"/>
    <d v="2013-06-06T00:00:00"/>
    <n v="1"/>
    <m/>
    <m/>
  </r>
  <r>
    <x v="1"/>
    <x v="799"/>
    <s v="2"/>
    <n v="15"/>
    <n v="15"/>
    <x v="369"/>
    <d v="2013-06-06T00:00:00"/>
    <n v="1"/>
    <m/>
    <m/>
  </r>
  <r>
    <x v="1"/>
    <x v="1"/>
    <s v="3"/>
    <n v="10"/>
    <n v="10"/>
    <x v="369"/>
    <d v="2013-06-06T00:00:00"/>
    <n v="1"/>
    <m/>
    <m/>
  </r>
  <r>
    <x v="1"/>
    <x v="384"/>
    <s v="4"/>
    <n v="15"/>
    <n v="15"/>
    <x v="369"/>
    <d v="2013-06-06T00:00:00"/>
    <n v="1"/>
    <m/>
    <m/>
  </r>
  <r>
    <x v="1"/>
    <x v="2"/>
    <s v="5"/>
    <n v="15"/>
    <n v="15"/>
    <x v="369"/>
    <d v="2013-06-06T00:00:00"/>
    <n v="1"/>
    <m/>
    <m/>
  </r>
  <r>
    <x v="144"/>
    <x v="44"/>
    <s v="11704-2"/>
    <n v="180"/>
    <n v="191"/>
    <x v="369"/>
    <d v="2013-06-07T00:00:00"/>
    <n v="1"/>
    <m/>
    <m/>
  </r>
  <r>
    <x v="144"/>
    <x v="44"/>
    <s v="11701-3"/>
    <n v="240"/>
    <n v="240"/>
    <x v="369"/>
    <d v="2013-06-07T00:00:00"/>
    <n v="1"/>
    <m/>
    <m/>
  </r>
  <r>
    <x v="140"/>
    <x v="347"/>
    <s v="12392-2"/>
    <n v="500"/>
    <n v="500"/>
    <x v="369"/>
    <d v="2013-06-04T00:00:00"/>
    <n v="1"/>
    <m/>
    <s v="CUSTOMER PICKUP"/>
  </r>
  <r>
    <x v="8"/>
    <x v="1125"/>
    <s v="12406-1"/>
    <n v="50"/>
    <n v="50"/>
    <x v="370"/>
    <d v="2013-06-06T00:00:00"/>
    <n v="1"/>
    <m/>
    <m/>
  </r>
  <r>
    <x v="4"/>
    <x v="736"/>
    <s v="12405-1"/>
    <n v="200"/>
    <n v="200"/>
    <x v="370"/>
    <d v="2013-06-10T00:00:00"/>
    <n v="1"/>
    <m/>
    <m/>
  </r>
  <r>
    <x v="286"/>
    <x v="1126"/>
    <s v="12465-1"/>
    <n v="50"/>
    <n v="50"/>
    <x v="370"/>
    <d v="2013-06-06T00:00:00"/>
    <n v="1"/>
    <m/>
    <s v="CUSTOMER APROVAL CAME LATE"/>
  </r>
  <r>
    <x v="307"/>
    <x v="1127"/>
    <s v="12457-1"/>
    <n v="6"/>
    <n v="6"/>
    <x v="370"/>
    <d v="2013-06-06T00:00:00"/>
    <n v="1"/>
    <m/>
    <s v="PARTS CAME LATE FROM CUSTOMER"/>
  </r>
  <r>
    <x v="248"/>
    <x v="842"/>
    <s v="12313-5"/>
    <n v="25"/>
    <n v="25"/>
    <x v="371"/>
    <d v="2013-06-07T00:00:00"/>
    <n v="1"/>
    <m/>
    <m/>
  </r>
  <r>
    <x v="184"/>
    <x v="1128"/>
    <s v="12204-3"/>
    <n v="25"/>
    <n v="24"/>
    <x v="371"/>
    <d v="2013-06-15T00:00:00"/>
    <n v="1"/>
    <m/>
    <s v="CUSTOMER APROVAL CAME LATE"/>
  </r>
  <r>
    <x v="184"/>
    <x v="1129"/>
    <s v="4"/>
    <n v="25"/>
    <n v="24"/>
    <x v="371"/>
    <d v="2013-06-15T00:00:00"/>
    <n v="1"/>
    <m/>
    <s v="CUSTOMER APROVAL CAME LATE"/>
  </r>
  <r>
    <x v="308"/>
    <x v="400"/>
    <s v="12395-2"/>
    <n v="100"/>
    <n v="100"/>
    <x v="371"/>
    <d v="2013-06-10T00:00:00"/>
    <n v="1"/>
    <m/>
    <m/>
  </r>
  <r>
    <x v="279"/>
    <x v="1130"/>
    <s v="12443-1"/>
    <n v="5"/>
    <n v="5"/>
    <x v="371"/>
    <d v="2013-06-06T00:00:00"/>
    <n v="1"/>
    <m/>
    <s v="PARTS CAME LATE"/>
  </r>
  <r>
    <x v="105"/>
    <x v="239"/>
    <s v="12428-1"/>
    <n v="1000"/>
    <n v="1000"/>
    <x v="372"/>
    <d v="2013-06-10T00:00:00"/>
    <n v="1"/>
    <m/>
    <m/>
  </r>
  <r>
    <x v="93"/>
    <x v="126"/>
    <s v="12416-1"/>
    <n v="390"/>
    <n v="390"/>
    <x v="372"/>
    <d v="2013-06-12T00:00:00"/>
    <n v="1"/>
    <m/>
    <m/>
  </r>
  <r>
    <x v="1"/>
    <x v="205"/>
    <s v="12433-1"/>
    <n v="10"/>
    <n v="10"/>
    <x v="372"/>
    <d v="2013-06-11T00:00:00"/>
    <n v="1"/>
    <m/>
    <m/>
  </r>
  <r>
    <x v="1"/>
    <x v="1"/>
    <s v="12455-1"/>
    <n v="20"/>
    <n v="20"/>
    <x v="372"/>
    <d v="2013-06-07T00:00:00"/>
    <n v="1"/>
    <m/>
    <m/>
  </r>
  <r>
    <x v="309"/>
    <x v="1131"/>
    <s v="12491-1"/>
    <n v="75"/>
    <n v="75"/>
    <x v="373"/>
    <d v="2013-06-07T00:00:00"/>
    <n v="1"/>
    <m/>
    <s v="CUSTOMER PICKUP"/>
  </r>
  <r>
    <x v="309"/>
    <x v="1132"/>
    <s v="2"/>
    <n v="75"/>
    <n v="75"/>
    <x v="373"/>
    <d v="2013-06-07T00:00:00"/>
    <n v="1"/>
    <m/>
    <s v="CUSTOMER PICKUP"/>
  </r>
  <r>
    <x v="15"/>
    <x v="913"/>
    <s v="12453-2"/>
    <n v="5"/>
    <n v="5"/>
    <x v="373"/>
    <d v="2013-06-10T00:00:00"/>
    <n v="1"/>
    <m/>
    <m/>
  </r>
  <r>
    <x v="310"/>
    <x v="1017"/>
    <s v="12449-2"/>
    <n v="25"/>
    <n v="25"/>
    <x v="373"/>
    <d v="2013-06-10T00:00:00"/>
    <n v="1"/>
    <m/>
    <m/>
  </r>
  <r>
    <x v="6"/>
    <x v="657"/>
    <s v="12444-1"/>
    <n v="50"/>
    <n v="54"/>
    <x v="374"/>
    <d v="2013-06-11T00:00:00"/>
    <n v="1"/>
    <m/>
    <m/>
  </r>
  <r>
    <x v="6"/>
    <x v="311"/>
    <s v="2"/>
    <n v="50"/>
    <n v="56"/>
    <x v="374"/>
    <d v="2013-06-11T00:00:00"/>
    <n v="1"/>
    <m/>
    <m/>
  </r>
  <r>
    <x v="6"/>
    <x v="599"/>
    <s v="3"/>
    <n v="50"/>
    <n v="54"/>
    <x v="374"/>
    <d v="2013-06-11T00:00:00"/>
    <n v="1"/>
    <m/>
    <m/>
  </r>
  <r>
    <x v="6"/>
    <x v="1133"/>
    <s v="4"/>
    <n v="50"/>
    <n v="54"/>
    <x v="374"/>
    <d v="2013-06-11T00:00:00"/>
    <n v="1"/>
    <m/>
    <m/>
  </r>
  <r>
    <x v="4"/>
    <x v="231"/>
    <s v="12424-1"/>
    <n v="50"/>
    <n v="58"/>
    <x v="374"/>
    <d v="2013-06-17T00:00:00"/>
    <n v="1"/>
    <m/>
    <m/>
  </r>
  <r>
    <x v="15"/>
    <x v="562"/>
    <s v="12242-3"/>
    <n v="5"/>
    <n v="5"/>
    <x v="374"/>
    <d v="2013-06-18T00:00:00"/>
    <n v="1"/>
    <m/>
    <m/>
  </r>
  <r>
    <x v="176"/>
    <x v="506"/>
    <s v="12330-2"/>
    <n v="50"/>
    <n v="50"/>
    <x v="374"/>
    <d v="2013-05-29T00:00:00"/>
    <n v="1"/>
    <m/>
    <m/>
  </r>
  <r>
    <x v="279"/>
    <x v="692"/>
    <s v="12463-1"/>
    <n v="3"/>
    <n v="3"/>
    <x v="374"/>
    <d v="2013-06-13T00:00:00"/>
    <n v="1"/>
    <m/>
    <m/>
  </r>
  <r>
    <x v="18"/>
    <x v="711"/>
    <s v="12429-1"/>
    <n v="1000"/>
    <n v="1000"/>
    <x v="374"/>
    <d v="2013-06-12T00:00:00"/>
    <n v="1"/>
    <m/>
    <m/>
  </r>
  <r>
    <x v="47"/>
    <x v="475"/>
    <s v="12408-1"/>
    <n v="100"/>
    <n v="100"/>
    <x v="374"/>
    <d v="2013-06-17T00:00:00"/>
    <n v="1"/>
    <m/>
    <m/>
  </r>
  <r>
    <x v="178"/>
    <x v="996"/>
    <s v="12467-1"/>
    <n v="5"/>
    <n v="5"/>
    <x v="374"/>
    <d v="2013-06-10T00:00:00"/>
    <n v="1"/>
    <m/>
    <s v="CUSTOMER PICKUP"/>
  </r>
  <r>
    <x v="291"/>
    <x v="89"/>
    <s v="12393-2"/>
    <n v="50"/>
    <n v="50"/>
    <x v="375"/>
    <d v="2013-06-17T00:00:00"/>
    <n v="1"/>
    <m/>
    <m/>
  </r>
  <r>
    <x v="311"/>
    <x v="1134"/>
    <s v="127494-1"/>
    <n v="25"/>
    <n v="25"/>
    <x v="375"/>
    <d v="2013-06-11T00:00:00"/>
    <n v="1"/>
    <m/>
    <s v="CUSTOMER PICKUP"/>
  </r>
  <r>
    <x v="15"/>
    <x v="52"/>
    <s v="12413-2"/>
    <n v="25"/>
    <n v="25"/>
    <x v="375"/>
    <d v="2013-06-17T00:00:00"/>
    <n v="1"/>
    <m/>
    <m/>
  </r>
  <r>
    <x v="46"/>
    <x v="560"/>
    <s v="12407-1"/>
    <n v="100"/>
    <n v="100"/>
    <x v="375"/>
    <d v="2013-06-14T00:00:00"/>
    <n v="1"/>
    <m/>
    <m/>
  </r>
  <r>
    <x v="291"/>
    <x v="1082"/>
    <s v="12415-2"/>
    <n v="50"/>
    <n v="50"/>
    <x v="375"/>
    <d v="2013-06-12T00:00:00"/>
    <n v="1"/>
    <m/>
    <m/>
  </r>
  <r>
    <x v="312"/>
    <x v="1135"/>
    <s v="12452-1"/>
    <n v="200"/>
    <n v="200"/>
    <x v="375"/>
    <d v="2013-06-14T00:00:00"/>
    <n v="1"/>
    <m/>
    <m/>
  </r>
  <r>
    <x v="53"/>
    <x v="939"/>
    <s v="12420-2"/>
    <n v="100"/>
    <n v="100"/>
    <x v="375"/>
    <d v="2013-06-14T00:00:00"/>
    <n v="1"/>
    <m/>
    <m/>
  </r>
  <r>
    <x v="53"/>
    <x v="932"/>
    <s v="1"/>
    <n v="100"/>
    <n v="100"/>
    <x v="375"/>
    <d v="2013-06-14T00:00:00"/>
    <n v="1"/>
    <m/>
    <m/>
  </r>
  <r>
    <x v="53"/>
    <x v="928"/>
    <s v="3"/>
    <n v="100"/>
    <n v="100"/>
    <x v="375"/>
    <d v="2013-06-14T00:00:00"/>
    <n v="1"/>
    <m/>
    <m/>
  </r>
  <r>
    <x v="313"/>
    <x v="233"/>
    <s v="12410-2"/>
    <n v="125"/>
    <n v="125"/>
    <x v="375"/>
    <d v="2013-06-13T00:00:00"/>
    <n v="1"/>
    <m/>
    <m/>
  </r>
  <r>
    <x v="313"/>
    <x v="326"/>
    <s v="3"/>
    <n v="75"/>
    <n v="75"/>
    <x v="375"/>
    <d v="2013-06-13T00:00:00"/>
    <n v="1"/>
    <m/>
    <m/>
  </r>
  <r>
    <x v="191"/>
    <x v="914"/>
    <s v="12439-2"/>
    <n v="12"/>
    <n v="12"/>
    <x v="376"/>
    <d v="2013-06-12T00:00:00"/>
    <n v="1"/>
    <m/>
    <s v="OK TO SHIP BY CUSOMER"/>
  </r>
  <r>
    <x v="18"/>
    <x v="709"/>
    <s v="12430-1"/>
    <n v="1000"/>
    <n v="1000"/>
    <x v="376"/>
    <d v="2013-06-14T00:00:00"/>
    <n v="1"/>
    <m/>
    <m/>
  </r>
  <r>
    <x v="131"/>
    <x v="32"/>
    <s v="12499-2"/>
    <n v="100"/>
    <n v="100"/>
    <x v="376"/>
    <d v="2013-06-14T00:00:00"/>
    <n v="1"/>
    <m/>
    <m/>
  </r>
  <r>
    <x v="141"/>
    <x v="1011"/>
    <s v="12456-2"/>
    <n v="1"/>
    <n v="1"/>
    <x v="376"/>
    <d v="2013-07-05T00:00:00"/>
    <n v="1"/>
    <m/>
    <m/>
  </r>
  <r>
    <x v="18"/>
    <x v="1119"/>
    <s v="12436-3"/>
    <n v="250"/>
    <n v="250"/>
    <x v="376"/>
    <d v="2013-06-18T00:00:00"/>
    <n v="1"/>
    <m/>
    <m/>
  </r>
  <r>
    <x v="18"/>
    <x v="354"/>
    <s v="1"/>
    <n v="200"/>
    <n v="200"/>
    <x v="377"/>
    <d v="2013-06-18T00:00:00"/>
    <n v="1"/>
    <m/>
    <m/>
  </r>
  <r>
    <x v="18"/>
    <x v="259"/>
    <s v="2"/>
    <n v="200"/>
    <n v="200"/>
    <x v="377"/>
    <d v="2013-06-18T00:00:00"/>
    <n v="1"/>
    <m/>
    <m/>
  </r>
  <r>
    <x v="63"/>
    <x v="565"/>
    <s v="12441-1"/>
    <n v="3000"/>
    <n v="3000"/>
    <x v="377"/>
    <d v="2013-06-21T00:00:00"/>
    <n v="1"/>
    <m/>
    <m/>
  </r>
  <r>
    <x v="42"/>
    <x v="1136"/>
    <s v="12113-3"/>
    <n v="100"/>
    <n v="100"/>
    <x v="377"/>
    <d v="2013-06-18T00:00:00"/>
    <n v="1"/>
    <m/>
    <m/>
  </r>
  <r>
    <x v="314"/>
    <x v="1137"/>
    <s v="12383-2"/>
    <n v="250"/>
    <n v="250"/>
    <x v="378"/>
    <d v="2013-06-17T00:00:00"/>
    <n v="1"/>
    <m/>
    <m/>
  </r>
  <r>
    <x v="33"/>
    <x v="1138"/>
    <s v="12458-1"/>
    <n v="255"/>
    <n v="255"/>
    <x v="378"/>
    <d v="2013-06-20T00:00:00"/>
    <n v="1"/>
    <m/>
    <m/>
  </r>
  <r>
    <x v="33"/>
    <x v="479"/>
    <s v="12516-1"/>
    <n v="99"/>
    <n v="21"/>
    <x v="378"/>
    <d v="2013-06-20T00:00:00"/>
    <n v="1"/>
    <m/>
    <s v="CUSTOMER WANT OS PCS"/>
  </r>
  <r>
    <x v="63"/>
    <x v="214"/>
    <s v="12461-1"/>
    <n v="15000"/>
    <n v="15041"/>
    <x v="378"/>
    <d v="2013-06-20T00:00:00"/>
    <n v="1"/>
    <m/>
    <m/>
  </r>
  <r>
    <x v="210"/>
    <x v="1139"/>
    <s v="12396-1"/>
    <n v="10"/>
    <n v="10"/>
    <x v="378"/>
    <d v="2013-06-21T00:00:00"/>
    <n v="1"/>
    <m/>
    <m/>
  </r>
  <r>
    <x v="4"/>
    <x v="1140"/>
    <s v="12442-1"/>
    <n v="50"/>
    <n v="50"/>
    <x v="379"/>
    <d v="2013-06-24T00:00:00"/>
    <n v="1"/>
    <m/>
    <m/>
  </r>
  <r>
    <x v="131"/>
    <x v="379"/>
    <s v="12446-6"/>
    <n v="49"/>
    <n v="49"/>
    <x v="379"/>
    <d v="2013-06-21T00:00:00"/>
    <n v="1"/>
    <m/>
    <m/>
  </r>
  <r>
    <x v="90"/>
    <x v="300"/>
    <s v="12464-1"/>
    <n v="310"/>
    <n v="310"/>
    <x v="379"/>
    <d v="2013-06-25T00:00:00"/>
    <n v="1"/>
    <m/>
    <m/>
  </r>
  <r>
    <x v="131"/>
    <x v="28"/>
    <s v="12447-4"/>
    <n v="200"/>
    <n v="200"/>
    <x v="379"/>
    <d v="2013-06-28T00:00:00"/>
    <n v="1"/>
    <m/>
    <m/>
  </r>
  <r>
    <x v="131"/>
    <x v="27"/>
    <s v="5"/>
    <n v="200"/>
    <n v="200"/>
    <x v="379"/>
    <d v="2013-06-28T00:00:00"/>
    <n v="1"/>
    <m/>
    <m/>
  </r>
  <r>
    <x v="131"/>
    <x v="162"/>
    <s v="12448-2"/>
    <n v="300"/>
    <n v="300"/>
    <x v="379"/>
    <d v="2013-06-24T00:00:00"/>
    <n v="1"/>
    <m/>
    <m/>
  </r>
  <r>
    <x v="241"/>
    <x v="1141"/>
    <s v="12434-2"/>
    <n v="10"/>
    <n v="10"/>
    <x v="379"/>
    <d v="2013-06-25T00:00:00"/>
    <n v="1"/>
    <m/>
    <m/>
  </r>
  <r>
    <x v="315"/>
    <x v="1142"/>
    <s v="12506-1"/>
    <n v="100"/>
    <n v="2"/>
    <x v="379"/>
    <d v="2013-06-26T00:00:00"/>
    <n v="1"/>
    <m/>
    <s v="SAMPLE FOR APPROVAL"/>
  </r>
  <r>
    <x v="285"/>
    <x v="256"/>
    <s v="12305-3"/>
    <n v="100"/>
    <n v="100"/>
    <x v="380"/>
    <d v="2013-07-10T00:00:00"/>
    <n v="1"/>
    <m/>
    <m/>
  </r>
  <r>
    <x v="285"/>
    <x v="263"/>
    <s v="4"/>
    <n v="32"/>
    <n v="32"/>
    <x v="380"/>
    <d v="2013-07-10T00:00:00"/>
    <n v="1"/>
    <m/>
    <m/>
  </r>
  <r>
    <x v="191"/>
    <x v="1143"/>
    <s v="12488-14"/>
    <n v="10"/>
    <n v="10"/>
    <x v="380"/>
    <d v="2013-07-08T00:00:00"/>
    <n v="1"/>
    <m/>
    <m/>
  </r>
  <r>
    <x v="279"/>
    <x v="1144"/>
    <s v="12469-2"/>
    <n v="1"/>
    <n v="1"/>
    <x v="380"/>
    <d v="2013-06-20T00:00:00"/>
    <n v="1"/>
    <m/>
    <m/>
  </r>
  <r>
    <x v="131"/>
    <x v="167"/>
    <s v="12446-5"/>
    <n v="200"/>
    <n v="200"/>
    <x v="380"/>
    <d v="2013-06-20T00:00:00"/>
    <n v="1"/>
    <m/>
    <m/>
  </r>
  <r>
    <x v="1"/>
    <x v="99"/>
    <s v="12476-1"/>
    <n v="10"/>
    <n v="10"/>
    <x v="381"/>
    <d v="2013-06-24T00:00:00"/>
    <n v="1"/>
    <m/>
    <m/>
  </r>
  <r>
    <x v="49"/>
    <x v="1145"/>
    <s v="12425-2"/>
    <n v="2"/>
    <n v="2"/>
    <x v="381"/>
    <d v="2013-06-24T00:00:00"/>
    <n v="1"/>
    <m/>
    <m/>
  </r>
  <r>
    <x v="158"/>
    <x v="492"/>
    <s v="12480-1"/>
    <n v="10"/>
    <n v="10"/>
    <x v="381"/>
    <d v="2013-06-24T00:00:00"/>
    <n v="1"/>
    <m/>
    <m/>
  </r>
  <r>
    <x v="15"/>
    <x v="562"/>
    <s v="12382-3"/>
    <n v="5"/>
    <n v="5"/>
    <x v="381"/>
    <d v="2013-06-28T00:00:00"/>
    <n v="1"/>
    <m/>
    <m/>
  </r>
  <r>
    <x v="313"/>
    <x v="1146"/>
    <s v="12477-2"/>
    <n v="40"/>
    <n v="40"/>
    <x v="381"/>
    <d v="2013-06-24T00:00:00"/>
    <n v="1"/>
    <m/>
    <m/>
  </r>
  <r>
    <x v="191"/>
    <x v="446"/>
    <s v="12076-3"/>
    <n v="125"/>
    <n v="125"/>
    <x v="381"/>
    <d v="2013-07-12T00:00:00"/>
    <n v="1"/>
    <m/>
    <m/>
  </r>
  <r>
    <x v="191"/>
    <x v="439"/>
    <s v="4"/>
    <n v="125"/>
    <n v="125"/>
    <x v="381"/>
    <d v="2013-07-12T00:00:00"/>
    <n v="1"/>
    <m/>
    <m/>
  </r>
  <r>
    <x v="95"/>
    <x v="110"/>
    <s v="12375-2"/>
    <n v="100"/>
    <n v="100"/>
    <x v="381"/>
    <d v="2013-06-26T00:00:00"/>
    <n v="1"/>
    <m/>
    <m/>
  </r>
  <r>
    <x v="88"/>
    <x v="1013"/>
    <s v="12377-2"/>
    <n v="250"/>
    <n v="250"/>
    <x v="381"/>
    <d v="2013-06-07T00:00:00"/>
    <n v="0"/>
    <m/>
    <s v="BOARD CAME LATE FROM OUT SOURCE, AND LOTS OF LEADED COMP"/>
  </r>
  <r>
    <x v="132"/>
    <x v="360"/>
    <s v="12362-1"/>
    <n v="9"/>
    <n v="9"/>
    <x v="381"/>
    <d v="2013-06-27T00:00:00"/>
    <n v="1"/>
    <m/>
    <s v="LONG LEAD FOR RELAY"/>
  </r>
  <r>
    <x v="18"/>
    <x v="1147"/>
    <s v="12533-1"/>
    <n v="50"/>
    <n v="50"/>
    <x v="381"/>
    <d v="2013-06-20T00:00:00"/>
    <n v="1"/>
    <m/>
    <m/>
  </r>
  <r>
    <x v="15"/>
    <x v="96"/>
    <s v="12531-1"/>
    <n v="1"/>
    <n v="1"/>
    <x v="381"/>
    <d v="2013-07-05T00:00:00"/>
    <n v="1"/>
    <m/>
    <m/>
  </r>
  <r>
    <x v="131"/>
    <x v="32"/>
    <s v="12446-6"/>
    <n v="100"/>
    <n v="100"/>
    <x v="381"/>
    <d v="2013-06-28T00:00:00"/>
    <n v="1"/>
    <m/>
    <m/>
  </r>
  <r>
    <x v="191"/>
    <x v="832"/>
    <s v="12488-12"/>
    <n v="825"/>
    <n v="825"/>
    <x v="382"/>
    <d v="2013-07-01T00:00:00"/>
    <n v="1"/>
    <m/>
    <m/>
  </r>
  <r>
    <x v="191"/>
    <x v="1148"/>
    <s v="13"/>
    <n v="10"/>
    <n v="10"/>
    <x v="382"/>
    <d v="2013-07-01T00:00:00"/>
    <n v="1"/>
    <m/>
    <m/>
  </r>
  <r>
    <x v="63"/>
    <x v="649"/>
    <s v="12512-1"/>
    <n v="1000"/>
    <n v="1000"/>
    <x v="382"/>
    <d v="2013-06-25T00:00:00"/>
    <n v="1"/>
    <m/>
    <m/>
  </r>
  <r>
    <x v="137"/>
    <x v="334"/>
    <s v="12482-1"/>
    <n v="50"/>
    <n v="50"/>
    <x v="382"/>
    <d v="2013-06-25T00:00:00"/>
    <n v="1"/>
    <m/>
    <m/>
  </r>
  <r>
    <x v="18"/>
    <x v="378"/>
    <s v="12460-1"/>
    <n v="150"/>
    <n v="150"/>
    <x v="382"/>
    <d v="2013-06-26T00:00:00"/>
    <n v="1"/>
    <m/>
    <m/>
  </r>
  <r>
    <x v="4"/>
    <x v="1149"/>
    <s v="12466-1"/>
    <n v="50"/>
    <n v="50"/>
    <x v="382"/>
    <d v="2013-06-28T00:00:00"/>
    <n v="1"/>
    <m/>
    <m/>
  </r>
  <r>
    <x v="28"/>
    <x v="45"/>
    <s v="12470-1"/>
    <n v="250"/>
    <n v="250"/>
    <x v="382"/>
    <d v="2013-06-28T00:00:00"/>
    <n v="1"/>
    <m/>
    <m/>
  </r>
  <r>
    <x v="131"/>
    <x v="32"/>
    <s v="12447"/>
    <n v="150"/>
    <n v="150"/>
    <x v="382"/>
    <d v="2013-06-28T00:00:00"/>
    <n v="1"/>
    <m/>
    <m/>
  </r>
  <r>
    <x v="311"/>
    <x v="1150"/>
    <s v="12521-1"/>
    <n v="100"/>
    <n v="102"/>
    <x v="382"/>
    <d v="2013-06-24T00:00:00"/>
    <n v="1"/>
    <m/>
    <s v="PANEL FORM/CUSTOMER PICKUP"/>
  </r>
  <r>
    <x v="13"/>
    <x v="209"/>
    <s v="11884-4"/>
    <n v="50"/>
    <n v="50"/>
    <x v="383"/>
    <d v="2013-08-01T00:00:00"/>
    <n v="1"/>
    <m/>
    <s v="CUSTOMER CALL FOR EARLY DEL"/>
  </r>
  <r>
    <x v="15"/>
    <x v="556"/>
    <s v="12501-3"/>
    <n v="5"/>
    <n v="5"/>
    <x v="383"/>
    <d v="2013-06-26T00:00:00"/>
    <n v="1"/>
    <m/>
    <m/>
  </r>
  <r>
    <x v="89"/>
    <x v="422"/>
    <s v="12431-2"/>
    <n v="12"/>
    <n v="12"/>
    <x v="383"/>
    <d v="2013-06-27T00:00:00"/>
    <n v="1"/>
    <m/>
    <m/>
  </r>
  <r>
    <x v="316"/>
    <x v="346"/>
    <s v="12484-1"/>
    <n v="75"/>
    <n v="75"/>
    <x v="383"/>
    <d v="2013-06-25T00:00:00"/>
    <n v="1"/>
    <m/>
    <m/>
  </r>
  <r>
    <x v="50"/>
    <x v="307"/>
    <s v="12510-1"/>
    <n v="250"/>
    <n v="250"/>
    <x v="383"/>
    <d v="2013-06-25T00:00:00"/>
    <n v="1"/>
    <m/>
    <m/>
  </r>
  <r>
    <x v="286"/>
    <x v="1126"/>
    <s v="12465-2"/>
    <n v="200"/>
    <n v="200"/>
    <x v="383"/>
    <d v="2013-06-24T00:00:00"/>
    <n v="1"/>
    <m/>
    <m/>
  </r>
  <r>
    <x v="248"/>
    <x v="878"/>
    <s v="12313-3"/>
    <n v="25"/>
    <n v="25"/>
    <x v="383"/>
    <d v="2013-06-29T00:00:00"/>
    <n v="1"/>
    <m/>
    <m/>
  </r>
  <r>
    <x v="248"/>
    <x v="1151"/>
    <s v="12520-1"/>
    <n v="5"/>
    <n v="5"/>
    <x v="383"/>
    <d v="2013-06-26T00:00:00"/>
    <n v="1"/>
    <m/>
    <m/>
  </r>
  <r>
    <x v="131"/>
    <x v="27"/>
    <s v="12479-2"/>
    <n v="200"/>
    <n v="200"/>
    <x v="383"/>
    <d v="2013-06-28T00:00:00"/>
    <n v="1"/>
    <m/>
    <m/>
  </r>
  <r>
    <x v="15"/>
    <x v="562"/>
    <s v="12471-3"/>
    <n v="5"/>
    <n v="5"/>
    <x v="384"/>
    <d v="2013-07-09T00:00:00"/>
    <n v="1"/>
    <m/>
    <m/>
  </r>
  <r>
    <x v="224"/>
    <x v="1152"/>
    <s v="12527-1"/>
    <n v="10"/>
    <n v="10"/>
    <x v="384"/>
    <d v="2013-07-01T00:00:00"/>
    <n v="1"/>
    <m/>
    <m/>
  </r>
  <r>
    <x v="90"/>
    <x v="229"/>
    <s v="12549-1"/>
    <n v="500"/>
    <n v="500"/>
    <x v="384"/>
    <s v="KANBAN"/>
    <n v="1"/>
    <m/>
    <m/>
  </r>
  <r>
    <x v="133"/>
    <x v="320"/>
    <s v="12148-5"/>
    <n v="5"/>
    <n v="5"/>
    <x v="384"/>
    <d v="2013-07-01T00:00:00"/>
    <n v="1"/>
    <m/>
    <m/>
  </r>
  <r>
    <x v="286"/>
    <x v="1153"/>
    <s v="12372-4"/>
    <n v="70"/>
    <n v="70"/>
    <x v="384"/>
    <d v="2013-07-02T00:00:00"/>
    <n v="1"/>
    <m/>
    <m/>
  </r>
  <r>
    <x v="186"/>
    <x v="1154"/>
    <s v="12399-2"/>
    <n v="100"/>
    <n v="100"/>
    <x v="385"/>
    <d v="2013-06-07T00:00:00"/>
    <n v="0"/>
    <m/>
    <s v="ALUMINUM BORAD CAME LATE FROM OUT SOURCE "/>
  </r>
  <r>
    <x v="15"/>
    <x v="57"/>
    <s v="12338-2"/>
    <n v="25"/>
    <n v="25"/>
    <x v="386"/>
    <d v="2013-07-05T00:00:00"/>
    <n v="1"/>
    <m/>
    <m/>
  </r>
  <r>
    <x v="156"/>
    <x v="1155"/>
    <s v="12518-1"/>
    <n v="300"/>
    <n v="300"/>
    <x v="386"/>
    <d v="2013-06-27T00:00:00"/>
    <n v="1"/>
    <m/>
    <m/>
  </r>
  <r>
    <x v="109"/>
    <x v="249"/>
    <s v="12497-1"/>
    <n v="100"/>
    <n v="100"/>
    <x v="386"/>
    <d v="2013-06-27T00:00:00"/>
    <n v="1"/>
    <m/>
    <m/>
  </r>
  <r>
    <x v="90"/>
    <x v="367"/>
    <s v="12568-1"/>
    <n v="250"/>
    <n v="250"/>
    <x v="387"/>
    <s v="KANBAN"/>
    <n v="1"/>
    <m/>
    <m/>
  </r>
  <r>
    <x v="88"/>
    <x v="1062"/>
    <s v="12474-2"/>
    <n v="100"/>
    <n v="100"/>
    <x v="387"/>
    <d v="2013-07-02T00:00:00"/>
    <n v="1"/>
    <m/>
    <m/>
  </r>
  <r>
    <x v="117"/>
    <x v="275"/>
    <s v="12507-1"/>
    <n v="500"/>
    <n v="500"/>
    <x v="387"/>
    <d v="2013-07-03T00:00:00"/>
    <n v="1"/>
    <m/>
    <m/>
  </r>
  <r>
    <x v="179"/>
    <x v="235"/>
    <s v="12492-1"/>
    <n v="2000"/>
    <n v="2000"/>
    <x v="387"/>
    <d v="2013-07-01T00:00:00"/>
    <n v="1"/>
    <m/>
    <m/>
  </r>
  <r>
    <x v="8"/>
    <x v="1156"/>
    <s v="12496-1"/>
    <n v="20"/>
    <n v="20"/>
    <x v="388"/>
    <d v="2013-07-05T00:00:00"/>
    <n v="1"/>
    <m/>
    <m/>
  </r>
  <r>
    <x v="127"/>
    <x v="312"/>
    <s v="12513-1"/>
    <n v="1000"/>
    <n v="1000"/>
    <x v="388"/>
    <d v="2013-07-01T00:00:00"/>
    <n v="1"/>
    <m/>
    <m/>
  </r>
  <r>
    <x v="127"/>
    <x v="296"/>
    <s v="2"/>
    <n v="1000"/>
    <n v="1000"/>
    <x v="388"/>
    <d v="2013-07-01T00:00:00"/>
    <n v="1"/>
    <m/>
    <m/>
  </r>
  <r>
    <x v="116"/>
    <x v="376"/>
    <s v="12509-1"/>
    <n v="250"/>
    <n v="250"/>
    <x v="388"/>
    <d v="2013-07-03T00:00:00"/>
    <n v="1"/>
    <m/>
    <m/>
  </r>
  <r>
    <x v="116"/>
    <x v="309"/>
    <s v="2"/>
    <n v="100"/>
    <n v="100"/>
    <x v="388"/>
    <d v="2013-07-03T00:00:00"/>
    <n v="1"/>
    <m/>
    <m/>
  </r>
  <r>
    <x v="291"/>
    <x v="89"/>
    <s v="12489-2"/>
    <n v="100"/>
    <n v="100"/>
    <x v="388"/>
    <d v="2013-07-03T00:00:00"/>
    <n v="1"/>
    <m/>
    <m/>
  </r>
  <r>
    <x v="90"/>
    <x v="368"/>
    <s v="12412-1"/>
    <n v="110"/>
    <n v="110"/>
    <x v="388"/>
    <d v="2013-07-08T00:00:00"/>
    <n v="1"/>
    <m/>
    <m/>
  </r>
  <r>
    <x v="63"/>
    <x v="121"/>
    <s v="12490-1"/>
    <n v="15000"/>
    <n v="15030"/>
    <x v="388"/>
    <d v="2013-07-05T00:00:00"/>
    <n v="1"/>
    <m/>
    <m/>
  </r>
  <r>
    <x v="29"/>
    <x v="836"/>
    <s v="12554-1"/>
    <n v="15"/>
    <n v="15"/>
    <x v="389"/>
    <d v="2013-07-02T00:00:00"/>
    <n v="1"/>
    <m/>
    <m/>
  </r>
  <r>
    <x v="29"/>
    <x v="339"/>
    <s v="2"/>
    <n v="10"/>
    <n v="10"/>
    <x v="389"/>
    <d v="2013-07-02T00:00:00"/>
    <n v="1"/>
    <m/>
    <m/>
  </r>
  <r>
    <x v="33"/>
    <x v="479"/>
    <s v="12516-1"/>
    <n v="99"/>
    <n v="78"/>
    <x v="389"/>
    <d v="2013-07-08T00:00:00"/>
    <n v="1"/>
    <m/>
    <s v="WE SHIP 21 6/14/13"/>
  </r>
  <r>
    <x v="33"/>
    <x v="1040"/>
    <s v="12534-1"/>
    <n v="270"/>
    <n v="270"/>
    <x v="389"/>
    <d v="2013-07-12T00:00:00"/>
    <n v="1"/>
    <m/>
    <m/>
  </r>
  <r>
    <x v="33"/>
    <x v="169"/>
    <s v="2"/>
    <n v="270"/>
    <n v="270"/>
    <x v="389"/>
    <d v="2013-07-12T00:00:00"/>
    <n v="1"/>
    <m/>
    <m/>
  </r>
  <r>
    <x v="59"/>
    <x v="430"/>
    <s v="12041-4"/>
    <n v="6"/>
    <n v="6"/>
    <x v="389"/>
    <d v="2013-07-03T00:00:00"/>
    <n v="1"/>
    <m/>
    <m/>
  </r>
  <r>
    <x v="191"/>
    <x v="832"/>
    <s v="12578-1"/>
    <n v="725"/>
    <n v="825"/>
    <x v="389"/>
    <d v="2013-07-08T00:00:00"/>
    <n v="1"/>
    <m/>
    <m/>
  </r>
  <r>
    <x v="235"/>
    <x v="814"/>
    <s v="125691"/>
    <n v="500"/>
    <n v="569"/>
    <x v="390"/>
    <d v="2013-07-05T00:00:00"/>
    <n v="1"/>
    <m/>
    <m/>
  </r>
  <r>
    <x v="1"/>
    <x v="3"/>
    <s v="12555-1"/>
    <n v="10"/>
    <n v="10"/>
    <x v="390"/>
    <d v="2013-07-08T00:00:00"/>
    <n v="1"/>
    <m/>
    <m/>
  </r>
  <r>
    <x v="33"/>
    <x v="1157"/>
    <s v="12478-1"/>
    <n v="504"/>
    <n v="504"/>
    <x v="390"/>
    <d v="2013-07-08T00:00:00"/>
    <n v="1"/>
    <m/>
    <m/>
  </r>
  <r>
    <x v="32"/>
    <x v="610"/>
    <s v="12550-1"/>
    <n v="3"/>
    <n v="3"/>
    <x v="391"/>
    <d v="2013-07-10T00:00:00"/>
    <n v="1"/>
    <m/>
    <m/>
  </r>
  <r>
    <x v="32"/>
    <x v="1074"/>
    <s v="2"/>
    <n v="20"/>
    <n v="20"/>
    <x v="391"/>
    <d v="2013-07-10T00:00:00"/>
    <n v="1"/>
    <m/>
    <m/>
  </r>
  <r>
    <x v="32"/>
    <x v="1075"/>
    <s v="3"/>
    <n v="10"/>
    <n v="10"/>
    <x v="391"/>
    <d v="2013-07-10T00:00:00"/>
    <n v="1"/>
    <m/>
    <m/>
  </r>
  <r>
    <x v="63"/>
    <x v="649"/>
    <s v="12512-2"/>
    <n v="1000"/>
    <n v="1000"/>
    <x v="391"/>
    <d v="2013-07-10T00:00:00"/>
    <n v="1"/>
    <m/>
    <m/>
  </r>
  <r>
    <x v="63"/>
    <x v="332"/>
    <s v="12508-1"/>
    <n v="10000"/>
    <n v="10080"/>
    <x v="391"/>
    <d v="2013-07-10T00:00:00"/>
    <n v="1"/>
    <m/>
    <m/>
  </r>
  <r>
    <x v="212"/>
    <x v="1032"/>
    <s v="12544-1"/>
    <n v="20"/>
    <n v="20"/>
    <x v="391"/>
    <d v="2013-07-12T00:00:00"/>
    <n v="1"/>
    <m/>
    <m/>
  </r>
  <r>
    <x v="288"/>
    <x v="1039"/>
    <s v="12475-1"/>
    <n v="248"/>
    <n v="248"/>
    <x v="391"/>
    <d v="2013-07-10T00:00:00"/>
    <n v="1"/>
    <m/>
    <m/>
  </r>
  <r>
    <x v="123"/>
    <x v="35"/>
    <s v="12522-1"/>
    <n v="50"/>
    <n v="50"/>
    <x v="391"/>
    <d v="2013-07-08T00:00:00"/>
    <n v="1"/>
    <m/>
    <m/>
  </r>
  <r>
    <x v="131"/>
    <x v="62"/>
    <s v="12500-3"/>
    <n v="200"/>
    <n v="200"/>
    <x v="391"/>
    <d v="2013-07-12T00:00:00"/>
    <n v="1"/>
    <m/>
    <m/>
  </r>
  <r>
    <x v="131"/>
    <x v="167"/>
    <s v="4"/>
    <n v="250"/>
    <n v="250"/>
    <x v="391"/>
    <d v="2013-07-12T00:00:00"/>
    <n v="1"/>
    <m/>
    <m/>
  </r>
  <r>
    <x v="191"/>
    <x v="1158"/>
    <s v="12488-7"/>
    <n v="12"/>
    <n v="12"/>
    <x v="391"/>
    <d v="2013-07-01T00:00:00"/>
    <n v="1"/>
    <m/>
    <s v="CUSTOMER PARTS CAME LATE"/>
  </r>
  <r>
    <x v="191"/>
    <x v="1159"/>
    <s v="8"/>
    <n v="25"/>
    <n v="4"/>
    <x v="391"/>
    <d v="2013-07-01T00:00:00"/>
    <n v="1"/>
    <m/>
    <s v="CUSTOMER PARTS CAME LATE"/>
  </r>
  <r>
    <x v="191"/>
    <x v="1160"/>
    <s v="9"/>
    <n v="80"/>
    <n v="8"/>
    <x v="391"/>
    <d v="2013-07-01T00:00:00"/>
    <n v="1"/>
    <m/>
    <s v="CUSTOMER PARTS CAME LATE"/>
  </r>
  <r>
    <x v="15"/>
    <x v="913"/>
    <s v="12528-2"/>
    <n v="50"/>
    <n v="50"/>
    <x v="391"/>
    <d v="2013-07-08T00:00:00"/>
    <n v="1"/>
    <m/>
    <m/>
  </r>
  <r>
    <x v="49"/>
    <x v="933"/>
    <s v="12540-1"/>
    <n v="10"/>
    <n v="10"/>
    <x v="392"/>
    <d v="2013-07-09T00:00:00"/>
    <n v="1"/>
    <m/>
    <m/>
  </r>
  <r>
    <x v="317"/>
    <x v="1161"/>
    <s v="12560-1"/>
    <n v="5"/>
    <n v="5"/>
    <x v="392"/>
    <d v="2013-07-11T00:00:00"/>
    <n v="1"/>
    <m/>
    <m/>
  </r>
  <r>
    <x v="18"/>
    <x v="240"/>
    <s v="12371-5"/>
    <n v="300"/>
    <n v="300"/>
    <x v="393"/>
    <d v="2013-07-12T00:00:00"/>
    <n v="1"/>
    <m/>
    <m/>
  </r>
  <r>
    <x v="15"/>
    <x v="52"/>
    <s v="12525-2"/>
    <n v="5"/>
    <n v="5"/>
    <x v="393"/>
    <d v="2013-07-19T00:00:00"/>
    <n v="1"/>
    <m/>
    <m/>
  </r>
  <r>
    <x v="131"/>
    <x v="379"/>
    <s v="12493-2"/>
    <n v="21"/>
    <n v="21"/>
    <x v="393"/>
    <d v="2013-07-15T00:00:00"/>
    <n v="1"/>
    <m/>
    <m/>
  </r>
  <r>
    <x v="7"/>
    <x v="143"/>
    <s v="12511-1"/>
    <n v="500"/>
    <n v="525"/>
    <x v="393"/>
    <d v="2013-07-16T00:00:00"/>
    <n v="1"/>
    <m/>
    <m/>
  </r>
  <r>
    <x v="225"/>
    <x v="752"/>
    <s v="12541-2"/>
    <n v="500"/>
    <n v="500"/>
    <x v="393"/>
    <d v="2013-07-12T00:00:00"/>
    <n v="1"/>
    <m/>
    <m/>
  </r>
  <r>
    <x v="191"/>
    <x v="1160"/>
    <s v="12488-9"/>
    <n v="80"/>
    <n v="72"/>
    <x v="394"/>
    <d v="2013-07-12T00:00:00"/>
    <n v="1"/>
    <m/>
    <s v="WE ALL READY SHOP SAMPLE FOR APPROVE"/>
  </r>
  <r>
    <x v="191"/>
    <x v="1159"/>
    <s v="8"/>
    <n v="25"/>
    <n v="21"/>
    <x v="394"/>
    <d v="2013-04-12T00:00:00"/>
    <n v="1"/>
    <m/>
    <s v="WE ALL READY SHOP SAMPLE FOR APPROVE"/>
  </r>
  <r>
    <x v="318"/>
    <x v="1162"/>
    <s v="12557-1"/>
    <n v="10"/>
    <n v="10"/>
    <x v="394"/>
    <d v="2013-07-12T00:00:00"/>
    <n v="1"/>
    <m/>
    <m/>
  </r>
  <r>
    <x v="89"/>
    <x v="848"/>
    <s v="12319-1"/>
    <n v="54"/>
    <n v="54"/>
    <x v="394"/>
    <d v="2013-07-12T00:00:00"/>
    <n v="1"/>
    <m/>
    <m/>
  </r>
  <r>
    <x v="140"/>
    <x v="347"/>
    <s v="12532-2"/>
    <n v="500"/>
    <n v="500"/>
    <x v="394"/>
    <d v="2013-07-12T00:00:00"/>
    <n v="1"/>
    <m/>
    <m/>
  </r>
  <r>
    <x v="18"/>
    <x v="677"/>
    <s v="12529-1"/>
    <n v="200"/>
    <n v="200"/>
    <x v="394"/>
    <d v="2013-07-15T00:00:00"/>
    <n v="1"/>
    <m/>
    <m/>
  </r>
  <r>
    <x v="315"/>
    <x v="1163"/>
    <s v="12506-1"/>
    <n v="100"/>
    <n v="100"/>
    <x v="394"/>
    <d v="2013-07-14T00:00:00"/>
    <n v="1"/>
    <m/>
    <m/>
  </r>
  <r>
    <x v="15"/>
    <x v="21"/>
    <s v="12552-1"/>
    <n v="37"/>
    <n v="37"/>
    <x v="395"/>
    <d v="2013-07-15T00:00:00"/>
    <n v="1"/>
    <m/>
    <m/>
  </r>
  <r>
    <x v="15"/>
    <x v="731"/>
    <s v="2"/>
    <n v="1"/>
    <n v="1"/>
    <x v="395"/>
    <d v="2013-07-15T00:00:00"/>
    <n v="1"/>
    <m/>
    <m/>
  </r>
  <r>
    <x v="105"/>
    <x v="239"/>
    <s v="12530-1"/>
    <n v="1000"/>
    <n v="1000"/>
    <x v="395"/>
    <d v="2013-07-15T00:00:00"/>
    <n v="1"/>
    <m/>
    <m/>
  </r>
  <r>
    <x v="8"/>
    <x v="653"/>
    <s v="12519-1"/>
    <n v="300"/>
    <n v="300"/>
    <x v="395"/>
    <d v="2013-07-19T00:00:00"/>
    <n v="1"/>
    <m/>
    <m/>
  </r>
  <r>
    <x v="6"/>
    <x v="1164"/>
    <s v="12543-1"/>
    <n v="22"/>
    <n v="22"/>
    <x v="395"/>
    <d v="2013-07-15T00:00:00"/>
    <n v="1"/>
    <m/>
    <m/>
  </r>
  <r>
    <x v="248"/>
    <x v="842"/>
    <s v="12313-6"/>
    <n v="25"/>
    <n v="25"/>
    <x v="395"/>
    <d v="2013-07-19T00:00:00"/>
    <n v="1"/>
    <m/>
    <m/>
  </r>
  <r>
    <x v="248"/>
    <x v="878"/>
    <s v="4"/>
    <n v="25"/>
    <n v="25"/>
    <x v="395"/>
    <d v="2013-07-19T00:00:00"/>
    <n v="1"/>
    <m/>
    <m/>
  </r>
  <r>
    <x v="78"/>
    <x v="1165"/>
    <s v="12566-1"/>
    <n v="20"/>
    <n v="20"/>
    <x v="395"/>
    <d v="2013-07-18T00:00:00"/>
    <n v="1"/>
    <m/>
    <m/>
  </r>
  <r>
    <x v="93"/>
    <x v="208"/>
    <s v="12562-1"/>
    <n v="100"/>
    <n v="100"/>
    <x v="395"/>
    <d v="2013-07-17T00:00:00"/>
    <n v="1"/>
    <m/>
    <m/>
  </r>
  <r>
    <x v="33"/>
    <x v="897"/>
    <s v="12523-1"/>
    <n v="102"/>
    <n v="102"/>
    <x v="395"/>
    <d v="2013-07-15T00:00:00"/>
    <n v="1"/>
    <m/>
    <m/>
  </r>
  <r>
    <x v="33"/>
    <x v="169"/>
    <s v="2"/>
    <n v="102"/>
    <n v="102"/>
    <x v="395"/>
    <d v="2013-07-15T00:00:00"/>
    <n v="1"/>
    <m/>
    <m/>
  </r>
  <r>
    <x v="311"/>
    <x v="1166"/>
    <s v="12584-1"/>
    <n v="100"/>
    <n v="112"/>
    <x v="395"/>
    <d v="2013-07-11T00:00:00"/>
    <n v="1"/>
    <m/>
    <s v="CUSTOMER PICKUP"/>
  </r>
  <r>
    <x v="289"/>
    <x v="202"/>
    <s v="12535-2"/>
    <n v="50"/>
    <n v="50"/>
    <x v="395"/>
    <d v="2013-07-12T00:00:00"/>
    <n v="1"/>
    <m/>
    <m/>
  </r>
  <r>
    <x v="291"/>
    <x v="89"/>
    <s v="12515-2"/>
    <n v="50"/>
    <n v="50"/>
    <x v="396"/>
    <d v="2013-07-17T00:00:00"/>
    <n v="1"/>
    <m/>
    <m/>
  </r>
  <r>
    <x v="1"/>
    <x v="799"/>
    <s v="12579-1"/>
    <n v="10"/>
    <n v="10"/>
    <x v="397"/>
    <d v="2013-07-19T00:00:00"/>
    <n v="1"/>
    <m/>
    <m/>
  </r>
  <r>
    <x v="1"/>
    <x v="53"/>
    <s v="12573-1"/>
    <n v="10"/>
    <n v="10"/>
    <x v="397"/>
    <d v="2013-07-19T00:00:00"/>
    <n v="1"/>
    <m/>
    <m/>
  </r>
  <r>
    <x v="59"/>
    <x v="614"/>
    <s v="12558-1"/>
    <n v="10"/>
    <n v="10"/>
    <x v="397"/>
    <d v="2013-07-17T00:00:00"/>
    <n v="1"/>
    <m/>
    <m/>
  </r>
  <r>
    <x v="131"/>
    <x v="1122"/>
    <s v="12581-2"/>
    <n v="10"/>
    <n v="10"/>
    <x v="397"/>
    <d v="2013-07-18T00:00:00"/>
    <n v="1"/>
    <m/>
    <m/>
  </r>
  <r>
    <x v="279"/>
    <x v="1144"/>
    <s v="12469-3"/>
    <n v="4"/>
    <n v="4"/>
    <x v="397"/>
    <d v="2013-07-23T00:00:00"/>
    <n v="1"/>
    <m/>
    <m/>
  </r>
  <r>
    <x v="16"/>
    <x v="402"/>
    <s v="12514-1"/>
    <n v="10"/>
    <n v="10"/>
    <x v="398"/>
    <d v="2013-07-23T00:00:00"/>
    <n v="1"/>
    <m/>
    <m/>
  </r>
  <r>
    <x v="42"/>
    <x v="179"/>
    <s v="12567-2"/>
    <n v="100"/>
    <n v="100"/>
    <x v="398"/>
    <d v="2013-07-24T00:00:00"/>
    <n v="1"/>
    <m/>
    <m/>
  </r>
  <r>
    <x v="292"/>
    <x v="361"/>
    <s v="12587-1"/>
    <n v="5"/>
    <n v="5"/>
    <x v="398"/>
    <d v="2013-07-22T00:00:00"/>
    <n v="1"/>
    <m/>
    <m/>
  </r>
  <r>
    <x v="29"/>
    <x v="255"/>
    <s v="12553-1"/>
    <n v="200"/>
    <n v="200"/>
    <x v="398"/>
    <d v="2013-07-22T00:00:00"/>
    <n v="1"/>
    <m/>
    <m/>
  </r>
  <r>
    <x v="29"/>
    <x v="392"/>
    <s v="2"/>
    <n v="10"/>
    <n v="10"/>
    <x v="398"/>
    <d v="2013-07-22T00:00:00"/>
    <n v="1"/>
    <m/>
    <m/>
  </r>
  <r>
    <x v="40"/>
    <x v="1167"/>
    <s v="12559-1"/>
    <n v="10"/>
    <n v="10"/>
    <x v="399"/>
    <d v="2013-07-22T00:00:00"/>
    <n v="1"/>
    <m/>
    <m/>
  </r>
  <r>
    <x v="139"/>
    <x v="1082"/>
    <s v="12517-2"/>
    <n v="14"/>
    <n v="14"/>
    <x v="400"/>
    <d v="2013-07-26T00:00:00"/>
    <n v="1"/>
    <m/>
    <m/>
  </r>
  <r>
    <x v="15"/>
    <x v="20"/>
    <s v="12583-1"/>
    <n v="100"/>
    <n v="100"/>
    <x v="400"/>
    <d v="2013-07-22T00:00:00"/>
    <n v="1"/>
    <m/>
    <m/>
  </r>
  <r>
    <x v="158"/>
    <x v="416"/>
    <s v="12570-1"/>
    <n v="25"/>
    <n v="25"/>
    <x v="400"/>
    <d v="2013-07-23T00:00:00"/>
    <n v="1"/>
    <m/>
    <m/>
  </r>
  <r>
    <x v="289"/>
    <x v="1168"/>
    <s v="12537-2"/>
    <n v="50"/>
    <n v="50"/>
    <x v="400"/>
    <d v="2013-07-22T00:00:00"/>
    <n v="1"/>
    <m/>
    <m/>
  </r>
  <r>
    <x v="252"/>
    <x v="1169"/>
    <s v="12608-1"/>
    <n v="10"/>
    <n v="10"/>
    <x v="400"/>
    <d v="2013-07-22T00:00:00"/>
    <n v="1"/>
    <m/>
    <m/>
  </r>
  <r>
    <x v="4"/>
    <x v="127"/>
    <s v="12571-1"/>
    <n v="100"/>
    <n v="110"/>
    <x v="401"/>
    <d v="2013-07-29T00:00:00"/>
    <n v="1"/>
    <m/>
    <m/>
  </r>
  <r>
    <x v="1"/>
    <x v="291"/>
    <s v="12597-1"/>
    <n v="10"/>
    <n v="10"/>
    <x v="401"/>
    <d v="2013-07-24T00:00:00"/>
    <n v="1"/>
    <m/>
    <m/>
  </r>
  <r>
    <x v="1"/>
    <x v="2"/>
    <s v="12585-1"/>
    <n v="10"/>
    <n v="10"/>
    <x v="401"/>
    <d v="2013-07-25T00:00:00"/>
    <n v="1"/>
    <m/>
    <m/>
  </r>
  <r>
    <x v="179"/>
    <x v="235"/>
    <s v="12492-2"/>
    <n v="2000"/>
    <n v="2000"/>
    <x v="401"/>
    <d v="2013-07-24T00:00:00"/>
    <n v="1"/>
    <m/>
    <m/>
  </r>
  <r>
    <x v="28"/>
    <x v="61"/>
    <s v="12574-1"/>
    <n v="250"/>
    <n v="250"/>
    <x v="401"/>
    <d v="2013-07-25T00:00:00"/>
    <n v="1"/>
    <m/>
    <m/>
  </r>
  <r>
    <x v="53"/>
    <x v="215"/>
    <s v="12577-1"/>
    <n v="100"/>
    <n v="100"/>
    <x v="401"/>
    <d v="2013-07-26T00:00:00"/>
    <n v="1"/>
    <m/>
    <m/>
  </r>
  <r>
    <x v="93"/>
    <x v="24"/>
    <s v="12562-2"/>
    <n v="100"/>
    <n v="100"/>
    <x v="401"/>
    <d v="2013-07-25T00:00:00"/>
    <n v="1"/>
    <m/>
    <m/>
  </r>
  <r>
    <x v="187"/>
    <x v="857"/>
    <s v="12581-2"/>
    <n v="250"/>
    <n v="250"/>
    <x v="402"/>
    <d v="2013-07-29T00:00:00"/>
    <n v="1"/>
    <m/>
    <m/>
  </r>
  <r>
    <x v="252"/>
    <x v="96"/>
    <s v="12454-1"/>
    <n v="26"/>
    <n v="26"/>
    <x v="402"/>
    <d v="2013-07-31T00:00:00"/>
    <n v="1"/>
    <m/>
    <m/>
  </r>
  <r>
    <x v="315"/>
    <x v="1163"/>
    <s v="12582-1"/>
    <n v="80"/>
    <n v="80"/>
    <x v="402"/>
    <d v="2013-07-27T00:00:00"/>
    <n v="1"/>
    <m/>
    <m/>
  </r>
  <r>
    <x v="235"/>
    <x v="814"/>
    <s v="12569-2"/>
    <n v="4200"/>
    <n v="4131"/>
    <x v="402"/>
    <d v="2013-07-25T00:00:00"/>
    <n v="1"/>
    <m/>
    <s v="WE ALL REDY SHIP 69 EARLYER"/>
  </r>
  <r>
    <x v="15"/>
    <x v="21"/>
    <s v="12591-1"/>
    <n v="25"/>
    <n v="25"/>
    <x v="402"/>
    <d v="2013-07-31T00:00:00"/>
    <n v="1"/>
    <m/>
    <m/>
  </r>
  <r>
    <x v="90"/>
    <x v="200"/>
    <s v="11842-4"/>
    <n v="325"/>
    <n v="325"/>
    <x v="403"/>
    <d v="2013-08-01T00:00:00"/>
    <n v="1"/>
    <m/>
    <m/>
  </r>
  <r>
    <x v="49"/>
    <x v="911"/>
    <s v="12546-2"/>
    <n v="25"/>
    <n v="25"/>
    <x v="403"/>
    <d v="2013-07-30T00:00:00"/>
    <n v="1"/>
    <m/>
    <m/>
  </r>
  <r>
    <x v="15"/>
    <x v="52"/>
    <s v="12526-2"/>
    <n v="5"/>
    <n v="5"/>
    <x v="403"/>
    <d v="2013-07-30T00:00:00"/>
    <n v="1"/>
    <m/>
    <m/>
  </r>
  <r>
    <x v="90"/>
    <x v="473"/>
    <s v="12634-1"/>
    <n v="500"/>
    <n v="500"/>
    <x v="403"/>
    <s v="KANBAN"/>
    <n v="1"/>
    <m/>
    <m/>
  </r>
  <r>
    <x v="90"/>
    <x v="229"/>
    <s v="12365-1"/>
    <n v="500"/>
    <n v="500"/>
    <x v="403"/>
    <s v="KANBAN"/>
    <n v="1"/>
    <m/>
    <m/>
  </r>
  <r>
    <x v="49"/>
    <x v="1170"/>
    <s v="12451-2"/>
    <n v="5"/>
    <n v="5"/>
    <x v="404"/>
    <d v="2013-07-31T00:00:00"/>
    <n v="1"/>
    <m/>
    <m/>
  </r>
  <r>
    <x v="156"/>
    <x v="569"/>
    <s v="12604-1"/>
    <n v="50"/>
    <n v="50"/>
    <x v="404"/>
    <d v="2013-07-26T00:00:00"/>
    <n v="1"/>
    <m/>
    <m/>
  </r>
  <r>
    <x v="13"/>
    <x v="926"/>
    <s v="11882-5"/>
    <n v="200"/>
    <n v="200"/>
    <x v="404"/>
    <d v="2013-08-01T00:00:00"/>
    <n v="1"/>
    <m/>
    <m/>
  </r>
  <r>
    <x v="13"/>
    <x v="547"/>
    <s v="11883-4"/>
    <n v="250"/>
    <n v="250"/>
    <x v="404"/>
    <d v="2013-08-01T00:00:00"/>
    <n v="1"/>
    <m/>
    <m/>
  </r>
  <r>
    <x v="15"/>
    <x v="562"/>
    <s v="12505-3"/>
    <n v="5"/>
    <n v="5"/>
    <x v="404"/>
    <d v="2013-08-09T00:00:00"/>
    <n v="1"/>
    <m/>
    <m/>
  </r>
  <r>
    <x v="63"/>
    <x v="214"/>
    <s v="12580-1"/>
    <n v="15000"/>
    <n v="15083"/>
    <x v="404"/>
    <d v="2013-07-29T00:00:00"/>
    <n v="1"/>
    <m/>
    <m/>
  </r>
  <r>
    <x v="15"/>
    <x v="562"/>
    <s v="12503-3"/>
    <n v="5"/>
    <n v="5"/>
    <x v="404"/>
    <d v="2013-08-09T00:00:00"/>
    <n v="1"/>
    <m/>
    <m/>
  </r>
  <r>
    <x v="279"/>
    <x v="692"/>
    <s v="12636-1"/>
    <n v="1"/>
    <n v="1"/>
    <x v="404"/>
    <d v="2013-07-29T00:00:00"/>
    <n v="1"/>
    <m/>
    <m/>
  </r>
  <r>
    <x v="15"/>
    <x v="556"/>
    <s v="12501-3"/>
    <n v="5"/>
    <n v="5"/>
    <x v="404"/>
    <d v="2013-08-09T00:00:00"/>
    <n v="1"/>
    <m/>
    <m/>
  </r>
  <r>
    <x v="104"/>
    <x v="1171"/>
    <s v="12593-1"/>
    <n v="10"/>
    <n v="10"/>
    <x v="405"/>
    <d v="2013-07-26T00:00:00"/>
    <n v="1"/>
    <m/>
    <s v="CUSTOMER PICKUP"/>
  </r>
  <r>
    <x v="272"/>
    <x v="1049"/>
    <s v="12595-2"/>
    <n v="10"/>
    <n v="10"/>
    <x v="405"/>
    <d v="2013-08-05T00:00:00"/>
    <n v="1"/>
    <m/>
    <m/>
  </r>
  <r>
    <x v="70"/>
    <x v="164"/>
    <s v="12614-2"/>
    <n v="25"/>
    <n v="25"/>
    <x v="405"/>
    <d v="2013-07-26T00:00:00"/>
    <n v="1"/>
    <m/>
    <s v="CUSTOMER POCKUP"/>
  </r>
  <r>
    <x v="291"/>
    <x v="50"/>
    <s v="12565-2"/>
    <n v="25"/>
    <n v="25"/>
    <x v="405"/>
    <d v="2013-07-31T00:00:00"/>
    <n v="1"/>
    <m/>
    <m/>
  </r>
  <r>
    <x v="291"/>
    <x v="89"/>
    <s v="4"/>
    <n v="50"/>
    <n v="50"/>
    <x v="405"/>
    <d v="2013-07-31T00:00:00"/>
    <n v="1"/>
    <m/>
    <m/>
  </r>
  <r>
    <x v="15"/>
    <x v="57"/>
    <s v="12504-2"/>
    <n v="25"/>
    <n v="25"/>
    <x v="405"/>
    <d v="2013-08-09T00:00:00"/>
    <n v="1"/>
    <m/>
    <m/>
  </r>
  <r>
    <x v="319"/>
    <x v="1172"/>
    <s v="12551-2"/>
    <n v="100"/>
    <n v="100"/>
    <x v="405"/>
    <d v="2013-07-30T00:00:00"/>
    <n v="1"/>
    <m/>
    <m/>
  </r>
  <r>
    <x v="317"/>
    <x v="1173"/>
    <s v="12607-1"/>
    <n v="5"/>
    <n v="5"/>
    <x v="405"/>
    <d v="2013-08-02T00:00:00"/>
    <n v="1"/>
    <m/>
    <m/>
  </r>
  <r>
    <x v="16"/>
    <x v="1174"/>
    <s v="12588-1"/>
    <n v="6"/>
    <n v="6"/>
    <x v="406"/>
    <d v="2013-08-02T00:00:00"/>
    <n v="1"/>
    <m/>
    <m/>
  </r>
  <r>
    <x v="149"/>
    <x v="391"/>
    <s v="12603-1"/>
    <n v="50"/>
    <n v="50"/>
    <x v="406"/>
    <d v="2013-08-02T00:00:00"/>
    <n v="1"/>
    <m/>
    <m/>
  </r>
  <r>
    <x v="320"/>
    <x v="1175"/>
    <s v="12602-1"/>
    <n v="5"/>
    <n v="5"/>
    <x v="406"/>
    <d v="2013-08-02T00:00:00"/>
    <n v="1"/>
    <m/>
    <m/>
  </r>
  <r>
    <x v="187"/>
    <x v="546"/>
    <s v="12572-2"/>
    <n v="800"/>
    <n v="800"/>
    <x v="406"/>
    <d v="2013-08-06T00:00:00"/>
    <n v="1"/>
    <m/>
    <m/>
  </r>
  <r>
    <x v="72"/>
    <x v="609"/>
    <s v="12856-2"/>
    <n v="100"/>
    <n v="100"/>
    <x v="406"/>
    <d v="2013-08-02T00:00:00"/>
    <n v="1"/>
    <m/>
    <m/>
  </r>
  <r>
    <x v="108"/>
    <x v="582"/>
    <s v="12591-1"/>
    <n v="50"/>
    <n v="50"/>
    <x v="406"/>
    <d v="2013-07-31T00:00:00"/>
    <n v="1"/>
    <m/>
    <m/>
  </r>
  <r>
    <x v="7"/>
    <x v="1176"/>
    <s v="12600-1"/>
    <n v="128"/>
    <n v="128"/>
    <x v="406"/>
    <d v="2013-08-07T00:00:00"/>
    <n v="1"/>
    <m/>
    <s v="NEXT DAY AIR"/>
  </r>
  <r>
    <x v="7"/>
    <x v="9"/>
    <s v="12545-1"/>
    <n v="120"/>
    <n v="120"/>
    <x v="406"/>
    <d v="2013-08-05T00:00:00"/>
    <n v="1"/>
    <m/>
    <m/>
  </r>
  <r>
    <x v="191"/>
    <x v="1177"/>
    <s v="12488-11"/>
    <n v="30"/>
    <n v="8"/>
    <x v="389"/>
    <d v="2013-07-01T00:00:00"/>
    <n v="1"/>
    <m/>
    <s v="CUSTOMER DID NOT GIVE PARTS ON TIME ALSO  NOT ENOUGH PARTS"/>
  </r>
  <r>
    <x v="18"/>
    <x v="1178"/>
    <s v="12599-1"/>
    <n v="200"/>
    <n v="200"/>
    <x v="407"/>
    <d v="2013-08-02T00:00:00"/>
    <n v="1"/>
    <m/>
    <m/>
  </r>
  <r>
    <x v="232"/>
    <x v="1179"/>
    <s v="12458-2"/>
    <n v="50"/>
    <n v="50"/>
    <x v="407"/>
    <d v="2013-08-02T00:00:00"/>
    <n v="1"/>
    <m/>
    <s v="CUSTOMER SAY PUT IN UPS"/>
  </r>
  <r>
    <x v="90"/>
    <x v="367"/>
    <s v="12651-1"/>
    <n v="250"/>
    <n v="250"/>
    <x v="407"/>
    <d v="2013-08-09T00:00:00"/>
    <n v="1"/>
    <m/>
    <m/>
  </r>
  <r>
    <x v="186"/>
    <x v="125"/>
    <s v="12596-2"/>
    <n v="50"/>
    <n v="50"/>
    <x v="408"/>
    <d v="2013-08-06T00:00:00"/>
    <n v="1"/>
    <m/>
    <m/>
  </r>
  <r>
    <x v="1"/>
    <x v="289"/>
    <s v="12605-1"/>
    <n v="10"/>
    <n v="10"/>
    <x v="408"/>
    <d v="2013-08-06T00:00:00"/>
    <n v="1"/>
    <m/>
    <m/>
  </r>
  <r>
    <x v="1"/>
    <x v="498"/>
    <s v="12612-1"/>
    <n v="10"/>
    <n v="10"/>
    <x v="408"/>
    <d v="2013-08-06T00:00:00"/>
    <n v="1"/>
    <m/>
    <m/>
  </r>
  <r>
    <x v="132"/>
    <x v="360"/>
    <s v="12363-3"/>
    <n v="2"/>
    <n v="2"/>
    <x v="408"/>
    <d v="2013-08-15T00:00:00"/>
    <n v="1"/>
    <m/>
    <m/>
  </r>
  <r>
    <x v="311"/>
    <x v="1166"/>
    <s v="12584-2"/>
    <n v="900"/>
    <n v="904"/>
    <x v="409"/>
    <d v="2013-08-15T00:00:00"/>
    <n v="1"/>
    <m/>
    <m/>
  </r>
  <r>
    <x v="70"/>
    <x v="152"/>
    <s v="12614-5"/>
    <n v="25"/>
    <n v="25"/>
    <x v="409"/>
    <d v="2013-08-07T00:00:00"/>
    <n v="1"/>
    <m/>
    <m/>
  </r>
  <r>
    <x v="289"/>
    <x v="202"/>
    <s v="12650-1"/>
    <n v="6"/>
    <n v="6"/>
    <x v="409"/>
    <d v="2013-08-09T00:00:00"/>
    <n v="1"/>
    <m/>
    <m/>
  </r>
  <r>
    <x v="28"/>
    <x v="211"/>
    <s v="12615-1"/>
    <n v="250"/>
    <n v="250"/>
    <x v="410"/>
    <d v="2013-08-07T00:00:00"/>
    <n v="1"/>
    <m/>
    <m/>
  </r>
  <r>
    <x v="316"/>
    <x v="346"/>
    <s v="12625-1"/>
    <n v="100"/>
    <n v="100"/>
    <x v="410"/>
    <d v="2013-08-08T00:00:00"/>
    <n v="1"/>
    <m/>
    <m/>
  </r>
  <r>
    <x v="15"/>
    <x v="562"/>
    <s v="12556-3"/>
    <n v="5"/>
    <n v="5"/>
    <x v="410"/>
    <d v="2013-08-16T00:00:00"/>
    <n v="1"/>
    <m/>
    <s v="CHANGE DUE DATE"/>
  </r>
  <r>
    <x v="258"/>
    <x v="639"/>
    <s v="12645-1"/>
    <n v="14"/>
    <n v="14"/>
    <x v="411"/>
    <d v="2013-08-12T00:00:00"/>
    <n v="1"/>
    <m/>
    <s v="CHANGE DUE DATE"/>
  </r>
  <r>
    <x v="286"/>
    <x v="692"/>
    <s v="12662-1"/>
    <n v="1"/>
    <n v="1"/>
    <x v="411"/>
    <d v="2013-08-16T00:00:00"/>
    <n v="1"/>
    <m/>
    <m/>
  </r>
  <r>
    <x v="140"/>
    <x v="438"/>
    <s v="12646-1"/>
    <n v="500"/>
    <n v="500"/>
    <x v="411"/>
    <d v="2013-08-12T00:00:00"/>
    <n v="1"/>
    <m/>
    <s v="SHIP TO ACI"/>
  </r>
  <r>
    <x v="23"/>
    <x v="325"/>
    <s v="12592-2"/>
    <n v="10"/>
    <n v="10"/>
    <x v="411"/>
    <d v="2013-08-12T00:00:00"/>
    <n v="1"/>
    <m/>
    <m/>
  </r>
  <r>
    <x v="223"/>
    <x v="407"/>
    <s v="12617-2"/>
    <n v="100"/>
    <n v="100"/>
    <x v="412"/>
    <d v="2013-08-15T00:00:00"/>
    <n v="1"/>
    <m/>
    <m/>
  </r>
  <r>
    <x v="123"/>
    <x v="316"/>
    <s v="12610-1"/>
    <n v="200"/>
    <n v="200"/>
    <x v="412"/>
    <d v="2013-08-12T00:00:00"/>
    <n v="1"/>
    <m/>
    <m/>
  </r>
  <r>
    <x v="123"/>
    <x v="184"/>
    <s v="2"/>
    <n v="400"/>
    <n v="400"/>
    <x v="412"/>
    <d v="2013-08-12T00:00:00"/>
    <n v="1"/>
    <m/>
    <m/>
  </r>
  <r>
    <x v="123"/>
    <x v="185"/>
    <s v="12606-1"/>
    <n v="200"/>
    <n v="200"/>
    <x v="412"/>
    <d v="2013-08-12T00:00:00"/>
    <n v="1"/>
    <m/>
    <m/>
  </r>
  <r>
    <x v="47"/>
    <x v="1180"/>
    <s v="12631-1"/>
    <n v="10"/>
    <n v="10"/>
    <x v="412"/>
    <d v="2013-08-13T00:00:00"/>
    <n v="1"/>
    <m/>
    <m/>
  </r>
  <r>
    <x v="6"/>
    <x v="730"/>
    <s v="12624-1"/>
    <n v="20"/>
    <n v="20"/>
    <x v="413"/>
    <d v="2013-08-12T00:00:00"/>
    <n v="1"/>
    <m/>
    <m/>
  </r>
  <r>
    <x v="116"/>
    <x v="274"/>
    <s v="12622-1"/>
    <n v="200"/>
    <n v="200"/>
    <x v="413"/>
    <d v="2013-08-13T00:00:00"/>
    <n v="1"/>
    <m/>
    <m/>
  </r>
  <r>
    <x v="42"/>
    <x v="179"/>
    <s v="12567-4"/>
    <n v="100"/>
    <n v="100"/>
    <x v="414"/>
    <d v="2013-08-16T00:00:00"/>
    <n v="1"/>
    <m/>
    <m/>
  </r>
  <r>
    <x v="15"/>
    <x v="21"/>
    <s v="12639-1"/>
    <n v="25"/>
    <n v="25"/>
    <x v="414"/>
    <d v="2013-08-13T00:00:00"/>
    <n v="1"/>
    <m/>
    <m/>
  </r>
  <r>
    <x v="288"/>
    <x v="1039"/>
    <s v="12475-2"/>
    <n v="248"/>
    <n v="248"/>
    <x v="414"/>
    <d v="2013-08-14T00:00:00"/>
    <n v="1"/>
    <m/>
    <m/>
  </r>
  <r>
    <x v="18"/>
    <x v="240"/>
    <s v="12371-6"/>
    <n v="300"/>
    <n v="300"/>
    <x v="414"/>
    <d v="2013-08-16T00:00:00"/>
    <n v="1"/>
    <m/>
    <m/>
  </r>
  <r>
    <x v="81"/>
    <x v="175"/>
    <s v="12629-1"/>
    <n v="100"/>
    <n v="100"/>
    <x v="414"/>
    <d v="2013-08-16T00:00:00"/>
    <n v="1"/>
    <m/>
    <m/>
  </r>
  <r>
    <x v="53"/>
    <x v="1181"/>
    <s v="12524-2"/>
    <n v="50"/>
    <n v="50"/>
    <x v="415"/>
    <d v="2013-08-19T00:00:00"/>
    <n v="1"/>
    <m/>
    <m/>
  </r>
  <r>
    <x v="275"/>
    <x v="688"/>
    <s v="12620-3"/>
    <n v="75"/>
    <n v="75"/>
    <x v="415"/>
    <d v="2013-08-20T00:00:00"/>
    <n v="1"/>
    <m/>
    <m/>
  </r>
  <r>
    <x v="275"/>
    <x v="994"/>
    <s v="4"/>
    <n v="25"/>
    <n v="25"/>
    <x v="415"/>
    <d v="2013-08-20T00:00:00"/>
    <n v="1"/>
    <m/>
    <m/>
  </r>
  <r>
    <x v="275"/>
    <x v="689"/>
    <s v="5"/>
    <n v="75"/>
    <n v="75"/>
    <x v="415"/>
    <d v="2013-08-20T00:00:00"/>
    <n v="1"/>
    <m/>
    <m/>
  </r>
  <r>
    <x v="275"/>
    <x v="995"/>
    <s v="6"/>
    <n v="25"/>
    <n v="25"/>
    <x v="415"/>
    <d v="2013-08-20T00:00:00"/>
    <n v="1"/>
    <m/>
    <m/>
  </r>
  <r>
    <x v="8"/>
    <x v="69"/>
    <s v="12319-1"/>
    <n v="400"/>
    <n v="400"/>
    <x v="416"/>
    <d v="2013-08-16T00:00:00"/>
    <n v="1"/>
    <m/>
    <m/>
  </r>
  <r>
    <x v="8"/>
    <x v="138"/>
    <s v="2"/>
    <n v="400"/>
    <n v="400"/>
    <x v="416"/>
    <d v="2013-08-16T00:00:00"/>
    <n v="1"/>
    <m/>
    <m/>
  </r>
  <r>
    <x v="8"/>
    <x v="70"/>
    <s v="3"/>
    <n v="400"/>
    <n v="400"/>
    <x v="416"/>
    <d v="2013-08-16T00:00:00"/>
    <n v="1"/>
    <m/>
    <m/>
  </r>
  <r>
    <x v="90"/>
    <x v="229"/>
    <s v="12682-1"/>
    <n v="500"/>
    <n v="500"/>
    <x v="416"/>
    <s v="KANBAN"/>
    <n v="1"/>
    <m/>
    <m/>
  </r>
  <r>
    <x v="90"/>
    <x v="473"/>
    <s v="12683-1"/>
    <n v="500"/>
    <n v="500"/>
    <x v="416"/>
    <s v="KANBAN"/>
    <n v="1"/>
    <m/>
    <m/>
  </r>
  <r>
    <x v="321"/>
    <x v="547"/>
    <s v="12611-2"/>
    <n v="150"/>
    <n v="150"/>
    <x v="417"/>
    <d v="2013-08-15T00:00:00"/>
    <n v="1"/>
    <m/>
    <s v="UPS GND OK"/>
  </r>
  <r>
    <x v="1"/>
    <x v="292"/>
    <s v="12644-1"/>
    <n v="10"/>
    <n v="10"/>
    <x v="417"/>
    <d v="2013-08-19T00:00:00"/>
    <n v="1"/>
    <m/>
    <m/>
  </r>
  <r>
    <x v="322"/>
    <x v="180"/>
    <s v="12627-1"/>
    <n v="120"/>
    <n v="120"/>
    <x v="417"/>
    <d v="2013-08-19T00:00:00"/>
    <n v="1"/>
    <m/>
    <m/>
  </r>
  <r>
    <x v="47"/>
    <x v="1182"/>
    <s v="12631-2"/>
    <n v="10"/>
    <n v="10"/>
    <x v="417"/>
    <d v="2013-08-20T00:00:00"/>
    <n v="1"/>
    <m/>
    <m/>
  </r>
  <r>
    <x v="50"/>
    <x v="92"/>
    <s v="12677-1"/>
    <n v="100"/>
    <n v="100"/>
    <x v="418"/>
    <d v="2013-08-16T00:00:00"/>
    <n v="1"/>
    <m/>
    <m/>
  </r>
  <r>
    <x v="141"/>
    <x v="707"/>
    <s v="12630-1"/>
    <n v="25"/>
    <n v="25"/>
    <x v="419"/>
    <d v="2013-08-21T00:00:00"/>
    <n v="1"/>
    <m/>
    <m/>
  </r>
  <r>
    <x v="15"/>
    <x v="52"/>
    <s v="12638-2"/>
    <n v="5"/>
    <n v="5"/>
    <x v="419"/>
    <d v="2013-08-23T00:00:00"/>
    <n v="1"/>
    <m/>
    <m/>
  </r>
  <r>
    <x v="4"/>
    <x v="1088"/>
    <s v="12632-1"/>
    <n v="50"/>
    <n v="50"/>
    <x v="419"/>
    <d v="2013-08-23T00:00:00"/>
    <n v="1"/>
    <m/>
    <m/>
  </r>
  <r>
    <x v="190"/>
    <x v="1183"/>
    <s v="12601-1"/>
    <n v="15"/>
    <n v="15"/>
    <x v="419"/>
    <d v="2013-08-20T00:00:00"/>
    <n v="1"/>
    <m/>
    <m/>
  </r>
  <r>
    <x v="286"/>
    <x v="1184"/>
    <s v="12656-2"/>
    <n v="5"/>
    <n v="5"/>
    <x v="419"/>
    <d v="2013-08-20T00:00:00"/>
    <n v="1"/>
    <m/>
    <m/>
  </r>
  <r>
    <x v="35"/>
    <x v="1185"/>
    <s v="12633-1"/>
    <n v="50"/>
    <n v="50"/>
    <x v="420"/>
    <d v="2013-08-21T00:00:00"/>
    <n v="1"/>
    <m/>
    <m/>
  </r>
  <r>
    <x v="97"/>
    <x v="221"/>
    <s v="12653-1"/>
    <n v="50"/>
    <n v="50"/>
    <x v="420"/>
    <d v="2013-08-22T00:00:00"/>
    <n v="1"/>
    <m/>
    <m/>
  </r>
  <r>
    <x v="252"/>
    <x v="692"/>
    <s v="12693-1"/>
    <n v="910"/>
    <n v="914"/>
    <x v="421"/>
    <d v="2013-08-27T00:00:00"/>
    <n v="1"/>
    <m/>
    <m/>
  </r>
  <r>
    <x v="73"/>
    <x v="155"/>
    <s v="12628-2"/>
    <n v="50"/>
    <n v="50"/>
    <x v="421"/>
    <d v="2013-08-30T00:00:00"/>
    <n v="1"/>
    <m/>
    <m/>
  </r>
  <r>
    <x v="23"/>
    <x v="1186"/>
    <s v="12618-2"/>
    <n v="200"/>
    <n v="200"/>
    <x v="421"/>
    <d v="2013-08-23T00:00:00"/>
    <n v="1"/>
    <m/>
    <m/>
  </r>
  <r>
    <x v="140"/>
    <x v="347"/>
    <s v="12646-3"/>
    <n v="425"/>
    <n v="425"/>
    <x v="421"/>
    <d v="2013-08-22T00:00:00"/>
    <n v="1"/>
    <m/>
    <m/>
  </r>
  <r>
    <x v="140"/>
    <x v="347"/>
    <s v="2"/>
    <n v="75"/>
    <n v="75"/>
    <x v="421"/>
    <d v="2013-08-22T00:00:00"/>
    <n v="1"/>
    <m/>
    <m/>
  </r>
  <r>
    <x v="88"/>
    <x v="1187"/>
    <s v="12626-2"/>
    <n v="10"/>
    <n v="10"/>
    <x v="421"/>
    <d v="2013-08-23T00:00:00"/>
    <n v="1"/>
    <m/>
    <m/>
  </r>
  <r>
    <x v="55"/>
    <x v="108"/>
    <s v="12663-1"/>
    <n v="25"/>
    <n v="25"/>
    <x v="421"/>
    <d v="2013-08-22T00:00:00"/>
    <n v="1"/>
    <m/>
    <m/>
  </r>
  <r>
    <x v="323"/>
    <x v="465"/>
    <s v="12623-2"/>
    <n v="150"/>
    <n v="150"/>
    <x v="421"/>
    <d v="2013-08-27T00:00:00"/>
    <n v="1"/>
    <m/>
    <m/>
  </r>
  <r>
    <x v="224"/>
    <x v="1188"/>
    <s v="12657-1"/>
    <n v="10"/>
    <n v="10"/>
    <x v="421"/>
    <d v="2013-08-22T00:00:00"/>
    <n v="1"/>
    <m/>
    <m/>
  </r>
  <r>
    <x v="1"/>
    <x v="161"/>
    <s v="12660-1"/>
    <n v="10"/>
    <n v="10"/>
    <x v="421"/>
    <d v="2013-08-23T00:00:00"/>
    <n v="1"/>
    <m/>
    <m/>
  </r>
  <r>
    <x v="136"/>
    <x v="600"/>
    <s v="12664-1"/>
    <n v="25"/>
    <n v="25"/>
    <x v="422"/>
    <d v="2013-08-22T00:00:00"/>
    <n v="1"/>
    <m/>
    <m/>
  </r>
  <r>
    <x v="324"/>
    <x v="1189"/>
    <s v="12643-2"/>
    <n v="100"/>
    <n v="100"/>
    <x v="422"/>
    <d v="2013-08-26T00:00:00"/>
    <n v="1"/>
    <m/>
    <m/>
  </r>
  <r>
    <x v="210"/>
    <x v="829"/>
    <s v="12679-1"/>
    <n v="230"/>
    <n v="226"/>
    <x v="422"/>
    <d v="2013-08-23T00:00:00"/>
    <n v="1"/>
    <m/>
    <m/>
  </r>
  <r>
    <x v="252"/>
    <x v="1190"/>
    <s v="12691-2"/>
    <n v="200"/>
    <n v="198"/>
    <x v="422"/>
    <d v="2013-08-27T00:00:00"/>
    <n v="1"/>
    <m/>
    <s v="ONLY 198 BOARD SUPPLY"/>
  </r>
  <r>
    <x v="279"/>
    <x v="1007"/>
    <s v="12655-1"/>
    <n v="1"/>
    <n v="1"/>
    <x v="422"/>
    <d v="2013-08-27T00:00:00"/>
    <n v="1"/>
    <m/>
    <m/>
  </r>
  <r>
    <x v="42"/>
    <x v="1191"/>
    <s v="12616-2"/>
    <n v="100"/>
    <n v="100"/>
    <x v="423"/>
    <d v="2013-08-27T00:00:00"/>
    <n v="1"/>
    <m/>
    <m/>
  </r>
  <r>
    <x v="13"/>
    <x v="209"/>
    <s v="11884-5"/>
    <n v="50"/>
    <n v="50"/>
    <x v="424"/>
    <d v="2013-09-01T00:00:00"/>
    <n v="1"/>
    <m/>
    <m/>
  </r>
  <r>
    <x v="292"/>
    <x v="660"/>
    <s v="12686-1"/>
    <n v="100"/>
    <n v="107"/>
    <x v="424"/>
    <d v="2013-08-30T00:00:00"/>
    <n v="1"/>
    <m/>
    <s v="WE CALL CUSTOMER OK WITH EXTRA"/>
  </r>
  <r>
    <x v="7"/>
    <x v="329"/>
    <s v="120974-1"/>
    <n v="512"/>
    <n v="512"/>
    <x v="424"/>
    <d v="2013-09-03T00:00:00"/>
    <n v="1"/>
    <m/>
    <m/>
  </r>
  <r>
    <x v="33"/>
    <x v="270"/>
    <s v="12666-1"/>
    <n v="250"/>
    <n v="260"/>
    <x v="424"/>
    <d v="2013-08-30T00:00:00"/>
    <n v="1"/>
    <m/>
    <m/>
  </r>
  <r>
    <x v="33"/>
    <x v="169"/>
    <s v="2"/>
    <n v="250"/>
    <n v="260"/>
    <x v="424"/>
    <d v="2013-08-30T00:00:00"/>
    <n v="1"/>
    <m/>
    <m/>
  </r>
  <r>
    <x v="291"/>
    <x v="50"/>
    <s v="12648-2"/>
    <n v="30"/>
    <n v="30"/>
    <x v="424"/>
    <d v="2013-08-28T00:00:00"/>
    <n v="1"/>
    <m/>
    <m/>
  </r>
  <r>
    <x v="190"/>
    <x v="7"/>
    <s v="12659-1"/>
    <n v="10"/>
    <n v="10"/>
    <x v="424"/>
    <d v="2013-08-20T00:00:00"/>
    <n v="1"/>
    <m/>
    <s v="CROSS SECTION TOOK TIME"/>
  </r>
  <r>
    <x v="25"/>
    <x v="1192"/>
    <s v="TEST FIX"/>
    <n v="1"/>
    <n v="1"/>
    <x v="425"/>
    <s v="KANBAN"/>
    <n v="1"/>
    <m/>
    <s v="CUSTOMER TEST FIXER "/>
  </r>
  <r>
    <x v="90"/>
    <x v="676"/>
    <s v="12609-1"/>
    <n v="260"/>
    <n v="260"/>
    <x v="425"/>
    <d v="2013-09-03T00:00:00"/>
    <n v="1"/>
    <m/>
    <m/>
  </r>
  <r>
    <x v="29"/>
    <x v="1193"/>
    <s v="1266-1"/>
    <n v="10"/>
    <n v="10"/>
    <x v="425"/>
    <d v="2013-08-30T00:00:00"/>
    <n v="1"/>
    <m/>
    <m/>
  </r>
  <r>
    <x v="8"/>
    <x v="306"/>
    <s v="12658-1"/>
    <n v="100"/>
    <n v="100"/>
    <x v="425"/>
    <d v="2013-08-30T00:00:00"/>
    <n v="1"/>
    <m/>
    <m/>
  </r>
  <r>
    <x v="47"/>
    <x v="1194"/>
    <s v="12674-1"/>
    <n v="10"/>
    <n v="10"/>
    <x v="425"/>
    <d v="2013-08-30T00:00:00"/>
    <n v="1"/>
    <m/>
    <m/>
  </r>
  <r>
    <x v="15"/>
    <x v="223"/>
    <s v="12673-2"/>
    <n v="25"/>
    <n v="25"/>
    <x v="426"/>
    <d v="2013-09-03T00:00:00"/>
    <n v="1"/>
    <m/>
    <m/>
  </r>
  <r>
    <x v="325"/>
    <x v="1195"/>
    <s v="12668-1"/>
    <n v="25"/>
    <n v="25"/>
    <x v="426"/>
    <d v="2013-09-05T00:00:00"/>
    <n v="1"/>
    <m/>
    <m/>
  </r>
  <r>
    <x v="86"/>
    <x v="189"/>
    <s v="12676-1"/>
    <n v="5088"/>
    <n v="5088"/>
    <x v="426"/>
    <d v="2013-08-30T00:00:00"/>
    <n v="1"/>
    <m/>
    <m/>
  </r>
  <r>
    <x v="86"/>
    <x v="190"/>
    <s v="2"/>
    <n v="5088"/>
    <n v="5088"/>
    <x v="426"/>
    <d v="2013-08-30T00:00:00"/>
    <n v="1"/>
    <m/>
    <m/>
  </r>
  <r>
    <x v="15"/>
    <x v="562"/>
    <s v="12621-3"/>
    <n v="5"/>
    <n v="5"/>
    <x v="427"/>
    <d v="2013-09-06T00:00:00"/>
    <n v="1"/>
    <m/>
    <m/>
  </r>
  <r>
    <x v="90"/>
    <x v="368"/>
    <s v="12642-1"/>
    <n v="250"/>
    <n v="250"/>
    <x v="427"/>
    <d v="2013-09-06T00:00:00"/>
    <n v="1"/>
    <m/>
    <m/>
  </r>
  <r>
    <x v="63"/>
    <x v="649"/>
    <s v="12665-1"/>
    <n v="1200"/>
    <n v="1200"/>
    <x v="427"/>
    <d v="2013-09-06T00:00:00"/>
    <n v="1"/>
    <m/>
    <m/>
  </r>
  <r>
    <x v="140"/>
    <x v="438"/>
    <s v="12721-1"/>
    <n v="500"/>
    <n v="500"/>
    <x v="427"/>
    <s v="KANBAN"/>
    <n v="1"/>
    <m/>
    <m/>
  </r>
  <r>
    <x v="131"/>
    <x v="1196"/>
    <s v="12724-1"/>
    <n v="108"/>
    <n v="108"/>
    <x v="427"/>
    <d v="2013-09-05T00:00:00"/>
    <n v="1"/>
    <m/>
    <m/>
  </r>
  <r>
    <x v="55"/>
    <x v="195"/>
    <s v="12702-1"/>
    <n v="70"/>
    <n v="70"/>
    <x v="427"/>
    <d v="2013-09-13T00:00:00"/>
    <n v="1"/>
    <m/>
    <m/>
  </r>
  <r>
    <x v="4"/>
    <x v="1097"/>
    <s v="12709-2"/>
    <n v="10"/>
    <n v="11"/>
    <x v="428"/>
    <d v="2013-09-03T00:00:00"/>
    <n v="1"/>
    <m/>
    <m/>
  </r>
  <r>
    <x v="186"/>
    <x v="1026"/>
    <s v="12684-2"/>
    <n v="190"/>
    <n v="190"/>
    <x v="428"/>
    <d v="2013-09-06T00:00:00"/>
    <n v="1"/>
    <m/>
    <m/>
  </r>
  <r>
    <x v="95"/>
    <x v="110"/>
    <s v="12641-2"/>
    <n v="100"/>
    <n v="100"/>
    <x v="428"/>
    <d v="2013-09-09T00:00:00"/>
    <n v="1"/>
    <m/>
    <m/>
  </r>
  <r>
    <x v="292"/>
    <x v="11"/>
    <s v="12699-1"/>
    <n v="100"/>
    <n v="100"/>
    <x v="428"/>
    <d v="2013-09-04T00:00:00"/>
    <n v="1"/>
    <m/>
    <m/>
  </r>
  <r>
    <x v="8"/>
    <x v="893"/>
    <s v="12680-1"/>
    <n v="50"/>
    <n v="50"/>
    <x v="428"/>
    <d v="2013-09-05T00:00:00"/>
    <n v="1"/>
    <m/>
    <m/>
  </r>
  <r>
    <x v="28"/>
    <x v="45"/>
    <s v="12716-1"/>
    <n v="250"/>
    <n v="250"/>
    <x v="428"/>
    <d v="2013-09-02T00:00:00"/>
    <n v="1"/>
    <m/>
    <m/>
  </r>
  <r>
    <x v="90"/>
    <x v="229"/>
    <s v="12744-1"/>
    <n v="500"/>
    <n v="500"/>
    <x v="428"/>
    <s v="KANBAN"/>
    <n v="1"/>
    <m/>
    <m/>
  </r>
  <r>
    <x v="252"/>
    <x v="1197"/>
    <s v="12691-1"/>
    <n v="600"/>
    <n v="597"/>
    <x v="428"/>
    <d v="2013-08-30T00:00:00"/>
    <n v="1"/>
    <m/>
    <s v="we recive parts for 597 pcs"/>
  </r>
  <r>
    <x v="153"/>
    <x v="1198"/>
    <s v="12737-1"/>
    <n v="1"/>
    <n v="1"/>
    <x v="428"/>
    <d v="2013-09-06T00:00:00"/>
    <n v="1"/>
    <m/>
    <m/>
  </r>
  <r>
    <x v="326"/>
    <x v="936"/>
    <s v="12704-1"/>
    <n v="150"/>
    <n v="150"/>
    <x v="429"/>
    <d v="2013-09-09T00:00:00"/>
    <n v="1"/>
    <m/>
    <m/>
  </r>
  <r>
    <x v="144"/>
    <x v="44"/>
    <s v="11701-4"/>
    <n v="240"/>
    <n v="240"/>
    <x v="429"/>
    <d v="2013-09-06T00:00:00"/>
    <n v="1"/>
    <m/>
    <m/>
  </r>
  <r>
    <x v="144"/>
    <x v="44"/>
    <s v="12483-1"/>
    <n v="240"/>
    <n v="240"/>
    <x v="429"/>
    <d v="2013-09-06T00:00:00"/>
    <n v="1"/>
    <m/>
    <m/>
  </r>
  <r>
    <x v="327"/>
    <x v="1199"/>
    <s v="12719-1"/>
    <n v="25"/>
    <n v="25"/>
    <x v="429"/>
    <d v="2013-09-16T00:00:00"/>
    <n v="1"/>
    <m/>
    <m/>
  </r>
  <r>
    <x v="45"/>
    <x v="534"/>
    <s v="12718-1"/>
    <n v="250"/>
    <n v="250"/>
    <x v="430"/>
    <d v="2013-09-06T00:00:00"/>
    <n v="1"/>
    <m/>
    <m/>
  </r>
  <r>
    <x v="115"/>
    <x v="1200"/>
    <s v="12726-1"/>
    <n v="25"/>
    <n v="25"/>
    <x v="430"/>
    <d v="2013-09-05T00:00:00"/>
    <n v="1"/>
    <m/>
    <m/>
  </r>
  <r>
    <x v="159"/>
    <x v="1201"/>
    <s v="12712-2"/>
    <n v="1"/>
    <n v="1"/>
    <x v="430"/>
    <d v="2013-09-09T00:00:00"/>
    <n v="1"/>
    <m/>
    <m/>
  </r>
  <r>
    <x v="286"/>
    <x v="1184"/>
    <s v="12731-1"/>
    <n v="3"/>
    <n v="3"/>
    <x v="430"/>
    <d v="2013-09-09T00:00:00"/>
    <n v="1"/>
    <m/>
    <m/>
  </r>
  <r>
    <x v="15"/>
    <x v="52"/>
    <s v="12717-2"/>
    <n v="5"/>
    <n v="5"/>
    <x v="431"/>
    <d v="2013-09-18T00:00:00"/>
    <n v="1"/>
    <m/>
    <m/>
  </r>
  <r>
    <x v="15"/>
    <x v="556"/>
    <s v="12654-3"/>
    <n v="5"/>
    <n v="5"/>
    <x v="431"/>
    <d v="2013-09-20T00:00:00"/>
    <n v="1"/>
    <m/>
    <m/>
  </r>
  <r>
    <x v="291"/>
    <x v="89"/>
    <s v="12667-2"/>
    <n v="50"/>
    <n v="50"/>
    <x v="431"/>
    <d v="2013-09-10T00:00:00"/>
    <n v="1"/>
    <m/>
    <m/>
  </r>
  <r>
    <x v="49"/>
    <x v="1202"/>
    <s v="12575-2"/>
    <n v="15"/>
    <n v="15"/>
    <x v="431"/>
    <d v="2013-09-15T00:00:00"/>
    <n v="1"/>
    <m/>
    <s v="WAITED FOR TEST FIX"/>
  </r>
  <r>
    <x v="121"/>
    <x v="411"/>
    <s v="12698-1"/>
    <n v="40"/>
    <n v="40"/>
    <x v="432"/>
    <d v="2013-09-12T00:00:00"/>
    <n v="1"/>
    <m/>
    <m/>
  </r>
  <r>
    <x v="90"/>
    <x v="229"/>
    <s v="12762-1"/>
    <n v="400"/>
    <n v="400"/>
    <x v="433"/>
    <d v="2013-09-17T00:00:00"/>
    <n v="1"/>
    <m/>
    <m/>
  </r>
  <r>
    <x v="100"/>
    <x v="750"/>
    <s v="12696-1"/>
    <n v="250"/>
    <n v="250"/>
    <x v="433"/>
    <d v="2013-09-13T00:00:00"/>
    <n v="1"/>
    <m/>
    <m/>
  </r>
  <r>
    <x v="15"/>
    <x v="435"/>
    <s v="12692-2"/>
    <n v="10"/>
    <n v="10"/>
    <x v="433"/>
    <d v="2013-09-11T00:00:00"/>
    <n v="1"/>
    <m/>
    <m/>
  </r>
  <r>
    <x v="73"/>
    <x v="156"/>
    <s v="12687-2"/>
    <n v="50"/>
    <n v="50"/>
    <x v="433"/>
    <d v="2013-09-16T00:00:00"/>
    <n v="1"/>
    <m/>
    <m/>
  </r>
  <r>
    <x v="123"/>
    <x v="808"/>
    <s v="12690-1"/>
    <n v="90"/>
    <n v="90"/>
    <x v="433"/>
    <d v="2013-09-11T00:00:00"/>
    <n v="1"/>
    <m/>
    <m/>
  </r>
  <r>
    <x v="15"/>
    <x v="21"/>
    <s v="12737-1"/>
    <n v="25"/>
    <n v="25"/>
    <x v="433"/>
    <d v="2013-09-13T00:00:00"/>
    <n v="1"/>
    <m/>
    <m/>
  </r>
  <r>
    <x v="121"/>
    <x v="411"/>
    <s v="12749-1"/>
    <n v="160"/>
    <n v="160"/>
    <x v="433"/>
    <d v="2013-09-10T00:00:00"/>
    <n v="1"/>
    <m/>
    <m/>
  </r>
  <r>
    <x v="248"/>
    <x v="1203"/>
    <s v="12598-2"/>
    <n v="1"/>
    <n v="1"/>
    <x v="433"/>
    <s v="SAMPLE"/>
    <n v="1"/>
    <m/>
    <m/>
  </r>
  <r>
    <x v="259"/>
    <x v="722"/>
    <s v="12725-2"/>
    <n v="3"/>
    <n v="3"/>
    <x v="433"/>
    <d v="2013-09-17T00:00:00"/>
    <n v="1"/>
    <m/>
    <m/>
  </r>
  <r>
    <x v="33"/>
    <x v="1204"/>
    <s v="12710-1"/>
    <n v="250"/>
    <n v="250"/>
    <x v="434"/>
    <d v="2013-09-13T00:00:00"/>
    <n v="1"/>
    <m/>
    <m/>
  </r>
  <r>
    <x v="52"/>
    <x v="1205"/>
    <s v="12701-1"/>
    <n v="15"/>
    <n v="15"/>
    <x v="434"/>
    <d v="2013-09-12T00:00:00"/>
    <n v="1"/>
    <m/>
    <m/>
  </r>
  <r>
    <x v="52"/>
    <x v="1206"/>
    <s v="2"/>
    <n v="15"/>
    <n v="15"/>
    <x v="434"/>
    <d v="2013-09-12T00:00:00"/>
    <n v="1"/>
    <m/>
    <m/>
  </r>
  <r>
    <x v="1"/>
    <x v="137"/>
    <s v="12722-1"/>
    <n v="10"/>
    <n v="10"/>
    <x v="434"/>
    <d v="2013-09-13T00:00:00"/>
    <n v="1"/>
    <m/>
    <m/>
  </r>
  <r>
    <x v="1"/>
    <x v="341"/>
    <s v="2"/>
    <n v="10"/>
    <n v="10"/>
    <x v="434"/>
    <d v="2013-09-13T00:00:00"/>
    <n v="1"/>
    <m/>
    <m/>
  </r>
  <r>
    <x v="15"/>
    <x v="52"/>
    <s v="12707-2"/>
    <n v="7"/>
    <n v="7"/>
    <x v="434"/>
    <d v="2013-09-13T00:00:00"/>
    <n v="1"/>
    <m/>
    <m/>
  </r>
  <r>
    <x v="42"/>
    <x v="179"/>
    <s v="12567-6"/>
    <n v="100"/>
    <n v="100"/>
    <x v="434"/>
    <d v="2013-09-16T00:00:00"/>
    <n v="1"/>
    <m/>
    <m/>
  </r>
  <r>
    <x v="259"/>
    <x v="1207"/>
    <s v="12705-4"/>
    <n v="5"/>
    <n v="5"/>
    <x v="434"/>
    <d v="2013-09-13T00:00:00"/>
    <n v="1"/>
    <m/>
    <m/>
  </r>
  <r>
    <x v="258"/>
    <x v="1208"/>
    <s v="12669-1"/>
    <n v="145"/>
    <n v="145"/>
    <x v="435"/>
    <d v="2013-09-18T00:00:00"/>
    <n v="1"/>
    <m/>
    <m/>
  </r>
  <r>
    <x v="259"/>
    <x v="1209"/>
    <s v="12705-3"/>
    <n v="5"/>
    <n v="5"/>
    <x v="435"/>
    <d v="2013-09-13T00:00:00"/>
    <n v="1"/>
    <m/>
    <m/>
  </r>
  <r>
    <x v="248"/>
    <x v="1210"/>
    <s v="11674-2"/>
    <n v="30"/>
    <n v="30"/>
    <x v="435"/>
    <d v="2013-09-16T00:00:00"/>
    <n v="1"/>
    <m/>
    <s v="WAS ON HOLD"/>
  </r>
  <r>
    <x v="59"/>
    <x v="1027"/>
    <s v="12694-1"/>
    <n v="3"/>
    <n v="3"/>
    <x v="435"/>
    <d v="2013-09-13T00:00:00"/>
    <n v="1"/>
    <m/>
    <m/>
  </r>
  <r>
    <x v="6"/>
    <x v="1211"/>
    <s v="12697-1"/>
    <n v="50"/>
    <n v="50"/>
    <x v="436"/>
    <d v="2013-09-16T00:00:00"/>
    <n v="1"/>
    <m/>
    <m/>
  </r>
  <r>
    <x v="131"/>
    <x v="28"/>
    <s v="12706-3"/>
    <n v="200"/>
    <n v="200"/>
    <x v="436"/>
    <d v="2013-09-18T00:00:00"/>
    <n v="1"/>
    <m/>
    <m/>
  </r>
  <r>
    <x v="42"/>
    <x v="1191"/>
    <s v="12637-2"/>
    <n v="100"/>
    <n v="100"/>
    <x v="436"/>
    <d v="2013-09-20T00:00:00"/>
    <n v="1"/>
    <m/>
    <m/>
  </r>
  <r>
    <x v="63"/>
    <x v="767"/>
    <s v="12713-1"/>
    <n v="10000"/>
    <n v="10019"/>
    <x v="436"/>
    <d v="2013-09-16T00:00:00"/>
    <n v="1"/>
    <m/>
    <m/>
  </r>
  <r>
    <x v="63"/>
    <x v="214"/>
    <s v="12703-1"/>
    <n v="15000"/>
    <n v="15030"/>
    <x v="436"/>
    <d v="2013-09-17T00:00:00"/>
    <n v="1"/>
    <m/>
    <m/>
  </r>
  <r>
    <x v="63"/>
    <x v="121"/>
    <s v="12714-1"/>
    <n v="15000"/>
    <n v="15030"/>
    <x v="436"/>
    <d v="2013-09-17T00:00:00"/>
    <n v="1"/>
    <m/>
    <m/>
  </r>
  <r>
    <x v="90"/>
    <x v="300"/>
    <s v="12538-1"/>
    <n v="100"/>
    <n v="100"/>
    <x v="436"/>
    <d v="2013-09-20T00:00:00"/>
    <n v="1"/>
    <m/>
    <m/>
  </r>
  <r>
    <x v="1"/>
    <x v="755"/>
    <s v="12727-1"/>
    <n v="10"/>
    <n v="10"/>
    <x v="436"/>
    <d v="2013-09-17T00:00:00"/>
    <n v="1"/>
    <m/>
    <m/>
  </r>
  <r>
    <x v="1"/>
    <x v="205"/>
    <s v="12727-2"/>
    <n v="10"/>
    <n v="10"/>
    <x v="436"/>
    <d v="2013-09-17T00:00:00"/>
    <n v="1"/>
    <m/>
    <m/>
  </r>
  <r>
    <x v="16"/>
    <x v="1212"/>
    <s v="12733-1"/>
    <n v="2"/>
    <n v="2"/>
    <x v="436"/>
    <d v="2013-09-18T00:00:00"/>
    <n v="1"/>
    <m/>
    <m/>
  </r>
  <r>
    <x v="288"/>
    <x v="1039"/>
    <s v="12745-3"/>
    <n v="248"/>
    <n v="248"/>
    <x v="436"/>
    <d v="2013-09-18T00:00:00"/>
    <n v="1"/>
    <m/>
    <m/>
  </r>
  <r>
    <x v="18"/>
    <x v="1020"/>
    <s v="12757-1"/>
    <n v="24"/>
    <n v="24"/>
    <x v="436"/>
    <d v="2013-09-18T00:00:00"/>
    <n v="1"/>
    <m/>
    <m/>
  </r>
  <r>
    <x v="33"/>
    <x v="1213"/>
    <s v="12729-1"/>
    <n v="12"/>
    <n v="12"/>
    <x v="436"/>
    <d v="2013-09-19T00:00:00"/>
    <n v="1"/>
    <m/>
    <m/>
  </r>
  <r>
    <x v="317"/>
    <x v="1214"/>
    <s v="12700-2"/>
    <n v="10"/>
    <n v="10"/>
    <x v="437"/>
    <d v="2013-09-17T00:00:00"/>
    <n v="1"/>
    <m/>
    <m/>
  </r>
  <r>
    <x v="169"/>
    <x v="608"/>
    <s v="12720-1"/>
    <n v="150"/>
    <n v="150"/>
    <x v="437"/>
    <d v="2013-09-20T00:00:00"/>
    <n v="1"/>
    <m/>
    <m/>
  </r>
  <r>
    <x v="140"/>
    <x v="347"/>
    <s v="12721-2"/>
    <n v="500"/>
    <n v="500"/>
    <x v="437"/>
    <d v="2013-09-20T00:00:00"/>
    <n v="1"/>
    <m/>
    <m/>
  </r>
  <r>
    <x v="49"/>
    <x v="1145"/>
    <s v="12649-2"/>
    <n v="2"/>
    <n v="2"/>
    <x v="437"/>
    <d v="2013-09-20T00:00:00"/>
    <n v="1"/>
    <m/>
    <m/>
  </r>
  <r>
    <x v="1"/>
    <x v="188"/>
    <s v="12732-1"/>
    <n v="10"/>
    <n v="10"/>
    <x v="437"/>
    <d v="2013-09-18T00:00:00"/>
    <n v="1"/>
    <m/>
    <m/>
  </r>
  <r>
    <x v="1"/>
    <x v="146"/>
    <s v="12742-8"/>
    <n v="10"/>
    <n v="10"/>
    <x v="437"/>
    <d v="2013-09-19T00:00:00"/>
    <n v="1"/>
    <m/>
    <m/>
  </r>
  <r>
    <x v="1"/>
    <x v="461"/>
    <s v="7"/>
    <n v="10"/>
    <n v="10"/>
    <x v="437"/>
    <d v="2013-09-19T00:00:00"/>
    <n v="1"/>
    <m/>
    <m/>
  </r>
  <r>
    <x v="1"/>
    <x v="227"/>
    <s v="6"/>
    <n v="10"/>
    <n v="10"/>
    <x v="437"/>
    <d v="2013-09-19T00:00:00"/>
    <n v="1"/>
    <m/>
    <m/>
  </r>
  <r>
    <x v="1"/>
    <x v="201"/>
    <s v="5"/>
    <n v="10"/>
    <n v="10"/>
    <x v="437"/>
    <d v="2013-09-19T00:00:00"/>
    <n v="1"/>
    <m/>
    <m/>
  </r>
  <r>
    <x v="1"/>
    <x v="799"/>
    <s v="4"/>
    <n v="10"/>
    <n v="10"/>
    <x v="437"/>
    <d v="2013-09-19T00:00:00"/>
    <n v="1"/>
    <m/>
    <m/>
  </r>
  <r>
    <x v="1"/>
    <x v="53"/>
    <s v="3"/>
    <n v="10"/>
    <n v="10"/>
    <x v="437"/>
    <d v="2013-09-19T00:00:00"/>
    <n v="1"/>
    <m/>
    <m/>
  </r>
  <r>
    <x v="1"/>
    <x v="1"/>
    <s v="2"/>
    <n v="10"/>
    <n v="10"/>
    <x v="437"/>
    <d v="2013-09-19T00:00:00"/>
    <n v="1"/>
    <m/>
    <m/>
  </r>
  <r>
    <x v="1"/>
    <x v="384"/>
    <s v="1"/>
    <n v="10"/>
    <n v="10"/>
    <x v="437"/>
    <d v="2013-09-19T00:00:00"/>
    <n v="1"/>
    <m/>
    <m/>
  </r>
  <r>
    <x v="286"/>
    <x v="1184"/>
    <s v="12656-3"/>
    <n v="20"/>
    <n v="20"/>
    <x v="437"/>
    <d v="2013-09-23T00:00:00"/>
    <n v="1"/>
    <m/>
    <s v="CUSTOMER PART CAME LATE"/>
  </r>
  <r>
    <x v="274"/>
    <x v="1215"/>
    <s v="12761-2"/>
    <n v="5"/>
    <n v="5"/>
    <x v="437"/>
    <d v="2013-09-23T00:00:00"/>
    <n v="1"/>
    <m/>
    <m/>
  </r>
  <r>
    <x v="328"/>
    <x v="692"/>
    <s v="12788-1"/>
    <n v="2"/>
    <n v="2"/>
    <x v="437"/>
    <d v="2013-09-18T00:00:00"/>
    <n v="1"/>
    <m/>
    <m/>
  </r>
  <r>
    <x v="160"/>
    <x v="96"/>
    <s v="12750-1"/>
    <n v="110"/>
    <n v="106"/>
    <x v="437"/>
    <d v="2013-09-18T00:00:00"/>
    <n v="1"/>
    <m/>
    <s v="MISSING KIT FROM CUSTOMER"/>
  </r>
  <r>
    <x v="23"/>
    <x v="96"/>
    <s v="12791-1"/>
    <n v="7"/>
    <n v="7"/>
    <x v="438"/>
    <d v="2013-09-18T00:00:00"/>
    <n v="1"/>
    <m/>
    <m/>
  </r>
  <r>
    <x v="23"/>
    <x v="96"/>
    <s v="2"/>
    <n v="3"/>
    <n v="3"/>
    <x v="438"/>
    <d v="2013-09-18T00:00:00"/>
    <n v="1"/>
    <m/>
    <m/>
  </r>
  <r>
    <x v="23"/>
    <x v="96"/>
    <s v="3"/>
    <n v="1"/>
    <n v="1"/>
    <x v="438"/>
    <d v="2013-09-18T00:00:00"/>
    <n v="1"/>
    <m/>
    <m/>
  </r>
  <r>
    <x v="23"/>
    <x v="96"/>
    <s v="4"/>
    <n v="2"/>
    <n v="2"/>
    <x v="438"/>
    <d v="2013-09-18T00:00:00"/>
    <n v="1"/>
    <m/>
    <m/>
  </r>
  <r>
    <x v="128"/>
    <x v="444"/>
    <s v="12735-1"/>
    <n v="1000"/>
    <n v="1006"/>
    <x v="438"/>
    <d v="2013-09-22T00:00:00"/>
    <n v="1"/>
    <m/>
    <m/>
  </r>
  <r>
    <x v="15"/>
    <x v="562"/>
    <s v="12738-3"/>
    <n v="5"/>
    <n v="5"/>
    <x v="438"/>
    <d v="2013-09-23T00:00:00"/>
    <n v="1"/>
    <m/>
    <m/>
  </r>
  <r>
    <x v="223"/>
    <x v="1216"/>
    <s v="12699-2"/>
    <n v="100"/>
    <n v="100"/>
    <x v="438"/>
    <d v="2013-09-18T00:00:00"/>
    <n v="1"/>
    <m/>
    <s v="CUSTOMER PICKUP"/>
  </r>
  <r>
    <x v="329"/>
    <x v="1217"/>
    <s v="12751-2"/>
    <n v="3"/>
    <n v="3"/>
    <x v="438"/>
    <d v="2013-09-20T00:00:00"/>
    <n v="1"/>
    <m/>
    <m/>
  </r>
  <r>
    <x v="90"/>
    <x v="367"/>
    <s v="12801-1"/>
    <n v="250"/>
    <n v="250"/>
    <x v="439"/>
    <s v="KANBAN"/>
    <n v="1"/>
    <m/>
    <m/>
  </r>
  <r>
    <x v="59"/>
    <x v="1218"/>
    <s v="12769-1"/>
    <n v="10"/>
    <n v="10"/>
    <x v="440"/>
    <d v="2013-09-19T00:00:00"/>
    <n v="1"/>
    <m/>
    <m/>
  </r>
  <r>
    <x v="59"/>
    <x v="1219"/>
    <s v="2"/>
    <n v="5"/>
    <n v="5"/>
    <x v="439"/>
    <d v="2013-09-19T00:00:00"/>
    <n v="1"/>
    <m/>
    <m/>
  </r>
  <r>
    <x v="330"/>
    <x v="1220"/>
    <s v="12777-1"/>
    <n v="10"/>
    <n v="10"/>
    <x v="439"/>
    <d v="2013-09-19T00:00:00"/>
    <n v="1"/>
    <m/>
    <m/>
  </r>
  <r>
    <x v="60"/>
    <x v="1056"/>
    <s v="12743-1"/>
    <n v="500"/>
    <n v="500"/>
    <x v="439"/>
    <d v="2013-09-23T00:00:00"/>
    <n v="1"/>
    <m/>
    <m/>
  </r>
  <r>
    <x v="258"/>
    <x v="282"/>
    <s v="12647-1"/>
    <n v="38"/>
    <n v="38"/>
    <x v="439"/>
    <d v="2013-09-30T00:00:00"/>
    <n v="1"/>
    <m/>
    <m/>
  </r>
  <r>
    <x v="331"/>
    <x v="1221"/>
    <s v="12758-2"/>
    <n v="3"/>
    <n v="3"/>
    <x v="439"/>
    <d v="2013-09-19T00:00:00"/>
    <n v="1"/>
    <m/>
    <m/>
  </r>
  <r>
    <x v="332"/>
    <x v="1222"/>
    <s v="12678-2"/>
    <n v="10"/>
    <n v="10"/>
    <x v="439"/>
    <d v="2013-09-20T00:00:00"/>
    <n v="1"/>
    <m/>
    <m/>
  </r>
  <r>
    <x v="291"/>
    <x v="1223"/>
    <s v="12770-6"/>
    <n v="10"/>
    <n v="10"/>
    <x v="439"/>
    <d v="2013-09-20T00:00:00"/>
    <n v="1"/>
    <m/>
    <m/>
  </r>
  <r>
    <x v="15"/>
    <x v="858"/>
    <s v="12675-2"/>
    <n v="5"/>
    <n v="5"/>
    <x v="440"/>
    <d v="2013-09-25T00:00:00"/>
    <n v="1"/>
    <m/>
    <m/>
  </r>
  <r>
    <x v="52"/>
    <x v="1224"/>
    <s v="12748-1"/>
    <n v="25"/>
    <n v="25"/>
    <x v="440"/>
    <d v="2013-09-25T00:00:00"/>
    <n v="1"/>
    <m/>
    <m/>
  </r>
  <r>
    <x v="6"/>
    <x v="783"/>
    <s v="12759-1"/>
    <n v="50"/>
    <n v="50"/>
    <x v="441"/>
    <d v="2013-09-25T00:00:00"/>
    <n v="1"/>
    <m/>
    <m/>
  </r>
  <r>
    <x v="6"/>
    <x v="1225"/>
    <s v="2"/>
    <n v="50"/>
    <n v="50"/>
    <x v="441"/>
    <d v="2013-09-25T00:00:00"/>
    <n v="1"/>
    <m/>
    <m/>
  </r>
  <r>
    <x v="131"/>
    <x v="1226"/>
    <s v="12772-2"/>
    <n v="40"/>
    <n v="40"/>
    <x v="441"/>
    <d v="2013-09-23T00:00:00"/>
    <n v="1"/>
    <m/>
    <m/>
  </r>
  <r>
    <x v="131"/>
    <x v="62"/>
    <s v="12746-5"/>
    <n v="300"/>
    <n v="300"/>
    <x v="442"/>
    <d v="2013-10-01T00:00:00"/>
    <n v="1"/>
    <m/>
    <m/>
  </r>
  <r>
    <x v="88"/>
    <x v="1227"/>
    <s v="12754-2"/>
    <n v="25"/>
    <n v="25"/>
    <x v="442"/>
    <d v="2013-09-30T00:00:00"/>
    <n v="1"/>
    <m/>
    <m/>
  </r>
  <r>
    <x v="16"/>
    <x v="1084"/>
    <s v="12763-1"/>
    <n v="4"/>
    <n v="4"/>
    <x v="442"/>
    <d v="2013-09-27T00:00:00"/>
    <n v="1"/>
    <m/>
    <m/>
  </r>
  <r>
    <x v="1"/>
    <x v="802"/>
    <s v="12755-1"/>
    <n v="10"/>
    <n v="10"/>
    <x v="442"/>
    <d v="2013-09-26T00:00:00"/>
    <n v="1"/>
    <m/>
    <m/>
  </r>
  <r>
    <x v="55"/>
    <x v="108"/>
    <s v="12767-1"/>
    <n v="25"/>
    <n v="25"/>
    <x v="442"/>
    <d v="2013-09-27T00:00:00"/>
    <n v="1"/>
    <m/>
    <m/>
  </r>
  <r>
    <x v="123"/>
    <x v="1228"/>
    <s v="12730-1"/>
    <n v="5"/>
    <n v="5"/>
    <x v="442"/>
    <d v="2013-09-25T00:00:00"/>
    <n v="1"/>
    <m/>
    <m/>
  </r>
  <r>
    <x v="333"/>
    <x v="1229"/>
    <s v="12747-4"/>
    <n v="1"/>
    <n v="1"/>
    <x v="442"/>
    <d v="2013-09-25T00:00:00"/>
    <n v="1"/>
    <m/>
    <m/>
  </r>
  <r>
    <x v="333"/>
    <x v="1230"/>
    <s v="5"/>
    <n v="1"/>
    <n v="1"/>
    <x v="442"/>
    <d v="2013-09-25T00:00:00"/>
    <n v="1"/>
    <m/>
    <m/>
  </r>
  <r>
    <x v="333"/>
    <x v="1231"/>
    <s v="6"/>
    <n v="1"/>
    <n v="1"/>
    <x v="442"/>
    <d v="2013-09-25T00:00:00"/>
    <n v="1"/>
    <m/>
    <m/>
  </r>
  <r>
    <x v="252"/>
    <x v="1232"/>
    <s v="12814-1"/>
    <n v="48"/>
    <n v="48"/>
    <x v="443"/>
    <d v="2013-09-24T00:00:00"/>
    <n v="1"/>
    <m/>
    <s v="CUSTOMER PICKUP"/>
  </r>
  <r>
    <x v="90"/>
    <x v="473"/>
    <s v="12821-1"/>
    <n v="500"/>
    <n v="500"/>
    <x v="443"/>
    <s v="KANBAN"/>
    <n v="1"/>
    <m/>
    <m/>
  </r>
  <r>
    <x v="29"/>
    <x v="365"/>
    <s v="12795-2"/>
    <n v="50"/>
    <n v="50"/>
    <x v="443"/>
    <d v="2013-09-27T00:00:00"/>
    <n v="1"/>
    <m/>
    <m/>
  </r>
  <r>
    <x v="15"/>
    <x v="556"/>
    <s v="12695-3"/>
    <n v="5"/>
    <n v="5"/>
    <x v="443"/>
    <d v="2013-10-04T00:00:00"/>
    <n v="1"/>
    <m/>
    <m/>
  </r>
  <r>
    <x v="248"/>
    <x v="842"/>
    <s v="12313-7"/>
    <n v="25"/>
    <n v="25"/>
    <x v="443"/>
    <d v="2013-10-01T00:00:00"/>
    <n v="1"/>
    <m/>
    <m/>
  </r>
  <r>
    <x v="23"/>
    <x v="325"/>
    <s v="12756-2"/>
    <n v="10"/>
    <n v="10"/>
    <x v="443"/>
    <d v="2013-09-27T00:00:00"/>
    <n v="1"/>
    <m/>
    <m/>
  </r>
  <r>
    <x v="291"/>
    <x v="1233"/>
    <s v="12770-4"/>
    <n v="60"/>
    <n v="60"/>
    <x v="443"/>
    <d v="2013-09-27T00:00:00"/>
    <n v="1"/>
    <m/>
    <m/>
  </r>
  <r>
    <x v="90"/>
    <x v="366"/>
    <s v="12671-1"/>
    <n v="300"/>
    <n v="300"/>
    <x v="444"/>
    <d v="2013-10-01T00:00:00"/>
    <n v="1"/>
    <m/>
    <m/>
  </r>
  <r>
    <x v="15"/>
    <x v="562"/>
    <s v="12771-3"/>
    <n v="5"/>
    <n v="5"/>
    <x v="444"/>
    <d v="2013-10-03T00:00:00"/>
    <n v="1"/>
    <m/>
    <m/>
  </r>
  <r>
    <x v="131"/>
    <x v="27"/>
    <s v="12746-4"/>
    <n v="200"/>
    <n v="200"/>
    <x v="444"/>
    <d v="2013-10-01T00:00:00"/>
    <n v="1"/>
    <m/>
    <m/>
  </r>
  <r>
    <x v="131"/>
    <x v="167"/>
    <s v="6"/>
    <n v="300"/>
    <n v="300"/>
    <x v="444"/>
    <d v="2013-10-01T00:00:00"/>
    <n v="1"/>
    <m/>
    <m/>
  </r>
  <r>
    <x v="52"/>
    <x v="1234"/>
    <s v="12773-1"/>
    <n v="25"/>
    <n v="2"/>
    <x v="444"/>
    <d v="2013-10-14T00:00:00"/>
    <n v="1"/>
    <m/>
    <s v="FOR APPROVAL"/>
  </r>
  <r>
    <x v="52"/>
    <x v="1235"/>
    <s v="2"/>
    <n v="25"/>
    <n v="2"/>
    <x v="444"/>
    <d v="2013-10-14T00:00:00"/>
    <n v="1"/>
    <m/>
    <s v="FOR APPROVAL"/>
  </r>
  <r>
    <x v="104"/>
    <x v="668"/>
    <s v="12256-3"/>
    <n v="6"/>
    <n v="6"/>
    <x v="445"/>
    <d v="2013-09-30T00:00:00"/>
    <n v="1"/>
    <m/>
    <m/>
  </r>
  <r>
    <x v="217"/>
    <x v="721"/>
    <s v="12753-1"/>
    <n v="30"/>
    <n v="30"/>
    <x v="445"/>
    <d v="2013-09-27T00:00:00"/>
    <n v="1"/>
    <m/>
    <m/>
  </r>
  <r>
    <x v="248"/>
    <x v="692"/>
    <s v="12800-1"/>
    <n v="21"/>
    <n v="10"/>
    <x v="445"/>
    <d v="2013-09-26T00:00:00"/>
    <n v="1"/>
    <m/>
    <s v="CUSTOMER PICKUP/SUPPLY 10ASSY ONLY"/>
  </r>
  <r>
    <x v="248"/>
    <x v="692"/>
    <s v="2"/>
    <n v="47"/>
    <n v="24"/>
    <x v="445"/>
    <d v="2013-09-26T00:00:00"/>
    <n v="1"/>
    <m/>
    <s v="CUSTOMER PICKUP/SUPPLY 24ASSY ONLY"/>
  </r>
  <r>
    <x v="317"/>
    <x v="692"/>
    <s v="12824-1"/>
    <n v="10"/>
    <n v="10"/>
    <x v="445"/>
    <d v="2013-10-01T00:00:00"/>
    <n v="1"/>
    <m/>
    <m/>
  </r>
  <r>
    <x v="44"/>
    <x v="617"/>
    <s v="12781-1"/>
    <n v="300"/>
    <n v="300"/>
    <x v="445"/>
    <d v="2013-10-03T00:00:00"/>
    <n v="1"/>
    <m/>
    <m/>
  </r>
  <r>
    <x v="44"/>
    <x v="618"/>
    <s v="2"/>
    <n v="100"/>
    <n v="100"/>
    <x v="445"/>
    <d v="2013-10-03T00:00:00"/>
    <n v="1"/>
    <m/>
    <m/>
  </r>
  <r>
    <x v="44"/>
    <x v="619"/>
    <s v="3"/>
    <n v="100"/>
    <n v="100"/>
    <x v="445"/>
    <d v="2013-10-03T00:00:00"/>
    <n v="1"/>
    <m/>
    <m/>
  </r>
  <r>
    <x v="44"/>
    <x v="620"/>
    <s v="4"/>
    <n v="50"/>
    <n v="50"/>
    <x v="445"/>
    <d v="2013-10-03T00:00:00"/>
    <n v="1"/>
    <m/>
    <m/>
  </r>
  <r>
    <x v="131"/>
    <x v="1226"/>
    <s v="12828-1"/>
    <n v="40"/>
    <n v="40"/>
    <x v="445"/>
    <d v="2013-09-30T00:00:00"/>
    <n v="1"/>
    <m/>
    <m/>
  </r>
  <r>
    <x v="54"/>
    <x v="106"/>
    <s v="12768-2"/>
    <n v="25"/>
    <n v="25"/>
    <x v="445"/>
    <d v="2013-09-30T00:00:00"/>
    <n v="1"/>
    <m/>
    <m/>
  </r>
  <r>
    <x v="50"/>
    <x v="1236"/>
    <s v="12802-1"/>
    <n v="10"/>
    <n v="10"/>
    <x v="446"/>
    <d v="2013-10-02T00:00:00"/>
    <n v="1"/>
    <m/>
    <m/>
  </r>
  <r>
    <x v="60"/>
    <x v="374"/>
    <s v="12743-3"/>
    <n v="100"/>
    <n v="100"/>
    <x v="446"/>
    <d v="2013-10-01T00:00:00"/>
    <n v="1"/>
    <m/>
    <m/>
  </r>
  <r>
    <x v="18"/>
    <x v="87"/>
    <s v="12766-1"/>
    <n v="100"/>
    <n v="100"/>
    <x v="446"/>
    <d v="2013-10-02T00:00:00"/>
    <n v="1"/>
    <m/>
    <m/>
  </r>
  <r>
    <x v="16"/>
    <x v="519"/>
    <s v="12782-1"/>
    <n v="6"/>
    <n v="6"/>
    <x v="446"/>
    <d v="2013-10-03T00:00:00"/>
    <n v="1"/>
    <m/>
    <m/>
  </r>
  <r>
    <x v="315"/>
    <x v="1237"/>
    <s v="12811-1"/>
    <n v="5"/>
    <n v="5"/>
    <x v="446"/>
    <d v="2013-10-03T00:00:00"/>
    <n v="1"/>
    <m/>
    <m/>
  </r>
  <r>
    <x v="291"/>
    <x v="1238"/>
    <s v="12770-5"/>
    <n v="60"/>
    <n v="60"/>
    <x v="446"/>
    <d v="2013-10-03T00:00:00"/>
    <n v="1"/>
    <m/>
    <s v="CUSTOMER PART CAME LATE"/>
  </r>
  <r>
    <x v="252"/>
    <x v="1232"/>
    <s v="12836-1"/>
    <n v="35"/>
    <n v="51"/>
    <x v="446"/>
    <d v="2013-10-01T00:00:00"/>
    <n v="1"/>
    <m/>
    <s v="CUSTOMER WANT WHAT EVER WE CAN MAKE IT"/>
  </r>
  <r>
    <x v="55"/>
    <x v="195"/>
    <s v="12792-1"/>
    <n v="38"/>
    <n v="38"/>
    <x v="447"/>
    <d v="2013-10-01T00:00:00"/>
    <n v="1"/>
    <m/>
    <m/>
  </r>
  <r>
    <x v="334"/>
    <x v="1239"/>
    <s v="12820-1"/>
    <n v="10"/>
    <n v="10"/>
    <x v="448"/>
    <d v="2013-10-08T00:00:00"/>
    <n v="1"/>
    <m/>
    <m/>
  </r>
  <r>
    <x v="29"/>
    <x v="410"/>
    <s v="12808-2"/>
    <n v="10"/>
    <n v="10"/>
    <x v="448"/>
    <d v="2013-10-04T00:00:00"/>
    <n v="1"/>
    <m/>
    <m/>
  </r>
  <r>
    <x v="15"/>
    <x v="562"/>
    <s v="12844-1"/>
    <n v="1"/>
    <n v="1"/>
    <x v="448"/>
    <d v="2013-10-09T00:00:00"/>
    <n v="1"/>
    <m/>
    <s v="REWORK"/>
  </r>
  <r>
    <x v="188"/>
    <x v="1185"/>
    <s v="12633-2"/>
    <n v="50"/>
    <n v="50"/>
    <x v="448"/>
    <d v="2013-10-03T00:00:00"/>
    <n v="1"/>
    <m/>
    <m/>
  </r>
  <r>
    <x v="286"/>
    <x v="1240"/>
    <s v="12184-4"/>
    <n v="60"/>
    <n v="60"/>
    <x v="448"/>
    <d v="2013-10-07T00:00:00"/>
    <n v="1"/>
    <m/>
    <m/>
  </r>
  <r>
    <x v="187"/>
    <x v="1241"/>
    <s v="12774-4"/>
    <n v="100"/>
    <n v="100"/>
    <x v="448"/>
    <d v="2013-10-08T00:00:00"/>
    <n v="1"/>
    <m/>
    <m/>
  </r>
  <r>
    <x v="335"/>
    <x v="1241"/>
    <s v="12803-2"/>
    <n v="50"/>
    <n v="50"/>
    <x v="448"/>
    <d v="2013-10-17T00:00:00"/>
    <n v="1"/>
    <m/>
    <m/>
  </r>
  <r>
    <x v="191"/>
    <x v="446"/>
    <s v="12077-3"/>
    <n v="150"/>
    <n v="150"/>
    <x v="449"/>
    <d v="2013-10-05T00:00:00"/>
    <n v="1"/>
    <m/>
    <m/>
  </r>
  <r>
    <x v="191"/>
    <x v="439"/>
    <s v="4"/>
    <n v="150"/>
    <n v="150"/>
    <x v="449"/>
    <d v="2013-10-05T00:00:00"/>
    <n v="1"/>
    <m/>
    <m/>
  </r>
  <r>
    <x v="285"/>
    <x v="380"/>
    <s v="12845-1"/>
    <n v="1"/>
    <n v="1"/>
    <x v="449"/>
    <d v="2013-10-11T00:00:00"/>
    <n v="1"/>
    <m/>
    <s v="REWOK"/>
  </r>
  <r>
    <x v="248"/>
    <x v="1242"/>
    <s v="12800-1"/>
    <n v="21"/>
    <n v="11"/>
    <x v="449"/>
    <d v="2013-10-05T00:00:00"/>
    <n v="1"/>
    <m/>
    <s v="DID DNOT SUPPLY ALL ASSY FIRST TIME"/>
  </r>
  <r>
    <x v="248"/>
    <x v="1243"/>
    <s v="2"/>
    <n v="23"/>
    <n v="23"/>
    <x v="449"/>
    <d v="2013-10-05T00:00:00"/>
    <n v="1"/>
    <m/>
    <s v="DID DNOT SUPPLY ALL ASSY FIRST TIME"/>
  </r>
  <r>
    <x v="123"/>
    <x v="1244"/>
    <s v="12765-1"/>
    <n v="50"/>
    <n v="50"/>
    <x v="449"/>
    <d v="2013-10-07T00:00:00"/>
    <n v="1"/>
    <m/>
    <m/>
  </r>
  <r>
    <x v="90"/>
    <x v="300"/>
    <s v="12681-1"/>
    <n v="375"/>
    <n v="375"/>
    <x v="449"/>
    <d v="2013-10-11T00:00:00"/>
    <n v="1"/>
    <m/>
    <m/>
  </r>
  <r>
    <x v="336"/>
    <x v="57"/>
    <s v="12779-2"/>
    <n v="25"/>
    <n v="25"/>
    <x v="450"/>
    <d v="2013-10-09T00:00:00"/>
    <n v="1"/>
    <m/>
    <m/>
  </r>
  <r>
    <x v="55"/>
    <x v="108"/>
    <s v="12852-1"/>
    <n v="24"/>
    <n v="24"/>
    <x v="450"/>
    <d v="2013-10-09T00:00:00"/>
    <n v="1"/>
    <m/>
    <s v="REWORK"/>
  </r>
  <r>
    <x v="116"/>
    <x v="308"/>
    <s v="112799-1"/>
    <n v="250"/>
    <n v="250"/>
    <x v="450"/>
    <d v="2013-10-09T00:00:00"/>
    <n v="1"/>
    <m/>
    <m/>
  </r>
  <r>
    <x v="93"/>
    <x v="24"/>
    <s v="12562-3"/>
    <n v="100"/>
    <n v="100"/>
    <x v="450"/>
    <d v="2013-10-10T00:00:00"/>
    <n v="1"/>
    <m/>
    <m/>
  </r>
  <r>
    <x v="16"/>
    <x v="402"/>
    <s v="12790-1"/>
    <n v="10"/>
    <n v="10"/>
    <x v="450"/>
    <d v="2013-10-10T00:00:00"/>
    <n v="1"/>
    <m/>
    <m/>
  </r>
  <r>
    <x v="333"/>
    <x v="1245"/>
    <s v="12747-9"/>
    <n v="29"/>
    <n v="29"/>
    <x v="450"/>
    <d v="2013-10-07T00:00:00"/>
    <n v="1"/>
    <m/>
    <m/>
  </r>
  <r>
    <x v="333"/>
    <x v="1246"/>
    <s v="8"/>
    <n v="29"/>
    <n v="29"/>
    <x v="451"/>
    <d v="2013-10-07T00:00:00"/>
    <n v="1"/>
    <m/>
    <m/>
  </r>
  <r>
    <x v="29"/>
    <x v="1247"/>
    <s v="12808-1"/>
    <n v="10"/>
    <n v="10"/>
    <x v="452"/>
    <d v="2013-10-09T00:00:00"/>
    <n v="1"/>
    <m/>
    <m/>
  </r>
  <r>
    <x v="286"/>
    <x v="1248"/>
    <s v="12787-2"/>
    <n v="5"/>
    <n v="5"/>
    <x v="452"/>
    <d v="2013-10-14T00:00:00"/>
    <n v="1"/>
    <m/>
    <m/>
  </r>
  <r>
    <x v="33"/>
    <x v="436"/>
    <s v="12796-1"/>
    <n v="102"/>
    <n v="102"/>
    <x v="452"/>
    <d v="2013-10-11T00:00:00"/>
    <n v="1"/>
    <m/>
    <m/>
  </r>
  <r>
    <x v="33"/>
    <x v="169"/>
    <s v="2"/>
    <n v="102"/>
    <n v="102"/>
    <x v="452"/>
    <d v="2013-10-11T00:00:00"/>
    <n v="1"/>
    <m/>
    <m/>
  </r>
  <r>
    <x v="156"/>
    <x v="414"/>
    <s v="12827-1"/>
    <n v="100"/>
    <n v="100"/>
    <x v="452"/>
    <d v="2013-10-10T00:00:00"/>
    <n v="1"/>
    <m/>
    <m/>
  </r>
  <r>
    <x v="15"/>
    <x v="435"/>
    <s v="12839-2"/>
    <n v="10"/>
    <n v="10"/>
    <x v="452"/>
    <d v="2013-10-21T00:00:00"/>
    <n v="1"/>
    <m/>
    <m/>
  </r>
  <r>
    <x v="291"/>
    <x v="89"/>
    <s v="12783-2"/>
    <n v="60"/>
    <n v="60"/>
    <x v="452"/>
    <d v="2013-10-11T00:00:00"/>
    <n v="1"/>
    <m/>
    <m/>
  </r>
  <r>
    <x v="329"/>
    <x v="1217"/>
    <s v="12751-3"/>
    <n v="100"/>
    <n v="97"/>
    <x v="452"/>
    <d v="2013-10-11T00:00:00"/>
    <n v="1"/>
    <m/>
    <s v="3 SAMPLE SEND FOR APPROVAL"/>
  </r>
  <r>
    <x v="42"/>
    <x v="957"/>
    <s v="12728-2"/>
    <n v="50"/>
    <n v="50"/>
    <x v="453"/>
    <d v="2013-10-14T00:00:00"/>
    <n v="1"/>
    <m/>
    <m/>
  </r>
  <r>
    <x v="4"/>
    <x v="1249"/>
    <s v="12855-1"/>
    <n v="3"/>
    <n v="3"/>
    <x v="453"/>
    <d v="2013-10-10T00:00:00"/>
    <n v="1"/>
    <m/>
    <m/>
  </r>
  <r>
    <x v="4"/>
    <x v="618"/>
    <s v="2"/>
    <n v="3"/>
    <n v="3"/>
    <x v="453"/>
    <d v="2013-10-10T00:00:00"/>
    <n v="1"/>
    <m/>
    <m/>
  </r>
  <r>
    <x v="15"/>
    <x v="556"/>
    <s v="12780-3"/>
    <n v="5"/>
    <n v="5"/>
    <x v="453"/>
    <d v="2013-10-18T00:00:00"/>
    <n v="1"/>
    <m/>
    <m/>
  </r>
  <r>
    <x v="15"/>
    <x v="1250"/>
    <s v="12841-1"/>
    <n v="5"/>
    <n v="5"/>
    <x v="453"/>
    <d v="2013-10-14T00:00:00"/>
    <n v="1"/>
    <m/>
    <m/>
  </r>
  <r>
    <x v="223"/>
    <x v="407"/>
    <s v="12764-2"/>
    <n v="100"/>
    <n v="100"/>
    <x v="453"/>
    <d v="2013-10-11T00:00:00"/>
    <n v="1"/>
    <m/>
    <m/>
  </r>
  <r>
    <x v="18"/>
    <x v="378"/>
    <s v="12766-2"/>
    <n v="100"/>
    <n v="100"/>
    <x v="453"/>
    <d v="2013-10-02T00:00:00"/>
    <n v="0"/>
    <m/>
    <s v="CAME LATE FROM OUT SOURCE"/>
  </r>
  <r>
    <x v="108"/>
    <x v="1251"/>
    <s v="12815-1"/>
    <n v="100"/>
    <n v="100"/>
    <x v="454"/>
    <d v="2013-10-14T00:00:00"/>
    <n v="1"/>
    <m/>
    <m/>
  </r>
  <r>
    <x v="105"/>
    <x v="239"/>
    <s v="12785-1"/>
    <n v="1000"/>
    <n v="1000"/>
    <x v="454"/>
    <d v="2013-10-11T00:00:00"/>
    <n v="1"/>
    <m/>
    <m/>
  </r>
  <r>
    <x v="131"/>
    <x v="167"/>
    <s v="12706-4"/>
    <n v="204"/>
    <n v="204"/>
    <x v="454"/>
    <d v="2013-10-15T00:00:00"/>
    <n v="1"/>
    <m/>
    <m/>
  </r>
  <r>
    <x v="254"/>
    <x v="206"/>
    <s v="12809-1"/>
    <n v="650"/>
    <n v="650"/>
    <x v="454"/>
    <d v="2013-10-15T00:00:00"/>
    <n v="1"/>
    <m/>
    <m/>
  </r>
  <r>
    <x v="62"/>
    <x v="514"/>
    <s v="12806-1"/>
    <n v="250"/>
    <n v="250"/>
    <x v="454"/>
    <d v="2013-10-14T00:00:00"/>
    <n v="1"/>
    <m/>
    <m/>
  </r>
  <r>
    <x v="337"/>
    <x v="1252"/>
    <s v="12786-4"/>
    <n v="5"/>
    <n v="5"/>
    <x v="454"/>
    <d v="2013-10-14T00:00:00"/>
    <n v="1"/>
    <m/>
    <m/>
  </r>
  <r>
    <x v="338"/>
    <x v="1253"/>
    <s v="3"/>
    <n v="10"/>
    <n v="10"/>
    <x v="454"/>
    <d v="2013-10-14T00:00:00"/>
    <n v="1"/>
    <m/>
    <m/>
  </r>
  <r>
    <x v="286"/>
    <x v="692"/>
    <s v="12865-1"/>
    <n v="1"/>
    <n v="1"/>
    <x v="454"/>
    <d v="2013-10-14T00:00:00"/>
    <n v="1"/>
    <m/>
    <m/>
  </r>
  <r>
    <x v="42"/>
    <x v="179"/>
    <s v="12567-8"/>
    <n v="100"/>
    <n v="100"/>
    <x v="455"/>
    <d v="2013-10-16T00:00:00"/>
    <n v="1"/>
    <m/>
    <m/>
  </r>
  <r>
    <x v="286"/>
    <x v="1153"/>
    <s v="12372-4"/>
    <n v="75"/>
    <n v="75"/>
    <x v="455"/>
    <d v="2013-10-14T00:00:00"/>
    <n v="1"/>
    <m/>
    <m/>
  </r>
  <r>
    <x v="339"/>
    <x v="1254"/>
    <s v="12775-2"/>
    <n v="3"/>
    <n v="1"/>
    <x v="455"/>
    <d v="2013-10-23T00:00:00"/>
    <n v="1"/>
    <m/>
    <s v="FIRST ARTICLE"/>
  </r>
  <r>
    <x v="248"/>
    <x v="1203"/>
    <s v="12598-2-2"/>
    <n v="10"/>
    <n v="1"/>
    <x v="455"/>
    <d v="2013-10-23T00:00:00"/>
    <n v="1"/>
    <m/>
    <s v="FIRST ARTICLE"/>
  </r>
  <r>
    <x v="248"/>
    <x v="718"/>
    <s v="12797-1"/>
    <n v="2"/>
    <n v="2"/>
    <x v="455"/>
    <d v="2013-10-23T00:00:00"/>
    <n v="1"/>
    <m/>
    <m/>
  </r>
  <r>
    <x v="42"/>
    <x v="1255"/>
    <s v="12813-2"/>
    <n v="100"/>
    <n v="100"/>
    <x v="456"/>
    <d v="2013-10-18T00:00:00"/>
    <n v="1"/>
    <m/>
    <m/>
  </r>
  <r>
    <x v="139"/>
    <x v="1082"/>
    <s v="12789-2"/>
    <n v="10"/>
    <n v="10"/>
    <x v="456"/>
    <d v="2013-10-21T00:00:00"/>
    <n v="1"/>
    <m/>
    <m/>
  </r>
  <r>
    <x v="6"/>
    <x v="1256"/>
    <s v="12823-1"/>
    <n v="25"/>
    <n v="26"/>
    <x v="456"/>
    <d v="2013-10-15T00:00:00"/>
    <n v="1"/>
    <m/>
    <m/>
  </r>
  <r>
    <x v="6"/>
    <x v="1257"/>
    <s v="2"/>
    <n v="50"/>
    <n v="50"/>
    <x v="456"/>
    <d v="2013-10-15T00:00:00"/>
    <n v="1"/>
    <m/>
    <m/>
  </r>
  <r>
    <x v="90"/>
    <x v="1258"/>
    <s v="12760-2"/>
    <n v="100"/>
    <n v="100"/>
    <x v="456"/>
    <d v="2013-10-18T00:00:00"/>
    <n v="1"/>
    <m/>
    <m/>
  </r>
  <r>
    <x v="13"/>
    <x v="209"/>
    <s v="12563-2"/>
    <n v="50"/>
    <n v="50"/>
    <x v="456"/>
    <d v="2013-10-28T00:00:00"/>
    <n v="1"/>
    <m/>
    <m/>
  </r>
  <r>
    <x v="340"/>
    <x v="1259"/>
    <s v="12834-1"/>
    <n v="25"/>
    <n v="25"/>
    <x v="457"/>
    <d v="2013-10-14T00:00:00"/>
    <n v="1"/>
    <m/>
    <m/>
  </r>
  <r>
    <x v="15"/>
    <x v="858"/>
    <s v="12831-2"/>
    <n v="26"/>
    <n v="26"/>
    <x v="457"/>
    <d v="2013-10-28T00:00:00"/>
    <n v="1"/>
    <m/>
    <m/>
  </r>
  <r>
    <x v="279"/>
    <x v="1007"/>
    <s v="12655-1"/>
    <n v="2"/>
    <n v="1"/>
    <x v="457"/>
    <d v="2013-10-18T00:00:00"/>
    <n v="1"/>
    <m/>
    <s v="1 WE ALL REDY SHIP EARLY"/>
  </r>
  <r>
    <x v="16"/>
    <x v="1260"/>
    <s v="12835-1"/>
    <n v="2"/>
    <n v="2"/>
    <x v="457"/>
    <d v="2013-10-17T00:00:00"/>
    <n v="1"/>
    <m/>
    <m/>
  </r>
  <r>
    <x v="55"/>
    <x v="386"/>
    <s v="12842-1"/>
    <n v="75"/>
    <n v="75"/>
    <x v="457"/>
    <d v="2013-10-16T00:00:00"/>
    <n v="1"/>
    <m/>
    <m/>
  </r>
  <r>
    <x v="63"/>
    <x v="565"/>
    <s v="12810-1"/>
    <n v="1200"/>
    <n v="1200"/>
    <x v="457"/>
    <d v="2013-10-18T00:00:00"/>
    <n v="1"/>
    <m/>
    <m/>
  </r>
  <r>
    <x v="15"/>
    <x v="858"/>
    <s v="12831-2"/>
    <n v="26"/>
    <n v="26"/>
    <x v="457"/>
    <d v="2013-10-22T00:00:00"/>
    <n v="1"/>
    <m/>
    <m/>
  </r>
  <r>
    <x v="15"/>
    <x v="913"/>
    <s v="12804-1"/>
    <n v="6"/>
    <n v="6"/>
    <x v="457"/>
    <d v="2013-10-16T00:00:00"/>
    <n v="1"/>
    <m/>
    <s v="MODIFICATION"/>
  </r>
  <r>
    <x v="52"/>
    <x v="1234"/>
    <s v="12773-1"/>
    <n v="25"/>
    <n v="23"/>
    <x v="457"/>
    <d v="2013-10-14T00:00:00"/>
    <n v="1"/>
    <m/>
    <s v="CUSTOMER PICKUP/2PC SHIP FOR APPROVE"/>
  </r>
  <r>
    <x v="52"/>
    <x v="1235"/>
    <s v="2"/>
    <n v="25"/>
    <n v="23"/>
    <x v="457"/>
    <d v="2013-10-14T00:00:00"/>
    <n v="1"/>
    <m/>
    <s v="CUSTOMER PICKUP/2PC SHIP FOR APPROVE"/>
  </r>
  <r>
    <x v="341"/>
    <x v="1261"/>
    <s v="12816-1"/>
    <n v="100"/>
    <n v="100"/>
    <x v="458"/>
    <d v="2013-10-18T00:00:00"/>
    <n v="1"/>
    <m/>
    <m/>
  </r>
  <r>
    <x v="116"/>
    <x v="274"/>
    <s v="12832-1"/>
    <n v="200"/>
    <n v="200"/>
    <x v="458"/>
    <d v="2013-10-22T00:00:00"/>
    <n v="1"/>
    <m/>
    <m/>
  </r>
  <r>
    <x v="16"/>
    <x v="1262"/>
    <s v="12847-1"/>
    <n v="2"/>
    <n v="2"/>
    <x v="458"/>
    <d v="2013-10-17T00:00:00"/>
    <n v="1"/>
    <m/>
    <m/>
  </r>
  <r>
    <x v="342"/>
    <x v="1263"/>
    <s v="12752-1"/>
    <n v="30"/>
    <n v="30"/>
    <x v="458"/>
    <d v="2013-10-21T00:00:00"/>
    <n v="1"/>
    <m/>
    <s v="Sample approve late"/>
  </r>
  <r>
    <x v="15"/>
    <x v="692"/>
    <s v="12866-1"/>
    <n v="1"/>
    <n v="1"/>
    <x v="458"/>
    <d v="2013-10-14T00:00:00"/>
    <n v="1"/>
    <m/>
    <m/>
  </r>
  <r>
    <x v="86"/>
    <x v="1264"/>
    <s v="12870-1"/>
    <n v="125"/>
    <n v="125"/>
    <x v="459"/>
    <d v="2013-10-18T00:00:00"/>
    <n v="1"/>
    <m/>
    <m/>
  </r>
  <r>
    <x v="186"/>
    <x v="125"/>
    <s v="12822-2"/>
    <n v="75"/>
    <n v="75"/>
    <x v="459"/>
    <d v="2013-10-21T00:00:00"/>
    <n v="1"/>
    <m/>
    <m/>
  </r>
  <r>
    <x v="343"/>
    <x v="1079"/>
    <s v="12848-1"/>
    <n v="50"/>
    <n v="50"/>
    <x v="460"/>
    <d v="2013-10-21T00:00:00"/>
    <n v="1"/>
    <m/>
    <m/>
  </r>
  <r>
    <x v="18"/>
    <x v="48"/>
    <s v="12819-1"/>
    <n v="500"/>
    <n v="501"/>
    <x v="460"/>
    <d v="2013-10-21T00:00:00"/>
    <n v="1"/>
    <m/>
    <s v="PANEL FORM"/>
  </r>
  <r>
    <x v="18"/>
    <x v="1078"/>
    <s v="2"/>
    <n v="500"/>
    <n v="500"/>
    <x v="460"/>
    <d v="2013-10-21T00:00:00"/>
    <n v="1"/>
    <m/>
    <m/>
  </r>
  <r>
    <x v="103"/>
    <x v="50"/>
    <s v="12817-2"/>
    <n v="50"/>
    <n v="50"/>
    <x v="460"/>
    <d v="2013-10-21T00:00:00"/>
    <n v="1"/>
    <m/>
    <m/>
  </r>
  <r>
    <x v="15"/>
    <x v="562"/>
    <s v="12739-3"/>
    <n v="5"/>
    <n v="5"/>
    <x v="460"/>
    <d v="2013-10-25T00:00:00"/>
    <n v="1"/>
    <m/>
    <m/>
  </r>
  <r>
    <x v="7"/>
    <x v="352"/>
    <s v="12830-1"/>
    <n v="200"/>
    <n v="200"/>
    <x v="460"/>
    <d v="2013-10-23T00:00:00"/>
    <n v="1"/>
    <m/>
    <m/>
  </r>
  <r>
    <x v="42"/>
    <x v="1191"/>
    <s v="12892-1"/>
    <n v="100"/>
    <n v="100"/>
    <x v="460"/>
    <d v="2013-10-23T00:00:00"/>
    <n v="1"/>
    <m/>
    <m/>
  </r>
  <r>
    <x v="32"/>
    <x v="610"/>
    <s v="12867-1"/>
    <n v="5"/>
    <n v="5"/>
    <x v="461"/>
    <d v="2013-10-21T00:00:00"/>
    <n v="1"/>
    <m/>
    <m/>
  </r>
  <r>
    <x v="32"/>
    <x v="56"/>
    <s v="12862-1"/>
    <n v="6"/>
    <n v="6"/>
    <x v="461"/>
    <d v="2013-10-21T00:00:00"/>
    <n v="1"/>
    <m/>
    <m/>
  </r>
  <r>
    <x v="15"/>
    <x v="52"/>
    <s v="12838-2"/>
    <n v="5"/>
    <n v="5"/>
    <x v="461"/>
    <d v="2013-10-24T00:00:00"/>
    <n v="1"/>
    <m/>
    <m/>
  </r>
  <r>
    <x v="145"/>
    <x v="1265"/>
    <s v="12879-1"/>
    <n v="100"/>
    <n v="100"/>
    <x v="461"/>
    <d v="2013-10-18T00:00:00"/>
    <n v="1"/>
    <m/>
    <s v="PICKUP"/>
  </r>
  <r>
    <x v="288"/>
    <x v="1039"/>
    <s v="12475-4"/>
    <n v="248"/>
    <n v="248"/>
    <x v="461"/>
    <d v="2013-10-23T00:00:00"/>
    <n v="1"/>
    <m/>
    <m/>
  </r>
  <r>
    <x v="214"/>
    <x v="713"/>
    <s v="12826-1"/>
    <n v="10"/>
    <n v="10"/>
    <x v="462"/>
    <d v="2013-10-29T00:00:00"/>
    <n v="1"/>
    <m/>
    <m/>
  </r>
  <r>
    <x v="6"/>
    <x v="588"/>
    <s v="12826-1"/>
    <n v="20"/>
    <n v="20"/>
    <x v="462"/>
    <d v="2013-10-29T00:00:00"/>
    <n v="1"/>
    <m/>
    <m/>
  </r>
  <r>
    <x v="6"/>
    <x v="589"/>
    <s v="2"/>
    <n v="20"/>
    <n v="20"/>
    <x v="462"/>
    <d v="2013-10-29T00:00:00"/>
    <n v="1"/>
    <m/>
    <m/>
  </r>
  <r>
    <x v="6"/>
    <x v="590"/>
    <s v="3"/>
    <n v="20"/>
    <n v="20"/>
    <x v="462"/>
    <d v="2013-10-29T00:00:00"/>
    <n v="1"/>
    <m/>
    <m/>
  </r>
  <r>
    <x v="15"/>
    <x v="33"/>
    <s v="12840-1"/>
    <n v="10"/>
    <n v="10"/>
    <x v="462"/>
    <d v="2013-10-25T00:00:00"/>
    <n v="1"/>
    <m/>
    <m/>
  </r>
  <r>
    <x v="29"/>
    <x v="392"/>
    <s v="12795-1"/>
    <n v="10"/>
    <n v="10"/>
    <x v="462"/>
    <d v="2013-10-25T00:00:00"/>
    <n v="1"/>
    <m/>
    <m/>
  </r>
  <r>
    <x v="29"/>
    <x v="1266"/>
    <s v="12818-1"/>
    <n v="250"/>
    <n v="256"/>
    <x v="462"/>
    <d v="2013-10-25T00:00:00"/>
    <n v="1"/>
    <m/>
    <m/>
  </r>
  <r>
    <x v="317"/>
    <x v="1161"/>
    <s v="12891-1"/>
    <n v="5"/>
    <n v="5"/>
    <x v="462"/>
    <d v="2013-10-23T00:00:00"/>
    <n v="1"/>
    <m/>
    <m/>
  </r>
  <r>
    <x v="53"/>
    <x v="1181"/>
    <s v="12524-4"/>
    <n v="50"/>
    <n v="50"/>
    <x v="463"/>
    <d v="2013-10-28T00:00:00"/>
    <n v="1"/>
    <m/>
    <m/>
  </r>
  <r>
    <x v="15"/>
    <x v="33"/>
    <s v="12890-1"/>
    <n v="5"/>
    <n v="5"/>
    <x v="463"/>
    <d v="2013-10-30T00:00:00"/>
    <n v="1"/>
    <m/>
    <m/>
  </r>
  <r>
    <x v="15"/>
    <x v="21"/>
    <s v="2"/>
    <n v="25"/>
    <n v="25"/>
    <x v="463"/>
    <d v="2013-10-30T00:00:00"/>
    <n v="1"/>
    <m/>
    <m/>
  </r>
  <r>
    <x v="70"/>
    <x v="675"/>
    <s v="12864-2"/>
    <n v="25"/>
    <n v="25"/>
    <x v="463"/>
    <d v="2013-10-22T00:00:00"/>
    <n v="1"/>
    <m/>
    <m/>
  </r>
  <r>
    <x v="29"/>
    <x v="381"/>
    <s v="12818-2"/>
    <n v="200"/>
    <n v="200"/>
    <x v="463"/>
    <d v="2013-10-23T00:00:00"/>
    <n v="1"/>
    <m/>
    <m/>
  </r>
  <r>
    <x v="42"/>
    <x v="1191"/>
    <s v="12892-1-1"/>
    <n v="200"/>
    <n v="100"/>
    <x v="463"/>
    <d v="2013-10-30T00:00:00"/>
    <n v="1"/>
    <m/>
    <s v="WE ALL READY SHIP 100"/>
  </r>
  <r>
    <x v="344"/>
    <x v="1267"/>
    <s v="12874-2"/>
    <n v="100"/>
    <n v="3"/>
    <x v="463"/>
    <d v="2013-11-01T00:00:00"/>
    <n v="1"/>
    <m/>
    <s v="FIRST ARTICLE"/>
  </r>
  <r>
    <x v="136"/>
    <x v="665"/>
    <s v="12854-1"/>
    <n v="102"/>
    <n v="102"/>
    <x v="464"/>
    <d v="2013-10-28T00:00:00"/>
    <n v="1"/>
    <m/>
    <m/>
  </r>
  <r>
    <x v="291"/>
    <x v="50"/>
    <s v="12851-2"/>
    <n v="30"/>
    <n v="30"/>
    <x v="464"/>
    <d v="2013-10-29T00:00:00"/>
    <n v="1"/>
    <m/>
    <m/>
  </r>
  <r>
    <x v="291"/>
    <x v="89"/>
    <s v="4"/>
    <n v="100"/>
    <n v="100"/>
    <x v="464"/>
    <d v="2013-10-29T00:00:00"/>
    <n v="1"/>
    <m/>
    <m/>
  </r>
  <r>
    <x v="139"/>
    <x v="122"/>
    <s v="12849-2"/>
    <n v="10"/>
    <n v="10"/>
    <x v="464"/>
    <d v="2013-10-30T00:00:00"/>
    <n v="1"/>
    <m/>
    <m/>
  </r>
  <r>
    <x v="13"/>
    <x v="547"/>
    <s v="11883-5"/>
    <n v="250"/>
    <n v="250"/>
    <x v="464"/>
    <d v="2013-11-01T00:00:00"/>
    <n v="1"/>
    <m/>
    <m/>
  </r>
  <r>
    <x v="29"/>
    <x v="403"/>
    <s v="12863-1"/>
    <n v="50"/>
    <n v="50"/>
    <x v="464"/>
    <d v="2013-10-25T00:00:00"/>
    <n v="1"/>
    <m/>
    <m/>
  </r>
  <r>
    <x v="53"/>
    <x v="1268"/>
    <s v="12876-1"/>
    <n v="25"/>
    <n v="25"/>
    <x v="464"/>
    <d v="2013-10-24T00:00:00"/>
    <n v="1"/>
    <m/>
    <m/>
  </r>
  <r>
    <x v="90"/>
    <x v="777"/>
    <s v="12877-1"/>
    <n v="130"/>
    <n v="130"/>
    <x v="464"/>
    <d v="2013-10-29T00:00:00"/>
    <n v="1"/>
    <m/>
    <m/>
  </r>
  <r>
    <x v="90"/>
    <x v="473"/>
    <s v="12922-1"/>
    <n v="500"/>
    <n v="500"/>
    <x v="465"/>
    <d v="2013-11-01T00:00:00"/>
    <n v="1"/>
    <m/>
    <s v="KANBA"/>
  </r>
  <r>
    <x v="47"/>
    <x v="1269"/>
    <s v="12861-1"/>
    <n v="10"/>
    <n v="10"/>
    <x v="465"/>
    <d v="2013-11-01T00:00:00"/>
    <n v="1"/>
    <m/>
    <m/>
  </r>
  <r>
    <x v="341"/>
    <x v="1270"/>
    <s v="12880-1"/>
    <n v="100"/>
    <n v="100"/>
    <x v="465"/>
    <d v="2013-10-29T00:00:00"/>
    <n v="1"/>
    <m/>
    <m/>
  </r>
  <r>
    <x v="6"/>
    <x v="825"/>
    <s v="12873-2"/>
    <n v="50"/>
    <n v="50"/>
    <x v="465"/>
    <d v="2013-10-31T00:00:00"/>
    <n v="1"/>
    <m/>
    <m/>
  </r>
  <r>
    <x v="6"/>
    <x v="1271"/>
    <s v="1"/>
    <n v="50"/>
    <n v="50"/>
    <x v="465"/>
    <d v="2013-10-31T00:00:00"/>
    <n v="1"/>
    <m/>
    <m/>
  </r>
  <r>
    <x v="345"/>
    <x v="1272"/>
    <s v="12856-2"/>
    <n v="20"/>
    <n v="20"/>
    <x v="465"/>
    <d v="2013-11-04T00:00:00"/>
    <n v="1"/>
    <m/>
    <m/>
  </r>
  <r>
    <x v="54"/>
    <x v="106"/>
    <s v="12768-3"/>
    <n v="25"/>
    <n v="25"/>
    <x v="465"/>
    <d v="2013-10-30T00:00:00"/>
    <n v="1"/>
    <m/>
    <m/>
  </r>
  <r>
    <x v="343"/>
    <x v="1240"/>
    <s v="12848-3"/>
    <n v="25"/>
    <n v="25"/>
    <x v="465"/>
    <d v="2013-10-30T00:00:00"/>
    <n v="1"/>
    <m/>
    <m/>
  </r>
  <r>
    <x v="292"/>
    <x v="361"/>
    <s v="12882-1"/>
    <n v="25"/>
    <n v="25"/>
    <x v="465"/>
    <d v="2013-11-05T00:00:00"/>
    <n v="1"/>
    <m/>
    <m/>
  </r>
  <r>
    <x v="344"/>
    <x v="1273"/>
    <s v="12874-2"/>
    <n v="250"/>
    <n v="247"/>
    <x v="466"/>
    <d v="2013-11-01T00:00:00"/>
    <n v="1"/>
    <m/>
    <s v="WE ALL READY SHIP 3 ASSY FIRST ARTICLE"/>
  </r>
  <r>
    <x v="15"/>
    <x v="57"/>
    <s v="12716-2"/>
    <n v="25"/>
    <n v="25"/>
    <x v="466"/>
    <d v="2013-11-08T00:00:00"/>
    <n v="1"/>
    <m/>
    <m/>
  </r>
  <r>
    <x v="345"/>
    <x v="1274"/>
    <s v="12812-2"/>
    <n v="48"/>
    <n v="48"/>
    <x v="466"/>
    <d v="2013-10-30T00:00:00"/>
    <n v="1"/>
    <m/>
    <m/>
  </r>
  <r>
    <x v="15"/>
    <x v="21"/>
    <s v="12899-1"/>
    <n v="25"/>
    <n v="25"/>
    <x v="466"/>
    <d v="2013-11-11T00:00:00"/>
    <n v="1"/>
    <m/>
    <m/>
  </r>
  <r>
    <x v="346"/>
    <x v="1275"/>
    <s v="12898-1"/>
    <n v="250"/>
    <n v="30"/>
    <x v="466"/>
    <d v="2013-10-29T00:00:00"/>
    <n v="1"/>
    <m/>
    <s v="CUSTOMER PICKUP FIRST ARTICLE "/>
  </r>
  <r>
    <x v="162"/>
    <x v="1276"/>
    <s v="12869-2"/>
    <n v="2"/>
    <n v="2"/>
    <x v="467"/>
    <d v="2013-11-04T00:00:00"/>
    <n v="1"/>
    <m/>
    <m/>
  </r>
  <r>
    <x v="335"/>
    <x v="857"/>
    <s v="12857-2"/>
    <n v="250"/>
    <n v="249"/>
    <x v="467"/>
    <d v="2013-11-07T00:00:00"/>
    <n v="1"/>
    <m/>
    <s v="NOT ENOUGH DIODE"/>
  </r>
  <r>
    <x v="42"/>
    <x v="1191"/>
    <s v="12673-3"/>
    <n v="100"/>
    <n v="100"/>
    <x v="468"/>
    <d v="2013-11-19T00:00:00"/>
    <n v="1"/>
    <m/>
    <s v="CUSTOMER ADD HIGHPOT ET"/>
  </r>
  <r>
    <x v="258"/>
    <x v="639"/>
    <s v="12850-1"/>
    <n v="10"/>
    <n v="10"/>
    <x v="468"/>
    <d v="2013-11-06T00:00:00"/>
    <n v="1"/>
    <m/>
    <m/>
  </r>
  <r>
    <x v="170"/>
    <x v="485"/>
    <s v="12871-1"/>
    <n v="12"/>
    <n v="12"/>
    <x v="468"/>
    <d v="2013-11-08T00:00:00"/>
    <n v="1"/>
    <m/>
    <m/>
  </r>
  <r>
    <x v="156"/>
    <x v="651"/>
    <s v="12895-1"/>
    <n v="100"/>
    <n v="100"/>
    <x v="468"/>
    <d v="2013-11-01T00:00:00"/>
    <n v="1"/>
    <m/>
    <m/>
  </r>
  <r>
    <x v="46"/>
    <x v="621"/>
    <s v="12868-1"/>
    <n v="1200"/>
    <n v="1200"/>
    <x v="469"/>
    <d v="2013-11-03T00:00:00"/>
    <n v="1"/>
    <m/>
    <m/>
  </r>
  <r>
    <x v="347"/>
    <x v="1277"/>
    <s v="12916-1"/>
    <n v="1"/>
    <n v="1"/>
    <x v="469"/>
    <d v="2013-11-03T00:00:00"/>
    <n v="1"/>
    <m/>
    <s v="CUSTOMER SEND LATE BAORD"/>
  </r>
  <r>
    <x v="347"/>
    <x v="1278"/>
    <s v="2"/>
    <n v="1"/>
    <n v="1"/>
    <x v="469"/>
    <d v="2013-11-03T00:00:00"/>
    <n v="1"/>
    <m/>
    <s v="CUSTOMER SEND LATE BAORD"/>
  </r>
  <r>
    <x v="346"/>
    <x v="1275"/>
    <s v="12898-1"/>
    <n v="250"/>
    <n v="220"/>
    <x v="470"/>
    <d v="2013-11-06T00:00:00"/>
    <n v="1"/>
    <m/>
    <m/>
  </r>
  <r>
    <x v="90"/>
    <x v="204"/>
    <s v="12745-1"/>
    <n v="300"/>
    <n v="300"/>
    <x v="470"/>
    <d v="2013-11-11T00:00:00"/>
    <n v="1"/>
    <m/>
    <m/>
  </r>
  <r>
    <x v="53"/>
    <x v="215"/>
    <s v="12872-1"/>
    <n v="75"/>
    <n v="75"/>
    <x v="470"/>
    <d v="2013-11-07T00:00:00"/>
    <n v="1"/>
    <m/>
    <m/>
  </r>
  <r>
    <x v="258"/>
    <x v="666"/>
    <s v="12846-1"/>
    <n v="150"/>
    <n v="150"/>
    <x v="470"/>
    <d v="2013-11-11T00:00:00"/>
    <n v="1"/>
    <m/>
    <m/>
  </r>
  <r>
    <x v="286"/>
    <x v="1184"/>
    <s v="12936-1"/>
    <n v="1"/>
    <n v="1"/>
    <x v="470"/>
    <d v="2013-11-07T00:00:00"/>
    <n v="1"/>
    <m/>
    <m/>
  </r>
  <r>
    <x v="286"/>
    <x v="1184"/>
    <s v="12938-1"/>
    <n v="10"/>
    <n v="10"/>
    <x v="470"/>
    <d v="2013-11-07T00:00:00"/>
    <n v="1"/>
    <m/>
    <m/>
  </r>
  <r>
    <x v="23"/>
    <x v="210"/>
    <s v="12875-2"/>
    <n v="15"/>
    <n v="15"/>
    <x v="471"/>
    <d v="2013-11-08T00:00:00"/>
    <n v="1"/>
    <m/>
    <m/>
  </r>
  <r>
    <x v="29"/>
    <x v="533"/>
    <s v="12927-1"/>
    <n v="10"/>
    <n v="10"/>
    <x v="471"/>
    <d v="2013-11-07T00:00:00"/>
    <n v="1"/>
    <m/>
    <m/>
  </r>
  <r>
    <x v="104"/>
    <x v="998"/>
    <s v="12894-1"/>
    <n v="10"/>
    <n v="10"/>
    <x v="471"/>
    <d v="2013-11-08T00:00:00"/>
    <n v="1"/>
    <m/>
    <m/>
  </r>
  <r>
    <x v="317"/>
    <x v="1279"/>
    <s v="12910-1"/>
    <n v="10"/>
    <n v="10"/>
    <x v="471"/>
    <d v="2013-11-13T00:00:00"/>
    <n v="1"/>
    <m/>
    <m/>
  </r>
  <r>
    <x v="317"/>
    <x v="1280"/>
    <s v="2"/>
    <n v="10"/>
    <n v="10"/>
    <x v="471"/>
    <d v="2013-11-13T00:00:00"/>
    <n v="1"/>
    <m/>
    <m/>
  </r>
  <r>
    <x v="317"/>
    <x v="1281"/>
    <s v="3"/>
    <n v="10"/>
    <n v="10"/>
    <x v="471"/>
    <d v="2013-11-13T00:00:00"/>
    <n v="1"/>
    <m/>
    <m/>
  </r>
  <r>
    <x v="317"/>
    <x v="1282"/>
    <s v="12941-1"/>
    <n v="10"/>
    <n v="10"/>
    <x v="471"/>
    <d v="2013-11-15T00:00:00"/>
    <n v="1"/>
    <m/>
    <m/>
  </r>
  <r>
    <x v="159"/>
    <x v="1209"/>
    <s v="12960-1"/>
    <n v="2"/>
    <n v="2"/>
    <x v="470"/>
    <d v="2013-11-06T00:00:00"/>
    <n v="1"/>
    <m/>
    <m/>
  </r>
  <r>
    <x v="89"/>
    <x v="350"/>
    <s v="12903-1"/>
    <n v="4"/>
    <n v="4"/>
    <x v="471"/>
    <d v="2013-11-11T00:00:00"/>
    <n v="1"/>
    <m/>
    <m/>
  </r>
  <r>
    <x v="89"/>
    <x v="351"/>
    <s v="2"/>
    <n v="4"/>
    <n v="4"/>
    <x v="471"/>
    <d v="2013-11-11T00:00:00"/>
    <n v="1"/>
    <m/>
    <m/>
  </r>
  <r>
    <x v="89"/>
    <x v="811"/>
    <s v="3"/>
    <n v="4"/>
    <n v="4"/>
    <x v="471"/>
    <d v="2013-11-11T00:00:00"/>
    <n v="1"/>
    <m/>
    <m/>
  </r>
  <r>
    <x v="89"/>
    <x v="1283"/>
    <s v="4"/>
    <n v="4"/>
    <n v="4"/>
    <x v="471"/>
    <d v="2013-11-11T00:00:00"/>
    <n v="1"/>
    <m/>
    <m/>
  </r>
  <r>
    <x v="86"/>
    <x v="189"/>
    <s v="12905-1"/>
    <n v="5088"/>
    <n v="5088"/>
    <x v="469"/>
    <d v="2013-11-11T00:00:00"/>
    <n v="1"/>
    <m/>
    <m/>
  </r>
  <r>
    <x v="86"/>
    <x v="190"/>
    <s v="2"/>
    <n v="5088"/>
    <n v="5088"/>
    <x v="471"/>
    <d v="2013-11-11T00:00:00"/>
    <n v="1"/>
    <m/>
    <m/>
  </r>
  <r>
    <x v="210"/>
    <x v="763"/>
    <s v="12952-1"/>
    <n v="46"/>
    <n v="46"/>
    <x v="471"/>
    <d v="2013-11-13T00:00:00"/>
    <n v="1"/>
    <m/>
    <m/>
  </r>
  <r>
    <x v="90"/>
    <x v="300"/>
    <s v="12939-1"/>
    <n v="382"/>
    <n v="382"/>
    <x v="471"/>
    <d v="2013-11-14T00:00:00"/>
    <n v="1"/>
    <m/>
    <m/>
  </r>
  <r>
    <x v="348"/>
    <x v="1284"/>
    <s v="12853-1"/>
    <n v="1"/>
    <n v="1"/>
    <x v="471"/>
    <d v="2013-11-06T00:00:00"/>
    <n v="1"/>
    <m/>
    <m/>
  </r>
  <r>
    <x v="286"/>
    <x v="1248"/>
    <s v="12787-3"/>
    <n v="45"/>
    <n v="45"/>
    <x v="472"/>
    <d v="2013-11-15T00:00:00"/>
    <n v="1"/>
    <m/>
    <m/>
  </r>
  <r>
    <x v="63"/>
    <x v="214"/>
    <s v="12886-1"/>
    <n v="15000"/>
    <n v="15081"/>
    <x v="472"/>
    <d v="2013-11-18T00:00:00"/>
    <n v="1"/>
    <m/>
    <m/>
  </r>
  <r>
    <x v="131"/>
    <x v="1226"/>
    <s v="12889-2"/>
    <n v="540"/>
    <n v="540"/>
    <x v="472"/>
    <d v="2013-11-19T00:00:00"/>
    <n v="1"/>
    <m/>
    <m/>
  </r>
  <r>
    <x v="42"/>
    <x v="179"/>
    <s v="12567-10"/>
    <n v="100"/>
    <n v="100"/>
    <x v="472"/>
    <d v="2013-11-15T00:00:00"/>
    <n v="1"/>
    <m/>
    <m/>
  </r>
  <r>
    <x v="341"/>
    <x v="1285"/>
    <s v="12917-1"/>
    <n v="100"/>
    <n v="100"/>
    <x v="472"/>
    <d v="2013-11-15T00:00:00"/>
    <n v="1"/>
    <m/>
    <m/>
  </r>
  <r>
    <x v="216"/>
    <x v="719"/>
    <s v="12918-1"/>
    <n v="200"/>
    <n v="203"/>
    <x v="472"/>
    <d v="2013-11-14T00:00:00"/>
    <n v="1"/>
    <m/>
    <m/>
  </r>
  <r>
    <x v="4"/>
    <x v="1019"/>
    <s v="12962-1"/>
    <n v="25"/>
    <n v="27"/>
    <x v="472"/>
    <d v="2013-11-08T00:00:00"/>
    <n v="1"/>
    <m/>
    <m/>
  </r>
  <r>
    <x v="317"/>
    <x v="1173"/>
    <s v="12878-2"/>
    <n v="12"/>
    <n v="12"/>
    <x v="472"/>
    <d v="2013-11-11T00:00:00"/>
    <n v="1"/>
    <m/>
    <m/>
  </r>
  <r>
    <x v="346"/>
    <x v="1275"/>
    <s v="12898-2"/>
    <n v="250"/>
    <n v="250"/>
    <x v="473"/>
    <d v="2013-11-11T00:00:00"/>
    <n v="1"/>
    <m/>
    <m/>
  </r>
  <r>
    <x v="55"/>
    <x v="108"/>
    <s v="12909-1"/>
    <n v="25"/>
    <n v="25"/>
    <x v="473"/>
    <d v="2013-11-11T00:00:00"/>
    <n v="1"/>
    <m/>
    <m/>
  </r>
  <r>
    <x v="349"/>
    <x v="1286"/>
    <s v="12885-5"/>
    <n v="250"/>
    <n v="250"/>
    <x v="473"/>
    <d v="2013-11-20T00:00:00"/>
    <n v="1"/>
    <m/>
    <m/>
  </r>
  <r>
    <x v="90"/>
    <x v="1258"/>
    <s v="12760-3"/>
    <n v="100"/>
    <n v="100"/>
    <x v="473"/>
    <d v="2013-11-15T00:00:00"/>
    <n v="1"/>
    <m/>
    <m/>
  </r>
  <r>
    <x v="95"/>
    <x v="910"/>
    <s v="12970-1"/>
    <n v="80"/>
    <n v="80"/>
    <x v="473"/>
    <d v="2013-11-19T00:00:00"/>
    <n v="1"/>
    <m/>
    <m/>
  </r>
  <r>
    <x v="319"/>
    <x v="1287"/>
    <s v="12912-1"/>
    <n v="86"/>
    <n v="86"/>
    <x v="473"/>
    <d v="2013-11-11T00:00:00"/>
    <n v="1"/>
    <m/>
    <m/>
  </r>
  <r>
    <x v="350"/>
    <x v="1288"/>
    <s v="12906-3"/>
    <n v="25"/>
    <n v="1"/>
    <x v="474"/>
    <d v="2013-11-20T00:00:00"/>
    <n v="1"/>
    <m/>
    <s v="SAMPLE FOR APPROVE"/>
  </r>
  <r>
    <x v="350"/>
    <x v="701"/>
    <s v="4"/>
    <n v="25"/>
    <n v="1"/>
    <x v="474"/>
    <d v="2013-11-20T00:00:00"/>
    <n v="1"/>
    <m/>
    <s v="SAMPLE FOR APPROVE"/>
  </r>
  <r>
    <x v="15"/>
    <x v="858"/>
    <s v="12899-3"/>
    <n v="5"/>
    <n v="5"/>
    <x v="475"/>
    <d v="2013-11-18T00:00:00"/>
    <n v="1"/>
    <m/>
    <m/>
  </r>
  <r>
    <x v="210"/>
    <x v="1289"/>
    <s v="12933-1"/>
    <n v="5"/>
    <n v="5"/>
    <x v="475"/>
    <d v="2013-11-20T00:00:00"/>
    <n v="1"/>
    <m/>
    <m/>
  </r>
  <r>
    <x v="47"/>
    <x v="1180"/>
    <s v="12907-1"/>
    <n v="15"/>
    <n v="15"/>
    <x v="476"/>
    <d v="2013-11-18T00:00:00"/>
    <n v="1"/>
    <m/>
    <m/>
  </r>
  <r>
    <x v="47"/>
    <x v="1290"/>
    <s v="2"/>
    <n v="10"/>
    <n v="10"/>
    <x v="476"/>
    <d v="2013-11-18T00:00:00"/>
    <n v="1"/>
    <m/>
    <m/>
  </r>
  <r>
    <x v="47"/>
    <x v="1291"/>
    <s v="12908-"/>
    <n v="10"/>
    <n v="10"/>
    <x v="476"/>
    <d v="2013-11-18T00:00:00"/>
    <n v="1"/>
    <m/>
    <m/>
  </r>
  <r>
    <x v="7"/>
    <x v="679"/>
    <s v="12887-1"/>
    <n v="500"/>
    <n v="500"/>
    <x v="476"/>
    <d v="2013-11-19T00:00:00"/>
    <n v="1"/>
    <m/>
    <m/>
  </r>
  <r>
    <x v="191"/>
    <x v="446"/>
    <s v="12708-3"/>
    <n v="139"/>
    <n v="139"/>
    <x v="476"/>
    <d v="2013-11-15T00:00:00"/>
    <n v="1"/>
    <m/>
    <m/>
  </r>
  <r>
    <x v="191"/>
    <x v="439"/>
    <s v="4"/>
    <n v="139"/>
    <n v="139"/>
    <x v="476"/>
    <d v="2013-11-15T00:00:00"/>
    <n v="1"/>
    <m/>
    <m/>
  </r>
  <r>
    <x v="16"/>
    <x v="1292"/>
    <s v="12940-1"/>
    <n v="2"/>
    <n v="2"/>
    <x v="476"/>
    <d v="2013-11-18T00:00:00"/>
    <n v="1"/>
    <m/>
    <m/>
  </r>
  <r>
    <x v="50"/>
    <x v="92"/>
    <s v="12979-1"/>
    <n v="100"/>
    <n v="100"/>
    <x v="476"/>
    <d v="2013-11-14T00:00:00"/>
    <n v="1"/>
    <m/>
    <m/>
  </r>
  <r>
    <x v="291"/>
    <x v="89"/>
    <s v="12888-2"/>
    <n v="60"/>
    <n v="60"/>
    <x v="477"/>
    <d v="2013-11-15T00:00:00"/>
    <n v="1"/>
    <m/>
    <m/>
  </r>
  <r>
    <x v="86"/>
    <x v="1293"/>
    <s v="12958-1"/>
    <n v="450"/>
    <n v="450"/>
    <x v="477"/>
    <d v="2013-11-18T00:00:00"/>
    <n v="1"/>
    <m/>
    <m/>
  </r>
  <r>
    <x v="7"/>
    <x v="266"/>
    <s v="12902-1"/>
    <n v="105"/>
    <n v="105"/>
    <x v="477"/>
    <d v="2013-11-20T00:00:00"/>
    <n v="1"/>
    <m/>
    <m/>
  </r>
  <r>
    <x v="7"/>
    <x v="616"/>
    <s v="12913-1"/>
    <n v="100"/>
    <n v="120"/>
    <x v="477"/>
    <d v="2013-11-19T00:00:00"/>
    <n v="1"/>
    <m/>
    <s v="panel form"/>
  </r>
  <r>
    <x v="202"/>
    <x v="1294"/>
    <s v="12945-2"/>
    <n v="100"/>
    <n v="10"/>
    <x v="477"/>
    <d v="2013-11-22T00:00:00"/>
    <n v="1"/>
    <m/>
    <s v="FIRST ARTICALE"/>
  </r>
  <r>
    <x v="248"/>
    <x v="1295"/>
    <s v="12884-1"/>
    <n v="20"/>
    <n v="20"/>
    <x v="477"/>
    <d v="2013-11-18T00:00:00"/>
    <n v="1"/>
    <m/>
    <m/>
  </r>
  <r>
    <x v="346"/>
    <x v="1296"/>
    <s v="12975-2"/>
    <n v="1"/>
    <n v="1"/>
    <x v="478"/>
    <d v="2013-11-22T00:00:00"/>
    <n v="1"/>
    <m/>
    <m/>
  </r>
  <r>
    <x v="288"/>
    <x v="1039"/>
    <s v="12475-5"/>
    <n v="248"/>
    <n v="248"/>
    <x v="478"/>
    <d v="2013-11-25T00:00:00"/>
    <n v="1"/>
    <m/>
    <m/>
  </r>
  <r>
    <x v="15"/>
    <x v="52"/>
    <s v="12915-2"/>
    <n v="5"/>
    <n v="5"/>
    <x v="478"/>
    <d v="2013-11-20T00:00:00"/>
    <n v="1"/>
    <m/>
    <m/>
  </r>
  <r>
    <x v="15"/>
    <x v="556"/>
    <s v="12914-2"/>
    <n v="5"/>
    <n v="5"/>
    <x v="478"/>
    <d v="2013-11-20T00:00:00"/>
    <n v="1"/>
    <m/>
    <m/>
  </r>
  <r>
    <x v="6"/>
    <x v="250"/>
    <s v="12931-1"/>
    <n v="50"/>
    <n v="50"/>
    <x v="478"/>
    <d v="2013-11-18T00:00:00"/>
    <n v="1"/>
    <m/>
    <m/>
  </r>
  <r>
    <x v="32"/>
    <x v="1074"/>
    <s v="12963-"/>
    <n v="10"/>
    <n v="10"/>
    <x v="478"/>
    <d v="2013-11-19T00:00:00"/>
    <n v="1"/>
    <m/>
    <m/>
  </r>
  <r>
    <x v="32"/>
    <x v="1075"/>
    <s v="2"/>
    <n v="20"/>
    <n v="20"/>
    <x v="478"/>
    <d v="2013-11-19T00:00:00"/>
    <n v="1"/>
    <m/>
    <m/>
  </r>
  <r>
    <x v="316"/>
    <x v="471"/>
    <s v="12965-1"/>
    <n v="50"/>
    <n v="50"/>
    <x v="478"/>
    <d v="2013-11-18T00:00:00"/>
    <n v="1"/>
    <m/>
    <m/>
  </r>
  <r>
    <x v="42"/>
    <x v="1191"/>
    <s v="12637-4"/>
    <n v="100"/>
    <n v="100"/>
    <x v="478"/>
    <d v="2013-11-22T00:00:00"/>
    <n v="1"/>
    <m/>
    <m/>
  </r>
  <r>
    <x v="8"/>
    <x v="1297"/>
    <s v="12911-1"/>
    <n v="20"/>
    <n v="20"/>
    <x v="478"/>
    <d v="2013-11-22T00:00:00"/>
    <n v="1"/>
    <m/>
    <s v="WAS ON HOLD"/>
  </r>
  <r>
    <x v="8"/>
    <x v="1298"/>
    <s v="2"/>
    <n v="20"/>
    <n v="20"/>
    <x v="478"/>
    <d v="2013-11-22T00:00:00"/>
    <n v="1"/>
    <m/>
    <s v="WAS ON HOLD"/>
  </r>
  <r>
    <x v="8"/>
    <x v="1299"/>
    <s v="3"/>
    <n v="20"/>
    <n v="20"/>
    <x v="478"/>
    <d v="2013-11-22T00:00:00"/>
    <n v="1"/>
    <m/>
    <s v="WAS ON HOLD"/>
  </r>
  <r>
    <x v="350"/>
    <x v="1288"/>
    <s v="12906-3"/>
    <n v="50"/>
    <n v="49"/>
    <x v="478"/>
    <d v="2013-11-18T00:00:00"/>
    <n v="1"/>
    <m/>
    <s v="CUSTOMER PICK 1 FOR FIRST ARTICLE"/>
  </r>
  <r>
    <x v="350"/>
    <x v="1300"/>
    <s v="4"/>
    <n v="25"/>
    <n v="24"/>
    <x v="478"/>
    <d v="2013-11-18T00:00:00"/>
    <n v="1"/>
    <m/>
    <s v="CUSTOMER PICK 1 FOR FIRST ARTICLE"/>
  </r>
  <r>
    <x v="13"/>
    <x v="209"/>
    <s v="12563-3"/>
    <n v="50"/>
    <n v="50"/>
    <x v="479"/>
    <d v="2013-11-25T00:00:00"/>
    <n v="1"/>
    <m/>
    <m/>
  </r>
  <r>
    <x v="351"/>
    <x v="1301"/>
    <s v="13010-1"/>
    <n v="5"/>
    <n v="5"/>
    <x v="479"/>
    <d v="2013-12-04T00:00:00"/>
    <n v="1"/>
    <m/>
    <m/>
  </r>
  <r>
    <x v="116"/>
    <x v="363"/>
    <s v="12920-1"/>
    <n v="100"/>
    <n v="100"/>
    <x v="479"/>
    <d v="2013-11-22T00:00:00"/>
    <n v="1"/>
    <m/>
    <m/>
  </r>
  <r>
    <x v="1"/>
    <x v="461"/>
    <s v="12953-2"/>
    <n v="10"/>
    <n v="10"/>
    <x v="479"/>
    <d v="2013-11-21T00:00:00"/>
    <n v="1"/>
    <m/>
    <m/>
  </r>
  <r>
    <x v="1"/>
    <x v="53"/>
    <s v="1"/>
    <n v="10"/>
    <n v="10"/>
    <x v="479"/>
    <d v="2013-11-21T00:00:00"/>
    <n v="1"/>
    <m/>
    <m/>
  </r>
  <r>
    <x v="33"/>
    <x v="634"/>
    <s v="12934-1"/>
    <n v="501"/>
    <n v="501"/>
    <x v="479"/>
    <d v="2013-11-21T00:00:00"/>
    <n v="1"/>
    <m/>
    <m/>
  </r>
  <r>
    <x v="95"/>
    <x v="110"/>
    <s v="12976-1"/>
    <n v="3"/>
    <n v="3"/>
    <x v="479"/>
    <d v="2013-11-21T00:00:00"/>
    <n v="1"/>
    <m/>
    <m/>
  </r>
  <r>
    <x v="352"/>
    <x v="692"/>
    <s v="12015-1"/>
    <n v="2"/>
    <n v="2"/>
    <x v="480"/>
    <d v="2013-11-25T00:00:00"/>
    <n v="1"/>
    <m/>
    <m/>
  </r>
  <r>
    <x v="18"/>
    <x v="663"/>
    <s v="12929-1"/>
    <n v="1000"/>
    <n v="1000"/>
    <x v="480"/>
    <d v="2013-11-22T00:00:00"/>
    <n v="1"/>
    <m/>
    <m/>
  </r>
  <r>
    <x v="100"/>
    <x v="226"/>
    <s v="12925-1"/>
    <n v="100"/>
    <n v="100"/>
    <x v="480"/>
    <d v="2013-11-21T00:00:00"/>
    <n v="1"/>
    <m/>
    <m/>
  </r>
  <r>
    <x v="63"/>
    <x v="649"/>
    <s v="12926-1"/>
    <n v="1200"/>
    <n v="1200"/>
    <x v="480"/>
    <d v="2013-11-22T00:00:00"/>
    <n v="1"/>
    <m/>
    <m/>
  </r>
  <r>
    <x v="315"/>
    <x v="1302"/>
    <s v="12937-2"/>
    <n v="180"/>
    <n v="180"/>
    <x v="481"/>
    <d v="2013-11-28T00:00:00"/>
    <n v="1"/>
    <m/>
    <m/>
  </r>
  <r>
    <x v="169"/>
    <x v="1303"/>
    <s v="12949-1"/>
    <n v="52"/>
    <n v="52"/>
    <x v="481"/>
    <d v="2013-11-26T00:00:00"/>
    <n v="1"/>
    <m/>
    <m/>
  </r>
  <r>
    <x v="169"/>
    <x v="1304"/>
    <s v="2"/>
    <n v="50"/>
    <n v="50"/>
    <x v="481"/>
    <d v="2013-11-26T00:00:00"/>
    <n v="1"/>
    <m/>
    <m/>
  </r>
  <r>
    <x v="169"/>
    <x v="1305"/>
    <s v="3"/>
    <n v="25"/>
    <n v="25"/>
    <x v="481"/>
    <d v="2013-11-26T00:00:00"/>
    <n v="1"/>
    <m/>
    <m/>
  </r>
  <r>
    <x v="33"/>
    <x v="1008"/>
    <s v="12934-3"/>
    <n v="501"/>
    <n v="501"/>
    <x v="481"/>
    <d v="2013-11-25T00:00:00"/>
    <n v="1"/>
    <m/>
    <m/>
  </r>
  <r>
    <x v="53"/>
    <x v="1306"/>
    <s v="12923-1"/>
    <n v="50"/>
    <n v="50"/>
    <x v="481"/>
    <d v="2013-11-22T00:00:00"/>
    <n v="1"/>
    <m/>
    <m/>
  </r>
  <r>
    <x v="191"/>
    <x v="1177"/>
    <s v="12488-11"/>
    <n v="30"/>
    <n v="22"/>
    <x v="482"/>
    <d v="2013-07-01T00:00:00"/>
    <n v="1"/>
    <m/>
    <s v="WAS ON HOLD WE ALL READY SHIP 8PCS"/>
  </r>
  <r>
    <x v="100"/>
    <x v="502"/>
    <s v="12924-2"/>
    <n v="1000"/>
    <n v="1000"/>
    <x v="482"/>
    <d v="2013-11-25T00:00:00"/>
    <n v="1"/>
    <m/>
    <m/>
  </r>
  <r>
    <x v="6"/>
    <x v="591"/>
    <s v="12971-1"/>
    <n v="10"/>
    <n v="10"/>
    <x v="482"/>
    <d v="2013-11-25T00:00:00"/>
    <n v="1"/>
    <m/>
    <m/>
  </r>
  <r>
    <x v="104"/>
    <x v="114"/>
    <s v="12938-1"/>
    <n v="10"/>
    <n v="10"/>
    <x v="482"/>
    <d v="2013-11-27T00:00:00"/>
    <n v="1"/>
    <m/>
    <m/>
  </r>
  <r>
    <x v="54"/>
    <x v="106"/>
    <s v="12768-4"/>
    <n v="25"/>
    <n v="25"/>
    <x v="483"/>
    <d v="2013-11-29T00:00:00"/>
    <n v="1"/>
    <m/>
    <m/>
  </r>
  <r>
    <x v="131"/>
    <x v="27"/>
    <s v="12944-2"/>
    <n v="400"/>
    <n v="400"/>
    <x v="483"/>
    <d v="2013-12-02T00:00:00"/>
    <n v="1"/>
    <m/>
    <m/>
  </r>
  <r>
    <x v="262"/>
    <x v="752"/>
    <s v="12992-2"/>
    <n v="250"/>
    <n v="250"/>
    <x v="483"/>
    <d v="2013-11-27T00:00:00"/>
    <n v="1"/>
    <m/>
    <m/>
  </r>
  <r>
    <x v="60"/>
    <x v="183"/>
    <s v="12743-2"/>
    <n v="100"/>
    <n v="100"/>
    <x v="483"/>
    <d v="2013-12-02T00:00:00"/>
    <n v="1"/>
    <m/>
    <m/>
  </r>
  <r>
    <x v="190"/>
    <x v="998"/>
    <s v="12997-1"/>
    <n v="10"/>
    <n v="10"/>
    <x v="483"/>
    <d v="2013-12-02T00:00:00"/>
    <n v="1"/>
    <m/>
    <m/>
  </r>
  <r>
    <x v="28"/>
    <x v="211"/>
    <s v="12973-1"/>
    <n v="250"/>
    <n v="250"/>
    <x v="483"/>
    <d v="2013-11-29T00:00:00"/>
    <n v="1"/>
    <m/>
    <m/>
  </r>
  <r>
    <x v="1"/>
    <x v="498"/>
    <s v="13000-2"/>
    <n v="10"/>
    <n v="10"/>
    <x v="483"/>
    <d v="2013-11-27T00:00:00"/>
    <n v="1"/>
    <m/>
    <m/>
  </r>
  <r>
    <x v="108"/>
    <x v="1307"/>
    <s v="12972-1"/>
    <n v="100"/>
    <n v="100"/>
    <x v="483"/>
    <d v="2013-11-25T00:00:00"/>
    <n v="1"/>
    <m/>
    <m/>
  </r>
  <r>
    <x v="53"/>
    <x v="928"/>
    <s v="12950-1"/>
    <n v="100"/>
    <n v="100"/>
    <x v="483"/>
    <d v="2013-11-29T00:00:00"/>
    <n v="1"/>
    <m/>
    <m/>
  </r>
  <r>
    <x v="53"/>
    <x v="932"/>
    <s v="2"/>
    <n v="100"/>
    <n v="100"/>
    <x v="483"/>
    <d v="2013-11-29T00:00:00"/>
    <n v="1"/>
    <m/>
    <m/>
  </r>
  <r>
    <x v="53"/>
    <x v="939"/>
    <s v="3"/>
    <n v="100"/>
    <n v="100"/>
    <x v="483"/>
    <d v="2013-11-29T00:00:00"/>
    <n v="1"/>
    <m/>
    <m/>
  </r>
  <r>
    <x v="4"/>
    <x v="453"/>
    <s v="12919-1"/>
    <n v="200"/>
    <n v="200"/>
    <x v="483"/>
    <d v="2013-11-25T00:00:00"/>
    <n v="1"/>
    <m/>
    <m/>
  </r>
  <r>
    <x v="90"/>
    <x v="367"/>
    <s v="13043-1"/>
    <n v="350"/>
    <n v="350"/>
    <x v="484"/>
    <d v="2013-11-26T00:00:00"/>
    <n v="1"/>
    <m/>
    <m/>
  </r>
  <r>
    <x v="33"/>
    <x v="1308"/>
    <s v="12934-2"/>
    <n v="500"/>
    <n v="500"/>
    <x v="484"/>
    <d v="2013-11-27T00:00:00"/>
    <n v="1"/>
    <m/>
    <m/>
  </r>
  <r>
    <x v="8"/>
    <x v="344"/>
    <s v="12935-1"/>
    <n v="200"/>
    <n v="200"/>
    <x v="485"/>
    <d v="2013-12-03T00:00:00"/>
    <n v="1"/>
    <m/>
    <m/>
  </r>
  <r>
    <x v="63"/>
    <x v="602"/>
    <s v="13019-1"/>
    <n v="100"/>
    <n v="100"/>
    <x v="485"/>
    <d v="2013-12-03T00:00:00"/>
    <n v="1"/>
    <m/>
    <m/>
  </r>
  <r>
    <x v="1"/>
    <x v="99"/>
    <s v="12994-1"/>
    <n v="10"/>
    <n v="10"/>
    <x v="485"/>
    <d v="2013-12-04T00:00:00"/>
    <n v="1"/>
    <m/>
    <m/>
  </r>
  <r>
    <x v="1"/>
    <x v="3"/>
    <s v="2"/>
    <n v="10"/>
    <n v="10"/>
    <x v="485"/>
    <d v="2013-12-14T00:00:00"/>
    <n v="1"/>
    <m/>
    <m/>
  </r>
  <r>
    <x v="1"/>
    <x v="291"/>
    <s v="3"/>
    <n v="10"/>
    <n v="10"/>
    <x v="485"/>
    <d v="2013-12-04T00:00:00"/>
    <n v="1"/>
    <m/>
    <m/>
  </r>
  <r>
    <x v="248"/>
    <x v="1120"/>
    <s v="12884-3"/>
    <n v="20"/>
    <n v="20"/>
    <x v="485"/>
    <d v="2013-12-30T00:00:00"/>
    <n v="1"/>
    <m/>
    <m/>
  </r>
  <r>
    <x v="16"/>
    <x v="170"/>
    <s v="12928-1"/>
    <n v="4"/>
    <n v="4"/>
    <x v="485"/>
    <d v="2013-12-04T00:00:00"/>
    <n v="1"/>
    <m/>
    <m/>
  </r>
  <r>
    <x v="333"/>
    <x v="1309"/>
    <s v="12966-2"/>
    <n v="2"/>
    <n v="2"/>
    <x v="485"/>
    <d v="2013-12-09T00:00:00"/>
    <n v="1"/>
    <m/>
    <s v="FIRST ARTICALE"/>
  </r>
  <r>
    <x v="333"/>
    <x v="1310"/>
    <s v="12967-2"/>
    <n v="2"/>
    <n v="2"/>
    <x v="485"/>
    <d v="2013-12-09T00:00:00"/>
    <n v="1"/>
    <m/>
    <s v="FIRST ARTICALE"/>
  </r>
  <r>
    <x v="333"/>
    <x v="1311"/>
    <s v="12968-2"/>
    <n v="2"/>
    <n v="2"/>
    <x v="485"/>
    <d v="2013-12-09T00:00:00"/>
    <n v="1"/>
    <m/>
    <s v="FIRST ARTICALE"/>
  </r>
  <r>
    <x v="1"/>
    <x v="289"/>
    <s v="13000-1"/>
    <n v="10"/>
    <n v="10"/>
    <x v="485"/>
    <d v="2013-11-27T00:00:00"/>
    <n v="1"/>
    <m/>
    <m/>
  </r>
  <r>
    <x v="202"/>
    <x v="1294"/>
    <s v="12945-2"/>
    <n v="100"/>
    <n v="66"/>
    <x v="486"/>
    <d v="2013-12-06T00:00:00"/>
    <n v="1"/>
    <m/>
    <s v="CUSTOMER NEED WHAT EVER WE CAN "/>
  </r>
  <r>
    <x v="131"/>
    <x v="28"/>
    <s v="12977-6"/>
    <n v="300"/>
    <n v="300"/>
    <x v="487"/>
    <d v="2013-12-06T00:00:00"/>
    <n v="1"/>
    <m/>
    <m/>
  </r>
  <r>
    <x v="344"/>
    <x v="1312"/>
    <s v="12897-3"/>
    <n v="97"/>
    <n v="97"/>
    <x v="487"/>
    <d v="2013-12-06T00:00:00"/>
    <n v="1"/>
    <m/>
    <m/>
  </r>
  <r>
    <x v="123"/>
    <x v="1313"/>
    <s v="12987-1"/>
    <n v="36"/>
    <n v="36"/>
    <x v="487"/>
    <d v="2013-12-06T00:00:00"/>
    <n v="1"/>
    <m/>
    <m/>
  </r>
  <r>
    <x v="353"/>
    <x v="1314"/>
    <s v="12961-2"/>
    <n v="50"/>
    <n v="50"/>
    <x v="487"/>
    <d v="2013-12-06T00:00:00"/>
    <n v="1"/>
    <m/>
    <s v="CUST SUPLY PARTS LATE"/>
  </r>
  <r>
    <x v="354"/>
    <x v="1315"/>
    <s v="12708-2"/>
    <n v="5"/>
    <n v="5"/>
    <x v="487"/>
    <d v="2013-12-06T00:00:00"/>
    <n v="1"/>
    <m/>
    <m/>
  </r>
  <r>
    <x v="162"/>
    <x v="984"/>
    <s v="13018-2"/>
    <n v="15"/>
    <n v="15"/>
    <x v="487"/>
    <d v="2013-12-10T00:00:00"/>
    <n v="1"/>
    <m/>
    <m/>
  </r>
  <r>
    <x v="149"/>
    <x v="391"/>
    <s v="12999-1"/>
    <n v="50"/>
    <n v="50"/>
    <x v="487"/>
    <d v="2013-12-06T00:00:00"/>
    <n v="1"/>
    <m/>
    <m/>
  </r>
  <r>
    <x v="90"/>
    <x v="676"/>
    <s v="12609-2"/>
    <n v="265"/>
    <n v="265"/>
    <x v="487"/>
    <d v="2013-12-09T00:00:00"/>
    <n v="1"/>
    <m/>
    <m/>
  </r>
  <r>
    <x v="6"/>
    <x v="1316"/>
    <s v="13009-1"/>
    <n v="20"/>
    <n v="22"/>
    <x v="487"/>
    <d v="2013-12-04T00:00:00"/>
    <n v="1"/>
    <m/>
    <m/>
  </r>
  <r>
    <x v="248"/>
    <x v="842"/>
    <s v="12313-8"/>
    <n v="25"/>
    <n v="25"/>
    <x v="487"/>
    <d v="2013-12-06T00:00:00"/>
    <n v="1"/>
    <m/>
    <m/>
  </r>
  <r>
    <x v="121"/>
    <x v="449"/>
    <s v="12955-1"/>
    <n v="510"/>
    <n v="510"/>
    <x v="487"/>
    <d v="2013-12-04T00:00:00"/>
    <n v="1"/>
    <m/>
    <m/>
  </r>
  <r>
    <x v="63"/>
    <x v="565"/>
    <s v="12998-1"/>
    <n v="1500"/>
    <n v="1500"/>
    <x v="487"/>
    <d v="2013-12-06T00:00:00"/>
    <n v="1"/>
    <m/>
    <m/>
  </r>
  <r>
    <x v="1"/>
    <x v="497"/>
    <s v="13003-3"/>
    <n v="10"/>
    <n v="10"/>
    <x v="487"/>
    <d v="2013-12-04T00:00:00"/>
    <n v="1"/>
    <m/>
    <m/>
  </r>
  <r>
    <x v="346"/>
    <x v="1275"/>
    <s v="13041-1"/>
    <n v="200"/>
    <n v="200"/>
    <x v="487"/>
    <d v="2013-12-04T00:00:00"/>
    <n v="1"/>
    <m/>
    <m/>
  </r>
  <r>
    <x v="248"/>
    <x v="842"/>
    <s v="12313-8"/>
    <n v="25"/>
    <n v="25"/>
    <x v="487"/>
    <d v="2013-12-06T00:00:00"/>
    <n v="1"/>
    <m/>
    <m/>
  </r>
  <r>
    <x v="131"/>
    <x v="162"/>
    <s v="12977-5"/>
    <n v="600"/>
    <n v="600"/>
    <x v="488"/>
    <d v="2013-12-06T00:00:00"/>
    <n v="1"/>
    <m/>
    <m/>
  </r>
  <r>
    <x v="131"/>
    <x v="32"/>
    <s v="7"/>
    <n v="200"/>
    <n v="200"/>
    <x v="488"/>
    <d v="2013-12-06T00:00:00"/>
    <n v="1"/>
    <m/>
    <m/>
  </r>
  <r>
    <x v="81"/>
    <x v="1317"/>
    <s v="12989-1"/>
    <n v="100"/>
    <n v="100"/>
    <x v="488"/>
    <d v="2013-12-16T00:00:00"/>
    <n v="1"/>
    <m/>
    <m/>
  </r>
  <r>
    <x v="262"/>
    <x v="752"/>
    <s v="12992-3"/>
    <n v="250"/>
    <n v="250"/>
    <x v="488"/>
    <d v="2013-12-12T00:00:00"/>
    <n v="1"/>
    <m/>
    <m/>
  </r>
  <r>
    <x v="131"/>
    <x v="167"/>
    <s v="12977-8"/>
    <n v="600"/>
    <n v="600"/>
    <x v="488"/>
    <d v="2013-12-06T00:00:00"/>
    <n v="1"/>
    <m/>
    <m/>
  </r>
  <r>
    <x v="32"/>
    <x v="610"/>
    <s v="13028-1"/>
    <n v="3"/>
    <n v="3"/>
    <x v="489"/>
    <d v="2013-12-05T00:00:00"/>
    <n v="1"/>
    <m/>
    <m/>
  </r>
  <r>
    <x v="53"/>
    <x v="1181"/>
    <s v="12833-2"/>
    <n v="50"/>
    <n v="50"/>
    <x v="489"/>
    <d v="2013-12-06T00:00:00"/>
    <n v="1"/>
    <m/>
    <m/>
  </r>
  <r>
    <x v="202"/>
    <x v="1294"/>
    <s v="12945-2"/>
    <n v="24"/>
    <n v="25"/>
    <x v="489"/>
    <d v="2013-12-08T00:00:00"/>
    <n v="1"/>
    <m/>
    <s v="One no charge+no rush from customer"/>
  </r>
  <r>
    <x v="258"/>
    <x v="1208"/>
    <s v="12957-1"/>
    <n v="55"/>
    <n v="55"/>
    <x v="489"/>
    <d v="2013-12-09T00:00:00"/>
    <n v="1"/>
    <m/>
    <m/>
  </r>
  <r>
    <x v="88"/>
    <x v="1318"/>
    <s v="13012-3"/>
    <n v="98"/>
    <n v="98"/>
    <x v="489"/>
    <d v="2013-12-07T00:00:00"/>
    <n v="1"/>
    <m/>
    <m/>
  </r>
  <r>
    <x v="316"/>
    <x v="195"/>
    <s v="13034-1"/>
    <n v="36"/>
    <n v="36"/>
    <x v="490"/>
    <d v="2013-12-06T00:00:00"/>
    <n v="1"/>
    <m/>
    <m/>
  </r>
  <r>
    <x v="279"/>
    <x v="1319"/>
    <s v="13045-1"/>
    <n v="2"/>
    <n v="2"/>
    <x v="490"/>
    <d v="2013-12-17T00:00:00"/>
    <n v="1"/>
    <m/>
    <m/>
  </r>
  <r>
    <x v="144"/>
    <x v="44"/>
    <s v="12993-1"/>
    <n v="1000"/>
    <n v="1006"/>
    <x v="490"/>
    <d v="2013-12-12T00:00:00"/>
    <n v="1"/>
    <m/>
    <s v="PANEL FORM"/>
  </r>
  <r>
    <x v="105"/>
    <x v="239"/>
    <s v="12996-1"/>
    <n v="1000"/>
    <n v="1000"/>
    <x v="490"/>
    <d v="2013-12-09T00:00:00"/>
    <n v="1"/>
    <m/>
    <m/>
  </r>
  <r>
    <x v="50"/>
    <x v="307"/>
    <s v="12982-1"/>
    <n v="250"/>
    <n v="250"/>
    <x v="490"/>
    <d v="2013-12-10T00:00:00"/>
    <n v="1"/>
    <m/>
    <m/>
  </r>
  <r>
    <x v="15"/>
    <x v="1320"/>
    <s v="13001-2"/>
    <n v="5"/>
    <n v="5"/>
    <x v="491"/>
    <d v="2013-12-13T00:00:00"/>
    <n v="1"/>
    <m/>
    <m/>
  </r>
  <r>
    <x v="115"/>
    <x v="1321"/>
    <s v="12964-2"/>
    <n v="1"/>
    <n v="1"/>
    <x v="491"/>
    <d v="2013-12-08T00:00:00"/>
    <n v="1"/>
    <m/>
    <m/>
  </r>
  <r>
    <x v="7"/>
    <x v="143"/>
    <s v="123594-1"/>
    <n v="500"/>
    <n v="525"/>
    <x v="491"/>
    <d v="2013-04-26T00:00:00"/>
    <n v="1"/>
    <m/>
    <s v="PANEL FORM"/>
  </r>
  <r>
    <x v="18"/>
    <x v="25"/>
    <s v="13053-1"/>
    <n v="500"/>
    <n v="500"/>
    <x v="491"/>
    <d v="2013-12-09T00:00:00"/>
    <n v="1"/>
    <m/>
    <m/>
  </r>
  <r>
    <x v="258"/>
    <x v="1208"/>
    <s v="13016-1"/>
    <n v="25"/>
    <n v="25"/>
    <x v="491"/>
    <d v="2013-12-12T00:00:00"/>
    <n v="1"/>
    <m/>
    <m/>
  </r>
  <r>
    <x v="355"/>
    <x v="1322"/>
    <s v="1980-2"/>
    <n v="5"/>
    <n v="5"/>
    <x v="491"/>
    <d v="2013-12-13T00:00:00"/>
    <n v="1"/>
    <m/>
    <m/>
  </r>
  <r>
    <x v="355"/>
    <x v="1323"/>
    <s v="3"/>
    <n v="10"/>
    <n v="10"/>
    <x v="491"/>
    <d v="2013-12-13T00:00:00"/>
    <n v="1"/>
    <m/>
    <m/>
  </r>
  <r>
    <x v="286"/>
    <x v="1184"/>
    <s v="12930-2"/>
    <n v="5"/>
    <n v="5"/>
    <x v="491"/>
    <d v="2014-01-07T00:00:00"/>
    <n v="1"/>
    <m/>
    <m/>
  </r>
  <r>
    <x v="279"/>
    <x v="1324"/>
    <s v="13038-1"/>
    <n v="8"/>
    <n v="8"/>
    <x v="492"/>
    <d v="2013-12-13T00:00:00"/>
    <n v="1"/>
    <m/>
    <m/>
  </r>
  <r>
    <x v="248"/>
    <x v="1325"/>
    <s v="12974-2"/>
    <n v="10"/>
    <n v="10"/>
    <x v="492"/>
    <d v="2013-12-17T00:00:00"/>
    <n v="1"/>
    <m/>
    <m/>
  </r>
  <r>
    <x v="222"/>
    <x v="747"/>
    <s v="13014-2"/>
    <n v="10"/>
    <n v="10"/>
    <x v="492"/>
    <d v="2013-12-18T00:00:00"/>
    <n v="1"/>
    <m/>
    <m/>
  </r>
  <r>
    <x v="15"/>
    <x v="20"/>
    <s v="13023-1"/>
    <n v="100"/>
    <n v="100"/>
    <x v="492"/>
    <d v="2013-12-13T00:00:00"/>
    <n v="1"/>
    <m/>
    <m/>
  </r>
  <r>
    <x v="15"/>
    <x v="21"/>
    <s v="2"/>
    <n v="25"/>
    <n v="25"/>
    <x v="492"/>
    <d v="2013-12-13T00:00:00"/>
    <n v="1"/>
    <m/>
    <m/>
  </r>
  <r>
    <x v="15"/>
    <x v="57"/>
    <s v="12900-2"/>
    <n v="25"/>
    <n v="25"/>
    <x v="492"/>
    <d v="2013-12-20T00:00:00"/>
    <n v="1"/>
    <m/>
    <m/>
  </r>
  <r>
    <x v="285"/>
    <x v="256"/>
    <s v="13007-2"/>
    <n v="100"/>
    <n v="100"/>
    <x v="492"/>
    <d v="2013-12-13T00:00:00"/>
    <n v="1"/>
    <m/>
    <m/>
  </r>
  <r>
    <x v="8"/>
    <x v="772"/>
    <s v="13008-1"/>
    <n v="50"/>
    <n v="50"/>
    <x v="493"/>
    <d v="2013-12-13T00:00:00"/>
    <n v="1"/>
    <m/>
    <m/>
  </r>
  <r>
    <x v="333"/>
    <x v="1310"/>
    <s v="12967-2"/>
    <n v="100"/>
    <n v="98"/>
    <x v="493"/>
    <d v="2013-12-09T00:00:00"/>
    <n v="1"/>
    <m/>
    <s v="APPROVE CAME LATE,WE SHIP 2 FIRST ARTICE 11/26/13"/>
  </r>
  <r>
    <x v="162"/>
    <x v="1276"/>
    <s v="13020-2"/>
    <n v="15"/>
    <n v="15"/>
    <x v="493"/>
    <d v="2013-12-06T00:00:00"/>
    <n v="0"/>
    <m/>
    <s v="BOARD CAME LATE FROM MEENA"/>
  </r>
  <r>
    <x v="13"/>
    <x v="209"/>
    <s v="12563-4"/>
    <n v="50"/>
    <n v="50"/>
    <x v="494"/>
    <d v="2013-12-23T00:00:00"/>
    <n v="1"/>
    <m/>
    <m/>
  </r>
  <r>
    <x v="352"/>
    <x v="692"/>
    <s v="13057-1"/>
    <n v="11"/>
    <n v="11"/>
    <x v="494"/>
    <d v="2013-12-11T00:00:00"/>
    <n v="1"/>
    <m/>
    <s v="C/C NUMBER CAME LATE"/>
  </r>
  <r>
    <x v="15"/>
    <x v="562"/>
    <s v="12901-3"/>
    <n v="5"/>
    <n v="5"/>
    <x v="494"/>
    <d v="2013-12-20T00:00:00"/>
    <n v="1"/>
    <m/>
    <m/>
  </r>
  <r>
    <x v="317"/>
    <x v="1326"/>
    <s v="13048-2"/>
    <n v="20"/>
    <n v="20"/>
    <x v="494"/>
    <d v="2013-12-23T00:00:00"/>
    <n v="1"/>
    <m/>
    <m/>
  </r>
  <r>
    <x v="29"/>
    <x v="1327"/>
    <s v="13082-1"/>
    <n v="250"/>
    <n v="250"/>
    <x v="494"/>
    <d v="2013-12-13T00:00:00"/>
    <n v="1"/>
    <m/>
    <m/>
  </r>
  <r>
    <x v="104"/>
    <x v="1328"/>
    <s v="13049-1"/>
    <n v="1"/>
    <n v="1"/>
    <x v="494"/>
    <d v="2013-12-16T00:00:00"/>
    <n v="1"/>
    <m/>
    <m/>
  </r>
  <r>
    <x v="356"/>
    <x v="1329"/>
    <s v="13033-4"/>
    <n v="3"/>
    <n v="3"/>
    <x v="494"/>
    <d v="2013-12-20T00:00:00"/>
    <n v="1"/>
    <m/>
    <m/>
  </r>
  <r>
    <x v="15"/>
    <x v="435"/>
    <s v="12981-1"/>
    <n v="5"/>
    <n v="5"/>
    <x v="495"/>
    <d v="2013-12-02T00:00:00"/>
    <n v="1"/>
    <m/>
    <m/>
  </r>
  <r>
    <x v="357"/>
    <x v="1330"/>
    <s v="12991-4"/>
    <n v="10"/>
    <n v="10"/>
    <x v="495"/>
    <d v="2013-12-13T00:00:00"/>
    <n v="1"/>
    <m/>
    <m/>
  </r>
  <r>
    <x v="357"/>
    <x v="1331"/>
    <s v="6"/>
    <n v="10"/>
    <n v="10"/>
    <x v="495"/>
    <d v="2013-12-13T00:00:00"/>
    <n v="1"/>
    <m/>
    <m/>
  </r>
  <r>
    <x v="258"/>
    <x v="501"/>
    <s v="13058-1"/>
    <n v="25"/>
    <n v="25"/>
    <x v="495"/>
    <d v="2013-12-16T00:00:00"/>
    <n v="1"/>
    <m/>
    <m/>
  </r>
  <r>
    <x v="1"/>
    <x v="205"/>
    <s v="13073-1"/>
    <n v="10"/>
    <n v="10"/>
    <x v="495"/>
    <d v="2013-12-17T00:00:00"/>
    <n v="1"/>
    <m/>
    <m/>
  </r>
  <r>
    <x v="1"/>
    <x v="161"/>
    <s v="2"/>
    <n v="10"/>
    <n v="10"/>
    <x v="495"/>
    <d v="2013-12-17T00:00:00"/>
    <n v="1"/>
    <m/>
    <m/>
  </r>
  <r>
    <x v="36"/>
    <x v="1049"/>
    <s v="13030-3"/>
    <n v="5"/>
    <n v="5"/>
    <x v="495"/>
    <d v="2013-12-20T00:00:00"/>
    <n v="1"/>
    <m/>
    <m/>
  </r>
  <r>
    <x v="36"/>
    <x v="1048"/>
    <s v="4"/>
    <n v="10"/>
    <n v="10"/>
    <x v="495"/>
    <d v="2013-12-20T00:00:00"/>
    <n v="1"/>
    <m/>
    <m/>
  </r>
  <r>
    <x v="279"/>
    <x v="1034"/>
    <s v="13039-1"/>
    <n v="1"/>
    <n v="1"/>
    <x v="495"/>
    <d v="2013-12-13T00:00:00"/>
    <n v="1"/>
    <m/>
    <s v="FIRST TIME CUSTOMER GIVE WRONG STENCIL FILE"/>
  </r>
  <r>
    <x v="42"/>
    <x v="824"/>
    <s v="13017-2"/>
    <n v="250"/>
    <n v="250"/>
    <x v="495"/>
    <d v="2013-12-23T00:00:00"/>
    <n v="1"/>
    <m/>
    <m/>
  </r>
  <r>
    <x v="356"/>
    <x v="1332"/>
    <s v="13033-3"/>
    <n v="10"/>
    <n v="10"/>
    <x v="495"/>
    <d v="2013-12-20T00:00:00"/>
    <n v="1"/>
    <m/>
    <m/>
  </r>
  <r>
    <x v="357"/>
    <x v="1333"/>
    <s v="12990-2"/>
    <n v="25"/>
    <n v="25"/>
    <x v="496"/>
    <d v="2013-12-18T00:00:00"/>
    <n v="1"/>
    <m/>
    <m/>
  </r>
  <r>
    <x v="357"/>
    <x v="1334"/>
    <s v="5"/>
    <n v="10"/>
    <n v="10"/>
    <x v="496"/>
    <d v="2013-12-18T00:00:00"/>
    <n v="1"/>
    <m/>
    <m/>
  </r>
  <r>
    <x v="15"/>
    <x v="562"/>
    <s v="12948-3"/>
    <n v="5"/>
    <n v="5"/>
    <x v="496"/>
    <d v="2013-12-23T00:00:00"/>
    <n v="1"/>
    <m/>
    <m/>
  </r>
  <r>
    <x v="50"/>
    <x v="92"/>
    <s v="12979-2"/>
    <n v="100"/>
    <n v="100"/>
    <x v="496"/>
    <d v="2013-12-18T00:00:00"/>
    <n v="1"/>
    <m/>
    <m/>
  </r>
  <r>
    <x v="291"/>
    <x v="122"/>
    <s v="13006-2"/>
    <n v="50"/>
    <n v="30"/>
    <x v="496"/>
    <d v="2013-12-16T00:00:00"/>
    <n v="1"/>
    <m/>
    <s v="LONG LEAD PARST"/>
  </r>
  <r>
    <x v="275"/>
    <x v="1335"/>
    <s v="13027-5"/>
    <n v="25"/>
    <n v="25"/>
    <x v="497"/>
    <d v="2013-12-23T00:00:00"/>
    <n v="1"/>
    <m/>
    <m/>
  </r>
  <r>
    <x v="275"/>
    <x v="1336"/>
    <s v="6"/>
    <n v="75"/>
    <n v="75"/>
    <x v="497"/>
    <d v="2013-12-23T00:00:00"/>
    <n v="1"/>
    <m/>
    <m/>
  </r>
  <r>
    <x v="18"/>
    <x v="322"/>
    <s v="13053-2"/>
    <n v="500"/>
    <n v="500"/>
    <x v="497"/>
    <d v="2013-12-20T00:00:00"/>
    <n v="1"/>
    <m/>
    <m/>
  </r>
  <r>
    <x v="15"/>
    <x v="52"/>
    <s v="13035-1"/>
    <n v="5"/>
    <n v="5"/>
    <x v="497"/>
    <d v="2013-12-20T00:00:00"/>
    <n v="1"/>
    <m/>
    <m/>
  </r>
  <r>
    <x v="140"/>
    <x v="347"/>
    <s v="13022-2"/>
    <n v="500"/>
    <n v="500"/>
    <x v="497"/>
    <d v="2013-12-18T00:00:00"/>
    <n v="1"/>
    <m/>
    <m/>
  </r>
  <r>
    <x v="229"/>
    <x v="1337"/>
    <s v="13097-1"/>
    <n v="11"/>
    <n v="11"/>
    <x v="497"/>
    <d v="2013-12-26T00:00:00"/>
    <n v="1"/>
    <m/>
    <m/>
  </r>
  <r>
    <x v="15"/>
    <x v="562"/>
    <s v="13002-3"/>
    <n v="5"/>
    <n v="5"/>
    <x v="497"/>
    <d v="2013-12-31T00:00:00"/>
    <n v="1"/>
    <m/>
    <m/>
  </r>
  <r>
    <x v="15"/>
    <x v="556"/>
    <s v="13021-3"/>
    <n v="5"/>
    <n v="5"/>
    <x v="497"/>
    <d v="2013-01-13T00:00:00"/>
    <n v="1"/>
    <m/>
    <m/>
  </r>
  <r>
    <x v="15"/>
    <x v="223"/>
    <s v="13024-2"/>
    <n v="25"/>
    <n v="25"/>
    <x v="497"/>
    <d v="2013-12-20T00:00:00"/>
    <n v="1"/>
    <m/>
    <m/>
  </r>
  <r>
    <x v="8"/>
    <x v="623"/>
    <s v="13036-1"/>
    <n v="400"/>
    <n v="400"/>
    <x v="497"/>
    <d v="2013-12-20T00:00:00"/>
    <n v="1"/>
    <m/>
    <m/>
  </r>
  <r>
    <x v="356"/>
    <x v="1338"/>
    <s v="13033-2"/>
    <n v="20"/>
    <n v="20"/>
    <x v="497"/>
    <d v="2013-12-20T00:00:00"/>
    <n v="1"/>
    <m/>
    <m/>
  </r>
  <r>
    <x v="317"/>
    <x v="1339"/>
    <s v="13051-1"/>
    <n v="10"/>
    <n v="10"/>
    <x v="497"/>
    <d v="2013-12-20T00:00:00"/>
    <n v="1"/>
    <m/>
    <m/>
  </r>
  <r>
    <x v="145"/>
    <x v="1265"/>
    <s v="13111-1"/>
    <n v="100"/>
    <n v="100"/>
    <x v="498"/>
    <d v="2013-12-18T00:00:00"/>
    <n v="1"/>
    <m/>
    <m/>
  </r>
  <r>
    <x v="88"/>
    <x v="1062"/>
    <s v="13064-2"/>
    <n v="150"/>
    <n v="150"/>
    <x v="498"/>
    <d v="2013-12-24T00:00:00"/>
    <n v="1"/>
    <m/>
    <m/>
  </r>
  <r>
    <x v="289"/>
    <x v="1340"/>
    <s v="13013-2"/>
    <n v="25"/>
    <n v="25"/>
    <x v="498"/>
    <d v="2013-12-19T00:00:00"/>
    <n v="1"/>
    <m/>
    <m/>
  </r>
  <r>
    <x v="63"/>
    <x v="735"/>
    <s v="13029-1"/>
    <n v="15000"/>
    <n v="15031"/>
    <x v="498"/>
    <d v="2013-12-24T00:00:00"/>
    <n v="1"/>
    <m/>
    <s v="PANEL FORM"/>
  </r>
  <r>
    <x v="123"/>
    <x v="316"/>
    <s v="13031-1"/>
    <n v="200"/>
    <n v="200"/>
    <x v="498"/>
    <d v="2013-12-20T00:00:00"/>
    <n v="1"/>
    <m/>
    <m/>
  </r>
  <r>
    <x v="358"/>
    <x v="1341"/>
    <s v="13085-1"/>
    <n v="100"/>
    <n v="100"/>
    <x v="498"/>
    <d v="2013-12-24T00:00:00"/>
    <n v="1"/>
    <m/>
    <m/>
  </r>
  <r>
    <x v="252"/>
    <x v="1342"/>
    <s v="13056-2"/>
    <n v="600"/>
    <n v="392"/>
    <x v="498"/>
    <d v="2013-12-20T00:00:00"/>
    <n v="1"/>
    <m/>
    <m/>
  </r>
  <r>
    <x v="15"/>
    <x v="33"/>
    <s v="13026-1"/>
    <n v="10"/>
    <n v="10"/>
    <x v="499"/>
    <d v="2013-12-27T00:00:00"/>
    <n v="1"/>
    <m/>
    <m/>
  </r>
  <r>
    <x v="54"/>
    <x v="106"/>
    <s v="12768-5"/>
    <n v="25"/>
    <n v="25"/>
    <x v="499"/>
    <d v="2013-12-30T00:00:00"/>
    <n v="1"/>
    <m/>
    <m/>
  </r>
  <r>
    <x v="109"/>
    <x v="249"/>
    <s v="13072-1"/>
    <n v="100"/>
    <n v="100"/>
    <x v="499"/>
    <d v="2014-01-02T00:00:00"/>
    <n v="1"/>
    <m/>
    <m/>
  </r>
  <r>
    <x v="259"/>
    <x v="1343"/>
    <s v="13088-2"/>
    <n v="19"/>
    <n v="19"/>
    <x v="499"/>
    <d v="2013-12-19T00:00:00"/>
    <n v="1"/>
    <m/>
    <m/>
  </r>
  <r>
    <x v="53"/>
    <x v="1344"/>
    <s v="13032-1"/>
    <n v="50"/>
    <n v="50"/>
    <x v="500"/>
    <d v="2014-01-01T00:00:00"/>
    <n v="1"/>
    <m/>
    <m/>
  </r>
  <r>
    <x v="359"/>
    <x v="1345"/>
    <s v="12995-2"/>
    <n v="100"/>
    <n v="50"/>
    <x v="500"/>
    <d v="2013-12-24T00:00:00"/>
    <n v="1"/>
    <m/>
    <s v="CUSTOMER DID NOT GIVE YOU ENOUGH PARTS"/>
  </r>
  <r>
    <x v="359"/>
    <x v="1346"/>
    <s v="3"/>
    <n v="100"/>
    <n v="50"/>
    <x v="500"/>
    <d v="2013-12-24T00:00:00"/>
    <n v="1"/>
    <m/>
    <s v="CUSTOMER DID NOT GIVE YOU ENOUGH PARTS"/>
  </r>
  <r>
    <x v="88"/>
    <x v="1013"/>
    <s v="13047-2"/>
    <n v="10"/>
    <n v="10"/>
    <x v="500"/>
    <d v="2013-12-23T00:00:00"/>
    <n v="1"/>
    <m/>
    <m/>
  </r>
  <r>
    <x v="360"/>
    <x v="1347"/>
    <s v="13094-1"/>
    <n v="25"/>
    <n v="25"/>
    <x v="501"/>
    <d v="2014-01-06T00:00:00"/>
    <n v="1"/>
    <m/>
    <m/>
  </r>
  <r>
    <x v="279"/>
    <x v="1348"/>
    <s v="13040-1"/>
    <n v="5"/>
    <n v="2"/>
    <x v="501"/>
    <d v="2013-01-26T00:00:00"/>
    <n v="1"/>
    <m/>
    <s v="PARTS CAME LATE"/>
  </r>
  <r>
    <x v="90"/>
    <x v="229"/>
    <s v="13059-1"/>
    <n v="300"/>
    <n v="300"/>
    <x v="501"/>
    <d v="2014-01-03T00:00:00"/>
    <n v="1"/>
    <m/>
    <m/>
  </r>
  <r>
    <x v="1"/>
    <x v="3"/>
    <s v="13086-1"/>
    <n v="15"/>
    <n v="15"/>
    <x v="501"/>
    <d v="2013-12-24T00:00:00"/>
    <n v="1"/>
    <m/>
    <m/>
  </r>
  <r>
    <x v="356"/>
    <x v="1349"/>
    <s v="13033-1"/>
    <n v="20"/>
    <n v="20"/>
    <x v="501"/>
    <d v="2013-12-20T00:00:00"/>
    <n v="0"/>
    <m/>
    <s v="PARTS CAME LATE"/>
  </r>
  <r>
    <x v="61"/>
    <x v="1350"/>
    <s v="13055-1"/>
    <n v="20"/>
    <n v="20"/>
    <x v="501"/>
    <d v="2013-12-30T00:00:00"/>
    <n v="1"/>
    <m/>
    <m/>
  </r>
  <r>
    <x v="258"/>
    <x v="500"/>
    <s v="13128-1"/>
    <n v="50"/>
    <n v="50"/>
    <x v="502"/>
    <d v="2014-01-06T00:00:00"/>
    <n v="1"/>
    <m/>
    <m/>
  </r>
  <r>
    <x v="1"/>
    <x v="146"/>
    <s v="13096-1"/>
    <n v="10"/>
    <n v="10"/>
    <x v="502"/>
    <d v="2014-01-06T00:00:00"/>
    <n v="1"/>
    <m/>
    <m/>
  </r>
  <r>
    <x v="1"/>
    <x v="137"/>
    <s v="13123-1"/>
    <n v="10"/>
    <n v="10"/>
    <x v="502"/>
    <d v="2014-01-03T00:00:00"/>
    <n v="1"/>
    <m/>
    <m/>
  </r>
  <r>
    <x v="35"/>
    <x v="574"/>
    <s v="13083-1"/>
    <n v="50"/>
    <n v="50"/>
    <x v="502"/>
    <d v="2014-01-06T00:00:00"/>
    <n v="1"/>
    <m/>
    <m/>
  </r>
  <r>
    <x v="361"/>
    <x v="1351"/>
    <s v="13101-1"/>
    <n v="2"/>
    <n v="2"/>
    <x v="502"/>
    <d v="2014-01-06T00:00:00"/>
    <n v="1"/>
    <m/>
    <m/>
  </r>
  <r>
    <x v="16"/>
    <x v="1352"/>
    <s v="13042-1"/>
    <n v="10"/>
    <n v="10"/>
    <x v="502"/>
    <d v="2014-01-07T00:00:00"/>
    <n v="1"/>
    <m/>
    <m/>
  </r>
  <r>
    <x v="15"/>
    <x v="57"/>
    <s v="13077-2"/>
    <n v="10"/>
    <n v="10"/>
    <x v="502"/>
    <d v="2014-01-10T00:00:00"/>
    <n v="1"/>
    <m/>
    <m/>
  </r>
  <r>
    <x v="29"/>
    <x v="1247"/>
    <s v="13071-1"/>
    <n v="60"/>
    <n v="60"/>
    <x v="502"/>
    <d v="2014-01-06T00:00:00"/>
    <n v="1"/>
    <m/>
    <m/>
  </r>
  <r>
    <x v="248"/>
    <x v="842"/>
    <s v="12985-2"/>
    <n v="40"/>
    <n v="40"/>
    <x v="502"/>
    <d v="2014-01-06T00:00:00"/>
    <n v="1"/>
    <m/>
    <m/>
  </r>
  <r>
    <x v="333"/>
    <x v="1311"/>
    <s v="129678-2"/>
    <n v="100"/>
    <n v="98"/>
    <x v="503"/>
    <d v="2014-01-10T00:00:00"/>
    <n v="1"/>
    <m/>
    <s v="2 ASSY WE SHIP FOR FIRST ARTICALE"/>
  </r>
  <r>
    <x v="93"/>
    <x v="24"/>
    <s v="13004-1"/>
    <n v="100"/>
    <n v="100"/>
    <x v="503"/>
    <d v="2014-01-10T00:00:00"/>
    <n v="1"/>
    <m/>
    <m/>
  </r>
  <r>
    <x v="15"/>
    <x v="562"/>
    <s v="13080-3"/>
    <n v="5"/>
    <n v="5"/>
    <x v="503"/>
    <d v="2014-01-10T00:00:00"/>
    <n v="1"/>
    <m/>
    <m/>
  </r>
  <r>
    <x v="15"/>
    <x v="435"/>
    <s v="13076-1"/>
    <n v="10"/>
    <n v="10"/>
    <x v="503"/>
    <d v="2014-01-09T00:00:00"/>
    <n v="1"/>
    <m/>
    <m/>
  </r>
  <r>
    <x v="362"/>
    <x v="692"/>
    <s v="13142-1"/>
    <n v="1"/>
    <n v="1"/>
    <x v="503"/>
    <d v="2014-01-06T00:00:00"/>
    <n v="1"/>
    <m/>
    <m/>
  </r>
  <r>
    <x v="53"/>
    <x v="1353"/>
    <s v="13134-1"/>
    <n v="25"/>
    <n v="25"/>
    <x v="503"/>
    <d v="2014-01-06T00:00:00"/>
    <n v="1"/>
    <m/>
    <m/>
  </r>
  <r>
    <x v="333"/>
    <x v="1310"/>
    <s v="12967-3"/>
    <n v="100"/>
    <n v="100"/>
    <x v="504"/>
    <d v="2014-01-09T00:00:00"/>
    <n v="1"/>
    <m/>
    <m/>
  </r>
  <r>
    <x v="90"/>
    <x v="367"/>
    <s v="13060-1"/>
    <n v="250"/>
    <n v="250"/>
    <x v="504"/>
    <d v="2014-01-12T00:00:00"/>
    <n v="1"/>
    <m/>
    <m/>
  </r>
  <r>
    <x v="42"/>
    <x v="1255"/>
    <s v="13105-2"/>
    <n v="100"/>
    <n v="100"/>
    <x v="504"/>
    <d v="2014-01-17T00:00:00"/>
    <n v="1"/>
    <m/>
    <m/>
  </r>
  <r>
    <x v="90"/>
    <x v="368"/>
    <s v="12642-2"/>
    <n v="250"/>
    <n v="250"/>
    <x v="504"/>
    <d v="2014-01-10T00:00:00"/>
    <n v="1"/>
    <m/>
    <m/>
  </r>
  <r>
    <x v="15"/>
    <x v="556"/>
    <s v="13079-3"/>
    <n v="5"/>
    <n v="5"/>
    <x v="504"/>
    <d v="2014-01-13T00:00:00"/>
    <n v="1"/>
    <m/>
    <m/>
  </r>
  <r>
    <x v="42"/>
    <x v="957"/>
    <s v="13106-2"/>
    <n v="12"/>
    <n v="15"/>
    <x v="504"/>
    <d v="2014-01-08T00:00:00"/>
    <n v="1"/>
    <m/>
    <m/>
  </r>
  <r>
    <x v="90"/>
    <x v="473"/>
    <s v="13149-1"/>
    <n v="500"/>
    <n v="500"/>
    <x v="504"/>
    <d v="2014-01-07T00:00:00"/>
    <n v="1"/>
    <m/>
    <m/>
  </r>
  <r>
    <x v="94"/>
    <x v="45"/>
    <s v="13078-1"/>
    <n v="250"/>
    <n v="250"/>
    <x v="505"/>
    <d v="2014-01-10T00:00:00"/>
    <n v="1"/>
    <m/>
    <m/>
  </r>
  <r>
    <x v="145"/>
    <x v="1354"/>
    <s v="13111-2"/>
    <n v="100"/>
    <n v="100"/>
    <x v="505"/>
    <d v="2014-01-08T00:00:00"/>
    <n v="1"/>
    <m/>
    <m/>
  </r>
  <r>
    <x v="346"/>
    <x v="1296"/>
    <s v="13090-2"/>
    <n v="9"/>
    <n v="9"/>
    <x v="506"/>
    <d v="2014-01-12T00:00:00"/>
    <n v="1"/>
    <m/>
    <m/>
  </r>
  <r>
    <x v="88"/>
    <x v="1013"/>
    <s v="13047-2"/>
    <n v="340"/>
    <n v="340"/>
    <x v="506"/>
    <d v="2014-01-12T00:00:00"/>
    <n v="1"/>
    <m/>
    <m/>
  </r>
  <r>
    <x v="187"/>
    <x v="857"/>
    <s v="13075-2"/>
    <n v="350"/>
    <n v="350"/>
    <x v="506"/>
    <d v="2014-01-12T00:00:00"/>
    <n v="1"/>
    <m/>
    <m/>
  </r>
  <r>
    <x v="1"/>
    <x v="201"/>
    <s v="13123-2"/>
    <n v="10"/>
    <n v="10"/>
    <x v="506"/>
    <d v="2014-01-03T00:00:00"/>
    <n v="0"/>
    <m/>
    <s v="LEAD FREE H/L CAME LATE WEATHER"/>
  </r>
  <r>
    <x v="248"/>
    <x v="863"/>
    <s v="12983-2"/>
    <n v="300"/>
    <n v="300"/>
    <x v="506"/>
    <d v="2014-01-21T00:00:00"/>
    <n v="1"/>
    <m/>
    <m/>
  </r>
  <r>
    <x v="352"/>
    <x v="692"/>
    <s v="13165-1"/>
    <n v="2"/>
    <n v="2"/>
    <x v="507"/>
    <d v="2014-01-17T00:00:00"/>
    <n v="1"/>
    <m/>
    <m/>
  </r>
  <r>
    <x v="89"/>
    <x v="1355"/>
    <s v="13108-1"/>
    <n v="36"/>
    <n v="36"/>
    <x v="507"/>
    <d v="2014-01-15T00:00:00"/>
    <n v="1"/>
    <m/>
    <m/>
  </r>
  <r>
    <x v="346"/>
    <x v="1275"/>
    <s v="13044-1"/>
    <n v="210"/>
    <n v="210"/>
    <x v="507"/>
    <d v="2014-01-17T00:00:00"/>
    <n v="1"/>
    <m/>
    <m/>
  </r>
  <r>
    <x v="52"/>
    <x v="1356"/>
    <s v="13125-1"/>
    <n v="10"/>
    <n v="12"/>
    <x v="507"/>
    <d v="2014-01-14T00:00:00"/>
    <n v="1"/>
    <m/>
    <s v="OVER OK BUY CUSTOMET"/>
  </r>
  <r>
    <x v="52"/>
    <x v="1357"/>
    <s v="2"/>
    <n v="10"/>
    <n v="12"/>
    <x v="507"/>
    <d v="2014-01-14T00:00:00"/>
    <n v="1"/>
    <m/>
    <s v="OVER OK BUY CUSTOMET"/>
  </r>
  <r>
    <x v="15"/>
    <x v="562"/>
    <s v="13143-3"/>
    <n v="5"/>
    <n v="5"/>
    <x v="507"/>
    <d v="2014-01-17T00:00:00"/>
    <n v="1"/>
    <m/>
    <m/>
  </r>
  <r>
    <x v="248"/>
    <x v="1210"/>
    <s v="12896-2"/>
    <n v="35"/>
    <n v="35"/>
    <x v="508"/>
    <d v="2014-01-18T00:00:00"/>
    <n v="1"/>
    <m/>
    <m/>
  </r>
  <r>
    <x v="88"/>
    <x v="1014"/>
    <s v="13089-2"/>
    <n v="50"/>
    <n v="50"/>
    <x v="508"/>
    <d v="2014-01-13T00:00:00"/>
    <n v="1"/>
    <m/>
    <m/>
  </r>
  <r>
    <x v="90"/>
    <x v="1358"/>
    <s v="13175-1"/>
    <n v="350"/>
    <n v="350"/>
    <x v="508"/>
    <s v="KANBAN"/>
    <n v="1"/>
    <m/>
    <m/>
  </r>
  <r>
    <x v="90"/>
    <x v="473"/>
    <s v="13177-1"/>
    <n v="500"/>
    <n v="500"/>
    <x v="508"/>
    <s v="KANBAN"/>
    <n v="1"/>
    <m/>
    <m/>
  </r>
  <r>
    <x v="90"/>
    <x v="367"/>
    <s v="13178-1"/>
    <n v="250"/>
    <n v="250"/>
    <x v="508"/>
    <s v="KANBAN"/>
    <n v="1"/>
    <m/>
    <m/>
  </r>
  <r>
    <x v="187"/>
    <x v="1241"/>
    <s v="13112-2"/>
    <n v="125"/>
    <n v="125"/>
    <x v="509"/>
    <d v="2014-01-27T00:00:00"/>
    <n v="1"/>
    <m/>
    <m/>
  </r>
  <r>
    <x v="53"/>
    <x v="1181"/>
    <s v="12833-3"/>
    <n v="50"/>
    <n v="50"/>
    <x v="509"/>
    <d v="2014-01-20T00:00:00"/>
    <n v="1"/>
    <m/>
    <m/>
  </r>
  <r>
    <x v="18"/>
    <x v="1035"/>
    <s v="13107-1"/>
    <n v="500"/>
    <n v="500"/>
    <x v="509"/>
    <d v="2014-01-17T00:00:00"/>
    <n v="1"/>
    <m/>
    <m/>
  </r>
  <r>
    <x v="13"/>
    <x v="209"/>
    <s v="12563-5"/>
    <n v="50"/>
    <n v="50"/>
    <x v="509"/>
    <d v="2014-01-22T00:00:00"/>
    <n v="1"/>
    <m/>
    <m/>
  </r>
  <r>
    <x v="333"/>
    <x v="1309"/>
    <s v="12966-3"/>
    <n v="100"/>
    <n v="98"/>
    <x v="509"/>
    <d v="2014-01-19T00:00:00"/>
    <n v="1"/>
    <m/>
    <s v="2 ASSY SEND FOR FIRST ARTICLE"/>
  </r>
  <r>
    <x v="15"/>
    <x v="223"/>
    <s v="13052-2"/>
    <n v="5"/>
    <n v="5"/>
    <x v="510"/>
    <d v="2014-01-31T00:00:00"/>
    <n v="1"/>
    <m/>
    <m/>
  </r>
  <r>
    <x v="291"/>
    <x v="122"/>
    <s v="13006-2"/>
    <n v="50"/>
    <n v="20"/>
    <x v="510"/>
    <d v="2014-01-18T00:00:00"/>
    <n v="1"/>
    <m/>
    <m/>
  </r>
  <r>
    <x v="343"/>
    <x v="1079"/>
    <s v="13145-1"/>
    <n v="50"/>
    <n v="50"/>
    <x v="510"/>
    <d v="2014-01-22T00:00:00"/>
    <n v="1"/>
    <m/>
    <m/>
  </r>
  <r>
    <x v="343"/>
    <x v="1240"/>
    <s v="3"/>
    <n v="25"/>
    <n v="25"/>
    <x v="510"/>
    <d v="2014-01-22T00:00:00"/>
    <n v="1"/>
    <m/>
    <m/>
  </r>
  <r>
    <x v="158"/>
    <x v="416"/>
    <s v="13131-1"/>
    <n v="25"/>
    <n v="25"/>
    <x v="510"/>
    <d v="2014-01-17T00:00:00"/>
    <n v="1"/>
    <m/>
    <m/>
  </r>
  <r>
    <x v="286"/>
    <x v="1184"/>
    <s v="12930-3"/>
    <n v="25"/>
    <n v="25"/>
    <x v="510"/>
    <d v="2014-01-17T00:00:00"/>
    <n v="1"/>
    <m/>
    <m/>
  </r>
  <r>
    <x v="356"/>
    <x v="1359"/>
    <s v="13117-1"/>
    <n v="10"/>
    <n v="10"/>
    <x v="510"/>
    <d v="2014-01-16T00:00:00"/>
    <n v="1"/>
    <m/>
    <m/>
  </r>
  <r>
    <x v="363"/>
    <x v="692"/>
    <s v="13181-1"/>
    <n v="19"/>
    <n v="19"/>
    <x v="510"/>
    <d v="2014-01-17T00:00:00"/>
    <n v="1"/>
    <m/>
    <m/>
  </r>
  <r>
    <x v="15"/>
    <x v="223"/>
    <s v="13124-1"/>
    <n v="5"/>
    <n v="5"/>
    <x v="511"/>
    <d v="2014-01-24T00:00:00"/>
    <n v="1"/>
    <m/>
    <m/>
  </r>
  <r>
    <x v="42"/>
    <x v="957"/>
    <s v="13106-3"/>
    <n v="35"/>
    <n v="35"/>
    <x v="511"/>
    <d v="2014-01-20T00:00:00"/>
    <n v="1"/>
    <m/>
    <m/>
  </r>
  <r>
    <x v="18"/>
    <x v="1360"/>
    <s v="13187-1"/>
    <n v="100"/>
    <n v="100"/>
    <x v="511"/>
    <d v="2014-01-17T00:00:00"/>
    <n v="1"/>
    <m/>
    <m/>
  </r>
  <r>
    <x v="252"/>
    <x v="1197"/>
    <s v="13056-2"/>
    <n v="600"/>
    <n v="137"/>
    <x v="511"/>
    <d v="2014-01-18T00:00:00"/>
    <n v="1"/>
    <m/>
    <s v="CUSTOMER PARTS CAME LATE"/>
  </r>
  <r>
    <x v="364"/>
    <x v="1361"/>
    <s v="13093-2"/>
    <n v="100"/>
    <n v="100"/>
    <x v="512"/>
    <d v="2014-01-20T00:00:00"/>
    <n v="1"/>
    <m/>
    <m/>
  </r>
  <r>
    <x v="365"/>
    <x v="1362"/>
    <s v="13091-2"/>
    <n v="400"/>
    <n v="400"/>
    <x v="512"/>
    <d v="2014-01-20T00:00:00"/>
    <n v="1"/>
    <m/>
    <m/>
  </r>
  <r>
    <x v="186"/>
    <x v="125"/>
    <s v="13109-2"/>
    <n v="50"/>
    <n v="50"/>
    <x v="512"/>
    <d v="2014-01-20T00:00:00"/>
    <n v="1"/>
    <m/>
    <m/>
  </r>
  <r>
    <x v="84"/>
    <x v="180"/>
    <s v="12881-1"/>
    <n v="100"/>
    <n v="100"/>
    <x v="512"/>
    <d v="2014-01-23T00:00:00"/>
    <n v="1"/>
    <m/>
    <m/>
  </r>
  <r>
    <x v="7"/>
    <x v="9"/>
    <s v="13138-1"/>
    <n v="120"/>
    <n v="120"/>
    <x v="512"/>
    <d v="2014-01-21T00:00:00"/>
    <n v="1"/>
    <m/>
    <m/>
  </r>
  <r>
    <x v="33"/>
    <x v="269"/>
    <s v="13133-2"/>
    <n v="105"/>
    <n v="105"/>
    <x v="512"/>
    <d v="2014-01-27T00:00:00"/>
    <n v="1"/>
    <m/>
    <m/>
  </r>
  <r>
    <x v="33"/>
    <x v="169"/>
    <s v="3"/>
    <n v="100"/>
    <n v="100"/>
    <x v="512"/>
    <d v="2014-01-27T00:00:00"/>
    <n v="1"/>
    <m/>
    <m/>
  </r>
  <r>
    <x v="13"/>
    <x v="1363"/>
    <s v="13087-2"/>
    <n v="50"/>
    <n v="50"/>
    <x v="512"/>
    <d v="2014-01-17T00:00:00"/>
    <n v="1"/>
    <m/>
    <m/>
  </r>
  <r>
    <x v="89"/>
    <x v="197"/>
    <s v="13098-1"/>
    <n v="10"/>
    <n v="10"/>
    <x v="512"/>
    <d v="2014-01-23T00:00:00"/>
    <n v="1"/>
    <m/>
    <m/>
  </r>
  <r>
    <x v="333"/>
    <x v="1364"/>
    <s v="12969-2"/>
    <n v="100"/>
    <n v="98"/>
    <x v="512"/>
    <d v="2014-01-23T00:00:00"/>
    <n v="1"/>
    <m/>
    <s v="2 ASSY SEND FOR FIRST ARTICLE"/>
  </r>
  <r>
    <x v="90"/>
    <x v="777"/>
    <s v="12921-1"/>
    <n v="100"/>
    <n v="100"/>
    <x v="513"/>
    <d v="2014-01-24T00:00:00"/>
    <n v="1"/>
    <m/>
    <m/>
  </r>
  <r>
    <x v="348"/>
    <x v="1284"/>
    <s v="12853-2"/>
    <n v="20"/>
    <n v="20"/>
    <x v="513"/>
    <d v="2014-01-22T00:00:00"/>
    <n v="1"/>
    <m/>
    <s v="CUSTOMER APPROVE SAMPLE LATE"/>
  </r>
  <r>
    <x v="49"/>
    <x v="1170"/>
    <s v="13046-1"/>
    <n v="5"/>
    <n v="5"/>
    <x v="514"/>
    <d v="2014-01-24T00:00:00"/>
    <n v="1"/>
    <m/>
    <m/>
  </r>
  <r>
    <x v="50"/>
    <x v="1365"/>
    <s v="13110-1"/>
    <n v="500"/>
    <n v="500"/>
    <x v="514"/>
    <d v="2014-01-24T00:00:00"/>
    <n v="1"/>
    <m/>
    <m/>
  </r>
  <r>
    <x v="4"/>
    <x v="454"/>
    <s v="13114-1"/>
    <n v="400"/>
    <n v="125"/>
    <x v="514"/>
    <d v="2014-01-24T00:00:00"/>
    <n v="1"/>
    <m/>
    <s v="PARTIAL SHIPPING"/>
  </r>
  <r>
    <x v="179"/>
    <x v="235"/>
    <s v="13152-1"/>
    <n v="2000"/>
    <n v="2000"/>
    <x v="514"/>
    <d v="2014-01-22T00:00:00"/>
    <n v="1"/>
    <m/>
    <m/>
  </r>
  <r>
    <x v="349"/>
    <x v="96"/>
    <s v="13208-1"/>
    <n v="36"/>
    <n v="36"/>
    <x v="514"/>
    <d v="2014-01-22T00:00:00"/>
    <n v="1"/>
    <m/>
    <m/>
  </r>
  <r>
    <x v="243"/>
    <x v="839"/>
    <s v="13136-1"/>
    <n v="3000"/>
    <n v="3000"/>
    <x v="514"/>
    <d v="2014-01-30T00:00:00"/>
    <n v="1"/>
    <m/>
    <m/>
  </r>
  <r>
    <x v="31"/>
    <x v="1366"/>
    <s v="13150-1"/>
    <n v="10"/>
    <n v="10"/>
    <x v="514"/>
    <d v="2014-01-27T00:00:00"/>
    <n v="1"/>
    <m/>
    <s v="CREDIT CARD CAME LATE"/>
  </r>
  <r>
    <x v="31"/>
    <x v="1367"/>
    <s v="2"/>
    <n v="10"/>
    <n v="10"/>
    <x v="514"/>
    <d v="2014-05-06T00:00:00"/>
    <n v="1"/>
    <m/>
    <s v="CREDIT CARD CAME LATE"/>
  </r>
  <r>
    <x v="31"/>
    <x v="1368"/>
    <s v="3"/>
    <n v="10"/>
    <n v="10"/>
    <x v="514"/>
    <d v="2014-01-27T00:00:00"/>
    <n v="1"/>
    <m/>
    <s v="CREDIT CARD CAME LATE"/>
  </r>
  <r>
    <x v="33"/>
    <x v="652"/>
    <s v="13133-1"/>
    <n v="75"/>
    <n v="75"/>
    <x v="514"/>
    <d v="2014-01-27T00:00:00"/>
    <n v="1"/>
    <m/>
    <m/>
  </r>
  <r>
    <x v="63"/>
    <x v="330"/>
    <s v="13158-1"/>
    <n v="10000"/>
    <n v="10080"/>
    <x v="515"/>
    <d v="2014-01-23T00:00:00"/>
    <n v="1"/>
    <m/>
    <m/>
  </r>
  <r>
    <x v="63"/>
    <x v="330"/>
    <s v="13194-1"/>
    <n v="5000"/>
    <n v="5040"/>
    <x v="515"/>
    <d v="2014-01-23T00:00:00"/>
    <n v="1"/>
    <m/>
    <m/>
  </r>
  <r>
    <x v="123"/>
    <x v="283"/>
    <s v="13130-1"/>
    <n v="80"/>
    <n v="60"/>
    <x v="515"/>
    <d v="2014-01-24T00:00:00"/>
    <n v="1"/>
    <m/>
    <m/>
  </r>
  <r>
    <x v="76"/>
    <x v="400"/>
    <s v="13127-2"/>
    <n v="100"/>
    <n v="100"/>
    <x v="515"/>
    <d v="2014-01-22T00:00:00"/>
    <n v="1"/>
    <m/>
    <m/>
  </r>
  <r>
    <x v="86"/>
    <x v="1369"/>
    <s v="13231-1"/>
    <n v="5088"/>
    <n v="5088"/>
    <x v="515"/>
    <d v="2014-01-23T00:00:00"/>
    <n v="1"/>
    <m/>
    <m/>
  </r>
  <r>
    <x v="86"/>
    <x v="190"/>
    <s v="2"/>
    <n v="5088"/>
    <n v="5088"/>
    <x v="515"/>
    <d v="2014-01-23T00:00:00"/>
    <n v="1"/>
    <m/>
    <m/>
  </r>
  <r>
    <x v="88"/>
    <x v="1042"/>
    <s v="13161-3"/>
    <n v="350"/>
    <n v="350"/>
    <x v="515"/>
    <d v="2014-01-28T00:00:00"/>
    <n v="1"/>
    <m/>
    <m/>
  </r>
  <r>
    <x v="350"/>
    <x v="1370"/>
    <s v="13148-1"/>
    <n v="12"/>
    <n v="11"/>
    <x v="515"/>
    <d v="2014-01-28T00:00:00"/>
    <n v="1"/>
    <m/>
    <s v="1 ASSY PICKEDUP BY CUSTOMER"/>
  </r>
  <r>
    <x v="350"/>
    <x v="1371"/>
    <s v="13146-1"/>
    <n v="12"/>
    <n v="11"/>
    <x v="515"/>
    <d v="2014-01-28T00:00:00"/>
    <n v="1"/>
    <m/>
    <s v="1 ASSY PICKEDUP BY CUSTOMER"/>
  </r>
  <r>
    <x v="95"/>
    <x v="1372"/>
    <s v="13232-1"/>
    <n v="1"/>
    <n v="1"/>
    <x v="516"/>
    <d v="2014-01-31T00:00:00"/>
    <n v="1"/>
    <m/>
    <m/>
  </r>
  <r>
    <x v="217"/>
    <x v="721"/>
    <s v="13140-1"/>
    <n v="30"/>
    <n v="30"/>
    <x v="516"/>
    <d v="2014-01-27T00:00:00"/>
    <n v="1"/>
    <m/>
    <m/>
  </r>
  <r>
    <x v="366"/>
    <x v="1373"/>
    <s v="13230-1"/>
    <n v="2"/>
    <n v="2"/>
    <x v="516"/>
    <d v="2014-01-27T00:00:00"/>
    <n v="1"/>
    <m/>
    <m/>
  </r>
  <r>
    <x v="33"/>
    <x v="1040"/>
    <s v="13147-1"/>
    <n v="270"/>
    <n v="270"/>
    <x v="517"/>
    <d v="2014-01-29T00:00:00"/>
    <n v="1"/>
    <m/>
    <m/>
  </r>
  <r>
    <x v="1"/>
    <x v="227"/>
    <s v="13189-1"/>
    <n v="10"/>
    <n v="10"/>
    <x v="517"/>
    <d v="2014-01-28T00:00:00"/>
    <n v="1"/>
    <m/>
    <m/>
  </r>
  <r>
    <x v="63"/>
    <x v="649"/>
    <s v="13156-1"/>
    <n v="1500"/>
    <n v="1500"/>
    <x v="517"/>
    <d v="2014-01-28T00:00:00"/>
    <n v="1"/>
    <m/>
    <m/>
  </r>
  <r>
    <x v="229"/>
    <x v="1374"/>
    <s v="7029"/>
    <n v="40"/>
    <n v="40"/>
    <x v="517"/>
    <d v="2014-01-31T00:00:00"/>
    <n v="1"/>
    <m/>
    <m/>
  </r>
  <r>
    <x v="229"/>
    <x v="618"/>
    <s v="7030"/>
    <n v="8"/>
    <n v="8"/>
    <x v="517"/>
    <d v="2014-01-31T00:00:00"/>
    <n v="1"/>
    <m/>
    <m/>
  </r>
  <r>
    <x v="229"/>
    <x v="619"/>
    <s v="7031"/>
    <n v="10"/>
    <n v="10"/>
    <x v="517"/>
    <d v="2014-01-31T00:00:00"/>
    <n v="1"/>
    <m/>
    <m/>
  </r>
  <r>
    <x v="229"/>
    <x v="620"/>
    <s v="7032"/>
    <n v="10"/>
    <n v="10"/>
    <x v="517"/>
    <d v="2014-01-31T00:00:00"/>
    <n v="1"/>
    <m/>
    <m/>
  </r>
  <r>
    <x v="216"/>
    <x v="719"/>
    <s v="13162-1"/>
    <n v="300"/>
    <n v="300"/>
    <x v="518"/>
    <d v="2014-01-31T00:00:00"/>
    <n v="1"/>
    <m/>
    <m/>
  </r>
  <r>
    <x v="190"/>
    <x v="7"/>
    <s v="13137-1"/>
    <n v="21"/>
    <n v="21"/>
    <x v="518"/>
    <d v="2014-01-27T00:00:00"/>
    <n v="1"/>
    <m/>
    <m/>
  </r>
  <r>
    <x v="333"/>
    <x v="96"/>
    <s v="13207-1"/>
    <n v="6"/>
    <n v="6"/>
    <x v="518"/>
    <d v="2014-01-28T00:00:00"/>
    <n v="1"/>
    <m/>
    <m/>
  </r>
  <r>
    <x v="291"/>
    <x v="96"/>
    <s v="13217-1"/>
    <n v="5"/>
    <n v="5"/>
    <x v="518"/>
    <d v="2014-01-29T00:00:00"/>
    <n v="1"/>
    <m/>
    <m/>
  </r>
  <r>
    <x v="352"/>
    <x v="1375"/>
    <s v="13196-1"/>
    <n v="10"/>
    <n v="10"/>
    <x v="518"/>
    <d v="2014-02-03T00:00:00"/>
    <n v="1"/>
    <m/>
    <m/>
  </r>
  <r>
    <x v="131"/>
    <x v="167"/>
    <s v="13132-2"/>
    <n v="250"/>
    <n v="250"/>
    <x v="518"/>
    <d v="2014-01-31T00:00:00"/>
    <n v="1"/>
    <m/>
    <m/>
  </r>
  <r>
    <x v="15"/>
    <x v="556"/>
    <s v="13099-3"/>
    <n v="5"/>
    <n v="5"/>
    <x v="518"/>
    <d v="2014-01-27T00:00:00"/>
    <n v="1"/>
    <m/>
    <m/>
  </r>
  <r>
    <x v="88"/>
    <x v="1376"/>
    <s v="13179-1"/>
    <n v="20"/>
    <n v="20"/>
    <x v="518"/>
    <d v="2014-01-27T00:00:00"/>
    <n v="1"/>
    <m/>
    <m/>
  </r>
  <r>
    <x v="88"/>
    <x v="1377"/>
    <s v="2"/>
    <n v="20"/>
    <n v="20"/>
    <x v="518"/>
    <d v="2014-01-27T00:00:00"/>
    <n v="1"/>
    <m/>
    <m/>
  </r>
  <r>
    <x v="88"/>
    <x v="1378"/>
    <s v="3"/>
    <n v="20"/>
    <n v="20"/>
    <x v="518"/>
    <d v="2014-01-27T00:00:00"/>
    <n v="1"/>
    <m/>
    <m/>
  </r>
  <r>
    <x v="88"/>
    <x v="1379"/>
    <s v="4"/>
    <n v="20"/>
    <n v="20"/>
    <x v="518"/>
    <d v="2014-01-27T00:00:00"/>
    <n v="1"/>
    <m/>
    <m/>
  </r>
  <r>
    <x v="4"/>
    <x v="454"/>
    <s v="13114-1"/>
    <n v="400"/>
    <n v="275"/>
    <x v="519"/>
    <d v="2014-01-31T00:00:00"/>
    <n v="1"/>
    <m/>
    <m/>
  </r>
  <r>
    <x v="15"/>
    <x v="562"/>
    <s v="13025-3"/>
    <n v="5"/>
    <n v="5"/>
    <x v="519"/>
    <d v="2014-02-01T00:00:00"/>
    <n v="1"/>
    <m/>
    <m/>
  </r>
  <r>
    <x v="6"/>
    <x v="432"/>
    <s v="13172-1"/>
    <n v="50"/>
    <n v="54"/>
    <x v="519"/>
    <d v="2014-01-29T00:00:00"/>
    <n v="1"/>
    <m/>
    <m/>
  </r>
  <r>
    <x v="6"/>
    <x v="16"/>
    <s v="2"/>
    <n v="25"/>
    <n v="26"/>
    <x v="519"/>
    <d v="2014-01-29T00:00:00"/>
    <n v="1"/>
    <m/>
    <m/>
  </r>
  <r>
    <x v="217"/>
    <x v="721"/>
    <s v="12174-1"/>
    <n v="30"/>
    <n v="30"/>
    <x v="519"/>
    <d v="2014-01-30T00:00:00"/>
    <n v="1"/>
    <m/>
    <m/>
  </r>
  <r>
    <x v="47"/>
    <x v="1180"/>
    <s v="13192-1"/>
    <n v="10"/>
    <n v="10"/>
    <x v="519"/>
    <d v="2014-01-28T00:00:00"/>
    <n v="1"/>
    <m/>
    <s v="GND OK BUY CUSTOMER"/>
  </r>
  <r>
    <x v="15"/>
    <x v="858"/>
    <s v="13199-2"/>
    <n v="4"/>
    <n v="4"/>
    <x v="519"/>
    <d v="2014-01-30T00:00:00"/>
    <n v="1"/>
    <m/>
    <m/>
  </r>
  <r>
    <x v="346"/>
    <x v="1275"/>
    <s v="13044-2"/>
    <n v="250"/>
    <n v="250"/>
    <x v="520"/>
    <d v="2014-02-04T00:00:00"/>
    <n v="1"/>
    <m/>
    <m/>
  </r>
  <r>
    <x v="88"/>
    <x v="1062"/>
    <s v="13161-4"/>
    <n v="350"/>
    <n v="350"/>
    <x v="520"/>
    <d v="2014-01-29T00:00:00"/>
    <n v="1"/>
    <m/>
    <s v="RX MEDIC GIVE YOU WRONG CONNECTER"/>
  </r>
  <r>
    <x v="343"/>
    <x v="1012"/>
    <s v="13209-1"/>
    <n v="100"/>
    <n v="97"/>
    <x v="520"/>
    <d v="2014-01-31T00:00:00"/>
    <n v="1"/>
    <m/>
    <s v="NOT INUF CONNECTER"/>
  </r>
  <r>
    <x v="248"/>
    <x v="1295"/>
    <s v="13139-3"/>
    <n v="30"/>
    <n v="30"/>
    <x v="521"/>
    <d v="2014-01-30T00:00:00"/>
    <n v="1"/>
    <m/>
    <m/>
  </r>
  <r>
    <x v="1"/>
    <x v="188"/>
    <s v="13206-1"/>
    <n v="10"/>
    <n v="10"/>
    <x v="521"/>
    <d v="2014-01-30T00:00:00"/>
    <n v="1"/>
    <m/>
    <m/>
  </r>
  <r>
    <x v="18"/>
    <x v="1380"/>
    <s v="13187-2"/>
    <n v="25"/>
    <n v="25"/>
    <x v="521"/>
    <d v="2014-01-30T00:00:00"/>
    <n v="1"/>
    <m/>
    <m/>
  </r>
  <r>
    <x v="317"/>
    <x v="1381"/>
    <s v="13195-1"/>
    <n v="9"/>
    <n v="9"/>
    <x v="521"/>
    <d v="2014-01-31T00:00:00"/>
    <n v="1"/>
    <m/>
    <m/>
  </r>
  <r>
    <x v="210"/>
    <x v="829"/>
    <s v="13212-1"/>
    <n v="92"/>
    <n v="91"/>
    <x v="521"/>
    <d v="2014-01-31T00:00:00"/>
    <n v="1"/>
    <m/>
    <s v="PARS  SUPPLY  FOR 91"/>
  </r>
  <r>
    <x v="289"/>
    <x v="692"/>
    <s v="13246-1"/>
    <n v="20"/>
    <n v="20"/>
    <x v="521"/>
    <d v="2014-02-03T00:00:00"/>
    <n v="1"/>
    <m/>
    <m/>
  </r>
  <r>
    <x v="332"/>
    <x v="1222"/>
    <s v="13160-2"/>
    <n v="10"/>
    <n v="10"/>
    <x v="521"/>
    <d v="2014-02-07T00:00:00"/>
    <n v="1"/>
    <m/>
    <m/>
  </r>
  <r>
    <x v="29"/>
    <x v="392"/>
    <s v="13159-1"/>
    <n v="25"/>
    <n v="25"/>
    <x v="522"/>
    <d v="2014-02-04T00:00:00"/>
    <n v="1"/>
    <m/>
    <m/>
  </r>
  <r>
    <x v="29"/>
    <x v="746"/>
    <s v="2"/>
    <n v="10"/>
    <n v="10"/>
    <x v="522"/>
    <d v="2014-02-04T00:00:00"/>
    <n v="1"/>
    <m/>
    <m/>
  </r>
  <r>
    <x v="131"/>
    <x v="692"/>
    <s v="13247-1"/>
    <n v="32"/>
    <n v="32"/>
    <x v="522"/>
    <d v="2014-02-03T00:00:00"/>
    <n v="1"/>
    <m/>
    <m/>
  </r>
  <r>
    <x v="88"/>
    <x v="1382"/>
    <s v="131795"/>
    <n v="25"/>
    <n v="25"/>
    <x v="522"/>
    <d v="2014-02-03T00:00:00"/>
    <n v="1"/>
    <m/>
    <m/>
  </r>
  <r>
    <x v="88"/>
    <x v="1383"/>
    <s v="6"/>
    <n v="25"/>
    <n v="25"/>
    <x v="522"/>
    <d v="2014-02-03T00:00:00"/>
    <n v="1"/>
    <m/>
    <m/>
  </r>
  <r>
    <x v="88"/>
    <x v="1384"/>
    <s v="7"/>
    <n v="25"/>
    <n v="25"/>
    <x v="522"/>
    <d v="2014-02-03T00:00:00"/>
    <n v="1"/>
    <m/>
    <m/>
  </r>
  <r>
    <x v="88"/>
    <x v="1385"/>
    <s v="13180-1"/>
    <n v="25"/>
    <n v="25"/>
    <x v="522"/>
    <d v="2014-02-03T00:00:00"/>
    <n v="1"/>
    <m/>
    <m/>
  </r>
  <r>
    <x v="88"/>
    <x v="1386"/>
    <s v="13179-8"/>
    <n v="325"/>
    <n v="325"/>
    <x v="523"/>
    <d v="2014-02-03T00:00:00"/>
    <n v="1"/>
    <m/>
    <m/>
  </r>
  <r>
    <x v="188"/>
    <x v="1387"/>
    <s v="13255-1"/>
    <n v="10"/>
    <n v="10"/>
    <x v="523"/>
    <d v="2014-02-03T00:00:00"/>
    <n v="1"/>
    <m/>
    <m/>
  </r>
  <r>
    <x v="50"/>
    <x v="307"/>
    <s v="13153-1"/>
    <n v="250"/>
    <n v="250"/>
    <x v="523"/>
    <d v="2014-02-05T00:00:00"/>
    <n v="1"/>
    <m/>
    <m/>
  </r>
  <r>
    <x v="63"/>
    <x v="277"/>
    <s v="13157-1"/>
    <n v="10000"/>
    <n v="10082"/>
    <x v="523"/>
    <d v="2014-02-04T00:00:00"/>
    <n v="1"/>
    <m/>
    <m/>
  </r>
  <r>
    <x v="63"/>
    <x v="565"/>
    <s v="13190-1"/>
    <n v="1000"/>
    <n v="1000"/>
    <x v="523"/>
    <d v="2014-02-03T00:00:00"/>
    <n v="1"/>
    <m/>
    <m/>
  </r>
  <r>
    <x v="81"/>
    <x v="1388"/>
    <s v="13184-1"/>
    <n v="100"/>
    <n v="100"/>
    <x v="523"/>
    <d v="2014-02-07T00:00:00"/>
    <n v="1"/>
    <m/>
    <m/>
  </r>
  <r>
    <x v="15"/>
    <x v="556"/>
    <s v="13169-3"/>
    <n v="10"/>
    <n v="10"/>
    <x v="524"/>
    <d v="2014-02-11T00:00:00"/>
    <n v="1"/>
    <m/>
    <m/>
  </r>
  <r>
    <x v="15"/>
    <x v="562"/>
    <s v="13170-3"/>
    <n v="15"/>
    <n v="15"/>
    <x v="524"/>
    <d v="2014-02-07T00:00:00"/>
    <n v="1"/>
    <m/>
    <m/>
  </r>
  <r>
    <x v="42"/>
    <x v="179"/>
    <s v="13223-2"/>
    <n v="100"/>
    <n v="100"/>
    <x v="524"/>
    <d v="2014-02-10T00:00:00"/>
    <n v="1"/>
    <m/>
    <m/>
  </r>
  <r>
    <x v="105"/>
    <x v="239"/>
    <s v="13144-1"/>
    <n v="1000"/>
    <n v="1000"/>
    <x v="524"/>
    <d v="2014-02-06T00:00:00"/>
    <n v="1"/>
    <m/>
    <m/>
  </r>
  <r>
    <x v="123"/>
    <x v="185"/>
    <s v="13166-1"/>
    <n v="200"/>
    <n v="200"/>
    <x v="524"/>
    <d v="2014-02-07T00:00:00"/>
    <n v="1"/>
    <m/>
    <m/>
  </r>
  <r>
    <x v="123"/>
    <x v="184"/>
    <s v="2"/>
    <n v="400"/>
    <n v="400"/>
    <x v="524"/>
    <d v="2014-02-07T00:00:00"/>
    <n v="1"/>
    <m/>
    <m/>
  </r>
  <r>
    <x v="285"/>
    <x v="263"/>
    <s v="13164-2"/>
    <n v="31"/>
    <n v="31"/>
    <x v="524"/>
    <d v="2014-02-10T00:00:00"/>
    <n v="1"/>
    <m/>
    <m/>
  </r>
  <r>
    <x v="130"/>
    <x v="1389"/>
    <s v="13219-1"/>
    <n v="10"/>
    <n v="10"/>
    <x v="524"/>
    <d v="2014-02-05T00:00:00"/>
    <n v="1"/>
    <m/>
    <m/>
  </r>
  <r>
    <x v="291"/>
    <x v="89"/>
    <s v="13171-2"/>
    <n v="50"/>
    <n v="50"/>
    <x v="525"/>
    <d v="2014-02-07T00:00:00"/>
    <n v="1"/>
    <m/>
    <m/>
  </r>
  <r>
    <x v="47"/>
    <x v="1390"/>
    <s v="13215-1"/>
    <n v="10"/>
    <n v="10"/>
    <x v="525"/>
    <d v="2014-02-10T00:00:00"/>
    <n v="1"/>
    <m/>
    <m/>
  </r>
  <r>
    <x v="88"/>
    <x v="1376"/>
    <s v="13179-1"/>
    <n v="85"/>
    <n v="65"/>
    <x v="526"/>
    <d v="2014-02-10T00:00:00"/>
    <n v="1"/>
    <m/>
    <m/>
  </r>
  <r>
    <x v="88"/>
    <x v="1391"/>
    <s v="2"/>
    <n v="85"/>
    <n v="65"/>
    <x v="526"/>
    <d v="2014-02-10T00:00:00"/>
    <n v="1"/>
    <m/>
    <m/>
  </r>
  <r>
    <x v="88"/>
    <x v="618"/>
    <s v="3"/>
    <n v="85"/>
    <n v="65"/>
    <x v="526"/>
    <d v="2014-02-10T00:00:00"/>
    <n v="1"/>
    <m/>
    <m/>
  </r>
  <r>
    <x v="88"/>
    <x v="619"/>
    <s v="4"/>
    <n v="85"/>
    <n v="65"/>
    <x v="526"/>
    <d v="2014-02-10T00:00:00"/>
    <n v="1"/>
    <m/>
    <m/>
  </r>
  <r>
    <x v="350"/>
    <x v="692"/>
    <s v="13266-1"/>
    <n v="15"/>
    <n v="15"/>
    <x v="526"/>
    <d v="2014-02-13T00:00:00"/>
    <n v="1"/>
    <m/>
    <m/>
  </r>
  <r>
    <x v="13"/>
    <x v="1392"/>
    <s v="13153-2"/>
    <n v="50"/>
    <n v="50"/>
    <x v="526"/>
    <d v="2014-02-07T00:00:00"/>
    <n v="1"/>
    <m/>
    <m/>
  </r>
  <r>
    <x v="212"/>
    <x v="936"/>
    <s v="13173-1"/>
    <n v="150"/>
    <n v="150"/>
    <x v="526"/>
    <d v="2014-02-12T00:00:00"/>
    <n v="1"/>
    <m/>
    <m/>
  </r>
  <r>
    <x v="367"/>
    <x v="807"/>
    <s v="13228-1"/>
    <n v="24"/>
    <n v="24"/>
    <x v="526"/>
    <d v="2014-02-10T00:00:00"/>
    <n v="1"/>
    <m/>
    <m/>
  </r>
  <r>
    <x v="186"/>
    <x v="125"/>
    <s v="13188-1"/>
    <n v="50"/>
    <n v="50"/>
    <x v="526"/>
    <d v="2014-02-10T00:00:00"/>
    <n v="1"/>
    <m/>
    <m/>
  </r>
  <r>
    <x v="52"/>
    <x v="334"/>
    <s v="13193-1"/>
    <n v="50"/>
    <n v="50"/>
    <x v="526"/>
    <d v="2014-02-07T00:00:00"/>
    <n v="1"/>
    <m/>
    <m/>
  </r>
  <r>
    <x v="49"/>
    <x v="91"/>
    <s v="13218-1"/>
    <n v="10"/>
    <n v="10"/>
    <x v="526"/>
    <d v="2014-02-10T00:00:00"/>
    <n v="1"/>
    <m/>
    <m/>
  </r>
  <r>
    <x v="47"/>
    <x v="1393"/>
    <s v="13213-1"/>
    <n v="20"/>
    <n v="20"/>
    <x v="526"/>
    <d v="2014-02-10T00:00:00"/>
    <n v="1"/>
    <m/>
    <m/>
  </r>
  <r>
    <x v="90"/>
    <x v="473"/>
    <s v="13287-1"/>
    <n v="500"/>
    <n v="500"/>
    <x v="527"/>
    <s v="KANBAN"/>
    <n v="1"/>
    <m/>
    <m/>
  </r>
  <r>
    <x v="69"/>
    <x v="145"/>
    <s v="13254-1"/>
    <n v="150"/>
    <n v="150"/>
    <x v="527"/>
    <d v="2014-02-07T00:00:00"/>
    <n v="1"/>
    <m/>
    <m/>
  </r>
  <r>
    <x v="291"/>
    <x v="89"/>
    <s v="13185-1"/>
    <n v="80"/>
    <n v="80"/>
    <x v="527"/>
    <d v="2014-02-10T00:00:00"/>
    <n v="1"/>
    <m/>
    <m/>
  </r>
  <r>
    <x v="89"/>
    <x v="197"/>
    <s v="13286-1"/>
    <n v="2"/>
    <n v="2"/>
    <x v="527"/>
    <d v="2014-02-11T00:00:00"/>
    <n v="1"/>
    <m/>
    <m/>
  </r>
  <r>
    <x v="49"/>
    <x v="96"/>
    <s v="13289-1"/>
    <n v="1"/>
    <n v="1"/>
    <x v="527"/>
    <d v="2014-02-13T00:00:00"/>
    <n v="1"/>
    <m/>
    <m/>
  </r>
  <r>
    <x v="33"/>
    <x v="169"/>
    <s v="13267-1"/>
    <n v="52"/>
    <n v="52"/>
    <x v="527"/>
    <d v="2014-02-17T00:00:00"/>
    <n v="1"/>
    <m/>
    <m/>
  </r>
  <r>
    <x v="80"/>
    <x v="174"/>
    <s v="13229-1"/>
    <n v="50"/>
    <n v="50"/>
    <x v="527"/>
    <d v="2014-02-10T00:00:00"/>
    <n v="1"/>
    <m/>
    <m/>
  </r>
  <r>
    <x v="1"/>
    <x v="201"/>
    <s v="13259-2"/>
    <n v="10"/>
    <n v="10"/>
    <x v="527"/>
    <d v="2014-02-10T00:00:00"/>
    <n v="1"/>
    <m/>
    <m/>
  </r>
  <r>
    <x v="1"/>
    <x v="1394"/>
    <s v="4839L"/>
    <n v="15"/>
    <n v="15"/>
    <x v="527"/>
    <d v="2014-02-10T00:00:00"/>
    <n v="1"/>
    <m/>
    <m/>
  </r>
  <r>
    <x v="1"/>
    <x v="618"/>
    <s v="6010L"/>
    <n v="10"/>
    <n v="10"/>
    <x v="527"/>
    <d v="2014-02-10T00:00:00"/>
    <n v="1"/>
    <m/>
    <m/>
  </r>
  <r>
    <x v="1"/>
    <x v="137"/>
    <s v="13263-1"/>
    <n v="10"/>
    <n v="10"/>
    <x v="527"/>
    <d v="2014-02-11T00:00:00"/>
    <n v="1"/>
    <m/>
    <m/>
  </r>
  <r>
    <x v="1"/>
    <x v="99"/>
    <s v="13259-1"/>
    <n v="15"/>
    <n v="15"/>
    <x v="527"/>
    <d v="2014-02-10T00:00:00"/>
    <n v="1"/>
    <m/>
    <m/>
  </r>
  <r>
    <x v="49"/>
    <x v="1395"/>
    <s v="13151-2"/>
    <n v="10"/>
    <n v="10"/>
    <x v="528"/>
    <d v="2014-02-14T00:00:00"/>
    <n v="1"/>
    <m/>
    <m/>
  </r>
  <r>
    <x v="356"/>
    <x v="1396"/>
    <s v="13186-2"/>
    <n v="15"/>
    <n v="15"/>
    <x v="528"/>
    <d v="2014-02-12T00:00:00"/>
    <n v="1"/>
    <m/>
    <m/>
  </r>
  <r>
    <x v="210"/>
    <x v="1397"/>
    <s v="13216-1"/>
    <n v="132"/>
    <n v="132"/>
    <x v="528"/>
    <d v="2014-02-12T00:00:00"/>
    <n v="1"/>
    <m/>
    <m/>
  </r>
  <r>
    <x v="53"/>
    <x v="1398"/>
    <s v="13239-1"/>
    <n v="25"/>
    <n v="25"/>
    <x v="528"/>
    <d v="2014-02-10T00:00:00"/>
    <n v="1"/>
    <m/>
    <m/>
  </r>
  <r>
    <x v="50"/>
    <x v="92"/>
    <s v="13176-1"/>
    <n v="200"/>
    <n v="200"/>
    <x v="529"/>
    <d v="2014-02-14T00:00:00"/>
    <n v="1"/>
    <m/>
    <m/>
  </r>
  <r>
    <x v="15"/>
    <x v="858"/>
    <s v="13199-3"/>
    <n v="4"/>
    <n v="4"/>
    <x v="529"/>
    <d v="2014-02-12T00:00:00"/>
    <n v="1"/>
    <m/>
    <m/>
  </r>
  <r>
    <x v="169"/>
    <x v="828"/>
    <s v="13225-1"/>
    <n v="50"/>
    <n v="50"/>
    <x v="529"/>
    <d v="2014-02-14T00:00:00"/>
    <n v="1"/>
    <m/>
    <m/>
  </r>
  <r>
    <x v="156"/>
    <x v="871"/>
    <s v="13271-1"/>
    <n v="50"/>
    <n v="50"/>
    <x v="529"/>
    <d v="2014-02-12T00:00:00"/>
    <n v="1"/>
    <m/>
    <m/>
  </r>
  <r>
    <x v="150"/>
    <x v="96"/>
    <s v="13281-1"/>
    <n v="15"/>
    <n v="10"/>
    <x v="529"/>
    <d v="2014-02-12T00:00:00"/>
    <n v="1"/>
    <m/>
    <s v="CUSTOMER SEND ONLY 10 PCS PARTS"/>
  </r>
  <r>
    <x v="368"/>
    <x v="1399"/>
    <s v="1265-1"/>
    <n v="20"/>
    <n v="20"/>
    <x v="529"/>
    <d v="2014-02-14T00:00:00"/>
    <n v="1"/>
    <m/>
    <m/>
  </r>
  <r>
    <x v="359"/>
    <x v="507"/>
    <s v="12995-1"/>
    <n v="50"/>
    <n v="50"/>
    <x v="530"/>
    <d v="2014-02-14T00:00:00"/>
    <n v="1"/>
    <m/>
    <s v="CUSTOMER PARTS CAME LATE"/>
  </r>
  <r>
    <x v="359"/>
    <x v="508"/>
    <s v="3"/>
    <n v="50"/>
    <n v="50"/>
    <x v="530"/>
    <d v="2014-02-14T00:00:00"/>
    <n v="1"/>
    <m/>
    <s v="CUSTOMER PARTS CAME LATE"/>
  </r>
  <r>
    <x v="15"/>
    <x v="858"/>
    <s v="13199-4"/>
    <n v="4"/>
    <n v="4"/>
    <x v="530"/>
    <d v="2014-02-13T00:00:00"/>
    <n v="1"/>
    <m/>
    <m/>
  </r>
  <r>
    <x v="1"/>
    <x v="557"/>
    <s v="13299-1"/>
    <n v="10"/>
    <n v="10"/>
    <x v="530"/>
    <d v="2014-02-12T00:00:00"/>
    <n v="1"/>
    <m/>
    <m/>
  </r>
  <r>
    <x v="343"/>
    <x v="1012"/>
    <s v="13209-2"/>
    <n v="150"/>
    <n v="153"/>
    <x v="530"/>
    <d v="2014-12-14T00:00:00"/>
    <n v="1"/>
    <m/>
    <m/>
  </r>
  <r>
    <x v="93"/>
    <x v="126"/>
    <s v="13227-1"/>
    <n v="390"/>
    <n v="390"/>
    <x v="530"/>
    <d v="2014-02-14T00:00:00"/>
    <n v="1"/>
    <m/>
    <m/>
  </r>
  <r>
    <x v="258"/>
    <x v="639"/>
    <s v="13238-1"/>
    <n v="10"/>
    <n v="10"/>
    <x v="530"/>
    <d v="2014-02-18T00:00:00"/>
    <n v="1"/>
    <m/>
    <m/>
  </r>
  <r>
    <x v="121"/>
    <x v="411"/>
    <s v="13197-1"/>
    <n v="175"/>
    <n v="175"/>
    <x v="530"/>
    <d v="2014-02-14T00:00:00"/>
    <n v="1"/>
    <m/>
    <m/>
  </r>
  <r>
    <x v="16"/>
    <x v="1400"/>
    <s v="13261-1"/>
    <n v="2"/>
    <n v="2"/>
    <x v="530"/>
    <d v="2014-02-14T00:00:00"/>
    <n v="1"/>
    <m/>
    <m/>
  </r>
  <r>
    <x v="179"/>
    <x v="235"/>
    <s v="13152-2"/>
    <n v="2000"/>
    <n v="2000"/>
    <x v="530"/>
    <d v="2014-02-16T00:00:00"/>
    <n v="1"/>
    <m/>
    <m/>
  </r>
  <r>
    <x v="317"/>
    <x v="1401"/>
    <s v="13251-2"/>
    <n v="20"/>
    <n v="20"/>
    <x v="530"/>
    <d v="2014-02-14T00:00:00"/>
    <n v="1"/>
    <m/>
    <m/>
  </r>
  <r>
    <x v="369"/>
    <x v="1402"/>
    <s v="13135-1"/>
    <n v="25"/>
    <n v="25"/>
    <x v="530"/>
    <d v="2014-02-28T00:00:00"/>
    <n v="1"/>
    <m/>
    <m/>
  </r>
  <r>
    <x v="63"/>
    <x v="565"/>
    <s v="13190-2"/>
    <n v="1000"/>
    <n v="1000"/>
    <x v="531"/>
    <d v="2014-02-24T00:00:00"/>
    <n v="1"/>
    <m/>
    <m/>
  </r>
  <r>
    <x v="4"/>
    <x v="94"/>
    <s v="13249-1"/>
    <n v="50"/>
    <n v="55"/>
    <x v="531"/>
    <d v="2014-02-24T00:00:00"/>
    <n v="1"/>
    <m/>
    <m/>
  </r>
  <r>
    <x v="4"/>
    <x v="736"/>
    <s v="2"/>
    <n v="200"/>
    <n v="203"/>
    <x v="531"/>
    <d v="2014-02-24T00:00:00"/>
    <n v="1"/>
    <m/>
    <m/>
  </r>
  <r>
    <x v="15"/>
    <x v="858"/>
    <s v="13167-2"/>
    <n v="26"/>
    <n v="26"/>
    <x v="531"/>
    <d v="2014-02-19T00:00:00"/>
    <n v="1"/>
    <m/>
    <m/>
  </r>
  <r>
    <x v="15"/>
    <x v="52"/>
    <s v="13256-1"/>
    <n v="6"/>
    <n v="6"/>
    <x v="531"/>
    <d v="2014-02-21T00:00:00"/>
    <n v="1"/>
    <m/>
    <m/>
  </r>
  <r>
    <x v="350"/>
    <x v="1403"/>
    <s v="13301-1"/>
    <n v="12"/>
    <n v="12"/>
    <x v="531"/>
    <d v="2014-02-14T00:00:00"/>
    <n v="1"/>
    <m/>
    <s v="CUSTOMER PICKUP"/>
  </r>
  <r>
    <x v="6"/>
    <x v="311"/>
    <s v="13268-1"/>
    <n v="50"/>
    <n v="55"/>
    <x v="531"/>
    <d v="2014-02-18T00:00:00"/>
    <n v="1"/>
    <m/>
    <m/>
  </r>
  <r>
    <x v="316"/>
    <x v="1404"/>
    <s v="13257-1"/>
    <n v="50"/>
    <n v="50"/>
    <x v="531"/>
    <d v="2014-02-14T00:00:00"/>
    <n v="1"/>
    <m/>
    <s v="SNOW FOR TWO DAYS"/>
  </r>
  <r>
    <x v="121"/>
    <x v="281"/>
    <s v="13236-1"/>
    <n v="190"/>
    <n v="190"/>
    <x v="531"/>
    <d v="2014-02-14T00:00:00"/>
    <n v="1"/>
    <m/>
    <s v="SNOW FOR 2 DAYS"/>
  </r>
  <r>
    <x v="52"/>
    <x v="1405"/>
    <s v="13237-1"/>
    <n v="10"/>
    <n v="10"/>
    <x v="531"/>
    <d v="2014-02-14T00:00:00"/>
    <n v="1"/>
    <m/>
    <s v="SNOW FOR 2 DAYS"/>
  </r>
  <r>
    <x v="49"/>
    <x v="1406"/>
    <s v="13245-1"/>
    <n v="40"/>
    <n v="40"/>
    <x v="531"/>
    <d v="2014-02-17T00:00:00"/>
    <n v="1"/>
    <m/>
    <m/>
  </r>
  <r>
    <x v="49"/>
    <x v="933"/>
    <s v="2"/>
    <n v="40"/>
    <n v="40"/>
    <x v="531"/>
    <d v="2014-02-17T00:00:00"/>
    <n v="1"/>
    <m/>
    <m/>
  </r>
  <r>
    <x v="4"/>
    <x v="622"/>
    <s v="13211-1"/>
    <n v="400"/>
    <n v="400"/>
    <x v="531"/>
    <d v="2014-02-16T00:00:00"/>
    <n v="1"/>
    <m/>
    <m/>
  </r>
  <r>
    <x v="47"/>
    <x v="1407"/>
    <s v="13214-1"/>
    <n v="20"/>
    <n v="20"/>
    <x v="531"/>
    <d v="2014-02-17T00:00:00"/>
    <n v="1"/>
    <m/>
    <m/>
  </r>
  <r>
    <x v="47"/>
    <x v="1175"/>
    <s v="13220-1"/>
    <n v="10"/>
    <n v="10"/>
    <x v="531"/>
    <d v="2014-02-21T00:00:00"/>
    <n v="1"/>
    <m/>
    <m/>
  </r>
  <r>
    <x v="370"/>
    <x v="1408"/>
    <s v="13264-2"/>
    <n v="12"/>
    <n v="12"/>
    <x v="531"/>
    <d v="2014-02-20T00:00:00"/>
    <n v="1"/>
    <m/>
    <m/>
  </r>
  <r>
    <x v="290"/>
    <x v="1046"/>
    <s v="13183-1"/>
    <n v="50016"/>
    <n v="12000"/>
    <x v="531"/>
    <d v="2014-02-17T00:00:00"/>
    <n v="1"/>
    <m/>
    <m/>
  </r>
  <r>
    <x v="346"/>
    <x v="1275"/>
    <s v="13044-3"/>
    <n v="270"/>
    <n v="270"/>
    <x v="531"/>
    <d v="2014-03-14T00:00:00"/>
    <n v="1"/>
    <m/>
    <m/>
  </r>
  <r>
    <x v="105"/>
    <x v="239"/>
    <s v="13272-1"/>
    <n v="1000"/>
    <n v="1000"/>
    <x v="532"/>
    <d v="2014-02-20T00:00:00"/>
    <n v="1"/>
    <m/>
    <m/>
  </r>
  <r>
    <x v="8"/>
    <x v="306"/>
    <s v="13222-2"/>
    <n v="200"/>
    <n v="200"/>
    <x v="532"/>
    <d v="2014-02-21T00:00:00"/>
    <n v="1"/>
    <m/>
    <m/>
  </r>
  <r>
    <x v="42"/>
    <x v="702"/>
    <s v="13270-1"/>
    <n v="25"/>
    <n v="25"/>
    <x v="532"/>
    <d v="2014-03-03T00:00:00"/>
    <n v="1"/>
    <m/>
    <m/>
  </r>
  <r>
    <x v="15"/>
    <x v="57"/>
    <s v="13168-2"/>
    <n v="5"/>
    <n v="5"/>
    <x v="532"/>
    <d v="2014-02-21T00:00:00"/>
    <n v="1"/>
    <m/>
    <m/>
  </r>
  <r>
    <x v="200"/>
    <x v="1409"/>
    <s v="13280-1"/>
    <n v="100"/>
    <n v="100"/>
    <x v="532"/>
    <d v="2014-02-21T00:00:00"/>
    <n v="1"/>
    <m/>
    <m/>
  </r>
  <r>
    <x v="248"/>
    <x v="1410"/>
    <s v="13315-1"/>
    <n v="10"/>
    <n v="10"/>
    <x v="532"/>
    <d v="2014-02-19T00:00:00"/>
    <n v="1"/>
    <m/>
    <m/>
  </r>
  <r>
    <x v="47"/>
    <x v="1411"/>
    <s v="13221-1"/>
    <n v="10"/>
    <n v="10"/>
    <x v="532"/>
    <d v="2014-02-20T00:00:00"/>
    <n v="1"/>
    <m/>
    <m/>
  </r>
  <r>
    <x v="49"/>
    <x v="1395"/>
    <s v="13154-2"/>
    <n v="10"/>
    <n v="10"/>
    <x v="532"/>
    <d v="2014-02-20T00:00:00"/>
    <n v="1"/>
    <m/>
    <m/>
  </r>
  <r>
    <x v="4"/>
    <x v="1412"/>
    <s v="13311-1"/>
    <n v="10"/>
    <n v="10"/>
    <x v="532"/>
    <d v="2014-02-25T00:00:00"/>
    <n v="1"/>
    <m/>
    <m/>
  </r>
  <r>
    <x v="42"/>
    <x v="179"/>
    <s v="1323-3"/>
    <n v="100"/>
    <n v="100"/>
    <x v="533"/>
    <d v="2014-02-28T00:00:00"/>
    <n v="1"/>
    <m/>
    <m/>
  </r>
  <r>
    <x v="53"/>
    <x v="1413"/>
    <s v="13313-1"/>
    <n v="25"/>
    <n v="25"/>
    <x v="533"/>
    <d v="2014-02-21T00:00:00"/>
    <n v="1"/>
    <m/>
    <m/>
  </r>
  <r>
    <x v="285"/>
    <x v="256"/>
    <s v="13252-2"/>
    <n v="100"/>
    <n v="100"/>
    <x v="533"/>
    <d v="2014-02-26T00:00:00"/>
    <n v="1"/>
    <m/>
    <m/>
  </r>
  <r>
    <x v="343"/>
    <x v="1240"/>
    <s v="13284-2"/>
    <n v="25"/>
    <n v="25"/>
    <x v="533"/>
    <d v="2014-02-21T00:00:00"/>
    <n v="1"/>
    <m/>
    <m/>
  </r>
  <r>
    <x v="291"/>
    <x v="50"/>
    <s v="13250-2"/>
    <n v="30"/>
    <n v="30"/>
    <x v="533"/>
    <d v="2014-02-21T00:00:00"/>
    <n v="1"/>
    <m/>
    <m/>
  </r>
  <r>
    <x v="333"/>
    <x v="1310"/>
    <s v="13121-2"/>
    <n v="100"/>
    <n v="100"/>
    <x v="533"/>
    <d v="2014-02-28T00:00:00"/>
    <n v="1"/>
    <m/>
    <m/>
  </r>
  <r>
    <x v="333"/>
    <x v="1311"/>
    <s v="13210-1"/>
    <n v="100"/>
    <n v="100"/>
    <x v="533"/>
    <d v="2014-02-28T00:00:00"/>
    <n v="1"/>
    <m/>
    <m/>
  </r>
  <r>
    <x v="279"/>
    <x v="1007"/>
    <s v="13305-1"/>
    <n v="1"/>
    <n v="1"/>
    <x v="533"/>
    <d v="2014-02-27T00:00:00"/>
    <n v="1"/>
    <m/>
    <m/>
  </r>
  <r>
    <x v="95"/>
    <x v="96"/>
    <s v="13336-1"/>
    <n v="3"/>
    <n v="3"/>
    <x v="533"/>
    <d v="2014-02-28T00:00:00"/>
    <n v="1"/>
    <m/>
    <m/>
  </r>
  <r>
    <x v="18"/>
    <x v="711"/>
    <s v="13187-3"/>
    <n v="1000"/>
    <n v="864"/>
    <x v="534"/>
    <d v="2014-02-21T00:00:00"/>
    <n v="1"/>
    <m/>
    <m/>
  </r>
  <r>
    <x v="333"/>
    <x v="692"/>
    <s v="1334-1"/>
    <n v="1"/>
    <n v="1"/>
    <x v="534"/>
    <d v="2014-02-27T00:00:00"/>
    <n v="1"/>
    <m/>
    <m/>
  </r>
  <r>
    <x v="139"/>
    <x v="122"/>
    <s v="13243-2"/>
    <n v="10"/>
    <n v="10"/>
    <x v="534"/>
    <d v="2014-02-28T00:00:00"/>
    <n v="1"/>
    <m/>
    <m/>
  </r>
  <r>
    <x v="15"/>
    <x v="182"/>
    <s v="13200-2"/>
    <n v="10"/>
    <n v="10"/>
    <x v="534"/>
    <d v="2014-02-24T00:00:00"/>
    <n v="1"/>
    <m/>
    <m/>
  </r>
  <r>
    <x v="29"/>
    <x v="836"/>
    <s v="13333-1"/>
    <n v="1"/>
    <n v="1"/>
    <x v="534"/>
    <d v="2014-02-25T00:00:00"/>
    <n v="1"/>
    <m/>
    <m/>
  </r>
  <r>
    <x v="252"/>
    <x v="956"/>
    <s v="13084-2"/>
    <n v="1200"/>
    <n v="400"/>
    <x v="534"/>
    <d v="2014-02-25T00:00:00"/>
    <n v="1"/>
    <m/>
    <m/>
  </r>
  <r>
    <x v="360"/>
    <x v="1347"/>
    <s v="13094-2"/>
    <n v="125"/>
    <n v="125"/>
    <x v="534"/>
    <d v="2014-02-28T00:00:00"/>
    <n v="1"/>
    <m/>
    <m/>
  </r>
  <r>
    <x v="8"/>
    <x v="1414"/>
    <s v="13262-1"/>
    <n v="425"/>
    <n v="425"/>
    <x v="534"/>
    <d v="2014-02-25T00:00:00"/>
    <n v="1"/>
    <m/>
    <m/>
  </r>
  <r>
    <x v="4"/>
    <x v="1019"/>
    <s v="13314-1"/>
    <n v="25"/>
    <n v="27"/>
    <x v="534"/>
    <d v="2014-02-26T00:00:00"/>
    <n v="1"/>
    <m/>
    <m/>
  </r>
  <r>
    <x v="191"/>
    <x v="446"/>
    <s v="13065-2"/>
    <n v="250"/>
    <n v="250"/>
    <x v="534"/>
    <d v="2014-02-28T00:00:00"/>
    <n v="1"/>
    <m/>
    <m/>
  </r>
  <r>
    <x v="191"/>
    <x v="439"/>
    <s v="13068-2"/>
    <n v="250"/>
    <n v="250"/>
    <x v="534"/>
    <d v="2014-02-28T00:00:00"/>
    <n v="1"/>
    <m/>
    <m/>
  </r>
  <r>
    <x v="371"/>
    <x v="1415"/>
    <s v="13362-1"/>
    <n v="2"/>
    <n v="2"/>
    <x v="535"/>
    <d v="2014-02-24T00:00:00"/>
    <n v="1"/>
    <m/>
    <m/>
  </r>
  <r>
    <x v="33"/>
    <x v="436"/>
    <s v="13285-1"/>
    <n v="102"/>
    <n v="96"/>
    <x v="535"/>
    <d v="2014-03-03T00:00:00"/>
    <n v="1"/>
    <m/>
    <m/>
  </r>
  <r>
    <x v="33"/>
    <x v="169"/>
    <s v="2"/>
    <n v="102"/>
    <n v="102"/>
    <x v="535"/>
    <d v="2014-03-03T00:00:00"/>
    <n v="1"/>
    <m/>
    <m/>
  </r>
  <r>
    <x v="15"/>
    <x v="858"/>
    <s v="13199-5"/>
    <n v="4"/>
    <n v="4"/>
    <x v="535"/>
    <d v="2014-02-27T00:00:00"/>
    <n v="1"/>
    <m/>
    <m/>
  </r>
  <r>
    <x v="15"/>
    <x v="858"/>
    <s v="13240-2"/>
    <n v="5"/>
    <n v="5"/>
    <x v="535"/>
    <d v="2014-02-27T00:00:00"/>
    <n v="1"/>
    <m/>
    <m/>
  </r>
  <r>
    <x v="73"/>
    <x v="155"/>
    <s v="13092-2"/>
    <n v="10"/>
    <n v="10"/>
    <x v="535"/>
    <d v="2014-02-28T00:00:00"/>
    <n v="1"/>
    <m/>
    <m/>
  </r>
  <r>
    <x v="18"/>
    <x v="1416"/>
    <s v="13187-4"/>
    <n v="500"/>
    <n v="404"/>
    <x v="535"/>
    <d v="2014-02-28T00:00:00"/>
    <n v="1"/>
    <m/>
    <m/>
  </r>
  <r>
    <x v="15"/>
    <x v="52"/>
    <s v="13331-2"/>
    <n v="5"/>
    <n v="5"/>
    <x v="535"/>
    <d v="2014-03-17T00:00:00"/>
    <n v="1"/>
    <m/>
    <m/>
  </r>
  <r>
    <x v="316"/>
    <x v="346"/>
    <s v="13308-1"/>
    <n v="100"/>
    <n v="100"/>
    <x v="535"/>
    <d v="2014-02-28T00:00:00"/>
    <n v="1"/>
    <m/>
    <m/>
  </r>
  <r>
    <x v="15"/>
    <x v="33"/>
    <s v="13330-1"/>
    <n v="10"/>
    <n v="10"/>
    <x v="535"/>
    <d v="2014-03-07T00:00:00"/>
    <n v="1"/>
    <m/>
    <m/>
  </r>
  <r>
    <x v="248"/>
    <x v="842"/>
    <s v="12986-1"/>
    <n v="40"/>
    <n v="40"/>
    <x v="536"/>
    <d v="2014-03-14T00:00:00"/>
    <n v="1"/>
    <m/>
    <m/>
  </r>
  <r>
    <x v="111"/>
    <x v="252"/>
    <s v="13277-1"/>
    <n v="100"/>
    <n v="100"/>
    <x v="536"/>
    <d v="2014-03-05T00:00:00"/>
    <n v="1"/>
    <m/>
    <m/>
  </r>
  <r>
    <x v="334"/>
    <x v="1417"/>
    <s v="13360-1"/>
    <n v="15"/>
    <n v="15"/>
    <x v="536"/>
    <d v="2014-02-28T00:00:00"/>
    <n v="1"/>
    <m/>
    <m/>
  </r>
  <r>
    <x v="333"/>
    <x v="1311"/>
    <s v="13122-2"/>
    <n v="100"/>
    <n v="100"/>
    <x v="536"/>
    <d v="2014-02-28T00:00:00"/>
    <n v="1"/>
    <m/>
    <m/>
  </r>
  <r>
    <x v="333"/>
    <x v="1309"/>
    <s v="13120-3"/>
    <n v="100"/>
    <n v="100"/>
    <x v="536"/>
    <d v="2014-02-28T00:00:00"/>
    <n v="1"/>
    <m/>
    <m/>
  </r>
  <r>
    <x v="90"/>
    <x v="367"/>
    <s v="13376-1"/>
    <n v="250"/>
    <n v="250"/>
    <x v="537"/>
    <s v="KANBAN"/>
    <n v="1"/>
    <m/>
    <m/>
  </r>
  <r>
    <x v="15"/>
    <x v="57"/>
    <s v="13241-2"/>
    <n v="5"/>
    <n v="5"/>
    <x v="537"/>
    <d v="2014-03-27T00:00:00"/>
    <n v="1"/>
    <m/>
    <m/>
  </r>
  <r>
    <x v="47"/>
    <x v="1418"/>
    <s v="13242-1"/>
    <n v="50"/>
    <n v="50"/>
    <x v="537"/>
    <d v="2014-03-05T00:00:00"/>
    <n v="1"/>
    <m/>
    <m/>
  </r>
  <r>
    <x v="4"/>
    <x v="6"/>
    <s v="13276-1"/>
    <n v="100"/>
    <n v="108"/>
    <x v="537"/>
    <d v="2014-02-28T00:00:00"/>
    <n v="1"/>
    <m/>
    <m/>
  </r>
  <r>
    <x v="15"/>
    <x v="435"/>
    <s v="13292-2"/>
    <n v="10"/>
    <n v="10"/>
    <x v="537"/>
    <d v="2014-02-28T00:00:00"/>
    <n v="1"/>
    <m/>
    <m/>
  </r>
  <r>
    <x v="8"/>
    <x v="658"/>
    <s v="13222-1"/>
    <n v="300"/>
    <n v="300"/>
    <x v="538"/>
    <d v="2014-02-21T00:00:00"/>
    <n v="0"/>
    <m/>
    <s v="LATE FROM OUT SOURCE"/>
  </r>
  <r>
    <x v="53"/>
    <x v="932"/>
    <s v="13288-1"/>
    <n v="100"/>
    <n v="100"/>
    <x v="538"/>
    <d v="2014-03-05T00:00:00"/>
    <n v="1"/>
    <m/>
    <m/>
  </r>
  <r>
    <x v="333"/>
    <x v="1310"/>
    <s v="13121-3"/>
    <n v="100"/>
    <n v="100"/>
    <x v="538"/>
    <d v="2014-03-07T00:00:00"/>
    <n v="1"/>
    <m/>
    <m/>
  </r>
  <r>
    <x v="346"/>
    <x v="1275"/>
    <s v="13300-1"/>
    <n v="800"/>
    <n v="800"/>
    <x v="538"/>
    <d v="2014-03-03T00:00:00"/>
    <n v="1"/>
    <m/>
    <m/>
  </r>
  <r>
    <x v="123"/>
    <x v="433"/>
    <s v="13279-1"/>
    <n v="20"/>
    <n v="20"/>
    <x v="538"/>
    <d v="2014-03-03T00:00:00"/>
    <n v="1"/>
    <m/>
    <m/>
  </r>
  <r>
    <x v="248"/>
    <x v="96"/>
    <s v="13375-1"/>
    <n v="1"/>
    <n v="1"/>
    <x v="538"/>
    <d v="2014-03-10T00:00:00"/>
    <n v="1"/>
    <m/>
    <m/>
  </r>
  <r>
    <x v="248"/>
    <x v="96"/>
    <s v="13374-1"/>
    <n v="1"/>
    <n v="1"/>
    <x v="538"/>
    <d v="2014-03-10T00:00:00"/>
    <n v="1"/>
    <m/>
    <m/>
  </r>
  <r>
    <x v="290"/>
    <x v="1419"/>
    <s v="13183-1"/>
    <n v="50016"/>
    <n v="38016"/>
    <x v="538"/>
    <d v="2014-03-03T00:00:00"/>
    <n v="1"/>
    <m/>
    <m/>
  </r>
  <r>
    <x v="202"/>
    <x v="1294"/>
    <s v="13155-2"/>
    <n v="500"/>
    <n v="519"/>
    <x v="538"/>
    <d v="2014-03-10T00:00:00"/>
    <n v="1"/>
    <m/>
    <m/>
  </r>
  <r>
    <x v="121"/>
    <x v="411"/>
    <s v="13298-1"/>
    <n v="135"/>
    <n v="135"/>
    <x v="539"/>
    <d v="2014-03-05T00:00:00"/>
    <n v="1"/>
    <m/>
    <m/>
  </r>
  <r>
    <x v="15"/>
    <x v="731"/>
    <s v="13327-1"/>
    <n v="10"/>
    <n v="10"/>
    <x v="539"/>
    <d v="2014-03-07T00:00:00"/>
    <n v="1"/>
    <m/>
    <m/>
  </r>
  <r>
    <x v="49"/>
    <x v="1420"/>
    <s v="13282-2"/>
    <n v="10"/>
    <n v="10"/>
    <x v="539"/>
    <d v="2014-03-03T00:00:00"/>
    <n v="1"/>
    <m/>
    <m/>
  </r>
  <r>
    <x v="141"/>
    <x v="1421"/>
    <s v="13258-2"/>
    <n v="1"/>
    <n v="1"/>
    <x v="539"/>
    <d v="2014-03-27T00:00:00"/>
    <n v="1"/>
    <m/>
    <m/>
  </r>
  <r>
    <x v="73"/>
    <x v="156"/>
    <s v="13092-4"/>
    <n v="10"/>
    <n v="10"/>
    <x v="539"/>
    <d v="2014-03-07T00:00:00"/>
    <n v="1"/>
    <m/>
    <m/>
  </r>
  <r>
    <x v="53"/>
    <x v="939"/>
    <s v="13288-2"/>
    <n v="100"/>
    <n v="100"/>
    <x v="540"/>
    <d v="2014-03-05T00:00:00"/>
    <n v="1"/>
    <m/>
    <m/>
  </r>
  <r>
    <x v="47"/>
    <x v="1422"/>
    <s v="13319-1"/>
    <n v="20"/>
    <n v="20"/>
    <x v="540"/>
    <d v="2014-03-06T00:00:00"/>
    <n v="1"/>
    <m/>
    <m/>
  </r>
  <r>
    <x v="140"/>
    <x v="438"/>
    <s v="13356-1"/>
    <n v="500"/>
    <n v="500"/>
    <x v="540"/>
    <d v="2014-03-04T00:00:00"/>
    <n v="1"/>
    <m/>
    <m/>
  </r>
  <r>
    <x v="15"/>
    <x v="33"/>
    <s v="13203-1"/>
    <n v="10"/>
    <n v="10"/>
    <x v="540"/>
    <d v="2014-03-07T00:00:00"/>
    <n v="1"/>
    <m/>
    <m/>
  </r>
  <r>
    <x v="333"/>
    <x v="1311"/>
    <s v="13122-3"/>
    <n v="100"/>
    <n v="100"/>
    <x v="540"/>
    <d v="2014-03-07T00:00:00"/>
    <n v="1"/>
    <m/>
    <m/>
  </r>
  <r>
    <x v="350"/>
    <x v="1423"/>
    <s v="13359-1"/>
    <n v="20"/>
    <n v="20"/>
    <x v="540"/>
    <d v="2014-03-05T00:00:00"/>
    <n v="1"/>
    <m/>
    <m/>
  </r>
  <r>
    <x v="350"/>
    <x v="1424"/>
    <s v="13302-2"/>
    <n v="27"/>
    <n v="25"/>
    <x v="540"/>
    <d v="2014-03-05T00:00:00"/>
    <n v="1"/>
    <m/>
    <m/>
  </r>
  <r>
    <x v="350"/>
    <x v="1425"/>
    <s v="3"/>
    <n v="25"/>
    <n v="25"/>
    <x v="540"/>
    <d v="2014-03-05T00:00:00"/>
    <n v="1"/>
    <m/>
    <m/>
  </r>
  <r>
    <x v="16"/>
    <x v="1262"/>
    <s v="13350-1"/>
    <n v="5"/>
    <n v="5"/>
    <x v="541"/>
    <d v="2014-03-07T00:00:00"/>
    <n v="1"/>
    <m/>
    <m/>
  </r>
  <r>
    <x v="16"/>
    <x v="1426"/>
    <s v="13349-1"/>
    <n v="2"/>
    <n v="2"/>
    <x v="541"/>
    <d v="2014-03-07T00:00:00"/>
    <n v="1"/>
    <m/>
    <m/>
  </r>
  <r>
    <x v="53"/>
    <x v="1427"/>
    <s v="13365-1"/>
    <n v="25"/>
    <n v="25"/>
    <x v="541"/>
    <d v="2014-03-07T00:00:00"/>
    <n v="1"/>
    <m/>
    <m/>
  </r>
  <r>
    <x v="15"/>
    <x v="33"/>
    <s v="13366-5"/>
    <n v="10"/>
    <n v="10"/>
    <x v="541"/>
    <d v="2014-03-10T00:00:00"/>
    <n v="1"/>
    <m/>
    <m/>
  </r>
  <r>
    <x v="15"/>
    <x v="21"/>
    <s v="1"/>
    <n v="25"/>
    <n v="25"/>
    <x v="541"/>
    <d v="2014-03-10T00:00:00"/>
    <n v="1"/>
    <m/>
    <m/>
  </r>
  <r>
    <x v="18"/>
    <x v="286"/>
    <s v="13307-1"/>
    <n v="100"/>
    <n v="100"/>
    <x v="541"/>
    <d v="2014-03-10T00:00:00"/>
    <n v="1"/>
    <m/>
    <m/>
  </r>
  <r>
    <x v="18"/>
    <x v="279"/>
    <s v="13344-1"/>
    <n v="100"/>
    <n v="100"/>
    <x v="541"/>
    <d v="2014-03-10T00:00:00"/>
    <n v="1"/>
    <m/>
    <m/>
  </r>
  <r>
    <x v="23"/>
    <x v="390"/>
    <s v="13316-2"/>
    <n v="15"/>
    <n v="15"/>
    <x v="541"/>
    <d v="2014-03-05T00:00:00"/>
    <n v="1"/>
    <m/>
    <m/>
  </r>
  <r>
    <x v="131"/>
    <x v="1428"/>
    <s v="13303-2"/>
    <n v="100"/>
    <n v="100"/>
    <x v="542"/>
    <d v="2014-03-07T00:00:00"/>
    <n v="1"/>
    <m/>
    <m/>
  </r>
  <r>
    <x v="349"/>
    <x v="1429"/>
    <s v="13233-8"/>
    <n v="350"/>
    <n v="350"/>
    <x v="542"/>
    <d v="2014-03-10T00:00:00"/>
    <n v="1"/>
    <m/>
    <m/>
  </r>
  <r>
    <x v="333"/>
    <x v="1364"/>
    <s v="13126-2"/>
    <n v="100"/>
    <n v="100"/>
    <x v="542"/>
    <d v="2014-03-10T00:00:00"/>
    <n v="1"/>
    <m/>
    <m/>
  </r>
  <r>
    <x v="252"/>
    <x v="956"/>
    <s v="13084-2"/>
    <n v="1200"/>
    <n v="210"/>
    <x v="542"/>
    <d v="2014-03-07T00:00:00"/>
    <n v="1"/>
    <m/>
    <m/>
  </r>
  <r>
    <x v="254"/>
    <x v="1118"/>
    <s v="13290-1"/>
    <n v="280"/>
    <n v="280"/>
    <x v="543"/>
    <d v="2014-03-14T00:00:00"/>
    <n v="1"/>
    <m/>
    <m/>
  </r>
  <r>
    <x v="15"/>
    <x v="57"/>
    <s v="13291-2"/>
    <n v="5"/>
    <n v="5"/>
    <x v="544"/>
    <d v="2014-03-14T00:00:00"/>
    <n v="1"/>
    <m/>
    <m/>
  </r>
  <r>
    <x v="63"/>
    <x v="214"/>
    <s v="13354-1"/>
    <n v="15000"/>
    <n v="15030"/>
    <x v="544"/>
    <d v="2014-03-13T00:00:00"/>
    <n v="1"/>
    <m/>
    <m/>
  </r>
  <r>
    <x v="212"/>
    <x v="936"/>
    <s v="13309-1"/>
    <n v="500"/>
    <n v="500"/>
    <x v="544"/>
    <d v="2014-03-14T00:00:00"/>
    <n v="1"/>
    <m/>
    <m/>
  </r>
  <r>
    <x v="258"/>
    <x v="666"/>
    <s v="13278-1"/>
    <n v="150"/>
    <n v="150"/>
    <x v="544"/>
    <d v="2014-03-17T00:00:00"/>
    <n v="1"/>
    <m/>
    <m/>
  </r>
  <r>
    <x v="292"/>
    <x v="939"/>
    <s v="13323-1"/>
    <n v="50"/>
    <n v="50"/>
    <x v="544"/>
    <d v="2014-03-14T00:00:00"/>
    <n v="1"/>
    <m/>
    <m/>
  </r>
  <r>
    <x v="109"/>
    <x v="1430"/>
    <s v="13343-1"/>
    <n v="25"/>
    <n v="25"/>
    <x v="544"/>
    <d v="2014-03-12T00:00:00"/>
    <n v="1"/>
    <m/>
    <m/>
  </r>
  <r>
    <x v="127"/>
    <x v="312"/>
    <s v="13325-1"/>
    <n v="1000"/>
    <n v="1000"/>
    <x v="544"/>
    <d v="2014-03-10T00:00:00"/>
    <n v="1"/>
    <m/>
    <m/>
  </r>
  <r>
    <x v="127"/>
    <x v="296"/>
    <s v="2"/>
    <n v="1000"/>
    <n v="1000"/>
    <x v="544"/>
    <d v="2014-03-10T00:00:00"/>
    <n v="1"/>
    <m/>
    <m/>
  </r>
  <r>
    <x v="23"/>
    <x v="356"/>
    <s v="13353-6"/>
    <n v="15"/>
    <n v="15"/>
    <x v="544"/>
    <d v="2014-03-13T00:00:00"/>
    <n v="1"/>
    <m/>
    <m/>
  </r>
  <r>
    <x v="53"/>
    <x v="1431"/>
    <s v="13339-1"/>
    <n v="25"/>
    <n v="25"/>
    <x v="544"/>
    <d v="2014-03-10T00:00:00"/>
    <n v="1"/>
    <m/>
    <m/>
  </r>
  <r>
    <x v="4"/>
    <x v="1412"/>
    <s v="13395-1"/>
    <n v="10"/>
    <n v="10"/>
    <x v="544"/>
    <d v="2014-03-10T00:00:00"/>
    <n v="1"/>
    <m/>
    <m/>
  </r>
  <r>
    <x v="18"/>
    <x v="1147"/>
    <s v="13344-2"/>
    <n v="252"/>
    <n v="250"/>
    <x v="544"/>
    <d v="2014-03-12T00:00:00"/>
    <n v="1"/>
    <m/>
    <m/>
  </r>
  <r>
    <x v="23"/>
    <x v="1432"/>
    <s v="13353-4"/>
    <n v="15"/>
    <n v="15"/>
    <x v="544"/>
    <d v="2014-03-13T00:00:00"/>
    <n v="1"/>
    <m/>
    <m/>
  </r>
  <r>
    <x v="279"/>
    <x v="1319"/>
    <s v="13387-1"/>
    <n v="1"/>
    <n v="1"/>
    <x v="545"/>
    <d v="2014-03-12T00:00:00"/>
    <n v="1"/>
    <m/>
    <m/>
  </r>
  <r>
    <x v="279"/>
    <x v="1348"/>
    <s v="13040-1"/>
    <n v="2"/>
    <n v="2"/>
    <x v="545"/>
    <d v="2014-03-12T00:00:00"/>
    <n v="1"/>
    <m/>
    <s v="PARTS CAME LATE"/>
  </r>
  <r>
    <x v="131"/>
    <x v="1122"/>
    <s v="13248-2"/>
    <n v="100"/>
    <n v="100"/>
    <x v="546"/>
    <d v="2014-03-21T00:00:00"/>
    <n v="1"/>
    <m/>
    <m/>
  </r>
  <r>
    <x v="8"/>
    <x v="494"/>
    <s v="13283-1"/>
    <n v="300"/>
    <n v="300"/>
    <x v="545"/>
    <d v="2014-03-14T00:00:00"/>
    <n v="1"/>
    <m/>
    <m/>
  </r>
  <r>
    <x v="8"/>
    <x v="494"/>
    <s v="13297-1"/>
    <n v="75"/>
    <n v="75"/>
    <x v="545"/>
    <d v="2014-03-14T00:00:00"/>
    <n v="1"/>
    <m/>
    <m/>
  </r>
  <r>
    <x v="45"/>
    <x v="213"/>
    <s v="13382-1"/>
    <n v="250"/>
    <n v="250"/>
    <x v="545"/>
    <d v="2014-03-12T00:00:00"/>
    <n v="1"/>
    <m/>
    <m/>
  </r>
  <r>
    <x v="131"/>
    <x v="28"/>
    <s v="13304-5"/>
    <n v="200"/>
    <n v="200"/>
    <x v="547"/>
    <d v="2014-03-20T00:00:00"/>
    <n v="1"/>
    <m/>
    <m/>
  </r>
  <r>
    <x v="349"/>
    <x v="1433"/>
    <s v="13233-9"/>
    <n v="450"/>
    <n v="50"/>
    <x v="547"/>
    <d v="2014-03-24T00:00:00"/>
    <n v="1"/>
    <m/>
    <m/>
  </r>
  <r>
    <x v="349"/>
    <x v="1434"/>
    <s v="10"/>
    <n v="50"/>
    <n v="50"/>
    <x v="547"/>
    <d v="2014-03-24T00:00:00"/>
    <n v="1"/>
    <m/>
    <m/>
  </r>
  <r>
    <x v="349"/>
    <x v="1435"/>
    <s v="11"/>
    <n v="50"/>
    <n v="50"/>
    <x v="547"/>
    <d v="2014-03-24T00:00:00"/>
    <n v="1"/>
    <m/>
    <m/>
  </r>
  <r>
    <x v="8"/>
    <x v="69"/>
    <s v="13306-1"/>
    <n v="300"/>
    <n v="300"/>
    <x v="547"/>
    <d v="2014-03-14T00:00:00"/>
    <n v="1"/>
    <m/>
    <m/>
  </r>
  <r>
    <x v="364"/>
    <x v="1436"/>
    <s v="1338-2"/>
    <n v="100"/>
    <n v="100"/>
    <x v="547"/>
    <d v="2014-03-14T00:00:00"/>
    <n v="1"/>
    <m/>
    <m/>
  </r>
  <r>
    <x v="23"/>
    <x v="946"/>
    <s v="13361-2"/>
    <n v="6"/>
    <n v="6"/>
    <x v="546"/>
    <d v="2014-03-12T00:00:00"/>
    <n v="1"/>
    <m/>
    <m/>
  </r>
  <r>
    <x v="15"/>
    <x v="562"/>
    <s v="13202-3"/>
    <n v="5"/>
    <n v="5"/>
    <x v="546"/>
    <d v="2014-03-17T00:00:00"/>
    <n v="1"/>
    <m/>
    <m/>
  </r>
  <r>
    <x v="50"/>
    <x v="1437"/>
    <s v="13370-1"/>
    <n v="25"/>
    <n v="25"/>
    <x v="546"/>
    <d v="2014-03-14T00:00:00"/>
    <n v="1"/>
    <m/>
    <m/>
  </r>
  <r>
    <x v="49"/>
    <x v="911"/>
    <s v="13317-2"/>
    <n v="25"/>
    <n v="25"/>
    <x v="546"/>
    <d v="2014-03-17T00:00:00"/>
    <n v="1"/>
    <m/>
    <m/>
  </r>
  <r>
    <x v="131"/>
    <x v="32"/>
    <s v="13386-2"/>
    <n v="200"/>
    <n v="200"/>
    <x v="546"/>
    <d v="2014-03-28T00:00:00"/>
    <n v="1"/>
    <m/>
    <m/>
  </r>
  <r>
    <x v="131"/>
    <x v="167"/>
    <s v="13304-6"/>
    <n v="500"/>
    <n v="500"/>
    <x v="546"/>
    <d v="2014-03-20T00:00:00"/>
    <n v="1"/>
    <m/>
    <m/>
  </r>
  <r>
    <x v="15"/>
    <x v="52"/>
    <s v="13383-1"/>
    <n v="5"/>
    <n v="5"/>
    <x v="548"/>
    <d v="2014-03-17T00:00:00"/>
    <n v="1"/>
    <m/>
    <m/>
  </r>
  <r>
    <x v="49"/>
    <x v="1395"/>
    <s v="13320-2"/>
    <n v="20"/>
    <n v="20"/>
    <x v="548"/>
    <d v="2014-03-24T00:00:00"/>
    <n v="1"/>
    <m/>
    <m/>
  </r>
  <r>
    <x v="53"/>
    <x v="1438"/>
    <s v="13390-1"/>
    <n v="25"/>
    <n v="25"/>
    <x v="548"/>
    <d v="2014-03-14T00:00:00"/>
    <n v="1"/>
    <m/>
    <m/>
  </r>
  <r>
    <x v="316"/>
    <x v="1439"/>
    <s v="13381-1"/>
    <n v="25"/>
    <n v="25"/>
    <x v="548"/>
    <d v="2014-03-14T00:00:00"/>
    <n v="1"/>
    <m/>
    <m/>
  </r>
  <r>
    <x v="33"/>
    <x v="436"/>
    <s v="13285-1"/>
    <n v="102"/>
    <n v="6"/>
    <x v="548"/>
    <d v="2014-03-18T00:00:00"/>
    <n v="1"/>
    <m/>
    <s v="WE ALL READY SHIP 96 PCS"/>
  </r>
  <r>
    <x v="15"/>
    <x v="562"/>
    <s v="13368-2"/>
    <n v="5"/>
    <n v="5"/>
    <x v="548"/>
    <d v="2014-03-17T00:00:00"/>
    <n v="1"/>
    <m/>
    <m/>
  </r>
  <r>
    <x v="140"/>
    <x v="347"/>
    <s v="13356-2"/>
    <n v="500"/>
    <n v="500"/>
    <x v="548"/>
    <d v="2014-03-17T00:00:00"/>
    <n v="1"/>
    <m/>
    <m/>
  </r>
  <r>
    <x v="131"/>
    <x v="162"/>
    <s v="13304-4"/>
    <n v="500"/>
    <n v="400"/>
    <x v="548"/>
    <d v="2014-03-20T00:00:00"/>
    <n v="1"/>
    <m/>
    <m/>
  </r>
  <r>
    <x v="372"/>
    <x v="280"/>
    <s v="13384-1"/>
    <n v="30"/>
    <n v="30"/>
    <x v="548"/>
    <d v="2014-03-19T00:00:00"/>
    <n v="1"/>
    <m/>
    <m/>
  </r>
  <r>
    <x v="350"/>
    <x v="1440"/>
    <s v="13408-1"/>
    <n v="25"/>
    <n v="25"/>
    <x v="549"/>
    <d v="2014-03-14T00:00:00"/>
    <n v="1"/>
    <m/>
    <s v="PICKUP"/>
  </r>
  <r>
    <x v="350"/>
    <x v="1441"/>
    <s v="2"/>
    <n v="15"/>
    <n v="15"/>
    <x v="549"/>
    <d v="2014-03-14T00:00:00"/>
    <n v="1"/>
    <m/>
    <s v="PICKUP"/>
  </r>
  <r>
    <x v="90"/>
    <x v="1358"/>
    <s v="13433-1"/>
    <n v="350"/>
    <n v="350"/>
    <x v="549"/>
    <s v="KANBAN"/>
    <n v="1"/>
    <m/>
    <m/>
  </r>
  <r>
    <x v="18"/>
    <x v="1442"/>
    <s v="13421-1"/>
    <n v="25"/>
    <n v="25"/>
    <x v="549"/>
    <d v="2014-03-14T00:00:00"/>
    <n v="1"/>
    <m/>
    <m/>
  </r>
  <r>
    <x v="190"/>
    <x v="998"/>
    <s v="13378-1"/>
    <n v="10"/>
    <n v="10"/>
    <x v="549"/>
    <d v="2014-03-17T00:00:00"/>
    <n v="1"/>
    <m/>
    <m/>
  </r>
  <r>
    <x v="123"/>
    <x v="1050"/>
    <s v="13346-1"/>
    <n v="15"/>
    <n v="15"/>
    <x v="549"/>
    <d v="2014-03-18T00:00:00"/>
    <n v="1"/>
    <m/>
    <m/>
  </r>
  <r>
    <x v="373"/>
    <x v="465"/>
    <s v="13379-3"/>
    <n v="150"/>
    <n v="150"/>
    <x v="549"/>
    <d v="2014-03-18T00:00:00"/>
    <n v="1"/>
    <m/>
    <m/>
  </r>
  <r>
    <x v="373"/>
    <x v="176"/>
    <s v="4"/>
    <n v="75"/>
    <n v="75"/>
    <x v="549"/>
    <d v="2014-02-18T00:00:00"/>
    <n v="1"/>
    <m/>
    <m/>
  </r>
  <r>
    <x v="41"/>
    <x v="717"/>
    <s v="13318-2"/>
    <n v="200"/>
    <n v="200"/>
    <x v="549"/>
    <d v="2014-03-18T00:00:00"/>
    <n v="1"/>
    <m/>
    <m/>
  </r>
  <r>
    <x v="23"/>
    <x v="377"/>
    <s v="13353-5"/>
    <n v="15"/>
    <n v="15"/>
    <x v="549"/>
    <d v="2014-03-18T00:00:00"/>
    <n v="1"/>
    <m/>
    <m/>
  </r>
  <r>
    <x v="53"/>
    <x v="928"/>
    <s v="13364-1"/>
    <n v="100"/>
    <n v="100"/>
    <x v="550"/>
    <d v="2014-03-20T00:00:00"/>
    <n v="1"/>
    <m/>
    <m/>
  </r>
  <r>
    <x v="15"/>
    <x v="52"/>
    <s v="13204-1"/>
    <n v="5"/>
    <n v="5"/>
    <x v="550"/>
    <d v="2014-03-20T00:00:00"/>
    <n v="1"/>
    <m/>
    <m/>
  </r>
  <r>
    <x v="29"/>
    <x v="71"/>
    <s v="13380-1"/>
    <n v="200"/>
    <n v="200"/>
    <x v="551"/>
    <d v="2014-03-21T00:00:00"/>
    <n v="1"/>
    <m/>
    <m/>
  </r>
  <r>
    <x v="88"/>
    <x v="1043"/>
    <s v="13417-2"/>
    <n v="80"/>
    <n v="80"/>
    <x v="551"/>
    <d v="2014-03-20T00:00:00"/>
    <n v="1"/>
    <m/>
    <m/>
  </r>
  <r>
    <x v="374"/>
    <x v="1443"/>
    <s v="13342-2"/>
    <n v="50"/>
    <n v="50"/>
    <x v="551"/>
    <d v="2014-03-24T00:00:00"/>
    <n v="1"/>
    <m/>
    <m/>
  </r>
  <r>
    <x v="131"/>
    <x v="162"/>
    <s v="13304-4"/>
    <n v="500"/>
    <n v="100"/>
    <x v="551"/>
    <d v="2014-03-01T00:00:00"/>
    <n v="1"/>
    <m/>
    <s v="WE SHIP 400 ALL READY"/>
  </r>
  <r>
    <x v="16"/>
    <x v="1059"/>
    <s v="13406-1"/>
    <n v="64"/>
    <n v="62"/>
    <x v="551"/>
    <d v="2014-03-21T00:00:00"/>
    <n v="1"/>
    <m/>
    <s v="PANEL FORN 32UP"/>
  </r>
  <r>
    <x v="16"/>
    <x v="1444"/>
    <s v="13399-1"/>
    <n v="2"/>
    <n v="2"/>
    <x v="551"/>
    <d v="2014-03-21T00:00:00"/>
    <n v="1"/>
    <m/>
    <m/>
  </r>
  <r>
    <x v="356"/>
    <x v="1445"/>
    <s v="13363-1"/>
    <n v="10"/>
    <n v="10"/>
    <x v="551"/>
    <d v="2014-03-24T00:00:00"/>
    <n v="1"/>
    <m/>
    <m/>
  </r>
  <r>
    <x v="375"/>
    <x v="1446"/>
    <s v="13402-1"/>
    <n v="8"/>
    <n v="8"/>
    <x v="551"/>
    <d v="2014-03-19T00:00:00"/>
    <n v="1"/>
    <m/>
    <m/>
  </r>
  <r>
    <x v="42"/>
    <x v="179"/>
    <s v="13223-4"/>
    <n v="100"/>
    <n v="100"/>
    <x v="552"/>
    <d v="2014-03-28T00:00:00"/>
    <n v="1"/>
    <m/>
    <m/>
  </r>
  <r>
    <x v="42"/>
    <x v="702"/>
    <s v="13270-2"/>
    <n v="25"/>
    <n v="25"/>
    <x v="552"/>
    <d v="2014-04-01T00:00:00"/>
    <n v="1"/>
    <m/>
    <m/>
  </r>
  <r>
    <x v="285"/>
    <x v="96"/>
    <s v="13435-1"/>
    <n v="1"/>
    <n v="1"/>
    <x v="552"/>
    <d v="2014-03-21T00:00:00"/>
    <n v="1"/>
    <m/>
    <m/>
  </r>
  <r>
    <x v="376"/>
    <x v="1447"/>
    <s v="13377-1"/>
    <n v="8"/>
    <n v="8"/>
    <x v="552"/>
    <d v="2014-03-24T00:00:00"/>
    <n v="1"/>
    <m/>
    <m/>
  </r>
  <r>
    <x v="33"/>
    <x v="1448"/>
    <s v="13341-1"/>
    <n v="500"/>
    <n v="500"/>
    <x v="552"/>
    <d v="2014-03-25T00:00:00"/>
    <n v="1"/>
    <m/>
    <m/>
  </r>
  <r>
    <x v="49"/>
    <x v="692"/>
    <s v="13444-1"/>
    <n v="1"/>
    <n v="1"/>
    <x v="553"/>
    <d v="2014-03-26T00:00:00"/>
    <n v="1"/>
    <m/>
    <m/>
  </r>
  <r>
    <x v="49"/>
    <x v="1145"/>
    <s v="13394-1"/>
    <n v="1"/>
    <n v="1"/>
    <x v="553"/>
    <d v="2014-03-31T00:00:00"/>
    <n v="1"/>
    <m/>
    <m/>
  </r>
  <r>
    <x v="16"/>
    <x v="23"/>
    <s v="13439-1"/>
    <n v="10"/>
    <n v="10"/>
    <x v="553"/>
    <d v="2014-03-21T00:00:00"/>
    <n v="1"/>
    <m/>
    <m/>
  </r>
  <r>
    <x v="105"/>
    <x v="239"/>
    <s v="13393-1"/>
    <n v="1000"/>
    <n v="1000"/>
    <x v="553"/>
    <d v="2014-03-26T00:00:00"/>
    <n v="1"/>
    <m/>
    <m/>
  </r>
  <r>
    <x v="291"/>
    <x v="89"/>
    <s v="13371-1"/>
    <n v="65"/>
    <n v="65"/>
    <x v="553"/>
    <d v="2014-03-26T00:00:00"/>
    <n v="1"/>
    <m/>
    <m/>
  </r>
  <r>
    <x v="187"/>
    <x v="857"/>
    <s v="13310-2"/>
    <n v="500"/>
    <n v="500"/>
    <x v="553"/>
    <d v="2014-03-31T00:00:00"/>
    <n v="1"/>
    <m/>
    <m/>
  </r>
  <r>
    <x v="15"/>
    <x v="223"/>
    <s v="13340-2"/>
    <n v="10"/>
    <n v="10"/>
    <x v="553"/>
    <d v="2014-03-26T00:00:00"/>
    <n v="1"/>
    <m/>
    <m/>
  </r>
  <r>
    <x v="377"/>
    <x v="1449"/>
    <s v="13253-2"/>
    <n v="2"/>
    <n v="2"/>
    <x v="553"/>
    <d v="2014-03-25T00:00:00"/>
    <n v="1"/>
    <m/>
    <m/>
  </r>
  <r>
    <x v="252"/>
    <x v="956"/>
    <s v="13409-1"/>
    <n v="600"/>
    <n v="400"/>
    <x v="553"/>
    <d v="2014-03-31T00:00:00"/>
    <n v="1"/>
    <m/>
    <s v="CUSTOMER PICKUP"/>
  </r>
  <r>
    <x v="73"/>
    <x v="155"/>
    <s v="13322-2"/>
    <n v="40"/>
    <n v="40"/>
    <x v="554"/>
    <d v="2014-03-31T00:00:00"/>
    <n v="1"/>
    <m/>
    <m/>
  </r>
  <r>
    <x v="47"/>
    <x v="1450"/>
    <s v="13347-1"/>
    <n v="25"/>
    <n v="25"/>
    <x v="554"/>
    <d v="2014-03-26T00:00:00"/>
    <n v="1"/>
    <m/>
    <m/>
  </r>
  <r>
    <x v="15"/>
    <x v="64"/>
    <s v="13401-1"/>
    <n v="20"/>
    <n v="20"/>
    <x v="554"/>
    <d v="2014-03-26T00:00:00"/>
    <n v="1"/>
    <m/>
    <m/>
  </r>
  <r>
    <x v="15"/>
    <x v="57"/>
    <s v="13326-2"/>
    <n v="5"/>
    <n v="5"/>
    <x v="554"/>
    <d v="2014-03-25T00:00:00"/>
    <n v="1"/>
    <m/>
    <m/>
  </r>
  <r>
    <x v="95"/>
    <x v="96"/>
    <s v="13446-1"/>
    <n v="1"/>
    <n v="1"/>
    <x v="554"/>
    <d v="2014-04-02T00:00:00"/>
    <n v="1"/>
    <m/>
    <m/>
  </r>
  <r>
    <x v="370"/>
    <x v="1408"/>
    <s v="13412-2"/>
    <n v="12"/>
    <n v="12"/>
    <x v="554"/>
    <d v="2014-03-27T00:00:00"/>
    <n v="1"/>
    <m/>
    <m/>
  </r>
  <r>
    <x v="53"/>
    <x v="1181"/>
    <s v="13400-2"/>
    <n v="50"/>
    <n v="50"/>
    <x v="555"/>
    <d v="2014-03-26T00:00:00"/>
    <n v="1"/>
    <m/>
    <m/>
  </r>
  <r>
    <x v="285"/>
    <x v="547"/>
    <s v="13334-2"/>
    <n v="150"/>
    <n v="150"/>
    <x v="555"/>
    <d v="2014-03-28T00:00:00"/>
    <n v="1"/>
    <m/>
    <m/>
  </r>
  <r>
    <x v="285"/>
    <x v="263"/>
    <s v="13335-2"/>
    <n v="32"/>
    <n v="32"/>
    <x v="555"/>
    <d v="2014-03-28T00:00:00"/>
    <n v="1"/>
    <m/>
    <m/>
  </r>
  <r>
    <x v="15"/>
    <x v="182"/>
    <s v="13274-2"/>
    <n v="5"/>
    <n v="5"/>
    <x v="555"/>
    <d v="2014-03-27T00:00:00"/>
    <n v="1"/>
    <m/>
    <m/>
  </r>
  <r>
    <x v="116"/>
    <x v="376"/>
    <s v="13373-1"/>
    <n v="250"/>
    <n v="250"/>
    <x v="555"/>
    <d v="2014-03-27T00:00:00"/>
    <n v="1"/>
    <m/>
    <m/>
  </r>
  <r>
    <x v="32"/>
    <x v="56"/>
    <s v="13414-1"/>
    <n v="6"/>
    <n v="6"/>
    <x v="555"/>
    <d v="2014-03-25T00:00:00"/>
    <n v="1"/>
    <m/>
    <m/>
  </r>
  <r>
    <x v="15"/>
    <x v="1451"/>
    <s v="13296-3"/>
    <n v="5"/>
    <n v="5"/>
    <x v="556"/>
    <d v="2014-04-02T00:00:00"/>
    <n v="1"/>
    <m/>
    <m/>
  </r>
  <r>
    <x v="131"/>
    <x v="27"/>
    <s v="13324-3"/>
    <n v="200"/>
    <n v="200"/>
    <x v="556"/>
    <d v="2014-04-01T00:00:00"/>
    <n v="1"/>
    <m/>
    <m/>
  </r>
  <r>
    <x v="334"/>
    <x v="1417"/>
    <s v="13436-1"/>
    <n v="20"/>
    <n v="20"/>
    <x v="556"/>
    <d v="2014-03-28T00:00:00"/>
    <n v="1"/>
    <m/>
    <m/>
  </r>
  <r>
    <x v="42"/>
    <x v="743"/>
    <s v="13269-2"/>
    <n v="25"/>
    <n v="25"/>
    <x v="556"/>
    <d v="2014-04-01T00:00:00"/>
    <n v="1"/>
    <m/>
    <m/>
  </r>
  <r>
    <x v="258"/>
    <x v="639"/>
    <s v="13411-2"/>
    <n v="20"/>
    <n v="20"/>
    <x v="556"/>
    <d v="2014-04-01T00:00:00"/>
    <n v="1"/>
    <m/>
    <m/>
  </r>
  <r>
    <x v="256"/>
    <x v="892"/>
    <s v="13425-1"/>
    <n v="400"/>
    <n v="400"/>
    <x v="556"/>
    <d v="2014-04-03T00:00:00"/>
    <n v="1"/>
    <m/>
    <m/>
  </r>
  <r>
    <x v="90"/>
    <x v="1358"/>
    <s v="13433-2"/>
    <n v="350"/>
    <n v="350"/>
    <x v="556"/>
    <d v="2014-04-07T00:00:00"/>
    <n v="1"/>
    <m/>
    <m/>
  </r>
  <r>
    <x v="89"/>
    <x v="848"/>
    <s v="13115-1"/>
    <n v="61"/>
    <n v="61"/>
    <x v="556"/>
    <d v="2014-04-01T00:00:00"/>
    <n v="1"/>
    <m/>
    <m/>
  </r>
  <r>
    <x v="29"/>
    <x v="1247"/>
    <s v="13385-1"/>
    <n v="60"/>
    <n v="60"/>
    <x v="556"/>
    <d v="2014-03-27T00:00:00"/>
    <n v="1"/>
    <m/>
    <m/>
  </r>
  <r>
    <x v="15"/>
    <x v="52"/>
    <s v="13275-1"/>
    <n v="5"/>
    <n v="5"/>
    <x v="557"/>
    <d v="2014-04-04T00:00:00"/>
    <n v="1"/>
    <m/>
    <m/>
  </r>
  <r>
    <x v="47"/>
    <x v="1411"/>
    <s v="13388-1"/>
    <n v="10"/>
    <n v="11"/>
    <x v="557"/>
    <d v="2014-04-03T00:00:00"/>
    <n v="1"/>
    <m/>
    <m/>
  </r>
  <r>
    <x v="191"/>
    <x v="446"/>
    <s v="13066-2"/>
    <n v="250"/>
    <n v="250"/>
    <x v="557"/>
    <d v="2014-03-28T00:00:00"/>
    <n v="1"/>
    <m/>
    <m/>
  </r>
  <r>
    <x v="63"/>
    <x v="649"/>
    <s v="13404-1"/>
    <n v="1500"/>
    <n v="1500"/>
    <x v="557"/>
    <d v="2014-03-31T00:00:00"/>
    <n v="1"/>
    <m/>
    <m/>
  </r>
  <r>
    <x v="15"/>
    <x v="57"/>
    <s v="13294-2"/>
    <n v="5"/>
    <n v="5"/>
    <x v="557"/>
    <d v="2014-04-02T00:00:00"/>
    <n v="1"/>
    <m/>
    <m/>
  </r>
  <r>
    <x v="15"/>
    <x v="52"/>
    <s v="13293-2"/>
    <n v="5"/>
    <n v="5"/>
    <x v="558"/>
    <d v="2014-04-04T00:00:00"/>
    <n v="1"/>
    <m/>
    <m/>
  </r>
  <r>
    <x v="131"/>
    <x v="62"/>
    <s v="13324-4"/>
    <n v="200"/>
    <n v="200"/>
    <x v="558"/>
    <d v="2014-04-01T00:00:00"/>
    <n v="1"/>
    <m/>
    <m/>
  </r>
  <r>
    <x v="50"/>
    <x v="92"/>
    <s v="13418-1"/>
    <n v="200"/>
    <n v="200"/>
    <x v="558"/>
    <d v="2014-03-31T00:00:00"/>
    <n v="1"/>
    <m/>
    <m/>
  </r>
  <r>
    <x v="8"/>
    <x v="893"/>
    <s v="13407-1"/>
    <n v="50"/>
    <n v="50"/>
    <x v="558"/>
    <d v="2014-03-31T00:00:00"/>
    <n v="1"/>
    <m/>
    <m/>
  </r>
  <r>
    <x v="55"/>
    <x v="195"/>
    <s v="13419-1"/>
    <n v="48"/>
    <n v="48"/>
    <x v="558"/>
    <d v="2014-03-31T00:00:00"/>
    <n v="1"/>
    <m/>
    <m/>
  </r>
  <r>
    <x v="49"/>
    <x v="96"/>
    <s v="13454-1"/>
    <n v="1"/>
    <n v="1"/>
    <x v="558"/>
    <d v="2014-04-02T00:00:00"/>
    <n v="1"/>
    <m/>
    <m/>
  </r>
  <r>
    <x v="274"/>
    <x v="1215"/>
    <s v="13398-2"/>
    <n v="5"/>
    <n v="5"/>
    <x v="558"/>
    <d v="2014-04-03T00:00:00"/>
    <n v="1"/>
    <m/>
    <m/>
  </r>
  <r>
    <x v="378"/>
    <x v="1452"/>
    <s v="13391-2"/>
    <n v="7"/>
    <n v="7"/>
    <x v="558"/>
    <d v="2014-04-03T00:00:00"/>
    <n v="1"/>
    <m/>
    <m/>
  </r>
  <r>
    <x v="15"/>
    <x v="52"/>
    <s v="1336-1"/>
    <n v="5"/>
    <n v="5"/>
    <x v="559"/>
    <d v="2014-04-05T00:00:00"/>
    <n v="1"/>
    <m/>
    <m/>
  </r>
  <r>
    <x v="1"/>
    <x v="498"/>
    <s v="13458-1"/>
    <n v="15"/>
    <n v="15"/>
    <x v="559"/>
    <d v="2014-04-02T00:00:00"/>
    <n v="1"/>
    <m/>
    <m/>
  </r>
  <r>
    <x v="376"/>
    <x v="1453"/>
    <s v="13403-1"/>
    <n v="5"/>
    <n v="5"/>
    <x v="559"/>
    <d v="2014-04-02T00:00:00"/>
    <n v="1"/>
    <m/>
    <m/>
  </r>
  <r>
    <x v="53"/>
    <x v="215"/>
    <s v="13397-1"/>
    <n v="75"/>
    <n v="75"/>
    <x v="559"/>
    <d v="2014-04-01T00:00:00"/>
    <n v="1"/>
    <m/>
    <m/>
  </r>
  <r>
    <x v="252"/>
    <x v="1454"/>
    <s v="13453-2"/>
    <n v="200"/>
    <n v="199"/>
    <x v="559"/>
    <d v="2014-04-07T00:00:00"/>
    <n v="1"/>
    <m/>
    <m/>
  </r>
  <r>
    <x v="252"/>
    <x v="1455"/>
    <s v="3"/>
    <n v="200"/>
    <n v="199"/>
    <x v="559"/>
    <d v="2014-04-07T00:00:00"/>
    <n v="1"/>
    <m/>
    <m/>
  </r>
  <r>
    <x v="15"/>
    <x v="52"/>
    <s v="13369-2"/>
    <n v="5"/>
    <n v="5"/>
    <x v="560"/>
    <d v="2014-04-07T00:00:00"/>
    <n v="1"/>
    <m/>
    <m/>
  </r>
  <r>
    <x v="292"/>
    <x v="11"/>
    <s v="13428-1"/>
    <n v="100"/>
    <n v="100"/>
    <x v="560"/>
    <d v="2014-04-03T00:00:00"/>
    <n v="1"/>
    <m/>
    <m/>
  </r>
  <r>
    <x v="105"/>
    <x v="1456"/>
    <s v="13467-1"/>
    <n v="10"/>
    <n v="10"/>
    <x v="560"/>
    <d v="2014-04-04T00:00:00"/>
    <n v="1"/>
    <m/>
    <m/>
  </r>
  <r>
    <x v="15"/>
    <x v="562"/>
    <s v="13470-1"/>
    <n v="1"/>
    <n v="1"/>
    <x v="560"/>
    <d v="2014-04-04T00:00:00"/>
    <n v="1"/>
    <m/>
    <s v="REWORK"/>
  </r>
  <r>
    <x v="33"/>
    <x v="1457"/>
    <s v="13431-1"/>
    <n v="250"/>
    <n v="252"/>
    <x v="561"/>
    <d v="2014-04-04T00:00:00"/>
    <n v="1"/>
    <m/>
    <m/>
  </r>
  <r>
    <x v="28"/>
    <x v="211"/>
    <s v="13416-1"/>
    <n v="250"/>
    <n v="250"/>
    <x v="561"/>
    <d v="2014-04-04T00:00:00"/>
    <n v="1"/>
    <m/>
    <m/>
  </r>
  <r>
    <x v="29"/>
    <x v="403"/>
    <s v="13448-1"/>
    <n v="50"/>
    <n v="50"/>
    <x v="561"/>
    <d v="2014-04-04T00:00:00"/>
    <n v="1"/>
    <m/>
    <m/>
  </r>
  <r>
    <x v="169"/>
    <x v="476"/>
    <s v="13430-1"/>
    <n v="1000"/>
    <n v="1000"/>
    <x v="561"/>
    <d v="2014-04-07T00:00:00"/>
    <n v="1"/>
    <m/>
    <m/>
  </r>
  <r>
    <x v="15"/>
    <x v="52"/>
    <s v="13401-2"/>
    <n v="5"/>
    <n v="5"/>
    <x v="561"/>
    <d v="2014-04-04T00:00:00"/>
    <n v="1"/>
    <m/>
    <m/>
  </r>
  <r>
    <x v="131"/>
    <x v="1226"/>
    <s v="13424-2"/>
    <n v="108"/>
    <n v="108"/>
    <x v="561"/>
    <d v="2014-04-04T00:00:00"/>
    <n v="1"/>
    <m/>
    <m/>
  </r>
  <r>
    <x v="15"/>
    <x v="858"/>
    <s v="13273-2"/>
    <n v="5"/>
    <n v="5"/>
    <x v="562"/>
    <d v="2014-04-07T00:00:00"/>
    <n v="1"/>
    <m/>
    <m/>
  </r>
  <r>
    <x v="333"/>
    <x v="1310"/>
    <s v="13121-4"/>
    <n v="100"/>
    <n v="100"/>
    <x v="562"/>
    <d v="2014-04-09T00:00:00"/>
    <n v="1"/>
    <m/>
    <m/>
  </r>
  <r>
    <x v="93"/>
    <x v="24"/>
    <s v="13434-1"/>
    <n v="100"/>
    <n v="100"/>
    <x v="562"/>
    <d v="2014-04-07T00:00:00"/>
    <n v="1"/>
    <m/>
    <m/>
  </r>
  <r>
    <x v="258"/>
    <x v="282"/>
    <s v="13411-1"/>
    <n v="50"/>
    <n v="50"/>
    <x v="562"/>
    <d v="2014-04-09T00:00:00"/>
    <n v="1"/>
    <m/>
    <m/>
  </r>
  <r>
    <x v="4"/>
    <x v="1458"/>
    <s v="13405-1"/>
    <n v="50"/>
    <n v="50"/>
    <x v="562"/>
    <d v="2014-04-07T00:00:00"/>
    <n v="1"/>
    <m/>
    <m/>
  </r>
  <r>
    <x v="15"/>
    <x v="562"/>
    <s v="13296-4"/>
    <n v="5"/>
    <n v="5"/>
    <x v="563"/>
    <d v="2014-04-22T00:00:00"/>
    <n v="1"/>
    <m/>
    <m/>
  </r>
  <r>
    <x v="333"/>
    <x v="1311"/>
    <s v="13122-4"/>
    <n v="100"/>
    <n v="100"/>
    <x v="563"/>
    <d v="2014-04-09T00:00:00"/>
    <n v="1"/>
    <m/>
    <m/>
  </r>
  <r>
    <x v="333"/>
    <x v="1364"/>
    <s v="13357-2"/>
    <n v="100"/>
    <n v="100"/>
    <x v="563"/>
    <d v="2014-04-07T00:00:00"/>
    <n v="1"/>
    <m/>
    <m/>
  </r>
  <r>
    <x v="162"/>
    <x v="1276"/>
    <s v="13451-2"/>
    <n v="10"/>
    <n v="10"/>
    <x v="563"/>
    <d v="2014-04-11T00:00:00"/>
    <n v="1"/>
    <m/>
    <m/>
  </r>
  <r>
    <x v="15"/>
    <x v="556"/>
    <s v="13295-3"/>
    <n v="5"/>
    <n v="5"/>
    <x v="564"/>
    <d v="2014-04-11T00:00:00"/>
    <n v="1"/>
    <m/>
    <m/>
  </r>
  <r>
    <x v="8"/>
    <x v="1459"/>
    <s v="13422-1"/>
    <n v="25"/>
    <n v="25"/>
    <x v="564"/>
    <d v="2014-04-09T00:00:00"/>
    <n v="1"/>
    <m/>
    <m/>
  </r>
  <r>
    <x v="46"/>
    <x v="659"/>
    <s v="13426-1"/>
    <n v="100"/>
    <n v="100"/>
    <x v="564"/>
    <d v="2014-04-08T00:00:00"/>
    <n v="1"/>
    <m/>
    <m/>
  </r>
  <r>
    <x v="140"/>
    <x v="438"/>
    <s v="13463-1"/>
    <n v="500"/>
    <n v="505"/>
    <x v="564"/>
    <d v="2014-04-07T00:00:00"/>
    <n v="1"/>
    <m/>
    <m/>
  </r>
  <r>
    <x v="15"/>
    <x v="223"/>
    <s v="13423-1"/>
    <n v="5"/>
    <n v="5"/>
    <x v="565"/>
    <d v="2014-04-11T00:00:00"/>
    <n v="1"/>
    <m/>
    <m/>
  </r>
  <r>
    <x v="95"/>
    <x v="111"/>
    <s v="13355-2"/>
    <n v="75"/>
    <n v="75"/>
    <x v="565"/>
    <d v="2014-04-15T00:00:00"/>
    <n v="1"/>
    <m/>
    <m/>
  </r>
  <r>
    <x v="18"/>
    <x v="87"/>
    <s v="13437-1"/>
    <n v="25"/>
    <n v="25"/>
    <x v="565"/>
    <d v="2014-04-10T00:00:00"/>
    <n v="1"/>
    <m/>
    <m/>
  </r>
  <r>
    <x v="18"/>
    <x v="1380"/>
    <s v="2"/>
    <n v="25"/>
    <n v="25"/>
    <x v="565"/>
    <d v="2014-04-10T00:00:00"/>
    <n v="1"/>
    <m/>
    <m/>
  </r>
  <r>
    <x v="18"/>
    <x v="86"/>
    <s v="3"/>
    <n v="25"/>
    <n v="25"/>
    <x v="565"/>
    <d v="2014-04-10T00:00:00"/>
    <n v="1"/>
    <m/>
    <m/>
  </r>
  <r>
    <x v="18"/>
    <x v="25"/>
    <s v="4"/>
    <n v="500"/>
    <n v="500"/>
    <x v="565"/>
    <d v="2014-04-10T00:00:00"/>
    <n v="1"/>
    <m/>
    <m/>
  </r>
  <r>
    <x v="379"/>
    <x v="1460"/>
    <s v="13469-2"/>
    <n v="10"/>
    <n v="10"/>
    <x v="566"/>
    <d v="2014-04-11T00:00:00"/>
    <n v="1"/>
    <m/>
    <m/>
  </r>
  <r>
    <x v="15"/>
    <x v="57"/>
    <s v="13367-2"/>
    <n v="5"/>
    <n v="5"/>
    <x v="566"/>
    <d v="2014-04-11T00:00:00"/>
    <n v="1"/>
    <m/>
    <m/>
  </r>
  <r>
    <x v="18"/>
    <x v="1461"/>
    <s v="13472-2"/>
    <n v="100"/>
    <n v="100"/>
    <x v="566"/>
    <d v="2014-04-11T00:00:00"/>
    <n v="1"/>
    <m/>
    <m/>
  </r>
  <r>
    <x v="380"/>
    <x v="224"/>
    <s v="13445-1"/>
    <n v="100"/>
    <n v="100"/>
    <x v="566"/>
    <d v="2014-04-11T00:00:00"/>
    <n v="1"/>
    <m/>
    <m/>
  </r>
  <r>
    <x v="90"/>
    <x v="473"/>
    <s v="13497-1"/>
    <n v="500"/>
    <n v="500"/>
    <x v="566"/>
    <d v="2014-04-09T00:00:00"/>
    <n v="1"/>
    <m/>
    <m/>
  </r>
  <r>
    <x v="90"/>
    <x v="1358"/>
    <s v="13498-1"/>
    <n v="350"/>
    <n v="350"/>
    <x v="566"/>
    <d v="2014-04-09T00:00:00"/>
    <n v="1"/>
    <m/>
    <m/>
  </r>
  <r>
    <x v="15"/>
    <x v="223"/>
    <s v="13328-2"/>
    <n v="5"/>
    <n v="5"/>
    <x v="567"/>
    <d v="2014-04-18T00:00:00"/>
    <n v="1"/>
    <m/>
    <m/>
  </r>
  <r>
    <x v="191"/>
    <x v="439"/>
    <s v="13069-2"/>
    <n v="250"/>
    <n v="250"/>
    <x v="567"/>
    <d v="2014-04-11T00:00:00"/>
    <n v="1"/>
    <m/>
    <m/>
  </r>
  <r>
    <x v="88"/>
    <x v="1462"/>
    <s v="13441-2"/>
    <n v="500"/>
    <n v="325"/>
    <x v="567"/>
    <d v="2014-04-11T00:00:00"/>
    <n v="1"/>
    <m/>
    <m/>
  </r>
  <r>
    <x v="291"/>
    <x v="89"/>
    <s v="13443-2"/>
    <n v="85"/>
    <n v="85"/>
    <x v="568"/>
    <d v="2014-04-15T00:00:00"/>
    <n v="1"/>
    <m/>
    <m/>
  </r>
  <r>
    <x v="1"/>
    <x v="802"/>
    <s v="13502-1"/>
    <n v="10"/>
    <n v="10"/>
    <x v="568"/>
    <d v="2014-04-15T00:00:00"/>
    <n v="1"/>
    <m/>
    <m/>
  </r>
  <r>
    <x v="1"/>
    <x v="816"/>
    <s v="13479-1"/>
    <n v="10"/>
    <n v="10"/>
    <x v="568"/>
    <d v="2014-04-15T00:00:00"/>
    <n v="1"/>
    <m/>
    <m/>
  </r>
  <r>
    <x v="118"/>
    <x v="1463"/>
    <s v="13455-1"/>
    <n v="25"/>
    <n v="25"/>
    <x v="568"/>
    <d v="2014-04-15T00:00:00"/>
    <n v="1"/>
    <m/>
    <m/>
  </r>
  <r>
    <x v="88"/>
    <x v="1464"/>
    <s v="13432-2"/>
    <n v="25"/>
    <n v="25"/>
    <x v="568"/>
    <d v="2014-04-15T00:00:00"/>
    <n v="1"/>
    <m/>
    <m/>
  </r>
  <r>
    <x v="7"/>
    <x v="329"/>
    <s v="13427-1"/>
    <n v="512"/>
    <n v="512"/>
    <x v="568"/>
    <d v="2014-01-18T00:00:00"/>
    <n v="1"/>
    <m/>
    <m/>
  </r>
  <r>
    <x v="332"/>
    <x v="1222"/>
    <s v="13413-2"/>
    <n v="10"/>
    <n v="10"/>
    <x v="568"/>
    <d v="2014-04-14T00:00:00"/>
    <n v="1"/>
    <m/>
    <m/>
  </r>
  <r>
    <x v="381"/>
    <x v="1465"/>
    <s v="13496-1"/>
    <n v="20"/>
    <n v="20"/>
    <x v="568"/>
    <d v="2014-04-10T00:00:00"/>
    <n v="1"/>
    <m/>
    <s v="PICKUP"/>
  </r>
  <r>
    <x v="88"/>
    <x v="1187"/>
    <s v="13438-2"/>
    <n v="25"/>
    <n v="25"/>
    <x v="569"/>
    <d v="2014-04-17T00:00:00"/>
    <n v="1"/>
    <m/>
    <m/>
  </r>
  <r>
    <x v="16"/>
    <x v="23"/>
    <s v="13456-1"/>
    <n v="20"/>
    <n v="20"/>
    <x v="569"/>
    <d v="2014-04-15T00:00:00"/>
    <n v="1"/>
    <m/>
    <m/>
  </r>
  <r>
    <x v="286"/>
    <x v="96"/>
    <s v="13509-1"/>
    <n v="1"/>
    <n v="1"/>
    <x v="569"/>
    <d v="2014-04-17T00:00:00"/>
    <n v="1"/>
    <m/>
    <m/>
  </r>
  <r>
    <x v="18"/>
    <x v="48"/>
    <s v="13437-5"/>
    <n v="500"/>
    <n v="501"/>
    <x v="569"/>
    <d v="2014-04-18T00:00:00"/>
    <n v="1"/>
    <m/>
    <m/>
  </r>
  <r>
    <x v="88"/>
    <x v="1013"/>
    <s v="13492-2"/>
    <n v="10"/>
    <n v="10"/>
    <x v="569"/>
    <d v="2014-04-14T00:00:00"/>
    <n v="1"/>
    <m/>
    <m/>
  </r>
  <r>
    <x v="42"/>
    <x v="179"/>
    <s v="13224-2"/>
    <n v="100"/>
    <n v="100"/>
    <x v="570"/>
    <d v="2014-04-25T00:00:00"/>
    <n v="1"/>
    <m/>
    <m/>
  </r>
  <r>
    <x v="1"/>
    <x v="188"/>
    <s v="13502-2"/>
    <n v="10"/>
    <n v="10"/>
    <x v="570"/>
    <d v="2014-04-15T00:00:00"/>
    <n v="1"/>
    <m/>
    <m/>
  </r>
  <r>
    <x v="15"/>
    <x v="562"/>
    <s v="13368-3"/>
    <n v="5"/>
    <n v="5"/>
    <x v="571"/>
    <d v="2014-04-22T00:00:00"/>
    <n v="1"/>
    <m/>
    <m/>
  </r>
  <r>
    <x v="15"/>
    <x v="556"/>
    <s v="13351-3"/>
    <n v="5"/>
    <n v="5"/>
    <x v="571"/>
    <d v="2014-04-30T00:00:00"/>
    <n v="1"/>
    <m/>
    <m/>
  </r>
  <r>
    <x v="382"/>
    <x v="1466"/>
    <s v="13415-1"/>
    <n v="2000"/>
    <n v="2000"/>
    <x v="571"/>
    <d v="2014-04-21T00:00:00"/>
    <n v="1"/>
    <m/>
    <m/>
  </r>
  <r>
    <x v="33"/>
    <x v="169"/>
    <s v="13471-2"/>
    <n v="250"/>
    <n v="250"/>
    <x v="571"/>
    <d v="2014-04-17T00:00:00"/>
    <n v="1"/>
    <m/>
    <m/>
  </r>
  <r>
    <x v="140"/>
    <x v="347"/>
    <s v="13463-3"/>
    <n v="480"/>
    <n v="480"/>
    <x v="571"/>
    <d v="2014-04-24T00:00:00"/>
    <n v="1"/>
    <m/>
    <m/>
  </r>
  <r>
    <x v="140"/>
    <x v="714"/>
    <s v="2"/>
    <n v="25"/>
    <n v="25"/>
    <x v="571"/>
    <d v="2014-04-24T00:00:00"/>
    <n v="1"/>
    <m/>
    <m/>
  </r>
  <r>
    <x v="53"/>
    <x v="1413"/>
    <s v="13490-1"/>
    <n v="25"/>
    <n v="25"/>
    <x v="571"/>
    <d v="2014-04-16T00:00:00"/>
    <n v="1"/>
    <m/>
    <m/>
  </r>
  <r>
    <x v="15"/>
    <x v="33"/>
    <s v="13464-2"/>
    <n v="10"/>
    <n v="10"/>
    <x v="572"/>
    <d v="2014-04-21T00:00:00"/>
    <n v="1"/>
    <m/>
    <m/>
  </r>
  <r>
    <x v="95"/>
    <x v="110"/>
    <s v="13440-1"/>
    <n v="100"/>
    <n v="100"/>
    <x v="572"/>
    <d v="2014-04-25T00:00:00"/>
    <n v="1"/>
    <m/>
    <m/>
  </r>
  <r>
    <x v="136"/>
    <x v="338"/>
    <s v="13478-1"/>
    <n v="750"/>
    <n v="600"/>
    <x v="572"/>
    <d v="2014-04-17T00:00:00"/>
    <n v="1"/>
    <m/>
    <s v="CUSTOMER CALL"/>
  </r>
  <r>
    <x v="116"/>
    <x v="274"/>
    <s v="13457-1"/>
    <n v="200"/>
    <n v="200"/>
    <x v="572"/>
    <d v="2014-04-22T00:00:00"/>
    <n v="1"/>
    <m/>
    <m/>
  </r>
  <r>
    <x v="383"/>
    <x v="1467"/>
    <s v="13459-1"/>
    <n v="5"/>
    <n v="5"/>
    <x v="572"/>
    <d v="2014-04-21T00:00:00"/>
    <n v="1"/>
    <m/>
    <m/>
  </r>
  <r>
    <x v="146"/>
    <x v="180"/>
    <s v="13481-1"/>
    <n v="100"/>
    <n v="100"/>
    <x v="573"/>
    <d v="2014-04-25T00:00:00"/>
    <n v="1"/>
    <m/>
    <m/>
  </r>
  <r>
    <x v="42"/>
    <x v="743"/>
    <s v="13269-3"/>
    <n v="25"/>
    <n v="25"/>
    <x v="573"/>
    <d v="2014-05-01T00:00:00"/>
    <n v="1"/>
    <m/>
    <m/>
  </r>
  <r>
    <x v="42"/>
    <x v="702"/>
    <s v="13270-3"/>
    <n v="25"/>
    <n v="25"/>
    <x v="573"/>
    <d v="2014-05-01T00:00:00"/>
    <n v="1"/>
    <m/>
    <m/>
  </r>
  <r>
    <x v="333"/>
    <x v="1468"/>
    <s v="13410-2"/>
    <n v="2"/>
    <n v="2"/>
    <x v="573"/>
    <d v="2014-04-17T00:00:00"/>
    <n v="1"/>
    <m/>
    <s v="CUSTOMER PROGRAMER DID NOT WORK"/>
  </r>
  <r>
    <x v="156"/>
    <x v="1155"/>
    <s v="13495-1"/>
    <n v="500"/>
    <n v="500"/>
    <x v="574"/>
    <d v="2014-04-22T00:00:00"/>
    <n v="1"/>
    <m/>
    <m/>
  </r>
  <r>
    <x v="8"/>
    <x v="370"/>
    <s v="13462-2"/>
    <n v="150"/>
    <n v="150"/>
    <x v="574"/>
    <d v="2014-04-25T00:00:00"/>
    <n v="1"/>
    <m/>
    <m/>
  </r>
  <r>
    <x v="15"/>
    <x v="562"/>
    <s v="13352-3"/>
    <n v="5"/>
    <n v="5"/>
    <x v="574"/>
    <d v="2014-04-30T00:00:00"/>
    <n v="1"/>
    <m/>
    <m/>
  </r>
  <r>
    <x v="15"/>
    <x v="33"/>
    <s v="13537-1"/>
    <n v="20"/>
    <n v="20"/>
    <x v="575"/>
    <d v="2014-04-23T00:00:00"/>
    <n v="1"/>
    <m/>
    <m/>
  </r>
  <r>
    <x v="18"/>
    <x v="1469"/>
    <s v="13472-1"/>
    <n v="100"/>
    <n v="100"/>
    <x v="575"/>
    <d v="2014-04-25T00:00:00"/>
    <n v="1"/>
    <m/>
    <m/>
  </r>
  <r>
    <x v="81"/>
    <x v="1470"/>
    <s v="13482-1"/>
    <n v="100"/>
    <n v="100"/>
    <x v="575"/>
    <d v="2014-04-25T00:00:00"/>
    <n v="1"/>
    <m/>
    <m/>
  </r>
  <r>
    <x v="190"/>
    <x v="951"/>
    <s v="13466-1"/>
    <n v="25"/>
    <n v="25"/>
    <x v="576"/>
    <d v="2014-04-24T00:00:00"/>
    <n v="1"/>
    <m/>
    <m/>
  </r>
  <r>
    <x v="190"/>
    <x v="1171"/>
    <s v="13489-1"/>
    <n v="20"/>
    <n v="20"/>
    <x v="576"/>
    <d v="2014-04-24T00:00:00"/>
    <n v="1"/>
    <m/>
    <m/>
  </r>
  <r>
    <x v="15"/>
    <x v="57"/>
    <s v="13396-1"/>
    <n v="5"/>
    <n v="5"/>
    <x v="576"/>
    <d v="2014-05-02T00:00:00"/>
    <n v="1"/>
    <m/>
    <m/>
  </r>
  <r>
    <x v="292"/>
    <x v="1471"/>
    <s v="13529-1"/>
    <n v="10"/>
    <n v="10"/>
    <x v="576"/>
    <d v="2014-04-23T00:00:00"/>
    <n v="1"/>
    <m/>
    <m/>
  </r>
  <r>
    <x v="90"/>
    <x v="777"/>
    <s v="13372-1"/>
    <n v="100"/>
    <n v="100"/>
    <x v="577"/>
    <d v="2014-05-01T00:00:00"/>
    <n v="1"/>
    <m/>
    <m/>
  </r>
  <r>
    <x v="1"/>
    <x v="461"/>
    <s v="13493-1"/>
    <n v="25"/>
    <n v="25"/>
    <x v="577"/>
    <d v="2014-04-28T00:00:00"/>
    <n v="1"/>
    <m/>
    <m/>
  </r>
  <r>
    <x v="18"/>
    <x v="677"/>
    <s v="12463-1"/>
    <n v="200"/>
    <n v="200"/>
    <x v="577"/>
    <d v="2014-04-29T00:00:00"/>
    <n v="1"/>
    <m/>
    <m/>
  </r>
  <r>
    <x v="291"/>
    <x v="50"/>
    <s v="13483-1"/>
    <n v="40"/>
    <n v="40"/>
    <x v="578"/>
    <d v="2014-05-02T00:00:00"/>
    <n v="1"/>
    <m/>
    <m/>
  </r>
  <r>
    <x v="286"/>
    <x v="1184"/>
    <s v="13392-2"/>
    <n v="5"/>
    <n v="5"/>
    <x v="578"/>
    <d v="2014-05-08T00:00:00"/>
    <n v="1"/>
    <m/>
    <m/>
  </r>
  <r>
    <x v="81"/>
    <x v="1472"/>
    <s v="13524-1"/>
    <n v="100"/>
    <n v="100"/>
    <x v="579"/>
    <d v="2014-05-05T00:00:00"/>
    <n v="1"/>
    <m/>
    <m/>
  </r>
  <r>
    <x v="42"/>
    <x v="179"/>
    <s v="13224-3"/>
    <n v="100"/>
    <n v="100"/>
    <x v="579"/>
    <d v="2014-05-30T00:00:00"/>
    <n v="1"/>
    <m/>
    <m/>
  </r>
  <r>
    <x v="105"/>
    <x v="239"/>
    <s v="13476-1"/>
    <n v="1000"/>
    <n v="1000"/>
    <x v="579"/>
    <d v="2014-04-29T00:00:00"/>
    <n v="1"/>
    <m/>
    <m/>
  </r>
  <r>
    <x v="42"/>
    <x v="1255"/>
    <s v="13504-2"/>
    <n v="100"/>
    <n v="100"/>
    <x v="580"/>
    <d v="2014-05-05T00:00:00"/>
    <n v="1"/>
    <m/>
    <m/>
  </r>
  <r>
    <x v="191"/>
    <x v="96"/>
    <s v="13553-1"/>
    <n v="1"/>
    <n v="1"/>
    <x v="580"/>
    <d v="2014-04-30T00:00:00"/>
    <n v="1"/>
    <m/>
    <m/>
  </r>
  <r>
    <x v="384"/>
    <x v="692"/>
    <s v="13570-1"/>
    <n v="1"/>
    <n v="1"/>
    <x v="580"/>
    <d v="2014-05-01T00:00:00"/>
    <n v="1"/>
    <m/>
    <m/>
  </r>
  <r>
    <x v="95"/>
    <x v="725"/>
    <s v="13485-1"/>
    <n v="50"/>
    <n v="50"/>
    <x v="581"/>
    <d v="2014-06-11T00:00:00"/>
    <n v="1"/>
    <m/>
    <m/>
  </r>
  <r>
    <x v="8"/>
    <x v="1058"/>
    <s v="13462-1"/>
    <n v="135"/>
    <n v="135"/>
    <x v="581"/>
    <d v="2014-04-30T00:00:00"/>
    <n v="1"/>
    <m/>
    <m/>
  </r>
  <r>
    <x v="18"/>
    <x v="1473"/>
    <s v="12391-1"/>
    <n v="250"/>
    <n v="250"/>
    <x v="581"/>
    <d v="2014-05-02T00:00:00"/>
    <n v="1"/>
    <m/>
    <m/>
  </r>
  <r>
    <x v="7"/>
    <x v="352"/>
    <s v="13500-1"/>
    <n v="300"/>
    <n v="300"/>
    <x v="581"/>
    <d v="2014-05-07T00:00:00"/>
    <n v="1"/>
    <m/>
    <m/>
  </r>
  <r>
    <x v="63"/>
    <x v="330"/>
    <s v="13508-1"/>
    <n v="10000"/>
    <n v="10080"/>
    <x v="581"/>
    <d v="2014-04-30T00:00:00"/>
    <n v="1"/>
    <m/>
    <m/>
  </r>
  <r>
    <x v="89"/>
    <x v="197"/>
    <s v="13521-1"/>
    <n v="56"/>
    <n v="56"/>
    <x v="582"/>
    <d v="2014-05-05T00:00:00"/>
    <n v="1"/>
    <m/>
    <m/>
  </r>
  <r>
    <x v="18"/>
    <x v="1416"/>
    <s v="13499-1"/>
    <n v="100"/>
    <n v="100"/>
    <x v="582"/>
    <d v="2014-05-05T00:00:00"/>
    <n v="1"/>
    <m/>
    <m/>
  </r>
  <r>
    <x v="18"/>
    <x v="1020"/>
    <s v="2"/>
    <n v="20"/>
    <n v="20"/>
    <x v="582"/>
    <d v="2014-05-05T00:00:00"/>
    <n v="1"/>
    <m/>
    <m/>
  </r>
  <r>
    <x v="18"/>
    <x v="1474"/>
    <s v="13503-1"/>
    <n v="100"/>
    <n v="100"/>
    <x v="582"/>
    <d v="2014-05-06T00:00:00"/>
    <n v="1"/>
    <m/>
    <m/>
  </r>
  <r>
    <x v="63"/>
    <x v="332"/>
    <s v="13506-1"/>
    <n v="10000"/>
    <n v="10078"/>
    <x v="582"/>
    <d v="2014-05-06T00:00:00"/>
    <n v="1"/>
    <m/>
    <m/>
  </r>
  <r>
    <x v="333"/>
    <x v="1309"/>
    <s v="13120-3"/>
    <n v="100"/>
    <n v="100"/>
    <x v="582"/>
    <d v="2014-05-09T00:00:00"/>
    <n v="1"/>
    <m/>
    <m/>
  </r>
  <r>
    <x v="88"/>
    <x v="1014"/>
    <s v="13517-2"/>
    <n v="200"/>
    <n v="50"/>
    <x v="582"/>
    <d v="2014-05-01T00:00:00"/>
    <n v="1"/>
    <m/>
    <s v="wrong parts from cusomer"/>
  </r>
  <r>
    <x v="15"/>
    <x v="57"/>
    <s v="13447-1"/>
    <n v="7"/>
    <n v="7"/>
    <x v="583"/>
    <d v="2014-05-09T00:00:00"/>
    <n v="1"/>
    <m/>
    <m/>
  </r>
  <r>
    <x v="15"/>
    <x v="52"/>
    <s v="2"/>
    <n v="5"/>
    <n v="5"/>
    <x v="583"/>
    <d v="2014-05-09T00:00:00"/>
    <n v="1"/>
    <m/>
    <m/>
  </r>
  <r>
    <x v="60"/>
    <x v="374"/>
    <s v="13535-1"/>
    <n v="100"/>
    <n v="100"/>
    <x v="583"/>
    <d v="2014-05-05T00:00:00"/>
    <n v="1"/>
    <m/>
    <m/>
  </r>
  <r>
    <x v="90"/>
    <x v="300"/>
    <s v="13518-1"/>
    <n v="150"/>
    <n v="150"/>
    <x v="583"/>
    <d v="2014-05-09T00:00:00"/>
    <n v="1"/>
    <m/>
    <m/>
  </r>
  <r>
    <x v="15"/>
    <x v="1014"/>
    <s v="13517-2"/>
    <n v="200"/>
    <n v="150"/>
    <x v="583"/>
    <d v="2014-05-01T00:00:00"/>
    <n v="1"/>
    <m/>
    <s v="WE SHIP 50 04/30/14"/>
  </r>
  <r>
    <x v="334"/>
    <x v="1417"/>
    <s v="13555-1"/>
    <n v="50"/>
    <n v="50"/>
    <x v="584"/>
    <d v="2014-05-12T00:00:00"/>
    <n v="1"/>
    <m/>
    <m/>
  </r>
  <r>
    <x v="334"/>
    <x v="1475"/>
    <s v="13577-1"/>
    <n v="6"/>
    <n v="6"/>
    <x v="584"/>
    <d v="2014-05-19T00:00:00"/>
    <n v="1"/>
    <m/>
    <m/>
  </r>
  <r>
    <x v="385"/>
    <x v="1476"/>
    <s v="13475-1"/>
    <n v="25"/>
    <n v="25"/>
    <x v="584"/>
    <d v="2014-05-30T00:00:00"/>
    <n v="1"/>
    <m/>
    <m/>
  </r>
  <r>
    <x v="95"/>
    <x v="96"/>
    <s v="13582-1"/>
    <n v="7"/>
    <n v="7"/>
    <x v="584"/>
    <d v="2014-05-16T00:00:00"/>
    <n v="1"/>
    <m/>
    <m/>
  </r>
  <r>
    <x v="29"/>
    <x v="393"/>
    <s v="13576-1"/>
    <n v="20"/>
    <n v="20"/>
    <x v="585"/>
    <d v="2014-05-07T00:00:00"/>
    <n v="1"/>
    <m/>
    <m/>
  </r>
  <r>
    <x v="7"/>
    <x v="143"/>
    <s v="13505-1"/>
    <n v="500"/>
    <n v="525"/>
    <x v="586"/>
    <d v="2014-05-13T00:00:00"/>
    <n v="1"/>
    <m/>
    <m/>
  </r>
  <r>
    <x v="191"/>
    <x v="446"/>
    <s v="13067-2"/>
    <n v="250"/>
    <n v="250"/>
    <x v="586"/>
    <d v="2014-05-09T00:00:00"/>
    <n v="1"/>
    <m/>
    <m/>
  </r>
  <r>
    <x v="386"/>
    <x v="1477"/>
    <s v="13578-1"/>
    <n v="50"/>
    <n v="50"/>
    <x v="586"/>
    <d v="2014-05-07T00:00:00"/>
    <n v="1"/>
    <m/>
    <m/>
  </r>
  <r>
    <x v="210"/>
    <x v="829"/>
    <s v="13564-1"/>
    <n v="138"/>
    <n v="138"/>
    <x v="586"/>
    <d v="2014-05-15T00:00:00"/>
    <n v="1"/>
    <m/>
    <m/>
  </r>
  <r>
    <x v="8"/>
    <x v="313"/>
    <s v="13515-1"/>
    <n v="300"/>
    <n v="300"/>
    <x v="587"/>
    <d v="2014-05-09T00:00:00"/>
    <n v="1"/>
    <m/>
    <m/>
  </r>
  <r>
    <x v="90"/>
    <x v="473"/>
    <s v="13608-1"/>
    <n v="500"/>
    <n v="500"/>
    <x v="587"/>
    <d v="2014-05-13T00:00:00"/>
    <n v="1"/>
    <m/>
    <m/>
  </r>
  <r>
    <x v="252"/>
    <x v="1478"/>
    <s v="13599-1"/>
    <n v="200"/>
    <n v="148"/>
    <x v="587"/>
    <d v="2014-05-07T00:00:00"/>
    <n v="1"/>
    <m/>
    <s v="CUSTOMER PICKUP"/>
  </r>
  <r>
    <x v="387"/>
    <x v="1479"/>
    <s v="13530-2"/>
    <n v="475"/>
    <n v="48"/>
    <x v="587"/>
    <d v="2014-05-19T00:00:00"/>
    <n v="1"/>
    <m/>
    <s v="CUSTOMER SUPPLY BOARD"/>
  </r>
  <r>
    <x v="18"/>
    <x v="86"/>
    <s v="13534-1"/>
    <n v="50"/>
    <n v="50"/>
    <x v="588"/>
    <d v="2014-05-14T00:00:00"/>
    <n v="1"/>
    <m/>
    <m/>
  </r>
  <r>
    <x v="63"/>
    <x v="214"/>
    <s v="13533-1"/>
    <n v="15000"/>
    <n v="15030"/>
    <x v="588"/>
    <d v="2014-05-14T00:00:00"/>
    <n v="1"/>
    <m/>
    <m/>
  </r>
  <r>
    <x v="131"/>
    <x v="1226"/>
    <s v="13575-2"/>
    <n v="36"/>
    <n v="36"/>
    <x v="588"/>
    <d v="2014-05-13T00:00:00"/>
    <n v="1"/>
    <m/>
    <m/>
  </r>
  <r>
    <x v="15"/>
    <x v="435"/>
    <s v="13511-1"/>
    <n v="10"/>
    <n v="10"/>
    <x v="588"/>
    <d v="2014-05-13T00:00:00"/>
    <n v="1"/>
    <m/>
    <m/>
  </r>
  <r>
    <x v="387"/>
    <x v="1480"/>
    <s v="13528-2"/>
    <n v="70"/>
    <n v="70"/>
    <x v="588"/>
    <d v="2014-05-12T00:00:00"/>
    <n v="1"/>
    <m/>
    <m/>
  </r>
  <r>
    <x v="356"/>
    <x v="1349"/>
    <s v="13507-1"/>
    <n v="22"/>
    <n v="22"/>
    <x v="588"/>
    <d v="2014-05-12T00:00:00"/>
    <n v="1"/>
    <m/>
    <m/>
  </r>
  <r>
    <x v="371"/>
    <x v="1415"/>
    <s v="13558-2"/>
    <n v="50"/>
    <n v="45"/>
    <x v="588"/>
    <d v="2014-05-08T00:00:00"/>
    <n v="1"/>
    <m/>
    <s v="CUSTOMER PICKUP"/>
  </r>
  <r>
    <x v="248"/>
    <x v="863"/>
    <s v="12984-2"/>
    <n v="300"/>
    <n v="300"/>
    <x v="589"/>
    <d v="2014-05-19T00:00:00"/>
    <n v="1"/>
    <m/>
    <m/>
  </r>
  <r>
    <x v="248"/>
    <x v="1295"/>
    <s v="13139-2"/>
    <n v="30"/>
    <n v="30"/>
    <x v="589"/>
    <d v="2014-05-19T00:00:00"/>
    <n v="1"/>
    <m/>
    <m/>
  </r>
  <r>
    <x v="139"/>
    <x v="122"/>
    <s v="13541-1"/>
    <n v="10"/>
    <n v="10"/>
    <x v="589"/>
    <d v="2014-05-14T00:00:00"/>
    <n v="1"/>
    <m/>
    <m/>
  </r>
  <r>
    <x v="42"/>
    <x v="179"/>
    <s v="13224-4"/>
    <n v="100"/>
    <n v="100"/>
    <x v="589"/>
    <d v="2014-06-27T00:00:00"/>
    <n v="1"/>
    <m/>
    <m/>
  </r>
  <r>
    <x v="81"/>
    <x v="1481"/>
    <s v="13561-1"/>
    <n v="100"/>
    <n v="100"/>
    <x v="589"/>
    <d v="2014-05-20T00:00:00"/>
    <n v="1"/>
    <m/>
    <m/>
  </r>
  <r>
    <x v="88"/>
    <x v="1043"/>
    <s v="13562-2"/>
    <n v="175"/>
    <n v="175"/>
    <x v="590"/>
    <d v="2014-05-15T00:00:00"/>
    <n v="1"/>
    <m/>
    <m/>
  </r>
  <r>
    <x v="333"/>
    <x v="1468"/>
    <s v="13410-2"/>
    <n v="50"/>
    <n v="48"/>
    <x v="590"/>
    <d v="2014-05-16T00:00:00"/>
    <n v="1"/>
    <m/>
    <s v="WE ALL READY SHIP 2 FOR FIRST ARTICLE"/>
  </r>
  <r>
    <x v="53"/>
    <x v="215"/>
    <s v="13525-1"/>
    <n v="75"/>
    <n v="75"/>
    <x v="590"/>
    <d v="2014-05-15T00:00:00"/>
    <n v="1"/>
    <m/>
    <m/>
  </r>
  <r>
    <x v="100"/>
    <x v="577"/>
    <s v="13532-2"/>
    <n v="1000"/>
    <n v="1000"/>
    <x v="590"/>
    <d v="2014-01-15T00:00:00"/>
    <n v="1"/>
    <m/>
    <m/>
  </r>
  <r>
    <x v="100"/>
    <x v="502"/>
    <s v="13531-2"/>
    <n v="1000"/>
    <n v="1000"/>
    <x v="590"/>
    <d v="2014-05-15T00:00:00"/>
    <n v="1"/>
    <m/>
    <m/>
  </r>
  <r>
    <x v="252"/>
    <x v="1482"/>
    <s v="13599-1"/>
    <n v="200"/>
    <n v="44"/>
    <x v="590"/>
    <d v="2014-05-07T00:00:00"/>
    <n v="1"/>
    <m/>
    <s v="NOT ENOUGH PARTS"/>
  </r>
  <r>
    <x v="252"/>
    <x v="1483"/>
    <s v="13610-2"/>
    <n v="1"/>
    <n v="1"/>
    <x v="590"/>
    <d v="2014-06-03T00:00:00"/>
    <n v="1"/>
    <m/>
    <m/>
  </r>
  <r>
    <x v="388"/>
    <x v="1484"/>
    <s v="13617-2"/>
    <n v="1"/>
    <n v="1"/>
    <x v="590"/>
    <d v="2014-05-13T00:00:00"/>
    <n v="1"/>
    <m/>
    <s v="FIRST ARTICLE"/>
  </r>
  <r>
    <x v="252"/>
    <x v="96"/>
    <s v="13592-1"/>
    <n v="34"/>
    <n v="34"/>
    <x v="591"/>
    <d v="2014-05-16T00:00:00"/>
    <n v="1"/>
    <m/>
    <m/>
  </r>
  <r>
    <x v="252"/>
    <x v="1485"/>
    <s v="13573-2"/>
    <n v="200"/>
    <n v="190"/>
    <x v="591"/>
    <d v="2014-05-16T00:00:00"/>
    <n v="1"/>
    <m/>
    <m/>
  </r>
  <r>
    <x v="389"/>
    <x v="1486"/>
    <s v="13548-2"/>
    <n v="325"/>
    <n v="325"/>
    <x v="591"/>
    <d v="2014-05-19T00:00:00"/>
    <n v="1"/>
    <m/>
    <m/>
  </r>
  <r>
    <x v="346"/>
    <x v="1275"/>
    <s v="13598-1"/>
    <n v="100"/>
    <n v="100"/>
    <x v="591"/>
    <d v="2014-05-15T00:00:00"/>
    <n v="1"/>
    <m/>
    <m/>
  </r>
  <r>
    <x v="47"/>
    <x v="1487"/>
    <s v="13540-1"/>
    <n v="20"/>
    <n v="20"/>
    <x v="591"/>
    <d v="2014-05-19T00:00:00"/>
    <n v="1"/>
    <m/>
    <m/>
  </r>
  <r>
    <x v="53"/>
    <x v="1181"/>
    <s v="13400-3"/>
    <n v="50"/>
    <n v="50"/>
    <x v="591"/>
    <d v="2014-05-20T00:00:00"/>
    <n v="1"/>
    <m/>
    <m/>
  </r>
  <r>
    <x v="63"/>
    <x v="604"/>
    <s v="13568-1"/>
    <n v="50"/>
    <n v="50"/>
    <x v="591"/>
    <d v="2014-05-16T00:00:00"/>
    <n v="1"/>
    <m/>
    <m/>
  </r>
  <r>
    <x v="123"/>
    <x v="80"/>
    <s v="13552-1"/>
    <n v="32"/>
    <n v="32"/>
    <x v="591"/>
    <d v="2014-05-16T00:00:00"/>
    <n v="1"/>
    <m/>
    <m/>
  </r>
  <r>
    <x v="15"/>
    <x v="21"/>
    <s v="13464-1"/>
    <n v="25"/>
    <n v="25"/>
    <x v="591"/>
    <d v="2014-05-20T00:00:00"/>
    <n v="1"/>
    <m/>
    <m/>
  </r>
  <r>
    <x v="248"/>
    <x v="878"/>
    <s v="13061-2"/>
    <n v="25"/>
    <n v="25"/>
    <x v="591"/>
    <d v="2014-06-02T00:00:00"/>
    <n v="1"/>
    <m/>
    <m/>
  </r>
  <r>
    <x v="390"/>
    <x v="96"/>
    <s v="13607-1"/>
    <n v="1"/>
    <n v="1"/>
    <x v="591"/>
    <d v="2014-05-15T00:00:00"/>
    <n v="1"/>
    <m/>
    <m/>
  </r>
  <r>
    <x v="387"/>
    <x v="1479"/>
    <s v="13530-2"/>
    <n v="475"/>
    <n v="300"/>
    <x v="591"/>
    <d v="2014-05-19T00:00:00"/>
    <n v="1"/>
    <m/>
    <m/>
  </r>
  <r>
    <x v="391"/>
    <x v="1488"/>
    <s v="13618-1"/>
    <n v="1"/>
    <n v="1"/>
    <x v="591"/>
    <d v="2014-05-19T00:00:00"/>
    <n v="1"/>
    <m/>
    <m/>
  </r>
  <r>
    <x v="371"/>
    <x v="1415"/>
    <s v="13558-2"/>
    <n v="50"/>
    <n v="5"/>
    <x v="591"/>
    <d v="2014-05-15T00:00:00"/>
    <n v="1"/>
    <m/>
    <m/>
  </r>
  <r>
    <x v="131"/>
    <x v="611"/>
    <s v="13629-1"/>
    <n v="125"/>
    <n v="125"/>
    <x v="592"/>
    <d v="2014-05-20T00:00:00"/>
    <n v="1"/>
    <m/>
    <m/>
  </r>
  <r>
    <x v="387"/>
    <x v="1479"/>
    <s v="13530-2"/>
    <n v="127"/>
    <n v="127"/>
    <x v="592"/>
    <d v="2014-05-19T00:00:00"/>
    <n v="1"/>
    <m/>
    <m/>
  </r>
  <r>
    <x v="388"/>
    <x v="1484"/>
    <s v="13617-2"/>
    <n v="600"/>
    <n v="300"/>
    <x v="592"/>
    <d v="2014-05-15T00:00:00"/>
    <n v="1"/>
    <m/>
    <s v="SAMPLE APPROVE CAME LATE"/>
  </r>
  <r>
    <x v="53"/>
    <x v="1489"/>
    <s v="13589-2"/>
    <n v="50"/>
    <n v="25"/>
    <x v="592"/>
    <d v="2014-05-30T00:00:00"/>
    <n v="1"/>
    <m/>
    <s v="CUSTOMER ASK "/>
  </r>
  <r>
    <x v="88"/>
    <x v="1462"/>
    <s v="13441-2"/>
    <n v="500"/>
    <n v="175"/>
    <x v="593"/>
    <d v="2014-05-19T00:00:00"/>
    <n v="1"/>
    <m/>
    <m/>
  </r>
  <r>
    <x v="291"/>
    <x v="89"/>
    <s v="13563-1"/>
    <n v="60"/>
    <n v="60"/>
    <x v="593"/>
    <d v="2014-05-20T00:00:00"/>
    <n v="1"/>
    <m/>
    <m/>
  </r>
  <r>
    <x v="47"/>
    <x v="1490"/>
    <s v="13590-1"/>
    <n v="20"/>
    <n v="20"/>
    <x v="593"/>
    <d v="2014-05-19T00:00:00"/>
    <n v="1"/>
    <m/>
    <m/>
  </r>
  <r>
    <x v="78"/>
    <x v="1491"/>
    <s v="13580-1"/>
    <n v="20"/>
    <n v="20"/>
    <x v="593"/>
    <d v="2014-05-19T00:00:00"/>
    <n v="1"/>
    <m/>
    <m/>
  </r>
  <r>
    <x v="15"/>
    <x v="52"/>
    <s v="13488-1"/>
    <n v="5"/>
    <n v="5"/>
    <x v="594"/>
    <d v="2014-05-23T00:00:00"/>
    <n v="1"/>
    <m/>
    <m/>
  </r>
  <r>
    <x v="63"/>
    <x v="171"/>
    <s v="13559-1"/>
    <n v="15000"/>
    <n v="15030"/>
    <x v="594"/>
    <d v="2014-05-20T00:00:00"/>
    <n v="1"/>
    <m/>
    <m/>
  </r>
  <r>
    <x v="46"/>
    <x v="544"/>
    <s v="13606-1"/>
    <n v="220"/>
    <n v="220"/>
    <x v="594"/>
    <d v="2014-05-20T00:00:00"/>
    <n v="1"/>
    <m/>
    <m/>
  </r>
  <r>
    <x v="42"/>
    <x v="692"/>
    <s v="13626-1"/>
    <n v="164"/>
    <n v="164"/>
    <x v="594"/>
    <d v="2014-05-22T00:00:00"/>
    <n v="1"/>
    <m/>
    <m/>
  </r>
  <r>
    <x v="191"/>
    <x v="96"/>
    <s v="13603-1"/>
    <n v="2"/>
    <n v="2"/>
    <x v="594"/>
    <d v="2014-05-16T00:00:00"/>
    <n v="1"/>
    <m/>
    <m/>
  </r>
  <r>
    <x v="131"/>
    <x v="1226"/>
    <s v="13573-3"/>
    <n v="180"/>
    <n v="180"/>
    <x v="595"/>
    <d v="2014-05-26T00:00:00"/>
    <n v="1"/>
    <m/>
    <m/>
  </r>
  <r>
    <x v="289"/>
    <x v="1340"/>
    <s v="13013-3"/>
    <n v="25"/>
    <n v="12"/>
    <x v="595"/>
    <d v="2014-05-19T00:00:00"/>
    <n v="1"/>
    <m/>
    <s v="WAS ON HOLD FOR COD"/>
  </r>
  <r>
    <x v="93"/>
    <x v="24"/>
    <s v="13522-1"/>
    <n v="100"/>
    <n v="100"/>
    <x v="595"/>
    <d v="2014-05-23T00:00:00"/>
    <n v="1"/>
    <m/>
    <m/>
  </r>
  <r>
    <x v="47"/>
    <x v="1492"/>
    <s v="13539-1"/>
    <n v="10"/>
    <n v="10"/>
    <x v="595"/>
    <d v="2014-05-23T00:00:00"/>
    <n v="1"/>
    <m/>
    <m/>
  </r>
  <r>
    <x v="42"/>
    <x v="692"/>
    <s v="13622-1"/>
    <n v="36"/>
    <n v="36"/>
    <x v="595"/>
    <d v="2014-05-23T00:00:00"/>
    <n v="1"/>
    <m/>
    <m/>
  </r>
  <r>
    <x v="191"/>
    <x v="439"/>
    <s v="13070-2"/>
    <n v="250"/>
    <n v="250"/>
    <x v="596"/>
    <d v="2014-05-23T00:00:00"/>
    <n v="1"/>
    <m/>
    <m/>
  </r>
  <r>
    <x v="158"/>
    <x v="416"/>
    <s v="13571-1"/>
    <n v="25"/>
    <n v="25"/>
    <x v="596"/>
    <d v="2014-05-23T00:00:00"/>
    <n v="1"/>
    <m/>
    <m/>
  </r>
  <r>
    <x v="6"/>
    <x v="1493"/>
    <s v="13560-1"/>
    <n v="50"/>
    <n v="50"/>
    <x v="596"/>
    <d v="2014-05-23T00:00:00"/>
    <n v="1"/>
    <m/>
    <m/>
  </r>
  <r>
    <x v="392"/>
    <x v="1319"/>
    <s v="13644-1"/>
    <n v="1"/>
    <n v="1"/>
    <x v="596"/>
    <d v="2014-05-26T00:00:00"/>
    <n v="1"/>
    <m/>
    <m/>
  </r>
  <r>
    <x v="393"/>
    <x v="1494"/>
    <s v="13649-1"/>
    <n v="100"/>
    <n v="100"/>
    <x v="596"/>
    <d v="2014-05-20T00:00:00"/>
    <n v="1"/>
    <m/>
    <m/>
  </r>
  <r>
    <x v="393"/>
    <x v="1495"/>
    <s v="2"/>
    <n v="100"/>
    <n v="100"/>
    <x v="596"/>
    <d v="2014-05-20T00:00:00"/>
    <n v="1"/>
    <m/>
    <m/>
  </r>
  <r>
    <x v="90"/>
    <x v="229"/>
    <s v="13666-1"/>
    <n v="300"/>
    <n v="300"/>
    <x v="597"/>
    <d v="2014-06-02T00:00:00"/>
    <n v="1"/>
    <m/>
    <m/>
  </r>
  <r>
    <x v="334"/>
    <x v="1475"/>
    <s v="13647-1"/>
    <n v="18"/>
    <n v="18"/>
    <x v="597"/>
    <d v="2014-05-23T00:00:00"/>
    <n v="1"/>
    <m/>
    <m/>
  </r>
  <r>
    <x v="90"/>
    <x v="1358"/>
    <s v="13669-1"/>
    <n v="350"/>
    <n v="350"/>
    <x v="597"/>
    <d v="2014-05-27T00:00:00"/>
    <n v="1"/>
    <m/>
    <m/>
  </r>
  <r>
    <x v="3"/>
    <x v="284"/>
    <s v="13581-1"/>
    <n v="10"/>
    <n v="10"/>
    <x v="597"/>
    <d v="2014-05-20T00:00:00"/>
    <n v="1"/>
    <m/>
    <s v="WAS ON HOLD FOR COD PAYMENT"/>
  </r>
  <r>
    <x v="243"/>
    <x v="839"/>
    <s v="13621-1"/>
    <n v="900"/>
    <n v="900"/>
    <x v="598"/>
    <d v="2014-05-27T00:00:00"/>
    <n v="1"/>
    <m/>
    <m/>
  </r>
  <r>
    <x v="15"/>
    <x v="52"/>
    <s v="13585-1"/>
    <n v="5"/>
    <n v="5"/>
    <x v="598"/>
    <d v="2014-05-23T00:00:00"/>
    <n v="1"/>
    <m/>
    <m/>
  </r>
  <r>
    <x v="346"/>
    <x v="1275"/>
    <s v="13598-2"/>
    <n v="400"/>
    <n v="400"/>
    <x v="598"/>
    <d v="2014-05-27T00:00:00"/>
    <n v="1"/>
    <m/>
    <m/>
  </r>
  <r>
    <x v="95"/>
    <x v="96"/>
    <s v="13674-1"/>
    <n v="1"/>
    <n v="1"/>
    <x v="598"/>
    <d v="2014-06-09T00:00:00"/>
    <n v="1"/>
    <m/>
    <m/>
  </r>
  <r>
    <x v="42"/>
    <x v="702"/>
    <s v="13269-4"/>
    <n v="25"/>
    <n v="25"/>
    <x v="599"/>
    <d v="2014-06-02T00:00:00"/>
    <n v="1"/>
    <m/>
    <m/>
  </r>
  <r>
    <x v="42"/>
    <x v="743"/>
    <s v="13270-4"/>
    <n v="25"/>
    <n v="25"/>
    <x v="599"/>
    <d v="2014-06-02T00:00:00"/>
    <n v="1"/>
    <m/>
    <m/>
  </r>
  <r>
    <x v="42"/>
    <x v="179"/>
    <s v="13523-2"/>
    <n v="150"/>
    <n v="150"/>
    <x v="599"/>
    <d v="2014-06-02T00:00:00"/>
    <n v="1"/>
    <m/>
    <m/>
  </r>
  <r>
    <x v="63"/>
    <x v="649"/>
    <s v="13595-1"/>
    <n v="1000"/>
    <n v="1000"/>
    <x v="599"/>
    <d v="2014-05-26T00:00:00"/>
    <n v="1"/>
    <m/>
    <m/>
  </r>
  <r>
    <x v="63"/>
    <x v="767"/>
    <s v="13594-1"/>
    <n v="10000"/>
    <n v="10080"/>
    <x v="600"/>
    <d v="2014-05-30T00:00:00"/>
    <n v="1"/>
    <m/>
    <m/>
  </r>
  <r>
    <x v="158"/>
    <x v="492"/>
    <s v="13615-1"/>
    <n v="10"/>
    <n v="10"/>
    <x v="600"/>
    <d v="2014-05-30T00:00:00"/>
    <n v="1"/>
    <m/>
    <m/>
  </r>
  <r>
    <x v="63"/>
    <x v="121"/>
    <s v="13593-1"/>
    <n v="15000"/>
    <n v="15030"/>
    <x v="600"/>
    <d v="2014-05-30T00:00:00"/>
    <n v="1"/>
    <m/>
    <m/>
  </r>
  <r>
    <x v="190"/>
    <x v="1496"/>
    <s v="13619-1"/>
    <n v="2"/>
    <n v="2"/>
    <x v="600"/>
    <d v="2014-05-29T00:00:00"/>
    <n v="1"/>
    <m/>
    <m/>
  </r>
  <r>
    <x v="95"/>
    <x v="1497"/>
    <s v="13591-1"/>
    <n v="25"/>
    <n v="25"/>
    <x v="600"/>
    <d v="2014-06-02T00:00:00"/>
    <n v="1"/>
    <m/>
    <m/>
  </r>
  <r>
    <x v="258"/>
    <x v="282"/>
    <s v="13557-1"/>
    <n v="50"/>
    <n v="50"/>
    <x v="600"/>
    <d v="2014-06-02T00:00:00"/>
    <n v="1"/>
    <m/>
    <m/>
  </r>
  <r>
    <x v="258"/>
    <x v="501"/>
    <s v="13601-1"/>
    <n v="25"/>
    <n v="25"/>
    <x v="600"/>
    <d v="2014-05-30T00:00:00"/>
    <n v="1"/>
    <m/>
    <m/>
  </r>
  <r>
    <x v="45"/>
    <x v="212"/>
    <s v="13628-1"/>
    <n v="150"/>
    <n v="150"/>
    <x v="600"/>
    <d v="2014-05-28T00:00:00"/>
    <n v="1"/>
    <m/>
    <m/>
  </r>
  <r>
    <x v="23"/>
    <x v="325"/>
    <s v="13565-2"/>
    <n v="3"/>
    <n v="3"/>
    <x v="600"/>
    <d v="2014-06-02T00:00:00"/>
    <n v="1"/>
    <m/>
    <m/>
  </r>
  <r>
    <x v="8"/>
    <x v="623"/>
    <s v="13579-1"/>
    <n v="600"/>
    <n v="600"/>
    <x v="600"/>
    <d v="2014-05-29T00:00:00"/>
    <n v="1"/>
    <m/>
    <m/>
  </r>
  <r>
    <x v="28"/>
    <x v="968"/>
    <s v="13556-1"/>
    <n v="200"/>
    <n v="191"/>
    <x v="600"/>
    <d v="2014-05-30T00:00:00"/>
    <n v="1"/>
    <m/>
    <m/>
  </r>
  <r>
    <x v="28"/>
    <x v="45"/>
    <s v="13681-1"/>
    <n v="250"/>
    <n v="250"/>
    <x v="600"/>
    <d v="2014-05-30T00:00:00"/>
    <n v="1"/>
    <m/>
    <m/>
  </r>
  <r>
    <x v="390"/>
    <x v="692"/>
    <s v="13676-1"/>
    <n v="2"/>
    <n v="2"/>
    <x v="601"/>
    <d v="2014-06-09T00:00:00"/>
    <n v="1"/>
    <m/>
    <m/>
  </r>
  <r>
    <x v="47"/>
    <x v="1498"/>
    <s v="13590-2"/>
    <n v="10"/>
    <n v="10"/>
    <x v="601"/>
    <d v="2014-06-02T00:00:00"/>
    <n v="1"/>
    <m/>
    <m/>
  </r>
  <r>
    <x v="15"/>
    <x v="96"/>
    <s v="13627-1"/>
    <n v="1"/>
    <n v="1"/>
    <x v="601"/>
    <d v="2014-05-29T00:00:00"/>
    <n v="1"/>
    <m/>
    <m/>
  </r>
  <r>
    <x v="108"/>
    <x v="989"/>
    <s v="13613-2"/>
    <n v="50"/>
    <n v="50"/>
    <x v="601"/>
    <d v="2014-06-02T00:00:00"/>
    <n v="1"/>
    <m/>
    <m/>
  </r>
  <r>
    <x v="108"/>
    <x v="1499"/>
    <s v="1"/>
    <n v="50"/>
    <n v="50"/>
    <x v="601"/>
    <d v="2014-06-02T00:00:00"/>
    <n v="1"/>
    <m/>
    <m/>
  </r>
  <r>
    <x v="60"/>
    <x v="1056"/>
    <s v="13536-1"/>
    <n v="250"/>
    <n v="250"/>
    <x v="601"/>
    <d v="2014-06-02T00:00:00"/>
    <n v="1"/>
    <m/>
    <m/>
  </r>
  <r>
    <x v="385"/>
    <x v="1500"/>
    <s v="13551-2"/>
    <n v="1"/>
    <n v="1"/>
    <x v="601"/>
    <d v="2014-05-29T00:00:00"/>
    <n v="1"/>
    <m/>
    <m/>
  </r>
  <r>
    <x v="53"/>
    <x v="1501"/>
    <s v="13589-2"/>
    <n v="50"/>
    <n v="25"/>
    <x v="601"/>
    <d v="2014-05-30T00:00:00"/>
    <n v="1"/>
    <m/>
    <m/>
  </r>
  <r>
    <x v="252"/>
    <x v="1502"/>
    <s v="13610-1"/>
    <n v="500"/>
    <n v="504"/>
    <x v="602"/>
    <d v="2014-06-03T00:00:00"/>
    <n v="1"/>
    <m/>
    <m/>
  </r>
  <r>
    <x v="100"/>
    <x v="750"/>
    <s v="13527-1"/>
    <n v="250"/>
    <n v="250"/>
    <x v="602"/>
    <d v="2014-06-30T00:00:00"/>
    <n v="1"/>
    <m/>
    <m/>
  </r>
  <r>
    <x v="15"/>
    <x v="57"/>
    <s v="13486-2"/>
    <n v="6"/>
    <n v="6"/>
    <x v="603"/>
    <d v="2014-06-06T00:00:00"/>
    <n v="1"/>
    <m/>
    <m/>
  </r>
  <r>
    <x v="90"/>
    <x v="368"/>
    <s v="13449-1"/>
    <n v="250"/>
    <n v="250"/>
    <x v="603"/>
    <d v="2014-06-06T00:00:00"/>
    <n v="1"/>
    <m/>
    <m/>
  </r>
  <r>
    <x v="140"/>
    <x v="347"/>
    <s v="13604-2"/>
    <n v="500"/>
    <n v="500"/>
    <x v="603"/>
    <d v="2014-06-06T00:00:00"/>
    <n v="1"/>
    <m/>
    <m/>
  </r>
  <r>
    <x v="394"/>
    <x v="1452"/>
    <s v="13609-2"/>
    <n v="3"/>
    <n v="3"/>
    <x v="603"/>
    <d v="2014-06-03T00:00:00"/>
    <n v="1"/>
    <m/>
    <m/>
  </r>
  <r>
    <x v="356"/>
    <x v="1503"/>
    <s v="13473-2"/>
    <n v="25"/>
    <n v="25"/>
    <x v="604"/>
    <d v="2014-06-16T00:00:00"/>
    <n v="1"/>
    <m/>
    <m/>
  </r>
  <r>
    <x v="190"/>
    <x v="7"/>
    <s v="13600-2"/>
    <n v="36"/>
    <n v="36"/>
    <x v="604"/>
    <d v="2014-06-05T00:00:00"/>
    <n v="1"/>
    <m/>
    <m/>
  </r>
  <r>
    <x v="90"/>
    <x v="366"/>
    <s v="13574-1"/>
    <n v="500"/>
    <n v="500"/>
    <x v="604"/>
    <d v="2014-06-10T00:00:00"/>
    <n v="1"/>
    <m/>
    <m/>
  </r>
  <r>
    <x v="15"/>
    <x v="57"/>
    <s v="13510-2"/>
    <n v="22"/>
    <n v="22"/>
    <x v="604"/>
    <d v="2014-06-06T00:00:00"/>
    <n v="1"/>
    <m/>
    <m/>
  </r>
  <r>
    <x v="15"/>
    <x v="57"/>
    <s v="13512-2"/>
    <n v="5"/>
    <n v="5"/>
    <x v="604"/>
    <d v="2014-06-10T00:00:00"/>
    <n v="1"/>
    <m/>
    <m/>
  </r>
  <r>
    <x v="90"/>
    <x v="229"/>
    <s v="13713-1"/>
    <n v="300"/>
    <n v="300"/>
    <x v="604"/>
    <d v="2014-06-06T00:00:00"/>
    <n v="1"/>
    <m/>
    <m/>
  </r>
  <r>
    <x v="8"/>
    <x v="1504"/>
    <s v="13660-1"/>
    <n v="50"/>
    <n v="50"/>
    <x v="605"/>
    <d v="2014-06-06T00:00:00"/>
    <n v="1"/>
    <m/>
    <m/>
  </r>
  <r>
    <x v="63"/>
    <x v="565"/>
    <s v="13640-1"/>
    <n v="1500"/>
    <n v="1500"/>
    <x v="605"/>
    <d v="2014-06-06T00:00:00"/>
    <n v="1"/>
    <m/>
    <m/>
  </r>
  <r>
    <x v="191"/>
    <x v="96"/>
    <s v="13690-1"/>
    <n v="1"/>
    <n v="1"/>
    <x v="605"/>
    <d v="2014-06-06T00:00:00"/>
    <n v="1"/>
    <m/>
    <m/>
  </r>
  <r>
    <x v="15"/>
    <x v="223"/>
    <s v="13586-1"/>
    <n v="5"/>
    <n v="5"/>
    <x v="605"/>
    <d v="2014-06-06T00:00:00"/>
    <n v="1"/>
    <m/>
    <m/>
  </r>
  <r>
    <x v="178"/>
    <x v="1505"/>
    <s v="13716-1"/>
    <n v="310"/>
    <n v="310"/>
    <x v="605"/>
    <d v="2014-06-04T00:00:00"/>
    <n v="1"/>
    <m/>
    <m/>
  </r>
  <r>
    <x v="15"/>
    <x v="562"/>
    <s v="13487-3"/>
    <n v="5"/>
    <n v="5"/>
    <x v="606"/>
    <d v="2014-06-16T00:00:00"/>
    <n v="1"/>
    <m/>
    <m/>
  </r>
  <r>
    <x v="15"/>
    <x v="223"/>
    <s v="13501-1"/>
    <n v="5"/>
    <n v="5"/>
    <x v="606"/>
    <d v="2014-06-13T00:00:00"/>
    <n v="1"/>
    <m/>
    <m/>
  </r>
  <r>
    <x v="15"/>
    <x v="556"/>
    <s v="13513-3"/>
    <n v="5"/>
    <n v="5"/>
    <x v="606"/>
    <d v="2014-06-17T00:00:00"/>
    <n v="1"/>
    <m/>
    <m/>
  </r>
  <r>
    <x v="89"/>
    <x v="1506"/>
    <s v="13620-1"/>
    <n v="5"/>
    <n v="5"/>
    <x v="606"/>
    <d v="2014-06-10T00:00:00"/>
    <n v="1"/>
    <m/>
    <m/>
  </r>
  <r>
    <x v="395"/>
    <x v="1507"/>
    <s v="13672-1"/>
    <n v="50"/>
    <n v="50"/>
    <x v="606"/>
    <d v="2014-06-06T00:00:00"/>
    <n v="1"/>
    <m/>
    <m/>
  </r>
  <r>
    <x v="396"/>
    <x v="189"/>
    <s v="13597-1"/>
    <n v="5088"/>
    <n v="5088"/>
    <x v="607"/>
    <d v="2014-06-09T00:00:00"/>
    <n v="1"/>
    <m/>
    <m/>
  </r>
  <r>
    <x v="396"/>
    <x v="190"/>
    <s v="2"/>
    <n v="5088"/>
    <n v="5088"/>
    <x v="607"/>
    <d v="2014-06-09T00:00:00"/>
    <n v="1"/>
    <m/>
    <m/>
  </r>
  <r>
    <x v="243"/>
    <x v="839"/>
    <s v="13621-2"/>
    <n v="4100"/>
    <n v="4116"/>
    <x v="607"/>
    <d v="2014-06-10T00:00:00"/>
    <n v="1"/>
    <m/>
    <m/>
  </r>
  <r>
    <x v="33"/>
    <x v="1508"/>
    <s v="13626-1"/>
    <n v="208"/>
    <n v="208"/>
    <x v="607"/>
    <d v="2014-06-13T00:00:00"/>
    <n v="1"/>
    <m/>
    <m/>
  </r>
  <r>
    <x v="33"/>
    <x v="169"/>
    <s v="2"/>
    <n v="104"/>
    <n v="104"/>
    <x v="607"/>
    <d v="2014-06-13T00:00:00"/>
    <n v="1"/>
    <m/>
    <m/>
  </r>
  <r>
    <x v="33"/>
    <x v="169"/>
    <s v="3"/>
    <n v="104"/>
    <n v="104"/>
    <x v="607"/>
    <d v="2014-06-13T00:00:00"/>
    <n v="1"/>
    <m/>
    <m/>
  </r>
  <r>
    <x v="33"/>
    <x v="436"/>
    <s v="13650-1"/>
    <n v="102"/>
    <n v="102"/>
    <x v="607"/>
    <d v="2014-06-12T00:00:00"/>
    <n v="1"/>
    <m/>
    <m/>
  </r>
  <r>
    <x v="33"/>
    <x v="169"/>
    <s v="2"/>
    <n v="102"/>
    <n v="102"/>
    <x v="607"/>
    <d v="2014-06-12T00:00:00"/>
    <n v="1"/>
    <m/>
    <m/>
  </r>
  <r>
    <x v="33"/>
    <x v="499"/>
    <s v="3"/>
    <n v="104"/>
    <n v="104"/>
    <x v="607"/>
    <d v="2014-06-12T00:00:00"/>
    <n v="1"/>
    <m/>
    <m/>
  </r>
  <r>
    <x v="33"/>
    <x v="169"/>
    <s v="4"/>
    <n v="104"/>
    <n v="104"/>
    <x v="607"/>
    <d v="2014-06-12T00:00:00"/>
    <n v="1"/>
    <m/>
    <m/>
  </r>
  <r>
    <x v="33"/>
    <x v="1040"/>
    <s v="5"/>
    <n v="270"/>
    <n v="270"/>
    <x v="607"/>
    <d v="2014-06-12T00:00:00"/>
    <n v="1"/>
    <m/>
    <m/>
  </r>
  <r>
    <x v="33"/>
    <x v="169"/>
    <s v="6"/>
    <n v="270"/>
    <n v="270"/>
    <x v="607"/>
    <d v="2014-06-12T00:00:00"/>
    <n v="1"/>
    <m/>
    <m/>
  </r>
  <r>
    <x v="395"/>
    <x v="1509"/>
    <s v="13678-1"/>
    <n v="60"/>
    <n v="60"/>
    <x v="607"/>
    <d v="2014-06-16T00:00:00"/>
    <n v="1"/>
    <m/>
    <m/>
  </r>
  <r>
    <x v="350"/>
    <x v="1510"/>
    <s v="13662-2"/>
    <n v="12"/>
    <n v="12"/>
    <x v="608"/>
    <d v="2014-06-20T00:00:00"/>
    <n v="1"/>
    <m/>
    <m/>
  </r>
  <r>
    <x v="350"/>
    <x v="1391"/>
    <s v="3"/>
    <n v="13"/>
    <n v="13"/>
    <x v="608"/>
    <d v="2014-06-20T00:00:00"/>
    <n v="1"/>
    <m/>
    <m/>
  </r>
  <r>
    <x v="350"/>
    <x v="1425"/>
    <s v="13663-2"/>
    <n v="10"/>
    <n v="10"/>
    <x v="608"/>
    <d v="2014-06-20T00:00:00"/>
    <n v="1"/>
    <m/>
    <m/>
  </r>
  <r>
    <x v="350"/>
    <x v="1511"/>
    <s v="3"/>
    <n v="15"/>
    <n v="15"/>
    <x v="608"/>
    <d v="2014-06-20T00:00:00"/>
    <n v="1"/>
    <m/>
    <m/>
  </r>
  <r>
    <x v="88"/>
    <x v="1043"/>
    <s v="13634-2"/>
    <n v="700"/>
    <n v="700"/>
    <x v="608"/>
    <d v="2014-06-16T00:00:00"/>
    <n v="1"/>
    <m/>
    <m/>
  </r>
  <r>
    <x v="178"/>
    <x v="1512"/>
    <s v="13732-1"/>
    <n v="30"/>
    <n v="30"/>
    <x v="608"/>
    <d v="2014-06-09T00:00:00"/>
    <n v="1"/>
    <m/>
    <m/>
  </r>
  <r>
    <x v="15"/>
    <x v="692"/>
    <s v="13708-1"/>
    <n v="1"/>
    <n v="1"/>
    <x v="608"/>
    <d v="2014-06-16T00:00:00"/>
    <n v="1"/>
    <m/>
    <m/>
  </r>
  <r>
    <x v="110"/>
    <x v="96"/>
    <s v="13740-1"/>
    <n v="1"/>
    <n v="1"/>
    <x v="608"/>
    <d v="2014-06-16T00:00:00"/>
    <n v="1"/>
    <m/>
    <m/>
  </r>
  <r>
    <x v="8"/>
    <x v="70"/>
    <s v="13625-1"/>
    <n v="400"/>
    <n v="400"/>
    <x v="608"/>
    <d v="2014-06-16T00:00:00"/>
    <n v="1"/>
    <m/>
    <m/>
  </r>
  <r>
    <x v="291"/>
    <x v="50"/>
    <s v="13614-1"/>
    <n v="40"/>
    <n v="40"/>
    <x v="608"/>
    <d v="2014-06-09T00:00:00"/>
    <n v="1"/>
    <m/>
    <m/>
  </r>
  <r>
    <x v="314"/>
    <x v="1137"/>
    <s v="13605-2"/>
    <n v="500"/>
    <n v="500"/>
    <x v="608"/>
    <d v="2014-06-23T00:00:00"/>
    <n v="1"/>
    <m/>
    <m/>
  </r>
  <r>
    <x v="46"/>
    <x v="876"/>
    <s v="13643-1"/>
    <n v="110"/>
    <n v="110"/>
    <x v="608"/>
    <d v="2014-06-12T00:00:00"/>
    <n v="1"/>
    <m/>
    <m/>
  </r>
  <r>
    <x v="28"/>
    <x v="921"/>
    <s v="13642-1"/>
    <n v="250"/>
    <n v="250"/>
    <x v="608"/>
    <d v="2014-06-12T00:00:00"/>
    <n v="1"/>
    <m/>
    <m/>
  </r>
  <r>
    <x v="346"/>
    <x v="1296"/>
    <s v="13703-2"/>
    <n v="10"/>
    <n v="10"/>
    <x v="609"/>
    <d v="2014-06-12T00:00:00"/>
    <n v="1"/>
    <m/>
    <m/>
  </r>
  <r>
    <x v="33"/>
    <x v="1513"/>
    <s v="13673-1"/>
    <n v="256"/>
    <n v="256"/>
    <x v="609"/>
    <d v="2014-06-16T00:00:00"/>
    <n v="1"/>
    <m/>
    <m/>
  </r>
  <r>
    <x v="61"/>
    <x v="771"/>
    <s v="13675-1"/>
    <n v="60"/>
    <n v="60"/>
    <x v="610"/>
    <d v="2014-06-16T00:00:00"/>
    <n v="1"/>
    <m/>
    <m/>
  </r>
  <r>
    <x v="15"/>
    <x v="858"/>
    <s v="13611-1"/>
    <n v="10"/>
    <n v="10"/>
    <x v="610"/>
    <d v="2014-06-17T00:00:00"/>
    <n v="1"/>
    <m/>
    <m/>
  </r>
  <r>
    <x v="116"/>
    <x v="542"/>
    <s v="13661-1"/>
    <n v="100"/>
    <n v="100"/>
    <x v="610"/>
    <d v="2014-06-16T00:00:00"/>
    <n v="1"/>
    <m/>
    <m/>
  </r>
  <r>
    <x v="167"/>
    <x v="448"/>
    <s v="13717-1"/>
    <n v="240"/>
    <n v="240"/>
    <x v="610"/>
    <d v="2014-06-16T00:00:00"/>
    <n v="1"/>
    <m/>
    <m/>
  </r>
  <r>
    <x v="8"/>
    <x v="181"/>
    <s v="13744-1"/>
    <n v="35"/>
    <n v="35"/>
    <x v="610"/>
    <d v="2014-06-12T00:00:00"/>
    <n v="1"/>
    <m/>
    <m/>
  </r>
  <r>
    <x v="18"/>
    <x v="1514"/>
    <s v="13729-1"/>
    <n v="325"/>
    <n v="341"/>
    <x v="609"/>
    <d v="2014-06-12T00:00:00"/>
    <n v="1"/>
    <m/>
    <m/>
  </r>
  <r>
    <x v="90"/>
    <x v="229"/>
    <s v="13756-1"/>
    <n v="300"/>
    <n v="300"/>
    <x v="609"/>
    <d v="2014-06-18T00:00:00"/>
    <n v="1"/>
    <m/>
    <m/>
  </r>
  <r>
    <x v="90"/>
    <x v="1358"/>
    <s v="13756-1"/>
    <n v="350"/>
    <n v="350"/>
    <x v="611"/>
    <d v="2014-06-13T00:00:00"/>
    <n v="1"/>
    <m/>
    <m/>
  </r>
  <r>
    <x v="182"/>
    <x v="1515"/>
    <s v="13683-1"/>
    <n v="300"/>
    <n v="300"/>
    <x v="611"/>
    <d v="2014-06-19T00:00:00"/>
    <n v="1"/>
    <m/>
    <m/>
  </r>
  <r>
    <x v="15"/>
    <x v="562"/>
    <s v="13638-1"/>
    <n v="5"/>
    <n v="5"/>
    <x v="611"/>
    <d v="2014-06-16T00:00:00"/>
    <n v="1"/>
    <m/>
    <m/>
  </r>
  <r>
    <x v="15"/>
    <x v="57"/>
    <s v="13639-1"/>
    <n v="12"/>
    <n v="12"/>
    <x v="611"/>
    <d v="2014-06-16T00:00:00"/>
    <n v="1"/>
    <m/>
    <m/>
  </r>
  <r>
    <x v="291"/>
    <x v="89"/>
    <s v="13664-1"/>
    <n v="80"/>
    <n v="80"/>
    <x v="611"/>
    <d v="2014-06-16T00:00:00"/>
    <n v="1"/>
    <m/>
    <m/>
  </r>
  <r>
    <x v="32"/>
    <x v="610"/>
    <s v="13689-1"/>
    <n v="3"/>
    <n v="3"/>
    <x v="611"/>
    <d v="2014-06-13T00:00:00"/>
    <n v="1"/>
    <m/>
    <m/>
  </r>
  <r>
    <x v="93"/>
    <x v="587"/>
    <s v="13658-1"/>
    <n v="25"/>
    <n v="25"/>
    <x v="611"/>
    <d v="2014-06-16T00:00:00"/>
    <n v="1"/>
    <m/>
    <m/>
  </r>
  <r>
    <x v="131"/>
    <x v="167"/>
    <s v="13652-2"/>
    <n v="250"/>
    <n v="250"/>
    <x v="611"/>
    <d v="2014-06-18T00:00:00"/>
    <n v="1"/>
    <m/>
    <m/>
  </r>
  <r>
    <x v="371"/>
    <x v="1415"/>
    <s v="13733-1"/>
    <n v="35"/>
    <n v="35"/>
    <x v="611"/>
    <d v="2014-06-13T00:00:00"/>
    <n v="1"/>
    <m/>
    <m/>
  </r>
  <r>
    <x v="90"/>
    <x v="473"/>
    <s v="13766-1"/>
    <n v="500"/>
    <n v="500"/>
    <x v="612"/>
    <d v="2014-06-20T00:00:00"/>
    <n v="1"/>
    <m/>
    <m/>
  </r>
  <r>
    <x v="346"/>
    <x v="1275"/>
    <s v="13702-2"/>
    <n v="200"/>
    <n v="200"/>
    <x v="613"/>
    <d v="2014-06-26T00:00:00"/>
    <n v="1"/>
    <m/>
    <m/>
  </r>
  <r>
    <x v="385"/>
    <x v="1500"/>
    <s v="13551-3"/>
    <n v="24"/>
    <n v="24"/>
    <x v="613"/>
    <d v="2014-06-26T00:00:00"/>
    <n v="1"/>
    <m/>
    <s v="APPROVAL CAME LATE"/>
  </r>
  <r>
    <x v="371"/>
    <x v="1415"/>
    <s v="13733-1-2"/>
    <n v="10"/>
    <n v="10"/>
    <x v="613"/>
    <d v="2014-06-17T00:00:00"/>
    <n v="1"/>
    <m/>
    <m/>
  </r>
  <r>
    <x v="248"/>
    <x v="879"/>
    <s v="13705-2"/>
    <n v="30"/>
    <n v="30"/>
    <x v="614"/>
    <d v="2014-06-20T00:00:00"/>
    <n v="1"/>
    <m/>
    <m/>
  </r>
  <r>
    <x v="397"/>
    <x v="1452"/>
    <s v="13653-2"/>
    <n v="7"/>
    <n v="7"/>
    <x v="614"/>
    <d v="2014-06-23T00:00:00"/>
    <n v="1"/>
    <m/>
    <m/>
  </r>
  <r>
    <x v="356"/>
    <x v="1516"/>
    <s v="13547-1"/>
    <n v="25"/>
    <n v="25"/>
    <x v="615"/>
    <d v="2014-06-25T00:00:00"/>
    <n v="1"/>
    <m/>
    <s v="APPROVAL CAME LATE"/>
  </r>
  <r>
    <x v="356"/>
    <x v="1517"/>
    <s v="13668-1"/>
    <n v="3"/>
    <n v="3"/>
    <x v="615"/>
    <d v="2014-06-16T00:00:00"/>
    <n v="1"/>
    <m/>
    <s v="CUSTOMER PARTS CAME LATE"/>
  </r>
  <r>
    <x v="398"/>
    <x v="44"/>
    <s v="13528-1"/>
    <n v="168"/>
    <n v="168"/>
    <x v="615"/>
    <d v="2014-06-20T00:00:00"/>
    <n v="1"/>
    <m/>
    <m/>
  </r>
  <r>
    <x v="178"/>
    <x v="1512"/>
    <s v="13749-1"/>
    <n v="279"/>
    <n v="279"/>
    <x v="615"/>
    <d v="2014-06-24T00:00:00"/>
    <n v="1"/>
    <m/>
    <m/>
  </r>
  <r>
    <x v="15"/>
    <x v="20"/>
    <s v="13694-1"/>
    <n v="100"/>
    <n v="100"/>
    <x v="615"/>
    <d v="2014-06-23T00:00:00"/>
    <n v="1"/>
    <m/>
    <m/>
  </r>
  <r>
    <x v="88"/>
    <x v="1042"/>
    <s v="13699-2"/>
    <n v="700"/>
    <n v="700"/>
    <x v="615"/>
    <d v="2014-06-26T00:00:00"/>
    <n v="1"/>
    <m/>
    <m/>
  </r>
  <r>
    <x v="105"/>
    <x v="239"/>
    <s v="13685-1"/>
    <n v="1500"/>
    <n v="1500"/>
    <x v="615"/>
    <d v="2014-06-20T00:00:00"/>
    <n v="1"/>
    <m/>
    <m/>
  </r>
  <r>
    <x v="252"/>
    <x v="1518"/>
    <s v="13771-1"/>
    <n v="50"/>
    <n v="50"/>
    <x v="615"/>
    <d v="2014-06-19T00:00:00"/>
    <n v="1"/>
    <m/>
    <m/>
  </r>
  <r>
    <x v="42"/>
    <x v="743"/>
    <s v="13269-5"/>
    <n v="25"/>
    <n v="25"/>
    <x v="616"/>
    <d v="2014-07-01T00:00:00"/>
    <n v="1"/>
    <m/>
    <m/>
  </r>
  <r>
    <x v="42"/>
    <x v="179"/>
    <s v="13523-3"/>
    <n v="150"/>
    <n v="150"/>
    <x v="616"/>
    <d v="2014-07-01T00:00:00"/>
    <n v="1"/>
    <m/>
    <m/>
  </r>
  <r>
    <x v="42"/>
    <x v="887"/>
    <s v="13737-1"/>
    <n v="100"/>
    <n v="100"/>
    <x v="616"/>
    <d v="2014-06-30T00:00:00"/>
    <n v="1"/>
    <m/>
    <m/>
  </r>
  <r>
    <x v="1"/>
    <x v="99"/>
    <s v="13765-1"/>
    <n v="10"/>
    <n v="10"/>
    <x v="616"/>
    <d v="2014-06-23T00:00:00"/>
    <n v="1"/>
    <m/>
    <m/>
  </r>
  <r>
    <x v="49"/>
    <x v="911"/>
    <s v="13657-2"/>
    <n v="13"/>
    <n v="13"/>
    <x v="616"/>
    <d v="2014-06-27T00:00:00"/>
    <n v="1"/>
    <m/>
    <m/>
  </r>
  <r>
    <x v="104"/>
    <x v="668"/>
    <s v="13635-2"/>
    <n v="6"/>
    <n v="6"/>
    <x v="616"/>
    <d v="2014-06-20T00:00:00"/>
    <n v="1"/>
    <m/>
    <m/>
  </r>
  <r>
    <x v="18"/>
    <x v="87"/>
    <s v="13651-1"/>
    <n v="50"/>
    <n v="50"/>
    <x v="616"/>
    <d v="2014-06-16T00:00:00"/>
    <n v="1"/>
    <m/>
    <s v="ON HOLD BECAUSE PASS DUE INVOICE"/>
  </r>
  <r>
    <x v="18"/>
    <x v="532"/>
    <s v="13596-1"/>
    <n v="60"/>
    <n v="60"/>
    <x v="616"/>
    <d v="2014-05-22T00:00:00"/>
    <n v="1"/>
    <m/>
    <s v="ON HOLD BECAUSE PASS DUE INVOICE"/>
  </r>
  <r>
    <x v="18"/>
    <x v="1519"/>
    <s v="13602-1"/>
    <n v="50"/>
    <n v="50"/>
    <x v="616"/>
    <d v="2014-06-02T00:00:00"/>
    <n v="1"/>
    <m/>
    <s v="ON HOLD BECAUSE PASS DUE INVOICE"/>
  </r>
  <r>
    <x v="18"/>
    <x v="1416"/>
    <s v="2"/>
    <n v="100"/>
    <n v="100"/>
    <x v="616"/>
    <d v="2014-06-02T00:00:00"/>
    <n v="1"/>
    <m/>
    <s v="ON HOLD BECAUSE PASS DUE INVOICE"/>
  </r>
  <r>
    <x v="371"/>
    <x v="1415"/>
    <s v="13733-1-3"/>
    <n v="20"/>
    <n v="20"/>
    <x v="616"/>
    <d v="2014-06-19T00:00:00"/>
    <n v="1"/>
    <m/>
    <m/>
  </r>
  <r>
    <x v="33"/>
    <x v="478"/>
    <s v="13686-1"/>
    <n v="504"/>
    <n v="504"/>
    <x v="616"/>
    <d v="2014-06-20T00:00:00"/>
    <n v="1"/>
    <m/>
    <m/>
  </r>
  <r>
    <x v="88"/>
    <x v="1520"/>
    <s v="13698-2"/>
    <n v="25"/>
    <n v="25"/>
    <x v="617"/>
    <d v="2014-06-26T00:00:00"/>
    <n v="1"/>
    <m/>
    <m/>
  </r>
  <r>
    <x v="346"/>
    <x v="1275"/>
    <s v="13720-1"/>
    <n v="200"/>
    <n v="200"/>
    <x v="617"/>
    <d v="2014-06-26T00:00:00"/>
    <n v="1"/>
    <m/>
    <m/>
  </r>
  <r>
    <x v="8"/>
    <x v="1521"/>
    <s v="13696-1"/>
    <n v="25"/>
    <n v="25"/>
    <x v="617"/>
    <d v="2014-06-25T00:00:00"/>
    <n v="1"/>
    <m/>
    <m/>
  </r>
  <r>
    <x v="399"/>
    <x v="1522"/>
    <s v="13718-1"/>
    <n v="16"/>
    <n v="16"/>
    <x v="617"/>
    <d v="2014-06-30T00:00:00"/>
    <n v="1"/>
    <m/>
    <m/>
  </r>
  <r>
    <x v="182"/>
    <x v="526"/>
    <s v="13742-1"/>
    <n v="20"/>
    <n v="20"/>
    <x v="617"/>
    <d v="2014-06-24T00:00:00"/>
    <n v="1"/>
    <m/>
    <m/>
  </r>
  <r>
    <x v="53"/>
    <x v="1523"/>
    <s v="13754-1"/>
    <n v="25"/>
    <n v="25"/>
    <x v="617"/>
    <d v="2014-06-23T00:00:00"/>
    <n v="1"/>
    <m/>
    <m/>
  </r>
  <r>
    <x v="53"/>
    <x v="1524"/>
    <s v="13753-1"/>
    <n v="25"/>
    <n v="25"/>
    <x v="617"/>
    <d v="2014-06-23T00:00:00"/>
    <n v="1"/>
    <m/>
    <m/>
  </r>
  <r>
    <x v="141"/>
    <x v="1525"/>
    <s v="13778-2"/>
    <n v="1"/>
    <n v="1"/>
    <x v="617"/>
    <d v="2014-06-22T00:00:00"/>
    <n v="1"/>
    <m/>
    <m/>
  </r>
  <r>
    <x v="15"/>
    <x v="556"/>
    <s v="13542-1"/>
    <n v="5"/>
    <n v="5"/>
    <x v="618"/>
    <d v="2014-07-02T00:00:00"/>
    <n v="1"/>
    <m/>
    <m/>
  </r>
  <r>
    <x v="15"/>
    <x v="562"/>
    <s v="2"/>
    <n v="5"/>
    <n v="5"/>
    <x v="618"/>
    <d v="2014-07-02T00:00:00"/>
    <n v="1"/>
    <m/>
    <m/>
  </r>
  <r>
    <x v="332"/>
    <x v="1222"/>
    <s v="13693-1"/>
    <n v="10"/>
    <n v="10"/>
    <x v="618"/>
    <d v="2014-06-27T00:00:00"/>
    <n v="1"/>
    <m/>
    <m/>
  </r>
  <r>
    <x v="332"/>
    <x v="1222"/>
    <s v="13706-1"/>
    <n v="10"/>
    <n v="10"/>
    <x v="618"/>
    <d v="2014-06-27T00:00:00"/>
    <n v="1"/>
    <m/>
    <m/>
  </r>
  <r>
    <x v="88"/>
    <x v="1526"/>
    <s v="13616-2"/>
    <n v="700"/>
    <n v="697"/>
    <x v="618"/>
    <d v="2014-06-17T00:00:00"/>
    <n v="1"/>
    <m/>
    <s v="APPROVAL CAME LATE"/>
  </r>
  <r>
    <x v="88"/>
    <x v="1062"/>
    <s v="13684-2"/>
    <n v="700"/>
    <n v="700"/>
    <x v="618"/>
    <d v="2014-06-27T00:00:00"/>
    <n v="1"/>
    <m/>
    <m/>
  </r>
  <r>
    <x v="49"/>
    <x v="1406"/>
    <s v="13679-3"/>
    <n v="150"/>
    <n v="150"/>
    <x v="618"/>
    <d v="2014-06-30T00:00:00"/>
    <n v="1"/>
    <m/>
    <m/>
  </r>
  <r>
    <x v="395"/>
    <x v="1527"/>
    <s v="13723-1"/>
    <n v="25"/>
    <n v="25"/>
    <x v="618"/>
    <d v="2014-06-27T00:00:00"/>
    <n v="1"/>
    <m/>
    <s v="PARTS CAME LATE"/>
  </r>
  <r>
    <x v="15"/>
    <x v="858"/>
    <s v="13566-1"/>
    <n v="26"/>
    <n v="26"/>
    <x v="619"/>
    <d v="2014-07-03T00:00:00"/>
    <n v="1"/>
    <m/>
    <m/>
  </r>
  <r>
    <x v="140"/>
    <x v="347"/>
    <s v="13739-2"/>
    <n v="500"/>
    <n v="500"/>
    <x v="619"/>
    <d v="2014-07-03T00:00:00"/>
    <n v="1"/>
    <m/>
    <m/>
  </r>
  <r>
    <x v="93"/>
    <x v="24"/>
    <s v="13779-1"/>
    <n v="100"/>
    <n v="100"/>
    <x v="619"/>
    <d v="2014-06-30T00:00:00"/>
    <n v="1"/>
    <m/>
    <m/>
  </r>
  <r>
    <x v="88"/>
    <x v="1528"/>
    <s v="13648-2"/>
    <n v="300"/>
    <n v="300"/>
    <x v="619"/>
    <d v="2014-06-26T00:00:00"/>
    <n v="1"/>
    <m/>
    <m/>
  </r>
  <r>
    <x v="104"/>
    <x v="829"/>
    <s v="13680-1"/>
    <n v="276"/>
    <n v="276"/>
    <x v="619"/>
    <d v="2014-06-30T00:00:00"/>
    <n v="1"/>
    <m/>
    <m/>
  </r>
  <r>
    <x v="18"/>
    <x v="194"/>
    <s v="13722-1"/>
    <n v="25"/>
    <n v="25"/>
    <x v="620"/>
    <d v="2014-06-30T00:00:00"/>
    <n v="1"/>
    <m/>
    <m/>
  </r>
  <r>
    <x v="15"/>
    <x v="182"/>
    <s v="13694-2"/>
    <n v="5"/>
    <n v="5"/>
    <x v="620"/>
    <d v="2014-06-30T00:00:00"/>
    <n v="1"/>
    <m/>
    <m/>
  </r>
  <r>
    <x v="400"/>
    <x v="1529"/>
    <s v="13688-2"/>
    <n v="129"/>
    <n v="129"/>
    <x v="620"/>
    <d v="2014-07-02T00:00:00"/>
    <n v="1"/>
    <m/>
    <m/>
  </r>
  <r>
    <x v="400"/>
    <x v="1530"/>
    <s v="3"/>
    <n v="11"/>
    <n v="11"/>
    <x v="620"/>
    <d v="2014-07-02T00:00:00"/>
    <n v="1"/>
    <m/>
    <m/>
  </r>
  <r>
    <x v="356"/>
    <x v="96"/>
    <s v="13809-1"/>
    <n v="11"/>
    <n v="11"/>
    <x v="620"/>
    <d v="2014-07-02T00:00:00"/>
    <n v="1"/>
    <m/>
    <m/>
  </r>
  <r>
    <x v="356"/>
    <x v="96"/>
    <s v="13808-1"/>
    <n v="3"/>
    <n v="3"/>
    <x v="620"/>
    <d v="2014-07-02T00:00:00"/>
    <n v="1"/>
    <m/>
    <m/>
  </r>
  <r>
    <x v="4"/>
    <x v="231"/>
    <s v="13734-1"/>
    <n v="50"/>
    <n v="59"/>
    <x v="621"/>
    <d v="2014-07-07T00:00:00"/>
    <n v="1"/>
    <m/>
    <m/>
  </r>
  <r>
    <x v="15"/>
    <x v="52"/>
    <s v="13612-1"/>
    <n v="5"/>
    <n v="5"/>
    <x v="621"/>
    <d v="2014-07-01T00:00:00"/>
    <n v="1"/>
    <m/>
    <m/>
  </r>
  <r>
    <x v="15"/>
    <x v="52"/>
    <s v="13633-1"/>
    <n v="5"/>
    <n v="5"/>
    <x v="621"/>
    <d v="2014-07-01T00:00:00"/>
    <n v="1"/>
    <m/>
    <m/>
  </r>
  <r>
    <x v="15"/>
    <x v="182"/>
    <s v="13731-2"/>
    <n v="5"/>
    <n v="5"/>
    <x v="621"/>
    <d v="2014-06-30T00:00:00"/>
    <n v="1"/>
    <m/>
    <m/>
  </r>
  <r>
    <x v="49"/>
    <x v="933"/>
    <s v="13679-4"/>
    <n v="150"/>
    <n v="48"/>
    <x v="621"/>
    <d v="2014-06-30T00:00:00"/>
    <n v="1"/>
    <m/>
    <m/>
  </r>
  <r>
    <x v="252"/>
    <x v="1502"/>
    <s v="13799-1"/>
    <n v="18"/>
    <n v="18"/>
    <x v="622"/>
    <d v="2014-06-27T00:00:00"/>
    <n v="1"/>
    <m/>
    <m/>
  </r>
  <r>
    <x v="401"/>
    <x v="1531"/>
    <s v="13671-5"/>
    <n v="100"/>
    <n v="100"/>
    <x v="622"/>
    <d v="2014-06-30T00:00:00"/>
    <n v="1"/>
    <m/>
    <m/>
  </r>
  <r>
    <x v="401"/>
    <x v="1532"/>
    <s v="6"/>
    <n v="100"/>
    <n v="100"/>
    <x v="622"/>
    <d v="2014-06-30T00:00:00"/>
    <n v="1"/>
    <m/>
    <m/>
  </r>
  <r>
    <x v="402"/>
    <x v="1533"/>
    <s v="13711-2"/>
    <n v="150"/>
    <n v="150"/>
    <x v="622"/>
    <d v="2014-07-07T00:00:00"/>
    <n v="1"/>
    <m/>
    <m/>
  </r>
  <r>
    <x v="100"/>
    <x v="226"/>
    <s v="13712-1"/>
    <n v="100"/>
    <n v="100"/>
    <x v="622"/>
    <d v="2014-07-04T00:00:00"/>
    <n v="1"/>
    <m/>
    <m/>
  </r>
  <r>
    <x v="403"/>
    <x v="211"/>
    <s v="13746-1"/>
    <n v="250"/>
    <n v="250"/>
    <x v="622"/>
    <d v="2014-07-03T00:00:00"/>
    <n v="1"/>
    <m/>
    <m/>
  </r>
  <r>
    <x v="404"/>
    <x v="1063"/>
    <s v="13775-1"/>
    <n v="1"/>
    <n v="1"/>
    <x v="622"/>
    <d v="2014-07-07T00:00:00"/>
    <n v="1"/>
    <m/>
    <m/>
  </r>
  <r>
    <x v="105"/>
    <x v="239"/>
    <s v="13727-1"/>
    <n v="1300"/>
    <n v="1300"/>
    <x v="622"/>
    <d v="2014-07-02T00:00:00"/>
    <n v="1"/>
    <m/>
    <m/>
  </r>
  <r>
    <x v="15"/>
    <x v="57"/>
    <s v="13584-1"/>
    <n v="5"/>
    <n v="5"/>
    <x v="622"/>
    <d v="2014-07-07T00:00:00"/>
    <n v="1"/>
    <m/>
    <m/>
  </r>
  <r>
    <x v="15"/>
    <x v="57"/>
    <s v="13587-1"/>
    <n v="5"/>
    <n v="5"/>
    <x v="622"/>
    <d v="2014-07-04T00:00:00"/>
    <n v="1"/>
    <m/>
    <m/>
  </r>
  <r>
    <x v="49"/>
    <x v="933"/>
    <s v="13679-1"/>
    <n v="150"/>
    <n v="102"/>
    <x v="623"/>
    <d v="2014-06-30T00:00:00"/>
    <n v="1"/>
    <m/>
    <m/>
  </r>
  <r>
    <x v="286"/>
    <x v="1248"/>
    <s v="13730-2"/>
    <n v="50"/>
    <n v="50"/>
    <x v="623"/>
    <d v="2014-07-07T00:00:00"/>
    <n v="1"/>
    <m/>
    <m/>
  </r>
  <r>
    <x v="41"/>
    <x v="969"/>
    <s v="13745-2"/>
    <n v="50"/>
    <n v="50"/>
    <x v="623"/>
    <d v="2014-07-07T00:00:00"/>
    <n v="1"/>
    <m/>
    <m/>
  </r>
  <r>
    <x v="169"/>
    <x v="1534"/>
    <s v="13757-1"/>
    <n v="10"/>
    <n v="10"/>
    <x v="623"/>
    <d v="2014-07-03T00:00:00"/>
    <n v="1"/>
    <m/>
    <m/>
  </r>
  <r>
    <x v="118"/>
    <x v="1535"/>
    <s v="13800-1"/>
    <n v="50"/>
    <n v="50"/>
    <x v="623"/>
    <d v="2014-07-03T00:00:00"/>
    <n v="1"/>
    <m/>
    <m/>
  </r>
  <r>
    <x v="339"/>
    <x v="692"/>
    <s v="13747-1"/>
    <n v="3"/>
    <n v="2"/>
    <x v="623"/>
    <d v="2014-07-07T00:00:00"/>
    <n v="1"/>
    <m/>
    <s v="CANNOT DO IT"/>
  </r>
  <r>
    <x v="90"/>
    <x v="473"/>
    <s v="13825-1"/>
    <n v="500"/>
    <n v="500"/>
    <x v="624"/>
    <d v="2014-07-07T00:00:00"/>
    <n v="1"/>
    <m/>
    <m/>
  </r>
  <r>
    <x v="53"/>
    <x v="932"/>
    <s v="13751-2"/>
    <n v="100"/>
    <n v="100"/>
    <x v="624"/>
    <d v="2014-07-11T00:00:00"/>
    <n v="1"/>
    <m/>
    <m/>
  </r>
  <r>
    <x v="53"/>
    <x v="939"/>
    <s v="13751-1"/>
    <n v="100"/>
    <n v="100"/>
    <x v="624"/>
    <d v="2014-07-11T00:00:00"/>
    <n v="1"/>
    <m/>
    <m/>
  </r>
  <r>
    <x v="191"/>
    <x v="96"/>
    <s v="13822-1"/>
    <n v="1"/>
    <n v="1"/>
    <x v="624"/>
    <d v="2014-07-11T00:00:00"/>
    <n v="1"/>
    <m/>
    <m/>
  </r>
  <r>
    <x v="395"/>
    <x v="1536"/>
    <s v="13793-1"/>
    <n v="50"/>
    <n v="50"/>
    <x v="624"/>
    <d v="2014-07-03T00:00:00"/>
    <n v="1"/>
    <m/>
    <m/>
  </r>
  <r>
    <x v="395"/>
    <x v="1537"/>
    <s v="13792-1"/>
    <n v="50"/>
    <n v="50"/>
    <x v="624"/>
    <d v="2014-07-03T00:00:00"/>
    <n v="1"/>
    <m/>
    <m/>
  </r>
  <r>
    <x v="53"/>
    <x v="928"/>
    <s v="13776-1"/>
    <n v="100"/>
    <n v="100"/>
    <x v="625"/>
    <d v="2014-07-03T00:00:00"/>
    <n v="1"/>
    <m/>
    <m/>
  </r>
  <r>
    <x v="285"/>
    <x v="256"/>
    <s v="13710-3"/>
    <n v="100"/>
    <n v="100"/>
    <x v="625"/>
    <d v="2014-07-11T00:00:00"/>
    <n v="1"/>
    <m/>
    <m/>
  </r>
  <r>
    <x v="291"/>
    <x v="89"/>
    <s v="13752-1"/>
    <n v="65"/>
    <n v="65"/>
    <x v="626"/>
    <d v="2014-07-07T00:00:00"/>
    <n v="1"/>
    <m/>
    <m/>
  </r>
  <r>
    <x v="90"/>
    <x v="1258"/>
    <s v="13191-1"/>
    <n v="100"/>
    <n v="100"/>
    <x v="626"/>
    <d v="2014-07-11T00:00:00"/>
    <n v="1"/>
    <m/>
    <m/>
  </r>
  <r>
    <x v="100"/>
    <x v="1538"/>
    <s v="13767-1"/>
    <n v="250"/>
    <n v="250"/>
    <x v="626"/>
    <d v="2014-07-09T00:00:00"/>
    <n v="1"/>
    <m/>
    <m/>
  </r>
  <r>
    <x v="15"/>
    <x v="182"/>
    <s v="13785-1"/>
    <n v="10"/>
    <n v="10"/>
    <x v="626"/>
    <d v="2014-07-08T00:00:00"/>
    <n v="1"/>
    <m/>
    <m/>
  </r>
  <r>
    <x v="15"/>
    <x v="562"/>
    <s v="13588-1"/>
    <n v="5"/>
    <n v="5"/>
    <x v="626"/>
    <d v="2014-07-15T00:00:00"/>
    <n v="1"/>
    <m/>
    <m/>
  </r>
  <r>
    <x v="63"/>
    <x v="649"/>
    <s v="13768-1"/>
    <n v="1200"/>
    <n v="1200"/>
    <x v="626"/>
    <d v="2014-07-11T00:00:00"/>
    <n v="1"/>
    <m/>
    <m/>
  </r>
  <r>
    <x v="63"/>
    <x v="565"/>
    <s v="13769-1"/>
    <n v="1200"/>
    <n v="1200"/>
    <x v="626"/>
    <d v="2014-07-11T00:00:00"/>
    <n v="1"/>
    <m/>
    <m/>
  </r>
  <r>
    <x v="63"/>
    <x v="214"/>
    <s v="13770-1"/>
    <n v="15000"/>
    <n v="15063"/>
    <x v="626"/>
    <d v="2014-07-11T00:00:00"/>
    <n v="1"/>
    <m/>
    <m/>
  </r>
  <r>
    <x v="182"/>
    <x v="323"/>
    <s v="13782-1"/>
    <n v="25"/>
    <n v="25"/>
    <x v="626"/>
    <d v="2014-07-10T00:00:00"/>
    <n v="1"/>
    <m/>
    <m/>
  </r>
  <r>
    <x v="182"/>
    <x v="1539"/>
    <s v="2"/>
    <n v="25"/>
    <n v="25"/>
    <x v="626"/>
    <d v="2014-07-10T00:00:00"/>
    <n v="1"/>
    <m/>
    <m/>
  </r>
  <r>
    <x v="139"/>
    <x v="122"/>
    <s v="13743-1"/>
    <n v="10"/>
    <n v="10"/>
    <x v="626"/>
    <d v="2014-07-11T00:00:00"/>
    <n v="1"/>
    <m/>
    <m/>
  </r>
  <r>
    <x v="286"/>
    <x v="1184"/>
    <s v="13392-3"/>
    <n v="45"/>
    <n v="45"/>
    <x v="626"/>
    <d v="2014-07-11T00:00:00"/>
    <n v="1"/>
    <m/>
    <s v="FIRST ARTICLE TOOK TIME FOR APPOVE"/>
  </r>
  <r>
    <x v="285"/>
    <x v="96"/>
    <s v="13828-1"/>
    <n v="1"/>
    <n v="1"/>
    <x v="626"/>
    <d v="2014-07-11T00:00:00"/>
    <n v="1"/>
    <m/>
    <m/>
  </r>
  <r>
    <x v="289"/>
    <x v="1168"/>
    <s v="13748-4"/>
    <n v="25"/>
    <n v="25"/>
    <x v="626"/>
    <d v="2014-07-16T00:00:00"/>
    <n v="1"/>
    <m/>
    <m/>
  </r>
  <r>
    <x v="212"/>
    <x v="109"/>
    <s v="13687-1"/>
    <n v="1000"/>
    <n v="1000"/>
    <x v="627"/>
    <d v="2014-07-14T00:00:00"/>
    <n v="1"/>
    <m/>
    <m/>
  </r>
  <r>
    <x v="15"/>
    <x v="20"/>
    <s v="13731-1"/>
    <n v="100"/>
    <n v="60"/>
    <x v="627"/>
    <d v="2014-07-08T00:00:00"/>
    <n v="1"/>
    <m/>
    <m/>
  </r>
  <r>
    <x v="41"/>
    <x v="964"/>
    <s v="13750-2"/>
    <n v="50"/>
    <n v="50"/>
    <x v="627"/>
    <d v="2014-07-10T00:00:00"/>
    <n v="1"/>
    <m/>
    <m/>
  </r>
  <r>
    <x v="50"/>
    <x v="307"/>
    <s v="13763-1"/>
    <n v="250"/>
    <n v="250"/>
    <x v="627"/>
    <d v="2014-07-11T00:00:00"/>
    <n v="1"/>
    <m/>
    <m/>
  </r>
  <r>
    <x v="285"/>
    <x v="263"/>
    <s v="13710-1"/>
    <n v="32"/>
    <n v="32"/>
    <x v="627"/>
    <d v="2014-07-11T00:00:00"/>
    <n v="1"/>
    <m/>
    <m/>
  </r>
  <r>
    <x v="15"/>
    <x v="21"/>
    <s v="13784-1"/>
    <n v="25"/>
    <n v="25"/>
    <x v="627"/>
    <d v="2014-07-11T00:00:00"/>
    <n v="1"/>
    <m/>
    <m/>
  </r>
  <r>
    <x v="16"/>
    <x v="1540"/>
    <s v="13738-1"/>
    <n v="3"/>
    <n v="3"/>
    <x v="627"/>
    <d v="2014-07-14T00:00:00"/>
    <n v="1"/>
    <m/>
    <m/>
  </r>
  <r>
    <x v="216"/>
    <x v="719"/>
    <s v="13781-1"/>
    <n v="300"/>
    <n v="300"/>
    <x v="627"/>
    <d v="2014-07-14T00:00:00"/>
    <n v="1"/>
    <m/>
    <m/>
  </r>
  <r>
    <x v="90"/>
    <x v="229"/>
    <s v="13840-1"/>
    <n v="300"/>
    <n v="300"/>
    <x v="627"/>
    <d v="2014-07-14T00:00:00"/>
    <n v="1"/>
    <m/>
    <m/>
  </r>
  <r>
    <x v="93"/>
    <x v="24"/>
    <s v="13779-2"/>
    <n v="100"/>
    <n v="100"/>
    <x v="628"/>
    <d v="2014-07-10T00:00:00"/>
    <n v="1"/>
    <m/>
    <m/>
  </r>
  <r>
    <x v="93"/>
    <x v="126"/>
    <s v="3"/>
    <n v="390"/>
    <n v="390"/>
    <x v="628"/>
    <d v="2014-07-10T00:00:00"/>
    <n v="1"/>
    <m/>
    <m/>
  </r>
  <r>
    <x v="15"/>
    <x v="57"/>
    <s v="13632-2"/>
    <n v="26"/>
    <n v="26"/>
    <x v="628"/>
    <d v="2014-07-18T00:00:00"/>
    <n v="1"/>
    <m/>
    <m/>
  </r>
  <r>
    <x v="15"/>
    <x v="57"/>
    <s v="13630-1"/>
    <n v="5"/>
    <n v="5"/>
    <x v="628"/>
    <d v="2014-07-18T00:00:00"/>
    <n v="1"/>
    <m/>
    <m/>
  </r>
  <r>
    <x v="405"/>
    <x v="1541"/>
    <s v="13695-2"/>
    <n v="100"/>
    <n v="100"/>
    <x v="628"/>
    <d v="2014-07-11T00:00:00"/>
    <n v="1"/>
    <m/>
    <m/>
  </r>
  <r>
    <x v="88"/>
    <x v="1542"/>
    <s v="13697-5"/>
    <n v="50"/>
    <n v="50"/>
    <x v="628"/>
    <d v="2014-07-26T00:00:00"/>
    <n v="1"/>
    <m/>
    <m/>
  </r>
  <r>
    <x v="88"/>
    <x v="1376"/>
    <s v="13697-1"/>
    <n v="170"/>
    <n v="55"/>
    <x v="628"/>
    <d v="2014-07-26T00:00:00"/>
    <n v="1"/>
    <m/>
    <m/>
  </r>
  <r>
    <x v="90"/>
    <x v="229"/>
    <s v="13743-1"/>
    <n v="300"/>
    <n v="300"/>
    <x v="628"/>
    <d v="2014-07-09T00:00:00"/>
    <n v="1"/>
    <m/>
    <m/>
  </r>
  <r>
    <x v="252"/>
    <x v="1543"/>
    <s v="13791-1"/>
    <n v="1000"/>
    <n v="716"/>
    <x v="628"/>
    <d v="2014-07-21T00:00:00"/>
    <n v="1"/>
    <m/>
    <m/>
  </r>
  <r>
    <x v="104"/>
    <x v="1544"/>
    <s v="13667-1-2"/>
    <n v="70"/>
    <n v="70"/>
    <x v="628"/>
    <d v="2014-07-14T00:00:00"/>
    <n v="1"/>
    <m/>
    <m/>
  </r>
  <r>
    <x v="9"/>
    <x v="1545"/>
    <s v="13777-1"/>
    <n v="20"/>
    <n v="20"/>
    <x v="629"/>
    <d v="2014-07-14T00:00:00"/>
    <n v="1"/>
    <m/>
    <m/>
  </r>
  <r>
    <x v="123"/>
    <x v="808"/>
    <s v="13774-1"/>
    <n v="90"/>
    <n v="90"/>
    <x v="629"/>
    <d v="2014-07-15T00:00:00"/>
    <n v="1"/>
    <m/>
    <m/>
  </r>
  <r>
    <x v="49"/>
    <x v="911"/>
    <s v="13659-1"/>
    <n v="12"/>
    <n v="12"/>
    <x v="629"/>
    <d v="2014-07-18T00:00:00"/>
    <n v="1"/>
    <m/>
    <m/>
  </r>
  <r>
    <x v="88"/>
    <x v="1376"/>
    <s v="13697-1"/>
    <n v="170"/>
    <n v="115"/>
    <x v="629"/>
    <d v="2014-07-26T00:00:00"/>
    <n v="1"/>
    <m/>
    <m/>
  </r>
  <r>
    <x v="16"/>
    <x v="1546"/>
    <s v="13846-1"/>
    <n v="3"/>
    <n v="3"/>
    <x v="630"/>
    <d v="2014-07-16T00:00:00"/>
    <n v="1"/>
    <m/>
    <m/>
  </r>
  <r>
    <x v="248"/>
    <x v="878"/>
    <s v="13061-3"/>
    <n v="25"/>
    <n v="25"/>
    <x v="630"/>
    <d v="2014-07-17T00:00:00"/>
    <n v="1"/>
    <m/>
    <m/>
  </r>
  <r>
    <x v="289"/>
    <x v="1547"/>
    <s v="13748-6"/>
    <n v="25"/>
    <n v="25"/>
    <x v="630"/>
    <d v="2014-07-17T00:00:00"/>
    <n v="1"/>
    <m/>
    <m/>
  </r>
  <r>
    <x v="9"/>
    <x v="361"/>
    <s v="13824-1"/>
    <n v="100"/>
    <n v="100"/>
    <x v="630"/>
    <d v="2014-07-15T00:00:00"/>
    <n v="1"/>
    <m/>
    <m/>
  </r>
  <r>
    <x v="395"/>
    <x v="1477"/>
    <s v="13827-1"/>
    <n v="50"/>
    <n v="50"/>
    <x v="630"/>
    <d v="2014-07-15T00:00:00"/>
    <n v="1"/>
    <m/>
    <m/>
  </r>
  <r>
    <x v="356"/>
    <x v="1396"/>
    <s v="13796-2"/>
    <n v="15"/>
    <n v="15"/>
    <x v="631"/>
    <d v="2014-07-16T00:00:00"/>
    <n v="1"/>
    <m/>
    <m/>
  </r>
  <r>
    <x v="29"/>
    <x v="254"/>
    <s v="13807-1"/>
    <n v="200"/>
    <n v="200"/>
    <x v="631"/>
    <d v="2014-07-16T00:00:00"/>
    <n v="1"/>
    <m/>
    <m/>
  </r>
  <r>
    <x v="15"/>
    <x v="33"/>
    <s v="13760-1"/>
    <n v="10"/>
    <n v="10"/>
    <x v="631"/>
    <d v="2014-07-17T00:00:00"/>
    <n v="1"/>
    <m/>
    <m/>
  </r>
  <r>
    <x v="18"/>
    <x v="1548"/>
    <s v="13806-1"/>
    <n v="100"/>
    <n v="100"/>
    <x v="631"/>
    <d v="2014-07-16T00:00:00"/>
    <n v="1"/>
    <m/>
    <m/>
  </r>
  <r>
    <x v="15"/>
    <x v="556"/>
    <s v="13691-1"/>
    <n v="5"/>
    <n v="5"/>
    <x v="631"/>
    <d v="2014-08-01T00:00:00"/>
    <n v="1"/>
    <m/>
    <m/>
  </r>
  <r>
    <x v="406"/>
    <x v="1549"/>
    <s v="13829-1"/>
    <n v="2"/>
    <n v="2"/>
    <x v="631"/>
    <d v="2014-07-15T00:00:00"/>
    <n v="1"/>
    <m/>
    <m/>
  </r>
  <r>
    <x v="406"/>
    <x v="1550"/>
    <s v="2"/>
    <n v="2"/>
    <n v="2"/>
    <x v="631"/>
    <d v="2014-07-15T00:00:00"/>
    <n v="1"/>
    <m/>
    <m/>
  </r>
  <r>
    <x v="41"/>
    <x v="493"/>
    <s v="13797-1"/>
    <n v="100"/>
    <n v="100"/>
    <x v="632"/>
    <d v="2014-07-18T00:00:00"/>
    <n v="1"/>
    <m/>
    <m/>
  </r>
  <r>
    <x v="88"/>
    <x v="1551"/>
    <s v="13700-1"/>
    <n v="700"/>
    <n v="42"/>
    <x v="632"/>
    <d v="2014-07-26T00:00:00"/>
    <n v="1"/>
    <m/>
    <m/>
  </r>
  <r>
    <x v="279"/>
    <x v="1319"/>
    <s v="13841-1"/>
    <n v="1"/>
    <n v="1"/>
    <x v="633"/>
    <d v="2014-07-16T00:00:00"/>
    <n v="1"/>
    <m/>
    <s v="XRAY PO CAME LATE"/>
  </r>
  <r>
    <x v="95"/>
    <x v="110"/>
    <s v="13440-3"/>
    <n v="100"/>
    <n v="100"/>
    <x v="634"/>
    <d v="2014-07-25T00:00:00"/>
    <n v="1"/>
    <m/>
    <m/>
  </r>
  <r>
    <x v="291"/>
    <x v="50"/>
    <s v="13802-1"/>
    <n v="50"/>
    <n v="50"/>
    <x v="634"/>
    <d v="2014-07-18T00:00:00"/>
    <n v="1"/>
    <m/>
    <m/>
  </r>
  <r>
    <x v="103"/>
    <x v="50"/>
    <s v="13783-1"/>
    <n v="50"/>
    <n v="50"/>
    <x v="634"/>
    <d v="2014-07-17T00:00:00"/>
    <n v="1"/>
    <m/>
    <m/>
  </r>
  <r>
    <x v="6"/>
    <x v="1164"/>
    <s v="13815-1"/>
    <n v="20"/>
    <n v="22"/>
    <x v="634"/>
    <d v="2014-07-18T00:00:00"/>
    <n v="1"/>
    <m/>
    <m/>
  </r>
  <r>
    <x v="6"/>
    <x v="657"/>
    <s v="2"/>
    <n v="50"/>
    <n v="53"/>
    <x v="634"/>
    <d v="2014-07-18T00:00:00"/>
    <n v="1"/>
    <m/>
    <m/>
  </r>
  <r>
    <x v="332"/>
    <x v="1222"/>
    <s v="13814-1/13798-1"/>
    <n v="50"/>
    <n v="50"/>
    <x v="635"/>
    <d v="2014-07-28T00:00:00"/>
    <n v="1"/>
    <m/>
    <m/>
  </r>
  <r>
    <x v="123"/>
    <x v="185"/>
    <s v="13804-1"/>
    <n v="200"/>
    <n v="200"/>
    <x v="635"/>
    <d v="2014-07-23T00:00:00"/>
    <n v="1"/>
    <m/>
    <m/>
  </r>
  <r>
    <x v="53"/>
    <x v="1181"/>
    <s v="13631-3"/>
    <n v="50"/>
    <n v="50"/>
    <x v="635"/>
    <s v="KANBAN"/>
    <n v="1"/>
    <m/>
    <m/>
  </r>
  <r>
    <x v="123"/>
    <x v="184"/>
    <s v="13804-2"/>
    <n v="400"/>
    <n v="400"/>
    <x v="635"/>
    <d v="2014-07-23T00:00:00"/>
    <n v="1"/>
    <m/>
    <m/>
  </r>
  <r>
    <x v="88"/>
    <x v="1551"/>
    <s v="13700-1"/>
    <n v="700"/>
    <n v="162"/>
    <x v="636"/>
    <d v="2014-07-26T00:00:00"/>
    <n v="1"/>
    <m/>
    <m/>
  </r>
  <r>
    <x v="248"/>
    <x v="884"/>
    <s v="13728-2"/>
    <n v="5"/>
    <n v="5"/>
    <x v="636"/>
    <d v="2014-07-22T00:00:00"/>
    <n v="1"/>
    <m/>
    <m/>
  </r>
  <r>
    <x v="136"/>
    <x v="1552"/>
    <s v="13833-1"/>
    <n v="75"/>
    <n v="75"/>
    <x v="636"/>
    <d v="2014-07-21T00:00:00"/>
    <n v="1"/>
    <m/>
    <m/>
  </r>
  <r>
    <x v="179"/>
    <x v="235"/>
    <s v="13837-1"/>
    <n v="2000"/>
    <n v="2000"/>
    <x v="636"/>
    <d v="2014-07-25T00:00:00"/>
    <n v="1"/>
    <m/>
    <m/>
  </r>
  <r>
    <x v="252"/>
    <x v="1543"/>
    <s v="13791-1"/>
    <n v="1000"/>
    <n v="286"/>
    <x v="636"/>
    <d v="2014-07-21T00:00:00"/>
    <n v="1"/>
    <m/>
    <m/>
  </r>
  <r>
    <x v="289"/>
    <x v="1553"/>
    <s v="13748-5"/>
    <n v="25"/>
    <n v="25"/>
    <x v="637"/>
    <d v="2014-07-28T00:00:00"/>
    <n v="1"/>
    <m/>
    <m/>
  </r>
  <r>
    <x v="41"/>
    <x v="1554"/>
    <s v="13816-1"/>
    <n v="50"/>
    <n v="50"/>
    <x v="637"/>
    <d v="2014-07-25T00:00:00"/>
    <n v="1"/>
    <m/>
    <m/>
  </r>
  <r>
    <x v="100"/>
    <x v="426"/>
    <s v="13819-2"/>
    <n v="250"/>
    <n v="250"/>
    <x v="637"/>
    <d v="2014-07-25T00:00:00"/>
    <n v="1"/>
    <m/>
    <m/>
  </r>
  <r>
    <x v="15"/>
    <x v="435"/>
    <s v="13788-1"/>
    <n v="10"/>
    <n v="10"/>
    <x v="637"/>
    <d v="2014-07-25T00:00:00"/>
    <n v="1"/>
    <m/>
    <m/>
  </r>
  <r>
    <x v="304"/>
    <x v="1105"/>
    <s v="13704-1"/>
    <n v="50"/>
    <n v="50"/>
    <x v="637"/>
    <d v="2014-07-30T00:00:00"/>
    <n v="1"/>
    <m/>
    <m/>
  </r>
  <r>
    <x v="15"/>
    <x v="562"/>
    <s v="13692-1"/>
    <n v="5"/>
    <n v="5"/>
    <x v="637"/>
    <d v="2014-07-30T00:00:00"/>
    <n v="1"/>
    <m/>
    <m/>
  </r>
  <r>
    <x v="90"/>
    <x v="368"/>
    <s v="13205-1"/>
    <n v="250"/>
    <n v="250"/>
    <x v="637"/>
    <d v="2014-07-31T00:00:00"/>
    <n v="1"/>
    <m/>
    <m/>
  </r>
  <r>
    <x v="15"/>
    <x v="20"/>
    <s v="13731-1"/>
    <n v="100"/>
    <n v="40"/>
    <x v="637"/>
    <d v="2014-07-26T00:00:00"/>
    <n v="1"/>
    <m/>
    <m/>
  </r>
  <r>
    <x v="33"/>
    <x v="59"/>
    <s v="13838-1"/>
    <n v="252"/>
    <n v="252"/>
    <x v="637"/>
    <d v="2014-07-25T00:00:00"/>
    <n v="1"/>
    <m/>
    <m/>
  </r>
  <r>
    <x v="15"/>
    <x v="556"/>
    <s v="13725-1"/>
    <n v="5"/>
    <n v="5"/>
    <x v="638"/>
    <d v="2014-08-05T00:00:00"/>
    <n v="1"/>
    <m/>
    <m/>
  </r>
  <r>
    <x v="42"/>
    <x v="179"/>
    <s v="13523-4"/>
    <n v="150"/>
    <n v="150"/>
    <x v="638"/>
    <d v="2014-08-01T00:00:00"/>
    <n v="1"/>
    <m/>
    <m/>
  </r>
  <r>
    <x v="210"/>
    <x v="829"/>
    <s v="13850-1"/>
    <n v="230"/>
    <n v="230"/>
    <x v="638"/>
    <d v="2014-07-23T00:00:00"/>
    <n v="1"/>
    <m/>
    <m/>
  </r>
  <r>
    <x v="15"/>
    <x v="21"/>
    <s v="13784-2"/>
    <n v="25"/>
    <n v="25"/>
    <x v="638"/>
    <d v="2014-07-25T00:00:00"/>
    <n v="1"/>
    <m/>
    <m/>
  </r>
  <r>
    <x v="46"/>
    <x v="1555"/>
    <s v="13818-1"/>
    <n v="100"/>
    <n v="100"/>
    <x v="638"/>
    <d v="2014-07-24T00:00:00"/>
    <n v="1"/>
    <m/>
    <m/>
  </r>
  <r>
    <x v="395"/>
    <x v="692"/>
    <s v="13876-1"/>
    <n v="52"/>
    <n v="32"/>
    <x v="638"/>
    <d v="2014-07-30T00:00:00"/>
    <n v="1"/>
    <m/>
    <s v="CONNECTOR SUPPLY SHORT"/>
  </r>
  <r>
    <x v="395"/>
    <x v="1556"/>
    <s v="13858-1"/>
    <n v="270"/>
    <n v="189"/>
    <x v="639"/>
    <d v="2014-07-24T00:00:00"/>
    <n v="1"/>
    <m/>
    <s v="CUSTOMER WANT SOME QTY"/>
  </r>
  <r>
    <x v="45"/>
    <x v="534"/>
    <s v="13849-1"/>
    <n v="100"/>
    <n v="100"/>
    <x v="639"/>
    <d v="2014-07-28T00:00:00"/>
    <n v="1"/>
    <m/>
    <m/>
  </r>
  <r>
    <x v="123"/>
    <x v="316"/>
    <s v="13831-1"/>
    <n v="200"/>
    <n v="200"/>
    <x v="639"/>
    <d v="2014-07-29T00:00:00"/>
    <n v="1"/>
    <m/>
    <m/>
  </r>
  <r>
    <x v="15"/>
    <x v="52"/>
    <s v="13731-3"/>
    <n v="5"/>
    <n v="5"/>
    <x v="639"/>
    <d v="2014-07-28T00:00:00"/>
    <n v="1"/>
    <m/>
    <m/>
  </r>
  <r>
    <x v="63"/>
    <x v="214"/>
    <s v="13832-1"/>
    <n v="15000"/>
    <n v="15030"/>
    <x v="639"/>
    <d v="2014-07-31T00:00:00"/>
    <n v="1"/>
    <m/>
    <m/>
  </r>
  <r>
    <x v="248"/>
    <x v="1557"/>
    <s v="13892-1"/>
    <n v="10"/>
    <n v="10"/>
    <x v="639"/>
    <d v="2014-07-24T00:00:00"/>
    <n v="1"/>
    <m/>
    <m/>
  </r>
  <r>
    <x v="252"/>
    <x v="1558"/>
    <s v="1892-2"/>
    <n v="10"/>
    <n v="10"/>
    <x v="639"/>
    <d v="2014-07-23T00:00:00"/>
    <n v="1"/>
    <m/>
    <m/>
  </r>
  <r>
    <x v="381"/>
    <x v="1559"/>
    <s v="13884-1"/>
    <n v="10"/>
    <n v="10"/>
    <x v="639"/>
    <d v="2014-07-24T00:00:00"/>
    <n v="1"/>
    <m/>
    <m/>
  </r>
  <r>
    <x v="90"/>
    <x v="1258"/>
    <s v="13191-2"/>
    <n v="100"/>
    <n v="100"/>
    <x v="640"/>
    <d v="2014-08-01T00:00:00"/>
    <n v="1"/>
    <m/>
    <m/>
  </r>
  <r>
    <x v="15"/>
    <x v="52"/>
    <s v="13761-1"/>
    <n v="13"/>
    <n v="13"/>
    <x v="640"/>
    <d v="2014-07-28T00:00:00"/>
    <n v="1"/>
    <m/>
    <m/>
  </r>
  <r>
    <x v="8"/>
    <x v="1308"/>
    <s v="13805-1"/>
    <n v="300"/>
    <n v="300"/>
    <x v="640"/>
    <d v="2014-07-28T00:00:00"/>
    <n v="1"/>
    <m/>
    <m/>
  </r>
  <r>
    <x v="191"/>
    <x v="446"/>
    <s v="13893-1"/>
    <n v="1"/>
    <n v="1"/>
    <x v="640"/>
    <d v="2014-07-31T00:00:00"/>
    <n v="1"/>
    <m/>
    <m/>
  </r>
  <r>
    <x v="350"/>
    <x v="1560"/>
    <s v="13860-2"/>
    <n v="20"/>
    <n v="20"/>
    <x v="640"/>
    <d v="2014-07-24T00:00:00"/>
    <n v="1"/>
    <m/>
    <s v="BOARD AND PARTS CAME LATE"/>
  </r>
  <r>
    <x v="350"/>
    <x v="1561"/>
    <s v="3"/>
    <n v="20"/>
    <n v="20"/>
    <x v="640"/>
    <d v="2014-07-24T00:00:00"/>
    <n v="1"/>
    <m/>
    <s v="BOARD AND PARTS CAME LATE"/>
  </r>
  <r>
    <x v="15"/>
    <x v="858"/>
    <s v="13812-1"/>
    <n v="12"/>
    <n v="12"/>
    <x v="641"/>
    <d v="2014-07-31T00:00:00"/>
    <n v="1"/>
    <m/>
    <m/>
  </r>
  <r>
    <x v="15"/>
    <x v="223"/>
    <s v="2"/>
    <n v="5"/>
    <n v="5"/>
    <x v="641"/>
    <d v="2014-08-01T00:00:00"/>
    <n v="1"/>
    <m/>
    <m/>
  </r>
  <r>
    <x v="18"/>
    <x v="1562"/>
    <s v="13715-2"/>
    <n v="1000"/>
    <n v="500"/>
    <x v="641"/>
    <d v="2014-07-08T00:00:00"/>
    <n v="1"/>
    <m/>
    <s v="APPROVEL CAME LATE"/>
  </r>
  <r>
    <x v="278"/>
    <x v="462"/>
    <s v="13844-1"/>
    <n v="100"/>
    <n v="100"/>
    <x v="642"/>
    <d v="2014-08-01T00:00:00"/>
    <n v="1"/>
    <m/>
    <m/>
  </r>
  <r>
    <x v="278"/>
    <x v="463"/>
    <s v="2"/>
    <n v="100"/>
    <n v="100"/>
    <x v="642"/>
    <d v="2014-08-01T00:00:00"/>
    <n v="1"/>
    <m/>
    <m/>
  </r>
  <r>
    <x v="15"/>
    <x v="562"/>
    <s v="13726-1"/>
    <n v="5"/>
    <n v="5"/>
    <x v="642"/>
    <d v="2014-08-05T00:00:00"/>
    <n v="1"/>
    <m/>
    <m/>
  </r>
  <r>
    <x v="116"/>
    <x v="308"/>
    <s v="13843-1"/>
    <n v="250"/>
    <n v="250"/>
    <x v="642"/>
    <d v="2014-08-04T00:00:00"/>
    <n v="1"/>
    <m/>
    <m/>
  </r>
  <r>
    <x v="60"/>
    <x v="183"/>
    <s v="13854-1"/>
    <n v="250"/>
    <n v="250"/>
    <x v="642"/>
    <d v="2014-07-29T00:00:00"/>
    <n v="1"/>
    <m/>
    <m/>
  </r>
  <r>
    <x v="4"/>
    <x v="724"/>
    <s v="13835-1"/>
    <n v="20"/>
    <n v="22"/>
    <x v="642"/>
    <d v="2014-08-01T00:00:00"/>
    <n v="1"/>
    <m/>
    <m/>
  </r>
  <r>
    <x v="9"/>
    <x v="1563"/>
    <s v="13845-1"/>
    <n v="25"/>
    <n v="25"/>
    <x v="642"/>
    <d v="2014-08-01T00:00:00"/>
    <n v="1"/>
    <m/>
    <m/>
  </r>
  <r>
    <x v="395"/>
    <x v="1564"/>
    <s v="13864-1"/>
    <n v="38"/>
    <n v="38"/>
    <x v="642"/>
    <d v="2014-07-29T00:00:00"/>
    <n v="1"/>
    <m/>
    <m/>
  </r>
  <r>
    <x v="50"/>
    <x v="92"/>
    <s v="13176-2"/>
    <n v="200"/>
    <n v="200"/>
    <x v="642"/>
    <s v="KANBAN"/>
    <n v="1"/>
    <m/>
    <m/>
  </r>
  <r>
    <x v="29"/>
    <x v="778"/>
    <s v="1885-1"/>
    <n v="10"/>
    <n v="10"/>
    <x v="642"/>
    <d v="2014-07-31T00:00:00"/>
    <n v="1"/>
    <m/>
    <s v="PARTS APROVAL CAME LATE"/>
  </r>
  <r>
    <x v="10"/>
    <x v="1565"/>
    <s v="13795-2"/>
    <n v="10"/>
    <n v="10"/>
    <x v="642"/>
    <d v="2014-07-31T00:00:00"/>
    <n v="1"/>
    <m/>
    <m/>
  </r>
  <r>
    <x v="252"/>
    <x v="1566"/>
    <s v="13881-1"/>
    <n v="10"/>
    <n v="10"/>
    <x v="643"/>
    <d v="2014-08-01T00:00:00"/>
    <n v="1"/>
    <m/>
    <m/>
  </r>
  <r>
    <x v="252"/>
    <x v="1567"/>
    <s v="2"/>
    <n v="10"/>
    <n v="10"/>
    <x v="643"/>
    <d v="2014-08-01T00:00:00"/>
    <n v="1"/>
    <m/>
    <m/>
  </r>
  <r>
    <x v="252"/>
    <x v="1502"/>
    <s v="13875-1"/>
    <n v="504"/>
    <n v="504"/>
    <x v="643"/>
    <d v="2014-08-01T00:00:00"/>
    <n v="1"/>
    <m/>
    <m/>
  </r>
  <r>
    <x v="15"/>
    <x v="562"/>
    <s v="13694-3"/>
    <n v="5"/>
    <n v="5"/>
    <x v="643"/>
    <d v="2014-08-06T00:00:00"/>
    <n v="1"/>
    <m/>
    <m/>
  </r>
  <r>
    <x v="407"/>
    <x v="1568"/>
    <s v="13882-1"/>
    <n v="60"/>
    <n v="60"/>
    <x v="643"/>
    <d v="2014-08-04T00:00:00"/>
    <n v="1"/>
    <m/>
    <m/>
  </r>
  <r>
    <x v="105"/>
    <x v="239"/>
    <s v="13727-2"/>
    <n v="1300"/>
    <n v="1300"/>
    <x v="643"/>
    <d v="2014-08-05T00:00:00"/>
    <n v="1"/>
    <m/>
    <m/>
  </r>
  <r>
    <x v="210"/>
    <x v="1569"/>
    <s v="13868-2"/>
    <n v="5"/>
    <n v="5"/>
    <x v="643"/>
    <d v="2014-08-07T00:00:00"/>
    <n v="1"/>
    <m/>
    <m/>
  </r>
  <r>
    <x v="15"/>
    <x v="57"/>
    <s v="13724-1"/>
    <n v="7"/>
    <n v="7"/>
    <x v="644"/>
    <d v="2014-08-11T00:00:00"/>
    <n v="1"/>
    <m/>
    <m/>
  </r>
  <r>
    <x v="15"/>
    <x v="57"/>
    <s v="13719-2"/>
    <n v="10"/>
    <n v="10"/>
    <x v="644"/>
    <d v="2014-08-08T00:00:00"/>
    <n v="1"/>
    <m/>
    <m/>
  </r>
  <r>
    <x v="15"/>
    <x v="52"/>
    <s v="13762-1"/>
    <n v="7"/>
    <n v="7"/>
    <x v="644"/>
    <d v="2014-08-08T00:00:00"/>
    <n v="1"/>
    <m/>
    <m/>
  </r>
  <r>
    <x v="15"/>
    <x v="52"/>
    <s v="13719-3"/>
    <n v="5"/>
    <n v="5"/>
    <x v="644"/>
    <d v="2014-08-08T00:00:00"/>
    <n v="1"/>
    <m/>
    <m/>
  </r>
  <r>
    <x v="15"/>
    <x v="223"/>
    <s v="13719-1"/>
    <n v="9"/>
    <n v="9"/>
    <x v="644"/>
    <d v="2014-08-08T00:00:00"/>
    <n v="1"/>
    <m/>
    <m/>
  </r>
  <r>
    <x v="15"/>
    <x v="562"/>
    <s v="13759-1"/>
    <n v="10"/>
    <n v="10"/>
    <x v="644"/>
    <d v="2014-08-06T00:00:00"/>
    <n v="1"/>
    <m/>
    <m/>
  </r>
  <r>
    <x v="104"/>
    <x v="1171"/>
    <s v="13870-1"/>
    <n v="20"/>
    <n v="20"/>
    <x v="644"/>
    <d v="2014-08-04T00:00:00"/>
    <n v="1"/>
    <m/>
    <m/>
  </r>
  <r>
    <x v="131"/>
    <x v="1226"/>
    <s v="13867-2"/>
    <n v="144"/>
    <n v="144"/>
    <x v="644"/>
    <d v="2014-08-08T00:00:00"/>
    <n v="1"/>
    <m/>
    <m/>
  </r>
  <r>
    <x v="131"/>
    <x v="32"/>
    <s v="13836-4"/>
    <n v="200"/>
    <n v="200"/>
    <x v="644"/>
    <d v="2014-08-08T00:00:00"/>
    <n v="1"/>
    <m/>
    <m/>
  </r>
  <r>
    <x v="131"/>
    <x v="62"/>
    <s v="5"/>
    <n v="200"/>
    <n v="200"/>
    <x v="644"/>
    <d v="2014-08-08T00:00:00"/>
    <n v="1"/>
    <m/>
    <m/>
  </r>
  <r>
    <x v="131"/>
    <x v="167"/>
    <s v="6"/>
    <n v="200"/>
    <n v="200"/>
    <x v="644"/>
    <d v="2014-08-08T00:00:00"/>
    <n v="1"/>
    <m/>
    <m/>
  </r>
  <r>
    <x v="23"/>
    <x v="523"/>
    <s v="13848-5"/>
    <n v="7"/>
    <n v="7"/>
    <x v="644"/>
    <d v="2014-08-06T00:00:00"/>
    <n v="1"/>
    <m/>
    <m/>
  </r>
  <r>
    <x v="23"/>
    <x v="356"/>
    <s v="6"/>
    <n v="7"/>
    <n v="7"/>
    <x v="644"/>
    <d v="2014-08-06T00:00:00"/>
    <n v="1"/>
    <m/>
    <m/>
  </r>
  <r>
    <x v="88"/>
    <x v="1379"/>
    <s v="13697-4"/>
    <n v="170"/>
    <n v="49"/>
    <x v="644"/>
    <d v="2014-06-28T00:00:00"/>
    <n v="0"/>
    <m/>
    <s v="LATE FROM SUPPLIER"/>
  </r>
  <r>
    <x v="191"/>
    <x v="96"/>
    <s v="13936-1"/>
    <n v="2"/>
    <n v="2"/>
    <x v="644"/>
    <d v="2014-08-14T00:00:00"/>
    <n v="1"/>
    <m/>
    <m/>
  </r>
  <r>
    <x v="90"/>
    <x v="473"/>
    <s v="13939-1"/>
    <n v="500"/>
    <n v="500"/>
    <x v="644"/>
    <s v="KANBAN"/>
    <n v="1"/>
    <m/>
    <m/>
  </r>
  <r>
    <x v="394"/>
    <x v="1570"/>
    <s v="13609-2"/>
    <n v="1000"/>
    <n v="995"/>
    <x v="644"/>
    <d v="2014-08-03T00:00:00"/>
    <n v="1"/>
    <m/>
    <m/>
  </r>
  <r>
    <x v="381"/>
    <x v="1571"/>
    <s v="13924-1"/>
    <n v="10"/>
    <n v="10"/>
    <x v="644"/>
    <d v="2014-07-30T00:00:00"/>
    <n v="1"/>
    <m/>
    <m/>
  </r>
  <r>
    <x v="395"/>
    <x v="692"/>
    <s v="13876-1"/>
    <n v="52"/>
    <n v="17"/>
    <x v="645"/>
    <d v="2014-08-01T00:00:00"/>
    <n v="1"/>
    <m/>
    <m/>
  </r>
  <r>
    <x v="334"/>
    <x v="1572"/>
    <s v="13949-1"/>
    <n v="1"/>
    <n v="1"/>
    <x v="646"/>
    <d v="2014-08-04T00:00:00"/>
    <n v="1"/>
    <m/>
    <m/>
  </r>
  <r>
    <x v="88"/>
    <x v="1573"/>
    <s v="13862-1"/>
    <n v="2"/>
    <n v="2"/>
    <x v="646"/>
    <d v="2014-08-05T00:00:00"/>
    <n v="1"/>
    <m/>
    <m/>
  </r>
  <r>
    <x v="88"/>
    <x v="1574"/>
    <s v="2"/>
    <n v="2"/>
    <n v="2"/>
    <x v="646"/>
    <d v="2014-05-05T00:00:00"/>
    <n v="1"/>
    <m/>
    <m/>
  </r>
  <r>
    <x v="88"/>
    <x v="1575"/>
    <s v="3"/>
    <n v="2"/>
    <n v="2"/>
    <x v="646"/>
    <d v="2014-08-05T00:00:00"/>
    <n v="1"/>
    <m/>
    <m/>
  </r>
  <r>
    <x v="88"/>
    <x v="1576"/>
    <s v="4"/>
    <n v="2"/>
    <n v="2"/>
    <x v="646"/>
    <d v="2014-08-05T00:00:00"/>
    <n v="1"/>
    <m/>
    <m/>
  </r>
  <r>
    <x v="88"/>
    <x v="1577"/>
    <s v="5"/>
    <n v="2"/>
    <n v="2"/>
    <x v="646"/>
    <d v="2014-08-05T00:00:00"/>
    <n v="1"/>
    <m/>
    <m/>
  </r>
  <r>
    <x v="88"/>
    <x v="1578"/>
    <s v="6"/>
    <n v="2"/>
    <n v="2"/>
    <x v="646"/>
    <d v="2014-08-05T00:00:00"/>
    <n v="1"/>
    <m/>
    <m/>
  </r>
  <r>
    <x v="63"/>
    <x v="1579"/>
    <s v="13903-1"/>
    <n v="100"/>
    <n v="100"/>
    <x v="647"/>
    <d v="2014-08-08T00:00:00"/>
    <n v="1"/>
    <m/>
    <m/>
  </r>
  <r>
    <x v="186"/>
    <x v="1580"/>
    <s v="13905-1"/>
    <n v="2"/>
    <n v="2"/>
    <x v="647"/>
    <d v="2014-08-13T00:00:00"/>
    <n v="1"/>
    <m/>
    <m/>
  </r>
  <r>
    <x v="186"/>
    <x v="1580"/>
    <s v="2"/>
    <n v="7"/>
    <n v="7"/>
    <x v="647"/>
    <d v="2014-08-13T00:00:00"/>
    <n v="1"/>
    <m/>
    <m/>
  </r>
  <r>
    <x v="1"/>
    <x v="925"/>
    <s v="13922-1"/>
    <n v="10"/>
    <n v="10"/>
    <x v="647"/>
    <d v="2014-08-08T00:00:00"/>
    <n v="1"/>
    <m/>
    <m/>
  </r>
  <r>
    <x v="63"/>
    <x v="603"/>
    <s v="13904-1"/>
    <n v="100"/>
    <n v="100"/>
    <x v="647"/>
    <d v="2014-08-08T00:00:00"/>
    <n v="1"/>
    <m/>
    <m/>
  </r>
  <r>
    <x v="23"/>
    <x v="390"/>
    <s v="13848-8"/>
    <n v="7"/>
    <n v="7"/>
    <x v="647"/>
    <d v="2014-08-11T00:00:00"/>
    <n v="1"/>
    <m/>
    <m/>
  </r>
  <r>
    <x v="225"/>
    <x v="752"/>
    <s v="13839-2"/>
    <n v="500"/>
    <n v="500"/>
    <x v="647"/>
    <d v="2014-08-08T00:00:00"/>
    <n v="1"/>
    <m/>
    <m/>
  </r>
  <r>
    <x v="289"/>
    <x v="1553"/>
    <s v="13938-1"/>
    <n v="25"/>
    <n v="8"/>
    <x v="647"/>
    <d v="2014-08-15T00:00:00"/>
    <n v="1"/>
    <m/>
    <m/>
  </r>
  <r>
    <x v="53"/>
    <x v="215"/>
    <s v="13956-1"/>
    <n v="100"/>
    <n v="100"/>
    <x v="648"/>
    <d v="2014-08-06T00:00:00"/>
    <n v="1"/>
    <m/>
    <m/>
  </r>
  <r>
    <x v="356"/>
    <x v="96"/>
    <s v="13963-1"/>
    <n v="2"/>
    <n v="2"/>
    <x v="648"/>
    <d v="2014-08-15T00:00:00"/>
    <n v="1"/>
    <m/>
    <m/>
  </r>
  <r>
    <x v="289"/>
    <x v="96"/>
    <s v="13938-1"/>
    <n v="22"/>
    <n v="14"/>
    <x v="649"/>
    <d v="2014-08-15T00:00:00"/>
    <n v="1"/>
    <m/>
    <m/>
  </r>
  <r>
    <x v="252"/>
    <x v="1581"/>
    <s v="13955-1"/>
    <n v="10"/>
    <n v="10"/>
    <x v="649"/>
    <d v="2014-08-06T00:00:00"/>
    <n v="1"/>
    <m/>
    <m/>
  </r>
  <r>
    <x v="329"/>
    <x v="1217"/>
    <s v="13830-2"/>
    <n v="100"/>
    <n v="100"/>
    <x v="649"/>
    <d v="2014-08-11T00:00:00"/>
    <n v="1"/>
    <m/>
    <m/>
  </r>
  <r>
    <x v="359"/>
    <x v="1582"/>
    <s v="FILM"/>
    <n v="1"/>
    <n v="1"/>
    <x v="650"/>
    <d v="2014-08-15T00:00:00"/>
    <n v="1"/>
    <m/>
    <m/>
  </r>
  <r>
    <x v="29"/>
    <x v="729"/>
    <s v="13933-1"/>
    <n v="20"/>
    <n v="20"/>
    <x v="650"/>
    <d v="2014-08-12T00:00:00"/>
    <n v="1"/>
    <m/>
    <m/>
  </r>
  <r>
    <x v="1"/>
    <x v="99"/>
    <s v="13966-1"/>
    <n v="10"/>
    <n v="10"/>
    <x v="650"/>
    <d v="2014-08-12T00:00:00"/>
    <n v="1"/>
    <m/>
    <m/>
  </r>
  <r>
    <x v="55"/>
    <x v="386"/>
    <s v="13909-1"/>
    <n v="25"/>
    <n v="25"/>
    <x v="650"/>
    <d v="2014-08-14T00:00:00"/>
    <n v="1"/>
    <m/>
    <m/>
  </r>
  <r>
    <x v="291"/>
    <x v="89"/>
    <s v="13871-1"/>
    <n v="60"/>
    <n v="60"/>
    <x v="650"/>
    <d v="2014-08-11T00:00:00"/>
    <n v="1"/>
    <m/>
    <m/>
  </r>
  <r>
    <x v="248"/>
    <x v="884"/>
    <s v="13728-3"/>
    <n v="15"/>
    <n v="15"/>
    <x v="650"/>
    <d v="2014-08-15T00:00:00"/>
    <n v="1"/>
    <m/>
    <s v="CUSTOMER SUPPLY PARTS LATE"/>
  </r>
  <r>
    <x v="6"/>
    <x v="1583"/>
    <s v="13894-1"/>
    <n v="12"/>
    <n v="12"/>
    <x v="650"/>
    <d v="2014-08-11T00:00:00"/>
    <n v="1"/>
    <m/>
    <m/>
  </r>
  <r>
    <x v="60"/>
    <x v="373"/>
    <s v="13536-2"/>
    <n v="150"/>
    <n v="150"/>
    <x v="650"/>
    <d v="2014-08-18T00:00:00"/>
    <n v="1"/>
    <m/>
    <m/>
  </r>
  <r>
    <x v="188"/>
    <x v="1584"/>
    <s v="13889-1"/>
    <n v="100"/>
    <n v="100"/>
    <x v="651"/>
    <d v="2014-08-15T00:00:00"/>
    <n v="1"/>
    <m/>
    <m/>
  </r>
  <r>
    <x v="15"/>
    <x v="52"/>
    <s v="13789-1"/>
    <n v="5"/>
    <n v="5"/>
    <x v="651"/>
    <d v="2014-08-13T00:00:00"/>
    <n v="1"/>
    <m/>
    <m/>
  </r>
  <r>
    <x v="407"/>
    <x v="1568"/>
    <s v="13882-2"/>
    <n v="940"/>
    <n v="951"/>
    <x v="651"/>
    <d v="2014-08-12T00:00:00"/>
    <n v="1"/>
    <m/>
    <s v="PANEL FORM"/>
  </r>
  <r>
    <x v="23"/>
    <x v="377"/>
    <s v="13848-7"/>
    <n v="7"/>
    <n v="7"/>
    <x v="651"/>
    <d v="2014-08-11T00:00:00"/>
    <n v="1"/>
    <m/>
    <m/>
  </r>
  <r>
    <x v="15"/>
    <x v="562"/>
    <s v="13726-2"/>
    <n v="5"/>
    <n v="5"/>
    <x v="652"/>
    <d v="2014-08-19T00:00:00"/>
    <n v="1"/>
    <m/>
    <m/>
  </r>
  <r>
    <x v="63"/>
    <x v="649"/>
    <s v="13930-1"/>
    <n v="1200"/>
    <n v="1200"/>
    <x v="652"/>
    <d v="2014-08-15T00:00:00"/>
    <n v="1"/>
    <m/>
    <m/>
  </r>
  <r>
    <x v="63"/>
    <x v="767"/>
    <s v="13847-1"/>
    <n v="10000"/>
    <n v="10086"/>
    <x v="652"/>
    <d v="2014-08-16T00:00:00"/>
    <n v="1"/>
    <m/>
    <m/>
  </r>
  <r>
    <x v="90"/>
    <x v="676"/>
    <s v="13863-1"/>
    <n v="350"/>
    <n v="350"/>
    <x v="652"/>
    <d v="2014-08-18T00:00:00"/>
    <n v="1"/>
    <m/>
    <m/>
  </r>
  <r>
    <x v="6"/>
    <x v="599"/>
    <s v="13910-1"/>
    <n v="50"/>
    <n v="53"/>
    <x v="652"/>
    <d v="2014-08-13T00:00:00"/>
    <n v="1"/>
    <m/>
    <m/>
  </r>
  <r>
    <x v="405"/>
    <x v="96"/>
    <s v="13937-1"/>
    <n v="23"/>
    <n v="23"/>
    <x v="652"/>
    <d v="2014-08-13T00:00:00"/>
    <n v="1"/>
    <m/>
    <m/>
  </r>
  <r>
    <x v="88"/>
    <x v="1585"/>
    <s v="13697-2"/>
    <n v="170"/>
    <n v="22"/>
    <x v="652"/>
    <d v="2014-06-26T00:00:00"/>
    <n v="0"/>
    <m/>
    <s v="LATE FROM OUT SORCE"/>
  </r>
  <r>
    <x v="88"/>
    <x v="1586"/>
    <s v="3"/>
    <n v="170"/>
    <n v="22"/>
    <x v="652"/>
    <d v="2014-06-26T00:00:00"/>
    <n v="0"/>
    <m/>
    <s v="LATE FROM OUT SORCE"/>
  </r>
  <r>
    <x v="88"/>
    <x v="1587"/>
    <s v="4"/>
    <n v="170"/>
    <n v="22"/>
    <x v="652"/>
    <d v="2014-06-26T00:00:00"/>
    <n v="0"/>
    <m/>
    <s v="LATE FROM OUT SORCE"/>
  </r>
  <r>
    <x v="88"/>
    <x v="1385"/>
    <s v="7"/>
    <n v="50"/>
    <n v="7"/>
    <x v="652"/>
    <d v="2014-06-26T00:00:00"/>
    <n v="0"/>
    <m/>
    <s v="LATE FROM OUT SORCE"/>
  </r>
  <r>
    <x v="88"/>
    <x v="1383"/>
    <s v="6"/>
    <n v="50"/>
    <n v="7"/>
    <x v="652"/>
    <d v="2014-06-26T00:00:00"/>
    <n v="0"/>
    <m/>
    <s v="LATE FROM OUT SORCE"/>
  </r>
  <r>
    <x v="88"/>
    <x v="1384"/>
    <s v="9"/>
    <n v="50"/>
    <n v="7"/>
    <x v="652"/>
    <d v="2014-06-26T00:00:00"/>
    <n v="0"/>
    <m/>
    <s v="LATE FROM OUT SORCE"/>
  </r>
  <r>
    <x v="332"/>
    <x v="1222"/>
    <s v="13855-2"/>
    <n v="50"/>
    <n v="50"/>
    <x v="652"/>
    <d v="2014-08-14T00:00:00"/>
    <n v="1"/>
    <m/>
    <m/>
  </r>
  <r>
    <x v="15"/>
    <x v="96"/>
    <s v="13950-1"/>
    <n v="4"/>
    <n v="4"/>
    <x v="652"/>
    <d v="2014-08-19T00:00:00"/>
    <n v="1"/>
    <m/>
    <m/>
  </r>
  <r>
    <x v="408"/>
    <x v="1588"/>
    <s v="13941-2"/>
    <n v="10"/>
    <n v="10"/>
    <x v="653"/>
    <d v="2014-08-14T00:00:00"/>
    <n v="1"/>
    <m/>
    <m/>
  </r>
  <r>
    <x v="15"/>
    <x v="556"/>
    <s v="13725-2"/>
    <n v="5"/>
    <n v="5"/>
    <x v="653"/>
    <d v="2014-08-19T00:00:00"/>
    <n v="1"/>
    <m/>
    <m/>
  </r>
  <r>
    <x v="15"/>
    <x v="21"/>
    <s v="13851-1"/>
    <n v="50"/>
    <n v="50"/>
    <x v="653"/>
    <d v="2014-08-15T00:00:00"/>
    <n v="1"/>
    <m/>
    <m/>
  </r>
  <r>
    <x v="252"/>
    <x v="1589"/>
    <s v="13952-1"/>
    <n v="9"/>
    <n v="9"/>
    <x v="653"/>
    <d v="2014-08-14T00:00:00"/>
    <n v="1"/>
    <m/>
    <m/>
  </r>
  <r>
    <x v="55"/>
    <x v="346"/>
    <s v="13909-2"/>
    <n v="100"/>
    <n v="100"/>
    <x v="653"/>
    <d v="2014-08-14T00:00:00"/>
    <n v="1"/>
    <m/>
    <m/>
  </r>
  <r>
    <x v="88"/>
    <x v="1590"/>
    <s v="13697-6"/>
    <n v="50"/>
    <n v="21"/>
    <x v="653"/>
    <d v="2014-06-26T00:00:00"/>
    <n v="0"/>
    <m/>
    <m/>
  </r>
  <r>
    <x v="88"/>
    <x v="1385"/>
    <s v="7"/>
    <n v="50"/>
    <n v="21"/>
    <x v="653"/>
    <d v="2014-06-26T00:00:00"/>
    <n v="0"/>
    <m/>
    <m/>
  </r>
  <r>
    <x v="88"/>
    <x v="1384"/>
    <s v="8"/>
    <n v="50"/>
    <n v="21"/>
    <x v="653"/>
    <d v="2014-06-26T00:00:00"/>
    <n v="0"/>
    <m/>
    <m/>
  </r>
  <r>
    <x v="356"/>
    <x v="1503"/>
    <s v="13773-2"/>
    <n v="25"/>
    <n v="25"/>
    <x v="653"/>
    <d v="2014-08-25T00:00:00"/>
    <n v="1"/>
    <m/>
    <m/>
  </r>
  <r>
    <x v="409"/>
    <x v="1591"/>
    <s v="13994-1"/>
    <n v="1"/>
    <n v="1"/>
    <x v="653"/>
    <d v="2014-08-15T00:00:00"/>
    <n v="1"/>
    <m/>
    <m/>
  </r>
  <r>
    <x v="16"/>
    <x v="519"/>
    <s v="13935-1"/>
    <n v="6"/>
    <n v="6"/>
    <x v="654"/>
    <d v="2014-08-14T00:00:00"/>
    <n v="1"/>
    <m/>
    <m/>
  </r>
  <r>
    <x v="16"/>
    <x v="402"/>
    <s v="13920-1"/>
    <n v="10"/>
    <n v="10"/>
    <x v="654"/>
    <d v="2014-08-15T00:00:00"/>
    <n v="1"/>
    <m/>
    <m/>
  </r>
  <r>
    <x v="18"/>
    <x v="1360"/>
    <s v="13900-1"/>
    <n v="100"/>
    <n v="100"/>
    <x v="654"/>
    <d v="2014-08-15T00:00:00"/>
    <n v="1"/>
    <m/>
    <m/>
  </r>
  <r>
    <x v="18"/>
    <x v="279"/>
    <s v="2"/>
    <n v="100"/>
    <n v="100"/>
    <x v="654"/>
    <d v="2014-08-15T00:00:00"/>
    <n v="1"/>
    <m/>
    <m/>
  </r>
  <r>
    <x v="88"/>
    <x v="96"/>
    <s v="13869-1"/>
    <n v="6"/>
    <n v="4"/>
    <x v="654"/>
    <d v="2014-08-15T00:00:00"/>
    <n v="1"/>
    <m/>
    <s v="2 SCRAPE"/>
  </r>
  <r>
    <x v="396"/>
    <x v="1293"/>
    <s v="13886-1"/>
    <n v="900"/>
    <n v="900"/>
    <x v="654"/>
    <d v="2014-08-15T00:00:00"/>
    <n v="1"/>
    <m/>
    <m/>
  </r>
  <r>
    <x v="339"/>
    <x v="1254"/>
    <s v="12775-2"/>
    <n v="3"/>
    <n v="3"/>
    <x v="654"/>
    <d v="2014-08-23T00:00:00"/>
    <n v="1"/>
    <m/>
    <m/>
  </r>
  <r>
    <x v="317"/>
    <x v="1161"/>
    <s v="13878-2"/>
    <n v="10"/>
    <n v="10"/>
    <x v="654"/>
    <d v="2014-08-18T00:00:00"/>
    <n v="1"/>
    <m/>
    <m/>
  </r>
  <r>
    <x v="103"/>
    <x v="1592"/>
    <s v="13879-1"/>
    <n v="3"/>
    <n v="3"/>
    <x v="654"/>
    <d v="2014-08-18T00:00:00"/>
    <n v="1"/>
    <m/>
    <m/>
  </r>
  <r>
    <x v="53"/>
    <x v="1489"/>
    <s v="13974-2"/>
    <n v="25"/>
    <n v="25"/>
    <x v="654"/>
    <d v="2014-08-15T00:00:00"/>
    <n v="1"/>
    <m/>
    <m/>
  </r>
  <r>
    <x v="116"/>
    <x v="274"/>
    <s v="13890-1"/>
    <n v="200"/>
    <n v="200"/>
    <x v="654"/>
    <d v="2014-08-18T00:00:00"/>
    <n v="1"/>
    <m/>
    <m/>
  </r>
  <r>
    <x v="116"/>
    <x v="601"/>
    <s v="2"/>
    <n v="100"/>
    <n v="100"/>
    <x v="654"/>
    <d v="2014-08-18T00:00:00"/>
    <n v="1"/>
    <m/>
    <m/>
  </r>
  <r>
    <x v="15"/>
    <x v="556"/>
    <s v="13810-2"/>
    <n v="5"/>
    <n v="5"/>
    <x v="654"/>
    <d v="2014-08-22T00:00:00"/>
    <n v="1"/>
    <m/>
    <m/>
  </r>
  <r>
    <x v="395"/>
    <x v="1509"/>
    <s v="13944-1"/>
    <n v="192"/>
    <n v="192"/>
    <x v="654"/>
    <d v="2014-08-15T00:00:00"/>
    <n v="1"/>
    <m/>
    <m/>
  </r>
  <r>
    <x v="279"/>
    <x v="1319"/>
    <s v="13989-1"/>
    <n v="1"/>
    <n v="1"/>
    <x v="655"/>
    <d v="2014-08-15T00:00:00"/>
    <n v="1"/>
    <m/>
    <m/>
  </r>
  <r>
    <x v="186"/>
    <x v="96"/>
    <s v="14005-1"/>
    <n v="5"/>
    <n v="4"/>
    <x v="655"/>
    <d v="2014-08-20T00:00:00"/>
    <n v="1"/>
    <m/>
    <m/>
  </r>
  <r>
    <x v="410"/>
    <x v="288"/>
    <s v="13887-1"/>
    <n v="100"/>
    <n v="100"/>
    <x v="655"/>
    <d v="2014-08-18T00:00:00"/>
    <n v="1"/>
    <m/>
    <m/>
  </r>
  <r>
    <x v="410"/>
    <x v="1593"/>
    <s v="2"/>
    <n v="60"/>
    <n v="60"/>
    <x v="655"/>
    <d v="2014-08-18T00:00:00"/>
    <n v="1"/>
    <m/>
    <m/>
  </r>
  <r>
    <x v="410"/>
    <x v="1594"/>
    <s v="3"/>
    <n v="50"/>
    <n v="50"/>
    <x v="655"/>
    <d v="2014-08-22T00:00:00"/>
    <n v="1"/>
    <m/>
    <m/>
  </r>
  <r>
    <x v="137"/>
    <x v="334"/>
    <s v="13912-1"/>
    <n v="50"/>
    <n v="50"/>
    <x v="655"/>
    <d v="2014-08-20T00:00:00"/>
    <n v="1"/>
    <m/>
    <m/>
  </r>
  <r>
    <x v="41"/>
    <x v="78"/>
    <s v="13891-1"/>
    <n v="25"/>
    <n v="25"/>
    <x v="656"/>
    <d v="2014-08-20T00:00:00"/>
    <n v="1"/>
    <m/>
    <m/>
  </r>
  <r>
    <x v="53"/>
    <x v="928"/>
    <s v="13907-1"/>
    <n v="100"/>
    <n v="100"/>
    <x v="656"/>
    <d v="2014-08-20T00:00:00"/>
    <n v="1"/>
    <m/>
    <m/>
  </r>
  <r>
    <x v="53"/>
    <x v="932"/>
    <s v="2"/>
    <n v="100"/>
    <n v="100"/>
    <x v="656"/>
    <d v="2014-08-20T00:00:00"/>
    <n v="1"/>
    <m/>
    <m/>
  </r>
  <r>
    <x v="53"/>
    <x v="939"/>
    <s v="3"/>
    <n v="100"/>
    <n v="100"/>
    <x v="656"/>
    <d v="2014-08-20T00:00:00"/>
    <n v="1"/>
    <m/>
    <m/>
  </r>
  <r>
    <x v="254"/>
    <x v="206"/>
    <s v="13856-1"/>
    <n v="600"/>
    <n v="600"/>
    <x v="656"/>
    <d v="2014-08-22T00:00:00"/>
    <n v="1"/>
    <m/>
    <m/>
  </r>
  <r>
    <x v="145"/>
    <x v="1595"/>
    <s v="13996-1"/>
    <n v="50"/>
    <n v="50"/>
    <x v="656"/>
    <d v="2014-08-18T00:00:00"/>
    <n v="1"/>
    <m/>
    <m/>
  </r>
  <r>
    <x v="186"/>
    <x v="96"/>
    <s v="14005-1"/>
    <n v="5"/>
    <n v="3"/>
    <x v="657"/>
    <d v="2014-08-20T00:00:00"/>
    <n v="1"/>
    <m/>
    <m/>
  </r>
  <r>
    <x v="13"/>
    <x v="209"/>
    <s v="13880-2"/>
    <n v="110"/>
    <n v="110"/>
    <x v="657"/>
    <d v="2014-08-28T00:00:00"/>
    <n v="1"/>
    <m/>
    <m/>
  </r>
  <r>
    <x v="63"/>
    <x v="171"/>
    <s v="13814-1"/>
    <n v="15000"/>
    <n v="15030"/>
    <x v="657"/>
    <d v="2014-08-20T00:00:00"/>
    <n v="1"/>
    <m/>
    <m/>
  </r>
  <r>
    <x v="53"/>
    <x v="468"/>
    <s v="13919-1"/>
    <n v="25"/>
    <n v="25"/>
    <x v="657"/>
    <d v="2014-08-20T00:00:00"/>
    <n v="1"/>
    <m/>
    <m/>
  </r>
  <r>
    <x v="8"/>
    <x v="1044"/>
    <s v="13908-1"/>
    <n v="75"/>
    <n v="75"/>
    <x v="657"/>
    <d v="2014-08-20T00:00:00"/>
    <n v="1"/>
    <m/>
    <m/>
  </r>
  <r>
    <x v="8"/>
    <x v="69"/>
    <s v="13901-1"/>
    <n v="300"/>
    <n v="300"/>
    <x v="658"/>
    <d v="2014-08-22T00:00:00"/>
    <n v="1"/>
    <m/>
    <m/>
  </r>
  <r>
    <x v="15"/>
    <x v="57"/>
    <s v="13786-1"/>
    <n v="23"/>
    <n v="23"/>
    <x v="658"/>
    <d v="2014-08-26T00:00:00"/>
    <n v="1"/>
    <m/>
    <m/>
  </r>
  <r>
    <x v="15"/>
    <x v="556"/>
    <s v="13866-1"/>
    <n v="5"/>
    <n v="5"/>
    <x v="658"/>
    <d v="2014-08-28T00:00:00"/>
    <n v="1"/>
    <m/>
    <m/>
  </r>
  <r>
    <x v="63"/>
    <x v="767"/>
    <s v="13896-1"/>
    <n v="10000"/>
    <n v="10080"/>
    <x v="658"/>
    <d v="2014-08-20T00:00:00"/>
    <n v="1"/>
    <m/>
    <m/>
  </r>
  <r>
    <x v="252"/>
    <x v="1557"/>
    <s v="13987-1"/>
    <n v="10"/>
    <n v="10"/>
    <x v="658"/>
    <d v="2014-08-21T00:00:00"/>
    <n v="1"/>
    <m/>
    <m/>
  </r>
  <r>
    <x v="411"/>
    <x v="1596"/>
    <s v="13985-2"/>
    <n v="50"/>
    <n v="50"/>
    <x v="658"/>
    <d v="2014-08-21T00:00:00"/>
    <n v="1"/>
    <m/>
    <m/>
  </r>
  <r>
    <x v="411"/>
    <x v="1597"/>
    <s v="13984-2"/>
    <n v="25"/>
    <n v="25"/>
    <x v="658"/>
    <d v="2014-08-21T00:00:00"/>
    <n v="1"/>
    <m/>
    <m/>
  </r>
  <r>
    <x v="411"/>
    <x v="1598"/>
    <s v="1396-2"/>
    <n v="25"/>
    <n v="25"/>
    <x v="658"/>
    <d v="2014-08-21T00:00:00"/>
    <n v="1"/>
    <m/>
    <m/>
  </r>
  <r>
    <x v="8"/>
    <x v="1599"/>
    <s v="13953-1"/>
    <n v="50"/>
    <n v="50"/>
    <x v="659"/>
    <d v="2014-08-22T00:00:00"/>
    <n v="1"/>
    <m/>
    <m/>
  </r>
  <r>
    <x v="23"/>
    <x v="38"/>
    <s v="13801-2"/>
    <n v="17"/>
    <n v="17"/>
    <x v="659"/>
    <d v="2014-05-22T00:00:00"/>
    <n v="1"/>
    <m/>
    <m/>
  </r>
  <r>
    <x v="15"/>
    <x v="96"/>
    <s v="14017-1"/>
    <n v="1"/>
    <n v="1"/>
    <x v="659"/>
    <d v="2014-08-29T00:00:00"/>
    <n v="1"/>
    <m/>
    <m/>
  </r>
  <r>
    <x v="42"/>
    <x v="179"/>
    <s v="13523-5"/>
    <n v="150"/>
    <n v="150"/>
    <x v="659"/>
    <d v="2014-09-01T00:00:00"/>
    <n v="1"/>
    <m/>
    <m/>
  </r>
  <r>
    <x v="42"/>
    <x v="743"/>
    <s v="13269-7"/>
    <n v="25"/>
    <n v="25"/>
    <x v="659"/>
    <d v="2014-09-01T00:00:00"/>
    <n v="1"/>
    <m/>
    <m/>
  </r>
  <r>
    <x v="60"/>
    <x v="374"/>
    <s v="13965-1"/>
    <n v="600"/>
    <n v="400"/>
    <x v="659"/>
    <d v="2014-08-22T00:00:00"/>
    <n v="1"/>
    <m/>
    <m/>
  </r>
  <r>
    <x v="405"/>
    <x v="96"/>
    <s v="14009-1"/>
    <n v="5"/>
    <n v="5"/>
    <x v="659"/>
    <d v="2014-08-25T00:00:00"/>
    <n v="1"/>
    <m/>
    <m/>
  </r>
  <r>
    <x v="55"/>
    <x v="195"/>
    <s v="13923-1"/>
    <n v="50"/>
    <n v="50"/>
    <x v="659"/>
    <d v="2014-08-22T00:00:00"/>
    <n v="1"/>
    <m/>
    <m/>
  </r>
  <r>
    <x v="15"/>
    <x v="562"/>
    <s v="13787-1"/>
    <n v="5"/>
    <n v="5"/>
    <x v="659"/>
    <d v="2014-08-22T00:00:00"/>
    <n v="1"/>
    <m/>
    <m/>
  </r>
  <r>
    <x v="356"/>
    <x v="1600"/>
    <s v="13772-7"/>
    <n v="25"/>
    <n v="25"/>
    <x v="659"/>
    <d v="2014-08-25T00:00:00"/>
    <n v="1"/>
    <m/>
    <m/>
  </r>
  <r>
    <x v="53"/>
    <x v="1181"/>
    <s v="13873-2"/>
    <n v="50"/>
    <n v="50"/>
    <x v="660"/>
    <s v="KANBAN"/>
    <n v="1"/>
    <m/>
    <m/>
  </r>
  <r>
    <x v="191"/>
    <x v="96"/>
    <s v="14006-1"/>
    <n v="1"/>
    <n v="1"/>
    <x v="660"/>
    <d v="2014-08-22T00:00:00"/>
    <n v="1"/>
    <m/>
    <m/>
  </r>
  <r>
    <x v="191"/>
    <x v="96"/>
    <s v="14016-1"/>
    <n v="1"/>
    <n v="1"/>
    <x v="660"/>
    <d v="2014-08-29T00:00:00"/>
    <n v="1"/>
    <m/>
    <m/>
  </r>
  <r>
    <x v="349"/>
    <x v="1601"/>
    <s v="13872-2"/>
    <n v="10"/>
    <n v="10"/>
    <x v="660"/>
    <d v="2014-08-25T00:00:00"/>
    <n v="1"/>
    <m/>
    <m/>
  </r>
  <r>
    <x v="63"/>
    <x v="121"/>
    <s v="13931-1"/>
    <n v="15000"/>
    <n v="15041"/>
    <x v="660"/>
    <d v="2014-08-26T00:00:00"/>
    <n v="1"/>
    <m/>
    <m/>
  </r>
  <r>
    <x v="403"/>
    <x v="45"/>
    <s v="13934-1"/>
    <n v="250"/>
    <n v="250"/>
    <x v="660"/>
    <d v="2014-08-26T00:00:00"/>
    <n v="1"/>
    <m/>
    <m/>
  </r>
  <r>
    <x v="412"/>
    <x v="338"/>
    <s v="13964-1"/>
    <n v="500"/>
    <n v="504"/>
    <x v="661"/>
    <d v="2014-08-25T00:00:00"/>
    <n v="1"/>
    <m/>
    <m/>
  </r>
  <r>
    <x v="23"/>
    <x v="1186"/>
    <s v="13821-2"/>
    <n v="560"/>
    <n v="560"/>
    <x v="661"/>
    <d v="2014-08-25T00:00:00"/>
    <n v="1"/>
    <m/>
    <m/>
  </r>
  <r>
    <x v="15"/>
    <x v="182"/>
    <s v="13914-1"/>
    <n v="5"/>
    <n v="5"/>
    <x v="661"/>
    <d v="2014-08-29T00:00:00"/>
    <n v="1"/>
    <m/>
    <m/>
  </r>
  <r>
    <x v="15"/>
    <x v="556"/>
    <s v="13911-1"/>
    <n v="5"/>
    <n v="5"/>
    <x v="661"/>
    <d v="2014-08-29T00:00:00"/>
    <n v="1"/>
    <m/>
    <m/>
  </r>
  <r>
    <x v="53"/>
    <x v="1489"/>
    <s v="13974-3"/>
    <n v="75"/>
    <n v="75"/>
    <x v="661"/>
    <d v="2014-08-27T00:00:00"/>
    <n v="1"/>
    <m/>
    <m/>
  </r>
  <r>
    <x v="186"/>
    <x v="125"/>
    <s v="13958-2"/>
    <n v="50"/>
    <n v="50"/>
    <x v="661"/>
    <d v="2014-08-29T00:00:00"/>
    <n v="1"/>
    <m/>
    <m/>
  </r>
  <r>
    <x v="145"/>
    <x v="1595"/>
    <s v="13996-2"/>
    <n v="50"/>
    <n v="50"/>
    <x v="661"/>
    <d v="2014-08-29T00:00:00"/>
    <n v="1"/>
    <m/>
    <m/>
  </r>
  <r>
    <x v="241"/>
    <x v="833"/>
    <s v="13929-2"/>
    <n v="20"/>
    <n v="20"/>
    <x v="661"/>
    <d v="2014-08-29T00:00:00"/>
    <n v="1"/>
    <m/>
    <m/>
  </r>
  <r>
    <x v="60"/>
    <x v="183"/>
    <s v="13854-2"/>
    <n v="250"/>
    <n v="250"/>
    <x v="661"/>
    <d v="2014-08-29T00:00:00"/>
    <n v="1"/>
    <m/>
    <m/>
  </r>
  <r>
    <x v="60"/>
    <x v="374"/>
    <s v="13965-1"/>
    <n v="600"/>
    <n v="200"/>
    <x v="661"/>
    <d v="2014-08-27T00:00:00"/>
    <n v="1"/>
    <m/>
    <m/>
  </r>
  <r>
    <x v="15"/>
    <x v="20"/>
    <s v="13913-1"/>
    <n v="100"/>
    <n v="100"/>
    <x v="662"/>
    <d v="2014-09-03T00:00:00"/>
    <n v="1"/>
    <m/>
    <m/>
  </r>
  <r>
    <x v="413"/>
    <x v="1602"/>
    <s v="13859-2"/>
    <n v="10"/>
    <n v="10"/>
    <x v="662"/>
    <d v="2014-08-29T00:00:00"/>
    <n v="1"/>
    <m/>
    <m/>
  </r>
  <r>
    <x v="105"/>
    <x v="239"/>
    <s v="13946-1"/>
    <n v="1000"/>
    <n v="1000"/>
    <x v="662"/>
    <d v="2014-08-28T00:00:00"/>
    <n v="1"/>
    <m/>
    <m/>
  </r>
  <r>
    <x v="332"/>
    <x v="1222"/>
    <s v="13989-2"/>
    <n v="50"/>
    <n v="50"/>
    <x v="662"/>
    <d v="2014-09-02T00:00:00"/>
    <n v="1"/>
    <m/>
    <m/>
  </r>
  <r>
    <x v="123"/>
    <x v="1603"/>
    <s v="13957-1"/>
    <n v="150"/>
    <n v="150"/>
    <x v="662"/>
    <d v="2014-08-29T00:00:00"/>
    <n v="1"/>
    <m/>
    <m/>
  </r>
  <r>
    <x v="63"/>
    <x v="565"/>
    <s v="13970-1"/>
    <n v="1500"/>
    <n v="1500"/>
    <x v="662"/>
    <d v="2014-09-04T00:00:00"/>
    <n v="1"/>
    <m/>
    <m/>
  </r>
  <r>
    <x v="285"/>
    <x v="256"/>
    <s v="13926-4"/>
    <n v="100"/>
    <n v="100"/>
    <x v="662"/>
    <d v="2014-08-29T00:00:00"/>
    <n v="1"/>
    <m/>
    <m/>
  </r>
  <r>
    <x v="285"/>
    <x v="547"/>
    <s v="5"/>
    <n v="100"/>
    <n v="100"/>
    <x v="662"/>
    <d v="2014-08-29T00:00:00"/>
    <n v="1"/>
    <m/>
    <m/>
  </r>
  <r>
    <x v="53"/>
    <x v="215"/>
    <s v="13979-1"/>
    <n v="75"/>
    <n v="75"/>
    <x v="663"/>
    <d v="2014-09-03T00:00:00"/>
    <n v="1"/>
    <m/>
    <m/>
  </r>
  <r>
    <x v="117"/>
    <x v="275"/>
    <s v="13988-1"/>
    <n v="500"/>
    <n v="500"/>
    <x v="663"/>
    <d v="2014-08-29T00:00:00"/>
    <n v="1"/>
    <m/>
    <m/>
  </r>
  <r>
    <x v="385"/>
    <x v="1604"/>
    <s v="13961-1"/>
    <n v="22"/>
    <n v="22"/>
    <x v="663"/>
    <d v="2014-09-05T00:00:00"/>
    <n v="1"/>
    <m/>
    <m/>
  </r>
  <r>
    <x v="15"/>
    <x v="52"/>
    <s v="13826-1"/>
    <n v="6"/>
    <n v="6"/>
    <x v="663"/>
    <d v="2014-09-05T00:00:00"/>
    <n v="1"/>
    <m/>
    <m/>
  </r>
  <r>
    <x v="36"/>
    <x v="1049"/>
    <s v="13971-2"/>
    <n v="10"/>
    <n v="10"/>
    <x v="663"/>
    <d v="2014-09-04T00:00:00"/>
    <n v="1"/>
    <m/>
    <m/>
  </r>
  <r>
    <x v="8"/>
    <x v="867"/>
    <s v="13973-1"/>
    <n v="65"/>
    <n v="65"/>
    <x v="663"/>
    <d v="2014-09-01T00:00:00"/>
    <n v="1"/>
    <m/>
    <m/>
  </r>
  <r>
    <x v="414"/>
    <x v="1601"/>
    <s v="13943-2"/>
    <n v="200"/>
    <n v="200"/>
    <x v="663"/>
    <d v="2014-08-29T00:00:00"/>
    <n v="1"/>
    <m/>
    <m/>
  </r>
  <r>
    <x v="7"/>
    <x v="352"/>
    <s v="13990-1"/>
    <n v="600"/>
    <n v="600"/>
    <x v="663"/>
    <d v="2014-09-03T00:00:00"/>
    <n v="1"/>
    <m/>
    <m/>
  </r>
  <r>
    <x v="415"/>
    <x v="1605"/>
    <s v="13947-1"/>
    <n v="25"/>
    <n v="25"/>
    <x v="663"/>
    <d v="2014-08-29T00:00:00"/>
    <n v="1"/>
    <m/>
    <m/>
  </r>
  <r>
    <x v="191"/>
    <x v="446"/>
    <s v="13543-3"/>
    <n v="125"/>
    <n v="125"/>
    <x v="663"/>
    <d v="2014-09-01T00:00:00"/>
    <n v="1"/>
    <m/>
    <m/>
  </r>
  <r>
    <x v="191"/>
    <x v="439"/>
    <s v="13543-4"/>
    <n v="125"/>
    <n v="125"/>
    <x v="663"/>
    <d v="2014-09-01T00:00:00"/>
    <n v="1"/>
    <m/>
    <m/>
  </r>
  <r>
    <x v="191"/>
    <x v="446"/>
    <s v="13823-2"/>
    <n v="125"/>
    <n v="125"/>
    <x v="663"/>
    <d v="2014-08-29T00:00:00"/>
    <n v="1"/>
    <m/>
    <m/>
  </r>
  <r>
    <x v="90"/>
    <x v="473"/>
    <s v="14052-1"/>
    <n v="500"/>
    <n v="500"/>
    <x v="664"/>
    <d v="2014-08-29T00:00:00"/>
    <n v="1"/>
    <m/>
    <m/>
  </r>
  <r>
    <x v="291"/>
    <x v="89"/>
    <s v="13969-1"/>
    <n v="65"/>
    <n v="65"/>
    <x v="664"/>
    <d v="2014-09-01T00:00:00"/>
    <n v="1"/>
    <m/>
    <m/>
  </r>
  <r>
    <x v="395"/>
    <x v="1507"/>
    <s v="13968-1"/>
    <n v="100"/>
    <n v="100"/>
    <x v="664"/>
    <d v="2014-09-03T00:00:00"/>
    <n v="1"/>
    <m/>
    <m/>
  </r>
  <r>
    <x v="15"/>
    <x v="556"/>
    <s v="13982-1"/>
    <n v="10"/>
    <n v="10"/>
    <x v="664"/>
    <d v="2014-09-05T00:00:00"/>
    <n v="1"/>
    <m/>
    <m/>
  </r>
  <r>
    <x v="359"/>
    <x v="507"/>
    <s v="13921-2"/>
    <n v="50"/>
    <n v="50"/>
    <x v="664"/>
    <d v="2014-08-29T00:00:00"/>
    <n v="1"/>
    <m/>
    <m/>
  </r>
  <r>
    <x v="359"/>
    <x v="508"/>
    <s v="4"/>
    <n v="50"/>
    <n v="50"/>
    <x v="664"/>
    <d v="2014-08-29T00:00:00"/>
    <n v="1"/>
    <m/>
    <m/>
  </r>
  <r>
    <x v="15"/>
    <x v="562"/>
    <s v="13790-1"/>
    <n v="6"/>
    <n v="6"/>
    <x v="665"/>
    <d v="2014-09-05T00:00:00"/>
    <n v="1"/>
    <m/>
    <m/>
  </r>
  <r>
    <x v="156"/>
    <x v="414"/>
    <s v="14029-1"/>
    <n v="100"/>
    <n v="100"/>
    <x v="665"/>
    <d v="2014-09-04T00:00:00"/>
    <n v="1"/>
    <m/>
    <m/>
  </r>
  <r>
    <x v="156"/>
    <x v="631"/>
    <s v="14028-1"/>
    <n v="50"/>
    <n v="50"/>
    <x v="665"/>
    <d v="2014-09-04T00:00:00"/>
    <n v="1"/>
    <m/>
    <m/>
  </r>
  <r>
    <x v="89"/>
    <x v="1606"/>
    <s v="14000-1"/>
    <n v="2"/>
    <n v="2"/>
    <x v="665"/>
    <d v="2014-09-10T00:00:00"/>
    <n v="1"/>
    <m/>
    <m/>
  </r>
  <r>
    <x v="131"/>
    <x v="1122"/>
    <s v="13967-2"/>
    <n v="200"/>
    <n v="200"/>
    <x v="665"/>
    <d v="2014-09-04T00:00:00"/>
    <n v="1"/>
    <m/>
    <m/>
  </r>
  <r>
    <x v="416"/>
    <x v="1607"/>
    <s v="14027-1"/>
    <n v="6"/>
    <n v="6"/>
    <x v="665"/>
    <d v="2014-09-10T00:00:00"/>
    <n v="1"/>
    <m/>
    <m/>
  </r>
  <r>
    <x v="415"/>
    <x v="1608"/>
    <s v="2"/>
    <n v="6"/>
    <n v="6"/>
    <x v="665"/>
    <d v="2014-09-10T00:00:00"/>
    <n v="1"/>
    <m/>
    <m/>
  </r>
  <r>
    <x v="289"/>
    <x v="1609"/>
    <s v="13917-3"/>
    <n v="50"/>
    <n v="50"/>
    <x v="665"/>
    <d v="2014-08-22T00:00:00"/>
    <n v="1"/>
    <m/>
    <s v="HOLD FOR MONEY"/>
  </r>
  <r>
    <x v="90"/>
    <x v="229"/>
    <s v="14066-1"/>
    <n v="300"/>
    <n v="300"/>
    <x v="666"/>
    <d v="2014-09-04T00:00:00"/>
    <n v="1"/>
    <m/>
    <m/>
  </r>
  <r>
    <x v="90"/>
    <x v="473"/>
    <s v="14067-1"/>
    <n v="500"/>
    <n v="500"/>
    <x v="666"/>
    <d v="2014-09-09T00:00:00"/>
    <n v="1"/>
    <m/>
    <m/>
  </r>
  <r>
    <x v="15"/>
    <x v="33"/>
    <s v="13874-2"/>
    <n v="10"/>
    <n v="10"/>
    <x v="666"/>
    <d v="2014-09-10T00:00:00"/>
    <n v="1"/>
    <m/>
    <m/>
  </r>
  <r>
    <x v="415"/>
    <x v="1607"/>
    <s v="14027-1"/>
    <n v="6"/>
    <n v="6"/>
    <x v="666"/>
    <d v="2014-09-10T00:00:00"/>
    <n v="1"/>
    <m/>
    <m/>
  </r>
  <r>
    <x v="415"/>
    <x v="1608"/>
    <s v="2"/>
    <n v="6"/>
    <n v="6"/>
    <x v="666"/>
    <d v="2014-09-10T00:00:00"/>
    <n v="1"/>
    <m/>
    <m/>
  </r>
  <r>
    <x v="47"/>
    <x v="1194"/>
    <s v="13998-1"/>
    <n v="10"/>
    <n v="10"/>
    <x v="666"/>
    <d v="2014-09-08T00:00:00"/>
    <n v="1"/>
    <m/>
    <m/>
  </r>
  <r>
    <x v="15"/>
    <x v="562"/>
    <s v="13811-1"/>
    <n v="5"/>
    <n v="5"/>
    <x v="666"/>
    <d v="2014-09-09T00:00:00"/>
    <n v="1"/>
    <m/>
    <m/>
  </r>
  <r>
    <x v="353"/>
    <x v="692"/>
    <s v="14068-1"/>
    <n v="1"/>
    <n v="1"/>
    <x v="666"/>
    <d v="2014-09-04T00:00:00"/>
    <n v="1"/>
    <m/>
    <m/>
  </r>
  <r>
    <x v="15"/>
    <x v="57"/>
    <s v="13865-1"/>
    <n v="5"/>
    <n v="5"/>
    <x v="667"/>
    <d v="2014-09-16T00:00:00"/>
    <n v="1"/>
    <m/>
    <m/>
  </r>
  <r>
    <x v="15"/>
    <x v="562"/>
    <s v="13874-1"/>
    <n v="5"/>
    <n v="5"/>
    <x v="667"/>
    <d v="2014-09-12T00:00:00"/>
    <n v="1"/>
    <m/>
    <m/>
  </r>
  <r>
    <x v="63"/>
    <x v="214"/>
    <s v="14007-1"/>
    <n v="15000"/>
    <n v="15030"/>
    <x v="667"/>
    <d v="2014-09-11T00:00:00"/>
    <n v="1"/>
    <m/>
    <m/>
  </r>
  <r>
    <x v="13"/>
    <x v="1610"/>
    <s v="14033-1"/>
    <n v="100"/>
    <n v="100"/>
    <x v="667"/>
    <d v="2014-09-08T00:00:00"/>
    <n v="1"/>
    <m/>
    <m/>
  </r>
  <r>
    <x v="45"/>
    <x v="534"/>
    <s v="14002-1"/>
    <n v="250"/>
    <n v="250"/>
    <x v="667"/>
    <d v="2014-09-12T00:00:00"/>
    <n v="1"/>
    <m/>
    <m/>
  </r>
  <r>
    <x v="45"/>
    <x v="213"/>
    <s v="2"/>
    <n v="250"/>
    <n v="250"/>
    <x v="667"/>
    <d v="2014-09-12T00:00:00"/>
    <n v="1"/>
    <m/>
    <m/>
  </r>
  <r>
    <x v="40"/>
    <x v="1167"/>
    <s v="14032-1"/>
    <n v="10"/>
    <n v="10"/>
    <x v="668"/>
    <d v="2014-09-05T00:00:00"/>
    <n v="1"/>
    <m/>
    <m/>
  </r>
  <r>
    <x v="40"/>
    <x v="77"/>
    <s v="2"/>
    <n v="16"/>
    <n v="16"/>
    <x v="668"/>
    <d v="2014-09-05T00:00:00"/>
    <n v="1"/>
    <m/>
    <m/>
  </r>
  <r>
    <x v="405"/>
    <x v="1541"/>
    <s v="13918-2"/>
    <n v="250"/>
    <n v="101"/>
    <x v="668"/>
    <d v="2014-09-15T00:00:00"/>
    <n v="1"/>
    <m/>
    <m/>
  </r>
  <r>
    <x v="49"/>
    <x v="1170"/>
    <s v="13962-1"/>
    <n v="5"/>
    <n v="5"/>
    <x v="668"/>
    <d v="2014-09-15T00:00:00"/>
    <n v="1"/>
    <m/>
    <m/>
  </r>
  <r>
    <x v="417"/>
    <x v="1611"/>
    <s v="14050-1"/>
    <n v="5"/>
    <n v="5"/>
    <x v="668"/>
    <d v="2014-09-07T00:00:00"/>
    <n v="1"/>
    <m/>
    <s v="INFORMAION CAME LATE"/>
  </r>
  <r>
    <x v="252"/>
    <x v="1612"/>
    <s v="13997-1"/>
    <n v="12"/>
    <n v="11"/>
    <x v="668"/>
    <d v="2014-09-02T00:00:00"/>
    <n v="0"/>
    <m/>
    <s v="late form out sourse"/>
  </r>
  <r>
    <x v="178"/>
    <x v="1613"/>
    <s v="14040-2"/>
    <n v="2"/>
    <n v="2"/>
    <x v="668"/>
    <d v="2014-09-04T00:00:00"/>
    <n v="1"/>
    <m/>
    <s v="WAS ON HOLD"/>
  </r>
  <r>
    <x v="252"/>
    <x v="1581"/>
    <s v="14060-1"/>
    <n v="200"/>
    <n v="200"/>
    <x v="669"/>
    <d v="2014-09-05T00:00:00"/>
    <n v="1"/>
    <m/>
    <m/>
  </r>
  <r>
    <x v="110"/>
    <x v="1614"/>
    <s v="13299-9"/>
    <n v="64"/>
    <n v="64"/>
    <x v="669"/>
    <d v="2014-08-29T00:00:00"/>
    <n v="1"/>
    <m/>
    <s v="CUSTOMER BOARD CAME LATE"/>
  </r>
  <r>
    <x v="178"/>
    <x v="1613"/>
    <s v="14080-1"/>
    <n v="2"/>
    <n v="2"/>
    <x v="669"/>
    <d v="2014-09-05T00:00:00"/>
    <n v="1"/>
    <m/>
    <s v="MODIFICATION"/>
  </r>
  <r>
    <x v="411"/>
    <x v="1596"/>
    <s v="14046-2"/>
    <n v="15"/>
    <n v="15"/>
    <x v="669"/>
    <d v="2014-09-09T00:00:00"/>
    <n v="1"/>
    <m/>
    <m/>
  </r>
  <r>
    <x v="411"/>
    <x v="1596"/>
    <s v="3"/>
    <n v="12"/>
    <n v="12"/>
    <x v="669"/>
    <d v="2014-09-30T00:00:00"/>
    <n v="1"/>
    <m/>
    <m/>
  </r>
  <r>
    <x v="187"/>
    <x v="1615"/>
    <s v="13975-2"/>
    <n v="250"/>
    <n v="250"/>
    <x v="669"/>
    <d v="2014-09-17T00:00:00"/>
    <n v="1"/>
    <m/>
    <m/>
  </r>
  <r>
    <x v="15"/>
    <x v="435"/>
    <s v="13915-1"/>
    <n v="10"/>
    <n v="10"/>
    <x v="670"/>
    <d v="2014-09-18T00:00:00"/>
    <n v="1"/>
    <m/>
    <m/>
  </r>
  <r>
    <x v="53"/>
    <x v="1413"/>
    <s v="14014-1"/>
    <n v="25"/>
    <n v="25"/>
    <x v="670"/>
    <d v="2014-09-11T00:00:00"/>
    <n v="1"/>
    <m/>
    <m/>
  </r>
  <r>
    <x v="8"/>
    <x v="867"/>
    <s v="14011-1"/>
    <n v="25"/>
    <n v="25"/>
    <x v="670"/>
    <d v="2014-09-11T00:00:00"/>
    <n v="1"/>
    <m/>
    <m/>
  </r>
  <r>
    <x v="8"/>
    <x v="867"/>
    <s v="14076-1"/>
    <n v="100"/>
    <n v="10"/>
    <x v="670"/>
    <d v="2014-09-11T00:00:00"/>
    <n v="1"/>
    <m/>
    <m/>
  </r>
  <r>
    <x v="178"/>
    <x v="1616"/>
    <s v="14073-1"/>
    <n v="1"/>
    <n v="1"/>
    <x v="670"/>
    <d v="2014-09-09T00:00:00"/>
    <n v="1"/>
    <m/>
    <m/>
  </r>
  <r>
    <x v="356"/>
    <x v="1349"/>
    <s v="13951-1"/>
    <n v="25"/>
    <n v="25"/>
    <x v="670"/>
    <d v="2014-09-01T00:00:00"/>
    <n v="1"/>
    <m/>
    <s v="WAS ON HOLD FOR MONEY"/>
  </r>
  <r>
    <x v="356"/>
    <x v="1338"/>
    <s v="13995-1"/>
    <n v="17"/>
    <n v="17"/>
    <x v="670"/>
    <d v="2014-09-15T00:00:00"/>
    <n v="1"/>
    <m/>
    <m/>
  </r>
  <r>
    <x v="279"/>
    <x v="1319"/>
    <s v="14056-1"/>
    <n v="1"/>
    <n v="1"/>
    <x v="670"/>
    <d v="2014-09-11T00:00:00"/>
    <n v="1"/>
    <m/>
    <m/>
  </r>
  <r>
    <x v="397"/>
    <x v="1452"/>
    <s v="140"/>
    <n v="1"/>
    <n v="1"/>
    <x v="670"/>
    <d v="2014-09-23T00:00:00"/>
    <n v="1"/>
    <m/>
    <m/>
  </r>
  <r>
    <x v="63"/>
    <x v="649"/>
    <s v="14084-1"/>
    <n v="500"/>
    <n v="500"/>
    <x v="671"/>
    <d v="2014-09-11T00:00:00"/>
    <n v="1"/>
    <m/>
    <m/>
  </r>
  <r>
    <x v="289"/>
    <x v="1340"/>
    <s v="13917-4"/>
    <n v="25"/>
    <n v="25"/>
    <x v="671"/>
    <d v="2014-08-22T00:00:00"/>
    <n v="1"/>
    <m/>
    <s v="WAS ON HOLD FOR MONEY"/>
  </r>
  <r>
    <x v="29"/>
    <x v="1617"/>
    <s v="14031-1"/>
    <n v="10"/>
    <n v="10"/>
    <x v="671"/>
    <d v="2014-09-17T00:00:00"/>
    <n v="1"/>
    <m/>
    <m/>
  </r>
  <r>
    <x v="18"/>
    <x v="1035"/>
    <s v="14020-1"/>
    <n v="250"/>
    <n v="320"/>
    <x v="671"/>
    <d v="2014-09-16T00:00:00"/>
    <n v="1"/>
    <m/>
    <m/>
  </r>
  <r>
    <x v="15"/>
    <x v="57"/>
    <s v="13980-1"/>
    <n v="5"/>
    <n v="5"/>
    <x v="671"/>
    <d v="2014-09-19T00:00:00"/>
    <n v="1"/>
    <m/>
    <m/>
  </r>
  <r>
    <x v="55"/>
    <x v="108"/>
    <s v="14004-1"/>
    <n v="25"/>
    <n v="25"/>
    <x v="671"/>
    <d v="2014-08-28T00:00:00"/>
    <n v="1"/>
    <m/>
    <s v="PARTS SUPPLY LATE BUY CUSTOMER"/>
  </r>
  <r>
    <x v="15"/>
    <x v="57"/>
    <s v="13851-2"/>
    <n v="10"/>
    <n v="10"/>
    <x v="671"/>
    <d v="2014-09-12T00:00:00"/>
    <n v="1"/>
    <m/>
    <m/>
  </r>
  <r>
    <x v="90"/>
    <x v="229"/>
    <s v="14100-1"/>
    <n v="300"/>
    <n v="300"/>
    <x v="672"/>
    <d v="2014-09-16T00:00:00"/>
    <n v="1"/>
    <m/>
    <m/>
  </r>
  <r>
    <x v="90"/>
    <x v="367"/>
    <s v="14101-1"/>
    <n v="250"/>
    <n v="250"/>
    <x v="672"/>
    <d v="2014-09-12T00:00:00"/>
    <n v="1"/>
    <m/>
    <m/>
  </r>
  <r>
    <x v="47"/>
    <x v="870"/>
    <s v="14037-1"/>
    <n v="15"/>
    <n v="15"/>
    <x v="672"/>
    <d v="2014-09-15T00:00:00"/>
    <n v="1"/>
    <m/>
    <m/>
  </r>
  <r>
    <x v="47"/>
    <x v="1393"/>
    <s v="2"/>
    <n v="20"/>
    <n v="20"/>
    <x v="672"/>
    <d v="2014-09-15T00:00:00"/>
    <n v="1"/>
    <m/>
    <m/>
  </r>
  <r>
    <x v="4"/>
    <x v="1618"/>
    <s v="14069-1"/>
    <n v="5"/>
    <n v="5"/>
    <x v="672"/>
    <d v="2014-09-16T00:00:00"/>
    <n v="1"/>
    <m/>
    <m/>
  </r>
  <r>
    <x v="405"/>
    <x v="1541"/>
    <s v="13918-2"/>
    <n v="250"/>
    <n v="149"/>
    <x v="672"/>
    <d v="2014-09-20T00:00:00"/>
    <n v="1"/>
    <m/>
    <m/>
  </r>
  <r>
    <x v="418"/>
    <x v="1619"/>
    <s v="14043-2"/>
    <n v="120"/>
    <n v="1"/>
    <x v="672"/>
    <d v="2014-10-01T00:00:00"/>
    <n v="1"/>
    <m/>
    <s v="SAMPLE FOR APPROVAL"/>
  </r>
  <r>
    <x v="88"/>
    <x v="1462"/>
    <s v="13972-2"/>
    <n v="1000"/>
    <n v="1000"/>
    <x v="672"/>
    <d v="2014-09-12T00:00:00"/>
    <n v="1"/>
    <m/>
    <m/>
  </r>
  <r>
    <x v="395"/>
    <x v="1477"/>
    <s v="14055-1"/>
    <n v="100"/>
    <n v="100"/>
    <x v="672"/>
    <d v="2014-09-12T00:00:00"/>
    <n v="1"/>
    <m/>
    <m/>
  </r>
  <r>
    <x v="210"/>
    <x v="1620"/>
    <s v="14051-1"/>
    <n v="10"/>
    <n v="10"/>
    <x v="672"/>
    <d v="2014-09-12T00:00:00"/>
    <n v="1"/>
    <m/>
    <m/>
  </r>
  <r>
    <x v="252"/>
    <x v="1557"/>
    <s v="14034-1"/>
    <n v="1000"/>
    <n v="1000"/>
    <x v="673"/>
    <d v="2014-09-18T00:00:00"/>
    <n v="1"/>
    <m/>
    <m/>
  </r>
  <r>
    <x v="252"/>
    <x v="1566"/>
    <s v="2"/>
    <n v="1000"/>
    <n v="1000"/>
    <x v="673"/>
    <d v="2014-09-18T00:00:00"/>
    <n v="1"/>
    <m/>
    <m/>
  </r>
  <r>
    <x v="252"/>
    <x v="1567"/>
    <s v="3"/>
    <n v="1000"/>
    <n v="1000"/>
    <x v="673"/>
    <d v="2014-09-18T00:00:00"/>
    <n v="1"/>
    <m/>
    <m/>
  </r>
  <r>
    <x v="187"/>
    <x v="1621"/>
    <s v="14015-2"/>
    <n v="50"/>
    <n v="50"/>
    <x v="673"/>
    <d v="2014-09-19T00:00:00"/>
    <n v="1"/>
    <m/>
    <m/>
  </r>
  <r>
    <x v="15"/>
    <x v="858"/>
    <s v="13895-2"/>
    <n v="26"/>
    <n v="26"/>
    <x v="673"/>
    <d v="2014-09-19T00:00:00"/>
    <n v="1"/>
    <m/>
    <m/>
  </r>
  <r>
    <x v="395"/>
    <x v="1622"/>
    <s v="14039-2"/>
    <n v="11"/>
    <n v="11"/>
    <x v="673"/>
    <d v="2014-09-18T00:00:00"/>
    <n v="1"/>
    <m/>
    <m/>
  </r>
  <r>
    <x v="179"/>
    <x v="235"/>
    <s v="13837-2"/>
    <n v="2000"/>
    <n v="2000"/>
    <x v="673"/>
    <d v="2014-09-23T00:00:00"/>
    <n v="1"/>
    <m/>
    <m/>
  </r>
  <r>
    <x v="345"/>
    <x v="1272"/>
    <s v="14013-1"/>
    <n v="20"/>
    <n v="20"/>
    <x v="673"/>
    <d v="2014-09-22T00:00:00"/>
    <n v="1"/>
    <m/>
    <m/>
  </r>
  <r>
    <x v="327"/>
    <x v="1199"/>
    <s v="14018-1"/>
    <n v="25"/>
    <n v="25"/>
    <x v="673"/>
    <d v="2014-09-22T00:00:00"/>
    <n v="1"/>
    <m/>
    <m/>
  </r>
  <r>
    <x v="4"/>
    <x v="1019"/>
    <s v="14072-1"/>
    <n v="60"/>
    <n v="60"/>
    <x v="674"/>
    <d v="2014-09-19T00:00:00"/>
    <n v="1"/>
    <m/>
    <m/>
  </r>
  <r>
    <x v="53"/>
    <x v="1181"/>
    <s v="14121-1"/>
    <n v="15"/>
    <n v="15"/>
    <x v="675"/>
    <d v="2014-09-22T00:00:00"/>
    <n v="1"/>
    <m/>
    <m/>
  </r>
  <r>
    <x v="53"/>
    <x v="1181"/>
    <s v="13873-3"/>
    <n v="50"/>
    <n v="50"/>
    <x v="675"/>
    <s v="KANBAN"/>
    <n v="1"/>
    <m/>
    <m/>
  </r>
  <r>
    <x v="339"/>
    <x v="692"/>
    <s v="14124-1"/>
    <n v="1"/>
    <n v="1"/>
    <x v="675"/>
    <d v="2014-09-22T00:00:00"/>
    <n v="1"/>
    <m/>
    <m/>
  </r>
  <r>
    <x v="419"/>
    <x v="1623"/>
    <s v="14010-3"/>
    <n v="50"/>
    <n v="50"/>
    <x v="675"/>
    <d v="2014-09-18T00:00:00"/>
    <n v="1"/>
    <m/>
    <m/>
  </r>
  <r>
    <x v="419"/>
    <x v="1624"/>
    <s v="4"/>
    <n v="50"/>
    <n v="50"/>
    <x v="675"/>
    <d v="2014-09-18T00:00:00"/>
    <n v="1"/>
    <m/>
    <m/>
  </r>
  <r>
    <x v="420"/>
    <x v="1625"/>
    <s v="14093-1"/>
    <n v="5000"/>
    <n v="5060"/>
    <x v="675"/>
    <d v="2014-09-19T00:00:00"/>
    <n v="1"/>
    <m/>
    <m/>
  </r>
  <r>
    <x v="23"/>
    <x v="210"/>
    <s v="13954-2"/>
    <n v="15"/>
    <n v="15"/>
    <x v="675"/>
    <s v="HOLD"/>
    <n v="1"/>
    <m/>
    <s v="MONEY PROBLEM"/>
  </r>
  <r>
    <x v="23"/>
    <x v="38"/>
    <s v="13801-3"/>
    <n v="18"/>
    <n v="18"/>
    <x v="675"/>
    <s v="HOLD"/>
    <n v="1"/>
    <m/>
    <s v="MONEY PROBLEM"/>
  </r>
  <r>
    <x v="23"/>
    <x v="325"/>
    <s v="13927-2"/>
    <n v="10"/>
    <n v="10"/>
    <x v="675"/>
    <s v="HOLD"/>
    <n v="1"/>
    <m/>
    <s v="MONEY PROBLEM"/>
  </r>
  <r>
    <x v="18"/>
    <x v="1626"/>
    <s v="14030-1"/>
    <n v="250"/>
    <n v="250"/>
    <x v="676"/>
    <d v="2014-09-23T00:00:00"/>
    <n v="1"/>
    <m/>
    <m/>
  </r>
  <r>
    <x v="258"/>
    <x v="666"/>
    <s v="14058-1"/>
    <n v="150"/>
    <n v="150"/>
    <x v="676"/>
    <d v="2014-09-22T00:00:00"/>
    <n v="1"/>
    <m/>
    <m/>
  </r>
  <r>
    <x v="350"/>
    <x v="1627"/>
    <s v="14118-1"/>
    <n v="10"/>
    <n v="10"/>
    <x v="676"/>
    <d v="2014-09-19T00:00:00"/>
    <n v="1"/>
    <m/>
    <m/>
  </r>
  <r>
    <x v="285"/>
    <x v="256"/>
    <s v="13764-2"/>
    <n v="100"/>
    <n v="100"/>
    <x v="676"/>
    <d v="2014-09-26T00:00:00"/>
    <n v="1"/>
    <m/>
    <m/>
  </r>
  <r>
    <x v="397"/>
    <x v="1452"/>
    <s v="14012-1"/>
    <n v="2"/>
    <n v="2"/>
    <x v="676"/>
    <d v="2014-09-25T00:00:00"/>
    <n v="1"/>
    <m/>
    <m/>
  </r>
  <r>
    <x v="123"/>
    <x v="1024"/>
    <s v="14041-1"/>
    <n v="28"/>
    <n v="28"/>
    <x v="676"/>
    <d v="2014-09-24T00:00:00"/>
    <n v="1"/>
    <m/>
    <m/>
  </r>
  <r>
    <x v="8"/>
    <x v="726"/>
    <s v="14063-1"/>
    <n v="100"/>
    <n v="100"/>
    <x v="676"/>
    <d v="2014-09-20T00:00:00"/>
    <n v="1"/>
    <m/>
    <m/>
  </r>
  <r>
    <x v="63"/>
    <x v="649"/>
    <s v="14083-1"/>
    <n v="1200"/>
    <n v="1200"/>
    <x v="676"/>
    <d v="2014-09-24T00:00:00"/>
    <n v="1"/>
    <m/>
    <m/>
  </r>
  <r>
    <x v="29"/>
    <x v="836"/>
    <s v="14114-1"/>
    <n v="10"/>
    <n v="10"/>
    <x v="676"/>
    <d v="2014-09-22T00:00:00"/>
    <n v="1"/>
    <m/>
    <m/>
  </r>
  <r>
    <x v="417"/>
    <x v="1628"/>
    <s v="140103-2"/>
    <n v="6"/>
    <n v="6"/>
    <x v="677"/>
    <d v="2014-09-24T00:00:00"/>
    <n v="1"/>
    <m/>
    <m/>
  </r>
  <r>
    <x v="15"/>
    <x v="182"/>
    <s v="13945-1"/>
    <n v="5"/>
    <n v="5"/>
    <x v="677"/>
    <d v="2014-10-09T00:00:00"/>
    <n v="1"/>
    <m/>
    <m/>
  </r>
  <r>
    <x v="8"/>
    <x v="138"/>
    <s v="14036-1"/>
    <n v="300"/>
    <n v="300"/>
    <x v="677"/>
    <d v="2014-09-24T00:00:00"/>
    <n v="1"/>
    <m/>
    <m/>
  </r>
  <r>
    <x v="8"/>
    <x v="70"/>
    <s v="2"/>
    <n v="300"/>
    <n v="300"/>
    <x v="677"/>
    <d v="2014-09-24T00:00:00"/>
    <n v="1"/>
    <m/>
    <m/>
  </r>
  <r>
    <x v="55"/>
    <x v="386"/>
    <s v="14098-1"/>
    <n v="50"/>
    <n v="50"/>
    <x v="677"/>
    <d v="2014-09-26T00:00:00"/>
    <n v="1"/>
    <m/>
    <m/>
  </r>
  <r>
    <x v="46"/>
    <x v="621"/>
    <s v="13999-1"/>
    <n v="2000"/>
    <n v="2000"/>
    <x v="677"/>
    <d v="2014-09-25T00:00:00"/>
    <n v="1"/>
    <m/>
    <m/>
  </r>
  <r>
    <x v="53"/>
    <x v="199"/>
    <s v="14057-1"/>
    <n v="900"/>
    <n v="900"/>
    <x v="677"/>
    <d v="2014-09-25T00:00:00"/>
    <n v="1"/>
    <m/>
    <m/>
  </r>
  <r>
    <x v="421"/>
    <x v="1629"/>
    <s v="14062-1"/>
    <n v="20"/>
    <n v="20"/>
    <x v="677"/>
    <d v="2014-09-22T00:00:00"/>
    <n v="1"/>
    <m/>
    <m/>
  </r>
  <r>
    <x v="8"/>
    <x v="1630"/>
    <s v="140751"/>
    <n v="300"/>
    <n v="300"/>
    <x v="678"/>
    <d v="2014-09-30T00:00:00"/>
    <n v="1"/>
    <m/>
    <m/>
  </r>
  <r>
    <x v="55"/>
    <x v="195"/>
    <s v="14081-1"/>
    <n v="50"/>
    <n v="50"/>
    <x v="678"/>
    <d v="2014-09-25T00:00:00"/>
    <n v="1"/>
    <m/>
    <m/>
  </r>
  <r>
    <x v="10"/>
    <x v="1565"/>
    <s v="13795-3"/>
    <n v="140"/>
    <n v="140"/>
    <x v="678"/>
    <d v="2014-09-30T00:00:00"/>
    <n v="1"/>
    <m/>
    <s v="APROVAL CAME LATE"/>
  </r>
  <r>
    <x v="90"/>
    <x v="200"/>
    <s v="14061-1"/>
    <n v="250"/>
    <n v="250"/>
    <x v="679"/>
    <d v="2014-10-01T00:00:00"/>
    <n v="1"/>
    <m/>
    <m/>
  </r>
  <r>
    <x v="90"/>
    <x v="367"/>
    <s v="14101-2"/>
    <n v="250"/>
    <n v="250"/>
    <x v="679"/>
    <d v="2014-10-03T00:00:00"/>
    <n v="1"/>
    <m/>
    <m/>
  </r>
  <r>
    <x v="90"/>
    <x v="1258"/>
    <s v="14053-1"/>
    <n v="100"/>
    <n v="100"/>
    <x v="679"/>
    <d v="2014-09-29T00:00:00"/>
    <n v="1"/>
    <m/>
    <m/>
  </r>
  <r>
    <x v="90"/>
    <x v="1258"/>
    <s v="2"/>
    <n v="100"/>
    <n v="100"/>
    <x v="679"/>
    <d v="2014-10-03T00:00:00"/>
    <n v="1"/>
    <m/>
    <m/>
  </r>
  <r>
    <x v="42"/>
    <x v="743"/>
    <s v="13269-8"/>
    <n v="25"/>
    <n v="25"/>
    <x v="679"/>
    <d v="2014-10-01T00:00:00"/>
    <n v="1"/>
    <m/>
    <m/>
  </r>
  <r>
    <x v="73"/>
    <x v="155"/>
    <s v="14038-2"/>
    <n v="25"/>
    <n v="25"/>
    <x v="679"/>
    <d v="2014-09-30T00:00:00"/>
    <n v="1"/>
    <m/>
    <m/>
  </r>
  <r>
    <x v="356"/>
    <x v="1631"/>
    <s v="14106-1"/>
    <n v="100"/>
    <n v="100"/>
    <x v="679"/>
    <d v="2014-10-06T00:00:00"/>
    <n v="1"/>
    <m/>
    <m/>
  </r>
  <r>
    <x v="33"/>
    <x v="1508"/>
    <s v="14077-1"/>
    <n v="208"/>
    <n v="208"/>
    <x v="679"/>
    <d v="2014-09-29T00:00:00"/>
    <n v="1"/>
    <m/>
    <m/>
  </r>
  <r>
    <x v="33"/>
    <x v="169"/>
    <s v="2"/>
    <n v="104"/>
    <n v="104"/>
    <x v="679"/>
    <d v="2014-09-29T00:00:00"/>
    <n v="1"/>
    <m/>
    <m/>
  </r>
  <r>
    <x v="33"/>
    <x v="169"/>
    <s v="3"/>
    <n v="104"/>
    <n v="104"/>
    <x v="679"/>
    <d v="2014-09-29T00:00:00"/>
    <n v="1"/>
    <m/>
    <m/>
  </r>
  <r>
    <x v="139"/>
    <x v="122"/>
    <s v="14026-1"/>
    <n v="10"/>
    <n v="10"/>
    <x v="680"/>
    <d v="2014-09-30T00:00:00"/>
    <n v="1"/>
    <m/>
    <m/>
  </r>
  <r>
    <x v="325"/>
    <x v="1632"/>
    <s v="14078-1"/>
    <n v="25"/>
    <n v="25"/>
    <x v="680"/>
    <d v="2014-09-29T00:00:00"/>
    <n v="1"/>
    <m/>
    <m/>
  </r>
  <r>
    <x v="15"/>
    <x v="858"/>
    <s v="14022-1"/>
    <n v="7"/>
    <n v="7"/>
    <x v="680"/>
    <d v="2014-10-02T00:00:00"/>
    <n v="1"/>
    <m/>
    <m/>
  </r>
  <r>
    <x v="15"/>
    <x v="52"/>
    <s v="13919-1"/>
    <n v="5"/>
    <n v="5"/>
    <x v="680"/>
    <d v="2014-09-30T00:00:00"/>
    <n v="1"/>
    <m/>
    <m/>
  </r>
  <r>
    <x v="29"/>
    <x v="339"/>
    <s v="14070-1"/>
    <n v="10"/>
    <n v="10"/>
    <x v="680"/>
    <d v="2014-09-30T00:00:00"/>
    <n v="1"/>
    <m/>
    <m/>
  </r>
  <r>
    <x v="158"/>
    <x v="262"/>
    <s v="14087-1"/>
    <n v="25"/>
    <n v="25"/>
    <x v="680"/>
    <d v="2014-09-30T00:00:00"/>
    <n v="1"/>
    <m/>
    <m/>
  </r>
  <r>
    <x v="15"/>
    <x v="182"/>
    <s v="13977-1"/>
    <n v="10"/>
    <n v="10"/>
    <x v="680"/>
    <d v="2014-10-09T00:00:00"/>
    <n v="1"/>
    <m/>
    <m/>
  </r>
  <r>
    <x v="229"/>
    <x v="1633"/>
    <s v="14116-1"/>
    <n v="10"/>
    <n v="10"/>
    <x v="681"/>
    <d v="2014-10-03T00:00:00"/>
    <n v="1"/>
    <m/>
    <m/>
  </r>
  <r>
    <x v="23"/>
    <x v="210"/>
    <s v="13954-2"/>
    <n v="10"/>
    <n v="10"/>
    <x v="681"/>
    <d v="2014-10-01T00:00:00"/>
    <n v="1"/>
    <m/>
    <s v="WAS ON HOLD FOR MONEY"/>
  </r>
  <r>
    <x v="15"/>
    <x v="52"/>
    <s v="13978-1"/>
    <n v="10"/>
    <n v="10"/>
    <x v="681"/>
    <d v="2014-10-03T00:00:00"/>
    <n v="1"/>
    <m/>
    <m/>
  </r>
  <r>
    <x v="8"/>
    <x v="867"/>
    <s v="14076-1"/>
    <n v="100"/>
    <n v="90"/>
    <x v="682"/>
    <d v="2014-10-01T00:00:00"/>
    <n v="1"/>
    <m/>
    <s v="WE SHIP 10 PCS ALL READY"/>
  </r>
  <r>
    <x v="248"/>
    <x v="96"/>
    <s v="14148-1"/>
    <n v="3"/>
    <n v="3"/>
    <x v="681"/>
    <d v="2014-10-06T00:00:00"/>
    <n v="1"/>
    <m/>
    <m/>
  </r>
  <r>
    <x v="191"/>
    <x v="446"/>
    <s v="13544-3"/>
    <n v="125"/>
    <n v="125"/>
    <x v="681"/>
    <d v="2014-10-01T00:00:00"/>
    <n v="1"/>
    <m/>
    <m/>
  </r>
  <r>
    <x v="191"/>
    <x v="439"/>
    <s v="4"/>
    <n v="125"/>
    <n v="125"/>
    <x v="681"/>
    <d v="2014-10-01T00:00:00"/>
    <n v="1"/>
    <m/>
    <m/>
  </r>
  <r>
    <x v="385"/>
    <x v="1634"/>
    <s v="14089-1"/>
    <n v="50"/>
    <n v="60"/>
    <x v="682"/>
    <d v="2014-09-30T00:00:00"/>
    <n v="1"/>
    <m/>
    <m/>
  </r>
  <r>
    <x v="279"/>
    <x v="1319"/>
    <s v="14146-1"/>
    <n v="1"/>
    <n v="1"/>
    <x v="682"/>
    <d v="2014-09-30T00:00:00"/>
    <n v="1"/>
    <m/>
    <m/>
  </r>
  <r>
    <x v="191"/>
    <x v="446"/>
    <s v="13823-3"/>
    <n v="125"/>
    <n v="125"/>
    <x v="682"/>
    <d v="2014-09-30T00:00:00"/>
    <n v="1"/>
    <m/>
    <m/>
  </r>
  <r>
    <x v="359"/>
    <x v="507"/>
    <s v="13921-3"/>
    <n v="50"/>
    <n v="50"/>
    <x v="682"/>
    <d v="2014-10-03T00:00:00"/>
    <n v="1"/>
    <m/>
    <m/>
  </r>
  <r>
    <x v="359"/>
    <x v="508"/>
    <s v="5"/>
    <n v="50"/>
    <n v="50"/>
    <x v="682"/>
    <d v="2014-10-03T00:00:00"/>
    <n v="1"/>
    <m/>
    <m/>
  </r>
  <r>
    <x v="422"/>
    <x v="668"/>
    <s v="13635-3"/>
    <n v="6"/>
    <n v="6"/>
    <x v="682"/>
    <d v="2014-10-01T00:00:00"/>
    <n v="1"/>
    <m/>
    <m/>
  </r>
  <r>
    <x v="15"/>
    <x v="21"/>
    <s v="14008-1"/>
    <n v="50"/>
    <n v="50"/>
    <x v="682"/>
    <d v="2014-10-02T00:00:00"/>
    <n v="1"/>
    <m/>
    <m/>
  </r>
  <r>
    <x v="15"/>
    <x v="556"/>
    <s v="13932-1"/>
    <n v="5"/>
    <n v="5"/>
    <x v="682"/>
    <d v="2014-10-03T00:00:00"/>
    <n v="1"/>
    <m/>
    <m/>
  </r>
  <r>
    <x v="15"/>
    <x v="57"/>
    <s v="13928-1"/>
    <n v="14"/>
    <n v="14"/>
    <x v="682"/>
    <d v="2014-10-03T00:00:00"/>
    <n v="1"/>
    <m/>
    <m/>
  </r>
  <r>
    <x v="63"/>
    <x v="565"/>
    <s v="14082-1"/>
    <n v="1200"/>
    <n v="1200"/>
    <x v="682"/>
    <d v="2014-10-01T00:00:00"/>
    <n v="1"/>
    <m/>
    <m/>
  </r>
  <r>
    <x v="63"/>
    <x v="565"/>
    <s v="14132-1"/>
    <n v="750"/>
    <n v="750"/>
    <x v="682"/>
    <d v="2014-10-02T00:00:00"/>
    <n v="1"/>
    <m/>
    <m/>
  </r>
  <r>
    <x v="29"/>
    <x v="410"/>
    <s v="14107-1"/>
    <n v="10"/>
    <n v="10"/>
    <x v="682"/>
    <d v="2014-10-01T00:00:00"/>
    <n v="1"/>
    <m/>
    <m/>
  </r>
  <r>
    <x v="93"/>
    <x v="24"/>
    <s v="14108-2"/>
    <n v="100"/>
    <n v="100"/>
    <x v="682"/>
    <d v="2014-10-01T00:00:00"/>
    <n v="1"/>
    <m/>
    <m/>
  </r>
  <r>
    <x v="93"/>
    <x v="234"/>
    <s v="1"/>
    <n v="455"/>
    <n v="455"/>
    <x v="682"/>
    <d v="2014-10-01T00:00:00"/>
    <n v="1"/>
    <m/>
    <m/>
  </r>
  <r>
    <x v="423"/>
    <x v="828"/>
    <s v="14102-1"/>
    <n v="100"/>
    <n v="100"/>
    <x v="682"/>
    <d v="2014-10-02T00:00:00"/>
    <n v="1"/>
    <m/>
    <m/>
  </r>
  <r>
    <x v="423"/>
    <x v="608"/>
    <s v="2"/>
    <n v="224"/>
    <n v="224"/>
    <x v="682"/>
    <d v="2014-10-02T00:00:00"/>
    <n v="1"/>
    <m/>
    <m/>
  </r>
  <r>
    <x v="13"/>
    <x v="209"/>
    <s v="13880-3"/>
    <n v="110"/>
    <n v="110"/>
    <x v="682"/>
    <d v="2014-10-09T00:00:00"/>
    <n v="1"/>
    <m/>
    <m/>
  </r>
  <r>
    <x v="424"/>
    <x v="1635"/>
    <s v="14125-1"/>
    <n v="10"/>
    <n v="10"/>
    <x v="682"/>
    <d v="2014-09-30T00:00:00"/>
    <n v="1"/>
    <m/>
    <m/>
  </r>
  <r>
    <x v="425"/>
    <x v="1636"/>
    <s v="14079-2"/>
    <n v="10"/>
    <n v="10"/>
    <x v="682"/>
    <d v="2014-10-01T00:00:00"/>
    <n v="1"/>
    <m/>
    <m/>
  </r>
  <r>
    <x v="29"/>
    <x v="255"/>
    <s v="141113-1"/>
    <n v="175"/>
    <n v="180"/>
    <x v="683"/>
    <d v="2014-10-03T00:00:00"/>
    <n v="1"/>
    <m/>
    <m/>
  </r>
  <r>
    <x v="397"/>
    <x v="1452"/>
    <s v="14012-3"/>
    <n v="7"/>
    <n v="7"/>
    <x v="683"/>
    <d v="2014-10-10T00:00:00"/>
    <n v="1"/>
    <m/>
    <m/>
  </r>
  <r>
    <x v="15"/>
    <x v="562"/>
    <s v="14024-1"/>
    <n v="10"/>
    <n v="10"/>
    <x v="683"/>
    <d v="2014-10-07T00:00:00"/>
    <n v="1"/>
    <m/>
    <m/>
  </r>
  <r>
    <x v="15"/>
    <x v="562"/>
    <s v="13983-1"/>
    <n v="5"/>
    <n v="5"/>
    <x v="683"/>
    <d v="2014-10-10T00:00:00"/>
    <n v="1"/>
    <m/>
    <m/>
  </r>
  <r>
    <x v="13"/>
    <x v="1637"/>
    <s v="14131-1"/>
    <n v="20"/>
    <n v="20"/>
    <x v="683"/>
    <d v="2014-10-08T00:00:00"/>
    <n v="1"/>
    <m/>
    <m/>
  </r>
  <r>
    <x v="90"/>
    <x v="473"/>
    <s v="14160-1"/>
    <n v="500"/>
    <n v="500"/>
    <x v="683"/>
    <s v="KANBAN"/>
    <n v="1"/>
    <m/>
    <m/>
  </r>
  <r>
    <x v="418"/>
    <x v="1619"/>
    <s v="14043-2"/>
    <n v="120"/>
    <n v="120"/>
    <x v="684"/>
    <d v="2014-10-01T00:00:00"/>
    <n v="1"/>
    <m/>
    <m/>
  </r>
  <r>
    <x v="90"/>
    <x v="473"/>
    <s v="141667-1"/>
    <n v="500"/>
    <n v="500"/>
    <x v="684"/>
    <s v="KANBAN"/>
    <n v="1"/>
    <m/>
    <m/>
  </r>
  <r>
    <x v="90"/>
    <x v="1358"/>
    <s v="14166-1"/>
    <n v="350"/>
    <n v="350"/>
    <x v="684"/>
    <s v="KANBAN"/>
    <n v="1"/>
    <m/>
    <m/>
  </r>
  <r>
    <x v="339"/>
    <x v="692"/>
    <s v="14168-1"/>
    <n v="4"/>
    <n v="4"/>
    <x v="684"/>
    <d v="2014-10-08T00:00:00"/>
    <n v="1"/>
    <m/>
    <m/>
  </r>
  <r>
    <x v="90"/>
    <x v="229"/>
    <s v="14172-1"/>
    <n v="400"/>
    <n v="400"/>
    <x v="685"/>
    <s v="KANBAN"/>
    <n v="1"/>
    <m/>
    <m/>
  </r>
  <r>
    <x v="289"/>
    <x v="93"/>
    <s v="14065-2"/>
    <n v="25"/>
    <n v="25"/>
    <x v="685"/>
    <d v="2014-10-06T00:00:00"/>
    <n v="1"/>
    <m/>
    <m/>
  </r>
  <r>
    <x v="73"/>
    <x v="156"/>
    <s v="14090-2"/>
    <n v="10"/>
    <n v="10"/>
    <x v="685"/>
    <d v="2014-10-10T00:00:00"/>
    <n v="1"/>
    <m/>
    <m/>
  </r>
  <r>
    <x v="16"/>
    <x v="1174"/>
    <s v="14155-1"/>
    <n v="6"/>
    <n v="6"/>
    <x v="685"/>
    <d v="2014-10-07T00:00:00"/>
    <n v="1"/>
    <m/>
    <m/>
  </r>
  <r>
    <x v="291"/>
    <x v="50"/>
    <s v="14105-1"/>
    <n v="50"/>
    <n v="50"/>
    <x v="686"/>
    <d v="2014-10-08T00:00:00"/>
    <n v="1"/>
    <m/>
    <m/>
  </r>
  <r>
    <x v="291"/>
    <x v="89"/>
    <s v="2"/>
    <n v="75"/>
    <n v="75"/>
    <x v="686"/>
    <d v="2014-10-08T00:00:00"/>
    <n v="1"/>
    <m/>
    <m/>
  </r>
  <r>
    <x v="53"/>
    <x v="932"/>
    <s v="14094-1"/>
    <n v="100"/>
    <n v="100"/>
    <x v="686"/>
    <d v="2014-10-07T00:00:00"/>
    <n v="1"/>
    <m/>
    <m/>
  </r>
  <r>
    <x v="53"/>
    <x v="939"/>
    <s v="2"/>
    <n v="100"/>
    <n v="100"/>
    <x v="686"/>
    <d v="2014-10-07T00:00:00"/>
    <n v="1"/>
    <m/>
    <m/>
  </r>
  <r>
    <x v="15"/>
    <x v="33"/>
    <s v="140145-2"/>
    <n v="20"/>
    <n v="20"/>
    <x v="686"/>
    <d v="2014-10-09T00:00:00"/>
    <n v="1"/>
    <m/>
    <m/>
  </r>
  <r>
    <x v="140"/>
    <x v="347"/>
    <s v="14104-2"/>
    <n v="500"/>
    <n v="500"/>
    <x v="686"/>
    <d v="2014-10-10T00:00:00"/>
    <n v="1"/>
    <m/>
    <m/>
  </r>
  <r>
    <x v="140"/>
    <x v="714"/>
    <s v="3"/>
    <n v="20"/>
    <n v="20"/>
    <x v="686"/>
    <d v="2014-10-10T00:00:00"/>
    <n v="1"/>
    <m/>
    <m/>
  </r>
  <r>
    <x v="88"/>
    <x v="1638"/>
    <s v="14099-4"/>
    <n v="3"/>
    <n v="3"/>
    <x v="686"/>
    <d v="2014-10-10T00:00:00"/>
    <n v="1"/>
    <m/>
    <m/>
  </r>
  <r>
    <x v="190"/>
    <x v="898"/>
    <s v="14048-1"/>
    <n v="50"/>
    <n v="50"/>
    <x v="687"/>
    <d v="2014-10-09T00:00:00"/>
    <n v="1"/>
    <m/>
    <m/>
  </r>
  <r>
    <x v="405"/>
    <x v="1541"/>
    <s v="14177-1"/>
    <n v="4"/>
    <n v="4"/>
    <x v="687"/>
    <d v="2014-10-10T00:00:00"/>
    <n v="1"/>
    <m/>
    <m/>
  </r>
  <r>
    <x v="15"/>
    <x v="57"/>
    <s v="13981-1"/>
    <n v="5"/>
    <n v="5"/>
    <x v="687"/>
    <d v="2014-10-14T00:00:00"/>
    <n v="1"/>
    <m/>
    <m/>
  </r>
  <r>
    <x v="8"/>
    <x v="623"/>
    <s v="14049-1"/>
    <n v="400"/>
    <n v="400"/>
    <x v="687"/>
    <d v="2014-10-02T00:00:00"/>
    <n v="0"/>
    <m/>
    <s v="CAME LATE FOTM OUT SOURCE"/>
  </r>
  <r>
    <x v="88"/>
    <x v="1573"/>
    <s v="14099-5"/>
    <n v="4"/>
    <n v="4"/>
    <x v="687"/>
    <d v="2014-10-10T00:00:00"/>
    <n v="1"/>
    <m/>
    <m/>
  </r>
  <r>
    <x v="88"/>
    <x v="1577"/>
    <s v="6"/>
    <n v="5"/>
    <n v="5"/>
    <x v="687"/>
    <d v="2014-10-10T00:00:00"/>
    <n v="1"/>
    <m/>
    <m/>
  </r>
  <r>
    <x v="389"/>
    <x v="1486"/>
    <s v="14115-2"/>
    <n v="2500"/>
    <n v="2500"/>
    <x v="688"/>
    <d v="2014-10-13T00:00:00"/>
    <n v="1"/>
    <m/>
    <m/>
  </r>
  <r>
    <x v="90"/>
    <x v="204"/>
    <s v="14138-1"/>
    <n v="200"/>
    <n v="200"/>
    <x v="688"/>
    <d v="2014-10-14T00:00:00"/>
    <n v="1"/>
    <m/>
    <m/>
  </r>
  <r>
    <x v="187"/>
    <x v="1621"/>
    <s v="14142-2"/>
    <n v="250"/>
    <n v="250"/>
    <x v="688"/>
    <d v="2014-10-10T00:00:00"/>
    <n v="1"/>
    <m/>
    <m/>
  </r>
  <r>
    <x v="187"/>
    <x v="1241"/>
    <s v="14088-2"/>
    <n v="350"/>
    <n v="350"/>
    <x v="688"/>
    <d v="2014-10-10T00:00:00"/>
    <n v="1"/>
    <m/>
    <m/>
  </r>
  <r>
    <x v="426"/>
    <x v="1639"/>
    <s v="14174-2"/>
    <n v="1"/>
    <n v="1"/>
    <x v="688"/>
    <d v="2014-10-07T00:00:00"/>
    <n v="1"/>
    <m/>
    <m/>
  </r>
  <r>
    <x v="70"/>
    <x v="1640"/>
    <s v="14175-1"/>
    <n v="100"/>
    <n v="100"/>
    <x v="689"/>
    <d v="2014-10-14T00:00:00"/>
    <n v="1"/>
    <m/>
    <m/>
  </r>
  <r>
    <x v="100"/>
    <x v="1641"/>
    <s v="14120-2"/>
    <n v="10"/>
    <n v="10"/>
    <x v="689"/>
    <d v="2014-10-13T00:00:00"/>
    <n v="1"/>
    <m/>
    <m/>
  </r>
  <r>
    <x v="63"/>
    <x v="649"/>
    <s v="14133-1"/>
    <n v="1500"/>
    <n v="1500"/>
    <x v="689"/>
    <d v="2014-10-10T00:00:00"/>
    <n v="1"/>
    <m/>
    <m/>
  </r>
  <r>
    <x v="141"/>
    <x v="1642"/>
    <s v="14163-2"/>
    <n v="1"/>
    <n v="1"/>
    <x v="689"/>
    <d v="2014-10-20T00:00:00"/>
    <n v="1"/>
    <m/>
    <m/>
  </r>
  <r>
    <x v="104"/>
    <x v="667"/>
    <s v="14152-1"/>
    <n v="50"/>
    <n v="50"/>
    <x v="690"/>
    <d v="2014-10-09T00:00:00"/>
    <n v="1"/>
    <m/>
    <m/>
  </r>
  <r>
    <x v="63"/>
    <x v="565"/>
    <s v="14132-2"/>
    <n v="750"/>
    <n v="750"/>
    <x v="691"/>
    <d v="2014-10-16T00:00:00"/>
    <n v="1"/>
    <m/>
    <m/>
  </r>
  <r>
    <x v="8"/>
    <x v="69"/>
    <s v="14117-1"/>
    <n v="300"/>
    <n v="300"/>
    <x v="691"/>
    <d v="2014-10-14T00:00:00"/>
    <n v="1"/>
    <m/>
    <m/>
  </r>
  <r>
    <x v="1"/>
    <x v="227"/>
    <s v="14188-1"/>
    <n v="25"/>
    <n v="25"/>
    <x v="691"/>
    <d v="2014-10-14T00:00:00"/>
    <n v="1"/>
    <m/>
    <m/>
  </r>
  <r>
    <x v="156"/>
    <x v="651"/>
    <s v="14151-1"/>
    <n v="100"/>
    <n v="80"/>
    <x v="691"/>
    <d v="2014-10-13T00:00:00"/>
    <n v="1"/>
    <m/>
    <m/>
  </r>
  <r>
    <x v="8"/>
    <x v="1643"/>
    <s v="14140-1"/>
    <n v="100"/>
    <n v="100"/>
    <x v="692"/>
    <d v="2014-10-14T00:00:00"/>
    <n v="1"/>
    <m/>
    <m/>
  </r>
  <r>
    <x v="8"/>
    <x v="1644"/>
    <s v="14126-1"/>
    <n v="75"/>
    <n v="63"/>
    <x v="692"/>
    <d v="2014-10-14T00:00:00"/>
    <n v="1"/>
    <m/>
    <s v="WE SHIP 12 PCS ALL READY"/>
  </r>
  <r>
    <x v="54"/>
    <x v="106"/>
    <s v="14130-2"/>
    <n v="25"/>
    <n v="25"/>
    <x v="692"/>
    <d v="2014-10-16T00:00:00"/>
    <n v="1"/>
    <m/>
    <m/>
  </r>
  <r>
    <x v="314"/>
    <x v="1137"/>
    <s v="14178-1"/>
    <n v="76"/>
    <n v="76"/>
    <x v="692"/>
    <d v="2014-10-27T00:00:00"/>
    <n v="1"/>
    <m/>
    <m/>
  </r>
  <r>
    <x v="314"/>
    <x v="1137"/>
    <s v="2"/>
    <n v="90"/>
    <n v="90"/>
    <x v="692"/>
    <d v="2014-10-27T00:00:00"/>
    <n v="1"/>
    <m/>
    <m/>
  </r>
  <r>
    <x v="427"/>
    <x v="1645"/>
    <s v="14216-1"/>
    <n v="6000"/>
    <n v="3000"/>
    <x v="692"/>
    <d v="2014-10-14T00:00:00"/>
    <n v="1"/>
    <m/>
    <s v="PICKUP"/>
  </r>
  <r>
    <x v="210"/>
    <x v="1646"/>
    <s v="14139-1"/>
    <n v="5"/>
    <n v="5"/>
    <x v="693"/>
    <d v="2014-11-03T00:00:00"/>
    <n v="1"/>
    <m/>
    <m/>
  </r>
  <r>
    <x v="428"/>
    <x v="1647"/>
    <s v="14196-1"/>
    <n v="3"/>
    <n v="3"/>
    <x v="693"/>
    <d v="2014-10-15T00:00:00"/>
    <n v="1"/>
    <m/>
    <m/>
  </r>
  <r>
    <x v="63"/>
    <x v="214"/>
    <s v="14165-1"/>
    <n v="15000"/>
    <n v="15121"/>
    <x v="694"/>
    <d v="2014-10-17T00:00:00"/>
    <n v="1"/>
    <m/>
    <m/>
  </r>
  <r>
    <x v="7"/>
    <x v="9"/>
    <s v="14092-1"/>
    <n v="120"/>
    <n v="120"/>
    <x v="694"/>
    <d v="2014-10-22T00:00:00"/>
    <n v="1"/>
    <m/>
    <m/>
  </r>
  <r>
    <x v="427"/>
    <x v="1645"/>
    <s v="14216-2"/>
    <n v="3000"/>
    <n v="3000"/>
    <x v="694"/>
    <d v="2014-10-16T00:00:00"/>
    <n v="1"/>
    <m/>
    <m/>
  </r>
  <r>
    <x v="70"/>
    <x v="675"/>
    <s v="14175-2"/>
    <n v="25"/>
    <n v="25"/>
    <x v="694"/>
    <d v="2014-10-16T00:00:00"/>
    <n v="1"/>
    <m/>
    <m/>
  </r>
  <r>
    <x v="70"/>
    <x v="152"/>
    <s v="14182-1"/>
    <n v="25"/>
    <n v="25"/>
    <x v="694"/>
    <d v="2014-10-17T00:00:00"/>
    <n v="1"/>
    <m/>
    <m/>
  </r>
  <r>
    <x v="426"/>
    <x v="1639"/>
    <s v="14220-1"/>
    <n v="17"/>
    <n v="17"/>
    <x v="694"/>
    <d v="2014-10-15T00:00:00"/>
    <n v="1"/>
    <m/>
    <s v="PICKUP"/>
  </r>
  <r>
    <x v="4"/>
    <x v="1019"/>
    <s v="14186-1"/>
    <n v="30"/>
    <n v="30"/>
    <x v="695"/>
    <d v="2014-10-20T00:00:00"/>
    <n v="1"/>
    <m/>
    <m/>
  </r>
  <r>
    <x v="391"/>
    <x v="1648"/>
    <s v="14212-1"/>
    <n v="1"/>
    <n v="1"/>
    <x v="695"/>
    <d v="2014-10-23T00:00:00"/>
    <n v="1"/>
    <m/>
    <m/>
  </r>
  <r>
    <x v="95"/>
    <x v="110"/>
    <s v="13440-4"/>
    <n v="100"/>
    <n v="100"/>
    <x v="695"/>
    <d v="2014-10-24T00:00:00"/>
    <n v="1"/>
    <m/>
    <m/>
  </r>
  <r>
    <x v="15"/>
    <x v="182"/>
    <s v="14150-1"/>
    <n v="5"/>
    <n v="5"/>
    <x v="695"/>
    <d v="2014-10-20T00:00:00"/>
    <n v="1"/>
    <m/>
    <m/>
  </r>
  <r>
    <x v="15"/>
    <x v="182"/>
    <s v="14128-1"/>
    <n v="5"/>
    <n v="5"/>
    <x v="695"/>
    <d v="2014-10-20T00:00:00"/>
    <n v="1"/>
    <m/>
    <m/>
  </r>
  <r>
    <x v="411"/>
    <x v="1596"/>
    <s v="14183-2"/>
    <n v="50"/>
    <n v="51"/>
    <x v="695"/>
    <d v="2014-10-20T00:00:00"/>
    <n v="1"/>
    <m/>
    <m/>
  </r>
  <r>
    <x v="4"/>
    <x v="1618"/>
    <s v="14187-1"/>
    <n v="100"/>
    <n v="100"/>
    <x v="695"/>
    <d v="2014-10-23T00:00:00"/>
    <n v="1"/>
    <m/>
    <m/>
  </r>
  <r>
    <x v="70"/>
    <x v="164"/>
    <s v="14182-2"/>
    <n v="25"/>
    <n v="25"/>
    <x v="696"/>
    <d v="2014-10-24T00:00:00"/>
    <n v="1"/>
    <m/>
    <m/>
  </r>
  <r>
    <x v="70"/>
    <x v="1649"/>
    <s v="14206-1"/>
    <n v="24"/>
    <n v="24"/>
    <x v="696"/>
    <d v="2014-10-17T00:00:00"/>
    <n v="1"/>
    <m/>
    <m/>
  </r>
  <r>
    <x v="426"/>
    <x v="1639"/>
    <s v="14227-1"/>
    <n v="14"/>
    <n v="14"/>
    <x v="696"/>
    <d v="2014-10-20T00:00:00"/>
    <n v="1"/>
    <m/>
    <m/>
  </r>
  <r>
    <x v="15"/>
    <x v="57"/>
    <s v="14023-1"/>
    <n v="16"/>
    <n v="16"/>
    <x v="696"/>
    <d v="2014-10-22T00:00:00"/>
    <n v="1"/>
    <m/>
    <m/>
  </r>
  <r>
    <x v="15"/>
    <x v="562"/>
    <s v="14008-2"/>
    <n v="5"/>
    <n v="5"/>
    <x v="696"/>
    <d v="2014-10-22T00:00:00"/>
    <n v="1"/>
    <m/>
    <m/>
  </r>
  <r>
    <x v="429"/>
    <x v="1191"/>
    <s v="14119-2"/>
    <n v="200"/>
    <n v="200"/>
    <x v="696"/>
    <d v="2014-10-22T00:00:00"/>
    <n v="1"/>
    <m/>
    <m/>
  </r>
  <r>
    <x v="210"/>
    <x v="1650"/>
    <s v="14159-1"/>
    <n v="2"/>
    <n v="2"/>
    <x v="696"/>
    <d v="2014-10-27T00:00:00"/>
    <n v="1"/>
    <m/>
    <m/>
  </r>
  <r>
    <x v="162"/>
    <x v="1651"/>
    <s v="14135-2"/>
    <n v="2"/>
    <n v="2"/>
    <x v="696"/>
    <d v="2014-10-22T00:00:00"/>
    <n v="1"/>
    <m/>
    <m/>
  </r>
  <r>
    <x v="47"/>
    <x v="1652"/>
    <s v="14137-1"/>
    <n v="10"/>
    <n v="10"/>
    <x v="696"/>
    <d v="2014-10-09T00:00:00"/>
    <n v="0"/>
    <m/>
    <s v="LATE FROM OUT SOURCE"/>
  </r>
  <r>
    <x v="89"/>
    <x v="422"/>
    <s v="14144-2"/>
    <n v="10"/>
    <n v="10"/>
    <x v="697"/>
    <d v="2014-10-23T00:00:00"/>
    <n v="1"/>
    <m/>
    <m/>
  </r>
  <r>
    <x v="70"/>
    <x v="705"/>
    <s v="14182-3"/>
    <n v="25"/>
    <n v="25"/>
    <x v="697"/>
    <d v="2014-10-24T00:00:00"/>
    <n v="1"/>
    <m/>
    <m/>
  </r>
  <r>
    <x v="42"/>
    <x v="743"/>
    <s v="13269-9"/>
    <n v="25"/>
    <n v="25"/>
    <x v="697"/>
    <d v="2014-11-03T00:00:00"/>
    <n v="1"/>
    <m/>
    <m/>
  </r>
  <r>
    <x v="123"/>
    <x v="1244"/>
    <s v="14141-1"/>
    <n v="50"/>
    <n v="50"/>
    <x v="697"/>
    <d v="2014-10-24T00:00:00"/>
    <n v="1"/>
    <m/>
    <m/>
  </r>
  <r>
    <x v="162"/>
    <x v="1651"/>
    <s v="14135-2"/>
    <n v="2"/>
    <n v="2"/>
    <x v="697"/>
    <d v="2014-10-24T00:00:00"/>
    <n v="1"/>
    <m/>
    <m/>
  </r>
  <r>
    <x v="156"/>
    <x v="651"/>
    <s v="14151-1"/>
    <n v="100"/>
    <n v="20"/>
    <x v="697"/>
    <d v="2014-10-21T00:00:00"/>
    <n v="1"/>
    <m/>
    <m/>
  </r>
  <r>
    <x v="430"/>
    <x v="1364"/>
    <s v="14095-3"/>
    <n v="100"/>
    <n v="100"/>
    <x v="697"/>
    <d v="2014-10-24T00:00:00"/>
    <n v="1"/>
    <m/>
    <m/>
  </r>
  <r>
    <x v="90"/>
    <x v="368"/>
    <s v="10307-2"/>
    <n v="250"/>
    <n v="250"/>
    <x v="698"/>
    <d v="2014-10-31T00:00:00"/>
    <n v="1"/>
    <m/>
    <m/>
  </r>
  <r>
    <x v="33"/>
    <x v="1513"/>
    <s v="14194-1"/>
    <n v="256"/>
    <n v="256"/>
    <x v="698"/>
    <d v="2014-11-04T00:00:00"/>
    <n v="1"/>
    <m/>
    <m/>
  </r>
  <r>
    <x v="356"/>
    <x v="1338"/>
    <s v="14191-1"/>
    <n v="17"/>
    <n v="17"/>
    <x v="698"/>
    <d v="2014-11-10T00:00:00"/>
    <n v="1"/>
    <m/>
    <m/>
  </r>
  <r>
    <x v="15"/>
    <x v="858"/>
    <s v="14045-1"/>
    <n v="7"/>
    <n v="7"/>
    <x v="698"/>
    <d v="2014-10-30T00:00:00"/>
    <n v="1"/>
    <m/>
    <m/>
  </r>
  <r>
    <x v="408"/>
    <x v="1653"/>
    <s v="14198-2"/>
    <n v="5"/>
    <n v="5"/>
    <x v="698"/>
    <d v="2014-10-24T00:00:00"/>
    <n v="1"/>
    <m/>
    <m/>
  </r>
  <r>
    <x v="356"/>
    <x v="1654"/>
    <s v="14218-1"/>
    <n v="4"/>
    <n v="4"/>
    <x v="698"/>
    <d v="2014-10-23T00:00:00"/>
    <n v="1"/>
    <m/>
    <m/>
  </r>
  <r>
    <x v="356"/>
    <x v="1654"/>
    <s v="14252-1"/>
    <n v="4"/>
    <n v="3"/>
    <x v="698"/>
    <d v="2014-10-23T00:00:00"/>
    <n v="1"/>
    <m/>
    <m/>
  </r>
  <r>
    <x v="8"/>
    <x v="1655"/>
    <s v="14164-1"/>
    <n v="35"/>
    <n v="35"/>
    <x v="699"/>
    <d v="2014-10-27T00:00:00"/>
    <n v="1"/>
    <m/>
    <m/>
  </r>
  <r>
    <x v="90"/>
    <x v="1258"/>
    <s v="14053-3"/>
    <n v="100"/>
    <n v="100"/>
    <x v="699"/>
    <d v="2014-10-31T00:00:00"/>
    <n v="1"/>
    <m/>
    <m/>
  </r>
  <r>
    <x v="86"/>
    <x v="190"/>
    <s v="14219-1"/>
    <n v="5088"/>
    <n v="5088"/>
    <x v="699"/>
    <d v="2014-10-24T00:00:00"/>
    <n v="1"/>
    <m/>
    <m/>
  </r>
  <r>
    <x v="86"/>
    <x v="190"/>
    <s v="2"/>
    <n v="5088"/>
    <n v="5088"/>
    <x v="699"/>
    <d v="2014-10-24T00:00:00"/>
    <n v="1"/>
    <m/>
    <m/>
  </r>
  <r>
    <x v="16"/>
    <x v="1656"/>
    <s v="14176-1"/>
    <n v="2"/>
    <n v="2"/>
    <x v="699"/>
    <d v="2014-10-27T00:00:00"/>
    <n v="1"/>
    <m/>
    <m/>
  </r>
  <r>
    <x v="15"/>
    <x v="52"/>
    <s v="14042-1"/>
    <n v="6"/>
    <n v="6"/>
    <x v="699"/>
    <d v="2014-11-03T00:00:00"/>
    <n v="1"/>
    <m/>
    <m/>
  </r>
  <r>
    <x v="429"/>
    <x v="1255"/>
    <s v="14184-2"/>
    <n v="100"/>
    <n v="100"/>
    <x v="699"/>
    <d v="2014-11-03T00:00:00"/>
    <n v="1"/>
    <m/>
    <m/>
  </r>
  <r>
    <x v="339"/>
    <x v="692"/>
    <s v="14261-1"/>
    <n v="4"/>
    <n v="4"/>
    <x v="699"/>
    <d v="2014-10-27T00:00:00"/>
    <n v="1"/>
    <m/>
    <m/>
  </r>
  <r>
    <x v="178"/>
    <x v="1657"/>
    <s v="14224-3"/>
    <n v="2"/>
    <n v="2"/>
    <x v="699"/>
    <d v="2014-10-24T00:00:00"/>
    <n v="1"/>
    <m/>
    <m/>
  </r>
  <r>
    <x v="118"/>
    <x v="1658"/>
    <s v="14213-1"/>
    <n v="50"/>
    <n v="50"/>
    <x v="700"/>
    <d v="2014-10-28T00:00:00"/>
    <n v="1"/>
    <m/>
    <m/>
  </r>
  <r>
    <x v="55"/>
    <x v="471"/>
    <s v="14210-1"/>
    <n v="50"/>
    <n v="20"/>
    <x v="700"/>
    <d v="2014-11-04T00:00:00"/>
    <n v="1"/>
    <m/>
    <s v="CUSTOMER REQUEST"/>
  </r>
  <r>
    <x v="182"/>
    <x v="1515"/>
    <s v="14239-1"/>
    <n v="300"/>
    <n v="33"/>
    <x v="700"/>
    <d v="2014-11-07T00:00:00"/>
    <n v="1"/>
    <m/>
    <s v="CUSTOMER REQUEST"/>
  </r>
  <r>
    <x v="47"/>
    <x v="1652"/>
    <s v="14185-1"/>
    <n v="15"/>
    <n v="15"/>
    <x v="700"/>
    <d v="2014-10-28T00:00:00"/>
    <n v="1"/>
    <m/>
    <m/>
  </r>
  <r>
    <x v="47"/>
    <x v="1422"/>
    <s v="2"/>
    <n v="20"/>
    <n v="20"/>
    <x v="700"/>
    <d v="2014-10-28T00:00:00"/>
    <n v="1"/>
    <m/>
    <m/>
  </r>
  <r>
    <x v="15"/>
    <x v="556"/>
    <s v="14111-1"/>
    <n v="5"/>
    <n v="5"/>
    <x v="701"/>
    <d v="2014-11-06T00:00:00"/>
    <n v="1"/>
    <m/>
    <m/>
  </r>
  <r>
    <x v="15"/>
    <x v="562"/>
    <s v="14071-1"/>
    <n v="5"/>
    <n v="5"/>
    <x v="701"/>
    <d v="2014-11-14T00:00:00"/>
    <n v="1"/>
    <m/>
    <m/>
  </r>
  <r>
    <x v="404"/>
    <x v="1659"/>
    <s v="14260-1"/>
    <n v="2"/>
    <n v="2"/>
    <x v="701"/>
    <d v="2014-10-29T00:00:00"/>
    <n v="1"/>
    <m/>
    <m/>
  </r>
  <r>
    <x v="7"/>
    <x v="143"/>
    <s v="14149-1"/>
    <n v="500"/>
    <n v="525"/>
    <x v="701"/>
    <d v="2014-11-03T00:00:00"/>
    <n v="1"/>
    <m/>
    <m/>
  </r>
  <r>
    <x v="90"/>
    <x v="200"/>
    <s v="14061-2"/>
    <n v="300"/>
    <n v="300"/>
    <x v="701"/>
    <d v="2014-11-04T00:00:00"/>
    <n v="1"/>
    <m/>
    <m/>
  </r>
  <r>
    <x v="426"/>
    <x v="1639"/>
    <s v="14272-1"/>
    <n v="23"/>
    <n v="23"/>
    <x v="701"/>
    <d v="2014-10-28T00:00:00"/>
    <n v="1"/>
    <m/>
    <m/>
  </r>
  <r>
    <x v="431"/>
    <x v="1660"/>
    <s v="14247-1-2"/>
    <n v="300"/>
    <n v="300"/>
    <x v="701"/>
    <d v="2014-10-30T00:00:00"/>
    <n v="1"/>
    <m/>
    <m/>
  </r>
  <r>
    <x v="15"/>
    <x v="96"/>
    <s v="14274-1"/>
    <n v="2"/>
    <n v="2"/>
    <x v="702"/>
    <d v="2014-11-07T00:00:00"/>
    <n v="1"/>
    <m/>
    <m/>
  </r>
  <r>
    <x v="54"/>
    <x v="106"/>
    <s v="14130-3"/>
    <n v="25"/>
    <n v="25"/>
    <x v="702"/>
    <d v="2014-11-05T00:00:00"/>
    <n v="1"/>
    <m/>
    <m/>
  </r>
  <r>
    <x v="104"/>
    <x v="1661"/>
    <s v="14197-1"/>
    <n v="50"/>
    <n v="50"/>
    <x v="702"/>
    <d v="2014-10-31T00:00:00"/>
    <n v="1"/>
    <m/>
    <m/>
  </r>
  <r>
    <x v="55"/>
    <x v="346"/>
    <s v="14210-2"/>
    <n v="100"/>
    <n v="100"/>
    <x v="702"/>
    <d v="2014-11-04T00:00:00"/>
    <n v="1"/>
    <m/>
    <m/>
  </r>
  <r>
    <x v="191"/>
    <x v="439"/>
    <s v="13545-4"/>
    <n v="125"/>
    <n v="125"/>
    <x v="702"/>
    <d v="2014-11-03T00:00:00"/>
    <n v="1"/>
    <m/>
    <m/>
  </r>
  <r>
    <x v="210"/>
    <x v="829"/>
    <s v="14237-1"/>
    <n v="136"/>
    <n v="134"/>
    <x v="702"/>
    <d v="2014-11-06T00:00:00"/>
    <n v="1"/>
    <m/>
    <m/>
  </r>
  <r>
    <x v="182"/>
    <x v="1515"/>
    <s v="14239-1"/>
    <n v="300"/>
    <n v="272"/>
    <x v="702"/>
    <d v="2014-11-07T00:00:00"/>
    <n v="1"/>
    <m/>
    <s v="WE SHIP PARCIAL ALL READY"/>
  </r>
  <r>
    <x v="186"/>
    <x v="1580"/>
    <s v="14180-2"/>
    <n v="7"/>
    <n v="7"/>
    <x v="702"/>
    <d v="2014-10-31T00:00:00"/>
    <n v="1"/>
    <m/>
    <m/>
  </r>
  <r>
    <x v="191"/>
    <x v="446"/>
    <s v="13545-2"/>
    <n v="125"/>
    <n v="125"/>
    <x v="702"/>
    <d v="2014-11-03T00:00:00"/>
    <n v="1"/>
    <m/>
    <m/>
  </r>
  <r>
    <x v="432"/>
    <x v="1662"/>
    <s v="14218-1"/>
    <n v="2"/>
    <n v="2"/>
    <x v="702"/>
    <d v="2014-10-31T00:00:00"/>
    <n v="1"/>
    <m/>
    <m/>
  </r>
  <r>
    <x v="13"/>
    <x v="926"/>
    <s v="14208-2"/>
    <n v="50"/>
    <n v="50"/>
    <x v="702"/>
    <d v="2014-11-06T00:00:00"/>
    <n v="1"/>
    <m/>
    <m/>
  </r>
  <r>
    <x v="6"/>
    <x v="555"/>
    <s v="13976-1"/>
    <n v="50"/>
    <n v="50"/>
    <x v="703"/>
    <d v="2014-11-05T00:00:00"/>
    <n v="1"/>
    <m/>
    <m/>
  </r>
  <r>
    <x v="90"/>
    <x v="229"/>
    <s v="14293-1"/>
    <n v="400"/>
    <n v="400"/>
    <x v="703"/>
    <s v="KANBAN"/>
    <n v="1"/>
    <m/>
    <m/>
  </r>
  <r>
    <x v="131"/>
    <x v="167"/>
    <s v="14190-2"/>
    <n v="200"/>
    <n v="200"/>
    <x v="703"/>
    <d v="2014-11-07T00:00:00"/>
    <n v="1"/>
    <m/>
    <m/>
  </r>
  <r>
    <x v="429"/>
    <x v="957"/>
    <s v="14044-2"/>
    <n v="50"/>
    <n v="48"/>
    <x v="703"/>
    <d v="2014-11-06T00:00:00"/>
    <n v="1"/>
    <m/>
    <s v="2 SHIP FOR APPROVAL"/>
  </r>
  <r>
    <x v="33"/>
    <x v="1040"/>
    <s v="14249-1"/>
    <n v="270"/>
    <n v="270"/>
    <x v="703"/>
    <d v="2014-11-05T00:00:00"/>
    <n v="1"/>
    <m/>
    <m/>
  </r>
  <r>
    <x v="88"/>
    <x v="1318"/>
    <s v="14158-2"/>
    <n v="100"/>
    <n v="100"/>
    <x v="703"/>
    <d v="2014-10-31T00:00:00"/>
    <n v="1"/>
    <m/>
    <m/>
  </r>
  <r>
    <x v="55"/>
    <x v="471"/>
    <s v="14210-1"/>
    <n v="50"/>
    <n v="30"/>
    <x v="704"/>
    <d v="2014-11-04T00:00:00"/>
    <n v="1"/>
    <m/>
    <s v="WE SHIP 20 PCS"/>
  </r>
  <r>
    <x v="191"/>
    <x v="446"/>
    <s v="13824-4"/>
    <n v="125"/>
    <n v="125"/>
    <x v="704"/>
    <d v="2014-10-31T00:00:00"/>
    <n v="1"/>
    <m/>
    <m/>
  </r>
  <r>
    <x v="121"/>
    <x v="411"/>
    <s v="14232-1"/>
    <n v="75"/>
    <n v="75"/>
    <x v="704"/>
    <d v="2014-11-03T00:00:00"/>
    <n v="1"/>
    <m/>
    <m/>
  </r>
  <r>
    <x v="15"/>
    <x v="57"/>
    <s v="14074-1"/>
    <n v="6"/>
    <n v="6"/>
    <x v="704"/>
    <d v="2014-11-10T00:00:00"/>
    <n v="1"/>
    <m/>
    <m/>
  </r>
  <r>
    <x v="6"/>
    <x v="311"/>
    <s v="14226-1"/>
    <n v="50"/>
    <n v="54"/>
    <x v="704"/>
    <d v="2014-11-04T00:00:00"/>
    <n v="1"/>
    <m/>
    <m/>
  </r>
  <r>
    <x v="344"/>
    <x v="1663"/>
    <s v="14250-2"/>
    <n v="10"/>
    <n v="10"/>
    <x v="704"/>
    <d v="2014-11-12T00:00:00"/>
    <n v="1"/>
    <m/>
    <m/>
  </r>
  <r>
    <x v="33"/>
    <x v="169"/>
    <s v="14289-2"/>
    <n v="108"/>
    <n v="108"/>
    <x v="704"/>
    <d v="2014-11-05T00:00:00"/>
    <n v="1"/>
    <m/>
    <m/>
  </r>
  <r>
    <x v="15"/>
    <x v="57"/>
    <s v="14110-1"/>
    <n v="5"/>
    <n v="5"/>
    <x v="705"/>
    <d v="2014-11-10T00:00:00"/>
    <n v="1"/>
    <m/>
    <m/>
  </r>
  <r>
    <x v="349"/>
    <x v="1664"/>
    <s v="14235-4"/>
    <n v="20"/>
    <n v="20"/>
    <x v="705"/>
    <d v="2014-11-11T00:00:00"/>
    <n v="1"/>
    <m/>
    <m/>
  </r>
  <r>
    <x v="88"/>
    <x v="1665"/>
    <s v="14161-2"/>
    <n v="250"/>
    <n v="250"/>
    <x v="705"/>
    <d v="2014-11-11T00:00:00"/>
    <n v="1"/>
    <m/>
    <m/>
  </r>
  <r>
    <x v="88"/>
    <x v="1665"/>
    <s v="1"/>
    <n v="250"/>
    <n v="250"/>
    <x v="706"/>
    <d v="2014-11-08T00:00:00"/>
    <n v="1"/>
    <m/>
    <m/>
  </r>
  <r>
    <x v="379"/>
    <x v="1666"/>
    <s v="14189-2-3"/>
    <n v="70"/>
    <n v="70"/>
    <x v="706"/>
    <d v="2014-11-05T00:00:00"/>
    <n v="1"/>
    <m/>
    <m/>
  </r>
  <r>
    <x v="186"/>
    <x v="1667"/>
    <s v="14305-2"/>
    <n v="100"/>
    <n v="100"/>
    <x v="706"/>
    <d v="2014-11-05T00:00:00"/>
    <n v="1"/>
    <m/>
    <m/>
  </r>
  <r>
    <x v="132"/>
    <x v="1120"/>
    <s v="14205-2"/>
    <n v="13"/>
    <n v="13"/>
    <x v="706"/>
    <d v="2014-11-05T00:00:00"/>
    <n v="1"/>
    <m/>
    <m/>
  </r>
  <r>
    <x v="15"/>
    <x v="435"/>
    <s v="14202-1"/>
    <n v="10"/>
    <n v="10"/>
    <x v="706"/>
    <d v="2014-11-07T00:00:00"/>
    <n v="1"/>
    <m/>
    <m/>
  </r>
  <r>
    <x v="45"/>
    <x v="1124"/>
    <s v="14245-1"/>
    <n v="150"/>
    <n v="150"/>
    <x v="707"/>
    <d v="2014-11-07T00:00:00"/>
    <n v="1"/>
    <m/>
    <m/>
  </r>
  <r>
    <x v="6"/>
    <x v="432"/>
    <s v="14259-1"/>
    <n v="50"/>
    <n v="50"/>
    <x v="707"/>
    <d v="2014-11-11T00:00:00"/>
    <n v="1"/>
    <m/>
    <m/>
  </r>
  <r>
    <x v="16"/>
    <x v="1059"/>
    <s v="14254-1"/>
    <n v="64"/>
    <n v="59"/>
    <x v="707"/>
    <d v="2014-11-17T00:00:00"/>
    <n v="1"/>
    <m/>
    <m/>
  </r>
  <r>
    <x v="426"/>
    <x v="1639"/>
    <s v="14318-1"/>
    <n v="2"/>
    <n v="2"/>
    <x v="707"/>
    <d v="2014-11-05T00:00:00"/>
    <n v="1"/>
    <m/>
    <m/>
  </r>
  <r>
    <x v="395"/>
    <x v="1536"/>
    <s v="14264-1"/>
    <n v="75"/>
    <n v="75"/>
    <x v="707"/>
    <d v="2014-11-07T00:00:00"/>
    <n v="1"/>
    <m/>
    <m/>
  </r>
  <r>
    <x v="395"/>
    <x v="1668"/>
    <s v="14277-1"/>
    <n v="100"/>
    <n v="100"/>
    <x v="707"/>
    <d v="2014-11-07T00:00:00"/>
    <n v="1"/>
    <m/>
    <m/>
  </r>
  <r>
    <x v="225"/>
    <x v="752"/>
    <s v="14253-2"/>
    <n v="300"/>
    <n v="200"/>
    <x v="707"/>
    <d v="2014-11-11T00:00:00"/>
    <n v="1"/>
    <m/>
    <m/>
  </r>
  <r>
    <x v="53"/>
    <x v="1181"/>
    <s v="14003-2"/>
    <n v="100"/>
    <n v="50"/>
    <x v="708"/>
    <s v="KANBAN"/>
    <n v="1"/>
    <m/>
    <m/>
  </r>
  <r>
    <x v="121"/>
    <x v="385"/>
    <s v="14229-1"/>
    <n v="25"/>
    <n v="25"/>
    <x v="708"/>
    <d v="2014-11-07T00:00:00"/>
    <n v="1"/>
    <m/>
    <m/>
  </r>
  <r>
    <x v="289"/>
    <x v="202"/>
    <s v="14065-3"/>
    <n v="25"/>
    <n v="25"/>
    <x v="708"/>
    <d v="2014-11-10T00:00:00"/>
    <n v="1"/>
    <m/>
    <m/>
  </r>
  <r>
    <x v="32"/>
    <x v="610"/>
    <s v="14230-1"/>
    <n v="3"/>
    <n v="3"/>
    <x v="708"/>
    <d v="2014-11-07T00:00:00"/>
    <n v="1"/>
    <m/>
    <m/>
  </r>
  <r>
    <x v="8"/>
    <x v="1669"/>
    <s v="14290-1"/>
    <n v="25"/>
    <n v="25"/>
    <x v="708"/>
    <d v="2014-11-10T00:00:00"/>
    <n v="1"/>
    <m/>
    <m/>
  </r>
  <r>
    <x v="433"/>
    <x v="1670"/>
    <s v="14291-1"/>
    <n v="400"/>
    <n v="400"/>
    <x v="708"/>
    <d v="2014-11-08T00:00:00"/>
    <n v="1"/>
    <m/>
    <m/>
  </r>
  <r>
    <x v="8"/>
    <x v="1599"/>
    <s v="14215-1"/>
    <n v="100"/>
    <n v="100"/>
    <x v="709"/>
    <d v="2014-11-13T00:00:00"/>
    <n v="1"/>
    <m/>
    <m/>
  </r>
  <r>
    <x v="33"/>
    <x v="169"/>
    <s v="14266-1"/>
    <n v="100"/>
    <n v="100"/>
    <x v="709"/>
    <d v="2014-11-10T00:00:00"/>
    <n v="1"/>
    <m/>
    <m/>
  </r>
  <r>
    <x v="15"/>
    <x v="562"/>
    <s v="14147-1"/>
    <n v="5"/>
    <n v="5"/>
    <x v="709"/>
    <d v="2014-11-17T00:00:00"/>
    <n v="1"/>
    <m/>
    <m/>
  </r>
  <r>
    <x v="109"/>
    <x v="249"/>
    <s v="14209-1"/>
    <n v="100"/>
    <n v="100"/>
    <x v="709"/>
    <d v="2014-11-14T00:00:00"/>
    <n v="1"/>
    <m/>
    <m/>
  </r>
  <r>
    <x v="123"/>
    <x v="316"/>
    <s v="14223-1"/>
    <n v="200"/>
    <n v="200"/>
    <x v="709"/>
    <d v="2014-11-11T00:00:00"/>
    <n v="1"/>
    <m/>
    <m/>
  </r>
  <r>
    <x v="47"/>
    <x v="1418"/>
    <s v="14263-1"/>
    <n v="50"/>
    <n v="50"/>
    <x v="709"/>
    <d v="2014-11-12T00:00:00"/>
    <n v="1"/>
    <m/>
    <m/>
  </r>
  <r>
    <x v="53"/>
    <x v="1123"/>
    <s v="14309-1"/>
    <n v="120"/>
    <n v="120"/>
    <x v="709"/>
    <d v="2014-11-10T00:00:00"/>
    <n v="1"/>
    <m/>
    <m/>
  </r>
  <r>
    <x v="53"/>
    <x v="215"/>
    <s v="14231-1"/>
    <n v="75"/>
    <n v="75"/>
    <x v="709"/>
    <d v="2014-11-11T00:00:00"/>
    <n v="1"/>
    <m/>
    <m/>
  </r>
  <r>
    <x v="88"/>
    <x v="1671"/>
    <s v="14328-5"/>
    <n v="10"/>
    <n v="10"/>
    <x v="709"/>
    <d v="2014-11-10T00:00:00"/>
    <n v="1"/>
    <m/>
    <m/>
  </r>
  <r>
    <x v="88"/>
    <x v="1672"/>
    <s v="6"/>
    <n v="20"/>
    <n v="20"/>
    <x v="709"/>
    <d v="2014-11-10T00:00:00"/>
    <n v="1"/>
    <m/>
    <m/>
  </r>
  <r>
    <x v="88"/>
    <x v="1673"/>
    <s v="7"/>
    <n v="10"/>
    <n v="10"/>
    <x v="709"/>
    <d v="2014-11-10T00:00:00"/>
    <n v="1"/>
    <m/>
    <m/>
  </r>
  <r>
    <x v="116"/>
    <x v="308"/>
    <s v="10240-1"/>
    <n v="250"/>
    <n v="250"/>
    <x v="710"/>
    <d v="2014-11-13T00:00:00"/>
    <n v="1"/>
    <m/>
    <m/>
  </r>
  <r>
    <x v="116"/>
    <x v="309"/>
    <s v="2"/>
    <n v="100"/>
    <n v="1100"/>
    <x v="710"/>
    <d v="2014-11-13T00:00:00"/>
    <n v="1"/>
    <m/>
    <m/>
  </r>
  <r>
    <x v="116"/>
    <x v="376"/>
    <s v="3"/>
    <n v="250"/>
    <n v="250"/>
    <x v="710"/>
    <d v="2014-11-13T00:00:00"/>
    <n v="1"/>
    <m/>
    <m/>
  </r>
  <r>
    <x v="434"/>
    <x v="1674"/>
    <s v="14300-1"/>
    <n v="10"/>
    <n v="10"/>
    <x v="710"/>
    <d v="2014-11-14T00:00:00"/>
    <n v="1"/>
    <m/>
    <m/>
  </r>
  <r>
    <x v="195"/>
    <x v="627"/>
    <s v="14297-1"/>
    <n v="1"/>
    <n v="1"/>
    <x v="710"/>
    <d v="2014-11-13T00:00:00"/>
    <n v="1"/>
    <m/>
    <m/>
  </r>
  <r>
    <x v="13"/>
    <x v="926"/>
    <s v="14208-3"/>
    <n v="50"/>
    <n v="50"/>
    <x v="711"/>
    <d v="2014-12-11T00:00:00"/>
    <n v="1"/>
    <m/>
    <m/>
  </r>
  <r>
    <x v="42"/>
    <x v="413"/>
    <s v="14251-3"/>
    <n v="50"/>
    <n v="50"/>
    <x v="712"/>
    <d v="2014-11-14T00:00:00"/>
    <n v="1"/>
    <m/>
    <m/>
  </r>
  <r>
    <x v="42"/>
    <x v="412"/>
    <s v="4"/>
    <n v="50"/>
    <n v="50"/>
    <x v="712"/>
    <d v="2014-11-14T00:00:00"/>
    <n v="1"/>
    <m/>
    <m/>
  </r>
  <r>
    <x v="16"/>
    <x v="23"/>
    <s v="14270-1"/>
    <n v="20"/>
    <n v="20"/>
    <x v="712"/>
    <d v="2014-11-14T00:00:00"/>
    <n v="1"/>
    <m/>
    <m/>
  </r>
  <r>
    <x v="55"/>
    <x v="108"/>
    <s v="14265-1"/>
    <n v="25"/>
    <n v="25"/>
    <x v="712"/>
    <d v="2014-11-14T00:00:00"/>
    <n v="1"/>
    <m/>
    <m/>
  </r>
  <r>
    <x v="15"/>
    <x v="96"/>
    <s v="14325-1"/>
    <n v="1"/>
    <n v="1"/>
    <x v="712"/>
    <d v="2014-11-17T00:00:00"/>
    <n v="1"/>
    <m/>
    <m/>
  </r>
  <r>
    <x v="210"/>
    <x v="96"/>
    <s v="14336-1"/>
    <n v="2"/>
    <n v="2"/>
    <x v="712"/>
    <d v="2014-11-17T00:00:00"/>
    <n v="1"/>
    <m/>
    <m/>
  </r>
  <r>
    <x v="210"/>
    <x v="96"/>
    <s v="14337--"/>
    <n v="3"/>
    <n v="3"/>
    <x v="712"/>
    <d v="2014-11-17T00:00:00"/>
    <n v="1"/>
    <m/>
    <m/>
  </r>
  <r>
    <x v="178"/>
    <x v="1657"/>
    <s v="14314-1"/>
    <n v="5"/>
    <n v="5"/>
    <x v="712"/>
    <d v="2014-11-12T00:00:00"/>
    <n v="1"/>
    <m/>
    <m/>
  </r>
  <r>
    <x v="385"/>
    <x v="1675"/>
    <s v="14157-2"/>
    <n v="25"/>
    <n v="25"/>
    <x v="713"/>
    <d v="2014-11-12T00:00:00"/>
    <n v="1"/>
    <m/>
    <m/>
  </r>
  <r>
    <x v="212"/>
    <x v="109"/>
    <s v="14280-1"/>
    <n v="1000"/>
    <n v="1000"/>
    <x v="713"/>
    <d v="2014-12-15T00:00:00"/>
    <n v="1"/>
    <m/>
    <m/>
  </r>
  <r>
    <x v="162"/>
    <x v="192"/>
    <s v="14278-2"/>
    <n v="12"/>
    <n v="12"/>
    <x v="713"/>
    <d v="2014-11-18T00:00:00"/>
    <n v="1"/>
    <m/>
    <m/>
  </r>
  <r>
    <x v="9"/>
    <x v="11"/>
    <s v="14281-1"/>
    <n v="100"/>
    <n v="100"/>
    <x v="713"/>
    <d v="2014-11-19T00:00:00"/>
    <n v="1"/>
    <m/>
    <m/>
  </r>
  <r>
    <x v="379"/>
    <x v="692"/>
    <s v="14338-1"/>
    <n v="1"/>
    <n v="1"/>
    <x v="713"/>
    <d v="2014-11-20T00:00:00"/>
    <n v="1"/>
    <m/>
    <m/>
  </r>
  <r>
    <x v="15"/>
    <x v="96"/>
    <s v="14332-1"/>
    <n v="1"/>
    <n v="1"/>
    <x v="713"/>
    <d v="2014-11-18T00:00:00"/>
    <n v="1"/>
    <m/>
    <m/>
  </r>
  <r>
    <x v="15"/>
    <x v="858"/>
    <s v="14109-1"/>
    <n v="26"/>
    <n v="26"/>
    <x v="713"/>
    <d v="2014-11-17T00:00:00"/>
    <n v="1"/>
    <m/>
    <m/>
  </r>
  <r>
    <x v="63"/>
    <x v="565"/>
    <s v="14303-1"/>
    <n v="500"/>
    <n v="500"/>
    <x v="713"/>
    <d v="2014-11-16T00:00:00"/>
    <n v="1"/>
    <m/>
    <m/>
  </r>
  <r>
    <x v="63"/>
    <x v="649"/>
    <s v="14304-1"/>
    <n v="500"/>
    <n v="500"/>
    <x v="713"/>
    <d v="2014-11-16T00:00:00"/>
    <n v="1"/>
    <m/>
    <m/>
  </r>
  <r>
    <x v="417"/>
    <x v="1676"/>
    <s v="14282-2"/>
    <n v="5"/>
    <n v="5"/>
    <x v="713"/>
    <d v="2014-11-17T00:00:00"/>
    <n v="1"/>
    <m/>
    <s v="PARTS CAME LATE"/>
  </r>
  <r>
    <x v="130"/>
    <x v="1677"/>
    <s v="14214-6"/>
    <n v="1"/>
    <n v="1"/>
    <x v="714"/>
    <d v="2014-11-16T00:00:00"/>
    <n v="1"/>
    <m/>
    <m/>
  </r>
  <r>
    <x v="130"/>
    <x v="1678"/>
    <s v="7"/>
    <n v="1"/>
    <n v="1"/>
    <x v="714"/>
    <d v="2014-11-16T00:00:00"/>
    <n v="1"/>
    <m/>
    <m/>
  </r>
  <r>
    <x v="130"/>
    <x v="1679"/>
    <s v="8"/>
    <n v="1"/>
    <n v="1"/>
    <x v="714"/>
    <d v="2014-11-16T00:00:00"/>
    <n v="1"/>
    <m/>
    <m/>
  </r>
  <r>
    <x v="130"/>
    <x v="1680"/>
    <s v="9"/>
    <n v="1"/>
    <n v="1"/>
    <x v="714"/>
    <d v="2014-11-16T00:00:00"/>
    <n v="1"/>
    <m/>
    <m/>
  </r>
  <r>
    <x v="130"/>
    <x v="1681"/>
    <s v="10"/>
    <n v="1"/>
    <n v="1"/>
    <x v="714"/>
    <d v="2014-11-16T00:00:00"/>
    <n v="1"/>
    <m/>
    <m/>
  </r>
  <r>
    <x v="15"/>
    <x v="96"/>
    <s v="14351-1"/>
    <n v="1"/>
    <n v="1"/>
    <x v="714"/>
    <d v="2014-11-27T00:00:00"/>
    <n v="1"/>
    <m/>
    <m/>
  </r>
  <r>
    <x v="395"/>
    <x v="1537"/>
    <s v="14288-1"/>
    <n v="100"/>
    <n v="100"/>
    <x v="714"/>
    <d v="2014-11-18T00:00:00"/>
    <n v="1"/>
    <m/>
    <m/>
  </r>
  <r>
    <x v="15"/>
    <x v="556"/>
    <s v="14112-1"/>
    <n v="5"/>
    <n v="5"/>
    <x v="714"/>
    <d v="2014-11-25T00:00:00"/>
    <n v="1"/>
    <m/>
    <m/>
  </r>
  <r>
    <x v="139"/>
    <x v="122"/>
    <s v="14221-1"/>
    <n v="10"/>
    <n v="10"/>
    <x v="715"/>
    <d v="2014-11-21T00:00:00"/>
    <n v="1"/>
    <m/>
    <m/>
  </r>
  <r>
    <x v="33"/>
    <x v="652"/>
    <s v="14275-1"/>
    <n v="75"/>
    <n v="75"/>
    <x v="715"/>
    <d v="2014-11-20T00:00:00"/>
    <n v="1"/>
    <m/>
    <m/>
  </r>
  <r>
    <x v="132"/>
    <x v="360"/>
    <s v="14222-2"/>
    <n v="40"/>
    <n v="40"/>
    <x v="715"/>
    <d v="2014-12-05T00:00:00"/>
    <n v="1"/>
    <m/>
    <m/>
  </r>
  <r>
    <x v="16"/>
    <x v="1041"/>
    <s v="14341-1"/>
    <n v="2"/>
    <n v="2"/>
    <x v="715"/>
    <d v="2014-11-19T00:00:00"/>
    <n v="1"/>
    <m/>
    <m/>
  </r>
  <r>
    <x v="53"/>
    <x v="1413"/>
    <s v="14342-1"/>
    <n v="25"/>
    <n v="25"/>
    <x v="716"/>
    <d v="2014-11-20T00:00:00"/>
    <n v="1"/>
    <m/>
    <m/>
  </r>
  <r>
    <x v="289"/>
    <x v="1553"/>
    <s v="14236-2"/>
    <n v="25"/>
    <n v="25"/>
    <x v="716"/>
    <d v="2014-11-21T00:00:00"/>
    <n v="1"/>
    <m/>
    <m/>
  </r>
  <r>
    <x v="15"/>
    <x v="57"/>
    <s v="14169-1"/>
    <n v="6"/>
    <n v="6"/>
    <x v="716"/>
    <d v="2014-12-09T00:00:00"/>
    <n v="1"/>
    <m/>
    <m/>
  </r>
  <r>
    <x v="15"/>
    <x v="562"/>
    <s v="14174-1"/>
    <n v="5"/>
    <n v="5"/>
    <x v="716"/>
    <d v="2014-12-12T00:00:00"/>
    <n v="1"/>
    <m/>
    <m/>
  </r>
  <r>
    <x v="8"/>
    <x v="1044"/>
    <s v="14271-1"/>
    <n v="150"/>
    <n v="150"/>
    <x v="716"/>
    <d v="2014-11-19T00:00:00"/>
    <n v="1"/>
    <m/>
    <m/>
  </r>
  <r>
    <x v="8"/>
    <x v="595"/>
    <s v="14246-1"/>
    <n v="150"/>
    <n v="150"/>
    <x v="716"/>
    <d v="2014-11-24T00:00:00"/>
    <n v="1"/>
    <m/>
    <m/>
  </r>
  <r>
    <x v="15"/>
    <x v="562"/>
    <s v="14201-1"/>
    <n v="6"/>
    <n v="6"/>
    <x v="717"/>
    <d v="2014-11-25T00:00:00"/>
    <n v="1"/>
    <m/>
    <m/>
  </r>
  <r>
    <x v="15"/>
    <x v="858"/>
    <s v="14199-1"/>
    <n v="7"/>
    <n v="7"/>
    <x v="717"/>
    <d v="2014-11-25T00:00:00"/>
    <n v="1"/>
    <m/>
    <m/>
  </r>
  <r>
    <x v="15"/>
    <x v="223"/>
    <s v="14129-1"/>
    <n v="5"/>
    <n v="5"/>
    <x v="717"/>
    <d v="2014-11-25T00:00:00"/>
    <n v="1"/>
    <m/>
    <m/>
  </r>
  <r>
    <x v="191"/>
    <x v="96"/>
    <s v="14368-1"/>
    <n v="1"/>
    <n v="1"/>
    <x v="717"/>
    <d v="2014-11-25T00:00:00"/>
    <n v="1"/>
    <m/>
    <m/>
  </r>
  <r>
    <x v="63"/>
    <x v="602"/>
    <s v="14323-1"/>
    <n v="100"/>
    <n v="100"/>
    <x v="717"/>
    <d v="2014-11-24T00:00:00"/>
    <n v="1"/>
    <m/>
    <m/>
  </r>
  <r>
    <x v="105"/>
    <x v="239"/>
    <s v="14267-1"/>
    <n v="1000"/>
    <n v="1000"/>
    <x v="717"/>
    <d v="2014-11-21T00:00:00"/>
    <n v="1"/>
    <m/>
    <m/>
  </r>
  <r>
    <x v="332"/>
    <x v="1222"/>
    <s v="14145-2"/>
    <n v="50"/>
    <n v="50"/>
    <x v="717"/>
    <d v="2014-12-12T00:00:00"/>
    <n v="1"/>
    <m/>
    <m/>
  </r>
  <r>
    <x v="15"/>
    <x v="57"/>
    <s v="14301-1"/>
    <n v="5"/>
    <n v="5"/>
    <x v="717"/>
    <d v="2014-11-24T00:00:00"/>
    <n v="1"/>
    <m/>
    <m/>
  </r>
  <r>
    <x v="395"/>
    <x v="692"/>
    <s v="14329-1"/>
    <n v="15"/>
    <n v="15"/>
    <x v="717"/>
    <d v="2014-11-20T00:00:00"/>
    <n v="1"/>
    <m/>
    <m/>
  </r>
  <r>
    <x v="182"/>
    <x v="1682"/>
    <s v="14352-1"/>
    <n v="20"/>
    <n v="20"/>
    <x v="718"/>
    <d v="2014-11-27T00:00:00"/>
    <n v="1"/>
    <m/>
    <m/>
  </r>
  <r>
    <x v="90"/>
    <x v="473"/>
    <s v="14380-1"/>
    <n v="500"/>
    <n v="500"/>
    <x v="718"/>
    <s v="KANBAN"/>
    <n v="1"/>
    <m/>
    <m/>
  </r>
  <r>
    <x v="16"/>
    <x v="1683"/>
    <s v="14308-1"/>
    <n v="2"/>
    <n v="2"/>
    <x v="719"/>
    <d v="2014-11-26T00:00:00"/>
    <n v="1"/>
    <m/>
    <m/>
  </r>
  <r>
    <x v="16"/>
    <x v="402"/>
    <s v="14310-1"/>
    <n v="10"/>
    <n v="10"/>
    <x v="719"/>
    <d v="2014-11-26T00:00:00"/>
    <n v="1"/>
    <m/>
    <m/>
  </r>
  <r>
    <x v="90"/>
    <x v="368"/>
    <s v="14258-1"/>
    <n v="250"/>
    <n v="250"/>
    <x v="719"/>
    <d v="2014-12-01T00:00:00"/>
    <n v="1"/>
    <m/>
    <m/>
  </r>
  <r>
    <x v="90"/>
    <x v="676"/>
    <s v="13863-2"/>
    <n v="350"/>
    <n v="350"/>
    <x v="719"/>
    <d v="2014-12-01T00:00:00"/>
    <n v="1"/>
    <m/>
    <m/>
  </r>
  <r>
    <x v="23"/>
    <x v="38"/>
    <s v="14273-2"/>
    <n v="10"/>
    <n v="10"/>
    <x v="719"/>
    <d v="2014-12-05T00:00:00"/>
    <n v="1"/>
    <m/>
    <m/>
  </r>
  <r>
    <x v="195"/>
    <x v="1684"/>
    <s v="14297-2"/>
    <n v="24"/>
    <n v="24"/>
    <x v="719"/>
    <s v="KANBAN"/>
    <n v="1"/>
    <m/>
    <m/>
  </r>
  <r>
    <x v="187"/>
    <x v="857"/>
    <s v="14233-2"/>
    <n v="250"/>
    <n v="250"/>
    <x v="719"/>
    <d v="2014-12-01T00:00:00"/>
    <n v="1"/>
    <m/>
    <m/>
  </r>
  <r>
    <x v="291"/>
    <x v="261"/>
    <s v="14289-2"/>
    <n v="12"/>
    <n v="12"/>
    <x v="719"/>
    <d v="2014-11-26T00:00:00"/>
    <n v="1"/>
    <m/>
    <m/>
  </r>
  <r>
    <x v="55"/>
    <x v="195"/>
    <s v="14312-1"/>
    <n v="50"/>
    <n v="50"/>
    <x v="719"/>
    <d v="2014-11-26T00:00:00"/>
    <n v="1"/>
    <m/>
    <m/>
  </r>
  <r>
    <x v="329"/>
    <x v="1217"/>
    <s v="14193-2"/>
    <n v="100"/>
    <n v="100"/>
    <x v="719"/>
    <d v="2014-12-01T00:00:00"/>
    <n v="1"/>
    <m/>
    <m/>
  </r>
  <r>
    <x v="15"/>
    <x v="223"/>
    <s v="14228-1"/>
    <n v="5"/>
    <n v="5"/>
    <x v="719"/>
    <d v="2014-11-25T00:00:00"/>
    <n v="1"/>
    <m/>
    <m/>
  </r>
  <r>
    <x v="191"/>
    <x v="446"/>
    <s v="13823-5"/>
    <n v="125"/>
    <n v="125"/>
    <x v="720"/>
    <d v="2014-11-28T00:00:00"/>
    <n v="1"/>
    <m/>
    <m/>
  </r>
  <r>
    <x v="191"/>
    <x v="446"/>
    <s v="13546-3"/>
    <n v="125"/>
    <n v="125"/>
    <x v="720"/>
    <d v="2014-12-01T00:00:00"/>
    <n v="1"/>
    <m/>
    <m/>
  </r>
  <r>
    <x v="191"/>
    <x v="439"/>
    <s v="4"/>
    <n v="125"/>
    <n v="125"/>
    <x v="720"/>
    <d v="2014-12-01T00:00:00"/>
    <n v="1"/>
    <m/>
    <m/>
  </r>
  <r>
    <x v="63"/>
    <x v="649"/>
    <s v="13404-1"/>
    <n v="500"/>
    <n v="500"/>
    <x v="720"/>
    <d v="2014-11-28T00:00:00"/>
    <n v="1"/>
    <m/>
    <m/>
  </r>
  <r>
    <x v="63"/>
    <x v="565"/>
    <s v="14303-1"/>
    <n v="500"/>
    <n v="500"/>
    <x v="720"/>
    <d v="2014-11-28T00:00:00"/>
    <n v="1"/>
    <m/>
    <m/>
  </r>
  <r>
    <x v="15"/>
    <x v="556"/>
    <s v="14170-1"/>
    <n v="5"/>
    <n v="5"/>
    <x v="720"/>
    <d v="2014-12-05T00:00:00"/>
    <n v="1"/>
    <m/>
    <m/>
  </r>
  <r>
    <x v="140"/>
    <x v="347"/>
    <s v="14320-2"/>
    <n v="500"/>
    <n v="500"/>
    <x v="720"/>
    <d v="2014-02-02T00:00:00"/>
    <n v="1"/>
    <m/>
    <m/>
  </r>
  <r>
    <x v="63"/>
    <x v="214"/>
    <s v="14350-1"/>
    <n v="15000"/>
    <n v="15030"/>
    <x v="721"/>
    <d v="2014-12-01T00:00:00"/>
    <n v="1"/>
    <m/>
    <m/>
  </r>
  <r>
    <x v="435"/>
    <x v="465"/>
    <s v="14295-2"/>
    <n v="100"/>
    <n v="100"/>
    <x v="721"/>
    <d v="2014-12-04T00:00:00"/>
    <n v="1"/>
    <m/>
    <m/>
  </r>
  <r>
    <x v="436"/>
    <x v="282"/>
    <s v="14241-1"/>
    <n v="50"/>
    <n v="50"/>
    <x v="721"/>
    <d v="2014-12-05T00:00:00"/>
    <n v="1"/>
    <m/>
    <m/>
  </r>
  <r>
    <x v="15"/>
    <x v="33"/>
    <s v="14203-1"/>
    <n v="10"/>
    <n v="10"/>
    <x v="721"/>
    <d v="2014-12-03T00:00:00"/>
    <n v="1"/>
    <m/>
    <m/>
  </r>
  <r>
    <x v="32"/>
    <x v="1685"/>
    <s v="14353-1"/>
    <n v="5"/>
    <n v="5"/>
    <x v="721"/>
    <d v="2014-12-03T00:00:00"/>
    <n v="1"/>
    <m/>
    <m/>
  </r>
  <r>
    <x v="395"/>
    <x v="96"/>
    <s v="14400-1"/>
    <n v="15"/>
    <n v="15"/>
    <x v="721"/>
    <d v="2014-12-04T00:00:00"/>
    <n v="1"/>
    <m/>
    <m/>
  </r>
  <r>
    <x v="60"/>
    <x v="374"/>
    <s v="13965-2"/>
    <n v="400"/>
    <n v="400"/>
    <x v="721"/>
    <d v="2014-12-01T00:00:00"/>
    <n v="1"/>
    <m/>
    <m/>
  </r>
  <r>
    <x v="18"/>
    <x v="1686"/>
    <s v="14324-1"/>
    <n v="250"/>
    <n v="250"/>
    <x v="721"/>
    <d v="2014-12-01T00:00:00"/>
    <n v="1"/>
    <m/>
    <m/>
  </r>
  <r>
    <x v="190"/>
    <x v="7"/>
    <s v="14292-1"/>
    <n v="25"/>
    <n v="25"/>
    <x v="721"/>
    <d v="2014-12-01T00:00:00"/>
    <n v="1"/>
    <m/>
    <m/>
  </r>
  <r>
    <x v="49"/>
    <x v="1687"/>
    <s v="14306-2"/>
    <n v="25"/>
    <n v="25"/>
    <x v="721"/>
    <d v="2014-12-05T00:00:00"/>
    <n v="1"/>
    <m/>
    <m/>
  </r>
  <r>
    <x v="54"/>
    <x v="106"/>
    <s v="14130-4"/>
    <n v="25"/>
    <n v="25"/>
    <x v="721"/>
    <d v="2014-12-08T00:00:00"/>
    <n v="1"/>
    <m/>
    <m/>
  </r>
  <r>
    <x v="356"/>
    <x v="1516"/>
    <s v="14086-7"/>
    <n v="25"/>
    <n v="25"/>
    <x v="721"/>
    <d v="2014-12-01T00:00:00"/>
    <n v="1"/>
    <m/>
    <s v="LONG LEAD PARTS"/>
  </r>
  <r>
    <x v="49"/>
    <x v="1688"/>
    <s v="14302-2"/>
    <n v="14"/>
    <n v="14"/>
    <x v="721"/>
    <d v="2014-11-20T00:00:00"/>
    <n v="1"/>
    <m/>
    <s v="NOT ENOUGH INFORMATION FROM CUSTOMER ON TIME"/>
  </r>
  <r>
    <x v="90"/>
    <x v="229"/>
    <s v="14405-1"/>
    <n v="800"/>
    <n v="800"/>
    <x v="722"/>
    <d v="2014-12-05T00:00:00"/>
    <n v="1"/>
    <m/>
    <m/>
  </r>
  <r>
    <x v="15"/>
    <x v="57"/>
    <s v="14200-1"/>
    <n v="6"/>
    <n v="6"/>
    <x v="722"/>
    <d v="2014-12-10T00:00:00"/>
    <n v="1"/>
    <m/>
    <m/>
  </r>
  <r>
    <x v="69"/>
    <x v="847"/>
    <s v="14370-1"/>
    <n v="110"/>
    <n v="110"/>
    <x v="722"/>
    <d v="2014-12-04T00:00:00"/>
    <n v="1"/>
    <m/>
    <m/>
  </r>
  <r>
    <x v="360"/>
    <x v="1347"/>
    <s v="14279-1"/>
    <n v="200"/>
    <n v="200"/>
    <x v="722"/>
    <d v="2014-12-05T00:00:00"/>
    <n v="1"/>
    <m/>
    <s v="customer provide dacument late"/>
  </r>
  <r>
    <x v="437"/>
    <x v="1689"/>
    <s v="14319-2"/>
    <n v="10"/>
    <n v="10"/>
    <x v="723"/>
    <d v="2014-12-05T00:00:00"/>
    <n v="1"/>
    <m/>
    <m/>
  </r>
  <r>
    <x v="15"/>
    <x v="96"/>
    <s v="14406-1"/>
    <n v="1"/>
    <n v="1"/>
    <x v="723"/>
    <d v="2014-12-15T00:00:00"/>
    <n v="1"/>
    <m/>
    <m/>
  </r>
  <r>
    <x v="339"/>
    <x v="692"/>
    <s v="14414-1"/>
    <n v="4"/>
    <n v="4"/>
    <x v="723"/>
    <d v="2014-12-10T00:00:00"/>
    <n v="1"/>
    <m/>
    <m/>
  </r>
  <r>
    <x v="88"/>
    <x v="96"/>
    <s v="14422-1"/>
    <n v="9"/>
    <n v="9"/>
    <x v="723"/>
    <d v="2014-12-11T00:00:00"/>
    <n v="1"/>
    <m/>
    <m/>
  </r>
  <r>
    <x v="289"/>
    <x v="96"/>
    <s v="14421-1"/>
    <n v="25"/>
    <n v="25"/>
    <x v="723"/>
    <d v="2014-12-09T00:00:00"/>
    <n v="1"/>
    <m/>
    <m/>
  </r>
  <r>
    <x v="62"/>
    <x v="1690"/>
    <s v="14333-1"/>
    <n v="100"/>
    <n v="100"/>
    <x v="724"/>
    <d v="2014-12-09T00:00:00"/>
    <n v="1"/>
    <m/>
    <m/>
  </r>
  <r>
    <x v="438"/>
    <x v="1691"/>
    <s v="14349-1"/>
    <n v="10"/>
    <n v="10"/>
    <x v="724"/>
    <d v="2014-12-11T00:00:00"/>
    <n v="1"/>
    <m/>
    <m/>
  </r>
  <r>
    <x v="391"/>
    <x v="1648"/>
    <s v="14396-1"/>
    <n v="1"/>
    <n v="1"/>
    <x v="724"/>
    <d v="2014-12-09T00:00:00"/>
    <n v="1"/>
    <m/>
    <m/>
  </r>
  <r>
    <x v="140"/>
    <x v="438"/>
    <s v="14399-1"/>
    <n v="500"/>
    <n v="500"/>
    <x v="724"/>
    <d v="2014-12-05T00:00:00"/>
    <n v="1"/>
    <m/>
    <m/>
  </r>
  <r>
    <x v="49"/>
    <x v="1395"/>
    <s v="14286-2"/>
    <n v="20"/>
    <n v="20"/>
    <x v="724"/>
    <d v="2014-12-12T00:00:00"/>
    <n v="1"/>
    <m/>
    <m/>
  </r>
  <r>
    <x v="49"/>
    <x v="1395"/>
    <s v="14287-2"/>
    <n v="20"/>
    <n v="20"/>
    <x v="724"/>
    <d v="2014-12-12T00:00:00"/>
    <n v="1"/>
    <m/>
    <m/>
  </r>
  <r>
    <x v="13"/>
    <x v="209"/>
    <s v="14311-2"/>
    <n v="200"/>
    <n v="200"/>
    <x v="724"/>
    <d v="2014-12-08T00:00:00"/>
    <n v="1"/>
    <m/>
    <m/>
  </r>
  <r>
    <x v="186"/>
    <x v="1580"/>
    <s v="14388-2"/>
    <n v="7"/>
    <n v="7"/>
    <x v="725"/>
    <d v="2014-12-10T00:00:00"/>
    <n v="1"/>
    <m/>
    <m/>
  </r>
  <r>
    <x v="385"/>
    <x v="1500"/>
    <s v="14064-2"/>
    <n v="25"/>
    <n v="25"/>
    <x v="725"/>
    <d v="2014-12-10T00:00:00"/>
    <n v="1"/>
    <m/>
    <m/>
  </r>
  <r>
    <x v="385"/>
    <x v="1402"/>
    <s v="14315-1"/>
    <n v="25"/>
    <n v="25"/>
    <x v="725"/>
    <d v="2014-12-10T00:00:00"/>
    <n v="1"/>
    <m/>
    <m/>
  </r>
  <r>
    <x v="7"/>
    <x v="266"/>
    <s v="14359-1"/>
    <n v="105"/>
    <n v="105"/>
    <x v="725"/>
    <d v="2014-12-10T00:00:00"/>
    <n v="1"/>
    <m/>
    <m/>
  </r>
  <r>
    <x v="18"/>
    <x v="86"/>
    <s v="14369-1"/>
    <n v="50"/>
    <n v="50"/>
    <x v="725"/>
    <d v="2014-12-09T00:00:00"/>
    <n v="1"/>
    <m/>
    <m/>
  </r>
  <r>
    <x v="95"/>
    <x v="725"/>
    <s v="14283-1"/>
    <n v="50"/>
    <n v="50"/>
    <x v="725"/>
    <d v="2014-12-20T00:00:00"/>
    <n v="1"/>
    <m/>
    <m/>
  </r>
  <r>
    <x v="15"/>
    <x v="52"/>
    <s v="14204-1"/>
    <n v="8"/>
    <n v="8"/>
    <x v="725"/>
    <d v="2014-12-15T00:00:00"/>
    <n v="1"/>
    <m/>
    <m/>
  </r>
  <r>
    <x v="15"/>
    <x v="52"/>
    <s v="14334-2"/>
    <n v="7"/>
    <n v="7"/>
    <x v="726"/>
    <d v="2014-12-16T00:00:00"/>
    <n v="1"/>
    <m/>
    <m/>
  </r>
  <r>
    <x v="15"/>
    <x v="562"/>
    <s v="14192-1"/>
    <n v="5"/>
    <n v="5"/>
    <x v="726"/>
    <d v="2014-12-15T00:00:00"/>
    <n v="1"/>
    <m/>
    <m/>
  </r>
  <r>
    <x v="179"/>
    <x v="235"/>
    <s v="14371-1"/>
    <n v="2000"/>
    <n v="2000"/>
    <x v="726"/>
    <d v="2014-12-10T00:00:00"/>
    <n v="1"/>
    <m/>
    <m/>
  </r>
  <r>
    <x v="343"/>
    <x v="1240"/>
    <s v="14391-2"/>
    <n v="25"/>
    <n v="25"/>
    <x v="726"/>
    <d v="2014-12-18T00:00:00"/>
    <n v="1"/>
    <m/>
    <m/>
  </r>
  <r>
    <x v="409"/>
    <x v="1692"/>
    <s v="14404-1"/>
    <n v="180"/>
    <n v="180"/>
    <x v="726"/>
    <d v="2014-12-12T00:00:00"/>
    <n v="1"/>
    <m/>
    <m/>
  </r>
  <r>
    <x v="16"/>
    <x v="1101"/>
    <s v="14423-1"/>
    <n v="10"/>
    <n v="10"/>
    <x v="727"/>
    <d v="2014-12-09T00:00:00"/>
    <n v="1"/>
    <m/>
    <m/>
  </r>
  <r>
    <x v="90"/>
    <x v="300"/>
    <s v="14154-1"/>
    <n v="250"/>
    <n v="250"/>
    <x v="727"/>
    <d v="2014-12-15T00:00:00"/>
    <n v="1"/>
    <m/>
    <m/>
  </r>
  <r>
    <x v="103"/>
    <x v="50"/>
    <s v="14331-1"/>
    <n v="50"/>
    <n v="50"/>
    <x v="727"/>
    <d v="2014-12-10T00:00:00"/>
    <n v="1"/>
    <m/>
    <m/>
  </r>
  <r>
    <x v="217"/>
    <x v="721"/>
    <s v="14364-1"/>
    <n v="30"/>
    <n v="30"/>
    <x v="727"/>
    <d v="2014-12-10T00:00:00"/>
    <n v="1"/>
    <m/>
    <m/>
  </r>
  <r>
    <x v="73"/>
    <x v="156"/>
    <s v="14327-2"/>
    <n v="10"/>
    <n v="10"/>
    <x v="727"/>
    <d v="2014-12-15T00:00:00"/>
    <n v="1"/>
    <m/>
    <m/>
  </r>
  <r>
    <x v="88"/>
    <x v="1318"/>
    <s v="14361-4"/>
    <n v="40"/>
    <n v="40"/>
    <x v="727"/>
    <d v="2014-12-15T00:00:00"/>
    <n v="1"/>
    <m/>
    <m/>
  </r>
  <r>
    <x v="70"/>
    <x v="152"/>
    <s v="14398-1"/>
    <n v="20"/>
    <n v="20"/>
    <x v="727"/>
    <d v="2014-12-10T00:00:00"/>
    <n v="1"/>
    <m/>
    <m/>
  </r>
  <r>
    <x v="16"/>
    <x v="1693"/>
    <s v="14434-1"/>
    <n v="2"/>
    <n v="2"/>
    <x v="728"/>
    <d v="2014-12-10T00:00:00"/>
    <n v="1"/>
    <m/>
    <m/>
  </r>
  <r>
    <x v="16"/>
    <x v="1174"/>
    <s v="14428-1"/>
    <n v="6"/>
    <n v="6"/>
    <x v="728"/>
    <d v="2014-12-10T00:00:00"/>
    <n v="1"/>
    <m/>
    <m/>
  </r>
  <r>
    <x v="15"/>
    <x v="57"/>
    <s v="14334-1"/>
    <n v="7"/>
    <n v="7"/>
    <x v="728"/>
    <d v="2014-12-16T00:00:00"/>
    <n v="1"/>
    <m/>
    <m/>
  </r>
  <r>
    <x v="15"/>
    <x v="57"/>
    <s v="14340-1"/>
    <n v="7"/>
    <n v="7"/>
    <x v="728"/>
    <d v="2014-12-17T00:00:00"/>
    <n v="1"/>
    <m/>
    <m/>
  </r>
  <r>
    <x v="116"/>
    <x v="363"/>
    <s v="14385-1"/>
    <n v="100"/>
    <n v="100"/>
    <x v="728"/>
    <d v="2014-12-15T00:00:00"/>
    <n v="1"/>
    <m/>
    <m/>
  </r>
  <r>
    <x v="7"/>
    <x v="1694"/>
    <s v="14269-1"/>
    <n v="512"/>
    <n v="512"/>
    <x v="728"/>
    <d v="2014-12-15T00:00:00"/>
    <n v="1"/>
    <m/>
    <m/>
  </r>
  <r>
    <x v="61"/>
    <x v="1695"/>
    <s v="14358-1"/>
    <n v="40"/>
    <n v="40"/>
    <x v="728"/>
    <d v="2014-12-15T00:00:00"/>
    <n v="1"/>
    <m/>
    <m/>
  </r>
  <r>
    <x v="61"/>
    <x v="1696"/>
    <s v="2"/>
    <n v="50"/>
    <n v="50"/>
    <x v="728"/>
    <d v="2014-12-15T00:00:00"/>
    <n v="1"/>
    <m/>
    <m/>
  </r>
  <r>
    <x v="88"/>
    <x v="1697"/>
    <s v="14367-2"/>
    <n v="4"/>
    <n v="4"/>
    <x v="728"/>
    <d v="2014-12-16T00:00:00"/>
    <n v="1"/>
    <m/>
    <m/>
  </r>
  <r>
    <x v="439"/>
    <x v="1698"/>
    <s v="14447-1"/>
    <n v="5"/>
    <n v="5"/>
    <x v="728"/>
    <d v="2014-12-11T00:00:00"/>
    <n v="1"/>
    <m/>
    <m/>
  </r>
  <r>
    <x v="439"/>
    <x v="1699"/>
    <s v="2"/>
    <n v="5"/>
    <n v="5"/>
    <x v="728"/>
    <d v="2014-12-11T00:00:00"/>
    <n v="1"/>
    <m/>
    <m/>
  </r>
  <r>
    <x v="344"/>
    <x v="1663"/>
    <s v="14250-3"/>
    <n v="290"/>
    <n v="297"/>
    <x v="728"/>
    <d v="2014-12-12T00:00:00"/>
    <n v="1"/>
    <m/>
    <s v="APROVEL CAME LATE"/>
  </r>
  <r>
    <x v="186"/>
    <x v="125"/>
    <s v="14392-1"/>
    <n v="50"/>
    <n v="50"/>
    <x v="729"/>
    <d v="2014-12-15T00:00:00"/>
    <n v="1"/>
    <m/>
    <m/>
  </r>
  <r>
    <x v="405"/>
    <x v="1541"/>
    <s v="14268-2"/>
    <n v="250"/>
    <n v="250"/>
    <x v="728"/>
    <d v="2014-12-04T00:00:00"/>
    <n v="0"/>
    <m/>
    <m/>
  </r>
  <r>
    <x v="403"/>
    <x v="211"/>
    <s v="14360-1"/>
    <n v="250"/>
    <n v="250"/>
    <x v="729"/>
    <d v="2014-12-11T00:00:00"/>
    <n v="1"/>
    <m/>
    <m/>
  </r>
  <r>
    <x v="33"/>
    <x v="634"/>
    <s v="14381-1"/>
    <n v="501"/>
    <n v="501"/>
    <x v="729"/>
    <d v="2014-12-15T00:00:00"/>
    <n v="1"/>
    <m/>
    <m/>
  </r>
  <r>
    <x v="88"/>
    <x v="1700"/>
    <s v="14361-3"/>
    <n v="10"/>
    <n v="10"/>
    <x v="729"/>
    <d v="2014-12-15T00:00:00"/>
    <n v="1"/>
    <m/>
    <m/>
  </r>
  <r>
    <x v="15"/>
    <x v="223"/>
    <s v="14195-1"/>
    <n v="13"/>
    <n v="13"/>
    <x v="729"/>
    <d v="2014-12-16T00:00:00"/>
    <n v="1"/>
    <m/>
    <m/>
  </r>
  <r>
    <x v="411"/>
    <x v="1701"/>
    <s v="14365-2"/>
    <n v="150"/>
    <n v="150"/>
    <x v="729"/>
    <d v="2014-12-12T00:00:00"/>
    <n v="1"/>
    <m/>
    <m/>
  </r>
  <r>
    <x v="411"/>
    <x v="1702"/>
    <s v="14366-2"/>
    <n v="100"/>
    <n v="100"/>
    <x v="729"/>
    <d v="2014-12-17T00:00:00"/>
    <n v="1"/>
    <m/>
    <m/>
  </r>
  <r>
    <x v="15"/>
    <x v="96"/>
    <s v="14464-1"/>
    <n v="1"/>
    <n v="1"/>
    <x v="729"/>
    <d v="2014-12-22T00:00:00"/>
    <n v="1"/>
    <m/>
    <m/>
  </r>
  <r>
    <x v="191"/>
    <x v="96"/>
    <s v="14463-1"/>
    <n v="1"/>
    <n v="1"/>
    <x v="729"/>
    <d v="2014-12-15T00:00:00"/>
    <n v="1"/>
    <m/>
    <m/>
  </r>
  <r>
    <x v="430"/>
    <x v="1245"/>
    <s v="14097-2"/>
    <n v="20"/>
    <n v="20"/>
    <x v="686"/>
    <d v="2014-10-08T00:00:00"/>
    <n v="1"/>
    <m/>
    <m/>
  </r>
  <r>
    <x v="430"/>
    <x v="1246"/>
    <s v="14096-2"/>
    <n v="20"/>
    <n v="20"/>
    <x v="686"/>
    <d v="2014-10-08T00:00:00"/>
    <n v="1"/>
    <m/>
    <m/>
  </r>
  <r>
    <x v="63"/>
    <x v="604"/>
    <s v="14450-1"/>
    <n v="79"/>
    <n v="79"/>
    <x v="730"/>
    <d v="2014-12-15T00:00:00"/>
    <n v="1"/>
    <m/>
    <m/>
  </r>
  <r>
    <x v="6"/>
    <x v="250"/>
    <s v="14386-1"/>
    <n v="50"/>
    <n v="58"/>
    <x v="730"/>
    <d v="2014-12-12T00:00:00"/>
    <n v="1"/>
    <m/>
    <m/>
  </r>
  <r>
    <x v="90"/>
    <x v="1358"/>
    <s v="14355-1"/>
    <n v="400"/>
    <n v="400"/>
    <x v="730"/>
    <d v="2014-12-11T00:00:00"/>
    <n v="1"/>
    <m/>
    <m/>
  </r>
  <r>
    <x v="13"/>
    <x v="926"/>
    <s v="14208-4"/>
    <n v="50"/>
    <n v="50"/>
    <x v="730"/>
    <d v="2015-01-05T00:00:00"/>
    <n v="1"/>
    <m/>
    <m/>
  </r>
  <r>
    <x v="15"/>
    <x v="562"/>
    <s v="14262-1"/>
    <n v="5"/>
    <n v="5"/>
    <x v="730"/>
    <d v="2014-12-16T00:00:00"/>
    <n v="1"/>
    <m/>
    <m/>
  </r>
  <r>
    <x v="413"/>
    <x v="1703"/>
    <s v="14343-2"/>
    <n v="3"/>
    <n v="3"/>
    <x v="730"/>
    <d v="2014-12-22T00:00:00"/>
    <n v="1"/>
    <m/>
    <m/>
  </r>
  <r>
    <x v="50"/>
    <x v="92"/>
    <s v="14390-1"/>
    <n v="200"/>
    <n v="200"/>
    <x v="731"/>
    <d v="2014-12-19T00:00:00"/>
    <n v="1"/>
    <m/>
    <m/>
  </r>
  <r>
    <x v="191"/>
    <x v="96"/>
    <s v="14473-1"/>
    <n v="1"/>
    <n v="1"/>
    <x v="731"/>
    <d v="2014-12-15T00:00:00"/>
    <n v="1"/>
    <m/>
    <m/>
  </r>
  <r>
    <x v="162"/>
    <x v="1651"/>
    <s v="14384-2"/>
    <n v="12"/>
    <n v="12"/>
    <x v="731"/>
    <d v="2014-12-22T00:00:00"/>
    <n v="1"/>
    <m/>
    <m/>
  </r>
  <r>
    <x v="15"/>
    <x v="556"/>
    <s v="14256-1"/>
    <n v="5"/>
    <n v="5"/>
    <x v="731"/>
    <d v="2014-12-23T00:00:00"/>
    <n v="1"/>
    <m/>
    <m/>
  </r>
  <r>
    <x v="430"/>
    <x v="1704"/>
    <s v="14095-4"/>
    <n v="1"/>
    <n v="1"/>
    <x v="732"/>
    <d v="2014-12-20T00:00:00"/>
    <n v="1"/>
    <m/>
    <m/>
  </r>
  <r>
    <x v="90"/>
    <x v="1705"/>
    <s v="14393-1"/>
    <n v="50"/>
    <n v="50"/>
    <x v="732"/>
    <d v="2014-12-19T00:00:00"/>
    <n v="1"/>
    <m/>
    <m/>
  </r>
  <r>
    <x v="427"/>
    <x v="1645"/>
    <s v="14424-1"/>
    <n v="6000"/>
    <n v="6000"/>
    <x v="732"/>
    <d v="2014-12-31T00:00:00"/>
    <n v="1"/>
    <m/>
    <m/>
  </r>
  <r>
    <x v="353"/>
    <x v="1706"/>
    <s v="NONE"/>
    <n v="1"/>
    <n v="1"/>
    <x v="732"/>
    <d v="2014-12-17T00:00:00"/>
    <n v="1"/>
    <m/>
    <s v="1 PACKAGE, COULD INCLUDE MORE THAN 1 UNIT"/>
  </r>
  <r>
    <x v="417"/>
    <x v="1628"/>
    <s v="14442-2"/>
    <n v="20"/>
    <n v="20"/>
    <x v="732"/>
    <d v="2014-12-16T00:00:00"/>
    <n v="1"/>
    <m/>
    <m/>
  </r>
  <r>
    <x v="4"/>
    <x v="90"/>
    <s v="14339-1"/>
    <n v="200"/>
    <n v="216"/>
    <x v="733"/>
    <d v="2014-12-19T00:00:00"/>
    <n v="1"/>
    <m/>
    <s v="SHIP DATE REVISED PER VITHAL"/>
  </r>
  <r>
    <x v="356"/>
    <x v="1349"/>
    <s v="14382-1"/>
    <n v="22"/>
    <n v="22"/>
    <x v="733"/>
    <d v="2014-12-26T00:00:00"/>
    <n v="1"/>
    <m/>
    <m/>
  </r>
  <r>
    <x v="90"/>
    <x v="473"/>
    <s v="14486-1"/>
    <n v="1500"/>
    <n v="1500"/>
    <x v="734"/>
    <s v="KANBAN"/>
    <n v="1"/>
    <m/>
    <m/>
  </r>
  <r>
    <x v="433"/>
    <x v="1707"/>
    <s v="14307-2"/>
    <n v="50"/>
    <n v="40"/>
    <x v="734"/>
    <d v="2014-12-19T00:00:00"/>
    <n v="1"/>
    <m/>
    <s v="ACTUAL DUE DATE IS LATER DUE TO LATE PARTS"/>
  </r>
  <r>
    <x v="63"/>
    <x v="604"/>
    <s v="14450-2"/>
    <n v="21"/>
    <n v="21"/>
    <x v="734"/>
    <d v="2014-12-19T00:00:00"/>
    <n v="1"/>
    <m/>
    <s v="REMAINDER SHIPMENT"/>
  </r>
  <r>
    <x v="123"/>
    <x v="1603"/>
    <s v="14383-1"/>
    <n v="180"/>
    <n v="180"/>
    <x v="734"/>
    <d v="2014-12-19T00:00:00"/>
    <n v="1"/>
    <m/>
    <m/>
  </r>
  <r>
    <x v="440"/>
    <x v="1708"/>
    <s v="14454-1"/>
    <n v="30"/>
    <n v="30"/>
    <x v="734"/>
    <d v="2014-12-22T00:00:00"/>
    <n v="1"/>
    <m/>
    <m/>
  </r>
  <r>
    <x v="343"/>
    <x v="1709"/>
    <s v="14461-1"/>
    <n v="50"/>
    <n v="50"/>
    <x v="734"/>
    <d v="2014-12-24T00:00:00"/>
    <n v="1"/>
    <m/>
    <m/>
  </r>
  <r>
    <x v="343"/>
    <x v="1710"/>
    <s v="14461-2"/>
    <n v="50"/>
    <n v="50"/>
    <x v="734"/>
    <d v="2014-12-24T00:00:00"/>
    <n v="1"/>
    <m/>
    <m/>
  </r>
  <r>
    <x v="359"/>
    <x v="1711"/>
    <s v="14372-2"/>
    <n v="50"/>
    <n v="50"/>
    <x v="734"/>
    <d v="2014-12-22T00:00:00"/>
    <n v="1"/>
    <m/>
    <m/>
  </r>
  <r>
    <x v="359"/>
    <x v="1712"/>
    <s v="14372-3"/>
    <n v="50"/>
    <n v="50"/>
    <x v="734"/>
    <d v="2014-12-22T00:00:00"/>
    <n v="1"/>
    <m/>
    <m/>
  </r>
  <r>
    <x v="8"/>
    <x v="658"/>
    <s v="14430-1"/>
    <n v="300"/>
    <n v="300"/>
    <x v="735"/>
    <d v="2015-01-06T00:00:00"/>
    <n v="1"/>
    <m/>
    <m/>
  </r>
  <r>
    <x v="8"/>
    <x v="1713"/>
    <s v="14448-1"/>
    <n v="5"/>
    <n v="5"/>
    <x v="735"/>
    <d v="2014-12-22T00:00:00"/>
    <n v="1"/>
    <m/>
    <m/>
  </r>
  <r>
    <x v="8"/>
    <x v="1714"/>
    <s v="14462-1"/>
    <n v="5"/>
    <n v="5"/>
    <x v="735"/>
    <d v="2014-12-29T00:00:00"/>
    <n v="1"/>
    <m/>
    <m/>
  </r>
  <r>
    <x v="145"/>
    <x v="786"/>
    <s v="14432-2"/>
    <n v="25"/>
    <n v="25"/>
    <x v="735"/>
    <d v="2014-12-22T00:00:00"/>
    <n v="1"/>
    <m/>
    <m/>
  </r>
  <r>
    <x v="145"/>
    <x v="1715"/>
    <s v="14432-1"/>
    <n v="50"/>
    <n v="50"/>
    <x v="735"/>
    <d v="2014-12-22T00:00:00"/>
    <n v="1"/>
    <m/>
    <m/>
  </r>
  <r>
    <x v="145"/>
    <x v="371"/>
    <s v="14431-1"/>
    <n v="200"/>
    <n v="200"/>
    <x v="735"/>
    <d v="2014-12-22T00:00:00"/>
    <n v="1"/>
    <m/>
    <m/>
  </r>
  <r>
    <x v="145"/>
    <x v="1595"/>
    <s v="14431-2"/>
    <n v="200"/>
    <n v="200"/>
    <x v="735"/>
    <d v="2014-12-22T00:00:00"/>
    <n v="1"/>
    <m/>
    <m/>
  </r>
  <r>
    <x v="145"/>
    <x v="509"/>
    <s v="14431-3"/>
    <n v="25"/>
    <n v="25"/>
    <x v="735"/>
    <d v="2014-12-22T00:00:00"/>
    <n v="1"/>
    <m/>
    <m/>
  </r>
  <r>
    <x v="47"/>
    <x v="1716"/>
    <s v="14419-1"/>
    <n v="10"/>
    <n v="10"/>
    <x v="735"/>
    <d v="2014-12-22T00:00:00"/>
    <n v="1"/>
    <m/>
    <m/>
  </r>
  <r>
    <x v="18"/>
    <x v="711"/>
    <s v="14402-1"/>
    <n v="105"/>
    <n v="105"/>
    <x v="735"/>
    <d v="2014-12-22T00:00:00"/>
    <n v="1"/>
    <m/>
    <m/>
  </r>
  <r>
    <x v="15"/>
    <x v="223"/>
    <s v="14379-1"/>
    <n v="5"/>
    <n v="5"/>
    <x v="735"/>
    <d v="2014-12-22T00:00:00"/>
    <n v="1"/>
    <m/>
    <m/>
  </r>
  <r>
    <x v="441"/>
    <x v="1717"/>
    <s v="14479-1"/>
    <n v="30"/>
    <n v="30"/>
    <x v="735"/>
    <d v="2014-12-22T00:00:00"/>
    <n v="1"/>
    <m/>
    <m/>
  </r>
  <r>
    <x v="441"/>
    <x v="1718"/>
    <s v="14479-2"/>
    <n v="30"/>
    <n v="30"/>
    <x v="735"/>
    <d v="2014-12-24T00:00:00"/>
    <n v="1"/>
    <m/>
    <m/>
  </r>
  <r>
    <x v="426"/>
    <x v="1719"/>
    <s v="14489-1"/>
    <n v="10"/>
    <n v="10"/>
    <x v="736"/>
    <d v="2014-12-23T00:00:00"/>
    <n v="1"/>
    <m/>
    <m/>
  </r>
  <r>
    <x v="140"/>
    <x v="347"/>
    <s v="14399-2"/>
    <n v="500"/>
    <n v="500"/>
    <x v="736"/>
    <d v="2014-12-22T00:00:00"/>
    <n v="1"/>
    <m/>
    <m/>
  </r>
  <r>
    <x v="53"/>
    <x v="1720"/>
    <s v="14468-1"/>
    <n v="10"/>
    <n v="10"/>
    <x v="736"/>
    <d v="2014-12-24T00:00:00"/>
    <n v="1"/>
    <m/>
    <m/>
  </r>
  <r>
    <x v="29"/>
    <x v="746"/>
    <s v="14457-1"/>
    <n v="10"/>
    <n v="10"/>
    <x v="736"/>
    <d v="2014-12-24T00:00:00"/>
    <n v="1"/>
    <m/>
    <m/>
  </r>
  <r>
    <x v="63"/>
    <x v="649"/>
    <s v="14478-1"/>
    <n v="1200"/>
    <n v="1200"/>
    <x v="736"/>
    <d v="2014-12-24T00:00:00"/>
    <n v="1"/>
    <m/>
    <m/>
  </r>
  <r>
    <x v="8"/>
    <x v="1721"/>
    <s v="14420-1"/>
    <n v="1"/>
    <n v="1"/>
    <x v="736"/>
    <d v="2014-01-05T00:00:00"/>
    <n v="1"/>
    <m/>
    <m/>
  </r>
  <r>
    <x v="88"/>
    <x v="96"/>
    <s v="14502-1"/>
    <n v="40"/>
    <n v="40"/>
    <x v="736"/>
    <d v="2014-12-23T00:00:00"/>
    <n v="1"/>
    <m/>
    <m/>
  </r>
  <r>
    <x v="88"/>
    <x v="96"/>
    <s v="14502-2"/>
    <n v="2"/>
    <n v="2"/>
    <x v="736"/>
    <d v="2014-12-23T00:00:00"/>
    <n v="1"/>
    <m/>
    <m/>
  </r>
  <r>
    <x v="49"/>
    <x v="1722"/>
    <s v="14466-2"/>
    <n v="13"/>
    <n v="13"/>
    <x v="736"/>
    <d v="2014-12-24T00:00:00"/>
    <n v="1"/>
    <m/>
    <m/>
  </r>
  <r>
    <x v="191"/>
    <x v="692"/>
    <s v="14509-1"/>
    <n v="2"/>
    <n v="2"/>
    <x v="736"/>
    <d v="2014-12-24T00:00:00"/>
    <n v="1"/>
    <m/>
    <m/>
  </r>
  <r>
    <x v="90"/>
    <x v="1723"/>
    <s v="14296-1"/>
    <n v="200"/>
    <n v="200"/>
    <x v="737"/>
    <d v="2015-01-05T00:00:00"/>
    <n v="1"/>
    <m/>
    <m/>
  </r>
  <r>
    <x v="93"/>
    <x v="1724"/>
    <s v="14427-1"/>
    <n v="390"/>
    <n v="390"/>
    <x v="737"/>
    <d v="2015-01-06T00:00:00"/>
    <n v="1"/>
    <m/>
    <m/>
  </r>
  <r>
    <x v="63"/>
    <x v="1725"/>
    <s v="14433-1"/>
    <n v="6000"/>
    <n v="6000"/>
    <x v="737"/>
    <d v="2014-12-29T00:00:00"/>
    <n v="1"/>
    <m/>
    <m/>
  </r>
  <r>
    <x v="321"/>
    <x v="256"/>
    <s v="14387-3"/>
    <n v="100"/>
    <n v="100"/>
    <x v="737"/>
    <d v="2015-01-01T00:00:00"/>
    <n v="1"/>
    <m/>
    <s v="mistakenly shipped to IBML"/>
  </r>
  <r>
    <x v="291"/>
    <x v="89"/>
    <s v="14394-1"/>
    <n v="75"/>
    <n v="75"/>
    <x v="737"/>
    <d v="2014-12-29T00:00:00"/>
    <n v="1"/>
    <m/>
    <m/>
  </r>
  <r>
    <x v="179"/>
    <x v="1726"/>
    <s v="14371-2"/>
    <n v="2000"/>
    <n v="2000"/>
    <x v="737"/>
    <d v="2014-12-29T00:00:00"/>
    <n v="1"/>
    <m/>
    <m/>
  </r>
  <r>
    <x v="285"/>
    <x v="96"/>
    <s v="14504-2"/>
    <n v="1"/>
    <n v="1"/>
    <x v="737"/>
    <d v="2014-12-24T00:00:00"/>
    <n v="1"/>
    <m/>
    <s v="6138L"/>
  </r>
  <r>
    <x v="442"/>
    <x v="1727"/>
    <s v="14416-2"/>
    <n v="1"/>
    <n v="1"/>
    <x v="737"/>
    <d v="2015-01-02T00:00:00"/>
    <n v="1"/>
    <m/>
    <s v="FIRST ARTICLE"/>
  </r>
  <r>
    <x v="443"/>
    <x v="1728"/>
    <s v="14373-2"/>
    <n v="500"/>
    <n v="500"/>
    <x v="738"/>
    <d v="2014-12-28T00:00:00"/>
    <n v="1"/>
    <m/>
    <m/>
  </r>
  <r>
    <x v="88"/>
    <x v="1729"/>
    <s v="14397-2"/>
    <n v="50"/>
    <n v="50"/>
    <x v="738"/>
    <d v="2014-12-24T00:00:00"/>
    <n v="1"/>
    <m/>
    <s v="Cust took time to answer questions - due date changed"/>
  </r>
  <r>
    <x v="444"/>
    <x v="1730"/>
    <s v="14472-2"/>
    <n v="25"/>
    <n v="25"/>
    <x v="738"/>
    <d v="2014-12-26T00:00:00"/>
    <n v="1"/>
    <m/>
    <m/>
  </r>
  <r>
    <x v="381"/>
    <x v="1731"/>
    <s v="14493-2"/>
    <n v="12"/>
    <n v="12"/>
    <x v="738"/>
    <d v="2014-12-24T00:00:00"/>
    <n v="1"/>
    <m/>
    <m/>
  </r>
  <r>
    <x v="349"/>
    <x v="1706"/>
    <s v="14516-1"/>
    <n v="24"/>
    <n v="24"/>
    <x v="738"/>
    <d v="2014-12-26T00:00:00"/>
    <n v="1"/>
    <m/>
    <m/>
  </r>
  <r>
    <x v="417"/>
    <x v="1611"/>
    <s v="14485-2"/>
    <n v="20"/>
    <n v="20"/>
    <x v="738"/>
    <d v="2014-12-26T00:00:00"/>
    <n v="1"/>
    <m/>
    <m/>
  </r>
  <r>
    <x v="15"/>
    <x v="1732"/>
    <s v="14412-1"/>
    <n v="10"/>
    <n v="10"/>
    <x v="739"/>
    <d v="2015-01-05T00:00:00"/>
    <n v="1"/>
    <m/>
    <s v="ship date changed per harsco holiday shutdown instructions"/>
  </r>
  <r>
    <x v="50"/>
    <x v="1733"/>
    <s v="14407-1"/>
    <n v="250"/>
    <n v="250"/>
    <x v="739"/>
    <d v="2015-01-05T00:00:00"/>
    <n v="1"/>
    <m/>
    <s v="ship date updated by VG"/>
  </r>
  <r>
    <x v="80"/>
    <x v="1734"/>
    <s v="14441-1"/>
    <n v="50"/>
    <n v="50"/>
    <x v="739"/>
    <d v="2015-01-08T00:00:00"/>
    <n v="1"/>
    <m/>
    <m/>
  </r>
  <r>
    <x v="80"/>
    <x v="1735"/>
    <s v="14441-2"/>
    <n v="50"/>
    <n v="50"/>
    <x v="739"/>
    <d v="2015-01-08T00:00:00"/>
    <n v="1"/>
    <m/>
    <m/>
  </r>
  <r>
    <x v="54"/>
    <x v="1736"/>
    <s v="14130-5"/>
    <n v="25"/>
    <n v="25"/>
    <x v="739"/>
    <d v="2015-01-06T00:00:00"/>
    <n v="1"/>
    <m/>
    <m/>
  </r>
  <r>
    <x v="8"/>
    <x v="1737"/>
    <s v="14430-1"/>
    <n v="131"/>
    <n v="131"/>
    <x v="739"/>
    <d v="2015-01-06T00:00:00"/>
    <n v="1"/>
    <m/>
    <m/>
  </r>
  <r>
    <x v="90"/>
    <x v="1738"/>
    <s v="14101-3"/>
    <n v="250"/>
    <n v="250"/>
    <x v="739"/>
    <s v="KANBAN"/>
    <n v="1"/>
    <m/>
    <m/>
  </r>
  <r>
    <x v="90"/>
    <x v="1739"/>
    <s v="14257-1"/>
    <n v="250"/>
    <n v="250"/>
    <x v="739"/>
    <d v="2015-01-12T00:00:00"/>
    <n v="1"/>
    <m/>
    <m/>
  </r>
  <r>
    <x v="90"/>
    <x v="1740"/>
    <s v="14053-4"/>
    <n v="100"/>
    <n v="100"/>
    <x v="739"/>
    <d v="2015-01-09T00:00:00"/>
    <n v="1"/>
    <m/>
    <m/>
  </r>
  <r>
    <x v="90"/>
    <x v="1741"/>
    <s v="14355-1"/>
    <n v="400"/>
    <n v="400"/>
    <x v="739"/>
    <s v="KANBAN"/>
    <n v="1"/>
    <m/>
    <m/>
  </r>
  <r>
    <x v="49"/>
    <x v="1742"/>
    <s v="14467-2"/>
    <n v="15"/>
    <n v="15"/>
    <x v="739"/>
    <d v="2015-01-06T00:00:00"/>
    <n v="1"/>
    <m/>
    <m/>
  </r>
  <r>
    <x v="349"/>
    <x v="692"/>
    <s v="14522-1"/>
    <n v="45"/>
    <n v="45"/>
    <x v="740"/>
    <d v="2015-01-07T00:00:00"/>
    <n v="1"/>
    <m/>
    <m/>
  </r>
  <r>
    <x v="60"/>
    <x v="1743"/>
    <s v="14474-1"/>
    <n v="100"/>
    <n v="100"/>
    <x v="740"/>
    <d v="2015-01-07T00:00:00"/>
    <n v="1"/>
    <m/>
    <m/>
  </r>
  <r>
    <x v="60"/>
    <x v="1744"/>
    <s v="14474-3"/>
    <n v="300"/>
    <n v="300"/>
    <x v="740"/>
    <d v="2015-01-07T00:00:00"/>
    <n v="1"/>
    <m/>
    <m/>
  </r>
  <r>
    <x v="216"/>
    <x v="1745"/>
    <s v="14519-1"/>
    <n v="300"/>
    <n v="310"/>
    <x v="740"/>
    <d v="2015-01-07T00:00:00"/>
    <n v="1"/>
    <m/>
    <s v="PANEL FORM SHIP QTY"/>
  </r>
  <r>
    <x v="6"/>
    <x v="1746"/>
    <s v="14469-2"/>
    <n v="10"/>
    <n v="10"/>
    <x v="740"/>
    <d v="2015-01-07T00:00:00"/>
    <n v="1"/>
    <m/>
    <m/>
  </r>
  <r>
    <x v="6"/>
    <x v="1747"/>
    <s v="14469-1"/>
    <n v="50"/>
    <n v="50"/>
    <x v="740"/>
    <d v="2015-01-07T00:00:00"/>
    <n v="1"/>
    <m/>
    <m/>
  </r>
  <r>
    <x v="6"/>
    <x v="1748"/>
    <s v="14426-1"/>
    <n v="50"/>
    <n v="50"/>
    <x v="740"/>
    <d v="2015-01-07T00:00:00"/>
    <n v="1"/>
    <m/>
    <m/>
  </r>
  <r>
    <x v="63"/>
    <x v="1749"/>
    <s v="14494-1"/>
    <n v="15000"/>
    <n v="15066"/>
    <x v="740"/>
    <d v="2015-01-07T00:00:00"/>
    <n v="1"/>
    <m/>
    <m/>
  </r>
  <r>
    <x v="33"/>
    <x v="1750"/>
    <s v="14492-1"/>
    <n v="102"/>
    <n v="102"/>
    <x v="740"/>
    <d v="2015-01-08T00:00:00"/>
    <n v="1"/>
    <m/>
    <m/>
  </r>
  <r>
    <x v="33"/>
    <x v="169"/>
    <s v="14492-2"/>
    <n v="102"/>
    <n v="102"/>
    <x v="740"/>
    <d v="2015-01-08T00:00:00"/>
    <n v="1"/>
    <m/>
    <m/>
  </r>
  <r>
    <x v="53"/>
    <x v="1751"/>
    <s v="14429-1"/>
    <n v="100"/>
    <n v="100"/>
    <x v="740"/>
    <d v="2015-01-08T00:00:00"/>
    <n v="1"/>
    <m/>
    <m/>
  </r>
  <r>
    <x v="321"/>
    <x v="263"/>
    <s v="14387-4"/>
    <n v="32"/>
    <n v="32"/>
    <x v="740"/>
    <d v="2015-01-09T00:00:00"/>
    <n v="1"/>
    <m/>
    <m/>
  </r>
  <r>
    <x v="47"/>
    <x v="1752"/>
    <s v="14481-1"/>
    <n v="10"/>
    <n v="10"/>
    <x v="740"/>
    <d v="2015-01-09T00:00:00"/>
    <n v="1"/>
    <m/>
    <m/>
  </r>
  <r>
    <x v="15"/>
    <x v="57"/>
    <s v="14316-1"/>
    <n v="7"/>
    <n v="7"/>
    <x v="740"/>
    <d v="2015-01-12T00:00:00"/>
    <n v="1"/>
    <m/>
    <m/>
  </r>
  <r>
    <x v="15"/>
    <x v="556"/>
    <s v="14345-1"/>
    <n v="5"/>
    <n v="5"/>
    <x v="740"/>
    <d v="2015-01-12T00:00:00"/>
    <n v="1"/>
    <m/>
    <m/>
  </r>
  <r>
    <x v="15"/>
    <x v="562"/>
    <s v="14346-1"/>
    <n v="5"/>
    <n v="5"/>
    <x v="740"/>
    <d v="2015-01-12T00:00:00"/>
    <n v="1"/>
    <m/>
    <m/>
  </r>
  <r>
    <x v="15"/>
    <x v="52"/>
    <s v="14413-1"/>
    <n v="17"/>
    <n v="17"/>
    <x v="741"/>
    <d v="2015-01-12T00:00:00"/>
    <n v="1"/>
    <m/>
    <m/>
  </r>
  <r>
    <x v="15"/>
    <x v="52"/>
    <s v="14347-1"/>
    <n v="5"/>
    <n v="5"/>
    <x v="741"/>
    <d v="2015-01-14T00:00:00"/>
    <n v="1"/>
    <m/>
    <m/>
  </r>
  <r>
    <x v="15"/>
    <x v="562"/>
    <s v="14317-1"/>
    <n v="5"/>
    <n v="5"/>
    <x v="741"/>
    <d v="2015-01-14T00:00:00"/>
    <n v="1"/>
    <m/>
    <m/>
  </r>
  <r>
    <x v="191"/>
    <x v="439"/>
    <s v="14375-1"/>
    <n v="125"/>
    <n v="125"/>
    <x v="741"/>
    <d v="2015-01-09T00:00:00"/>
    <n v="1"/>
    <m/>
    <m/>
  </r>
  <r>
    <x v="191"/>
    <x v="446"/>
    <s v="14357-2"/>
    <n v="125"/>
    <n v="125"/>
    <x v="741"/>
    <d v="2015-01-09T00:00:00"/>
    <n v="1"/>
    <m/>
    <m/>
  </r>
  <r>
    <x v="35"/>
    <x v="804"/>
    <s v="14488-1"/>
    <n v="100"/>
    <n v="100"/>
    <x v="741"/>
    <d v="2015-01-12T00:00:00"/>
    <n v="1"/>
    <m/>
    <m/>
  </r>
  <r>
    <x v="42"/>
    <x v="1054"/>
    <s v="14490-1"/>
    <n v="100"/>
    <n v="100"/>
    <x v="741"/>
    <d v="2015-01-12T00:00:00"/>
    <n v="1"/>
    <m/>
    <m/>
  </r>
  <r>
    <x v="163"/>
    <x v="1753"/>
    <s v="14440-2"/>
    <n v="1080"/>
    <n v="1080"/>
    <x v="742"/>
    <d v="2015-01-16T00:00:00"/>
    <n v="1"/>
    <m/>
    <m/>
  </r>
  <r>
    <x v="364"/>
    <x v="1436"/>
    <s v="14425-2"/>
    <n v="100"/>
    <n v="100"/>
    <x v="742"/>
    <d v="2015-01-09T00:00:00"/>
    <n v="1"/>
    <m/>
    <m/>
  </r>
  <r>
    <x v="222"/>
    <x v="747"/>
    <s v="14477-2"/>
    <n v="10"/>
    <n v="10"/>
    <x v="742"/>
    <d v="2015-01-15T00:00:00"/>
    <n v="1"/>
    <m/>
    <m/>
  </r>
  <r>
    <x v="88"/>
    <x v="1754"/>
    <s v="14458-4"/>
    <n v="10"/>
    <n v="10"/>
    <x v="742"/>
    <d v="2015-01-20T00:00:00"/>
    <n v="1"/>
    <m/>
    <m/>
  </r>
  <r>
    <x v="349"/>
    <x v="1433"/>
    <s v="14451-1"/>
    <n v="100"/>
    <n v="100"/>
    <x v="742"/>
    <d v="2015-01-13T00:00:00"/>
    <n v="1"/>
    <m/>
    <m/>
  </r>
  <r>
    <x v="349"/>
    <x v="1755"/>
    <s v="14452-1"/>
    <n v="100"/>
    <n v="100"/>
    <x v="742"/>
    <d v="2015-01-13T00:00:00"/>
    <n v="1"/>
    <m/>
    <m/>
  </r>
  <r>
    <x v="349"/>
    <x v="1756"/>
    <s v="14449-2"/>
    <n v="100"/>
    <n v="100"/>
    <x v="742"/>
    <d v="2015-01-13T00:00:00"/>
    <n v="1"/>
    <m/>
    <m/>
  </r>
  <r>
    <x v="349"/>
    <x v="1286"/>
    <s v="14449-20"/>
    <n v="150"/>
    <n v="150"/>
    <x v="742"/>
    <d v="2015-01-13T00:00:00"/>
    <n v="1"/>
    <m/>
    <m/>
  </r>
  <r>
    <x v="349"/>
    <x v="1757"/>
    <s v="14453-2"/>
    <n v="50"/>
    <n v="50"/>
    <x v="742"/>
    <d v="2015-01-13T00:00:00"/>
    <n v="1"/>
    <m/>
    <m/>
  </r>
  <r>
    <x v="329"/>
    <x v="1758"/>
    <s v="14415-2"/>
    <n v="2"/>
    <n v="2"/>
    <x v="742"/>
    <d v="2015-01-19T00:00:00"/>
    <n v="1"/>
    <m/>
    <m/>
  </r>
  <r>
    <x v="360"/>
    <x v="1759"/>
    <s v="14445-1"/>
    <n v="5"/>
    <n v="5"/>
    <x v="743"/>
    <d v="2015-01-14T00:00:00"/>
    <n v="1"/>
    <m/>
    <m/>
  </r>
  <r>
    <x v="16"/>
    <x v="1041"/>
    <s v="14341-1"/>
    <n v="2"/>
    <n v="2"/>
    <x v="743"/>
    <d v="2015-01-19T00:00:00"/>
    <n v="1"/>
    <m/>
    <m/>
  </r>
  <r>
    <x v="445"/>
    <x v="1419"/>
    <s v="14354-1"/>
    <n v="10000"/>
    <n v="10032"/>
    <x v="743"/>
    <d v="2015-01-19T00:00:00"/>
    <n v="1"/>
    <m/>
    <m/>
  </r>
  <r>
    <x v="210"/>
    <x v="1760"/>
    <s v="14524-1"/>
    <n v="3"/>
    <n v="3"/>
    <x v="743"/>
    <d v="2015-01-20T00:00:00"/>
    <n v="1"/>
    <m/>
    <m/>
  </r>
  <r>
    <x v="15"/>
    <x v="57"/>
    <s v="14344-1"/>
    <n v="6"/>
    <n v="6"/>
    <x v="744"/>
    <d v="2015-01-19T00:00:00"/>
    <n v="1"/>
    <m/>
    <m/>
  </r>
  <r>
    <x v="88"/>
    <x v="1464"/>
    <s v="14458-3"/>
    <n v="10"/>
    <n v="10"/>
    <x v="744"/>
    <d v="2015-01-20T00:00:00"/>
    <n v="1"/>
    <m/>
    <m/>
  </r>
  <r>
    <x v="8"/>
    <x v="69"/>
    <s v="14480--1"/>
    <n v="400"/>
    <n v="400"/>
    <x v="744"/>
    <d v="2015-01-16T00:00:00"/>
    <n v="1"/>
    <m/>
    <m/>
  </r>
  <r>
    <x v="8"/>
    <x v="70"/>
    <s v="2"/>
    <n v="400"/>
    <n v="400"/>
    <x v="744"/>
    <d v="2015-01-16T00:00:00"/>
    <n v="1"/>
    <m/>
    <m/>
  </r>
  <r>
    <x v="395"/>
    <x v="1761"/>
    <s v="14523-1"/>
    <n v="35"/>
    <n v="35"/>
    <x v="745"/>
    <d v="2015-01-15T00:00:00"/>
    <n v="1"/>
    <m/>
    <m/>
  </r>
  <r>
    <x v="18"/>
    <x v="1380"/>
    <s v="14487-1"/>
    <n v="25"/>
    <n v="25"/>
    <x v="745"/>
    <d v="2015-01-16T00:00:00"/>
    <n v="1"/>
    <m/>
    <m/>
  </r>
  <r>
    <x v="15"/>
    <x v="33"/>
    <s v="14495-7"/>
    <n v="10"/>
    <n v="10"/>
    <x v="745"/>
    <d v="2015-01-16T00:00:00"/>
    <n v="1"/>
    <m/>
    <m/>
  </r>
  <r>
    <x v="411"/>
    <x v="1597"/>
    <s v="14483-2)"/>
    <n v="200"/>
    <n v="200"/>
    <x v="745"/>
    <d v="2015-01-16T00:00:00"/>
    <n v="1"/>
    <m/>
    <m/>
  </r>
  <r>
    <x v="395"/>
    <x v="1762"/>
    <s v="14540-1"/>
    <n v="50"/>
    <n v="50"/>
    <x v="746"/>
    <d v="2015-01-23T00:00:00"/>
    <n v="1"/>
    <m/>
    <m/>
  </r>
  <r>
    <x v="15"/>
    <x v="556"/>
    <s v="14409-1"/>
    <n v="5"/>
    <n v="5"/>
    <x v="746"/>
    <d v="2015-01-26T00:00:00"/>
    <n v="1"/>
    <m/>
    <m/>
  </r>
  <r>
    <x v="53"/>
    <x v="1181"/>
    <s v="14003-2"/>
    <n v="50"/>
    <n v="50"/>
    <x v="746"/>
    <s v="KANBAN"/>
    <n v="1"/>
    <m/>
    <m/>
  </r>
  <r>
    <x v="88"/>
    <x v="1062"/>
    <s v="14456-6"/>
    <n v="700"/>
    <n v="700"/>
    <x v="746"/>
    <d v="2015-01-19T00:00:00"/>
    <n v="1"/>
    <m/>
    <m/>
  </r>
  <r>
    <x v="88"/>
    <x v="1043"/>
    <s v="7"/>
    <n v="700"/>
    <n v="700"/>
    <x v="746"/>
    <d v="2015-01-19T00:00:00"/>
    <n v="1"/>
    <m/>
    <m/>
  </r>
  <r>
    <x v="88"/>
    <x v="1042"/>
    <s v="8"/>
    <n v="700"/>
    <n v="700"/>
    <x v="746"/>
    <d v="2015-01-19T00:00:00"/>
    <n v="1"/>
    <m/>
    <m/>
  </r>
  <r>
    <x v="339"/>
    <x v="692"/>
    <s v="14552-1"/>
    <n v="1"/>
    <n v="1"/>
    <x v="746"/>
    <d v="2015-01-19T00:00:00"/>
    <n v="1"/>
    <m/>
    <m/>
  </r>
  <r>
    <x v="15"/>
    <x v="57"/>
    <s v="14495-2"/>
    <n v="12"/>
    <n v="12"/>
    <x v="747"/>
    <d v="2015-01-21T00:00:00"/>
    <n v="1"/>
    <m/>
    <m/>
  </r>
  <r>
    <x v="446"/>
    <x v="1763"/>
    <s v="14363-2"/>
    <n v="8000"/>
    <n v="8039"/>
    <x v="747"/>
    <d v="2015-01-16T00:00:00"/>
    <n v="1"/>
    <m/>
    <m/>
  </r>
  <r>
    <x v="29"/>
    <x v="836"/>
    <s v="14555-1"/>
    <n v="5"/>
    <n v="5"/>
    <x v="747"/>
    <d v="2015-01-19T00:00:00"/>
    <n v="1"/>
    <m/>
    <m/>
  </r>
  <r>
    <x v="123"/>
    <x v="433"/>
    <s v="14511-1"/>
    <n v="20"/>
    <n v="20"/>
    <x v="747"/>
    <d v="2015-01-19T00:00:00"/>
    <n v="1"/>
    <m/>
    <m/>
  </r>
  <r>
    <x v="63"/>
    <x v="214"/>
    <s v="14494-2"/>
    <n v="15000"/>
    <n v="15030"/>
    <x v="747"/>
    <d v="2015-01-21T00:00:00"/>
    <n v="1"/>
    <m/>
    <m/>
  </r>
  <r>
    <x v="433"/>
    <x v="1707"/>
    <s v="14307-2"/>
    <n v="50"/>
    <n v="10"/>
    <x v="747"/>
    <d v="2015-01-30T00:00:00"/>
    <n v="1"/>
    <m/>
    <m/>
  </r>
  <r>
    <x v="141"/>
    <x v="1764"/>
    <s v="14500-2"/>
    <n v="2"/>
    <n v="2"/>
    <x v="747"/>
    <d v="2015-01-05T00:00:00"/>
    <n v="1"/>
    <m/>
    <s v="PARTS CAME LATE FROM CUSTOMER"/>
  </r>
  <r>
    <x v="141"/>
    <x v="1765"/>
    <s v="3"/>
    <n v="2"/>
    <n v="2"/>
    <x v="747"/>
    <d v="2015-01-05T00:00:00"/>
    <n v="1"/>
    <m/>
    <s v="PARTS CAME LATE FROM CUSTOMER"/>
  </r>
  <r>
    <x v="303"/>
    <x v="1512"/>
    <s v="14476-2"/>
    <n v="100"/>
    <n v="100"/>
    <x v="747"/>
    <d v="2015-01-16T00:00:00"/>
    <n v="1"/>
    <m/>
    <m/>
  </r>
  <r>
    <x v="395"/>
    <x v="1766"/>
    <s v="14475-1"/>
    <n v="45"/>
    <n v="18"/>
    <x v="748"/>
    <d v="2015-01-19T00:00:00"/>
    <n v="1"/>
    <m/>
    <s v="PARTS CAME LATE FROM CUSTOMER"/>
  </r>
  <r>
    <x v="15"/>
    <x v="562"/>
    <s v="14411-1"/>
    <n v="5"/>
    <n v="5"/>
    <x v="749"/>
    <d v="2015-01-23T00:00:00"/>
    <n v="1"/>
    <m/>
    <m/>
  </r>
  <r>
    <x v="104"/>
    <x v="382"/>
    <s v="14525-1"/>
    <n v="10"/>
    <n v="10"/>
    <x v="749"/>
    <d v="2015-01-20T00:00:00"/>
    <n v="1"/>
    <m/>
    <m/>
  </r>
  <r>
    <x v="132"/>
    <x v="360"/>
    <s v="14575-1"/>
    <n v="1"/>
    <n v="1"/>
    <x v="749"/>
    <d v="2015-01-22T00:00:00"/>
    <n v="1"/>
    <m/>
    <m/>
  </r>
  <r>
    <x v="435"/>
    <x v="465"/>
    <s v="14576-1"/>
    <n v="5"/>
    <n v="5"/>
    <x v="749"/>
    <d v="2015-01-22T00:00:00"/>
    <n v="1"/>
    <m/>
    <m/>
  </r>
  <r>
    <x v="105"/>
    <x v="239"/>
    <s v="14517-1"/>
    <n v="1000"/>
    <n v="1000"/>
    <x v="749"/>
    <d v="2015-01-23T00:00:00"/>
    <n v="1"/>
    <m/>
    <m/>
  </r>
  <r>
    <x v="33"/>
    <x v="1767"/>
    <s v="14513-1"/>
    <n v="250"/>
    <n v="250"/>
    <x v="750"/>
    <d v="2015-01-23T00:00:00"/>
    <n v="1"/>
    <m/>
    <m/>
  </r>
  <r>
    <x v="63"/>
    <x v="330"/>
    <s v="14520-1"/>
    <n v="10000"/>
    <n v="10080"/>
    <x v="751"/>
    <d v="2015-01-23T00:00:00"/>
    <n v="1"/>
    <m/>
    <m/>
  </r>
  <r>
    <x v="356"/>
    <x v="96"/>
    <s v="14579-1"/>
    <n v="4"/>
    <n v="4"/>
    <x v="751"/>
    <d v="2015-01-30T00:00:00"/>
    <n v="1"/>
    <m/>
    <m/>
  </r>
  <r>
    <x v="212"/>
    <x v="206"/>
    <s v="14446-1"/>
    <n v="50"/>
    <n v="50"/>
    <x v="751"/>
    <d v="2015-01-22T00:00:00"/>
    <n v="1"/>
    <m/>
    <m/>
  </r>
  <r>
    <x v="433"/>
    <x v="1768"/>
    <s v="14455-2"/>
    <n v="200"/>
    <n v="200"/>
    <x v="751"/>
    <d v="2015-01-12T00:00:00"/>
    <n v="1"/>
    <m/>
    <s v="LABEL CAME LATE FROM CUSTOMER"/>
  </r>
  <r>
    <x v="408"/>
    <x v="1769"/>
    <s v="14550-3"/>
    <n v="30"/>
    <n v="30"/>
    <x v="751"/>
    <d v="2015-01-26T00:00:00"/>
    <n v="1"/>
    <m/>
    <m/>
  </r>
  <r>
    <x v="408"/>
    <x v="1770"/>
    <s v="4"/>
    <n v="10"/>
    <n v="10"/>
    <x v="751"/>
    <d v="2015-01-26T00:00:00"/>
    <n v="1"/>
    <m/>
    <m/>
  </r>
  <r>
    <x v="90"/>
    <x v="1771"/>
    <s v="14581-1"/>
    <n v="400"/>
    <n v="400"/>
    <x v="751"/>
    <d v="2015-01-28T00:00:00"/>
    <n v="1"/>
    <m/>
    <m/>
  </r>
  <r>
    <x v="15"/>
    <x v="562"/>
    <s v="14410-1"/>
    <n v="5"/>
    <n v="5"/>
    <x v="751"/>
    <d v="2015-01-26T00:00:00"/>
    <n v="1"/>
    <m/>
    <m/>
  </r>
  <r>
    <x v="141"/>
    <x v="1772"/>
    <s v="14500-6"/>
    <n v="1"/>
    <n v="1"/>
    <x v="752"/>
    <d v="2015-01-12T00:00:00"/>
    <n v="1"/>
    <m/>
    <s v="CUSTOMER PARTS CAME LATE"/>
  </r>
  <r>
    <x v="141"/>
    <x v="1773"/>
    <s v="8"/>
    <n v="1"/>
    <n v="1"/>
    <x v="752"/>
    <d v="2015-01-12T00:00:00"/>
    <n v="1"/>
    <m/>
    <s v="CUSTOMER PARTS CAME LATE"/>
  </r>
  <r>
    <x v="18"/>
    <x v="711"/>
    <s v="14470-1"/>
    <n v="110"/>
    <n v="110"/>
    <x v="752"/>
    <d v="2015-01-26T00:00:00"/>
    <n v="1"/>
    <m/>
    <m/>
  </r>
  <r>
    <x v="18"/>
    <x v="1416"/>
    <s v="2"/>
    <n v="100"/>
    <n v="100"/>
    <x v="752"/>
    <d v="2015-01-26T00:00:00"/>
    <n v="1"/>
    <m/>
    <m/>
  </r>
  <r>
    <x v="430"/>
    <x v="1246"/>
    <s v="14471-4"/>
    <n v="20"/>
    <n v="20"/>
    <x v="753"/>
    <d v="2015-01-26T00:00:00"/>
    <n v="1"/>
    <m/>
    <m/>
  </r>
  <r>
    <x v="430"/>
    <x v="1245"/>
    <s v="3"/>
    <n v="20"/>
    <n v="20"/>
    <x v="753"/>
    <d v="2015-01-26T00:00:00"/>
    <n v="1"/>
    <m/>
    <m/>
  </r>
  <r>
    <x v="90"/>
    <x v="1258"/>
    <s v="14053-5"/>
    <n v="100"/>
    <n v="100"/>
    <x v="753"/>
    <d v="2015-01-30T00:00:00"/>
    <n v="1"/>
    <m/>
    <m/>
  </r>
  <r>
    <x v="33"/>
    <x v="436"/>
    <s v="14526-1"/>
    <n v="102"/>
    <n v="102"/>
    <x v="754"/>
    <d v="2015-01-30T00:00:00"/>
    <n v="1"/>
    <m/>
    <m/>
  </r>
  <r>
    <x v="33"/>
    <x v="169"/>
    <s v="2"/>
    <n v="102"/>
    <n v="1202"/>
    <x v="754"/>
    <d v="2015-01-30T00:00:00"/>
    <n v="1"/>
    <m/>
    <m/>
  </r>
  <r>
    <x v="33"/>
    <x v="499"/>
    <s v="3"/>
    <n v="100"/>
    <n v="100"/>
    <x v="754"/>
    <d v="2015-01-30T00:00:00"/>
    <n v="1"/>
    <m/>
    <m/>
  </r>
  <r>
    <x v="33"/>
    <x v="169"/>
    <s v="4"/>
    <n v="100"/>
    <n v="100"/>
    <x v="754"/>
    <d v="2015-01-30T00:00:00"/>
    <n v="1"/>
    <m/>
    <m/>
  </r>
  <r>
    <x v="440"/>
    <x v="1708"/>
    <s v="14534-1"/>
    <n v="10"/>
    <n v="10"/>
    <x v="754"/>
    <d v="2015-01-29T00:00:00"/>
    <n v="1"/>
    <m/>
    <m/>
  </r>
  <r>
    <x v="374"/>
    <x v="1443"/>
    <s v="14510-2"/>
    <n v="50"/>
    <n v="50"/>
    <x v="754"/>
    <d v="2015-01-26T00:00:00"/>
    <n v="1"/>
    <m/>
    <m/>
  </r>
  <r>
    <x v="395"/>
    <x v="1527"/>
    <s v="14475-2"/>
    <n v="50"/>
    <n v="50"/>
    <x v="755"/>
    <d v="2015-01-30T00:00:00"/>
    <n v="1"/>
    <m/>
    <s v="PO UPDATE CAME LATE"/>
  </r>
  <r>
    <x v="447"/>
    <x v="1774"/>
    <s v="14586-1"/>
    <n v="10"/>
    <n v="10"/>
    <x v="755"/>
    <d v="2015-01-29T00:00:00"/>
    <n v="1"/>
    <m/>
    <m/>
  </r>
  <r>
    <x v="430"/>
    <x v="1364"/>
    <s v="14095-4"/>
    <n v="120"/>
    <n v="119"/>
    <x v="755"/>
    <d v="2015-01-30T00:00:00"/>
    <n v="1"/>
    <m/>
    <m/>
  </r>
  <r>
    <x v="430"/>
    <x v="1364"/>
    <s v="14435-2"/>
    <n v="80"/>
    <n v="80"/>
    <x v="755"/>
    <d v="2015-01-30T00:00:00"/>
    <n v="1"/>
    <m/>
    <m/>
  </r>
  <r>
    <x v="289"/>
    <x v="1340"/>
    <s v="14515-2"/>
    <n v="25"/>
    <n v="25"/>
    <x v="755"/>
    <d v="2015-01-28T00:00:00"/>
    <n v="1"/>
    <m/>
    <m/>
  </r>
  <r>
    <x v="217"/>
    <x v="1775"/>
    <s v="14328-2"/>
    <n v="10"/>
    <n v="10"/>
    <x v="756"/>
    <d v="2015-01-30T00:00:00"/>
    <n v="1"/>
    <m/>
    <m/>
  </r>
  <r>
    <x v="15"/>
    <x v="57"/>
    <s v="14408-1"/>
    <n v="6"/>
    <n v="6"/>
    <x v="756"/>
    <d v="2015-02-02T00:00:00"/>
    <n v="1"/>
    <m/>
    <m/>
  </r>
  <r>
    <x v="15"/>
    <x v="435"/>
    <s v="14436-1"/>
    <n v="10"/>
    <n v="10"/>
    <x v="756"/>
    <d v="2015-02-02T00:00:00"/>
    <n v="1"/>
    <m/>
    <m/>
  </r>
  <r>
    <x v="15"/>
    <x v="223"/>
    <s v="14437-1"/>
    <n v="5"/>
    <n v="5"/>
    <x v="756"/>
    <d v="2015-02-06T00:00:00"/>
    <n v="1"/>
    <m/>
    <m/>
  </r>
  <r>
    <x v="13"/>
    <x v="926"/>
    <s v="14208-5"/>
    <n v="50"/>
    <n v="50"/>
    <x v="756"/>
    <d v="2015-02-02T00:00:00"/>
    <n v="1"/>
    <m/>
    <m/>
  </r>
  <r>
    <x v="49"/>
    <x v="1170"/>
    <s v="14459-2"/>
    <n v="5"/>
    <n v="5"/>
    <x v="757"/>
    <d v="2015-02-06T00:00:00"/>
    <n v="1"/>
    <m/>
    <m/>
  </r>
  <r>
    <x v="53"/>
    <x v="1344"/>
    <s v="14539-1"/>
    <n v="50"/>
    <n v="50"/>
    <x v="757"/>
    <d v="2015-02-02T00:00:00"/>
    <n v="1"/>
    <m/>
    <m/>
  </r>
  <r>
    <x v="116"/>
    <x v="274"/>
    <s v="14543-1"/>
    <n v="200"/>
    <n v="200"/>
    <x v="757"/>
    <d v="2015-02-02T00:00:00"/>
    <n v="1"/>
    <m/>
    <m/>
  </r>
  <r>
    <x v="15"/>
    <x v="435"/>
    <s v="14495-6"/>
    <n v="10"/>
    <n v="10"/>
    <x v="757"/>
    <d v="2015-02-02T00:00:00"/>
    <n v="1"/>
    <m/>
    <m/>
  </r>
  <r>
    <x v="367"/>
    <x v="807"/>
    <s v="14548-1"/>
    <n v="10"/>
    <n v="10"/>
    <x v="757"/>
    <d v="2015-02-04T00:00:00"/>
    <n v="1"/>
    <m/>
    <m/>
  </r>
  <r>
    <x v="448"/>
    <x v="1776"/>
    <s v="14610-2"/>
    <n v="3"/>
    <n v="3"/>
    <x v="757"/>
    <d v="2015-01-29T00:00:00"/>
    <n v="1"/>
    <m/>
    <m/>
  </r>
  <r>
    <x v="291"/>
    <x v="122"/>
    <s v="14460-2"/>
    <n v="50"/>
    <n v="50"/>
    <x v="757"/>
    <d v="2015-01-30T00:00:00"/>
    <n v="1"/>
    <m/>
    <s v="LONG LEAD PARTS"/>
  </r>
  <r>
    <x v="16"/>
    <x v="1047"/>
    <s v="14443-1"/>
    <n v="5"/>
    <n v="5"/>
    <x v="757"/>
    <d v="2015-02-04T00:00:00"/>
    <n v="1"/>
    <m/>
    <m/>
  </r>
  <r>
    <x v="449"/>
    <x v="1777"/>
    <s v="14533-1"/>
    <n v="500"/>
    <n v="500"/>
    <x v="758"/>
    <d v="2015-01-30T00:00:00"/>
    <n v="1"/>
    <m/>
    <m/>
  </r>
  <r>
    <x v="449"/>
    <x v="203"/>
    <s v="2"/>
    <n v="100"/>
    <n v="100"/>
    <x v="758"/>
    <d v="2015-01-30T00:00:00"/>
    <n v="1"/>
    <m/>
    <m/>
  </r>
  <r>
    <x v="88"/>
    <x v="1013"/>
    <s v="14456-5"/>
    <n v="700"/>
    <n v="300"/>
    <x v="758"/>
    <d v="2015-01-19T00:00:00"/>
    <n v="0"/>
    <m/>
    <s v="BOARD CAME LATE OUTSORCE"/>
  </r>
  <r>
    <x v="162"/>
    <x v="192"/>
    <s v="14545-2"/>
    <n v="200"/>
    <n v="200"/>
    <x v="758"/>
    <d v="2015-02-06T00:00:00"/>
    <n v="1"/>
    <m/>
    <m/>
  </r>
  <r>
    <x v="256"/>
    <x v="892"/>
    <s v="14551-1"/>
    <n v="300"/>
    <n v="300"/>
    <x v="758"/>
    <d v="2015-02-02T00:00:00"/>
    <n v="1"/>
    <m/>
    <m/>
  </r>
  <r>
    <x v="343"/>
    <x v="1012"/>
    <s v="14578-1"/>
    <n v="100"/>
    <n v="100"/>
    <x v="758"/>
    <d v="2015-02-02T00:00:00"/>
    <n v="1"/>
    <m/>
    <m/>
  </r>
  <r>
    <x v="4"/>
    <x v="1778"/>
    <s v="14609-1"/>
    <n v="12"/>
    <n v="12"/>
    <x v="758"/>
    <d v="2015-02-04T00:00:00"/>
    <n v="1"/>
    <m/>
    <m/>
  </r>
  <r>
    <x v="88"/>
    <x v="1013"/>
    <s v="14456-5"/>
    <n v="700"/>
    <n v="300"/>
    <x v="758"/>
    <d v="2015-02-02T00:00:00"/>
    <n v="1"/>
    <m/>
    <m/>
  </r>
  <r>
    <x v="90"/>
    <x v="200"/>
    <s v="14637-1"/>
    <n v="350"/>
    <n v="350"/>
    <x v="759"/>
    <d v="2015-02-03T00:00:00"/>
    <n v="1"/>
    <m/>
    <m/>
  </r>
  <r>
    <x v="343"/>
    <x v="1012"/>
    <s v="14578-2"/>
    <n v="150"/>
    <n v="161"/>
    <x v="759"/>
    <d v="2015-02-16T00:00:00"/>
    <n v="1"/>
    <m/>
    <m/>
  </r>
  <r>
    <x v="450"/>
    <x v="1772"/>
    <s v="14561-2"/>
    <n v="10"/>
    <n v="10"/>
    <x v="759"/>
    <d v="2015-02-06T00:00:00"/>
    <n v="1"/>
    <m/>
    <m/>
  </r>
  <r>
    <x v="356"/>
    <x v="96"/>
    <s v="14633-1"/>
    <n v="2"/>
    <n v="2"/>
    <x v="759"/>
    <d v="2015-02-13T00:00:00"/>
    <n v="1"/>
    <m/>
    <m/>
  </r>
  <r>
    <x v="55"/>
    <x v="195"/>
    <s v="14570-1"/>
    <n v="50"/>
    <n v="50"/>
    <x v="759"/>
    <d v="2015-02-06T00:00:00"/>
    <n v="1"/>
    <m/>
    <m/>
  </r>
  <r>
    <x v="254"/>
    <x v="1118"/>
    <s v="14417-1"/>
    <n v="280"/>
    <n v="280"/>
    <x v="759"/>
    <d v="2015-02-06T00:00:00"/>
    <n v="1"/>
    <m/>
    <m/>
  </r>
  <r>
    <x v="141"/>
    <x v="1765"/>
    <s v="14615-2"/>
    <n v="2"/>
    <n v="2"/>
    <x v="759"/>
    <d v="2015-02-16T00:00:00"/>
    <n v="1"/>
    <m/>
    <m/>
  </r>
  <r>
    <x v="447"/>
    <x v="1779"/>
    <s v="14590-1"/>
    <n v="100"/>
    <n v="100"/>
    <x v="759"/>
    <d v="2015-02-06T00:00:00"/>
    <n v="1"/>
    <m/>
    <m/>
  </r>
  <r>
    <x v="191"/>
    <x v="439"/>
    <s v="14376-1"/>
    <n v="125"/>
    <n v="125"/>
    <x v="760"/>
    <d v="2015-02-06T00:00:00"/>
    <n v="1"/>
    <m/>
    <m/>
  </r>
  <r>
    <x v="88"/>
    <x v="1780"/>
    <s v="14565-2"/>
    <n v="10"/>
    <n v="10"/>
    <x v="760"/>
    <d v="2015-02-06T00:00:00"/>
    <n v="1"/>
    <m/>
    <m/>
  </r>
  <r>
    <x v="88"/>
    <x v="1013"/>
    <s v="14456-5"/>
    <n v="700"/>
    <n v="400"/>
    <x v="760"/>
    <d v="2015-01-19T00:00:00"/>
    <n v="0"/>
    <m/>
    <s v="BOARD CAME LATE FROM OUT SOURCE"/>
  </r>
  <r>
    <x v="15"/>
    <x v="562"/>
    <s v="14439-1"/>
    <n v="7"/>
    <n v="7"/>
    <x v="760"/>
    <d v="2015-02-13T00:00:00"/>
    <n v="1"/>
    <m/>
    <m/>
  </r>
  <r>
    <x v="426"/>
    <x v="1719"/>
    <s v="14641-1"/>
    <n v="10"/>
    <n v="10"/>
    <x v="760"/>
    <d v="2015-02-05T00:00:00"/>
    <n v="1"/>
    <m/>
    <s v="WE RECIVED BOARD 2/4/15"/>
  </r>
  <r>
    <x v="15"/>
    <x v="556"/>
    <s v="14438-1"/>
    <n v="10"/>
    <n v="10"/>
    <x v="761"/>
    <d v="2015-02-13T00:00:00"/>
    <n v="1"/>
    <m/>
    <m/>
  </r>
  <r>
    <x v="18"/>
    <x v="711"/>
    <s v="14535-1"/>
    <n v="110"/>
    <n v="110"/>
    <x v="761"/>
    <d v="2015-02-09T00:00:00"/>
    <n v="1"/>
    <m/>
    <m/>
  </r>
  <r>
    <x v="383"/>
    <x v="1781"/>
    <s v="14547-1"/>
    <n v="5"/>
    <n v="5"/>
    <x v="761"/>
    <d v="2015-02-09T00:00:00"/>
    <n v="1"/>
    <m/>
    <m/>
  </r>
  <r>
    <x v="291"/>
    <x v="89"/>
    <s v="14556-1"/>
    <n v="60"/>
    <n v="60"/>
    <x v="761"/>
    <d v="2015-02-09T00:00:00"/>
    <n v="1"/>
    <m/>
    <m/>
  </r>
  <r>
    <x v="451"/>
    <x v="692"/>
    <s v="14628-1"/>
    <n v="7"/>
    <n v="7"/>
    <x v="761"/>
    <d v="2015-02-12T00:00:00"/>
    <n v="1"/>
    <m/>
    <m/>
  </r>
  <r>
    <x v="15"/>
    <x v="52"/>
    <s v="14463-1"/>
    <n v="5"/>
    <n v="5"/>
    <x v="762"/>
    <d v="2015-02-12T00:00:00"/>
    <n v="1"/>
    <m/>
    <m/>
  </r>
  <r>
    <x v="15"/>
    <x v="52"/>
    <s v="14495-9"/>
    <n v="8"/>
    <n v="8"/>
    <x v="762"/>
    <d v="2015-02-12T00:00:00"/>
    <n v="1"/>
    <m/>
    <m/>
  </r>
  <r>
    <x v="15"/>
    <x v="52"/>
    <s v="14530-1"/>
    <n v="5"/>
    <n v="5"/>
    <x v="763"/>
    <d v="2015-02-12T00:00:00"/>
    <n v="1"/>
    <m/>
    <m/>
  </r>
  <r>
    <x v="55"/>
    <x v="1404"/>
    <s v="14595-1"/>
    <n v="50"/>
    <n v="50"/>
    <x v="763"/>
    <d v="2015-02-12T00:00:00"/>
    <n v="1"/>
    <m/>
    <m/>
  </r>
  <r>
    <x v="18"/>
    <x v="711"/>
    <s v="14596-1"/>
    <n v="110"/>
    <n v="100"/>
    <x v="763"/>
    <d v="2015-02-12T00:00:00"/>
    <n v="1"/>
    <m/>
    <m/>
  </r>
  <r>
    <x v="182"/>
    <x v="1782"/>
    <s v="14606-"/>
    <n v="6"/>
    <n v="6"/>
    <x v="763"/>
    <d v="2015-02-12T00:00:00"/>
    <n v="1"/>
    <m/>
    <m/>
  </r>
  <r>
    <x v="35"/>
    <x v="574"/>
    <s v="14577-1"/>
    <n v="50"/>
    <n v="50"/>
    <x v="763"/>
    <d v="2015-02-13T00:00:00"/>
    <n v="1"/>
    <m/>
    <m/>
  </r>
  <r>
    <x v="131"/>
    <x v="1226"/>
    <s v="14563-2"/>
    <n v="144"/>
    <n v="144"/>
    <x v="763"/>
    <d v="2015-02-13T00:00:00"/>
    <n v="1"/>
    <m/>
    <m/>
  </r>
  <r>
    <x v="452"/>
    <x v="1783"/>
    <s v="14568-5"/>
    <n v="100"/>
    <n v="100"/>
    <x v="763"/>
    <d v="2015-02-17T00:00:00"/>
    <n v="1"/>
    <m/>
    <m/>
  </r>
  <r>
    <x v="350"/>
    <x v="1425"/>
    <s v="14602-3"/>
    <n v="25"/>
    <n v="25"/>
    <x v="763"/>
    <d v="2015-02-17T00:00:00"/>
    <n v="1"/>
    <m/>
    <m/>
  </r>
  <r>
    <x v="403"/>
    <x v="45"/>
    <s v="14531-1"/>
    <n v="250"/>
    <n v="250"/>
    <x v="763"/>
    <d v="2015-03-02T00:00:00"/>
    <n v="1"/>
    <m/>
    <m/>
  </r>
  <r>
    <x v="8"/>
    <x v="313"/>
    <s v="14544-1"/>
    <n v="300"/>
    <n v="300"/>
    <x v="764"/>
    <d v="2015-02-13T00:00:00"/>
    <n v="1"/>
    <m/>
    <m/>
  </r>
  <r>
    <x v="8"/>
    <x v="344"/>
    <s v="2"/>
    <n v="300"/>
    <n v="300"/>
    <x v="764"/>
    <d v="2015-02-13T00:00:00"/>
    <n v="1"/>
    <m/>
    <m/>
  </r>
  <r>
    <x v="8"/>
    <x v="328"/>
    <s v="3"/>
    <n v="300"/>
    <n v="300"/>
    <x v="764"/>
    <d v="2015-02-13T00:00:00"/>
    <n v="1"/>
    <m/>
    <m/>
  </r>
  <r>
    <x v="103"/>
    <x v="50"/>
    <s v="14536-1"/>
    <n v="50"/>
    <n v="50"/>
    <x v="764"/>
    <d v="2015-03-09T00:00:00"/>
    <n v="1"/>
    <m/>
    <m/>
  </r>
  <r>
    <x v="285"/>
    <x v="547"/>
    <s v="14567-2"/>
    <n v="100"/>
    <n v="100"/>
    <x v="764"/>
    <d v="2015-02-16T00:00:00"/>
    <n v="1"/>
    <m/>
    <m/>
  </r>
  <r>
    <x v="440"/>
    <x v="1708"/>
    <s v="14632-1"/>
    <n v="100"/>
    <n v="100"/>
    <x v="764"/>
    <d v="2015-02-13T00:00:00"/>
    <n v="1"/>
    <m/>
    <m/>
  </r>
  <r>
    <x v="344"/>
    <x v="1312"/>
    <s v="14566-2"/>
    <n v="100"/>
    <n v="100"/>
    <x v="764"/>
    <d v="2015-02-16T00:00:00"/>
    <n v="1"/>
    <m/>
    <m/>
  </r>
  <r>
    <x v="350"/>
    <x v="1784"/>
    <s v="14600-1"/>
    <n v="100"/>
    <n v="100"/>
    <x v="764"/>
    <d v="2015-02-13T00:00:00"/>
    <n v="1"/>
    <m/>
    <m/>
  </r>
  <r>
    <x v="15"/>
    <x v="96"/>
    <s v="14660-1"/>
    <n v="1"/>
    <n v="1"/>
    <x v="765"/>
    <d v="2015-02-20T00:00:00"/>
    <n v="1"/>
    <m/>
    <m/>
  </r>
  <r>
    <x v="285"/>
    <x v="96"/>
    <s v="14659-"/>
    <n v="2"/>
    <n v="2"/>
    <x v="765"/>
    <d v="2015-02-20T00:00:00"/>
    <n v="1"/>
    <m/>
    <m/>
  </r>
  <r>
    <x v="285"/>
    <x v="96"/>
    <s v="2"/>
    <n v="3"/>
    <n v="3"/>
    <x v="765"/>
    <d v="2015-02-20T00:00:00"/>
    <n v="1"/>
    <m/>
    <m/>
  </r>
  <r>
    <x v="15"/>
    <x v="562"/>
    <s v="14495-4"/>
    <n v="5"/>
    <n v="5"/>
    <x v="765"/>
    <d v="2015-02-16T00:00:00"/>
    <n v="1"/>
    <m/>
    <m/>
  </r>
  <r>
    <x v="4"/>
    <x v="453"/>
    <s v="14569-1"/>
    <n v="50"/>
    <n v="50"/>
    <x v="765"/>
    <d v="2015-02-16T00:00:00"/>
    <n v="1"/>
    <m/>
    <m/>
  </r>
  <r>
    <x v="93"/>
    <x v="24"/>
    <s v="14538-1"/>
    <n v="100"/>
    <n v="100"/>
    <x v="765"/>
    <d v="2015-02-18T00:00:00"/>
    <n v="1"/>
    <m/>
    <m/>
  </r>
  <r>
    <x v="426"/>
    <x v="1719"/>
    <s v="14462-1"/>
    <n v="3"/>
    <n v="3"/>
    <x v="765"/>
    <d v="2015-02-12T00:00:00"/>
    <n v="1"/>
    <m/>
    <m/>
  </r>
  <r>
    <x v="15"/>
    <x v="562"/>
    <s v="14321-1"/>
    <n v="5"/>
    <n v="5"/>
    <x v="766"/>
    <d v="2015-02-20T00:00:00"/>
    <n v="1"/>
    <m/>
    <m/>
  </r>
  <r>
    <x v="18"/>
    <x v="1035"/>
    <s v="14587-1"/>
    <n v="250"/>
    <n v="320"/>
    <x v="766"/>
    <d v="2015-02-17T00:00:00"/>
    <n v="1"/>
    <m/>
    <m/>
  </r>
  <r>
    <x v="137"/>
    <x v="98"/>
    <s v="14557-1"/>
    <n v="25"/>
    <n v="25"/>
    <x v="766"/>
    <d v="2015-02-16T00:00:00"/>
    <n v="1"/>
    <m/>
    <m/>
  </r>
  <r>
    <x v="395"/>
    <x v="96"/>
    <s v="14671-1"/>
    <n v="28"/>
    <n v="28"/>
    <x v="766"/>
    <d v="2015-02-18T00:00:00"/>
    <n v="1"/>
    <m/>
    <m/>
  </r>
  <r>
    <x v="117"/>
    <x v="1785"/>
    <s v="14652-4"/>
    <n v="25"/>
    <n v="25"/>
    <x v="766"/>
    <d v="2015-02-12T00:00:00"/>
    <n v="1"/>
    <m/>
    <m/>
  </r>
  <r>
    <x v="117"/>
    <x v="1786"/>
    <s v="3"/>
    <n v="25"/>
    <n v="25"/>
    <x v="766"/>
    <d v="2015-02-12T00:00:00"/>
    <n v="1"/>
    <m/>
    <m/>
  </r>
  <r>
    <x v="8"/>
    <x v="1787"/>
    <s v="14630-1"/>
    <n v="10"/>
    <n v="10"/>
    <x v="767"/>
    <d v="2015-02-15T00:00:00"/>
    <n v="1"/>
    <m/>
    <s v="A/W CAME LATE"/>
  </r>
  <r>
    <x v="254"/>
    <x v="206"/>
    <s v="14601-1"/>
    <n v="600"/>
    <n v="600"/>
    <x v="767"/>
    <d v="2015-02-20T00:00:00"/>
    <n v="1"/>
    <m/>
    <m/>
  </r>
  <r>
    <x v="105"/>
    <x v="239"/>
    <s v="14532-1"/>
    <n v="2000"/>
    <n v="2000"/>
    <x v="767"/>
    <d v="2015-02-18T00:00:00"/>
    <n v="1"/>
    <m/>
    <m/>
  </r>
  <r>
    <x v="297"/>
    <x v="1788"/>
    <s v="14605-1"/>
    <n v="250"/>
    <n v="250"/>
    <x v="767"/>
    <d v="2015-02-17T00:00:00"/>
    <n v="1"/>
    <m/>
    <m/>
  </r>
  <r>
    <x v="90"/>
    <x v="473"/>
    <s v="14678-1"/>
    <n v="500"/>
    <n v="500"/>
    <x v="767"/>
    <d v="2015-02-20T00:00:00"/>
    <n v="1"/>
    <m/>
    <m/>
  </r>
  <r>
    <x v="42"/>
    <x v="957"/>
    <s v="14507-2"/>
    <n v="25"/>
    <n v="22"/>
    <x v="768"/>
    <d v="2015-02-20T00:00:00"/>
    <n v="1"/>
    <m/>
    <s v="WE SHIP 3 FOR APPROVAL"/>
  </r>
  <r>
    <x v="42"/>
    <x v="957"/>
    <s v="14553-2"/>
    <n v="25"/>
    <n v="25"/>
    <x v="768"/>
    <d v="2015-02-20T00:00:00"/>
    <n v="1"/>
    <m/>
    <m/>
  </r>
  <r>
    <x v="4"/>
    <x v="1789"/>
    <s v="14597-1"/>
    <n v="100"/>
    <n v="100"/>
    <x v="768"/>
    <d v="2015-02-20T00:00:00"/>
    <n v="1"/>
    <m/>
    <m/>
  </r>
  <r>
    <x v="15"/>
    <x v="52"/>
    <s v="14482-2"/>
    <n v="10"/>
    <n v="10"/>
    <x v="768"/>
    <d v="2015-02-20T00:00:00"/>
    <n v="1"/>
    <m/>
    <m/>
  </r>
  <r>
    <x v="15"/>
    <x v="57"/>
    <s v="14505-2"/>
    <n v="9"/>
    <n v="9"/>
    <x v="768"/>
    <d v="2015-02-20T00:00:00"/>
    <n v="1"/>
    <m/>
    <m/>
  </r>
  <r>
    <x v="15"/>
    <x v="33"/>
    <s v="14528-1"/>
    <n v="10"/>
    <n v="10"/>
    <x v="768"/>
    <d v="2015-02-23T00:00:00"/>
    <n v="1"/>
    <m/>
    <m/>
  </r>
  <r>
    <x v="47"/>
    <x v="1790"/>
    <s v="14646-1"/>
    <n v="18"/>
    <n v="18"/>
    <x v="768"/>
    <d v="2015-02-20T00:00:00"/>
    <n v="1"/>
    <m/>
    <m/>
  </r>
  <r>
    <x v="47"/>
    <x v="1393"/>
    <s v="2"/>
    <n v="20"/>
    <n v="20"/>
    <x v="768"/>
    <d v="2015-02-20T00:00:00"/>
    <n v="1"/>
    <m/>
    <m/>
  </r>
  <r>
    <x v="453"/>
    <x v="1791"/>
    <s v="14640-1"/>
    <n v="4"/>
    <n v="4"/>
    <x v="768"/>
    <d v="2015-02-17T00:00:00"/>
    <n v="1"/>
    <m/>
    <m/>
  </r>
  <r>
    <x v="53"/>
    <x v="939"/>
    <s v="14588-1"/>
    <n v="100"/>
    <n v="100"/>
    <x v="769"/>
    <d v="2015-02-20T00:00:00"/>
    <n v="1"/>
    <m/>
    <m/>
  </r>
  <r>
    <x v="53"/>
    <x v="932"/>
    <s v="2"/>
    <n v="100"/>
    <n v="100"/>
    <x v="769"/>
    <d v="2015-02-20T00:00:00"/>
    <n v="1"/>
    <m/>
    <m/>
  </r>
  <r>
    <x v="447"/>
    <x v="1774"/>
    <s v="14645-1"/>
    <n v="100"/>
    <n v="100"/>
    <x v="769"/>
    <d v="2015-02-24T00:00:00"/>
    <n v="1"/>
    <m/>
    <m/>
  </r>
  <r>
    <x v="15"/>
    <x v="223"/>
    <s v="14592-1"/>
    <n v="10"/>
    <n v="10"/>
    <x v="769"/>
    <d v="2015-02-20T00:00:00"/>
    <n v="1"/>
    <m/>
    <m/>
  </r>
  <r>
    <x v="364"/>
    <x v="1361"/>
    <s v="14603-2"/>
    <n v="100"/>
    <n v="100"/>
    <x v="769"/>
    <d v="2015-02-20T00:00:00"/>
    <n v="1"/>
    <m/>
    <m/>
  </r>
  <r>
    <x v="55"/>
    <x v="1792"/>
    <s v="14607-1"/>
    <n v="15"/>
    <n v="14"/>
    <x v="769"/>
    <d v="2015-02-12T00:00:00"/>
    <n v="1"/>
    <m/>
    <s v="ONE ASSY  APPROVAL CAME LATE"/>
  </r>
  <r>
    <x v="29"/>
    <x v="403"/>
    <s v="14612-1"/>
    <n v="100"/>
    <n v="100"/>
    <x v="770"/>
    <d v="2015-02-23T00:00:00"/>
    <n v="1"/>
    <m/>
    <m/>
  </r>
  <r>
    <x v="29"/>
    <x v="71"/>
    <s v="2"/>
    <n v="200"/>
    <n v="200"/>
    <x v="770"/>
    <d v="2015-02-23T00:00:00"/>
    <n v="1"/>
    <m/>
    <m/>
  </r>
  <r>
    <x v="29"/>
    <x v="381"/>
    <s v="3"/>
    <n v="200"/>
    <n v="200"/>
    <x v="770"/>
    <d v="2015-02-23T00:00:00"/>
    <n v="1"/>
    <m/>
    <m/>
  </r>
  <r>
    <x v="395"/>
    <x v="1793"/>
    <s v="14475-1"/>
    <n v="45"/>
    <n v="27"/>
    <x v="770"/>
    <d v="2015-02-23T00:00:00"/>
    <n v="1"/>
    <m/>
    <s v="WE SHIP 18 1/1615 LONG LEAD PARTS"/>
  </r>
  <r>
    <x v="55"/>
    <x v="1794"/>
    <s v="14658-1"/>
    <n v="24"/>
    <n v="24"/>
    <x v="770"/>
    <d v="2015-02-20T00:00:00"/>
    <n v="1"/>
    <m/>
    <m/>
  </r>
  <r>
    <x v="385"/>
    <x v="1476"/>
    <s v="14619-2"/>
    <n v="25"/>
    <n v="25"/>
    <x v="770"/>
    <d v="2015-03-23T00:00:00"/>
    <n v="1"/>
    <m/>
    <m/>
  </r>
  <r>
    <x v="86"/>
    <x v="189"/>
    <s v="14589-1"/>
    <n v="5088"/>
    <n v="5088"/>
    <x v="771"/>
    <d v="2015-02-23T00:00:00"/>
    <n v="1"/>
    <m/>
    <m/>
  </r>
  <r>
    <x v="86"/>
    <x v="190"/>
    <s v="2"/>
    <n v="5088"/>
    <n v="5088"/>
    <x v="771"/>
    <d v="2015-02-23T00:00:00"/>
    <n v="1"/>
    <m/>
    <m/>
  </r>
  <r>
    <x v="63"/>
    <x v="171"/>
    <s v="14639-1"/>
    <n v="15000"/>
    <n v="15030"/>
    <x v="771"/>
    <d v="2015-02-24T00:00:00"/>
    <n v="1"/>
    <m/>
    <m/>
  </r>
  <r>
    <x v="291"/>
    <x v="50"/>
    <s v="14617-1"/>
    <n v="50"/>
    <n v="50"/>
    <x v="772"/>
    <d v="2015-02-24T00:00:00"/>
    <n v="1"/>
    <m/>
    <m/>
  </r>
  <r>
    <x v="139"/>
    <x v="261"/>
    <s v="14560-1"/>
    <n v="20"/>
    <n v="20"/>
    <x v="772"/>
    <d v="2015-02-24T00:00:00"/>
    <n v="1"/>
    <m/>
    <s v="LONG LEAD PARTS"/>
  </r>
  <r>
    <x v="210"/>
    <x v="1795"/>
    <s v="14638-1"/>
    <n v="25"/>
    <n v="25"/>
    <x v="772"/>
    <d v="2015-02-23T00:00:00"/>
    <n v="1"/>
    <m/>
    <m/>
  </r>
  <r>
    <x v="49"/>
    <x v="912"/>
    <s v="14549-2"/>
    <n v="5"/>
    <n v="5"/>
    <x v="773"/>
    <d v="2015-02-27T00:00:00"/>
    <n v="1"/>
    <m/>
    <s v="LONG LEAD PARTS"/>
  </r>
  <r>
    <x v="15"/>
    <x v="57"/>
    <s v="14529-1"/>
    <n v="5"/>
    <n v="5"/>
    <x v="773"/>
    <d v="2015-02-27T00:00:00"/>
    <n v="1"/>
    <m/>
    <m/>
  </r>
  <r>
    <x v="15"/>
    <x v="57"/>
    <s v="14571-1"/>
    <n v="7"/>
    <n v="7"/>
    <x v="773"/>
    <d v="2015-03-02T00:00:00"/>
    <n v="1"/>
    <m/>
    <m/>
  </r>
  <r>
    <x v="15"/>
    <x v="556"/>
    <s v="2"/>
    <n v="5"/>
    <n v="5"/>
    <x v="773"/>
    <d v="2015-03-02T00:00:00"/>
    <n v="1"/>
    <m/>
    <m/>
  </r>
  <r>
    <x v="18"/>
    <x v="1416"/>
    <s v="14689-1"/>
    <n v="100"/>
    <n v="100"/>
    <x v="773"/>
    <d v="2015-02-25T00:00:00"/>
    <n v="1"/>
    <m/>
    <m/>
  </r>
  <r>
    <x v="187"/>
    <x v="1621"/>
    <s v="14613-2"/>
    <n v="100"/>
    <n v="100"/>
    <x v="773"/>
    <d v="2015-03-06T00:00:00"/>
    <n v="1"/>
    <m/>
    <m/>
  </r>
  <r>
    <x v="50"/>
    <x v="92"/>
    <s v="14390-2"/>
    <n v="200"/>
    <n v="200"/>
    <x v="773"/>
    <d v="2015-02-26T00:00:00"/>
    <n v="1"/>
    <m/>
    <m/>
  </r>
  <r>
    <x v="131"/>
    <x v="27"/>
    <s v="14631-3"/>
    <n v="200"/>
    <n v="200"/>
    <x v="773"/>
    <d v="2015-02-27T00:00:00"/>
    <n v="1"/>
    <m/>
    <m/>
  </r>
  <r>
    <x v="131"/>
    <x v="225"/>
    <s v="4"/>
    <n v="200"/>
    <n v="200"/>
    <x v="773"/>
    <d v="2015-02-27T00:00:00"/>
    <n v="1"/>
    <m/>
    <m/>
  </r>
  <r>
    <x v="191"/>
    <x v="96"/>
    <s v="14692-1"/>
    <n v="1"/>
    <n v="1"/>
    <x v="773"/>
    <d v="2015-02-27T00:00:00"/>
    <n v="1"/>
    <m/>
    <m/>
  </r>
  <r>
    <x v="15"/>
    <x v="435"/>
    <s v="14623-1"/>
    <n v="10"/>
    <n v="10"/>
    <x v="774"/>
    <d v="2015-02-27T00:00:00"/>
    <n v="1"/>
    <m/>
    <m/>
  </r>
  <r>
    <x v="285"/>
    <x v="256"/>
    <s v="14625-5"/>
    <n v="100"/>
    <n v="100"/>
    <x v="774"/>
    <d v="2015-03-03T00:00:00"/>
    <n v="1"/>
    <m/>
    <m/>
  </r>
  <r>
    <x v="436"/>
    <x v="282"/>
    <s v="14582-1"/>
    <n v="100"/>
    <n v="100"/>
    <x v="774"/>
    <d v="2015-03-06T00:00:00"/>
    <n v="1"/>
    <m/>
    <m/>
  </r>
  <r>
    <x v="450"/>
    <x v="1796"/>
    <s v="14674-2"/>
    <n v="8"/>
    <n v="9"/>
    <x v="774"/>
    <d v="2015-03-03T00:00:00"/>
    <n v="1"/>
    <m/>
    <s v="OK SHIP ONE EXTRA"/>
  </r>
  <r>
    <x v="186"/>
    <x v="1580"/>
    <s v="14604-2"/>
    <n v="150"/>
    <n v="150"/>
    <x v="774"/>
    <d v="2015-02-25T00:00:00"/>
    <n v="1"/>
    <m/>
    <m/>
  </r>
  <r>
    <x v="285"/>
    <x v="263"/>
    <s v="14625-4"/>
    <n v="64"/>
    <n v="64"/>
    <x v="774"/>
    <d v="2015-03-03T00:00:00"/>
    <n v="1"/>
    <m/>
    <m/>
  </r>
  <r>
    <x v="15"/>
    <x v="562"/>
    <s v="14505-3"/>
    <n v="8"/>
    <n v="8"/>
    <x v="775"/>
    <d v="2015-03-02T00:00:00"/>
    <n v="1"/>
    <m/>
    <m/>
  </r>
  <r>
    <x v="103"/>
    <x v="272"/>
    <s v="14616-1"/>
    <n v="5"/>
    <n v="5"/>
    <x v="775"/>
    <d v="2015-03-02T00:00:00"/>
    <n v="1"/>
    <m/>
    <m/>
  </r>
  <r>
    <x v="123"/>
    <x v="1244"/>
    <s v="14636-1"/>
    <n v="100"/>
    <n v="100"/>
    <x v="775"/>
    <d v="2015-02-27T00:00:00"/>
    <n v="1"/>
    <m/>
    <m/>
  </r>
  <r>
    <x v="426"/>
    <x v="1797"/>
    <s v="14718-1"/>
    <n v="3"/>
    <n v="3"/>
    <x v="775"/>
    <d v="2015-02-25T00:00:00"/>
    <n v="1"/>
    <m/>
    <s v="CUSTOMER PICKUP"/>
  </r>
  <r>
    <x v="60"/>
    <x v="373"/>
    <s v="14474-2"/>
    <n v="150"/>
    <n v="150"/>
    <x v="775"/>
    <d v="2015-02-27T00:00:00"/>
    <n v="1"/>
    <m/>
    <m/>
  </r>
  <r>
    <x v="60"/>
    <x v="374"/>
    <s v="4"/>
    <n v="250"/>
    <n v="250"/>
    <x v="775"/>
    <d v="2015-02-27T00:00:00"/>
    <n v="1"/>
    <m/>
    <m/>
  </r>
  <r>
    <x v="39"/>
    <x v="885"/>
    <s v="14537-1"/>
    <n v="25"/>
    <n v="25"/>
    <x v="775"/>
    <d v="2015-02-27T00:00:00"/>
    <n v="1"/>
    <m/>
    <m/>
  </r>
  <r>
    <x v="6"/>
    <x v="1798"/>
    <s v="14700-1"/>
    <n v="5"/>
    <n v="5"/>
    <x v="775"/>
    <d v="2015-02-26T00:00:00"/>
    <n v="1"/>
    <m/>
    <m/>
  </r>
  <r>
    <x v="47"/>
    <x v="1411"/>
    <s v="14643-1"/>
    <n v="10"/>
    <n v="10"/>
    <x v="776"/>
    <d v="2015-03-02T00:00:00"/>
    <n v="1"/>
    <m/>
    <m/>
  </r>
  <r>
    <x v="291"/>
    <x v="89"/>
    <s v="14644-1"/>
    <n v="75"/>
    <n v="75"/>
    <x v="776"/>
    <d v="2015-03-02T00:00:00"/>
    <n v="1"/>
    <m/>
    <m/>
  </r>
  <r>
    <x v="15"/>
    <x v="52"/>
    <s v="14624-1"/>
    <n v="5"/>
    <n v="5"/>
    <x v="776"/>
    <d v="2015-03-03T00:00:00"/>
    <n v="1"/>
    <m/>
    <m/>
  </r>
  <r>
    <x v="430"/>
    <x v="1246"/>
    <s v="14629-3"/>
    <n v="20"/>
    <n v="20"/>
    <x v="776"/>
    <d v="2015-03-02T00:00:00"/>
    <n v="1"/>
    <m/>
    <m/>
  </r>
  <r>
    <x v="430"/>
    <x v="1245"/>
    <s v="4"/>
    <n v="20"/>
    <n v="20"/>
    <x v="776"/>
    <d v="2015-03-02T00:00:00"/>
    <n v="1"/>
    <m/>
    <m/>
  </r>
  <r>
    <x v="417"/>
    <x v="1799"/>
    <s v="14688-2"/>
    <n v="16"/>
    <n v="16"/>
    <x v="776"/>
    <d v="2015-03-03T00:00:00"/>
    <n v="1"/>
    <m/>
    <m/>
  </r>
  <r>
    <x v="90"/>
    <x v="1258"/>
    <s v="14722-1"/>
    <n v="100"/>
    <n v="100"/>
    <x v="776"/>
    <d v="2015-03-03T00:00:00"/>
    <n v="1"/>
    <m/>
    <m/>
  </r>
  <r>
    <x v="90"/>
    <x v="1258"/>
    <s v="14580-1"/>
    <n v="100"/>
    <n v="100"/>
    <x v="777"/>
    <d v="2015-03-05T00:00:00"/>
    <n v="1"/>
    <m/>
    <m/>
  </r>
  <r>
    <x v="334"/>
    <x v="1572"/>
    <s v="14734-1"/>
    <n v="1"/>
    <n v="1"/>
    <x v="777"/>
    <d v="2015-03-04T00:00:00"/>
    <n v="1"/>
    <m/>
    <m/>
  </r>
  <r>
    <x v="445"/>
    <x v="1419"/>
    <s v="14354-2"/>
    <n v="10000"/>
    <n v="10032"/>
    <x v="777"/>
    <d v="2015-03-05T00:00:00"/>
    <n v="1"/>
    <m/>
    <m/>
  </r>
  <r>
    <x v="289"/>
    <x v="1340"/>
    <s v="14515-3"/>
    <n v="25"/>
    <n v="25"/>
    <x v="777"/>
    <s v="KANBAN"/>
    <n v="1"/>
    <m/>
    <m/>
  </r>
  <r>
    <x v="454"/>
    <x v="400"/>
    <s v="14542-2"/>
    <n v="100"/>
    <n v="100"/>
    <x v="777"/>
    <d v="2015-03-04T00:00:00"/>
    <n v="1"/>
    <m/>
    <m/>
  </r>
  <r>
    <x v="16"/>
    <x v="1041"/>
    <s v="14723-1"/>
    <n v="2"/>
    <n v="2"/>
    <x v="777"/>
    <d v="2015-03-04T00:00:00"/>
    <n v="1"/>
    <m/>
    <m/>
  </r>
  <r>
    <x v="18"/>
    <x v="711"/>
    <s v="14653-1"/>
    <n v="500"/>
    <n v="500"/>
    <x v="777"/>
    <d v="2015-03-05T00:00:00"/>
    <n v="1"/>
    <m/>
    <m/>
  </r>
  <r>
    <x v="18"/>
    <x v="1416"/>
    <s v="2"/>
    <n v="100"/>
    <n v="100"/>
    <x v="777"/>
    <d v="2015-03-05T00:00:00"/>
    <n v="1"/>
    <m/>
    <m/>
  </r>
  <r>
    <x v="33"/>
    <x v="1040"/>
    <s v="14657-1"/>
    <n v="270"/>
    <n v="270"/>
    <x v="777"/>
    <d v="2015-03-05T00:00:00"/>
    <n v="1"/>
    <m/>
    <m/>
  </r>
  <r>
    <x v="33"/>
    <x v="169"/>
    <s v="2"/>
    <n v="270"/>
    <n v="270"/>
    <x v="777"/>
    <d v="2015-03-05T00:00:00"/>
    <n v="1"/>
    <m/>
    <m/>
  </r>
  <r>
    <x v="15"/>
    <x v="858"/>
    <s v="14505-1"/>
    <n v="10"/>
    <n v="10"/>
    <x v="777"/>
    <d v="2015-03-04T00:00:00"/>
    <n v="1"/>
    <m/>
    <m/>
  </r>
  <r>
    <x v="15"/>
    <x v="223"/>
    <s v="14592-2"/>
    <n v="5"/>
    <n v="5"/>
    <x v="778"/>
    <d v="2015-03-09T00:00:00"/>
    <n v="1"/>
    <m/>
    <m/>
  </r>
  <r>
    <x v="15"/>
    <x v="33"/>
    <s v="14594-1"/>
    <n v="10"/>
    <n v="10"/>
    <x v="778"/>
    <d v="2015-03-04T00:00:00"/>
    <n v="1"/>
    <m/>
    <m/>
  </r>
  <r>
    <x v="53"/>
    <x v="215"/>
    <s v="14649-1"/>
    <n v="75"/>
    <n v="75"/>
    <x v="778"/>
    <d v="2015-03-05T00:00:00"/>
    <n v="1"/>
    <m/>
    <m/>
  </r>
  <r>
    <x v="136"/>
    <x v="665"/>
    <s v="14669-1"/>
    <n v="102"/>
    <n v="102"/>
    <x v="778"/>
    <d v="2015-03-05T00:00:00"/>
    <n v="1"/>
    <m/>
    <m/>
  </r>
  <r>
    <x v="455"/>
    <x v="1727"/>
    <s v="14416-3"/>
    <n v="100"/>
    <n v="99"/>
    <x v="778"/>
    <d v="2015-03-05T00:00:00"/>
    <n v="1"/>
    <m/>
    <s v="OBE WE SEND FOR APPOOVAL, APPROVAL CAME LATE"/>
  </r>
  <r>
    <x v="285"/>
    <x v="380"/>
    <s v="1625-6"/>
    <n v="100"/>
    <n v="100"/>
    <x v="778"/>
    <d v="2015-03-03T00:00:00"/>
    <n v="1"/>
    <m/>
    <m/>
  </r>
  <r>
    <x v="90"/>
    <x v="970"/>
    <s v="14682-1"/>
    <n v="150"/>
    <n v="150"/>
    <x v="779"/>
    <d v="2015-03-13T00:00:00"/>
    <n v="1"/>
    <m/>
    <m/>
  </r>
  <r>
    <x v="191"/>
    <x v="439"/>
    <s v="14377-1"/>
    <n v="125"/>
    <n v="125"/>
    <x v="779"/>
    <d v="2015-03-06T00:00:00"/>
    <n v="1"/>
    <m/>
    <m/>
  </r>
  <r>
    <x v="140"/>
    <x v="438"/>
    <s v="14708-1"/>
    <n v="500"/>
    <n v="500"/>
    <x v="779"/>
    <d v="2015-03-06T00:00:00"/>
    <n v="1"/>
    <m/>
    <m/>
  </r>
  <r>
    <x v="426"/>
    <x v="1797"/>
    <s v="14719-1"/>
    <n v="4"/>
    <n v="4"/>
    <x v="779"/>
    <d v="2015-02-27T00:00:00"/>
    <n v="1"/>
    <m/>
    <m/>
  </r>
  <r>
    <x v="55"/>
    <x v="386"/>
    <s v="14675-1"/>
    <n v="75"/>
    <n v="75"/>
    <x v="780"/>
    <d v="2015-03-11T00:00:00"/>
    <n v="1"/>
    <m/>
    <m/>
  </r>
  <r>
    <x v="13"/>
    <x v="926"/>
    <s v="142086-6"/>
    <n v="50"/>
    <n v="50"/>
    <x v="780"/>
    <d v="2015-03-16T00:00:00"/>
    <n v="1"/>
    <m/>
    <m/>
  </r>
  <r>
    <x v="8"/>
    <x v="1800"/>
    <s v="14710-1"/>
    <n v="5"/>
    <n v="5"/>
    <x v="781"/>
    <d v="2015-03-06T00:00:00"/>
    <n v="1"/>
    <m/>
    <m/>
  </r>
  <r>
    <x v="8"/>
    <x v="1801"/>
    <s v="14697-1"/>
    <n v="1"/>
    <n v="1"/>
    <x v="781"/>
    <d v="2015-03-06T00:00:00"/>
    <n v="1"/>
    <m/>
    <m/>
  </r>
  <r>
    <x v="444"/>
    <x v="1802"/>
    <s v="14661-1"/>
    <n v="30"/>
    <n v="30"/>
    <x v="781"/>
    <d v="2015-03-10T00:00:00"/>
    <n v="1"/>
    <m/>
    <s v="CUSTOMER WANT SEE HOW TO BUILD ASSY AND THEY CAME LATE"/>
  </r>
  <r>
    <x v="444"/>
    <x v="1802"/>
    <s v="2"/>
    <n v="30"/>
    <n v="30"/>
    <x v="781"/>
    <d v="2015-03-10T00:00:00"/>
    <n v="1"/>
    <m/>
    <s v="CUSTOMER WANT SEE HOW TO BUILD ASSY AND THEY CAME LATE"/>
  </r>
  <r>
    <x v="90"/>
    <x v="1741"/>
    <s v="14753-1"/>
    <n v="400"/>
    <n v="400"/>
    <x v="782"/>
    <d v="2015-03-09T00:00:00"/>
    <n v="1"/>
    <m/>
    <m/>
  </r>
  <r>
    <x v="8"/>
    <x v="1803"/>
    <s v="14685-1"/>
    <n v="50"/>
    <n v="50"/>
    <x v="783"/>
    <d v="2015-03-12T00:00:00"/>
    <n v="1"/>
    <m/>
    <m/>
  </r>
  <r>
    <x v="15"/>
    <x v="556"/>
    <s v="14527-1"/>
    <n v="5"/>
    <n v="5"/>
    <x v="783"/>
    <d v="2015-03-17T00:00:00"/>
    <n v="1"/>
    <m/>
    <m/>
  </r>
  <r>
    <x v="123"/>
    <x v="316"/>
    <s v="14677-1"/>
    <n v="200"/>
    <n v="200"/>
    <x v="783"/>
    <d v="2015-03-12T00:00:00"/>
    <n v="1"/>
    <m/>
    <m/>
  </r>
  <r>
    <x v="90"/>
    <x v="367"/>
    <s v="14541-1"/>
    <n v="250"/>
    <n v="250"/>
    <x v="783"/>
    <d v="2015-03-19T00:00:00"/>
    <n v="1"/>
    <m/>
    <m/>
  </r>
  <r>
    <x v="90"/>
    <x v="200"/>
    <s v="14637-2"/>
    <n v="250"/>
    <n v="250"/>
    <x v="783"/>
    <d v="2015-03-03T00:00:00"/>
    <n v="0"/>
    <m/>
    <s v="CAME LATE FROM OUT SOURECE"/>
  </r>
  <r>
    <x v="356"/>
    <x v="1338"/>
    <s v="14656-1"/>
    <n v="25"/>
    <n v="25"/>
    <x v="784"/>
    <d v="2015-03-11T00:00:00"/>
    <n v="1"/>
    <m/>
    <m/>
  </r>
  <r>
    <x v="447"/>
    <x v="1804"/>
    <s v="14720-1"/>
    <n v="10"/>
    <n v="10"/>
    <x v="784"/>
    <d v="2015-03-13T00:00:00"/>
    <n v="1"/>
    <m/>
    <m/>
  </r>
  <r>
    <x v="314"/>
    <x v="1137"/>
    <s v="14647-2"/>
    <n v="500"/>
    <n v="500"/>
    <x v="784"/>
    <d v="2015-03-18T00:00:00"/>
    <n v="1"/>
    <m/>
    <m/>
  </r>
  <r>
    <x v="385"/>
    <x v="1805"/>
    <s v="14691-1"/>
    <n v="25"/>
    <n v="25"/>
    <x v="784"/>
    <d v="2015-03-13T00:00:00"/>
    <n v="1"/>
    <m/>
    <m/>
  </r>
  <r>
    <x v="15"/>
    <x v="52"/>
    <s v="14574-1"/>
    <n v="5"/>
    <n v="5"/>
    <x v="784"/>
    <d v="2015-03-18T00:00:00"/>
    <n v="1"/>
    <m/>
    <m/>
  </r>
  <r>
    <x v="53"/>
    <x v="1806"/>
    <s v="14684-2"/>
    <n v="25"/>
    <n v="25"/>
    <x v="784"/>
    <d v="2015-03-11T00:00:00"/>
    <n v="1"/>
    <m/>
    <m/>
  </r>
  <r>
    <x v="69"/>
    <x v="1807"/>
    <s v="14714-1"/>
    <n v="205"/>
    <n v="205"/>
    <x v="784"/>
    <d v="2015-03-19T00:00:00"/>
    <n v="1"/>
    <m/>
    <m/>
  </r>
  <r>
    <x v="191"/>
    <x v="446"/>
    <s v="14357-4"/>
    <n v="125"/>
    <n v="125"/>
    <x v="785"/>
    <d v="2015-03-13T00:00:00"/>
    <n v="1"/>
    <m/>
    <m/>
  </r>
  <r>
    <x v="8"/>
    <x v="1713"/>
    <s v="14711-1"/>
    <n v="5"/>
    <n v="5"/>
    <x v="785"/>
    <d v="2015-03-13T00:00:00"/>
    <n v="1"/>
    <m/>
    <m/>
  </r>
  <r>
    <x v="16"/>
    <x v="1808"/>
    <s v="14715-1"/>
    <n v="2"/>
    <n v="2"/>
    <x v="786"/>
    <d v="2015-03-17T00:00:00"/>
    <n v="1"/>
    <m/>
    <m/>
  </r>
  <r>
    <x v="15"/>
    <x v="182"/>
    <s v="14591-1"/>
    <n v="10"/>
    <n v="10"/>
    <x v="786"/>
    <d v="2015-03-17T00:00:00"/>
    <n v="1"/>
    <m/>
    <m/>
  </r>
  <r>
    <x v="146"/>
    <x v="180"/>
    <s v="14611-1"/>
    <n v="100"/>
    <n v="100"/>
    <x v="786"/>
    <d v="2015-03-17T00:00:00"/>
    <n v="1"/>
    <m/>
    <m/>
  </r>
  <r>
    <x v="90"/>
    <x v="366"/>
    <s v="14542-1"/>
    <n v="125"/>
    <n v="125"/>
    <x v="786"/>
    <d v="2015-03-13T00:00:00"/>
    <n v="1"/>
    <m/>
    <m/>
  </r>
  <r>
    <x v="158"/>
    <x v="416"/>
    <s v="14696-1"/>
    <n v="25"/>
    <n v="25"/>
    <x v="786"/>
    <d v="2015-03-13T00:00:00"/>
    <n v="1"/>
    <m/>
    <m/>
  </r>
  <r>
    <x v="395"/>
    <x v="1809"/>
    <s v="14744-1"/>
    <n v="15"/>
    <n v="15"/>
    <x v="786"/>
    <d v="2015-03-23T00:00:00"/>
    <n v="1"/>
    <m/>
    <m/>
  </r>
  <r>
    <x v="456"/>
    <x v="1810"/>
    <s v="14690-2"/>
    <n v="6"/>
    <n v="6"/>
    <x v="786"/>
    <d v="2015-03-16T00:00:00"/>
    <n v="1"/>
    <m/>
    <m/>
  </r>
  <r>
    <x v="349"/>
    <x v="1433"/>
    <s v="14666-1"/>
    <n v="125"/>
    <n v="125"/>
    <x v="786"/>
    <d v="2015-03-16T00:00:00"/>
    <n v="1"/>
    <m/>
    <m/>
  </r>
  <r>
    <x v="349"/>
    <x v="1755"/>
    <s v="2"/>
    <n v="125"/>
    <n v="125"/>
    <x v="786"/>
    <d v="2015-03-16T00:00:00"/>
    <n v="1"/>
    <m/>
    <m/>
  </r>
  <r>
    <x v="349"/>
    <x v="1756"/>
    <s v="3"/>
    <n v="125"/>
    <n v="125"/>
    <x v="786"/>
    <d v="2015-03-16T00:00:00"/>
    <n v="1"/>
    <m/>
    <m/>
  </r>
  <r>
    <x v="349"/>
    <x v="1286"/>
    <s v="4"/>
    <n v="125"/>
    <n v="125"/>
    <x v="786"/>
    <d v="2015-03-16T00:00:00"/>
    <n v="1"/>
    <m/>
    <m/>
  </r>
  <r>
    <x v="8"/>
    <x v="1669"/>
    <s v="14725-1"/>
    <n v="30"/>
    <n v="30"/>
    <x v="787"/>
    <d v="2015-03-16T00:00:00"/>
    <n v="1"/>
    <m/>
    <s v="A/W CAME LATE"/>
  </r>
  <r>
    <x v="426"/>
    <x v="1797"/>
    <s v="14790-1"/>
    <n v="6"/>
    <n v="6"/>
    <x v="787"/>
    <d v="2015-03-16T00:00:00"/>
    <n v="1"/>
    <m/>
    <m/>
  </r>
  <r>
    <x v="15"/>
    <x v="182"/>
    <s v="14621-1"/>
    <n v="5"/>
    <n v="5"/>
    <x v="787"/>
    <d v="2015-03-20T00:00:00"/>
    <n v="1"/>
    <m/>
    <m/>
  </r>
  <r>
    <x v="15"/>
    <x v="182"/>
    <s v="14651-1"/>
    <n v="5"/>
    <n v="5"/>
    <x v="788"/>
    <d v="2015-03-20T00:00:00"/>
    <n v="1"/>
    <m/>
    <m/>
  </r>
  <r>
    <x v="53"/>
    <x v="928"/>
    <s v="14687-1"/>
    <n v="100"/>
    <n v="100"/>
    <x v="787"/>
    <d v="2015-03-17T00:00:00"/>
    <n v="1"/>
    <m/>
    <m/>
  </r>
  <r>
    <x v="190"/>
    <x v="998"/>
    <s v="14736-1"/>
    <n v="10"/>
    <n v="10"/>
    <x v="787"/>
    <d v="2015-03-17T00:00:00"/>
    <n v="1"/>
    <m/>
    <m/>
  </r>
  <r>
    <x v="457"/>
    <x v="1811"/>
    <s v="14719-1"/>
    <n v="20"/>
    <n v="20"/>
    <x v="788"/>
    <d v="2015-03-20T00:00:00"/>
    <n v="1"/>
    <m/>
    <m/>
  </r>
  <r>
    <x v="88"/>
    <x v="1638"/>
    <s v="14655-2"/>
    <n v="2"/>
    <n v="2"/>
    <x v="788"/>
    <d v="2015-03-18T00:00:00"/>
    <n v="1"/>
    <m/>
    <m/>
  </r>
  <r>
    <x v="100"/>
    <x v="226"/>
    <s v="14703-1"/>
    <n v="100"/>
    <n v="100"/>
    <x v="788"/>
    <d v="2015-03-20T00:00:00"/>
    <n v="1"/>
    <m/>
    <m/>
  </r>
  <r>
    <x v="167"/>
    <x v="448"/>
    <s v="14702-1"/>
    <n v="90"/>
    <n v="90"/>
    <x v="788"/>
    <d v="2015-03-19T00:00:00"/>
    <n v="1"/>
    <m/>
    <m/>
  </r>
  <r>
    <x v="63"/>
    <x v="214"/>
    <s v="14693-1"/>
    <n v="15000"/>
    <n v="15015"/>
    <x v="788"/>
    <d v="2015-03-20T00:00:00"/>
    <n v="1"/>
    <m/>
    <m/>
  </r>
  <r>
    <x v="63"/>
    <x v="649"/>
    <s v="14695-1"/>
    <n v="1000"/>
    <n v="1000"/>
    <x v="788"/>
    <d v="2015-03-20T00:00:00"/>
    <n v="1"/>
    <m/>
    <m/>
  </r>
  <r>
    <x v="63"/>
    <x v="565"/>
    <s v="14964-1"/>
    <n v="1000"/>
    <n v="1000"/>
    <x v="788"/>
    <d v="2015-03-20T00:00:00"/>
    <n v="1"/>
    <m/>
    <m/>
  </r>
  <r>
    <x v="140"/>
    <x v="347"/>
    <s v="14706-2"/>
    <n v="500"/>
    <n v="500"/>
    <x v="788"/>
    <d v="2015-03-19T00:00:00"/>
    <n v="1"/>
    <m/>
    <m/>
  </r>
  <r>
    <x v="33"/>
    <x v="269"/>
    <s v="14724-1"/>
    <n v="105"/>
    <n v="105"/>
    <x v="788"/>
    <d v="2015-03-20T00:00:00"/>
    <n v="1"/>
    <m/>
    <m/>
  </r>
  <r>
    <x v="33"/>
    <x v="1508"/>
    <s v="14681-1"/>
    <n v="208"/>
    <n v="208"/>
    <x v="788"/>
    <d v="2015-03-19T00:00:00"/>
    <n v="1"/>
    <m/>
    <m/>
  </r>
  <r>
    <x v="33"/>
    <x v="169"/>
    <s v="2"/>
    <n v="104"/>
    <n v="104"/>
    <x v="788"/>
    <d v="2015-03-19T00:00:00"/>
    <n v="1"/>
    <m/>
    <m/>
  </r>
  <r>
    <x v="33"/>
    <x v="169"/>
    <s v="3"/>
    <n v="104"/>
    <n v="104"/>
    <x v="788"/>
    <d v="2015-03-19T00:00:00"/>
    <n v="1"/>
    <m/>
    <m/>
  </r>
  <r>
    <x v="15"/>
    <x v="182"/>
    <s v="14728-2"/>
    <n v="5"/>
    <n v="5"/>
    <x v="788"/>
    <d v="2015-03-31T00:00:00"/>
    <n v="1"/>
    <m/>
    <m/>
  </r>
  <r>
    <x v="139"/>
    <x v="261"/>
    <s v="14618-1"/>
    <n v="10"/>
    <n v="10"/>
    <x v="788"/>
    <d v="2015-03-20T00:00:00"/>
    <n v="1"/>
    <m/>
    <s v="LONG LEAD PARTS"/>
  </r>
  <r>
    <x v="15"/>
    <x v="858"/>
    <s v="14650-1"/>
    <n v="5"/>
    <n v="5"/>
    <x v="789"/>
    <d v="2015-03-20T00:00:00"/>
    <n v="1"/>
    <m/>
    <m/>
  </r>
  <r>
    <x v="105"/>
    <x v="239"/>
    <s v="14726-1"/>
    <n v="2000"/>
    <n v="2000"/>
    <x v="789"/>
    <d v="2015-03-19T00:00:00"/>
    <n v="1"/>
    <m/>
    <m/>
  </r>
  <r>
    <x v="286"/>
    <x v="1248"/>
    <s v="14680-2"/>
    <n v="50"/>
    <n v="50"/>
    <x v="789"/>
    <d v="2015-03-20T00:00:00"/>
    <n v="1"/>
    <m/>
    <m/>
  </r>
  <r>
    <x v="424"/>
    <x v="1635"/>
    <s v="14760-1"/>
    <n v="10"/>
    <n v="10"/>
    <x v="789"/>
    <d v="2015-03-20T00:00:00"/>
    <n v="1"/>
    <m/>
    <m/>
  </r>
  <r>
    <x v="395"/>
    <x v="1477"/>
    <s v="14735-1"/>
    <n v="150"/>
    <n v="148"/>
    <x v="789"/>
    <d v="2015-03-20T00:00:00"/>
    <n v="1"/>
    <m/>
    <s v="PO UP DATE CAME LATE"/>
  </r>
  <r>
    <x v="426"/>
    <x v="1797"/>
    <s v="14800-1"/>
    <n v="4"/>
    <n v="4"/>
    <x v="789"/>
    <d v="2015-03-17T00:00:00"/>
    <n v="1"/>
    <m/>
    <s v="CUSTOMER PICKUP"/>
  </r>
  <r>
    <x v="458"/>
    <x v="1812"/>
    <s v="14717-2"/>
    <n v="300"/>
    <n v="300"/>
    <x v="789"/>
    <d v="2015-03-20T00:00:00"/>
    <n v="1"/>
    <m/>
    <s v="CUSTOMER PICKUP"/>
  </r>
  <r>
    <x v="187"/>
    <x v="857"/>
    <s v="14395-1"/>
    <n v="250"/>
    <n v="250"/>
    <x v="790"/>
    <d v="2015-05-20T00:00:00"/>
    <n v="1"/>
    <m/>
    <m/>
  </r>
  <r>
    <x v="405"/>
    <x v="1541"/>
    <s v="14740-2"/>
    <n v="50"/>
    <n v="50"/>
    <x v="790"/>
    <d v="2015-03-19T00:00:00"/>
    <n v="1"/>
    <m/>
    <m/>
  </r>
  <r>
    <x v="15"/>
    <x v="52"/>
    <s v="14670-1"/>
    <n v="5"/>
    <n v="5"/>
    <x v="790"/>
    <d v="2015-03-20T00:00:00"/>
    <n v="1"/>
    <m/>
    <m/>
  </r>
  <r>
    <x v="210"/>
    <x v="1813"/>
    <s v="14794-1"/>
    <n v="25"/>
    <n v="20"/>
    <x v="790"/>
    <d v="2015-03-19T00:00:00"/>
    <n v="1"/>
    <m/>
    <s v="SEND FOR 20 ASSY PARTS"/>
  </r>
  <r>
    <x v="459"/>
    <x v="1466"/>
    <s v="14598-1"/>
    <n v="2000"/>
    <n v="2000"/>
    <x v="790"/>
    <d v="2015-03-23T00:00:00"/>
    <n v="1"/>
    <m/>
    <m/>
  </r>
  <r>
    <x v="230"/>
    <x v="766"/>
    <s v="14748-1"/>
    <n v="50"/>
    <n v="50"/>
    <x v="791"/>
    <d v="2015-03-20T00:00:00"/>
    <n v="1"/>
    <m/>
    <m/>
  </r>
  <r>
    <x v="356"/>
    <x v="1654"/>
    <s v="14620-1"/>
    <n v="4"/>
    <n v="4"/>
    <x v="791"/>
    <d v="2015-03-02T00:00:00"/>
    <n v="0"/>
    <m/>
    <s v="LATE FROM OUT SOURCE"/>
  </r>
  <r>
    <x v="90"/>
    <x v="473"/>
    <s v="14812-1"/>
    <n v="500"/>
    <n v="500"/>
    <x v="791"/>
    <s v="KANBAN"/>
    <n v="1"/>
    <m/>
    <m/>
  </r>
  <r>
    <x v="18"/>
    <x v="1814"/>
    <s v="14444-2"/>
    <n v="10"/>
    <n v="10"/>
    <x v="791"/>
    <d v="2015-02-25T00:00:00"/>
    <n v="0"/>
    <m/>
    <m/>
  </r>
  <r>
    <x v="395"/>
    <x v="1815"/>
    <s v="14782-1"/>
    <n v="20"/>
    <n v="20"/>
    <x v="792"/>
    <d v="2015-03-23T00:00:00"/>
    <n v="1"/>
    <m/>
    <m/>
  </r>
  <r>
    <x v="160"/>
    <x v="692"/>
    <s v="14802-1"/>
    <n v="250"/>
    <n v="250"/>
    <x v="792"/>
    <d v="2015-03-23T00:00:00"/>
    <n v="1"/>
    <m/>
    <m/>
  </r>
  <r>
    <x v="160"/>
    <x v="1816"/>
    <s v="14761-2"/>
    <n v="50"/>
    <n v="50"/>
    <x v="792"/>
    <d v="2015-03-20T00:00:00"/>
    <n v="1"/>
    <m/>
    <m/>
  </r>
  <r>
    <x v="15"/>
    <x v="858"/>
    <s v="14585-1"/>
    <n v="5"/>
    <n v="5"/>
    <x v="792"/>
    <d v="2015-03-27T00:00:00"/>
    <n v="1"/>
    <m/>
    <m/>
  </r>
  <r>
    <x v="47"/>
    <x v="1194"/>
    <s v="14742-1"/>
    <n v="10"/>
    <n v="10"/>
    <x v="792"/>
    <d v="2015-03-24T00:00:00"/>
    <n v="1"/>
    <m/>
    <m/>
  </r>
  <r>
    <x v="8"/>
    <x v="494"/>
    <s v="14662-1"/>
    <n v="300"/>
    <n v="45"/>
    <x v="792"/>
    <d v="2015-03-27T00:00:00"/>
    <n v="1"/>
    <m/>
    <s v="O/S"/>
  </r>
  <r>
    <x v="15"/>
    <x v="57"/>
    <s v="14584-1"/>
    <n v="6"/>
    <n v="6"/>
    <x v="792"/>
    <d v="2015-03-31T00:00:00"/>
    <n v="1"/>
    <m/>
    <m/>
  </r>
  <r>
    <x v="460"/>
    <x v="1572"/>
    <s v="14820-1"/>
    <n v="1"/>
    <n v="1"/>
    <x v="792"/>
    <d v="2015-03-27T00:00:00"/>
    <n v="1"/>
    <m/>
    <m/>
  </r>
  <r>
    <x v="15"/>
    <x v="562"/>
    <s v="14593-1"/>
    <n v="5"/>
    <n v="5"/>
    <x v="793"/>
    <d v="2015-03-26T00:00:00"/>
    <n v="1"/>
    <m/>
    <m/>
  </r>
  <r>
    <x v="8"/>
    <x v="1817"/>
    <s v="14739-1"/>
    <n v="50"/>
    <n v="50"/>
    <x v="793"/>
    <d v="2015-03-25T00:00:00"/>
    <n v="1"/>
    <m/>
    <m/>
  </r>
  <r>
    <x v="210"/>
    <x v="1813"/>
    <s v="14794-1"/>
    <n v="25"/>
    <n v="5"/>
    <x v="793"/>
    <d v="2015-03-25T00:00:00"/>
    <n v="1"/>
    <m/>
    <s v="CUSTOMER SEND PARTS LATE"/>
  </r>
  <r>
    <x v="49"/>
    <x v="1818"/>
    <s v="14737-2"/>
    <n v="20"/>
    <n v="20"/>
    <x v="793"/>
    <d v="2015-04-03T00:00:00"/>
    <n v="1"/>
    <m/>
    <m/>
  </r>
  <r>
    <x v="49"/>
    <x v="1145"/>
    <s v="14686-3"/>
    <n v="2"/>
    <n v="2"/>
    <x v="793"/>
    <d v="2015-03-27T00:00:00"/>
    <n v="1"/>
    <m/>
    <m/>
  </r>
  <r>
    <x v="426"/>
    <x v="1508"/>
    <s v="14828-1"/>
    <n v="3"/>
    <n v="3"/>
    <x v="793"/>
    <d v="2015-03-24T00:00:00"/>
    <n v="1"/>
    <m/>
    <m/>
  </r>
  <r>
    <x v="50"/>
    <x v="1365"/>
    <s v="14729-1"/>
    <n v="500"/>
    <n v="500"/>
    <x v="794"/>
    <d v="2015-03-27T00:00:00"/>
    <n v="1"/>
    <m/>
    <m/>
  </r>
  <r>
    <x v="73"/>
    <x v="155"/>
    <s v="14654-2"/>
    <n v="50"/>
    <n v="50"/>
    <x v="794"/>
    <d v="2015-03-31T00:00:00"/>
    <n v="1"/>
    <m/>
    <m/>
  </r>
  <r>
    <x v="285"/>
    <x v="547"/>
    <s v="14698-2"/>
    <n v="100"/>
    <n v="100"/>
    <x v="794"/>
    <d v="2015-03-30T00:00:00"/>
    <n v="1"/>
    <m/>
    <m/>
  </r>
  <r>
    <x v="178"/>
    <x v="692"/>
    <s v="14836-1"/>
    <n v="3"/>
    <n v="3"/>
    <x v="794"/>
    <d v="2015-03-24T00:00:00"/>
    <n v="1"/>
    <m/>
    <m/>
  </r>
  <r>
    <x v="18"/>
    <x v="1819"/>
    <s v="14752-1"/>
    <n v="15"/>
    <n v="15"/>
    <x v="795"/>
    <d v="2015-04-02T00:00:00"/>
    <n v="1"/>
    <m/>
    <m/>
  </r>
  <r>
    <x v="15"/>
    <x v="858"/>
    <s v="14728-1"/>
    <n v="5"/>
    <n v="5"/>
    <x v="795"/>
    <d v="2015-03-31T00:00:00"/>
    <n v="1"/>
    <m/>
    <m/>
  </r>
  <r>
    <x v="7"/>
    <x v="143"/>
    <s v="14743-1"/>
    <n v="500"/>
    <n v="525"/>
    <x v="795"/>
    <d v="2015-03-31T00:00:00"/>
    <n v="1"/>
    <m/>
    <m/>
  </r>
  <r>
    <x v="343"/>
    <x v="1709"/>
    <s v="14732-1"/>
    <n v="50"/>
    <n v="50"/>
    <x v="796"/>
    <d v="2015-03-27T00:00:00"/>
    <n v="1"/>
    <m/>
    <m/>
  </r>
  <r>
    <x v="343"/>
    <x v="1710"/>
    <s v="2"/>
    <n v="50"/>
    <n v="50"/>
    <x v="796"/>
    <d v="2015-03-27T00:00:00"/>
    <n v="1"/>
    <m/>
    <m/>
  </r>
  <r>
    <x v="90"/>
    <x v="1741"/>
    <s v="14859-1"/>
    <n v="800"/>
    <n v="800"/>
    <x v="797"/>
    <d v="2015-04-03T00:00:00"/>
    <n v="1"/>
    <m/>
    <m/>
  </r>
  <r>
    <x v="95"/>
    <x v="110"/>
    <s v="14712-2"/>
    <n v="150"/>
    <n v="150"/>
    <x v="797"/>
    <d v="2015-04-03T00:00:00"/>
    <n v="1"/>
    <m/>
    <m/>
  </r>
  <r>
    <x v="186"/>
    <x v="1580"/>
    <s v="14604-3"/>
    <n v="150"/>
    <n v="150"/>
    <x v="797"/>
    <d v="2015-03-30T00:00:00"/>
    <n v="1"/>
    <m/>
    <m/>
  </r>
  <r>
    <x v="33"/>
    <x v="1820"/>
    <s v="14758-1"/>
    <n v="500"/>
    <n v="480"/>
    <x v="797"/>
    <d v="2015-04-01T00:00:00"/>
    <n v="1"/>
    <m/>
    <s v="WE ALL READY SHIP 24 PCS"/>
  </r>
  <r>
    <x v="433"/>
    <x v="1707"/>
    <s v="14716-2"/>
    <n v="50"/>
    <n v="50"/>
    <x v="797"/>
    <d v="2015-03-31T00:00:00"/>
    <n v="1"/>
    <m/>
    <m/>
  </r>
  <r>
    <x v="15"/>
    <x v="562"/>
    <s v="14573-1"/>
    <n v="8"/>
    <n v="8"/>
    <x v="797"/>
    <d v="2015-04-02T00:00:00"/>
    <n v="1"/>
    <m/>
    <m/>
  </r>
  <r>
    <x v="88"/>
    <x v="1576"/>
    <s v="14776-4"/>
    <n v="5"/>
    <n v="5"/>
    <x v="797"/>
    <d v="2015-03-30T00:00:00"/>
    <n v="1"/>
    <m/>
    <m/>
  </r>
  <r>
    <x v="88"/>
    <x v="1575"/>
    <s v="5"/>
    <n v="5"/>
    <n v="5"/>
    <x v="797"/>
    <d v="2015-03-30T00:00:00"/>
    <n v="1"/>
    <m/>
    <m/>
  </r>
  <r>
    <x v="90"/>
    <x v="1741"/>
    <s v="14861-1"/>
    <n v="400"/>
    <n v="400"/>
    <x v="798"/>
    <d v="2015-03-31T00:00:00"/>
    <n v="1"/>
    <m/>
    <m/>
  </r>
  <r>
    <x v="18"/>
    <x v="191"/>
    <s v="14764-1"/>
    <n v="50"/>
    <n v="50"/>
    <x v="798"/>
    <d v="2015-04-03T00:00:00"/>
    <n v="1"/>
    <m/>
    <m/>
  </r>
  <r>
    <x v="18"/>
    <x v="711"/>
    <s v="2"/>
    <n v="500"/>
    <n v="500"/>
    <x v="798"/>
    <d v="2015-04-03T00:00:00"/>
    <n v="1"/>
    <m/>
    <m/>
  </r>
  <r>
    <x v="103"/>
    <x v="50"/>
    <s v="14730-1"/>
    <n v="50"/>
    <n v="50"/>
    <x v="798"/>
    <d v="2015-04-03T00:00:00"/>
    <n v="1"/>
    <m/>
    <m/>
  </r>
  <r>
    <x v="88"/>
    <x v="1574"/>
    <s v="14776-6"/>
    <n v="5"/>
    <n v="5"/>
    <x v="798"/>
    <d v="2015-03-31T00:00:00"/>
    <n v="1"/>
    <m/>
    <m/>
  </r>
  <r>
    <x v="25"/>
    <x v="287"/>
    <s v="14856-1"/>
    <n v="54"/>
    <n v="54"/>
    <x v="798"/>
    <d v="2015-04-03T00:00:00"/>
    <n v="1"/>
    <m/>
    <m/>
  </r>
  <r>
    <x v="210"/>
    <x v="1821"/>
    <s v="14821-1"/>
    <n v="4"/>
    <n v="4"/>
    <x v="798"/>
    <d v="2015-04-07T00:00:00"/>
    <n v="1"/>
    <m/>
    <m/>
  </r>
  <r>
    <x v="29"/>
    <x v="49"/>
    <s v="14772-1"/>
    <n v="10"/>
    <n v="10"/>
    <x v="799"/>
    <d v="2015-04-03T00:00:00"/>
    <n v="1"/>
    <m/>
    <m/>
  </r>
  <r>
    <x v="29"/>
    <x v="552"/>
    <s v="2"/>
    <n v="10"/>
    <n v="10"/>
    <x v="799"/>
    <d v="2015-04-03T00:00:00"/>
    <n v="1"/>
    <m/>
    <m/>
  </r>
  <r>
    <x v="15"/>
    <x v="57"/>
    <s v="14622-1"/>
    <n v="5"/>
    <n v="5"/>
    <x v="799"/>
    <d v="2015-04-06T00:00:00"/>
    <n v="1"/>
    <m/>
    <m/>
  </r>
  <r>
    <x v="202"/>
    <x v="1822"/>
    <s v="14811-1"/>
    <n v="10"/>
    <n v="10"/>
    <x v="799"/>
    <d v="2015-04-07T00:00:00"/>
    <n v="1"/>
    <m/>
    <m/>
  </r>
  <r>
    <x v="365"/>
    <x v="1823"/>
    <s v="14771-2"/>
    <n v="5"/>
    <n v="5"/>
    <x v="799"/>
    <d v="2015-04-06T00:00:00"/>
    <n v="1"/>
    <m/>
    <m/>
  </r>
  <r>
    <x v="461"/>
    <x v="1624"/>
    <s v="14738-4"/>
    <n v="10"/>
    <n v="10"/>
    <x v="799"/>
    <d v="2015-04-15T00:00:00"/>
    <n v="1"/>
    <m/>
    <m/>
  </r>
  <r>
    <x v="461"/>
    <x v="1623"/>
    <s v="3"/>
    <n v="10"/>
    <n v="10"/>
    <x v="799"/>
    <d v="2015-04-15T00:00:00"/>
    <n v="1"/>
    <m/>
    <m/>
  </r>
  <r>
    <x v="45"/>
    <x v="213"/>
    <s v="14780-2"/>
    <n v="250"/>
    <n v="250"/>
    <x v="799"/>
    <d v="2015-04-02T00:00:00"/>
    <n v="1"/>
    <m/>
    <m/>
  </r>
  <r>
    <x v="45"/>
    <x v="534"/>
    <s v="1"/>
    <n v="250"/>
    <n v="250"/>
    <x v="799"/>
    <d v="2015-04-02T00:00:00"/>
    <n v="1"/>
    <m/>
    <m/>
  </r>
  <r>
    <x v="427"/>
    <x v="1645"/>
    <s v="14757-1"/>
    <n v="6000"/>
    <n v="6000"/>
    <x v="799"/>
    <d v="2015-04-03T00:00:00"/>
    <n v="1"/>
    <m/>
    <m/>
  </r>
  <r>
    <x v="4"/>
    <x v="127"/>
    <s v="14750-1"/>
    <n v="100"/>
    <n v="100"/>
    <x v="800"/>
    <d v="2015-04-06T00:00:00"/>
    <n v="1"/>
    <m/>
    <m/>
  </r>
  <r>
    <x v="16"/>
    <x v="1107"/>
    <s v="14683-1"/>
    <n v="4"/>
    <n v="4"/>
    <x v="800"/>
    <d v="2015-04-06T00:00:00"/>
    <n v="1"/>
    <m/>
    <m/>
  </r>
  <r>
    <x v="339"/>
    <x v="692"/>
    <s v="14868-1"/>
    <n v="1"/>
    <n v="1"/>
    <x v="800"/>
    <d v="2015-04-06T00:00:00"/>
    <n v="1"/>
    <m/>
    <m/>
  </r>
  <r>
    <x v="88"/>
    <x v="1577"/>
    <s v="14775-2"/>
    <n v="25"/>
    <n v="25"/>
    <x v="800"/>
    <d v="2015-04-02T00:00:00"/>
    <n v="1"/>
    <m/>
    <m/>
  </r>
  <r>
    <x v="426"/>
    <x v="1824"/>
    <s v="14870-1"/>
    <n v="8"/>
    <n v="8"/>
    <x v="800"/>
    <d v="2015-04-02T00:00:00"/>
    <n v="1"/>
    <m/>
    <m/>
  </r>
  <r>
    <x v="291"/>
    <x v="89"/>
    <s v="14768-1"/>
    <n v="70"/>
    <n v="70"/>
    <x v="800"/>
    <d v="2015-04-06T00:00:00"/>
    <n v="1"/>
    <m/>
    <m/>
  </r>
  <r>
    <x v="403"/>
    <x v="211"/>
    <s v="14796-1"/>
    <n v="250"/>
    <n v="250"/>
    <x v="801"/>
    <d v="2015-04-06T00:00:00"/>
    <n v="1"/>
    <m/>
    <m/>
  </r>
  <r>
    <x v="191"/>
    <x v="439"/>
    <s v="14738-1"/>
    <n v="125"/>
    <n v="125"/>
    <x v="801"/>
    <d v="2015-04-03T00:00:00"/>
    <n v="1"/>
    <m/>
    <m/>
  </r>
  <r>
    <x v="445"/>
    <x v="1419"/>
    <s v="14741-1"/>
    <n v="8000"/>
    <n v="8044"/>
    <x v="801"/>
    <d v="2015-04-06T00:00:00"/>
    <n v="1"/>
    <m/>
    <m/>
  </r>
  <r>
    <x v="29"/>
    <x v="339"/>
    <s v="14766-1"/>
    <n v="10"/>
    <n v="10"/>
    <x v="801"/>
    <d v="2015-04-07T00:00:00"/>
    <n v="1"/>
    <m/>
    <m/>
  </r>
  <r>
    <x v="18"/>
    <x v="1825"/>
    <s v="14798-1"/>
    <n v="25"/>
    <n v="25"/>
    <x v="801"/>
    <d v="2015-03-31T00:00:00"/>
    <n v="0"/>
    <m/>
    <s v="CAME LET FROM OUT SOURCE"/>
  </r>
  <r>
    <x v="18"/>
    <x v="1826"/>
    <s v="14810-1"/>
    <n v="25"/>
    <n v="25"/>
    <x v="801"/>
    <d v="2015-04-09T00:00:00"/>
    <n v="1"/>
    <m/>
    <m/>
  </r>
  <r>
    <x v="395"/>
    <x v="1509"/>
    <s v="14783-2"/>
    <n v="245"/>
    <n v="245"/>
    <x v="801"/>
    <d v="2015-04-03T00:00:00"/>
    <n v="1"/>
    <m/>
    <m/>
  </r>
  <r>
    <x v="182"/>
    <x v="633"/>
    <s v="14765-3"/>
    <n v="300"/>
    <n v="300"/>
    <x v="802"/>
    <d v="2015-04-04T00:00:00"/>
    <n v="1"/>
    <m/>
    <m/>
  </r>
  <r>
    <x v="35"/>
    <x v="1185"/>
    <s v="14727-1"/>
    <n v="50"/>
    <n v="50"/>
    <x v="802"/>
    <d v="2015-04-04T00:00:00"/>
    <n v="1"/>
    <m/>
    <m/>
  </r>
  <r>
    <x v="53"/>
    <x v="1827"/>
    <s v="14858-1"/>
    <n v="25"/>
    <n v="25"/>
    <x v="803"/>
    <d v="2015-04-08T00:00:00"/>
    <n v="1"/>
    <m/>
    <m/>
  </r>
  <r>
    <x v="53"/>
    <x v="1828"/>
    <s v="2"/>
    <n v="25"/>
    <n v="25"/>
    <x v="803"/>
    <d v="2015-04-08T00:00:00"/>
    <n v="1"/>
    <m/>
    <m/>
  </r>
  <r>
    <x v="7"/>
    <x v="592"/>
    <s v="14792-1"/>
    <n v="50"/>
    <n v="50"/>
    <x v="803"/>
    <d v="2015-04-13T00:00:00"/>
    <n v="1"/>
    <m/>
    <m/>
  </r>
  <r>
    <x v="131"/>
    <x v="27"/>
    <s v="14801-2"/>
    <n v="200"/>
    <n v="200"/>
    <x v="803"/>
    <d v="2015-04-09T00:00:00"/>
    <n v="1"/>
    <m/>
    <m/>
  </r>
  <r>
    <x v="444"/>
    <x v="1730"/>
    <s v="14784-2"/>
    <n v="100"/>
    <n v="100"/>
    <x v="803"/>
    <d v="2015-01-10T00:00:00"/>
    <n v="1"/>
    <m/>
    <m/>
  </r>
  <r>
    <x v="186"/>
    <x v="125"/>
    <s v="14781-1"/>
    <n v="50"/>
    <n v="50"/>
    <x v="803"/>
    <d v="2015-04-09T00:00:00"/>
    <n v="1"/>
    <m/>
    <m/>
  </r>
  <r>
    <x v="457"/>
    <x v="1629"/>
    <s v="14745-1"/>
    <n v="20"/>
    <n v="20"/>
    <x v="803"/>
    <d v="2015-04-06T00:00:00"/>
    <n v="1"/>
    <m/>
    <m/>
  </r>
  <r>
    <x v="462"/>
    <x v="1829"/>
    <s v="14860-1"/>
    <n v="6"/>
    <n v="6"/>
    <x v="803"/>
    <d v="2015-04-10T00:00:00"/>
    <n v="1"/>
    <m/>
    <m/>
  </r>
  <r>
    <x v="49"/>
    <x v="912"/>
    <s v="14686-4"/>
    <n v="5"/>
    <n v="5"/>
    <x v="804"/>
    <d v="2015-04-15T00:00:00"/>
    <n v="1"/>
    <m/>
    <m/>
  </r>
  <r>
    <x v="341"/>
    <x v="1830"/>
    <s v="14799-1"/>
    <n v="350"/>
    <n v="350"/>
    <x v="804"/>
    <d v="2015-04-13T00:00:00"/>
    <n v="1"/>
    <m/>
    <m/>
  </r>
  <r>
    <x v="463"/>
    <x v="719"/>
    <s v="14804-1"/>
    <n v="300"/>
    <n v="300"/>
    <x v="804"/>
    <d v="2015-04-13T00:00:00"/>
    <n v="1"/>
    <m/>
    <m/>
  </r>
  <r>
    <x v="18"/>
    <x v="1416"/>
    <s v="14795-1"/>
    <n v="100"/>
    <n v="100"/>
    <x v="804"/>
    <d v="2015-04-13T00:00:00"/>
    <n v="1"/>
    <m/>
    <m/>
  </r>
  <r>
    <x v="285"/>
    <x v="256"/>
    <s v="14769-3"/>
    <n v="150"/>
    <n v="150"/>
    <x v="804"/>
    <d v="2015-04-14T00:00:00"/>
    <n v="1"/>
    <m/>
    <m/>
  </r>
  <r>
    <x v="47"/>
    <x v="1498"/>
    <s v="14809-1"/>
    <n v="10"/>
    <n v="10"/>
    <x v="804"/>
    <d v="2015-04-10T00:00:00"/>
    <n v="1"/>
    <m/>
    <m/>
  </r>
  <r>
    <x v="41"/>
    <x v="1831"/>
    <s v="14785-1"/>
    <n v="100"/>
    <n v="100"/>
    <x v="804"/>
    <d v="2015-04-10T00:00:00"/>
    <n v="1"/>
    <m/>
    <m/>
  </r>
  <r>
    <x v="210"/>
    <x v="1832"/>
    <s v="14867-1"/>
    <n v="8"/>
    <n v="8"/>
    <x v="804"/>
    <d v="2015-04-10T00:00:00"/>
    <n v="1"/>
    <m/>
    <m/>
  </r>
  <r>
    <x v="405"/>
    <x v="1541"/>
    <s v="14740-3"/>
    <n v="200"/>
    <n v="200"/>
    <x v="805"/>
    <d v="2015-04-10T00:00:00"/>
    <n v="1"/>
    <m/>
    <m/>
  </r>
  <r>
    <x v="15"/>
    <x v="57"/>
    <s v="14699-1"/>
    <n v="5"/>
    <n v="5"/>
    <x v="805"/>
    <d v="2015-04-14T00:00:00"/>
    <n v="1"/>
    <m/>
    <m/>
  </r>
  <r>
    <x v="160"/>
    <x v="1833"/>
    <s v="14843-2"/>
    <n v="50"/>
    <n v="50"/>
    <x v="805"/>
    <d v="2015-04-10T00:00:00"/>
    <n v="1"/>
    <m/>
    <m/>
  </r>
  <r>
    <x v="258"/>
    <x v="666"/>
    <s v="14709-1"/>
    <n v="150"/>
    <n v="150"/>
    <x v="805"/>
    <d v="2015-04-15T00:00:00"/>
    <n v="1"/>
    <m/>
    <m/>
  </r>
  <r>
    <x v="130"/>
    <x v="1834"/>
    <s v="14869-2"/>
    <n v="1"/>
    <n v="1"/>
    <x v="805"/>
    <d v="2015-04-08T00:00:00"/>
    <n v="1"/>
    <m/>
    <s v="PARTS CAME LATE"/>
  </r>
  <r>
    <x v="15"/>
    <x v="57"/>
    <s v="14731-1"/>
    <n v="8"/>
    <n v="8"/>
    <x v="805"/>
    <d v="2015-04-27T00:00:00"/>
    <n v="1"/>
    <m/>
    <m/>
  </r>
  <r>
    <x v="191"/>
    <x v="446"/>
    <s v="14357-5"/>
    <n v="125"/>
    <n v="125"/>
    <x v="805"/>
    <d v="2015-04-10T00:00:00"/>
    <n v="1"/>
    <m/>
    <m/>
  </r>
  <r>
    <x v="18"/>
    <x v="96"/>
    <s v="14900-1"/>
    <n v="30"/>
    <n v="30"/>
    <x v="805"/>
    <d v="2015-04-10T00:00:00"/>
    <n v="1"/>
    <m/>
    <m/>
  </r>
  <r>
    <x v="285"/>
    <x v="256"/>
    <s v="14769-5"/>
    <n v="150"/>
    <n v="150"/>
    <x v="806"/>
    <d v="2015-04-23T00:00:00"/>
    <n v="1"/>
    <m/>
    <m/>
  </r>
  <r>
    <x v="18"/>
    <x v="86"/>
    <s v="14806-1"/>
    <n v="50"/>
    <n v="50"/>
    <x v="806"/>
    <d v="2015-04-14T00:00:00"/>
    <n v="1"/>
    <m/>
    <m/>
  </r>
  <r>
    <x v="15"/>
    <x v="20"/>
    <s v="14807-1"/>
    <n v="100"/>
    <n v="100"/>
    <x v="806"/>
    <d v="2015-04-13T00:00:00"/>
    <n v="1"/>
    <m/>
    <m/>
  </r>
  <r>
    <x v="15"/>
    <x v="64"/>
    <s v="2"/>
    <n v="20"/>
    <n v="20"/>
    <x v="806"/>
    <d v="2015-04-13T00:00:00"/>
    <n v="1"/>
    <m/>
    <m/>
  </r>
  <r>
    <x v="95"/>
    <x v="725"/>
    <s v="14713-1"/>
    <n v="25"/>
    <n v="25"/>
    <x v="806"/>
    <d v="2015-04-17T00:00:00"/>
    <n v="1"/>
    <m/>
    <m/>
  </r>
  <r>
    <x v="35"/>
    <x v="1835"/>
    <s v="14892-1"/>
    <n v="5"/>
    <n v="5"/>
    <x v="806"/>
    <d v="2015-04-10T00:00:00"/>
    <n v="1"/>
    <m/>
    <m/>
  </r>
  <r>
    <x v="426"/>
    <x v="1797"/>
    <s v="14908-1"/>
    <n v="4"/>
    <n v="4"/>
    <x v="806"/>
    <d v="2015-04-10T00:00:00"/>
    <n v="1"/>
    <m/>
    <m/>
  </r>
  <r>
    <x v="426"/>
    <x v="1797"/>
    <s v="14879-1"/>
    <n v="3"/>
    <n v="3"/>
    <x v="806"/>
    <d v="2015-04-09T00:00:00"/>
    <n v="1"/>
    <m/>
    <s v="CUSTOMER PICKUP"/>
  </r>
  <r>
    <x v="433"/>
    <x v="692"/>
    <s v="14884-1"/>
    <n v="28"/>
    <n v="28"/>
    <x v="806"/>
    <d v="2015-04-10T00:00:00"/>
    <n v="1"/>
    <m/>
    <s v="7229"/>
  </r>
  <r>
    <x v="464"/>
    <x v="1597"/>
    <s v="14831-4"/>
    <n v="100"/>
    <n v="108"/>
    <x v="807"/>
    <d v="2015-04-15T00:00:00"/>
    <n v="1"/>
    <m/>
    <m/>
  </r>
  <r>
    <x v="464"/>
    <x v="1701"/>
    <s v="5"/>
    <n v="50"/>
    <n v="50"/>
    <x v="807"/>
    <d v="2015-04-15T00:00:00"/>
    <n v="1"/>
    <m/>
    <m/>
  </r>
  <r>
    <x v="464"/>
    <x v="1702"/>
    <s v="6"/>
    <n v="50"/>
    <n v="55"/>
    <x v="807"/>
    <d v="2015-04-15T00:00:00"/>
    <n v="1"/>
    <m/>
    <m/>
  </r>
  <r>
    <x v="90"/>
    <x v="366"/>
    <s v="14814-1"/>
    <n v="550"/>
    <n v="550"/>
    <x v="807"/>
    <d v="2015-04-17T00:00:00"/>
    <n v="1"/>
    <m/>
    <m/>
  </r>
  <r>
    <x v="90"/>
    <x v="1258"/>
    <s v="14834-1"/>
    <n v="110"/>
    <n v="110"/>
    <x v="807"/>
    <d v="2015-04-17T00:00:00"/>
    <n v="1"/>
    <m/>
    <m/>
  </r>
  <r>
    <x v="131"/>
    <x v="32"/>
    <s v="14789-2"/>
    <n v="200"/>
    <n v="200"/>
    <x v="807"/>
    <d v="2015-04-17T00:00:00"/>
    <n v="1"/>
    <m/>
    <m/>
  </r>
  <r>
    <x v="15"/>
    <x v="57"/>
    <s v="14663-11"/>
    <n v="5"/>
    <n v="5"/>
    <x v="807"/>
    <d v="2015-04-17T00:00:00"/>
    <n v="1"/>
    <m/>
    <m/>
  </r>
  <r>
    <x v="60"/>
    <x v="1056"/>
    <s v="14845-1"/>
    <n v="250"/>
    <n v="250"/>
    <x v="807"/>
    <d v="2015-04-13T00:00:00"/>
    <n v="1"/>
    <m/>
    <m/>
  </r>
  <r>
    <x v="33"/>
    <x v="169"/>
    <s v="14844-1"/>
    <n v="250"/>
    <n v="250"/>
    <x v="807"/>
    <d v="2015-04-14T00:00:00"/>
    <n v="1"/>
    <m/>
    <m/>
  </r>
  <r>
    <x v="33"/>
    <x v="169"/>
    <s v="2"/>
    <n v="50"/>
    <n v="50"/>
    <x v="807"/>
    <d v="2015-04-14T00:00:00"/>
    <n v="1"/>
    <m/>
    <m/>
  </r>
  <r>
    <x v="47"/>
    <x v="1836"/>
    <s v="14839-1"/>
    <n v="10"/>
    <n v="10"/>
    <x v="807"/>
    <d v="2015-04-14T00:00:00"/>
    <n v="1"/>
    <m/>
    <m/>
  </r>
  <r>
    <x v="465"/>
    <x v="1837"/>
    <s v="14803-1"/>
    <n v="2"/>
    <n v="2"/>
    <x v="807"/>
    <d v="2015-04-14T00:00:00"/>
    <n v="1"/>
    <m/>
    <m/>
  </r>
  <r>
    <x v="15"/>
    <x v="57"/>
    <s v="14721-1"/>
    <n v="10"/>
    <n v="10"/>
    <x v="808"/>
    <d v="2015-04-17T00:00:00"/>
    <n v="1"/>
    <m/>
    <m/>
  </r>
  <r>
    <x v="15"/>
    <x v="57"/>
    <s v="14777-1"/>
    <n v="5"/>
    <n v="5"/>
    <x v="808"/>
    <d v="2015-05-08T00:00:00"/>
    <n v="1"/>
    <m/>
    <m/>
  </r>
  <r>
    <x v="256"/>
    <x v="892"/>
    <s v="14846-1"/>
    <n v="400"/>
    <n v="400"/>
    <x v="808"/>
    <d v="2015-04-15T00:00:00"/>
    <n v="1"/>
    <m/>
    <m/>
  </r>
  <r>
    <x v="18"/>
    <x v="1838"/>
    <s v="14829-1"/>
    <n v="50"/>
    <n v="50"/>
    <x v="808"/>
    <d v="2015-04-20T00:00:00"/>
    <n v="1"/>
    <m/>
    <m/>
  </r>
  <r>
    <x v="9"/>
    <x v="361"/>
    <s v="14832-1"/>
    <n v="125"/>
    <n v="125"/>
    <x v="808"/>
    <d v="2015-04-20T00:00:00"/>
    <n v="1"/>
    <m/>
    <m/>
  </r>
  <r>
    <x v="182"/>
    <x v="1839"/>
    <s v="14765-4"/>
    <n v="250"/>
    <n v="250"/>
    <x v="808"/>
    <d v="2015-04-02T00:00:00"/>
    <n v="0"/>
    <m/>
    <s v="CAME LATE FROM OUT SOURCE"/>
  </r>
  <r>
    <x v="90"/>
    <x v="473"/>
    <s v="14924-1"/>
    <n v="500"/>
    <n v="500"/>
    <x v="808"/>
    <s v="KANBAN"/>
    <n v="1"/>
    <m/>
    <m/>
  </r>
  <r>
    <x v="186"/>
    <x v="1840"/>
    <s v="14759-2"/>
    <n v="10"/>
    <n v="10"/>
    <x v="809"/>
    <d v="2015-04-22T00:00:00"/>
    <n v="1"/>
    <m/>
    <m/>
  </r>
  <r>
    <x v="385"/>
    <x v="1841"/>
    <s v="14746-2"/>
    <n v="25"/>
    <n v="25"/>
    <x v="809"/>
    <d v="2015-04-22T00:00:00"/>
    <n v="1"/>
    <m/>
    <m/>
  </r>
  <r>
    <x v="385"/>
    <x v="1604"/>
    <s v="14833-2"/>
    <n v="25"/>
    <n v="25"/>
    <x v="809"/>
    <d v="2015-04-22T00:00:00"/>
    <n v="1"/>
    <m/>
    <m/>
  </r>
  <r>
    <x v="88"/>
    <x v="1542"/>
    <s v="14826-1"/>
    <n v="100"/>
    <n v="100"/>
    <x v="809"/>
    <d v="2015-04-21T00:00:00"/>
    <n v="1"/>
    <m/>
    <m/>
  </r>
  <r>
    <x v="88"/>
    <x v="1187"/>
    <s v="14817-2"/>
    <n v="25"/>
    <n v="25"/>
    <x v="809"/>
    <d v="2015-04-17T00:00:00"/>
    <n v="1"/>
    <m/>
    <m/>
  </r>
  <r>
    <x v="88"/>
    <x v="1842"/>
    <s v="14826-2"/>
    <n v="100"/>
    <n v="100"/>
    <x v="809"/>
    <d v="2015-04-17T00:00:00"/>
    <n v="1"/>
    <m/>
    <m/>
  </r>
  <r>
    <x v="285"/>
    <x v="263"/>
    <s v="14625-4"/>
    <n v="75"/>
    <n v="20"/>
    <x v="809"/>
    <d v="2015-04-17T00:00:00"/>
    <n v="1"/>
    <m/>
    <s v="CUTOMER NEED SOME QTY FOR RUSH"/>
  </r>
  <r>
    <x v="88"/>
    <x v="1377"/>
    <s v="14825-2"/>
    <n v="170"/>
    <n v="170"/>
    <x v="810"/>
    <d v="2015-04-21T00:00:00"/>
    <n v="1"/>
    <m/>
    <m/>
  </r>
  <r>
    <x v="88"/>
    <x v="1843"/>
    <s v="14826-3"/>
    <n v="100"/>
    <n v="100"/>
    <x v="810"/>
    <d v="2015-04-21T00:00:00"/>
    <n v="1"/>
    <m/>
    <m/>
  </r>
  <r>
    <x v="123"/>
    <x v="808"/>
    <s v="14813-1"/>
    <n v="90"/>
    <n v="90"/>
    <x v="810"/>
    <d v="2015-04-17T00:00:00"/>
    <n v="1"/>
    <m/>
    <m/>
  </r>
  <r>
    <x v="156"/>
    <x v="414"/>
    <s v="14904-1"/>
    <n v="100"/>
    <n v="100"/>
    <x v="810"/>
    <d v="2015-04-16T00:00:00"/>
    <n v="1"/>
    <m/>
    <m/>
  </r>
  <r>
    <x v="15"/>
    <x v="223"/>
    <s v="14852-1"/>
    <n v="5"/>
    <n v="5"/>
    <x v="811"/>
    <d v="2015-04-24T00:00:00"/>
    <n v="1"/>
    <m/>
    <m/>
  </r>
  <r>
    <x v="160"/>
    <x v="1844"/>
    <s v="14881-2"/>
    <n v="50"/>
    <n v="50"/>
    <x v="810"/>
    <d v="2015-04-17T00:00:00"/>
    <n v="1"/>
    <m/>
    <m/>
  </r>
  <r>
    <x v="53"/>
    <x v="1181"/>
    <s v="14558-2"/>
    <n v="50"/>
    <n v="50"/>
    <x v="811"/>
    <s v="KANBAN"/>
    <n v="1"/>
    <m/>
    <m/>
  </r>
  <r>
    <x v="356"/>
    <x v="1845"/>
    <s v="14922-1"/>
    <n v="25"/>
    <n v="25"/>
    <x v="811"/>
    <d v="2015-04-24T00:00:00"/>
    <n v="1"/>
    <m/>
    <m/>
  </r>
  <r>
    <x v="285"/>
    <x v="547"/>
    <s v="14793-4"/>
    <n v="100"/>
    <n v="100"/>
    <x v="811"/>
    <d v="2015-04-14T00:00:00"/>
    <n v="0"/>
    <m/>
    <s v="PCB CAME LATE FROM GALAXY"/>
  </r>
  <r>
    <x v="433"/>
    <x v="692"/>
    <s v="149191"/>
    <n v="112"/>
    <n v="112"/>
    <x v="811"/>
    <d v="2015-04-19T00:00:00"/>
    <n v="1"/>
    <m/>
    <m/>
  </r>
  <r>
    <x v="339"/>
    <x v="692"/>
    <s v="14942-1"/>
    <n v="1"/>
    <n v="1"/>
    <x v="812"/>
    <d v="2015-04-24T00:00:00"/>
    <n v="1"/>
    <m/>
    <m/>
  </r>
  <r>
    <x v="6"/>
    <x v="1846"/>
    <s v="14865-1"/>
    <n v="20"/>
    <n v="20"/>
    <x v="812"/>
    <d v="2015-04-20T00:00:00"/>
    <n v="1"/>
    <m/>
    <m/>
  </r>
  <r>
    <x v="4"/>
    <x v="1847"/>
    <s v="14838-1"/>
    <n v="10"/>
    <n v="10"/>
    <x v="812"/>
    <d v="2015-04-23T00:00:00"/>
    <n v="1"/>
    <m/>
    <m/>
  </r>
  <r>
    <x v="186"/>
    <x v="1580"/>
    <s v="14604-1"/>
    <n v="150"/>
    <n v="150"/>
    <x v="812"/>
    <d v="2015-04-24T00:00:00"/>
    <n v="1"/>
    <m/>
    <m/>
  </r>
  <r>
    <x v="13"/>
    <x v="926"/>
    <s v="14668-2"/>
    <n v="50"/>
    <n v="50"/>
    <x v="812"/>
    <d v="2015-04-27T00:00:00"/>
    <n v="1"/>
    <m/>
    <m/>
  </r>
  <r>
    <x v="88"/>
    <x v="1848"/>
    <s v="14826-4"/>
    <n v="100"/>
    <n v="100"/>
    <x v="812"/>
    <d v="2015-04-21T00:00:00"/>
    <n v="1"/>
    <m/>
    <m/>
  </r>
  <r>
    <x v="88"/>
    <x v="1376"/>
    <s v="14825-1"/>
    <n v="170"/>
    <n v="170"/>
    <x v="812"/>
    <d v="2015-04-21T00:00:00"/>
    <n v="1"/>
    <m/>
    <m/>
  </r>
  <r>
    <x v="15"/>
    <x v="57"/>
    <s v="14751-1"/>
    <n v="13"/>
    <n v="13"/>
    <x v="812"/>
    <d v="2015-04-19T00:00:00"/>
    <n v="1"/>
    <m/>
    <m/>
  </r>
  <r>
    <x v="18"/>
    <x v="1814"/>
    <s v="14925-2"/>
    <n v="60"/>
    <n v="30"/>
    <x v="812"/>
    <d v="2015-05-08T00:00:00"/>
    <n v="1"/>
    <m/>
    <m/>
  </r>
  <r>
    <x v="279"/>
    <x v="1348"/>
    <s v="14927-1"/>
    <n v="1"/>
    <n v="1"/>
    <x v="812"/>
    <d v="2015-04-21T00:00:00"/>
    <n v="1"/>
    <m/>
    <m/>
  </r>
  <r>
    <x v="279"/>
    <x v="1144"/>
    <s v="14763-2"/>
    <n v="2"/>
    <n v="2"/>
    <x v="812"/>
    <d v="2015-04-21T00:00:00"/>
    <n v="1"/>
    <m/>
    <m/>
  </r>
  <r>
    <x v="466"/>
    <x v="1849"/>
    <s v="14888-2"/>
    <n v="2"/>
    <n v="2"/>
    <x v="812"/>
    <d v="2015-04-17T00:00:00"/>
    <n v="1"/>
    <m/>
    <m/>
  </r>
  <r>
    <x v="466"/>
    <x v="618"/>
    <s v="3"/>
    <n v="2"/>
    <n v="2"/>
    <x v="812"/>
    <d v="2015-04-17T00:00:00"/>
    <n v="1"/>
    <m/>
    <m/>
  </r>
  <r>
    <x v="466"/>
    <x v="619"/>
    <s v="4"/>
    <n v="2"/>
    <n v="2"/>
    <x v="812"/>
    <d v="2015-04-17T00:00:00"/>
    <n v="1"/>
    <m/>
    <m/>
  </r>
  <r>
    <x v="466"/>
    <x v="620"/>
    <s v="5"/>
    <n v="2"/>
    <n v="2"/>
    <x v="812"/>
    <d v="2015-04-17T00:00:00"/>
    <n v="1"/>
    <m/>
    <m/>
  </r>
  <r>
    <x v="426"/>
    <x v="1797"/>
    <s v="14952-1"/>
    <n v="1"/>
    <n v="1"/>
    <x v="813"/>
    <d v="2015-04-20T00:00:00"/>
    <n v="1"/>
    <m/>
    <m/>
  </r>
  <r>
    <x v="4"/>
    <x v="1108"/>
    <s v="14850-1"/>
    <n v="100"/>
    <n v="110"/>
    <x v="813"/>
    <d v="2015-04-24T00:00:00"/>
    <n v="1"/>
    <m/>
    <m/>
  </r>
  <r>
    <x v="367"/>
    <x v="807"/>
    <s v="14847-1"/>
    <n v="10"/>
    <n v="10"/>
    <x v="813"/>
    <d v="2015-04-23T00:00:00"/>
    <n v="1"/>
    <m/>
    <m/>
  </r>
  <r>
    <x v="15"/>
    <x v="562"/>
    <s v="14673-2"/>
    <n v="6"/>
    <n v="6"/>
    <x v="813"/>
    <d v="2015-04-29T00:00:00"/>
    <n v="1"/>
    <m/>
    <m/>
  </r>
  <r>
    <x v="15"/>
    <x v="52"/>
    <s v="14787-1"/>
    <n v="5"/>
    <n v="5"/>
    <x v="813"/>
    <d v="2015-04-27T00:00:00"/>
    <n v="1"/>
    <m/>
    <m/>
  </r>
  <r>
    <x v="59"/>
    <x v="1171"/>
    <s v="14882-1"/>
    <n v="20"/>
    <n v="20"/>
    <x v="813"/>
    <d v="2015-04-20T00:00:00"/>
    <n v="1"/>
    <m/>
    <m/>
  </r>
  <r>
    <x v="42"/>
    <x v="412"/>
    <s v="14891-3"/>
    <n v="100"/>
    <n v="100"/>
    <x v="813"/>
    <d v="2015-04-30T00:00:00"/>
    <n v="1"/>
    <m/>
    <m/>
  </r>
  <r>
    <x v="42"/>
    <x v="413"/>
    <s v="4"/>
    <n v="100"/>
    <n v="100"/>
    <x v="813"/>
    <d v="2015-04-30T00:00:00"/>
    <n v="1"/>
    <m/>
    <m/>
  </r>
  <r>
    <x v="4"/>
    <x v="1168"/>
    <s v="14840-2"/>
    <n v="25"/>
    <n v="25"/>
    <x v="813"/>
    <d v="2015-04-22T00:00:00"/>
    <n v="1"/>
    <m/>
    <m/>
  </r>
  <r>
    <x v="53"/>
    <x v="1850"/>
    <s v="14913-1"/>
    <n v="25"/>
    <n v="25"/>
    <x v="813"/>
    <d v="2015-04-21T00:00:00"/>
    <n v="1"/>
    <m/>
    <m/>
  </r>
  <r>
    <x v="285"/>
    <x v="380"/>
    <s v="14769-2"/>
    <n v="60"/>
    <n v="60"/>
    <x v="801"/>
    <d v="2015-04-28T00:00:00"/>
    <n v="1"/>
    <m/>
    <m/>
  </r>
  <r>
    <x v="50"/>
    <x v="1851"/>
    <s v="14923-2"/>
    <n v="1"/>
    <n v="1"/>
    <x v="813"/>
    <d v="2015-04-27T00:00:00"/>
    <n v="1"/>
    <m/>
    <m/>
  </r>
  <r>
    <x v="18"/>
    <x v="1852"/>
    <s v="14733-2"/>
    <n v="500"/>
    <n v="500"/>
    <x v="814"/>
    <d v="2015-04-26T00:00:00"/>
    <n v="1"/>
    <m/>
    <m/>
  </r>
  <r>
    <x v="4"/>
    <x v="1019"/>
    <s v="14864-1"/>
    <n v="30"/>
    <n v="30"/>
    <x v="814"/>
    <d v="2015-04-30T00:00:00"/>
    <n v="1"/>
    <m/>
    <m/>
  </r>
  <r>
    <x v="63"/>
    <x v="214"/>
    <s v="14901-1"/>
    <n v="15000"/>
    <n v="15068"/>
    <x v="814"/>
    <d v="2015-04-23T00:00:00"/>
    <n v="1"/>
    <m/>
    <m/>
  </r>
  <r>
    <x v="15"/>
    <x v="556"/>
    <s v="14673-1"/>
    <n v="10"/>
    <n v="10"/>
    <x v="814"/>
    <d v="2015-04-29T00:00:00"/>
    <n v="1"/>
    <m/>
    <m/>
  </r>
  <r>
    <x v="100"/>
    <x v="577"/>
    <s v="14851-2"/>
    <n v="1000"/>
    <n v="1000"/>
    <x v="814"/>
    <d v="2015-04-24T00:00:00"/>
    <n v="1"/>
    <m/>
    <m/>
  </r>
  <r>
    <x v="427"/>
    <x v="1645"/>
    <s v="14872-1"/>
    <n v="6000"/>
    <n v="6000"/>
    <x v="814"/>
    <d v="2015-04-27T00:00:00"/>
    <n v="1"/>
    <m/>
    <m/>
  </r>
  <r>
    <x v="404"/>
    <x v="1853"/>
    <s v="14880-1"/>
    <n v="2"/>
    <n v="2"/>
    <x v="814"/>
    <d v="2015-04-27T00:00:00"/>
    <n v="1"/>
    <m/>
    <m/>
  </r>
  <r>
    <x v="285"/>
    <x v="263"/>
    <s v="14769-4"/>
    <n v="75"/>
    <n v="15"/>
    <x v="814"/>
    <d v="2015-04-27T00:00:00"/>
    <n v="1"/>
    <m/>
    <m/>
  </r>
  <r>
    <x v="90"/>
    <x v="229"/>
    <s v="14957-1"/>
    <n v="400"/>
    <n v="400"/>
    <x v="814"/>
    <d v="2015-04-24T00:00:00"/>
    <n v="1"/>
    <m/>
    <m/>
  </r>
  <r>
    <x v="224"/>
    <x v="1854"/>
    <s v="14943-1"/>
    <n v="10"/>
    <n v="10"/>
    <x v="814"/>
    <d v="2015-04-22T00:00:00"/>
    <n v="1"/>
    <m/>
    <m/>
  </r>
  <r>
    <x v="426"/>
    <x v="1797"/>
    <s v="14956-1"/>
    <n v="1"/>
    <n v="1"/>
    <x v="814"/>
    <d v="2015-04-22T00:00:00"/>
    <n v="1"/>
    <m/>
    <m/>
  </r>
  <r>
    <x v="467"/>
    <x v="1855"/>
    <s v="14987-2"/>
    <n v="5"/>
    <n v="5"/>
    <x v="814"/>
    <d v="2015-04-21T00:00:00"/>
    <n v="1"/>
    <m/>
    <m/>
  </r>
  <r>
    <x v="156"/>
    <x v="651"/>
    <s v="14896-1"/>
    <n v="200"/>
    <n v="150"/>
    <x v="814"/>
    <d v="2015-04-23T00:00:00"/>
    <n v="1"/>
    <m/>
    <s v="50 FOR ASSY TO ACI"/>
  </r>
  <r>
    <x v="285"/>
    <x v="256"/>
    <s v="14793-6"/>
    <n v="150"/>
    <n v="150"/>
    <x v="815"/>
    <d v="2015-05-01T00:00:00"/>
    <n v="1"/>
    <m/>
    <m/>
  </r>
  <r>
    <x v="15"/>
    <x v="57"/>
    <s v="14819-1"/>
    <n v="5"/>
    <n v="5"/>
    <x v="815"/>
    <d v="2015-04-29T00:00:00"/>
    <n v="1"/>
    <m/>
    <m/>
  </r>
  <r>
    <x v="383"/>
    <x v="1856"/>
    <s v="14866-1"/>
    <n v="5"/>
    <n v="5"/>
    <x v="815"/>
    <d v="2015-04-30T00:00:00"/>
    <n v="1"/>
    <m/>
    <m/>
  </r>
  <r>
    <x v="421"/>
    <x v="1857"/>
    <s v="14770-2"/>
    <n v="10"/>
    <n v="10"/>
    <x v="815"/>
    <d v="2015-04-22T00:00:00"/>
    <n v="1"/>
    <m/>
    <s v="PARTS CAME LATE"/>
  </r>
  <r>
    <x v="468"/>
    <x v="692"/>
    <s v="14955-1"/>
    <n v="88"/>
    <n v="88"/>
    <x v="815"/>
    <d v="2015-04-23T00:00:00"/>
    <n v="1"/>
    <m/>
    <m/>
  </r>
  <r>
    <x v="210"/>
    <x v="1858"/>
    <s v="14886-1"/>
    <n v="1"/>
    <n v="1"/>
    <x v="815"/>
    <d v="2015-04-23T00:00:00"/>
    <n v="1"/>
    <m/>
    <m/>
  </r>
  <r>
    <x v="210"/>
    <x v="618"/>
    <s v="1"/>
    <n v="1"/>
    <n v="1"/>
    <x v="815"/>
    <d v="2015-04-23T00:00:00"/>
    <n v="1"/>
    <m/>
    <m/>
  </r>
  <r>
    <x v="210"/>
    <x v="619"/>
    <s v="1"/>
    <n v="1"/>
    <n v="1"/>
    <x v="815"/>
    <d v="2015-04-23T00:00:00"/>
    <n v="1"/>
    <m/>
    <m/>
  </r>
  <r>
    <x v="285"/>
    <x v="263"/>
    <s v="14793-5"/>
    <n v="75"/>
    <n v="40"/>
    <x v="815"/>
    <d v="2015-04-30T00:00:00"/>
    <n v="1"/>
    <m/>
    <m/>
  </r>
  <r>
    <x v="468"/>
    <x v="692"/>
    <s v="14965-1"/>
    <n v="93"/>
    <n v="93"/>
    <x v="815"/>
    <d v="2015-04-27T00:00:00"/>
    <n v="1"/>
    <m/>
    <m/>
  </r>
  <r>
    <x v="469"/>
    <x v="1859"/>
    <s v="14824-2"/>
    <n v="24"/>
    <n v="23"/>
    <x v="816"/>
    <d v="2015-04-27T00:00:00"/>
    <n v="1"/>
    <m/>
    <s v="CUSTOMER MOFIFY CKT"/>
  </r>
  <r>
    <x v="426"/>
    <x v="1797"/>
    <s v="14968-1"/>
    <n v="6"/>
    <n v="6"/>
    <x v="816"/>
    <d v="2015-04-23T00:00:00"/>
    <n v="1"/>
    <m/>
    <m/>
  </r>
  <r>
    <x v="4"/>
    <x v="1860"/>
    <s v="14953-1"/>
    <n v="10"/>
    <n v="10"/>
    <x v="816"/>
    <d v="2015-04-29T00:00:00"/>
    <n v="1"/>
    <m/>
    <m/>
  </r>
  <r>
    <x v="42"/>
    <x v="179"/>
    <s v="14837-2"/>
    <n v="200"/>
    <n v="200"/>
    <x v="816"/>
    <d v="2015-04-30T00:00:00"/>
    <n v="1"/>
    <m/>
    <m/>
  </r>
  <r>
    <x v="16"/>
    <x v="1861"/>
    <s v="14873-1"/>
    <n v="10"/>
    <n v="10"/>
    <x v="816"/>
    <d v="2015-04-29T00:00:00"/>
    <n v="1"/>
    <m/>
    <m/>
  </r>
  <r>
    <x v="468"/>
    <x v="692"/>
    <s v="14965-2"/>
    <n v="132"/>
    <n v="132"/>
    <x v="816"/>
    <d v="2015-04-27T00:00:00"/>
    <n v="1"/>
    <m/>
    <m/>
  </r>
  <r>
    <x v="359"/>
    <x v="1862"/>
    <s v="14672-2"/>
    <n v="25"/>
    <n v="25"/>
    <x v="817"/>
    <d v="2015-04-30T00:00:00"/>
    <n v="1"/>
    <m/>
    <s v="FIRST ARTICALE APPROVAL CAME LATE"/>
  </r>
  <r>
    <x v="90"/>
    <x v="229"/>
    <s v="14978-1"/>
    <n v="400"/>
    <n v="400"/>
    <x v="817"/>
    <s v="KANBAN"/>
    <n v="1"/>
    <m/>
    <m/>
  </r>
  <r>
    <x v="49"/>
    <x v="96"/>
    <s v="14948-1"/>
    <n v="6"/>
    <n v="6"/>
    <x v="817"/>
    <d v="2015-04-27T00:00:00"/>
    <n v="1"/>
    <m/>
    <m/>
  </r>
  <r>
    <x v="15"/>
    <x v="182"/>
    <s v="14876-1"/>
    <n v="9"/>
    <n v="9"/>
    <x v="817"/>
    <d v="2015-05-01T00:00:00"/>
    <n v="1"/>
    <m/>
    <m/>
  </r>
  <r>
    <x v="15"/>
    <x v="1320"/>
    <s v="14877-1"/>
    <n v="5"/>
    <n v="5"/>
    <x v="817"/>
    <d v="2015-05-01T00:00:00"/>
    <n v="1"/>
    <m/>
    <m/>
  </r>
  <r>
    <x v="470"/>
    <x v="232"/>
    <s v="14916-1"/>
    <n v="100"/>
    <n v="100"/>
    <x v="818"/>
    <d v="2015-05-07T00:00:00"/>
    <n v="1"/>
    <m/>
    <m/>
  </r>
  <r>
    <x v="470"/>
    <x v="495"/>
    <s v="2"/>
    <n v="100"/>
    <n v="100"/>
    <x v="818"/>
    <d v="2015-05-07T00:00:00"/>
    <n v="1"/>
    <m/>
    <m/>
  </r>
  <r>
    <x v="470"/>
    <x v="1086"/>
    <s v="3"/>
    <n v="100"/>
    <n v="100"/>
    <x v="818"/>
    <d v="2015-05-07T00:00:00"/>
    <n v="1"/>
    <m/>
    <m/>
  </r>
  <r>
    <x v="439"/>
    <x v="1863"/>
    <s v="14939-2"/>
    <n v="25"/>
    <n v="25"/>
    <x v="818"/>
    <d v="2015-04-30T00:00:00"/>
    <n v="1"/>
    <m/>
    <m/>
  </r>
  <r>
    <x v="105"/>
    <x v="1864"/>
    <s v="14862-1"/>
    <n v="2500"/>
    <n v="2500"/>
    <x v="818"/>
    <d v="2015-05-01T00:00:00"/>
    <n v="1"/>
    <m/>
    <m/>
  </r>
  <r>
    <x v="404"/>
    <x v="1865"/>
    <s v="14863-1"/>
    <n v="2"/>
    <n v="2"/>
    <x v="818"/>
    <d v="2015-05-08T00:00:00"/>
    <n v="1"/>
    <m/>
    <m/>
  </r>
  <r>
    <x v="90"/>
    <x v="387"/>
    <s v="14797-1"/>
    <n v="350"/>
    <n v="350"/>
    <x v="818"/>
    <d v="2015-05-04T00:00:00"/>
    <n v="1"/>
    <m/>
    <m/>
  </r>
  <r>
    <x v="55"/>
    <x v="108"/>
    <s v="14911-1"/>
    <n v="25"/>
    <n v="25"/>
    <x v="818"/>
    <d v="2015-04-28T00:00:00"/>
    <n v="1"/>
    <m/>
    <m/>
  </r>
  <r>
    <x v="285"/>
    <x v="263"/>
    <s v="14793-5"/>
    <n v="75"/>
    <n v="35"/>
    <x v="818"/>
    <d v="2015-04-30T00:00:00"/>
    <n v="1"/>
    <m/>
    <m/>
  </r>
  <r>
    <x v="42"/>
    <x v="1255"/>
    <s v="14914-2"/>
    <n v="100"/>
    <n v="100"/>
    <x v="819"/>
    <d v="2015-05-07T00:00:00"/>
    <n v="1"/>
    <m/>
    <m/>
  </r>
  <r>
    <x v="182"/>
    <x v="1866"/>
    <s v="14926-1"/>
    <n v="200"/>
    <n v="200"/>
    <x v="819"/>
    <d v="2015-05-01T00:00:00"/>
    <n v="1"/>
    <m/>
    <m/>
  </r>
  <r>
    <x v="90"/>
    <x v="777"/>
    <s v="14762-1"/>
    <n v="100"/>
    <n v="100"/>
    <x v="819"/>
    <d v="2015-05-05T00:00:00"/>
    <n v="1"/>
    <m/>
    <m/>
  </r>
  <r>
    <x v="90"/>
    <x v="927"/>
    <s v="2"/>
    <n v="50"/>
    <n v="50"/>
    <x v="819"/>
    <d v="2015-05-05T00:00:00"/>
    <n v="1"/>
    <m/>
    <m/>
  </r>
  <r>
    <x v="23"/>
    <x v="38"/>
    <s v="14773-2"/>
    <n v="10"/>
    <n v="10"/>
    <x v="819"/>
    <d v="2015-04-30T00:00:00"/>
    <n v="1"/>
    <m/>
    <m/>
  </r>
  <r>
    <x v="226"/>
    <x v="757"/>
    <s v="14917-1"/>
    <n v="25"/>
    <n v="25"/>
    <x v="805"/>
    <d v="2015-05-08T00:00:00"/>
    <n v="1"/>
    <m/>
    <m/>
  </r>
  <r>
    <x v="226"/>
    <x v="758"/>
    <s v="2"/>
    <n v="25"/>
    <n v="25"/>
    <x v="819"/>
    <d v="2015-05-08T00:00:00"/>
    <n v="1"/>
    <m/>
    <m/>
  </r>
  <r>
    <x v="90"/>
    <x v="1741"/>
    <s v="14934-1"/>
    <n v="17"/>
    <n v="17"/>
    <x v="820"/>
    <d v="2015-05-08T00:00:00"/>
    <n v="1"/>
    <m/>
    <m/>
  </r>
  <r>
    <x v="6"/>
    <x v="1257"/>
    <s v="14905-1"/>
    <n v="50"/>
    <n v="50"/>
    <x v="820"/>
    <d v="2015-05-07T00:00:00"/>
    <n v="1"/>
    <m/>
    <m/>
  </r>
  <r>
    <x v="29"/>
    <x v="1266"/>
    <s v="14899-1"/>
    <n v="250"/>
    <n v="256"/>
    <x v="820"/>
    <d v="2015-05-05T00:00:00"/>
    <n v="1"/>
    <m/>
    <m/>
  </r>
  <r>
    <x v="471"/>
    <x v="566"/>
    <s v="14906-1"/>
    <n v="10"/>
    <n v="10"/>
    <x v="820"/>
    <d v="2015-05-08T00:00:00"/>
    <n v="1"/>
    <m/>
    <m/>
  </r>
  <r>
    <x v="471"/>
    <x v="568"/>
    <s v="2"/>
    <n v="200"/>
    <n v="200"/>
    <x v="820"/>
    <d v="2015-05-08T00:00:00"/>
    <n v="1"/>
    <m/>
    <m/>
  </r>
  <r>
    <x v="291"/>
    <x v="89"/>
    <s v="14895-1"/>
    <n v="70"/>
    <n v="70"/>
    <x v="821"/>
    <d v="2015-05-05T00:00:00"/>
    <n v="1"/>
    <m/>
    <m/>
  </r>
  <r>
    <x v="18"/>
    <x v="711"/>
    <s v="14930-1"/>
    <n v="500"/>
    <n v="500"/>
    <x v="821"/>
    <d v="2015-05-11T00:00:00"/>
    <n v="1"/>
    <m/>
    <m/>
  </r>
  <r>
    <x v="210"/>
    <x v="1867"/>
    <s v="14928-1"/>
    <n v="3"/>
    <n v="3"/>
    <x v="822"/>
    <d v="2015-01-05T00:00:00"/>
    <n v="1"/>
    <m/>
    <m/>
  </r>
  <r>
    <x v="472"/>
    <x v="1868"/>
    <s v="14933-1"/>
    <n v="5"/>
    <n v="5"/>
    <x v="822"/>
    <d v="2015-05-02T00:00:00"/>
    <n v="1"/>
    <m/>
    <m/>
  </r>
  <r>
    <x v="472"/>
    <x v="1869"/>
    <s v="2"/>
    <n v="5"/>
    <n v="5"/>
    <x v="822"/>
    <d v="2015-05-02T00:00:00"/>
    <n v="1"/>
    <m/>
    <m/>
  </r>
  <r>
    <x v="359"/>
    <x v="1862"/>
    <s v="14672-3"/>
    <n v="25"/>
    <n v="25"/>
    <x v="823"/>
    <d v="2015-05-08T00:00:00"/>
    <n v="1"/>
    <m/>
    <m/>
  </r>
  <r>
    <x v="9"/>
    <x v="1870"/>
    <s v="14983-1"/>
    <n v="10"/>
    <n v="10"/>
    <x v="824"/>
    <d v="2015-05-08T00:00:00"/>
    <n v="1"/>
    <m/>
    <m/>
  </r>
  <r>
    <x v="160"/>
    <x v="692"/>
    <s v="14985-1"/>
    <n v="500"/>
    <n v="500"/>
    <x v="824"/>
    <d v="2015-05-05T00:00:00"/>
    <n v="1"/>
    <m/>
    <m/>
  </r>
  <r>
    <x v="426"/>
    <x v="1639"/>
    <s v="15005-1"/>
    <n v="3"/>
    <n v="3"/>
    <x v="824"/>
    <d v="2015-05-04T00:00:00"/>
    <n v="1"/>
    <m/>
    <s v="CUSTOMER PICKUP"/>
  </r>
  <r>
    <x v="430"/>
    <x v="1468"/>
    <s v="14931-1"/>
    <n v="50"/>
    <n v="50"/>
    <x v="824"/>
    <d v="2015-05-06T00:00:00"/>
    <n v="1"/>
    <m/>
    <m/>
  </r>
  <r>
    <x v="18"/>
    <x v="1814"/>
    <s v="14925-2"/>
    <n v="60"/>
    <n v="60"/>
    <x v="824"/>
    <d v="2015-05-11T00:00:00"/>
    <n v="1"/>
    <m/>
    <m/>
  </r>
  <r>
    <x v="15"/>
    <x v="57"/>
    <s v="14853-1"/>
    <n v="6"/>
    <n v="6"/>
    <x v="823"/>
    <d v="2015-05-22T00:00:00"/>
    <n v="1"/>
    <m/>
    <m/>
  </r>
  <r>
    <x v="15"/>
    <x v="57"/>
    <s v="14786-1"/>
    <n v="9"/>
    <n v="9"/>
    <x v="823"/>
    <d v="2015-05-14T00:00:00"/>
    <n v="1"/>
    <m/>
    <m/>
  </r>
  <r>
    <x v="15"/>
    <x v="33"/>
    <s v="14878-1"/>
    <n v="10"/>
    <n v="10"/>
    <x v="823"/>
    <d v="2015-05-11T00:00:00"/>
    <n v="1"/>
    <m/>
    <m/>
  </r>
  <r>
    <x v="462"/>
    <x v="1871"/>
    <s v="14959-2"/>
    <n v="10"/>
    <n v="10"/>
    <x v="823"/>
    <d v="2015-05-08T00:00:00"/>
    <n v="1"/>
    <m/>
    <m/>
  </r>
  <r>
    <x v="279"/>
    <x v="692"/>
    <s v="15001-1"/>
    <n v="1"/>
    <n v="1"/>
    <x v="823"/>
    <d v="2015-05-07T00:00:00"/>
    <n v="1"/>
    <m/>
    <m/>
  </r>
  <r>
    <x v="95"/>
    <x v="111"/>
    <s v="14805-2"/>
    <n v="75"/>
    <n v="75"/>
    <x v="823"/>
    <d v="2015-05-12T00:00:00"/>
    <n v="1"/>
    <m/>
    <m/>
  </r>
  <r>
    <x v="435"/>
    <x v="176"/>
    <s v="14951-3"/>
    <n v="150"/>
    <n v="150"/>
    <x v="823"/>
    <d v="2015-05-08T00:00:00"/>
    <n v="1"/>
    <m/>
    <m/>
  </r>
  <r>
    <x v="473"/>
    <x v="1872"/>
    <s v="14915-2"/>
    <n v="25"/>
    <n v="25"/>
    <x v="823"/>
    <d v="2015-05-15T00:00:00"/>
    <n v="1"/>
    <m/>
    <m/>
  </r>
  <r>
    <x v="6"/>
    <x v="107"/>
    <s v="14905-1"/>
    <n v="50"/>
    <n v="52"/>
    <x v="823"/>
    <d v="2015-05-07T00:00:00"/>
    <n v="1"/>
    <m/>
    <m/>
  </r>
  <r>
    <x v="4"/>
    <x v="1778"/>
    <s v="14898-1"/>
    <n v="100"/>
    <n v="100"/>
    <x v="823"/>
    <d v="2015-05-06T00:00:00"/>
    <n v="1"/>
    <m/>
    <m/>
  </r>
  <r>
    <x v="252"/>
    <x v="1502"/>
    <s v="14998-1"/>
    <n v="10"/>
    <n v="10"/>
    <x v="823"/>
    <d v="2015-05-05T00:00:00"/>
    <n v="1"/>
    <m/>
    <m/>
  </r>
  <r>
    <x v="156"/>
    <x v="1873"/>
    <s v="14920-1"/>
    <n v="50"/>
    <n v="50"/>
    <x v="825"/>
    <d v="2015-05-08T00:00:00"/>
    <n v="1"/>
    <m/>
    <m/>
  </r>
  <r>
    <x v="116"/>
    <x v="274"/>
    <s v="14940-1"/>
    <n v="200"/>
    <n v="200"/>
    <x v="825"/>
    <d v="2015-05-12T00:00:00"/>
    <n v="1"/>
    <m/>
    <m/>
  </r>
  <r>
    <x v="191"/>
    <x v="692"/>
    <s v="15014-1"/>
    <n v="4"/>
    <n v="4"/>
    <x v="825"/>
    <d v="2015-05-12T00:00:00"/>
    <n v="1"/>
    <m/>
    <m/>
  </r>
  <r>
    <x v="191"/>
    <x v="692"/>
    <s v="2"/>
    <n v="3"/>
    <n v="3"/>
    <x v="825"/>
    <d v="2015-05-12T00:00:00"/>
    <n v="1"/>
    <m/>
    <m/>
  </r>
  <r>
    <x v="426"/>
    <x v="1797"/>
    <s v="15019-1"/>
    <n v="6"/>
    <n v="6"/>
    <x v="826"/>
    <d v="2015-05-08T00:00:00"/>
    <n v="1"/>
    <m/>
    <m/>
  </r>
  <r>
    <x v="210"/>
    <x v="829"/>
    <s v="14958-1"/>
    <n v="46"/>
    <n v="46"/>
    <x v="826"/>
    <d v="2015-05-08T00:00:00"/>
    <n v="1"/>
    <m/>
    <m/>
  </r>
  <r>
    <x v="210"/>
    <x v="829"/>
    <s v="2"/>
    <n v="180"/>
    <n v="180"/>
    <x v="826"/>
    <d v="2015-05-08T00:00:00"/>
    <n v="1"/>
    <m/>
    <m/>
  </r>
  <r>
    <x v="405"/>
    <x v="1541"/>
    <s v="14909-2"/>
    <n v="250"/>
    <n v="250"/>
    <x v="827"/>
    <d v="2015-05-14T00:00:00"/>
    <n v="1"/>
    <m/>
    <m/>
  </r>
  <r>
    <x v="15"/>
    <x v="858"/>
    <s v="14818-1"/>
    <n v="26"/>
    <n v="26"/>
    <x v="827"/>
    <d v="2015-05-18T00:00:00"/>
    <n v="1"/>
    <m/>
    <m/>
  </r>
  <r>
    <x v="160"/>
    <x v="692"/>
    <s v="1499-1"/>
    <n v="3200"/>
    <n v="800"/>
    <x v="827"/>
    <d v="2015-07-08T00:00:00"/>
    <n v="1"/>
    <m/>
    <m/>
  </r>
  <r>
    <x v="179"/>
    <x v="235"/>
    <s v="14938-1"/>
    <n v="2000"/>
    <n v="2000"/>
    <x v="827"/>
    <d v="2015-05-15T00:00:00"/>
    <n v="1"/>
    <m/>
    <m/>
  </r>
  <r>
    <x v="426"/>
    <x v="1797"/>
    <s v="15031-1"/>
    <n v="6"/>
    <n v="6"/>
    <x v="827"/>
    <d v="2015-05-11T00:00:00"/>
    <n v="1"/>
    <m/>
    <m/>
  </r>
  <r>
    <x v="15"/>
    <x v="21"/>
    <s v="14935-1"/>
    <n v="25"/>
    <n v="25"/>
    <x v="828"/>
    <d v="2015-05-13T00:00:00"/>
    <n v="1"/>
    <m/>
    <m/>
  </r>
  <r>
    <x v="15"/>
    <x v="556"/>
    <s v="14778-1"/>
    <n v="5"/>
    <n v="5"/>
    <x v="828"/>
    <d v="2015-05-19T00:00:00"/>
    <n v="1"/>
    <m/>
    <m/>
  </r>
  <r>
    <x v="15"/>
    <x v="562"/>
    <s v="14779-1"/>
    <n v="5"/>
    <n v="5"/>
    <x v="828"/>
    <d v="2015-05-19T00:00:00"/>
    <n v="1"/>
    <m/>
    <m/>
  </r>
  <r>
    <x v="15"/>
    <x v="562"/>
    <s v="14788-1"/>
    <n v="5"/>
    <n v="5"/>
    <x v="828"/>
    <d v="2015-05-15T00:00:00"/>
    <n v="1"/>
    <m/>
    <m/>
  </r>
  <r>
    <x v="289"/>
    <x v="1553"/>
    <s v="14871-2"/>
    <n v="25"/>
    <n v="25"/>
    <x v="828"/>
    <d v="2015-05-15T00:00:00"/>
    <n v="1"/>
    <m/>
    <m/>
  </r>
  <r>
    <x v="63"/>
    <x v="1874"/>
    <s v="14962-1"/>
    <n v="15000"/>
    <n v="15029"/>
    <x v="828"/>
    <d v="2015-05-14T00:00:00"/>
    <n v="1"/>
    <m/>
    <m/>
  </r>
  <r>
    <x v="163"/>
    <x v="1875"/>
    <s v="14989-1"/>
    <n v="20"/>
    <n v="20"/>
    <x v="828"/>
    <d v="2015-05-14T00:00:00"/>
    <n v="1"/>
    <m/>
    <m/>
  </r>
  <r>
    <x v="421"/>
    <x v="1876"/>
    <s v="14994-1"/>
    <n v="5"/>
    <n v="5"/>
    <x v="828"/>
    <d v="2015-05-15T00:00:00"/>
    <n v="1"/>
    <m/>
    <m/>
  </r>
  <r>
    <x v="18"/>
    <x v="1416"/>
    <s v="14930-2"/>
    <n v="250"/>
    <n v="250"/>
    <x v="828"/>
    <d v="2015-05-15T00:00:00"/>
    <n v="1"/>
    <m/>
    <m/>
  </r>
  <r>
    <x v="8"/>
    <x v="1521"/>
    <s v="14910-1"/>
    <n v="10"/>
    <n v="10"/>
    <x v="828"/>
    <d v="2015-05-13T00:00:00"/>
    <n v="1"/>
    <m/>
    <m/>
  </r>
  <r>
    <x v="187"/>
    <x v="857"/>
    <s v="14875-1"/>
    <n v="250"/>
    <n v="249"/>
    <x v="829"/>
    <d v="2015-06-11T00:00:00"/>
    <n v="1"/>
    <m/>
    <s v="ONE DIODE SHORT FROM CUSTOMER"/>
  </r>
  <r>
    <x v="29"/>
    <x v="365"/>
    <s v="15032-1"/>
    <n v="20"/>
    <n v="20"/>
    <x v="829"/>
    <d v="2015-05-14T00:00:00"/>
    <n v="1"/>
    <m/>
    <m/>
  </r>
  <r>
    <x v="8"/>
    <x v="1877"/>
    <s v="15000-1"/>
    <n v="200"/>
    <n v="100"/>
    <x v="829"/>
    <d v="2015-05-15T00:00:00"/>
    <n v="1"/>
    <m/>
    <m/>
  </r>
  <r>
    <x v="285"/>
    <x v="692"/>
    <s v="15043-1"/>
    <n v="3"/>
    <n v="3"/>
    <x v="830"/>
    <d v="2015-05-21T00:00:00"/>
    <n v="1"/>
    <m/>
    <m/>
  </r>
  <r>
    <x v="210"/>
    <x v="829"/>
    <s v="15044-1"/>
    <n v="45"/>
    <n v="45"/>
    <x v="830"/>
    <d v="2015-05-18T00:00:00"/>
    <n v="1"/>
    <m/>
    <m/>
  </r>
  <r>
    <x v="88"/>
    <x v="1697"/>
    <s v="14941-2"/>
    <n v="5"/>
    <n v="5"/>
    <x v="830"/>
    <d v="2015-05-18T00:00:00"/>
    <n v="1"/>
    <m/>
    <m/>
  </r>
  <r>
    <x v="88"/>
    <x v="1697"/>
    <s v="3"/>
    <n v="1"/>
    <n v="1"/>
    <x v="830"/>
    <d v="2015-05-18T00:00:00"/>
    <n v="1"/>
    <m/>
    <m/>
  </r>
  <r>
    <x v="42"/>
    <x v="824"/>
    <s v="14960-2"/>
    <n v="100"/>
    <n v="100"/>
    <x v="830"/>
    <d v="2015-05-19T00:00:00"/>
    <n v="1"/>
    <m/>
    <m/>
  </r>
  <r>
    <x v="345"/>
    <x v="1272"/>
    <s v="14963-1"/>
    <n v="25"/>
    <n v="25"/>
    <x v="830"/>
    <d v="2015-05-15T00:00:00"/>
    <n v="1"/>
    <m/>
    <m/>
  </r>
  <r>
    <x v="433"/>
    <x v="692"/>
    <s v="15023-1"/>
    <n v="113"/>
    <n v="113"/>
    <x v="830"/>
    <d v="2015-05-15T00:00:00"/>
    <n v="1"/>
    <m/>
    <m/>
  </r>
  <r>
    <x v="8"/>
    <x v="1877"/>
    <s v="15000-1"/>
    <n v="200"/>
    <n v="100"/>
    <x v="830"/>
    <d v="2015-05-15T00:00:00"/>
    <n v="1"/>
    <m/>
    <m/>
  </r>
  <r>
    <x v="18"/>
    <x v="1814"/>
    <s v="14925-3"/>
    <n v="60"/>
    <n v="60"/>
    <x v="831"/>
    <d v="2015-05-25T00:00:00"/>
    <n v="1"/>
    <m/>
    <m/>
  </r>
  <r>
    <x v="53"/>
    <x v="1523"/>
    <s v="14971-1"/>
    <n v="50"/>
    <n v="50"/>
    <x v="831"/>
    <d v="2015-05-18T00:00:00"/>
    <n v="1"/>
    <m/>
    <m/>
  </r>
  <r>
    <x v="53"/>
    <x v="932"/>
    <s v="14988-1"/>
    <n v="100"/>
    <n v="100"/>
    <x v="831"/>
    <d v="2015-05-18T00:00:00"/>
    <n v="1"/>
    <m/>
    <m/>
  </r>
  <r>
    <x v="53"/>
    <x v="1524"/>
    <s v="14971-2"/>
    <n v="50"/>
    <n v="50"/>
    <x v="831"/>
    <d v="2015-05-18T00:00:00"/>
    <n v="1"/>
    <m/>
    <m/>
  </r>
  <r>
    <x v="53"/>
    <x v="939"/>
    <s v="14988-2"/>
    <n v="100"/>
    <n v="100"/>
    <x v="831"/>
    <d v="2015-05-18T00:00:00"/>
    <n v="1"/>
    <m/>
    <m/>
  </r>
  <r>
    <x v="373"/>
    <x v="465"/>
    <s v="14951-4"/>
    <n v="150"/>
    <n v="150"/>
    <x v="831"/>
    <d v="2015-05-22T00:00:00"/>
    <n v="1"/>
    <m/>
    <m/>
  </r>
  <r>
    <x v="8"/>
    <x v="1630"/>
    <s v="14944-1"/>
    <n v="400"/>
    <n v="400"/>
    <x v="831"/>
    <d v="2015-05-22T00:00:00"/>
    <n v="1"/>
    <m/>
    <m/>
  </r>
  <r>
    <x v="8"/>
    <x v="69"/>
    <s v="14944-3"/>
    <n v="400"/>
    <n v="400"/>
    <x v="831"/>
    <d v="2015-05-22T00:00:00"/>
    <n v="1"/>
    <m/>
    <m/>
  </r>
  <r>
    <x v="191"/>
    <x v="446"/>
    <s v="14357-6"/>
    <n v="125"/>
    <n v="125"/>
    <x v="832"/>
    <d v="2015-05-18T00:00:00"/>
    <n v="1"/>
    <m/>
    <m/>
  </r>
  <r>
    <x v="90"/>
    <x v="1258"/>
    <s v="14834-2"/>
    <n v="110"/>
    <n v="110"/>
    <x v="832"/>
    <d v="2015-05-22T00:00:00"/>
    <n v="1"/>
    <m/>
    <m/>
  </r>
  <r>
    <x v="90"/>
    <x v="1258"/>
    <s v="14979-1"/>
    <n v="110"/>
    <n v="110"/>
    <x v="832"/>
    <d v="2015-05-22T00:00:00"/>
    <n v="1"/>
    <m/>
    <m/>
  </r>
  <r>
    <x v="385"/>
    <x v="1841"/>
    <s v="14984-1"/>
    <n v="25"/>
    <n v="25"/>
    <x v="832"/>
    <d v="2015-05-18T00:00:00"/>
    <n v="1"/>
    <m/>
    <m/>
  </r>
  <r>
    <x v="63"/>
    <x v="214"/>
    <s v="14977-1"/>
    <n v="15000"/>
    <n v="15030"/>
    <x v="832"/>
    <d v="2015-05-22T00:00:00"/>
    <n v="1"/>
    <m/>
    <m/>
  </r>
  <r>
    <x v="63"/>
    <x v="767"/>
    <s v="14961-1"/>
    <n v="10000"/>
    <n v="10080"/>
    <x v="832"/>
    <d v="2015-05-20T00:00:00"/>
    <n v="1"/>
    <m/>
    <m/>
  </r>
  <r>
    <x v="18"/>
    <x v="1380"/>
    <s v="14980-1"/>
    <n v="25"/>
    <n v="25"/>
    <x v="832"/>
    <d v="2015-05-22T00:00:00"/>
    <n v="1"/>
    <m/>
    <m/>
  </r>
  <r>
    <x v="145"/>
    <x v="786"/>
    <s v="15049-1"/>
    <n v="50"/>
    <n v="50"/>
    <x v="832"/>
    <d v="2015-05-15T00:00:00"/>
    <n v="1"/>
    <m/>
    <m/>
  </r>
  <r>
    <x v="145"/>
    <x v="1715"/>
    <s v="2"/>
    <n v="50"/>
    <n v="50"/>
    <x v="832"/>
    <d v="2015-05-15T00:00:00"/>
    <n v="1"/>
    <m/>
    <m/>
  </r>
  <r>
    <x v="226"/>
    <x v="1009"/>
    <s v="14992-1"/>
    <n v="25"/>
    <n v="25"/>
    <x v="832"/>
    <d v="2015-05-22T00:00:00"/>
    <n v="1"/>
    <m/>
    <m/>
  </r>
  <r>
    <x v="50"/>
    <x v="1851"/>
    <s v="14923-3"/>
    <n v="50"/>
    <n v="50"/>
    <x v="832"/>
    <d v="2015-05-18T00:00:00"/>
    <n v="1"/>
    <m/>
    <m/>
  </r>
  <r>
    <x v="474"/>
    <x v="1878"/>
    <s v="15028-2"/>
    <n v="25"/>
    <n v="1"/>
    <x v="832"/>
    <d v="2015-05-18T00:00:00"/>
    <n v="1"/>
    <m/>
    <s v="SAMPLE"/>
  </r>
  <r>
    <x v="162"/>
    <x v="1879"/>
    <s v="15013-2"/>
    <n v="2"/>
    <n v="2"/>
    <x v="832"/>
    <d v="2015-05-20T00:00:00"/>
    <n v="1"/>
    <m/>
    <m/>
  </r>
  <r>
    <x v="475"/>
    <x v="1880"/>
    <s v="15004-1"/>
    <n v="5"/>
    <n v="5"/>
    <x v="832"/>
    <d v="2015-05-18T00:00:00"/>
    <n v="1"/>
    <m/>
    <m/>
  </r>
  <r>
    <x v="8"/>
    <x v="138"/>
    <s v="14944-4"/>
    <n v="400"/>
    <n v="175"/>
    <x v="833"/>
    <d v="2015-05-22T00:00:00"/>
    <n v="1"/>
    <m/>
    <m/>
  </r>
  <r>
    <x v="8"/>
    <x v="70"/>
    <s v="2"/>
    <n v="400"/>
    <n v="400"/>
    <x v="833"/>
    <d v="2015-05-22T00:00:00"/>
    <n v="1"/>
    <m/>
    <m/>
  </r>
  <r>
    <x v="8"/>
    <x v="623"/>
    <s v="14932-1"/>
    <n v="250"/>
    <n v="200"/>
    <x v="833"/>
    <d v="2015-05-22T00:00:00"/>
    <n v="1"/>
    <m/>
    <m/>
  </r>
  <r>
    <x v="13"/>
    <x v="926"/>
    <s v="14668-3"/>
    <n v="50"/>
    <n v="50"/>
    <x v="833"/>
    <d v="2015-06-01T00:00:00"/>
    <n v="1"/>
    <m/>
    <m/>
  </r>
  <r>
    <x v="186"/>
    <x v="1580"/>
    <s v="14921-1"/>
    <n v="150"/>
    <n v="150"/>
    <x v="833"/>
    <d v="2015-05-22T00:00:00"/>
    <n v="1"/>
    <m/>
    <m/>
  </r>
  <r>
    <x v="433"/>
    <x v="1768"/>
    <s v="14981-2"/>
    <n v="5"/>
    <n v="5"/>
    <x v="833"/>
    <d v="2015-05-22T00:00:00"/>
    <n v="1"/>
    <m/>
    <m/>
  </r>
  <r>
    <x v="365"/>
    <x v="1823"/>
    <s v="14946-2"/>
    <n v="60"/>
    <n v="60"/>
    <x v="833"/>
    <d v="2015-05-20T00:00:00"/>
    <n v="1"/>
    <m/>
    <m/>
  </r>
  <r>
    <x v="15"/>
    <x v="562"/>
    <s v="14855-1"/>
    <n v="6"/>
    <n v="6"/>
    <x v="834"/>
    <d v="2015-06-01T00:00:00"/>
    <n v="1"/>
    <m/>
    <m/>
  </r>
  <r>
    <x v="15"/>
    <x v="182"/>
    <s v="14936-1"/>
    <n v="6"/>
    <n v="6"/>
    <x v="834"/>
    <d v="2015-05-27T00:00:00"/>
    <n v="1"/>
    <m/>
    <m/>
  </r>
  <r>
    <x v="16"/>
    <x v="1881"/>
    <s v="15058-1"/>
    <n v="10"/>
    <n v="10"/>
    <x v="834"/>
    <d v="2015-05-21T00:00:00"/>
    <n v="1"/>
    <m/>
    <m/>
  </r>
  <r>
    <x v="404"/>
    <x v="1882"/>
    <s v="14982-1"/>
    <n v="2"/>
    <n v="2"/>
    <x v="834"/>
    <d v="2015-05-22T00:00:00"/>
    <n v="1"/>
    <m/>
    <m/>
  </r>
  <r>
    <x v="476"/>
    <x v="1883"/>
    <s v="14969-2"/>
    <n v="99"/>
    <n v="99"/>
    <x v="834"/>
    <d v="2015-05-21T00:00:00"/>
    <n v="1"/>
    <m/>
    <m/>
  </r>
  <r>
    <x v="464"/>
    <x v="1884"/>
    <s v="15002-2"/>
    <n v="100"/>
    <n v="100"/>
    <x v="834"/>
    <d v="2015-05-21T00:00:00"/>
    <n v="1"/>
    <m/>
    <m/>
  </r>
  <r>
    <x v="447"/>
    <x v="1804"/>
    <s v="15040-1"/>
    <n v="100"/>
    <n v="100"/>
    <x v="835"/>
    <d v="2015-05-22T00:00:00"/>
    <n v="1"/>
    <m/>
    <m/>
  </r>
  <r>
    <x v="477"/>
    <x v="1885"/>
    <s v="15054-1"/>
    <n v="20"/>
    <n v="20"/>
    <x v="835"/>
    <d v="2015-05-22T00:00:00"/>
    <n v="1"/>
    <m/>
    <m/>
  </r>
  <r>
    <x v="478"/>
    <x v="1886"/>
    <s v="15050-2"/>
    <n v="5"/>
    <n v="5"/>
    <x v="836"/>
    <d v="2015-05-22T00:00:00"/>
    <n v="1"/>
    <m/>
    <m/>
  </r>
  <r>
    <x v="160"/>
    <x v="1887"/>
    <s v="15029-2"/>
    <n v="40"/>
    <n v="40"/>
    <x v="836"/>
    <d v="2015-05-21T00:00:00"/>
    <n v="1"/>
    <m/>
    <m/>
  </r>
  <r>
    <x v="8"/>
    <x v="623"/>
    <s v="14932-1"/>
    <n v="250"/>
    <n v="50"/>
    <x v="836"/>
    <d v="2015-05-22T00:00:00"/>
    <n v="1"/>
    <m/>
    <m/>
  </r>
  <r>
    <x v="210"/>
    <x v="1888"/>
    <s v="15008-1"/>
    <n v="25"/>
    <n v="25"/>
    <x v="836"/>
    <d v="2015-05-25T00:00:00"/>
    <n v="1"/>
    <m/>
    <m/>
  </r>
  <r>
    <x v="210"/>
    <x v="1889"/>
    <s v="2"/>
    <n v="25"/>
    <n v="25"/>
    <x v="836"/>
    <d v="2015-05-25T00:00:00"/>
    <n v="1"/>
    <m/>
    <m/>
  </r>
  <r>
    <x v="210"/>
    <x v="1890"/>
    <s v="15009-1"/>
    <n v="10"/>
    <n v="10"/>
    <x v="836"/>
    <d v="2015-05-25T00:00:00"/>
    <n v="1"/>
    <m/>
    <m/>
  </r>
  <r>
    <x v="210"/>
    <x v="1891"/>
    <s v="2"/>
    <n v="20"/>
    <n v="20"/>
    <x v="836"/>
    <d v="2015-05-25T00:00:00"/>
    <n v="1"/>
    <m/>
    <m/>
  </r>
  <r>
    <x v="18"/>
    <x v="1814"/>
    <s v="14925-4"/>
    <n v="35"/>
    <n v="35"/>
    <x v="836"/>
    <d v="2015-06-03T00:00:00"/>
    <n v="1"/>
    <m/>
    <m/>
  </r>
  <r>
    <x v="339"/>
    <x v="692"/>
    <s v="15093-1"/>
    <n v="6"/>
    <n v="6"/>
    <x v="837"/>
    <d v="2015-05-29T00:00:00"/>
    <n v="1"/>
    <m/>
    <m/>
  </r>
  <r>
    <x v="90"/>
    <x v="204"/>
    <s v="14966-1"/>
    <n v="100"/>
    <n v="100"/>
    <x v="837"/>
    <d v="2015-06-01T00:00:00"/>
    <n v="1"/>
    <m/>
    <m/>
  </r>
  <r>
    <x v="15"/>
    <x v="57"/>
    <s v="14889-1"/>
    <n v="5"/>
    <n v="5"/>
    <x v="837"/>
    <d v="2015-06-01T00:00:00"/>
    <n v="1"/>
    <m/>
    <m/>
  </r>
  <r>
    <x v="15"/>
    <x v="562"/>
    <s v="14808-1"/>
    <n v="7"/>
    <n v="7"/>
    <x v="837"/>
    <d v="2015-05-29T00:00:00"/>
    <n v="1"/>
    <m/>
    <m/>
  </r>
  <r>
    <x v="45"/>
    <x v="212"/>
    <s v="15041-1"/>
    <n v="100"/>
    <n v="100"/>
    <x v="837"/>
    <d v="2015-05-25T00:00:00"/>
    <n v="1"/>
    <m/>
    <m/>
  </r>
  <r>
    <x v="16"/>
    <x v="1892"/>
    <s v="15037-1"/>
    <n v="2"/>
    <n v="2"/>
    <x v="837"/>
    <d v="2015-05-27T00:00:00"/>
    <n v="1"/>
    <m/>
    <m/>
  </r>
  <r>
    <x v="63"/>
    <x v="649"/>
    <s v="14995-1"/>
    <n v="1500"/>
    <n v="1500"/>
    <x v="837"/>
    <d v="2015-05-29T00:00:00"/>
    <n v="1"/>
    <m/>
    <m/>
  </r>
  <r>
    <x v="63"/>
    <x v="565"/>
    <s v="14996-1"/>
    <n v="1500"/>
    <n v="1500"/>
    <x v="837"/>
    <d v="2015-05-29T00:00:00"/>
    <n v="1"/>
    <m/>
    <m/>
  </r>
  <r>
    <x v="403"/>
    <x v="45"/>
    <s v="14997-1"/>
    <n v="250"/>
    <n v="250"/>
    <x v="837"/>
    <d v="2015-05-27T00:00:00"/>
    <n v="1"/>
    <m/>
    <m/>
  </r>
  <r>
    <x v="33"/>
    <x v="1893"/>
    <s v="15033-1"/>
    <n v="200"/>
    <n v="200"/>
    <x v="837"/>
    <d v="2015-05-28T00:00:00"/>
    <n v="1"/>
    <m/>
    <m/>
  </r>
  <r>
    <x v="33"/>
    <x v="1894"/>
    <s v="2"/>
    <n v="200"/>
    <n v="200"/>
    <x v="837"/>
    <d v="2015-05-28T00:00:00"/>
    <n v="1"/>
    <m/>
    <m/>
  </r>
  <r>
    <x v="33"/>
    <x v="169"/>
    <s v="3"/>
    <n v="208"/>
    <n v="208"/>
    <x v="837"/>
    <d v="2015-05-28T00:00:00"/>
    <n v="1"/>
    <m/>
    <m/>
  </r>
  <r>
    <x v="33"/>
    <x v="169"/>
    <s v="4"/>
    <n v="104"/>
    <n v="104"/>
    <x v="837"/>
    <d v="2015-05-28T00:00:00"/>
    <n v="1"/>
    <m/>
    <m/>
  </r>
  <r>
    <x v="33"/>
    <x v="169"/>
    <s v="5"/>
    <n v="104"/>
    <n v="104"/>
    <x v="837"/>
    <d v="2015-05-28T00:00:00"/>
    <n v="1"/>
    <m/>
    <m/>
  </r>
  <r>
    <x v="49"/>
    <x v="1395"/>
    <s v="14894-2"/>
    <n v="30"/>
    <n v="30"/>
    <x v="837"/>
    <d v="2015-05-29T00:00:00"/>
    <n v="1"/>
    <m/>
    <m/>
  </r>
  <r>
    <x v="47"/>
    <x v="1411"/>
    <s v="14972-1"/>
    <n v="10"/>
    <n v="10"/>
    <x v="837"/>
    <d v="2015-05-26T00:00:00"/>
    <n v="1"/>
    <m/>
    <m/>
  </r>
  <r>
    <x v="455"/>
    <x v="1727"/>
    <s v="14918-2"/>
    <n v="100"/>
    <n v="100"/>
    <x v="837"/>
    <d v="2015-05-30T00:00:00"/>
    <n v="1"/>
    <m/>
    <m/>
  </r>
  <r>
    <x v="16"/>
    <x v="23"/>
    <s v="14987-1"/>
    <n v="20"/>
    <n v="20"/>
    <x v="838"/>
    <d v="2015-05-29T00:00:00"/>
    <n v="1"/>
    <m/>
    <m/>
  </r>
  <r>
    <x v="475"/>
    <x v="848"/>
    <s v="14648-1"/>
    <n v="33"/>
    <n v="33"/>
    <x v="838"/>
    <d v="2015-06-01T00:00:00"/>
    <n v="1"/>
    <m/>
    <m/>
  </r>
  <r>
    <x v="8"/>
    <x v="138"/>
    <s v="14944-1"/>
    <n v="400"/>
    <n v="250"/>
    <x v="838"/>
    <d v="2015-05-29T00:00:00"/>
    <n v="1"/>
    <m/>
    <m/>
  </r>
  <r>
    <x v="141"/>
    <x v="1895"/>
    <s v="15027-2"/>
    <n v="1"/>
    <n v="1"/>
    <x v="838"/>
    <d v="2015-05-29T00:00:00"/>
    <n v="1"/>
    <m/>
    <m/>
  </r>
  <r>
    <x v="15"/>
    <x v="435"/>
    <s v="15003-1"/>
    <n v="10"/>
    <n v="10"/>
    <x v="838"/>
    <d v="2015-05-29T00:00:00"/>
    <n v="1"/>
    <m/>
    <m/>
  </r>
  <r>
    <x v="95"/>
    <x v="96"/>
    <s v="15100-1"/>
    <n v="1"/>
    <n v="1"/>
    <x v="838"/>
    <d v="2015-06-05T00:00:00"/>
    <n v="1"/>
    <m/>
    <m/>
  </r>
  <r>
    <x v="95"/>
    <x v="692"/>
    <s v="15096-1"/>
    <n v="75"/>
    <n v="75"/>
    <x v="838"/>
    <d v="2015-05-29T00:00:00"/>
    <n v="1"/>
    <m/>
    <m/>
  </r>
  <r>
    <x v="160"/>
    <x v="692"/>
    <s v="14991-1/2"/>
    <n v="800"/>
    <n v="800"/>
    <x v="838"/>
    <d v="2015-06-05T00:00:00"/>
    <n v="1"/>
    <m/>
    <m/>
  </r>
  <r>
    <x v="426"/>
    <x v="1797"/>
    <s v="15107-1"/>
    <n v="1"/>
    <n v="1"/>
    <x v="839"/>
    <d v="2015-05-27T00:00:00"/>
    <n v="1"/>
    <m/>
    <m/>
  </r>
  <r>
    <x v="63"/>
    <x v="330"/>
    <s v="15022-1"/>
    <n v="10000"/>
    <n v="10080"/>
    <x v="839"/>
    <d v="2015-06-04T00:00:00"/>
    <n v="1"/>
    <m/>
    <m/>
  </r>
  <r>
    <x v="18"/>
    <x v="86"/>
    <s v="15030-1"/>
    <n v="50"/>
    <n v="50"/>
    <x v="839"/>
    <d v="2015-06-04T00:00:00"/>
    <n v="1"/>
    <m/>
    <m/>
  </r>
  <r>
    <x v="29"/>
    <x v="365"/>
    <s v="15006-1"/>
    <n v="20"/>
    <n v="20"/>
    <x v="839"/>
    <d v="2015-06-01T00:00:00"/>
    <n v="1"/>
    <m/>
    <m/>
  </r>
  <r>
    <x v="285"/>
    <x v="380"/>
    <s v="14849-2"/>
    <n v="100"/>
    <n v="100"/>
    <x v="839"/>
    <d v="2015-06-08T00:00:00"/>
    <n v="1"/>
    <m/>
    <m/>
  </r>
  <r>
    <x v="93"/>
    <x v="24"/>
    <s v="15024-1"/>
    <n v="100"/>
    <n v="100"/>
    <x v="839"/>
    <d v="2015-06-01T00:00:00"/>
    <n v="1"/>
    <m/>
    <m/>
  </r>
  <r>
    <x v="33"/>
    <x v="1896"/>
    <s v="15072-1"/>
    <n v="100"/>
    <n v="100"/>
    <x v="839"/>
    <d v="2015-06-02T00:00:00"/>
    <n v="1"/>
    <m/>
    <m/>
  </r>
  <r>
    <x v="33"/>
    <x v="1897"/>
    <s v="2"/>
    <n v="100"/>
    <n v="108"/>
    <x v="839"/>
    <d v="2015-06-02T00:00:00"/>
    <n v="1"/>
    <m/>
    <m/>
  </r>
  <r>
    <x v="49"/>
    <x v="1898"/>
    <s v="14950-2"/>
    <n v="12"/>
    <n v="12"/>
    <x v="839"/>
    <d v="2015-06-01T00:00:00"/>
    <n v="1"/>
    <m/>
    <m/>
  </r>
  <r>
    <x v="47"/>
    <x v="988"/>
    <s v="15053-1"/>
    <n v="10"/>
    <n v="10"/>
    <x v="839"/>
    <d v="2015-06-02T00:00:00"/>
    <n v="1"/>
    <m/>
    <m/>
  </r>
  <r>
    <x v="47"/>
    <x v="1390"/>
    <s v="15052-1"/>
    <n v="20"/>
    <n v="20"/>
    <x v="839"/>
    <d v="2015-06-02T00:00:00"/>
    <n v="1"/>
    <m/>
    <m/>
  </r>
  <r>
    <x v="479"/>
    <x v="1899"/>
    <s v="15051-1"/>
    <n v="3"/>
    <n v="3"/>
    <x v="839"/>
    <d v="2015-06-01T00:00:00"/>
    <n v="1"/>
    <m/>
    <m/>
  </r>
  <r>
    <x v="426"/>
    <x v="1797"/>
    <s v="15113-1"/>
    <n v="6"/>
    <n v="6"/>
    <x v="839"/>
    <d v="2015-05-27T00:00:00"/>
    <n v="1"/>
    <m/>
    <m/>
  </r>
  <r>
    <x v="178"/>
    <x v="1900"/>
    <s v="15094-2"/>
    <n v="7"/>
    <n v="7"/>
    <x v="840"/>
    <d v="2015-06-05T00:00:00"/>
    <n v="1"/>
    <m/>
    <m/>
  </r>
  <r>
    <x v="49"/>
    <x v="1722"/>
    <s v="14885-2"/>
    <n v="15"/>
    <n v="15"/>
    <x v="840"/>
    <d v="2015-06-05T00:00:00"/>
    <n v="1"/>
    <m/>
    <s v="PARTS SUPPLY LATE"/>
  </r>
  <r>
    <x v="225"/>
    <x v="752"/>
    <s v="15042-2"/>
    <n v="500"/>
    <n v="500"/>
    <x v="840"/>
    <d v="2015-06-09T00:00:00"/>
    <n v="1"/>
    <m/>
    <m/>
  </r>
  <r>
    <x v="385"/>
    <x v="1604"/>
    <s v="15065-2"/>
    <n v="50"/>
    <n v="50"/>
    <x v="840"/>
    <d v="2015-06-01T00:00:00"/>
    <n v="1"/>
    <m/>
    <m/>
  </r>
  <r>
    <x v="6"/>
    <x v="826"/>
    <s v="14848-1"/>
    <n v="50"/>
    <n v="50"/>
    <x v="840"/>
    <d v="2015-06-01T00:00:00"/>
    <n v="1"/>
    <m/>
    <m/>
  </r>
  <r>
    <x v="33"/>
    <x v="1508"/>
    <s v="15045-1"/>
    <n v="208"/>
    <n v="208"/>
    <x v="840"/>
    <d v="2015-06-04T00:00:00"/>
    <n v="1"/>
    <m/>
    <m/>
  </r>
  <r>
    <x v="33"/>
    <x v="169"/>
    <s v="2"/>
    <n v="104"/>
    <n v="104"/>
    <x v="840"/>
    <d v="2015-06-04T00:00:00"/>
    <n v="1"/>
    <m/>
    <m/>
  </r>
  <r>
    <x v="33"/>
    <x v="169"/>
    <s v="3"/>
    <n v="104"/>
    <n v="104"/>
    <x v="840"/>
    <d v="2015-06-04T00:00:00"/>
    <n v="1"/>
    <m/>
    <m/>
  </r>
  <r>
    <x v="404"/>
    <x v="1882"/>
    <s v="15106-1"/>
    <n v="2"/>
    <n v="2"/>
    <x v="840"/>
    <d v="2015-05-29T00:00:00"/>
    <n v="1"/>
    <m/>
    <m/>
  </r>
  <r>
    <x v="15"/>
    <x v="556"/>
    <s v="14854-1"/>
    <n v="10"/>
    <n v="10"/>
    <x v="841"/>
    <d v="2015-06-08T00:00:00"/>
    <n v="1"/>
    <m/>
    <m/>
  </r>
  <r>
    <x v="254"/>
    <x v="206"/>
    <s v="14947-1"/>
    <n v="500"/>
    <n v="500"/>
    <x v="841"/>
    <d v="2015-06-05T00:00:00"/>
    <n v="1"/>
    <m/>
    <m/>
  </r>
  <r>
    <x v="480"/>
    <x v="1901"/>
    <s v="15102-1"/>
    <n v="3"/>
    <n v="3"/>
    <x v="841"/>
    <d v="2015-06-03T00:00:00"/>
    <n v="1"/>
    <m/>
    <m/>
  </r>
  <r>
    <x v="90"/>
    <x v="366"/>
    <s v="15119-1"/>
    <n v="446"/>
    <n v="446"/>
    <x v="841"/>
    <d v="2015-06-05T00:00:00"/>
    <n v="1"/>
    <m/>
    <m/>
  </r>
  <r>
    <x v="90"/>
    <x v="473"/>
    <s v="15123-1"/>
    <n v="500"/>
    <n v="500"/>
    <x v="841"/>
    <d v="2015-06-05T00:00:00"/>
    <n v="1"/>
    <m/>
    <m/>
  </r>
  <r>
    <x v="156"/>
    <x v="1873"/>
    <s v="15038-1"/>
    <n v="100"/>
    <n v="100"/>
    <x v="841"/>
    <d v="2015-05-29T00:00:00"/>
    <n v="1"/>
    <m/>
    <s v="PARTS CAME LATE"/>
  </r>
  <r>
    <x v="160"/>
    <x v="692"/>
    <m/>
    <n v="2182"/>
    <n v="2182"/>
    <x v="842"/>
    <d v="2015-06-05T00:00:00"/>
    <n v="1"/>
    <m/>
    <m/>
  </r>
  <r>
    <x v="332"/>
    <x v="1222"/>
    <s v="15007-2"/>
    <n v="50"/>
    <n v="50"/>
    <x v="842"/>
    <d v="2015-06-15T00:00:00"/>
    <n v="1"/>
    <m/>
    <m/>
  </r>
  <r>
    <x v="444"/>
    <x v="1055"/>
    <s v="15062-4"/>
    <n v="50"/>
    <n v="50"/>
    <x v="842"/>
    <d v="2015-06-09T00:00:00"/>
    <n v="1"/>
    <m/>
    <m/>
  </r>
  <r>
    <x v="359"/>
    <x v="1862"/>
    <s v="14672-4"/>
    <n v="25"/>
    <n v="25"/>
    <x v="842"/>
    <d v="2015-06-05T00:00:00"/>
    <n v="1"/>
    <m/>
    <m/>
  </r>
  <r>
    <x v="179"/>
    <x v="235"/>
    <s v="15048-1"/>
    <n v="2000"/>
    <n v="2000"/>
    <x v="842"/>
    <d v="2015-06-08T00:00:00"/>
    <n v="1"/>
    <m/>
    <m/>
  </r>
  <r>
    <x v="187"/>
    <x v="1621"/>
    <s v="15034-2"/>
    <n v="500"/>
    <n v="500"/>
    <x v="842"/>
    <d v="2015-06-12T00:00:00"/>
    <n v="1"/>
    <m/>
    <m/>
  </r>
  <r>
    <x v="15"/>
    <x v="57"/>
    <s v="14937-1"/>
    <n v="7"/>
    <n v="7"/>
    <x v="842"/>
    <d v="2015-06-11T00:00:00"/>
    <n v="1"/>
    <m/>
    <m/>
  </r>
  <r>
    <x v="187"/>
    <x v="1241"/>
    <s v="15047-2"/>
    <n v="500"/>
    <n v="500"/>
    <x v="842"/>
    <d v="2015-06-16T00:00:00"/>
    <n v="1"/>
    <m/>
    <m/>
  </r>
  <r>
    <x v="191"/>
    <x v="439"/>
    <s v="14756-2"/>
    <n v="125"/>
    <n v="125"/>
    <x v="842"/>
    <d v="2015-06-03T00:00:00"/>
    <n v="1"/>
    <m/>
    <m/>
  </r>
  <r>
    <x v="131"/>
    <x v="162"/>
    <s v="15016-3"/>
    <n v="300"/>
    <n v="300"/>
    <x v="843"/>
    <d v="2015-06-12T00:00:00"/>
    <n v="1"/>
    <m/>
    <m/>
  </r>
  <r>
    <x v="131"/>
    <x v="167"/>
    <s v="4"/>
    <n v="200"/>
    <n v="200"/>
    <x v="843"/>
    <d v="2015-06-12T00:00:00"/>
    <n v="1"/>
    <m/>
    <m/>
  </r>
  <r>
    <x v="252"/>
    <x v="1902"/>
    <s v="15103-1"/>
    <n v="54"/>
    <n v="54"/>
    <x v="843"/>
    <d v="2015-06-05T00:00:00"/>
    <n v="1"/>
    <m/>
    <m/>
  </r>
  <r>
    <x v="4"/>
    <x v="1903"/>
    <s v="15079-1"/>
    <n v="10"/>
    <n v="10"/>
    <x v="843"/>
    <d v="2015-06-05T00:00:00"/>
    <n v="1"/>
    <m/>
    <m/>
  </r>
  <r>
    <x v="481"/>
    <x v="1904"/>
    <s v="15101-1"/>
    <n v="10"/>
    <n v="10"/>
    <x v="843"/>
    <d v="2015-06-12T00:00:00"/>
    <n v="1"/>
    <m/>
    <m/>
  </r>
  <r>
    <x v="131"/>
    <x v="62"/>
    <s v="15021-2"/>
    <n v="180"/>
    <n v="180"/>
    <x v="844"/>
    <d v="2015-06-05T00:00:00"/>
    <n v="1"/>
    <m/>
    <m/>
  </r>
  <r>
    <x v="482"/>
    <x v="1905"/>
    <s v="15124-1"/>
    <n v="6"/>
    <n v="6"/>
    <x v="844"/>
    <d v="2015-06-05T00:00:00"/>
    <n v="1"/>
    <m/>
    <m/>
  </r>
  <r>
    <x v="483"/>
    <x v="1906"/>
    <s v="14970-2"/>
    <n v="50"/>
    <n v="50"/>
    <x v="844"/>
    <d v="2015-06-08T00:00:00"/>
    <n v="1"/>
    <m/>
    <s v="ABOUT ASSY GIVE LATE RESPONSE"/>
  </r>
  <r>
    <x v="339"/>
    <x v="692"/>
    <s v="15132-1"/>
    <n v="2"/>
    <n v="2"/>
    <x v="844"/>
    <d v="2015-06-10T00:00:00"/>
    <n v="1"/>
    <m/>
    <m/>
  </r>
  <r>
    <x v="484"/>
    <x v="1216"/>
    <s v="15015-2"/>
    <n v="100"/>
    <n v="99"/>
    <x v="845"/>
    <d v="2015-06-04T00:00:00"/>
    <n v="1"/>
    <m/>
    <s v="APROVAL CAME LATE"/>
  </r>
  <r>
    <x v="191"/>
    <x v="96"/>
    <s v="15120-1"/>
    <n v="1"/>
    <n v="1"/>
    <x v="845"/>
    <d v="2015-06-10T00:00:00"/>
    <n v="1"/>
    <m/>
    <m/>
  </r>
  <r>
    <x v="190"/>
    <x v="998"/>
    <s v="15074-1"/>
    <n v="10"/>
    <n v="10"/>
    <x v="845"/>
    <d v="2015-06-08T00:00:00"/>
    <n v="1"/>
    <m/>
    <m/>
  </r>
  <r>
    <x v="15"/>
    <x v="556"/>
    <s v="14975-1"/>
    <n v="10"/>
    <n v="10"/>
    <x v="846"/>
    <d v="2015-06-15T00:00:00"/>
    <n v="1"/>
    <m/>
    <m/>
  </r>
  <r>
    <x v="15"/>
    <x v="562"/>
    <s v="14890-1"/>
    <n v="5"/>
    <n v="5"/>
    <x v="846"/>
    <d v="2015-06-15T00:00:00"/>
    <n v="1"/>
    <m/>
    <m/>
  </r>
  <r>
    <x v="15"/>
    <x v="57"/>
    <s v="14907-1"/>
    <n v="5"/>
    <n v="5"/>
    <x v="846"/>
    <d v="2015-06-15T00:00:00"/>
    <n v="1"/>
    <m/>
    <m/>
  </r>
  <r>
    <x v="8"/>
    <x v="653"/>
    <s v="15064-1"/>
    <n v="300"/>
    <n v="300"/>
    <x v="846"/>
    <d v="2015-06-11T00:00:00"/>
    <n v="1"/>
    <m/>
    <m/>
  </r>
  <r>
    <x v="279"/>
    <x v="96"/>
    <s v="15139-1"/>
    <n v="6"/>
    <n v="6"/>
    <x v="846"/>
    <d v="2015-06-08T00:00:00"/>
    <n v="1"/>
    <m/>
    <m/>
  </r>
  <r>
    <x v="15"/>
    <x v="182"/>
    <s v="15055-1"/>
    <n v="10"/>
    <n v="10"/>
    <x v="847"/>
    <d v="2015-06-10T00:00:00"/>
    <n v="1"/>
    <m/>
    <m/>
  </r>
  <r>
    <x v="15"/>
    <x v="858"/>
    <s v="15035-1"/>
    <n v="5"/>
    <n v="5"/>
    <x v="847"/>
    <d v="2015-06-10T00:00:00"/>
    <n v="1"/>
    <m/>
    <m/>
  </r>
  <r>
    <x v="445"/>
    <x v="1419"/>
    <s v="14741-2"/>
    <n v="8000"/>
    <n v="8000"/>
    <x v="847"/>
    <d v="2015-06-14T00:00:00"/>
    <n v="1"/>
    <m/>
    <m/>
  </r>
  <r>
    <x v="279"/>
    <x v="1348"/>
    <s v="15066-1"/>
    <n v="1"/>
    <n v="1"/>
    <x v="847"/>
    <d v="2015-06-10T00:00:00"/>
    <n v="1"/>
    <m/>
    <m/>
  </r>
  <r>
    <x v="35"/>
    <x v="1907"/>
    <s v="15146-1"/>
    <n v="5"/>
    <n v="5"/>
    <x v="847"/>
    <d v="2015-06-09T00:00:00"/>
    <n v="1"/>
    <m/>
    <m/>
  </r>
  <r>
    <x v="15"/>
    <x v="52"/>
    <s v="14903-1"/>
    <n v="6"/>
    <n v="6"/>
    <x v="848"/>
    <d v="2015-06-15T00:00:00"/>
    <n v="1"/>
    <m/>
    <m/>
  </r>
  <r>
    <x v="485"/>
    <x v="1908"/>
    <s v="15104-1"/>
    <n v="20"/>
    <n v="20"/>
    <x v="848"/>
    <d v="2015-06-11T00:00:00"/>
    <n v="1"/>
    <m/>
    <m/>
  </r>
  <r>
    <x v="485"/>
    <x v="1909"/>
    <s v="2"/>
    <n v="20"/>
    <n v="20"/>
    <x v="848"/>
    <d v="2015-06-11T00:00:00"/>
    <n v="1"/>
    <m/>
    <m/>
  </r>
  <r>
    <x v="225"/>
    <x v="96"/>
    <s v="15150-1"/>
    <n v="18"/>
    <n v="18"/>
    <x v="848"/>
    <d v="2015-06-16T00:00:00"/>
    <n v="1"/>
    <m/>
    <m/>
  </r>
  <r>
    <x v="480"/>
    <x v="96"/>
    <s v="15141-1"/>
    <n v="2"/>
    <n v="2"/>
    <x v="848"/>
    <d v="2015-06-12T00:00:00"/>
    <n v="1"/>
    <m/>
    <m/>
  </r>
  <r>
    <x v="18"/>
    <x v="1119"/>
    <s v="15063-1"/>
    <n v="250"/>
    <n v="250"/>
    <x v="848"/>
    <d v="2015-06-11T00:00:00"/>
    <n v="1"/>
    <m/>
    <m/>
  </r>
  <r>
    <x v="18"/>
    <x v="48"/>
    <s v="15063-2"/>
    <n v="500"/>
    <n v="450"/>
    <x v="848"/>
    <d v="2015-06-11T00:00:00"/>
    <n v="1"/>
    <m/>
    <m/>
  </r>
  <r>
    <x v="90"/>
    <x v="204"/>
    <s v="14791-1"/>
    <n v="100"/>
    <n v="100"/>
    <x v="848"/>
    <d v="2015-06-01T00:00:00"/>
    <n v="0"/>
    <m/>
    <m/>
  </r>
  <r>
    <x v="462"/>
    <x v="1910"/>
    <s v="15116-2"/>
    <n v="7"/>
    <n v="7"/>
    <x v="849"/>
    <d v="2015-06-12T00:00:00"/>
    <n v="1"/>
    <m/>
    <m/>
  </r>
  <r>
    <x v="6"/>
    <x v="1099"/>
    <s v="15071-2"/>
    <n v="25"/>
    <n v="25"/>
    <x v="849"/>
    <d v="2015-06-15T00:00:00"/>
    <n v="1"/>
    <m/>
    <m/>
  </r>
  <r>
    <x v="191"/>
    <x v="446"/>
    <s v="14357-7"/>
    <n v="125"/>
    <n v="125"/>
    <x v="849"/>
    <d v="2015-06-12T00:00:00"/>
    <n v="1"/>
    <m/>
    <m/>
  </r>
  <r>
    <x v="426"/>
    <x v="1797"/>
    <s v="15160-1"/>
    <n v="3"/>
    <n v="3"/>
    <x v="849"/>
    <d v="2015-06-11T00:00:00"/>
    <n v="1"/>
    <m/>
    <m/>
  </r>
  <r>
    <x v="291"/>
    <x v="89"/>
    <s v="151061-2"/>
    <n v="385"/>
    <n v="385"/>
    <x v="849"/>
    <d v="2015-06-16T00:00:00"/>
    <n v="1"/>
    <m/>
    <m/>
  </r>
  <r>
    <x v="18"/>
    <x v="1020"/>
    <s v="15154-1"/>
    <n v="10"/>
    <n v="10"/>
    <x v="850"/>
    <d v="2015-06-18T00:00:00"/>
    <n v="1"/>
    <m/>
    <m/>
  </r>
  <r>
    <x v="18"/>
    <x v="1035"/>
    <s v="15084-1"/>
    <n v="250"/>
    <n v="320"/>
    <x v="850"/>
    <d v="2015-06-17T00:00:00"/>
    <n v="1"/>
    <m/>
    <m/>
  </r>
  <r>
    <x v="462"/>
    <x v="1871"/>
    <s v="15078-2"/>
    <n v="190"/>
    <n v="190"/>
    <x v="850"/>
    <d v="2015-06-12T00:00:00"/>
    <n v="1"/>
    <m/>
    <m/>
  </r>
  <r>
    <x v="349"/>
    <x v="96"/>
    <s v="15143-1"/>
    <n v="5"/>
    <n v="5"/>
    <x v="850"/>
    <d v="2015-06-15T00:00:00"/>
    <n v="1"/>
    <m/>
    <m/>
  </r>
  <r>
    <x v="140"/>
    <x v="347"/>
    <s v="15095-2"/>
    <n v="500"/>
    <n v="500"/>
    <x v="851"/>
    <d v="2015-06-17T00:00:00"/>
    <n v="1"/>
    <m/>
    <m/>
  </r>
  <r>
    <x v="436"/>
    <x v="282"/>
    <s v="15081-1"/>
    <n v="50"/>
    <n v="50"/>
    <x v="851"/>
    <d v="2015-06-18T00:00:00"/>
    <n v="1"/>
    <m/>
    <m/>
  </r>
  <r>
    <x v="403"/>
    <x v="211"/>
    <s v="15105-1"/>
    <n v="50"/>
    <n v="50"/>
    <x v="851"/>
    <d v="2015-06-16T00:00:00"/>
    <n v="1"/>
    <m/>
    <m/>
  </r>
  <r>
    <x v="385"/>
    <x v="1911"/>
    <s v="15087-1"/>
    <n v="25"/>
    <n v="25"/>
    <x v="851"/>
    <d v="2015-06-22T00:00:00"/>
    <n v="1"/>
    <m/>
    <m/>
  </r>
  <r>
    <x v="426"/>
    <x v="1797"/>
    <s v="15174-1"/>
    <n v="6"/>
    <n v="6"/>
    <x v="851"/>
    <d v="2015-06-15T00:00:00"/>
    <n v="1"/>
    <m/>
    <m/>
  </r>
  <r>
    <x v="33"/>
    <x v="1040"/>
    <s v="15115-1"/>
    <n v="270"/>
    <n v="270"/>
    <x v="852"/>
    <d v="2015-06-19T00:00:00"/>
    <n v="1"/>
    <m/>
    <m/>
  </r>
  <r>
    <x v="33"/>
    <x v="1912"/>
    <s v="15115-2"/>
    <n v="270"/>
    <n v="270"/>
    <x v="852"/>
    <d v="2015-06-19T00:00:00"/>
    <n v="1"/>
    <m/>
    <m/>
  </r>
  <r>
    <x v="105"/>
    <x v="1864"/>
    <s v="15085-1"/>
    <n v="2500"/>
    <n v="2500"/>
    <x v="852"/>
    <d v="2015-06-19T00:00:00"/>
    <n v="1"/>
    <m/>
    <m/>
  </r>
  <r>
    <x v="100"/>
    <x v="502"/>
    <s v="15092-2"/>
    <n v="1000"/>
    <n v="1000"/>
    <x v="852"/>
    <d v="2015-06-18T00:00:00"/>
    <n v="1"/>
    <m/>
    <m/>
  </r>
  <r>
    <x v="100"/>
    <x v="1641"/>
    <s v="15091-2"/>
    <n v="1000"/>
    <n v="1000"/>
    <x v="852"/>
    <d v="2015-06-24T00:00:00"/>
    <n v="1"/>
    <m/>
    <m/>
  </r>
  <r>
    <x v="90"/>
    <x v="473"/>
    <s v="15184-1"/>
    <n v="500"/>
    <n v="500"/>
    <x v="852"/>
    <d v="2015-06-15T00:00:00"/>
    <n v="1"/>
    <m/>
    <m/>
  </r>
  <r>
    <x v="461"/>
    <x v="1624"/>
    <s v="15080-4"/>
    <n v="25"/>
    <n v="25"/>
    <x v="853"/>
    <d v="2015-06-25T00:00:00"/>
    <n v="1"/>
    <m/>
    <m/>
  </r>
  <r>
    <x v="461"/>
    <x v="1623"/>
    <s v="15080-3"/>
    <n v="25"/>
    <n v="25"/>
    <x v="853"/>
    <d v="2015-06-25T00:00:00"/>
    <n v="1"/>
    <m/>
    <m/>
  </r>
  <r>
    <x v="6"/>
    <x v="1098"/>
    <s v="15071-1"/>
    <n v="25"/>
    <n v="25"/>
    <x v="853"/>
    <d v="2015-06-17T00:00:00"/>
    <n v="1"/>
    <m/>
    <s v="original due date was 6/15, but they Oked a few days late"/>
  </r>
  <r>
    <x v="430"/>
    <x v="1246"/>
    <s v="15075-3"/>
    <n v="30"/>
    <n v="30"/>
    <x v="853"/>
    <d v="2015-06-23T00:00:00"/>
    <n v="1"/>
    <m/>
    <s v="original due date was 6/18, but Ket changed to 6/23"/>
  </r>
  <r>
    <x v="430"/>
    <x v="1245"/>
    <s v="15075-4"/>
    <n v="30"/>
    <n v="30"/>
    <x v="853"/>
    <d v="2015-06-23T00:00:00"/>
    <n v="1"/>
    <m/>
    <s v="original due date was 6/18, but Ket changed to 6/23"/>
  </r>
  <r>
    <x v="486"/>
    <x v="1913"/>
    <s v="15147-2"/>
    <n v="50"/>
    <n v="1"/>
    <x v="853"/>
    <d v="2015-06-16T00:00:00"/>
    <n v="1"/>
    <m/>
    <s v="shipped first article"/>
  </r>
  <r>
    <x v="18"/>
    <x v="48"/>
    <s v="15063-2"/>
    <n v="500"/>
    <n v="51"/>
    <x v="853"/>
    <d v="2015-06-11T00:00:00"/>
    <n v="0"/>
    <m/>
    <s v="second portion"/>
  </r>
  <r>
    <x v="444"/>
    <x v="1730"/>
    <s v="15073-3"/>
    <n v="12"/>
    <n v="12"/>
    <x v="853"/>
    <d v="2015-06-03T00:00:00"/>
    <n v="0"/>
    <m/>
    <m/>
  </r>
  <r>
    <x v="444"/>
    <x v="1914"/>
    <s v="15073-4"/>
    <n v="50"/>
    <n v="52"/>
    <x v="853"/>
    <d v="2015-06-03T00:00:00"/>
    <n v="0"/>
    <m/>
    <s v="Tony said a second PO should be coming for the 2 extra parts"/>
  </r>
  <r>
    <x v="291"/>
    <x v="122"/>
    <s v="15076-2"/>
    <n v="50"/>
    <n v="50"/>
    <x v="854"/>
    <d v="2015-06-18T00:00:00"/>
    <n v="1"/>
    <m/>
    <m/>
  </r>
  <r>
    <x v="487"/>
    <x v="1255"/>
    <s v="15097-2"/>
    <n v="100"/>
    <n v="100"/>
    <x v="854"/>
    <d v="2015-06-19T00:00:00"/>
    <n v="1"/>
    <m/>
    <m/>
  </r>
  <r>
    <x v="8"/>
    <x v="1643"/>
    <s v="15086-1"/>
    <n v="150"/>
    <n v="150"/>
    <x v="854"/>
    <d v="2015-06-18T00:00:00"/>
    <n v="1"/>
    <m/>
    <m/>
  </r>
  <r>
    <x v="50"/>
    <x v="1851"/>
    <s v="14923-4"/>
    <n v="50"/>
    <n v="50"/>
    <x v="854"/>
    <d v="2015-06-19T00:00:00"/>
    <n v="1"/>
    <m/>
    <m/>
  </r>
  <r>
    <x v="15"/>
    <x v="223"/>
    <s v="15059-1"/>
    <n v="5"/>
    <n v="5"/>
    <x v="854"/>
    <d v="2015-06-26T00:00:00"/>
    <n v="1"/>
    <m/>
    <m/>
  </r>
  <r>
    <x v="210"/>
    <x v="1915"/>
    <s v="15135-1"/>
    <n v="8"/>
    <n v="8"/>
    <x v="855"/>
    <d v="2015-06-16T00:00:00"/>
    <n v="0"/>
    <m/>
    <s v="labeling and final inspection were not done"/>
  </r>
  <r>
    <x v="6"/>
    <x v="825"/>
    <s v="15148-1"/>
    <n v="50"/>
    <n v="50"/>
    <x v="855"/>
    <d v="2015-06-23T00:00:00"/>
    <n v="1"/>
    <m/>
    <m/>
  </r>
  <r>
    <x v="6"/>
    <x v="432"/>
    <s v="15129-1"/>
    <n v="50"/>
    <n v="50"/>
    <x v="856"/>
    <d v="2015-06-24T00:00:00"/>
    <n v="1"/>
    <m/>
    <m/>
  </r>
  <r>
    <x v="186"/>
    <x v="1916"/>
    <s v="15108-1"/>
    <n v="50"/>
    <n v="50"/>
    <x v="856"/>
    <d v="2015-06-23T00:00:00"/>
    <n v="1"/>
    <m/>
    <m/>
  </r>
  <r>
    <x v="15"/>
    <x v="562"/>
    <s v="14976-1"/>
    <n v="6"/>
    <n v="6"/>
    <x v="856"/>
    <d v="2015-06-26T00:00:00"/>
    <n v="1"/>
    <m/>
    <m/>
  </r>
  <r>
    <x v="426"/>
    <x v="1719"/>
    <s v="15204-1"/>
    <n v="2"/>
    <n v="2"/>
    <x v="856"/>
    <d v="2015-06-24T00:00:00"/>
    <n v="1"/>
    <m/>
    <m/>
  </r>
  <r>
    <x v="426"/>
    <x v="1719"/>
    <s v="15175-1"/>
    <n v="2"/>
    <n v="2"/>
    <x v="856"/>
    <d v="2015-06-16T00:00:00"/>
    <n v="1"/>
    <m/>
    <m/>
  </r>
  <r>
    <x v="488"/>
    <x v="1844"/>
    <s v="15130-1"/>
    <n v="508"/>
    <n v="475"/>
    <x v="856"/>
    <d v="2015-06-12T00:00:00"/>
    <n v="1"/>
    <m/>
    <s v="PARTS CAME LATE"/>
  </r>
  <r>
    <x v="33"/>
    <x v="1917"/>
    <s v="15072-3"/>
    <n v="400"/>
    <n v="405"/>
    <x v="857"/>
    <d v="2015-06-26T00:00:00"/>
    <n v="1"/>
    <m/>
    <m/>
  </r>
  <r>
    <x v="33"/>
    <x v="1897"/>
    <s v="4"/>
    <n v="390"/>
    <n v="396"/>
    <x v="857"/>
    <d v="2015-06-26T00:00:00"/>
    <n v="1"/>
    <m/>
    <m/>
  </r>
  <r>
    <x v="190"/>
    <x v="7"/>
    <s v="15111-1"/>
    <n v="25"/>
    <n v="25"/>
    <x v="857"/>
    <d v="2015-06-24T00:00:00"/>
    <n v="1"/>
    <m/>
    <m/>
  </r>
  <r>
    <x v="18"/>
    <x v="711"/>
    <s v="15112-1"/>
    <n v="1000"/>
    <n v="1000"/>
    <x v="857"/>
    <d v="2015-06-26T00:00:00"/>
    <n v="1"/>
    <m/>
    <m/>
  </r>
  <r>
    <x v="13"/>
    <x v="926"/>
    <s v="14668-4"/>
    <n v="50"/>
    <n v="50"/>
    <x v="857"/>
    <d v="2015-07-01T00:00:00"/>
    <n v="1"/>
    <m/>
    <m/>
  </r>
  <r>
    <x v="169"/>
    <x v="476"/>
    <s v="15142-1"/>
    <n v="1000"/>
    <n v="1000"/>
    <x v="857"/>
    <d v="2015-06-26T00:00:00"/>
    <n v="1"/>
    <m/>
    <m/>
  </r>
  <r>
    <x v="489"/>
    <x v="1191"/>
    <s v="15088-2"/>
    <n v="100"/>
    <n v="100"/>
    <x v="857"/>
    <d v="2015-06-24T00:00:00"/>
    <n v="1"/>
    <m/>
    <m/>
  </r>
  <r>
    <x v="13"/>
    <x v="380"/>
    <s v="15069-3"/>
    <n v="200"/>
    <n v="200"/>
    <x v="857"/>
    <d v="2015-06-24T00:00:00"/>
    <n v="1"/>
    <m/>
    <m/>
  </r>
  <r>
    <x v="53"/>
    <x v="1181"/>
    <s v="14558-3"/>
    <n v="50"/>
    <n v="50"/>
    <x v="858"/>
    <s v="KANBAN"/>
    <n v="1"/>
    <m/>
    <m/>
  </r>
  <r>
    <x v="404"/>
    <x v="1918"/>
    <s v="15138-1"/>
    <n v="2"/>
    <n v="2"/>
    <x v="858"/>
    <d v="2015-06-30T00:00:00"/>
    <n v="1"/>
    <m/>
    <m/>
  </r>
  <r>
    <x v="63"/>
    <x v="602"/>
    <s v="15180-1"/>
    <n v="100"/>
    <n v="100"/>
    <x v="858"/>
    <d v="2015-06-25T00:00:00"/>
    <n v="1"/>
    <m/>
    <m/>
  </r>
  <r>
    <x v="131"/>
    <x v="32"/>
    <s v="15125-2"/>
    <n v="200"/>
    <n v="200"/>
    <x v="858"/>
    <d v="2015-06-26T00:00:00"/>
    <n v="1"/>
    <m/>
    <m/>
  </r>
  <r>
    <x v="50"/>
    <x v="92"/>
    <s v="14390-3"/>
    <n v="200"/>
    <n v="200"/>
    <x v="858"/>
    <d v="2015-06-26T00:00:00"/>
    <n v="1"/>
    <m/>
    <m/>
  </r>
  <r>
    <x v="93"/>
    <x v="126"/>
    <s v="15110-1"/>
    <n v="390"/>
    <n v="390"/>
    <x v="858"/>
    <d v="2015-06-26T00:00:00"/>
    <n v="1"/>
    <m/>
    <m/>
  </r>
  <r>
    <x v="168"/>
    <x v="957"/>
    <s v="15062-3"/>
    <n v="50"/>
    <n v="50"/>
    <x v="858"/>
    <d v="2015-06-26T00:00:00"/>
    <n v="1"/>
    <m/>
    <m/>
  </r>
  <r>
    <x v="301"/>
    <x v="189"/>
    <s v="15109-1"/>
    <n v="5088"/>
    <n v="5088"/>
    <x v="858"/>
    <d v="2015-06-26T00:00:00"/>
    <n v="1"/>
    <m/>
    <m/>
  </r>
  <r>
    <x v="301"/>
    <x v="190"/>
    <s v="2"/>
    <n v="5088"/>
    <n v="5088"/>
    <x v="858"/>
    <d v="2015-06-26T00:00:00"/>
    <n v="1"/>
    <m/>
    <m/>
  </r>
  <r>
    <x v="168"/>
    <x v="1060"/>
    <s v="15089-2"/>
    <n v="50"/>
    <n v="50"/>
    <x v="858"/>
    <d v="2015-06-26T00:00:00"/>
    <n v="1"/>
    <m/>
    <m/>
  </r>
  <r>
    <x v="426"/>
    <x v="1797"/>
    <s v="15203-1"/>
    <n v="6"/>
    <n v="6"/>
    <x v="858"/>
    <d v="2015-06-24T00:00:00"/>
    <n v="1"/>
    <m/>
    <s v="STRIP CAME TODAY"/>
  </r>
  <r>
    <x v="95"/>
    <x v="110"/>
    <s v="14712-3"/>
    <n v="150"/>
    <n v="150"/>
    <x v="859"/>
    <d v="2015-07-03T00:00:00"/>
    <n v="1"/>
    <m/>
    <m/>
  </r>
  <r>
    <x v="18"/>
    <x v="1416"/>
    <s v="15145-1"/>
    <n v="700"/>
    <n v="700"/>
    <x v="859"/>
    <d v="2015-07-01T00:00:00"/>
    <n v="1"/>
    <m/>
    <m/>
  </r>
  <r>
    <x v="488"/>
    <x v="692"/>
    <s v="14991-1"/>
    <n v="800"/>
    <n v="800"/>
    <x v="859"/>
    <d v="2015-06-30T00:00:00"/>
    <n v="1"/>
    <m/>
    <m/>
  </r>
  <r>
    <x v="426"/>
    <x v="1797"/>
    <s v="15204-1"/>
    <n v="3"/>
    <n v="3"/>
    <x v="859"/>
    <d v="2015-06-25T00:00:00"/>
    <n v="1"/>
    <m/>
    <m/>
  </r>
  <r>
    <x v="426"/>
    <x v="1797"/>
    <s v="15224-1"/>
    <n v="1"/>
    <n v="1"/>
    <x v="859"/>
    <d v="2015-06-25T00:00:00"/>
    <n v="1"/>
    <m/>
    <m/>
  </r>
  <r>
    <x v="426"/>
    <x v="1797"/>
    <s v="15225-1"/>
    <n v="1"/>
    <n v="1"/>
    <x v="859"/>
    <d v="2015-06-25T00:00:00"/>
    <n v="1"/>
    <m/>
    <m/>
  </r>
  <r>
    <x v="426"/>
    <x v="1797"/>
    <s v="15226-"/>
    <n v="1"/>
    <n v="1"/>
    <x v="859"/>
    <d v="2015-06-25T00:00:00"/>
    <n v="1"/>
    <m/>
    <m/>
  </r>
  <r>
    <x v="426"/>
    <x v="1797"/>
    <s v="15227-1"/>
    <n v="1"/>
    <n v="1"/>
    <x v="859"/>
    <d v="2015-06-25T00:00:00"/>
    <n v="1"/>
    <m/>
    <m/>
  </r>
  <r>
    <x v="15"/>
    <x v="57"/>
    <s v="14993-1"/>
    <n v="25"/>
    <n v="25"/>
    <x v="860"/>
    <d v="2015-07-02T00:00:00"/>
    <n v="1"/>
    <m/>
    <m/>
  </r>
  <r>
    <x v="139"/>
    <x v="261"/>
    <s v="15122-1"/>
    <n v="10"/>
    <n v="10"/>
    <x v="860"/>
    <d v="2015-06-30T00:00:00"/>
    <n v="1"/>
    <m/>
    <m/>
  </r>
  <r>
    <x v="90"/>
    <x v="777"/>
    <s v="14897-1"/>
    <n v="115"/>
    <n v="155"/>
    <x v="860"/>
    <d v="2015-07-01T00:00:00"/>
    <n v="1"/>
    <m/>
    <m/>
  </r>
  <r>
    <x v="13"/>
    <x v="263"/>
    <s v="15069-4"/>
    <n v="200"/>
    <n v="87"/>
    <x v="860"/>
    <d v="2015-06-29T00:00:00"/>
    <n v="1"/>
    <m/>
    <s v="WE ALL READY SHIP 113 PCS JUNE 10 2015"/>
  </r>
  <r>
    <x v="8"/>
    <x v="1919"/>
    <s v="15183-1"/>
    <n v="25"/>
    <n v="25"/>
    <x v="860"/>
    <d v="2015-06-29T00:00:00"/>
    <n v="1"/>
    <m/>
    <m/>
  </r>
  <r>
    <x v="429"/>
    <x v="179"/>
    <s v="15090-2"/>
    <n v="200"/>
    <n v="200"/>
    <x v="860"/>
    <d v="2015-06-30T00:00:00"/>
    <n v="1"/>
    <m/>
    <m/>
  </r>
  <r>
    <x v="103"/>
    <x v="1592"/>
    <s v="15114-1"/>
    <n v="10"/>
    <n v="10"/>
    <x v="861"/>
    <d v="2015-07-01T00:00:00"/>
    <n v="1"/>
    <m/>
    <m/>
  </r>
  <r>
    <x v="490"/>
    <x v="1920"/>
    <s v="15137-1"/>
    <n v="100"/>
    <n v="100"/>
    <x v="861"/>
    <d v="2015-07-01T00:00:00"/>
    <n v="1"/>
    <m/>
    <m/>
  </r>
  <r>
    <x v="90"/>
    <x v="200"/>
    <s v="14637-3"/>
    <n v="200"/>
    <n v="200"/>
    <x v="861"/>
    <d v="2015-07-03T00:00:00"/>
    <n v="1"/>
    <m/>
    <m/>
  </r>
  <r>
    <x v="15"/>
    <x v="33"/>
    <s v="15196-1"/>
    <n v="10"/>
    <n v="10"/>
    <x v="861"/>
    <d v="2015-06-29T00:00:00"/>
    <n v="1"/>
    <m/>
    <m/>
  </r>
  <r>
    <x v="15"/>
    <x v="33"/>
    <s v="15169-1"/>
    <n v="10"/>
    <n v="10"/>
    <x v="861"/>
    <d v="2015-07-02T00:00:00"/>
    <n v="1"/>
    <m/>
    <m/>
  </r>
  <r>
    <x v="15"/>
    <x v="858"/>
    <s v="15017-1"/>
    <n v="26"/>
    <n v="26"/>
    <x v="861"/>
    <d v="2015-06-27T00:00:00"/>
    <n v="1"/>
    <m/>
    <m/>
  </r>
  <r>
    <x v="15"/>
    <x v="562"/>
    <s v="14883-1"/>
    <n v="5"/>
    <n v="5"/>
    <x v="861"/>
    <d v="2015-07-01T00:00:00"/>
    <n v="1"/>
    <m/>
    <m/>
  </r>
  <r>
    <x v="191"/>
    <x v="439"/>
    <s v="15758-2"/>
    <n v="125"/>
    <n v="125"/>
    <x v="862"/>
    <d v="2015-07-01T00:00:00"/>
    <n v="1"/>
    <m/>
    <m/>
  </r>
  <r>
    <x v="471"/>
    <x v="335"/>
    <s v="15164-1"/>
    <n v="25"/>
    <n v="25"/>
    <x v="862"/>
    <d v="2015-07-03T00:00:00"/>
    <n v="1"/>
    <m/>
    <m/>
  </r>
  <r>
    <x v="158"/>
    <x v="492"/>
    <s v="15162-1"/>
    <n v="11"/>
    <n v="11"/>
    <x v="862"/>
    <d v="2015-07-03T00:00:00"/>
    <n v="1"/>
    <m/>
    <m/>
  </r>
  <r>
    <x v="491"/>
    <x v="276"/>
    <s v="15159-1"/>
    <n v="250"/>
    <n v="250"/>
    <x v="862"/>
    <d v="2015-07-03T00:00:00"/>
    <n v="1"/>
    <m/>
    <m/>
  </r>
  <r>
    <x v="429"/>
    <x v="1921"/>
    <s v="15152-1"/>
    <n v="100"/>
    <n v="100"/>
    <x v="862"/>
    <d v="2015-07-06T00:00:00"/>
    <n v="1"/>
    <m/>
    <m/>
  </r>
  <r>
    <x v="18"/>
    <x v="711"/>
    <s v="15112-1"/>
    <n v="1000"/>
    <n v="350"/>
    <x v="862"/>
    <d v="2015-06-26T00:00:00"/>
    <n v="1"/>
    <m/>
    <s v="WE ALL READY SHIP 650 "/>
  </r>
  <r>
    <x v="212"/>
    <x v="1032"/>
    <s v="15200-1"/>
    <n v="20"/>
    <n v="20"/>
    <x v="862"/>
    <d v="2015-07-09T00:00:00"/>
    <n v="1"/>
    <m/>
    <m/>
  </r>
  <r>
    <x v="170"/>
    <x v="165"/>
    <s v="15161-1"/>
    <n v="15"/>
    <n v="15"/>
    <x v="862"/>
    <d v="2015-06-30T00:00:00"/>
    <n v="1"/>
    <m/>
    <s v="CARD INFO CAME LATE"/>
  </r>
  <r>
    <x v="15"/>
    <x v="182"/>
    <s v="15083-1"/>
    <n v="9"/>
    <n v="9"/>
    <x v="863"/>
    <d v="2015-07-06T00:00:00"/>
    <n v="1"/>
    <m/>
    <m/>
  </r>
  <r>
    <x v="187"/>
    <x v="96"/>
    <s v="15236-1"/>
    <n v="169"/>
    <n v="169"/>
    <x v="863"/>
    <d v="2015-07-06T00:00:00"/>
    <n v="1"/>
    <m/>
    <m/>
  </r>
  <r>
    <x v="187"/>
    <x v="96"/>
    <s v="2"/>
    <n v="192"/>
    <n v="192"/>
    <x v="863"/>
    <d v="2015-07-06T00:00:00"/>
    <n v="1"/>
    <m/>
    <m/>
  </r>
  <r>
    <x v="349"/>
    <x v="1922"/>
    <s v="15156-1"/>
    <n v="125"/>
    <n v="125"/>
    <x v="863"/>
    <d v="2015-07-10T00:00:00"/>
    <n v="1"/>
    <m/>
    <m/>
  </r>
  <r>
    <x v="349"/>
    <x v="1923"/>
    <s v="2"/>
    <n v="125"/>
    <n v="125"/>
    <x v="863"/>
    <d v="2015-07-10T00:00:00"/>
    <n v="1"/>
    <m/>
    <m/>
  </r>
  <r>
    <x v="349"/>
    <x v="1924"/>
    <s v="3"/>
    <n v="125"/>
    <n v="125"/>
    <x v="863"/>
    <d v="2015-07-10T00:00:00"/>
    <n v="1"/>
    <m/>
    <m/>
  </r>
  <r>
    <x v="349"/>
    <x v="1925"/>
    <s v="4"/>
    <n v="125"/>
    <n v="125"/>
    <x v="863"/>
    <d v="2015-07-10T00:00:00"/>
    <n v="1"/>
    <m/>
    <m/>
  </r>
  <r>
    <x v="426"/>
    <x v="1797"/>
    <s v="15242-1"/>
    <n v="1"/>
    <n v="1"/>
    <x v="863"/>
    <d v="2015-07-01T00:00:00"/>
    <n v="1"/>
    <m/>
    <m/>
  </r>
  <r>
    <x v="15"/>
    <x v="182"/>
    <s v="15056-1"/>
    <n v="5"/>
    <n v="5"/>
    <x v="864"/>
    <d v="2015-07-06T00:00:00"/>
    <n v="1"/>
    <m/>
    <m/>
  </r>
  <r>
    <x v="356"/>
    <x v="1654"/>
    <s v="15131-1"/>
    <n v="4"/>
    <n v="4"/>
    <x v="864"/>
    <d v="2015-07-07T00:00:00"/>
    <n v="1"/>
    <m/>
    <m/>
  </r>
  <r>
    <x v="47"/>
    <x v="1194"/>
    <s v="15205-1"/>
    <n v="10"/>
    <n v="10"/>
    <x v="864"/>
    <d v="2015-07-07T00:00:00"/>
    <n v="1"/>
    <m/>
    <m/>
  </r>
  <r>
    <x v="50"/>
    <x v="307"/>
    <s v="15153-1"/>
    <n v="250"/>
    <n v="250"/>
    <x v="864"/>
    <d v="2015-07-10T00:00:00"/>
    <n v="1"/>
    <m/>
    <m/>
  </r>
  <r>
    <x v="359"/>
    <x v="1862"/>
    <s v="14672-5"/>
    <n v="25"/>
    <n v="25"/>
    <x v="865"/>
    <d v="2015-07-06T00:00:00"/>
    <n v="1"/>
    <m/>
    <m/>
  </r>
  <r>
    <x v="190"/>
    <x v="998"/>
    <s v="15189-1"/>
    <n v="10"/>
    <n v="10"/>
    <x v="865"/>
    <d v="2015-07-06T00:00:00"/>
    <n v="1"/>
    <m/>
    <m/>
  </r>
  <r>
    <x v="15"/>
    <x v="223"/>
    <s v="15167-1"/>
    <n v="5"/>
    <n v="5"/>
    <x v="865"/>
    <d v="2015-07-09T00:00:00"/>
    <n v="1"/>
    <m/>
    <m/>
  </r>
  <r>
    <x v="15"/>
    <x v="52"/>
    <s v="15134-1"/>
    <n v="5"/>
    <n v="5"/>
    <x v="865"/>
    <d v="2015-07-07T00:00:00"/>
    <n v="1"/>
    <m/>
    <m/>
  </r>
  <r>
    <x v="471"/>
    <x v="334"/>
    <s v="15171-1"/>
    <n v="50"/>
    <n v="50"/>
    <x v="865"/>
    <d v="2015-07-06T00:00:00"/>
    <n v="1"/>
    <m/>
    <m/>
  </r>
  <r>
    <x v="186"/>
    <x v="1580"/>
    <s v="14964-2"/>
    <n v="150"/>
    <n v="150"/>
    <x v="865"/>
    <d v="2015-07-06T00:00:00"/>
    <n v="1"/>
    <m/>
    <m/>
  </r>
  <r>
    <x v="100"/>
    <x v="750"/>
    <s v="15128-1"/>
    <n v="250"/>
    <n v="250"/>
    <x v="865"/>
    <d v="2015-07-08T00:00:00"/>
    <n v="1"/>
    <m/>
    <m/>
  </r>
  <r>
    <x v="15"/>
    <x v="562"/>
    <s v="14974-1"/>
    <n v="5"/>
    <n v="5"/>
    <x v="865"/>
    <d v="2015-07-08T00:00:00"/>
    <n v="1"/>
    <m/>
    <m/>
  </r>
  <r>
    <x v="15"/>
    <x v="96"/>
    <s v="15243-1"/>
    <n v="7"/>
    <n v="7"/>
    <x v="865"/>
    <d v="2015-07-10T00:00:00"/>
    <n v="1"/>
    <m/>
    <m/>
  </r>
  <r>
    <x v="15"/>
    <x v="96"/>
    <s v="15244-1"/>
    <n v="16"/>
    <n v="16"/>
    <x v="865"/>
    <d v="2015-07-10T00:00:00"/>
    <n v="1"/>
    <m/>
    <m/>
  </r>
  <r>
    <x v="210"/>
    <x v="1926"/>
    <s v="15191-1"/>
    <n v="3"/>
    <n v="3"/>
    <x v="865"/>
    <d v="2015-07-05T00:00:00"/>
    <n v="1"/>
    <m/>
    <m/>
  </r>
  <r>
    <x v="356"/>
    <x v="1338"/>
    <s v="15163-1"/>
    <n v="17"/>
    <n v="17"/>
    <x v="866"/>
    <d v="2015-07-14T00:00:00"/>
    <n v="1"/>
    <m/>
    <m/>
  </r>
  <r>
    <x v="8"/>
    <x v="1927"/>
    <s v="15181-1"/>
    <n v="100"/>
    <n v="100"/>
    <x v="866"/>
    <d v="2015-07-08T00:00:00"/>
    <n v="1"/>
    <m/>
    <m/>
  </r>
  <r>
    <x v="25"/>
    <x v="40"/>
    <s v="15176-2"/>
    <n v="10"/>
    <n v="10"/>
    <x v="866"/>
    <d v="2015-07-10T00:00:00"/>
    <n v="1"/>
    <m/>
    <m/>
  </r>
  <r>
    <x v="66"/>
    <x v="736"/>
    <s v="15172-1"/>
    <n v="200"/>
    <n v="200"/>
    <x v="866"/>
    <d v="2015-07-13T00:00:00"/>
    <n v="1"/>
    <m/>
    <m/>
  </r>
  <r>
    <x v="66"/>
    <x v="453"/>
    <s v="2"/>
    <n v="200"/>
    <n v="200"/>
    <x v="866"/>
    <d v="2015-07-13T00:00:00"/>
    <n v="1"/>
    <m/>
    <m/>
  </r>
  <r>
    <x v="210"/>
    <x v="1928"/>
    <s v="15219-1"/>
    <n v="3"/>
    <n v="4"/>
    <x v="866"/>
    <d v="2015-07-09T00:00:00"/>
    <n v="1"/>
    <m/>
    <m/>
  </r>
  <r>
    <x v="15"/>
    <x v="52"/>
    <s v="15170-1"/>
    <n v="5"/>
    <n v="5"/>
    <x v="866"/>
    <d v="2015-07-09T00:00:00"/>
    <n v="1"/>
    <m/>
    <m/>
  </r>
  <r>
    <x v="15"/>
    <x v="52"/>
    <s v="15179-2"/>
    <n v="5"/>
    <n v="5"/>
    <x v="866"/>
    <d v="2015-07-07T00:00:00"/>
    <n v="1"/>
    <m/>
    <m/>
  </r>
  <r>
    <x v="492"/>
    <x v="1929"/>
    <s v="15255-1"/>
    <n v="40"/>
    <n v="40"/>
    <x v="867"/>
    <d v="2015-07-08T00:00:00"/>
    <n v="1"/>
    <m/>
    <m/>
  </r>
  <r>
    <x v="493"/>
    <x v="1295"/>
    <s v="15166-2"/>
    <n v="2"/>
    <n v="2"/>
    <x v="867"/>
    <d v="2015-07-10T00:00:00"/>
    <n v="1"/>
    <m/>
    <m/>
  </r>
  <r>
    <x v="494"/>
    <x v="1930"/>
    <s v="2"/>
    <n v="8"/>
    <n v="8"/>
    <x v="867"/>
    <d v="2015-07-09T00:00:00"/>
    <n v="1"/>
    <m/>
    <m/>
  </r>
  <r>
    <x v="494"/>
    <x v="1931"/>
    <s v="4"/>
    <n v="8"/>
    <n v="8"/>
    <x v="867"/>
    <d v="2015-07-09T00:00:00"/>
    <n v="1"/>
    <m/>
    <m/>
  </r>
  <r>
    <x v="494"/>
    <x v="1932"/>
    <s v="6"/>
    <n v="3"/>
    <n v="3"/>
    <x v="867"/>
    <d v="2015-07-09T00:00:00"/>
    <n v="1"/>
    <m/>
    <m/>
  </r>
  <r>
    <x v="494"/>
    <x v="1933"/>
    <s v="8"/>
    <n v="3"/>
    <n v="3"/>
    <x v="867"/>
    <d v="2015-07-09T00:00:00"/>
    <n v="1"/>
    <m/>
    <m/>
  </r>
  <r>
    <x v="395"/>
    <x v="1536"/>
    <s v="14929-2"/>
    <n v="100"/>
    <n v="100"/>
    <x v="868"/>
    <d v="2015-07-09T00:00:00"/>
    <n v="1"/>
    <m/>
    <m/>
  </r>
  <r>
    <x v="191"/>
    <x v="446"/>
    <s v="14357-8"/>
    <n v="125"/>
    <n v="125"/>
    <x v="868"/>
    <d v="2015-07-10T00:00:00"/>
    <n v="1"/>
    <m/>
    <m/>
  </r>
  <r>
    <x v="210"/>
    <x v="1934"/>
    <s v="15252-1"/>
    <n v="50"/>
    <n v="50"/>
    <x v="868"/>
    <d v="2015-07-10T00:00:00"/>
    <n v="1"/>
    <m/>
    <m/>
  </r>
  <r>
    <x v="63"/>
    <x v="214"/>
    <s v="15208-1"/>
    <n v="15036"/>
    <n v="15036"/>
    <x v="869"/>
    <d v="2015-07-10T00:00:00"/>
    <n v="1"/>
    <m/>
    <m/>
  </r>
  <r>
    <x v="15"/>
    <x v="562"/>
    <s v="15168-1"/>
    <n v="5"/>
    <n v="5"/>
    <x v="867"/>
    <d v="2015-07-14T00:00:00"/>
    <n v="1"/>
    <m/>
    <m/>
  </r>
  <r>
    <x v="15"/>
    <x v="57"/>
    <s v="15036-1"/>
    <n v="25"/>
    <n v="25"/>
    <x v="869"/>
    <d v="2015-07-13T00:00:00"/>
    <n v="1"/>
    <m/>
    <m/>
  </r>
  <r>
    <x v="15"/>
    <x v="21"/>
    <s v="15082-1"/>
    <n v="25"/>
    <n v="25"/>
    <x v="869"/>
    <d v="2015-07-14T00:00:00"/>
    <n v="1"/>
    <m/>
    <m/>
  </r>
  <r>
    <x v="90"/>
    <x v="676"/>
    <s v="15260-1"/>
    <n v="19"/>
    <n v="19"/>
    <x v="869"/>
    <d v="2015-07-16T00:00:00"/>
    <n v="1"/>
    <m/>
    <m/>
  </r>
  <r>
    <x v="95"/>
    <x v="725"/>
    <s v="14713-2"/>
    <n v="25"/>
    <n v="25"/>
    <x v="870"/>
    <d v="2015-07-17T00:00:00"/>
    <n v="1"/>
    <m/>
    <m/>
  </r>
  <r>
    <x v="426"/>
    <x v="1797"/>
    <s v="15280-1"/>
    <n v="6"/>
    <n v="6"/>
    <x v="869"/>
    <d v="2015-07-10T00:00:00"/>
    <n v="1"/>
    <m/>
    <m/>
  </r>
  <r>
    <x v="426"/>
    <x v="1797"/>
    <s v="15282-1"/>
    <n v="3"/>
    <n v="3"/>
    <x v="870"/>
    <d v="2015-07-12T00:00:00"/>
    <n v="1"/>
    <m/>
    <m/>
  </r>
  <r>
    <x v="279"/>
    <x v="692"/>
    <s v="15281-1"/>
    <n v="4"/>
    <n v="4"/>
    <x v="870"/>
    <d v="2015-07-15T00:00:00"/>
    <n v="1"/>
    <m/>
    <m/>
  </r>
  <r>
    <x v="90"/>
    <x v="1258"/>
    <s v="14834-3"/>
    <n v="110"/>
    <n v="110"/>
    <x v="871"/>
    <d v="2015-07-17T00:00:00"/>
    <n v="1"/>
    <m/>
    <m/>
  </r>
  <r>
    <x v="140"/>
    <x v="438"/>
    <s v="15257-1"/>
    <n v="500"/>
    <n v="500"/>
    <x v="871"/>
    <d v="2015-07-21T00:00:00"/>
    <n v="1"/>
    <m/>
    <m/>
  </r>
  <r>
    <x v="120"/>
    <x v="280"/>
    <s v="15210-1"/>
    <n v="30"/>
    <n v="30"/>
    <x v="871"/>
    <d v="2015-07-17T00:00:00"/>
    <n v="1"/>
    <m/>
    <m/>
  </r>
  <r>
    <x v="477"/>
    <x v="1935"/>
    <s v="15285-1"/>
    <n v="6"/>
    <n v="6"/>
    <x v="872"/>
    <d v="2015-07-21T00:00:00"/>
    <n v="1"/>
    <m/>
    <m/>
  </r>
  <r>
    <x v="477"/>
    <x v="1936"/>
    <s v="2"/>
    <n v="6"/>
    <n v="6"/>
    <x v="872"/>
    <d v="2015-07-21T00:00:00"/>
    <n v="1"/>
    <m/>
    <m/>
  </r>
  <r>
    <x v="477"/>
    <x v="1937"/>
    <s v="3"/>
    <n v="6"/>
    <n v="6"/>
    <x v="872"/>
    <d v="2015-07-21T00:00:00"/>
    <n v="1"/>
    <m/>
    <m/>
  </r>
  <r>
    <x v="477"/>
    <x v="1938"/>
    <s v="4"/>
    <n v="6"/>
    <n v="6"/>
    <x v="872"/>
    <d v="2015-07-21T00:00:00"/>
    <n v="1"/>
    <m/>
    <m/>
  </r>
  <r>
    <x v="495"/>
    <x v="1939"/>
    <s v="15230-2"/>
    <n v="150"/>
    <n v="150"/>
    <x v="872"/>
    <d v="2015-07-20T00:00:00"/>
    <n v="1"/>
    <m/>
    <m/>
  </r>
  <r>
    <x v="168"/>
    <x v="824"/>
    <s v="15236-2"/>
    <n v="100"/>
    <n v="100"/>
    <x v="872"/>
    <d v="2015-07-20T00:00:00"/>
    <n v="1"/>
    <m/>
    <m/>
  </r>
  <r>
    <x v="162"/>
    <x v="1879"/>
    <s v="15246-2"/>
    <n v="2"/>
    <n v="2"/>
    <x v="873"/>
    <d v="2015-07-28T00:00:00"/>
    <n v="1"/>
    <m/>
    <m/>
  </r>
  <r>
    <x v="53"/>
    <x v="928"/>
    <s v="15218-1"/>
    <n v="100"/>
    <n v="100"/>
    <x v="873"/>
    <d v="2015-07-17T00:00:00"/>
    <n v="1"/>
    <m/>
    <m/>
  </r>
  <r>
    <x v="15"/>
    <x v="562"/>
    <s v="15018-1"/>
    <n v="5"/>
    <n v="5"/>
    <x v="873"/>
    <d v="2015-07-22T00:00:00"/>
    <n v="1"/>
    <m/>
    <m/>
  </r>
  <r>
    <x v="496"/>
    <x v="1940"/>
    <s v="15199-1"/>
    <n v="10"/>
    <n v="10"/>
    <x v="873"/>
    <d v="2015-07-17T00:00:00"/>
    <n v="1"/>
    <m/>
    <m/>
  </r>
  <r>
    <x v="496"/>
    <x v="1941"/>
    <s v="2"/>
    <n v="20"/>
    <n v="20"/>
    <x v="873"/>
    <d v="2015-07-17T00:00:00"/>
    <n v="1"/>
    <m/>
    <m/>
  </r>
  <r>
    <x v="35"/>
    <x v="1942"/>
    <s v="15272-1"/>
    <n v="5"/>
    <n v="50"/>
    <x v="873"/>
    <d v="2015-07-20T00:00:00"/>
    <n v="1"/>
    <m/>
    <m/>
  </r>
  <r>
    <x v="497"/>
    <x v="1105"/>
    <s v="15207-2"/>
    <n v="50"/>
    <n v="50"/>
    <x v="873"/>
    <d v="2015-07-24T00:00:00"/>
    <n v="1"/>
    <m/>
    <m/>
  </r>
  <r>
    <x v="47"/>
    <x v="1487"/>
    <s v="15228-1"/>
    <n v="20"/>
    <n v="20"/>
    <x v="873"/>
    <d v="2015-07-20T00:00:00"/>
    <n v="1"/>
    <m/>
    <m/>
  </r>
  <r>
    <x v="353"/>
    <x v="692"/>
    <s v="15301-1"/>
    <n v="1"/>
    <n v="1"/>
    <x v="873"/>
    <d v="2015-07-17T00:00:00"/>
    <n v="1"/>
    <m/>
    <m/>
  </r>
  <r>
    <x v="121"/>
    <x v="1943"/>
    <s v="15240-1"/>
    <n v="405"/>
    <n v="405"/>
    <x v="874"/>
    <d v="2015-07-20T00:00:00"/>
    <n v="1"/>
    <m/>
    <m/>
  </r>
  <r>
    <x v="121"/>
    <x v="1944"/>
    <s v="2"/>
    <n v="30"/>
    <n v="30"/>
    <x v="874"/>
    <d v="2015-07-20T00:00:00"/>
    <n v="1"/>
    <m/>
    <m/>
  </r>
  <r>
    <x v="168"/>
    <x v="957"/>
    <s v="15286-2"/>
    <n v="50"/>
    <n v="50"/>
    <x v="874"/>
    <d v="2015-07-20T00:00:00"/>
    <n v="1"/>
    <m/>
    <m/>
  </r>
  <r>
    <x v="168"/>
    <x v="1191"/>
    <s v="15192-2"/>
    <n v="100"/>
    <n v="50"/>
    <x v="874"/>
    <d v="2015-07-20T00:00:00"/>
    <n v="1"/>
    <m/>
    <m/>
  </r>
  <r>
    <x v="426"/>
    <x v="1797"/>
    <s v="15311-1"/>
    <n v="5"/>
    <n v="5"/>
    <x v="875"/>
    <d v="2015-07-20T00:00:00"/>
    <n v="1"/>
    <m/>
    <m/>
  </r>
  <r>
    <x v="426"/>
    <x v="1797"/>
    <s v="15312-1"/>
    <n v="5"/>
    <n v="5"/>
    <x v="875"/>
    <d v="2015-07-20T00:00:00"/>
    <n v="1"/>
    <m/>
    <m/>
  </r>
  <r>
    <x v="498"/>
    <x v="1253"/>
    <s v="15215-2"/>
    <n v="5"/>
    <n v="5"/>
    <x v="875"/>
    <d v="2015-07-20T00:00:00"/>
    <n v="1"/>
    <m/>
    <m/>
  </r>
  <r>
    <x v="498"/>
    <x v="1252"/>
    <s v="15216-2"/>
    <n v="10"/>
    <n v="10"/>
    <x v="875"/>
    <d v="2015-07-20T00:00:00"/>
    <n v="1"/>
    <m/>
    <m/>
  </r>
  <r>
    <x v="498"/>
    <x v="1945"/>
    <s v="15217-2"/>
    <n v="20"/>
    <n v="20"/>
    <x v="875"/>
    <d v="2015-07-20T00:00:00"/>
    <n v="1"/>
    <m/>
    <m/>
  </r>
  <r>
    <x v="7"/>
    <x v="679"/>
    <s v="15202-1"/>
    <n v="500"/>
    <n v="500"/>
    <x v="875"/>
    <d v="2015-07-21T00:00:00"/>
    <n v="1"/>
    <m/>
    <m/>
  </r>
  <r>
    <x v="15"/>
    <x v="223"/>
    <s v="15211-1"/>
    <n v="5"/>
    <n v="5"/>
    <x v="875"/>
    <d v="2015-07-20T00:00:00"/>
    <n v="1"/>
    <m/>
    <m/>
  </r>
  <r>
    <x v="18"/>
    <x v="1946"/>
    <s v="15241-1"/>
    <n v="50"/>
    <n v="50"/>
    <x v="875"/>
    <d v="2015-07-23T00:00:00"/>
    <n v="1"/>
    <m/>
    <m/>
  </r>
  <r>
    <x v="18"/>
    <x v="712"/>
    <s v="2"/>
    <n v="50"/>
    <n v="50"/>
    <x v="875"/>
    <d v="2015-07-23T00:00:00"/>
    <n v="1"/>
    <m/>
    <m/>
  </r>
  <r>
    <x v="116"/>
    <x v="274"/>
    <s v="15234-1"/>
    <n v="200"/>
    <n v="200"/>
    <x v="875"/>
    <d v="2015-07-22T00:00:00"/>
    <n v="1"/>
    <m/>
    <m/>
  </r>
  <r>
    <x v="169"/>
    <x v="608"/>
    <s v="15223-1"/>
    <n v="150"/>
    <n v="150"/>
    <x v="875"/>
    <d v="2015-07-21T00:00:00"/>
    <n v="1"/>
    <m/>
    <m/>
  </r>
  <r>
    <x v="169"/>
    <x v="1304"/>
    <s v="2"/>
    <n v="50"/>
    <n v="50"/>
    <x v="875"/>
    <d v="2015-07-21T00:00:00"/>
    <n v="1"/>
    <m/>
    <m/>
  </r>
  <r>
    <x v="6"/>
    <x v="311"/>
    <s v="15233-1"/>
    <n v="50"/>
    <n v="50"/>
    <x v="875"/>
    <d v="2015-07-21T00:00:00"/>
    <n v="1"/>
    <m/>
    <m/>
  </r>
  <r>
    <x v="499"/>
    <x v="1479"/>
    <s v="15158-2"/>
    <n v="300"/>
    <n v="300"/>
    <x v="875"/>
    <d v="2015-07-21T00:00:00"/>
    <n v="1"/>
    <m/>
    <m/>
  </r>
  <r>
    <x v="168"/>
    <x v="1191"/>
    <s v="15192-2"/>
    <n v="100"/>
    <n v="50"/>
    <x v="875"/>
    <d v="2015-07-20T00:00:00"/>
    <n v="1"/>
    <m/>
    <m/>
  </r>
  <r>
    <x v="168"/>
    <x v="179"/>
    <s v="15190-2"/>
    <n v="200"/>
    <n v="200"/>
    <x v="876"/>
    <d v="2015-07-23T00:00:00"/>
    <n v="1"/>
    <m/>
    <m/>
  </r>
  <r>
    <x v="365"/>
    <x v="1823"/>
    <s v="15221-2"/>
    <n v="10"/>
    <n v="10"/>
    <x v="876"/>
    <d v="2015-07-22T00:00:00"/>
    <n v="1"/>
    <m/>
    <m/>
  </r>
  <r>
    <x v="131"/>
    <x v="28"/>
    <s v="15302-2"/>
    <n v="50"/>
    <n v="50"/>
    <x v="876"/>
    <d v="2015-07-22T00:00:00"/>
    <n v="1"/>
    <m/>
    <m/>
  </r>
  <r>
    <x v="383"/>
    <x v="1856"/>
    <s v="15251-1"/>
    <n v="5"/>
    <n v="5"/>
    <x v="876"/>
    <d v="2015-07-29T00:00:00"/>
    <n v="1"/>
    <m/>
    <m/>
  </r>
  <r>
    <x v="15"/>
    <x v="556"/>
    <s v="15060-1"/>
    <n v="5"/>
    <n v="5"/>
    <x v="876"/>
    <d v="2015-07-28T00:00:00"/>
    <n v="1"/>
    <m/>
    <m/>
  </r>
  <r>
    <x v="16"/>
    <x v="1947"/>
    <s v="15220-1"/>
    <n v="6"/>
    <n v="6"/>
    <x v="876"/>
    <d v="2015-07-24T00:00:00"/>
    <n v="1"/>
    <m/>
    <m/>
  </r>
  <r>
    <x v="291"/>
    <x v="1948"/>
    <s v="15194-5"/>
    <n v="50"/>
    <n v="50"/>
    <x v="876"/>
    <d v="2015-07-28T00:00:00"/>
    <n v="1"/>
    <m/>
    <m/>
  </r>
  <r>
    <x v="178"/>
    <x v="692"/>
    <s v="15321-1"/>
    <n v="1"/>
    <n v="1"/>
    <x v="876"/>
    <d v="2015-07-27T00:00:00"/>
    <n v="1"/>
    <m/>
    <m/>
  </r>
  <r>
    <x v="500"/>
    <x v="1949"/>
    <s v="15318-1"/>
    <n v="12"/>
    <n v="12"/>
    <x v="877"/>
    <d v="2015-07-22T00:00:00"/>
    <n v="1"/>
    <m/>
    <s v="CUSTOMER PICKUP"/>
  </r>
  <r>
    <x v="441"/>
    <x v="1950"/>
    <s v="15304-1"/>
    <n v="21"/>
    <n v="22"/>
    <x v="877"/>
    <d v="2015-07-27T00:00:00"/>
    <n v="1"/>
    <m/>
    <m/>
  </r>
  <r>
    <x v="291"/>
    <x v="1951"/>
    <s v="15194-4"/>
    <n v="50"/>
    <n v="50"/>
    <x v="877"/>
    <d v="2015-07-30T00:00:00"/>
    <n v="1"/>
    <m/>
    <m/>
  </r>
  <r>
    <x v="15"/>
    <x v="96"/>
    <s v="15336-1"/>
    <n v="1"/>
    <n v="1"/>
    <x v="878"/>
    <d v="2015-08-06T00:00:00"/>
    <n v="1"/>
    <m/>
    <m/>
  </r>
  <r>
    <x v="90"/>
    <x v="368"/>
    <s v="14747-1"/>
    <n v="250"/>
    <n v="250"/>
    <x v="879"/>
    <d v="2015-07-31T00:00:00"/>
    <n v="1"/>
    <m/>
    <m/>
  </r>
  <r>
    <x v="131"/>
    <x v="27"/>
    <s v="15198-2"/>
    <n v="200"/>
    <n v="200"/>
    <x v="879"/>
    <d v="2015-07-30T00:00:00"/>
    <n v="1"/>
    <m/>
    <m/>
  </r>
  <r>
    <x v="13"/>
    <x v="209"/>
    <s v="15067-2"/>
    <n v="200"/>
    <n v="200"/>
    <x v="879"/>
    <d v="2015-07-31T00:00:00"/>
    <n v="1"/>
    <m/>
    <m/>
  </r>
  <r>
    <x v="291"/>
    <x v="50"/>
    <s v="15245-1"/>
    <n v="65"/>
    <n v="65"/>
    <x v="879"/>
    <d v="2015-07-28T00:00:00"/>
    <n v="1"/>
    <m/>
    <m/>
  </r>
  <r>
    <x v="501"/>
    <x v="1952"/>
    <s v="15320-2"/>
    <n v="10"/>
    <n v="10"/>
    <x v="879"/>
    <d v="2015-07-24T00:00:00"/>
    <n v="1"/>
    <m/>
    <s v="CUSTOMER PICKUP"/>
  </r>
  <r>
    <x v="47"/>
    <x v="1182"/>
    <s v="15259-1"/>
    <n v="10"/>
    <n v="10"/>
    <x v="879"/>
    <d v="2015-07-29T00:00:00"/>
    <n v="1"/>
    <m/>
    <m/>
  </r>
  <r>
    <x v="13"/>
    <x v="926"/>
    <s v="14668-5"/>
    <n v="50"/>
    <n v="50"/>
    <x v="880"/>
    <d v="2015-08-03T00:00:00"/>
    <n v="1"/>
    <m/>
    <m/>
  </r>
  <r>
    <x v="475"/>
    <x v="848"/>
    <s v="14648-2"/>
    <n v="30"/>
    <n v="30"/>
    <x v="880"/>
    <d v="2015-07-31T00:00:00"/>
    <n v="1"/>
    <m/>
    <m/>
  </r>
  <r>
    <x v="33"/>
    <x v="1953"/>
    <s v="15267-1"/>
    <n v="250"/>
    <n v="252"/>
    <x v="880"/>
    <d v="2015-08-03T00:00:00"/>
    <n v="1"/>
    <m/>
    <m/>
  </r>
  <r>
    <x v="15"/>
    <x v="223"/>
    <s v="15250-"/>
    <n v="5"/>
    <n v="5"/>
    <x v="880"/>
    <d v="2015-07-31T00:00:00"/>
    <n v="1"/>
    <m/>
    <m/>
  </r>
  <r>
    <x v="15"/>
    <x v="556"/>
    <s v="15238-1"/>
    <n v="5"/>
    <n v="5"/>
    <x v="880"/>
    <d v="2015-07-30T00:00:00"/>
    <n v="1"/>
    <m/>
    <m/>
  </r>
  <r>
    <x v="502"/>
    <x v="281"/>
    <s v="15315-1"/>
    <n v="120"/>
    <n v="120"/>
    <x v="880"/>
    <d v="2015-07-30T00:00:00"/>
    <n v="1"/>
    <m/>
    <m/>
  </r>
  <r>
    <x v="116"/>
    <x v="542"/>
    <s v="15265-1"/>
    <n v="100"/>
    <n v="100"/>
    <x v="880"/>
    <d v="2015-07-31T00:00:00"/>
    <n v="1"/>
    <m/>
    <m/>
  </r>
  <r>
    <x v="116"/>
    <x v="601"/>
    <s v="2"/>
    <n v="100"/>
    <n v="100"/>
    <x v="880"/>
    <d v="2015-07-31T00:00:00"/>
    <n v="1"/>
    <m/>
    <m/>
  </r>
  <r>
    <x v="349"/>
    <x v="1664"/>
    <s v="15268-2"/>
    <n v="50"/>
    <n v="50"/>
    <x v="880"/>
    <d v="2015-08-06T00:00:00"/>
    <n v="1"/>
    <m/>
    <m/>
  </r>
  <r>
    <x v="15"/>
    <x v="182"/>
    <s v="15250-1"/>
    <n v="5"/>
    <n v="5"/>
    <x v="881"/>
    <d v="2015-07-31T00:00:00"/>
    <n v="1"/>
    <m/>
    <m/>
  </r>
  <r>
    <x v="18"/>
    <x v="301"/>
    <s v="15228-1"/>
    <n v="10"/>
    <n v="10"/>
    <x v="881"/>
    <d v="2015-08-03T00:00:00"/>
    <n v="1"/>
    <m/>
    <m/>
  </r>
  <r>
    <x v="18"/>
    <x v="279"/>
    <s v="2"/>
    <n v="100"/>
    <n v="100"/>
    <x v="881"/>
    <d v="2015-08-03T00:00:00"/>
    <n v="1"/>
    <m/>
    <m/>
  </r>
  <r>
    <x v="395"/>
    <x v="1537"/>
    <s v="15264-1"/>
    <n v="100"/>
    <n v="100"/>
    <x v="881"/>
    <d v="2015-07-31T00:00:00"/>
    <n v="1"/>
    <m/>
    <m/>
  </r>
  <r>
    <x v="301"/>
    <x v="1293"/>
    <s v="15276-1"/>
    <n v="900"/>
    <n v="900"/>
    <x v="882"/>
    <d v="2015-07-31T00:00:00"/>
    <n v="1"/>
    <m/>
    <m/>
  </r>
  <r>
    <x v="503"/>
    <x v="636"/>
    <s v="15290-1"/>
    <n v="250"/>
    <n v="250"/>
    <x v="882"/>
    <d v="2015-08-04T00:00:00"/>
    <n v="1"/>
    <m/>
    <m/>
  </r>
  <r>
    <x v="291"/>
    <x v="1954"/>
    <s v="15201-1"/>
    <n v="11"/>
    <n v="11"/>
    <x v="882"/>
    <d v="2015-07-31T00:00:00"/>
    <n v="1"/>
    <m/>
    <m/>
  </r>
  <r>
    <x v="23"/>
    <x v="38"/>
    <s v="15229-2"/>
    <n v="21"/>
    <n v="21"/>
    <x v="882"/>
    <d v="2015-07-21T00:00:00"/>
    <n v="0"/>
    <m/>
    <m/>
  </r>
  <r>
    <x v="23"/>
    <x v="325"/>
    <s v="15237-2"/>
    <n v="5"/>
    <n v="5"/>
    <x v="882"/>
    <d v="2015-07-30T00:00:00"/>
    <n v="1"/>
    <m/>
    <m/>
  </r>
  <r>
    <x v="385"/>
    <x v="1841"/>
    <s v="15262-2"/>
    <n v="25"/>
    <n v="25"/>
    <x v="883"/>
    <d v="2015-07-31T00:00:00"/>
    <n v="1"/>
    <m/>
    <m/>
  </r>
  <r>
    <x v="187"/>
    <x v="857"/>
    <s v="15127-1"/>
    <n v="250"/>
    <n v="250"/>
    <x v="883"/>
    <d v="2015-08-04T00:00:00"/>
    <n v="1"/>
    <m/>
    <m/>
  </r>
  <r>
    <x v="501"/>
    <x v="692"/>
    <s v="15369-1"/>
    <n v="6"/>
    <n v="6"/>
    <x v="884"/>
    <d v="2015-07-31T00:00:00"/>
    <n v="1"/>
    <m/>
    <s v="CUSTOMER PICKUP"/>
  </r>
  <r>
    <x v="15"/>
    <x v="223"/>
    <s v="15133-1"/>
    <n v="5"/>
    <n v="5"/>
    <x v="884"/>
    <d v="2015-08-07T00:00:00"/>
    <n v="1"/>
    <m/>
    <m/>
  </r>
  <r>
    <x v="18"/>
    <x v="711"/>
    <s v="15273-1"/>
    <n v="500"/>
    <n v="500"/>
    <x v="884"/>
    <d v="2015-08-04T00:00:00"/>
    <n v="1"/>
    <m/>
    <m/>
  </r>
  <r>
    <x v="158"/>
    <x v="492"/>
    <s v="15284-1"/>
    <n v="21"/>
    <n v="21"/>
    <x v="884"/>
    <d v="2015-08-03T00:00:00"/>
    <n v="1"/>
    <m/>
    <m/>
  </r>
  <r>
    <x v="53"/>
    <x v="1850"/>
    <s v="15299-1"/>
    <n v="25"/>
    <n v="25"/>
    <x v="884"/>
    <d v="2015-08-04T00:00:00"/>
    <n v="1"/>
    <m/>
    <m/>
  </r>
  <r>
    <x v="504"/>
    <x v="175"/>
    <s v="15308-1"/>
    <n v="100"/>
    <n v="100"/>
    <x v="884"/>
    <d v="2015-08-06T00:00:00"/>
    <n v="1"/>
    <m/>
    <m/>
  </r>
  <r>
    <x v="90"/>
    <x v="204"/>
    <s v="15098-1"/>
    <n v="150"/>
    <n v="150"/>
    <x v="884"/>
    <d v="2015-08-07T00:00:00"/>
    <n v="1"/>
    <m/>
    <m/>
  </r>
  <r>
    <x v="505"/>
    <x v="1955"/>
    <s v="15343-1"/>
    <n v="15"/>
    <n v="15"/>
    <x v="884"/>
    <d v="2015-08-10T00:00:00"/>
    <n v="1"/>
    <m/>
    <m/>
  </r>
  <r>
    <x v="224"/>
    <x v="1956"/>
    <s v="15347-1"/>
    <n v="5"/>
    <n v="5"/>
    <x v="884"/>
    <d v="2015-08-03T00:00:00"/>
    <n v="1"/>
    <m/>
    <m/>
  </r>
  <r>
    <x v="33"/>
    <x v="641"/>
    <s v="15289-1"/>
    <n v="25"/>
    <n v="26"/>
    <x v="885"/>
    <d v="2015-08-07T00:00:00"/>
    <n v="1"/>
    <m/>
    <m/>
  </r>
  <r>
    <x v="18"/>
    <x v="1035"/>
    <s v="15291-1"/>
    <n v="250"/>
    <n v="240"/>
    <x v="885"/>
    <d v="2015-08-07T00:00:00"/>
    <n v="1"/>
    <m/>
    <m/>
  </r>
  <r>
    <x v="506"/>
    <x v="807"/>
    <s v="15292-1"/>
    <n v="10"/>
    <n v="10"/>
    <x v="885"/>
    <d v="2015-08-07T00:00:00"/>
    <n v="1"/>
    <m/>
    <m/>
  </r>
  <r>
    <x v="63"/>
    <x v="735"/>
    <s v="15275-1"/>
    <n v="8000"/>
    <n v="8000"/>
    <x v="885"/>
    <d v="2015-08-07T00:00:00"/>
    <n v="1"/>
    <m/>
    <m/>
  </r>
  <r>
    <x v="108"/>
    <x v="1499"/>
    <s v="15283-1"/>
    <n v="50"/>
    <n v="50"/>
    <x v="885"/>
    <d v="2015-08-05T00:00:00"/>
    <n v="1"/>
    <m/>
    <m/>
  </r>
  <r>
    <x v="108"/>
    <x v="989"/>
    <s v="2"/>
    <n v="50"/>
    <n v="50"/>
    <x v="885"/>
    <d v="2015-08-05T00:00:00"/>
    <n v="1"/>
    <m/>
    <m/>
  </r>
  <r>
    <x v="15"/>
    <x v="562"/>
    <s v="15118-1"/>
    <n v="7"/>
    <n v="7"/>
    <x v="885"/>
    <d v="2015-08-10T00:00:00"/>
    <n v="1"/>
    <m/>
    <m/>
  </r>
  <r>
    <x v="15"/>
    <x v="562"/>
    <s v="15025-1"/>
    <n v="5"/>
    <n v="5"/>
    <x v="885"/>
    <d v="2015-08-07T00:00:00"/>
    <n v="1"/>
    <m/>
    <m/>
  </r>
  <r>
    <x v="15"/>
    <x v="223"/>
    <s v="15026-1"/>
    <n v="5"/>
    <n v="5"/>
    <x v="885"/>
    <d v="2015-08-07T00:00:00"/>
    <n v="1"/>
    <m/>
    <m/>
  </r>
  <r>
    <x v="349"/>
    <x v="1957"/>
    <s v="15253-5"/>
    <n v="15"/>
    <n v="15"/>
    <x v="885"/>
    <d v="2015-08-07T00:00:00"/>
    <n v="1"/>
    <m/>
    <m/>
  </r>
  <r>
    <x v="426"/>
    <x v="1797"/>
    <s v="15380-1"/>
    <n v="3"/>
    <n v="3"/>
    <x v="886"/>
    <d v="2015-08-05T00:00:00"/>
    <n v="1"/>
    <m/>
    <m/>
  </r>
  <r>
    <x v="15"/>
    <x v="556"/>
    <s v="15117-1"/>
    <n v="5"/>
    <n v="5"/>
    <x v="886"/>
    <d v="2015-08-12T00:00:00"/>
    <n v="1"/>
    <m/>
    <m/>
  </r>
  <r>
    <x v="495"/>
    <x v="1939"/>
    <s v="15294-2"/>
    <n v="150"/>
    <n v="150"/>
    <x v="886"/>
    <d v="2015-08-11T00:00:00"/>
    <n v="1"/>
    <m/>
    <m/>
  </r>
  <r>
    <x v="8"/>
    <x v="658"/>
    <s v="15269-1"/>
    <n v="300"/>
    <n v="300"/>
    <x v="886"/>
    <d v="2015-08-10T00:00:00"/>
    <n v="1"/>
    <m/>
    <m/>
  </r>
  <r>
    <x v="105"/>
    <x v="1864"/>
    <s v="15144-1"/>
    <n v="2500"/>
    <n v="2500"/>
    <x v="886"/>
    <d v="2015-08-07T00:00:00"/>
    <n v="1"/>
    <m/>
    <m/>
  </r>
  <r>
    <x v="140"/>
    <x v="347"/>
    <s v="15257-2"/>
    <n v="500"/>
    <n v="500"/>
    <x v="886"/>
    <d v="2015-08-04T00:00:00"/>
    <n v="1"/>
    <m/>
    <s v="CUSTOMER PICKUP"/>
  </r>
  <r>
    <x v="191"/>
    <x v="446"/>
    <s v="14359-9"/>
    <n v="125"/>
    <n v="125"/>
    <x v="887"/>
    <d v="2015-08-07T00:00:00"/>
    <n v="1"/>
    <m/>
    <m/>
  </r>
  <r>
    <x v="53"/>
    <x v="215"/>
    <s v="15288-1"/>
    <n v="75"/>
    <n v="75"/>
    <x v="887"/>
    <d v="2015-08-10T00:00:00"/>
    <n v="1"/>
    <m/>
    <m/>
  </r>
  <r>
    <x v="49"/>
    <x v="1958"/>
    <s v="15197-2"/>
    <n v="10"/>
    <n v="10"/>
    <x v="887"/>
    <d v="2015-08-11T00:00:00"/>
    <n v="1"/>
    <m/>
    <m/>
  </r>
  <r>
    <x v="507"/>
    <x v="1959"/>
    <s v="15340-2"/>
    <n v="5"/>
    <n v="5"/>
    <x v="887"/>
    <d v="2015-08-07T00:00:00"/>
    <n v="1"/>
    <m/>
    <m/>
  </r>
  <r>
    <x v="404"/>
    <x v="253"/>
    <s v="15298-1"/>
    <n v="78"/>
    <n v="78"/>
    <x v="887"/>
    <d v="2015-08-10T00:00:00"/>
    <n v="1"/>
    <m/>
    <m/>
  </r>
  <r>
    <x v="55"/>
    <x v="108"/>
    <s v="15332-1"/>
    <n v="25"/>
    <n v="25"/>
    <x v="888"/>
    <d v="2015-08-08T00:00:00"/>
    <n v="1"/>
    <m/>
    <m/>
  </r>
  <r>
    <x v="63"/>
    <x v="649"/>
    <s v="15325-1"/>
    <n v="1200"/>
    <n v="1200"/>
    <x v="889"/>
    <d v="2015-08-11T00:00:00"/>
    <n v="1"/>
    <m/>
    <m/>
  </r>
  <r>
    <x v="364"/>
    <x v="1361"/>
    <s v="15277-2"/>
    <n v="100"/>
    <n v="100"/>
    <x v="889"/>
    <d v="2015-08-13T00:00:00"/>
    <n v="1"/>
    <m/>
    <m/>
  </r>
  <r>
    <x v="90"/>
    <x v="676"/>
    <s v="15324-1"/>
    <n v="50"/>
    <n v="50"/>
    <x v="889"/>
    <d v="2015-08-14T00:00:00"/>
    <n v="1"/>
    <m/>
    <m/>
  </r>
  <r>
    <x v="508"/>
    <x v="1960"/>
    <s v="14999-1"/>
    <n v="75"/>
    <n v="75"/>
    <x v="889"/>
    <d v="2015-08-14T00:00:00"/>
    <n v="1"/>
    <m/>
    <m/>
  </r>
  <r>
    <x v="169"/>
    <x v="1305"/>
    <s v="15373-1"/>
    <n v="25"/>
    <n v="25"/>
    <x v="889"/>
    <d v="2015-08-11T00:00:00"/>
    <n v="1"/>
    <m/>
    <m/>
  </r>
  <r>
    <x v="8"/>
    <x v="1801"/>
    <s v="15310-1"/>
    <n v="1"/>
    <n v="1"/>
    <x v="889"/>
    <d v="2015-08-11T00:00:00"/>
    <n v="1"/>
    <m/>
    <m/>
  </r>
  <r>
    <x v="8"/>
    <x v="1714"/>
    <s v="15322-1"/>
    <n v="4"/>
    <n v="4"/>
    <x v="889"/>
    <d v="2015-08-11T00:00:00"/>
    <n v="1"/>
    <m/>
    <m/>
  </r>
  <r>
    <x v="509"/>
    <x v="1961"/>
    <s v="15187-2"/>
    <n v="2"/>
    <n v="2"/>
    <x v="889"/>
    <d v="2015-08-14T00:00:00"/>
    <n v="1"/>
    <m/>
    <m/>
  </r>
  <r>
    <x v="15"/>
    <x v="223"/>
    <s v="15254-1"/>
    <n v="8"/>
    <n v="8"/>
    <x v="890"/>
    <d v="2015-08-11T00:00:00"/>
    <n v="1"/>
    <m/>
    <m/>
  </r>
  <r>
    <x v="405"/>
    <x v="1541"/>
    <s v="15270-2"/>
    <n v="250"/>
    <n v="250"/>
    <x v="890"/>
    <d v="2015-08-10T00:00:00"/>
    <n v="1"/>
    <m/>
    <s v="CUSTOMER PICKUP"/>
  </r>
  <r>
    <x v="33"/>
    <x v="1962"/>
    <s v="15317-1"/>
    <n v="20"/>
    <n v="20"/>
    <x v="890"/>
    <d v="2015-08-14T00:00:00"/>
    <n v="1"/>
    <m/>
    <m/>
  </r>
  <r>
    <x v="186"/>
    <x v="1580"/>
    <s v="14964-3"/>
    <n v="150"/>
    <n v="150"/>
    <x v="890"/>
    <d v="2015-08-17T00:00:00"/>
    <n v="1"/>
    <m/>
    <m/>
  </r>
  <r>
    <x v="104"/>
    <x v="382"/>
    <s v="15314-1"/>
    <n v="10"/>
    <n v="10"/>
    <x v="890"/>
    <d v="2015-08-14T00:00:00"/>
    <n v="1"/>
    <m/>
    <m/>
  </r>
  <r>
    <x v="18"/>
    <x v="1416"/>
    <s v="15303-1"/>
    <n v="250"/>
    <n v="250"/>
    <x v="890"/>
    <d v="2015-08-17T00:00:00"/>
    <n v="1"/>
    <m/>
    <m/>
  </r>
  <r>
    <x v="33"/>
    <x v="1513"/>
    <s v="15317-1"/>
    <n v="256"/>
    <n v="262"/>
    <x v="890"/>
    <d v="2015-08-14T00:00:00"/>
    <n v="1"/>
    <m/>
    <m/>
  </r>
  <r>
    <x v="42"/>
    <x v="957"/>
    <s v="15151-2"/>
    <n v="50"/>
    <n v="50"/>
    <x v="891"/>
    <d v="2015-08-14T00:00:00"/>
    <n v="1"/>
    <m/>
    <m/>
  </r>
  <r>
    <x v="494"/>
    <x v="1930"/>
    <s v="15313-3"/>
    <n v="100"/>
    <n v="100"/>
    <x v="891"/>
    <d v="2015-08-27T00:00:00"/>
    <n v="1"/>
    <m/>
    <m/>
  </r>
  <r>
    <x v="494"/>
    <x v="1931"/>
    <s v="4"/>
    <n v="100"/>
    <n v="100"/>
    <x v="891"/>
    <d v="2015-08-27T00:00:00"/>
    <n v="1"/>
    <m/>
    <m/>
  </r>
  <r>
    <x v="7"/>
    <x v="9"/>
    <s v="15296-1"/>
    <n v="120"/>
    <n v="120"/>
    <x v="891"/>
    <d v="2015-08-18T00:00:00"/>
    <n v="1"/>
    <m/>
    <m/>
  </r>
  <r>
    <x v="500"/>
    <x v="1963"/>
    <s v="15390-1"/>
    <n v="40"/>
    <n v="40"/>
    <x v="891"/>
    <d v="2015-08-11T00:00:00"/>
    <n v="1"/>
    <m/>
    <s v="CUSTOMER PICKUP"/>
  </r>
  <r>
    <x v="493"/>
    <x v="96"/>
    <s v="15417-1"/>
    <n v="1"/>
    <n v="1"/>
    <x v="892"/>
    <d v="2015-08-21T00:00:00"/>
    <n v="1"/>
    <m/>
    <m/>
  </r>
  <r>
    <x v="210"/>
    <x v="1964"/>
    <s v="15331-1"/>
    <n v="5"/>
    <n v="5"/>
    <x v="892"/>
    <d v="2015-08-19T00:00:00"/>
    <n v="1"/>
    <m/>
    <s v="BOARD CAME LATE"/>
  </r>
  <r>
    <x v="463"/>
    <x v="719"/>
    <s v="15333-1"/>
    <n v="300"/>
    <n v="308"/>
    <x v="892"/>
    <d v="2015-08-17T00:00:00"/>
    <n v="1"/>
    <m/>
    <m/>
  </r>
  <r>
    <x v="60"/>
    <x v="183"/>
    <s v="15193-1"/>
    <n v="250"/>
    <n v="250"/>
    <x v="892"/>
    <d v="2015-08-14T00:00:00"/>
    <n v="1"/>
    <m/>
    <m/>
  </r>
  <r>
    <x v="8"/>
    <x v="1713"/>
    <s v="15352-1"/>
    <n v="5"/>
    <n v="5"/>
    <x v="892"/>
    <d v="2015-08-19T00:00:00"/>
    <n v="1"/>
    <m/>
    <m/>
  </r>
  <r>
    <x v="8"/>
    <x v="1803"/>
    <s v="15305-1"/>
    <n v="50"/>
    <n v="50"/>
    <x v="892"/>
    <d v="2015-08-19T00:00:00"/>
    <n v="1"/>
    <m/>
    <m/>
  </r>
  <r>
    <x v="385"/>
    <x v="96"/>
    <s v="15424-1"/>
    <n v="13"/>
    <n v="13"/>
    <x v="892"/>
    <d v="2015-08-18T00:00:00"/>
    <n v="1"/>
    <m/>
    <m/>
  </r>
  <r>
    <x v="426"/>
    <x v="1797"/>
    <s v="15429-1"/>
    <n v="3"/>
    <n v="3"/>
    <x v="893"/>
    <d v="2015-08-17T00:00:00"/>
    <n v="1"/>
    <m/>
    <m/>
  </r>
  <r>
    <x v="90"/>
    <x v="1258"/>
    <s v="14834-4"/>
    <n v="110"/>
    <n v="110"/>
    <x v="893"/>
    <d v="2015-08-21T00:00:00"/>
    <n v="1"/>
    <m/>
    <m/>
  </r>
  <r>
    <x v="63"/>
    <x v="214"/>
    <s v="15326-1"/>
    <n v="10000"/>
    <n v="10080"/>
    <x v="893"/>
    <d v="2015-08-20T00:00:00"/>
    <n v="1"/>
    <m/>
    <m/>
  </r>
  <r>
    <x v="447"/>
    <x v="1965"/>
    <s v="15354-1"/>
    <n v="100"/>
    <n v="100"/>
    <x v="893"/>
    <d v="2015-08-12T00:00:00"/>
    <n v="0"/>
    <m/>
    <s v="RE DO"/>
  </r>
  <r>
    <x v="210"/>
    <x v="1397"/>
    <s v="15372-1"/>
    <n v="660"/>
    <n v="657"/>
    <x v="893"/>
    <d v="2015-08-20T00:00:00"/>
    <n v="1"/>
    <m/>
    <m/>
  </r>
  <r>
    <x v="494"/>
    <x v="1932"/>
    <s v="15307-2"/>
    <n v="3"/>
    <n v="3"/>
    <x v="893"/>
    <d v="2015-08-17T00:00:00"/>
    <n v="1"/>
    <m/>
    <m/>
  </r>
  <r>
    <x v="13"/>
    <x v="926"/>
    <s v="14668-6"/>
    <n v="50"/>
    <n v="50"/>
    <x v="894"/>
    <d v="2015-09-01T00:00:00"/>
    <n v="1"/>
    <m/>
    <m/>
  </r>
  <r>
    <x v="95"/>
    <x v="1913"/>
    <s v="15235-2"/>
    <n v="50"/>
    <n v="49"/>
    <x v="894"/>
    <d v="2015-09-01T00:00:00"/>
    <n v="1"/>
    <m/>
    <s v="ONE WE DID FIRST ARTICLE"/>
  </r>
  <r>
    <x v="353"/>
    <x v="692"/>
    <s v="15412-1"/>
    <n v="1"/>
    <n v="1"/>
    <x v="894"/>
    <d v="2015-08-24T00:00:00"/>
    <n v="1"/>
    <m/>
    <m/>
  </r>
  <r>
    <x v="15"/>
    <x v="182"/>
    <s v="15278-1"/>
    <n v="5"/>
    <n v="5"/>
    <x v="894"/>
    <d v="2015-08-19T00:00:00"/>
    <n v="1"/>
    <m/>
    <m/>
  </r>
  <r>
    <x v="356"/>
    <x v="1966"/>
    <s v="15393-1"/>
    <n v="25"/>
    <n v="25"/>
    <x v="894"/>
    <d v="2015-08-24T00:00:00"/>
    <n v="1"/>
    <m/>
    <m/>
  </r>
  <r>
    <x v="356"/>
    <x v="1349"/>
    <s v="15346-1"/>
    <n v="22"/>
    <n v="22"/>
    <x v="894"/>
    <d v="2015-08-24T00:00:00"/>
    <n v="1"/>
    <m/>
    <m/>
  </r>
  <r>
    <x v="32"/>
    <x v="610"/>
    <s v="15383-1"/>
    <n v="3"/>
    <n v="3"/>
    <x v="894"/>
    <d v="2015-08-19T00:00:00"/>
    <n v="1"/>
    <m/>
    <m/>
  </r>
  <r>
    <x v="501"/>
    <x v="1952"/>
    <s v="15391-2"/>
    <n v="30"/>
    <n v="3"/>
    <x v="895"/>
    <d v="2015-08-17T00:00:00"/>
    <n v="1"/>
    <m/>
    <s v="HE WANT TO MODIFY CKT"/>
  </r>
  <r>
    <x v="501"/>
    <x v="1967"/>
    <s v="15704-1"/>
    <n v="30"/>
    <n v="20"/>
    <x v="895"/>
    <d v="2015-08-17T00:00:00"/>
    <n v="1"/>
    <m/>
    <m/>
  </r>
  <r>
    <x v="18"/>
    <x v="677"/>
    <s v="15334-1"/>
    <n v="50"/>
    <n v="50"/>
    <x v="894"/>
    <d v="2015-08-18T00:00:00"/>
    <n v="1"/>
    <m/>
    <m/>
  </r>
  <r>
    <x v="501"/>
    <x v="1967"/>
    <s v="15404-2"/>
    <n v="30"/>
    <n v="10"/>
    <x v="894"/>
    <d v="2015-08-17T00:00:00"/>
    <n v="1"/>
    <m/>
    <s v="CUSTOMER PICKUP"/>
  </r>
  <r>
    <x v="488"/>
    <x v="692"/>
    <m/>
    <n v="42"/>
    <n v="6"/>
    <x v="894"/>
    <d v="2015-08-21T00:00:00"/>
    <n v="1"/>
    <m/>
    <s v="SAMPLE FOR APPROVAL"/>
  </r>
  <r>
    <x v="8"/>
    <x v="1801"/>
    <s v="15411-1"/>
    <n v="1"/>
    <n v="1"/>
    <x v="896"/>
    <d v="2015-08-21T00:00:00"/>
    <n v="1"/>
    <m/>
    <m/>
  </r>
  <r>
    <x v="186"/>
    <x v="125"/>
    <s v="15349-1"/>
    <n v="50"/>
    <n v="50"/>
    <x v="896"/>
    <d v="2015-08-21T00:00:00"/>
    <n v="1"/>
    <m/>
    <m/>
  </r>
  <r>
    <x v="131"/>
    <x v="28"/>
    <s v="15302-3"/>
    <n v="150"/>
    <n v="150"/>
    <x v="896"/>
    <d v="2015-08-31T00:00:00"/>
    <n v="1"/>
    <m/>
    <m/>
  </r>
  <r>
    <x v="49"/>
    <x v="1968"/>
    <s v="15249-1"/>
    <n v="5"/>
    <n v="5"/>
    <x v="896"/>
    <d v="2015-09-02T00:00:00"/>
    <n v="1"/>
    <m/>
    <m/>
  </r>
  <r>
    <x v="49"/>
    <x v="1145"/>
    <s v="15248-1"/>
    <n v="1"/>
    <n v="1"/>
    <x v="896"/>
    <d v="2015-09-02T00:00:00"/>
    <n v="1"/>
    <m/>
    <m/>
  </r>
  <r>
    <x v="487"/>
    <x v="887"/>
    <s v="15394-1"/>
    <n v="100"/>
    <n v="100"/>
    <x v="896"/>
    <d v="2015-08-19T00:00:00"/>
    <n v="1"/>
    <m/>
    <m/>
  </r>
  <r>
    <x v="53"/>
    <x v="1181"/>
    <s v="14558-1"/>
    <n v="50"/>
    <n v="50"/>
    <x v="896"/>
    <s v="KANBAN"/>
    <n v="1"/>
    <m/>
    <m/>
  </r>
  <r>
    <x v="15"/>
    <x v="858"/>
    <s v="15140-1"/>
    <n v="26"/>
    <n v="26"/>
    <x v="896"/>
    <d v="2015-08-21T00:00:00"/>
    <n v="1"/>
    <m/>
    <m/>
  </r>
  <r>
    <x v="379"/>
    <x v="1666"/>
    <s v="15378-1"/>
    <n v="45"/>
    <n v="45"/>
    <x v="896"/>
    <d v="2015-08-27T00:00:00"/>
    <n v="1"/>
    <m/>
    <m/>
  </r>
  <r>
    <x v="379"/>
    <x v="1666"/>
    <s v="15378-1"/>
    <n v="10"/>
    <n v="10"/>
    <x v="896"/>
    <d v="2015-08-27T00:00:00"/>
    <n v="1"/>
    <m/>
    <m/>
  </r>
  <r>
    <x v="494"/>
    <x v="1933"/>
    <s v="15416-1"/>
    <n v="3"/>
    <n v="3"/>
    <x v="896"/>
    <d v="2015-08-20T00:00:00"/>
    <n v="1"/>
    <m/>
    <m/>
  </r>
  <r>
    <x v="500"/>
    <x v="1969"/>
    <s v="15423-1"/>
    <n v="1140"/>
    <n v="1155"/>
    <x v="896"/>
    <d v="2015-08-20T00:00:00"/>
    <n v="1"/>
    <m/>
    <m/>
  </r>
  <r>
    <x v="500"/>
    <x v="1970"/>
    <s v="2"/>
    <n v="3"/>
    <n v="3"/>
    <x v="896"/>
    <d v="2015-08-20T00:00:00"/>
    <n v="1"/>
    <m/>
    <m/>
  </r>
  <r>
    <x v="409"/>
    <x v="1971"/>
    <s v="15385-2"/>
    <n v="5"/>
    <n v="5"/>
    <x v="896"/>
    <d v="2015-08-21T00:00:00"/>
    <n v="1"/>
    <m/>
    <m/>
  </r>
  <r>
    <x v="409"/>
    <x v="1971"/>
    <s v="3"/>
    <n v="5"/>
    <n v="5"/>
    <x v="896"/>
    <d v="2015-08-21T00:00:00"/>
    <n v="1"/>
    <m/>
    <m/>
  </r>
  <r>
    <x v="46"/>
    <x v="544"/>
    <s v="15357-1"/>
    <n v="200"/>
    <n v="200"/>
    <x v="897"/>
    <d v="2015-08-28T00:00:00"/>
    <n v="1"/>
    <m/>
    <m/>
  </r>
  <r>
    <x v="510"/>
    <x v="1972"/>
    <s v="15341-2"/>
    <n v="100"/>
    <n v="100"/>
    <x v="898"/>
    <d v="2015-08-31T00:00:00"/>
    <n v="1"/>
    <m/>
    <m/>
  </r>
  <r>
    <x v="49"/>
    <x v="1973"/>
    <s v="15266-2"/>
    <n v="10"/>
    <n v="10"/>
    <x v="898"/>
    <d v="2015-09-02T00:00:00"/>
    <n v="1"/>
    <m/>
    <m/>
  </r>
  <r>
    <x v="15"/>
    <x v="556"/>
    <s v="15231-1"/>
    <n v="5"/>
    <n v="5"/>
    <x v="898"/>
    <d v="2015-08-28T00:00:00"/>
    <n v="1"/>
    <m/>
    <m/>
  </r>
  <r>
    <x v="494"/>
    <x v="1974"/>
    <s v="15316-3"/>
    <n v="2"/>
    <n v="2"/>
    <x v="898"/>
    <d v="2015-08-28T00:00:00"/>
    <n v="1"/>
    <m/>
    <m/>
  </r>
  <r>
    <x v="494"/>
    <x v="1975"/>
    <s v="4"/>
    <n v="2"/>
    <n v="2"/>
    <x v="898"/>
    <d v="2015-08-28T00:00:00"/>
    <n v="1"/>
    <m/>
    <m/>
  </r>
  <r>
    <x v="488"/>
    <x v="1976"/>
    <s v="15366-2"/>
    <n v="20"/>
    <n v="20"/>
    <x v="898"/>
    <d v="2015-08-25T00:00:00"/>
    <n v="1"/>
    <m/>
    <m/>
  </r>
  <r>
    <x v="511"/>
    <x v="1977"/>
    <s v="15351-2"/>
    <n v="5"/>
    <n v="5"/>
    <x v="899"/>
    <d v="2015-08-28T00:00:00"/>
    <n v="1"/>
    <m/>
    <m/>
  </r>
  <r>
    <x v="512"/>
    <x v="1978"/>
    <s v="15363-1"/>
    <n v="3"/>
    <n v="3"/>
    <x v="899"/>
    <d v="2015-08-28T00:00:00"/>
    <n v="1"/>
    <m/>
    <m/>
  </r>
  <r>
    <x v="512"/>
    <x v="1979"/>
    <s v="2"/>
    <n v="3"/>
    <n v="3"/>
    <x v="899"/>
    <d v="2015-08-28T00:00:00"/>
    <n v="1"/>
    <m/>
    <m/>
  </r>
  <r>
    <x v="512"/>
    <x v="1980"/>
    <s v="3"/>
    <n v="3"/>
    <n v="3"/>
    <x v="899"/>
    <d v="2015-08-28T00:00:00"/>
    <n v="1"/>
    <m/>
    <m/>
  </r>
  <r>
    <x v="15"/>
    <x v="562"/>
    <s v="15232-1"/>
    <n v="5"/>
    <n v="5"/>
    <x v="899"/>
    <d v="2015-09-04T00:00:00"/>
    <n v="1"/>
    <m/>
    <m/>
  </r>
  <r>
    <x v="103"/>
    <x v="50"/>
    <s v="15358-1"/>
    <n v="50"/>
    <n v="50"/>
    <x v="899"/>
    <d v="2015-08-27T00:00:00"/>
    <n v="1"/>
    <m/>
    <m/>
  </r>
  <r>
    <x v="95"/>
    <x v="1981"/>
    <s v="15379-2"/>
    <n v="1"/>
    <n v="1"/>
    <x v="899"/>
    <d v="2015-08-25T00:00:00"/>
    <n v="1"/>
    <m/>
    <m/>
  </r>
  <r>
    <x v="426"/>
    <x v="1797"/>
    <s v="15445-1"/>
    <n v="1"/>
    <n v="1"/>
    <x v="899"/>
    <d v="2015-08-21T00:00:00"/>
    <n v="1"/>
    <m/>
    <s v="PICKUP"/>
  </r>
  <r>
    <x v="141"/>
    <x v="1982"/>
    <s v="15350-4"/>
    <n v="25"/>
    <n v="25"/>
    <x v="899"/>
    <d v="2015-08-31T00:00:00"/>
    <n v="1"/>
    <m/>
    <m/>
  </r>
  <r>
    <x v="49"/>
    <x v="1395"/>
    <s v="15263-2"/>
    <n v="10"/>
    <n v="10"/>
    <x v="900"/>
    <d v="2015-09-08T00:00:00"/>
    <n v="1"/>
    <m/>
    <m/>
  </r>
  <r>
    <x v="16"/>
    <x v="1983"/>
    <s v="15392-1"/>
    <n v="2"/>
    <n v="2"/>
    <x v="900"/>
    <d v="2015-08-28T00:00:00"/>
    <n v="1"/>
    <m/>
    <m/>
  </r>
  <r>
    <x v="427"/>
    <x v="1645"/>
    <s v="15399-1"/>
    <n v="6000"/>
    <n v="6000"/>
    <x v="900"/>
    <d v="2015-08-31T00:00:00"/>
    <n v="1"/>
    <m/>
    <m/>
  </r>
  <r>
    <x v="487"/>
    <x v="1060"/>
    <s v="15368-2"/>
    <n v="50"/>
    <n v="50"/>
    <x v="900"/>
    <d v="2015-09-03T00:00:00"/>
    <n v="1"/>
    <m/>
    <m/>
  </r>
  <r>
    <x v="404"/>
    <x v="1853"/>
    <s v="15414-1"/>
    <n v="2"/>
    <n v="2"/>
    <x v="900"/>
    <d v="2015-09-02T00:00:00"/>
    <n v="1"/>
    <m/>
    <m/>
  </r>
  <r>
    <x v="66"/>
    <x v="1860"/>
    <s v="15444-1"/>
    <n v="10"/>
    <n v="10"/>
    <x v="900"/>
    <d v="2015-08-27T00:00:00"/>
    <n v="1"/>
    <m/>
    <m/>
  </r>
  <r>
    <x v="488"/>
    <x v="692"/>
    <s v="15461-1"/>
    <n v="20"/>
    <n v="20"/>
    <x v="901"/>
    <d v="2015-08-27T00:00:00"/>
    <n v="1"/>
    <m/>
    <m/>
  </r>
  <r>
    <x v="15"/>
    <x v="52"/>
    <s v="15239-1"/>
    <n v="5"/>
    <n v="5"/>
    <x v="901"/>
    <d v="2015-09-03T00:00:00"/>
    <n v="1"/>
    <m/>
    <m/>
  </r>
  <r>
    <x v="426"/>
    <x v="1797"/>
    <s v="15469-1"/>
    <n v="2"/>
    <n v="2"/>
    <x v="901"/>
    <d v="2015-08-26T00:00:00"/>
    <n v="1"/>
    <m/>
    <s v="PICKUP"/>
  </r>
  <r>
    <x v="15"/>
    <x v="52"/>
    <s v="15364-2"/>
    <n v="10"/>
    <n v="10"/>
    <x v="902"/>
    <d v="2015-09-02T00:00:00"/>
    <n v="1"/>
    <m/>
    <m/>
  </r>
  <r>
    <x v="15"/>
    <x v="52"/>
    <s v="15179-4"/>
    <n v="6"/>
    <n v="6"/>
    <x v="902"/>
    <d v="2015-09-03T00:00:00"/>
    <n v="1"/>
    <m/>
    <m/>
  </r>
  <r>
    <x v="90"/>
    <x v="1358"/>
    <s v="15422-1"/>
    <n v="400"/>
    <n v="400"/>
    <x v="902"/>
    <d v="2015-09-04T00:00:00"/>
    <n v="1"/>
    <m/>
    <m/>
  </r>
  <r>
    <x v="90"/>
    <x v="204"/>
    <s v="15295-1"/>
    <n v="50"/>
    <n v="50"/>
    <x v="902"/>
    <d v="2015-09-04T00:00:00"/>
    <n v="1"/>
    <m/>
    <m/>
  </r>
  <r>
    <x v="18"/>
    <x v="677"/>
    <s v="15418-1"/>
    <n v="50"/>
    <n v="50"/>
    <x v="902"/>
    <d v="2015-09-01T00:00:00"/>
    <n v="1"/>
    <m/>
    <m/>
  </r>
  <r>
    <x v="46"/>
    <x v="560"/>
    <s v="15405-1"/>
    <n v="100"/>
    <n v="100"/>
    <x v="902"/>
    <d v="2015-09-03T00:00:00"/>
    <n v="1"/>
    <m/>
    <m/>
  </r>
  <r>
    <x v="356"/>
    <x v="1396"/>
    <s v="15342-2"/>
    <n v="15"/>
    <n v="15"/>
    <x v="902"/>
    <d v="2015-08-31T00:00:00"/>
    <n v="1"/>
    <m/>
    <m/>
  </r>
  <r>
    <x v="426"/>
    <x v="1797"/>
    <s v="15475-1"/>
    <n v="4"/>
    <n v="4"/>
    <x v="902"/>
    <d v="2015-08-27T00:00:00"/>
    <n v="1"/>
    <m/>
    <s v="PICKUP"/>
  </r>
  <r>
    <x v="53"/>
    <x v="1984"/>
    <s v="15428-1"/>
    <n v="25"/>
    <n v="25"/>
    <x v="903"/>
    <d v="2015-08-31T00:00:00"/>
    <n v="1"/>
    <m/>
    <m/>
  </r>
  <r>
    <x v="53"/>
    <x v="1827"/>
    <s v="15430-1"/>
    <n v="25"/>
    <n v="25"/>
    <x v="903"/>
    <d v="2015-08-31T00:00:00"/>
    <n v="1"/>
    <m/>
    <m/>
  </r>
  <r>
    <x v="93"/>
    <x v="24"/>
    <s v="15384-1"/>
    <n v="100"/>
    <n v="100"/>
    <x v="903"/>
    <d v="2015-09-01T00:00:00"/>
    <n v="1"/>
    <m/>
    <m/>
  </r>
  <r>
    <x v="104"/>
    <x v="614"/>
    <s v="15396-1"/>
    <n v="50"/>
    <n v="50"/>
    <x v="903"/>
    <d v="2015-08-28T00:00:00"/>
    <n v="1"/>
    <m/>
    <m/>
  </r>
  <r>
    <x v="360"/>
    <x v="1347"/>
    <s v="15206-1"/>
    <n v="130"/>
    <n v="130"/>
    <x v="903"/>
    <d v="2015-09-01T00:00:00"/>
    <n v="1"/>
    <m/>
    <m/>
  </r>
  <r>
    <x v="426"/>
    <x v="1797"/>
    <s v="15484-1"/>
    <n v="4"/>
    <n v="4"/>
    <x v="903"/>
    <d v="2015-08-31T00:00:00"/>
    <n v="1"/>
    <m/>
    <m/>
  </r>
  <r>
    <x v="513"/>
    <x v="692"/>
    <s v="15485-1"/>
    <n v="1"/>
    <n v="1"/>
    <x v="903"/>
    <d v="2015-08-31T00:00:00"/>
    <n v="1"/>
    <m/>
    <m/>
  </r>
  <r>
    <x v="285"/>
    <x v="96"/>
    <s v="15482-1"/>
    <n v="1"/>
    <n v="1"/>
    <x v="903"/>
    <d v="2015-09-04T00:00:00"/>
    <n v="1"/>
    <m/>
    <m/>
  </r>
  <r>
    <x v="279"/>
    <x v="1348"/>
    <s v="15433-1"/>
    <n v="1"/>
    <n v="1"/>
    <x v="903"/>
    <d v="2015-08-04T00:00:00"/>
    <n v="1"/>
    <m/>
    <s v="PARTS CAME LATE"/>
  </r>
  <r>
    <x v="279"/>
    <x v="1144"/>
    <s v="15361-1"/>
    <n v="2"/>
    <n v="2"/>
    <x v="903"/>
    <d v="2015-09-04T00:00:00"/>
    <n v="1"/>
    <m/>
    <s v="PARTS CAME LATE"/>
  </r>
  <r>
    <x v="495"/>
    <x v="1939"/>
    <s v="15381-2"/>
    <n v="150"/>
    <n v="150"/>
    <x v="904"/>
    <d v="2015-09-07T00:00:00"/>
    <n v="1"/>
    <m/>
    <m/>
  </r>
  <r>
    <x v="202"/>
    <x v="1985"/>
    <s v="15397-2"/>
    <n v="100"/>
    <n v="100"/>
    <x v="904"/>
    <d v="2015-09-07T00:00:00"/>
    <n v="1"/>
    <m/>
    <m/>
  </r>
  <r>
    <x v="15"/>
    <x v="223"/>
    <s v="15355-1"/>
    <n v="25"/>
    <n v="25"/>
    <x v="904"/>
    <d v="2015-09-04T00:00:00"/>
    <n v="1"/>
    <m/>
    <m/>
  </r>
  <r>
    <x v="49"/>
    <x v="911"/>
    <s v="15367-2"/>
    <n v="15"/>
    <n v="15"/>
    <x v="904"/>
    <d v="2015-09-04T00:00:00"/>
    <n v="1"/>
    <m/>
    <m/>
  </r>
  <r>
    <x v="426"/>
    <x v="1797"/>
    <s v="15492-1"/>
    <n v="3"/>
    <n v="3"/>
    <x v="904"/>
    <d v="2015-09-01T00:00:00"/>
    <n v="1"/>
    <m/>
    <m/>
  </r>
  <r>
    <x v="252"/>
    <x v="1543"/>
    <s v="15374-1"/>
    <n v="500"/>
    <n v="286"/>
    <x v="905"/>
    <d v="2015-09-17T00:00:00"/>
    <n v="1"/>
    <m/>
    <s v="CAME LATE, CUSTOMER NOTIFIED AND OK"/>
  </r>
  <r>
    <x v="90"/>
    <x v="1358"/>
    <s v="15496-1"/>
    <n v="400"/>
    <n v="400"/>
    <x v="905"/>
    <s v="KANBAN"/>
    <n v="1"/>
    <m/>
    <m/>
  </r>
  <r>
    <x v="487"/>
    <x v="1055"/>
    <s v="15389-2"/>
    <n v="50"/>
    <n v="50"/>
    <x v="905"/>
    <d v="2015-09-15T00:00:00"/>
    <n v="1"/>
    <m/>
    <m/>
  </r>
  <r>
    <x v="117"/>
    <x v="275"/>
    <s v="15426-1"/>
    <n v="500"/>
    <n v="500"/>
    <x v="905"/>
    <d v="2015-09-09T00:00:00"/>
    <n v="1"/>
    <m/>
    <m/>
  </r>
  <r>
    <x v="15"/>
    <x v="223"/>
    <s v="15337-1"/>
    <n v="5"/>
    <n v="5"/>
    <x v="905"/>
    <d v="2015-09-11T00:00:00"/>
    <n v="1"/>
    <m/>
    <m/>
  </r>
  <r>
    <x v="66"/>
    <x v="1986"/>
    <s v="15438-1"/>
    <n v="10"/>
    <n v="10"/>
    <x v="905"/>
    <d v="2015-09-03T00:00:00"/>
    <n v="1"/>
    <m/>
    <m/>
  </r>
  <r>
    <x v="426"/>
    <x v="1797"/>
    <s v="15500-1"/>
    <n v="3"/>
    <n v="3"/>
    <x v="905"/>
    <d v="2015-09-02T00:00:00"/>
    <n v="1"/>
    <m/>
    <m/>
  </r>
  <r>
    <x v="70"/>
    <x v="164"/>
    <s v="157447-2"/>
    <n v="15"/>
    <n v="15"/>
    <x v="905"/>
    <d v="2015-09-03T00:00:00"/>
    <n v="1"/>
    <m/>
    <m/>
  </r>
  <r>
    <x v="15"/>
    <x v="692"/>
    <s v="15458-1"/>
    <n v="2"/>
    <n v="2"/>
    <x v="906"/>
    <d v="2015-09-11T00:00:00"/>
    <n v="1"/>
    <m/>
    <m/>
  </r>
  <r>
    <x v="49"/>
    <x v="911"/>
    <s v="15407-1"/>
    <n v="10"/>
    <n v="10"/>
    <x v="906"/>
    <d v="2015-09-10T00:00:00"/>
    <n v="1"/>
    <m/>
    <m/>
  </r>
  <r>
    <x v="191"/>
    <x v="439"/>
    <s v="15297-2"/>
    <n v="300"/>
    <n v="300"/>
    <x v="906"/>
    <d v="2015-09-04T00:00:00"/>
    <n v="1"/>
    <m/>
    <m/>
  </r>
  <r>
    <x v="90"/>
    <x v="367"/>
    <s v="15511-1"/>
    <n v="250"/>
    <n v="250"/>
    <x v="907"/>
    <d v="2015-09-07T00:00:00"/>
    <n v="1"/>
    <m/>
    <m/>
  </r>
  <r>
    <x v="13"/>
    <x v="547"/>
    <s v="15406-2"/>
    <n v="100"/>
    <n v="100"/>
    <x v="908"/>
    <d v="2015-10-01T00:00:00"/>
    <n v="1"/>
    <m/>
    <m/>
  </r>
  <r>
    <x v="492"/>
    <x v="1791"/>
    <s v="15446-1"/>
    <n v="10"/>
    <n v="10"/>
    <x v="908"/>
    <d v="2015-09-09T00:00:00"/>
    <n v="1"/>
    <m/>
    <m/>
  </r>
  <r>
    <x v="63"/>
    <x v="171"/>
    <s v="15435-1"/>
    <n v="15000"/>
    <n v="15030"/>
    <x v="908"/>
    <d v="2015-09-08T00:00:00"/>
    <n v="1"/>
    <m/>
    <m/>
  </r>
  <r>
    <x v="301"/>
    <x v="1264"/>
    <s v="15439-3"/>
    <n v="125"/>
    <n v="125"/>
    <x v="908"/>
    <d v="2015-09-11T00:00:00"/>
    <n v="1"/>
    <m/>
    <m/>
  </r>
  <r>
    <x v="285"/>
    <x v="547"/>
    <s v="15306-2"/>
    <n v="100"/>
    <n v="100"/>
    <x v="908"/>
    <d v="2015-09-11T00:00:00"/>
    <n v="1"/>
    <m/>
    <m/>
  </r>
  <r>
    <x v="15"/>
    <x v="57"/>
    <s v="15339-1"/>
    <n v="25"/>
    <n v="25"/>
    <x v="908"/>
    <d v="2015-09-08T00:00:00"/>
    <n v="1"/>
    <m/>
    <m/>
  </r>
  <r>
    <x v="359"/>
    <x v="507"/>
    <s v="15403-2"/>
    <n v="63"/>
    <n v="63"/>
    <x v="908"/>
    <d v="2015-09-08T00:00:00"/>
    <n v="1"/>
    <m/>
    <m/>
  </r>
  <r>
    <x v="359"/>
    <x v="508"/>
    <s v="15403-3"/>
    <n v="50"/>
    <n v="50"/>
    <x v="908"/>
    <d v="2015-09-08T00:00:00"/>
    <n v="1"/>
    <m/>
    <m/>
  </r>
  <r>
    <x v="426"/>
    <x v="1797"/>
    <s v="15522-1"/>
    <n v="10"/>
    <n v="10"/>
    <x v="908"/>
    <d v="2015-09-06T00:00:00"/>
    <n v="1"/>
    <m/>
    <m/>
  </r>
  <r>
    <x v="426"/>
    <x v="1797"/>
    <s v="15523-1"/>
    <n v="4"/>
    <n v="4"/>
    <x v="908"/>
    <d v="2015-09-06T00:00:00"/>
    <n v="1"/>
    <m/>
    <m/>
  </r>
  <r>
    <x v="426"/>
    <x v="1797"/>
    <s v="15524-1"/>
    <n v="5"/>
    <n v="5"/>
    <x v="908"/>
    <d v="2015-09-06T00:00:00"/>
    <n v="1"/>
    <m/>
    <m/>
  </r>
  <r>
    <x v="514"/>
    <x v="1987"/>
    <s v="15377-2"/>
    <n v="1"/>
    <n v="1"/>
    <x v="908"/>
    <d v="2015-09-10T00:00:00"/>
    <n v="1"/>
    <m/>
    <m/>
  </r>
  <r>
    <x v="329"/>
    <x v="1988"/>
    <s v="15398-2"/>
    <n v="25"/>
    <n v="25"/>
    <x v="909"/>
    <d v="2015-09-14T00:00:00"/>
    <n v="1"/>
    <m/>
    <m/>
  </r>
  <r>
    <x v="63"/>
    <x v="604"/>
    <s v="15441-1"/>
    <n v="100"/>
    <n v="100"/>
    <x v="909"/>
    <d v="2015-09-14T00:00:00"/>
    <n v="1"/>
    <m/>
    <m/>
  </r>
  <r>
    <x v="301"/>
    <x v="189"/>
    <s v="15439-1"/>
    <n v="5088"/>
    <n v="5088"/>
    <x v="909"/>
    <d v="2015-09-11T00:00:00"/>
    <n v="1"/>
    <m/>
    <m/>
  </r>
  <r>
    <x v="301"/>
    <x v="190"/>
    <s v="2"/>
    <n v="5088"/>
    <n v="5088"/>
    <x v="909"/>
    <d v="2015-09-11T00:00:00"/>
    <n v="1"/>
    <m/>
    <m/>
  </r>
  <r>
    <x v="66"/>
    <x v="6"/>
    <s v="15434-1"/>
    <n v="100"/>
    <n v="105"/>
    <x v="909"/>
    <d v="2015-09-14T00:00:00"/>
    <n v="1"/>
    <m/>
    <m/>
  </r>
  <r>
    <x v="421"/>
    <x v="692"/>
    <s v="15454-2"/>
    <n v="5"/>
    <n v="5"/>
    <x v="909"/>
    <d v="2015-09-11T00:00:00"/>
    <n v="1"/>
    <m/>
    <m/>
  </r>
  <r>
    <x v="421"/>
    <x v="1876"/>
    <s v="1"/>
    <n v="5"/>
    <n v="5"/>
    <x v="909"/>
    <d v="2015-09-11T00:00:00"/>
    <n v="1"/>
    <m/>
    <m/>
  </r>
  <r>
    <x v="15"/>
    <x v="556"/>
    <s v="15271-1"/>
    <n v="5"/>
    <n v="5"/>
    <x v="910"/>
    <d v="2015-09-18T00:00:00"/>
    <n v="1"/>
    <m/>
    <m/>
  </r>
  <r>
    <x v="191"/>
    <x v="446"/>
    <s v="14357-10"/>
    <n v="125"/>
    <n v="125"/>
    <x v="910"/>
    <d v="2015-09-11T00:00:00"/>
    <n v="1"/>
    <m/>
    <m/>
  </r>
  <r>
    <x v="162"/>
    <x v="1879"/>
    <s v="15449-2"/>
    <n v="25"/>
    <n v="25"/>
    <x v="910"/>
    <d v="2015-09-16T00:00:00"/>
    <n v="1"/>
    <m/>
    <m/>
  </r>
  <r>
    <x v="487"/>
    <x v="1191"/>
    <s v="15413-2"/>
    <n v="100"/>
    <n v="100"/>
    <x v="910"/>
    <d v="2015-09-14T00:00:00"/>
    <n v="1"/>
    <m/>
    <m/>
  </r>
  <r>
    <x v="426"/>
    <x v="1797"/>
    <s v="15541-1"/>
    <n v="1"/>
    <n v="1"/>
    <x v="910"/>
    <d v="2015-09-10T00:00:00"/>
    <n v="1"/>
    <m/>
    <m/>
  </r>
  <r>
    <x v="145"/>
    <x v="821"/>
    <s v="15456-1"/>
    <n v="50"/>
    <n v="50"/>
    <x v="911"/>
    <d v="2015-09-14T00:00:00"/>
    <n v="1"/>
    <m/>
    <m/>
  </r>
  <r>
    <x v="515"/>
    <x v="1989"/>
    <s v="15465-2"/>
    <n v="100"/>
    <n v="102"/>
    <x v="911"/>
    <d v="2015-09-14T00:00:00"/>
    <n v="1"/>
    <m/>
    <m/>
  </r>
  <r>
    <x v="405"/>
    <x v="1541"/>
    <s v="15408-2"/>
    <n v="250"/>
    <n v="250"/>
    <x v="911"/>
    <d v="2015-09-18T00:00:00"/>
    <n v="1"/>
    <m/>
    <m/>
  </r>
  <r>
    <x v="6"/>
    <x v="1225"/>
    <s v="15463-1"/>
    <n v="50"/>
    <n v="50"/>
    <x v="912"/>
    <d v="2015-09-14T00:00:00"/>
    <n v="1"/>
    <m/>
    <m/>
  </r>
  <r>
    <x v="6"/>
    <x v="16"/>
    <s v="2"/>
    <n v="20"/>
    <n v="20"/>
    <x v="912"/>
    <d v="2015-09-14T00:00:00"/>
    <n v="1"/>
    <m/>
    <m/>
  </r>
  <r>
    <x v="6"/>
    <x v="599"/>
    <s v="3"/>
    <n v="50"/>
    <n v="50"/>
    <x v="912"/>
    <d v="2015-09-14T00:00:00"/>
    <n v="1"/>
    <m/>
    <m/>
  </r>
  <r>
    <x v="15"/>
    <x v="562"/>
    <s v="15279-1"/>
    <n v="5"/>
    <n v="5"/>
    <x v="912"/>
    <d v="2015-09-18T00:00:00"/>
    <n v="1"/>
    <m/>
    <m/>
  </r>
  <r>
    <x v="15"/>
    <x v="435"/>
    <s v="15339-2"/>
    <n v="10"/>
    <n v="10"/>
    <x v="912"/>
    <d v="2015-09-17T00:00:00"/>
    <n v="1"/>
    <m/>
    <m/>
  </r>
  <r>
    <x v="426"/>
    <x v="1797"/>
    <s v="15553-1"/>
    <n v="6"/>
    <n v="6"/>
    <x v="912"/>
    <d v="2015-09-11T00:00:00"/>
    <n v="1"/>
    <m/>
    <s v="PICKUP"/>
  </r>
  <r>
    <x v="15"/>
    <x v="96"/>
    <s v="15542-1"/>
    <n v="4"/>
    <n v="4"/>
    <x v="912"/>
    <d v="2015-09-24T00:00:00"/>
    <n v="1"/>
    <m/>
    <m/>
  </r>
  <r>
    <x v="15"/>
    <x v="57"/>
    <s v="15440-1"/>
    <n v="25"/>
    <n v="25"/>
    <x v="913"/>
    <d v="2015-09-16T00:00:00"/>
    <n v="1"/>
    <m/>
    <m/>
  </r>
  <r>
    <x v="258"/>
    <x v="282"/>
    <s v="15419-1"/>
    <n v="50"/>
    <n v="50"/>
    <x v="913"/>
    <d v="2015-09-21T00:00:00"/>
    <n v="1"/>
    <m/>
    <m/>
  </r>
  <r>
    <x v="9"/>
    <x v="1990"/>
    <s v="15517-1"/>
    <n v="60"/>
    <n v="60"/>
    <x v="913"/>
    <d v="2015-09-18T00:00:00"/>
    <n v="1"/>
    <m/>
    <m/>
  </r>
  <r>
    <x v="9"/>
    <x v="1991"/>
    <s v="2"/>
    <n v="24"/>
    <n v="24"/>
    <x v="913"/>
    <d v="2015-09-18T00:00:00"/>
    <n v="1"/>
    <m/>
    <m/>
  </r>
  <r>
    <x v="9"/>
    <x v="1992"/>
    <s v="3"/>
    <n v="18"/>
    <n v="18"/>
    <x v="913"/>
    <d v="2015-09-18T00:00:00"/>
    <n v="1"/>
    <m/>
    <m/>
  </r>
  <r>
    <x v="395"/>
    <x v="1809"/>
    <s v="15421-1"/>
    <n v="65"/>
    <n v="65"/>
    <x v="913"/>
    <d v="2015-09-18T00:00:00"/>
    <n v="1"/>
    <m/>
    <m/>
  </r>
  <r>
    <x v="141"/>
    <x v="1993"/>
    <s v="15186-4"/>
    <n v="1"/>
    <n v="1"/>
    <x v="914"/>
    <d v="2015-09-28T00:00:00"/>
    <n v="1"/>
    <m/>
    <s v="PARTS CAME LATE FROM CUSTOMER"/>
  </r>
  <r>
    <x v="141"/>
    <x v="1994"/>
    <s v="6"/>
    <n v="1"/>
    <n v="1"/>
    <x v="914"/>
    <d v="2015-09-28T00:00:00"/>
    <n v="1"/>
    <m/>
    <s v="PARTS CAME LATE FROM CUSTOMER"/>
  </r>
  <r>
    <x v="141"/>
    <x v="1995"/>
    <s v="15350-3"/>
    <n v="25"/>
    <n v="25"/>
    <x v="914"/>
    <d v="2015-09-28T00:00:00"/>
    <n v="1"/>
    <m/>
    <s v="PARTS CAME LATE FROM CUSTOMER"/>
  </r>
  <r>
    <x v="49"/>
    <x v="1202"/>
    <s v="15247-1"/>
    <n v="4"/>
    <n v="4"/>
    <x v="914"/>
    <d v="2015-09-23T00:00:00"/>
    <n v="1"/>
    <m/>
    <m/>
  </r>
  <r>
    <x v="158"/>
    <x v="416"/>
    <s v="15443-1"/>
    <n v="26"/>
    <n v="26"/>
    <x v="914"/>
    <d v="2015-09-18T00:00:00"/>
    <n v="1"/>
    <m/>
    <m/>
  </r>
  <r>
    <x v="474"/>
    <x v="1878"/>
    <s v="15447-2"/>
    <n v="50"/>
    <n v="50"/>
    <x v="914"/>
    <d v="2015-09-17T00:00:00"/>
    <n v="1"/>
    <m/>
    <m/>
  </r>
  <r>
    <x v="426"/>
    <x v="1797"/>
    <s v="15562-1"/>
    <n v="4"/>
    <n v="4"/>
    <x v="914"/>
    <d v="2015-09-15T00:00:00"/>
    <n v="1"/>
    <m/>
    <s v="PICKUP"/>
  </r>
  <r>
    <x v="210"/>
    <x v="1996"/>
    <s v="15453-1"/>
    <n v="1"/>
    <n v="1"/>
    <x v="914"/>
    <d v="2015-09-18T00:00:00"/>
    <n v="1"/>
    <m/>
    <m/>
  </r>
  <r>
    <x v="210"/>
    <x v="1997"/>
    <s v="2"/>
    <n v="1"/>
    <n v="1"/>
    <x v="914"/>
    <d v="2015-09-18T00:00:00"/>
    <n v="1"/>
    <m/>
    <m/>
  </r>
  <r>
    <x v="516"/>
    <x v="1998"/>
    <s v="15487-2"/>
    <n v="5"/>
    <n v="5"/>
    <x v="914"/>
    <d v="2015-09-16T00:00:00"/>
    <n v="1"/>
    <m/>
    <m/>
  </r>
  <r>
    <x v="517"/>
    <x v="1999"/>
    <s v="15483-1"/>
    <n v="25"/>
    <n v="25"/>
    <x v="914"/>
    <d v="2015-09-16T00:00:00"/>
    <n v="1"/>
    <m/>
    <m/>
  </r>
  <r>
    <x v="381"/>
    <x v="2000"/>
    <s v="15537-1"/>
    <n v="6"/>
    <n v="6"/>
    <x v="915"/>
    <d v="2015-09-18T00:00:00"/>
    <n v="1"/>
    <m/>
    <m/>
  </r>
  <r>
    <x v="433"/>
    <x v="692"/>
    <s v="15536-1"/>
    <n v="25"/>
    <n v="25"/>
    <x v="915"/>
    <d v="2015-09-17T00:00:00"/>
    <n v="1"/>
    <m/>
    <m/>
  </r>
  <r>
    <x v="55"/>
    <x v="471"/>
    <s v="15488-1"/>
    <n v="50"/>
    <n v="50"/>
    <x v="915"/>
    <d v="2015-09-17T00:00:00"/>
    <n v="1"/>
    <m/>
    <m/>
  </r>
  <r>
    <x v="55"/>
    <x v="346"/>
    <s v="2"/>
    <n v="100"/>
    <n v="100"/>
    <x v="915"/>
    <d v="2015-09-17T00:00:00"/>
    <n v="1"/>
    <m/>
    <m/>
  </r>
  <r>
    <x v="187"/>
    <x v="857"/>
    <s v="15370-1"/>
    <n v="250"/>
    <n v="250"/>
    <x v="916"/>
    <d v="2015-09-21T00:00:00"/>
    <n v="1"/>
    <m/>
    <m/>
  </r>
  <r>
    <x v="493"/>
    <x v="360"/>
    <s v="15410-2"/>
    <n v="81"/>
    <n v="81"/>
    <x v="916"/>
    <d v="2015-09-21T00:00:00"/>
    <n v="1"/>
    <m/>
    <m/>
  </r>
  <r>
    <x v="9"/>
    <x v="361"/>
    <s v="15501-1"/>
    <n v="150"/>
    <n v="150"/>
    <x v="916"/>
    <d v="2015-09-22T00:00:00"/>
    <n v="1"/>
    <m/>
    <m/>
  </r>
  <r>
    <x v="9"/>
    <x v="518"/>
    <s v="2"/>
    <n v="100"/>
    <n v="100"/>
    <x v="916"/>
    <d v="2015-09-22T00:00:00"/>
    <n v="1"/>
    <m/>
    <m/>
  </r>
  <r>
    <x v="63"/>
    <x v="214"/>
    <s v="15450-1"/>
    <n v="10000"/>
    <n v="10080"/>
    <x v="917"/>
    <d v="2015-09-22T00:00:00"/>
    <n v="1"/>
    <m/>
    <m/>
  </r>
  <r>
    <x v="7"/>
    <x v="143"/>
    <s v="15479-1"/>
    <n v="500"/>
    <n v="525"/>
    <x v="917"/>
    <d v="2015-09-23T00:00:00"/>
    <n v="1"/>
    <m/>
    <m/>
  </r>
  <r>
    <x v="45"/>
    <x v="534"/>
    <s v="15509-1"/>
    <n v="150"/>
    <n v="150"/>
    <x v="917"/>
    <d v="2015-09-22T00:00:00"/>
    <n v="1"/>
    <m/>
    <m/>
  </r>
  <r>
    <x v="45"/>
    <x v="213"/>
    <s v="2"/>
    <n v="100"/>
    <n v="100"/>
    <x v="917"/>
    <d v="2015-09-22T00:00:00"/>
    <n v="1"/>
    <m/>
    <m/>
  </r>
  <r>
    <x v="53"/>
    <x v="215"/>
    <s v="15470-1"/>
    <n v="75"/>
    <n v="75"/>
    <x v="917"/>
    <d v="2015-09-23T00:00:00"/>
    <n v="1"/>
    <m/>
    <m/>
  </r>
  <r>
    <x v="131"/>
    <x v="1122"/>
    <s v="15512-2"/>
    <n v="100"/>
    <n v="105"/>
    <x v="917"/>
    <d v="2015-09-23T00:00:00"/>
    <n v="1"/>
    <m/>
    <m/>
  </r>
  <r>
    <x v="518"/>
    <x v="2001"/>
    <s v="15448-2"/>
    <n v="10"/>
    <n v="10"/>
    <x v="917"/>
    <d v="2015-09-21T00:00:00"/>
    <n v="1"/>
    <m/>
    <m/>
  </r>
  <r>
    <x v="408"/>
    <x v="2002"/>
    <s v="15556-1"/>
    <n v="10"/>
    <n v="10"/>
    <x v="917"/>
    <d v="2015-09-22T00:00:00"/>
    <n v="1"/>
    <m/>
    <m/>
  </r>
  <r>
    <x v="439"/>
    <x v="2003"/>
    <s v="15530-2"/>
    <n v="2"/>
    <n v="2"/>
    <x v="917"/>
    <d v="2015-09-24T00:00:00"/>
    <n v="1"/>
    <m/>
    <m/>
  </r>
  <r>
    <x v="18"/>
    <x v="1035"/>
    <s v="15491-1"/>
    <n v="250"/>
    <n v="250"/>
    <x v="918"/>
    <d v="2015-09-25T00:00:00"/>
    <n v="1"/>
    <m/>
    <m/>
  </r>
  <r>
    <x v="18"/>
    <x v="86"/>
    <s v="15489-1"/>
    <n v="50"/>
    <n v="50"/>
    <x v="918"/>
    <d v="2015-09-23T00:00:00"/>
    <n v="1"/>
    <m/>
    <m/>
  </r>
  <r>
    <x v="471"/>
    <x v="2004"/>
    <s v="15504-1"/>
    <n v="50"/>
    <n v="50"/>
    <x v="918"/>
    <d v="2015-09-24T00:00:00"/>
    <n v="1"/>
    <m/>
    <m/>
  </r>
  <r>
    <x v="66"/>
    <x v="622"/>
    <s v="15502-1"/>
    <n v="400"/>
    <n v="411"/>
    <x v="918"/>
    <d v="2015-09-24T00:00:00"/>
    <n v="1"/>
    <m/>
    <m/>
  </r>
  <r>
    <x v="519"/>
    <x v="235"/>
    <s v="15472-1"/>
    <n v="2000"/>
    <n v="2000"/>
    <x v="918"/>
    <d v="2015-09-24T00:00:00"/>
    <n v="1"/>
    <m/>
    <m/>
  </r>
  <r>
    <x v="18"/>
    <x v="322"/>
    <s v="15503-1"/>
    <n v="25"/>
    <n v="25"/>
    <x v="919"/>
    <d v="2015-09-28T00:00:00"/>
    <n v="1"/>
    <m/>
    <m/>
  </r>
  <r>
    <x v="18"/>
    <x v="1473"/>
    <s v="2"/>
    <n v="50"/>
    <n v="50"/>
    <x v="919"/>
    <d v="2015-09-28T00:00:00"/>
    <n v="1"/>
    <m/>
    <m/>
  </r>
  <r>
    <x v="18"/>
    <x v="663"/>
    <s v="3"/>
    <n v="120"/>
    <n v="120"/>
    <x v="919"/>
    <d v="2015-09-28T00:00:00"/>
    <n v="1"/>
    <m/>
    <m/>
  </r>
  <r>
    <x v="18"/>
    <x v="720"/>
    <s v="4"/>
    <n v="20"/>
    <n v="20"/>
    <x v="919"/>
    <d v="2015-09-28T00:00:00"/>
    <n v="1"/>
    <m/>
    <m/>
  </r>
  <r>
    <x v="33"/>
    <x v="1040"/>
    <s v="15525-1"/>
    <n v="270"/>
    <n v="270"/>
    <x v="919"/>
    <d v="2015-09-30T00:00:00"/>
    <n v="1"/>
    <m/>
    <m/>
  </r>
  <r>
    <x v="33"/>
    <x v="169"/>
    <s v="2"/>
    <n v="270"/>
    <n v="270"/>
    <x v="919"/>
    <d v="2015-09-30T00:00:00"/>
    <n v="1"/>
    <m/>
    <m/>
  </r>
  <r>
    <x v="105"/>
    <x v="1864"/>
    <s v="15415-1"/>
    <n v="2500"/>
    <n v="2500"/>
    <x v="919"/>
    <d v="2015-09-29T00:00:00"/>
    <n v="1"/>
    <m/>
    <m/>
  </r>
  <r>
    <x v="53"/>
    <x v="939"/>
    <s v="15515-1"/>
    <n v="100"/>
    <n v="100"/>
    <x v="919"/>
    <d v="2015-09-30T00:00:00"/>
    <n v="1"/>
    <m/>
    <m/>
  </r>
  <r>
    <x v="53"/>
    <x v="932"/>
    <s v="2"/>
    <n v="100"/>
    <n v="100"/>
    <x v="919"/>
    <d v="2015-09-30T00:00:00"/>
    <n v="1"/>
    <m/>
    <m/>
  </r>
  <r>
    <x v="66"/>
    <x v="1003"/>
    <s v="15490-1"/>
    <n v="50"/>
    <n v="50"/>
    <x v="919"/>
    <d v="2015-09-28T00:00:00"/>
    <n v="1"/>
    <m/>
    <m/>
  </r>
  <r>
    <x v="285"/>
    <x v="380"/>
    <s v="15327-2"/>
    <n v="100"/>
    <n v="100"/>
    <x v="919"/>
    <d v="2015-09-30T00:00:00"/>
    <n v="1"/>
    <m/>
    <m/>
  </r>
  <r>
    <x v="123"/>
    <x v="316"/>
    <s v="15498-1"/>
    <n v="200"/>
    <n v="200"/>
    <x v="919"/>
    <d v="2015-09-28T00:00:00"/>
    <n v="1"/>
    <m/>
    <m/>
  </r>
  <r>
    <x v="116"/>
    <x v="309"/>
    <s v="15513-1"/>
    <n v="100"/>
    <n v="100"/>
    <x v="919"/>
    <d v="2015-09-28T00:00:00"/>
    <n v="1"/>
    <m/>
    <m/>
  </r>
  <r>
    <x v="339"/>
    <x v="692"/>
    <s v="15575-1"/>
    <n v="1"/>
    <n v="1"/>
    <x v="919"/>
    <d v="2015-09-30T00:00:00"/>
    <n v="1"/>
    <m/>
    <m/>
  </r>
  <r>
    <x v="15"/>
    <x v="223"/>
    <s v="15480-2"/>
    <n v="5"/>
    <n v="5"/>
    <x v="919"/>
    <d v="2015-09-24T00:00:00"/>
    <n v="1"/>
    <m/>
    <m/>
  </r>
  <r>
    <x v="15"/>
    <x v="562"/>
    <s v="15300-1"/>
    <n v="5"/>
    <n v="5"/>
    <x v="919"/>
    <d v="2015-09-30T00:00:00"/>
    <n v="1"/>
    <m/>
    <m/>
  </r>
  <r>
    <x v="426"/>
    <x v="1797"/>
    <s v="15581-1"/>
    <n v="1"/>
    <n v="1"/>
    <x v="919"/>
    <d v="2015-09-23T00:00:00"/>
    <n v="1"/>
    <m/>
    <m/>
  </r>
  <r>
    <x v="18"/>
    <x v="712"/>
    <s v="15489-2"/>
    <n v="100"/>
    <n v="100"/>
    <x v="919"/>
    <d v="2015-09-23T00:00:00"/>
    <n v="1"/>
    <m/>
    <m/>
  </r>
  <r>
    <x v="191"/>
    <x v="96"/>
    <s v="15569-1"/>
    <n v="2"/>
    <n v="2"/>
    <x v="920"/>
    <d v="2015-09-30T00:00:00"/>
    <n v="1"/>
    <m/>
    <m/>
  </r>
  <r>
    <x v="210"/>
    <x v="547"/>
    <s v="15329-1"/>
    <n v="150"/>
    <n v="150"/>
    <x v="920"/>
    <d v="2015-09-28T00:00:00"/>
    <n v="1"/>
    <m/>
    <m/>
  </r>
  <r>
    <x v="100"/>
    <x v="1641"/>
    <s v="15547-2"/>
    <n v="1000"/>
    <n v="1000"/>
    <x v="920"/>
    <d v="2015-09-28T00:00:00"/>
    <n v="1"/>
    <m/>
    <m/>
  </r>
  <r>
    <x v="15"/>
    <x v="556"/>
    <s v="15338-1"/>
    <n v="5"/>
    <n v="5"/>
    <x v="920"/>
    <d v="2015-10-05T00:00:00"/>
    <n v="1"/>
    <m/>
    <m/>
  </r>
  <r>
    <x v="8"/>
    <x v="2005"/>
    <s v="15494-3"/>
    <n v="400"/>
    <n v="400"/>
    <x v="920"/>
    <d v="2015-09-30T00:00:00"/>
    <n v="1"/>
    <m/>
    <m/>
  </r>
  <r>
    <x v="8"/>
    <x v="1630"/>
    <s v="4"/>
    <n v="400"/>
    <n v="400"/>
    <x v="920"/>
    <d v="2015-09-30T00:00:00"/>
    <n v="1"/>
    <m/>
    <m/>
  </r>
  <r>
    <x v="49"/>
    <x v="859"/>
    <s v="15371-1"/>
    <n v="10"/>
    <n v="10"/>
    <x v="920"/>
    <d v="2015-09-30T00:00:00"/>
    <n v="1"/>
    <m/>
    <m/>
  </r>
  <r>
    <x v="186"/>
    <x v="1580"/>
    <s v="14964-4"/>
    <n v="150"/>
    <n v="150"/>
    <x v="920"/>
    <d v="2015-09-28T00:00:00"/>
    <n v="1"/>
    <m/>
    <m/>
  </r>
  <r>
    <x v="505"/>
    <x v="550"/>
    <s v="15521-1"/>
    <n v="100"/>
    <n v="100"/>
    <x v="920"/>
    <d v="2015-09-30T00:00:00"/>
    <n v="1"/>
    <m/>
    <m/>
  </r>
  <r>
    <x v="353"/>
    <x v="692"/>
    <s v="15574-1"/>
    <n v="1"/>
    <n v="1"/>
    <x v="920"/>
    <d v="2015-09-30T00:00:00"/>
    <n v="1"/>
    <m/>
    <m/>
  </r>
  <r>
    <x v="487"/>
    <x v="179"/>
    <s v="15455-2"/>
    <n v="200"/>
    <n v="200"/>
    <x v="920"/>
    <d v="2015-09-29T00:00:00"/>
    <n v="1"/>
    <m/>
    <m/>
  </r>
  <r>
    <x v="90"/>
    <x v="676"/>
    <s v="15576-1"/>
    <n v="25"/>
    <n v="25"/>
    <x v="920"/>
    <d v="2015-09-29T00:00:00"/>
    <n v="1"/>
    <m/>
    <m/>
  </r>
  <r>
    <x v="210"/>
    <x v="263"/>
    <s v="15344-1"/>
    <n v="200"/>
    <n v="200"/>
    <x v="921"/>
    <d v="2015-10-01T00:00:00"/>
    <n v="1"/>
    <m/>
    <m/>
  </r>
  <r>
    <x v="8"/>
    <x v="623"/>
    <s v="15478-1"/>
    <n v="530"/>
    <n v="530"/>
    <x v="921"/>
    <d v="2015-09-28T00:00:00"/>
    <n v="1"/>
    <m/>
    <m/>
  </r>
  <r>
    <x v="364"/>
    <x v="1436"/>
    <s v="15451-2"/>
    <n v="100"/>
    <n v="100"/>
    <x v="921"/>
    <d v="2015-09-30T00:00:00"/>
    <n v="1"/>
    <m/>
    <m/>
  </r>
  <r>
    <x v="16"/>
    <x v="402"/>
    <s v="15486-1"/>
    <n v="10"/>
    <n v="10"/>
    <x v="921"/>
    <d v="2015-10-01T00:00:00"/>
    <n v="1"/>
    <m/>
    <m/>
  </r>
  <r>
    <x v="15"/>
    <x v="223"/>
    <s v="15401-1"/>
    <n v="22"/>
    <n v="22"/>
    <x v="921"/>
    <d v="2015-10-02T00:00:00"/>
    <n v="1"/>
    <m/>
    <m/>
  </r>
  <r>
    <x v="15"/>
    <x v="52"/>
    <s v="15323-1"/>
    <n v="5"/>
    <n v="5"/>
    <x v="921"/>
    <d v="2015-10-02T00:00:00"/>
    <n v="1"/>
    <m/>
    <m/>
  </r>
  <r>
    <x v="15"/>
    <x v="562"/>
    <s v="15364-1"/>
    <n v="5"/>
    <n v="5"/>
    <x v="921"/>
    <d v="2015-10-02T00:00:00"/>
    <n v="1"/>
    <m/>
    <m/>
  </r>
  <r>
    <x v="15"/>
    <x v="858"/>
    <s v="15480-1"/>
    <n v="7"/>
    <n v="7"/>
    <x v="921"/>
    <d v="2015-10-02T00:00:00"/>
    <n v="1"/>
    <m/>
    <m/>
  </r>
  <r>
    <x v="182"/>
    <x v="648"/>
    <s v="15545-1"/>
    <n v="25"/>
    <n v="25"/>
    <x v="921"/>
    <d v="2015-09-30T00:00:00"/>
    <n v="1"/>
    <m/>
    <m/>
  </r>
  <r>
    <x v="182"/>
    <x v="525"/>
    <s v="2"/>
    <n v="25"/>
    <n v="25"/>
    <x v="921"/>
    <d v="2015-09-30T00:00:00"/>
    <n v="1"/>
    <m/>
    <m/>
  </r>
  <r>
    <x v="95"/>
    <x v="1981"/>
    <s v="15379-3"/>
    <n v="34"/>
    <n v="34"/>
    <x v="921"/>
    <d v="2015-09-30T00:00:00"/>
    <n v="1"/>
    <m/>
    <s v="APROVAL CAME LATE"/>
  </r>
  <r>
    <x v="433"/>
    <x v="2006"/>
    <s v="15464-1"/>
    <n v="5"/>
    <n v="5"/>
    <x v="921"/>
    <d v="2015-09-25T00:00:00"/>
    <n v="1"/>
    <m/>
    <m/>
  </r>
  <r>
    <x v="252"/>
    <x v="2007"/>
    <s v="15563-1"/>
    <n v="125"/>
    <n v="137"/>
    <x v="921"/>
    <d v="2015-10-05T00:00:00"/>
    <n v="1"/>
    <m/>
    <m/>
  </r>
  <r>
    <x v="395"/>
    <x v="2008"/>
    <s v="15531-2"/>
    <n v="10"/>
    <n v="10"/>
    <x v="922"/>
    <d v="2015-09-30T00:00:00"/>
    <n v="1"/>
    <m/>
    <m/>
  </r>
  <r>
    <x v="8"/>
    <x v="138"/>
    <s v="15494-1"/>
    <n v="500"/>
    <n v="500"/>
    <x v="922"/>
    <d v="2015-09-30T00:00:00"/>
    <n v="1"/>
    <m/>
    <m/>
  </r>
  <r>
    <x v="32"/>
    <x v="610"/>
    <s v="15527-1"/>
    <n v="3"/>
    <n v="3"/>
    <x v="922"/>
    <d v="2015-09-28T00:00:00"/>
    <n v="1"/>
    <m/>
    <m/>
  </r>
  <r>
    <x v="90"/>
    <x v="229"/>
    <s v="15555-1"/>
    <n v="400"/>
    <n v="400"/>
    <x v="922"/>
    <d v="2015-10-05T00:00:00"/>
    <n v="1"/>
    <m/>
    <m/>
  </r>
  <r>
    <x v="8"/>
    <x v="69"/>
    <s v="15494-2"/>
    <n v="200"/>
    <n v="200"/>
    <x v="922"/>
    <d v="2015-09-30T00:00:00"/>
    <n v="1"/>
    <m/>
    <m/>
  </r>
  <r>
    <x v="15"/>
    <x v="692"/>
    <s v="15591-1"/>
    <n v="2"/>
    <n v="1"/>
    <x v="922"/>
    <d v="2015-10-06T00:00:00"/>
    <n v="1"/>
    <m/>
    <s v="ONE CAN NOT FIX, BURN CKT"/>
  </r>
  <r>
    <x v="18"/>
    <x v="677"/>
    <s v="15540-1"/>
    <n v="50"/>
    <n v="50"/>
    <x v="923"/>
    <d v="2015-10-01T00:00:00"/>
    <n v="1"/>
    <m/>
    <m/>
  </r>
  <r>
    <x v="18"/>
    <x v="1020"/>
    <s v="15583-1"/>
    <n v="10"/>
    <n v="18"/>
    <x v="923"/>
    <d v="2015-10-01T00:00:00"/>
    <n v="1"/>
    <m/>
    <m/>
  </r>
  <r>
    <x v="100"/>
    <x v="226"/>
    <s v="15552-1"/>
    <n v="100"/>
    <n v="100"/>
    <x v="923"/>
    <d v="2015-10-05T00:00:00"/>
    <n v="1"/>
    <m/>
    <m/>
  </r>
  <r>
    <x v="156"/>
    <x v="1873"/>
    <s v="15514-2"/>
    <n v="50"/>
    <n v="50"/>
    <x v="923"/>
    <d v="2015-09-30T00:00:00"/>
    <n v="1"/>
    <m/>
    <m/>
  </r>
  <r>
    <x v="90"/>
    <x v="204"/>
    <s v="15460-1"/>
    <n v="50"/>
    <n v="50"/>
    <x v="923"/>
    <d v="2015-10-06T00:00:00"/>
    <n v="1"/>
    <m/>
    <m/>
  </r>
  <r>
    <x v="16"/>
    <x v="2009"/>
    <s v="15602-1"/>
    <n v="2"/>
    <n v="2"/>
    <x v="924"/>
    <d v="2015-10-02T00:00:00"/>
    <n v="1"/>
    <m/>
    <m/>
  </r>
  <r>
    <x v="156"/>
    <x v="1873"/>
    <s v="15514-3"/>
    <n v="50"/>
    <n v="50"/>
    <x v="924"/>
    <d v="2015-10-02T00:00:00"/>
    <n v="1"/>
    <m/>
    <m/>
  </r>
  <r>
    <x v="28"/>
    <x v="968"/>
    <s v="15497-1"/>
    <n v="200"/>
    <n v="200"/>
    <x v="924"/>
    <d v="2015-10-03T00:00:00"/>
    <n v="1"/>
    <m/>
    <m/>
  </r>
  <r>
    <x v="426"/>
    <x v="1797"/>
    <s v="15611-1"/>
    <n v="2"/>
    <n v="2"/>
    <x v="924"/>
    <d v="2015-09-29T00:00:00"/>
    <n v="1"/>
    <m/>
    <m/>
  </r>
  <r>
    <x v="426"/>
    <x v="1797"/>
    <s v="15610-1"/>
    <n v="1"/>
    <n v="1"/>
    <x v="924"/>
    <d v="2015-09-29T00:00:00"/>
    <n v="1"/>
    <m/>
    <m/>
  </r>
  <r>
    <x v="426"/>
    <x v="1797"/>
    <s v="15609-1"/>
    <n v="1"/>
    <n v="1"/>
    <x v="924"/>
    <d v="2015-09-29T00:00:00"/>
    <n v="1"/>
    <m/>
    <m/>
  </r>
  <r>
    <x v="488"/>
    <x v="2010"/>
    <s v="12216-1"/>
    <n v="550"/>
    <n v="289"/>
    <x v="924"/>
    <d v="2015-10-02T00:00:00"/>
    <n v="1"/>
    <m/>
    <s v="WE ALL READY SHIP BEFOURE"/>
  </r>
  <r>
    <x v="520"/>
    <x v="2011"/>
    <s v="15508-1"/>
    <n v="30"/>
    <n v="27"/>
    <x v="924"/>
    <d v="2015-09-21T00:00:00"/>
    <n v="1"/>
    <m/>
    <s v="APPROVAL CAME LATE"/>
  </r>
  <r>
    <x v="90"/>
    <x v="1358"/>
    <s v="15616-1"/>
    <n v="400"/>
    <n v="400"/>
    <x v="925"/>
    <d v="2015-10-08T00:00:00"/>
    <n v="1"/>
    <m/>
    <m/>
  </r>
  <r>
    <x v="90"/>
    <x v="366"/>
    <s v="14954-1"/>
    <n v="30"/>
    <n v="30"/>
    <x v="925"/>
    <d v="2015-10-08T00:00:00"/>
    <n v="1"/>
    <m/>
    <m/>
  </r>
  <r>
    <x v="15"/>
    <x v="858"/>
    <s v="15506-1"/>
    <n v="4"/>
    <n v="4"/>
    <x v="925"/>
    <d v="2015-10-06T00:00:00"/>
    <n v="1"/>
    <m/>
    <m/>
  </r>
  <r>
    <x v="521"/>
    <x v="2012"/>
    <s v="15467-1"/>
    <n v="1"/>
    <n v="1"/>
    <x v="925"/>
    <d v="2015-09-10T00:00:00"/>
    <n v="1"/>
    <m/>
    <s v="ENGINEERING APPROVAL LATE FROM CUSTOMER/KEVIN"/>
  </r>
  <r>
    <x v="15"/>
    <x v="182"/>
    <s v="15546-1"/>
    <n v="8"/>
    <n v="8"/>
    <x v="925"/>
    <d v="2015-10-08T00:00:00"/>
    <n v="1"/>
    <m/>
    <m/>
  </r>
  <r>
    <x v="494"/>
    <x v="692"/>
    <s v="15608-1"/>
    <n v="4"/>
    <n v="4"/>
    <x v="925"/>
    <d v="2015-10-02T00:00:00"/>
    <n v="1"/>
    <m/>
    <m/>
  </r>
  <r>
    <x v="495"/>
    <x v="2013"/>
    <s v="15452-2"/>
    <n v="500"/>
    <n v="250"/>
    <x v="925"/>
    <d v="2015-10-01T00:00:00"/>
    <n v="1"/>
    <m/>
    <m/>
  </r>
  <r>
    <x v="191"/>
    <x v="96"/>
    <s v="15604-1"/>
    <n v="1"/>
    <n v="1"/>
    <x v="926"/>
    <d v="2015-10-08T00:00:00"/>
    <n v="1"/>
    <m/>
    <m/>
  </r>
  <r>
    <x v="359"/>
    <x v="507"/>
    <s v="15403-3"/>
    <n v="62"/>
    <n v="62"/>
    <x v="926"/>
    <d v="2015-10-05T00:00:00"/>
    <n v="1"/>
    <m/>
    <m/>
  </r>
  <r>
    <x v="359"/>
    <x v="508"/>
    <s v="5"/>
    <n v="50"/>
    <n v="50"/>
    <x v="926"/>
    <d v="2015-10-05T00:00:00"/>
    <n v="1"/>
    <m/>
    <m/>
  </r>
  <r>
    <x v="15"/>
    <x v="182"/>
    <s v="15572-1"/>
    <n v="4"/>
    <n v="4"/>
    <x v="926"/>
    <d v="2015-10-09T00:00:00"/>
    <n v="1"/>
    <m/>
    <m/>
  </r>
  <r>
    <x v="15"/>
    <x v="64"/>
    <s v="3"/>
    <n v="20"/>
    <n v="20"/>
    <x v="926"/>
    <d v="2015-10-14T00:00:00"/>
    <n v="1"/>
    <m/>
    <m/>
  </r>
  <r>
    <x v="15"/>
    <x v="731"/>
    <s v="15586-2"/>
    <n v="10"/>
    <n v="10"/>
    <x v="926"/>
    <d v="2015-10-16T00:00:00"/>
    <n v="1"/>
    <m/>
    <m/>
  </r>
  <r>
    <x v="15"/>
    <x v="33"/>
    <s v="15481-2"/>
    <n v="10"/>
    <n v="10"/>
    <x v="926"/>
    <d v="2015-10-06T00:00:00"/>
    <n v="1"/>
    <m/>
    <m/>
  </r>
  <r>
    <x v="15"/>
    <x v="57"/>
    <s v="15420-1"/>
    <n v="25"/>
    <n v="25"/>
    <x v="926"/>
    <d v="2015-10-19T00:00:00"/>
    <n v="1"/>
    <m/>
    <m/>
  </r>
  <r>
    <x v="426"/>
    <x v="1797"/>
    <s v="15628-1"/>
    <n v="5"/>
    <n v="5"/>
    <x v="926"/>
    <d v="2015-10-01T00:00:00"/>
    <n v="1"/>
    <m/>
    <m/>
  </r>
  <r>
    <x v="522"/>
    <x v="2014"/>
    <s v="15459-3"/>
    <n v="50"/>
    <n v="50"/>
    <x v="926"/>
    <d v="2015-10-02T00:00:00"/>
    <n v="1"/>
    <m/>
    <m/>
  </r>
  <r>
    <x v="522"/>
    <x v="2015"/>
    <s v="4"/>
    <n v="50"/>
    <n v="50"/>
    <x v="926"/>
    <d v="2015-10-02T00:00:00"/>
    <n v="1"/>
    <m/>
    <m/>
  </r>
  <r>
    <x v="426"/>
    <x v="1797"/>
    <s v="15630-1"/>
    <n v="2"/>
    <n v="2"/>
    <x v="927"/>
    <d v="2015-10-05T00:00:00"/>
    <n v="1"/>
    <m/>
    <m/>
  </r>
  <r>
    <x v="493"/>
    <x v="2016"/>
    <s v="15605-1"/>
    <n v="2"/>
    <n v="2"/>
    <x v="927"/>
    <d v="2015-10-05T00:00:00"/>
    <n v="1"/>
    <m/>
    <m/>
  </r>
  <r>
    <x v="353"/>
    <x v="692"/>
    <s v="15643-1"/>
    <n v="1"/>
    <n v="1"/>
    <x v="928"/>
    <d v="2015-10-07T00:00:00"/>
    <n v="1"/>
    <m/>
    <m/>
  </r>
  <r>
    <x v="55"/>
    <x v="2017"/>
    <s v="15533-1"/>
    <n v="9"/>
    <n v="9"/>
    <x v="928"/>
    <d v="2015-10-09T00:00:00"/>
    <n v="1"/>
    <m/>
    <s v="FIRST ARTICLE APPROVAL CAME LATE"/>
  </r>
  <r>
    <x v="55"/>
    <x v="2018"/>
    <s v="15544-1"/>
    <n v="9"/>
    <n v="9"/>
    <x v="928"/>
    <d v="2015-10-09T00:00:00"/>
    <n v="1"/>
    <m/>
    <s v="FIRST ARTICLE APPROVAL CAME LATE"/>
  </r>
  <r>
    <x v="495"/>
    <x v="2019"/>
    <s v="15452-2"/>
    <n v="500"/>
    <n v="250"/>
    <x v="928"/>
    <d v="2015-10-09T00:00:00"/>
    <n v="1"/>
    <m/>
    <s v="CUSTOMER ASK TO CHANGE DIODE"/>
  </r>
  <r>
    <x v="449"/>
    <x v="172"/>
    <s v="15564-1"/>
    <n v="110"/>
    <n v="110"/>
    <x v="929"/>
    <d v="2015-10-08T00:00:00"/>
    <n v="1"/>
    <m/>
    <m/>
  </r>
  <r>
    <x v="29"/>
    <x v="365"/>
    <s v="15551-1"/>
    <n v="20"/>
    <n v="20"/>
    <x v="929"/>
    <d v="2015-10-08T00:00:00"/>
    <n v="1"/>
    <m/>
    <m/>
  </r>
  <r>
    <x v="523"/>
    <x v="11"/>
    <s v="15590-1"/>
    <n v="100"/>
    <n v="100"/>
    <x v="929"/>
    <d v="2015-10-08T00:00:00"/>
    <n v="1"/>
    <m/>
    <m/>
  </r>
  <r>
    <x v="356"/>
    <x v="1445"/>
    <s v="15554-1"/>
    <n v="10"/>
    <n v="10"/>
    <x v="929"/>
    <d v="2015-10-13T00:00:00"/>
    <n v="1"/>
    <m/>
    <m/>
  </r>
  <r>
    <x v="90"/>
    <x v="676"/>
    <s v="15637-1"/>
    <n v="20"/>
    <n v="20"/>
    <x v="929"/>
    <d v="2015-10-07T00:00:00"/>
    <n v="1"/>
    <m/>
    <m/>
  </r>
  <r>
    <x v="405"/>
    <x v="1541"/>
    <s v="15635-1"/>
    <n v="33"/>
    <n v="33"/>
    <x v="929"/>
    <d v="2015-10-14T00:00:00"/>
    <n v="1"/>
    <m/>
    <m/>
  </r>
  <r>
    <x v="524"/>
    <x v="2020"/>
    <s v="SAMPLE"/>
    <n v="1"/>
    <n v="1"/>
    <x v="929"/>
    <d v="2015-10-08T00:00:00"/>
    <n v="1"/>
    <m/>
    <m/>
  </r>
  <r>
    <x v="524"/>
    <x v="2020"/>
    <s v="15595-1"/>
    <n v="7"/>
    <n v="7"/>
    <x v="928"/>
    <d v="2015-10-09T00:00:00"/>
    <n v="1"/>
    <m/>
    <m/>
  </r>
  <r>
    <x v="525"/>
    <x v="2021"/>
    <s v="15535-2"/>
    <n v="480"/>
    <n v="479"/>
    <x v="929"/>
    <d v="2015-10-12T00:00:00"/>
    <n v="1"/>
    <m/>
    <s v="PART CAME LATE FROM CUSTOMER"/>
  </r>
  <r>
    <x v="525"/>
    <x v="2022"/>
    <s v="15577-1"/>
    <n v="500"/>
    <n v="500"/>
    <x v="929"/>
    <d v="2015-10-12T00:00:00"/>
    <n v="1"/>
    <m/>
    <m/>
  </r>
  <r>
    <x v="525"/>
    <x v="1935"/>
    <s v="15535-1"/>
    <n v="480"/>
    <n v="479"/>
    <x v="929"/>
    <d v="2015-10-12T00:00:00"/>
    <n v="1"/>
    <m/>
    <s v="PART CAME LATE FROM CUSTOMER"/>
  </r>
  <r>
    <x v="426"/>
    <x v="1797"/>
    <s v="15649-1"/>
    <n v="1"/>
    <n v="1"/>
    <x v="929"/>
    <d v="2015-10-07T00:00:00"/>
    <n v="1"/>
    <m/>
    <m/>
  </r>
  <r>
    <x v="426"/>
    <x v="1797"/>
    <s v="15650-1"/>
    <n v="1"/>
    <n v="1"/>
    <x v="929"/>
    <d v="2015-10-07T00:00:00"/>
    <n v="1"/>
    <m/>
    <m/>
  </r>
  <r>
    <x v="426"/>
    <x v="1797"/>
    <s v="15651-1"/>
    <n v="1"/>
    <n v="1"/>
    <x v="929"/>
    <d v="2015-10-07T00:00:00"/>
    <n v="1"/>
    <m/>
    <m/>
  </r>
  <r>
    <x v="182"/>
    <x v="633"/>
    <s v="15545-4"/>
    <n v="100"/>
    <n v="100"/>
    <x v="929"/>
    <d v="2015-10-08T00:00:00"/>
    <n v="1"/>
    <m/>
    <m/>
  </r>
  <r>
    <x v="494"/>
    <x v="1932"/>
    <s v="15493-3"/>
    <n v="25"/>
    <n v="25"/>
    <x v="930"/>
    <d v="2015-10-12T00:00:00"/>
    <n v="1"/>
    <m/>
    <m/>
  </r>
  <r>
    <x v="191"/>
    <x v="446"/>
    <s v="14357-11"/>
    <n v="155"/>
    <n v="140"/>
    <x v="930"/>
    <d v="2015-10-09T00:00:00"/>
    <n v="1"/>
    <m/>
    <m/>
  </r>
  <r>
    <x v="90"/>
    <x v="229"/>
    <s v="15655-1"/>
    <n v="600"/>
    <n v="600"/>
    <x v="930"/>
    <d v="2015-10-14T00:00:00"/>
    <n v="1"/>
    <m/>
    <m/>
  </r>
  <r>
    <x v="70"/>
    <x v="152"/>
    <s v="15617-2"/>
    <n v="20"/>
    <n v="20"/>
    <x v="930"/>
    <d v="2015-10-08T00:00:00"/>
    <n v="1"/>
    <m/>
    <m/>
  </r>
  <r>
    <x v="66"/>
    <x v="454"/>
    <s v="15548-1"/>
    <n v="500"/>
    <n v="75"/>
    <x v="931"/>
    <d v="2015-10-15T00:00:00"/>
    <n v="1"/>
    <m/>
    <m/>
  </r>
  <r>
    <x v="139"/>
    <x v="261"/>
    <s v="15538-1"/>
    <n v="10"/>
    <n v="10"/>
    <x v="931"/>
    <d v="2015-10-14T00:00:00"/>
    <n v="1"/>
    <m/>
    <m/>
  </r>
  <r>
    <x v="53"/>
    <x v="468"/>
    <s v="15560-1"/>
    <n v="25"/>
    <n v="25"/>
    <x v="931"/>
    <d v="2015-10-12T00:00:00"/>
    <n v="1"/>
    <m/>
    <m/>
  </r>
  <r>
    <x v="8"/>
    <x v="1504"/>
    <s v="15532-2"/>
    <n v="60"/>
    <n v="60"/>
    <x v="931"/>
    <d v="2015-10-13T00:00:00"/>
    <n v="1"/>
    <m/>
    <m/>
  </r>
  <r>
    <x v="356"/>
    <x v="692"/>
    <s v="15597-1"/>
    <n v="33"/>
    <n v="33"/>
    <x v="931"/>
    <d v="2015-10-14T00:00:00"/>
    <n v="1"/>
    <m/>
    <s v="7069"/>
  </r>
  <r>
    <x v="526"/>
    <x v="2023"/>
    <s v="15622-1"/>
    <n v="120"/>
    <n v="40"/>
    <x v="930"/>
    <d v="2015-10-08T00:00:00"/>
    <n v="1"/>
    <m/>
    <m/>
  </r>
  <r>
    <x v="66"/>
    <x v="650"/>
    <s v="15567-1"/>
    <n v="100"/>
    <n v="100"/>
    <x v="932"/>
    <d v="2015-10-20T00:00:00"/>
    <n v="1"/>
    <m/>
    <m/>
  </r>
  <r>
    <x v="162"/>
    <x v="1651"/>
    <s v="15582-2"/>
    <n v="20"/>
    <n v="20"/>
    <x v="932"/>
    <d v="2015-10-12T00:00:00"/>
    <n v="1"/>
    <m/>
    <m/>
  </r>
  <r>
    <x v="210"/>
    <x v="380"/>
    <s v="15328-1"/>
    <n v="200"/>
    <n v="200"/>
    <x v="932"/>
    <d v="2015-10-19T00:00:00"/>
    <n v="1"/>
    <m/>
    <m/>
  </r>
  <r>
    <x v="7"/>
    <x v="352"/>
    <s v="15510-1"/>
    <n v="600"/>
    <n v="600"/>
    <x v="932"/>
    <d v="2015-10-22T00:00:00"/>
    <n v="1"/>
    <m/>
    <m/>
  </r>
  <r>
    <x v="285"/>
    <x v="256"/>
    <s v="15466-2"/>
    <n v="100"/>
    <n v="100"/>
    <x v="932"/>
    <d v="2015-10-23T00:00:00"/>
    <n v="1"/>
    <m/>
    <m/>
  </r>
  <r>
    <x v="290"/>
    <x v="1419"/>
    <s v="15587-1"/>
    <n v="16000"/>
    <n v="16032"/>
    <x v="932"/>
    <d v="2015-10-12T00:00:00"/>
    <n v="1"/>
    <m/>
    <m/>
  </r>
  <r>
    <x v="367"/>
    <x v="807"/>
    <s v="15593-1"/>
    <n v="10"/>
    <n v="10"/>
    <x v="932"/>
    <d v="2015-10-16T00:00:00"/>
    <n v="1"/>
    <m/>
    <m/>
  </r>
  <r>
    <x v="8"/>
    <x v="2024"/>
    <s v="15619-1"/>
    <n v="10"/>
    <n v="12"/>
    <x v="932"/>
    <d v="2015-10-12T00:00:00"/>
    <n v="1"/>
    <m/>
    <m/>
  </r>
  <r>
    <x v="8"/>
    <x v="2025"/>
    <s v="15568-1"/>
    <n v="75"/>
    <n v="75"/>
    <x v="933"/>
    <d v="2015-10-14T00:00:00"/>
    <n v="1"/>
    <m/>
    <m/>
  </r>
  <r>
    <x v="8"/>
    <x v="494"/>
    <s v="15559-1"/>
    <n v="300"/>
    <n v="300"/>
    <x v="933"/>
    <d v="2015-10-16T00:00:00"/>
    <n v="1"/>
    <m/>
    <m/>
  </r>
  <r>
    <x v="447"/>
    <x v="2026"/>
    <s v="15600-1"/>
    <n v="100"/>
    <n v="100"/>
    <x v="933"/>
    <d v="2015-10-19T00:00:00"/>
    <n v="1"/>
    <m/>
    <m/>
  </r>
  <r>
    <x v="464"/>
    <x v="1598"/>
    <s v="15585-3"/>
    <n v="25"/>
    <n v="25"/>
    <x v="933"/>
    <d v="2015-10-15T00:00:00"/>
    <n v="1"/>
    <m/>
    <m/>
  </r>
  <r>
    <x v="464"/>
    <x v="1702"/>
    <s v="4"/>
    <n v="25"/>
    <n v="25"/>
    <x v="933"/>
    <d v="2015-10-15T00:00:00"/>
    <n v="1"/>
    <m/>
    <m/>
  </r>
  <r>
    <x v="494"/>
    <x v="1933"/>
    <s v="15549-2"/>
    <n v="25"/>
    <n v="25"/>
    <x v="933"/>
    <d v="2015-10-15T00:00:00"/>
    <n v="1"/>
    <m/>
    <m/>
  </r>
  <r>
    <x v="339"/>
    <x v="692"/>
    <s v="15661-1"/>
    <n v="1"/>
    <n v="1"/>
    <x v="933"/>
    <d v="2015-10-20T00:00:00"/>
    <n v="1"/>
    <m/>
    <m/>
  </r>
  <r>
    <x v="95"/>
    <x v="725"/>
    <s v="15565-2"/>
    <n v="25"/>
    <n v="25"/>
    <x v="934"/>
    <d v="2015-10-20T00:00:00"/>
    <n v="1"/>
    <m/>
    <m/>
  </r>
  <r>
    <x v="385"/>
    <x v="1402"/>
    <s v="15471-1"/>
    <n v="25"/>
    <n v="25"/>
    <x v="934"/>
    <d v="2015-10-15T00:00:00"/>
    <n v="1"/>
    <m/>
    <m/>
  </r>
  <r>
    <x v="53"/>
    <x v="1181"/>
    <s v="15561-2"/>
    <n v="25"/>
    <n v="25"/>
    <x v="934"/>
    <d v="2015-10-15T00:00:00"/>
    <n v="1"/>
    <m/>
    <m/>
  </r>
  <r>
    <x v="511"/>
    <x v="1977"/>
    <s v="15539-2"/>
    <n v="50"/>
    <n v="50"/>
    <x v="934"/>
    <d v="2015-10-09T00:00:00"/>
    <n v="0"/>
    <m/>
    <m/>
  </r>
  <r>
    <x v="8"/>
    <x v="849"/>
    <s v="15532-1"/>
    <n v="60"/>
    <n v="60"/>
    <x v="934"/>
    <d v="2015-10-13T00:00:00"/>
    <n v="0"/>
    <m/>
    <s v="DATE IS DEBATABLE (SHIP OR IN-HOUSE)"/>
  </r>
  <r>
    <x v="436"/>
    <x v="501"/>
    <s v="15614-1"/>
    <n v="25"/>
    <n v="25"/>
    <x v="934"/>
    <d v="2015-11-09T00:00:00"/>
    <n v="1"/>
    <m/>
    <m/>
  </r>
  <r>
    <x v="131"/>
    <x v="319"/>
    <s v="15584-1"/>
    <n v="100"/>
    <n v="100"/>
    <x v="934"/>
    <d v="2015-10-16T00:00:00"/>
    <n v="1"/>
    <m/>
    <m/>
  </r>
  <r>
    <x v="121"/>
    <x v="1944"/>
    <s v="15618-1"/>
    <n v="30"/>
    <n v="30"/>
    <x v="934"/>
    <d v="2015-10-16T00:00:00"/>
    <n v="1"/>
    <m/>
    <m/>
  </r>
  <r>
    <x v="123"/>
    <x v="1050"/>
    <s v="15633-1"/>
    <n v="15"/>
    <n v="15"/>
    <x v="934"/>
    <d v="2015-10-15T00:00:00"/>
    <n v="1"/>
    <m/>
    <m/>
  </r>
  <r>
    <x v="53"/>
    <x v="215"/>
    <s v="15580-1"/>
    <n v="75"/>
    <n v="75"/>
    <x v="934"/>
    <d v="2015-10-20T00:00:00"/>
    <n v="1"/>
    <m/>
    <m/>
  </r>
  <r>
    <x v="447"/>
    <x v="1965"/>
    <s v="15625-1"/>
    <n v="100"/>
    <n v="100"/>
    <x v="934"/>
    <d v="2015-10-16T00:00:00"/>
    <n v="1"/>
    <m/>
    <m/>
  </r>
  <r>
    <x v="487"/>
    <x v="1255"/>
    <s v="15570-1"/>
    <n v="100"/>
    <n v="100"/>
    <x v="934"/>
    <d v="2015-10-15T00:00:00"/>
    <n v="1"/>
    <m/>
    <m/>
  </r>
  <r>
    <x v="404"/>
    <x v="1063"/>
    <s v="15623-1"/>
    <n v="2"/>
    <n v="2"/>
    <x v="935"/>
    <d v="2015-10-28T00:00:00"/>
    <n v="1"/>
    <m/>
    <m/>
  </r>
  <r>
    <x v="191"/>
    <x v="96"/>
    <s v="15636-1"/>
    <n v="1"/>
    <n v="1"/>
    <x v="935"/>
    <d v="2015-10-15T00:00:00"/>
    <n v="1"/>
    <m/>
    <m/>
  </r>
  <r>
    <x v="252"/>
    <x v="2027"/>
    <s v="15578-1"/>
    <n v="12"/>
    <n v="12"/>
    <x v="936"/>
    <d v="2015-10-15T00:00:00"/>
    <n v="1"/>
    <m/>
    <m/>
  </r>
  <r>
    <x v="421"/>
    <x v="2028"/>
    <s v="15599-1"/>
    <n v="210"/>
    <n v="210"/>
    <x v="937"/>
    <d v="2015-10-16T00:00:00"/>
    <n v="1"/>
    <m/>
    <m/>
  </r>
  <r>
    <x v="356"/>
    <x v="1517"/>
    <s v="15632-1"/>
    <n v="3"/>
    <n v="3"/>
    <x v="937"/>
    <d v="2015-10-23T00:00:00"/>
    <n v="1"/>
    <m/>
    <m/>
  </r>
  <r>
    <x v="23"/>
    <x v="325"/>
    <s v="15573-2"/>
    <n v="5"/>
    <n v="5"/>
    <x v="937"/>
    <d v="2015-10-16T00:00:00"/>
    <n v="1"/>
    <m/>
    <m/>
  </r>
  <r>
    <x v="527"/>
    <x v="281"/>
    <s v="15644-1"/>
    <n v="100"/>
    <n v="100"/>
    <x v="937"/>
    <d v="2015-10-22T00:00:00"/>
    <n v="1"/>
    <m/>
    <m/>
  </r>
  <r>
    <x v="395"/>
    <x v="692"/>
    <s v="15671-1"/>
    <n v="56"/>
    <n v="56"/>
    <x v="937"/>
    <d v="2015-10-19T00:00:00"/>
    <n v="1"/>
    <m/>
    <m/>
  </r>
  <r>
    <x v="528"/>
    <x v="1301"/>
    <s v="15589-1"/>
    <n v="5"/>
    <n v="5"/>
    <x v="937"/>
    <d v="2015-10-19T00:00:00"/>
    <n v="1"/>
    <m/>
    <m/>
  </r>
  <r>
    <x v="16"/>
    <x v="2029"/>
    <s v="15666-1"/>
    <n v="5"/>
    <n v="5"/>
    <x v="937"/>
    <d v="2015-10-21T00:00:00"/>
    <n v="1"/>
    <m/>
    <m/>
  </r>
  <r>
    <x v="409"/>
    <x v="2030"/>
    <s v="15648-2"/>
    <n v="4"/>
    <n v="4"/>
    <x v="937"/>
    <d v="2015-10-19T00:00:00"/>
    <n v="1"/>
    <m/>
    <m/>
  </r>
  <r>
    <x v="439"/>
    <x v="2031"/>
    <s v="15530-3"/>
    <n v="23"/>
    <n v="23"/>
    <x v="937"/>
    <d v="2015-10-21T00:00:00"/>
    <n v="1"/>
    <m/>
    <m/>
  </r>
  <r>
    <x v="526"/>
    <x v="2032"/>
    <s v="15622-1"/>
    <n v="50"/>
    <n v="50"/>
    <x v="937"/>
    <d v="2015-10-07T00:00:00"/>
    <n v="0"/>
    <m/>
    <m/>
  </r>
  <r>
    <x v="33"/>
    <x v="1893"/>
    <s v="15624-1"/>
    <n v="200"/>
    <n v="200"/>
    <x v="938"/>
    <d v="2015-10-27T00:00:00"/>
    <n v="1"/>
    <m/>
    <m/>
  </r>
  <r>
    <x v="33"/>
    <x v="169"/>
    <s v="2"/>
    <n v="100"/>
    <n v="100"/>
    <x v="938"/>
    <d v="2015-10-27T00:00:00"/>
    <n v="1"/>
    <m/>
    <m/>
  </r>
  <r>
    <x v="33"/>
    <x v="169"/>
    <s v="2"/>
    <n v="100"/>
    <n v="100"/>
    <x v="938"/>
    <d v="2015-10-27T00:00:00"/>
    <n v="1"/>
    <m/>
    <m/>
  </r>
  <r>
    <x v="212"/>
    <x v="109"/>
    <s v="15557-1"/>
    <n v="1000"/>
    <n v="1000"/>
    <x v="938"/>
    <d v="2015-10-28T00:00:00"/>
    <n v="1"/>
    <m/>
    <m/>
  </r>
  <r>
    <x v="15"/>
    <x v="556"/>
    <s v="15420-2"/>
    <n v="10"/>
    <n v="10"/>
    <x v="938"/>
    <d v="2015-10-28T00:00:00"/>
    <n v="1"/>
    <m/>
    <m/>
  </r>
  <r>
    <x v="53"/>
    <x v="2033"/>
    <s v="15679-1"/>
    <n v="25"/>
    <n v="25"/>
    <x v="938"/>
    <d v="2015-10-20T00:00:00"/>
    <n v="1"/>
    <m/>
    <m/>
  </r>
  <r>
    <x v="523"/>
    <x v="2034"/>
    <s v="15681-1"/>
    <n v="50"/>
    <n v="50"/>
    <x v="938"/>
    <d v="2015-10-21T00:00:00"/>
    <n v="1"/>
    <m/>
    <m/>
  </r>
  <r>
    <x v="15"/>
    <x v="2035"/>
    <s v="15356-2"/>
    <n v="10"/>
    <n v="10"/>
    <x v="938"/>
    <d v="2015-10-14T00:00:00"/>
    <n v="1"/>
    <m/>
    <s v="HARSCO INVETRY CAN NOT SHIP"/>
  </r>
  <r>
    <x v="409"/>
    <x v="2036"/>
    <s v="15646-1"/>
    <n v="25"/>
    <n v="25"/>
    <x v="938"/>
    <d v="2015-10-27T00:00:00"/>
    <n v="1"/>
    <m/>
    <m/>
  </r>
  <r>
    <x v="15"/>
    <x v="57"/>
    <s v="15440-2"/>
    <n v="25"/>
    <n v="25"/>
    <x v="939"/>
    <d v="2015-10-29T00:00:00"/>
    <n v="1"/>
    <m/>
    <m/>
  </r>
  <r>
    <x v="520"/>
    <x v="2011"/>
    <s v="15626-1"/>
    <n v="25"/>
    <n v="25"/>
    <x v="939"/>
    <d v="2015-10-23T00:00:00"/>
    <n v="1"/>
    <m/>
    <m/>
  </r>
  <r>
    <x v="63"/>
    <x v="214"/>
    <s v="15641-1"/>
    <n v="10000"/>
    <n v="10087"/>
    <x v="939"/>
    <d v="2015-10-22T00:00:00"/>
    <n v="1"/>
    <m/>
    <m/>
  </r>
  <r>
    <x v="8"/>
    <x v="2024"/>
    <s v="15619-1"/>
    <n v="50"/>
    <n v="38"/>
    <x v="939"/>
    <d v="2015-10-22T00:00:00"/>
    <n v="1"/>
    <m/>
    <s v="WE SHIP 12 LAST WEK"/>
  </r>
  <r>
    <x v="279"/>
    <x v="692"/>
    <s v="15660-1"/>
    <n v="1"/>
    <n v="1"/>
    <x v="939"/>
    <d v="2015-10-21T00:00:00"/>
    <n v="1"/>
    <m/>
    <m/>
  </r>
  <r>
    <x v="529"/>
    <x v="2037"/>
    <s v="15631-2"/>
    <n v="1"/>
    <n v="1"/>
    <x v="939"/>
    <d v="2015-10-29T00:00:00"/>
    <n v="1"/>
    <m/>
    <m/>
  </r>
  <r>
    <x v="15"/>
    <x v="57"/>
    <s v="15481-1"/>
    <n v="29"/>
    <n v="29"/>
    <x v="940"/>
    <d v="2015-10-28T00:00:00"/>
    <n v="1"/>
    <m/>
    <m/>
  </r>
  <r>
    <x v="495"/>
    <x v="2019"/>
    <s v="15452-3"/>
    <n v="250"/>
    <n v="250"/>
    <x v="940"/>
    <d v="2015-10-26T00:00:00"/>
    <n v="1"/>
    <m/>
    <m/>
  </r>
  <r>
    <x v="210"/>
    <x v="2038"/>
    <s v="15603-1"/>
    <n v="1"/>
    <n v="1"/>
    <x v="940"/>
    <d v="2015-10-26T00:00:00"/>
    <n v="1"/>
    <m/>
    <s v="CUSTOMER PCB SUPPLY LATE"/>
  </r>
  <r>
    <x v="16"/>
    <x v="2039"/>
    <s v="15685-1"/>
    <n v="3"/>
    <n v="3"/>
    <x v="940"/>
    <d v="2015-10-22T00:00:00"/>
    <n v="1"/>
    <m/>
    <m/>
  </r>
  <r>
    <x v="225"/>
    <x v="752"/>
    <s v="15607-2"/>
    <n v="500"/>
    <n v="500"/>
    <x v="941"/>
    <d v="2015-10-28T00:00:00"/>
    <n v="1"/>
    <m/>
    <m/>
  </r>
  <r>
    <x v="15"/>
    <x v="57"/>
    <s v="15546-2"/>
    <n v="25"/>
    <n v="25"/>
    <x v="941"/>
    <d v="2015-10-28T00:00:00"/>
    <n v="1"/>
    <m/>
    <m/>
  </r>
  <r>
    <x v="356"/>
    <x v="2040"/>
    <s v="15400-7"/>
    <n v="25"/>
    <n v="25"/>
    <x v="941"/>
    <d v="2015-10-13T00:00:00"/>
    <n v="1"/>
    <m/>
    <s v="LONG LEAD PARTS, TOLD CUSTOMER UPFRONT"/>
  </r>
  <r>
    <x v="116"/>
    <x v="363"/>
    <s v="15629-1"/>
    <n v="100"/>
    <n v="100"/>
    <x v="942"/>
    <d v="2015-10-28T00:00:00"/>
    <n v="1"/>
    <m/>
    <m/>
  </r>
  <r>
    <x v="116"/>
    <x v="376"/>
    <s v="2"/>
    <n v="250"/>
    <n v="250"/>
    <x v="942"/>
    <d v="2015-10-28T00:00:00"/>
    <n v="1"/>
    <m/>
    <m/>
  </r>
  <r>
    <x v="53"/>
    <x v="1489"/>
    <s v="15507-2"/>
    <n v="25"/>
    <n v="25"/>
    <x v="942"/>
    <d v="2015-10-28T00:00:00"/>
    <n v="1"/>
    <m/>
    <m/>
  </r>
  <r>
    <x v="15"/>
    <x v="858"/>
    <s v="15506-2"/>
    <n v="4"/>
    <n v="4"/>
    <x v="942"/>
    <d v="2015-10-28T00:00:00"/>
    <n v="1"/>
    <m/>
    <m/>
  </r>
  <r>
    <x v="13"/>
    <x v="926"/>
    <s v="15402-2"/>
    <n v="50"/>
    <n v="50"/>
    <x v="942"/>
    <d v="2015-11-02T00:00:00"/>
    <n v="1"/>
    <m/>
    <m/>
  </r>
  <r>
    <x v="426"/>
    <x v="1797"/>
    <s v="15713-1"/>
    <n v="1"/>
    <n v="1"/>
    <x v="942"/>
    <d v="2015-10-26T00:00:00"/>
    <n v="1"/>
    <m/>
    <m/>
  </r>
  <r>
    <x v="53"/>
    <x v="2041"/>
    <s v="15668-1"/>
    <n v="25"/>
    <n v="25"/>
    <x v="942"/>
    <d v="2015-10-26T00:00:00"/>
    <n v="1"/>
    <m/>
    <m/>
  </r>
  <r>
    <x v="66"/>
    <x v="454"/>
    <s v="15548-1"/>
    <n v="400"/>
    <n v="349"/>
    <x v="943"/>
    <d v="2015-10-06T00:00:00"/>
    <n v="1"/>
    <m/>
    <s v="WE SHIP PARTCIAL"/>
  </r>
  <r>
    <x v="530"/>
    <x v="2042"/>
    <s v="15612-3"/>
    <n v="5"/>
    <n v="4"/>
    <x v="942"/>
    <d v="2015-10-27T00:00:00"/>
    <n v="1"/>
    <m/>
    <s v="ONE SAMPLE"/>
  </r>
  <r>
    <x v="15"/>
    <x v="52"/>
    <s v="15386-1"/>
    <n v="5"/>
    <n v="5"/>
    <x v="943"/>
    <d v="2015-10-30T00:00:00"/>
    <n v="1"/>
    <m/>
    <m/>
  </r>
  <r>
    <x v="18"/>
    <x v="322"/>
    <s v="15640-1"/>
    <n v="25"/>
    <n v="25"/>
    <x v="943"/>
    <d v="2015-10-29T00:00:00"/>
    <n v="1"/>
    <m/>
    <m/>
  </r>
  <r>
    <x v="18"/>
    <x v="1473"/>
    <s v="2"/>
    <n v="25"/>
    <n v="25"/>
    <x v="943"/>
    <d v="2015-10-29T00:00:00"/>
    <n v="1"/>
    <m/>
    <m/>
  </r>
  <r>
    <x v="6"/>
    <x v="250"/>
    <s v="15656-1"/>
    <n v="50"/>
    <n v="50"/>
    <x v="943"/>
    <d v="2015-10-28T00:00:00"/>
    <n v="1"/>
    <m/>
    <m/>
  </r>
  <r>
    <x v="8"/>
    <x v="1087"/>
    <s v="15680-1"/>
    <n v="10"/>
    <n v="10"/>
    <x v="943"/>
    <d v="2015-10-27T00:00:00"/>
    <n v="1"/>
    <m/>
    <m/>
  </r>
  <r>
    <x v="131"/>
    <x v="27"/>
    <s v="15615-2"/>
    <n v="100"/>
    <n v="100"/>
    <x v="943"/>
    <d v="2015-10-29T00:00:00"/>
    <n v="1"/>
    <m/>
    <m/>
  </r>
  <r>
    <x v="531"/>
    <x v="2043"/>
    <s v="15659-1"/>
    <n v="10"/>
    <n v="10"/>
    <x v="943"/>
    <d v="2015-10-29T00:00:00"/>
    <n v="1"/>
    <m/>
    <m/>
  </r>
  <r>
    <x v="47"/>
    <x v="1390"/>
    <s v="15662-1"/>
    <n v="20"/>
    <n v="20"/>
    <x v="943"/>
    <d v="2015-10-30T00:00:00"/>
    <n v="1"/>
    <m/>
    <m/>
  </r>
  <r>
    <x v="475"/>
    <x v="350"/>
    <s v="15519-1"/>
    <n v="5"/>
    <n v="5"/>
    <x v="943"/>
    <d v="2015-10-03T00:00:00"/>
    <n v="1"/>
    <m/>
    <m/>
  </r>
  <r>
    <x v="475"/>
    <x v="351"/>
    <s v="2"/>
    <n v="5"/>
    <n v="5"/>
    <x v="943"/>
    <d v="2015-10-30T00:00:00"/>
    <n v="1"/>
    <m/>
    <m/>
  </r>
  <r>
    <x v="285"/>
    <x v="547"/>
    <s v="15620-1"/>
    <n v="100"/>
    <n v="100"/>
    <x v="943"/>
    <d v="2015-11-04T00:00:00"/>
    <n v="1"/>
    <m/>
    <m/>
  </r>
  <r>
    <x v="41"/>
    <x v="717"/>
    <s v="15645-2"/>
    <n v="26"/>
    <n v="26"/>
    <x v="943"/>
    <d v="2015-10-30T00:00:00"/>
    <n v="1"/>
    <m/>
    <m/>
  </r>
  <r>
    <x v="433"/>
    <x v="2006"/>
    <s v="15703-1"/>
    <n v="5"/>
    <n v="5"/>
    <x v="943"/>
    <d v="2015-10-27T00:00:00"/>
    <n v="1"/>
    <m/>
    <m/>
  </r>
  <r>
    <x v="15"/>
    <x v="223"/>
    <s v="15518-1"/>
    <n v="11"/>
    <n v="11"/>
    <x v="944"/>
    <d v="2015-10-30T00:00:00"/>
    <n v="1"/>
    <m/>
    <m/>
  </r>
  <r>
    <x v="15"/>
    <x v="21"/>
    <s v="15586-1"/>
    <n v="25"/>
    <n v="25"/>
    <x v="944"/>
    <d v="2015-10-30T00:00:00"/>
    <n v="1"/>
    <m/>
    <m/>
  </r>
  <r>
    <x v="32"/>
    <x v="610"/>
    <s v="15669-1"/>
    <n v="4"/>
    <n v="4"/>
    <x v="944"/>
    <d v="2015-10-30T00:00:00"/>
    <n v="1"/>
    <m/>
    <m/>
  </r>
  <r>
    <x v="90"/>
    <x v="366"/>
    <s v="15457-2"/>
    <n v="230"/>
    <n v="230"/>
    <x v="944"/>
    <d v="2015-11-09T00:00:00"/>
    <n v="1"/>
    <m/>
    <m/>
  </r>
  <r>
    <x v="8"/>
    <x v="1067"/>
    <s v="15606-"/>
    <n v="500"/>
    <n v="500"/>
    <x v="945"/>
    <d v="2015-10-30T00:00:00"/>
    <n v="1"/>
    <m/>
    <m/>
  </r>
  <r>
    <x v="8"/>
    <x v="313"/>
    <s v="2"/>
    <n v="300"/>
    <n v="300"/>
    <x v="945"/>
    <d v="2015-10-30T00:00:00"/>
    <n v="1"/>
    <m/>
    <m/>
  </r>
  <r>
    <x v="15"/>
    <x v="52"/>
    <s v="15481-3"/>
    <n v="5"/>
    <n v="5"/>
    <x v="945"/>
    <d v="2015-11-04T00:00:00"/>
    <n v="1"/>
    <m/>
    <m/>
  </r>
  <r>
    <x v="488"/>
    <x v="2044"/>
    <s v="15499-5"/>
    <n v="101"/>
    <n v="101"/>
    <x v="945"/>
    <d v="2015-10-23T00:00:00"/>
    <n v="1"/>
    <m/>
    <s v="PARTS SUPLLY LATE BY CUSTOMER"/>
  </r>
  <r>
    <x v="365"/>
    <x v="1823"/>
    <s v="15592-2"/>
    <n v="20"/>
    <n v="20"/>
    <x v="945"/>
    <d v="2015-10-28T00:00:00"/>
    <n v="1"/>
    <m/>
    <m/>
  </r>
  <r>
    <x v="441"/>
    <x v="2045"/>
    <s v="15596-3"/>
    <n v="45"/>
    <n v="45"/>
    <x v="945"/>
    <d v="2015-10-30T00:00:00"/>
    <n v="1"/>
    <m/>
    <m/>
  </r>
  <r>
    <x v="441"/>
    <x v="2046"/>
    <s v="4"/>
    <n v="45"/>
    <n v="45"/>
    <x v="945"/>
    <d v="2015-10-30T00:00:00"/>
    <n v="1"/>
    <m/>
    <m/>
  </r>
  <r>
    <x v="53"/>
    <x v="1806"/>
    <s v="15658-4"/>
    <n v="25"/>
    <n v="25"/>
    <x v="945"/>
    <d v="2015-11-04T00:00:00"/>
    <n v="1"/>
    <m/>
    <m/>
  </r>
  <r>
    <x v="529"/>
    <x v="2037"/>
    <s v="15716-1"/>
    <n v="1"/>
    <n v="1"/>
    <x v="945"/>
    <d v="2015-10-30T00:00:00"/>
    <n v="1"/>
    <m/>
    <m/>
  </r>
  <r>
    <x v="532"/>
    <x v="2047"/>
    <s v="15634-2"/>
    <n v="50"/>
    <n v="50"/>
    <x v="945"/>
    <d v="2015-11-05T00:00:00"/>
    <n v="1"/>
    <m/>
    <m/>
  </r>
  <r>
    <x v="182"/>
    <x v="2048"/>
    <s v="15717-1"/>
    <n v="10"/>
    <n v="10"/>
    <x v="945"/>
    <d v="2015-10-29T00:00:00"/>
    <n v="1"/>
    <m/>
    <m/>
  </r>
  <r>
    <x v="186"/>
    <x v="1580"/>
    <s v="14964-5"/>
    <n v="150"/>
    <n v="150"/>
    <x v="946"/>
    <d v="2015-11-02T00:00:00"/>
    <n v="1"/>
    <m/>
    <m/>
  </r>
  <r>
    <x v="53"/>
    <x v="928"/>
    <s v="15658-1"/>
    <n v="100"/>
    <n v="100"/>
    <x v="946"/>
    <d v="2015-11-04T00:00:00"/>
    <n v="1"/>
    <m/>
    <m/>
  </r>
  <r>
    <x v="53"/>
    <x v="939"/>
    <s v="2"/>
    <n v="100"/>
    <n v="100"/>
    <x v="946"/>
    <d v="2015-11-04T00:00:00"/>
    <n v="1"/>
    <m/>
    <m/>
  </r>
  <r>
    <x v="18"/>
    <x v="2049"/>
    <s v="15682-1"/>
    <n v="100"/>
    <n v="100"/>
    <x v="946"/>
    <d v="2015-11-09T00:00:00"/>
    <n v="1"/>
    <m/>
    <m/>
  </r>
  <r>
    <x v="18"/>
    <x v="663"/>
    <s v="15663-1"/>
    <n v="100"/>
    <n v="100"/>
    <x v="946"/>
    <d v="2015-11-04T00:00:00"/>
    <n v="1"/>
    <m/>
    <m/>
  </r>
  <r>
    <x v="285"/>
    <x v="256"/>
    <s v="15657-2"/>
    <n v="100"/>
    <n v="100"/>
    <x v="946"/>
    <d v="2015-11-04T00:00:00"/>
    <n v="1"/>
    <m/>
    <m/>
  </r>
  <r>
    <x v="533"/>
    <x v="2050"/>
    <s v="15707-1"/>
    <n v="25"/>
    <n v="25"/>
    <x v="946"/>
    <d v="2015-11-03T00:00:00"/>
    <n v="1"/>
    <m/>
    <m/>
  </r>
  <r>
    <x v="385"/>
    <x v="1675"/>
    <s v="15468-2"/>
    <n v="25"/>
    <n v="25"/>
    <x v="946"/>
    <d v="2015-11-04T00:00:00"/>
    <n v="1"/>
    <m/>
    <m/>
  </r>
  <r>
    <x v="90"/>
    <x v="1358"/>
    <s v="15652-1"/>
    <n v="400"/>
    <n v="400"/>
    <x v="946"/>
    <d v="2015-11-05T00:00:00"/>
    <n v="1"/>
    <m/>
    <m/>
  </r>
  <r>
    <x v="200"/>
    <x v="1409"/>
    <s v="15670-1"/>
    <n v="100"/>
    <n v="100"/>
    <x v="947"/>
    <d v="2015-11-04T00:00:00"/>
    <n v="1"/>
    <m/>
    <m/>
  </r>
  <r>
    <x v="252"/>
    <x v="2051"/>
    <s v="15718-1"/>
    <n v="25"/>
    <n v="25"/>
    <x v="947"/>
    <d v="2015-11-03T00:00:00"/>
    <n v="1"/>
    <m/>
    <m/>
  </r>
  <r>
    <x v="186"/>
    <x v="125"/>
    <s v="15653-1"/>
    <n v="50"/>
    <n v="50"/>
    <x v="947"/>
    <d v="2015-11-03T00:00:00"/>
    <n v="1"/>
    <m/>
    <m/>
  </r>
  <r>
    <x v="182"/>
    <x v="648"/>
    <s v="15676-1"/>
    <n v="25"/>
    <n v="25"/>
    <x v="947"/>
    <d v="2015-11-06T00:00:00"/>
    <n v="1"/>
    <m/>
    <m/>
  </r>
  <r>
    <x v="182"/>
    <x v="526"/>
    <s v="2"/>
    <n v="25"/>
    <n v="25"/>
    <x v="947"/>
    <d v="2015-11-06T00:00:00"/>
    <n v="1"/>
    <m/>
    <m/>
  </r>
  <r>
    <x v="516"/>
    <x v="1998"/>
    <s v="15487-3"/>
    <n v="10"/>
    <n v="10"/>
    <x v="947"/>
    <d v="2015-11-05T00:00:00"/>
    <n v="1"/>
    <m/>
    <m/>
  </r>
  <r>
    <x v="516"/>
    <x v="2052"/>
    <s v="15571-2"/>
    <n v="5"/>
    <n v="5"/>
    <x v="947"/>
    <d v="2015-11-05T00:00:00"/>
    <n v="1"/>
    <m/>
    <m/>
  </r>
  <r>
    <x v="16"/>
    <x v="2053"/>
    <s v="15719-2"/>
    <n v="5"/>
    <n v="5"/>
    <x v="947"/>
    <d v="2015-11-02T00:00:00"/>
    <n v="1"/>
    <m/>
    <m/>
  </r>
  <r>
    <x v="25"/>
    <x v="287"/>
    <s v="15550-2"/>
    <n v="50"/>
    <n v="34"/>
    <x v="948"/>
    <d v="2015-10-22T00:00:00"/>
    <n v="1"/>
    <m/>
    <s v="CUSTOMER AWARE; OEM STOPPED MAKING"/>
  </r>
  <r>
    <x v="409"/>
    <x v="2030"/>
    <s v="15648-3"/>
    <n v="26"/>
    <n v="26"/>
    <x v="948"/>
    <d v="2015-11-06T00:00:00"/>
    <n v="1"/>
    <m/>
    <m/>
  </r>
  <r>
    <x v="409"/>
    <x v="2054"/>
    <s v="15647-3"/>
    <n v="26"/>
    <n v="26"/>
    <x v="948"/>
    <d v="2015-11-06T00:00:00"/>
    <n v="1"/>
    <m/>
    <m/>
  </r>
  <r>
    <x v="210"/>
    <x v="2055"/>
    <s v="15687-1"/>
    <n v="10"/>
    <n v="10"/>
    <x v="948"/>
    <d v="2015-11-06T00:00:00"/>
    <n v="1"/>
    <m/>
    <m/>
  </r>
  <r>
    <x v="533"/>
    <x v="2056"/>
    <s v="15702-1"/>
    <n v="25"/>
    <n v="25"/>
    <x v="948"/>
    <d v="2015-11-11T00:00:00"/>
    <n v="1"/>
    <m/>
    <m/>
  </r>
  <r>
    <x v="90"/>
    <x v="1358"/>
    <s v="15747-1"/>
    <n v="400"/>
    <n v="400"/>
    <x v="948"/>
    <d v="2015-11-03T00:00:00"/>
    <n v="1"/>
    <m/>
    <m/>
  </r>
  <r>
    <x v="63"/>
    <x v="171"/>
    <s v="15678-1"/>
    <n v="15000"/>
    <n v="15030"/>
    <x v="949"/>
    <d v="2015-11-06T00:00:00"/>
    <n v="1"/>
    <m/>
    <m/>
  </r>
  <r>
    <x v="33"/>
    <x v="634"/>
    <s v="15667-1"/>
    <n v="501"/>
    <n v="501"/>
    <x v="949"/>
    <d v="2015-11-09T00:00:00"/>
    <n v="1"/>
    <m/>
    <m/>
  </r>
  <r>
    <x v="430"/>
    <x v="1245"/>
    <s v="15642-3"/>
    <n v="25"/>
    <n v="25"/>
    <x v="949"/>
    <d v="2015-11-06T00:00:00"/>
    <n v="1"/>
    <m/>
    <m/>
  </r>
  <r>
    <x v="430"/>
    <x v="1246"/>
    <s v="4"/>
    <n v="25"/>
    <n v="25"/>
    <x v="949"/>
    <d v="2015-11-06T00:00:00"/>
    <n v="1"/>
    <m/>
    <m/>
  </r>
  <r>
    <x v="53"/>
    <x v="932"/>
    <s v="15654-1"/>
    <n v="100"/>
    <n v="100"/>
    <x v="949"/>
    <d v="2015-11-06T00:00:00"/>
    <n v="1"/>
    <m/>
    <m/>
  </r>
  <r>
    <x v="356"/>
    <x v="1654"/>
    <s v="15554-1"/>
    <n v="40"/>
    <n v="40"/>
    <x v="949"/>
    <d v="2015-11-13T00:00:00"/>
    <n v="1"/>
    <m/>
    <m/>
  </r>
  <r>
    <x v="55"/>
    <x v="108"/>
    <s v="15672-1"/>
    <n v="25"/>
    <n v="25"/>
    <x v="949"/>
    <d v="2015-11-04T00:00:00"/>
    <n v="1"/>
    <m/>
    <m/>
  </r>
  <r>
    <x v="488"/>
    <x v="2010"/>
    <s v="15526-1"/>
    <n v="250"/>
    <n v="250"/>
    <x v="949"/>
    <d v="2015-11-05T00:00:00"/>
    <n v="1"/>
    <m/>
    <s v="CUSTOMER PARTS CAME LATE"/>
  </r>
  <r>
    <x v="405"/>
    <x v="1541"/>
    <s v="15601-2"/>
    <n v="250"/>
    <n v="250"/>
    <x v="950"/>
    <d v="2015-11-06T00:00:00"/>
    <n v="1"/>
    <m/>
    <m/>
  </r>
  <r>
    <x v="487"/>
    <x v="1191"/>
    <s v="15639-2"/>
    <n v="100"/>
    <n v="100"/>
    <x v="950"/>
    <d v="2015-11-09T00:00:00"/>
    <n v="1"/>
    <m/>
    <m/>
  </r>
  <r>
    <x v="15"/>
    <x v="435"/>
    <s v="15572-2"/>
    <n v="10"/>
    <n v="10"/>
    <x v="950"/>
    <d v="2015-11-10T00:00:00"/>
    <n v="1"/>
    <m/>
    <m/>
  </r>
  <r>
    <x v="405"/>
    <x v="2057"/>
    <s v="15686-1"/>
    <n v="250"/>
    <n v="249"/>
    <x v="950"/>
    <d v="2015-11-02T00:00:00"/>
    <n v="1"/>
    <m/>
    <s v="LATE FROM HOLDER; CUSTOMER OK SINCE DUE DATE IS ARBITRARY"/>
  </r>
  <r>
    <x v="405"/>
    <x v="2058"/>
    <s v="5"/>
    <n v="250"/>
    <n v="249"/>
    <x v="950"/>
    <d v="2015-11-02T00:00:00"/>
    <n v="1"/>
    <m/>
    <s v="LATE FROM HOLDER; CUSTOMER OK SINCE DUE DATE IS ARBITRARY"/>
  </r>
  <r>
    <x v="15"/>
    <x v="562"/>
    <s v="15356-3"/>
    <n v="10"/>
    <n v="10"/>
    <x v="951"/>
    <d v="2015-11-16T00:00:00"/>
    <n v="1"/>
    <m/>
    <m/>
  </r>
  <r>
    <x v="494"/>
    <x v="96"/>
    <s v="15746-1"/>
    <n v="11"/>
    <n v="11"/>
    <x v="951"/>
    <d v="2015-11-13T00:00:00"/>
    <n v="1"/>
    <m/>
    <m/>
  </r>
  <r>
    <x v="187"/>
    <x v="857"/>
    <s v="15566-1"/>
    <n v="250"/>
    <n v="250"/>
    <x v="951"/>
    <d v="2015-11-20T00:00:00"/>
    <n v="1"/>
    <m/>
    <m/>
  </r>
  <r>
    <x v="533"/>
    <x v="2059"/>
    <s v="15705-2"/>
    <n v="25"/>
    <n v="25"/>
    <x v="951"/>
    <d v="2015-11-09T00:00:00"/>
    <n v="1"/>
    <m/>
    <s v="2PCB+23 ASSY"/>
  </r>
  <r>
    <x v="404"/>
    <x v="2060"/>
    <s v="15677-1"/>
    <n v="2"/>
    <n v="2"/>
    <x v="951"/>
    <d v="2015-11-13T00:00:00"/>
    <n v="1"/>
    <m/>
    <m/>
  </r>
  <r>
    <x v="404"/>
    <x v="2061"/>
    <s v="2"/>
    <n v="4"/>
    <n v="4"/>
    <x v="951"/>
    <d v="2015-11-13T00:00:00"/>
    <n v="1"/>
    <m/>
    <m/>
  </r>
  <r>
    <x v="404"/>
    <x v="2062"/>
    <s v="3"/>
    <n v="4"/>
    <n v="4"/>
    <x v="951"/>
    <d v="2015-11-13T00:00:00"/>
    <n v="1"/>
    <m/>
    <m/>
  </r>
  <r>
    <x v="421"/>
    <x v="2063"/>
    <s v="15598-2"/>
    <n v="155"/>
    <n v="155"/>
    <x v="951"/>
    <d v="2015-11-06T00:00:00"/>
    <n v="1"/>
    <m/>
    <m/>
  </r>
  <r>
    <x v="487"/>
    <x v="2064"/>
    <s v="15695-1"/>
    <n v="100"/>
    <n v="100"/>
    <x v="952"/>
    <d v="2015-11-09T00:00:00"/>
    <n v="1"/>
    <m/>
    <m/>
  </r>
  <r>
    <x v="55"/>
    <x v="195"/>
    <s v="15723-1"/>
    <n v="48"/>
    <n v="48"/>
    <x v="952"/>
    <d v="2015-11-13T00:00:00"/>
    <n v="1"/>
    <m/>
    <m/>
  </r>
  <r>
    <x v="53"/>
    <x v="1181"/>
    <s v="155561-1"/>
    <n v="50"/>
    <n v="50"/>
    <x v="952"/>
    <d v="2015-11-12T00:00:00"/>
    <n v="1"/>
    <m/>
    <m/>
  </r>
  <r>
    <x v="15"/>
    <x v="182"/>
    <s v="15664-1"/>
    <n v="5"/>
    <n v="5"/>
    <x v="953"/>
    <d v="2015-11-12T00:00:00"/>
    <n v="1"/>
    <m/>
    <m/>
  </r>
  <r>
    <x v="62"/>
    <x v="514"/>
    <s v="15691-1"/>
    <n v="250"/>
    <n v="250"/>
    <x v="953"/>
    <d v="2015-11-12T00:00:00"/>
    <n v="1"/>
    <m/>
    <m/>
  </r>
  <r>
    <x v="90"/>
    <x v="927"/>
    <s v="15733-1"/>
    <n v="50"/>
    <n v="50"/>
    <x v="953"/>
    <d v="2015-11-12T00:00:00"/>
    <n v="1"/>
    <m/>
    <m/>
  </r>
  <r>
    <x v="47"/>
    <x v="645"/>
    <s v="15693-1"/>
    <n v="11"/>
    <n v="11"/>
    <x v="953"/>
    <d v="2015-11-12T00:00:00"/>
    <n v="1"/>
    <m/>
    <m/>
  </r>
  <r>
    <x v="291"/>
    <x v="96"/>
    <s v="15764-1"/>
    <n v="2"/>
    <n v="2"/>
    <x v="953"/>
    <d v="2015-11-13T00:00:00"/>
    <n v="1"/>
    <m/>
    <s v="7417L"/>
  </r>
  <r>
    <x v="534"/>
    <x v="172"/>
    <s v="15701-1"/>
    <n v="20"/>
    <n v="20"/>
    <x v="954"/>
    <d v="2015-11-12T00:00:00"/>
    <n v="1"/>
    <m/>
    <m/>
  </r>
  <r>
    <x v="123"/>
    <x v="184"/>
    <s v="15694-1"/>
    <n v="400"/>
    <n v="400"/>
    <x v="954"/>
    <d v="2015-11-13T00:00:00"/>
    <n v="1"/>
    <m/>
    <m/>
  </r>
  <r>
    <x v="356"/>
    <x v="1966"/>
    <s v="15704-1"/>
    <n v="3"/>
    <n v="30"/>
    <x v="954"/>
    <d v="2015-11-16T00:00:00"/>
    <n v="1"/>
    <m/>
    <m/>
  </r>
  <r>
    <x v="521"/>
    <x v="2065"/>
    <s v="15688-1"/>
    <n v="5"/>
    <n v="5"/>
    <x v="954"/>
    <d v="2015-11-13T00:00:00"/>
    <n v="1"/>
    <m/>
    <m/>
  </r>
  <r>
    <x v="169"/>
    <x v="608"/>
    <s v="15692-1"/>
    <n v="150"/>
    <n v="150"/>
    <x v="954"/>
    <d v="2015-11-13T00:00:00"/>
    <n v="1"/>
    <m/>
    <m/>
  </r>
  <r>
    <x v="53"/>
    <x v="2066"/>
    <s v="15698-1"/>
    <n v="25"/>
    <n v="25"/>
    <x v="954"/>
    <d v="2015-11-16T00:00:00"/>
    <n v="1"/>
    <m/>
    <m/>
  </r>
  <r>
    <x v="137"/>
    <x v="2067"/>
    <s v="15697-1"/>
    <n v="25"/>
    <n v="25"/>
    <x v="954"/>
    <d v="2015-11-13T00:00:00"/>
    <n v="1"/>
    <m/>
    <m/>
  </r>
  <r>
    <x v="137"/>
    <x v="334"/>
    <s v="2"/>
    <n v="50"/>
    <n v="50"/>
    <x v="954"/>
    <d v="2015-11-13T00:00:00"/>
    <n v="1"/>
    <m/>
    <m/>
  </r>
  <r>
    <x v="184"/>
    <x v="1129"/>
    <s v="15737-1"/>
    <n v="11"/>
    <n v="11"/>
    <x v="954"/>
    <d v="2015-11-25T00:00:00"/>
    <n v="1"/>
    <m/>
    <m/>
  </r>
  <r>
    <x v="25"/>
    <x v="287"/>
    <s v="15550-2"/>
    <n v="17"/>
    <n v="17"/>
    <x v="954"/>
    <d v="2015-10-22T00:00:00"/>
    <n v="1"/>
    <m/>
    <s v="WE ALL REDY SUPPLY 33"/>
  </r>
  <r>
    <x v="530"/>
    <x v="2068"/>
    <s v="15689-1"/>
    <n v="11"/>
    <n v="11"/>
    <x v="954"/>
    <d v="2015-11-13T00:00:00"/>
    <n v="1"/>
    <m/>
    <m/>
  </r>
  <r>
    <x v="32"/>
    <x v="610"/>
    <s v="15699-1"/>
    <n v="6"/>
    <n v="6"/>
    <x v="955"/>
    <d v="2015-11-16T00:00:00"/>
    <n v="1"/>
    <m/>
    <m/>
  </r>
  <r>
    <x v="162"/>
    <x v="2069"/>
    <s v="15745-1"/>
    <n v="10"/>
    <n v="10"/>
    <x v="955"/>
    <d v="2015-11-20T00:00:00"/>
    <n v="1"/>
    <m/>
    <m/>
  </r>
  <r>
    <x v="90"/>
    <x v="1258"/>
    <s v="14834-5-6"/>
    <n v="220"/>
    <n v="220"/>
    <x v="955"/>
    <d v="2015-12-04T00:00:00"/>
    <n v="1"/>
    <m/>
    <m/>
  </r>
  <r>
    <x v="90"/>
    <x v="368"/>
    <s v="14747-2"/>
    <n v="250"/>
    <n v="250"/>
    <x v="955"/>
    <d v="2015-12-04T00:00:00"/>
    <n v="1"/>
    <m/>
    <m/>
  </r>
  <r>
    <x v="140"/>
    <x v="347"/>
    <s v="1524-2"/>
    <n v="500"/>
    <n v="500"/>
    <x v="956"/>
    <d v="2015-11-23T00:00:00"/>
    <n v="1"/>
    <m/>
    <m/>
  </r>
  <r>
    <x v="15"/>
    <x v="20"/>
    <s v="15710-1"/>
    <n v="100"/>
    <n v="100"/>
    <x v="956"/>
    <d v="2015-11-16T00:00:00"/>
    <n v="1"/>
    <m/>
    <m/>
  </r>
  <r>
    <x v="519"/>
    <x v="235"/>
    <s v="15709-1"/>
    <n v="2000"/>
    <n v="2000"/>
    <x v="957"/>
    <d v="2015-11-16T00:00:00"/>
    <n v="1"/>
    <m/>
    <m/>
  </r>
  <r>
    <x v="216"/>
    <x v="719"/>
    <s v="15708-1"/>
    <n v="300"/>
    <n v="300"/>
    <x v="957"/>
    <d v="2015-11-16T00:00:00"/>
    <n v="1"/>
    <m/>
    <m/>
  </r>
  <r>
    <x v="8"/>
    <x v="726"/>
    <s v="15700-1"/>
    <n v="25"/>
    <n v="25"/>
    <x v="957"/>
    <d v="2015-11-17T00:00:00"/>
    <n v="1"/>
    <m/>
    <m/>
  </r>
  <r>
    <x v="1"/>
    <x v="2070"/>
    <s v="15768-1"/>
    <n v="10"/>
    <n v="10"/>
    <x v="957"/>
    <d v="2015-11-17T00:00:00"/>
    <n v="1"/>
    <m/>
    <m/>
  </r>
  <r>
    <x v="156"/>
    <x v="569"/>
    <s v="15771-1"/>
    <n v="50"/>
    <n v="49"/>
    <x v="957"/>
    <d v="2015-11-17T00:00:00"/>
    <n v="1"/>
    <m/>
    <m/>
  </r>
  <r>
    <x v="523"/>
    <x v="2071"/>
    <s v="15767-1"/>
    <n v="10"/>
    <n v="10"/>
    <x v="957"/>
    <d v="2015-11-17T00:00:00"/>
    <n v="1"/>
    <m/>
    <m/>
  </r>
  <r>
    <x v="535"/>
    <x v="173"/>
    <s v="15722-1"/>
    <n v="50"/>
    <n v="50"/>
    <x v="958"/>
    <d v="2015-11-19T00:00:00"/>
    <n v="1"/>
    <m/>
    <m/>
  </r>
  <r>
    <x v="212"/>
    <x v="936"/>
    <s v="15731-1"/>
    <n v="500"/>
    <n v="500"/>
    <x v="958"/>
    <d v="2015-11-20T00:00:00"/>
    <n v="1"/>
    <m/>
    <m/>
  </r>
  <r>
    <x v="343"/>
    <x v="2072"/>
    <s v="15760-1"/>
    <n v="25"/>
    <n v="25"/>
    <x v="958"/>
    <d v="2015-11-19T00:00:00"/>
    <n v="1"/>
    <m/>
    <m/>
  </r>
  <r>
    <x v="15"/>
    <x v="858"/>
    <s v="15543-1"/>
    <n v="26"/>
    <n v="26"/>
    <x v="958"/>
    <d v="2015-11-25T00:00:00"/>
    <n v="1"/>
    <m/>
    <m/>
  </r>
  <r>
    <x v="8"/>
    <x v="1877"/>
    <s v="15715-1"/>
    <n v="25"/>
    <n v="25"/>
    <x v="959"/>
    <d v="2015-11-20T00:00:00"/>
    <n v="1"/>
    <m/>
    <m/>
  </r>
  <r>
    <x v="146"/>
    <x v="180"/>
    <s v="15750-1"/>
    <n v="100"/>
    <n v="100"/>
    <x v="959"/>
    <d v="2015-11-28T00:00:00"/>
    <n v="1"/>
    <m/>
    <m/>
  </r>
  <r>
    <x v="137"/>
    <x v="670"/>
    <s v="15729-1"/>
    <n v="20"/>
    <n v="20"/>
    <x v="959"/>
    <d v="2015-11-20T00:00:00"/>
    <n v="1"/>
    <m/>
    <m/>
  </r>
  <r>
    <x v="187"/>
    <x v="857"/>
    <s v="15627-1"/>
    <n v="250"/>
    <n v="250"/>
    <x v="960"/>
    <d v="2015-11-20T00:00:00"/>
    <n v="1"/>
    <m/>
    <m/>
  </r>
  <r>
    <x v="90"/>
    <x v="777"/>
    <s v="15776-1"/>
    <n v="50"/>
    <n v="50"/>
    <x v="961"/>
    <d v="2015-11-23T00:00:00"/>
    <n v="1"/>
    <m/>
    <m/>
  </r>
  <r>
    <x v="53"/>
    <x v="2073"/>
    <s v="15772-1"/>
    <n v="25"/>
    <n v="25"/>
    <x v="961"/>
    <d v="2015-11-20T00:00:00"/>
    <n v="1"/>
    <m/>
    <m/>
  </r>
  <r>
    <x v="18"/>
    <x v="2074"/>
    <s v="15730-1"/>
    <n v="25"/>
    <n v="25"/>
    <x v="961"/>
    <d v="2015-11-23T00:00:00"/>
    <n v="1"/>
    <m/>
    <m/>
  </r>
  <r>
    <x v="536"/>
    <x v="600"/>
    <s v="15744-1"/>
    <n v="25"/>
    <n v="25"/>
    <x v="961"/>
    <d v="2015-11-20T00:00:00"/>
    <n v="1"/>
    <m/>
    <m/>
  </r>
  <r>
    <x v="395"/>
    <x v="2075"/>
    <s v="15726-2"/>
    <n v="25"/>
    <n v="25"/>
    <x v="961"/>
    <d v="2015-11-20T00:00:00"/>
    <n v="1"/>
    <m/>
    <m/>
  </r>
  <r>
    <x v="162"/>
    <x v="2076"/>
    <s v="15758-3"/>
    <n v="10"/>
    <n v="3"/>
    <x v="961"/>
    <d v="2015-11-24T00:00:00"/>
    <n v="1"/>
    <m/>
    <s v="CUSTOMER DID NOT GIVE ENOUGH PARTS"/>
  </r>
  <r>
    <x v="162"/>
    <x v="1276"/>
    <s v="4"/>
    <n v="10"/>
    <n v="10"/>
    <x v="961"/>
    <d v="2015-11-24T00:00:00"/>
    <n v="1"/>
    <m/>
    <m/>
  </r>
  <r>
    <x v="520"/>
    <x v="2077"/>
    <s v="15773-1"/>
    <n v="25"/>
    <n v="25"/>
    <x v="962"/>
    <d v="2015-11-26T00:00:00"/>
    <n v="1"/>
    <m/>
    <m/>
  </r>
  <r>
    <x v="16"/>
    <x v="2009"/>
    <s v="15806-1"/>
    <n v="2"/>
    <n v="2"/>
    <x v="962"/>
    <d v="2015-11-26T00:00:00"/>
    <n v="1"/>
    <m/>
    <m/>
  </r>
  <r>
    <x v="46"/>
    <x v="2078"/>
    <s v="15766-1"/>
    <n v="25"/>
    <n v="25"/>
    <x v="962"/>
    <d v="2015-11-27T00:00:00"/>
    <n v="1"/>
    <m/>
    <m/>
  </r>
  <r>
    <x v="537"/>
    <x v="433"/>
    <s v="15732-1"/>
    <n v="20"/>
    <n v="25"/>
    <x v="962"/>
    <d v="2015-11-25T00:00:00"/>
    <n v="1"/>
    <m/>
    <m/>
  </r>
  <r>
    <x v="63"/>
    <x v="2079"/>
    <s v="15765-1"/>
    <n v="50"/>
    <n v="50"/>
    <x v="962"/>
    <d v="2015-12-04T00:00:00"/>
    <n v="1"/>
    <m/>
    <m/>
  </r>
  <r>
    <x v="182"/>
    <x v="648"/>
    <s v="15752-1"/>
    <n v="25"/>
    <n v="25"/>
    <x v="962"/>
    <d v="2015-11-24T00:00:00"/>
    <n v="1"/>
    <m/>
    <m/>
  </r>
  <r>
    <x v="13"/>
    <x v="926"/>
    <s v="15402-3"/>
    <n v="50"/>
    <n v="50"/>
    <x v="962"/>
    <d v="2015-12-01T00:00:00"/>
    <n v="1"/>
    <m/>
    <m/>
  </r>
  <r>
    <x v="405"/>
    <x v="2057"/>
    <s v="15686-2"/>
    <n v="250"/>
    <n v="250"/>
    <x v="963"/>
    <d v="2015-11-24T00:00:00"/>
    <n v="1"/>
    <m/>
    <m/>
  </r>
  <r>
    <x v="405"/>
    <x v="2058"/>
    <s v="6"/>
    <n v="250"/>
    <n v="250"/>
    <x v="963"/>
    <d v="2015-11-24T00:00:00"/>
    <n v="1"/>
    <m/>
    <m/>
  </r>
  <r>
    <x v="90"/>
    <x v="204"/>
    <s v="15792-1"/>
    <n v="150"/>
    <n v="150"/>
    <x v="963"/>
    <d v="2015-11-30T00:00:00"/>
    <n v="1"/>
    <m/>
    <m/>
  </r>
  <r>
    <x v="18"/>
    <x v="2080"/>
    <s v="15730-2"/>
    <n v="200"/>
    <n v="200"/>
    <x v="963"/>
    <d v="2015-11-30T00:00:00"/>
    <n v="1"/>
    <m/>
    <m/>
  </r>
  <r>
    <x v="404"/>
    <x v="2081"/>
    <s v="15725-1"/>
    <n v="2"/>
    <n v="2"/>
    <x v="963"/>
    <d v="2015-12-04T00:00:00"/>
    <n v="1"/>
    <m/>
    <m/>
  </r>
  <r>
    <x v="41"/>
    <x v="78"/>
    <s v="15740-1"/>
    <n v="25"/>
    <n v="25"/>
    <x v="963"/>
    <d v="2015-11-27T00:00:00"/>
    <n v="1"/>
    <m/>
    <m/>
  </r>
  <r>
    <x v="217"/>
    <x v="721"/>
    <s v="15754-1"/>
    <n v="30"/>
    <n v="30"/>
    <x v="963"/>
    <d v="2015-12-01T00:00:00"/>
    <n v="1"/>
    <m/>
    <m/>
  </r>
  <r>
    <x v="532"/>
    <x v="1362"/>
    <s v="15696-2"/>
    <n v="200"/>
    <n v="200"/>
    <x v="963"/>
    <d v="2015-12-03T00:00:00"/>
    <n v="1"/>
    <m/>
    <m/>
  </r>
  <r>
    <x v="329"/>
    <x v="1217"/>
    <s v="15712-2"/>
    <n v="150"/>
    <n v="150"/>
    <x v="963"/>
    <d v="2015-12-01T00:00:00"/>
    <n v="1"/>
    <m/>
    <m/>
  </r>
  <r>
    <x v="495"/>
    <x v="2019"/>
    <s v="15452-3"/>
    <n v="300"/>
    <n v="300"/>
    <x v="964"/>
    <d v="2015-12-04T00:00:00"/>
    <n v="1"/>
    <m/>
    <m/>
  </r>
  <r>
    <x v="182"/>
    <x v="716"/>
    <s v="15762-2"/>
    <n v="50"/>
    <n v="50"/>
    <x v="964"/>
    <d v="2015-11-30T00:00:00"/>
    <n v="1"/>
    <m/>
    <m/>
  </r>
  <r>
    <x v="182"/>
    <x v="633"/>
    <s v="15756-2"/>
    <n v="110"/>
    <n v="110"/>
    <x v="964"/>
    <d v="2015-11-26T00:00:00"/>
    <n v="1"/>
    <m/>
    <m/>
  </r>
  <r>
    <x v="364"/>
    <x v="1361"/>
    <s v="15743-2"/>
    <n v="100"/>
    <n v="100"/>
    <x v="965"/>
    <d v="2015-11-30T00:00:00"/>
    <n v="1"/>
    <m/>
    <m/>
  </r>
  <r>
    <x v="449"/>
    <x v="203"/>
    <s v="15799-1"/>
    <n v="20"/>
    <n v="20"/>
    <x v="965"/>
    <d v="2015-12-03T00:00:00"/>
    <n v="1"/>
    <m/>
    <m/>
  </r>
  <r>
    <x v="8"/>
    <x v="726"/>
    <s v="15749-1"/>
    <n v="50"/>
    <n v="50"/>
    <x v="965"/>
    <d v="2015-12-02T00:00:00"/>
    <n v="1"/>
    <m/>
    <m/>
  </r>
  <r>
    <x v="137"/>
    <x v="144"/>
    <s v="15778-1"/>
    <n v="25"/>
    <n v="25"/>
    <x v="965"/>
    <d v="2015-12-01T00:00:00"/>
    <n v="1"/>
    <m/>
    <m/>
  </r>
  <r>
    <x v="105"/>
    <x v="1864"/>
    <s v="15738-1"/>
    <n v="2500"/>
    <n v="2500"/>
    <x v="965"/>
    <d v="2015-12-01T00:00:00"/>
    <n v="1"/>
    <m/>
    <m/>
  </r>
  <r>
    <x v="426"/>
    <x v="1797"/>
    <s v="15823-1"/>
    <n v="1"/>
    <n v="1"/>
    <x v="965"/>
    <d v="2015-11-27T00:00:00"/>
    <n v="1"/>
    <m/>
    <m/>
  </r>
  <r>
    <x v="426"/>
    <x v="1797"/>
    <s v="15824-1"/>
    <n v="1"/>
    <n v="1"/>
    <x v="965"/>
    <d v="2015-11-27T00:00:00"/>
    <n v="1"/>
    <m/>
    <m/>
  </r>
  <r>
    <x v="18"/>
    <x v="711"/>
    <s v="15759-1"/>
    <n v="500"/>
    <n v="500"/>
    <x v="965"/>
    <d v="2015-12-02T00:00:00"/>
    <n v="1"/>
    <m/>
    <m/>
  </r>
  <r>
    <x v="487"/>
    <x v="2082"/>
    <s v="15741-2"/>
    <n v="5"/>
    <n v="5"/>
    <x v="965"/>
    <d v="2015-12-01T00:00:00"/>
    <n v="1"/>
    <m/>
    <m/>
  </r>
  <r>
    <x v="487"/>
    <x v="2083"/>
    <s v="3"/>
    <n v="5"/>
    <n v="5"/>
    <x v="965"/>
    <d v="2015-12-01T00:00:00"/>
    <n v="1"/>
    <m/>
    <m/>
  </r>
  <r>
    <x v="487"/>
    <x v="2084"/>
    <s v="4"/>
    <n v="5"/>
    <n v="5"/>
    <x v="965"/>
    <d v="2015-12-01T00:00:00"/>
    <n v="1"/>
    <m/>
    <m/>
  </r>
  <r>
    <x v="15"/>
    <x v="913"/>
    <s v="15675-2"/>
    <n v="10"/>
    <n v="10"/>
    <x v="965"/>
    <d v="2015-11-24T00:00:00"/>
    <n v="0"/>
    <n v="0"/>
    <s v="CUSTOMER PROBABLY OK, BUT WE MISSED"/>
  </r>
  <r>
    <x v="433"/>
    <x v="1768"/>
    <s v="15673-2"/>
    <n v="50"/>
    <n v="50"/>
    <x v="965"/>
    <d v="2015-11-27T00:00:00"/>
    <n v="1"/>
    <m/>
    <m/>
  </r>
  <r>
    <x v="480"/>
    <x v="2085"/>
    <s v="15809-1"/>
    <n v="5"/>
    <n v="5"/>
    <x v="965"/>
    <d v="2015-11-30T00:00:00"/>
    <n v="1"/>
    <m/>
    <m/>
  </r>
  <r>
    <x v="480"/>
    <x v="2086"/>
    <s v="15809-2"/>
    <n v="3"/>
    <n v="3"/>
    <x v="965"/>
    <d v="2015-12-01T00:00:00"/>
    <n v="1"/>
    <m/>
    <m/>
  </r>
  <r>
    <x v="33"/>
    <x v="897"/>
    <s v="15784-1"/>
    <n v="102"/>
    <n v="102"/>
    <x v="966"/>
    <d v="2015-12-04T00:00:00"/>
    <n v="1"/>
    <m/>
    <m/>
  </r>
  <r>
    <x v="33"/>
    <x v="169"/>
    <s v="2"/>
    <n v="102"/>
    <n v="102"/>
    <x v="966"/>
    <d v="2015-12-04T00:00:00"/>
    <n v="1"/>
    <m/>
    <m/>
  </r>
  <r>
    <x v="33"/>
    <x v="169"/>
    <s v="4"/>
    <n v="104"/>
    <n v="104"/>
    <x v="966"/>
    <d v="2015-12-04T00:00:00"/>
    <n v="1"/>
    <m/>
    <m/>
  </r>
  <r>
    <x v="33"/>
    <x v="169"/>
    <s v="5"/>
    <n v="104"/>
    <n v="104"/>
    <x v="966"/>
    <d v="2015-12-04T00:00:00"/>
    <n v="1"/>
    <m/>
    <m/>
  </r>
  <r>
    <x v="45"/>
    <x v="2087"/>
    <s v="15786-1"/>
    <n v="100"/>
    <n v="100"/>
    <x v="966"/>
    <d v="2015-12-03T00:00:00"/>
    <n v="1"/>
    <m/>
    <m/>
  </r>
  <r>
    <x v="18"/>
    <x v="322"/>
    <s v="15777-1"/>
    <n v="25"/>
    <n v="25"/>
    <x v="966"/>
    <d v="2015-12-04T00:00:00"/>
    <n v="1"/>
    <m/>
    <m/>
  </r>
  <r>
    <x v="18"/>
    <x v="1473"/>
    <s v="15777-2"/>
    <n v="25"/>
    <n v="25"/>
    <x v="966"/>
    <d v="2015-12-04T00:00:00"/>
    <n v="1"/>
    <m/>
    <m/>
  </r>
  <r>
    <x v="191"/>
    <x v="439"/>
    <s v="15751-2"/>
    <n v="150"/>
    <n v="150"/>
    <x v="966"/>
    <d v="2015-12-09T00:00:00"/>
    <n v="1"/>
    <m/>
    <m/>
  </r>
  <r>
    <x v="494"/>
    <x v="96"/>
    <s v="15787-1"/>
    <n v="1"/>
    <n v="1"/>
    <x v="966"/>
    <d v="2015-12-06T00:00:00"/>
    <n v="1"/>
    <m/>
    <m/>
  </r>
  <r>
    <x v="33"/>
    <x v="1508"/>
    <s v="15784-3"/>
    <n v="208"/>
    <n v="208"/>
    <x v="966"/>
    <d v="2015-12-04T00:00:00"/>
    <n v="1"/>
    <m/>
    <m/>
  </r>
  <r>
    <x v="487"/>
    <x v="179"/>
    <s v="15736-2"/>
    <n v="200"/>
    <n v="200"/>
    <x v="966"/>
    <d v="2015-11-30T00:00:00"/>
    <n v="0"/>
    <m/>
    <s v="IN-HOUSE VS SHIP DATE IS NEBULOUS"/>
  </r>
  <r>
    <x v="210"/>
    <x v="2088"/>
    <s v="15818-1"/>
    <n v="4"/>
    <n v="4"/>
    <x v="967"/>
    <d v="2015-12-04T00:00:00"/>
    <n v="1"/>
    <m/>
    <m/>
  </r>
  <r>
    <x v="210"/>
    <x v="2089"/>
    <s v="2"/>
    <n v="2"/>
    <n v="2"/>
    <x v="967"/>
    <d v="2015-12-04T00:00:00"/>
    <n v="1"/>
    <m/>
    <m/>
  </r>
  <r>
    <x v="210"/>
    <x v="2090"/>
    <s v="3"/>
    <n v="4"/>
    <n v="4"/>
    <x v="967"/>
    <d v="2015-12-04T00:00:00"/>
    <n v="1"/>
    <m/>
    <m/>
  </r>
  <r>
    <x v="210"/>
    <x v="2091"/>
    <s v="4"/>
    <n v="2"/>
    <n v="2"/>
    <x v="967"/>
    <d v="2015-12-04T00:00:00"/>
    <n v="1"/>
    <m/>
    <m/>
  </r>
  <r>
    <x v="210"/>
    <x v="2092"/>
    <s v="5"/>
    <n v="2"/>
    <n v="2"/>
    <x v="967"/>
    <d v="2015-12-04T00:00:00"/>
    <n v="1"/>
    <m/>
    <m/>
  </r>
  <r>
    <x v="15"/>
    <x v="57"/>
    <s v="15664-2"/>
    <n v="25"/>
    <n v="25"/>
    <x v="967"/>
    <d v="2015-12-10T00:00:00"/>
    <n v="1"/>
    <m/>
    <m/>
  </r>
  <r>
    <x v="415"/>
    <x v="2093"/>
    <s v="15795-1"/>
    <n v="5"/>
    <n v="5"/>
    <x v="967"/>
    <d v="2015-12-04T00:00:00"/>
    <n v="1"/>
    <m/>
    <m/>
  </r>
  <r>
    <x v="49"/>
    <x v="2094"/>
    <s v="15755-2"/>
    <n v="20"/>
    <n v="20"/>
    <x v="967"/>
    <d v="2015-12-18T00:00:00"/>
    <n v="1"/>
    <m/>
    <m/>
  </r>
  <r>
    <x v="426"/>
    <x v="1797"/>
    <s v="15833-1"/>
    <n v="1"/>
    <n v="1"/>
    <x v="967"/>
    <d v="2015-12-02T00:00:00"/>
    <n v="1"/>
    <m/>
    <m/>
  </r>
  <r>
    <x v="426"/>
    <x v="1797"/>
    <s v="15834-1"/>
    <n v="1"/>
    <n v="1"/>
    <x v="967"/>
    <d v="2015-12-02T00:00:00"/>
    <n v="1"/>
    <m/>
    <m/>
  </r>
  <r>
    <x v="90"/>
    <x v="1358"/>
    <s v="15838-1"/>
    <n v="400"/>
    <n v="400"/>
    <x v="968"/>
    <d v="2015-12-07T00:00:00"/>
    <n v="1"/>
    <m/>
    <m/>
  </r>
  <r>
    <x v="404"/>
    <x v="2095"/>
    <s v="15827-1"/>
    <n v="4"/>
    <n v="4"/>
    <x v="968"/>
    <d v="2015-12-10T00:00:00"/>
    <n v="1"/>
    <m/>
    <m/>
  </r>
  <r>
    <x v="88"/>
    <x v="2096"/>
    <s v="15798-2"/>
    <n v="10"/>
    <n v="10"/>
    <x v="969"/>
    <d v="2015-12-15T00:00:00"/>
    <n v="1"/>
    <m/>
    <m/>
  </r>
  <r>
    <x v="53"/>
    <x v="215"/>
    <s v="15769-1"/>
    <n v="75"/>
    <n v="75"/>
    <x v="969"/>
    <d v="2015-12-08T00:00:00"/>
    <n v="1"/>
    <m/>
    <m/>
  </r>
  <r>
    <x v="8"/>
    <x v="623"/>
    <s v="15770-1"/>
    <n v="300"/>
    <n v="300"/>
    <x v="969"/>
    <d v="2015-12-07T00:00:00"/>
    <n v="1"/>
    <m/>
    <m/>
  </r>
  <r>
    <x v="291"/>
    <x v="1954"/>
    <s v="15734-1"/>
    <n v="35"/>
    <n v="35"/>
    <x v="969"/>
    <d v="2015-12-07T00:00:00"/>
    <n v="1"/>
    <m/>
    <m/>
  </r>
  <r>
    <x v="186"/>
    <x v="1580"/>
    <s v="14964-1"/>
    <n v="150"/>
    <n v="150"/>
    <x v="969"/>
    <d v="2015-12-07T00:00:00"/>
    <n v="1"/>
    <m/>
    <m/>
  </r>
  <r>
    <x v="538"/>
    <x v="2097"/>
    <s v="15796-1"/>
    <n v="6"/>
    <n v="6"/>
    <x v="970"/>
    <d v="2015-12-08T00:00:00"/>
    <n v="1"/>
    <m/>
    <m/>
  </r>
  <r>
    <x v="90"/>
    <x v="229"/>
    <s v="15819-1"/>
    <n v="400"/>
    <n v="400"/>
    <x v="970"/>
    <d v="2015-12-11T00:00:00"/>
    <n v="1"/>
    <m/>
    <m/>
  </r>
  <r>
    <x v="88"/>
    <x v="2098"/>
    <s v="15798-7"/>
    <n v="10"/>
    <n v="10"/>
    <x v="970"/>
    <d v="2015-12-15T00:00:00"/>
    <n v="1"/>
    <m/>
    <m/>
  </r>
  <r>
    <x v="88"/>
    <x v="2099"/>
    <s v="10"/>
    <n v="45"/>
    <n v="45"/>
    <x v="970"/>
    <d v="2015-12-15T00:00:00"/>
    <n v="1"/>
    <m/>
    <m/>
  </r>
  <r>
    <x v="88"/>
    <x v="2100"/>
    <s v="11"/>
    <n v="10"/>
    <n v="10"/>
    <x v="970"/>
    <d v="2015-12-15T00:00:00"/>
    <n v="1"/>
    <m/>
    <m/>
  </r>
  <r>
    <x v="539"/>
    <x v="2101"/>
    <s v="15782-3"/>
    <n v="250"/>
    <n v="250"/>
    <x v="970"/>
    <d v="2015-12-10T00:00:00"/>
    <n v="1"/>
    <m/>
    <m/>
  </r>
  <r>
    <x v="539"/>
    <x v="2102"/>
    <s v="4"/>
    <n v="250"/>
    <n v="250"/>
    <x v="970"/>
    <d v="2015-12-10T00:00:00"/>
    <n v="1"/>
    <m/>
    <m/>
  </r>
  <r>
    <x v="395"/>
    <x v="1507"/>
    <s v="15748-2"/>
    <n v="100"/>
    <n v="100"/>
    <x v="971"/>
    <d v="2015-12-09T00:00:00"/>
    <n v="1"/>
    <m/>
    <m/>
  </r>
  <r>
    <x v="540"/>
    <x v="2103"/>
    <s v="15847-1"/>
    <n v="5"/>
    <n v="5"/>
    <x v="971"/>
    <d v="2015-12-08T00:00:00"/>
    <n v="1"/>
    <m/>
    <m/>
  </r>
  <r>
    <x v="15"/>
    <x v="562"/>
    <s v="15594-1"/>
    <n v="5"/>
    <n v="5"/>
    <x v="972"/>
    <d v="2015-12-15T00:00:00"/>
    <n v="1"/>
    <m/>
    <m/>
  </r>
  <r>
    <x v="15"/>
    <x v="52"/>
    <s v="15528-2"/>
    <n v="10"/>
    <n v="10"/>
    <x v="972"/>
    <d v="2015-12-15T00:00:00"/>
    <n v="1"/>
    <m/>
    <m/>
  </r>
  <r>
    <x v="433"/>
    <x v="1707"/>
    <s v="15674-2"/>
    <n v="50"/>
    <n v="40"/>
    <x v="972"/>
    <d v="2015-11-24T00:00:00"/>
    <n v="0"/>
    <m/>
    <m/>
  </r>
  <r>
    <x v="60"/>
    <x v="374"/>
    <s v="15816-1"/>
    <n v="300"/>
    <n v="300"/>
    <x v="972"/>
    <d v="2015-12-11T00:00:00"/>
    <n v="1"/>
    <m/>
    <m/>
  </r>
  <r>
    <x v="541"/>
    <x v="2104"/>
    <s v="15825-2"/>
    <n v="6"/>
    <n v="6"/>
    <x v="972"/>
    <d v="2015-12-14T00:00:00"/>
    <n v="1"/>
    <m/>
    <m/>
  </r>
  <r>
    <x v="104"/>
    <x v="951"/>
    <s v="15775-1"/>
    <n v="25"/>
    <n v="25"/>
    <x v="972"/>
    <d v="2015-12-10T00:00:00"/>
    <n v="1"/>
    <m/>
    <m/>
  </r>
  <r>
    <x v="200"/>
    <x v="644"/>
    <s v="15808-1"/>
    <n v="100"/>
    <n v="100"/>
    <x v="972"/>
    <d v="2015-12-11T00:00:00"/>
    <n v="1"/>
    <m/>
    <m/>
  </r>
  <r>
    <x v="426"/>
    <x v="1797"/>
    <s v="15855-1"/>
    <n v="1"/>
    <n v="1"/>
    <x v="972"/>
    <d v="2015-12-08T00:00:00"/>
    <n v="1"/>
    <m/>
    <s v="PICKUP"/>
  </r>
  <r>
    <x v="15"/>
    <x v="562"/>
    <s v="15621-1"/>
    <n v="5"/>
    <n v="5"/>
    <x v="973"/>
    <d v="2015-12-14T00:00:00"/>
    <n v="1"/>
    <m/>
    <m/>
  </r>
  <r>
    <x v="524"/>
    <x v="2020"/>
    <s v="15802-1"/>
    <n v="40"/>
    <n v="40"/>
    <x v="973"/>
    <d v="2015-12-09T00:00:00"/>
    <n v="1"/>
    <m/>
    <m/>
  </r>
  <r>
    <x v="494"/>
    <x v="96"/>
    <s v="15850-1"/>
    <n v="7"/>
    <n v="7"/>
    <x v="973"/>
    <d v="2015-12-17T00:00:00"/>
    <n v="1"/>
    <m/>
    <m/>
  </r>
  <r>
    <x v="494"/>
    <x v="96"/>
    <s v="15721-1"/>
    <n v="3"/>
    <n v="3"/>
    <x v="973"/>
    <d v="2015-11-04T00:00:00"/>
    <n v="1"/>
    <m/>
    <s v="ARBITRARY DUE DATE"/>
  </r>
  <r>
    <x v="210"/>
    <x v="1934"/>
    <s v="15757-1"/>
    <n v="100"/>
    <n v="100"/>
    <x v="974"/>
    <d v="2015-12-14T00:00:00"/>
    <n v="1"/>
    <m/>
    <s v="PARTS CAME LATE FROM CUSTOMER"/>
  </r>
  <r>
    <x v="15"/>
    <x v="562"/>
    <s v="15710-4"/>
    <n v="9"/>
    <n v="9"/>
    <x v="974"/>
    <d v="2015-12-11T00:00:00"/>
    <n v="1"/>
    <m/>
    <m/>
  </r>
  <r>
    <x v="15"/>
    <x v="562"/>
    <s v="15356-4"/>
    <n v="10"/>
    <n v="10"/>
    <x v="974"/>
    <d v="2015-12-15T00:00:00"/>
    <n v="1"/>
    <m/>
    <m/>
  </r>
  <r>
    <x v="137"/>
    <x v="2105"/>
    <s v="15805-1"/>
    <n v="25"/>
    <n v="25"/>
    <x v="974"/>
    <d v="2015-12-14T00:00:00"/>
    <n v="1"/>
    <m/>
    <m/>
  </r>
  <r>
    <x v="137"/>
    <x v="567"/>
    <s v="2"/>
    <n v="100"/>
    <n v="100"/>
    <x v="974"/>
    <d v="2015-12-14T00:00:00"/>
    <n v="1"/>
    <m/>
    <m/>
  </r>
  <r>
    <x v="28"/>
    <x v="695"/>
    <s v="15803-1"/>
    <n v="200"/>
    <n v="200"/>
    <x v="974"/>
    <d v="2015-12-17T00:00:00"/>
    <n v="1"/>
    <m/>
    <m/>
  </r>
  <r>
    <x v="7"/>
    <x v="329"/>
    <s v="15793-1"/>
    <n v="512"/>
    <n v="512"/>
    <x v="974"/>
    <d v="2015-12-16T00:00:00"/>
    <n v="1"/>
    <m/>
    <m/>
  </r>
  <r>
    <x v="405"/>
    <x v="1541"/>
    <s v="15616-1"/>
    <n v="250"/>
    <n v="250"/>
    <x v="974"/>
    <d v="2015-12-17T00:00:00"/>
    <n v="1"/>
    <m/>
    <m/>
  </r>
  <r>
    <x v="15"/>
    <x v="556"/>
    <s v="15638-1"/>
    <n v="5"/>
    <n v="5"/>
    <x v="974"/>
    <d v="2015-12-18T00:00:00"/>
    <n v="1"/>
    <m/>
    <m/>
  </r>
  <r>
    <x v="187"/>
    <x v="857"/>
    <s v="15789-1"/>
    <n v="250"/>
    <n v="250"/>
    <x v="974"/>
    <d v="2015-12-14T00:00:00"/>
    <n v="1"/>
    <m/>
    <m/>
  </r>
  <r>
    <x v="523"/>
    <x v="2106"/>
    <s v="15843-1"/>
    <n v="10"/>
    <n v="10"/>
    <x v="974"/>
    <d v="2015-12-17T00:00:00"/>
    <n v="1"/>
    <m/>
    <m/>
  </r>
  <r>
    <x v="523"/>
    <x v="2107"/>
    <s v="2"/>
    <n v="20"/>
    <n v="20"/>
    <x v="974"/>
    <d v="2015-12-17T00:00:00"/>
    <n v="1"/>
    <m/>
    <m/>
  </r>
  <r>
    <x v="523"/>
    <x v="2034"/>
    <s v="3"/>
    <n v="50"/>
    <n v="50"/>
    <x v="974"/>
    <d v="2015-12-17T00:00:00"/>
    <n v="1"/>
    <m/>
    <m/>
  </r>
  <r>
    <x v="15"/>
    <x v="182"/>
    <s v="15781-1"/>
    <n v="5"/>
    <n v="5"/>
    <x v="975"/>
    <d v="2015-12-18T00:00:00"/>
    <n v="1"/>
    <m/>
    <m/>
  </r>
  <r>
    <x v="29"/>
    <x v="392"/>
    <s v="15804-1"/>
    <n v="20"/>
    <n v="20"/>
    <x v="975"/>
    <d v="2015-12-17T00:00:00"/>
    <n v="1"/>
    <m/>
    <m/>
  </r>
  <r>
    <x v="16"/>
    <x v="170"/>
    <s v="15854-1"/>
    <n v="4"/>
    <n v="4"/>
    <x v="975"/>
    <d v="2015-12-16T00:00:00"/>
    <n v="1"/>
    <m/>
    <m/>
  </r>
  <r>
    <x v="542"/>
    <x v="2108"/>
    <s v="15821-1"/>
    <n v="50"/>
    <n v="50"/>
    <x v="975"/>
    <d v="2015-12-18T00:00:00"/>
    <n v="1"/>
    <m/>
    <m/>
  </r>
  <r>
    <x v="536"/>
    <x v="1552"/>
    <s v="15822-1"/>
    <n v="75"/>
    <n v="75"/>
    <x v="975"/>
    <d v="2015-12-16T00:00:00"/>
    <n v="1"/>
    <m/>
    <m/>
  </r>
  <r>
    <x v="140"/>
    <x v="438"/>
    <s v="15724-1"/>
    <n v="520"/>
    <n v="520"/>
    <x v="975"/>
    <d v="2015-12-15T00:00:00"/>
    <n v="1"/>
    <m/>
    <m/>
  </r>
  <r>
    <x v="116"/>
    <x v="308"/>
    <s v="15813-1"/>
    <n v="250"/>
    <n v="250"/>
    <x v="975"/>
    <d v="2015-12-18T00:00:00"/>
    <n v="1"/>
    <m/>
    <m/>
  </r>
  <r>
    <x v="391"/>
    <x v="2109"/>
    <s v="15857-1"/>
    <n v="1"/>
    <n v="1"/>
    <x v="975"/>
    <d v="2015-12-22T00:00:00"/>
    <n v="1"/>
    <m/>
    <m/>
  </r>
  <r>
    <x v="90"/>
    <x v="1358"/>
    <s v="15871-1"/>
    <n v="400"/>
    <n v="400"/>
    <x v="976"/>
    <d v="2015-12-21T00:00:00"/>
    <n v="1"/>
    <m/>
    <m/>
  </r>
  <r>
    <x v="18"/>
    <x v="2110"/>
    <s v="15820-1"/>
    <n v="10"/>
    <n v="10"/>
    <x v="976"/>
    <d v="2015-12-18T00:00:00"/>
    <n v="1"/>
    <m/>
    <m/>
  </r>
  <r>
    <x v="18"/>
    <x v="455"/>
    <s v="2"/>
    <n v="10"/>
    <n v="10"/>
    <x v="976"/>
    <d v="2015-12-18T00:00:00"/>
    <n v="1"/>
    <m/>
    <m/>
  </r>
  <r>
    <x v="18"/>
    <x v="456"/>
    <s v="3"/>
    <n v="10"/>
    <n v="10"/>
    <x v="976"/>
    <d v="2015-12-18T00:00:00"/>
    <n v="1"/>
    <m/>
    <m/>
  </r>
  <r>
    <x v="18"/>
    <x v="86"/>
    <s v="4"/>
    <n v="50"/>
    <n v="50"/>
    <x v="976"/>
    <d v="2015-12-18T00:00:00"/>
    <n v="1"/>
    <m/>
    <m/>
  </r>
  <r>
    <x v="18"/>
    <x v="2111"/>
    <s v="15836-1"/>
    <n v="10"/>
    <n v="10"/>
    <x v="976"/>
    <d v="2015-12-23T00:00:00"/>
    <n v="1"/>
    <m/>
    <m/>
  </r>
  <r>
    <x v="18"/>
    <x v="1469"/>
    <s v="15826-1"/>
    <n v="50"/>
    <n v="50"/>
    <x v="976"/>
    <d v="2015-12-17T00:00:00"/>
    <n v="1"/>
    <m/>
    <m/>
  </r>
  <r>
    <x v="395"/>
    <x v="1527"/>
    <s v="15774-2"/>
    <n v="30"/>
    <n v="30"/>
    <x v="976"/>
    <d v="2015-12-16T00:00:00"/>
    <n v="1"/>
    <m/>
    <m/>
  </r>
  <r>
    <x v="426"/>
    <x v="1797"/>
    <s v="15873-1"/>
    <n v="1"/>
    <n v="1"/>
    <x v="976"/>
    <d v="2015-12-16T00:00:00"/>
    <n v="1"/>
    <m/>
    <m/>
  </r>
  <r>
    <x v="187"/>
    <x v="1241"/>
    <s v="15780-2"/>
    <n v="850"/>
    <n v="850"/>
    <x v="977"/>
    <d v="2015-01-15T00:00:00"/>
    <n v="1"/>
    <m/>
    <m/>
  </r>
  <r>
    <x v="88"/>
    <x v="1780"/>
    <s v="15798-8"/>
    <n v="10"/>
    <n v="10"/>
    <x v="977"/>
    <d v="2015-12-15T00:00:00"/>
    <n v="0"/>
    <m/>
    <m/>
  </r>
  <r>
    <x v="88"/>
    <x v="2001"/>
    <s v="9"/>
    <n v="10"/>
    <n v="10"/>
    <x v="977"/>
    <d v="2015-12-15T00:00:00"/>
    <n v="0"/>
    <m/>
    <m/>
  </r>
  <r>
    <x v="95"/>
    <x v="110"/>
    <s v="15779-2"/>
    <n v="100"/>
    <n v="100"/>
    <x v="977"/>
    <d v="2015-12-22T00:00:00"/>
    <n v="1"/>
    <m/>
    <m/>
  </r>
  <r>
    <x v="291"/>
    <x v="261"/>
    <s v="15728-1"/>
    <n v="12"/>
    <n v="12"/>
    <x v="977"/>
    <d v="2015-12-03T00:00:00"/>
    <n v="1"/>
    <m/>
    <s v="LONG LEAD PARTS; KNOWN"/>
  </r>
  <r>
    <x v="139"/>
    <x v="261"/>
    <s v="15742-1"/>
    <n v="10"/>
    <n v="10"/>
    <x v="977"/>
    <d v="2015-12-10T00:00:00"/>
    <n v="1"/>
    <m/>
    <s v="LONG LEAD PARTS; KNOWN"/>
  </r>
  <r>
    <x v="15"/>
    <x v="223"/>
    <s v="15528-1"/>
    <n v="16"/>
    <n v="16"/>
    <x v="977"/>
    <d v="2015-12-15T00:00:00"/>
    <n v="0"/>
    <n v="0"/>
    <s v="CUSTOMER PROBABLY OK, BUT WE MISSED"/>
  </r>
  <r>
    <x v="480"/>
    <x v="2112"/>
    <s v="15856-1"/>
    <n v="3"/>
    <n v="3"/>
    <x v="978"/>
    <d v="2015-12-22T00:00:00"/>
    <n v="1"/>
    <m/>
    <m/>
  </r>
  <r>
    <x v="480"/>
    <x v="2113"/>
    <s v="2"/>
    <n v="2"/>
    <n v="3"/>
    <x v="978"/>
    <d v="2016-01-01T00:00:00"/>
    <n v="1"/>
    <m/>
    <m/>
  </r>
  <r>
    <x v="480"/>
    <x v="2114"/>
    <s v="3"/>
    <n v="3"/>
    <n v="3"/>
    <x v="978"/>
    <d v="2015-12-22T00:00:00"/>
    <n v="1"/>
    <m/>
    <m/>
  </r>
  <r>
    <x v="405"/>
    <x v="2057"/>
    <s v="15686-3"/>
    <n v="250"/>
    <n v="250"/>
    <x v="978"/>
    <d v="2015-12-21T00:00:00"/>
    <n v="1"/>
    <m/>
    <m/>
  </r>
  <r>
    <x v="405"/>
    <x v="2058"/>
    <s v="7"/>
    <n v="250"/>
    <n v="250"/>
    <x v="978"/>
    <d v="2015-12-21T00:00:00"/>
    <n v="1"/>
    <m/>
    <m/>
  </r>
  <r>
    <x v="47"/>
    <x v="1407"/>
    <s v="15849-1"/>
    <n v="20"/>
    <n v="20"/>
    <x v="978"/>
    <d v="2016-01-08T00:00:00"/>
    <n v="1"/>
    <m/>
    <m/>
  </r>
  <r>
    <x v="187"/>
    <x v="692"/>
    <s v="15872-1"/>
    <n v="14"/>
    <n v="14"/>
    <x v="978"/>
    <d v="2015-12-23T00:00:00"/>
    <n v="1"/>
    <m/>
    <s v="6187 RMA 278"/>
  </r>
  <r>
    <x v="435"/>
    <x v="176"/>
    <s v="15835-2"/>
    <n v="50"/>
    <n v="50"/>
    <x v="979"/>
    <d v="2015-12-23T00:00:00"/>
    <n v="1"/>
    <m/>
    <m/>
  </r>
  <r>
    <x v="426"/>
    <x v="1797"/>
    <s v="15894-1"/>
    <n v="1"/>
    <n v="1"/>
    <x v="979"/>
    <d v="2015-12-18T00:00:00"/>
    <n v="1"/>
    <m/>
    <s v="PCKUP"/>
  </r>
  <r>
    <x v="402"/>
    <x v="1533"/>
    <s v="15683-2"/>
    <n v="100"/>
    <n v="100"/>
    <x v="980"/>
    <d v="2016-01-04T00:00:00"/>
    <n v="1"/>
    <m/>
    <m/>
  </r>
  <r>
    <x v="90"/>
    <x v="366"/>
    <s v="15457-3"/>
    <n v="230"/>
    <n v="230"/>
    <x v="980"/>
    <d v="2016-01-07T00:00:00"/>
    <n v="1"/>
    <m/>
    <m/>
  </r>
  <r>
    <x v="520"/>
    <x v="2011"/>
    <s v="15848-1"/>
    <n v="25"/>
    <n v="25"/>
    <x v="980"/>
    <d v="2016-01-04T00:00:00"/>
    <n v="1"/>
    <m/>
    <m/>
  </r>
  <r>
    <x v="73"/>
    <x v="155"/>
    <s v="15763-2"/>
    <n v="50"/>
    <n v="50"/>
    <x v="980"/>
    <d v="2015-12-31T00:00:00"/>
    <n v="1"/>
    <m/>
    <m/>
  </r>
  <r>
    <x v="439"/>
    <x v="2115"/>
    <s v="15880-1"/>
    <n v="7"/>
    <n v="7"/>
    <x v="981"/>
    <d v="2015-12-21T00:00:00"/>
    <n v="1"/>
    <m/>
    <m/>
  </r>
  <r>
    <x v="352"/>
    <x v="1375"/>
    <s v="15867-1"/>
    <n v="10"/>
    <n v="10"/>
    <x v="980"/>
    <d v="2015-12-23T00:00:00"/>
    <n v="1"/>
    <m/>
    <m/>
  </r>
  <r>
    <x v="13"/>
    <x v="547"/>
    <s v="15406-3"/>
    <n v="100"/>
    <n v="100"/>
    <x v="982"/>
    <d v="2016-01-01T00:00:00"/>
    <n v="1"/>
    <m/>
    <m/>
  </r>
  <r>
    <x v="13"/>
    <x v="926"/>
    <s v="15402-4"/>
    <n v="50"/>
    <n v="50"/>
    <x v="982"/>
    <d v="2016-01-01T00:00:00"/>
    <n v="1"/>
    <m/>
    <m/>
  </r>
  <r>
    <x v="356"/>
    <x v="1966"/>
    <s v="15841-1"/>
    <n v="30"/>
    <n v="30"/>
    <x v="982"/>
    <d v="2015-12-30T00:00:00"/>
    <n v="1"/>
    <m/>
    <m/>
  </r>
  <r>
    <x v="210"/>
    <x v="2088"/>
    <s v="15877-1"/>
    <n v="4"/>
    <n v="4"/>
    <x v="982"/>
    <d v="2015-12-23T00:00:00"/>
    <n v="1"/>
    <m/>
    <m/>
  </r>
  <r>
    <x v="210"/>
    <x v="2089"/>
    <s v="2"/>
    <n v="2"/>
    <n v="2"/>
    <x v="982"/>
    <d v="2015-12-23T00:00:00"/>
    <n v="1"/>
    <m/>
    <m/>
  </r>
  <r>
    <x v="210"/>
    <x v="2090"/>
    <s v="3"/>
    <n v="4"/>
    <n v="4"/>
    <x v="982"/>
    <d v="2015-12-23T00:00:00"/>
    <n v="1"/>
    <m/>
    <m/>
  </r>
  <r>
    <x v="210"/>
    <x v="2091"/>
    <s v="4"/>
    <n v="2"/>
    <n v="2"/>
    <x v="982"/>
    <d v="2015-12-23T00:00:00"/>
    <n v="1"/>
    <m/>
    <m/>
  </r>
  <r>
    <x v="540"/>
    <x v="2103"/>
    <s v="15890-1"/>
    <n v="14"/>
    <n v="14"/>
    <x v="982"/>
    <d v="2015-12-23T00:00:00"/>
    <n v="1"/>
    <m/>
    <m/>
  </r>
  <r>
    <x v="191"/>
    <x v="692"/>
    <m/>
    <n v="2"/>
    <n v="2"/>
    <x v="983"/>
    <d v="2015-12-30T00:00:00"/>
    <n v="1"/>
    <m/>
    <m/>
  </r>
  <r>
    <x v="426"/>
    <x v="1797"/>
    <s v="15904-1"/>
    <n v="1"/>
    <n v="1"/>
    <x v="983"/>
    <d v="2015-12-24T00:00:00"/>
    <n v="1"/>
    <m/>
    <m/>
  </r>
  <r>
    <x v="8"/>
    <x v="2116"/>
    <s v="15869-1"/>
    <n v="4"/>
    <n v="4"/>
    <x v="983"/>
    <d v="2015-12-24T00:00:00"/>
    <n v="1"/>
    <m/>
    <m/>
  </r>
  <r>
    <x v="8"/>
    <x v="2117"/>
    <s v="15862-1"/>
    <n v="5"/>
    <n v="5"/>
    <x v="983"/>
    <d v="2015-12-24T00:00:00"/>
    <n v="1"/>
    <m/>
    <m/>
  </r>
  <r>
    <x v="66"/>
    <x v="127"/>
    <s v="15851-1"/>
    <n v="100"/>
    <n v="105"/>
    <x v="984"/>
    <d v="2016-01-08T00:00:00"/>
    <n v="1"/>
    <m/>
    <m/>
  </r>
  <r>
    <x v="66"/>
    <x v="724"/>
    <s v="2"/>
    <n v="30"/>
    <n v="32"/>
    <x v="984"/>
    <d v="2016-01-08T00:00:00"/>
    <n v="1"/>
    <m/>
    <m/>
  </r>
  <r>
    <x v="66"/>
    <x v="94"/>
    <s v="3"/>
    <n v="50"/>
    <n v="52"/>
    <x v="984"/>
    <d v="2016-01-08T00:00:00"/>
    <n v="1"/>
    <m/>
    <m/>
  </r>
  <r>
    <x v="475"/>
    <x v="350"/>
    <s v="15858-1"/>
    <n v="5"/>
    <n v="5"/>
    <x v="984"/>
    <d v="2016-01-08T00:00:00"/>
    <n v="1"/>
    <m/>
    <m/>
  </r>
  <r>
    <x v="217"/>
    <x v="721"/>
    <s v="15839-1"/>
    <n v="50"/>
    <n v="50"/>
    <x v="984"/>
    <d v="2016-01-06T00:00:00"/>
    <n v="1"/>
    <m/>
    <m/>
  </r>
  <r>
    <x v="16"/>
    <x v="2053"/>
    <s v="15807-1"/>
    <n v="5"/>
    <n v="5"/>
    <x v="984"/>
    <d v="2016-01-07T00:00:00"/>
    <n v="1"/>
    <m/>
    <m/>
  </r>
  <r>
    <x v="15"/>
    <x v="21"/>
    <s v="15810-1"/>
    <n v="25"/>
    <n v="25"/>
    <x v="984"/>
    <d v="2016-01-07T00:00:00"/>
    <n v="1"/>
    <m/>
    <m/>
  </r>
  <r>
    <x v="63"/>
    <x v="171"/>
    <s v="15830-1"/>
    <n v="10000"/>
    <n v="10068"/>
    <x v="984"/>
    <d v="2016-01-06T00:00:00"/>
    <n v="1"/>
    <m/>
    <m/>
  </r>
  <r>
    <x v="184"/>
    <x v="1128"/>
    <s v="15794-2"/>
    <n v="25"/>
    <n v="25"/>
    <x v="984"/>
    <d v="2016-01-07T00:00:00"/>
    <n v="1"/>
    <m/>
    <m/>
  </r>
  <r>
    <x v="523"/>
    <x v="2106"/>
    <s v="15901-1"/>
    <n v="10"/>
    <n v="10"/>
    <x v="985"/>
    <d v="2016-01-13T00:00:00"/>
    <n v="1"/>
    <m/>
    <m/>
  </r>
  <r>
    <x v="523"/>
    <x v="2107"/>
    <s v="2"/>
    <n v="20"/>
    <n v="20"/>
    <x v="985"/>
    <d v="2016-01-03T00:00:00"/>
    <n v="1"/>
    <m/>
    <s v="NO REAL DUE DATE"/>
  </r>
  <r>
    <x v="523"/>
    <x v="2034"/>
    <s v="3"/>
    <n v="20"/>
    <n v="20"/>
    <x v="985"/>
    <d v="2016-01-13T00:00:00"/>
    <n v="1"/>
    <m/>
    <m/>
  </r>
  <r>
    <x v="252"/>
    <x v="2027"/>
    <s v="15860-1"/>
    <n v="500"/>
    <n v="500"/>
    <x v="985"/>
    <d v="2016-01-17T00:00:00"/>
    <n v="1"/>
    <m/>
    <m/>
  </r>
  <r>
    <x v="18"/>
    <x v="2118"/>
    <s v="15864-1"/>
    <n v="500"/>
    <n v="500"/>
    <x v="985"/>
    <d v="2016-01-12T00:00:00"/>
    <n v="1"/>
    <m/>
    <m/>
  </r>
  <r>
    <x v="18"/>
    <x v="2080"/>
    <s v="1589-1"/>
    <n v="100"/>
    <n v="100"/>
    <x v="985"/>
    <d v="2016-01-12T00:00:00"/>
    <n v="1"/>
    <m/>
    <m/>
  </r>
  <r>
    <x v="18"/>
    <x v="1416"/>
    <s v="2"/>
    <n v="250"/>
    <n v="250"/>
    <x v="985"/>
    <d v="2016-01-12T00:00:00"/>
    <n v="1"/>
    <m/>
    <m/>
  </r>
  <r>
    <x v="499"/>
    <x v="2119"/>
    <s v="15829-2"/>
    <n v="625"/>
    <n v="625"/>
    <x v="985"/>
    <d v="2016-01-08T00:00:00"/>
    <n v="1"/>
    <m/>
    <m/>
  </r>
  <r>
    <x v="55"/>
    <x v="386"/>
    <s v="15876-1"/>
    <n v="50"/>
    <n v="50"/>
    <x v="986"/>
    <d v="2016-01-08T00:00:00"/>
    <n v="1"/>
    <m/>
    <m/>
  </r>
  <r>
    <x v="191"/>
    <x v="439"/>
    <s v="15751-3"/>
    <n v="150"/>
    <n v="150"/>
    <x v="986"/>
    <d v="2016-01-08T00:00:00"/>
    <n v="1"/>
    <m/>
    <m/>
  </r>
  <r>
    <x v="23"/>
    <x v="210"/>
    <s v="15788-2"/>
    <n v="10"/>
    <n v="10"/>
    <x v="987"/>
    <d v="2016-01-08T00:00:00"/>
    <n v="1"/>
    <m/>
    <m/>
  </r>
  <r>
    <x v="23"/>
    <x v="1186"/>
    <s v="15874-2"/>
    <n v="234"/>
    <n v="234"/>
    <x v="987"/>
    <d v="2016-01-08T00:00:00"/>
    <n v="1"/>
    <m/>
    <m/>
  </r>
  <r>
    <x v="123"/>
    <x v="185"/>
    <s v="15846-1"/>
    <n v="200"/>
    <n v="200"/>
    <x v="987"/>
    <d v="2016-01-11T00:00:00"/>
    <n v="1"/>
    <m/>
    <m/>
  </r>
  <r>
    <x v="339"/>
    <x v="692"/>
    <s v="15920-1"/>
    <n v="1"/>
    <n v="1"/>
    <x v="987"/>
    <d v="2016-01-14T00:00:00"/>
    <n v="1"/>
    <m/>
    <m/>
  </r>
  <r>
    <x v="285"/>
    <x v="256"/>
    <s v="15800-2"/>
    <n v="100"/>
    <n v="100"/>
    <x v="987"/>
    <d v="2016-01-15T00:00:00"/>
    <n v="1"/>
    <m/>
    <m/>
  </r>
  <r>
    <x v="15"/>
    <x v="52"/>
    <s v="15753-1"/>
    <n v="5"/>
    <n v="5"/>
    <x v="987"/>
    <d v="2016-01-12T00:00:00"/>
    <n v="1"/>
    <m/>
    <m/>
  </r>
  <r>
    <x v="53"/>
    <x v="1489"/>
    <s v="15507-3"/>
    <n v="25"/>
    <n v="25"/>
    <x v="987"/>
    <d v="2016-01-12T00:00:00"/>
    <n v="1"/>
    <m/>
    <m/>
  </r>
  <r>
    <x v="543"/>
    <x v="2000"/>
    <s v="15899-1"/>
    <n v="10"/>
    <n v="10"/>
    <x v="987"/>
    <d v="2016-01-11T00:00:00"/>
    <n v="1"/>
    <m/>
    <m/>
  </r>
  <r>
    <x v="186"/>
    <x v="1580"/>
    <s v="14967-7"/>
    <n v="150"/>
    <n v="150"/>
    <x v="988"/>
    <d v="2016-01-11T00:00:00"/>
    <n v="1"/>
    <m/>
    <m/>
  </r>
  <r>
    <x v="25"/>
    <x v="287"/>
    <s v="15550-3"/>
    <n v="50"/>
    <n v="50"/>
    <x v="988"/>
    <d v="2016-01-14T00:00:00"/>
    <n v="1"/>
    <m/>
    <m/>
  </r>
  <r>
    <x v="25"/>
    <x v="692"/>
    <s v="15885-1"/>
    <n v="2"/>
    <n v="2"/>
    <x v="988"/>
    <d v="2015-12-29T00:00:00"/>
    <n v="1"/>
    <m/>
    <s v="ARBITRARY DUE DATE"/>
  </r>
  <r>
    <x v="25"/>
    <x v="692"/>
    <s v="15884-1"/>
    <n v="1"/>
    <n v="1"/>
    <x v="988"/>
    <d v="2015-12-29T00:00:00"/>
    <n v="1"/>
    <m/>
    <s v="ARBITRARY DUE DATE"/>
  </r>
  <r>
    <x v="15"/>
    <x v="913"/>
    <s v="15815-2"/>
    <n v="15"/>
    <n v="15"/>
    <x v="989"/>
    <d v="2016-01-18T00:00:00"/>
    <n v="1"/>
    <m/>
    <m/>
  </r>
  <r>
    <x v="33"/>
    <x v="1040"/>
    <s v="15887-1"/>
    <n v="486"/>
    <n v="486"/>
    <x v="989"/>
    <d v="2016-01-15T00:00:00"/>
    <n v="1"/>
    <m/>
    <m/>
  </r>
  <r>
    <x v="33"/>
    <x v="169"/>
    <s v="2"/>
    <n v="496"/>
    <n v="496"/>
    <x v="989"/>
    <d v="2016-01-15T00:00:00"/>
    <n v="1"/>
    <m/>
    <m/>
  </r>
  <r>
    <x v="290"/>
    <x v="1419"/>
    <s v="15891-1"/>
    <n v="16000"/>
    <n v="16080"/>
    <x v="990"/>
    <d v="2016-01-15T00:00:00"/>
    <n v="1"/>
    <m/>
    <m/>
  </r>
  <r>
    <x v="93"/>
    <x v="24"/>
    <s v="15886-1"/>
    <n v="100"/>
    <n v="100"/>
    <x v="990"/>
    <d v="2016-01-16T00:00:00"/>
    <n v="1"/>
    <m/>
    <m/>
  </r>
  <r>
    <x v="140"/>
    <x v="347"/>
    <s v="15868-2"/>
    <n v="500"/>
    <n v="500"/>
    <x v="990"/>
    <d v="2016-01-12T00:00:00"/>
    <n v="1"/>
    <m/>
    <s v="CUSTOMER PICKUP"/>
  </r>
  <r>
    <x v="256"/>
    <x v="892"/>
    <s v="15912-1"/>
    <n v="100"/>
    <n v="100"/>
    <x v="990"/>
    <d v="2016-01-13T00:00:00"/>
    <n v="1"/>
    <m/>
    <m/>
  </r>
  <r>
    <x v="544"/>
    <x v="106"/>
    <s v="15881-2"/>
    <n v="25"/>
    <n v="25"/>
    <x v="990"/>
    <d v="2016-01-15T00:00:00"/>
    <n v="1"/>
    <m/>
    <m/>
  </r>
  <r>
    <x v="545"/>
    <x v="2120"/>
    <s v="15845-1"/>
    <n v="1"/>
    <n v="1"/>
    <x v="990"/>
    <d v="2016-01-20T00:00:00"/>
    <n v="1"/>
    <m/>
    <m/>
  </r>
  <r>
    <x v="426"/>
    <x v="1797"/>
    <s v="15938-1"/>
    <n v="1"/>
    <n v="1"/>
    <x v="990"/>
    <d v="2016-01-12T00:00:00"/>
    <n v="1"/>
    <m/>
    <s v="CUSTOMER PICKUP"/>
  </r>
  <r>
    <x v="409"/>
    <x v="2121"/>
    <s v="15896-1"/>
    <n v="1"/>
    <n v="1"/>
    <x v="990"/>
    <d v="2016-01-12T00:00:00"/>
    <n v="1"/>
    <m/>
    <s v="GERBER"/>
  </r>
  <r>
    <x v="492"/>
    <x v="2122"/>
    <s v="15928-1"/>
    <n v="1"/>
    <n v="1"/>
    <x v="990"/>
    <d v="2016-01-13T00:00:00"/>
    <n v="1"/>
    <m/>
    <m/>
  </r>
  <r>
    <x v="494"/>
    <x v="96"/>
    <s v="15940-1"/>
    <n v="3"/>
    <n v="3"/>
    <x v="991"/>
    <d v="2016-01-18T00:00:00"/>
    <n v="1"/>
    <m/>
    <m/>
  </r>
  <r>
    <x v="73"/>
    <x v="155"/>
    <s v="15950-1"/>
    <n v="2"/>
    <n v="2"/>
    <x v="992"/>
    <d v="2016-01-22T00:00:00"/>
    <n v="1"/>
    <m/>
    <s v="REWORK"/>
  </r>
  <r>
    <x v="59"/>
    <x v="382"/>
    <s v="15910-1"/>
    <n v="15"/>
    <n v="15"/>
    <x v="993"/>
    <d v="2016-01-15T00:00:00"/>
    <n v="1"/>
    <m/>
    <m/>
  </r>
  <r>
    <x v="546"/>
    <x v="2104"/>
    <s v="15929-2"/>
    <n v="6"/>
    <n v="6"/>
    <x v="993"/>
    <d v="2016-01-19T00:00:00"/>
    <n v="1"/>
    <m/>
    <m/>
  </r>
  <r>
    <x v="258"/>
    <x v="282"/>
    <s v="15852-1"/>
    <n v="50"/>
    <n v="50"/>
    <x v="993"/>
    <d v="2016-01-22T00:00:00"/>
    <n v="1"/>
    <m/>
    <m/>
  </r>
  <r>
    <x v="15"/>
    <x v="556"/>
    <s v="15783-1"/>
    <n v="5"/>
    <n v="6"/>
    <x v="993"/>
    <d v="2016-01-22T00:00:00"/>
    <n v="1"/>
    <m/>
    <m/>
  </r>
  <r>
    <x v="23"/>
    <x v="325"/>
    <s v="15853-2"/>
    <n v="5"/>
    <n v="5"/>
    <x v="994"/>
    <d v="2016-01-18T00:00:00"/>
    <n v="1"/>
    <m/>
    <s v="DROP OFF"/>
  </r>
  <r>
    <x v="95"/>
    <x v="725"/>
    <s v="15565-3"/>
    <n v="25"/>
    <n v="25"/>
    <x v="994"/>
    <d v="2016-01-27T00:00:00"/>
    <n v="1"/>
    <m/>
    <m/>
  </r>
  <r>
    <x v="210"/>
    <x v="2123"/>
    <s v="15907-1"/>
    <n v="300"/>
    <n v="301"/>
    <x v="994"/>
    <d v="2016-01-19T00:00:00"/>
    <n v="1"/>
    <m/>
    <m/>
  </r>
  <r>
    <x v="455"/>
    <x v="1727"/>
    <s v="15832-2"/>
    <n v="100"/>
    <n v="97"/>
    <x v="994"/>
    <d v="2016-01-08T00:00:00"/>
    <n v="1"/>
    <m/>
    <s v="WE SEND SAMPLE FOR APPROVAL CAME LATE"/>
  </r>
  <r>
    <x v="540"/>
    <x v="2103"/>
    <s v="15956-1"/>
    <n v="5"/>
    <n v="5"/>
    <x v="994"/>
    <d v="2016-01-19T00:00:00"/>
    <n v="1"/>
    <m/>
    <m/>
  </r>
  <r>
    <x v="95"/>
    <x v="96"/>
    <s v="15967-1"/>
    <n v="13"/>
    <n v="13"/>
    <x v="994"/>
    <d v="2016-01-25T00:00:00"/>
    <n v="1"/>
    <m/>
    <m/>
  </r>
  <r>
    <x v="426"/>
    <x v="1797"/>
    <s v="15985-1"/>
    <n v="3"/>
    <n v="3"/>
    <x v="995"/>
    <d v="2016-01-19T00:00:00"/>
    <n v="1"/>
    <m/>
    <s v="CUSTOMER PICKUP"/>
  </r>
  <r>
    <x v="7"/>
    <x v="2124"/>
    <s v="15898-1"/>
    <n v="120"/>
    <n v="120"/>
    <x v="995"/>
    <d v="2016-01-26T00:00:00"/>
    <n v="1"/>
    <m/>
    <m/>
  </r>
  <r>
    <x v="256"/>
    <x v="892"/>
    <s v="15912-1"/>
    <n v="300"/>
    <n v="300"/>
    <x v="995"/>
    <d v="2016-01-21T00:00:00"/>
    <n v="1"/>
    <m/>
    <m/>
  </r>
  <r>
    <x v="405"/>
    <x v="2057"/>
    <s v="15686-4"/>
    <n v="250"/>
    <n v="250"/>
    <x v="995"/>
    <d v="2016-01-20T00:00:00"/>
    <n v="1"/>
    <m/>
    <m/>
  </r>
  <r>
    <x v="405"/>
    <x v="2058"/>
    <s v="8"/>
    <n v="250"/>
    <n v="250"/>
    <x v="995"/>
    <d v="2016-01-20T00:00:00"/>
    <n v="1"/>
    <m/>
    <m/>
  </r>
  <r>
    <x v="511"/>
    <x v="2125"/>
    <s v="15893-2"/>
    <n v="4"/>
    <n v="4"/>
    <x v="995"/>
    <d v="2016-01-19T00:00:00"/>
    <n v="1"/>
    <m/>
    <s v="CUSTOMER GIVE LATE PIN NUMBER AND PARTS LOCATION WAS MISSING"/>
  </r>
  <r>
    <x v="156"/>
    <x v="414"/>
    <s v="15924-1"/>
    <n v="200"/>
    <n v="200"/>
    <x v="996"/>
    <d v="2016-01-22T00:00:00"/>
    <n v="1"/>
    <m/>
    <m/>
  </r>
  <r>
    <x v="291"/>
    <x v="50"/>
    <s v="15878-4"/>
    <n v="75"/>
    <n v="75"/>
    <x v="996"/>
    <d v="2016-01-22T00:00:00"/>
    <n v="1"/>
    <m/>
    <m/>
  </r>
  <r>
    <x v="291"/>
    <x v="122"/>
    <s v="3"/>
    <n v="50"/>
    <n v="50"/>
    <x v="996"/>
    <d v="2016-01-22T00:00:00"/>
    <n v="1"/>
    <m/>
    <m/>
  </r>
  <r>
    <x v="547"/>
    <x v="2126"/>
    <s v="15927-1"/>
    <n v="25"/>
    <n v="25"/>
    <x v="997"/>
    <d v="2016-01-25T00:00:00"/>
    <n v="1"/>
    <m/>
    <m/>
  </r>
  <r>
    <x v="327"/>
    <x v="1199"/>
    <s v="15900-1"/>
    <n v="25"/>
    <n v="24"/>
    <x v="997"/>
    <d v="2016-01-22T00:00:00"/>
    <n v="1"/>
    <m/>
    <m/>
  </r>
  <r>
    <x v="327"/>
    <x v="2127"/>
    <s v="2"/>
    <n v="50"/>
    <n v="50"/>
    <x v="998"/>
    <d v="2016-01-22T00:00:00"/>
    <n v="1"/>
    <m/>
    <s v="NO DUE DATE"/>
  </r>
  <r>
    <x v="548"/>
    <x v="2128"/>
    <s v="15944-2"/>
    <n v="5"/>
    <n v="5"/>
    <x v="999"/>
    <d v="2016-01-27T00:00:00"/>
    <n v="1"/>
    <m/>
    <m/>
  </r>
  <r>
    <x v="6"/>
    <x v="251"/>
    <s v="15909-1"/>
    <n v="10"/>
    <n v="10"/>
    <x v="999"/>
    <d v="2016-01-26T00:00:00"/>
    <n v="1"/>
    <m/>
    <m/>
  </r>
  <r>
    <x v="254"/>
    <x v="1118"/>
    <s v="15866-1"/>
    <n v="280"/>
    <n v="280"/>
    <x v="999"/>
    <d v="2016-01-29T00:00:00"/>
    <n v="1"/>
    <m/>
    <m/>
  </r>
  <r>
    <x v="47"/>
    <x v="1393"/>
    <s v="15922-1"/>
    <n v="20"/>
    <n v="20"/>
    <x v="999"/>
    <d v="2016-01-27T00:00:00"/>
    <n v="1"/>
    <m/>
    <m/>
  </r>
  <r>
    <x v="549"/>
    <x v="2129"/>
    <s v="15905-2"/>
    <n v="200"/>
    <n v="200"/>
    <x v="999"/>
    <d v="2016-01-29T00:00:00"/>
    <n v="1"/>
    <m/>
    <m/>
  </r>
  <r>
    <x v="520"/>
    <x v="2077"/>
    <s v="15911-1"/>
    <n v="24"/>
    <n v="24"/>
    <x v="999"/>
    <d v="2016-01-28T00:00:00"/>
    <n v="1"/>
    <m/>
    <m/>
  </r>
  <r>
    <x v="13"/>
    <x v="926"/>
    <s v="15420-5"/>
    <n v="50"/>
    <n v="50"/>
    <x v="999"/>
    <d v="2016-02-01T00:00:00"/>
    <n v="1"/>
    <m/>
    <m/>
  </r>
  <r>
    <x v="492"/>
    <x v="2130"/>
    <s v="15953-1"/>
    <n v="10"/>
    <n v="10"/>
    <x v="999"/>
    <d v="2016-01-27T00:00:00"/>
    <n v="1"/>
    <m/>
    <m/>
  </r>
  <r>
    <x v="404"/>
    <x v="2131"/>
    <s v="15892-1"/>
    <n v="2"/>
    <n v="2"/>
    <x v="999"/>
    <d v="2016-02-02T00:00:00"/>
    <n v="1"/>
    <m/>
    <m/>
  </r>
  <r>
    <x v="329"/>
    <x v="96"/>
    <s v="15977-1"/>
    <n v="100"/>
    <n v="100"/>
    <x v="999"/>
    <d v="2016-01-29T00:00:00"/>
    <n v="1"/>
    <m/>
    <s v="6959 resistor wrong from vendors"/>
  </r>
  <r>
    <x v="66"/>
    <x v="2132"/>
    <s v="15963-2"/>
    <n v="5"/>
    <n v="5"/>
    <x v="1000"/>
    <d v="2016-01-27T00:00:00"/>
    <n v="1"/>
    <m/>
    <m/>
  </r>
  <r>
    <x v="104"/>
    <x v="1171"/>
    <s v="15915-1"/>
    <n v="20"/>
    <n v="20"/>
    <x v="1000"/>
    <d v="2016-01-26T00:00:00"/>
    <n v="1"/>
    <m/>
    <m/>
  </r>
  <r>
    <x v="426"/>
    <x v="1797"/>
    <s v="15980-1"/>
    <n v="1"/>
    <n v="1"/>
    <x v="1000"/>
    <d v="2016-01-27T00:00:00"/>
    <n v="1"/>
    <m/>
    <m/>
  </r>
  <r>
    <x v="121"/>
    <x v="281"/>
    <s v="15908-1"/>
    <n v="208"/>
    <n v="208"/>
    <x v="1000"/>
    <d v="2016-01-28T00:00:00"/>
    <n v="1"/>
    <m/>
    <m/>
  </r>
  <r>
    <x v="433"/>
    <x v="2133"/>
    <s v="15714-2"/>
    <n v="200"/>
    <n v="200"/>
    <x v="1000"/>
    <d v="2016-01-29T00:00:00"/>
    <n v="1"/>
    <m/>
    <s v="CREE SUPPLY PARTS LATE"/>
  </r>
  <r>
    <x v="433"/>
    <x v="2134"/>
    <s v="15811-1"/>
    <n v="200"/>
    <n v="200"/>
    <x v="1000"/>
    <d v="2016-01-29T00:00:00"/>
    <n v="1"/>
    <m/>
    <s v="CREE SUPLU PARTS LATE"/>
  </r>
  <r>
    <x v="187"/>
    <x v="96"/>
    <s v="15994-1"/>
    <n v="850"/>
    <n v="850"/>
    <x v="1001"/>
    <d v="2016-01-28T00:00:00"/>
    <n v="1"/>
    <m/>
    <s v="6654L"/>
  </r>
  <r>
    <x v="55"/>
    <x v="108"/>
    <s v="15937-1"/>
    <n v="25"/>
    <n v="25"/>
    <x v="1001"/>
    <d v="2016-02-02T00:00:00"/>
    <n v="1"/>
    <m/>
    <m/>
  </r>
  <r>
    <x v="550"/>
    <x v="2135"/>
    <s v="15923-2"/>
    <n v="50"/>
    <n v="50"/>
    <x v="1001"/>
    <d v="2016-02-05T00:00:00"/>
    <n v="1"/>
    <m/>
    <m/>
  </r>
  <r>
    <x v="551"/>
    <x v="96"/>
    <s v="15993-1"/>
    <n v="1"/>
    <n v="1"/>
    <x v="1001"/>
    <d v="2016-02-05T00:00:00"/>
    <n v="1"/>
    <m/>
    <s v="7582L"/>
  </r>
  <r>
    <x v="141"/>
    <x v="2136"/>
    <s v="15828-2"/>
    <n v="1"/>
    <n v="1"/>
    <x v="1001"/>
    <d v="2016-12-15T00:00:00"/>
    <n v="1"/>
    <m/>
    <s v="PARTS CAME LATE FROM GE"/>
  </r>
  <r>
    <x v="141"/>
    <x v="2137"/>
    <s v="15831-2"/>
    <n v="1"/>
    <n v="1"/>
    <x v="1001"/>
    <d v="2016-12-15T00:00:00"/>
    <n v="1"/>
    <m/>
    <s v="PARTS CAME LATE FROM GE"/>
  </r>
  <r>
    <x v="53"/>
    <x v="1181"/>
    <s v="15917-1"/>
    <n v="50"/>
    <n v="50"/>
    <x v="1002"/>
    <d v="2016-02-03T00:00:00"/>
    <n v="1"/>
    <m/>
    <m/>
  </r>
  <r>
    <x v="15"/>
    <x v="33"/>
    <s v="15879-2"/>
    <n v="10"/>
    <n v="10"/>
    <x v="1002"/>
    <d v="2016-02-03T00:00:00"/>
    <n v="1"/>
    <m/>
    <m/>
  </r>
  <r>
    <x v="131"/>
    <x v="27"/>
    <s v="15973-1"/>
    <n v="100"/>
    <n v="100"/>
    <x v="1002"/>
    <d v="2016-02-03T00:00:00"/>
    <n v="1"/>
    <m/>
    <m/>
  </r>
  <r>
    <x v="90"/>
    <x v="368"/>
    <s v="15136-1"/>
    <n v="150"/>
    <n v="150"/>
    <x v="1002"/>
    <d v="2016-02-05T00:00:00"/>
    <n v="1"/>
    <m/>
    <m/>
  </r>
  <r>
    <x v="23"/>
    <x v="1186"/>
    <s v="15874-3"/>
    <n v="233"/>
    <n v="233"/>
    <x v="1002"/>
    <d v="2016-01-29T00:00:00"/>
    <n v="1"/>
    <m/>
    <m/>
  </r>
  <r>
    <x v="344"/>
    <x v="1312"/>
    <s v="15919-2"/>
    <n v="100"/>
    <n v="100"/>
    <x v="1002"/>
    <d v="2016-02-05T00:00:00"/>
    <n v="1"/>
    <m/>
    <m/>
  </r>
  <r>
    <x v="461"/>
    <x v="1623"/>
    <s v="15875-3"/>
    <n v="30"/>
    <n v="30"/>
    <x v="1002"/>
    <d v="2016-01-22T00:00:00"/>
    <n v="1"/>
    <m/>
    <s v="PARTS CAME LATE FROM CUSTOMER"/>
  </r>
  <r>
    <x v="461"/>
    <x v="1624"/>
    <s v="4"/>
    <n v="30"/>
    <n v="30"/>
    <x v="1002"/>
    <d v="2016-01-22T00:00:00"/>
    <n v="1"/>
    <m/>
    <s v="PARTS CAME LATE FROM CUSTOMER"/>
  </r>
  <r>
    <x v="100"/>
    <x v="502"/>
    <s v="15914-2"/>
    <n v="1000"/>
    <n v="1000"/>
    <x v="1003"/>
    <d v="2016-02-05T00:00:00"/>
    <n v="1"/>
    <m/>
    <m/>
  </r>
  <r>
    <x v="552"/>
    <x v="235"/>
    <s v="15930-1"/>
    <n v="2500"/>
    <n v="2500"/>
    <x v="1003"/>
    <d v="2016-02-05T00:00:00"/>
    <n v="1"/>
    <m/>
    <m/>
  </r>
  <r>
    <x v="8"/>
    <x v="1630"/>
    <s v="1591-1"/>
    <n v="300"/>
    <n v="300"/>
    <x v="1003"/>
    <d v="2016-02-05T00:00:00"/>
    <n v="1"/>
    <m/>
    <m/>
  </r>
  <r>
    <x v="8"/>
    <x v="69"/>
    <s v="2"/>
    <n v="300"/>
    <n v="300"/>
    <x v="1003"/>
    <d v="2016-02-05T00:00:00"/>
    <n v="1"/>
    <m/>
    <m/>
  </r>
  <r>
    <x v="8"/>
    <x v="138"/>
    <s v="4"/>
    <n v="400"/>
    <n v="400"/>
    <x v="1003"/>
    <d v="2016-02-05T00:00:00"/>
    <n v="1"/>
    <m/>
    <m/>
  </r>
  <r>
    <x v="15"/>
    <x v="182"/>
    <s v="15879-1"/>
    <n v="5"/>
    <n v="5"/>
    <x v="1003"/>
    <d v="2016-02-08T00:00:00"/>
    <n v="1"/>
    <m/>
    <m/>
  </r>
  <r>
    <x v="90"/>
    <x v="1358"/>
    <s v="16002-1"/>
    <n v="400"/>
    <n v="400"/>
    <x v="1003"/>
    <d v="2016-02-02T00:00:00"/>
    <n v="1"/>
    <m/>
    <m/>
  </r>
  <r>
    <x v="90"/>
    <x v="1358"/>
    <s v="2"/>
    <n v="400"/>
    <n v="400"/>
    <x v="1003"/>
    <d v="2016-02-05T00:00:00"/>
    <n v="1"/>
    <m/>
    <m/>
  </r>
  <r>
    <x v="53"/>
    <x v="2073"/>
    <s v="15985-1"/>
    <n v="25"/>
    <n v="25"/>
    <x v="1003"/>
    <d v="2016-02-02T00:00:00"/>
    <n v="1"/>
    <m/>
    <m/>
  </r>
  <r>
    <x v="18"/>
    <x v="87"/>
    <s v="15935-1"/>
    <n v="25"/>
    <n v="25"/>
    <x v="1004"/>
    <d v="2016-02-05T00:00:00"/>
    <n v="1"/>
    <m/>
    <m/>
  </r>
  <r>
    <x v="18"/>
    <x v="322"/>
    <s v="2"/>
    <n v="25"/>
    <n v="25"/>
    <x v="1004"/>
    <d v="2016-02-05T00:00:00"/>
    <n v="1"/>
    <m/>
    <m/>
  </r>
  <r>
    <x v="18"/>
    <x v="1473"/>
    <s v="3"/>
    <n v="25"/>
    <n v="25"/>
    <x v="1004"/>
    <d v="2016-02-05T00:00:00"/>
    <n v="1"/>
    <m/>
    <m/>
  </r>
  <r>
    <x v="18"/>
    <x v="712"/>
    <s v="4"/>
    <n v="150"/>
    <n v="150"/>
    <x v="1004"/>
    <d v="2016-02-05T00:00:00"/>
    <n v="1"/>
    <m/>
    <m/>
  </r>
  <r>
    <x v="18"/>
    <x v="2138"/>
    <s v="5"/>
    <n v="25"/>
    <n v="25"/>
    <x v="1004"/>
    <d v="2016-02-05T00:00:00"/>
    <n v="1"/>
    <m/>
    <m/>
  </r>
  <r>
    <x v="15"/>
    <x v="57"/>
    <s v="15840-1"/>
    <n v="25"/>
    <n v="25"/>
    <x v="1004"/>
    <d v="2016-02-12T00:00:00"/>
    <n v="1"/>
    <m/>
    <m/>
  </r>
  <r>
    <x v="487"/>
    <x v="2139"/>
    <s v="15932-8"/>
    <n v="5"/>
    <n v="5"/>
    <x v="1004"/>
    <d v="2016-02-04T00:00:00"/>
    <n v="1"/>
    <m/>
    <m/>
  </r>
  <r>
    <x v="191"/>
    <x v="2140"/>
    <m/>
    <n v="150"/>
    <n v="150"/>
    <x v="1005"/>
    <d v="2016-02-05T00:00:00"/>
    <n v="1"/>
    <m/>
    <m/>
  </r>
  <r>
    <x v="8"/>
    <x v="70"/>
    <s v="15913-3"/>
    <n v="400"/>
    <n v="400"/>
    <x v="1005"/>
    <d v="2016-02-25T00:00:00"/>
    <n v="1"/>
    <m/>
    <m/>
  </r>
  <r>
    <x v="553"/>
    <x v="2141"/>
    <s v="12955-1"/>
    <n v="80"/>
    <n v="80"/>
    <x v="1005"/>
    <d v="2016-02-11T00:00:00"/>
    <n v="1"/>
    <m/>
    <m/>
  </r>
  <r>
    <x v="187"/>
    <x v="857"/>
    <s v="15934-1"/>
    <n v="350"/>
    <n v="350"/>
    <x v="1005"/>
    <d v="2016-02-05T00:00:00"/>
    <n v="1"/>
    <m/>
    <m/>
  </r>
  <r>
    <x v="426"/>
    <x v="1797"/>
    <s v="16007-1"/>
    <n v="1"/>
    <n v="1"/>
    <x v="1005"/>
    <d v="2016-02-05T00:00:00"/>
    <n v="1"/>
    <m/>
    <m/>
  </r>
  <r>
    <x v="90"/>
    <x v="229"/>
    <s v="16022-1"/>
    <n v="400"/>
    <n v="400"/>
    <x v="1006"/>
    <d v="2016-02-11T00:00:00"/>
    <n v="1"/>
    <m/>
    <m/>
  </r>
  <r>
    <x v="210"/>
    <x v="2142"/>
    <s v="15936-1"/>
    <n v="2"/>
    <n v="2"/>
    <x v="1006"/>
    <d v="2016-02-10T00:00:00"/>
    <n v="1"/>
    <m/>
    <s v="CUSTOMER PCB SUPLLY 020316"/>
  </r>
  <r>
    <x v="426"/>
    <x v="1797"/>
    <s v="16027-1"/>
    <n v="2"/>
    <n v="2"/>
    <x v="1007"/>
    <d v="2016-02-05T00:00:00"/>
    <n v="1"/>
    <m/>
    <s v="PICKUP"/>
  </r>
  <r>
    <x v="487"/>
    <x v="1255"/>
    <s v="15945-2"/>
    <n v="100"/>
    <n v="100"/>
    <x v="1007"/>
    <d v="2016-02-09T00:00:00"/>
    <n v="1"/>
    <m/>
    <m/>
  </r>
  <r>
    <x v="475"/>
    <x v="811"/>
    <s v="15961-1"/>
    <n v="5"/>
    <n v="5"/>
    <x v="1007"/>
    <d v="2016-02-10T00:00:00"/>
    <n v="1"/>
    <m/>
    <m/>
  </r>
  <r>
    <x v="8"/>
    <x v="1644"/>
    <s v="15959-1"/>
    <n v="115"/>
    <n v="115"/>
    <x v="1007"/>
    <d v="2016-02-08T00:00:00"/>
    <n v="1"/>
    <m/>
    <m/>
  </r>
  <r>
    <x v="90"/>
    <x v="204"/>
    <s v="15946-1"/>
    <n v="68"/>
    <n v="68"/>
    <x v="1008"/>
    <d v="2016-02-12T00:00:00"/>
    <n v="1"/>
    <m/>
    <m/>
  </r>
  <r>
    <x v="29"/>
    <x v="2143"/>
    <s v="15954-1"/>
    <n v="10"/>
    <n v="10"/>
    <x v="1008"/>
    <d v="2016-02-10T00:00:00"/>
    <n v="1"/>
    <m/>
    <m/>
  </r>
  <r>
    <x v="285"/>
    <x v="547"/>
    <s v="15889-1"/>
    <n v="100"/>
    <n v="100"/>
    <x v="1008"/>
    <d v="2016-02-15T00:00:00"/>
    <n v="1"/>
    <m/>
    <m/>
  </r>
  <r>
    <x v="15"/>
    <x v="858"/>
    <s v="15865-1"/>
    <n v="26"/>
    <n v="26"/>
    <x v="1008"/>
    <d v="2016-02-12T00:00:00"/>
    <n v="1"/>
    <m/>
    <m/>
  </r>
  <r>
    <x v="16"/>
    <x v="417"/>
    <s v="16015-1"/>
    <n v="2"/>
    <n v="2"/>
    <x v="1008"/>
    <d v="2016-02-11T00:00:00"/>
    <n v="1"/>
    <m/>
    <m/>
  </r>
  <r>
    <x v="16"/>
    <x v="2009"/>
    <s v="16012-1"/>
    <n v="2"/>
    <n v="2"/>
    <x v="1008"/>
    <d v="2016-02-18T00:00:00"/>
    <n v="1"/>
    <m/>
    <m/>
  </r>
  <r>
    <x v="359"/>
    <x v="2144"/>
    <s v="15951-2"/>
    <n v="50"/>
    <n v="50"/>
    <x v="1009"/>
    <d v="2016-02-11T00:00:00"/>
    <n v="1"/>
    <m/>
    <m/>
  </r>
  <r>
    <x v="359"/>
    <x v="2145"/>
    <s v="3"/>
    <n v="50"/>
    <n v="50"/>
    <x v="1009"/>
    <d v="2016-02-11T00:00:00"/>
    <n v="1"/>
    <m/>
    <m/>
  </r>
  <r>
    <x v="33"/>
    <x v="1893"/>
    <s v="15907-1"/>
    <n v="200"/>
    <n v="200"/>
    <x v="1009"/>
    <d v="2016-02-12T00:00:00"/>
    <n v="1"/>
    <m/>
    <m/>
  </r>
  <r>
    <x v="33"/>
    <x v="169"/>
    <s v="2"/>
    <n v="100"/>
    <n v="100"/>
    <x v="1009"/>
    <d v="2016-02-12T00:00:00"/>
    <n v="1"/>
    <m/>
    <m/>
  </r>
  <r>
    <x v="33"/>
    <x v="169"/>
    <s v="3"/>
    <n v="100"/>
    <n v="100"/>
    <x v="1009"/>
    <d v="2016-02-12T00:00:00"/>
    <n v="1"/>
    <m/>
    <m/>
  </r>
  <r>
    <x v="487"/>
    <x v="2146"/>
    <s v="15932-5"/>
    <n v="5"/>
    <n v="5"/>
    <x v="1009"/>
    <d v="2016-02-15T00:00:00"/>
    <n v="1"/>
    <m/>
    <m/>
  </r>
  <r>
    <x v="487"/>
    <x v="2147"/>
    <s v="6"/>
    <n v="5"/>
    <n v="5"/>
    <x v="1009"/>
    <d v="2016-02-15T00:00:00"/>
    <n v="1"/>
    <m/>
    <m/>
  </r>
  <r>
    <x v="487"/>
    <x v="2148"/>
    <s v="7"/>
    <n v="5"/>
    <n v="5"/>
    <x v="1009"/>
    <d v="2016-02-15T00:00:00"/>
    <n v="1"/>
    <m/>
    <m/>
  </r>
  <r>
    <x v="433"/>
    <x v="1707"/>
    <s v="15674-2"/>
    <n v="50"/>
    <n v="7"/>
    <x v="1009"/>
    <d v="2016-11-24T00:00:00"/>
    <n v="1"/>
    <m/>
    <s v="CREE SUPLY LATE PARTS"/>
  </r>
  <r>
    <x v="90"/>
    <x v="676"/>
    <s v="16033-1"/>
    <n v="31"/>
    <n v="31"/>
    <x v="1009"/>
    <d v="2016-02-12T00:00:00"/>
    <n v="1"/>
    <m/>
    <m/>
  </r>
  <r>
    <x v="215"/>
    <x v="2149"/>
    <s v="15939-2"/>
    <n v="2"/>
    <n v="2"/>
    <x v="1009"/>
    <d v="2016-02-10T00:00:00"/>
    <n v="1"/>
    <m/>
    <m/>
  </r>
  <r>
    <x v="215"/>
    <x v="715"/>
    <s v="3"/>
    <n v="1"/>
    <n v="1"/>
    <x v="1009"/>
    <d v="2016-02-10T00:00:00"/>
    <n v="1"/>
    <m/>
    <m/>
  </r>
  <r>
    <x v="530"/>
    <x v="2042"/>
    <s v="15957-1"/>
    <n v="15"/>
    <n v="15"/>
    <x v="1009"/>
    <d v="2016-02-12T00:00:00"/>
    <n v="1"/>
    <m/>
    <m/>
  </r>
  <r>
    <x v="554"/>
    <x v="2150"/>
    <s v="15987-2"/>
    <n v="1"/>
    <n v="1"/>
    <x v="1010"/>
    <d v="2016-02-17T00:00:00"/>
    <n v="1"/>
    <m/>
    <m/>
  </r>
  <r>
    <x v="8"/>
    <x v="623"/>
    <s v="15949-1"/>
    <n v="400"/>
    <n v="400"/>
    <x v="1011"/>
    <d v="2016-02-17T00:00:00"/>
    <n v="1"/>
    <m/>
    <m/>
  </r>
  <r>
    <x v="15"/>
    <x v="562"/>
    <s v="15761-1"/>
    <n v="5"/>
    <n v="5"/>
    <x v="1011"/>
    <d v="2016-02-19T00:00:00"/>
    <n v="1"/>
    <m/>
    <m/>
  </r>
  <r>
    <x v="544"/>
    <x v="106"/>
    <s v="15881-3"/>
    <n v="25"/>
    <n v="25"/>
    <x v="1011"/>
    <d v="2016-02-15T00:00:00"/>
    <n v="1"/>
    <m/>
    <m/>
  </r>
  <r>
    <x v="140"/>
    <x v="347"/>
    <s v="15974-2"/>
    <n v="500"/>
    <n v="500"/>
    <x v="1011"/>
    <d v="2016-02-15T00:00:00"/>
    <n v="1"/>
    <m/>
    <m/>
  </r>
  <r>
    <x v="433"/>
    <x v="2006"/>
    <s v="15979-1"/>
    <n v="5"/>
    <n v="5"/>
    <x v="1011"/>
    <d v="2016-02-10T00:00:00"/>
    <n v="0"/>
    <m/>
    <s v="HOLE WAS LARGER THAN WE CALL OUT FOR COPPER PIECE"/>
  </r>
  <r>
    <x v="521"/>
    <x v="2065"/>
    <s v="15992-2"/>
    <n v="5"/>
    <n v="5"/>
    <x v="1011"/>
    <d v="2016-02-22T00:00:00"/>
    <n v="1"/>
    <m/>
    <m/>
  </r>
  <r>
    <x v="90"/>
    <x v="204"/>
    <s v="15982-1"/>
    <n v="28"/>
    <n v="28"/>
    <x v="1012"/>
    <d v="2016-02-22T00:00:00"/>
    <n v="1"/>
    <m/>
    <m/>
  </r>
  <r>
    <x v="15"/>
    <x v="562"/>
    <s v="15356-5"/>
    <n v="10"/>
    <n v="10"/>
    <x v="1012"/>
    <d v="2016-02-22T00:00:00"/>
    <n v="1"/>
    <m/>
    <m/>
  </r>
  <r>
    <x v="15"/>
    <x v="52"/>
    <s v="19526-1"/>
    <n v="5"/>
    <n v="5"/>
    <x v="1012"/>
    <d v="2016-02-18T00:00:00"/>
    <n v="1"/>
    <m/>
    <m/>
  </r>
  <r>
    <x v="7"/>
    <x v="143"/>
    <s v="15965-1"/>
    <n v="500"/>
    <n v="525"/>
    <x v="1012"/>
    <d v="2016-02-19T00:00:00"/>
    <n v="1"/>
    <m/>
    <m/>
  </r>
  <r>
    <x v="356"/>
    <x v="1966"/>
    <s v="16025-1"/>
    <n v="30"/>
    <n v="30"/>
    <x v="1012"/>
    <d v="2016-02-29T00:00:00"/>
    <n v="1"/>
    <m/>
    <m/>
  </r>
  <r>
    <x v="182"/>
    <x v="2151"/>
    <m/>
    <n v="1"/>
    <n v="1"/>
    <x v="1012"/>
    <d v="2016-02-22T00:00:00"/>
    <n v="1"/>
    <m/>
    <s v="HARNESS"/>
  </r>
  <r>
    <x v="15"/>
    <x v="562"/>
    <s v="15960-4"/>
    <n v="5"/>
    <n v="5"/>
    <x v="1013"/>
    <d v="2016-02-18T00:00:00"/>
    <n v="1"/>
    <m/>
    <m/>
  </r>
  <r>
    <x v="15"/>
    <x v="556"/>
    <s v="15861-1"/>
    <n v="5"/>
    <n v="5"/>
    <x v="1013"/>
    <d v="2016-02-24T00:00:00"/>
    <n v="1"/>
    <m/>
    <m/>
  </r>
  <r>
    <x v="15"/>
    <x v="692"/>
    <s v="16047-1"/>
    <n v="1"/>
    <n v="1"/>
    <x v="1013"/>
    <d v="2016-02-23T00:00:00"/>
    <n v="1"/>
    <m/>
    <s v="6390"/>
  </r>
  <r>
    <x v="413"/>
    <x v="1703"/>
    <s v="15801-2"/>
    <n v="2"/>
    <n v="2"/>
    <x v="1013"/>
    <d v="2016-02-22T00:00:00"/>
    <n v="1"/>
    <m/>
    <m/>
  </r>
  <r>
    <x v="365"/>
    <x v="2152"/>
    <s v="15952-2"/>
    <n v="80"/>
    <n v="80"/>
    <x v="1013"/>
    <d v="2016-02-26T00:00:00"/>
    <n v="1"/>
    <m/>
    <m/>
  </r>
  <r>
    <x v="15"/>
    <x v="858"/>
    <s v="15966-1"/>
    <n v="8"/>
    <n v="8"/>
    <x v="1014"/>
    <d v="2016-02-19T00:00:00"/>
    <n v="1"/>
    <m/>
    <m/>
  </r>
  <r>
    <x v="15"/>
    <x v="858"/>
    <s v="15960-1"/>
    <n v="8"/>
    <n v="8"/>
    <x v="1014"/>
    <d v="2016-02-19T00:00:00"/>
    <n v="1"/>
    <m/>
    <m/>
  </r>
  <r>
    <x v="15"/>
    <x v="182"/>
    <s v="15960-2"/>
    <n v="10"/>
    <n v="10"/>
    <x v="1014"/>
    <d v="2016-02-19T00:00:00"/>
    <n v="1"/>
    <m/>
    <m/>
  </r>
  <r>
    <x v="426"/>
    <x v="1797"/>
    <s v="16050-1"/>
    <n v="1"/>
    <n v="1"/>
    <x v="1014"/>
    <d v="2016-02-22T00:00:00"/>
    <n v="1"/>
    <m/>
    <m/>
  </r>
  <r>
    <x v="32"/>
    <x v="610"/>
    <s v="15986-1"/>
    <n v="5"/>
    <n v="5"/>
    <x v="1015"/>
    <d v="2016-02-22T00:00:00"/>
    <n v="1"/>
    <m/>
    <m/>
  </r>
  <r>
    <x v="552"/>
    <x v="235"/>
    <s v="15930-2"/>
    <n v="2500"/>
    <n v="2500"/>
    <x v="1015"/>
    <d v="2016-02-25T00:00:00"/>
    <n v="1"/>
    <m/>
    <m/>
  </r>
  <r>
    <x v="146"/>
    <x v="180"/>
    <s v="16020-1"/>
    <n v="100"/>
    <n v="100"/>
    <x v="1015"/>
    <d v="2016-02-24T00:00:00"/>
    <n v="1"/>
    <m/>
    <m/>
  </r>
  <r>
    <x v="15"/>
    <x v="556"/>
    <s v="15903-1"/>
    <n v="5"/>
    <n v="5"/>
    <x v="1015"/>
    <d v="2016-02-26T00:00:00"/>
    <n v="1"/>
    <m/>
    <m/>
  </r>
  <r>
    <x v="53"/>
    <x v="1489"/>
    <s v="15981-2"/>
    <n v="50"/>
    <n v="50"/>
    <x v="1015"/>
    <d v="2016-02-22T00:00:00"/>
    <n v="1"/>
    <m/>
    <m/>
  </r>
  <r>
    <x v="15"/>
    <x v="435"/>
    <s v="15925-1"/>
    <n v="14"/>
    <n v="14"/>
    <x v="1016"/>
    <d v="2016-02-26T00:00:00"/>
    <n v="1"/>
    <m/>
    <m/>
  </r>
  <r>
    <x v="23"/>
    <x v="523"/>
    <s v="15947-5"/>
    <n v="7"/>
    <n v="7"/>
    <x v="1016"/>
    <d v="2016-02-22T00:00:00"/>
    <n v="1"/>
    <m/>
    <s v="DROP OFF"/>
  </r>
  <r>
    <x v="23"/>
    <x v="356"/>
    <s v="6"/>
    <n v="7"/>
    <n v="7"/>
    <x v="1016"/>
    <d v="2016-02-22T00:00:00"/>
    <n v="1"/>
    <m/>
    <s v="DROP OFF"/>
  </r>
  <r>
    <x v="29"/>
    <x v="673"/>
    <s v="15995-1"/>
    <n v="10"/>
    <n v="10"/>
    <x v="1016"/>
    <d v="2016-02-24T00:00:00"/>
    <n v="1"/>
    <m/>
    <m/>
  </r>
  <r>
    <x v="225"/>
    <x v="752"/>
    <s v="15997-2"/>
    <n v="500"/>
    <n v="500"/>
    <x v="1016"/>
    <d v="2016-02-24T00:00:00"/>
    <n v="1"/>
    <m/>
    <m/>
  </r>
  <r>
    <x v="540"/>
    <x v="2103"/>
    <s v="16046-1"/>
    <n v="96"/>
    <n v="78"/>
    <x v="1016"/>
    <d v="2016-03-01T00:00:00"/>
    <n v="1"/>
    <m/>
    <s v="CUSTOMER SUPPLY 78 BOARD PARTS ONLY"/>
  </r>
  <r>
    <x v="329"/>
    <x v="1217"/>
    <s v="15999-2"/>
    <n v="100"/>
    <n v="100"/>
    <x v="1016"/>
    <d v="2016-02-29T00:00:00"/>
    <n v="1"/>
    <m/>
    <m/>
  </r>
  <r>
    <x v="555"/>
    <x v="2153"/>
    <s v="15906-5"/>
    <n v="35"/>
    <n v="35"/>
    <x v="1016"/>
    <d v="2016-02-10T00:00:00"/>
    <n v="1"/>
    <m/>
    <s v="CUSTOMER PROGRAM CAME LATE"/>
  </r>
  <r>
    <x v="555"/>
    <x v="2154"/>
    <s v="6"/>
    <n v="35"/>
    <n v="35"/>
    <x v="1016"/>
    <d v="2016-02-10T00:00:00"/>
    <n v="1"/>
    <m/>
    <s v="CUSTOMER PROGRAM CAME LATE"/>
  </r>
  <r>
    <x v="520"/>
    <x v="2077"/>
    <s v="16006-1"/>
    <n v="36"/>
    <n v="36"/>
    <x v="1017"/>
    <d v="2016-02-26T00:00:00"/>
    <n v="1"/>
    <m/>
    <m/>
  </r>
  <r>
    <x v="13"/>
    <x v="926"/>
    <s v="15402-6"/>
    <n v="50"/>
    <n v="50"/>
    <x v="1017"/>
    <d v="2016-03-01T00:00:00"/>
    <n v="1"/>
    <m/>
    <m/>
  </r>
  <r>
    <x v="13"/>
    <x v="2155"/>
    <s v="15996-1"/>
    <n v="10"/>
    <n v="10"/>
    <x v="1017"/>
    <d v="2016-02-29T00:00:00"/>
    <n v="1"/>
    <m/>
    <m/>
  </r>
  <r>
    <x v="90"/>
    <x v="229"/>
    <s v="16068-1"/>
    <n v="400"/>
    <n v="400"/>
    <x v="1017"/>
    <d v="2016-03-01T00:00:00"/>
    <n v="1"/>
    <m/>
    <m/>
  </r>
  <r>
    <x v="554"/>
    <x v="2150"/>
    <s v="16060-1"/>
    <n v="24"/>
    <n v="24"/>
    <x v="1018"/>
    <d v="2016-02-29T00:00:00"/>
    <n v="1"/>
    <m/>
    <m/>
  </r>
  <r>
    <x v="15"/>
    <x v="223"/>
    <s v="15976-1"/>
    <n v="5"/>
    <n v="5"/>
    <x v="1019"/>
    <d v="2016-03-04T00:00:00"/>
    <n v="1"/>
    <m/>
    <m/>
  </r>
  <r>
    <x v="15"/>
    <x v="33"/>
    <s v="15960-5"/>
    <n v="10"/>
    <n v="10"/>
    <x v="1019"/>
    <d v="2016-02-29T00:00:00"/>
    <n v="1"/>
    <m/>
    <m/>
  </r>
  <r>
    <x v="243"/>
    <x v="839"/>
    <s v="16035-1"/>
    <n v="600"/>
    <n v="600"/>
    <x v="1019"/>
    <d v="2016-02-29T00:00:00"/>
    <n v="1"/>
    <m/>
    <m/>
  </r>
  <r>
    <x v="46"/>
    <x v="560"/>
    <s v="16063-1"/>
    <n v="50"/>
    <n v="50"/>
    <x v="1019"/>
    <d v="2016-02-26T00:00:00"/>
    <n v="1"/>
    <m/>
    <m/>
  </r>
  <r>
    <x v="18"/>
    <x v="2156"/>
    <s v="16019-1"/>
    <n v="25"/>
    <n v="25"/>
    <x v="1019"/>
    <d v="2016-03-01T00:00:00"/>
    <n v="1"/>
    <m/>
    <m/>
  </r>
  <r>
    <x v="15"/>
    <x v="1320"/>
    <s v="16034-1"/>
    <n v="10"/>
    <n v="10"/>
    <x v="1019"/>
    <d v="2016-02-26T00:00:00"/>
    <n v="1"/>
    <m/>
    <m/>
  </r>
  <r>
    <x v="33"/>
    <x v="1508"/>
    <s v="16024-1"/>
    <n v="108"/>
    <n v="208"/>
    <x v="1020"/>
    <d v="2016-03-02T00:00:00"/>
    <n v="1"/>
    <m/>
    <m/>
  </r>
  <r>
    <x v="33"/>
    <x v="169"/>
    <s v="2"/>
    <n v="104"/>
    <n v="104"/>
    <x v="1020"/>
    <d v="2016-03-02T00:00:00"/>
    <n v="1"/>
    <m/>
    <m/>
  </r>
  <r>
    <x v="33"/>
    <x v="169"/>
    <s v="3"/>
    <n v="104"/>
    <n v="104"/>
    <x v="1020"/>
    <d v="2016-03-02T00:00:00"/>
    <n v="1"/>
    <m/>
    <m/>
  </r>
  <r>
    <x v="23"/>
    <x v="1186"/>
    <s v="15874-4"/>
    <n v="233"/>
    <n v="233"/>
    <x v="1020"/>
    <d v="2016-02-29T00:00:00"/>
    <n v="1"/>
    <m/>
    <s v="DROP OFF"/>
  </r>
  <r>
    <x v="339"/>
    <x v="692"/>
    <s v="16080-1"/>
    <n v="3"/>
    <n v="3"/>
    <x v="1020"/>
    <d v="2016-03-04T00:00:00"/>
    <n v="1"/>
    <m/>
    <m/>
  </r>
  <r>
    <x v="426"/>
    <x v="1797"/>
    <s v="16086-1"/>
    <n v="1"/>
    <n v="1"/>
    <x v="1020"/>
    <d v="2016-03-01T00:00:00"/>
    <n v="1"/>
    <m/>
    <m/>
  </r>
  <r>
    <x v="556"/>
    <x v="1222"/>
    <s v="15962-2"/>
    <n v="1"/>
    <n v="1"/>
    <x v="1020"/>
    <d v="2016-03-11T00:00:00"/>
    <n v="1"/>
    <m/>
    <m/>
  </r>
  <r>
    <x v="15"/>
    <x v="913"/>
    <s v="19542-2"/>
    <n v="50"/>
    <n v="8"/>
    <x v="1020"/>
    <d v="2016-03-08T00:00:00"/>
    <n v="1"/>
    <m/>
    <m/>
  </r>
  <r>
    <x v="389"/>
    <x v="1486"/>
    <s v="15978-2"/>
    <n v="1000"/>
    <n v="1000"/>
    <x v="1020"/>
    <d v="2016-03-05T00:00:00"/>
    <n v="1"/>
    <m/>
    <m/>
  </r>
  <r>
    <x v="182"/>
    <x v="648"/>
    <s v="16043-1"/>
    <n v="25"/>
    <n v="25"/>
    <x v="1021"/>
    <d v="2016-03-04T00:00:00"/>
    <n v="1"/>
    <m/>
    <m/>
  </r>
  <r>
    <x v="95"/>
    <x v="725"/>
    <s v="16004-1"/>
    <n v="25"/>
    <n v="25"/>
    <x v="1021"/>
    <d v="2016-03-11T00:00:00"/>
    <n v="1"/>
    <m/>
    <m/>
  </r>
  <r>
    <x v="557"/>
    <x v="189"/>
    <s v="16028-1"/>
    <n v="5088"/>
    <n v="5088"/>
    <x v="1021"/>
    <d v="2016-03-04T00:00:00"/>
    <n v="1"/>
    <m/>
    <m/>
  </r>
  <r>
    <x v="557"/>
    <x v="190"/>
    <s v="2"/>
    <n v="5088"/>
    <n v="5088"/>
    <x v="1021"/>
    <d v="2016-03-04T00:00:00"/>
    <n v="1"/>
    <m/>
    <m/>
  </r>
  <r>
    <x v="15"/>
    <x v="52"/>
    <s v="15926-2"/>
    <n v="5"/>
    <n v="5"/>
    <x v="1021"/>
    <d v="2016-03-09T00:00:00"/>
    <n v="1"/>
    <m/>
    <m/>
  </r>
  <r>
    <x v="15"/>
    <x v="858"/>
    <s v="15975-1"/>
    <n v="4"/>
    <n v="4"/>
    <x v="1021"/>
    <d v="2016-03-09T00:00:00"/>
    <n v="1"/>
    <m/>
    <m/>
  </r>
  <r>
    <x v="188"/>
    <x v="1387"/>
    <s v="16053-1"/>
    <n v="10"/>
    <n v="10"/>
    <x v="1021"/>
    <d v="2016-03-04T00:00:00"/>
    <n v="1"/>
    <m/>
    <m/>
  </r>
  <r>
    <x v="210"/>
    <x v="2157"/>
    <s v="76073-1"/>
    <n v="20"/>
    <n v="20"/>
    <x v="1021"/>
    <d v="2016-03-17T00:00:00"/>
    <n v="1"/>
    <m/>
    <m/>
  </r>
  <r>
    <x v="426"/>
    <x v="1797"/>
    <s v="16088-1"/>
    <n v="3"/>
    <n v="3"/>
    <x v="1021"/>
    <d v="2016-03-01T00:00:00"/>
    <n v="1"/>
    <m/>
    <m/>
  </r>
  <r>
    <x v="426"/>
    <x v="1797"/>
    <s v="190889-1"/>
    <n v="2"/>
    <n v="2"/>
    <x v="1021"/>
    <d v="2016-03-02T00:00:00"/>
    <n v="1"/>
    <m/>
    <m/>
  </r>
  <r>
    <x v="558"/>
    <x v="692"/>
    <s v="16075-1"/>
    <n v="6"/>
    <n v="6"/>
    <x v="1021"/>
    <d v="2016-03-04T00:00:00"/>
    <n v="1"/>
    <m/>
    <m/>
  </r>
  <r>
    <x v="90"/>
    <x v="2158"/>
    <s v="16077-1"/>
    <n v="32"/>
    <n v="32"/>
    <x v="1022"/>
    <d v="2016-03-04T00:00:00"/>
    <n v="1"/>
    <m/>
    <m/>
  </r>
  <r>
    <x v="182"/>
    <x v="716"/>
    <s v="16043-3"/>
    <n v="25"/>
    <n v="25"/>
    <x v="1022"/>
    <d v="2016-03-04T00:00:00"/>
    <n v="1"/>
    <m/>
    <m/>
  </r>
  <r>
    <x v="47"/>
    <x v="1290"/>
    <s v="16052-1"/>
    <n v="10"/>
    <n v="10"/>
    <x v="1023"/>
    <d v="2016-03-09T00:00:00"/>
    <n v="1"/>
    <m/>
    <m/>
  </r>
  <r>
    <x v="18"/>
    <x v="1519"/>
    <s v="16062-1"/>
    <n v="25"/>
    <n v="25"/>
    <x v="1023"/>
    <d v="2016-03-14T00:00:00"/>
    <n v="1"/>
    <m/>
    <m/>
  </r>
  <r>
    <x v="559"/>
    <x v="713"/>
    <s v="16030-1"/>
    <n v="10"/>
    <n v="10"/>
    <x v="1023"/>
    <d v="2016-03-11T00:00:00"/>
    <n v="1"/>
    <m/>
    <m/>
  </r>
  <r>
    <x v="291"/>
    <x v="89"/>
    <s v="16013-2"/>
    <n v="400"/>
    <n v="400"/>
    <x v="1023"/>
    <d v="2016-03-11T00:00:00"/>
    <n v="1"/>
    <m/>
    <m/>
  </r>
  <r>
    <x v="454"/>
    <x v="400"/>
    <s v="16005-2"/>
    <n v="250"/>
    <n v="250"/>
    <x v="1023"/>
    <d v="2016-03-11T00:00:00"/>
    <n v="1"/>
    <m/>
    <m/>
  </r>
  <r>
    <x v="15"/>
    <x v="692"/>
    <s v="15185-2"/>
    <n v="5"/>
    <n v="5"/>
    <x v="1023"/>
    <d v="2016-03-11T00:00:00"/>
    <n v="1"/>
    <m/>
    <m/>
  </r>
  <r>
    <x v="15"/>
    <x v="52"/>
    <s v="16041-3"/>
    <n v="7"/>
    <n v="7"/>
    <x v="1024"/>
    <d v="2016-03-09T00:00:00"/>
    <n v="1"/>
    <m/>
    <m/>
  </r>
  <r>
    <x v="15"/>
    <x v="33"/>
    <s v="16055-2"/>
    <n v="10"/>
    <n v="10"/>
    <x v="1024"/>
    <d v="2016-03-10T00:00:00"/>
    <n v="1"/>
    <m/>
    <m/>
  </r>
  <r>
    <x v="487"/>
    <x v="1055"/>
    <s v="16045-1"/>
    <n v="50"/>
    <n v="50"/>
    <x v="1024"/>
    <d v="2016-03-10T00:00:00"/>
    <n v="1"/>
    <m/>
    <m/>
  </r>
  <r>
    <x v="124"/>
    <x v="285"/>
    <s v="16044-1"/>
    <n v="100"/>
    <n v="100"/>
    <x v="1024"/>
    <d v="2016-03-10T00:00:00"/>
    <n v="1"/>
    <m/>
    <m/>
  </r>
  <r>
    <x v="90"/>
    <x v="200"/>
    <s v="16061-1"/>
    <n v="300"/>
    <n v="300"/>
    <x v="1024"/>
    <d v="2016-03-11T00:00:00"/>
    <n v="1"/>
    <m/>
    <m/>
  </r>
  <r>
    <x v="6"/>
    <x v="311"/>
    <s v="16048-1"/>
    <n v="50"/>
    <n v="50"/>
    <x v="1024"/>
    <d v="2016-03-08T00:00:00"/>
    <n v="1"/>
    <m/>
    <m/>
  </r>
  <r>
    <x v="6"/>
    <x v="432"/>
    <s v="2"/>
    <n v="50"/>
    <n v="50"/>
    <x v="1024"/>
    <d v="2016-03-08T00:00:00"/>
    <n v="1"/>
    <m/>
    <m/>
  </r>
  <r>
    <x v="53"/>
    <x v="2159"/>
    <s v="16039-1"/>
    <n v="25"/>
    <n v="25"/>
    <x v="1024"/>
    <d v="2016-03-07T00:00:00"/>
    <n v="1"/>
    <m/>
    <m/>
  </r>
  <r>
    <x v="169"/>
    <x v="828"/>
    <s v="16014-1"/>
    <n v="100"/>
    <n v="100"/>
    <x v="1024"/>
    <d v="2016-03-03T00:00:00"/>
    <n v="0"/>
    <m/>
    <s v="CAME LATE FROM OUT SOURCE"/>
  </r>
  <r>
    <x v="391"/>
    <x v="2109"/>
    <s v="16113-1"/>
    <n v="1"/>
    <n v="1"/>
    <x v="1025"/>
    <d v="2016-03-11T00:00:00"/>
    <n v="1"/>
    <m/>
    <m/>
  </r>
  <r>
    <x v="494"/>
    <x v="2160"/>
    <s v="16031-2"/>
    <n v="5"/>
    <n v="5"/>
    <x v="1025"/>
    <d v="2016-03-11T00:00:00"/>
    <n v="1"/>
    <m/>
    <m/>
  </r>
  <r>
    <x v="494"/>
    <x v="2161"/>
    <s v="1"/>
    <n v="5"/>
    <n v="5"/>
    <x v="1025"/>
    <d v="2016-03-11T00:00:00"/>
    <n v="1"/>
    <m/>
    <m/>
  </r>
  <r>
    <x v="15"/>
    <x v="913"/>
    <s v="15942-2"/>
    <n v="50"/>
    <n v="40"/>
    <x v="1025"/>
    <d v="2016-03-14T00:00:00"/>
    <n v="1"/>
    <m/>
    <s v="APPROVEL CAME LATE AND ONE PART WAS WRONG BY HARSCO"/>
  </r>
  <r>
    <x v="18"/>
    <x v="646"/>
    <s v="16062-2"/>
    <n v="10"/>
    <n v="10"/>
    <x v="1026"/>
    <d v="2016-03-14T00:00:00"/>
    <n v="1"/>
    <m/>
    <m/>
  </r>
  <r>
    <x v="18"/>
    <x v="2162"/>
    <s v="3"/>
    <n v="100"/>
    <n v="100"/>
    <x v="1026"/>
    <d v="2016-03-14T00:00:00"/>
    <n v="1"/>
    <m/>
    <m/>
  </r>
  <r>
    <x v="53"/>
    <x v="215"/>
    <s v="16051-1"/>
    <n v="75"/>
    <n v="75"/>
    <x v="1026"/>
    <d v="2016-03-16T00:00:00"/>
    <n v="1"/>
    <m/>
    <m/>
  </r>
  <r>
    <x v="219"/>
    <x v="764"/>
    <s v="16064-1"/>
    <n v="50"/>
    <n v="50"/>
    <x v="1026"/>
    <d v="2016-03-14T00:00:00"/>
    <n v="1"/>
    <m/>
    <m/>
  </r>
  <r>
    <x v="219"/>
    <x v="765"/>
    <s v="2"/>
    <n v="50"/>
    <n v="50"/>
    <x v="1026"/>
    <d v="2016-03-14T00:00:00"/>
    <n v="1"/>
    <m/>
    <m/>
  </r>
  <r>
    <x v="219"/>
    <x v="1715"/>
    <s v="3"/>
    <n v="50"/>
    <n v="50"/>
    <x v="1026"/>
    <d v="2016-03-14T00:00:00"/>
    <n v="1"/>
    <m/>
    <m/>
  </r>
  <r>
    <x v="187"/>
    <x v="1621"/>
    <s v="16029-2"/>
    <n v="1000"/>
    <n v="1000"/>
    <x v="1026"/>
    <d v="2016-03-18T00:00:00"/>
    <n v="1"/>
    <m/>
    <m/>
  </r>
  <r>
    <x v="353"/>
    <x v="692"/>
    <s v="16083-1"/>
    <n v="1"/>
    <n v="1"/>
    <x v="1026"/>
    <d v="2016-03-11T00:00:00"/>
    <n v="1"/>
    <m/>
    <m/>
  </r>
  <r>
    <x v="556"/>
    <x v="1222"/>
    <s v="15962-1"/>
    <n v="50"/>
    <n v="4"/>
    <x v="1026"/>
    <d v="2016-03-11T00:00:00"/>
    <n v="1"/>
    <m/>
    <s v="WE ALL REDY SHIP 45"/>
  </r>
  <r>
    <x v="66"/>
    <x v="1778"/>
    <s v="16023-1"/>
    <n v="200"/>
    <n v="225"/>
    <x v="1027"/>
    <d v="2016-03-04T00:00:00"/>
    <n v="0"/>
    <m/>
    <s v="CAME LATE FROM OUT SOURCE"/>
  </r>
  <r>
    <x v="23"/>
    <x v="1186"/>
    <s v="15969-3"/>
    <n v="416"/>
    <n v="416"/>
    <x v="1027"/>
    <d v="2016-03-11T00:00:00"/>
    <n v="1"/>
    <m/>
    <m/>
  </r>
  <r>
    <x v="544"/>
    <x v="106"/>
    <s v="15881-4"/>
    <n v="25"/>
    <n v="25"/>
    <x v="1027"/>
    <d v="2016-03-15T00:00:00"/>
    <n v="1"/>
    <m/>
    <m/>
  </r>
  <r>
    <x v="90"/>
    <x v="229"/>
    <s v="16125-1"/>
    <n v="400"/>
    <n v="400"/>
    <x v="1027"/>
    <d v="2016-03-17T00:00:00"/>
    <n v="1"/>
    <m/>
    <m/>
  </r>
  <r>
    <x v="560"/>
    <x v="2103"/>
    <s v="16117-1"/>
    <n v="25"/>
    <n v="25"/>
    <x v="1027"/>
    <d v="2016-03-15T00:00:00"/>
    <n v="1"/>
    <m/>
    <m/>
  </r>
  <r>
    <x v="561"/>
    <x v="1259"/>
    <s v="16078-1"/>
    <n v="22"/>
    <n v="22"/>
    <x v="1027"/>
    <d v="2016-03-19T00:00:00"/>
    <n v="1"/>
    <m/>
    <m/>
  </r>
  <r>
    <x v="379"/>
    <x v="1666"/>
    <s v="15989-2"/>
    <n v="30"/>
    <n v="30"/>
    <x v="1027"/>
    <d v="2016-03-17T00:00:00"/>
    <n v="1"/>
    <m/>
    <m/>
  </r>
  <r>
    <x v="532"/>
    <x v="1823"/>
    <s v="16003-2"/>
    <n v="215"/>
    <n v="315"/>
    <x v="1027"/>
    <d v="2016-03-11T00:00:00"/>
    <n v="1"/>
    <m/>
    <m/>
  </r>
  <r>
    <x v="433"/>
    <x v="2163"/>
    <s v="16116-1"/>
    <n v="10"/>
    <n v="10"/>
    <x v="1028"/>
    <d v="2016-03-14T00:00:00"/>
    <n v="1"/>
    <m/>
    <m/>
  </r>
  <r>
    <x v="90"/>
    <x v="1358"/>
    <s v="16132-1"/>
    <n v="350"/>
    <n v="350"/>
    <x v="1029"/>
    <d v="2016-03-15T00:00:00"/>
    <n v="1"/>
    <m/>
    <m/>
  </r>
  <r>
    <x v="90"/>
    <x v="1358"/>
    <s v="2"/>
    <n v="350"/>
    <n v="350"/>
    <x v="1029"/>
    <d v="2016-03-21T00:00:00"/>
    <n v="1"/>
    <m/>
    <m/>
  </r>
  <r>
    <x v="90"/>
    <x v="676"/>
    <s v="15895-2"/>
    <n v="253"/>
    <n v="253"/>
    <x v="1029"/>
    <d v="2016-03-31T00:00:00"/>
    <n v="1"/>
    <m/>
    <m/>
  </r>
  <r>
    <x v="413"/>
    <x v="1703"/>
    <s v="15844-1"/>
    <n v="2"/>
    <n v="2"/>
    <x v="1029"/>
    <d v="2016-03-18T00:00:00"/>
    <n v="1"/>
    <m/>
    <m/>
  </r>
  <r>
    <x v="15"/>
    <x v="556"/>
    <s v="15921-1"/>
    <n v="5"/>
    <n v="5"/>
    <x v="1029"/>
    <d v="2016-03-22T00:00:00"/>
    <n v="1"/>
    <m/>
    <m/>
  </r>
  <r>
    <x v="15"/>
    <x v="182"/>
    <s v="15960-3"/>
    <n v="5"/>
    <n v="5"/>
    <x v="1029"/>
    <d v="2016-03-17T00:00:00"/>
    <n v="1"/>
    <m/>
    <m/>
  </r>
  <r>
    <x v="182"/>
    <x v="633"/>
    <s v="16043-5"/>
    <n v="115"/>
    <n v="115"/>
    <x v="1029"/>
    <d v="2016-03-16T00:00:00"/>
    <n v="1"/>
    <m/>
    <m/>
  </r>
  <r>
    <x v="286"/>
    <x v="1184"/>
    <s v="15791-2"/>
    <n v="50"/>
    <n v="50"/>
    <x v="1030"/>
    <d v="2016-03-18T00:00:00"/>
    <n v="1"/>
    <m/>
    <m/>
  </r>
  <r>
    <x v="95"/>
    <x v="110"/>
    <s v="15779-3"/>
    <n v="100"/>
    <n v="100"/>
    <x v="1030"/>
    <d v="2016-03-22T00:00:00"/>
    <n v="1"/>
    <m/>
    <m/>
  </r>
  <r>
    <x v="46"/>
    <x v="560"/>
    <s v="16063-2"/>
    <n v="50"/>
    <n v="50"/>
    <x v="1030"/>
    <d v="2016-03-18T00:00:00"/>
    <n v="1"/>
    <m/>
    <m/>
  </r>
  <r>
    <x v="18"/>
    <x v="711"/>
    <s v="16065-1"/>
    <n v="250"/>
    <n v="250"/>
    <x v="1030"/>
    <d v="2016-03-18T00:00:00"/>
    <n v="1"/>
    <m/>
    <m/>
  </r>
  <r>
    <x v="16"/>
    <x v="1892"/>
    <s v="16118-1"/>
    <n v="2"/>
    <n v="2"/>
    <x v="1030"/>
    <d v="2016-03-17T00:00:00"/>
    <n v="1"/>
    <m/>
    <m/>
  </r>
  <r>
    <x v="562"/>
    <x v="2164"/>
    <s v="16067-3"/>
    <n v="2"/>
    <n v="2"/>
    <x v="1030"/>
    <d v="2016-03-11T00:00:00"/>
    <n v="0"/>
    <m/>
    <m/>
  </r>
  <r>
    <x v="243"/>
    <x v="839"/>
    <s v="16035-1"/>
    <n v="2400"/>
    <n v="2400"/>
    <x v="1030"/>
    <d v="2016-03-18T00:00:00"/>
    <n v="1"/>
    <m/>
    <m/>
  </r>
  <r>
    <x v="494"/>
    <x v="1974"/>
    <s v="16049-2"/>
    <n v="10"/>
    <n v="10"/>
    <x v="1030"/>
    <d v="2016-03-29T00:00:00"/>
    <n v="1"/>
    <m/>
    <m/>
  </r>
  <r>
    <x v="140"/>
    <x v="347"/>
    <s v="16058-2"/>
    <n v="500"/>
    <n v="500"/>
    <x v="1030"/>
    <d v="2016-03-18T00:00:00"/>
    <n v="1"/>
    <m/>
    <m/>
  </r>
  <r>
    <x v="15"/>
    <x v="562"/>
    <s v="15356-3"/>
    <n v="10"/>
    <n v="10"/>
    <x v="1031"/>
    <d v="2016-03-23T00:00:00"/>
    <n v="1"/>
    <m/>
    <m/>
  </r>
  <r>
    <x v="137"/>
    <x v="2165"/>
    <s v="16081-1"/>
    <n v="10"/>
    <n v="10"/>
    <x v="1031"/>
    <d v="2016-03-22T00:00:00"/>
    <n v="1"/>
    <m/>
    <m/>
  </r>
  <r>
    <x v="16"/>
    <x v="2029"/>
    <s v="16120-1"/>
    <n v="5"/>
    <n v="5"/>
    <x v="1031"/>
    <d v="2016-03-17T00:00:00"/>
    <n v="1"/>
    <m/>
    <m/>
  </r>
  <r>
    <x v="23"/>
    <x v="390"/>
    <s v="15947-8"/>
    <n v="7"/>
    <n v="7"/>
    <x v="1031"/>
    <d v="2016-02-22T00:00:00"/>
    <n v="1"/>
    <m/>
    <s v="LONG LEAD PARTS; CUSTOMER AWARE; DATE NOT HARD"/>
  </r>
  <r>
    <x v="23"/>
    <x v="38"/>
    <s v="15969-2"/>
    <n v="26"/>
    <n v="26"/>
    <x v="1031"/>
    <d v="2016-03-01T00:00:00"/>
    <n v="1"/>
    <m/>
    <s v="LONG LEAD PARTS; CUSTOMER AWARE; DATE NOT HARD"/>
  </r>
  <r>
    <x v="405"/>
    <x v="1541"/>
    <s v="16008-2"/>
    <n v="250"/>
    <n v="100"/>
    <x v="1031"/>
    <d v="2016-03-18T00:00:00"/>
    <n v="1"/>
    <m/>
    <m/>
  </r>
  <r>
    <x v="359"/>
    <x v="2166"/>
    <s v="16009-2"/>
    <n v="25"/>
    <n v="25"/>
    <x v="1031"/>
    <d v="2016-03-18T00:00:00"/>
    <n v="1"/>
    <m/>
    <m/>
  </r>
  <r>
    <x v="16"/>
    <x v="2167"/>
    <s v="16110-1"/>
    <n v="5"/>
    <n v="5"/>
    <x v="1032"/>
    <d v="2016-03-21T00:00:00"/>
    <n v="1"/>
    <m/>
    <m/>
  </r>
  <r>
    <x v="6"/>
    <x v="1316"/>
    <s v="16093-1"/>
    <n v="15"/>
    <n v="15"/>
    <x v="1032"/>
    <d v="2016-03-21T00:00:00"/>
    <n v="1"/>
    <m/>
    <m/>
  </r>
  <r>
    <x v="404"/>
    <x v="2168"/>
    <s v="16074-1"/>
    <n v="8"/>
    <n v="8"/>
    <x v="1032"/>
    <d v="2016-03-22T00:00:00"/>
    <n v="1"/>
    <m/>
    <m/>
  </r>
  <r>
    <x v="563"/>
    <x v="2169"/>
    <s v="16018-1"/>
    <n v="30"/>
    <n v="30"/>
    <x v="1032"/>
    <d v="2016-03-17T00:00:00"/>
    <n v="1"/>
    <m/>
    <s v="NO MONEY TO CUSTOMER"/>
  </r>
  <r>
    <x v="531"/>
    <x v="774"/>
    <s v="16133-1"/>
    <n v="5"/>
    <n v="5"/>
    <x v="1033"/>
    <d v="2016-03-23T00:00:00"/>
    <n v="1"/>
    <m/>
    <m/>
  </r>
  <r>
    <x v="356"/>
    <x v="1338"/>
    <s v="16038-1"/>
    <n v="17"/>
    <n v="17"/>
    <x v="1033"/>
    <d v="2016-03-25T00:00:00"/>
    <n v="1"/>
    <m/>
    <m/>
  </r>
  <r>
    <x v="289"/>
    <x v="2170"/>
    <s v="15998-2"/>
    <n v="25"/>
    <n v="25"/>
    <x v="1033"/>
    <d v="2016-03-30T00:00:00"/>
    <n v="1"/>
    <m/>
    <s v="NO MONEY"/>
  </r>
  <r>
    <x v="487"/>
    <x v="179"/>
    <s v="16059-2"/>
    <n v="200"/>
    <n v="200"/>
    <x v="1033"/>
    <d v="2016-03-22T00:00:00"/>
    <n v="1"/>
    <m/>
    <m/>
  </r>
  <r>
    <x v="564"/>
    <x v="2171"/>
    <s v="16102-3"/>
    <n v="20"/>
    <n v="20"/>
    <x v="1033"/>
    <d v="2016-03-21T00:00:00"/>
    <n v="1"/>
    <m/>
    <m/>
  </r>
  <r>
    <x v="455"/>
    <x v="2172"/>
    <s v="15972-2"/>
    <n v="125"/>
    <n v="60"/>
    <x v="1033"/>
    <d v="2016-03-22T00:00:00"/>
    <n v="1"/>
    <m/>
    <m/>
  </r>
  <r>
    <x v="16"/>
    <x v="1084"/>
    <s v="16138-1"/>
    <n v="4"/>
    <n v="4"/>
    <x v="1034"/>
    <d v="2016-03-23T00:00:00"/>
    <n v="1"/>
    <m/>
    <m/>
  </r>
  <r>
    <x v="63"/>
    <x v="330"/>
    <s v="16091-1"/>
    <n v="10000"/>
    <n v="10080"/>
    <x v="1034"/>
    <d v="2016-03-23T00:00:00"/>
    <n v="1"/>
    <m/>
    <m/>
  </r>
  <r>
    <x v="188"/>
    <x v="574"/>
    <s v="16099-1"/>
    <n v="50"/>
    <n v="5"/>
    <x v="1035"/>
    <d v="2016-03-28T00:00:00"/>
    <n v="1"/>
    <m/>
    <m/>
  </r>
  <r>
    <x v="291"/>
    <x v="50"/>
    <s v="16072-1"/>
    <n v="65"/>
    <n v="65"/>
    <x v="1036"/>
    <d v="2016-03-25T00:00:00"/>
    <n v="1"/>
    <m/>
    <m/>
  </r>
  <r>
    <x v="47"/>
    <x v="294"/>
    <s v="16131-1"/>
    <n v="20"/>
    <n v="20"/>
    <x v="1035"/>
    <d v="2016-03-25T00:00:00"/>
    <n v="1"/>
    <m/>
    <m/>
  </r>
  <r>
    <x v="191"/>
    <x v="439"/>
    <s v="16000-2"/>
    <n v="125"/>
    <n v="125"/>
    <x v="1035"/>
    <d v="2016-03-25T00:00:00"/>
    <n v="1"/>
    <m/>
    <m/>
  </r>
  <r>
    <x v="405"/>
    <x v="1541"/>
    <s v="16008-2"/>
    <n v="250"/>
    <n v="150"/>
    <x v="1035"/>
    <d v="2016-03-28T00:00:00"/>
    <n v="1"/>
    <m/>
    <s v="WE SHIP 100PCS ALL READY"/>
  </r>
  <r>
    <x v="15"/>
    <x v="913"/>
    <s v="15942-2"/>
    <n v="50"/>
    <n v="2"/>
    <x v="1035"/>
    <d v="2016-03-28T00:00:00"/>
    <n v="1"/>
    <m/>
    <m/>
  </r>
  <r>
    <x v="15"/>
    <x v="913"/>
    <s v="16160-1"/>
    <n v="2"/>
    <n v="2"/>
    <x v="1035"/>
    <d v="2016-04-05T00:00:00"/>
    <n v="1"/>
    <m/>
    <m/>
  </r>
  <r>
    <x v="16"/>
    <x v="2173"/>
    <s v="16159-2"/>
    <n v="5"/>
    <n v="5"/>
    <x v="1035"/>
    <d v="2016-03-25T00:00:00"/>
    <n v="1"/>
    <m/>
    <m/>
  </r>
  <r>
    <x v="15"/>
    <x v="52"/>
    <s v="16055-3"/>
    <n v="5"/>
    <n v="5"/>
    <x v="1036"/>
    <d v="2016-03-30T00:00:00"/>
    <n v="1"/>
    <m/>
    <m/>
  </r>
  <r>
    <x v="18"/>
    <x v="1416"/>
    <s v="16094-1"/>
    <n v="250"/>
    <n v="250"/>
    <x v="1036"/>
    <d v="2016-03-29T00:00:00"/>
    <n v="1"/>
    <m/>
    <m/>
  </r>
  <r>
    <x v="118"/>
    <x v="2174"/>
    <s v="16106-1"/>
    <n v="5"/>
    <n v="5"/>
    <x v="1036"/>
    <d v="2016-03-28T00:00:00"/>
    <n v="1"/>
    <m/>
    <m/>
  </r>
  <r>
    <x v="439"/>
    <x v="2175"/>
    <s v="16069-3"/>
    <n v="20"/>
    <n v="20"/>
    <x v="1036"/>
    <d v="2016-03-23T00:00:00"/>
    <n v="1"/>
    <m/>
    <m/>
  </r>
  <r>
    <x v="353"/>
    <x v="692"/>
    <s v="16175-1"/>
    <n v="1"/>
    <n v="1"/>
    <x v="1036"/>
    <d v="2016-03-28T00:00:00"/>
    <n v="1"/>
    <m/>
    <m/>
  </r>
  <r>
    <x v="565"/>
    <x v="2176"/>
    <s v="15902-3"/>
    <n v="20"/>
    <n v="19"/>
    <x v="1036"/>
    <d v="2016-03-18T00:00:00"/>
    <n v="1"/>
    <m/>
    <s v="APPROVAL CAME LATE"/>
  </r>
  <r>
    <x v="475"/>
    <x v="848"/>
    <s v="15504-1"/>
    <n v="19"/>
    <n v="19"/>
    <x v="1037"/>
    <d v="2016-03-30T00:00:00"/>
    <n v="1"/>
    <m/>
    <m/>
  </r>
  <r>
    <x v="15"/>
    <x v="562"/>
    <s v="15975-2"/>
    <n v="5"/>
    <n v="5"/>
    <x v="1037"/>
    <d v="2016-03-31T00:00:00"/>
    <n v="1"/>
    <m/>
    <m/>
  </r>
  <r>
    <x v="566"/>
    <x v="89"/>
    <s v="16098-1"/>
    <n v="29"/>
    <n v="29"/>
    <x v="1037"/>
    <d v="2016-03-29T00:00:00"/>
    <n v="1"/>
    <m/>
    <m/>
  </r>
  <r>
    <x v="329"/>
    <x v="692"/>
    <s v="16174-1"/>
    <n v="3"/>
    <n v="3"/>
    <x v="1037"/>
    <d v="2016-04-04T00:00:00"/>
    <n v="1"/>
    <m/>
    <m/>
  </r>
  <r>
    <x v="567"/>
    <x v="96"/>
    <m/>
    <n v="4"/>
    <n v="4"/>
    <x v="1037"/>
    <d v="2016-04-04T00:00:00"/>
    <n v="1"/>
    <m/>
    <m/>
  </r>
  <r>
    <x v="455"/>
    <x v="2172"/>
    <s v="15972-2"/>
    <n v="125"/>
    <n v="63"/>
    <x v="1037"/>
    <d v="2016-02-22T00:00:00"/>
    <n v="1"/>
    <m/>
    <s v="BOM WAS WRONG SWITCH QTY WAS WRONG"/>
  </r>
  <r>
    <x v="426"/>
    <x v="1797"/>
    <s v="16197-1"/>
    <n v="1"/>
    <n v="1"/>
    <x v="1037"/>
    <d v="2016-03-28T00:00:00"/>
    <n v="1"/>
    <m/>
    <m/>
  </r>
  <r>
    <x v="15"/>
    <x v="182"/>
    <s v="16041-2"/>
    <n v="5"/>
    <n v="5"/>
    <x v="1038"/>
    <d v="2016-03-31T00:00:00"/>
    <n v="1"/>
    <m/>
    <m/>
  </r>
  <r>
    <x v="15"/>
    <x v="562"/>
    <s v="16017-2"/>
    <n v="5"/>
    <n v="5"/>
    <x v="1038"/>
    <d v="2016-03-30T00:00:00"/>
    <n v="1"/>
    <m/>
    <m/>
  </r>
  <r>
    <x v="53"/>
    <x v="928"/>
    <s v="16101-1"/>
    <n v="50"/>
    <n v="50"/>
    <x v="1038"/>
    <d v="2016-03-30T00:00:00"/>
    <n v="1"/>
    <m/>
    <m/>
  </r>
  <r>
    <x v="53"/>
    <x v="932"/>
    <s v="16112-"/>
    <n v="30"/>
    <n v="30"/>
    <x v="1038"/>
    <d v="2016-03-31T00:00:00"/>
    <n v="1"/>
    <m/>
    <m/>
  </r>
  <r>
    <x v="53"/>
    <x v="2177"/>
    <s v="2"/>
    <n v="20"/>
    <n v="20"/>
    <x v="1038"/>
    <d v="2016-03-31T00:00:00"/>
    <n v="1"/>
    <m/>
    <m/>
  </r>
  <r>
    <x v="426"/>
    <x v="1797"/>
    <s v="16200-1"/>
    <n v="1"/>
    <n v="1"/>
    <x v="1038"/>
    <d v="2016-03-29T00:00:00"/>
    <n v="1"/>
    <m/>
    <m/>
  </r>
  <r>
    <x v="426"/>
    <x v="1797"/>
    <s v="16201-1"/>
    <n v="1"/>
    <n v="1"/>
    <x v="1038"/>
    <d v="2016-03-29T00:00:00"/>
    <n v="1"/>
    <m/>
    <m/>
  </r>
  <r>
    <x v="90"/>
    <x v="676"/>
    <s v="16203-1"/>
    <n v="31"/>
    <n v="31"/>
    <x v="1038"/>
    <d v="2016-03-31T00:00:00"/>
    <n v="1"/>
    <m/>
    <m/>
  </r>
  <r>
    <x v="90"/>
    <x v="676"/>
    <s v="16206-1"/>
    <n v="253"/>
    <n v="253"/>
    <x v="1038"/>
    <d v="2016-03-31T00:00:00"/>
    <n v="1"/>
    <m/>
    <m/>
  </r>
  <r>
    <x v="15"/>
    <x v="858"/>
    <s v="16017-1"/>
    <n v="4"/>
    <n v="4"/>
    <x v="1039"/>
    <d v="2016-04-13T00:00:00"/>
    <n v="1"/>
    <m/>
    <m/>
  </r>
  <r>
    <x v="487"/>
    <x v="2178"/>
    <s v="16084-3"/>
    <n v="11"/>
    <n v="11"/>
    <x v="1039"/>
    <d v="2016-04-06T00:00:00"/>
    <n v="1"/>
    <m/>
    <m/>
  </r>
  <r>
    <x v="568"/>
    <x v="2179"/>
    <s v="16128-1"/>
    <n v="15"/>
    <n v="15"/>
    <x v="1039"/>
    <d v="2016-04-01T00:00:00"/>
    <n v="1"/>
    <m/>
    <m/>
  </r>
  <r>
    <x v="426"/>
    <x v="1797"/>
    <s v="16211-1"/>
    <n v="1"/>
    <n v="1"/>
    <x v="1039"/>
    <d v="2016-03-30T00:00:00"/>
    <n v="1"/>
    <m/>
    <m/>
  </r>
  <r>
    <x v="426"/>
    <x v="1797"/>
    <s v="16212-1"/>
    <n v="1"/>
    <n v="1"/>
    <x v="1039"/>
    <d v="2016-03-30T00:00:00"/>
    <n v="1"/>
    <m/>
    <m/>
  </r>
  <r>
    <x v="6"/>
    <x v="1164"/>
    <s v="16145-1"/>
    <n v="20"/>
    <n v="20"/>
    <x v="1040"/>
    <d v="2016-04-01T00:00:00"/>
    <n v="1"/>
    <m/>
    <m/>
  </r>
  <r>
    <x v="219"/>
    <x v="371"/>
    <s v="16122-1"/>
    <n v="250"/>
    <n v="250"/>
    <x v="1040"/>
    <d v="2016-04-04T00:00:00"/>
    <n v="1"/>
    <m/>
    <m/>
  </r>
  <r>
    <x v="169"/>
    <x v="1534"/>
    <s v="16123-1"/>
    <n v="10"/>
    <n v="10"/>
    <x v="1040"/>
    <d v="2016-04-04T00:00:00"/>
    <n v="1"/>
    <m/>
    <m/>
  </r>
  <r>
    <x v="66"/>
    <x v="90"/>
    <s v="16085-1"/>
    <n v="200"/>
    <n v="222"/>
    <x v="1040"/>
    <d v="2016-04-04T00:00:00"/>
    <n v="1"/>
    <m/>
    <m/>
  </r>
  <r>
    <x v="210"/>
    <x v="2180"/>
    <s v="16163-3"/>
    <n v="4"/>
    <n v="4"/>
    <x v="1040"/>
    <d v="2016-03-31T00:00:00"/>
    <n v="1"/>
    <m/>
    <m/>
  </r>
  <r>
    <x v="210"/>
    <x v="2181"/>
    <s v="4"/>
    <n v="2"/>
    <n v="2"/>
    <x v="1040"/>
    <d v="2016-03-31T00:00:00"/>
    <n v="1"/>
    <m/>
    <m/>
  </r>
  <r>
    <x v="210"/>
    <x v="2182"/>
    <s v="5"/>
    <n v="4"/>
    <n v="4"/>
    <x v="1040"/>
    <d v="2016-03-31T00:00:00"/>
    <n v="1"/>
    <m/>
    <m/>
  </r>
  <r>
    <x v="210"/>
    <x v="2091"/>
    <s v="6"/>
    <n v="2"/>
    <n v="2"/>
    <x v="1040"/>
    <d v="2016-03-31T00:00:00"/>
    <n v="1"/>
    <m/>
    <m/>
  </r>
  <r>
    <x v="433"/>
    <x v="2183"/>
    <s v="16066-1"/>
    <n v="25"/>
    <n v="25"/>
    <x v="1040"/>
    <d v="2016-03-14T00:00:00"/>
    <n v="1"/>
    <m/>
    <s v="CHANGE GERBER"/>
  </r>
  <r>
    <x v="15"/>
    <x v="52"/>
    <s v="16055-4"/>
    <n v="5"/>
    <n v="5"/>
    <x v="1041"/>
    <d v="2016-04-06T00:00:00"/>
    <n v="1"/>
    <m/>
    <m/>
  </r>
  <r>
    <x v="90"/>
    <x v="204"/>
    <s v="15983-1"/>
    <n v="50"/>
    <n v="50"/>
    <x v="1041"/>
    <d v="2016-04-07T00:00:00"/>
    <n v="1"/>
    <m/>
    <m/>
  </r>
  <r>
    <x v="8"/>
    <x v="1156"/>
    <s v="16105-1"/>
    <n v="25"/>
    <n v="25"/>
    <x v="1041"/>
    <d v="2016-04-05T00:00:00"/>
    <n v="1"/>
    <m/>
    <m/>
  </r>
  <r>
    <x v="25"/>
    <x v="692"/>
    <s v="16204-1"/>
    <n v="2"/>
    <n v="2"/>
    <x v="1041"/>
    <d v="2016-04-08T00:00:00"/>
    <n v="1"/>
    <m/>
    <s v="5189"/>
  </r>
  <r>
    <x v="25"/>
    <x v="96"/>
    <s v="16205-1"/>
    <n v="1"/>
    <n v="1"/>
    <x v="1041"/>
    <d v="2016-04-08T00:00:00"/>
    <n v="1"/>
    <m/>
    <s v="5189"/>
  </r>
  <r>
    <x v="405"/>
    <x v="96"/>
    <s v="16217-1"/>
    <n v="11"/>
    <n v="11"/>
    <x v="1041"/>
    <d v="2016-04-07T00:00:00"/>
    <n v="1"/>
    <m/>
    <s v="7123L"/>
  </r>
  <r>
    <x v="191"/>
    <x v="446"/>
    <s v="16079-2"/>
    <n v="115"/>
    <n v="110"/>
    <x v="1041"/>
    <d v="2016-04-05T00:00:00"/>
    <n v="1"/>
    <m/>
    <s v="5 ASSY TRY WITH DEFFRENT IC DID NOT WORK"/>
  </r>
  <r>
    <x v="63"/>
    <x v="171"/>
    <s v="16126-1"/>
    <n v="12000"/>
    <n v="12060"/>
    <x v="1041"/>
    <d v="2016-04-08T00:00:00"/>
    <n v="1"/>
    <m/>
    <m/>
  </r>
  <r>
    <x v="567"/>
    <x v="2184"/>
    <s v="16011-1"/>
    <n v="8"/>
    <n v="8"/>
    <x v="1041"/>
    <d v="2016-04-04T00:00:00"/>
    <n v="1"/>
    <m/>
    <m/>
  </r>
  <r>
    <x v="162"/>
    <x v="2185"/>
    <s v="16151-2"/>
    <n v="5"/>
    <n v="5"/>
    <x v="1042"/>
    <d v="2016-04-07T00:00:00"/>
    <n v="1"/>
    <m/>
    <m/>
  </r>
  <r>
    <x v="191"/>
    <x v="446"/>
    <s v="16079-2"/>
    <n v="115"/>
    <n v="5"/>
    <x v="1042"/>
    <d v="2016-03-31T00:00:00"/>
    <n v="1"/>
    <m/>
    <s v="TEST IC "/>
  </r>
  <r>
    <x v="18"/>
    <x v="2118"/>
    <s v="16124-1"/>
    <n v="250"/>
    <n v="250"/>
    <x v="1042"/>
    <d v="2016-04-07T00:00:00"/>
    <n v="1"/>
    <m/>
    <m/>
  </r>
  <r>
    <x v="430"/>
    <x v="1245"/>
    <s v="16103-3"/>
    <n v="25"/>
    <n v="25"/>
    <x v="1043"/>
    <d v="2016-04-08T00:00:00"/>
    <n v="1"/>
    <m/>
    <m/>
  </r>
  <r>
    <x v="430"/>
    <x v="1246"/>
    <s v="16104-3"/>
    <n v="30"/>
    <n v="30"/>
    <x v="1043"/>
    <d v="2016-04-08T00:00:00"/>
    <n v="1"/>
    <m/>
    <m/>
  </r>
  <r>
    <x v="16"/>
    <x v="23"/>
    <s v="16114-1"/>
    <n v="20"/>
    <n v="20"/>
    <x v="1043"/>
    <d v="2016-04-08T00:00:00"/>
    <n v="1"/>
    <m/>
    <m/>
  </r>
  <r>
    <x v="116"/>
    <x v="274"/>
    <s v="16134-1"/>
    <n v="200"/>
    <n v="200"/>
    <x v="1043"/>
    <d v="2016-04-08T00:00:00"/>
    <n v="1"/>
    <m/>
    <m/>
  </r>
  <r>
    <x v="47"/>
    <x v="1790"/>
    <s v="16142-1"/>
    <n v="15"/>
    <n v="15"/>
    <x v="1043"/>
    <d v="2016-04-08T00:00:00"/>
    <n v="1"/>
    <m/>
    <m/>
  </r>
  <r>
    <x v="285"/>
    <x v="256"/>
    <s v="16037-1"/>
    <n v="100"/>
    <n v="100"/>
    <x v="1043"/>
    <d v="2016-04-11T00:00:00"/>
    <n v="1"/>
    <m/>
    <m/>
  </r>
  <r>
    <x v="286"/>
    <x v="1153"/>
    <s v="16108-3"/>
    <n v="100"/>
    <n v="100"/>
    <x v="1043"/>
    <d v="2016-04-08T00:00:00"/>
    <n v="1"/>
    <m/>
    <m/>
  </r>
  <r>
    <x v="409"/>
    <x v="2186"/>
    <s v="16082-3"/>
    <n v="28"/>
    <n v="2"/>
    <x v="1043"/>
    <d v="2016-03-31T00:00:00"/>
    <n v="1"/>
    <m/>
    <s v="FIRST ARTICLE,ARTNET PRO HAVE A WRONG PARTS"/>
  </r>
  <r>
    <x v="564"/>
    <x v="2171"/>
    <s v="16225-1"/>
    <n v="6"/>
    <n v="6"/>
    <x v="1043"/>
    <d v="2016-04-06T00:00:00"/>
    <n v="1"/>
    <m/>
    <m/>
  </r>
  <r>
    <x v="23"/>
    <x v="182"/>
    <s v="16119-1"/>
    <n v="5"/>
    <n v="5"/>
    <x v="1044"/>
    <d v="2016-04-11T00:00:00"/>
    <n v="1"/>
    <m/>
    <m/>
  </r>
  <r>
    <x v="23"/>
    <x v="325"/>
    <s v="16109-3"/>
    <n v="5"/>
    <n v="5"/>
    <x v="1044"/>
    <d v="2016-04-07T00:00:00"/>
    <n v="1"/>
    <m/>
    <m/>
  </r>
  <r>
    <x v="46"/>
    <x v="950"/>
    <s v="16150-1"/>
    <n v="10"/>
    <n v="10"/>
    <x v="1044"/>
    <d v="2016-04-11T00:00:00"/>
    <n v="1"/>
    <m/>
    <m/>
  </r>
  <r>
    <x v="569"/>
    <x v="1221"/>
    <s v="16235-1"/>
    <n v="52"/>
    <n v="52"/>
    <x v="1044"/>
    <d v="2016-04-15T00:00:00"/>
    <n v="1"/>
    <m/>
    <m/>
  </r>
  <r>
    <x v="95"/>
    <x v="110"/>
    <s v="16237-1"/>
    <n v="5"/>
    <n v="5"/>
    <x v="1045"/>
    <d v="2016-04-01T00:00:00"/>
    <n v="1"/>
    <m/>
    <s v="REWORK; DATE IS ARBITRARY"/>
  </r>
  <r>
    <x v="413"/>
    <x v="1703"/>
    <s v="15837-1"/>
    <n v="1"/>
    <n v="1"/>
    <x v="1045"/>
    <d v="2016-04-15T00:00:00"/>
    <n v="1"/>
    <m/>
    <m/>
  </r>
  <r>
    <x v="8"/>
    <x v="2187"/>
    <s v="16207-1"/>
    <n v="6"/>
    <n v="6"/>
    <x v="1045"/>
    <d v="2016-04-11T00:00:00"/>
    <n v="1"/>
    <m/>
    <m/>
  </r>
  <r>
    <x v="15"/>
    <x v="913"/>
    <s v="16244-1"/>
    <n v="15"/>
    <n v="15"/>
    <x v="1045"/>
    <d v="2016-04-22T00:00:00"/>
    <n v="1"/>
    <m/>
    <s v="DEBUG &amp; REPAIR"/>
  </r>
  <r>
    <x v="15"/>
    <x v="52"/>
    <s v="15968-1"/>
    <n v="14"/>
    <n v="14"/>
    <x v="1046"/>
    <d v="2016-04-15T00:00:00"/>
    <n v="1"/>
    <m/>
    <m/>
  </r>
  <r>
    <x v="70"/>
    <x v="1649"/>
    <s v="16183-2"/>
    <n v="10"/>
    <n v="10"/>
    <x v="1046"/>
    <d v="2016-04-11T00:00:00"/>
    <n v="1"/>
    <m/>
    <m/>
  </r>
  <r>
    <x v="520"/>
    <x v="2077"/>
    <s v="16154-1"/>
    <n v="36"/>
    <n v="36"/>
    <x v="1046"/>
    <d v="2016-04-15T00:00:00"/>
    <n v="1"/>
    <m/>
    <m/>
  </r>
  <r>
    <x v="494"/>
    <x v="2161"/>
    <s v="TEST"/>
    <n v="5"/>
    <n v="6"/>
    <x v="1046"/>
    <d v="2016-04-15T00:00:00"/>
    <n v="1"/>
    <m/>
    <s v="ONE OUR SAMPLE FOR TEST"/>
  </r>
  <r>
    <x v="216"/>
    <x v="719"/>
    <s v="16158-1"/>
    <n v="300"/>
    <n v="300"/>
    <x v="1047"/>
    <d v="2016-04-14T00:00:00"/>
    <n v="1"/>
    <m/>
    <m/>
  </r>
  <r>
    <x v="90"/>
    <x v="204"/>
    <s v="16097-1"/>
    <n v="100"/>
    <n v="100"/>
    <x v="1047"/>
    <d v="2016-04-18T00:00:00"/>
    <n v="1"/>
    <m/>
    <m/>
  </r>
  <r>
    <x v="210"/>
    <x v="2188"/>
    <s v="16228-"/>
    <n v="14"/>
    <n v="14"/>
    <x v="1047"/>
    <d v="2016-04-15T00:00:00"/>
    <n v="1"/>
    <m/>
    <m/>
  </r>
  <r>
    <x v="47"/>
    <x v="1411"/>
    <s v="1614-1"/>
    <n v="10"/>
    <n v="10"/>
    <x v="1047"/>
    <d v="2016-04-15T00:00:00"/>
    <n v="1"/>
    <m/>
    <m/>
  </r>
  <r>
    <x v="33"/>
    <x v="1893"/>
    <s v="16137-1"/>
    <n v="200"/>
    <n v="200"/>
    <x v="1047"/>
    <d v="2016-04-14T00:00:00"/>
    <n v="1"/>
    <m/>
    <m/>
  </r>
  <r>
    <x v="33"/>
    <x v="169"/>
    <s v="2"/>
    <n v="100"/>
    <n v="100"/>
    <x v="1047"/>
    <d v="2016-04-14T00:00:00"/>
    <n v="1"/>
    <m/>
    <m/>
  </r>
  <r>
    <x v="33"/>
    <x v="169"/>
    <s v="3"/>
    <n v="100"/>
    <n v="100"/>
    <x v="1047"/>
    <d v="2016-04-14T00:00:00"/>
    <n v="1"/>
    <m/>
    <m/>
  </r>
  <r>
    <x v="45"/>
    <x v="212"/>
    <s v="16178-1"/>
    <n v="100"/>
    <n v="100"/>
    <x v="1047"/>
    <d v="2016-04-14T00:00:00"/>
    <n v="1"/>
    <m/>
    <m/>
  </r>
  <r>
    <x v="45"/>
    <x v="534"/>
    <s v="2"/>
    <n v="250"/>
    <n v="250"/>
    <x v="1047"/>
    <d v="2016-04-14T00:00:00"/>
    <n v="1"/>
    <m/>
    <m/>
  </r>
  <r>
    <x v="45"/>
    <x v="213"/>
    <s v="3"/>
    <n v="250"/>
    <n v="250"/>
    <x v="1047"/>
    <d v="2016-04-14T00:00:00"/>
    <n v="1"/>
    <m/>
    <m/>
  </r>
  <r>
    <x v="494"/>
    <x v="692"/>
    <s v="16252-1"/>
    <n v="1"/>
    <n v="1"/>
    <x v="1047"/>
    <d v="2016-04-20T00:00:00"/>
    <n v="1"/>
    <m/>
    <m/>
  </r>
  <r>
    <x v="494"/>
    <x v="692"/>
    <s v="?"/>
    <n v="5"/>
    <n v="5"/>
    <x v="1047"/>
    <d v="2016-04-20T00:00:00"/>
    <n v="1"/>
    <m/>
    <s v="CAME TO CHANGE RESISTOR"/>
  </r>
  <r>
    <x v="66"/>
    <x v="736"/>
    <s v="16095-1"/>
    <n v="200"/>
    <n v="120"/>
    <x v="1047"/>
    <d v="2016-04-15T00:00:00"/>
    <n v="1"/>
    <m/>
    <m/>
  </r>
  <r>
    <x v="162"/>
    <x v="2189"/>
    <s v="16190-2"/>
    <n v="5"/>
    <n v="5"/>
    <x v="1048"/>
    <d v="2016-04-15T00:00:00"/>
    <n v="1"/>
    <m/>
    <m/>
  </r>
  <r>
    <x v="8"/>
    <x v="1655"/>
    <s v="16152-1"/>
    <n v="35"/>
    <n v="35"/>
    <x v="1048"/>
    <d v="2016-04-15T00:00:00"/>
    <n v="1"/>
    <m/>
    <m/>
  </r>
  <r>
    <x v="559"/>
    <x v="713"/>
    <s v="16224-1"/>
    <n v="10"/>
    <n v="10"/>
    <x v="1048"/>
    <d v="2016-04-18T00:00:00"/>
    <n v="1"/>
    <m/>
    <m/>
  </r>
  <r>
    <x v="570"/>
    <x v="2190"/>
    <s v="16202-1"/>
    <n v="50"/>
    <n v="50"/>
    <x v="1048"/>
    <d v="2016-04-18T00:00:00"/>
    <n v="1"/>
    <m/>
    <m/>
  </r>
  <r>
    <x v="33"/>
    <x v="1917"/>
    <s v="16173-1"/>
    <n v="400"/>
    <n v="400"/>
    <x v="1049"/>
    <d v="2016-04-18T00:00:00"/>
    <n v="1"/>
    <m/>
    <m/>
  </r>
  <r>
    <x v="33"/>
    <x v="1897"/>
    <s v="2"/>
    <n v="390"/>
    <n v="396"/>
    <x v="1049"/>
    <d v="2016-04-18T00:00:00"/>
    <n v="1"/>
    <m/>
    <m/>
  </r>
  <r>
    <x v="544"/>
    <x v="106"/>
    <s v="15881-5"/>
    <n v="25"/>
    <n v="25"/>
    <x v="1049"/>
    <d v="2016-04-15T00:00:00"/>
    <n v="1"/>
    <m/>
    <m/>
  </r>
  <r>
    <x v="290"/>
    <x v="1419"/>
    <s v="16143-1"/>
    <n v="16000"/>
    <n v="16032"/>
    <x v="1049"/>
    <d v="2016-04-15T00:00:00"/>
    <n v="1"/>
    <m/>
    <m/>
  </r>
  <r>
    <x v="191"/>
    <x v="446"/>
    <s v="16210-1"/>
    <n v="12"/>
    <n v="12"/>
    <x v="1049"/>
    <d v="2016-04-14T00:00:00"/>
    <n v="1"/>
    <m/>
    <m/>
  </r>
  <r>
    <x v="15"/>
    <x v="52"/>
    <s v="16139-3"/>
    <n v="8"/>
    <n v="8"/>
    <x v="1050"/>
    <d v="2016-04-18T00:00:00"/>
    <n v="1"/>
    <m/>
    <m/>
  </r>
  <r>
    <x v="15"/>
    <x v="556"/>
    <s v="16040-1"/>
    <n v="5"/>
    <n v="5"/>
    <x v="1050"/>
    <d v="2016-04-25T00:00:00"/>
    <n v="1"/>
    <m/>
    <m/>
  </r>
  <r>
    <x v="571"/>
    <x v="2191"/>
    <s v="16194-3"/>
    <n v="3"/>
    <n v="3"/>
    <x v="1050"/>
    <d v="2016-04-20T00:00:00"/>
    <n v="1"/>
    <m/>
    <m/>
  </r>
  <r>
    <x v="60"/>
    <x v="374"/>
    <s v="15816-2"/>
    <n v="300"/>
    <n v="300"/>
    <x v="1050"/>
    <d v="2016-04-15T00:00:00"/>
    <n v="1"/>
    <m/>
    <m/>
  </r>
  <r>
    <x v="140"/>
    <x v="347"/>
    <s v="16177-2"/>
    <n v="500"/>
    <n v="500"/>
    <x v="1051"/>
    <d v="2016-04-18T00:00:00"/>
    <n v="1"/>
    <m/>
    <m/>
  </r>
  <r>
    <x v="475"/>
    <x v="422"/>
    <s v="16135-4"/>
    <n v="15"/>
    <n v="15"/>
    <x v="1051"/>
    <d v="2016-04-20T00:00:00"/>
    <n v="1"/>
    <m/>
    <m/>
  </r>
  <r>
    <x v="291"/>
    <x v="261"/>
    <s v="16140-1"/>
    <n v="12"/>
    <n v="12"/>
    <x v="1051"/>
    <d v="2016-04-19T00:00:00"/>
    <n v="1"/>
    <m/>
    <m/>
  </r>
  <r>
    <x v="210"/>
    <x v="1934"/>
    <s v="16136-1"/>
    <n v="100"/>
    <n v="100"/>
    <x v="1051"/>
    <d v="2016-04-06T00:00:00"/>
    <n v="1"/>
    <m/>
    <s v="CUSOMER SUPPLY BOARD LATE"/>
  </r>
  <r>
    <x v="572"/>
    <x v="2192"/>
    <s v="16223-1"/>
    <n v="5"/>
    <n v="5"/>
    <x v="1051"/>
    <d v="2016-04-18T00:00:00"/>
    <n v="1"/>
    <m/>
    <m/>
  </r>
  <r>
    <x v="455"/>
    <x v="1727"/>
    <s v="16111-3"/>
    <n v="250"/>
    <n v="250"/>
    <x v="1051"/>
    <d v="2016-04-28T00:00:00"/>
    <n v="1"/>
    <m/>
    <m/>
  </r>
  <r>
    <x v="15"/>
    <x v="858"/>
    <s v="16017-1"/>
    <n v="4"/>
    <n v="4"/>
    <x v="1051"/>
    <d v="2016-04-14T00:00:00"/>
    <n v="0"/>
    <n v="0"/>
    <s v="WE MISS TRAVELER"/>
  </r>
  <r>
    <x v="146"/>
    <x v="2193"/>
    <s v="16240-1"/>
    <n v="240"/>
    <n v="240"/>
    <x v="1051"/>
    <d v="2016-04-22T00:00:00"/>
    <n v="1"/>
    <m/>
    <m/>
  </r>
  <r>
    <x v="569"/>
    <x v="2103"/>
    <s v="16272-1"/>
    <n v="3"/>
    <n v="3"/>
    <x v="1052"/>
    <d v="2016-04-18T00:00:00"/>
    <n v="1"/>
    <m/>
    <s v="PICKUP"/>
  </r>
  <r>
    <x v="433"/>
    <x v="2183"/>
    <s v="16066-2"/>
    <n v="25"/>
    <n v="25"/>
    <x v="1052"/>
    <d v="2016-04-22T00:00:00"/>
    <n v="1"/>
    <m/>
    <m/>
  </r>
  <r>
    <x v="15"/>
    <x v="556"/>
    <s v="16054-2"/>
    <n v="5"/>
    <n v="5"/>
    <x v="1052"/>
    <d v="2016-04-25T00:00:00"/>
    <n v="1"/>
    <m/>
    <m/>
  </r>
  <r>
    <x v="15"/>
    <x v="57"/>
    <s v="16054-1"/>
    <n v="25"/>
    <n v="25"/>
    <x v="1052"/>
    <d v="2016-04-25T00:00:00"/>
    <n v="1"/>
    <m/>
    <m/>
  </r>
  <r>
    <x v="63"/>
    <x v="214"/>
    <s v="16147-1"/>
    <n v="10000"/>
    <n v="10080"/>
    <x v="1052"/>
    <d v="2016-01-14T00:00:00"/>
    <n v="1"/>
    <m/>
    <s v="HOLD MONEY PROBLEM"/>
  </r>
  <r>
    <x v="6"/>
    <x v="599"/>
    <s v="16192-2"/>
    <n v="50"/>
    <n v="50"/>
    <x v="1052"/>
    <d v="2016-04-21T00:00:00"/>
    <n v="1"/>
    <m/>
    <m/>
  </r>
  <r>
    <x v="564"/>
    <x v="2194"/>
    <s v="16182-3"/>
    <n v="2"/>
    <n v="2"/>
    <x v="1052"/>
    <d v="2016-04-22T00:00:00"/>
    <n v="1"/>
    <m/>
    <m/>
  </r>
  <r>
    <x v="18"/>
    <x v="1814"/>
    <s v="16042-2"/>
    <n v="225"/>
    <n v="225"/>
    <x v="1052"/>
    <d v="2016-05-03T00:00:00"/>
    <n v="1"/>
    <m/>
    <m/>
  </r>
  <r>
    <x v="66"/>
    <x v="736"/>
    <s v="16095-1"/>
    <n v="200"/>
    <n v="78"/>
    <x v="1052"/>
    <d v="2016-04-06T00:00:00"/>
    <n v="1"/>
    <m/>
    <s v="WE ALL REDY SHIP 120"/>
  </r>
  <r>
    <x v="25"/>
    <x v="287"/>
    <s v="16090-3"/>
    <n v="50"/>
    <n v="24"/>
    <x v="1052"/>
    <d v="2016-04-15T00:00:00"/>
    <n v="1"/>
    <m/>
    <s v="CUSTOMER AWARE; OEM STOPPED MAKING"/>
  </r>
  <r>
    <x v="15"/>
    <x v="913"/>
    <s v="16071-3"/>
    <n v="250"/>
    <n v="42"/>
    <x v="1052"/>
    <d v="2016-04-19T00:00:00"/>
    <n v="1"/>
    <m/>
    <m/>
  </r>
  <r>
    <x v="15"/>
    <x v="57"/>
    <s v="16055-1"/>
    <n v="25"/>
    <n v="25"/>
    <x v="1053"/>
    <d v="2016-04-25T00:00:00"/>
    <n v="1"/>
    <m/>
    <m/>
  </r>
  <r>
    <x v="55"/>
    <x v="346"/>
    <s v="16208-1"/>
    <n v="100"/>
    <n v="100"/>
    <x v="1053"/>
    <d v="2016-04-22T00:00:00"/>
    <n v="1"/>
    <m/>
    <m/>
  </r>
  <r>
    <x v="564"/>
    <x v="2195"/>
    <s v="16189-1"/>
    <n v="100"/>
    <n v="100"/>
    <x v="1053"/>
    <d v="2016-04-12T00:00:00"/>
    <n v="0"/>
    <m/>
    <s v="SIGN BY SHIPPING BY MISTAKE AND CLOSE "/>
  </r>
  <r>
    <x v="66"/>
    <x v="231"/>
    <s v="16196-1"/>
    <n v="50"/>
    <n v="59"/>
    <x v="1053"/>
    <d v="2016-04-25T00:00:00"/>
    <n v="1"/>
    <m/>
    <m/>
  </r>
  <r>
    <x v="66"/>
    <x v="736"/>
    <s v="16095-1"/>
    <n v="200"/>
    <n v="27"/>
    <x v="1053"/>
    <d v="2016-04-08T00:00:00"/>
    <n v="1"/>
    <m/>
    <s v="CUSTOMER DATE IS NOT HARD"/>
  </r>
  <r>
    <x v="353"/>
    <x v="692"/>
    <s v="16278-1"/>
    <n v="1"/>
    <n v="1"/>
    <x v="1053"/>
    <d v="2016-04-26T00:00:00"/>
    <n v="1"/>
    <m/>
    <m/>
  </r>
  <r>
    <x v="572"/>
    <x v="2196"/>
    <s v="16253-1"/>
    <n v="5"/>
    <n v="5"/>
    <x v="1053"/>
    <d v="2016-04-20T00:00:00"/>
    <n v="1"/>
    <m/>
    <m/>
  </r>
  <r>
    <x v="15"/>
    <x v="562"/>
    <s v="16139-1"/>
    <n v="6"/>
    <n v="6"/>
    <x v="1054"/>
    <d v="2016-04-26T00:00:00"/>
    <n v="1"/>
    <m/>
    <m/>
  </r>
  <r>
    <x v="391"/>
    <x v="2109"/>
    <s v="16274-1"/>
    <n v="1"/>
    <n v="1"/>
    <x v="1054"/>
    <d v="2016-04-25T00:00:00"/>
    <n v="1"/>
    <m/>
    <m/>
  </r>
  <r>
    <x v="550"/>
    <x v="2135"/>
    <s v="16153-3"/>
    <n v="50"/>
    <n v="50"/>
    <x v="1054"/>
    <d v="2016-04-22T00:00:00"/>
    <n v="1"/>
    <m/>
    <m/>
  </r>
  <r>
    <x v="29"/>
    <x v="255"/>
    <s v="16234-1"/>
    <n v="200"/>
    <n v="200"/>
    <x v="1054"/>
    <d v="2016-04-22T00:00:00"/>
    <n v="1"/>
    <m/>
    <m/>
  </r>
  <r>
    <x v="6"/>
    <x v="555"/>
    <s v="16227-1"/>
    <n v="50"/>
    <n v="50"/>
    <x v="1054"/>
    <d v="2016-04-22T00:00:00"/>
    <n v="1"/>
    <m/>
    <m/>
  </r>
  <r>
    <x v="191"/>
    <x v="439"/>
    <s v="16001-1"/>
    <n v="150"/>
    <n v="150"/>
    <x v="1054"/>
    <d v="2016-04-22T00:00:00"/>
    <n v="1"/>
    <m/>
    <m/>
  </r>
  <r>
    <x v="18"/>
    <x v="677"/>
    <s v="16215-1"/>
    <n v="25"/>
    <n v="25"/>
    <x v="1054"/>
    <d v="2016-04-25T00:00:00"/>
    <n v="1"/>
    <m/>
    <m/>
  </r>
  <r>
    <x v="18"/>
    <x v="2049"/>
    <s v="2"/>
    <n v="25"/>
    <n v="25"/>
    <x v="1054"/>
    <d v="2016-04-25T00:00:00"/>
    <n v="1"/>
    <m/>
    <m/>
  </r>
  <r>
    <x v="530"/>
    <x v="2197"/>
    <s v="7"/>
    <n v="20"/>
    <n v="20"/>
    <x v="1054"/>
    <d v="2016-04-22T00:00:00"/>
    <n v="1"/>
    <m/>
    <m/>
  </r>
  <r>
    <x v="530"/>
    <x v="2198"/>
    <s v="8"/>
    <n v="20"/>
    <n v="20"/>
    <x v="1054"/>
    <d v="2016-04-22T00:00:00"/>
    <n v="1"/>
    <m/>
    <m/>
  </r>
  <r>
    <x v="530"/>
    <x v="1627"/>
    <s v="9"/>
    <n v="20"/>
    <n v="20"/>
    <x v="1054"/>
    <d v="2016-04-22T00:00:00"/>
    <n v="1"/>
    <m/>
    <m/>
  </r>
  <r>
    <x v="15"/>
    <x v="913"/>
    <s v="16071-3"/>
    <n v="250"/>
    <n v="21"/>
    <x v="1055"/>
    <d v="2016-04-15T00:00:00"/>
    <n v="1"/>
    <m/>
    <s v="WE SHIP 42 ALL READY "/>
  </r>
  <r>
    <x v="405"/>
    <x v="1541"/>
    <s v="16008-3"/>
    <n v="250"/>
    <n v="250"/>
    <x v="1055"/>
    <d v="2016-04-25T00:00:00"/>
    <n v="1"/>
    <m/>
    <m/>
  </r>
  <r>
    <x v="258"/>
    <x v="500"/>
    <s v="16195-1"/>
    <n v="10"/>
    <n v="10"/>
    <x v="1055"/>
    <d v="2016-04-28T00:00:00"/>
    <n v="1"/>
    <m/>
    <m/>
  </r>
  <r>
    <x v="73"/>
    <x v="155"/>
    <s v="16141-3"/>
    <n v="75"/>
    <n v="75"/>
    <x v="1055"/>
    <d v="2016-04-29T00:00:00"/>
    <n v="1"/>
    <m/>
    <m/>
  </r>
  <r>
    <x v="564"/>
    <x v="1758"/>
    <s v="16184-3"/>
    <n v="2"/>
    <n v="2"/>
    <x v="1055"/>
    <d v="2016-04-22T00:00:00"/>
    <n v="1"/>
    <m/>
    <m/>
  </r>
  <r>
    <x v="564"/>
    <x v="2199"/>
    <s v="16185-3"/>
    <n v="2"/>
    <n v="2"/>
    <x v="1055"/>
    <d v="2016-04-22T00:00:00"/>
    <n v="1"/>
    <m/>
    <m/>
  </r>
  <r>
    <x v="564"/>
    <x v="2200"/>
    <s v="16186-3"/>
    <n v="2"/>
    <n v="2"/>
    <x v="1055"/>
    <d v="2016-04-22T00:00:00"/>
    <n v="1"/>
    <m/>
    <m/>
  </r>
  <r>
    <x v="564"/>
    <x v="2201"/>
    <s v="16187-3"/>
    <n v="2"/>
    <n v="2"/>
    <x v="1055"/>
    <d v="2016-04-22T00:00:00"/>
    <n v="1"/>
    <m/>
    <m/>
  </r>
  <r>
    <x v="564"/>
    <x v="2202"/>
    <s v="16188-3"/>
    <n v="2"/>
    <n v="2"/>
    <x v="1055"/>
    <d v="2016-04-28T00:00:00"/>
    <n v="1"/>
    <m/>
    <m/>
  </r>
  <r>
    <x v="409"/>
    <x v="2186"/>
    <s v="16082-4"/>
    <n v="28"/>
    <n v="26"/>
    <x v="1055"/>
    <d v="2016-04-30T00:00:00"/>
    <n v="1"/>
    <m/>
    <s v="WE ALL REDY SHIP 2PCS AS FIRST ARTICLE"/>
  </r>
  <r>
    <x v="10"/>
    <x v="1565"/>
    <s v="15990-2"/>
    <n v="62"/>
    <n v="62"/>
    <x v="1056"/>
    <d v="2016-05-10T00:00:00"/>
    <n v="1"/>
    <m/>
    <m/>
  </r>
  <r>
    <x v="8"/>
    <x v="849"/>
    <s v="16236-1"/>
    <n v="40"/>
    <n v="40"/>
    <x v="1056"/>
    <d v="2016-04-27T00:00:00"/>
    <n v="1"/>
    <m/>
    <m/>
  </r>
  <r>
    <x v="374"/>
    <x v="1443"/>
    <s v="16169-3"/>
    <n v="25"/>
    <n v="25"/>
    <x v="1056"/>
    <d v="2016-04-26T00:00:00"/>
    <n v="1"/>
    <m/>
    <m/>
  </r>
  <r>
    <x v="16"/>
    <x v="2203"/>
    <s v="16214-1"/>
    <n v="4"/>
    <n v="4"/>
    <x v="1056"/>
    <d v="2016-04-28T00:00:00"/>
    <n v="1"/>
    <m/>
    <m/>
  </r>
  <r>
    <x v="29"/>
    <x v="254"/>
    <s v="16250-1"/>
    <n v="200"/>
    <n v="500"/>
    <x v="1056"/>
    <d v="2016-05-06T00:00:00"/>
    <n v="1"/>
    <m/>
    <m/>
  </r>
  <r>
    <x v="391"/>
    <x v="2109"/>
    <s v="16277-1"/>
    <n v="1"/>
    <n v="1"/>
    <x v="1056"/>
    <d v="2016-04-26T00:00:00"/>
    <n v="1"/>
    <m/>
    <m/>
  </r>
  <r>
    <x v="391"/>
    <x v="2109"/>
    <s v="2"/>
    <n v="1"/>
    <n v="1"/>
    <x v="1056"/>
    <d v="2016-04-26T00:00:00"/>
    <n v="1"/>
    <m/>
    <m/>
  </r>
  <r>
    <x v="66"/>
    <x v="2204"/>
    <s v="16267-2"/>
    <n v="10"/>
    <n v="10"/>
    <x v="1056"/>
    <d v="2016-04-25T00:00:00"/>
    <n v="1"/>
    <m/>
    <m/>
  </r>
  <r>
    <x v="15"/>
    <x v="33"/>
    <s v="16260-2"/>
    <n v="10"/>
    <n v="10"/>
    <x v="1057"/>
    <d v="2016-05-04T00:00:00"/>
    <n v="1"/>
    <m/>
    <m/>
  </r>
  <r>
    <x v="55"/>
    <x v="2205"/>
    <s v="16255-1"/>
    <n v="5"/>
    <n v="5"/>
    <x v="1057"/>
    <d v="2016-05-02T00:00:00"/>
    <n v="1"/>
    <m/>
    <m/>
  </r>
  <r>
    <x v="364"/>
    <x v="1361"/>
    <s v="16171-3"/>
    <n v="100"/>
    <n v="100"/>
    <x v="1057"/>
    <d v="2016-05-02T00:00:00"/>
    <n v="1"/>
    <m/>
    <m/>
  </r>
  <r>
    <x v="475"/>
    <x v="197"/>
    <s v="16026-11"/>
    <n v="6"/>
    <n v="6"/>
    <x v="1058"/>
    <d v="2016-04-29T00:00:00"/>
    <n v="1"/>
    <m/>
    <m/>
  </r>
  <r>
    <x v="55"/>
    <x v="108"/>
    <s v="16266-1"/>
    <n v="25"/>
    <n v="25"/>
    <x v="1058"/>
    <d v="2016-04-27T00:00:00"/>
    <n v="1"/>
    <m/>
    <m/>
  </r>
  <r>
    <x v="25"/>
    <x v="287"/>
    <s v="16090-3"/>
    <n v="50"/>
    <n v="26"/>
    <x v="1058"/>
    <d v="2016-04-15T00:00:00"/>
    <n v="1"/>
    <m/>
    <s v="WE ALL REDY SHIP 24"/>
  </r>
  <r>
    <x v="15"/>
    <x v="562"/>
    <s v="16054-36"/>
    <n v="5"/>
    <n v="5"/>
    <x v="1058"/>
    <d v="2016-05-06T00:00:00"/>
    <n v="1"/>
    <m/>
    <m/>
  </r>
  <r>
    <x v="95"/>
    <x v="111"/>
    <s v="16193-2"/>
    <n v="75"/>
    <n v="75"/>
    <x v="1058"/>
    <d v="2016-04-26T00:00:00"/>
    <n v="1"/>
    <m/>
    <s v="DATE NOT HARD"/>
  </r>
  <r>
    <x v="571"/>
    <x v="2191"/>
    <s v="16194-4"/>
    <n v="500"/>
    <n v="540"/>
    <x v="1058"/>
    <d v="2016-04-27T00:00:00"/>
    <n v="1"/>
    <m/>
    <m/>
  </r>
  <r>
    <x v="33"/>
    <x v="1894"/>
    <s v="16242-1"/>
    <n v="208"/>
    <n v="208"/>
    <x v="1058"/>
    <d v="2016-05-02T00:00:00"/>
    <n v="1"/>
    <m/>
    <m/>
  </r>
  <r>
    <x v="33"/>
    <x v="169"/>
    <s v="2"/>
    <n v="104"/>
    <n v="104"/>
    <x v="1058"/>
    <d v="2016-05-02T00:00:00"/>
    <n v="1"/>
    <m/>
    <m/>
  </r>
  <r>
    <x v="33"/>
    <x v="169"/>
    <s v="3"/>
    <n v="104"/>
    <n v="104"/>
    <x v="1058"/>
    <d v="2016-05-02T00:00:00"/>
    <n v="1"/>
    <m/>
    <m/>
  </r>
  <r>
    <x v="395"/>
    <x v="1477"/>
    <s v="16165-2"/>
    <n v="100"/>
    <n v="100"/>
    <x v="1058"/>
    <d v="2016-05-02T00:00:00"/>
    <n v="1"/>
    <m/>
    <m/>
  </r>
  <r>
    <x v="395"/>
    <x v="1668"/>
    <s v="16166-3"/>
    <n v="50"/>
    <n v="50"/>
    <x v="1058"/>
    <d v="2016-05-02T00:00:00"/>
    <n v="1"/>
    <m/>
    <m/>
  </r>
  <r>
    <x v="55"/>
    <x v="195"/>
    <s v="16247-1"/>
    <n v="25"/>
    <n v="25"/>
    <x v="1059"/>
    <d v="2016-04-29T00:00:00"/>
    <n v="1"/>
    <m/>
    <m/>
  </r>
  <r>
    <x v="15"/>
    <x v="2206"/>
    <s v="16260-3"/>
    <n v="25"/>
    <n v="25"/>
    <x v="1060"/>
    <d v="2016-05-04T00:00:00"/>
    <n v="1"/>
    <m/>
    <m/>
  </r>
  <r>
    <x v="53"/>
    <x v="939"/>
    <s v="16238-1"/>
    <n v="20"/>
    <n v="20"/>
    <x v="1060"/>
    <d v="2016-05-03T00:00:00"/>
    <n v="1"/>
    <m/>
    <m/>
  </r>
  <r>
    <x v="53"/>
    <x v="928"/>
    <s v="2"/>
    <n v="50"/>
    <n v="50"/>
    <x v="1060"/>
    <d v="2016-05-03T00:00:00"/>
    <n v="1"/>
    <m/>
    <m/>
  </r>
  <r>
    <x v="53"/>
    <x v="215"/>
    <s v="3"/>
    <n v="75"/>
    <n v="75"/>
    <x v="1060"/>
    <d v="2016-05-03T00:00:00"/>
    <n v="1"/>
    <m/>
    <m/>
  </r>
  <r>
    <x v="53"/>
    <x v="1181"/>
    <s v="5"/>
    <n v="50"/>
    <n v="50"/>
    <x v="1060"/>
    <d v="2016-05-03T00:00:00"/>
    <n v="1"/>
    <m/>
    <m/>
  </r>
  <r>
    <x v="118"/>
    <x v="2207"/>
    <s v="16107-1"/>
    <n v="50"/>
    <n v="50"/>
    <x v="1060"/>
    <d v="2016-03-28T00:00:00"/>
    <n v="0"/>
    <m/>
    <s v="WE FORGOT TO SHIP"/>
  </r>
  <r>
    <x v="6"/>
    <x v="657"/>
    <s v="16192-1"/>
    <n v="50"/>
    <n v="52"/>
    <x v="1061"/>
    <d v="2016-05-02T00:00:00"/>
    <n v="1"/>
    <m/>
    <m/>
  </r>
  <r>
    <x v="433"/>
    <x v="2208"/>
    <s v="16258-1"/>
    <n v="5"/>
    <n v="5"/>
    <x v="1062"/>
    <d v="2016-05-05T00:00:00"/>
    <n v="1"/>
    <m/>
    <m/>
  </r>
  <r>
    <x v="123"/>
    <x v="1244"/>
    <s v="16249-1"/>
    <n v="100"/>
    <n v="100"/>
    <x v="1062"/>
    <d v="2016-05-06T00:00:00"/>
    <n v="1"/>
    <m/>
    <m/>
  </r>
  <r>
    <x v="405"/>
    <x v="1541"/>
    <s v="16130-3"/>
    <n v="250"/>
    <n v="250"/>
    <x v="1062"/>
    <d v="2016-05-06T00:00:00"/>
    <n v="1"/>
    <m/>
    <m/>
  </r>
  <r>
    <x v="90"/>
    <x v="676"/>
    <s v="16297-1"/>
    <n v="400"/>
    <n v="400"/>
    <x v="1062"/>
    <d v="2016-05-09T00:00:00"/>
    <n v="1"/>
    <m/>
    <m/>
  </r>
  <r>
    <x v="53"/>
    <x v="932"/>
    <s v="16248-1"/>
    <n v="100"/>
    <n v="100"/>
    <x v="1062"/>
    <d v="2016-05-06T00:00:00"/>
    <n v="1"/>
    <m/>
    <m/>
  </r>
  <r>
    <x v="95"/>
    <x v="725"/>
    <s v="16004-2"/>
    <n v="25"/>
    <n v="25"/>
    <x v="1062"/>
    <d v="2016-05-11T00:00:00"/>
    <n v="1"/>
    <m/>
    <m/>
  </r>
  <r>
    <x v="29"/>
    <x v="403"/>
    <s v="16251-1"/>
    <n v="100"/>
    <n v="100"/>
    <x v="1062"/>
    <d v="2016-05-06T00:00:00"/>
    <n v="1"/>
    <m/>
    <m/>
  </r>
  <r>
    <x v="567"/>
    <x v="692"/>
    <s v="16304-1"/>
    <n v="60"/>
    <n v="60"/>
    <x v="1062"/>
    <d v="2016-05-05T00:00:00"/>
    <n v="1"/>
    <m/>
    <m/>
  </r>
  <r>
    <x v="90"/>
    <x v="1358"/>
    <s v="16319-1"/>
    <n v="350"/>
    <n v="350"/>
    <x v="1062"/>
    <d v="2016-05-05T00:00:00"/>
    <n v="1"/>
    <m/>
    <m/>
  </r>
  <r>
    <x v="90"/>
    <x v="229"/>
    <s v="2"/>
    <n v="400"/>
    <n v="400"/>
    <x v="1062"/>
    <d v="2016-05-05T00:00:00"/>
    <n v="1"/>
    <m/>
    <m/>
  </r>
  <r>
    <x v="564"/>
    <x v="2209"/>
    <s v="16181-3"/>
    <n v="2"/>
    <n v="2"/>
    <x v="1062"/>
    <d v="2016-04-29T00:00:00"/>
    <n v="1"/>
    <m/>
    <s v="PARTS LONG LEAD; CUSTOMER AWARE"/>
  </r>
  <r>
    <x v="55"/>
    <x v="1792"/>
    <s v="16279-1"/>
    <n v="5"/>
    <n v="5"/>
    <x v="1062"/>
    <d v="2016-05-03T00:00:00"/>
    <n v="1"/>
    <m/>
    <m/>
  </r>
  <r>
    <x v="433"/>
    <x v="2163"/>
    <s v="16167-2"/>
    <n v="100"/>
    <n v="99"/>
    <x v="1062"/>
    <d v="2016-05-05T00:00:00"/>
    <n v="1"/>
    <m/>
    <s v="WE SHIP 5 ASSY FOR APPROVAL"/>
  </r>
  <r>
    <x v="210"/>
    <x v="2210"/>
    <s v="16303-1"/>
    <n v="10"/>
    <n v="10"/>
    <x v="1062"/>
    <d v="2016-05-03T00:00:00"/>
    <n v="1"/>
    <m/>
    <m/>
  </r>
  <r>
    <x v="573"/>
    <x v="2211"/>
    <s v="16315-1"/>
    <n v="2"/>
    <n v="2"/>
    <x v="1062"/>
    <d v="2016-05-03T00:00:00"/>
    <n v="1"/>
    <m/>
    <m/>
  </r>
  <r>
    <x v="564"/>
    <x v="2212"/>
    <s v="16271-3"/>
    <n v="5"/>
    <n v="5"/>
    <x v="1063"/>
    <d v="2016-04-29T00:00:00"/>
    <n v="0"/>
    <m/>
    <s v="CUSTOMER FORGOT TO SEND PO"/>
  </r>
  <r>
    <x v="15"/>
    <x v="556"/>
    <s v="16071-3"/>
    <n v="5"/>
    <n v="5"/>
    <x v="1063"/>
    <d v="2016-05-09T00:00:00"/>
    <n v="1"/>
    <m/>
    <m/>
  </r>
  <r>
    <x v="18"/>
    <x v="1519"/>
    <s v="16294-1"/>
    <n v="25"/>
    <n v="25"/>
    <x v="1063"/>
    <d v="2016-05-04T00:00:00"/>
    <n v="1"/>
    <m/>
    <m/>
  </r>
  <r>
    <x v="33"/>
    <x v="169"/>
    <s v="16295-2"/>
    <n v="100"/>
    <n v="100"/>
    <x v="1063"/>
    <d v="2016-05-19T00:00:00"/>
    <n v="1"/>
    <m/>
    <m/>
  </r>
  <r>
    <x v="564"/>
    <x v="2213"/>
    <s v="16262-3"/>
    <n v="6"/>
    <n v="6"/>
    <x v="1064"/>
    <d v="2016-05-13T00:00:00"/>
    <n v="1"/>
    <m/>
    <m/>
  </r>
  <r>
    <x v="564"/>
    <x v="2214"/>
    <s v="16263-3"/>
    <n v="4"/>
    <n v="4"/>
    <x v="1064"/>
    <d v="2016-05-13T00:00:00"/>
    <n v="1"/>
    <m/>
    <m/>
  </r>
  <r>
    <x v="574"/>
    <x v="2000"/>
    <s v="16284-1"/>
    <n v="3"/>
    <n v="3"/>
    <x v="1064"/>
    <d v="2016-05-05T00:00:00"/>
    <n v="1"/>
    <m/>
    <m/>
  </r>
  <r>
    <x v="575"/>
    <x v="2215"/>
    <s v="16129-2"/>
    <n v="25"/>
    <n v="23"/>
    <x v="1064"/>
    <d v="2016-05-13T00:00:00"/>
    <n v="1"/>
    <m/>
    <m/>
  </r>
  <r>
    <x v="105"/>
    <x v="1864"/>
    <s v="16172-1"/>
    <n v="2500"/>
    <n v="2500"/>
    <x v="1065"/>
    <d v="2016-05-09T00:00:00"/>
    <n v="1"/>
    <m/>
    <m/>
  </r>
  <r>
    <x v="210"/>
    <x v="1934"/>
    <s v="16291-1"/>
    <n v="87"/>
    <n v="87"/>
    <x v="1065"/>
    <d v="2016-05-12T00:00:00"/>
    <n v="1"/>
    <m/>
    <m/>
  </r>
  <r>
    <x v="90"/>
    <x v="200"/>
    <s v="16061-2"/>
    <n v="300"/>
    <n v="300"/>
    <x v="1066"/>
    <d v="2016-05-13T00:00:00"/>
    <n v="1"/>
    <m/>
    <m/>
  </r>
  <r>
    <x v="15"/>
    <x v="556"/>
    <s v="16156-1"/>
    <n v="10"/>
    <n v="10"/>
    <x v="1067"/>
    <d v="2016-05-27T00:00:00"/>
    <n v="1"/>
    <m/>
    <m/>
  </r>
  <r>
    <x v="15"/>
    <x v="223"/>
    <s v="16241-1"/>
    <n v="5"/>
    <n v="5"/>
    <x v="1067"/>
    <d v="2016-06-03T00:00:00"/>
    <n v="1"/>
    <m/>
    <m/>
  </r>
  <r>
    <x v="15"/>
    <x v="913"/>
    <s v="16071-3"/>
    <n v="250"/>
    <n v="105"/>
    <x v="1067"/>
    <d v="2016-04-19T00:00:00"/>
    <n v="1"/>
    <m/>
    <s v="LONG LEAD PART; CUSTOMER MADE ENGINEERING CHANGES"/>
  </r>
  <r>
    <x v="395"/>
    <x v="2216"/>
    <s v="16164-3"/>
    <n v="25"/>
    <n v="25"/>
    <x v="1067"/>
    <d v="2016-05-02T00:00:00"/>
    <n v="1"/>
    <m/>
    <s v="INSUFFICIENT CUSTOMER INFORMATION"/>
  </r>
  <r>
    <x v="104"/>
    <x v="382"/>
    <s v="16301-1"/>
    <n v="15"/>
    <n v="15"/>
    <x v="1068"/>
    <d v="2016-05-10T00:00:00"/>
    <n v="1"/>
    <m/>
    <m/>
  </r>
  <r>
    <x v="187"/>
    <x v="1241"/>
    <s v="16162-3"/>
    <n v="500"/>
    <n v="500"/>
    <x v="1068"/>
    <d v="2016-05-17T00:00:00"/>
    <n v="1"/>
    <m/>
    <m/>
  </r>
  <r>
    <x v="90"/>
    <x v="1705"/>
    <s v="16191-1"/>
    <n v="100"/>
    <n v="100"/>
    <x v="1068"/>
    <d v="2016-05-17T00:00:00"/>
    <n v="1"/>
    <m/>
    <m/>
  </r>
  <r>
    <x v="63"/>
    <x v="171"/>
    <s v="16257-1"/>
    <n v="10000"/>
    <n v="10080"/>
    <x v="1068"/>
    <d v="2016-05-12T00:00:00"/>
    <n v="1"/>
    <m/>
    <m/>
  </r>
  <r>
    <x v="139"/>
    <x v="96"/>
    <s v="16292-2"/>
    <n v="2"/>
    <n v="2"/>
    <x v="1069"/>
    <d v="2016-05-19T00:00:00"/>
    <n v="1"/>
    <m/>
    <s v="5570"/>
  </r>
  <r>
    <x v="461"/>
    <x v="1623"/>
    <s v="16246-3"/>
    <n v="40"/>
    <n v="40"/>
    <x v="1069"/>
    <d v="2016-05-16T00:00:00"/>
    <n v="1"/>
    <m/>
    <m/>
  </r>
  <r>
    <x v="461"/>
    <x v="1624"/>
    <s v="16245-3"/>
    <n v="30"/>
    <n v="30"/>
    <x v="1069"/>
    <d v="2016-05-16T00:00:00"/>
    <n v="1"/>
    <m/>
    <m/>
  </r>
  <r>
    <x v="182"/>
    <x v="2217"/>
    <s v="16349-1"/>
    <n v="5"/>
    <n v="5"/>
    <x v="1069"/>
    <d v="2016-05-12T00:00:00"/>
    <n v="1"/>
    <m/>
    <m/>
  </r>
  <r>
    <x v="178"/>
    <x v="2218"/>
    <s v="16334-3"/>
    <n v="10"/>
    <n v="10"/>
    <x v="1069"/>
    <d v="2016-05-16T00:00:00"/>
    <n v="1"/>
    <m/>
    <m/>
  </r>
  <r>
    <x v="373"/>
    <x v="2219"/>
    <s v="16348-3"/>
    <n v="15"/>
    <n v="15"/>
    <x v="1069"/>
    <d v="2016-05-13T00:00:00"/>
    <n v="1"/>
    <m/>
    <m/>
  </r>
  <r>
    <x v="576"/>
    <x v="2220"/>
    <s v="16275-2"/>
    <n v="50"/>
    <n v="50"/>
    <x v="1069"/>
    <d v="2016-05-12T00:00:00"/>
    <n v="1"/>
    <m/>
    <m/>
  </r>
  <r>
    <x v="15"/>
    <x v="182"/>
    <s v="16260-1"/>
    <n v="15"/>
    <n v="15"/>
    <x v="1070"/>
    <d v="2016-05-18T00:00:00"/>
    <n v="1"/>
    <m/>
    <m/>
  </r>
  <r>
    <x v="18"/>
    <x v="96"/>
    <s v="16353-1"/>
    <n v="7"/>
    <n v="7"/>
    <x v="1070"/>
    <d v="2016-05-18T00:00:00"/>
    <n v="1"/>
    <m/>
    <s v="7262"/>
  </r>
  <r>
    <x v="191"/>
    <x v="439"/>
    <s v="16146-3"/>
    <n v="100"/>
    <n v="100"/>
    <x v="1066"/>
    <d v="2016-05-12T00:00:00"/>
    <n v="1"/>
    <m/>
    <m/>
  </r>
  <r>
    <x v="66"/>
    <x v="46"/>
    <s v="16269-1"/>
    <n v="200"/>
    <n v="200"/>
    <x v="1070"/>
    <d v="2016-05-16T00:00:00"/>
    <n v="1"/>
    <m/>
    <m/>
  </r>
  <r>
    <x v="15"/>
    <x v="913"/>
    <s v="16071-3"/>
    <n v="250"/>
    <n v="42"/>
    <x v="1070"/>
    <d v="2016-05-18T00:00:00"/>
    <n v="1"/>
    <m/>
    <m/>
  </r>
  <r>
    <x v="90"/>
    <x v="2158"/>
    <s v="16323-1"/>
    <n v="11"/>
    <n v="11"/>
    <x v="1070"/>
    <d v="2016-05-17T00:00:00"/>
    <n v="1"/>
    <m/>
    <m/>
  </r>
  <r>
    <x v="15"/>
    <x v="858"/>
    <s v="16155-1"/>
    <n v="26"/>
    <n v="26"/>
    <x v="1070"/>
    <d v="2016-06-01T00:00:00"/>
    <n v="1"/>
    <m/>
    <m/>
  </r>
  <r>
    <x v="520"/>
    <x v="2077"/>
    <s v="16273-1"/>
    <n v="48"/>
    <n v="48"/>
    <x v="1070"/>
    <d v="2016-05-18T00:00:00"/>
    <n v="1"/>
    <m/>
    <m/>
  </r>
  <r>
    <x v="414"/>
    <x v="1601"/>
    <s v="16282-3"/>
    <n v="200"/>
    <n v="200"/>
    <x v="1070"/>
    <d v="2016-05-16T00:00:00"/>
    <n v="1"/>
    <m/>
    <m/>
  </r>
  <r>
    <x v="18"/>
    <x v="2221"/>
    <s v="16298-1"/>
    <n v="25"/>
    <n v="25"/>
    <x v="1071"/>
    <d v="2016-05-17T00:00:00"/>
    <n v="1"/>
    <m/>
    <m/>
  </r>
  <r>
    <x v="15"/>
    <x v="182"/>
    <s v="16259-1"/>
    <n v="10"/>
    <n v="10"/>
    <x v="1072"/>
    <d v="2016-06-06T00:00:00"/>
    <n v="1"/>
    <m/>
    <m/>
  </r>
  <r>
    <x v="60"/>
    <x v="183"/>
    <s v="16290-1"/>
    <n v="150"/>
    <n v="150"/>
    <x v="1072"/>
    <d v="2016-05-19T00:00:00"/>
    <n v="1"/>
    <m/>
    <m/>
  </r>
  <r>
    <x v="33"/>
    <x v="531"/>
    <s v="16295-1"/>
    <n v="100"/>
    <n v="100"/>
    <x v="1072"/>
    <d v="2016-05-19T00:00:00"/>
    <n v="1"/>
    <m/>
    <m/>
  </r>
  <r>
    <x v="33"/>
    <x v="2222"/>
    <s v="3"/>
    <n v="250"/>
    <n v="252"/>
    <x v="1072"/>
    <d v="2016-05-19T00:00:00"/>
    <n v="1"/>
    <m/>
    <m/>
  </r>
  <r>
    <x v="572"/>
    <x v="2223"/>
    <s v="16343-1"/>
    <n v="5"/>
    <n v="5"/>
    <x v="1072"/>
    <d v="2016-05-19T00:00:00"/>
    <n v="1"/>
    <m/>
    <m/>
  </r>
  <r>
    <x v="41"/>
    <x v="717"/>
    <s v="16289-3"/>
    <n v="100"/>
    <n v="100"/>
    <x v="1072"/>
    <d v="2016-05-23T00:00:00"/>
    <n v="1"/>
    <m/>
    <m/>
  </r>
  <r>
    <x v="577"/>
    <x v="2037"/>
    <s v="16342-3"/>
    <n v="1"/>
    <n v="1"/>
    <x v="1072"/>
    <d v="2016-05-20T00:00:00"/>
    <n v="1"/>
    <m/>
    <m/>
  </r>
  <r>
    <x v="578"/>
    <x v="2059"/>
    <s v="16305-2"/>
    <n v="6"/>
    <n v="6"/>
    <x v="1072"/>
    <d v="2016-05-25T00:00:00"/>
    <n v="1"/>
    <m/>
    <m/>
  </r>
  <r>
    <x v="540"/>
    <x v="2103"/>
    <s v="16368-1"/>
    <n v="6"/>
    <n v="6"/>
    <x v="1072"/>
    <d v="2016-05-20T00:00:00"/>
    <n v="1"/>
    <m/>
    <m/>
  </r>
  <r>
    <x v="140"/>
    <x v="347"/>
    <s v="16299-2"/>
    <n v="394"/>
    <n v="395"/>
    <x v="1073"/>
    <d v="2016-05-19T00:00:00"/>
    <n v="1"/>
    <m/>
    <m/>
  </r>
  <r>
    <x v="495"/>
    <x v="2019"/>
    <s v="16222-3"/>
    <n v="520"/>
    <n v="518"/>
    <x v="1073"/>
    <d v="2016-05-19T00:00:00"/>
    <n v="1"/>
    <m/>
    <s v="WE SEND SAMPLE FOR APPROVAL"/>
  </r>
  <r>
    <x v="63"/>
    <x v="214"/>
    <s v="16352-1"/>
    <n v="10000"/>
    <n v="10080"/>
    <x v="1074"/>
    <d v="2016-05-20T00:00:00"/>
    <n v="1"/>
    <m/>
    <m/>
  </r>
  <r>
    <x v="349"/>
    <x v="2224"/>
    <s v="16231-3"/>
    <n v="75"/>
    <n v="75"/>
    <x v="1075"/>
    <d v="2016-05-20T00:00:00"/>
    <n v="1"/>
    <m/>
    <m/>
  </r>
  <r>
    <x v="349"/>
    <x v="2225"/>
    <s v="16232-3"/>
    <n v="75"/>
    <n v="75"/>
    <x v="1075"/>
    <d v="2016-05-20T00:00:00"/>
    <n v="1"/>
    <m/>
    <m/>
  </r>
  <r>
    <x v="349"/>
    <x v="1286"/>
    <s v="16234-3"/>
    <n v="350"/>
    <n v="350"/>
    <x v="1075"/>
    <d v="2016-05-20T00:00:00"/>
    <n v="1"/>
    <m/>
    <m/>
  </r>
  <r>
    <x v="518"/>
    <x v="1577"/>
    <s v="16235-3"/>
    <n v="50"/>
    <n v="50"/>
    <x v="1075"/>
    <d v="2016-05-16T00:00:00"/>
    <n v="0"/>
    <m/>
    <m/>
  </r>
  <r>
    <x v="15"/>
    <x v="96"/>
    <s v="16365-1"/>
    <n v="5"/>
    <n v="5"/>
    <x v="1075"/>
    <d v="2016-05-25T00:00:00"/>
    <n v="1"/>
    <m/>
    <m/>
  </r>
  <r>
    <x v="15"/>
    <x v="182"/>
    <s v="16283-1"/>
    <n v="6"/>
    <n v="6"/>
    <x v="1067"/>
    <d v="2016-06-21T00:00:00"/>
    <n v="1"/>
    <m/>
    <m/>
  </r>
  <r>
    <x v="63"/>
    <x v="214"/>
    <s v="16311-1"/>
    <n v="10000"/>
    <n v="10080"/>
    <x v="1074"/>
    <d v="2016-05-20T00:00:00"/>
    <n v="1"/>
    <m/>
    <m/>
  </r>
  <r>
    <x v="16"/>
    <x v="1059"/>
    <s v="16370-1"/>
    <n v="64"/>
    <n v="64"/>
    <x v="1074"/>
    <d v="2016-05-20T00:00:00"/>
    <n v="1"/>
    <m/>
    <m/>
  </r>
  <r>
    <x v="15"/>
    <x v="562"/>
    <s v="16157-1"/>
    <n v="7"/>
    <n v="7"/>
    <x v="1076"/>
    <d v="2016-05-27T00:00:00"/>
    <n v="1"/>
    <m/>
    <m/>
  </r>
  <r>
    <x v="15"/>
    <x v="33"/>
    <s v="16283-2"/>
    <n v="10"/>
    <n v="10"/>
    <x v="1076"/>
    <d v="2016-06-08T00:00:00"/>
    <n v="1"/>
    <m/>
    <m/>
  </r>
  <r>
    <x v="47"/>
    <x v="1182"/>
    <s v="16335-1"/>
    <n v="10"/>
    <n v="10"/>
    <x v="1076"/>
    <d v="2016-05-26T00:00:00"/>
    <n v="1"/>
    <m/>
    <m/>
  </r>
  <r>
    <x v="55"/>
    <x v="2226"/>
    <s v="16328-1"/>
    <n v="25"/>
    <n v="25"/>
    <x v="1076"/>
    <d v="2016-05-24T00:00:00"/>
    <n v="1"/>
    <m/>
    <m/>
  </r>
  <r>
    <x v="579"/>
    <x v="1364"/>
    <s v="16221-3"/>
    <n v="100"/>
    <n v="100"/>
    <x v="1076"/>
    <d v="2016-05-13T00:00:00"/>
    <n v="1"/>
    <m/>
    <s v="LONG LEAD PARTS; DATE IS NOT HARD"/>
  </r>
  <r>
    <x v="18"/>
    <x v="1473"/>
    <s v="16310-1"/>
    <n v="100"/>
    <n v="100"/>
    <x v="1077"/>
    <d v="2016-05-26T00:00:00"/>
    <n v="1"/>
    <m/>
    <m/>
  </r>
  <r>
    <x v="18"/>
    <x v="2118"/>
    <s v="2"/>
    <n v="500"/>
    <n v="500"/>
    <x v="1077"/>
    <d v="2016-05-26T00:00:00"/>
    <n v="1"/>
    <m/>
    <m/>
  </r>
  <r>
    <x v="18"/>
    <x v="711"/>
    <s v="3"/>
    <n v="25"/>
    <n v="25"/>
    <x v="1077"/>
    <d v="2016-05-26T00:00:00"/>
    <n v="1"/>
    <m/>
    <m/>
  </r>
  <r>
    <x v="15"/>
    <x v="562"/>
    <s v="16264-1"/>
    <n v="7"/>
    <n v="7"/>
    <x v="1077"/>
    <d v="2016-05-26T00:00:00"/>
    <n v="1"/>
    <m/>
    <m/>
  </r>
  <r>
    <x v="236"/>
    <x v="817"/>
    <s v="16341-3"/>
    <n v="50"/>
    <n v="50"/>
    <x v="1077"/>
    <d v="2016-05-25T00:00:00"/>
    <n v="1"/>
    <m/>
    <m/>
  </r>
  <r>
    <x v="552"/>
    <x v="235"/>
    <s v="16314-1"/>
    <n v="2500"/>
    <n v="2500"/>
    <x v="1077"/>
    <d v="2016-05-27T00:00:00"/>
    <n v="1"/>
    <m/>
    <m/>
  </r>
  <r>
    <x v="575"/>
    <x v="2215"/>
    <s v="16129-2"/>
    <n v="25"/>
    <n v="1"/>
    <x v="1077"/>
    <d v="2016-06-01T00:00:00"/>
    <n v="1"/>
    <m/>
    <s v="WE SHIP 24 ALL READY"/>
  </r>
  <r>
    <x v="7"/>
    <x v="9"/>
    <s v="16302-1"/>
    <n v="120"/>
    <n v="120"/>
    <x v="1078"/>
    <d v="2016-05-31T00:00:00"/>
    <n v="1"/>
    <m/>
    <m/>
  </r>
  <r>
    <x v="518"/>
    <x v="2227"/>
    <s v="16318-3"/>
    <n v="10"/>
    <n v="10"/>
    <x v="1078"/>
    <d v="2016-05-27T00:00:00"/>
    <n v="1"/>
    <m/>
    <m/>
  </r>
  <r>
    <x v="8"/>
    <x v="1630"/>
    <s v="16293-4"/>
    <n v="300"/>
    <n v="300"/>
    <x v="1078"/>
    <d v="2016-05-27T00:00:00"/>
    <n v="1"/>
    <m/>
    <m/>
  </r>
  <r>
    <x v="8"/>
    <x v="70"/>
    <s v="3"/>
    <n v="300"/>
    <n v="300"/>
    <x v="1078"/>
    <d v="2016-05-27T00:00:00"/>
    <n v="1"/>
    <m/>
    <m/>
  </r>
  <r>
    <x v="8"/>
    <x v="69"/>
    <s v="2"/>
    <n v="300"/>
    <n v="300"/>
    <x v="1078"/>
    <d v="2016-05-27T00:00:00"/>
    <n v="1"/>
    <m/>
    <m/>
  </r>
  <r>
    <x v="8"/>
    <x v="138"/>
    <s v="1"/>
    <n v="400"/>
    <n v="400"/>
    <x v="1078"/>
    <d v="2016-05-27T00:00:00"/>
    <n v="1"/>
    <m/>
    <m/>
  </r>
  <r>
    <x v="116"/>
    <x v="542"/>
    <s v="16324-1"/>
    <n v="100"/>
    <n v="100"/>
    <x v="1078"/>
    <d v="2016-05-27T00:00:00"/>
    <n v="1"/>
    <m/>
    <m/>
  </r>
  <r>
    <x v="116"/>
    <x v="376"/>
    <s v="2"/>
    <n v="250"/>
    <n v="250"/>
    <x v="1078"/>
    <d v="2016-05-27T00:00:00"/>
    <n v="1"/>
    <m/>
    <m/>
  </r>
  <r>
    <x v="182"/>
    <x v="716"/>
    <s v="16335-5"/>
    <n v="25"/>
    <n v="25"/>
    <x v="1078"/>
    <d v="2016-05-27T00:00:00"/>
    <n v="1"/>
    <m/>
    <m/>
  </r>
  <r>
    <x v="46"/>
    <x v="560"/>
    <s v="16339-1"/>
    <n v="100"/>
    <n v="100"/>
    <x v="1078"/>
    <d v="2016-05-27T00:00:00"/>
    <n v="1"/>
    <m/>
    <m/>
  </r>
  <r>
    <x v="433"/>
    <x v="2228"/>
    <s v="16355-1"/>
    <n v="5"/>
    <n v="5"/>
    <x v="1078"/>
    <d v="2016-05-31T00:00:00"/>
    <n v="1"/>
    <m/>
    <m/>
  </r>
  <r>
    <x v="15"/>
    <x v="913"/>
    <s v="16071-3"/>
    <n v="250"/>
    <n v="28"/>
    <x v="1078"/>
    <d v="2016-06-05T00:00:00"/>
    <n v="1"/>
    <m/>
    <m/>
  </r>
  <r>
    <x v="182"/>
    <x v="648"/>
    <s v="16336-1"/>
    <n v="25"/>
    <n v="25"/>
    <x v="1078"/>
    <d v="2016-05-27T00:00:00"/>
    <n v="1"/>
    <m/>
    <m/>
  </r>
  <r>
    <x v="25"/>
    <x v="287"/>
    <s v="16090-4"/>
    <n v="50"/>
    <n v="40"/>
    <x v="1078"/>
    <d v="2016-07-15T00:00:00"/>
    <n v="1"/>
    <m/>
    <m/>
  </r>
  <r>
    <x v="359"/>
    <x v="2166"/>
    <s v="16009-3"/>
    <n v="25"/>
    <n v="25"/>
    <x v="1079"/>
    <d v="2016-05-30T00:00:00"/>
    <n v="1"/>
    <m/>
    <m/>
  </r>
  <r>
    <x v="90"/>
    <x v="366"/>
    <s v="15457-4"/>
    <n v="230"/>
    <n v="230"/>
    <x v="1079"/>
    <d v="2016-06-02T00:00:00"/>
    <n v="1"/>
    <m/>
    <m/>
  </r>
  <r>
    <x v="518"/>
    <x v="2229"/>
    <s v="16327-3"/>
    <n v="15"/>
    <n v="15"/>
    <x v="1079"/>
    <d v="2016-05-27T00:00:00"/>
    <n v="1"/>
    <m/>
    <m/>
  </r>
  <r>
    <x v="109"/>
    <x v="2230"/>
    <s v="10409-1"/>
    <n v="50"/>
    <n v="50"/>
    <x v="1079"/>
    <d v="2016-06-08T00:00:00"/>
    <n v="1"/>
    <m/>
    <m/>
  </r>
  <r>
    <x v="23"/>
    <x v="210"/>
    <s v="16280-1"/>
    <n v="10"/>
    <n v="10"/>
    <x v="1079"/>
    <d v="2016-05-27T00:00:00"/>
    <n v="1"/>
    <m/>
    <m/>
  </r>
  <r>
    <x v="47"/>
    <x v="2231"/>
    <s v="16354-1"/>
    <n v="100"/>
    <n v="100"/>
    <x v="1080"/>
    <d v="2016-05-30T00:00:00"/>
    <n v="1"/>
    <m/>
    <m/>
  </r>
  <r>
    <x v="7"/>
    <x v="592"/>
    <s v="16344-1"/>
    <n v="50"/>
    <n v="50"/>
    <x v="1080"/>
    <d v="2016-06-02T00:00:00"/>
    <n v="1"/>
    <m/>
    <m/>
  </r>
  <r>
    <x v="487"/>
    <x v="957"/>
    <s v="16276-3"/>
    <n v="50"/>
    <n v="50"/>
    <x v="1081"/>
    <d v="2016-05-27T00:00:00"/>
    <n v="1"/>
    <m/>
    <m/>
  </r>
  <r>
    <x v="382"/>
    <x v="1466"/>
    <s v="16325-1"/>
    <n v="2000"/>
    <n v="1310"/>
    <x v="1081"/>
    <d v="2016-06-06T00:00:00"/>
    <n v="1"/>
    <m/>
    <m/>
  </r>
  <r>
    <x v="232"/>
    <x v="1000"/>
    <s v="16270-3"/>
    <n v="50"/>
    <n v="50"/>
    <x v="1080"/>
    <d v="2016-06-03T00:00:00"/>
    <n v="1"/>
    <m/>
    <m/>
  </r>
  <r>
    <x v="580"/>
    <x v="1253"/>
    <s v="16317-7"/>
    <n v="5"/>
    <n v="5"/>
    <x v="1080"/>
    <d v="2016-06-03T00:00:00"/>
    <n v="1"/>
    <m/>
    <m/>
  </r>
  <r>
    <x v="580"/>
    <x v="1252"/>
    <s v="8"/>
    <n v="5"/>
    <n v="5"/>
    <x v="1080"/>
    <d v="2016-06-03T00:00:00"/>
    <n v="1"/>
    <m/>
    <m/>
  </r>
  <r>
    <x v="580"/>
    <x v="1945"/>
    <s v="9"/>
    <n v="30"/>
    <n v="30"/>
    <x v="1080"/>
    <d v="2016-06-03T00:00:00"/>
    <n v="1"/>
    <m/>
    <m/>
  </r>
  <r>
    <x v="291"/>
    <x v="261"/>
    <s v="16306-1"/>
    <n v="12"/>
    <n v="12"/>
    <x v="1080"/>
    <d v="2016-06-02T00:00:00"/>
    <n v="1"/>
    <m/>
    <m/>
  </r>
  <r>
    <x v="291"/>
    <x v="50"/>
    <s v="16330-1"/>
    <n v="70"/>
    <n v="70"/>
    <x v="1080"/>
    <d v="2016-06-03T00:00:00"/>
    <n v="1"/>
    <m/>
    <m/>
  </r>
  <r>
    <x v="188"/>
    <x v="67"/>
    <s v="16367-1"/>
    <n v="25"/>
    <n v="25"/>
    <x v="1080"/>
    <d v="2016-06-03T00:00:00"/>
    <n v="1"/>
    <m/>
    <m/>
  </r>
  <r>
    <x v="190"/>
    <x v="898"/>
    <s v="16300-1"/>
    <n v="50"/>
    <n v="50"/>
    <x v="1080"/>
    <d v="2016-06-02T00:00:00"/>
    <n v="1"/>
    <m/>
    <m/>
  </r>
  <r>
    <x v="103"/>
    <x v="2232"/>
    <s v="16366-1"/>
    <n v="25"/>
    <n v="25"/>
    <x v="1080"/>
    <d v="2016-06-02T00:00:00"/>
    <n v="1"/>
    <m/>
    <m/>
  </r>
  <r>
    <x v="373"/>
    <x v="465"/>
    <s v="16326-3"/>
    <n v="110"/>
    <n v="110"/>
    <x v="1082"/>
    <d v="2016-06-06T00:00:00"/>
    <n v="1"/>
    <m/>
    <m/>
  </r>
  <r>
    <x v="8"/>
    <x v="494"/>
    <s v="16329-1"/>
    <n v="200"/>
    <n v="200"/>
    <x v="1082"/>
    <d v="2016-06-06T00:00:00"/>
    <n v="1"/>
    <m/>
    <m/>
  </r>
  <r>
    <x v="188"/>
    <x v="1185"/>
    <s v="16243-1"/>
    <n v="25"/>
    <n v="25"/>
    <x v="1082"/>
    <d v="2016-05-20T00:00:00"/>
    <n v="0"/>
    <m/>
    <s v="WE MISS TO SHIP"/>
  </r>
  <r>
    <x v="15"/>
    <x v="562"/>
    <s v="16216-1"/>
    <n v="5"/>
    <n v="5"/>
    <x v="1082"/>
    <d v="2016-06-10T00:00:00"/>
    <n v="1"/>
    <m/>
    <m/>
  </r>
  <r>
    <x v="426"/>
    <x v="1797"/>
    <s v="16412-1"/>
    <n v="4"/>
    <n v="4"/>
    <x v="1082"/>
    <d v="2016-06-01T00:00:00"/>
    <n v="1"/>
    <m/>
    <m/>
  </r>
  <r>
    <x v="25"/>
    <x v="287"/>
    <s v="16090-4"/>
    <n v="50"/>
    <n v="10"/>
    <x v="1083"/>
    <d v="2016-07-15T00:00:00"/>
    <n v="1"/>
    <m/>
    <s v="WE ALL READY SHIP 40 PCS"/>
  </r>
  <r>
    <x v="187"/>
    <x v="1241"/>
    <s v="16408-2"/>
    <n v="400"/>
    <n v="400"/>
    <x v="1083"/>
    <d v="2016-06-06T00:00:00"/>
    <n v="1"/>
    <m/>
    <m/>
  </r>
  <r>
    <x v="210"/>
    <x v="2233"/>
    <s v="16378-2"/>
    <n v="3"/>
    <n v="3"/>
    <x v="1083"/>
    <d v="2016-06-06T00:00:00"/>
    <n v="1"/>
    <m/>
    <s v="PARTS &amp; BORAD SUPPLY LATE BY CUSTOMER"/>
  </r>
  <r>
    <x v="405"/>
    <x v="1541"/>
    <s v="16288-3"/>
    <n v="500"/>
    <n v="500"/>
    <x v="1084"/>
    <d v="2016-06-02T00:00:00"/>
    <n v="1"/>
    <m/>
    <m/>
  </r>
  <r>
    <x v="63"/>
    <x v="214"/>
    <s v="16352-2"/>
    <n v="10000"/>
    <n v="10017"/>
    <x v="1084"/>
    <d v="2016-06-07T00:00:00"/>
    <n v="1"/>
    <m/>
    <m/>
  </r>
  <r>
    <x v="7"/>
    <x v="266"/>
    <s v="16356-1"/>
    <n v="105"/>
    <n v="105"/>
    <x v="1084"/>
    <d v="2016-06-10T00:00:00"/>
    <n v="1"/>
    <m/>
    <m/>
  </r>
  <r>
    <x v="7"/>
    <x v="143"/>
    <s v="16356-2"/>
    <n v="525"/>
    <n v="525"/>
    <x v="1084"/>
    <d v="2016-06-10T00:00:00"/>
    <n v="1"/>
    <m/>
    <m/>
  </r>
  <r>
    <x v="53"/>
    <x v="1413"/>
    <s v="16357-1"/>
    <n v="25"/>
    <n v="25"/>
    <x v="1084"/>
    <d v="2016-06-06T00:00:00"/>
    <n v="1"/>
    <m/>
    <m/>
  </r>
  <r>
    <x v="29"/>
    <x v="254"/>
    <s v="16360-1"/>
    <n v="200"/>
    <n v="203"/>
    <x v="1084"/>
    <d v="2016-06-08T00:00:00"/>
    <n v="1"/>
    <m/>
    <m/>
  </r>
  <r>
    <x v="15"/>
    <x v="562"/>
    <s v="16139-2"/>
    <n v="6"/>
    <n v="6"/>
    <x v="1084"/>
    <d v="2016-06-10T00:00:00"/>
    <n v="1"/>
    <m/>
    <m/>
  </r>
  <r>
    <x v="343"/>
    <x v="2234"/>
    <s v="16369-4"/>
    <n v="50"/>
    <n v="50"/>
    <x v="1084"/>
    <d v="2016-06-10T00:00:00"/>
    <n v="1"/>
    <m/>
    <m/>
  </r>
  <r>
    <x v="15"/>
    <x v="562"/>
    <s v="16139-2"/>
    <n v="6"/>
    <n v="6"/>
    <x v="1084"/>
    <d v="2016-06-10T00:00:00"/>
    <n v="1"/>
    <m/>
    <m/>
  </r>
  <r>
    <x v="182"/>
    <x v="633"/>
    <s v="16336-6"/>
    <n v="115"/>
    <n v="115"/>
    <x v="1084"/>
    <d v="2016-06-06T00:00:00"/>
    <n v="1"/>
    <m/>
    <m/>
  </r>
  <r>
    <x v="49"/>
    <x v="2235"/>
    <s v="16383-3"/>
    <n v="200"/>
    <n v="200"/>
    <x v="1085"/>
    <d v="2016-06-07T00:00:00"/>
    <n v="1"/>
    <m/>
    <m/>
  </r>
  <r>
    <x v="581"/>
    <x v="2236"/>
    <s v="16340-3"/>
    <n v="100"/>
    <n v="100"/>
    <x v="1085"/>
    <d v="2016-06-07T00:00:00"/>
    <n v="1"/>
    <m/>
    <m/>
  </r>
  <r>
    <x v="53"/>
    <x v="2073"/>
    <s v="16396-1"/>
    <n v="25"/>
    <n v="25"/>
    <x v="1086"/>
    <d v="2016-06-08T00:00:00"/>
    <n v="1"/>
    <m/>
    <m/>
  </r>
  <r>
    <x v="88"/>
    <x v="2237"/>
    <s v="16318-5"/>
    <n v="10"/>
    <n v="10"/>
    <x v="1087"/>
    <d v="2016-06-17T00:00:00"/>
    <n v="1"/>
    <m/>
    <m/>
  </r>
  <r>
    <x v="8"/>
    <x v="653"/>
    <s v="16362-1"/>
    <n v="300"/>
    <n v="300"/>
    <x v="1088"/>
    <d v="2016-06-13T00:00:00"/>
    <n v="1"/>
    <m/>
    <m/>
  </r>
  <r>
    <x v="426"/>
    <x v="1797"/>
    <s v="16423-1"/>
    <n v="14"/>
    <n v="14"/>
    <x v="1086"/>
    <d v="2016-06-06T00:00:00"/>
    <n v="1"/>
    <m/>
    <m/>
  </r>
  <r>
    <x v="582"/>
    <x v="2053"/>
    <s v="16426-1"/>
    <n v="5"/>
    <n v="5"/>
    <x v="1089"/>
    <d v="2016-06-08T00:00:00"/>
    <n v="1"/>
    <m/>
    <m/>
  </r>
  <r>
    <x v="15"/>
    <x v="2238"/>
    <s v="16070-3"/>
    <n v="250"/>
    <n v="12"/>
    <x v="1089"/>
    <d v="2016-04-19T00:00:00"/>
    <n v="1"/>
    <m/>
    <s v="LONG LEAD PART; CUSTOMER MADE ENGINEERING CHANGES"/>
  </r>
  <r>
    <x v="583"/>
    <x v="610"/>
    <s v="16400-1"/>
    <n v="7"/>
    <n v="7"/>
    <x v="1089"/>
    <d v="2016-06-08T00:00:00"/>
    <n v="1"/>
    <m/>
    <m/>
  </r>
  <r>
    <x v="493"/>
    <x v="2016"/>
    <s v="16312-2"/>
    <n v="37"/>
    <n v="37"/>
    <x v="1089"/>
    <d v="2016-06-10T00:00:00"/>
    <n v="1"/>
    <m/>
    <m/>
  </r>
  <r>
    <x v="584"/>
    <x v="2239"/>
    <s v="16425-1"/>
    <n v="50"/>
    <n v="50"/>
    <x v="1090"/>
    <d v="2016-06-09T00:00:00"/>
    <n v="1"/>
    <m/>
    <m/>
  </r>
  <r>
    <x v="426"/>
    <x v="1797"/>
    <s v="16430-1"/>
    <n v="2"/>
    <n v="2"/>
    <x v="1089"/>
    <d v="2016-06-07T00:00:00"/>
    <n v="1"/>
    <m/>
    <m/>
  </r>
  <r>
    <x v="426"/>
    <x v="1797"/>
    <s v="16429-1"/>
    <n v="6"/>
    <n v="6"/>
    <x v="1089"/>
    <d v="2016-06-07T00:00:00"/>
    <n v="1"/>
    <m/>
    <m/>
  </r>
  <r>
    <x v="90"/>
    <x v="229"/>
    <s v="16433-1"/>
    <n v="400"/>
    <n v="400"/>
    <x v="1089"/>
    <d v="2016-06-07T00:00:00"/>
    <n v="1"/>
    <m/>
    <s v="KANBAN"/>
  </r>
  <r>
    <x v="61"/>
    <x v="771"/>
    <s v="16372-1"/>
    <n v="60"/>
    <n v="60"/>
    <x v="1090"/>
    <d v="2016-06-10T00:00:00"/>
    <n v="1"/>
    <m/>
    <m/>
  </r>
  <r>
    <x v="18"/>
    <x v="1360"/>
    <s v="16398-1"/>
    <n v="100"/>
    <n v="100"/>
    <x v="1090"/>
    <d v="2016-06-10T00:00:00"/>
    <n v="1"/>
    <m/>
    <m/>
  </r>
  <r>
    <x v="15"/>
    <x v="873"/>
    <s v="16309-1"/>
    <n v="25"/>
    <n v="25"/>
    <x v="1090"/>
    <d v="2016-06-12T00:00:00"/>
    <n v="1"/>
    <m/>
    <m/>
  </r>
  <r>
    <x v="18"/>
    <x v="1519"/>
    <s v="16438-1"/>
    <n v="50"/>
    <n v="50"/>
    <x v="1088"/>
    <d v="2016-06-10T00:00:00"/>
    <n v="1"/>
    <m/>
    <m/>
  </r>
  <r>
    <x v="585"/>
    <x v="1194"/>
    <s v="16397-1"/>
    <n v="10"/>
    <n v="10"/>
    <x v="1088"/>
    <d v="2016-06-14T00:00:00"/>
    <n v="1"/>
    <m/>
    <m/>
  </r>
  <r>
    <x v="33"/>
    <x v="1893"/>
    <s v="16371-1"/>
    <n v="200"/>
    <n v="200"/>
    <x v="1088"/>
    <d v="2016-06-13T00:00:00"/>
    <n v="1"/>
    <m/>
    <m/>
  </r>
  <r>
    <x v="33"/>
    <x v="2240"/>
    <s v="16371-2"/>
    <n v="100"/>
    <n v="100"/>
    <x v="1088"/>
    <d v="2016-06-13T00:00:00"/>
    <n v="1"/>
    <m/>
    <m/>
  </r>
  <r>
    <x v="33"/>
    <x v="2240"/>
    <s v="16371-3"/>
    <n v="100"/>
    <n v="100"/>
    <x v="1088"/>
    <d v="2016-06-13T00:00:00"/>
    <n v="1"/>
    <m/>
    <m/>
  </r>
  <r>
    <x v="18"/>
    <x v="677"/>
    <s v="16373-1"/>
    <n v="25"/>
    <n v="25"/>
    <x v="1088"/>
    <d v="2016-06-13T00:00:00"/>
    <n v="1"/>
    <m/>
    <m/>
  </r>
  <r>
    <x v="90"/>
    <x v="2241"/>
    <s v="16374-1"/>
    <n v="150"/>
    <n v="150"/>
    <x v="1088"/>
    <d v="2016-06-16T00:00:00"/>
    <n v="1"/>
    <m/>
    <m/>
  </r>
  <r>
    <x v="586"/>
    <x v="2242"/>
    <s v="16377-6"/>
    <n v="2"/>
    <n v="2"/>
    <x v="1088"/>
    <d v="2016-06-13T00:00:00"/>
    <n v="1"/>
    <m/>
    <m/>
  </r>
  <r>
    <x v="586"/>
    <x v="2243"/>
    <s v="16377-5"/>
    <n v="2"/>
    <n v="2"/>
    <x v="1088"/>
    <d v="2016-06-13T00:00:00"/>
    <n v="1"/>
    <m/>
    <m/>
  </r>
  <r>
    <x v="53"/>
    <x v="939"/>
    <s v="16386-1"/>
    <n v="20"/>
    <n v="20"/>
    <x v="1091"/>
    <d v="2016-06-20T00:00:00"/>
    <n v="1"/>
    <m/>
    <m/>
  </r>
  <r>
    <x v="53"/>
    <x v="2244"/>
    <s v="16387-3"/>
    <n v="100"/>
    <n v="100"/>
    <x v="1092"/>
    <d v="2016-06-20T00:00:00"/>
    <n v="1"/>
    <m/>
    <m/>
  </r>
  <r>
    <x v="53"/>
    <x v="939"/>
    <s v="16387-5"/>
    <n v="100"/>
    <n v="100"/>
    <x v="1092"/>
    <d v="2016-06-20T00:00:00"/>
    <n v="1"/>
    <m/>
    <m/>
  </r>
  <r>
    <x v="53"/>
    <x v="928"/>
    <s v="16387-4"/>
    <n v="100"/>
    <n v="100"/>
    <x v="1092"/>
    <d v="2016-06-20T00:00:00"/>
    <n v="1"/>
    <m/>
    <m/>
  </r>
  <r>
    <x v="15"/>
    <x v="897"/>
    <s v="16259-2"/>
    <n v="5"/>
    <n v="5"/>
    <x v="1087"/>
    <d v="2016-06-16T00:00:00"/>
    <n v="1"/>
    <m/>
    <m/>
  </r>
  <r>
    <x v="566"/>
    <x v="89"/>
    <s v="16399-1"/>
    <n v="14"/>
    <n v="14"/>
    <x v="1087"/>
    <d v="2016-06-17T00:00:00"/>
    <n v="1"/>
    <m/>
    <m/>
  </r>
  <r>
    <x v="297"/>
    <x v="1788"/>
    <s v="16402-1"/>
    <n v="50"/>
    <n v="50"/>
    <x v="1087"/>
    <d v="2016-06-15T00:00:00"/>
    <n v="1"/>
    <m/>
    <m/>
  </r>
  <r>
    <x v="587"/>
    <x v="272"/>
    <s v="16364-1"/>
    <n v="10"/>
    <n v="10"/>
    <x v="1087"/>
    <d v="2016-06-17T00:00:00"/>
    <n v="1"/>
    <m/>
    <m/>
  </r>
  <r>
    <x v="588"/>
    <x v="471"/>
    <s v="16380-1"/>
    <n v="50"/>
    <n v="50"/>
    <x v="1087"/>
    <d v="2016-06-17T00:00:00"/>
    <n v="1"/>
    <m/>
    <m/>
  </r>
  <r>
    <x v="589"/>
    <x v="365"/>
    <s v="16375-1"/>
    <n v="20"/>
    <n v="20"/>
    <x v="1087"/>
    <d v="2016-06-17T00:00:00"/>
    <n v="1"/>
    <m/>
    <m/>
  </r>
  <r>
    <x v="590"/>
    <x v="1222"/>
    <s v="16359-3"/>
    <n v="50"/>
    <n v="50"/>
    <x v="1087"/>
    <d v="2016-06-13T00:00:00"/>
    <n v="1"/>
    <m/>
    <s v="DUE DATE IS ARBITRARY"/>
  </r>
  <r>
    <x v="479"/>
    <x v="2245"/>
    <s v="16395-1"/>
    <n v="5"/>
    <n v="5"/>
    <x v="1093"/>
    <d v="2016-06-17T00:00:00"/>
    <n v="1"/>
    <m/>
    <m/>
  </r>
  <r>
    <x v="95"/>
    <x v="110"/>
    <s v="15779-4"/>
    <n v="100"/>
    <n v="100"/>
    <x v="1093"/>
    <d v="2016-06-22T00:00:00"/>
    <n v="1"/>
    <m/>
    <m/>
  </r>
  <r>
    <x v="90"/>
    <x v="204"/>
    <s v="16115-1"/>
    <n v="100"/>
    <n v="100"/>
    <x v="1094"/>
    <d v="2016-06-17T00:00:00"/>
    <n v="1"/>
    <m/>
    <m/>
  </r>
  <r>
    <x v="520"/>
    <x v="2077"/>
    <s v="16381-1"/>
    <n v="43"/>
    <n v="43"/>
    <x v="1094"/>
    <d v="2016-06-17T00:00:00"/>
    <n v="1"/>
    <m/>
    <m/>
  </r>
  <r>
    <x v="493"/>
    <x v="583"/>
    <s v="16322-2"/>
    <n v="32"/>
    <n v="32"/>
    <x v="1094"/>
    <d v="2016-06-17T00:00:00"/>
    <n v="1"/>
    <m/>
    <s v="PARTS CAME LATE"/>
  </r>
  <r>
    <x v="339"/>
    <x v="692"/>
    <s v="16463-1"/>
    <n v="3"/>
    <n v="3"/>
    <x v="1094"/>
    <d v="2016-06-23T00:00:00"/>
    <n v="1"/>
    <m/>
    <m/>
  </r>
  <r>
    <x v="564"/>
    <x v="2209"/>
    <s v="16181-4"/>
    <n v="100"/>
    <n v="98"/>
    <x v="1094"/>
    <d v="2016-05-11T00:00:00"/>
    <n v="1"/>
    <m/>
    <s v="APPROVAL CAME LATE"/>
  </r>
  <r>
    <x v="591"/>
    <x v="2246"/>
    <s v="16436-1"/>
    <n v="10"/>
    <n v="10"/>
    <x v="1094"/>
    <d v="2016-07-01T00:00:00"/>
    <n v="1"/>
    <m/>
    <m/>
  </r>
  <r>
    <x v="495"/>
    <x v="2247"/>
    <s v="16416-1"/>
    <n v="70"/>
    <n v="70"/>
    <x v="1094"/>
    <d v="2016-06-20T00:00:00"/>
    <n v="1"/>
    <m/>
    <m/>
  </r>
  <r>
    <x v="18"/>
    <x v="2118"/>
    <s v="16398-3"/>
    <n v="250"/>
    <n v="250"/>
    <x v="1091"/>
    <d v="2016-06-21T00:00:00"/>
    <n v="1"/>
    <m/>
    <m/>
  </r>
  <r>
    <x v="18"/>
    <x v="2080"/>
    <s v="4"/>
    <n v="100"/>
    <n v="100"/>
    <x v="1091"/>
    <d v="2016-06-21T00:00:00"/>
    <n v="1"/>
    <m/>
    <m/>
  </r>
  <r>
    <x v="90"/>
    <x v="777"/>
    <s v="16406-1"/>
    <n v="34"/>
    <n v="34"/>
    <x v="1091"/>
    <d v="2016-06-17T00:00:00"/>
    <n v="1"/>
    <m/>
    <m/>
  </r>
  <r>
    <x v="33"/>
    <x v="2217"/>
    <s v="16407-1"/>
    <n v="250"/>
    <n v="250"/>
    <x v="1091"/>
    <d v="2016-06-20T00:00:00"/>
    <n v="1"/>
    <m/>
    <m/>
  </r>
  <r>
    <x v="53"/>
    <x v="215"/>
    <s v="16393-1"/>
    <n v="100"/>
    <n v="100"/>
    <x v="1091"/>
    <d v="2016-06-20T00:00:00"/>
    <n v="1"/>
    <m/>
    <m/>
  </r>
  <r>
    <x v="53"/>
    <x v="932"/>
    <s v="16390-1"/>
    <n v="100"/>
    <n v="100"/>
    <x v="1091"/>
    <d v="2016-06-20T00:00:00"/>
    <n v="1"/>
    <m/>
    <m/>
  </r>
  <r>
    <x v="564"/>
    <x v="2201"/>
    <s v="16187-4"/>
    <n v="98"/>
    <n v="98"/>
    <x v="1091"/>
    <d v="2016-05-13T00:00:00"/>
    <n v="1"/>
    <m/>
    <s v="APPROVAL CAME LATE"/>
  </r>
  <r>
    <x v="592"/>
    <x v="2248"/>
    <s v="16413-1"/>
    <n v="25"/>
    <n v="25"/>
    <x v="1095"/>
    <d v="2016-06-21T00:00:00"/>
    <n v="1"/>
    <m/>
    <m/>
  </r>
  <r>
    <x v="552"/>
    <x v="235"/>
    <s v="16314-2"/>
    <n v="2500"/>
    <n v="2500"/>
    <x v="1092"/>
    <d v="2016-06-24T00:00:00"/>
    <n v="1"/>
    <m/>
    <m/>
  </r>
  <r>
    <x v="256"/>
    <x v="892"/>
    <s v="16418-1"/>
    <n v="400"/>
    <n v="400"/>
    <x v="1092"/>
    <d v="2016-06-23T00:00:00"/>
    <n v="1"/>
    <m/>
    <m/>
  </r>
  <r>
    <x v="15"/>
    <x v="223"/>
    <s v="16403-1"/>
    <n v="5"/>
    <n v="5"/>
    <x v="1092"/>
    <d v="2016-06-22T00:00:00"/>
    <n v="1"/>
    <m/>
    <m/>
  </r>
  <r>
    <x v="15"/>
    <x v="33"/>
    <s v="16376-1"/>
    <n v="10"/>
    <n v="10"/>
    <x v="1092"/>
    <d v="2016-06-23T00:00:00"/>
    <n v="1"/>
    <m/>
    <m/>
  </r>
  <r>
    <x v="18"/>
    <x v="1380"/>
    <s v="16398-2"/>
    <n v="25"/>
    <n v="25"/>
    <x v="1092"/>
    <d v="2016-06-21T00:00:00"/>
    <n v="1"/>
    <m/>
    <m/>
  </r>
  <r>
    <x v="339"/>
    <x v="692"/>
    <s v="16467-1"/>
    <n v="3"/>
    <n v="3"/>
    <x v="1092"/>
    <d v="2016-06-24T00:00:00"/>
    <n v="1"/>
    <m/>
    <m/>
  </r>
  <r>
    <x v="63"/>
    <x v="171"/>
    <s v="16409-1"/>
    <n v="10000"/>
    <n v="10080"/>
    <x v="1092"/>
    <d v="2016-06-23T00:00:00"/>
    <n v="1"/>
    <m/>
    <m/>
  </r>
  <r>
    <x v="33"/>
    <x v="169"/>
    <s v="16147-1"/>
    <n v="2600"/>
    <n v="2600"/>
    <x v="1092"/>
    <d v="2016-06-24T00:00:00"/>
    <n v="1"/>
    <m/>
    <m/>
  </r>
  <r>
    <x v="33"/>
    <x v="169"/>
    <s v="2"/>
    <n v="260"/>
    <n v="260"/>
    <x v="1092"/>
    <d v="2016-06-24T00:00:00"/>
    <n v="1"/>
    <m/>
    <m/>
  </r>
  <r>
    <x v="593"/>
    <x v="2249"/>
    <s v="16449-3"/>
    <n v="100"/>
    <n v="100"/>
    <x v="1092"/>
    <d v="2016-06-20T00:00:00"/>
    <n v="1"/>
    <m/>
    <s v="CUSTOMER PICKUP"/>
  </r>
  <r>
    <x v="374"/>
    <x v="1443"/>
    <s v="16421-3"/>
    <n v="5"/>
    <n v="5"/>
    <x v="1096"/>
    <d v="2016-07-01T00:00:00"/>
    <n v="1"/>
    <m/>
    <m/>
  </r>
  <r>
    <x v="15"/>
    <x v="858"/>
    <s v="16307-1"/>
    <n v="26"/>
    <n v="26"/>
    <x v="1096"/>
    <d v="2016-06-28T00:00:00"/>
    <n v="1"/>
    <m/>
    <m/>
  </r>
  <r>
    <x v="564"/>
    <x v="2194"/>
    <s v="16182-4"/>
    <n v="98"/>
    <n v="98"/>
    <x v="1096"/>
    <d v="2016-05-13T00:00:00"/>
    <n v="1"/>
    <m/>
    <s v="APPROVAL CAME LATE"/>
  </r>
  <r>
    <x v="564"/>
    <x v="1758"/>
    <s v="16184-4"/>
    <n v="98"/>
    <n v="98"/>
    <x v="1096"/>
    <d v="2016-05-13T00:00:00"/>
    <n v="1"/>
    <m/>
    <s v="APPROVAL CAME LATE"/>
  </r>
  <r>
    <x v="405"/>
    <x v="2057"/>
    <s v="16338-1"/>
    <n v="250"/>
    <n v="250"/>
    <x v="1096"/>
    <d v="2016-06-15T00:00:00"/>
    <n v="1"/>
    <m/>
    <s v="LATE FROM HOLDER; CUSTOMER OK SINCE DUE DATE IS ARBITRARY"/>
  </r>
  <r>
    <x v="405"/>
    <x v="2058"/>
    <s v="2"/>
    <n v="250"/>
    <n v="250"/>
    <x v="1096"/>
    <d v="2016-06-15T00:00:00"/>
    <n v="1"/>
    <m/>
    <s v="LATE FROM HOLDER; CUSTOMER OK SINCE DUE DATE IS ARBITRARY"/>
  </r>
  <r>
    <x v="426"/>
    <x v="1797"/>
    <s v="16478-1"/>
    <n v="6"/>
    <n v="6"/>
    <x v="1096"/>
    <d v="2016-06-22T00:00:00"/>
    <n v="1"/>
    <m/>
    <m/>
  </r>
  <r>
    <x v="139"/>
    <x v="261"/>
    <s v="16337-3"/>
    <n v="10"/>
    <n v="10"/>
    <x v="1096"/>
    <d v="2016-06-07T00:00:00"/>
    <n v="1"/>
    <m/>
    <s v="LONG LEAD PARTS; KNOWN"/>
  </r>
  <r>
    <x v="540"/>
    <x v="2103"/>
    <s v="16475-1"/>
    <n v="9"/>
    <n v="9"/>
    <x v="1096"/>
    <d v="2016-06-22T00:00:00"/>
    <n v="1"/>
    <m/>
    <m/>
  </r>
  <r>
    <x v="572"/>
    <x v="2196"/>
    <s v="16470-1"/>
    <n v="5"/>
    <n v="5"/>
    <x v="1096"/>
    <d v="2016-06-24T00:00:00"/>
    <n v="1"/>
    <m/>
    <m/>
  </r>
  <r>
    <x v="564"/>
    <x v="2199"/>
    <s v="16185-4"/>
    <n v="98"/>
    <n v="98"/>
    <x v="1097"/>
    <d v="2016-05-13T00:00:00"/>
    <n v="1"/>
    <m/>
    <s v="APPROVAL CAME LATE"/>
  </r>
  <r>
    <x v="564"/>
    <x v="2200"/>
    <s v="16186-4"/>
    <n v="98"/>
    <n v="98"/>
    <x v="1097"/>
    <d v="2016-05-13T00:00:00"/>
    <n v="1"/>
    <m/>
    <s v="APPROVAL CAME LATE"/>
  </r>
  <r>
    <x v="564"/>
    <x v="2202"/>
    <s v="16188-4"/>
    <n v="98"/>
    <n v="98"/>
    <x v="1097"/>
    <d v="2016-05-13T00:00:00"/>
    <n v="1"/>
    <m/>
    <s v="APPROVAL CAME LATE"/>
  </r>
  <r>
    <x v="339"/>
    <x v="692"/>
    <s v="16479-1"/>
    <n v="3"/>
    <n v="3"/>
    <x v="1097"/>
    <d v="2016-06-29T00:00:00"/>
    <n v="1"/>
    <m/>
    <m/>
  </r>
  <r>
    <x v="426"/>
    <x v="1797"/>
    <s v="16481-1"/>
    <n v="1"/>
    <n v="1"/>
    <x v="1097"/>
    <d v="2016-06-22T00:00:00"/>
    <n v="1"/>
    <m/>
    <m/>
  </r>
  <r>
    <x v="15"/>
    <x v="562"/>
    <s v="16285-1"/>
    <n v="5"/>
    <n v="5"/>
    <x v="1097"/>
    <d v="2016-07-01T00:00:00"/>
    <n v="1"/>
    <m/>
    <m/>
  </r>
  <r>
    <x v="344"/>
    <x v="1312"/>
    <s v="16384-3"/>
    <n v="70"/>
    <n v="70"/>
    <x v="1097"/>
    <d v="2016-06-27T00:00:00"/>
    <n v="1"/>
    <m/>
    <m/>
  </r>
  <r>
    <x v="426"/>
    <x v="1797"/>
    <s v="16483-1"/>
    <n v="1"/>
    <n v="1"/>
    <x v="1097"/>
    <d v="2016-06-23T00:00:00"/>
    <n v="1"/>
    <m/>
    <m/>
  </r>
  <r>
    <x v="567"/>
    <x v="2250"/>
    <s v="16472-1"/>
    <n v="8"/>
    <n v="8"/>
    <x v="1098"/>
    <d v="2016-06-24T00:00:00"/>
    <n v="1"/>
    <m/>
    <m/>
  </r>
  <r>
    <x v="567"/>
    <x v="2251"/>
    <s v="16405-1"/>
    <n v="2"/>
    <n v="2"/>
    <x v="1098"/>
    <d v="2016-06-09T00:00:00"/>
    <n v="1"/>
    <m/>
    <s v="CAN NOT ABLE TO DO SLOT IN MACHINE; NOT A HARD CUSTOMER DATE"/>
  </r>
  <r>
    <x v="564"/>
    <x v="2201"/>
    <s v="16209-1"/>
    <n v="100"/>
    <n v="100"/>
    <x v="1098"/>
    <d v="2016-06-13T00:00:00"/>
    <n v="1"/>
    <m/>
    <s v="APPROVAL CAME LATE"/>
  </r>
  <r>
    <x v="33"/>
    <x v="2240"/>
    <s v="16431-1"/>
    <n v="486"/>
    <n v="486"/>
    <x v="1098"/>
    <d v="2016-06-28T00:00:00"/>
    <n v="1"/>
    <m/>
    <m/>
  </r>
  <r>
    <x v="33"/>
    <x v="169"/>
    <s v="2"/>
    <n v="486"/>
    <n v="486"/>
    <x v="1098"/>
    <d v="2016-06-28T00:00:00"/>
    <n v="1"/>
    <m/>
    <m/>
  </r>
  <r>
    <x v="594"/>
    <x v="275"/>
    <s v="16428-1"/>
    <n v="500"/>
    <n v="500"/>
    <x v="1098"/>
    <d v="2016-06-28T00:00:00"/>
    <n v="1"/>
    <m/>
    <m/>
  </r>
  <r>
    <x v="493"/>
    <x v="96"/>
    <s v="16485-1"/>
    <n v="1"/>
    <n v="1"/>
    <x v="1098"/>
    <d v="2016-06-28T00:00:00"/>
    <n v="1"/>
    <m/>
    <s v="6659"/>
  </r>
  <r>
    <x v="339"/>
    <x v="692"/>
    <s v="16486-1"/>
    <n v="2"/>
    <n v="2"/>
    <x v="1098"/>
    <d v="2016-06-30T00:00:00"/>
    <n v="1"/>
    <m/>
    <m/>
  </r>
  <r>
    <x v="25"/>
    <x v="96"/>
    <s v="16487-1"/>
    <n v="1"/>
    <n v="1"/>
    <x v="1098"/>
    <d v="2016-07-01T00:00:00"/>
    <n v="1"/>
    <m/>
    <s v="5189"/>
  </r>
  <r>
    <x v="15"/>
    <x v="182"/>
    <s v="16332-1"/>
    <n v="6"/>
    <n v="6"/>
    <x v="1099"/>
    <d v="2016-07-05T00:00:00"/>
    <n v="1"/>
    <m/>
    <m/>
  </r>
  <r>
    <x v="572"/>
    <x v="2252"/>
    <s v="16464-1"/>
    <n v="5"/>
    <n v="5"/>
    <x v="1099"/>
    <d v="2016-06-30T00:00:00"/>
    <n v="1"/>
    <m/>
    <m/>
  </r>
  <r>
    <x v="29"/>
    <x v="673"/>
    <s v="16419-1"/>
    <n v="10"/>
    <n v="10"/>
    <x v="1099"/>
    <d v="2016-07-01T00:00:00"/>
    <n v="1"/>
    <m/>
    <m/>
  </r>
  <r>
    <x v="47"/>
    <x v="1269"/>
    <s v="16434-1"/>
    <n v="10"/>
    <n v="10"/>
    <x v="1099"/>
    <d v="2016-06-28T00:00:00"/>
    <n v="1"/>
    <m/>
    <m/>
  </r>
  <r>
    <x v="18"/>
    <x v="2049"/>
    <s v="16438-3"/>
    <n v="25"/>
    <n v="25"/>
    <x v="1099"/>
    <d v="2016-06-30T00:00:00"/>
    <n v="1"/>
    <m/>
    <m/>
  </r>
  <r>
    <x v="329"/>
    <x v="1217"/>
    <s v="16345-3"/>
    <n v="100"/>
    <n v="100"/>
    <x v="1099"/>
    <d v="2016-07-06T00:00:00"/>
    <n v="1"/>
    <m/>
    <m/>
  </r>
  <r>
    <x v="163"/>
    <x v="1753"/>
    <s v="16427-2"/>
    <n v="22"/>
    <n v="22"/>
    <x v="1099"/>
    <d v="2016-06-30T00:00:00"/>
    <n v="1"/>
    <m/>
    <s v="NEW GERBER CAME "/>
  </r>
  <r>
    <x v="297"/>
    <x v="2253"/>
    <s v="16459-1"/>
    <n v="10"/>
    <n v="10"/>
    <x v="1099"/>
    <d v="2016-07-05T00:00:00"/>
    <n v="1"/>
    <m/>
    <m/>
  </r>
  <r>
    <x v="577"/>
    <x v="2037"/>
    <s v="16451-1"/>
    <n v="4"/>
    <n v="4"/>
    <x v="1099"/>
    <d v="2016-06-27T00:00:00"/>
    <n v="1"/>
    <m/>
    <s v="PICKUP"/>
  </r>
  <r>
    <x v="564"/>
    <x v="2201"/>
    <s v="16187-4"/>
    <n v="100"/>
    <n v="100"/>
    <x v="1099"/>
    <d v="2016-07-01T00:00:00"/>
    <n v="1"/>
    <m/>
    <s v="REPESMENT NO CHARGE"/>
  </r>
  <r>
    <x v="95"/>
    <x v="725"/>
    <s v="16401-2"/>
    <n v="50"/>
    <n v="50"/>
    <x v="1100"/>
    <d v="2016-07-05T00:00:00"/>
    <n v="1"/>
    <m/>
    <m/>
  </r>
  <r>
    <x v="258"/>
    <x v="501"/>
    <s v="16388-1"/>
    <n v="25"/>
    <n v="25"/>
    <x v="1100"/>
    <d v="2016-07-06T00:00:00"/>
    <n v="1"/>
    <m/>
    <m/>
  </r>
  <r>
    <x v="258"/>
    <x v="394"/>
    <s v="16410-1"/>
    <n v="25"/>
    <n v="25"/>
    <x v="1100"/>
    <d v="2016-07-05T00:00:00"/>
    <n v="1"/>
    <m/>
    <m/>
  </r>
  <r>
    <x v="389"/>
    <x v="1486"/>
    <s v="16424-2"/>
    <n v="1000"/>
    <n v="1000"/>
    <x v="1100"/>
    <d v="2016-07-01T00:00:00"/>
    <n v="1"/>
    <m/>
    <m/>
  </r>
  <r>
    <x v="289"/>
    <x v="1340"/>
    <s v="16391-3"/>
    <n v="25"/>
    <n v="25"/>
    <x v="1100"/>
    <d v="2016-06-30T00:00:00"/>
    <n v="1"/>
    <m/>
    <m/>
  </r>
  <r>
    <x v="18"/>
    <x v="1686"/>
    <s v="16438-5"/>
    <n v="25"/>
    <n v="20"/>
    <x v="1100"/>
    <d v="2016-06-30T00:00:00"/>
    <n v="1"/>
    <m/>
    <m/>
  </r>
  <r>
    <x v="339"/>
    <x v="692"/>
    <s v="16498-1"/>
    <n v="3"/>
    <n v="3"/>
    <x v="1100"/>
    <d v="2016-07-05T00:00:00"/>
    <n v="1"/>
    <m/>
    <m/>
  </r>
  <r>
    <x v="411"/>
    <x v="2254"/>
    <s v="16439-2"/>
    <n v="25"/>
    <n v="25"/>
    <x v="1101"/>
    <d v="2016-06-27T00:00:00"/>
    <n v="1"/>
    <m/>
    <s v="CUSTOMER PARTS CAME LATE"/>
  </r>
  <r>
    <x v="554"/>
    <x v="2150"/>
    <s v="16422-3"/>
    <n v="100"/>
    <n v="100"/>
    <x v="1101"/>
    <d v="2016-07-06T00:00:00"/>
    <n v="1"/>
    <m/>
    <m/>
  </r>
  <r>
    <x v="571"/>
    <x v="2191"/>
    <s v="161945-5-6"/>
    <n v="1020"/>
    <n v="1020"/>
    <x v="1101"/>
    <d v="2016-07-10T00:00:00"/>
    <n v="1"/>
    <m/>
    <m/>
  </r>
  <r>
    <x v="90"/>
    <x v="229"/>
    <s v="16502-1"/>
    <n v="400"/>
    <n v="400"/>
    <x v="1102"/>
    <d v="2016-07-01T00:00:00"/>
    <n v="1"/>
    <m/>
    <m/>
  </r>
  <r>
    <x v="90"/>
    <x v="229"/>
    <s v="2"/>
    <n v="400"/>
    <n v="400"/>
    <x v="1102"/>
    <d v="2016-07-07T00:00:00"/>
    <n v="1"/>
    <m/>
    <m/>
  </r>
  <r>
    <x v="433"/>
    <x v="1912"/>
    <s v="19296-5"/>
    <n v="200"/>
    <n v="200"/>
    <x v="1102"/>
    <d v="2016-06-16T00:00:00"/>
    <n v="1"/>
    <m/>
    <s v="CUSTOMER PARTS CAME LATE"/>
  </r>
  <r>
    <x v="521"/>
    <x v="2065"/>
    <s v="16462-3"/>
    <n v="5"/>
    <n v="5"/>
    <x v="1102"/>
    <d v="2016-07-11T00:00:00"/>
    <n v="1"/>
    <m/>
    <m/>
  </r>
  <r>
    <x v="15"/>
    <x v="96"/>
    <s v="16501-1"/>
    <n v="1"/>
    <n v="1"/>
    <x v="1102"/>
    <d v="2016-07-08T00:00:00"/>
    <n v="1"/>
    <m/>
    <m/>
  </r>
  <r>
    <x v="426"/>
    <x v="1797"/>
    <s v="16509-1"/>
    <n v="1"/>
    <n v="1"/>
    <x v="1102"/>
    <d v="2016-07-01T00:00:00"/>
    <n v="1"/>
    <m/>
    <m/>
  </r>
  <r>
    <x v="286"/>
    <x v="1248"/>
    <s v="16389-3"/>
    <n v="100"/>
    <n v="100"/>
    <x v="1102"/>
    <d v="2016-06-28T00:00:00"/>
    <n v="0"/>
    <m/>
    <s v="WE MISS TO SHIP "/>
  </r>
  <r>
    <x v="356"/>
    <x v="2255"/>
    <s v="16363-2"/>
    <n v="1"/>
    <n v="1"/>
    <x v="1102"/>
    <d v="2016-07-02T00:00:00"/>
    <n v="1"/>
    <m/>
    <s v="SAMPLE FOR APPROVAL"/>
  </r>
  <r>
    <x v="439"/>
    <x v="2256"/>
    <s v="16466-2"/>
    <n v="10"/>
    <n v="10"/>
    <x v="1103"/>
    <d v="2016-07-01T00:00:00"/>
    <n v="1"/>
    <m/>
    <s v="PICKUP"/>
  </r>
  <r>
    <x v="188"/>
    <x v="1185"/>
    <s v="16243-2"/>
    <n v="25"/>
    <n v="25"/>
    <x v="1103"/>
    <d v="2016-07-07T00:00:00"/>
    <n v="1"/>
    <m/>
    <m/>
  </r>
  <r>
    <x v="50"/>
    <x v="307"/>
    <s v="16437-1"/>
    <n v="250"/>
    <n v="250"/>
    <x v="1103"/>
    <d v="2016-07-06T00:00:00"/>
    <n v="1"/>
    <m/>
    <m/>
  </r>
  <r>
    <x v="18"/>
    <x v="1416"/>
    <s v="16473-1"/>
    <n v="250"/>
    <n v="250"/>
    <x v="1103"/>
    <d v="2016-07-07T00:00:00"/>
    <n v="1"/>
    <m/>
    <m/>
  </r>
  <r>
    <x v="18"/>
    <x v="1473"/>
    <s v="16438-2"/>
    <n v="25"/>
    <n v="25"/>
    <x v="1103"/>
    <d v="2016-07-05T00:00:00"/>
    <n v="1"/>
    <m/>
    <m/>
  </r>
  <r>
    <x v="18"/>
    <x v="711"/>
    <s v="4"/>
    <n v="250"/>
    <n v="250"/>
    <x v="1103"/>
    <d v="2016-07-05T00:00:00"/>
    <n v="1"/>
    <m/>
    <m/>
  </r>
  <r>
    <x v="18"/>
    <x v="677"/>
    <s v="6"/>
    <n v="25"/>
    <n v="25"/>
    <x v="1103"/>
    <d v="2016-07-05T00:00:00"/>
    <n v="1"/>
    <m/>
    <m/>
  </r>
  <r>
    <x v="475"/>
    <x v="197"/>
    <s v="16394-1"/>
    <n v="5"/>
    <n v="5"/>
    <x v="1104"/>
    <d v="2016-07-11T00:00:00"/>
    <n v="1"/>
    <m/>
    <m/>
  </r>
  <r>
    <x v="588"/>
    <x v="471"/>
    <s v="16453-1"/>
    <n v="50"/>
    <n v="50"/>
    <x v="1104"/>
    <d v="2016-07-11T00:00:00"/>
    <n v="1"/>
    <m/>
    <m/>
  </r>
  <r>
    <x v="595"/>
    <x v="678"/>
    <s v="16461-1"/>
    <n v="10"/>
    <n v="10"/>
    <x v="1104"/>
    <d v="2016-07-11T00:00:00"/>
    <n v="1"/>
    <m/>
    <m/>
  </r>
  <r>
    <x v="15"/>
    <x v="562"/>
    <s v="16308-2"/>
    <n v="5"/>
    <n v="5"/>
    <x v="1104"/>
    <d v="2016-07-13T00:00:00"/>
    <n v="1"/>
    <m/>
    <m/>
  </r>
  <r>
    <x v="15"/>
    <x v="556"/>
    <s v="16308-1"/>
    <n v="5"/>
    <n v="5"/>
    <x v="1104"/>
    <d v="2016-07-13T00:00:00"/>
    <n v="1"/>
    <m/>
    <m/>
  </r>
  <r>
    <x v="339"/>
    <x v="692"/>
    <s v="16521-1"/>
    <n v="3"/>
    <n v="3"/>
    <x v="1104"/>
    <d v="2016-07-13T00:00:00"/>
    <n v="1"/>
    <m/>
    <m/>
  </r>
  <r>
    <x v="572"/>
    <x v="2257"/>
    <s v="16484-1"/>
    <n v="5"/>
    <n v="5"/>
    <x v="1104"/>
    <d v="2016-07-08T00:00:00"/>
    <n v="1"/>
    <m/>
    <m/>
  </r>
  <r>
    <x v="18"/>
    <x v="1686"/>
    <s v="16438-5"/>
    <n v="25"/>
    <n v="5"/>
    <x v="1104"/>
    <d v="2016-06-30T00:00:00"/>
    <n v="1"/>
    <m/>
    <s v="WE SHIP 20 PCS ALL READY"/>
  </r>
  <r>
    <x v="53"/>
    <x v="2258"/>
    <s v="16490-1"/>
    <n v="25"/>
    <n v="25"/>
    <x v="1105"/>
    <d v="2016-07-07T00:00:00"/>
    <n v="1"/>
    <m/>
    <m/>
  </r>
  <r>
    <x v="596"/>
    <x v="1797"/>
    <s v="16526-1"/>
    <n v="1"/>
    <n v="1"/>
    <x v="1105"/>
    <d v="2016-07-07T00:00:00"/>
    <n v="1"/>
    <m/>
    <m/>
  </r>
  <r>
    <x v="33"/>
    <x v="1457"/>
    <s v="16447-1"/>
    <n v="252"/>
    <n v="252"/>
    <x v="1106"/>
    <d v="2016-07-13T00:00:00"/>
    <n v="1"/>
    <m/>
    <m/>
  </r>
  <r>
    <x v="15"/>
    <x v="64"/>
    <s v="16480-1"/>
    <n v="20"/>
    <n v="20"/>
    <x v="1106"/>
    <d v="2016-07-11T00:00:00"/>
    <n v="1"/>
    <m/>
    <m/>
  </r>
  <r>
    <x v="356"/>
    <x v="2255"/>
    <s v="16363-2"/>
    <n v="25"/>
    <n v="24"/>
    <x v="1106"/>
    <d v="2016-07-11T00:00:00"/>
    <n v="1"/>
    <m/>
    <s v="APPROVAL CAME LATE"/>
  </r>
  <r>
    <x v="596"/>
    <x v="1797"/>
    <s v="16532-1"/>
    <n v="6"/>
    <n v="6"/>
    <x v="1106"/>
    <d v="2016-07-08T00:00:00"/>
    <n v="1"/>
    <m/>
    <m/>
  </r>
  <r>
    <x v="596"/>
    <x v="1797"/>
    <s v="12533-1"/>
    <n v="1"/>
    <n v="1"/>
    <x v="1106"/>
    <d v="2016-07-11T00:00:00"/>
    <n v="1"/>
    <m/>
    <m/>
  </r>
  <r>
    <x v="597"/>
    <x v="2259"/>
    <s v="SAMPLE"/>
    <n v="2"/>
    <n v="2"/>
    <x v="1107"/>
    <d v="2016-07-11T00:00:00"/>
    <n v="1"/>
    <m/>
    <m/>
  </r>
  <r>
    <x v="487"/>
    <x v="2139"/>
    <s v="16476-3"/>
    <n v="100"/>
    <n v="100"/>
    <x v="1108"/>
    <d v="2016-07-18T00:00:00"/>
    <n v="1"/>
    <m/>
    <m/>
  </r>
  <r>
    <x v="109"/>
    <x v="1001"/>
    <s v="16454-1"/>
    <n v="100"/>
    <n v="100"/>
    <x v="1108"/>
    <d v="2016-07-14T00:00:00"/>
    <n v="1"/>
    <m/>
    <m/>
  </r>
  <r>
    <x v="405"/>
    <x v="2058"/>
    <s v="16338-4"/>
    <n v="250"/>
    <n v="250"/>
    <x v="1108"/>
    <d v="2016-07-13T00:00:00"/>
    <n v="1"/>
    <m/>
    <m/>
  </r>
  <r>
    <x v="405"/>
    <x v="2057"/>
    <s v="3"/>
    <n v="250"/>
    <n v="250"/>
    <x v="1108"/>
    <d v="2016-07-13T00:00:00"/>
    <n v="1"/>
    <m/>
    <m/>
  </r>
  <r>
    <x v="50"/>
    <x v="1365"/>
    <s v="16489-1"/>
    <n v="500"/>
    <n v="500"/>
    <x v="1108"/>
    <d v="2016-07-21T00:00:00"/>
    <n v="1"/>
    <m/>
    <m/>
  </r>
  <r>
    <x v="8"/>
    <x v="623"/>
    <s v="16448-1"/>
    <n v="525"/>
    <n v="525"/>
    <x v="1108"/>
    <d v="2016-07-13T00:00:00"/>
    <n v="1"/>
    <m/>
    <m/>
  </r>
  <r>
    <x v="53"/>
    <x v="2260"/>
    <s v="16477-3"/>
    <n v="50"/>
    <n v="50"/>
    <x v="1108"/>
    <d v="2016-07-14T00:00:00"/>
    <n v="1"/>
    <m/>
    <m/>
  </r>
  <r>
    <x v="532"/>
    <x v="1362"/>
    <s v="16443-2"/>
    <n v="1300"/>
    <n v="1300"/>
    <x v="1109"/>
    <d v="2016-07-14T00:00:00"/>
    <n v="1"/>
    <m/>
    <m/>
  </r>
  <r>
    <x v="564"/>
    <x v="2261"/>
    <s v="16180-3"/>
    <n v="2"/>
    <n v="2"/>
    <x v="1109"/>
    <d v="2016-08-04T00:00:00"/>
    <n v="1"/>
    <m/>
    <s v="LONG LEAD PARTS"/>
  </r>
  <r>
    <x v="29"/>
    <x v="189"/>
    <s v="16469-1"/>
    <n v="20"/>
    <n v="20"/>
    <x v="1110"/>
    <d v="2016-07-18T00:00:00"/>
    <n v="1"/>
    <m/>
    <m/>
  </r>
  <r>
    <x v="303"/>
    <x v="2262"/>
    <s v="16441-2"/>
    <n v="2000"/>
    <n v="2000"/>
    <x v="1110"/>
    <d v="2016-07-14T00:00:00"/>
    <n v="1"/>
    <m/>
    <s v="CUSTOMER PICKUP"/>
  </r>
  <r>
    <x v="13"/>
    <x v="692"/>
    <s v="16561-1"/>
    <n v="1"/>
    <n v="1"/>
    <x v="1111"/>
    <d v="2016-07-26T00:00:00"/>
    <n v="1"/>
    <m/>
    <m/>
  </r>
  <r>
    <x v="23"/>
    <x v="60"/>
    <s v="16468-3"/>
    <n v="5"/>
    <n v="5"/>
    <x v="1111"/>
    <d v="2016-07-29T00:00:00"/>
    <n v="1"/>
    <m/>
    <m/>
  </r>
  <r>
    <x v="15"/>
    <x v="562"/>
    <s v="16376-1"/>
    <n v="5"/>
    <n v="5"/>
    <x v="1112"/>
    <d v="2016-07-25T00:00:00"/>
    <n v="1"/>
    <m/>
    <m/>
  </r>
  <r>
    <x v="6"/>
    <x v="16"/>
    <s v="16513-1"/>
    <n v="20"/>
    <n v="20"/>
    <x v="1112"/>
    <d v="2016-07-25T00:00:00"/>
    <n v="1"/>
    <m/>
    <m/>
  </r>
  <r>
    <x v="355"/>
    <x v="2120"/>
    <s v="16493-3"/>
    <n v="30"/>
    <n v="30"/>
    <x v="1111"/>
    <d v="2016-08-01T00:00:00"/>
    <n v="1"/>
    <m/>
    <m/>
  </r>
  <r>
    <x v="339"/>
    <x v="692"/>
    <s v="16568-1"/>
    <n v="1"/>
    <n v="1"/>
    <x v="1111"/>
    <d v="2016-07-28T00:00:00"/>
    <n v="1"/>
    <m/>
    <m/>
  </r>
  <r>
    <x v="13"/>
    <x v="209"/>
    <s v="16557-3"/>
    <n v="50"/>
    <n v="50"/>
    <x v="1113"/>
    <d v="2016-07-22T00:00:00"/>
    <n v="1"/>
    <m/>
    <m/>
  </r>
  <r>
    <x v="552"/>
    <x v="235"/>
    <s v="16314-3"/>
    <n v="2500"/>
    <n v="2500"/>
    <x v="1113"/>
    <d v="2016-07-25T00:00:00"/>
    <n v="1"/>
    <m/>
    <m/>
  </r>
  <r>
    <x v="494"/>
    <x v="1974"/>
    <s v="16444-2"/>
    <n v="10"/>
    <n v="10"/>
    <x v="1113"/>
    <d v="2016-07-21T00:00:00"/>
    <n v="1"/>
    <m/>
    <m/>
  </r>
  <r>
    <x v="15"/>
    <x v="562"/>
    <s v="16482-1"/>
    <n v="5"/>
    <n v="5"/>
    <x v="1114"/>
    <d v="2016-07-29T00:00:00"/>
    <n v="1"/>
    <m/>
    <m/>
  </r>
  <r>
    <x v="15"/>
    <x v="562"/>
    <s v="16480-1"/>
    <n v="5"/>
    <n v="5"/>
    <x v="1113"/>
    <d v="2016-07-26T00:00:00"/>
    <n v="1"/>
    <m/>
    <m/>
  </r>
  <r>
    <x v="15"/>
    <x v="556"/>
    <s v="16404-2"/>
    <n v="5"/>
    <n v="5"/>
    <x v="1115"/>
    <d v="2016-07-29T00:00:00"/>
    <n v="1"/>
    <m/>
    <m/>
  </r>
  <r>
    <x v="55"/>
    <x v="386"/>
    <s v="16512-1"/>
    <n v="25"/>
    <n v="25"/>
    <x v="1115"/>
    <d v="2016-07-25T00:00:00"/>
    <n v="1"/>
    <m/>
    <m/>
  </r>
  <r>
    <x v="158"/>
    <x v="416"/>
    <s v="16497-1"/>
    <n v="26"/>
    <n v="26"/>
    <x v="1115"/>
    <d v="2016-07-25T00:00:00"/>
    <n v="1"/>
    <m/>
    <m/>
  </r>
  <r>
    <x v="90"/>
    <x v="1358"/>
    <s v="16576-1"/>
    <n v="280"/>
    <n v="280"/>
    <x v="1115"/>
    <d v="2016-07-28T00:00:00"/>
    <n v="1"/>
    <m/>
    <m/>
  </r>
  <r>
    <x v="90"/>
    <x v="1358"/>
    <s v="16522-1"/>
    <n v="100"/>
    <n v="100"/>
    <x v="1115"/>
    <d v="2016-08-12T00:00:00"/>
    <n v="1"/>
    <m/>
    <m/>
  </r>
  <r>
    <x v="90"/>
    <x v="204"/>
    <s v="16411-1"/>
    <n v="25"/>
    <n v="25"/>
    <x v="1115"/>
    <d v="2016-08-21T00:00:00"/>
    <n v="1"/>
    <m/>
    <s v="CHANGE DATE"/>
  </r>
  <r>
    <x v="210"/>
    <x v="2263"/>
    <s v="16506-2"/>
    <n v="1"/>
    <n v="1"/>
    <x v="1115"/>
    <d v="2016-07-21T00:00:00"/>
    <n v="1"/>
    <m/>
    <s v="CUSTOMER DID NOT PROVIDE INOUGH INFORMATION"/>
  </r>
  <r>
    <x v="178"/>
    <x v="2264"/>
    <s v="16535-3"/>
    <n v="5"/>
    <n v="5"/>
    <x v="1115"/>
    <d v="2016-07-25T00:00:00"/>
    <n v="1"/>
    <m/>
    <m/>
  </r>
  <r>
    <x v="598"/>
    <x v="2265"/>
    <s v="16565-1"/>
    <n v="4"/>
    <n v="4"/>
    <x v="1115"/>
    <d v="2016-07-25T00:00:00"/>
    <n v="1"/>
    <m/>
    <m/>
  </r>
  <r>
    <x v="597"/>
    <x v="2259"/>
    <s v="16445-2"/>
    <n v="125"/>
    <n v="123"/>
    <x v="1115"/>
    <d v="2016-07-22T00:00:00"/>
    <n v="1"/>
    <m/>
    <s v="2 ASSY WE SHIP FOR APROVAL"/>
  </r>
  <r>
    <x v="409"/>
    <x v="692"/>
    <s v="16578-1"/>
    <n v="1"/>
    <n v="1"/>
    <x v="1115"/>
    <d v="2016-07-22T00:00:00"/>
    <n v="1"/>
    <m/>
    <m/>
  </r>
  <r>
    <x v="289"/>
    <x v="2170"/>
    <s v="15998-3"/>
    <n v="25"/>
    <n v="25"/>
    <x v="1116"/>
    <d v="2016-07-15T00:00:00"/>
    <n v="1"/>
    <m/>
    <s v="Hold for payment"/>
  </r>
  <r>
    <x v="15"/>
    <x v="57"/>
    <s v="16404-1"/>
    <n v="25"/>
    <n v="25"/>
    <x v="1116"/>
    <d v="2016-08-01T00:00:00"/>
    <n v="1"/>
    <m/>
    <m/>
  </r>
  <r>
    <x v="7"/>
    <x v="1694"/>
    <s v="16504-1"/>
    <n v="512"/>
    <n v="512"/>
    <x v="1116"/>
    <d v="2016-07-28T00:00:00"/>
    <n v="1"/>
    <m/>
    <m/>
  </r>
  <r>
    <x v="599"/>
    <x v="2266"/>
    <s v="16511-1"/>
    <n v="20"/>
    <n v="20"/>
    <x v="1116"/>
    <d v="2016-07-28T00:00:00"/>
    <n v="1"/>
    <m/>
    <m/>
  </r>
  <r>
    <x v="600"/>
    <x v="2267"/>
    <s v="COMP"/>
    <n v="3"/>
    <n v="3"/>
    <x v="1117"/>
    <d v="2016-07-28T00:00:00"/>
    <n v="1"/>
    <m/>
    <m/>
  </r>
  <r>
    <x v="339"/>
    <x v="692"/>
    <s v="16587-1"/>
    <n v="1"/>
    <n v="1"/>
    <x v="1117"/>
    <d v="2016-07-29T00:00:00"/>
    <n v="1"/>
    <m/>
    <m/>
  </r>
  <r>
    <x v="364"/>
    <x v="1361"/>
    <s v="16517-3"/>
    <n v="100"/>
    <n v="100"/>
    <x v="1117"/>
    <d v="2016-08-02T00:00:00"/>
    <n v="1"/>
    <m/>
    <m/>
  </r>
  <r>
    <x v="202"/>
    <x v="2268"/>
    <s v="16503-3"/>
    <n v="100"/>
    <n v="100"/>
    <x v="1117"/>
    <d v="2016-07-25T00:00:00"/>
    <n v="0"/>
    <m/>
    <m/>
  </r>
  <r>
    <x v="373"/>
    <x v="2219"/>
    <s v="16520-3"/>
    <n v="10"/>
    <n v="10"/>
    <x v="1118"/>
    <d v="2016-07-29T00:00:00"/>
    <n v="1"/>
    <m/>
    <m/>
  </r>
  <r>
    <x v="15"/>
    <x v="562"/>
    <s v="16604-3"/>
    <n v="5"/>
    <n v="5"/>
    <x v="1118"/>
    <d v="2016-08-01T00:00:00"/>
    <n v="1"/>
    <m/>
    <m/>
  </r>
  <r>
    <x v="53"/>
    <x v="1806"/>
    <s v="16508-1"/>
    <n v="25"/>
    <n v="25"/>
    <x v="1118"/>
    <d v="2016-07-28T00:00:00"/>
    <n v="1"/>
    <m/>
    <m/>
  </r>
  <r>
    <x v="90"/>
    <x v="204"/>
    <s v="16581-1"/>
    <n v="100"/>
    <n v="100"/>
    <x v="1118"/>
    <d v="2016-08-01T00:00:00"/>
    <n v="1"/>
    <m/>
    <m/>
  </r>
  <r>
    <x v="69"/>
    <x v="847"/>
    <s v="16530-1"/>
    <n v="100"/>
    <n v="100"/>
    <x v="1118"/>
    <d v="2016-07-28T00:00:00"/>
    <n v="1"/>
    <m/>
    <m/>
  </r>
  <r>
    <x v="601"/>
    <x v="2269"/>
    <s v="16519-3"/>
    <n v="5"/>
    <n v="5"/>
    <x v="1117"/>
    <d v="2016-07-29T00:00:00"/>
    <n v="1"/>
    <m/>
    <m/>
  </r>
  <r>
    <x v="410"/>
    <x v="288"/>
    <s v="16534-1"/>
    <n v="50"/>
    <n v="50"/>
    <x v="1119"/>
    <d v="2016-08-02T00:00:00"/>
    <n v="1"/>
    <m/>
    <m/>
  </r>
  <r>
    <x v="15"/>
    <x v="57"/>
    <s v="16452-2"/>
    <n v="25"/>
    <n v="25"/>
    <x v="1120"/>
    <d v="2016-08-15T00:00:00"/>
    <n v="1"/>
    <m/>
    <m/>
  </r>
  <r>
    <x v="116"/>
    <x v="308"/>
    <s v="16527-1"/>
    <n v="250"/>
    <n v="250"/>
    <x v="1120"/>
    <d v="2016-08-04T00:00:00"/>
    <n v="1"/>
    <m/>
    <m/>
  </r>
  <r>
    <x v="23"/>
    <x v="210"/>
    <s v="16492-3"/>
    <n v="10"/>
    <n v="10"/>
    <x v="1120"/>
    <d v="2016-08-01T00:00:00"/>
    <n v="1"/>
    <m/>
    <m/>
  </r>
  <r>
    <x v="53"/>
    <x v="468"/>
    <s v="16536-1"/>
    <n v="25"/>
    <n v="25"/>
    <x v="1120"/>
    <d v="2016-08-04T00:00:00"/>
    <n v="1"/>
    <m/>
    <m/>
  </r>
  <r>
    <x v="564"/>
    <x v="2261"/>
    <s v="16180-4"/>
    <n v="100"/>
    <n v="98"/>
    <x v="1120"/>
    <d v="2016-08-04T00:00:00"/>
    <n v="1"/>
    <m/>
    <s v="PARTS LONG LEAD "/>
  </r>
  <r>
    <x v="66"/>
    <x v="2270"/>
    <s v="16496-3"/>
    <n v="20"/>
    <n v="20"/>
    <x v="1120"/>
    <d v="2016-08-02T00:00:00"/>
    <n v="1"/>
    <m/>
    <s v="CUSTOMER SEND FILE AGAIN SO WE HAVE TO REMAKE BOARD AGAIN. CUSTOMER FOUND PROBLAM"/>
  </r>
  <r>
    <x v="530"/>
    <x v="1423"/>
    <s v="16524-2"/>
    <n v="35"/>
    <n v="35"/>
    <x v="1120"/>
    <d v="2016-07-28T00:00:00"/>
    <n v="1"/>
    <m/>
    <s v="PICKUP"/>
  </r>
  <r>
    <x v="596"/>
    <x v="1797"/>
    <s v="16610-1"/>
    <n v="1"/>
    <n v="1"/>
    <x v="1121"/>
    <d v="2016-08-01T00:00:00"/>
    <n v="1"/>
    <m/>
    <m/>
  </r>
  <r>
    <x v="601"/>
    <x v="2271"/>
    <s v="16538-3"/>
    <n v="10"/>
    <n v="10"/>
    <x v="1122"/>
    <d v="2016-08-04T00:00:00"/>
    <n v="1"/>
    <m/>
    <m/>
  </r>
  <r>
    <x v="15"/>
    <x v="182"/>
    <s v="16452-1"/>
    <n v="5"/>
    <n v="5"/>
    <x v="1122"/>
    <d v="2016-08-05T00:00:00"/>
    <n v="1"/>
    <m/>
    <m/>
  </r>
  <r>
    <x v="9"/>
    <x v="11"/>
    <s v="16539-1"/>
    <n v="100"/>
    <n v="100"/>
    <x v="1122"/>
    <d v="2016-08-05T00:00:00"/>
    <n v="1"/>
    <m/>
    <m/>
  </r>
  <r>
    <x v="90"/>
    <x v="2158"/>
    <s v="16385-1"/>
    <n v="71"/>
    <n v="71"/>
    <x v="1122"/>
    <d v="2016-08-08T00:00:00"/>
    <n v="1"/>
    <m/>
    <m/>
  </r>
  <r>
    <x v="596"/>
    <x v="2272"/>
    <s v="16621-1"/>
    <n v="1"/>
    <n v="1"/>
    <x v="1123"/>
    <d v="2016-08-04T00:00:00"/>
    <n v="1"/>
    <m/>
    <m/>
  </r>
  <r>
    <x v="339"/>
    <x v="692"/>
    <s v="16622-1"/>
    <n v="1"/>
    <n v="1"/>
    <x v="1123"/>
    <d v="2016-08-05T00:00:00"/>
    <n v="1"/>
    <m/>
    <m/>
  </r>
  <r>
    <x v="602"/>
    <x v="2109"/>
    <s v="SAMPLE"/>
    <n v="1"/>
    <n v="1"/>
    <x v="1123"/>
    <d v="2016-08-05T00:00:00"/>
    <n v="1"/>
    <m/>
    <m/>
  </r>
  <r>
    <x v="603"/>
    <x v="1969"/>
    <s v="16602-2"/>
    <n v="1700"/>
    <n v="796"/>
    <x v="1123"/>
    <d v="2016-08-02T00:00:00"/>
    <n v="1"/>
    <m/>
    <s v="CUSTOMER PICKUP OK TO SHIP PARCIAL"/>
  </r>
  <r>
    <x v="23"/>
    <x v="38"/>
    <s v="16511-3"/>
    <n v="20"/>
    <n v="20"/>
    <x v="1124"/>
    <d v="2016-08-05T00:00:00"/>
    <n v="1"/>
    <m/>
    <s v="CUSTOMER PICKUP"/>
  </r>
  <r>
    <x v="90"/>
    <x v="368"/>
    <s v="16574-1"/>
    <n v="100"/>
    <n v="100"/>
    <x v="1124"/>
    <d v="2016-08-09T00:00:00"/>
    <n v="1"/>
    <m/>
    <m/>
  </r>
  <r>
    <x v="604"/>
    <x v="203"/>
    <s v="16546-1"/>
    <n v="60"/>
    <n v="60"/>
    <x v="1124"/>
    <d v="2016-08-08T00:00:00"/>
    <n v="1"/>
    <m/>
    <m/>
  </r>
  <r>
    <x v="391"/>
    <x v="2109"/>
    <s v="16543-1"/>
    <n v="1"/>
    <n v="1"/>
    <x v="1124"/>
    <d v="2016-08-09T00:00:00"/>
    <n v="1"/>
    <m/>
    <m/>
  </r>
  <r>
    <x v="530"/>
    <x v="2068"/>
    <s v="16491-3"/>
    <n v="50"/>
    <n v="50"/>
    <x v="1124"/>
    <d v="2016-08-08T00:00:00"/>
    <n v="1"/>
    <m/>
    <s v="ENCLOSER CAME LATE FROM CUSTOMER"/>
  </r>
  <r>
    <x v="356"/>
    <x v="1349"/>
    <s v="16518-1"/>
    <n v="22"/>
    <n v="22"/>
    <x v="1125"/>
    <d v="2016-08-09T00:00:00"/>
    <n v="1"/>
    <m/>
    <m/>
  </r>
  <r>
    <x v="90"/>
    <x v="1358"/>
    <s v="16575-1"/>
    <n v="350"/>
    <n v="350"/>
    <x v="1125"/>
    <d v="2016-08-12T00:00:00"/>
    <n v="1"/>
    <m/>
    <m/>
  </r>
  <r>
    <x v="603"/>
    <x v="2273"/>
    <s v="16626-1"/>
    <n v="10"/>
    <n v="10"/>
    <x v="1125"/>
    <d v="2016-08-04T00:00:00"/>
    <n v="1"/>
    <m/>
    <s v="HAND DEL"/>
  </r>
  <r>
    <x v="605"/>
    <x v="2274"/>
    <s v="16613-2"/>
    <n v="45"/>
    <n v="9"/>
    <x v="1125"/>
    <d v="2016-08-05T00:00:00"/>
    <n v="1"/>
    <m/>
    <s v="CUSTOMER DID NOT PROVIDE INOUGH PARTS"/>
  </r>
  <r>
    <x v="522"/>
    <x v="2275"/>
    <s v="16531-3"/>
    <n v="250"/>
    <n v="249"/>
    <x v="1125"/>
    <d v="2016-08-08T00:00:00"/>
    <n v="1"/>
    <m/>
    <s v="FIRST ARTICLE WE SEND 7/25/2016"/>
  </r>
  <r>
    <x v="90"/>
    <x v="229"/>
    <s v="16637-1"/>
    <n v="400"/>
    <n v="400"/>
    <x v="1125"/>
    <d v="2016-08-10T00:00:00"/>
    <n v="1"/>
    <m/>
    <m/>
  </r>
  <r>
    <x v="63"/>
    <x v="214"/>
    <s v="16537-1"/>
    <n v="15000"/>
    <n v="15029"/>
    <x v="1126"/>
    <d v="2016-08-09T00:00:00"/>
    <n v="1"/>
    <m/>
    <m/>
  </r>
  <r>
    <x v="15"/>
    <x v="223"/>
    <s v="16529-1"/>
    <n v="5"/>
    <n v="5"/>
    <x v="1126"/>
    <d v="2016-08-12T00:00:00"/>
    <n v="1"/>
    <m/>
    <m/>
  </r>
  <r>
    <x v="344"/>
    <x v="2276"/>
    <s v="16558-3"/>
    <n v="1"/>
    <n v="1"/>
    <x v="1126"/>
    <d v="2016-08-11T00:00:00"/>
    <n v="1"/>
    <m/>
    <s v="FIRST ARTICLE"/>
  </r>
  <r>
    <x v="603"/>
    <x v="2277"/>
    <s v="16602-1"/>
    <n v="1800"/>
    <n v="1800"/>
    <x v="1126"/>
    <d v="2016-08-02T00:00:00"/>
    <n v="0"/>
    <m/>
    <s v="CAME LATE FROM OUT SOURCE"/>
  </r>
  <r>
    <x v="518"/>
    <x v="2278"/>
    <s v="16612-3"/>
    <n v="10"/>
    <n v="10"/>
    <x v="1126"/>
    <d v="2016-08-08T00:00:00"/>
    <n v="1"/>
    <m/>
    <m/>
  </r>
  <r>
    <x v="53"/>
    <x v="2279"/>
    <s v="16611-1"/>
    <n v="25"/>
    <n v="25"/>
    <x v="1126"/>
    <d v="2016-08-08T00:00:00"/>
    <n v="1"/>
    <m/>
    <m/>
  </r>
  <r>
    <x v="70"/>
    <x v="1649"/>
    <s v="16619-3"/>
    <n v="10"/>
    <n v="10"/>
    <x v="1127"/>
    <d v="2016-08-10T00:00:00"/>
    <n v="1"/>
    <m/>
    <m/>
  </r>
  <r>
    <x v="15"/>
    <x v="556"/>
    <s v="1642-1"/>
    <n v="5"/>
    <n v="5"/>
    <x v="1127"/>
    <d v="2016-08-16T00:00:00"/>
    <n v="1"/>
    <m/>
    <m/>
  </r>
  <r>
    <x v="15"/>
    <x v="562"/>
    <s v="16482-2"/>
    <n v="5"/>
    <n v="5"/>
    <x v="1127"/>
    <d v="2016-08-12T00:00:00"/>
    <n v="1"/>
    <m/>
    <m/>
  </r>
  <r>
    <x v="518"/>
    <x v="2280"/>
    <s v="16615-3"/>
    <n v="10"/>
    <n v="10"/>
    <x v="1127"/>
    <d v="2016-08-09T00:00:00"/>
    <n v="1"/>
    <m/>
    <m/>
  </r>
  <r>
    <x v="15"/>
    <x v="562"/>
    <s v="16420-2"/>
    <n v="5"/>
    <n v="5"/>
    <x v="1127"/>
    <d v="2016-08-16T00:00:00"/>
    <n v="1"/>
    <m/>
    <m/>
  </r>
  <r>
    <x v="599"/>
    <x v="2266"/>
    <s v="16510-4"/>
    <n v="80"/>
    <n v="14"/>
    <x v="1127"/>
    <d v="2016-09-09T00:00:00"/>
    <n v="1"/>
    <m/>
    <s v="CUSTOMER HAVE PROBLEM WITH OWN READING RANGE"/>
  </r>
  <r>
    <x v="405"/>
    <x v="2057"/>
    <s v="16338-5"/>
    <n v="250"/>
    <n v="250"/>
    <x v="1127"/>
    <d v="2016-08-10T00:00:00"/>
    <n v="1"/>
    <m/>
    <m/>
  </r>
  <r>
    <x v="405"/>
    <x v="2058"/>
    <s v="6"/>
    <n v="250"/>
    <n v="250"/>
    <x v="1127"/>
    <d v="2016-08-10T00:00:00"/>
    <n v="1"/>
    <m/>
    <m/>
  </r>
  <r>
    <x v="63"/>
    <x v="171"/>
    <s v="16583-1"/>
    <n v="12000"/>
    <n v="12240"/>
    <x v="1127"/>
    <d v="2016-08-15T00:00:00"/>
    <n v="1"/>
    <m/>
    <m/>
  </r>
  <r>
    <x v="557"/>
    <x v="189"/>
    <s v="16548-1"/>
    <n v="5088"/>
    <n v="5088"/>
    <x v="1127"/>
    <d v="2016-08-12T00:00:00"/>
    <n v="1"/>
    <m/>
    <m/>
  </r>
  <r>
    <x v="557"/>
    <x v="190"/>
    <s v="2"/>
    <n v="5088"/>
    <n v="5088"/>
    <x v="1127"/>
    <d v="2016-08-12T00:00:00"/>
    <n v="1"/>
    <m/>
    <m/>
  </r>
  <r>
    <x v="50"/>
    <x v="92"/>
    <s v="16541-1"/>
    <n v="250"/>
    <n v="250"/>
    <x v="1127"/>
    <d v="2016-08-12T00:00:00"/>
    <n v="1"/>
    <m/>
    <m/>
  </r>
  <r>
    <x v="606"/>
    <x v="206"/>
    <s v="16540-1"/>
    <n v="50"/>
    <n v="50"/>
    <x v="1127"/>
    <d v="2016-08-16T00:00:00"/>
    <n v="1"/>
    <m/>
    <m/>
  </r>
  <r>
    <x v="607"/>
    <x v="2119"/>
    <s v="16525-3"/>
    <n v="100"/>
    <n v="100"/>
    <x v="1127"/>
    <d v="2016-08-17T00:00:00"/>
    <n v="1"/>
    <m/>
    <m/>
  </r>
  <r>
    <x v="608"/>
    <x v="2281"/>
    <s v="16347"/>
    <n v="23"/>
    <n v="23"/>
    <x v="1127"/>
    <d v="2016-09-01T00:00:00"/>
    <n v="1"/>
    <m/>
    <s v="WAITNG FOR CHECK"/>
  </r>
  <r>
    <x v="123"/>
    <x v="184"/>
    <s v="16588-1"/>
    <n v="400"/>
    <n v="400"/>
    <x v="1127"/>
    <d v="2016-08-15T00:00:00"/>
    <n v="1"/>
    <m/>
    <m/>
  </r>
  <r>
    <x v="49"/>
    <x v="1170"/>
    <s v="16435-2"/>
    <n v="10"/>
    <n v="10"/>
    <x v="1127"/>
    <d v="2016-08-08T00:00:00"/>
    <n v="0"/>
    <m/>
    <s v="AVNET DID NOT HAVE A PART AND DID NOT LET US KNOW ON TIME SO WE HAVE TO ORDER NEWARK LATER ON"/>
  </r>
  <r>
    <x v="433"/>
    <x v="2282"/>
    <s v="16620-1"/>
    <n v="5"/>
    <n v="5"/>
    <x v="1127"/>
    <d v="2016-08-15T00:00:00"/>
    <n v="1"/>
    <m/>
    <m/>
  </r>
  <r>
    <x v="609"/>
    <x v="2283"/>
    <s v="16559-3"/>
    <n v="4"/>
    <n v="4"/>
    <x v="1127"/>
    <d v="2016-08-03T00:00:00"/>
    <n v="0"/>
    <m/>
    <s v="was for 3 weeks but po did not specify date"/>
  </r>
  <r>
    <x v="90"/>
    <x v="676"/>
    <s v="16650-1"/>
    <n v="275"/>
    <n v="275"/>
    <x v="1128"/>
    <d v="2016-08-18T00:00:00"/>
    <n v="1"/>
    <m/>
    <m/>
  </r>
  <r>
    <x v="63"/>
    <x v="735"/>
    <s v="16556-1"/>
    <n v="6000"/>
    <n v="6000"/>
    <x v="1128"/>
    <d v="2016-08-16T00:00:00"/>
    <n v="1"/>
    <m/>
    <m/>
  </r>
  <r>
    <x v="66"/>
    <x v="1140"/>
    <s v="16554-1"/>
    <n v="50"/>
    <n v="50"/>
    <x v="1128"/>
    <d v="2016-08-15T00:00:00"/>
    <n v="1"/>
    <m/>
    <m/>
  </r>
  <r>
    <x v="258"/>
    <x v="1208"/>
    <s v="16591-1"/>
    <n v="25"/>
    <n v="25"/>
    <x v="1128"/>
    <d v="2016-08-15T00:00:00"/>
    <n v="1"/>
    <m/>
    <m/>
  </r>
  <r>
    <x v="6"/>
    <x v="1798"/>
    <s v="16580-1"/>
    <n v="5"/>
    <n v="5"/>
    <x v="1128"/>
    <d v="2016-08-12T00:00:00"/>
    <n v="1"/>
    <m/>
    <m/>
  </r>
  <r>
    <x v="63"/>
    <x v="602"/>
    <s v="16550-1"/>
    <n v="100"/>
    <n v="100"/>
    <x v="1128"/>
    <d v="2016-08-15T00:00:00"/>
    <n v="1"/>
    <m/>
    <m/>
  </r>
  <r>
    <x v="63"/>
    <x v="603"/>
    <s v="16549-1"/>
    <n v="100"/>
    <n v="100"/>
    <x v="1128"/>
    <d v="2016-08-15T00:00:00"/>
    <n v="1"/>
    <m/>
    <m/>
  </r>
  <r>
    <x v="603"/>
    <x v="2284"/>
    <s v="16602-2"/>
    <n v="1700"/>
    <n v="860"/>
    <x v="1128"/>
    <d v="2016-08-02T00:00:00"/>
    <n v="0"/>
    <m/>
    <s v="WE ALL REDY SHIP PARCIAL"/>
  </r>
  <r>
    <x v="610"/>
    <x v="1871"/>
    <s v="16542-3"/>
    <n v="200"/>
    <n v="200"/>
    <x v="1128"/>
    <d v="2016-08-15T00:00:00"/>
    <n v="1"/>
    <m/>
    <m/>
  </r>
  <r>
    <x v="15"/>
    <x v="21"/>
    <s v="16507-1"/>
    <n v="25"/>
    <n v="25"/>
    <x v="1129"/>
    <d v="2016-08-17T00:00:00"/>
    <n v="1"/>
    <m/>
    <m/>
  </r>
  <r>
    <x v="66"/>
    <x v="453"/>
    <s v="16554-1"/>
    <n v="200"/>
    <n v="175"/>
    <x v="1129"/>
    <d v="2016-08-15T00:00:00"/>
    <n v="1"/>
    <m/>
    <m/>
  </r>
  <r>
    <x v="487"/>
    <x v="1054"/>
    <s v="16582-1"/>
    <n v="10"/>
    <n v="10"/>
    <x v="1129"/>
    <d v="2016-08-16T00:00:00"/>
    <n v="1"/>
    <m/>
    <m/>
  </r>
  <r>
    <x v="8"/>
    <x v="2025"/>
    <s v="16573-1"/>
    <n v="75"/>
    <n v="75"/>
    <x v="1129"/>
    <d v="2016-08-16T00:00:00"/>
    <n v="1"/>
    <m/>
    <m/>
  </r>
  <r>
    <x v="345"/>
    <x v="1272"/>
    <s v="16571-1"/>
    <n v="25"/>
    <n v="25"/>
    <x v="1129"/>
    <d v="2016-08-16T00:00:00"/>
    <n v="1"/>
    <m/>
    <m/>
  </r>
  <r>
    <x v="13"/>
    <x v="209"/>
    <s v="16557-3"/>
    <n v="150"/>
    <n v="150"/>
    <x v="1129"/>
    <d v="2016-08-19T00:00:00"/>
    <n v="1"/>
    <m/>
    <m/>
  </r>
  <r>
    <x v="289"/>
    <x v="1340"/>
    <s v="16391-4"/>
    <n v="25"/>
    <n v="25"/>
    <x v="1129"/>
    <d v="2016-08-15T00:00:00"/>
    <n v="1"/>
    <m/>
    <m/>
  </r>
  <r>
    <x v="364"/>
    <x v="1436"/>
    <s v="16551-3"/>
    <n v="100"/>
    <n v="100"/>
    <x v="1129"/>
    <d v="2016-08-16T00:00:00"/>
    <n v="1"/>
    <m/>
    <m/>
  </r>
  <r>
    <x v="611"/>
    <x v="692"/>
    <s v="16662-1"/>
    <n v="2"/>
    <n v="2"/>
    <x v="1129"/>
    <d v="2016-08-12T00:00:00"/>
    <n v="1"/>
    <m/>
    <m/>
  </r>
  <r>
    <x v="90"/>
    <x v="387"/>
    <s v="16500-1"/>
    <n v="187"/>
    <n v="187"/>
    <x v="1130"/>
    <d v="2016-08-22T00:00:00"/>
    <n v="1"/>
    <m/>
    <m/>
  </r>
  <r>
    <x v="612"/>
    <x v="96"/>
    <s v="16661-1"/>
    <n v="49"/>
    <n v="49"/>
    <x v="1130"/>
    <d v="2016-08-19T00:00:00"/>
    <n v="1"/>
    <m/>
    <s v="2761"/>
  </r>
  <r>
    <x v="365"/>
    <x v="2152"/>
    <s v="16562-1"/>
    <n v="60"/>
    <n v="1"/>
    <x v="1130"/>
    <d v="2016-08-19T00:00:00"/>
    <n v="1"/>
    <m/>
    <s v="SAMPLE FOR APPROVAL"/>
  </r>
  <r>
    <x v="613"/>
    <x v="1419"/>
    <s v="16555-1"/>
    <n v="16000"/>
    <n v="16000"/>
    <x v="1130"/>
    <d v="2016-08-18T00:00:00"/>
    <n v="1"/>
    <m/>
    <m/>
  </r>
  <r>
    <x v="461"/>
    <x v="1623"/>
    <s v="16543-3"/>
    <n v="30"/>
    <n v="30"/>
    <x v="1131"/>
    <d v="2016-08-18T00:00:00"/>
    <n v="1"/>
    <m/>
    <m/>
  </r>
  <r>
    <x v="461"/>
    <x v="1624"/>
    <s v="16544-3"/>
    <n v="30"/>
    <n v="30"/>
    <x v="1131"/>
    <d v="2016-08-18T00:00:00"/>
    <n v="1"/>
    <m/>
    <m/>
  </r>
  <r>
    <x v="162"/>
    <x v="2285"/>
    <s v="16593-3"/>
    <n v="20"/>
    <n v="20"/>
    <x v="1131"/>
    <d v="2016-08-22T00:00:00"/>
    <n v="1"/>
    <m/>
    <m/>
  </r>
  <r>
    <x v="9"/>
    <x v="1563"/>
    <s v="16618-1"/>
    <n v="25"/>
    <n v="25"/>
    <x v="1131"/>
    <d v="2016-08-19T00:00:00"/>
    <n v="1"/>
    <m/>
    <m/>
  </r>
  <r>
    <x v="433"/>
    <x v="2286"/>
    <s v="16639-1"/>
    <n v="10"/>
    <n v="10"/>
    <x v="1131"/>
    <d v="2016-08-22T00:00:00"/>
    <n v="1"/>
    <m/>
    <m/>
  </r>
  <r>
    <x v="532"/>
    <x v="2287"/>
    <s v="16590-3"/>
    <n v="200"/>
    <n v="200"/>
    <x v="1132"/>
    <d v="2016-08-22T00:00:00"/>
    <n v="1"/>
    <m/>
    <m/>
  </r>
  <r>
    <x v="53"/>
    <x v="2260"/>
    <s v="16642-3"/>
    <n v="100"/>
    <n v="100"/>
    <x v="1132"/>
    <d v="2016-08-19T00:00:00"/>
    <n v="1"/>
    <m/>
    <m/>
  </r>
  <r>
    <x v="47"/>
    <x v="1390"/>
    <s v="16607-1"/>
    <n v="20"/>
    <n v="20"/>
    <x v="1132"/>
    <d v="2016-08-22T00:00:00"/>
    <n v="1"/>
    <m/>
    <m/>
  </r>
  <r>
    <x v="47"/>
    <x v="101"/>
    <s v="16600-1"/>
    <n v="10"/>
    <n v="10"/>
    <x v="1132"/>
    <d v="2016-08-24T00:00:00"/>
    <n v="1"/>
    <m/>
    <m/>
  </r>
  <r>
    <x v="450"/>
    <x v="2288"/>
    <s v="16664-1"/>
    <n v="5"/>
    <n v="5"/>
    <x v="1132"/>
    <d v="2016-06-29T00:00:00"/>
    <n v="1"/>
    <m/>
    <m/>
  </r>
  <r>
    <x v="8"/>
    <x v="849"/>
    <s v="16601-1"/>
    <n v="100"/>
    <n v="100"/>
    <x v="1133"/>
    <d v="2016-08-22T00:00:00"/>
    <n v="1"/>
    <m/>
    <m/>
  </r>
  <r>
    <x v="291"/>
    <x v="261"/>
    <s v="16579-1"/>
    <n v="5"/>
    <n v="5"/>
    <x v="1133"/>
    <d v="2016-08-24T00:00:00"/>
    <n v="1"/>
    <m/>
    <m/>
  </r>
  <r>
    <x v="15"/>
    <x v="562"/>
    <s v="16482-3"/>
    <n v="5"/>
    <n v="5"/>
    <x v="1133"/>
    <d v="2016-08-26T00:00:00"/>
    <n v="1"/>
    <m/>
    <m/>
  </r>
  <r>
    <x v="450"/>
    <x v="2289"/>
    <s v="16655-1"/>
    <n v="10"/>
    <n v="10"/>
    <x v="1133"/>
    <d v="2016-08-26T00:00:00"/>
    <n v="1"/>
    <m/>
    <m/>
  </r>
  <r>
    <x v="520"/>
    <x v="2077"/>
    <s v="16563-1"/>
    <n v="30"/>
    <n v="30"/>
    <x v="1133"/>
    <d v="2016-08-26T00:00:00"/>
    <n v="1"/>
    <m/>
    <m/>
  </r>
  <r>
    <x v="360"/>
    <x v="1347"/>
    <s v="16474-1"/>
    <n v="150"/>
    <n v="150"/>
    <x v="1133"/>
    <d v="2016-09-01T00:00:00"/>
    <n v="1"/>
    <m/>
    <m/>
  </r>
  <r>
    <x v="365"/>
    <x v="2152"/>
    <s v="16562-1"/>
    <n v="60"/>
    <n v="60"/>
    <x v="1133"/>
    <d v="2016-08-19T00:00:00"/>
    <n v="1"/>
    <m/>
    <s v="SAMPLE APROVAL CAME LATE"/>
  </r>
  <r>
    <x v="291"/>
    <x v="50"/>
    <s v="16569-1"/>
    <n v="70"/>
    <n v="70"/>
    <x v="1133"/>
    <d v="2016-08-19T00:00:00"/>
    <n v="1"/>
    <m/>
    <m/>
  </r>
  <r>
    <x v="493"/>
    <x v="360"/>
    <s v="16586-3"/>
    <n v="2"/>
    <n v="2"/>
    <x v="1134"/>
    <d v="2016-08-29T00:00:00"/>
    <n v="1"/>
    <m/>
    <m/>
  </r>
  <r>
    <x v="461"/>
    <x v="96"/>
    <s v="16680-1"/>
    <n v="5"/>
    <n v="5"/>
    <x v="1134"/>
    <d v="2016-08-31T00:00:00"/>
    <n v="1"/>
    <m/>
    <s v="7143+7144"/>
  </r>
  <r>
    <x v="285"/>
    <x v="256"/>
    <s v="16593-3"/>
    <n v="100"/>
    <n v="100"/>
    <x v="1134"/>
    <d v="2016-08-23T00:00:00"/>
    <n v="1"/>
    <m/>
    <m/>
  </r>
  <r>
    <x v="614"/>
    <x v="2290"/>
    <s v="16625-3"/>
    <n v="11"/>
    <n v="11"/>
    <x v="1134"/>
    <d v="2016-08-20T00:00:00"/>
    <n v="1"/>
    <m/>
    <s v="SATURDAY DEL"/>
  </r>
  <r>
    <x v="433"/>
    <x v="2286"/>
    <s v="NO CHARGE"/>
    <n v="10"/>
    <n v="10"/>
    <x v="1134"/>
    <d v="2016-08-22T00:00:00"/>
    <n v="1"/>
    <m/>
    <s v=" DO SLOTE"/>
  </r>
  <r>
    <x v="430"/>
    <x v="1245"/>
    <s v="16566-3"/>
    <n v="30"/>
    <n v="30"/>
    <x v="1135"/>
    <d v="2016-08-26T00:00:00"/>
    <n v="1"/>
    <m/>
    <m/>
  </r>
  <r>
    <x v="430"/>
    <x v="1246"/>
    <s v="16567-3"/>
    <n v="37"/>
    <n v="37"/>
    <x v="1135"/>
    <d v="2016-08-26T00:00:00"/>
    <n v="1"/>
    <m/>
    <m/>
  </r>
  <r>
    <x v="552"/>
    <x v="235"/>
    <s v="16314-4"/>
    <n v="2500"/>
    <n v="2500"/>
    <x v="1135"/>
    <d v="2016-08-25T00:00:00"/>
    <n v="1"/>
    <m/>
    <m/>
  </r>
  <r>
    <x v="15"/>
    <x v="562"/>
    <s v="16652-1"/>
    <n v="5"/>
    <n v="5"/>
    <x v="1135"/>
    <d v="2016-08-26T00:00:00"/>
    <n v="1"/>
    <m/>
    <m/>
  </r>
  <r>
    <x v="15"/>
    <x v="435"/>
    <s v="16605-3"/>
    <n v="10"/>
    <n v="10"/>
    <x v="1135"/>
    <d v="2016-08-24T00:00:00"/>
    <n v="1"/>
    <m/>
    <m/>
  </r>
  <r>
    <x v="487"/>
    <x v="1191"/>
    <s v="16553-3"/>
    <n v="100"/>
    <n v="100"/>
    <x v="1136"/>
    <d v="2016-08-24T00:00:00"/>
    <n v="1"/>
    <m/>
    <m/>
  </r>
  <r>
    <x v="344"/>
    <x v="2276"/>
    <s v="16558-4"/>
    <n v="100"/>
    <n v="99"/>
    <x v="1136"/>
    <d v="2016-08-25T00:00:00"/>
    <n v="1"/>
    <m/>
    <s v="ONE WE SEND SAMPLE FOR APPROVAL"/>
  </r>
  <r>
    <x v="389"/>
    <x v="1486"/>
    <s v="16603-3"/>
    <n v="1500"/>
    <n v="1540"/>
    <x v="1137"/>
    <d v="2016-08-25T00:00:00"/>
    <n v="1"/>
    <m/>
    <m/>
  </r>
  <r>
    <x v="615"/>
    <x v="547"/>
    <s v="16572-3"/>
    <n v="150"/>
    <n v="150"/>
    <x v="1137"/>
    <d v="2016-08-29T00:00:00"/>
    <n v="1"/>
    <m/>
    <m/>
  </r>
  <r>
    <x v="66"/>
    <x v="453"/>
    <s v="16654-2"/>
    <n v="200"/>
    <n v="28"/>
    <x v="1137"/>
    <d v="2016-08-15T00:00:00"/>
    <n v="1"/>
    <m/>
    <s v="WE SHIP 175  ALLREADY"/>
  </r>
  <r>
    <x v="450"/>
    <x v="2291"/>
    <s v="16656-1"/>
    <n v="10"/>
    <n v="10"/>
    <x v="1137"/>
    <d v="2016-08-29T00:00:00"/>
    <n v="1"/>
    <m/>
    <m/>
  </r>
  <r>
    <x v="178"/>
    <x v="2292"/>
    <s v="16685-1"/>
    <n v="10"/>
    <n v="10"/>
    <x v="1137"/>
    <d v="2016-08-25T00:00:00"/>
    <n v="1"/>
    <m/>
    <m/>
  </r>
  <r>
    <x v="162"/>
    <x v="984"/>
    <s v="16592-2"/>
    <n v="20"/>
    <n v="20"/>
    <x v="1138"/>
    <d v="2016-09-01T00:00:00"/>
    <n v="1"/>
    <m/>
    <s v="CUSTOMER SUPPLY PART LATE"/>
  </r>
  <r>
    <x v="162"/>
    <x v="2076"/>
    <s v="16585-1"/>
    <n v="20"/>
    <n v="20"/>
    <x v="1138"/>
    <d v="2016-09-01T00:00:00"/>
    <n v="1"/>
    <m/>
    <s v="CUSTOMER SUPPLY PART LATE"/>
  </r>
  <r>
    <x v="13"/>
    <x v="926"/>
    <s v="16599-3"/>
    <n v="50"/>
    <n v="50"/>
    <x v="1138"/>
    <d v="2016-08-31T00:00:00"/>
    <n v="1"/>
    <m/>
    <m/>
  </r>
  <r>
    <x v="90"/>
    <x v="200"/>
    <s v="16442-1"/>
    <n v="160"/>
    <n v="160"/>
    <x v="1138"/>
    <d v="2016-09-01T00:00:00"/>
    <n v="1"/>
    <m/>
    <m/>
  </r>
  <r>
    <x v="116"/>
    <x v="274"/>
    <s v="16635-1"/>
    <n v="200"/>
    <n v="200"/>
    <x v="1138"/>
    <d v="2016-08-31T00:00:00"/>
    <n v="1"/>
    <m/>
    <m/>
  </r>
  <r>
    <x v="598"/>
    <x v="2293"/>
    <s v="16577-3"/>
    <n v="100"/>
    <n v="100"/>
    <x v="1138"/>
    <d v="2016-08-26T00:00:00"/>
    <n v="1"/>
    <m/>
    <s v="CUSTOMER CHANGE PARTS LATER ON"/>
  </r>
  <r>
    <x v="487"/>
    <x v="1054"/>
    <s v="16636-2"/>
    <n v="10"/>
    <n v="10"/>
    <x v="1138"/>
    <d v="2016-09-01T00:00:00"/>
    <n v="1"/>
    <m/>
    <m/>
  </r>
  <r>
    <x v="131"/>
    <x v="2294"/>
    <s v="16648-1"/>
    <n v="5"/>
    <n v="5"/>
    <x v="1138"/>
    <d v="2016-08-26T00:00:00"/>
    <n v="1"/>
    <m/>
    <m/>
  </r>
  <r>
    <x v="15"/>
    <x v="182"/>
    <s v="16448-1"/>
    <n v="5"/>
    <n v="5"/>
    <x v="1139"/>
    <d v="2016-09-02T00:00:00"/>
    <n v="1"/>
    <m/>
    <m/>
  </r>
  <r>
    <x v="15"/>
    <x v="858"/>
    <s v="16440-1"/>
    <n v="26"/>
    <n v="26"/>
    <x v="1139"/>
    <d v="2016-09-01T00:00:00"/>
    <n v="1"/>
    <m/>
    <m/>
  </r>
  <r>
    <x v="53"/>
    <x v="215"/>
    <s v="16638-1"/>
    <n v="75"/>
    <n v="75"/>
    <x v="1139"/>
    <d v="2016-09-01T00:00:00"/>
    <n v="1"/>
    <m/>
    <m/>
  </r>
  <r>
    <x v="66"/>
    <x v="2295"/>
    <s v="16629-1"/>
    <n v="100"/>
    <n v="100"/>
    <x v="1139"/>
    <d v="2016-09-05T00:00:00"/>
    <n v="1"/>
    <m/>
    <m/>
  </r>
  <r>
    <x v="73"/>
    <x v="96"/>
    <s v="16692-1"/>
    <n v="2"/>
    <n v="2"/>
    <x v="1139"/>
    <d v="2016-09-07T00:00:00"/>
    <n v="1"/>
    <m/>
    <s v="6554L"/>
  </r>
  <r>
    <x v="33"/>
    <x v="1820"/>
    <s v="16630-1"/>
    <n v="498"/>
    <n v="501"/>
    <x v="1139"/>
    <d v="2016-09-02T00:00:00"/>
    <n v="1"/>
    <m/>
    <m/>
  </r>
  <r>
    <x v="291"/>
    <x v="89"/>
    <s v="15694-2"/>
    <n v="200"/>
    <n v="50"/>
    <x v="1139"/>
    <d v="2016-08-26T00:00:00"/>
    <n v="0"/>
    <m/>
    <s v="LEAD FREE WAWE MACHINE DOWN "/>
  </r>
  <r>
    <x v="123"/>
    <x v="1024"/>
    <s v="16646-1"/>
    <n v="28"/>
    <n v="28"/>
    <x v="1140"/>
    <d v="2016-09-05T00:00:00"/>
    <n v="1"/>
    <m/>
    <m/>
  </r>
  <r>
    <x v="609"/>
    <x v="2296"/>
    <s v="16682-2"/>
    <n v="2"/>
    <n v="2"/>
    <x v="1140"/>
    <d v="2016-09-05T00:00:00"/>
    <n v="1"/>
    <m/>
    <m/>
  </r>
  <r>
    <x v="616"/>
    <x v="1797"/>
    <s v="16697-1"/>
    <n v="2"/>
    <n v="2"/>
    <x v="1140"/>
    <d v="2016-08-31T00:00:00"/>
    <n v="1"/>
    <m/>
    <m/>
  </r>
  <r>
    <x v="616"/>
    <x v="1797"/>
    <s v="16701-1"/>
    <n v="1"/>
    <n v="1"/>
    <x v="1140"/>
    <d v="2016-08-31T00:00:00"/>
    <n v="1"/>
    <m/>
    <m/>
  </r>
  <r>
    <x v="411"/>
    <x v="2297"/>
    <s v="16686-2"/>
    <n v="25"/>
    <n v="25"/>
    <x v="1141"/>
    <d v="2016-09-01T00:00:00"/>
    <n v="1"/>
    <m/>
    <m/>
  </r>
  <r>
    <x v="617"/>
    <x v="892"/>
    <s v="16666-1"/>
    <n v="635"/>
    <n v="635"/>
    <x v="1141"/>
    <d v="2016-09-02T00:00:00"/>
    <n v="1"/>
    <m/>
    <m/>
  </r>
  <r>
    <x v="577"/>
    <x v="2037"/>
    <s v="16644-3"/>
    <n v="50"/>
    <n v="50"/>
    <x v="1141"/>
    <d v="2016-09-02T00:00:00"/>
    <n v="1"/>
    <m/>
    <m/>
  </r>
  <r>
    <x v="140"/>
    <x v="347"/>
    <s v="16628-2"/>
    <n v="500"/>
    <n v="500"/>
    <x v="1141"/>
    <d v="2016-08-31T00:00:00"/>
    <n v="1"/>
    <m/>
    <s v="PICKUP"/>
  </r>
  <r>
    <x v="178"/>
    <x v="2298"/>
    <s v="16694-1"/>
    <n v="6"/>
    <n v="6"/>
    <x v="1141"/>
    <d v="2016-08-31T00:00:00"/>
    <n v="1"/>
    <m/>
    <s v="PICKUP CA+NH"/>
  </r>
  <r>
    <x v="15"/>
    <x v="556"/>
    <s v="16505-1"/>
    <n v="5"/>
    <n v="5"/>
    <x v="1142"/>
    <d v="2016-09-09T00:00:00"/>
    <n v="1"/>
    <m/>
    <m/>
  </r>
  <r>
    <x v="15"/>
    <x v="52"/>
    <s v="16606-1"/>
    <n v="5"/>
    <n v="5"/>
    <x v="1142"/>
    <d v="2016-09-07T00:00:00"/>
    <n v="1"/>
    <m/>
    <m/>
  </r>
  <r>
    <x v="618"/>
    <x v="125"/>
    <s v="16683-1"/>
    <n v="25"/>
    <n v="25"/>
    <x v="1142"/>
    <d v="2016-09-02T00:00:00"/>
    <n v="1"/>
    <m/>
    <m/>
  </r>
  <r>
    <x v="156"/>
    <x v="1873"/>
    <s v="16649-3"/>
    <n v="100"/>
    <n v="100"/>
    <x v="1143"/>
    <d v="2016-09-06T00:00:00"/>
    <n v="1"/>
    <m/>
    <m/>
  </r>
  <r>
    <x v="25"/>
    <x v="287"/>
    <s v="16608-3"/>
    <n v="50"/>
    <n v="50"/>
    <x v="1143"/>
    <d v="2016-09-09T00:00:00"/>
    <n v="1"/>
    <m/>
    <m/>
  </r>
  <r>
    <x v="137"/>
    <x v="334"/>
    <s v="16674-1"/>
    <n v="50"/>
    <n v="50"/>
    <x v="1144"/>
    <d v="2016-09-08T00:00:00"/>
    <n v="1"/>
    <m/>
    <m/>
  </r>
  <r>
    <x v="15"/>
    <x v="556"/>
    <s v="16547-1"/>
    <n v="5"/>
    <n v="5"/>
    <x v="1144"/>
    <d v="2016-09-12T00:00:00"/>
    <n v="1"/>
    <m/>
    <m/>
  </r>
  <r>
    <x v="18"/>
    <x v="2049"/>
    <s v="16677-3"/>
    <n v="100"/>
    <n v="100"/>
    <x v="1144"/>
    <d v="2016-09-07T00:00:00"/>
    <n v="1"/>
    <m/>
    <m/>
  </r>
  <r>
    <x v="18"/>
    <x v="322"/>
    <s v="16677-1"/>
    <n v="25"/>
    <n v="25"/>
    <x v="1144"/>
    <d v="2016-09-07T00:00:00"/>
    <n v="1"/>
    <m/>
    <m/>
  </r>
  <r>
    <x v="29"/>
    <x v="746"/>
    <s v="16672-1"/>
    <n v="10"/>
    <n v="10"/>
    <x v="1144"/>
    <d v="2016-09-08T00:00:00"/>
    <n v="1"/>
    <m/>
    <m/>
  </r>
  <r>
    <x v="29"/>
    <x v="255"/>
    <s v="16672-2"/>
    <n v="200"/>
    <n v="200"/>
    <x v="1144"/>
    <d v="2016-09-08T00:00:00"/>
    <n v="1"/>
    <m/>
    <m/>
  </r>
  <r>
    <x v="475"/>
    <x v="811"/>
    <s v="16681-1"/>
    <n v="5"/>
    <n v="5"/>
    <x v="1144"/>
    <d v="2016-09-09T00:00:00"/>
    <n v="1"/>
    <m/>
    <m/>
  </r>
  <r>
    <x v="475"/>
    <x v="2299"/>
    <s v="16681-2"/>
    <n v="5"/>
    <n v="5"/>
    <x v="1144"/>
    <d v="2016-09-09T00:00:00"/>
    <n v="1"/>
    <m/>
    <m/>
  </r>
  <r>
    <x v="47"/>
    <x v="1269"/>
    <s v="16678-1"/>
    <n v="10"/>
    <n v="10"/>
    <x v="1144"/>
    <d v="2016-09-09T00:00:00"/>
    <n v="1"/>
    <m/>
    <m/>
  </r>
  <r>
    <x v="356"/>
    <x v="1338"/>
    <s v="16647-1"/>
    <n v="14"/>
    <n v="14"/>
    <x v="1144"/>
    <d v="2016-09-09T00:00:00"/>
    <n v="1"/>
    <m/>
    <m/>
  </r>
  <r>
    <x v="47"/>
    <x v="2300"/>
    <s v="16668-1"/>
    <n v="15"/>
    <n v="15"/>
    <x v="1144"/>
    <d v="2016-09-06T00:00:00"/>
    <n v="1"/>
    <m/>
    <s v="SHIPPING DID NOT GIVE US (BHARAT); NOT A HARD CUSTOMER DATE"/>
  </r>
  <r>
    <x v="18"/>
    <x v="2118"/>
    <s v="16677-2"/>
    <n v="250"/>
    <n v="250"/>
    <x v="1144"/>
    <d v="2016-09-07T00:00:00"/>
    <n v="1"/>
    <m/>
    <m/>
  </r>
  <r>
    <x v="90"/>
    <x v="1358"/>
    <s v="16721-1"/>
    <n v="350"/>
    <n v="350"/>
    <x v="1144"/>
    <d v="2016-09-13T00:00:00"/>
    <n v="1"/>
    <m/>
    <m/>
  </r>
  <r>
    <x v="614"/>
    <x v="2290"/>
    <s v="16625-3"/>
    <n v="135"/>
    <n v="50"/>
    <x v="1144"/>
    <d v="2016-09-08T00:00:00"/>
    <n v="1"/>
    <m/>
    <s v="WE SHIP 11 FIRST ARTICLE"/>
  </r>
  <r>
    <x v="16"/>
    <x v="2301"/>
    <s v="16702-1"/>
    <n v="3"/>
    <n v="3"/>
    <x v="1145"/>
    <d v="2016-09-09T00:00:00"/>
    <n v="1"/>
    <m/>
    <m/>
  </r>
  <r>
    <x v="16"/>
    <x v="2302"/>
    <s v="16703-1"/>
    <n v="3"/>
    <n v="3"/>
    <x v="1145"/>
    <d v="2016-09-09T00:00:00"/>
    <n v="1"/>
    <m/>
    <m/>
  </r>
  <r>
    <x v="16"/>
    <x v="2303"/>
    <s v="16704-1"/>
    <n v="2"/>
    <n v="2"/>
    <x v="1145"/>
    <d v="2016-09-09T00:00:00"/>
    <n v="1"/>
    <m/>
    <m/>
  </r>
  <r>
    <x v="605"/>
    <x v="2304"/>
    <s v="16711-2"/>
    <n v="100"/>
    <n v="100"/>
    <x v="1145"/>
    <d v="2016-09-07T00:00:00"/>
    <n v="1"/>
    <m/>
    <s v="PICKUP"/>
  </r>
  <r>
    <x v="391"/>
    <x v="2109"/>
    <s v="16708-1"/>
    <n v="1"/>
    <n v="1"/>
    <x v="1145"/>
    <d v="2016-09-08T00:00:00"/>
    <n v="1"/>
    <m/>
    <s v="EMAIL GERBER PO CAME LATE"/>
  </r>
  <r>
    <x v="90"/>
    <x v="777"/>
    <s v="16495-1"/>
    <n v="50"/>
    <n v="50"/>
    <x v="1146"/>
    <d v="2016-09-13T00:00:00"/>
    <n v="1"/>
    <m/>
    <m/>
  </r>
  <r>
    <x v="90"/>
    <x v="676"/>
    <s v="16730-1"/>
    <n v="275"/>
    <n v="275"/>
    <x v="1146"/>
    <d v="2016-09-09T00:00:00"/>
    <n v="1"/>
    <m/>
    <m/>
  </r>
  <r>
    <x v="619"/>
    <x v="807"/>
    <s v="16669-1"/>
    <n v="10"/>
    <n v="10"/>
    <x v="1146"/>
    <d v="2016-09-14T00:00:00"/>
    <n v="1"/>
    <m/>
    <m/>
  </r>
  <r>
    <x v="614"/>
    <x v="2290"/>
    <s v="160801-1"/>
    <n v="135"/>
    <n v="70"/>
    <x v="1146"/>
    <d v="2016-09-19T00:00:00"/>
    <n v="1"/>
    <m/>
    <s v="WE ALL REDAY SHIP PARCIAL"/>
  </r>
  <r>
    <x v="15"/>
    <x v="223"/>
    <s v="16675-1"/>
    <n v="5"/>
    <n v="5"/>
    <x v="1147"/>
    <d v="2016-09-14T00:00:00"/>
    <n v="1"/>
    <m/>
    <m/>
  </r>
  <r>
    <x v="430"/>
    <x v="1245"/>
    <s v="16653-3"/>
    <n v="30"/>
    <n v="30"/>
    <x v="1147"/>
    <d v="2016-09-16T00:00:00"/>
    <n v="1"/>
    <m/>
    <m/>
  </r>
  <r>
    <x v="430"/>
    <x v="1246"/>
    <s v="16654-3"/>
    <n v="30"/>
    <n v="30"/>
    <x v="1147"/>
    <d v="2016-09-16T00:00:00"/>
    <n v="1"/>
    <m/>
    <m/>
  </r>
  <r>
    <x v="18"/>
    <x v="1473"/>
    <s v="16679-1"/>
    <n v="31"/>
    <n v="31"/>
    <x v="1147"/>
    <d v="2016-09-15T00:00:00"/>
    <n v="1"/>
    <m/>
    <m/>
  </r>
  <r>
    <x v="210"/>
    <x v="2305"/>
    <s v="16616-2"/>
    <n v="10"/>
    <n v="10"/>
    <x v="1147"/>
    <d v="2016-09-12T00:00:00"/>
    <n v="1"/>
    <m/>
    <m/>
  </r>
  <r>
    <x v="291"/>
    <x v="89"/>
    <s v="16594-2"/>
    <n v="200"/>
    <n v="150"/>
    <x v="1147"/>
    <d v="2016-08-26T00:00:00"/>
    <n v="1"/>
    <m/>
    <s v="WE ALL READY SHIP 50 PCS"/>
  </r>
  <r>
    <x v="620"/>
    <x v="2306"/>
    <s v="16724-1"/>
    <n v="1500"/>
    <n v="499"/>
    <x v="1148"/>
    <d v="2016-09-13T00:00:00"/>
    <n v="1"/>
    <m/>
    <m/>
  </r>
  <r>
    <x v="439"/>
    <x v="2256"/>
    <s v="16693-3"/>
    <n v="50"/>
    <n v="50"/>
    <x v="1149"/>
    <d v="2016-09-13T00:00:00"/>
    <n v="1"/>
    <m/>
    <s v="PICKUP"/>
  </r>
  <r>
    <x v="304"/>
    <x v="1105"/>
    <s v="16667-1"/>
    <n v="50"/>
    <n v="50"/>
    <x v="1149"/>
    <d v="2016-09-19T00:00:00"/>
    <n v="1"/>
    <m/>
    <m/>
  </r>
  <r>
    <x v="18"/>
    <x v="1416"/>
    <s v="16684-1"/>
    <n v="250"/>
    <n v="250"/>
    <x v="1149"/>
    <d v="2016-09-16T00:00:00"/>
    <n v="1"/>
    <m/>
    <m/>
  </r>
  <r>
    <x v="18"/>
    <x v="711"/>
    <s v="16684-2"/>
    <n v="250"/>
    <n v="250"/>
    <x v="1149"/>
    <d v="2016-09-16T00:00:00"/>
    <n v="1"/>
    <m/>
    <m/>
  </r>
  <r>
    <x v="405"/>
    <x v="2057"/>
    <s v="16338-7"/>
    <n v="250"/>
    <n v="250"/>
    <x v="1149"/>
    <d v="2016-09-14T00:00:00"/>
    <n v="1"/>
    <m/>
    <m/>
  </r>
  <r>
    <x v="405"/>
    <x v="2058"/>
    <s v="8"/>
    <n v="250"/>
    <n v="250"/>
    <x v="1149"/>
    <d v="2016-09-14T00:00:00"/>
    <n v="1"/>
    <m/>
    <m/>
  </r>
  <r>
    <x v="50"/>
    <x v="307"/>
    <s v="16671-1"/>
    <n v="250"/>
    <n v="250"/>
    <x v="1149"/>
    <d v="2016-09-16T00:00:00"/>
    <n v="1"/>
    <m/>
    <m/>
  </r>
  <r>
    <x v="571"/>
    <x v="2191"/>
    <s v="16673-3"/>
    <n v="1500"/>
    <n v="1500"/>
    <x v="1149"/>
    <d v="2016-09-16T00:00:00"/>
    <n v="1"/>
    <m/>
    <m/>
  </r>
  <r>
    <x v="621"/>
    <x v="2307"/>
    <s v="16717-1"/>
    <n v="10"/>
    <n v="10"/>
    <x v="1149"/>
    <d v="2016-09-19T00:00:00"/>
    <n v="1"/>
    <m/>
    <m/>
  </r>
  <r>
    <x v="621"/>
    <x v="2308"/>
    <s v="2"/>
    <n v="5"/>
    <n v="5"/>
    <x v="1149"/>
    <d v="2016-09-19T00:00:00"/>
    <n v="1"/>
    <m/>
    <m/>
  </r>
  <r>
    <x v="609"/>
    <x v="2309"/>
    <s v="16706-3"/>
    <n v="5"/>
    <n v="5"/>
    <x v="1149"/>
    <d v="2016-09-14T00:00:00"/>
    <n v="1"/>
    <m/>
    <m/>
  </r>
  <r>
    <x v="493"/>
    <x v="583"/>
    <s v="16627-2"/>
    <n v="4"/>
    <n v="4"/>
    <x v="1150"/>
    <d v="2016-09-22T00:00:00"/>
    <n v="1"/>
    <m/>
    <s v="PARTS CAME LATE FROM CUSTOMER"/>
  </r>
  <r>
    <x v="8"/>
    <x v="2310"/>
    <s v="16726-1"/>
    <n v="5"/>
    <n v="5"/>
    <x v="1150"/>
    <d v="2016-09-20T00:00:00"/>
    <n v="1"/>
    <m/>
    <m/>
  </r>
  <r>
    <x v="433"/>
    <x v="2286"/>
    <s v="16722-1"/>
    <n v="2"/>
    <n v="2"/>
    <x v="1150"/>
    <d v="2016-09-22T00:00:00"/>
    <n v="1"/>
    <m/>
    <m/>
  </r>
  <r>
    <x v="579"/>
    <x v="1364"/>
    <s v="16516-1"/>
    <n v="150"/>
    <n v="84"/>
    <x v="1150"/>
    <d v="2016-09-20T00:00:00"/>
    <n v="1"/>
    <m/>
    <m/>
  </r>
  <r>
    <x v="618"/>
    <x v="125"/>
    <s v="16745-1"/>
    <n v="25"/>
    <n v="25"/>
    <x v="1151"/>
    <d v="2016-09-19T00:00:00"/>
    <n v="1"/>
    <m/>
    <m/>
  </r>
  <r>
    <x v="95"/>
    <x v="110"/>
    <s v="15779-5"/>
    <n v="100"/>
    <n v="100"/>
    <x v="1151"/>
    <d v="2016-09-22T00:00:00"/>
    <n v="1"/>
    <m/>
    <m/>
  </r>
  <r>
    <x v="8"/>
    <x v="2311"/>
    <s v="16720-1"/>
    <n v="3"/>
    <n v="3"/>
    <x v="1151"/>
    <d v="2016-09-19T00:00:00"/>
    <n v="1"/>
    <m/>
    <m/>
  </r>
  <r>
    <x v="53"/>
    <x v="2312"/>
    <s v="16698-3"/>
    <n v="5"/>
    <n v="5"/>
    <x v="1151"/>
    <d v="2016-09-29T00:00:00"/>
    <n v="1"/>
    <m/>
    <m/>
  </r>
  <r>
    <x v="210"/>
    <x v="2313"/>
    <s v="16651-1"/>
    <n v="150"/>
    <n v="150"/>
    <x v="1151"/>
    <d v="2016-09-20T00:00:00"/>
    <n v="1"/>
    <m/>
    <s v="PARTS AND BOARD SUPPLY LATE BY CUSTOMER"/>
  </r>
  <r>
    <x v="620"/>
    <x v="2306"/>
    <s v="16724-1"/>
    <n v="1500"/>
    <n v="450"/>
    <x v="1151"/>
    <d v="2016-09-20T00:00:00"/>
    <n v="1"/>
    <m/>
    <s v="WE ALL REDY SHIP 499"/>
  </r>
  <r>
    <x v="579"/>
    <x v="1364"/>
    <s v="16516-1"/>
    <n v="150"/>
    <n v="66"/>
    <x v="1151"/>
    <d v="2016-09-20T00:00:00"/>
    <n v="1"/>
    <m/>
    <s v="WE ALL READY SHIP 84 PCS"/>
  </r>
  <r>
    <x v="178"/>
    <x v="2218"/>
    <s v="16733-3"/>
    <n v="20"/>
    <n v="20"/>
    <x v="1151"/>
    <d v="2016-09-19T00:00:00"/>
    <n v="1"/>
    <m/>
    <m/>
  </r>
  <r>
    <x v="13"/>
    <x v="547"/>
    <s v="16687-3"/>
    <n v="100"/>
    <n v="100"/>
    <x v="1152"/>
    <d v="2016-09-21T00:00:00"/>
    <n v="1"/>
    <m/>
    <m/>
  </r>
  <r>
    <x v="46"/>
    <x v="876"/>
    <s v="16716-1"/>
    <n v="25"/>
    <n v="25"/>
    <x v="1153"/>
    <d v="2016-09-22T00:00:00"/>
    <n v="1"/>
    <m/>
    <m/>
  </r>
  <r>
    <x v="258"/>
    <x v="1208"/>
    <s v="16710-1"/>
    <n v="25"/>
    <n v="25"/>
    <x v="1153"/>
    <d v="2016-09-23T00:00:00"/>
    <n v="1"/>
    <m/>
    <m/>
  </r>
  <r>
    <x v="410"/>
    <x v="907"/>
    <s v="16695-1"/>
    <n v="60"/>
    <n v="60"/>
    <x v="1153"/>
    <d v="2016-09-22T00:00:00"/>
    <n v="1"/>
    <m/>
    <m/>
  </r>
  <r>
    <x v="285"/>
    <x v="547"/>
    <s v="16598-1"/>
    <n v="100"/>
    <n v="100"/>
    <x v="1153"/>
    <d v="2016-09-23T00:00:00"/>
    <n v="1"/>
    <m/>
    <m/>
  </r>
  <r>
    <x v="285"/>
    <x v="256"/>
    <s v="16596-3"/>
    <n v="100"/>
    <n v="100"/>
    <x v="1153"/>
    <d v="2016-09-23T00:00:00"/>
    <n v="1"/>
    <m/>
    <m/>
  </r>
  <r>
    <x v="8"/>
    <x v="2117"/>
    <s v="16734-1"/>
    <n v="5"/>
    <n v="5"/>
    <x v="1153"/>
    <d v="2016-09-21T00:00:00"/>
    <n v="1"/>
    <m/>
    <m/>
  </r>
  <r>
    <x v="225"/>
    <x v="752"/>
    <s v="16676-3"/>
    <n v="500"/>
    <n v="500"/>
    <x v="1153"/>
    <d v="2016-09-20T00:00:00"/>
    <n v="1"/>
    <m/>
    <m/>
  </r>
  <r>
    <x v="487"/>
    <x v="2314"/>
    <s v="16663-3"/>
    <n v="5"/>
    <n v="5"/>
    <x v="1153"/>
    <d v="2016-09-16T00:00:00"/>
    <n v="0"/>
    <m/>
    <m/>
  </r>
  <r>
    <x v="18"/>
    <x v="1686"/>
    <s v="16712-1"/>
    <n v="40"/>
    <n v="40"/>
    <x v="1154"/>
    <d v="2016-09-22T00:00:00"/>
    <n v="1"/>
    <m/>
    <m/>
  </r>
  <r>
    <x v="285"/>
    <x v="926"/>
    <s v="16599-4"/>
    <n v="50"/>
    <n v="50"/>
    <x v="1154"/>
    <d v="2016-09-26T00:00:00"/>
    <n v="1"/>
    <m/>
    <m/>
  </r>
  <r>
    <x v="304"/>
    <x v="2315"/>
    <s v="16700-1"/>
    <n v="25"/>
    <n v="25"/>
    <x v="1154"/>
    <d v="2016-09-23T00:00:00"/>
    <n v="1"/>
    <m/>
    <m/>
  </r>
  <r>
    <x v="418"/>
    <x v="2316"/>
    <s v="16670-3"/>
    <n v="68"/>
    <n v="68"/>
    <x v="1154"/>
    <d v="2016-09-23T00:00:00"/>
    <n v="1"/>
    <m/>
    <m/>
  </r>
  <r>
    <x v="590"/>
    <x v="1222"/>
    <s v="16657-3"/>
    <n v="50"/>
    <n v="50"/>
    <x v="1154"/>
    <d v="2016-09-23T00:00:00"/>
    <n v="1"/>
    <m/>
    <m/>
  </r>
  <r>
    <x v="53"/>
    <x v="2317"/>
    <s v="16713-1"/>
    <n v="5"/>
    <n v="5"/>
    <x v="1154"/>
    <d v="2016-09-14T00:00:00"/>
    <n v="0"/>
    <m/>
    <s v="RE DO WRONG THICKNESS FIRST TIME"/>
  </r>
  <r>
    <x v="494"/>
    <x v="1974"/>
    <s v="16643-1"/>
    <n v="25"/>
    <n v="13"/>
    <x v="1155"/>
    <d v="2016-09-09T00:00:00"/>
    <n v="1"/>
    <m/>
    <s v="LONG LEAD PARTS"/>
  </r>
  <r>
    <x v="599"/>
    <x v="2266"/>
    <s v="16510-4"/>
    <n v="80"/>
    <n v="66"/>
    <x v="1155"/>
    <d v="2016-09-26T00:00:00"/>
    <n v="1"/>
    <m/>
    <s v="APPROVAL CAME LATE"/>
  </r>
  <r>
    <x v="622"/>
    <x v="1856"/>
    <s v="16699-1"/>
    <n v="5"/>
    <n v="5"/>
    <x v="1156"/>
    <d v="2016-09-27T00:00:00"/>
    <n v="1"/>
    <m/>
    <m/>
  </r>
  <r>
    <x v="15"/>
    <x v="52"/>
    <s v="16675-4"/>
    <n v="5"/>
    <n v="5"/>
    <x v="1156"/>
    <d v="2016-09-28T00:00:00"/>
    <n v="1"/>
    <m/>
    <m/>
  </r>
  <r>
    <x v="15"/>
    <x v="562"/>
    <s v="16675-2"/>
    <n v="5"/>
    <n v="5"/>
    <x v="1156"/>
    <d v="2016-09-28T00:00:00"/>
    <n v="1"/>
    <m/>
    <m/>
  </r>
  <r>
    <x v="78"/>
    <x v="2318"/>
    <s v="16731-1"/>
    <n v="30"/>
    <n v="30"/>
    <x v="1156"/>
    <d v="2016-09-22T00:00:00"/>
    <n v="1"/>
    <m/>
    <s v="PICKUP"/>
  </r>
  <r>
    <x v="405"/>
    <x v="954"/>
    <s v="16688-3"/>
    <n v="10"/>
    <n v="10"/>
    <x v="1156"/>
    <d v="2016-09-29T00:00:00"/>
    <n v="1"/>
    <m/>
    <m/>
  </r>
  <r>
    <x v="409"/>
    <x v="2319"/>
    <s v="16738-3"/>
    <n v="10"/>
    <n v="10"/>
    <x v="1157"/>
    <d v="2016-09-26T00:00:00"/>
    <n v="1"/>
    <m/>
    <m/>
  </r>
  <r>
    <x v="409"/>
    <x v="2320"/>
    <s v="16739-3"/>
    <n v="10"/>
    <n v="10"/>
    <x v="1157"/>
    <d v="2016-09-26T00:00:00"/>
    <n v="1"/>
    <m/>
    <m/>
  </r>
  <r>
    <x v="409"/>
    <x v="2321"/>
    <s v="16740-3"/>
    <n v="10"/>
    <n v="10"/>
    <x v="1157"/>
    <d v="2016-09-23T00:00:00"/>
    <n v="1"/>
    <m/>
    <m/>
  </r>
  <r>
    <x v="131"/>
    <x v="27"/>
    <s v="16705-1"/>
    <n v="200"/>
    <n v="200"/>
    <x v="1158"/>
    <d v="2016-09-28T00:00:00"/>
    <n v="1"/>
    <m/>
    <m/>
  </r>
  <r>
    <x v="33"/>
    <x v="1893"/>
    <s v="16723-1"/>
    <n v="200"/>
    <n v="200"/>
    <x v="1158"/>
    <d v="2016-09-30T00:00:00"/>
    <n v="1"/>
    <m/>
    <m/>
  </r>
  <r>
    <x v="90"/>
    <x v="1358"/>
    <s v="16784-1"/>
    <n v="350"/>
    <n v="350"/>
    <x v="1158"/>
    <d v="2016-10-03T00:00:00"/>
    <n v="1"/>
    <m/>
    <s v="KANBAN"/>
  </r>
  <r>
    <x v="210"/>
    <x v="2322"/>
    <s v="16715-2"/>
    <n v="50"/>
    <n v="50"/>
    <x v="1159"/>
    <d v="2016-09-30T00:00:00"/>
    <n v="1"/>
    <m/>
    <s v="PCB FROM CUSTOMER CAME LATE"/>
  </r>
  <r>
    <x v="210"/>
    <x v="2323"/>
    <s v="16689-2"/>
    <n v="100"/>
    <n v="100"/>
    <x v="1159"/>
    <d v="2016-09-30T00:00:00"/>
    <n v="1"/>
    <m/>
    <s v="PCB FROM CUSTOMER CAME LATE"/>
  </r>
  <r>
    <x v="162"/>
    <x v="1651"/>
    <s v="16714-3"/>
    <n v="20"/>
    <n v="20"/>
    <x v="1159"/>
    <d v="2016-09-29T00:00:00"/>
    <n v="1"/>
    <m/>
    <m/>
  </r>
  <r>
    <x v="15"/>
    <x v="562"/>
    <s v="16609-2"/>
    <n v="5"/>
    <n v="5"/>
    <x v="1159"/>
    <d v="2016-10-03T00:00:00"/>
    <n v="1"/>
    <m/>
    <m/>
  </r>
  <r>
    <x v="15"/>
    <x v="556"/>
    <s v="1"/>
    <n v="5"/>
    <n v="5"/>
    <x v="1159"/>
    <d v="2016-10-03T00:00:00"/>
    <n v="1"/>
    <m/>
    <m/>
  </r>
  <r>
    <x v="8"/>
    <x v="1644"/>
    <s v="16719-1"/>
    <n v="150"/>
    <n v="150"/>
    <x v="1159"/>
    <d v="2016-10-04T00:00:00"/>
    <n v="1"/>
    <m/>
    <m/>
  </r>
  <r>
    <x v="623"/>
    <x v="2324"/>
    <s v="16759-1"/>
    <n v="5"/>
    <n v="5"/>
    <x v="1160"/>
    <d v="2016-10-03T00:00:00"/>
    <n v="1"/>
    <m/>
    <m/>
  </r>
  <r>
    <x v="487"/>
    <x v="2146"/>
    <s v="16727-3"/>
    <n v="5"/>
    <n v="5"/>
    <x v="1160"/>
    <d v="2016-10-07T00:00:00"/>
    <n v="1"/>
    <m/>
    <m/>
  </r>
  <r>
    <x v="493"/>
    <x v="583"/>
    <s v="16797-1"/>
    <n v="1"/>
    <n v="1"/>
    <x v="1160"/>
    <d v="2016-10-04T00:00:00"/>
    <n v="1"/>
    <m/>
    <m/>
  </r>
  <r>
    <x v="291"/>
    <x v="89"/>
    <s v="16796-1"/>
    <n v="1"/>
    <n v="1"/>
    <x v="1160"/>
    <d v="2016-10-04T00:00:00"/>
    <n v="1"/>
    <m/>
    <m/>
  </r>
  <r>
    <x v="150"/>
    <x v="2306"/>
    <s v="16724-1"/>
    <n v="1500"/>
    <n v="500"/>
    <x v="1160"/>
    <d v="2016-10-05T00:00:00"/>
    <n v="1"/>
    <m/>
    <s v="PARTS CAME LATE FROM CUSTOMER"/>
  </r>
  <r>
    <x v="150"/>
    <x v="96"/>
    <s v="16765-1"/>
    <n v="9"/>
    <n v="9"/>
    <x v="1160"/>
    <d v="2016-10-05T00:00:00"/>
    <n v="1"/>
    <m/>
    <s v="PARTS CAME LATE FROM CUSTOMER"/>
  </r>
  <r>
    <x v="576"/>
    <x v="2325"/>
    <s v="16718-2"/>
    <n v="200"/>
    <n v="200"/>
    <x v="1160"/>
    <d v="2016-09-30T00:00:00"/>
    <n v="1"/>
    <m/>
    <m/>
  </r>
  <r>
    <x v="379"/>
    <x v="1666"/>
    <s v="16707-3"/>
    <n v="50"/>
    <n v="50"/>
    <x v="1161"/>
    <d v="2016-10-04T00:00:00"/>
    <n v="1"/>
    <m/>
    <m/>
  </r>
  <r>
    <x v="8"/>
    <x v="2326"/>
    <s v="16747-1"/>
    <n v="10"/>
    <n v="10"/>
    <x v="1161"/>
    <d v="2016-09-30T00:00:00"/>
    <n v="1"/>
    <m/>
    <m/>
  </r>
  <r>
    <x v="18"/>
    <x v="1519"/>
    <s v="16735-1"/>
    <n v="50"/>
    <n v="50"/>
    <x v="1161"/>
    <d v="2016-10-05T00:00:00"/>
    <n v="1"/>
    <m/>
    <m/>
  </r>
  <r>
    <x v="150"/>
    <x v="2306"/>
    <s v="16788-1"/>
    <n v="1500"/>
    <n v="1406"/>
    <x v="1161"/>
    <d v="2016-10-14T00:00:00"/>
    <n v="1"/>
    <m/>
    <m/>
  </r>
  <r>
    <x v="339"/>
    <x v="692"/>
    <s v="16799-1"/>
    <n v="4"/>
    <n v="4"/>
    <x v="1161"/>
    <d v="2016-10-07T00:00:00"/>
    <n v="1"/>
    <m/>
    <m/>
  </r>
  <r>
    <x v="33"/>
    <x v="2240"/>
    <s v="16723-2"/>
    <n v="100"/>
    <n v="100"/>
    <x v="1161"/>
    <d v="2016-09-30T00:00:00"/>
    <n v="1"/>
    <m/>
    <m/>
  </r>
  <r>
    <x v="33"/>
    <x v="2240"/>
    <s v="3"/>
    <n v="100"/>
    <n v="100"/>
    <x v="1161"/>
    <d v="2016-09-30T00:00:00"/>
    <n v="1"/>
    <m/>
    <m/>
  </r>
  <r>
    <x v="18"/>
    <x v="532"/>
    <s v="16748-2"/>
    <n v="25"/>
    <n v="25"/>
    <x v="1162"/>
    <d v="2016-10-05T00:00:00"/>
    <n v="1"/>
    <m/>
    <m/>
  </r>
  <r>
    <x v="624"/>
    <x v="1797"/>
    <s v="16801-1"/>
    <n v="1"/>
    <n v="1"/>
    <x v="1162"/>
    <d v="2016-10-03T00:00:00"/>
    <n v="1"/>
    <m/>
    <m/>
  </r>
  <r>
    <x v="15"/>
    <x v="182"/>
    <s v="16604-1"/>
    <n v="5"/>
    <n v="5"/>
    <x v="1162"/>
    <d v="2016-10-05T00:00:00"/>
    <n v="1"/>
    <m/>
    <m/>
  </r>
  <r>
    <x v="624"/>
    <x v="1797"/>
    <s v="16805-1"/>
    <n v="4"/>
    <n v="4"/>
    <x v="1162"/>
    <d v="2016-10-03T00:00:00"/>
    <n v="1"/>
    <m/>
    <m/>
  </r>
  <r>
    <x v="494"/>
    <x v="1974"/>
    <s v="16440-3"/>
    <n v="25"/>
    <n v="12"/>
    <x v="1163"/>
    <d v="2016-09-09T00:00:00"/>
    <n v="1"/>
    <m/>
    <s v="LONG LEAD PARTS"/>
  </r>
  <r>
    <x v="210"/>
    <x v="692"/>
    <s v="16807-1"/>
    <n v="1"/>
    <n v="1"/>
    <x v="1163"/>
    <d v="2016-10-12T00:00:00"/>
    <n v="1"/>
    <m/>
    <m/>
  </r>
  <r>
    <x v="162"/>
    <x v="192"/>
    <s v="16732-3"/>
    <n v="150"/>
    <n v="150"/>
    <x v="1164"/>
    <d v="2016-10-10T00:00:00"/>
    <n v="1"/>
    <m/>
    <m/>
  </r>
  <r>
    <x v="90"/>
    <x v="2158"/>
    <s v="16736-1"/>
    <n v="30"/>
    <n v="30"/>
    <x v="1164"/>
    <d v="2016-10-10T00:00:00"/>
    <n v="1"/>
    <m/>
    <m/>
  </r>
  <r>
    <x v="53"/>
    <x v="2312"/>
    <s v="16780-1"/>
    <n v="20"/>
    <n v="20"/>
    <x v="1164"/>
    <d v="2016-10-17T00:00:00"/>
    <n v="1"/>
    <m/>
    <m/>
  </r>
  <r>
    <x v="53"/>
    <x v="1806"/>
    <s v="16729-3"/>
    <n v="25"/>
    <n v="25"/>
    <x v="1164"/>
    <d v="2016-10-05T00:00:00"/>
    <n v="1"/>
    <m/>
    <m/>
  </r>
  <r>
    <x v="116"/>
    <x v="601"/>
    <s v="16746-1"/>
    <n v="100"/>
    <n v="100"/>
    <x v="1165"/>
    <d v="2016-10-11T00:00:00"/>
    <n v="1"/>
    <m/>
    <m/>
  </r>
  <r>
    <x v="210"/>
    <x v="2322"/>
    <s v="16715-3"/>
    <n v="50"/>
    <n v="50"/>
    <x v="1165"/>
    <d v="2016-10-14T00:00:00"/>
    <n v="1"/>
    <m/>
    <m/>
  </r>
  <r>
    <x v="518"/>
    <x v="2327"/>
    <s v="16790-3"/>
    <n v="50"/>
    <n v="50"/>
    <x v="1165"/>
    <d v="2016-10-06T00:00:00"/>
    <n v="1"/>
    <m/>
    <m/>
  </r>
  <r>
    <x v="620"/>
    <x v="2328"/>
    <s v="16817-1"/>
    <n v="10"/>
    <n v="10"/>
    <x v="1165"/>
    <d v="2016-10-10T00:00:00"/>
    <n v="1"/>
    <m/>
    <m/>
  </r>
  <r>
    <x v="620"/>
    <x v="2329"/>
    <s v="1"/>
    <n v="4"/>
    <n v="4"/>
    <x v="1165"/>
    <d v="2016-10-10T00:00:00"/>
    <n v="1"/>
    <m/>
    <m/>
  </r>
  <r>
    <x v="620"/>
    <x v="2330"/>
    <s v="3"/>
    <n v="4"/>
    <n v="4"/>
    <x v="1165"/>
    <d v="2016-10-10T00:00:00"/>
    <n v="1"/>
    <m/>
    <m/>
  </r>
  <r>
    <x v="620"/>
    <x v="2331"/>
    <s v="4"/>
    <n v="5"/>
    <n v="5"/>
    <x v="1165"/>
    <d v="2016-10-10T00:00:00"/>
    <n v="1"/>
    <m/>
    <m/>
  </r>
  <r>
    <x v="612"/>
    <x v="2332"/>
    <s v="16783-1"/>
    <n v="100"/>
    <n v="100"/>
    <x v="1166"/>
    <d v="2016-10-13T00:00:00"/>
    <n v="1"/>
    <m/>
    <m/>
  </r>
  <r>
    <x v="612"/>
    <x v="2333"/>
    <s v="2"/>
    <n v="100"/>
    <n v="100"/>
    <x v="1166"/>
    <d v="2016-10-13T00:00:00"/>
    <n v="1"/>
    <m/>
    <m/>
  </r>
  <r>
    <x v="18"/>
    <x v="1473"/>
    <s v="16748-4"/>
    <n v="50"/>
    <n v="50"/>
    <x v="1166"/>
    <d v="2016-10-12T00:00:00"/>
    <n v="1"/>
    <m/>
    <m/>
  </r>
  <r>
    <x v="15"/>
    <x v="33"/>
    <s v="16766-2"/>
    <n v="10"/>
    <n v="10"/>
    <x v="1166"/>
    <d v="2016-10-12T00:00:00"/>
    <n v="1"/>
    <m/>
    <m/>
  </r>
  <r>
    <x v="15"/>
    <x v="435"/>
    <s v="16675-3"/>
    <n v="10"/>
    <n v="10"/>
    <x v="1166"/>
    <d v="2016-10-12T00:00:00"/>
    <n v="1"/>
    <m/>
    <m/>
  </r>
  <r>
    <x v="15"/>
    <x v="556"/>
    <s v="16633-1"/>
    <n v="5"/>
    <n v="5"/>
    <x v="1166"/>
    <d v="2016-10-14T00:00:00"/>
    <n v="1"/>
    <m/>
    <m/>
  </r>
  <r>
    <x v="15"/>
    <x v="562"/>
    <s v="16631-1"/>
    <n v="5"/>
    <n v="5"/>
    <x v="1166"/>
    <d v="2016-10-14T00:00:00"/>
    <n v="1"/>
    <m/>
    <m/>
  </r>
  <r>
    <x v="162"/>
    <x v="1276"/>
    <s v="16755-3"/>
    <n v="20"/>
    <n v="20"/>
    <x v="1166"/>
    <d v="2016-10-12T00:00:00"/>
    <n v="1"/>
    <m/>
    <m/>
  </r>
  <r>
    <x v="49"/>
    <x v="911"/>
    <s v="16743-3"/>
    <n v="3"/>
    <n v="3"/>
    <x v="1167"/>
    <d v="2016-10-13T00:00:00"/>
    <n v="1"/>
    <m/>
    <m/>
  </r>
  <r>
    <x v="90"/>
    <x v="387"/>
    <s v="16641-1"/>
    <n v="110"/>
    <n v="110"/>
    <x v="1168"/>
    <d v="2016-10-17T00:00:00"/>
    <n v="1"/>
    <m/>
    <m/>
  </r>
  <r>
    <x v="241"/>
    <x v="833"/>
    <s v="16744-6"/>
    <n v="20"/>
    <n v="20"/>
    <x v="1168"/>
    <d v="2016-10-11T00:00:00"/>
    <n v="1"/>
    <m/>
    <m/>
  </r>
  <r>
    <x v="625"/>
    <x v="2334"/>
    <s v="16769-3"/>
    <n v="1"/>
    <n v="1"/>
    <x v="1168"/>
    <d v="2016-10-18T00:00:00"/>
    <n v="1"/>
    <m/>
    <m/>
  </r>
  <r>
    <x v="626"/>
    <x v="1959"/>
    <s v="16824-1"/>
    <n v="3"/>
    <n v="3"/>
    <x v="1168"/>
    <d v="2016-10-10T00:00:00"/>
    <n v="1"/>
    <m/>
    <s v="CUSTOMER PICKUP"/>
  </r>
  <r>
    <x v="15"/>
    <x v="858"/>
    <s v="16632-1"/>
    <n v="26"/>
    <n v="26"/>
    <x v="1169"/>
    <d v="2017-01-17T00:00:00"/>
    <n v="1"/>
    <m/>
    <m/>
  </r>
  <r>
    <x v="627"/>
    <x v="1259"/>
    <s v="16772-1"/>
    <n v="50"/>
    <n v="50"/>
    <x v="1169"/>
    <d v="2016-10-13T00:00:00"/>
    <n v="1"/>
    <m/>
    <m/>
  </r>
  <r>
    <x v="33"/>
    <x v="436"/>
    <s v="16761-1"/>
    <n v="102"/>
    <n v="102"/>
    <x v="1169"/>
    <d v="2016-10-17T00:00:00"/>
    <n v="1"/>
    <m/>
    <m/>
  </r>
  <r>
    <x v="33"/>
    <x v="2240"/>
    <s v="2"/>
    <n v="102"/>
    <n v="102"/>
    <x v="1169"/>
    <d v="2016-10-17T00:00:00"/>
    <n v="1"/>
    <m/>
    <m/>
  </r>
  <r>
    <x v="628"/>
    <x v="2335"/>
    <s v="16776-3"/>
    <n v="10"/>
    <n v="10"/>
    <x v="1170"/>
    <d v="2016-10-13T00:00:00"/>
    <n v="1"/>
    <m/>
    <s v="parts came wrong from cusomer so customer send new one again"/>
  </r>
  <r>
    <x v="404"/>
    <x v="253"/>
    <s v="16754-1"/>
    <n v="1"/>
    <n v="1"/>
    <x v="1171"/>
    <d v="2016-10-17T00:00:00"/>
    <n v="1"/>
    <m/>
    <m/>
  </r>
  <r>
    <x v="169"/>
    <x v="1305"/>
    <s v="16767-1"/>
    <n v="50"/>
    <n v="50"/>
    <x v="1171"/>
    <d v="2016-10-18T00:00:00"/>
    <n v="1"/>
    <m/>
    <m/>
  </r>
  <r>
    <x v="169"/>
    <x v="2336"/>
    <s v="2"/>
    <n v="1350"/>
    <n v="1350"/>
    <x v="1171"/>
    <d v="2016-10-18T00:00:00"/>
    <n v="1"/>
    <m/>
    <m/>
  </r>
  <r>
    <x v="6"/>
    <x v="588"/>
    <s v="16749-1"/>
    <n v="15"/>
    <n v="15"/>
    <x v="1171"/>
    <d v="2016-10-17T00:00:00"/>
    <n v="1"/>
    <m/>
    <m/>
  </r>
  <r>
    <x v="6"/>
    <x v="589"/>
    <s v="2"/>
    <n v="20"/>
    <n v="20"/>
    <x v="1171"/>
    <d v="2016-10-17T00:00:00"/>
    <n v="1"/>
    <m/>
    <m/>
  </r>
  <r>
    <x v="6"/>
    <x v="590"/>
    <s v="3"/>
    <n v="20"/>
    <n v="20"/>
    <x v="1171"/>
    <d v="2016-10-17T00:00:00"/>
    <n v="1"/>
    <m/>
    <m/>
  </r>
  <r>
    <x v="7"/>
    <x v="143"/>
    <s v="16764-1"/>
    <n v="500"/>
    <n v="525"/>
    <x v="1171"/>
    <d v="2016-10-19T00:00:00"/>
    <n v="1"/>
    <m/>
    <m/>
  </r>
  <r>
    <x v="579"/>
    <x v="1364"/>
    <s v="16516-2"/>
    <n v="150"/>
    <n v="150"/>
    <x v="1171"/>
    <d v="2016-10-15T00:00:00"/>
    <n v="1"/>
    <m/>
    <m/>
  </r>
  <r>
    <x v="184"/>
    <x v="2337"/>
    <s v="16725-3"/>
    <n v="1"/>
    <n v="1"/>
    <x v="1171"/>
    <d v="2016-10-03T00:00:00"/>
    <n v="1"/>
    <m/>
    <s v="PAYMENT ISSUES"/>
  </r>
  <r>
    <x v="90"/>
    <x v="229"/>
    <s v="16842-1"/>
    <n v="400"/>
    <n v="400"/>
    <x v="1172"/>
    <d v="2016-10-24T00:00:00"/>
    <n v="1"/>
    <m/>
    <m/>
  </r>
  <r>
    <x v="623"/>
    <x v="2338"/>
    <s v="16828-1"/>
    <n v="5"/>
    <n v="5"/>
    <x v="1172"/>
    <d v="2016-10-19T00:00:00"/>
    <n v="1"/>
    <m/>
    <m/>
  </r>
  <r>
    <x v="623"/>
    <x v="2339"/>
    <s v="16829-1"/>
    <n v="5"/>
    <n v="5"/>
    <x v="1172"/>
    <d v="2016-10-19T00:00:00"/>
    <n v="1"/>
    <m/>
    <m/>
  </r>
  <r>
    <x v="63"/>
    <x v="214"/>
    <s v="16753-1"/>
    <n v="12000"/>
    <n v="10239"/>
    <x v="1172"/>
    <d v="2016-10-18T00:00:00"/>
    <n v="1"/>
    <m/>
    <m/>
  </r>
  <r>
    <x v="557"/>
    <x v="189"/>
    <s v="16774-1"/>
    <n v="5088"/>
    <n v="5088"/>
    <x v="1172"/>
    <d v="2016-10-18T00:00:00"/>
    <n v="1"/>
    <m/>
    <m/>
  </r>
  <r>
    <x v="557"/>
    <x v="190"/>
    <s v="2"/>
    <n v="5088"/>
    <n v="5088"/>
    <x v="1172"/>
    <d v="2016-10-18T00:00:00"/>
    <n v="1"/>
    <m/>
    <m/>
  </r>
  <r>
    <x v="8"/>
    <x v="1655"/>
    <s v="16777-1"/>
    <n v="35"/>
    <n v="35"/>
    <x v="1172"/>
    <d v="2016-10-19T00:00:00"/>
    <n v="1"/>
    <m/>
    <m/>
  </r>
  <r>
    <x v="629"/>
    <x v="665"/>
    <s v="16782-1"/>
    <n v="102"/>
    <n v="102"/>
    <x v="1172"/>
    <d v="2016-10-19T00:00:00"/>
    <n v="1"/>
    <m/>
    <m/>
  </r>
  <r>
    <x v="139"/>
    <x v="261"/>
    <s v="1670-1"/>
    <n v="10"/>
    <n v="10"/>
    <x v="1172"/>
    <d v="2016-10-20T00:00:00"/>
    <n v="1"/>
    <m/>
    <m/>
  </r>
  <r>
    <x v="13"/>
    <x v="926"/>
    <s v="16599-5"/>
    <n v="50"/>
    <n v="50"/>
    <x v="1172"/>
    <d v="2016-10-24T00:00:00"/>
    <n v="1"/>
    <m/>
    <m/>
  </r>
  <r>
    <x v="258"/>
    <x v="1208"/>
    <s v="16761-1"/>
    <n v="30"/>
    <n v="30"/>
    <x v="1172"/>
    <d v="2016-10-21T00:00:00"/>
    <n v="1"/>
    <m/>
    <m/>
  </r>
  <r>
    <x v="15"/>
    <x v="562"/>
    <s v="16742-1"/>
    <n v="5"/>
    <n v="5"/>
    <x v="1172"/>
    <d v="2016-10-21T00:00:00"/>
    <n v="1"/>
    <m/>
    <m/>
  </r>
  <r>
    <x v="15"/>
    <x v="435"/>
    <s v="16766-1"/>
    <n v="10"/>
    <n v="10"/>
    <x v="1172"/>
    <d v="2016-10-21T00:00:00"/>
    <n v="1"/>
    <m/>
    <m/>
  </r>
  <r>
    <x v="15"/>
    <x v="562"/>
    <s v="16763-1"/>
    <n v="5"/>
    <n v="5"/>
    <x v="1172"/>
    <d v="2016-10-21T00:00:00"/>
    <n v="1"/>
    <m/>
    <m/>
  </r>
  <r>
    <x v="630"/>
    <x v="2340"/>
    <s v="16756-3"/>
    <n v="5"/>
    <n v="5"/>
    <x v="1172"/>
    <d v="2016-10-19T00:00:00"/>
    <n v="1"/>
    <m/>
    <m/>
  </r>
  <r>
    <x v="630"/>
    <x v="2341"/>
    <s v="16757-3"/>
    <n v="5"/>
    <n v="5"/>
    <x v="1172"/>
    <d v="2016-10-19T00:00:00"/>
    <n v="1"/>
    <m/>
    <m/>
  </r>
  <r>
    <x v="630"/>
    <x v="2342"/>
    <s v="16758-3"/>
    <n v="4"/>
    <n v="5"/>
    <x v="1172"/>
    <d v="2016-10-19T00:00:00"/>
    <n v="1"/>
    <m/>
    <m/>
  </r>
  <r>
    <x v="131"/>
    <x v="1122"/>
    <s v="16819-3"/>
    <n v="105"/>
    <n v="105"/>
    <x v="1172"/>
    <d v="2016-10-18T00:00:00"/>
    <n v="1"/>
    <m/>
    <m/>
  </r>
  <r>
    <x v="631"/>
    <x v="1797"/>
    <s v="16854-1"/>
    <n v="1"/>
    <n v="1"/>
    <x v="1173"/>
    <d v="2016-10-19T00:00:00"/>
    <n v="1"/>
    <m/>
    <m/>
  </r>
  <r>
    <x v="620"/>
    <x v="2331"/>
    <s v="16760-2"/>
    <n v="3000"/>
    <n v="990"/>
    <x v="1173"/>
    <d v="2016-10-20T00:00:00"/>
    <n v="1"/>
    <m/>
    <s v="CUSTOMER PARTS CAME LATE"/>
  </r>
  <r>
    <x v="620"/>
    <x v="2343"/>
    <s v="16847-1"/>
    <n v="10"/>
    <n v="10"/>
    <x v="1173"/>
    <d v="2016-10-21T00:00:00"/>
    <n v="1"/>
    <m/>
    <m/>
  </r>
  <r>
    <x v="620"/>
    <x v="2328"/>
    <s v="16846-1"/>
    <n v="40"/>
    <n v="40"/>
    <x v="1173"/>
    <d v="2016-10-25T00:00:00"/>
    <n v="1"/>
    <m/>
    <m/>
  </r>
  <r>
    <x v="620"/>
    <x v="2344"/>
    <s v="16831-1"/>
    <n v="20"/>
    <n v="20"/>
    <x v="1173"/>
    <d v="2016-10-17T00:00:00"/>
    <n v="1"/>
    <m/>
    <s v="customer parts came late"/>
  </r>
  <r>
    <x v="95"/>
    <x v="96"/>
    <s v="16843-1"/>
    <n v="8"/>
    <n v="8"/>
    <x v="1173"/>
    <d v="2016-10-28T00:00:00"/>
    <n v="1"/>
    <m/>
    <m/>
  </r>
  <r>
    <x v="405"/>
    <x v="96"/>
    <s v="16811-1"/>
    <n v="36"/>
    <n v="36"/>
    <x v="1173"/>
    <d v="2016-10-25T00:00:00"/>
    <n v="1"/>
    <m/>
    <m/>
  </r>
  <r>
    <x v="632"/>
    <x v="2164"/>
    <s v="16821-3"/>
    <n v="2"/>
    <n v="2"/>
    <x v="1173"/>
    <d v="2016-10-19T00:00:00"/>
    <n v="1"/>
    <m/>
    <m/>
  </r>
  <r>
    <x v="411"/>
    <x v="2345"/>
    <s v="16791-2"/>
    <n v="15"/>
    <n v="15"/>
    <x v="1173"/>
    <d v="2016-10-19T00:00:00"/>
    <n v="1"/>
    <m/>
    <m/>
  </r>
  <r>
    <x v="493"/>
    <x v="2346"/>
    <s v="16788-3"/>
    <n v="21"/>
    <n v="21"/>
    <x v="1174"/>
    <d v="2016-10-25T00:00:00"/>
    <n v="1"/>
    <m/>
    <m/>
  </r>
  <r>
    <x v="90"/>
    <x v="1358"/>
    <s v="16861-1"/>
    <n v="350"/>
    <n v="350"/>
    <x v="1174"/>
    <d v="2016-10-24T00:00:00"/>
    <n v="1"/>
    <m/>
    <m/>
  </r>
  <r>
    <x v="620"/>
    <x v="2331"/>
    <s v="16760-2"/>
    <n v="3000"/>
    <n v="2010"/>
    <x v="1174"/>
    <d v="2016-10-20T00:00:00"/>
    <n v="1"/>
    <m/>
    <s v="CUSTOMER PARTS CAME LATE"/>
  </r>
  <r>
    <x v="540"/>
    <x v="2347"/>
    <s v="16798-2"/>
    <n v="150"/>
    <n v="150"/>
    <x v="1174"/>
    <d v="2016-10-24T00:00:00"/>
    <n v="1"/>
    <m/>
    <m/>
  </r>
  <r>
    <x v="90"/>
    <x v="204"/>
    <s v="16800-1"/>
    <n v="20"/>
    <n v="20"/>
    <x v="1175"/>
    <d v="2016-10-27T00:00:00"/>
    <n v="1"/>
    <m/>
    <m/>
  </r>
  <r>
    <x v="18"/>
    <x v="711"/>
    <s v="16781-1"/>
    <n v="500"/>
    <n v="500"/>
    <x v="1175"/>
    <d v="2016-10-24T00:00:00"/>
    <n v="1"/>
    <m/>
    <m/>
  </r>
  <r>
    <x v="618"/>
    <x v="125"/>
    <s v="16773-1"/>
    <n v="25"/>
    <n v="25"/>
    <x v="1175"/>
    <d v="2016-10-24T00:00:00"/>
    <n v="1"/>
    <m/>
    <m/>
  </r>
  <r>
    <x v="70"/>
    <x v="1649"/>
    <s v="16857-1"/>
    <n v="10"/>
    <n v="10"/>
    <x v="1176"/>
    <d v="2016-10-21T00:00:00"/>
    <n v="1"/>
    <m/>
    <s v="PICKUP"/>
  </r>
  <r>
    <x v="6"/>
    <x v="1211"/>
    <s v="16813-1"/>
    <n v="50"/>
    <n v="50"/>
    <x v="1176"/>
    <d v="2016-10-24T00:00:00"/>
    <n v="1"/>
    <m/>
    <m/>
  </r>
  <r>
    <x v="6"/>
    <x v="311"/>
    <s v="2"/>
    <n v="50"/>
    <n v="50"/>
    <x v="1176"/>
    <d v="2016-10-24T00:00:00"/>
    <n v="1"/>
    <m/>
    <m/>
  </r>
  <r>
    <x v="15"/>
    <x v="52"/>
    <s v="16728-1"/>
    <n v="5"/>
    <n v="5"/>
    <x v="1176"/>
    <d v="2016-10-28T00:00:00"/>
    <n v="1"/>
    <m/>
    <m/>
  </r>
  <r>
    <x v="633"/>
    <x v="171"/>
    <s v="16816-1"/>
    <n v="15000"/>
    <n v="15030"/>
    <x v="1176"/>
    <d v="2016-10-25T00:00:00"/>
    <n v="1"/>
    <m/>
    <m/>
  </r>
  <r>
    <x v="518"/>
    <x v="2348"/>
    <s v="16839-7"/>
    <n v="25"/>
    <n v="25"/>
    <x v="1176"/>
    <d v="2016-10-25T00:00:00"/>
    <n v="1"/>
    <m/>
    <m/>
  </r>
  <r>
    <x v="518"/>
    <x v="2280"/>
    <s v="8"/>
    <n v="25"/>
    <n v="25"/>
    <x v="1176"/>
    <d v="2016-10-25T00:00:00"/>
    <n v="1"/>
    <m/>
    <m/>
  </r>
  <r>
    <x v="518"/>
    <x v="2278"/>
    <s v="9"/>
    <n v="25"/>
    <n v="25"/>
    <x v="1177"/>
    <d v="2016-10-25T00:00:00"/>
    <n v="1"/>
    <m/>
    <m/>
  </r>
  <r>
    <x v="13"/>
    <x v="2349"/>
    <s v="16804-3"/>
    <n v="20"/>
    <n v="20"/>
    <x v="1177"/>
    <d v="2016-10-28T00:00:00"/>
    <n v="1"/>
    <m/>
    <m/>
  </r>
  <r>
    <x v="90"/>
    <x v="200"/>
    <s v="16810-1"/>
    <n v="160"/>
    <n v="160"/>
    <x v="1178"/>
    <d v="2016-11-02T00:00:00"/>
    <n v="1"/>
    <m/>
    <m/>
  </r>
  <r>
    <x v="291"/>
    <x v="89"/>
    <s v="16787-3"/>
    <n v="160"/>
    <n v="160"/>
    <x v="1178"/>
    <d v="2016-10-28T00:00:00"/>
    <n v="1"/>
    <m/>
    <m/>
  </r>
  <r>
    <x v="140"/>
    <x v="347"/>
    <s v="16822-2"/>
    <n v="500"/>
    <n v="500"/>
    <x v="1178"/>
    <d v="2016-11-03T00:00:00"/>
    <n v="1"/>
    <m/>
    <m/>
  </r>
  <r>
    <x v="169"/>
    <x v="608"/>
    <s v="16820-1"/>
    <n v="150"/>
    <n v="150"/>
    <x v="1179"/>
    <d v="2016-10-31T00:00:00"/>
    <n v="1"/>
    <m/>
    <m/>
  </r>
  <r>
    <x v="158"/>
    <x v="416"/>
    <s v="16812-1"/>
    <n v="55"/>
    <n v="55"/>
    <x v="1179"/>
    <d v="2016-10-28T00:00:00"/>
    <n v="1"/>
    <m/>
    <m/>
  </r>
  <r>
    <x v="620"/>
    <x v="2329"/>
    <s v="16844-1"/>
    <n v="4991"/>
    <n v="991"/>
    <x v="1179"/>
    <d v="2016-11-07T00:00:00"/>
    <n v="1"/>
    <m/>
    <m/>
  </r>
  <r>
    <x v="620"/>
    <x v="2330"/>
    <s v="2"/>
    <n v="1997"/>
    <n v="1996"/>
    <x v="1179"/>
    <d v="2016-11-07T00:00:00"/>
    <n v="1"/>
    <m/>
    <m/>
  </r>
  <r>
    <x v="555"/>
    <x v="2350"/>
    <s v="PROGRAMER"/>
    <n v="1"/>
    <n v="1"/>
    <x v="1179"/>
    <d v="2016-10-30T00:00:00"/>
    <n v="1"/>
    <m/>
    <m/>
  </r>
  <r>
    <x v="411"/>
    <x v="2351"/>
    <s v="16785-2"/>
    <n v="7"/>
    <n v="7"/>
    <x v="1179"/>
    <d v="2016-10-19T00:00:00"/>
    <n v="1"/>
    <m/>
    <s v="WRONG LED BY CUSTOMER LED TO ISSUES"/>
  </r>
  <r>
    <x v="411"/>
    <x v="2351"/>
    <s v="3"/>
    <n v="15"/>
    <n v="15"/>
    <x v="1179"/>
    <d v="2016-10-19T00:00:00"/>
    <n v="1"/>
    <m/>
    <s v="WRONG LED BY CUSTOMER LED TO ISSUES"/>
  </r>
  <r>
    <x v="23"/>
    <x v="38"/>
    <s v="16660-1"/>
    <n v="10"/>
    <n v="10"/>
    <x v="1180"/>
    <d v="2016-11-01T00:00:00"/>
    <n v="1"/>
    <m/>
    <m/>
  </r>
  <r>
    <x v="576"/>
    <x v="2352"/>
    <s v="16826-2"/>
    <n v="75"/>
    <n v="69"/>
    <x v="1181"/>
    <d v="2016-10-31T00:00:00"/>
    <n v="1"/>
    <m/>
    <s v="CUSTOMER GIVE 69 BOARD ONLY"/>
  </r>
  <r>
    <x v="291"/>
    <x v="261"/>
    <s v="16789-1"/>
    <n v="20"/>
    <n v="20"/>
    <x v="1181"/>
    <d v="2016-11-01T00:00:00"/>
    <n v="1"/>
    <m/>
    <m/>
  </r>
  <r>
    <x v="35"/>
    <x v="2353"/>
    <s v="16866-1"/>
    <n v="5"/>
    <n v="5"/>
    <x v="1181"/>
    <d v="2016-10-31T00:00:00"/>
    <n v="1"/>
    <m/>
    <m/>
  </r>
  <r>
    <x v="90"/>
    <x v="368"/>
    <s v="16574-2"/>
    <n v="200"/>
    <n v="200"/>
    <x v="1182"/>
    <d v="2016-11-01T00:00:00"/>
    <n v="1"/>
    <m/>
    <m/>
  </r>
  <r>
    <x v="60"/>
    <x v="183"/>
    <s v="16818-1"/>
    <n v="250"/>
    <n v="250"/>
    <x v="1182"/>
    <d v="2016-11-04T00:00:00"/>
    <n v="1"/>
    <m/>
    <m/>
  </r>
  <r>
    <x v="53"/>
    <x v="215"/>
    <s v="16823-1"/>
    <n v="75"/>
    <n v="75"/>
    <x v="1182"/>
    <d v="2016-11-03T00:00:00"/>
    <n v="1"/>
    <m/>
    <m/>
  </r>
  <r>
    <x v="33"/>
    <x v="1508"/>
    <s v="16855-1"/>
    <n v="208"/>
    <n v="208"/>
    <x v="1182"/>
    <d v="2016-11-03T00:00:00"/>
    <n v="1"/>
    <m/>
    <m/>
  </r>
  <r>
    <x v="33"/>
    <x v="2240"/>
    <s v="2"/>
    <n v="104"/>
    <n v="104"/>
    <x v="1182"/>
    <d v="2016-11-03T00:00:00"/>
    <n v="1"/>
    <m/>
    <m/>
  </r>
  <r>
    <x v="33"/>
    <x v="2240"/>
    <s v="3"/>
    <n v="104"/>
    <n v="104"/>
    <x v="1182"/>
    <d v="2016-11-03T00:00:00"/>
    <n v="1"/>
    <m/>
    <m/>
  </r>
  <r>
    <x v="567"/>
    <x v="2354"/>
    <s v="16815-3"/>
    <n v="23"/>
    <n v="23"/>
    <x v="1182"/>
    <d v="2016-10-19T00:00:00"/>
    <n v="1"/>
    <m/>
    <s v="NOT A HARD CUSTOMER DATE"/>
  </r>
  <r>
    <x v="567"/>
    <x v="2355"/>
    <s v="4"/>
    <n v="11"/>
    <n v="11"/>
    <x v="1182"/>
    <d v="2016-10-19T00:00:00"/>
    <n v="1"/>
    <m/>
    <s v="NOT A HARD CUSTOMER DATE"/>
  </r>
  <r>
    <x v="339"/>
    <x v="692"/>
    <s v="16905-1"/>
    <n v="4"/>
    <n v="4"/>
    <x v="1183"/>
    <d v="2016-11-09T00:00:00"/>
    <n v="1"/>
    <m/>
    <m/>
  </r>
  <r>
    <x v="512"/>
    <x v="1978"/>
    <s v="16778-3"/>
    <n v="50"/>
    <n v="50"/>
    <x v="1183"/>
    <d v="2016-11-08T00:00:00"/>
    <n v="1"/>
    <m/>
    <m/>
  </r>
  <r>
    <x v="512"/>
    <x v="1980"/>
    <s v="16779-3"/>
    <n v="200"/>
    <n v="200"/>
    <x v="1183"/>
    <d v="2016-11-08T00:00:00"/>
    <n v="1"/>
    <m/>
    <m/>
  </r>
  <r>
    <x v="411"/>
    <x v="2345"/>
    <s v="16890-2"/>
    <n v="15"/>
    <n v="15"/>
    <x v="1183"/>
    <d v="2016-11-07T00:00:00"/>
    <n v="1"/>
    <m/>
    <m/>
  </r>
  <r>
    <x v="216"/>
    <x v="2356"/>
    <s v="16870-1"/>
    <n v="12"/>
    <n v="12"/>
    <x v="1184"/>
    <d v="2016-11-10T00:00:00"/>
    <n v="1"/>
    <m/>
    <m/>
  </r>
  <r>
    <x v="487"/>
    <x v="1060"/>
    <s v="1680-3"/>
    <n v="50"/>
    <n v="50"/>
    <x v="1184"/>
    <d v="2016-11-08T00:00:00"/>
    <n v="1"/>
    <m/>
    <m/>
  </r>
  <r>
    <x v="15"/>
    <x v="692"/>
    <s v="16898-1"/>
    <n v="8"/>
    <n v="8"/>
    <x v="1184"/>
    <d v="2016-11-04T00:00:00"/>
    <n v="1"/>
    <m/>
    <s v="6753"/>
  </r>
  <r>
    <x v="620"/>
    <x v="2331"/>
    <s v="16880-1"/>
    <n v="2000"/>
    <n v="950"/>
    <x v="1184"/>
    <d v="2016-11-09T00:00:00"/>
    <n v="1"/>
    <m/>
    <s v="NOT ENOUGH PARTS FROM CUSTOMER"/>
  </r>
  <r>
    <x v="625"/>
    <x v="2357"/>
    <s v="16871-3"/>
    <n v="1"/>
    <n v="1"/>
    <x v="1184"/>
    <d v="2016-11-14T00:00:00"/>
    <n v="1"/>
    <m/>
    <m/>
  </r>
  <r>
    <x v="623"/>
    <x v="2358"/>
    <s v="16907-1"/>
    <n v="5"/>
    <n v="5"/>
    <x v="1185"/>
    <d v="2016-11-04T00:00:00"/>
    <n v="1"/>
    <m/>
    <m/>
  </r>
  <r>
    <x v="90"/>
    <x v="368"/>
    <s v="16574-3"/>
    <n v="200"/>
    <n v="200"/>
    <x v="1186"/>
    <d v="2016-11-10T00:00:00"/>
    <n v="1"/>
    <m/>
    <m/>
  </r>
  <r>
    <x v="522"/>
    <x v="2101"/>
    <s v="16862-3"/>
    <n v="100"/>
    <n v="100"/>
    <x v="1186"/>
    <d v="2016-11-10T00:00:00"/>
    <n v="1"/>
    <m/>
    <m/>
  </r>
  <r>
    <x v="627"/>
    <x v="692"/>
    <s v="16913-1"/>
    <n v="50"/>
    <n v="50"/>
    <x v="1186"/>
    <d v="2016-11-11T00:00:00"/>
    <n v="1"/>
    <m/>
    <s v="5944"/>
  </r>
  <r>
    <x v="15"/>
    <x v="223"/>
    <s v="16825-1"/>
    <n v="5"/>
    <n v="5"/>
    <x v="1186"/>
    <d v="2016-11-11T00:00:00"/>
    <n v="1"/>
    <m/>
    <m/>
  </r>
  <r>
    <x v="50"/>
    <x v="92"/>
    <s v="16856-1"/>
    <n v="250"/>
    <n v="250"/>
    <x v="1186"/>
    <d v="2016-11-10T00:00:00"/>
    <n v="1"/>
    <m/>
    <m/>
  </r>
  <r>
    <x v="70"/>
    <x v="834"/>
    <s v="16853-2"/>
    <n v="75"/>
    <n v="76"/>
    <x v="1187"/>
    <d v="2016-11-10T00:00:00"/>
    <n v="1"/>
    <m/>
    <m/>
  </r>
  <r>
    <x v="33"/>
    <x v="269"/>
    <s v="16882-1"/>
    <n v="105"/>
    <n v="105"/>
    <x v="1187"/>
    <d v="2016-11-18T00:00:00"/>
    <n v="1"/>
    <m/>
    <m/>
  </r>
  <r>
    <x v="349"/>
    <x v="692"/>
    <s v="16917-1"/>
    <n v="50"/>
    <n v="49"/>
    <x v="1188"/>
    <d v="2016-11-14T00:00:00"/>
    <n v="1"/>
    <m/>
    <s v="WE RECIVE 49 PCS"/>
  </r>
  <r>
    <x v="623"/>
    <x v="2339"/>
    <s v="16889-1"/>
    <n v="45"/>
    <n v="45"/>
    <x v="1188"/>
    <d v="2016-11-15T00:00:00"/>
    <n v="1"/>
    <m/>
    <m/>
  </r>
  <r>
    <x v="25"/>
    <x v="287"/>
    <s v="16608-4"/>
    <n v="50"/>
    <n v="50"/>
    <x v="1189"/>
    <d v="2016-11-18T00:00:00"/>
    <n v="1"/>
    <m/>
    <m/>
  </r>
  <r>
    <x v="18"/>
    <x v="1360"/>
    <s v="16860-1"/>
    <n v="25"/>
    <n v="25"/>
    <x v="1189"/>
    <d v="2016-11-15T00:00:00"/>
    <n v="1"/>
    <m/>
    <m/>
  </r>
  <r>
    <x v="90"/>
    <x v="204"/>
    <s v="16876-1"/>
    <n v="60"/>
    <n v="60"/>
    <x v="1189"/>
    <d v="2016-11-23T00:00:00"/>
    <n v="1"/>
    <m/>
    <m/>
  </r>
  <r>
    <x v="90"/>
    <x v="387"/>
    <s v="16859-1"/>
    <n v="100"/>
    <n v="100"/>
    <x v="1189"/>
    <d v="2016-11-18T00:00:00"/>
    <n v="1"/>
    <m/>
    <m/>
  </r>
  <r>
    <x v="16"/>
    <x v="2053"/>
    <s v="16878-1"/>
    <n v="5"/>
    <n v="5"/>
    <x v="1190"/>
    <d v="2016-11-14T00:00:00"/>
    <n v="1"/>
    <m/>
    <m/>
  </r>
  <r>
    <x v="186"/>
    <x v="1840"/>
    <s v="16902-3"/>
    <n v="10"/>
    <n v="10"/>
    <x v="1190"/>
    <d v="2016-11-11T00:00:00"/>
    <n v="1"/>
    <m/>
    <m/>
  </r>
  <r>
    <x v="625"/>
    <x v="2359"/>
    <s v="16884-3"/>
    <n v="1"/>
    <n v="1"/>
    <x v="1190"/>
    <d v="2016-11-15T00:00:00"/>
    <n v="1"/>
    <m/>
    <m/>
  </r>
  <r>
    <x v="515"/>
    <x v="2360"/>
    <s v="16911-3"/>
    <n v="2"/>
    <n v="2"/>
    <x v="1190"/>
    <d v="2016-11-11T00:00:00"/>
    <n v="1"/>
    <m/>
    <m/>
  </r>
  <r>
    <x v="620"/>
    <x v="2331"/>
    <s v="16880-1"/>
    <n v="2000"/>
    <n v="1050"/>
    <x v="1190"/>
    <d v="2016-11-15T00:00:00"/>
    <n v="1"/>
    <m/>
    <s v="WE SHIP 950 PCS ALL READY"/>
  </r>
  <r>
    <x v="634"/>
    <x v="2129"/>
    <s v="16867-3"/>
    <n v="46"/>
    <n v="46"/>
    <x v="1191"/>
    <d v="2016-11-17T00:00:00"/>
    <n v="1"/>
    <m/>
    <m/>
  </r>
  <r>
    <x v="8"/>
    <x v="796"/>
    <s v="16868-1"/>
    <n v="100"/>
    <n v="100"/>
    <x v="1191"/>
    <d v="2016-11-16T00:00:00"/>
    <n v="1"/>
    <m/>
    <m/>
  </r>
  <r>
    <x v="405"/>
    <x v="1541"/>
    <s v="16751-3"/>
    <n v="500"/>
    <n v="500"/>
    <x v="1191"/>
    <d v="2016-11-14T00:00:00"/>
    <n v="1"/>
    <m/>
    <m/>
  </r>
  <r>
    <x v="53"/>
    <x v="2260"/>
    <s v="16863-3"/>
    <n v="100"/>
    <n v="100"/>
    <x v="1191"/>
    <d v="2016-11-16T00:00:00"/>
    <n v="1"/>
    <m/>
    <m/>
  </r>
  <r>
    <x v="210"/>
    <x v="2323"/>
    <s v="16869-3"/>
    <n v="100"/>
    <n v="100"/>
    <x v="1191"/>
    <d v="2016-11-18T00:00:00"/>
    <n v="1"/>
    <m/>
    <m/>
  </r>
  <r>
    <x v="440"/>
    <x v="1708"/>
    <s v="16872-1"/>
    <n v="100"/>
    <n v="100"/>
    <x v="1191"/>
    <d v="2016-11-18T00:00:00"/>
    <n v="1"/>
    <m/>
    <m/>
  </r>
  <r>
    <x v="620"/>
    <x v="2331"/>
    <s v="16952-1"/>
    <n v="1450"/>
    <n v="1450"/>
    <x v="1191"/>
    <d v="2016-11-16T00:00:00"/>
    <n v="1"/>
    <m/>
    <m/>
  </r>
  <r>
    <x v="620"/>
    <x v="2329"/>
    <s v="16844-1"/>
    <n v="4991"/>
    <n v="3000"/>
    <x v="1191"/>
    <d v="2016-11-16T00:00:00"/>
    <n v="1"/>
    <m/>
    <s v="PARTS CAME LATE FROM CUSTOMER"/>
  </r>
  <r>
    <x v="29"/>
    <x v="381"/>
    <s v="16841-1"/>
    <n v="200"/>
    <n v="200"/>
    <x v="1192"/>
    <d v="2016-11-17T00:00:00"/>
    <n v="1"/>
    <m/>
    <m/>
  </r>
  <r>
    <x v="63"/>
    <x v="565"/>
    <s v="16916-1"/>
    <n v="1050"/>
    <n v="1050"/>
    <x v="1192"/>
    <d v="2016-11-17T00:00:00"/>
    <n v="1"/>
    <m/>
    <m/>
  </r>
  <r>
    <x v="18"/>
    <x v="87"/>
    <s v="16874-1"/>
    <n v="25"/>
    <n v="25"/>
    <x v="1192"/>
    <d v="2016-11-18T00:00:00"/>
    <n v="1"/>
    <m/>
    <m/>
  </r>
  <r>
    <x v="53"/>
    <x v="1489"/>
    <s v="16850-2"/>
    <n v="50"/>
    <n v="50"/>
    <x v="1192"/>
    <d v="2016-11-14T00:00:00"/>
    <n v="0"/>
    <m/>
    <m/>
  </r>
  <r>
    <x v="13"/>
    <x v="926"/>
    <s v="16599-6"/>
    <n v="50"/>
    <n v="50"/>
    <x v="1192"/>
    <d v="2016-11-21T00:00:00"/>
    <n v="1"/>
    <m/>
    <m/>
  </r>
  <r>
    <x v="46"/>
    <x v="876"/>
    <s v="16883-1"/>
    <n v="100"/>
    <n v="100"/>
    <x v="1192"/>
    <d v="2016-11-18T00:00:00"/>
    <n v="1"/>
    <m/>
    <m/>
  </r>
  <r>
    <x v="515"/>
    <x v="2360"/>
    <s v="16911-4"/>
    <n v="18"/>
    <n v="18"/>
    <x v="1192"/>
    <d v="2016-11-25T00:00:00"/>
    <n v="1"/>
    <m/>
    <m/>
  </r>
  <r>
    <x v="105"/>
    <x v="2361"/>
    <s v="16920-1"/>
    <n v="3"/>
    <n v="3"/>
    <x v="1192"/>
    <d v="2016-11-18T00:00:00"/>
    <n v="1"/>
    <m/>
    <m/>
  </r>
  <r>
    <x v="290"/>
    <x v="1419"/>
    <s v="16814-1"/>
    <n v="16000"/>
    <n v="16026"/>
    <x v="1192"/>
    <d v="2016-11-18T00:00:00"/>
    <n v="1"/>
    <m/>
    <m/>
  </r>
  <r>
    <x v="90"/>
    <x v="1358"/>
    <s v="16963-1"/>
    <n v="350"/>
    <n v="350"/>
    <x v="1192"/>
    <d v="2016-11-21T00:00:00"/>
    <n v="1"/>
    <m/>
    <s v="KANBAN"/>
  </r>
  <r>
    <x v="635"/>
    <x v="2362"/>
    <s v="16909-2"/>
    <n v="5"/>
    <n v="5"/>
    <x v="1192"/>
    <d v="2016-11-16T00:00:00"/>
    <n v="1"/>
    <m/>
    <s v="CUSTOMER SEND FILE AGAIN SO WE HAVE TO REMAKE BOARD AGAIN. CUSTOMER FOUND PROBLAM"/>
  </r>
  <r>
    <x v="580"/>
    <x v="1252"/>
    <s v="16834-3"/>
    <n v="15"/>
    <n v="15"/>
    <x v="1193"/>
    <d v="2016-11-21T00:00:00"/>
    <n v="1"/>
    <m/>
    <m/>
  </r>
  <r>
    <x v="580"/>
    <x v="1253"/>
    <s v="16833-1"/>
    <n v="5"/>
    <n v="5"/>
    <x v="1193"/>
    <d v="2016-11-21T00:00:00"/>
    <n v="1"/>
    <m/>
    <m/>
  </r>
  <r>
    <x v="15"/>
    <x v="182"/>
    <s v="16690-1"/>
    <n v="7"/>
    <n v="7"/>
    <x v="1193"/>
    <d v="2016-11-05T00:00:00"/>
    <n v="0"/>
    <n v="0"/>
    <s v="CLOSE EARLY AND WENT IN CABINET"/>
  </r>
  <r>
    <x v="15"/>
    <x v="182"/>
    <s v="16966-1"/>
    <n v="5"/>
    <n v="5"/>
    <x v="1194"/>
    <d v="2016-11-23T00:00:00"/>
    <n v="1"/>
    <m/>
    <m/>
  </r>
  <r>
    <x v="15"/>
    <x v="858"/>
    <s v="16836-1"/>
    <n v="25"/>
    <n v="25"/>
    <x v="1194"/>
    <d v="2016-11-22T00:00:00"/>
    <n v="1"/>
    <m/>
    <m/>
  </r>
  <r>
    <x v="636"/>
    <x v="1689"/>
    <s v="16864-3"/>
    <n v="11"/>
    <n v="11"/>
    <x v="1194"/>
    <d v="2016-11-23T00:00:00"/>
    <n v="1"/>
    <m/>
    <m/>
  </r>
  <r>
    <x v="9"/>
    <x v="11"/>
    <s v="16894-1"/>
    <n v="100"/>
    <n v="100"/>
    <x v="1194"/>
    <d v="2016-11-22T00:00:00"/>
    <n v="1"/>
    <m/>
    <m/>
  </r>
  <r>
    <x v="25"/>
    <x v="287"/>
    <s v="16936-1"/>
    <n v="9"/>
    <n v="9"/>
    <x v="1194"/>
    <d v="2016-11-24T00:00:00"/>
    <n v="1"/>
    <m/>
    <s v="REPAIR"/>
  </r>
  <r>
    <x v="18"/>
    <x v="1519"/>
    <s v="16891-1"/>
    <n v="50"/>
    <n v="50"/>
    <x v="1194"/>
    <d v="2016-11-23T00:00:00"/>
    <n v="1"/>
    <m/>
    <m/>
  </r>
  <r>
    <x v="18"/>
    <x v="1416"/>
    <s v="2"/>
    <n v="250"/>
    <n v="250"/>
    <x v="1194"/>
    <d v="2016-11-23T00:00:00"/>
    <n v="1"/>
    <m/>
    <m/>
  </r>
  <r>
    <x v="8"/>
    <x v="2311"/>
    <s v="16915-1"/>
    <n v="5"/>
    <n v="5"/>
    <x v="1194"/>
    <d v="2016-11-22T00:00:00"/>
    <n v="1"/>
    <m/>
    <m/>
  </r>
  <r>
    <x v="6"/>
    <x v="250"/>
    <s v="16906-1"/>
    <n v="40"/>
    <n v="40"/>
    <x v="1194"/>
    <d v="2016-11-18T00:00:00"/>
    <n v="1"/>
    <m/>
    <m/>
  </r>
  <r>
    <x v="601"/>
    <x v="2269"/>
    <s v="16918-3"/>
    <n v="5"/>
    <n v="5"/>
    <x v="1194"/>
    <d v="2016-11-23T00:00:00"/>
    <n v="1"/>
    <m/>
    <m/>
  </r>
  <r>
    <x v="598"/>
    <x v="2363"/>
    <s v="16858-3"/>
    <n v="100"/>
    <n v="100"/>
    <x v="1194"/>
    <d v="2016-11-18T00:00:00"/>
    <n v="1"/>
    <m/>
    <m/>
  </r>
  <r>
    <x v="637"/>
    <x v="989"/>
    <s v="16893-2"/>
    <n v="50"/>
    <n v="50"/>
    <x v="1195"/>
    <d v="2016-11-22T00:00:00"/>
    <n v="1"/>
    <m/>
    <m/>
  </r>
  <r>
    <x v="637"/>
    <x v="1499"/>
    <s v="16893-1"/>
    <n v="50"/>
    <n v="50"/>
    <x v="1195"/>
    <d v="2016-11-22T00:00:00"/>
    <n v="1"/>
    <m/>
    <m/>
  </r>
  <r>
    <x v="53"/>
    <x v="2364"/>
    <s v="16935-1"/>
    <n v="25"/>
    <n v="25"/>
    <x v="1196"/>
    <d v="2016-11-21T00:00:00"/>
    <n v="1"/>
    <m/>
    <m/>
  </r>
  <r>
    <x v="53"/>
    <x v="2365"/>
    <s v="16942-1"/>
    <n v="25"/>
    <n v="25"/>
    <x v="1196"/>
    <d v="2016-11-21T00:00:00"/>
    <n v="1"/>
    <m/>
    <m/>
  </r>
  <r>
    <x v="47"/>
    <x v="1490"/>
    <s v="16910-1"/>
    <n v="20"/>
    <n v="20"/>
    <x v="1196"/>
    <d v="2016-11-25T00:00:00"/>
    <n v="1"/>
    <m/>
    <m/>
  </r>
  <r>
    <x v="15"/>
    <x v="556"/>
    <s v="16752-1"/>
    <n v="10"/>
    <n v="10"/>
    <x v="1196"/>
    <d v="2016-11-28T00:00:00"/>
    <n v="1"/>
    <m/>
    <m/>
  </r>
  <r>
    <x v="15"/>
    <x v="57"/>
    <s v="16770-1"/>
    <n v="25"/>
    <n v="25"/>
    <x v="1196"/>
    <d v="2016-11-28T00:00:00"/>
    <n v="1"/>
    <m/>
    <m/>
  </r>
  <r>
    <x v="487"/>
    <x v="2366"/>
    <s v="16845-3"/>
    <n v="100"/>
    <n v="100"/>
    <x v="1196"/>
    <d v="2016-11-15T00:00:00"/>
    <n v="0"/>
    <m/>
    <s v="ASSEMBLY NEED MORE TIME AND ALSO DID NOT FOLOW UP"/>
  </r>
  <r>
    <x v="409"/>
    <x v="2367"/>
    <s v="16885-3"/>
    <n v="2"/>
    <n v="2"/>
    <x v="1196"/>
    <d v="2016-11-30T00:00:00"/>
    <n v="1"/>
    <m/>
    <m/>
  </r>
  <r>
    <x v="409"/>
    <x v="2368"/>
    <s v="16886-3"/>
    <n v="2"/>
    <n v="2"/>
    <x v="1196"/>
    <d v="2016-11-30T00:00:00"/>
    <n v="1"/>
    <m/>
    <m/>
  </r>
  <r>
    <x v="409"/>
    <x v="2369"/>
    <s v="16887-3"/>
    <n v="2"/>
    <n v="2"/>
    <x v="1196"/>
    <d v="2016-11-30T00:00:00"/>
    <n v="1"/>
    <m/>
    <m/>
  </r>
  <r>
    <x v="409"/>
    <x v="2370"/>
    <s v="16888-3"/>
    <n v="2"/>
    <n v="2"/>
    <x v="1196"/>
    <d v="2016-11-30T00:00:00"/>
    <n v="1"/>
    <m/>
    <m/>
  </r>
  <r>
    <x v="6"/>
    <x v="2371"/>
    <s v="16919-1"/>
    <n v="100"/>
    <n v="100"/>
    <x v="1196"/>
    <d v="2016-11-23T00:00:00"/>
    <n v="1"/>
    <m/>
    <m/>
  </r>
  <r>
    <x v="15"/>
    <x v="562"/>
    <s v="16752-2"/>
    <n v="5"/>
    <n v="5"/>
    <x v="1197"/>
    <d v="2016-11-28T00:00:00"/>
    <n v="1"/>
    <m/>
    <m/>
  </r>
  <r>
    <x v="620"/>
    <x v="2328"/>
    <s v="16958-1"/>
    <n v="10"/>
    <n v="10"/>
    <x v="1197"/>
    <d v="2016-11-24T00:00:00"/>
    <n v="1"/>
    <m/>
    <m/>
  </r>
  <r>
    <x v="356"/>
    <x v="1396"/>
    <s v="16873-3"/>
    <n v="10"/>
    <n v="10"/>
    <x v="1197"/>
    <d v="2016-12-12T00:00:00"/>
    <n v="1"/>
    <m/>
    <m/>
  </r>
  <r>
    <x v="15"/>
    <x v="182"/>
    <s v="16794-1"/>
    <n v="5"/>
    <n v="5"/>
    <x v="1197"/>
    <d v="2016-11-28T00:00:00"/>
    <n v="1"/>
    <m/>
    <m/>
  </r>
  <r>
    <x v="15"/>
    <x v="182"/>
    <s v="16836-2"/>
    <n v="23"/>
    <n v="23"/>
    <x v="1197"/>
    <d v="2016-11-28T00:00:00"/>
    <n v="1"/>
    <m/>
    <m/>
  </r>
  <r>
    <x v="576"/>
    <x v="2372"/>
    <s v="16908-3"/>
    <n v="25"/>
    <n v="25"/>
    <x v="1197"/>
    <d v="2016-11-28T00:00:00"/>
    <n v="1"/>
    <m/>
    <m/>
  </r>
  <r>
    <x v="381"/>
    <x v="2373"/>
    <s v="16959-1"/>
    <n v="6"/>
    <n v="6"/>
    <x v="1197"/>
    <d v="2016-11-23T00:00:00"/>
    <n v="1"/>
    <m/>
    <s v="PICKUP MONDAY WE CALL"/>
  </r>
  <r>
    <x v="210"/>
    <x v="2374"/>
    <s v="16943-2"/>
    <n v="50"/>
    <n v="50"/>
    <x v="1197"/>
    <d v="2016-11-30T00:00:00"/>
    <n v="1"/>
    <m/>
    <m/>
  </r>
  <r>
    <x v="210"/>
    <x v="2375"/>
    <s v="4"/>
    <n v="10"/>
    <n v="10"/>
    <x v="1197"/>
    <d v="2016-11-30T00:00:00"/>
    <n v="1"/>
    <m/>
    <m/>
  </r>
  <r>
    <x v="7"/>
    <x v="352"/>
    <s v="16912-1"/>
    <n v="600"/>
    <n v="600"/>
    <x v="1198"/>
    <d v="2016-12-02T00:00:00"/>
    <n v="1"/>
    <m/>
    <m/>
  </r>
  <r>
    <x v="219"/>
    <x v="510"/>
    <s v="16953-1"/>
    <n v="25"/>
    <n v="25"/>
    <x v="1198"/>
    <d v="2016-12-28T00:00:00"/>
    <n v="1"/>
    <m/>
    <m/>
  </r>
  <r>
    <x v="116"/>
    <x v="363"/>
    <s v="16969-1"/>
    <n v="100"/>
    <n v="100"/>
    <x v="1198"/>
    <d v="2016-12-28T00:00:00"/>
    <n v="1"/>
    <m/>
    <m/>
  </r>
  <r>
    <x v="374"/>
    <x v="96"/>
    <s v="16981-1"/>
    <n v="1"/>
    <n v="1"/>
    <x v="1198"/>
    <d v="2016-11-30T00:00:00"/>
    <n v="1"/>
    <m/>
    <m/>
  </r>
  <r>
    <x v="487"/>
    <x v="2139"/>
    <s v="16899-3"/>
    <n v="100"/>
    <n v="100"/>
    <x v="1198"/>
    <d v="2016-11-28T00:00:00"/>
    <n v="1"/>
    <m/>
    <m/>
  </r>
  <r>
    <x v="15"/>
    <x v="57"/>
    <s v="16986-1"/>
    <n v="1"/>
    <n v="1"/>
    <x v="1198"/>
    <d v="2016-12-05T00:00:00"/>
    <n v="1"/>
    <m/>
    <s v="REPLACE UNITE"/>
  </r>
  <r>
    <x v="15"/>
    <x v="556"/>
    <s v="11687-1"/>
    <n v="5"/>
    <n v="5"/>
    <x v="1199"/>
    <d v="2016-12-05T00:00:00"/>
    <n v="1"/>
    <m/>
    <m/>
  </r>
  <r>
    <x v="532"/>
    <x v="1362"/>
    <s v="16896-3"/>
    <n v="2500"/>
    <n v="2500"/>
    <x v="1199"/>
    <d v="2016-12-02T00:00:00"/>
    <n v="1"/>
    <m/>
    <m/>
  </r>
  <r>
    <x v="404"/>
    <x v="1063"/>
    <s v="16849-1"/>
    <n v="1"/>
    <n v="1"/>
    <x v="1199"/>
    <d v="2016-12-01T00:00:00"/>
    <n v="1"/>
    <m/>
    <m/>
  </r>
  <r>
    <x v="285"/>
    <x v="547"/>
    <s v="16895-3"/>
    <n v="100"/>
    <n v="100"/>
    <x v="1199"/>
    <d v="2016-12-02T00:00:00"/>
    <n v="1"/>
    <m/>
    <m/>
  </r>
  <r>
    <x v="13"/>
    <x v="547"/>
    <s v="16887-4"/>
    <n v="100"/>
    <n v="100"/>
    <x v="1199"/>
    <d v="2016-12-05T00:00:00"/>
    <n v="1"/>
    <m/>
    <m/>
  </r>
  <r>
    <x v="90"/>
    <x v="366"/>
    <s v="15457-5"/>
    <n v="335"/>
    <n v="335"/>
    <x v="1199"/>
    <d v="2016-11-30T00:00:00"/>
    <n v="1"/>
    <m/>
    <m/>
  </r>
  <r>
    <x v="487"/>
    <x v="2064"/>
    <s v="16892-1"/>
    <n v="100"/>
    <n v="100"/>
    <x v="1199"/>
    <d v="2016-11-30T00:00:00"/>
    <n v="1"/>
    <m/>
    <m/>
  </r>
  <r>
    <x v="90"/>
    <x v="1358"/>
    <s v="16987-1"/>
    <n v="350"/>
    <n v="350"/>
    <x v="1199"/>
    <d v="2016-12-01T00:00:00"/>
    <n v="1"/>
    <m/>
    <m/>
  </r>
  <r>
    <x v="15"/>
    <x v="562"/>
    <s v="16825-3"/>
    <n v="5"/>
    <n v="5"/>
    <x v="1199"/>
    <d v="2016-12-02T00:00:00"/>
    <n v="1"/>
    <m/>
    <m/>
  </r>
  <r>
    <x v="15"/>
    <x v="562"/>
    <s v="16877-2"/>
    <n v="5"/>
    <n v="5"/>
    <x v="1199"/>
    <d v="2016-12-08T00:00:00"/>
    <n v="1"/>
    <m/>
    <m/>
  </r>
  <r>
    <x v="520"/>
    <x v="2077"/>
    <s v="16938-1"/>
    <n v="24"/>
    <n v="24"/>
    <x v="1200"/>
    <d v="2016-12-06T00:00:00"/>
    <n v="1"/>
    <m/>
    <m/>
  </r>
  <r>
    <x v="32"/>
    <x v="610"/>
    <s v="16937-1"/>
    <n v="12"/>
    <n v="12"/>
    <x v="1200"/>
    <d v="2016-11-24T00:00:00"/>
    <n v="1"/>
    <m/>
    <s v="HOLIDAYS; CUSTOMER AWARE"/>
  </r>
  <r>
    <x v="15"/>
    <x v="33"/>
    <s v="16836-5"/>
    <n v="10"/>
    <n v="10"/>
    <x v="1200"/>
    <d v="2016-12-05T00:00:00"/>
    <n v="1"/>
    <m/>
    <m/>
  </r>
  <r>
    <x v="609"/>
    <x v="2283"/>
    <s v="16922-3"/>
    <n v="10"/>
    <n v="10"/>
    <x v="1200"/>
    <d v="2016-11-16T00:00:00"/>
    <n v="1"/>
    <m/>
    <s v="PARTS CAME LATE FROM CUSTOMER"/>
  </r>
  <r>
    <x v="638"/>
    <x v="2376"/>
    <s v="16974-3"/>
    <n v="5"/>
    <n v="5"/>
    <x v="1200"/>
    <d v="2016-11-29T00:00:00"/>
    <n v="1"/>
    <m/>
    <s v="PICKUP"/>
  </r>
  <r>
    <x v="638"/>
    <x v="2377"/>
    <s v="6"/>
    <n v="5"/>
    <n v="5"/>
    <x v="1200"/>
    <d v="2016-11-29T00:00:00"/>
    <n v="1"/>
    <m/>
    <s v="PICKUP"/>
  </r>
  <r>
    <x v="33"/>
    <x v="1894"/>
    <s v="16949-1"/>
    <n v="208"/>
    <n v="208"/>
    <x v="1201"/>
    <d v="2016-12-06T00:00:00"/>
    <n v="1"/>
    <m/>
    <m/>
  </r>
  <r>
    <x v="33"/>
    <x v="2240"/>
    <s v="2"/>
    <n v="104"/>
    <n v="104"/>
    <x v="1201"/>
    <d v="2016-12-06T00:00:00"/>
    <n v="1"/>
    <m/>
    <m/>
  </r>
  <r>
    <x v="33"/>
    <x v="2240"/>
    <s v="3"/>
    <n v="104"/>
    <n v="104"/>
    <x v="1201"/>
    <d v="2016-12-06T00:00:00"/>
    <n v="1"/>
    <m/>
    <m/>
  </r>
  <r>
    <x v="8"/>
    <x v="313"/>
    <s v="16929-1"/>
    <n v="200"/>
    <n v="200"/>
    <x v="1201"/>
    <d v="2016-12-06T00:00:00"/>
    <n v="1"/>
    <m/>
    <m/>
  </r>
  <r>
    <x v="63"/>
    <x v="735"/>
    <s v="16972-1"/>
    <n v="3000"/>
    <n v="3040"/>
    <x v="1201"/>
    <d v="2016-12-05T00:00:00"/>
    <n v="1"/>
    <m/>
    <m/>
  </r>
  <r>
    <x v="131"/>
    <x v="2294"/>
    <s v="16939-3"/>
    <n v="1"/>
    <n v="1"/>
    <x v="1201"/>
    <d v="2016-12-05T00:00:00"/>
    <n v="1"/>
    <m/>
    <s v="SAMPLE FOR APPROVAL"/>
  </r>
  <r>
    <x v="544"/>
    <x v="106"/>
    <s v="16897-3"/>
    <n v="25"/>
    <n v="25"/>
    <x v="1201"/>
    <d v="2016-12-02T00:00:00"/>
    <n v="1"/>
    <m/>
    <m/>
  </r>
  <r>
    <x v="576"/>
    <x v="2378"/>
    <s v="16832-"/>
    <n v="30"/>
    <n v="30"/>
    <x v="1202"/>
    <d v="2016-12-07T00:00:00"/>
    <n v="1"/>
    <m/>
    <m/>
  </r>
  <r>
    <x v="90"/>
    <x v="229"/>
    <s v="17008-1"/>
    <n v="400"/>
    <n v="400"/>
    <x v="1202"/>
    <d v="2016-12-08T00:00:00"/>
    <n v="1"/>
    <m/>
    <s v="KANBAN"/>
  </r>
  <r>
    <x v="15"/>
    <x v="562"/>
    <s v="16836-4"/>
    <n v="5"/>
    <n v="5"/>
    <x v="1202"/>
    <d v="2016-12-07T00:00:00"/>
    <n v="1"/>
    <m/>
    <m/>
  </r>
  <r>
    <x v="15"/>
    <x v="692"/>
    <s v="17009-1"/>
    <n v="2"/>
    <n v="2"/>
    <x v="1202"/>
    <d v="2016-12-09T00:00:00"/>
    <n v="1"/>
    <m/>
    <s v="RETURN ASSY AFTER TEST "/>
  </r>
  <r>
    <x v="494"/>
    <x v="2151"/>
    <m/>
    <n v="2"/>
    <n v="2"/>
    <x v="1202"/>
    <d v="2016-12-09T00:00:00"/>
    <n v="1"/>
    <m/>
    <s v="IR+PULSE TESTER"/>
  </r>
  <r>
    <x v="628"/>
    <x v="2335"/>
    <s v="16957-2"/>
    <n v="24"/>
    <n v="24"/>
    <x v="1202"/>
    <d v="2016-12-07T00:00:00"/>
    <n v="1"/>
    <m/>
    <m/>
  </r>
  <r>
    <x v="15"/>
    <x v="52"/>
    <s v="16836-6"/>
    <n v="5"/>
    <n v="5"/>
    <x v="1203"/>
    <d v="2016-12-12T00:00:00"/>
    <n v="1"/>
    <m/>
    <m/>
  </r>
  <r>
    <x v="475"/>
    <x v="350"/>
    <s v="16934-1"/>
    <n v="2"/>
    <n v="2"/>
    <x v="1203"/>
    <d v="2016-12-09T00:00:00"/>
    <n v="1"/>
    <m/>
    <m/>
  </r>
  <r>
    <x v="225"/>
    <x v="752"/>
    <s v="16931-3"/>
    <n v="250"/>
    <n v="250"/>
    <x v="1203"/>
    <d v="2016-12-13T00:00:00"/>
    <n v="1"/>
    <m/>
    <m/>
  </r>
  <r>
    <x v="623"/>
    <x v="2379"/>
    <s v="16960-4"/>
    <n v="45"/>
    <n v="45"/>
    <x v="1203"/>
    <d v="2016-12-05T00:00:00"/>
    <n v="1"/>
    <m/>
    <s v="CUSTOMER PICKUP"/>
  </r>
  <r>
    <x v="612"/>
    <x v="400"/>
    <s v="16904-3"/>
    <n v="250"/>
    <n v="250"/>
    <x v="1204"/>
    <d v="2016-12-09T00:00:00"/>
    <n v="1"/>
    <m/>
    <m/>
  </r>
  <r>
    <x v="339"/>
    <x v="692"/>
    <s v="17016-1"/>
    <n v="2"/>
    <n v="2"/>
    <x v="1204"/>
    <d v="2016-12-12T00:00:00"/>
    <n v="1"/>
    <m/>
    <m/>
  </r>
  <r>
    <x v="639"/>
    <x v="2380"/>
    <s v="COM"/>
    <n v="8"/>
    <n v="8"/>
    <x v="1204"/>
    <d v="2016-12-12T00:00:00"/>
    <n v="1"/>
    <m/>
    <s v="8 + PARTS were shipped, OLD ASSY"/>
  </r>
  <r>
    <x v="625"/>
    <x v="2357"/>
    <s v="16871-4"/>
    <n v="99"/>
    <n v="1"/>
    <x v="1204"/>
    <d v="2016-12-09T00:00:00"/>
    <n v="1"/>
    <m/>
    <s v="SAMPLE FOR APPROVAL"/>
  </r>
  <r>
    <x v="187"/>
    <x v="857"/>
    <s v="168300-3"/>
    <n v="400"/>
    <n v="250"/>
    <x v="1205"/>
    <d v="2016-12-01T00:00:00"/>
    <n v="0"/>
    <m/>
    <m/>
  </r>
  <r>
    <x v="356"/>
    <x v="1516"/>
    <s v="16792-10"/>
    <n v="25"/>
    <n v="25"/>
    <x v="1205"/>
    <d v="2016-12-14T00:00:00"/>
    <n v="1"/>
    <m/>
    <m/>
  </r>
  <r>
    <x v="624"/>
    <x v="1797"/>
    <s v="17022-1"/>
    <n v="1"/>
    <n v="1"/>
    <x v="1205"/>
    <d v="2016-12-08T00:00:00"/>
    <n v="1"/>
    <m/>
    <m/>
  </r>
  <r>
    <x v="518"/>
    <x v="1780"/>
    <s v="16944-8"/>
    <n v="10"/>
    <n v="10"/>
    <x v="1206"/>
    <d v="2016-12-12T00:00:00"/>
    <n v="1"/>
    <m/>
    <m/>
  </r>
  <r>
    <x v="518"/>
    <x v="2229"/>
    <s v="9"/>
    <n v="15"/>
    <n v="15"/>
    <x v="1206"/>
    <d v="2016-12-12T00:00:00"/>
    <n v="1"/>
    <m/>
    <m/>
  </r>
  <r>
    <x v="518"/>
    <x v="2001"/>
    <s v="10"/>
    <n v="15"/>
    <n v="15"/>
    <x v="1206"/>
    <d v="2016-12-12T00:00:00"/>
    <n v="1"/>
    <m/>
    <m/>
  </r>
  <r>
    <x v="518"/>
    <x v="1754"/>
    <s v="11"/>
    <n v="10"/>
    <n v="10"/>
    <x v="1206"/>
    <d v="2016-12-12T00:00:00"/>
    <n v="1"/>
    <m/>
    <m/>
  </r>
  <r>
    <x v="430"/>
    <x v="1245"/>
    <s v="16930-1"/>
    <n v="30"/>
    <n v="30"/>
    <x v="1206"/>
    <d v="2016-12-13T00:00:00"/>
    <n v="1"/>
    <m/>
    <m/>
  </r>
  <r>
    <x v="430"/>
    <x v="1246"/>
    <s v="2"/>
    <n v="25"/>
    <n v="25"/>
    <x v="1206"/>
    <d v="2016-12-13T00:00:00"/>
    <n v="1"/>
    <m/>
    <m/>
  </r>
  <r>
    <x v="391"/>
    <x v="2109"/>
    <s v="17013-1"/>
    <n v="2"/>
    <n v="2"/>
    <x v="1206"/>
    <d v="2016-12-12T00:00:00"/>
    <n v="1"/>
    <m/>
    <m/>
  </r>
  <r>
    <x v="623"/>
    <x v="2381"/>
    <s v="17004-1"/>
    <n v="25"/>
    <n v="25"/>
    <x v="1207"/>
    <d v="2016-12-19T00:00:00"/>
    <n v="1"/>
    <m/>
    <m/>
  </r>
  <r>
    <x v="18"/>
    <x v="2118"/>
    <s v="16961-1"/>
    <n v="500"/>
    <n v="500"/>
    <x v="1208"/>
    <d v="2016-12-15T00:00:00"/>
    <n v="1"/>
    <m/>
    <m/>
  </r>
  <r>
    <x v="18"/>
    <x v="711"/>
    <s v="2"/>
    <n v="200"/>
    <n v="200"/>
    <x v="1208"/>
    <d v="2016-12-15T00:00:00"/>
    <n v="1"/>
    <m/>
    <m/>
  </r>
  <r>
    <x v="364"/>
    <x v="1361"/>
    <s v="16940-3"/>
    <n v="250"/>
    <n v="250"/>
    <x v="1208"/>
    <d v="2016-12-14T00:00:00"/>
    <n v="1"/>
    <m/>
    <m/>
  </r>
  <r>
    <x v="33"/>
    <x v="1953"/>
    <s v="16977-1"/>
    <n v="252"/>
    <n v="252"/>
    <x v="1208"/>
    <d v="2016-12-21T00:00:00"/>
    <n v="1"/>
    <m/>
    <m/>
  </r>
  <r>
    <x v="15"/>
    <x v="52"/>
    <s v="16786-1"/>
    <n v="5"/>
    <n v="5"/>
    <x v="1208"/>
    <d v="2016-12-16T00:00:00"/>
    <n v="1"/>
    <m/>
    <m/>
  </r>
  <r>
    <x v="15"/>
    <x v="562"/>
    <s v="16837-1"/>
    <n v="6"/>
    <n v="6"/>
    <x v="1208"/>
    <d v="2016-12-16T00:00:00"/>
    <n v="1"/>
    <m/>
    <m/>
  </r>
  <r>
    <x v="95"/>
    <x v="1981"/>
    <s v="16965-3"/>
    <n v="25"/>
    <n v="25"/>
    <x v="1208"/>
    <d v="2016-12-12T00:00:00"/>
    <n v="1"/>
    <m/>
    <s v="APPROVAL CAME LATE"/>
  </r>
  <r>
    <x v="219"/>
    <x v="2382"/>
    <s v="17003-3"/>
    <n v="100"/>
    <n v="100"/>
    <x v="1208"/>
    <d v="2016-12-13T00:00:00"/>
    <n v="1"/>
    <m/>
    <m/>
  </r>
  <r>
    <x v="63"/>
    <x v="214"/>
    <s v="13968-1"/>
    <n v="12000"/>
    <n v="12047"/>
    <x v="1209"/>
    <d v="2016-12-09T00:00:00"/>
    <n v="1"/>
    <m/>
    <s v="CAME LATE FROM OUT SOURCE; customer has no issue"/>
  </r>
  <r>
    <x v="13"/>
    <x v="926"/>
    <s v="16599-7"/>
    <n v="50"/>
    <n v="50"/>
    <x v="1209"/>
    <d v="2016-12-19T00:00:00"/>
    <n v="1"/>
    <m/>
    <m/>
  </r>
  <r>
    <x v="624"/>
    <x v="1797"/>
    <s v="17048-1"/>
    <n v="2"/>
    <n v="2"/>
    <x v="1209"/>
    <d v="2016-12-14T00:00:00"/>
    <n v="1"/>
    <m/>
    <m/>
  </r>
  <r>
    <x v="580"/>
    <x v="1945"/>
    <s v="16835-3"/>
    <n v="120"/>
    <n v="120"/>
    <x v="1210"/>
    <d v="2016-11-21T00:00:00"/>
    <n v="1"/>
    <m/>
    <s v="LONG LEAD PARTS"/>
  </r>
  <r>
    <x v="640"/>
    <x v="747"/>
    <s v="16967-3"/>
    <n v="5"/>
    <n v="5"/>
    <x v="1210"/>
    <d v="2016-12-22T00:00:00"/>
    <n v="1"/>
    <m/>
    <m/>
  </r>
  <r>
    <x v="641"/>
    <x v="2383"/>
    <s v="16962-3"/>
    <n v="50"/>
    <n v="50"/>
    <x v="1210"/>
    <d v="2016-12-19T00:00:00"/>
    <n v="1"/>
    <m/>
    <m/>
  </r>
  <r>
    <x v="100"/>
    <x v="2384"/>
    <s v="17019-1"/>
    <n v="10"/>
    <n v="10"/>
    <x v="1211"/>
    <d v="2016-12-21T00:00:00"/>
    <n v="1"/>
    <m/>
    <m/>
  </r>
  <r>
    <x v="18"/>
    <x v="1020"/>
    <s v="17033-1"/>
    <n v="20"/>
    <n v="20"/>
    <x v="1211"/>
    <d v="2016-12-19T00:00:00"/>
    <n v="1"/>
    <m/>
    <m/>
  </r>
  <r>
    <x v="15"/>
    <x v="556"/>
    <s v="16825-2"/>
    <n v="5"/>
    <n v="5"/>
    <x v="1211"/>
    <d v="2016-12-23T00:00:00"/>
    <n v="1"/>
    <m/>
    <m/>
  </r>
  <r>
    <x v="15"/>
    <x v="57"/>
    <s v="16836-3"/>
    <n v="25"/>
    <n v="25"/>
    <x v="1211"/>
    <d v="2016-12-21T00:00:00"/>
    <n v="1"/>
    <m/>
    <m/>
  </r>
  <r>
    <x v="494"/>
    <x v="1932"/>
    <s v="16927-3"/>
    <n v="25"/>
    <n v="25"/>
    <x v="1211"/>
    <d v="2016-12-19T00:00:00"/>
    <n v="1"/>
    <m/>
    <m/>
  </r>
  <r>
    <x v="494"/>
    <x v="1933"/>
    <s v="16928-3"/>
    <n v="25"/>
    <n v="25"/>
    <x v="1211"/>
    <d v="2016-12-19T00:00:00"/>
    <n v="1"/>
    <m/>
    <m/>
  </r>
  <r>
    <x v="625"/>
    <x v="2334"/>
    <s v="16769-1"/>
    <n v="99"/>
    <n v="99"/>
    <x v="1211"/>
    <d v="2016-12-18T00:00:00"/>
    <n v="1"/>
    <m/>
    <s v="APPROVAL CAME LATE AND ADD PARTS"/>
  </r>
  <r>
    <x v="140"/>
    <x v="347"/>
    <s v="16981-2"/>
    <n v="500"/>
    <n v="500"/>
    <x v="1211"/>
    <d v="2016-12-22T00:00:00"/>
    <n v="1"/>
    <m/>
    <m/>
  </r>
  <r>
    <x v="90"/>
    <x v="1358"/>
    <s v="17058-1"/>
    <n v="350"/>
    <n v="350"/>
    <x v="1212"/>
    <d v="2016-12-22T00:00:00"/>
    <n v="1"/>
    <m/>
    <m/>
  </r>
  <r>
    <x v="391"/>
    <x v="2109"/>
    <s v="17049-1"/>
    <n v="3"/>
    <n v="3"/>
    <x v="1212"/>
    <d v="2017-01-19T00:00:00"/>
    <n v="1"/>
    <m/>
    <m/>
  </r>
  <r>
    <x v="15"/>
    <x v="21"/>
    <s v="16985-1"/>
    <n v="25"/>
    <n v="25"/>
    <x v="1212"/>
    <d v="2016-12-23T00:00:00"/>
    <n v="1"/>
    <m/>
    <m/>
  </r>
  <r>
    <x v="63"/>
    <x v="735"/>
    <s v="16972-3"/>
    <n v="5000"/>
    <n v="4960"/>
    <x v="1212"/>
    <d v="2016-12-21T00:00:00"/>
    <n v="1"/>
    <m/>
    <s v="PANEL FORM"/>
  </r>
  <r>
    <x v="49"/>
    <x v="911"/>
    <s v="16903-3"/>
    <n v="14"/>
    <n v="14"/>
    <x v="1212"/>
    <d v="2016-12-27T00:00:00"/>
    <n v="1"/>
    <m/>
    <m/>
  </r>
  <r>
    <x v="625"/>
    <x v="2357"/>
    <s v="16871-4"/>
    <n v="99"/>
    <n v="99"/>
    <x v="1212"/>
    <d v="2016-12-22T00:00:00"/>
    <n v="1"/>
    <m/>
    <s v="APPROVAL CAME LATE AND ADD PARTS"/>
  </r>
  <r>
    <x v="90"/>
    <x v="2158"/>
    <s v="16978-1"/>
    <n v="25"/>
    <n v="25"/>
    <x v="1213"/>
    <d v="2016-12-23T00:00:00"/>
    <n v="1"/>
    <m/>
    <m/>
  </r>
  <r>
    <x v="90"/>
    <x v="2385"/>
    <s v="17000-1"/>
    <n v="736"/>
    <n v="736"/>
    <x v="1213"/>
    <d v="2016-12-27T00:00:00"/>
    <n v="1"/>
    <m/>
    <m/>
  </r>
  <r>
    <x v="219"/>
    <x v="786"/>
    <s v="17003-1"/>
    <n v="50"/>
    <n v="50"/>
    <x v="1213"/>
    <d v="2016-12-22T00:00:00"/>
    <n v="1"/>
    <m/>
    <m/>
  </r>
  <r>
    <x v="219"/>
    <x v="1715"/>
    <s v="2"/>
    <n v="50"/>
    <n v="50"/>
    <x v="1213"/>
    <d v="2016-12-22T00:00:00"/>
    <n v="1"/>
    <m/>
    <m/>
  </r>
  <r>
    <x v="33"/>
    <x v="652"/>
    <s v="16991-1"/>
    <n v="75"/>
    <n v="75"/>
    <x v="1213"/>
    <d v="2016-12-22T00:00:00"/>
    <n v="1"/>
    <m/>
    <m/>
  </r>
  <r>
    <x v="8"/>
    <x v="344"/>
    <s v="16983-1"/>
    <n v="150"/>
    <n v="150"/>
    <x v="1213"/>
    <d v="2016-12-22T00:00:00"/>
    <n v="1"/>
    <m/>
    <m/>
  </r>
  <r>
    <x v="53"/>
    <x v="1413"/>
    <s v="17006-1"/>
    <n v="25"/>
    <n v="25"/>
    <x v="1213"/>
    <d v="2016-12-28T00:00:00"/>
    <n v="1"/>
    <m/>
    <m/>
  </r>
  <r>
    <x v="494"/>
    <x v="1930"/>
    <s v="16924-3"/>
    <n v="400"/>
    <n v="400"/>
    <x v="1213"/>
    <d v="2016-12-27T00:00:00"/>
    <n v="1"/>
    <m/>
    <m/>
  </r>
  <r>
    <x v="285"/>
    <x v="256"/>
    <s v="16875-3"/>
    <n v="100"/>
    <n v="100"/>
    <x v="1214"/>
    <d v="2016-12-27T00:00:00"/>
    <n v="1"/>
    <m/>
    <m/>
  </r>
  <r>
    <x v="15"/>
    <x v="562"/>
    <s v="16802-1"/>
    <n v="5"/>
    <n v="5"/>
    <x v="1214"/>
    <d v="2017-01-05T00:00:00"/>
    <n v="1"/>
    <m/>
    <m/>
  </r>
  <r>
    <x v="339"/>
    <x v="692"/>
    <s v="17044-1"/>
    <n v="3"/>
    <n v="3"/>
    <x v="1215"/>
    <d v="2017-01-16T00:00:00"/>
    <n v="1"/>
    <m/>
    <m/>
  </r>
  <r>
    <x v="339"/>
    <x v="692"/>
    <s v="2"/>
    <n v="3"/>
    <n v="3"/>
    <x v="1215"/>
    <d v="2017-01-16T00:00:00"/>
    <n v="1"/>
    <m/>
    <m/>
  </r>
  <r>
    <x v="339"/>
    <x v="692"/>
    <s v="5"/>
    <n v="1"/>
    <n v="1"/>
    <x v="1215"/>
    <d v="2017-01-16T00:00:00"/>
    <n v="1"/>
    <m/>
    <m/>
  </r>
  <r>
    <x v="339"/>
    <x v="692"/>
    <s v="4"/>
    <n v="1"/>
    <n v="1"/>
    <x v="1215"/>
    <d v="2017-01-16T00:00:00"/>
    <n v="1"/>
    <m/>
    <m/>
  </r>
  <r>
    <x v="291"/>
    <x v="89"/>
    <s v="16964-1"/>
    <n v="175"/>
    <n v="175"/>
    <x v="1215"/>
    <d v="2016-12-23T00:00:00"/>
    <n v="1"/>
    <m/>
    <m/>
  </r>
  <r>
    <x v="544"/>
    <x v="106"/>
    <s v="16897-1"/>
    <n v="25"/>
    <n v="25"/>
    <x v="1216"/>
    <d v="2017-01-03T00:00:00"/>
    <n v="1"/>
    <m/>
    <m/>
  </r>
  <r>
    <x v="33"/>
    <x v="2386"/>
    <s v="17020-1"/>
    <n v="102"/>
    <n v="102"/>
    <x v="1216"/>
    <d v="2017-01-05T00:00:00"/>
    <n v="1"/>
    <m/>
    <m/>
  </r>
  <r>
    <x v="291"/>
    <x v="50"/>
    <s v="16979-1"/>
    <n v="70"/>
    <n v="70"/>
    <x v="1216"/>
    <d v="2017-01-03T00:00:00"/>
    <n v="1"/>
    <m/>
    <m/>
  </r>
  <r>
    <x v="90"/>
    <x v="368"/>
    <s v="17001-1"/>
    <n v="100"/>
    <n v="10"/>
    <x v="1216"/>
    <d v="2017-01-04T00:00:00"/>
    <n v="1"/>
    <m/>
    <m/>
  </r>
  <r>
    <x v="116"/>
    <x v="274"/>
    <s v="16994-1"/>
    <n v="200"/>
    <n v="200"/>
    <x v="1216"/>
    <d v="2016-12-27T00:00:00"/>
    <n v="1"/>
    <m/>
    <m/>
  </r>
  <r>
    <x v="116"/>
    <x v="309"/>
    <s v="2"/>
    <n v="100"/>
    <n v="100"/>
    <x v="1216"/>
    <d v="2016-12-27T00:00:00"/>
    <n v="1"/>
    <m/>
    <m/>
  </r>
  <r>
    <x v="123"/>
    <x v="808"/>
    <s v="17015-1"/>
    <n v="90"/>
    <n v="90"/>
    <x v="1216"/>
    <d v="2016-12-27T00:00:00"/>
    <n v="1"/>
    <m/>
    <m/>
  </r>
  <r>
    <x v="642"/>
    <x v="2387"/>
    <s v="17034-1"/>
    <n v="15"/>
    <n v="15"/>
    <x v="1216"/>
    <d v="2017-01-05T00:00:00"/>
    <n v="1"/>
    <m/>
    <m/>
  </r>
  <r>
    <x v="642"/>
    <x v="2388"/>
    <s v="17027-1"/>
    <n v="15"/>
    <n v="15"/>
    <x v="1216"/>
    <d v="2017-01-05T00:00:00"/>
    <n v="1"/>
    <m/>
    <m/>
  </r>
  <r>
    <x v="62"/>
    <x v="514"/>
    <s v="17018-1"/>
    <n v="250"/>
    <n v="250"/>
    <x v="1216"/>
    <d v="2016-12-28T00:00:00"/>
    <n v="1"/>
    <m/>
    <m/>
  </r>
  <r>
    <x v="543"/>
    <x v="2389"/>
    <s v="16995-1"/>
    <n v="18"/>
    <n v="18"/>
    <x v="1216"/>
    <d v="2016-12-31T00:00:00"/>
    <n v="1"/>
    <m/>
    <s v="PARTS SUPPLY BY CUSTOMER LATE"/>
  </r>
  <r>
    <x v="643"/>
    <x v="2390"/>
    <s v="17045-2"/>
    <n v="12"/>
    <n v="12"/>
    <x v="1216"/>
    <d v="2016-12-26T00:00:00"/>
    <n v="1"/>
    <m/>
    <m/>
  </r>
  <r>
    <x v="210"/>
    <x v="2391"/>
    <s v="17047-2"/>
    <n v="4"/>
    <n v="4"/>
    <x v="1216"/>
    <d v="2017-01-13T00:00:00"/>
    <n v="1"/>
    <m/>
    <m/>
  </r>
  <r>
    <x v="494"/>
    <x v="1931"/>
    <s v="16923-3"/>
    <n v="400"/>
    <n v="402"/>
    <x v="1217"/>
    <d v="2017-01-10T00:00:00"/>
    <n v="1"/>
    <m/>
    <s v="CUSTOMER DID NOT WANT IN DECEMBER 16"/>
  </r>
  <r>
    <x v="15"/>
    <x v="182"/>
    <s v="17002-1"/>
    <n v="5"/>
    <n v="5"/>
    <x v="1217"/>
    <d v="2017-01-11T00:00:00"/>
    <n v="1"/>
    <m/>
    <m/>
  </r>
  <r>
    <x v="95"/>
    <x v="725"/>
    <s v="16976-2"/>
    <n v="25"/>
    <n v="25"/>
    <x v="1217"/>
    <d v="2017-01-11T00:00:00"/>
    <n v="1"/>
    <m/>
    <m/>
  </r>
  <r>
    <x v="104"/>
    <x v="558"/>
    <s v="17036-1"/>
    <n v="50"/>
    <n v="50"/>
    <x v="1217"/>
    <d v="2017-01-04T00:00:00"/>
    <n v="1"/>
    <m/>
    <m/>
  </r>
  <r>
    <x v="146"/>
    <x v="180"/>
    <s v="17043-1"/>
    <n v="100"/>
    <n v="100"/>
    <x v="1217"/>
    <d v="2017-01-09T00:00:00"/>
    <n v="1"/>
    <m/>
    <m/>
  </r>
  <r>
    <x v="230"/>
    <x v="766"/>
    <s v="17014-1"/>
    <n v="50"/>
    <n v="50"/>
    <x v="1217"/>
    <d v="2017-01-06T00:00:00"/>
    <n v="1"/>
    <m/>
    <m/>
  </r>
  <r>
    <x v="47"/>
    <x v="1498"/>
    <s v="17026-1"/>
    <n v="10"/>
    <n v="10"/>
    <x v="1217"/>
    <d v="2017-01-05T00:00:00"/>
    <n v="1"/>
    <m/>
    <m/>
  </r>
  <r>
    <x v="625"/>
    <x v="2359"/>
    <s v="16884-4"/>
    <n v="99"/>
    <n v="99"/>
    <x v="1217"/>
    <d v="2017-01-05T00:00:00"/>
    <n v="1"/>
    <m/>
    <s v="APROVEL CAME LATE"/>
  </r>
  <r>
    <x v="33"/>
    <x v="1893"/>
    <s v="17041-1"/>
    <n v="200"/>
    <n v="200"/>
    <x v="1217"/>
    <d v="2017-01-06T00:00:00"/>
    <n v="1"/>
    <m/>
    <m/>
  </r>
  <r>
    <x v="33"/>
    <x v="2240"/>
    <s v="2"/>
    <n v="100"/>
    <n v="100"/>
    <x v="1217"/>
    <d v="2017-01-06T00:00:00"/>
    <n v="1"/>
    <m/>
    <m/>
  </r>
  <r>
    <x v="33"/>
    <x v="2240"/>
    <s v="3"/>
    <n v="100"/>
    <n v="100"/>
    <x v="1217"/>
    <d v="2017-01-06T00:00:00"/>
    <n v="1"/>
    <m/>
    <m/>
  </r>
  <r>
    <x v="9"/>
    <x v="361"/>
    <s v="17037-1"/>
    <n v="200"/>
    <n v="200"/>
    <x v="1217"/>
    <d v="2017-01-05T00:00:00"/>
    <n v="1"/>
    <m/>
    <m/>
  </r>
  <r>
    <x v="9"/>
    <x v="518"/>
    <s v="2"/>
    <n v="200"/>
    <n v="200"/>
    <x v="1217"/>
    <d v="2017-01-05T00:00:00"/>
    <n v="1"/>
    <m/>
    <m/>
  </r>
  <r>
    <x v="644"/>
    <x v="2392"/>
    <s v="17066-1"/>
    <n v="35"/>
    <n v="35"/>
    <x v="1217"/>
    <d v="2017-01-11T00:00:00"/>
    <n v="1"/>
    <m/>
    <m/>
  </r>
  <r>
    <x v="625"/>
    <x v="2393"/>
    <s v="16948-3"/>
    <n v="2"/>
    <n v="2"/>
    <x v="1217"/>
    <d v="2017-01-08T00:00:00"/>
    <n v="1"/>
    <m/>
    <s v="APROVEL CAME LATE"/>
  </r>
  <r>
    <x v="494"/>
    <x v="2161"/>
    <s v="16925-3"/>
    <n v="50"/>
    <n v="51"/>
    <x v="1217"/>
    <d v="2016-12-19T00:00:00"/>
    <n v="1"/>
    <m/>
    <s v="NEED MORE TIME; CUSTOMER AWARE &amp; OKAY"/>
  </r>
  <r>
    <x v="15"/>
    <x v="182"/>
    <s v="17021-1"/>
    <n v="5"/>
    <n v="5"/>
    <x v="1218"/>
    <d v="2017-01-11T00:00:00"/>
    <n v="1"/>
    <m/>
    <m/>
  </r>
  <r>
    <x v="16"/>
    <x v="797"/>
    <s v="17038-1"/>
    <n v="5"/>
    <n v="5"/>
    <x v="1218"/>
    <d v="2017-01-11T00:00:00"/>
    <n v="1"/>
    <m/>
    <m/>
  </r>
  <r>
    <x v="475"/>
    <x v="1506"/>
    <s v="17011-1"/>
    <n v="14"/>
    <n v="14"/>
    <x v="1218"/>
    <d v="2017-01-11T00:00:00"/>
    <n v="1"/>
    <m/>
    <m/>
  </r>
  <r>
    <x v="105"/>
    <x v="1864"/>
    <s v="17007-1"/>
    <n v="2500"/>
    <n v="2500"/>
    <x v="1218"/>
    <d v="2017-01-10T00:00:00"/>
    <n v="1"/>
    <m/>
    <m/>
  </r>
  <r>
    <x v="552"/>
    <x v="235"/>
    <s v="17040-1"/>
    <n v="2500"/>
    <n v="2500"/>
    <x v="1219"/>
    <d v="2017-01-09T00:00:00"/>
    <n v="1"/>
    <m/>
    <m/>
  </r>
  <r>
    <x v="210"/>
    <x v="1397"/>
    <s v="17061-1"/>
    <n v="198"/>
    <n v="196"/>
    <x v="1219"/>
    <d v="2017-01-16T00:00:00"/>
    <n v="1"/>
    <m/>
    <s v="PANEL FORM 2PCB WAS X OUT"/>
  </r>
  <r>
    <x v="645"/>
    <x v="2037"/>
    <s v="17074-3"/>
    <n v="10"/>
    <n v="10"/>
    <x v="1219"/>
    <d v="2017-01-07T00:00:00"/>
    <n v="1"/>
    <m/>
    <m/>
  </r>
  <r>
    <x v="520"/>
    <x v="2077"/>
    <s v="17023-1"/>
    <n v="24"/>
    <n v="24"/>
    <x v="1220"/>
    <d v="2017-01-13T00:00:00"/>
    <n v="1"/>
    <m/>
    <m/>
  </r>
  <r>
    <x v="18"/>
    <x v="398"/>
    <s v="17073-1"/>
    <n v="10"/>
    <n v="10"/>
    <x v="1220"/>
    <d v="2017-01-10T00:00:00"/>
    <n v="1"/>
    <m/>
    <m/>
  </r>
  <r>
    <x v="620"/>
    <x v="692"/>
    <s v="17087-1"/>
    <n v="113"/>
    <n v="113"/>
    <x v="1220"/>
    <d v="2017-01-18T00:00:00"/>
    <n v="1"/>
    <m/>
    <s v="7724"/>
  </r>
  <r>
    <x v="620"/>
    <x v="692"/>
    <s v="2"/>
    <n v="21"/>
    <n v="21"/>
    <x v="1220"/>
    <d v="2017-01-18T00:00:00"/>
    <n v="1"/>
    <m/>
    <s v="7723"/>
  </r>
  <r>
    <x v="374"/>
    <x v="1443"/>
    <s v="16997-3"/>
    <n v="25"/>
    <n v="25"/>
    <x v="1221"/>
    <d v="2017-01-16T00:00:00"/>
    <n v="1"/>
    <m/>
    <m/>
  </r>
  <r>
    <x v="339"/>
    <x v="692"/>
    <s v="17044-6"/>
    <n v="3"/>
    <n v="3"/>
    <x v="1221"/>
    <d v="2017-01-16T00:00:00"/>
    <n v="1"/>
    <m/>
    <s v="3+1NO CHARGE"/>
  </r>
  <r>
    <x v="405"/>
    <x v="96"/>
    <s v="17070-1"/>
    <n v="8"/>
    <n v="8"/>
    <x v="1221"/>
    <d v="2017-01-17T00:00:00"/>
    <n v="1"/>
    <m/>
    <s v="7123L"/>
  </r>
  <r>
    <x v="575"/>
    <x v="2215"/>
    <s v="16737-3"/>
    <n v="25"/>
    <n v="25"/>
    <x v="1221"/>
    <d v="2016-11-24T00:00:00"/>
    <n v="1"/>
    <m/>
    <s v="LONG LEAD PARTS"/>
  </r>
  <r>
    <x v="494"/>
    <x v="2160"/>
    <s v="16926-3"/>
    <n v="50"/>
    <n v="50"/>
    <x v="1221"/>
    <d v="2017-01-15T00:00:00"/>
    <n v="1"/>
    <m/>
    <s v="CUSTOMER DID NOT WANT IN DECEMBER 16"/>
  </r>
  <r>
    <x v="646"/>
    <x v="901"/>
    <s v="17062-1"/>
    <n v="100"/>
    <n v="100"/>
    <x v="1222"/>
    <d v="2017-01-27T00:00:00"/>
    <n v="1"/>
    <m/>
    <m/>
  </r>
  <r>
    <x v="411"/>
    <x v="1596"/>
    <s v="17059-1"/>
    <n v="6"/>
    <n v="6"/>
    <x v="1222"/>
    <d v="2017-01-17T00:00:00"/>
    <n v="1"/>
    <m/>
    <m/>
  </r>
  <r>
    <x v="647"/>
    <x v="2394"/>
    <s v="17092-1"/>
    <n v="2"/>
    <n v="2"/>
    <x v="1222"/>
    <d v="2017-01-11T00:00:00"/>
    <n v="1"/>
    <m/>
    <m/>
  </r>
  <r>
    <x v="469"/>
    <x v="1859"/>
    <s v="-"/>
    <n v="23"/>
    <n v="23"/>
    <x v="1222"/>
    <d v="2017-01-18T00:00:00"/>
    <n v="1"/>
    <m/>
    <s v="OLD ASSY "/>
  </r>
  <r>
    <x v="625"/>
    <x v="2393"/>
    <s v="16948-4"/>
    <n v="98"/>
    <n v="98"/>
    <x v="1222"/>
    <d v="2017-01-15T00:00:00"/>
    <n v="1"/>
    <m/>
    <s v="CHANGE PARTS LATER ON"/>
  </r>
  <r>
    <x v="411"/>
    <x v="2351"/>
    <s v="17042-2"/>
    <n v="20"/>
    <n v="20"/>
    <x v="1222"/>
    <d v="2017-01-13T00:00:00"/>
    <n v="1"/>
    <m/>
    <m/>
  </r>
  <r>
    <x v="15"/>
    <x v="57"/>
    <s v="17021-4"/>
    <n v="25"/>
    <n v="25"/>
    <x v="1223"/>
    <d v="2017-01-16T00:00:00"/>
    <n v="1"/>
    <m/>
    <m/>
  </r>
  <r>
    <x v="356"/>
    <x v="1349"/>
    <s v="17028-1"/>
    <n v="22"/>
    <n v="22"/>
    <x v="1223"/>
    <d v="2017-01-16T00:00:00"/>
    <n v="1"/>
    <m/>
    <m/>
  </r>
  <r>
    <x v="15"/>
    <x v="556"/>
    <s v="SAMPLE"/>
    <n v="1"/>
    <n v="1"/>
    <x v="1223"/>
    <d v="2017-01-16T00:00:00"/>
    <n v="1"/>
    <m/>
    <s v="SAMPLE FOR APPROVAL"/>
  </r>
  <r>
    <x v="15"/>
    <x v="2395"/>
    <s v="17060-1"/>
    <n v="10"/>
    <n v="10"/>
    <x v="1224"/>
    <d v="2017-01-18T00:00:00"/>
    <n v="1"/>
    <m/>
    <m/>
  </r>
  <r>
    <x v="648"/>
    <x v="2396"/>
    <s v="17017-3"/>
    <n v="6"/>
    <n v="6"/>
    <x v="1225"/>
    <d v="2017-01-17T00:00:00"/>
    <n v="1"/>
    <m/>
    <m/>
  </r>
  <r>
    <x v="15"/>
    <x v="435"/>
    <s v="17021-2"/>
    <n v="10"/>
    <n v="10"/>
    <x v="1225"/>
    <d v="2017-02-03T00:00:00"/>
    <n v="1"/>
    <m/>
    <m/>
  </r>
  <r>
    <x v="63"/>
    <x v="214"/>
    <s v="17057-1"/>
    <n v="12000"/>
    <n v="12060"/>
    <x v="1226"/>
    <d v="2017-01-23T00:00:00"/>
    <n v="1"/>
    <m/>
    <m/>
  </r>
  <r>
    <x v="6"/>
    <x v="1257"/>
    <s v="17056-1"/>
    <n v="50"/>
    <n v="52"/>
    <x v="1226"/>
    <d v="2017-01-20T00:00:00"/>
    <n v="1"/>
    <m/>
    <m/>
  </r>
  <r>
    <x v="6"/>
    <x v="1225"/>
    <s v="2"/>
    <n v="15"/>
    <n v="15"/>
    <x v="1226"/>
    <d v="2017-01-20T00:00:00"/>
    <n v="1"/>
    <m/>
    <m/>
  </r>
  <r>
    <x v="329"/>
    <x v="1217"/>
    <s v="15070-3"/>
    <n v="100"/>
    <n v="100"/>
    <x v="1226"/>
    <d v="2017-01-18T00:00:00"/>
    <n v="1"/>
    <m/>
    <m/>
  </r>
  <r>
    <x v="379"/>
    <x v="1666"/>
    <s v="170293-3"/>
    <n v="10"/>
    <n v="10"/>
    <x v="1226"/>
    <d v="2017-01-23T00:00:00"/>
    <n v="1"/>
    <m/>
    <m/>
  </r>
  <r>
    <x v="635"/>
    <x v="2304"/>
    <s v="17094-2"/>
    <n v="5"/>
    <n v="5"/>
    <x v="1226"/>
    <d v="2017-01-17T00:00:00"/>
    <n v="1"/>
    <m/>
    <s v="CUSTOMER PICKUP"/>
  </r>
  <r>
    <x v="623"/>
    <x v="2397"/>
    <s v="17095-1"/>
    <n v="10"/>
    <n v="10"/>
    <x v="1226"/>
    <d v="2017-01-19T00:00:00"/>
    <n v="1"/>
    <m/>
    <m/>
  </r>
  <r>
    <x v="487"/>
    <x v="2314"/>
    <s v="16993-3"/>
    <n v="100"/>
    <n v="100"/>
    <x v="1226"/>
    <d v="2017-01-10T00:00:00"/>
    <n v="0"/>
    <m/>
    <m/>
  </r>
  <r>
    <x v="15"/>
    <x v="556"/>
    <s v="16970-1"/>
    <n v="5"/>
    <n v="5"/>
    <x v="1227"/>
    <d v="2017-01-30T00:00:00"/>
    <n v="1"/>
    <m/>
    <m/>
  </r>
  <r>
    <x v="95"/>
    <x v="111"/>
    <s v="17046-3"/>
    <n v="50"/>
    <n v="50"/>
    <x v="1227"/>
    <d v="2017-01-30T00:00:00"/>
    <n v="1"/>
    <m/>
    <m/>
  </r>
  <r>
    <x v="649"/>
    <x v="2398"/>
    <s v="17105-1"/>
    <n v="5"/>
    <n v="5"/>
    <x v="1227"/>
    <d v="2017-01-18T00:00:00"/>
    <n v="1"/>
    <m/>
    <m/>
  </r>
  <r>
    <x v="339"/>
    <x v="692"/>
    <s v="17084-1"/>
    <n v="1"/>
    <n v="1"/>
    <x v="1227"/>
    <d v="2017-01-23T00:00:00"/>
    <n v="1"/>
    <m/>
    <m/>
  </r>
  <r>
    <x v="8"/>
    <x v="69"/>
    <s v="17072-2"/>
    <n v="300"/>
    <n v="300"/>
    <x v="1227"/>
    <d v="2017-01-23T00:00:00"/>
    <n v="1"/>
    <m/>
    <m/>
  </r>
  <r>
    <x v="8"/>
    <x v="70"/>
    <s v="5"/>
    <n v="300"/>
    <n v="300"/>
    <x v="1227"/>
    <d v="2017-01-23T00:00:00"/>
    <n v="1"/>
    <m/>
    <m/>
  </r>
  <r>
    <x v="8"/>
    <x v="138"/>
    <s v="1"/>
    <n v="300"/>
    <n v="300"/>
    <x v="1228"/>
    <d v="2017-01-23T00:00:00"/>
    <n v="1"/>
    <m/>
    <m/>
  </r>
  <r>
    <x v="8"/>
    <x v="1630"/>
    <s v="3"/>
    <n v="300"/>
    <n v="300"/>
    <x v="1228"/>
    <d v="2017-01-23T00:00:00"/>
    <n v="1"/>
    <m/>
    <m/>
  </r>
  <r>
    <x v="552"/>
    <x v="235"/>
    <s v="17040-2"/>
    <n v="2500"/>
    <n v="2500"/>
    <x v="1228"/>
    <d v="2017-01-25T00:00:00"/>
    <n v="1"/>
    <m/>
    <m/>
  </r>
  <r>
    <x v="650"/>
    <x v="2399"/>
    <s v="17052-1"/>
    <n v="25"/>
    <n v="25"/>
    <x v="1228"/>
    <d v="2017-01-05T00:00:00"/>
    <n v="1"/>
    <m/>
    <s v="PAYMENT CAME LATE COD"/>
  </r>
  <r>
    <x v="599"/>
    <x v="2266"/>
    <s v="17128-1"/>
    <n v="2"/>
    <n v="2"/>
    <x v="1228"/>
    <d v="2017-01-27T00:00:00"/>
    <n v="1"/>
    <m/>
    <m/>
  </r>
  <r>
    <x v="405"/>
    <x v="2151"/>
    <s v="SAMPLE"/>
    <n v="1"/>
    <n v="1"/>
    <x v="1228"/>
    <d v="2017-01-30T00:00:00"/>
    <n v="1"/>
    <m/>
    <m/>
  </r>
  <r>
    <x v="15"/>
    <x v="556"/>
    <s v="17130-1"/>
    <n v="16"/>
    <n v="16"/>
    <x v="1227"/>
    <d v="2017-01-27T00:00:00"/>
    <n v="1"/>
    <m/>
    <s v="ENG CHANGE"/>
  </r>
  <r>
    <x v="90"/>
    <x v="1358"/>
    <s v="17093-1"/>
    <n v="350"/>
    <n v="350"/>
    <x v="1229"/>
    <d v="2017-01-27T00:00:00"/>
    <n v="1"/>
    <m/>
    <m/>
  </r>
  <r>
    <x v="544"/>
    <x v="106"/>
    <s v="16987-5"/>
    <n v="25"/>
    <n v="25"/>
    <x v="1229"/>
    <d v="2017-02-01T00:00:00"/>
    <n v="1"/>
    <m/>
    <m/>
  </r>
  <r>
    <x v="35"/>
    <x v="573"/>
    <s v="17085-1"/>
    <n v="300"/>
    <n v="300"/>
    <x v="1229"/>
    <d v="2017-01-31T00:00:00"/>
    <n v="1"/>
    <m/>
    <m/>
  </r>
  <r>
    <x v="73"/>
    <x v="155"/>
    <s v="16998-3"/>
    <n v="25"/>
    <n v="25"/>
    <x v="1229"/>
    <d v="2017-01-31T00:00:00"/>
    <n v="1"/>
    <m/>
    <m/>
  </r>
  <r>
    <x v="212"/>
    <x v="2400"/>
    <s v="17069-2"/>
    <n v="100"/>
    <n v="9"/>
    <x v="1229"/>
    <d v="2017-01-20T00:00:00"/>
    <n v="1"/>
    <m/>
    <m/>
  </r>
  <r>
    <x v="487"/>
    <x v="957"/>
    <s v="16975-3"/>
    <n v="50"/>
    <n v="50"/>
    <x v="1230"/>
    <d v="2017-01-11T00:00:00"/>
    <n v="0"/>
    <m/>
    <m/>
  </r>
  <r>
    <x v="90"/>
    <x v="387"/>
    <s v="17100-1"/>
    <n v="100"/>
    <n v="100"/>
    <x v="1230"/>
    <d v="2017-01-25T00:00:00"/>
    <n v="1"/>
    <m/>
    <m/>
  </r>
  <r>
    <x v="16"/>
    <x v="2053"/>
    <s v="17088-1"/>
    <n v="16"/>
    <n v="16"/>
    <x v="1230"/>
    <d v="2017-01-30T00:00:00"/>
    <n v="1"/>
    <m/>
    <m/>
  </r>
  <r>
    <x v="8"/>
    <x v="1817"/>
    <s v="17072-4"/>
    <n v="100"/>
    <n v="100"/>
    <x v="1230"/>
    <d v="2017-01-24T00:00:00"/>
    <n v="1"/>
    <m/>
    <m/>
  </r>
  <r>
    <x v="497"/>
    <x v="2315"/>
    <s v="17140-1"/>
    <n v="25"/>
    <n v="25"/>
    <x v="1230"/>
    <d v="2017-01-27T00:00:00"/>
    <n v="1"/>
    <m/>
    <m/>
  </r>
  <r>
    <x v="131"/>
    <x v="2294"/>
    <s v="16939-4"/>
    <n v="148"/>
    <n v="146"/>
    <x v="1230"/>
    <d v="2017-01-31T00:00:00"/>
    <n v="1"/>
    <m/>
    <s v="WE SHIP FIRST ARTICLE, APROVE CAME LATE"/>
  </r>
  <r>
    <x v="614"/>
    <x v="2401"/>
    <s v="17063-3"/>
    <n v="10"/>
    <n v="10"/>
    <x v="1230"/>
    <d v="2017-01-17T00:00:00"/>
    <n v="1"/>
    <m/>
    <s v="CUSTOMER DRIVEN ISSUES"/>
  </r>
  <r>
    <x v="15"/>
    <x v="562"/>
    <s v="16950-1"/>
    <n v="5"/>
    <n v="5"/>
    <x v="1231"/>
    <d v="2017-01-16T00:00:00"/>
    <n v="0"/>
    <n v="0"/>
    <m/>
  </r>
  <r>
    <x v="15"/>
    <x v="562"/>
    <s v="16971-1"/>
    <n v="6"/>
    <n v="6"/>
    <x v="1231"/>
    <d v="2017-01-20T00:00:00"/>
    <n v="0"/>
    <n v="0"/>
    <m/>
  </r>
  <r>
    <x v="409"/>
    <x v="692"/>
    <s v="17141-1"/>
    <n v="2"/>
    <n v="2"/>
    <x v="1231"/>
    <d v="2017-01-30T00:00:00"/>
    <n v="1"/>
    <m/>
    <m/>
  </r>
  <r>
    <x v="315"/>
    <x v="2402"/>
    <s v="16996-3"/>
    <n v="1"/>
    <n v="1"/>
    <x v="1232"/>
    <d v="2017-01-30T00:00:00"/>
    <n v="1"/>
    <m/>
    <m/>
  </r>
  <r>
    <x v="202"/>
    <x v="1822"/>
    <s v="16503-3"/>
    <n v="10"/>
    <n v="10"/>
    <x v="1229"/>
    <d v="2017-01-30T00:00:00"/>
    <n v="1"/>
    <m/>
    <s v="WAS ON HOLD FOR MONEY"/>
  </r>
  <r>
    <x v="15"/>
    <x v="858"/>
    <s v="16941-1"/>
    <n v="26"/>
    <n v="26"/>
    <x v="1232"/>
    <d v="2017-02-03T00:00:00"/>
    <n v="1"/>
    <m/>
    <m/>
  </r>
  <r>
    <x v="635"/>
    <x v="2403"/>
    <s v="17107-2"/>
    <n v="10"/>
    <n v="10"/>
    <x v="1232"/>
    <d v="2017-01-26T00:00:00"/>
    <n v="1"/>
    <m/>
    <s v="CUSTOMER PICKUP"/>
  </r>
  <r>
    <x v="635"/>
    <x v="2404"/>
    <s v="17109-2"/>
    <n v="10"/>
    <n v="10"/>
    <x v="1232"/>
    <d v="2017-01-27T00:00:00"/>
    <n v="1"/>
    <m/>
    <s v="CUSTOMER PICKUP"/>
  </r>
  <r>
    <x v="532"/>
    <x v="2287"/>
    <s v="17055-3"/>
    <n v="600"/>
    <n v="600"/>
    <x v="1232"/>
    <d v="2017-02-03T00:00:00"/>
    <n v="1"/>
    <m/>
    <m/>
  </r>
  <r>
    <x v="579"/>
    <x v="1364"/>
    <s v="16516-3"/>
    <n v="400"/>
    <n v="400"/>
    <x v="1233"/>
    <d v="2017-02-07T00:00:00"/>
    <n v="1"/>
    <m/>
    <s v="WAS ON HOLD FOR MONEY"/>
  </r>
  <r>
    <x v="651"/>
    <x v="2405"/>
    <s v="FIRST ARTICLE"/>
    <n v="1"/>
    <n v="1"/>
    <x v="1233"/>
    <d v="2017-01-28T00:00:00"/>
    <n v="1"/>
    <m/>
    <m/>
  </r>
  <r>
    <x v="516"/>
    <x v="1998"/>
    <s v="17071-2"/>
    <n v="30"/>
    <n v="30"/>
    <x v="1233"/>
    <d v="2017-01-30T00:00:00"/>
    <n v="1"/>
    <m/>
    <s v="PARTS CAME LATE FROM CUSTOMER"/>
  </r>
  <r>
    <x v="652"/>
    <x v="2406"/>
    <s v="17075-3"/>
    <n v="25"/>
    <n v="25"/>
    <x v="1234"/>
    <d v="2017-02-03T00:00:00"/>
    <n v="1"/>
    <m/>
    <m/>
  </r>
  <r>
    <x v="55"/>
    <x v="346"/>
    <s v="17082-1"/>
    <n v="100"/>
    <n v="100"/>
    <x v="1234"/>
    <d v="2017-02-01T00:00:00"/>
    <n v="1"/>
    <m/>
    <m/>
  </r>
  <r>
    <x v="653"/>
    <x v="1272"/>
    <s v="17053-3"/>
    <n v="195"/>
    <n v="195"/>
    <x v="1234"/>
    <d v="2017-01-31T00:00:00"/>
    <n v="1"/>
    <m/>
    <m/>
  </r>
  <r>
    <x v="653"/>
    <x v="1274"/>
    <s v="17054-3"/>
    <n v="48"/>
    <n v="48"/>
    <x v="1234"/>
    <d v="2017-01-31T00:00:00"/>
    <n v="1"/>
    <m/>
    <m/>
  </r>
  <r>
    <x v="131"/>
    <x v="2407"/>
    <s v="17081-3"/>
    <n v="25"/>
    <n v="25"/>
    <x v="1234"/>
    <d v="2017-02-10T00:00:00"/>
    <n v="1"/>
    <m/>
    <m/>
  </r>
  <r>
    <x v="162"/>
    <x v="2408"/>
    <s v="17090-3"/>
    <n v="20"/>
    <n v="20"/>
    <x v="1234"/>
    <d v="2017-02-02T00:00:00"/>
    <n v="1"/>
    <m/>
    <m/>
  </r>
  <r>
    <x v="515"/>
    <x v="2360"/>
    <s v="17137-3"/>
    <n v="20"/>
    <n v="20"/>
    <x v="1234"/>
    <d v="2017-01-28T00:00:00"/>
    <n v="1"/>
    <m/>
    <m/>
  </r>
  <r>
    <x v="359"/>
    <x v="1862"/>
    <s v="17129-1"/>
    <n v="24"/>
    <n v="24"/>
    <x v="1234"/>
    <d v="2017-02-03T00:00:00"/>
    <n v="1"/>
    <m/>
    <s v="MODIFICATION RMA 333"/>
  </r>
  <r>
    <x v="60"/>
    <x v="374"/>
    <s v="17079-1"/>
    <n v="250"/>
    <n v="250"/>
    <x v="1235"/>
    <d v="2017-02-01T00:00:00"/>
    <n v="1"/>
    <m/>
    <m/>
  </r>
  <r>
    <x v="140"/>
    <x v="347"/>
    <s v="17106-2"/>
    <n v="500"/>
    <n v="500"/>
    <x v="1235"/>
    <d v="2017-02-03T00:00:00"/>
    <n v="1"/>
    <m/>
    <m/>
  </r>
  <r>
    <x v="140"/>
    <x v="714"/>
    <s v="3"/>
    <n v="20"/>
    <n v="20"/>
    <x v="1235"/>
    <d v="2017-02-03T00:00:00"/>
    <n v="1"/>
    <m/>
    <m/>
  </r>
  <r>
    <x v="487"/>
    <x v="2314"/>
    <s v="17064-3"/>
    <n v="100"/>
    <n v="100"/>
    <x v="1235"/>
    <d v="2017-01-31T00:00:00"/>
    <n v="1"/>
    <m/>
    <m/>
  </r>
  <r>
    <x v="146"/>
    <x v="2193"/>
    <s v="17104-1"/>
    <n v="210"/>
    <n v="210"/>
    <x v="1236"/>
    <d v="2017-02-07T00:00:00"/>
    <n v="1"/>
    <m/>
    <m/>
  </r>
  <r>
    <x v="254"/>
    <x v="1118"/>
    <s v="17076-1"/>
    <n v="280"/>
    <n v="280"/>
    <x v="1236"/>
    <d v="2017-02-03T00:00:00"/>
    <n v="1"/>
    <m/>
    <m/>
  </r>
  <r>
    <x v="33"/>
    <x v="1040"/>
    <s v="17103-1"/>
    <n v="486"/>
    <n v="486"/>
    <x v="1236"/>
    <d v="2017-02-08T00:00:00"/>
    <n v="1"/>
    <m/>
    <m/>
  </r>
  <r>
    <x v="33"/>
    <x v="2240"/>
    <s v="2"/>
    <n v="486"/>
    <n v="486"/>
    <x v="1236"/>
    <d v="2017-02-08T00:00:00"/>
    <n v="1"/>
    <m/>
    <m/>
  </r>
  <r>
    <x v="654"/>
    <x v="2409"/>
    <s v="17101-1"/>
    <n v="443"/>
    <n v="441"/>
    <x v="1235"/>
    <d v="2017-01-31T00:00:00"/>
    <n v="1"/>
    <m/>
    <s v="BOAARD &amp; STENCIL CAME LATE"/>
  </r>
  <r>
    <x v="339"/>
    <x v="692"/>
    <s v="17044-3"/>
    <n v="3"/>
    <n v="3"/>
    <x v="1236"/>
    <d v="2017-02-03T00:00:00"/>
    <n v="1"/>
    <m/>
    <m/>
  </r>
  <r>
    <x v="100"/>
    <x v="2384"/>
    <s v="17086-3"/>
    <n v="500"/>
    <n v="525"/>
    <x v="1236"/>
    <d v="2017-02-09T00:00:00"/>
    <n v="1"/>
    <m/>
    <m/>
  </r>
  <r>
    <x v="15"/>
    <x v="562"/>
    <s v="16999-1"/>
    <n v="5"/>
    <n v="5"/>
    <x v="1237"/>
    <d v="2017-02-10T00:00:00"/>
    <n v="1"/>
    <m/>
    <m/>
  </r>
  <r>
    <x v="15"/>
    <x v="556"/>
    <s v="17025-1"/>
    <n v="5"/>
    <n v="5"/>
    <x v="1237"/>
    <d v="2017-02-10T00:00:00"/>
    <n v="1"/>
    <m/>
    <m/>
  </r>
  <r>
    <x v="53"/>
    <x v="104"/>
    <s v="17102-1"/>
    <n v="25"/>
    <n v="25"/>
    <x v="1237"/>
    <d v="2017-02-07T00:00:00"/>
    <n v="1"/>
    <m/>
    <m/>
  </r>
  <r>
    <x v="273"/>
    <x v="2410"/>
    <s v="17159-1"/>
    <n v="25"/>
    <n v="25"/>
    <x v="1237"/>
    <d v="2017-02-03T00:00:00"/>
    <n v="1"/>
    <m/>
    <m/>
  </r>
  <r>
    <x v="614"/>
    <x v="2151"/>
    <s v="SAMPLE"/>
    <n v="3"/>
    <n v="3"/>
    <x v="1237"/>
    <d v="2017-02-05T00:00:00"/>
    <n v="1"/>
    <m/>
    <s v="CUSTOMER PARTS"/>
  </r>
  <r>
    <x v="15"/>
    <x v="858"/>
    <s v="17083-2"/>
    <n v="25"/>
    <n v="25"/>
    <x v="1238"/>
    <d v="2017-02-10T00:00:00"/>
    <n v="1"/>
    <m/>
    <m/>
  </r>
  <r>
    <x v="15"/>
    <x v="562"/>
    <s v="17136-1"/>
    <n v="5"/>
    <n v="5"/>
    <x v="1238"/>
    <d v="2017-02-10T00:00:00"/>
    <n v="1"/>
    <m/>
    <m/>
  </r>
  <r>
    <x v="15"/>
    <x v="33"/>
    <s v="17157-1"/>
    <n v="10"/>
    <n v="10"/>
    <x v="1238"/>
    <d v="2017-02-10T00:00:00"/>
    <n v="1"/>
    <m/>
    <m/>
  </r>
  <r>
    <x v="339"/>
    <x v="692"/>
    <s v="17120-1"/>
    <n v="1"/>
    <n v="1"/>
    <x v="1238"/>
    <d v="2017-02-12T00:00:00"/>
    <n v="1"/>
    <m/>
    <m/>
  </r>
  <r>
    <x v="552"/>
    <x v="235"/>
    <s v="17040-3"/>
    <n v="2500"/>
    <n v="2500"/>
    <x v="1239"/>
    <d v="2017-02-10T00:00:00"/>
    <n v="1"/>
    <m/>
    <m/>
  </r>
  <r>
    <x v="18"/>
    <x v="1360"/>
    <s v="17110-1"/>
    <n v="50"/>
    <n v="50"/>
    <x v="1239"/>
    <d v="2017-02-13T00:00:00"/>
    <n v="1"/>
    <m/>
    <m/>
  </r>
  <r>
    <x v="18"/>
    <x v="86"/>
    <s v="2"/>
    <n v="50"/>
    <n v="50"/>
    <x v="1239"/>
    <d v="2017-02-13T00:00:00"/>
    <n v="1"/>
    <m/>
    <m/>
  </r>
  <r>
    <x v="18"/>
    <x v="286"/>
    <s v="2"/>
    <n v="16"/>
    <n v="16"/>
    <x v="1239"/>
    <d v="2017-02-13T00:00:00"/>
    <n v="1"/>
    <m/>
    <m/>
  </r>
  <r>
    <x v="18"/>
    <x v="2411"/>
    <s v="5"/>
    <n v="10"/>
    <n v="10"/>
    <x v="1239"/>
    <d v="2017-02-13T00:00:00"/>
    <n v="1"/>
    <m/>
    <m/>
  </r>
  <r>
    <x v="286"/>
    <x v="1126"/>
    <s v="17115-1"/>
    <n v="25"/>
    <n v="25"/>
    <x v="1239"/>
    <d v="2017-02-10T00:00:00"/>
    <n v="1"/>
    <m/>
    <m/>
  </r>
  <r>
    <x v="90"/>
    <x v="200"/>
    <s v="17180-1"/>
    <n v="100"/>
    <n v="100"/>
    <x v="1239"/>
    <d v="2017-02-08T00:00:00"/>
    <n v="1"/>
    <m/>
    <m/>
  </r>
  <r>
    <x v="551"/>
    <x v="692"/>
    <s v="17165-1"/>
    <n v="13"/>
    <n v="13"/>
    <x v="1240"/>
    <d v="2017-02-14T00:00:00"/>
    <n v="1"/>
    <m/>
    <m/>
  </r>
  <r>
    <x v="631"/>
    <x v="1797"/>
    <s v="17195-1"/>
    <n v="1"/>
    <n v="1"/>
    <x v="1240"/>
    <d v="2017-02-08T00:00:00"/>
    <n v="1"/>
    <m/>
    <m/>
  </r>
  <r>
    <x v="655"/>
    <x v="2412"/>
    <s v="17138-3"/>
    <n v="300"/>
    <n v="50"/>
    <x v="1240"/>
    <d v="2017-02-14T00:00:00"/>
    <n v="1"/>
    <m/>
    <m/>
  </r>
  <r>
    <x v="16"/>
    <x v="2303"/>
    <s v="17132-1"/>
    <n v="6"/>
    <n v="6"/>
    <x v="1241"/>
    <d v="2017-02-14T00:00:00"/>
    <n v="1"/>
    <m/>
    <m/>
  </r>
  <r>
    <x v="487"/>
    <x v="2413"/>
    <s v="17192-3"/>
    <n v="15"/>
    <n v="15"/>
    <x v="1241"/>
    <d v="2017-02-24T00:00:00"/>
    <n v="1"/>
    <m/>
    <m/>
  </r>
  <r>
    <x v="405"/>
    <x v="1541"/>
    <s v="17094-4"/>
    <n v="240"/>
    <n v="240"/>
    <x v="1241"/>
    <d v="2017-02-17T00:00:00"/>
    <n v="1"/>
    <m/>
    <m/>
  </r>
  <r>
    <x v="47"/>
    <x v="2414"/>
    <s v="17112-1"/>
    <n v="20"/>
    <n v="20"/>
    <x v="1241"/>
    <d v="2017-02-14T00:00:00"/>
    <n v="1"/>
    <m/>
    <m/>
  </r>
  <r>
    <x v="9"/>
    <x v="2071"/>
    <s v="17172-1"/>
    <n v="10"/>
    <n v="10"/>
    <x v="1241"/>
    <d v="2017-02-08T00:00:00"/>
    <n v="1"/>
    <m/>
    <m/>
  </r>
  <r>
    <x v="212"/>
    <x v="2400"/>
    <s v="170692-1"/>
    <n v="100"/>
    <n v="29"/>
    <x v="1241"/>
    <d v="2017-02-12T00:00:00"/>
    <n v="1"/>
    <m/>
    <m/>
  </r>
  <r>
    <x v="212"/>
    <x v="1032"/>
    <s v="17113-1"/>
    <n v="20"/>
    <n v="20"/>
    <x v="1242"/>
    <d v="2017-02-16T00:00:00"/>
    <n v="1"/>
    <m/>
    <m/>
  </r>
  <r>
    <x v="18"/>
    <x v="677"/>
    <s v="17110-4"/>
    <n v="50"/>
    <n v="50"/>
    <x v="1242"/>
    <d v="2017-02-13T00:00:00"/>
    <n v="1"/>
    <m/>
    <m/>
  </r>
  <r>
    <x v="656"/>
    <x v="2415"/>
    <s v="17173-1"/>
    <n v="25"/>
    <n v="25"/>
    <x v="1242"/>
    <d v="2017-02-13T00:00:00"/>
    <n v="1"/>
    <m/>
    <m/>
  </r>
  <r>
    <x v="356"/>
    <x v="1396"/>
    <s v="14204-1"/>
    <n v="8"/>
    <n v="8"/>
    <x v="1242"/>
    <d v="2017-02-14T00:00:00"/>
    <n v="1"/>
    <m/>
    <s v="MODIFICATION RMA 335"/>
  </r>
  <r>
    <x v="655"/>
    <x v="2412"/>
    <s v="17138-3"/>
    <n v="300"/>
    <n v="250"/>
    <x v="1242"/>
    <d v="2017-02-14T00:00:00"/>
    <n v="1"/>
    <m/>
    <s v="WE ALL READY SHIP 50 PCS"/>
  </r>
  <r>
    <x v="614"/>
    <x v="2401"/>
    <s v="17063-4"/>
    <n v="250"/>
    <n v="239"/>
    <x v="1242"/>
    <d v="2017-02-12T00:00:00"/>
    <n v="1"/>
    <m/>
    <s v="APROVEL CAME LATE"/>
  </r>
  <r>
    <x v="15"/>
    <x v="52"/>
    <s v="17065-1"/>
    <n v="5"/>
    <n v="5"/>
    <x v="1243"/>
    <d v="2017-02-17T00:00:00"/>
    <n v="1"/>
    <m/>
    <m/>
  </r>
  <r>
    <x v="430"/>
    <x v="1245"/>
    <s v="17089-1"/>
    <n v="39"/>
    <n v="39"/>
    <x v="1243"/>
    <d v="2017-02-13T00:00:00"/>
    <n v="1"/>
    <m/>
    <m/>
  </r>
  <r>
    <x v="430"/>
    <x v="1246"/>
    <s v="3"/>
    <n v="30"/>
    <n v="30"/>
    <x v="1243"/>
    <d v="2017-02-13T00:00:00"/>
    <n v="1"/>
    <m/>
    <m/>
  </r>
  <r>
    <x v="109"/>
    <x v="2416"/>
    <s v="17145-1"/>
    <n v="30"/>
    <n v="30"/>
    <x v="1243"/>
    <d v="2017-02-14T00:00:00"/>
    <n v="1"/>
    <m/>
    <m/>
  </r>
  <r>
    <x v="290"/>
    <x v="1419"/>
    <s v="17097-1"/>
    <n v="16000"/>
    <n v="16032"/>
    <x v="1243"/>
    <d v="2017-02-15T00:00:00"/>
    <n v="1"/>
    <m/>
    <m/>
  </r>
  <r>
    <x v="212"/>
    <x v="2400"/>
    <s v="17069-2"/>
    <n v="100"/>
    <n v="58"/>
    <x v="1243"/>
    <d v="2017-02-12T00:00:00"/>
    <n v="1"/>
    <m/>
    <m/>
  </r>
  <r>
    <x v="620"/>
    <x v="2331"/>
    <s v="17210-1"/>
    <n v="1050"/>
    <n v="498"/>
    <x v="1243"/>
    <d v="2017-02-15T00:00:00"/>
    <n v="1"/>
    <m/>
    <s v="CUSTOMER PARTS CAME LATE"/>
  </r>
  <r>
    <x v="657"/>
    <x v="2417"/>
    <s v="17134-1"/>
    <n v="100"/>
    <n v="100"/>
    <x v="1243"/>
    <d v="2017-02-16T00:00:00"/>
    <n v="1"/>
    <m/>
    <m/>
  </r>
  <r>
    <x v="15"/>
    <x v="223"/>
    <s v="17077-1"/>
    <n v="10"/>
    <n v="10"/>
    <x v="1244"/>
    <d v="2017-02-17T00:00:00"/>
    <n v="1"/>
    <m/>
    <m/>
  </r>
  <r>
    <x v="559"/>
    <x v="2418"/>
    <s v="17166-1"/>
    <n v="148"/>
    <n v="153"/>
    <x v="1244"/>
    <d v="2017-02-21T00:00:00"/>
    <n v="1"/>
    <m/>
    <s v="MATIRAL SUPPLY EXTRA BY CUSTOMER"/>
  </r>
  <r>
    <x v="559"/>
    <x v="2419"/>
    <s v="2"/>
    <n v="150"/>
    <n v="133"/>
    <x v="1244"/>
    <d v="2017-02-21T00:00:00"/>
    <n v="1"/>
    <m/>
    <s v="MATIRAL SUPPLY LESS BY CUSTOMER"/>
  </r>
  <r>
    <x v="590"/>
    <x v="1222"/>
    <s v="16980-3"/>
    <n v="50"/>
    <n v="50"/>
    <x v="1244"/>
    <d v="2017-01-12T00:00:00"/>
    <n v="1"/>
    <m/>
    <s v="LONG LEAD PART"/>
  </r>
  <r>
    <x v="18"/>
    <x v="322"/>
    <s v="17139-1"/>
    <n v="100"/>
    <n v="100"/>
    <x v="1244"/>
    <d v="2017-02-17T00:00:00"/>
    <n v="1"/>
    <m/>
    <m/>
  </r>
  <r>
    <x v="18"/>
    <x v="711"/>
    <s v="17126-1"/>
    <n v="500"/>
    <n v="500"/>
    <x v="1244"/>
    <d v="2017-02-16T00:00:00"/>
    <n v="1"/>
    <m/>
    <m/>
  </r>
  <r>
    <x v="18"/>
    <x v="1416"/>
    <s v="2"/>
    <n v="250"/>
    <n v="250"/>
    <x v="1244"/>
    <d v="2017-02-16T00:00:00"/>
    <n v="1"/>
    <m/>
    <m/>
  </r>
  <r>
    <x v="210"/>
    <x v="829"/>
    <s v="17194-1"/>
    <n v="138"/>
    <n v="138"/>
    <x v="1244"/>
    <d v="2017-02-24T00:00:00"/>
    <n v="1"/>
    <m/>
    <m/>
  </r>
  <r>
    <x v="9"/>
    <x v="361"/>
    <s v="17178-1"/>
    <n v="10"/>
    <n v="10"/>
    <x v="1244"/>
    <d v="2017-02-15T00:00:00"/>
    <n v="1"/>
    <m/>
    <m/>
  </r>
  <r>
    <x v="635"/>
    <x v="2420"/>
    <s v="17201-2"/>
    <n v="10"/>
    <n v="10"/>
    <x v="1244"/>
    <d v="2017-02-13T00:00:00"/>
    <n v="1"/>
    <m/>
    <s v="CUSTOMER PICKUP"/>
  </r>
  <r>
    <x v="53"/>
    <x v="2421"/>
    <s v="17187-1"/>
    <n v="5"/>
    <n v="5"/>
    <x v="1245"/>
    <d v="2017-02-16T00:00:00"/>
    <n v="1"/>
    <m/>
    <m/>
  </r>
  <r>
    <x v="405"/>
    <x v="2057"/>
    <s v="17124-1"/>
    <n v="250"/>
    <n v="249"/>
    <x v="1245"/>
    <d v="2017-02-20T00:00:00"/>
    <n v="1"/>
    <m/>
    <m/>
  </r>
  <r>
    <x v="45"/>
    <x v="534"/>
    <s v="17160-1"/>
    <n v="250"/>
    <n v="250"/>
    <x v="1245"/>
    <d v="2017-02-15T00:00:00"/>
    <n v="1"/>
    <m/>
    <m/>
  </r>
  <r>
    <x v="45"/>
    <x v="213"/>
    <s v="2"/>
    <n v="250"/>
    <n v="250"/>
    <x v="1245"/>
    <d v="2017-02-15T00:00:00"/>
    <n v="1"/>
    <m/>
    <m/>
  </r>
  <r>
    <x v="658"/>
    <x v="307"/>
    <s v="17114-1"/>
    <n v="250"/>
    <n v="250"/>
    <x v="1245"/>
    <d v="2017-02-17T00:00:00"/>
    <n v="1"/>
    <m/>
    <m/>
  </r>
  <r>
    <x v="116"/>
    <x v="376"/>
    <s v="17123-1"/>
    <n v="250"/>
    <n v="250"/>
    <x v="1245"/>
    <d v="2017-02-20T00:00:00"/>
    <n v="1"/>
    <m/>
    <m/>
  </r>
  <r>
    <x v="63"/>
    <x v="214"/>
    <s v="17147-1"/>
    <n v="12000"/>
    <n v="12047"/>
    <x v="1245"/>
    <d v="2017-02-16T00:00:00"/>
    <n v="1"/>
    <m/>
    <m/>
  </r>
  <r>
    <x v="659"/>
    <x v="2422"/>
    <s v="17146-2"/>
    <n v="18"/>
    <n v="18"/>
    <x v="1245"/>
    <d v="2017-02-16T00:00:00"/>
    <n v="1"/>
    <m/>
    <m/>
  </r>
  <r>
    <x v="659"/>
    <x v="1302"/>
    <s v="5"/>
    <n v="18"/>
    <n v="18"/>
    <x v="1245"/>
    <d v="2017-02-16T00:00:00"/>
    <n v="1"/>
    <m/>
    <m/>
  </r>
  <r>
    <x v="404"/>
    <x v="253"/>
    <s v="17035-1"/>
    <n v="9"/>
    <n v="9"/>
    <x v="1246"/>
    <d v="2017-02-21T00:00:00"/>
    <n v="1"/>
    <m/>
    <m/>
  </r>
  <r>
    <x v="33"/>
    <x v="1513"/>
    <s v="17142-1"/>
    <n v="256"/>
    <n v="256"/>
    <x v="1246"/>
    <d v="2017-02-20T00:00:00"/>
    <n v="1"/>
    <m/>
    <m/>
  </r>
  <r>
    <x v="476"/>
    <x v="1883"/>
    <s v="17108-3"/>
    <n v="99"/>
    <n v="99"/>
    <x v="1246"/>
    <d v="2017-02-20T00:00:00"/>
    <n v="1"/>
    <m/>
    <m/>
  </r>
  <r>
    <x v="520"/>
    <x v="2077"/>
    <s v="17144-1"/>
    <n v="24"/>
    <n v="24"/>
    <x v="1246"/>
    <d v="2017-02-22T00:00:00"/>
    <n v="1"/>
    <m/>
    <m/>
  </r>
  <r>
    <x v="90"/>
    <x v="204"/>
    <s v="17161-1"/>
    <n v="157"/>
    <n v="157"/>
    <x v="1246"/>
    <d v="2017-02-21T00:00:00"/>
    <n v="1"/>
    <m/>
    <m/>
  </r>
  <r>
    <x v="29"/>
    <x v="255"/>
    <s v="17150-1"/>
    <n v="200"/>
    <n v="200"/>
    <x v="1247"/>
    <d v="2017-02-21T00:00:00"/>
    <n v="1"/>
    <m/>
    <m/>
  </r>
  <r>
    <x v="29"/>
    <x v="254"/>
    <s v="2"/>
    <n v="120"/>
    <n v="120"/>
    <x v="1247"/>
    <d v="2017-02-21T00:00:00"/>
    <n v="1"/>
    <m/>
    <m/>
  </r>
  <r>
    <x v="219"/>
    <x v="764"/>
    <s v="17153-1"/>
    <n v="50"/>
    <n v="50"/>
    <x v="1247"/>
    <d v="2017-02-24T00:00:00"/>
    <n v="1"/>
    <m/>
    <m/>
  </r>
  <r>
    <x v="219"/>
    <x v="765"/>
    <s v="2"/>
    <n v="50"/>
    <n v="50"/>
    <x v="1247"/>
    <d v="2017-02-24T00:00:00"/>
    <n v="1"/>
    <m/>
    <m/>
  </r>
  <r>
    <x v="635"/>
    <x v="2423"/>
    <s v="17207-2"/>
    <n v="10"/>
    <n v="10"/>
    <x v="1248"/>
    <d v="2017-02-17T00:00:00"/>
    <n v="1"/>
    <m/>
    <m/>
  </r>
  <r>
    <x v="131"/>
    <x v="27"/>
    <s v="17184-3"/>
    <n v="175"/>
    <n v="175"/>
    <x v="1248"/>
    <d v="2017-02-24T00:00:00"/>
    <n v="1"/>
    <m/>
    <m/>
  </r>
  <r>
    <x v="131"/>
    <x v="162"/>
    <s v="17183-3"/>
    <n v="51"/>
    <n v="51"/>
    <x v="1248"/>
    <d v="2017-02-24T00:00:00"/>
    <n v="1"/>
    <m/>
    <m/>
  </r>
  <r>
    <x v="660"/>
    <x v="2424"/>
    <s v="17149-3"/>
    <n v="100"/>
    <n v="100"/>
    <x v="1248"/>
    <d v="2017-02-20T00:00:00"/>
    <n v="1"/>
    <m/>
    <m/>
  </r>
  <r>
    <x v="212"/>
    <x v="2425"/>
    <s v="-"/>
    <n v="4"/>
    <n v="4"/>
    <x v="1248"/>
    <d v="2017-02-20T00:00:00"/>
    <n v="1"/>
    <m/>
    <s v="2 ASSY WITH CONNECTOR+2PCB"/>
  </r>
  <r>
    <x v="623"/>
    <x v="2426"/>
    <s v="17220-1"/>
    <n v="10"/>
    <n v="10"/>
    <x v="1248"/>
    <d v="2017-02-21T00:00:00"/>
    <n v="1"/>
    <m/>
    <m/>
  </r>
  <r>
    <x v="359"/>
    <x v="507"/>
    <s v="17079-1"/>
    <n v="63"/>
    <n v="63"/>
    <x v="1249"/>
    <d v="2017-02-24T00:00:00"/>
    <n v="1"/>
    <m/>
    <m/>
  </r>
  <r>
    <x v="359"/>
    <x v="508"/>
    <s v="2"/>
    <n v="50"/>
    <n v="50"/>
    <x v="1249"/>
    <d v="2017-02-24T00:00:00"/>
    <n v="1"/>
    <m/>
    <m/>
  </r>
  <r>
    <x v="18"/>
    <x v="1031"/>
    <s v="17175-2"/>
    <n v="25"/>
    <n v="25"/>
    <x v="1249"/>
    <d v="2017-02-23T00:00:00"/>
    <n v="1"/>
    <m/>
    <m/>
  </r>
  <r>
    <x v="90"/>
    <x v="200"/>
    <s v="17180-2"/>
    <n v="150"/>
    <n v="150"/>
    <x v="1249"/>
    <d v="2017-02-27T00:00:00"/>
    <n v="1"/>
    <m/>
    <m/>
  </r>
  <r>
    <x v="210"/>
    <x v="2427"/>
    <s v="17179-2"/>
    <n v="25"/>
    <n v="25"/>
    <x v="1249"/>
    <d v="2017-02-24T00:00:00"/>
    <n v="1"/>
    <m/>
    <m/>
  </r>
  <r>
    <x v="18"/>
    <x v="2049"/>
    <s v="17175-1"/>
    <n v="100"/>
    <n v="100"/>
    <x v="1250"/>
    <d v="2017-02-23T00:00:00"/>
    <n v="1"/>
    <m/>
    <m/>
  </r>
  <r>
    <x v="212"/>
    <x v="2428"/>
    <s v="17200-1"/>
    <n v="80"/>
    <n v="11"/>
    <x v="1250"/>
    <d v="2017-02-25T00:00:00"/>
    <n v="1"/>
    <m/>
    <s v="CUSTOMER PICKUP"/>
  </r>
  <r>
    <x v="343"/>
    <x v="1710"/>
    <s v="17170-2"/>
    <n v="50"/>
    <n v="50"/>
    <x v="1250"/>
    <d v="2017-02-23T00:00:00"/>
    <n v="1"/>
    <m/>
    <m/>
  </r>
  <r>
    <x v="95"/>
    <x v="725"/>
    <s v="16976-3"/>
    <n v="25"/>
    <n v="25"/>
    <x v="1250"/>
    <d v="2017-02-28T00:00:00"/>
    <n v="1"/>
    <m/>
    <m/>
  </r>
  <r>
    <x v="409"/>
    <x v="2321"/>
    <s v="17030-3"/>
    <n v="10"/>
    <n v="10"/>
    <x v="1250"/>
    <d v="2017-02-28T00:00:00"/>
    <n v="1"/>
    <m/>
    <s v="MONEY PROBLEM"/>
  </r>
  <r>
    <x v="409"/>
    <x v="2320"/>
    <s v="17032-3"/>
    <n v="10"/>
    <n v="10"/>
    <x v="1250"/>
    <d v="2017-02-28T00:00:00"/>
    <n v="1"/>
    <m/>
    <s v="MONEY PROBLEM"/>
  </r>
  <r>
    <x v="409"/>
    <x v="2319"/>
    <s v="17031-3"/>
    <n v="10"/>
    <n v="10"/>
    <x v="1250"/>
    <d v="2017-02-28T00:00:00"/>
    <n v="1"/>
    <m/>
    <s v="MONEY PROBLEM"/>
  </r>
  <r>
    <x v="100"/>
    <x v="226"/>
    <s v="17117-1"/>
    <n v="100"/>
    <n v="100"/>
    <x v="1250"/>
    <d v="2017-02-24T00:00:00"/>
    <n v="1"/>
    <m/>
    <m/>
  </r>
  <r>
    <x v="576"/>
    <x v="2429"/>
    <s v="17167-7"/>
    <n v="50"/>
    <n v="50"/>
    <x v="1250"/>
    <d v="2017-02-24T00:00:00"/>
    <n v="1"/>
    <m/>
    <m/>
  </r>
  <r>
    <x v="576"/>
    <x v="2430"/>
    <s v="8"/>
    <n v="50"/>
    <n v="50"/>
    <x v="1250"/>
    <d v="2017-02-24T00:00:00"/>
    <n v="1"/>
    <m/>
    <m/>
  </r>
  <r>
    <x v="576"/>
    <x v="2431"/>
    <s v="9"/>
    <n v="50"/>
    <n v="50"/>
    <x v="1250"/>
    <d v="2017-02-24T00:00:00"/>
    <n v="1"/>
    <m/>
    <m/>
  </r>
  <r>
    <x v="576"/>
    <x v="2432"/>
    <s v="10"/>
    <n v="50"/>
    <n v="50"/>
    <x v="1250"/>
    <d v="2017-02-24T00:00:00"/>
    <n v="1"/>
    <m/>
    <m/>
  </r>
  <r>
    <x v="576"/>
    <x v="2433"/>
    <s v="11"/>
    <n v="50"/>
    <n v="50"/>
    <x v="1250"/>
    <d v="2017-02-24T00:00:00"/>
    <n v="1"/>
    <m/>
    <m/>
  </r>
  <r>
    <x v="576"/>
    <x v="2434"/>
    <s v="12"/>
    <n v="50"/>
    <n v="50"/>
    <x v="1250"/>
    <d v="2017-02-24T00:00:00"/>
    <n v="1"/>
    <m/>
    <m/>
  </r>
  <r>
    <x v="315"/>
    <x v="2402"/>
    <s v="17228-2"/>
    <n v="1"/>
    <n v="1"/>
    <x v="1251"/>
    <d v="2017-03-03T00:00:00"/>
    <n v="1"/>
    <m/>
    <m/>
  </r>
  <r>
    <x v="620"/>
    <x v="2435"/>
    <s v="17234-1"/>
    <n v="2000"/>
    <n v="1999"/>
    <x v="1251"/>
    <d v="2017-03-03T00:00:00"/>
    <n v="1"/>
    <m/>
    <m/>
  </r>
  <r>
    <x v="620"/>
    <x v="2329"/>
    <s v="16844-1"/>
    <n v="4991"/>
    <n v="900"/>
    <x v="1251"/>
    <d v="2017-03-03T00:00:00"/>
    <n v="1"/>
    <m/>
    <s v="WE DID NOT HAVE A MATERIAL FROM CUSTOMER"/>
  </r>
  <r>
    <x v="15"/>
    <x v="182"/>
    <s v="17252-1"/>
    <n v="1"/>
    <n v="1"/>
    <x v="1252"/>
    <d v="2017-02-28T00:00:00"/>
    <n v="1"/>
    <m/>
    <s v="REWORK"/>
  </r>
  <r>
    <x v="329"/>
    <x v="1217"/>
    <s v="17251-"/>
    <n v="1"/>
    <n v="1"/>
    <x v="1252"/>
    <d v="2017-02-28T00:00:00"/>
    <n v="1"/>
    <m/>
    <s v="REWORK"/>
  </r>
  <r>
    <x v="212"/>
    <x v="2436"/>
    <s v="17240-1"/>
    <n v="108"/>
    <n v="6"/>
    <x v="1252"/>
    <d v="2017-02-23T00:00:00"/>
    <n v="1"/>
    <m/>
    <s v="REST FOR ASSY"/>
  </r>
  <r>
    <x v="661"/>
    <x v="2437"/>
    <s v="17206-1"/>
    <n v="5"/>
    <n v="5"/>
    <x v="1252"/>
    <d v="2017-03-03T00:00:00"/>
    <n v="1"/>
    <m/>
    <m/>
  </r>
  <r>
    <x v="661"/>
    <x v="2438"/>
    <s v="2"/>
    <n v="5"/>
    <n v="5"/>
    <x v="1252"/>
    <d v="2017-03-03T00:00:00"/>
    <n v="1"/>
    <m/>
    <m/>
  </r>
  <r>
    <x v="343"/>
    <x v="2439"/>
    <s v="17170-1"/>
    <n v="50"/>
    <n v="50"/>
    <x v="1253"/>
    <d v="2017-02-24T00:00:00"/>
    <n v="1"/>
    <m/>
    <s v="WE WAITED FOR ASSY"/>
  </r>
  <r>
    <x v="13"/>
    <x v="209"/>
    <s v="17158-3"/>
    <n v="150"/>
    <n v="150"/>
    <x v="1253"/>
    <d v="2017-03-01T00:00:00"/>
    <n v="1"/>
    <m/>
    <m/>
  </r>
  <r>
    <x v="544"/>
    <x v="106"/>
    <s v="16987-6"/>
    <n v="25"/>
    <n v="25"/>
    <x v="1253"/>
    <d v="2017-03-01T00:00:00"/>
    <n v="1"/>
    <m/>
    <m/>
  </r>
  <r>
    <x v="15"/>
    <x v="223"/>
    <s v="17156-1"/>
    <n v="6"/>
    <n v="6"/>
    <x v="1254"/>
    <d v="2017-03-06T00:00:00"/>
    <n v="1"/>
    <m/>
    <m/>
  </r>
  <r>
    <x v="15"/>
    <x v="556"/>
    <s v="2"/>
    <n v="5"/>
    <n v="5"/>
    <x v="1254"/>
    <d v="2017-03-06T00:00:00"/>
    <n v="1"/>
    <m/>
    <m/>
  </r>
  <r>
    <x v="6"/>
    <x v="657"/>
    <s v="17169-1"/>
    <n v="50"/>
    <n v="50"/>
    <x v="1254"/>
    <d v="2017-03-01T00:00:00"/>
    <n v="1"/>
    <m/>
    <m/>
  </r>
  <r>
    <x v="98"/>
    <x v="224"/>
    <s v="17211-1"/>
    <n v="300"/>
    <n v="300"/>
    <x v="1254"/>
    <d v="2017-03-03T00:00:00"/>
    <n v="1"/>
    <m/>
    <m/>
  </r>
  <r>
    <x v="98"/>
    <x v="97"/>
    <s v="2"/>
    <n v="300"/>
    <n v="300"/>
    <x v="1254"/>
    <d v="2017-03-03T00:00:00"/>
    <n v="1"/>
    <m/>
    <m/>
  </r>
  <r>
    <x v="47"/>
    <x v="1411"/>
    <s v="17196-1"/>
    <n v="10"/>
    <n v="10"/>
    <x v="1254"/>
    <d v="2017-03-02T00:00:00"/>
    <n v="1"/>
    <m/>
    <m/>
  </r>
  <r>
    <x v="551"/>
    <x v="2440"/>
    <s v="17116-3"/>
    <n v="100"/>
    <n v="100"/>
    <x v="1254"/>
    <d v="2017-02-21T00:00:00"/>
    <n v="0"/>
    <m/>
    <m/>
  </r>
  <r>
    <x v="291"/>
    <x v="89"/>
    <s v="17176-3"/>
    <n v="200"/>
    <n v="200"/>
    <x v="1255"/>
    <d v="2017-03-03T00:00:00"/>
    <n v="1"/>
    <m/>
    <m/>
  </r>
  <r>
    <x v="662"/>
    <x v="2441"/>
    <s v="17242-1"/>
    <n v="25"/>
    <n v="25"/>
    <x v="1255"/>
    <d v="2017-03-03T00:00:00"/>
    <n v="1"/>
    <m/>
    <m/>
  </r>
  <r>
    <x v="16"/>
    <x v="1174"/>
    <s v="17202-1"/>
    <n v="6"/>
    <n v="6"/>
    <x v="1256"/>
    <d v="2017-03-06T00:00:00"/>
    <n v="1"/>
    <m/>
    <m/>
  </r>
  <r>
    <x v="63"/>
    <x v="214"/>
    <s v="17230-1"/>
    <n v="15000"/>
    <n v="15030"/>
    <x v="1256"/>
    <d v="2017-03-15T00:00:00"/>
    <n v="1"/>
    <m/>
    <m/>
  </r>
  <r>
    <x v="576"/>
    <x v="2442"/>
    <s v="17154-7"/>
    <n v="50"/>
    <n v="50"/>
    <x v="1256"/>
    <d v="2017-02-24T00:00:00"/>
    <n v="1"/>
    <m/>
    <s v="NOT A HARD CUSTOMER DATE"/>
  </r>
  <r>
    <x v="576"/>
    <x v="2443"/>
    <s v="8"/>
    <n v="50"/>
    <n v="50"/>
    <x v="1256"/>
    <d v="2017-02-24T00:00:00"/>
    <n v="1"/>
    <m/>
    <s v="NOT A HARD CUSTOMER DATE"/>
  </r>
  <r>
    <x v="419"/>
    <x v="1624"/>
    <s v="17143-5"/>
    <n v="50"/>
    <n v="50"/>
    <x v="1257"/>
    <d v="2017-03-06T00:00:00"/>
    <n v="1"/>
    <m/>
    <m/>
  </r>
  <r>
    <x v="419"/>
    <x v="1623"/>
    <s v="6"/>
    <n v="50"/>
    <n v="50"/>
    <x v="1257"/>
    <d v="2017-03-06T00:00:00"/>
    <n v="1"/>
    <m/>
    <m/>
  </r>
  <r>
    <x v="433"/>
    <x v="2444"/>
    <s v="17254-2"/>
    <n v="50"/>
    <n v="50"/>
    <x v="1257"/>
    <d v="2017-03-04T00:00:00"/>
    <n v="1"/>
    <m/>
    <m/>
  </r>
  <r>
    <x v="15"/>
    <x v="182"/>
    <s v="17083-1"/>
    <n v="5"/>
    <n v="5"/>
    <x v="1258"/>
    <d v="2017-03-17T00:00:00"/>
    <n v="1"/>
    <m/>
    <m/>
  </r>
  <r>
    <x v="15"/>
    <x v="182"/>
    <s v="17197-3"/>
    <n v="5"/>
    <n v="5"/>
    <x v="1258"/>
    <d v="2017-03-17T00:00:00"/>
    <n v="1"/>
    <m/>
    <m/>
  </r>
  <r>
    <x v="15"/>
    <x v="562"/>
    <s v="17096-1"/>
    <n v="5"/>
    <n v="5"/>
    <x v="1258"/>
    <d v="2017-03-10T00:00:00"/>
    <n v="1"/>
    <m/>
    <m/>
  </r>
  <r>
    <x v="405"/>
    <x v="1541"/>
    <s v="17091-5"/>
    <n v="250"/>
    <n v="270"/>
    <x v="1258"/>
    <d v="2017-03-13T00:00:00"/>
    <n v="1"/>
    <m/>
    <m/>
  </r>
  <r>
    <x v="47"/>
    <x v="1393"/>
    <s v="17223-1"/>
    <n v="20"/>
    <n v="20"/>
    <x v="1258"/>
    <d v="2017-03-14T00:00:00"/>
    <n v="1"/>
    <m/>
    <m/>
  </r>
  <r>
    <x v="18"/>
    <x v="279"/>
    <s v="17226-1"/>
    <n v="100"/>
    <n v="100"/>
    <x v="1258"/>
    <d v="2017-03-14T00:00:00"/>
    <n v="1"/>
    <m/>
    <m/>
  </r>
  <r>
    <x v="18"/>
    <x v="87"/>
    <s v="17213-1"/>
    <n v="50"/>
    <n v="50"/>
    <x v="1258"/>
    <d v="2017-03-09T00:00:00"/>
    <n v="1"/>
    <m/>
    <m/>
  </r>
  <r>
    <x v="46"/>
    <x v="2445"/>
    <s v="17208-1"/>
    <n v="25"/>
    <n v="25"/>
    <x v="1258"/>
    <d v="2017-03-10T00:00:00"/>
    <n v="1"/>
    <m/>
    <m/>
  </r>
  <r>
    <x v="359"/>
    <x v="2446"/>
    <s v="17219-3"/>
    <n v="50"/>
    <n v="50"/>
    <x v="1258"/>
    <d v="2017-03-10T00:00:00"/>
    <n v="1"/>
    <m/>
    <m/>
  </r>
  <r>
    <x v="359"/>
    <x v="2447"/>
    <s v="5"/>
    <n v="50"/>
    <n v="50"/>
    <x v="1258"/>
    <d v="2017-03-10T00:00:00"/>
    <n v="1"/>
    <m/>
    <m/>
  </r>
  <r>
    <x v="349"/>
    <x v="96"/>
    <s v="17284-1"/>
    <n v="7"/>
    <n v="7"/>
    <x v="1258"/>
    <d v="2017-03-07T00:00:00"/>
    <n v="1"/>
    <m/>
    <s v="CAME TODAY FROM CUSTOMER"/>
  </r>
  <r>
    <x v="663"/>
    <x v="911"/>
    <s v="17189-3"/>
    <n v="5"/>
    <n v="5"/>
    <x v="1258"/>
    <d v="2017-03-10T00:00:00"/>
    <n v="1"/>
    <m/>
    <m/>
  </r>
  <r>
    <x v="576"/>
    <x v="2448"/>
    <s v="17154-9"/>
    <n v="50"/>
    <n v="50"/>
    <x v="1259"/>
    <d v="2017-02-24T00:00:00"/>
    <n v="1"/>
    <m/>
    <s v="NOT A HARD CUSTOMER DATE"/>
  </r>
  <r>
    <x v="53"/>
    <x v="2449"/>
    <s v="17222-3"/>
    <n v="25"/>
    <n v="25"/>
    <x v="1259"/>
    <d v="2017-03-14T00:00:00"/>
    <n v="1"/>
    <m/>
    <m/>
  </r>
  <r>
    <x v="635"/>
    <x v="2450"/>
    <s v="17279-2"/>
    <n v="10"/>
    <n v="10"/>
    <x v="1259"/>
    <d v="2017-03-09T00:00:00"/>
    <n v="1"/>
    <m/>
    <m/>
  </r>
  <r>
    <x v="664"/>
    <x v="2451"/>
    <s v="17258-2"/>
    <n v="4000"/>
    <n v="4000"/>
    <x v="1259"/>
    <d v="2017-03-07T00:00:00"/>
    <n v="1"/>
    <m/>
    <s v="CUSTOMER PICKUP"/>
  </r>
  <r>
    <x v="518"/>
    <x v="2327"/>
    <s v="17266-10"/>
    <n v="50"/>
    <n v="50"/>
    <x v="1260"/>
    <d v="2017-03-09T00:00:00"/>
    <n v="1"/>
    <m/>
    <m/>
  </r>
  <r>
    <x v="518"/>
    <x v="2348"/>
    <s v="11"/>
    <n v="25"/>
    <n v="25"/>
    <x v="1260"/>
    <d v="2017-03-09T00:00:00"/>
    <n v="1"/>
    <m/>
    <m/>
  </r>
  <r>
    <x v="518"/>
    <x v="2280"/>
    <s v="12"/>
    <n v="25"/>
    <n v="25"/>
    <x v="1260"/>
    <d v="2017-03-09T00:00:00"/>
    <n v="1"/>
    <m/>
    <m/>
  </r>
  <r>
    <x v="410"/>
    <x v="1183"/>
    <s v="17243-1"/>
    <n v="15"/>
    <n v="15"/>
    <x v="1260"/>
    <d v="2017-03-15T00:00:00"/>
    <n v="1"/>
    <m/>
    <m/>
  </r>
  <r>
    <x v="487"/>
    <x v="2452"/>
    <s v="17218-3"/>
    <n v="100"/>
    <n v="100"/>
    <x v="1260"/>
    <d v="2017-03-14T00:00:00"/>
    <n v="1"/>
    <m/>
    <m/>
  </r>
  <r>
    <x v="63"/>
    <x v="602"/>
    <s v="17236-1"/>
    <n v="100"/>
    <n v="100"/>
    <x v="1260"/>
    <d v="2017-03-14T00:00:00"/>
    <n v="1"/>
    <m/>
    <m/>
  </r>
  <r>
    <x v="63"/>
    <x v="330"/>
    <s v="17231-1"/>
    <n v="8000"/>
    <n v="8040"/>
    <x v="1260"/>
    <d v="2017-03-14T00:00:00"/>
    <n v="1"/>
    <m/>
    <m/>
  </r>
  <r>
    <x v="53"/>
    <x v="2260"/>
    <s v="17214-1"/>
    <n v="100"/>
    <n v="100"/>
    <x v="1260"/>
    <d v="2017-03-10T00:00:00"/>
    <n v="1"/>
    <m/>
    <m/>
  </r>
  <r>
    <x v="212"/>
    <x v="2453"/>
    <s v="17270-1"/>
    <n v="80"/>
    <n v="80"/>
    <x v="1260"/>
    <d v="2017-03-09T00:00:00"/>
    <n v="1"/>
    <m/>
    <m/>
  </r>
  <r>
    <x v="187"/>
    <x v="2454"/>
    <s v="17278-1"/>
    <n v="2"/>
    <n v="2"/>
    <x v="1260"/>
    <d v="2017-03-12T00:00:00"/>
    <n v="1"/>
    <m/>
    <m/>
  </r>
  <r>
    <x v="356"/>
    <x v="1396"/>
    <s v="17203-3"/>
    <n v="5"/>
    <n v="5"/>
    <x v="1261"/>
    <d v="2017-03-16T00:00:00"/>
    <n v="1"/>
    <m/>
    <m/>
  </r>
  <r>
    <x v="210"/>
    <x v="2323"/>
    <s v="16689-4"/>
    <n v="100"/>
    <n v="100"/>
    <x v="1261"/>
    <d v="2017-03-17T00:00:00"/>
    <n v="1"/>
    <m/>
    <m/>
  </r>
  <r>
    <x v="109"/>
    <x v="249"/>
    <s v="17256-1"/>
    <n v="100"/>
    <n v="100"/>
    <x v="1261"/>
    <d v="2017-03-15T00:00:00"/>
    <n v="1"/>
    <m/>
    <m/>
  </r>
  <r>
    <x v="620"/>
    <x v="2331"/>
    <s v="17210-1"/>
    <n v="550"/>
    <n v="550"/>
    <x v="1261"/>
    <d v="2017-03-10T00:00:00"/>
    <n v="1"/>
    <m/>
    <m/>
  </r>
  <r>
    <x v="620"/>
    <x v="2331"/>
    <s v="17271-1"/>
    <n v="1450"/>
    <n v="1450"/>
    <x v="1261"/>
    <d v="2017-03-10T00:00:00"/>
    <n v="1"/>
    <m/>
    <s v="PARTS CAME LATE FROM CUSTOMER"/>
  </r>
  <r>
    <x v="518"/>
    <x v="2278"/>
    <s v="17266-9"/>
    <n v="25"/>
    <n v="25"/>
    <x v="1261"/>
    <d v="2017-03-09T00:00:00"/>
    <n v="1"/>
    <m/>
    <m/>
  </r>
  <r>
    <x v="225"/>
    <x v="752"/>
    <s v="17193-3"/>
    <n v="250"/>
    <n v="250"/>
    <x v="1261"/>
    <d v="2017-03-15T00:00:00"/>
    <n v="1"/>
    <m/>
    <m/>
  </r>
  <r>
    <x v="597"/>
    <x v="2455"/>
    <s v="17182-4"/>
    <n v="100"/>
    <n v="100"/>
    <x v="1261"/>
    <d v="2017-03-10T00:00:00"/>
    <n v="1"/>
    <m/>
    <m/>
  </r>
  <r>
    <x v="15"/>
    <x v="223"/>
    <s v="17235-1"/>
    <n v="5"/>
    <n v="5"/>
    <x v="1262"/>
    <d v="2017-03-15T00:00:00"/>
    <n v="1"/>
    <m/>
    <m/>
  </r>
  <r>
    <x v="343"/>
    <x v="2456"/>
    <s v="17277-1"/>
    <n v="8"/>
    <n v="8"/>
    <x v="1262"/>
    <d v="2017-03-13T00:00:00"/>
    <n v="1"/>
    <m/>
    <m/>
  </r>
  <r>
    <x v="487"/>
    <x v="2314"/>
    <s v="17152-3"/>
    <n v="100"/>
    <n v="100"/>
    <x v="1262"/>
    <d v="2017-03-10T00:00:00"/>
    <n v="1"/>
    <m/>
    <m/>
  </r>
  <r>
    <x v="487"/>
    <x v="2457"/>
    <s v="17216-3"/>
    <n v="100"/>
    <n v="100"/>
    <x v="1262"/>
    <d v="2017-03-14T00:00:00"/>
    <n v="1"/>
    <m/>
    <m/>
  </r>
  <r>
    <x v="53"/>
    <x v="215"/>
    <s v="17237-1"/>
    <n v="75"/>
    <n v="75"/>
    <x v="1262"/>
    <d v="2017-03-15T00:00:00"/>
    <n v="1"/>
    <m/>
    <m/>
  </r>
  <r>
    <x v="487"/>
    <x v="2458"/>
    <s v="17221-3"/>
    <n v="20"/>
    <n v="20"/>
    <x v="1262"/>
    <d v="2017-03-16T00:00:00"/>
    <n v="1"/>
    <m/>
    <m/>
  </r>
  <r>
    <x v="291"/>
    <x v="122"/>
    <s v="17232-1"/>
    <n v="50"/>
    <n v="50"/>
    <x v="1262"/>
    <d v="2017-03-14T00:00:00"/>
    <n v="1"/>
    <m/>
    <m/>
  </r>
  <r>
    <x v="487"/>
    <x v="2459"/>
    <s v="17215-3"/>
    <n v="100"/>
    <n v="100"/>
    <x v="1262"/>
    <d v="2017-03-14T00:00:00"/>
    <n v="1"/>
    <m/>
    <m/>
  </r>
  <r>
    <x v="15"/>
    <x v="858"/>
    <s v="17197-2"/>
    <n v="25"/>
    <n v="25"/>
    <x v="1262"/>
    <d v="2017-03-15T00:00:00"/>
    <n v="1"/>
    <m/>
    <m/>
  </r>
  <r>
    <x v="4"/>
    <x v="454"/>
    <s v="17212-1"/>
    <n v="400"/>
    <n v="300"/>
    <x v="1262"/>
    <d v="2017-03-13T00:00:00"/>
    <n v="1"/>
    <m/>
    <m/>
  </r>
  <r>
    <x v="33"/>
    <x v="1893"/>
    <s v="17247-1"/>
    <n v="200"/>
    <n v="200"/>
    <x v="1263"/>
    <d v="2017-03-17T00:00:00"/>
    <n v="1"/>
    <m/>
    <m/>
  </r>
  <r>
    <x v="33"/>
    <x v="2240"/>
    <s v="2"/>
    <n v="100"/>
    <n v="100"/>
    <x v="1263"/>
    <d v="2017-03-17T00:00:00"/>
    <n v="1"/>
    <m/>
    <m/>
  </r>
  <r>
    <x v="33"/>
    <x v="2240"/>
    <s v="3"/>
    <n v="100"/>
    <n v="100"/>
    <x v="1263"/>
    <d v="2017-03-17T00:00:00"/>
    <n v="1"/>
    <m/>
    <m/>
  </r>
  <r>
    <x v="33"/>
    <x v="2217"/>
    <s v="17245-1"/>
    <n v="500"/>
    <n v="500"/>
    <x v="1263"/>
    <d v="2017-03-17T00:00:00"/>
    <n v="1"/>
    <m/>
    <m/>
  </r>
  <r>
    <x v="557"/>
    <x v="189"/>
    <s v="17241-1"/>
    <n v="5088"/>
    <n v="5088"/>
    <x v="1263"/>
    <d v="2017-03-17T00:00:00"/>
    <n v="1"/>
    <m/>
    <m/>
  </r>
  <r>
    <x v="557"/>
    <x v="190"/>
    <s v="2"/>
    <n v="5088"/>
    <n v="5088"/>
    <x v="1263"/>
    <d v="2017-03-17T00:00:00"/>
    <n v="1"/>
    <m/>
    <m/>
  </r>
  <r>
    <x v="18"/>
    <x v="1473"/>
    <s v="17260-1"/>
    <n v="50"/>
    <n v="50"/>
    <x v="1263"/>
    <d v="2017-03-16T00:00:00"/>
    <n v="1"/>
    <m/>
    <m/>
  </r>
  <r>
    <x v="18"/>
    <x v="532"/>
    <s v="2"/>
    <n v="25"/>
    <n v="25"/>
    <x v="1263"/>
    <d v="2017-03-16T00:00:00"/>
    <n v="1"/>
    <m/>
    <m/>
  </r>
  <r>
    <x v="49"/>
    <x v="1202"/>
    <s v="17205-3"/>
    <n v="4"/>
    <n v="4"/>
    <x v="1263"/>
    <d v="2017-03-17T00:00:00"/>
    <n v="1"/>
    <m/>
    <m/>
  </r>
  <r>
    <x v="212"/>
    <x v="2460"/>
    <s v="17275-1"/>
    <n v="12"/>
    <n v="12"/>
    <x v="1263"/>
    <d v="2017-03-14T00:00:00"/>
    <n v="1"/>
    <m/>
    <m/>
  </r>
  <r>
    <x v="356"/>
    <x v="1359"/>
    <s v="17291-2"/>
    <n v="10"/>
    <n v="10"/>
    <x v="1263"/>
    <d v="2017-03-16T00:00:00"/>
    <n v="1"/>
    <m/>
    <m/>
  </r>
  <r>
    <x v="4"/>
    <x v="127"/>
    <s v="17263-1"/>
    <n v="100"/>
    <n v="110"/>
    <x v="1264"/>
    <d v="2017-03-22T00:00:00"/>
    <n v="1"/>
    <m/>
    <m/>
  </r>
  <r>
    <x v="405"/>
    <x v="2057"/>
    <s v="17124-2"/>
    <n v="250"/>
    <n v="250"/>
    <x v="1264"/>
    <d v="2017-03-17T00:00:00"/>
    <n v="1"/>
    <m/>
    <m/>
  </r>
  <r>
    <x v="15"/>
    <x v="57"/>
    <s v="17151-1"/>
    <n v="25"/>
    <n v="25"/>
    <x v="1264"/>
    <d v="2017-03-29T00:00:00"/>
    <n v="1"/>
    <m/>
    <m/>
  </r>
  <r>
    <x v="551"/>
    <x v="2440"/>
    <s v="17225-2"/>
    <n v="50"/>
    <n v="50"/>
    <x v="1264"/>
    <d v="2017-03-16T00:00:00"/>
    <n v="1"/>
    <m/>
    <m/>
  </r>
  <r>
    <x v="216"/>
    <x v="2356"/>
    <s v="17292-1"/>
    <n v="12"/>
    <n v="12"/>
    <x v="1264"/>
    <d v="2017-03-30T00:00:00"/>
    <n v="1"/>
    <m/>
    <m/>
  </r>
  <r>
    <x v="649"/>
    <x v="2398"/>
    <s v="17164-1"/>
    <n v="100"/>
    <n v="100"/>
    <x v="1264"/>
    <d v="2017-03-20T00:00:00"/>
    <n v="1"/>
    <m/>
    <m/>
  </r>
  <r>
    <x v="53"/>
    <x v="215"/>
    <s v="17248-1"/>
    <n v="75"/>
    <n v="75"/>
    <x v="1265"/>
    <d v="2017-03-20T00:00:00"/>
    <n v="1"/>
    <m/>
    <m/>
  </r>
  <r>
    <x v="8"/>
    <x v="1599"/>
    <s v="17255-1"/>
    <n v="75"/>
    <n v="75"/>
    <x v="1265"/>
    <d v="2017-03-22T00:00:00"/>
    <n v="1"/>
    <m/>
    <m/>
  </r>
  <r>
    <x v="550"/>
    <x v="2135"/>
    <s v="17227-3"/>
    <n v="25"/>
    <n v="25"/>
    <x v="1265"/>
    <d v="2017-03-16T00:00:00"/>
    <n v="1"/>
    <m/>
    <m/>
  </r>
  <r>
    <x v="598"/>
    <x v="2293"/>
    <s v="17191-3"/>
    <n v="25"/>
    <n v="25"/>
    <x v="1265"/>
    <d v="2017-03-16T00:00:00"/>
    <n v="1"/>
    <m/>
    <m/>
  </r>
  <r>
    <x v="187"/>
    <x v="2454"/>
    <s v="17278-1"/>
    <n v="50"/>
    <n v="55"/>
    <x v="1265"/>
    <d v="2017-03-29T00:00:00"/>
    <n v="1"/>
    <m/>
    <m/>
  </r>
  <r>
    <x v="567"/>
    <x v="2461"/>
    <s v="17265-1"/>
    <n v="2"/>
    <n v="2"/>
    <x v="1266"/>
    <d v="2017-03-06T00:00:00"/>
    <n v="1"/>
    <m/>
    <s v="CAME LATE FROM OUT SOURCE; NOT A HARD CUSTOMER DATE"/>
  </r>
  <r>
    <x v="131"/>
    <x v="2294"/>
    <s v="17153-3"/>
    <n v="480"/>
    <n v="120"/>
    <x v="1266"/>
    <d v="2017-03-10T00:00:00"/>
    <n v="0"/>
    <m/>
    <m/>
  </r>
  <r>
    <x v="15"/>
    <x v="556"/>
    <s v="17135-1"/>
    <n v="5"/>
    <n v="5"/>
    <x v="1267"/>
    <d v="2017-03-28T00:00:00"/>
    <n v="1"/>
    <m/>
    <m/>
  </r>
  <r>
    <x v="15"/>
    <x v="562"/>
    <s v="2"/>
    <n v="5"/>
    <n v="5"/>
    <x v="1267"/>
    <d v="2017-03-28T00:00:00"/>
    <n v="1"/>
    <m/>
    <m/>
  </r>
  <r>
    <x v="567"/>
    <x v="2462"/>
    <s v="17265-2"/>
    <n v="1"/>
    <n v="1"/>
    <x v="1268"/>
    <d v="2017-03-06T00:00:00"/>
    <n v="1"/>
    <m/>
    <s v="CAME LATE FROM OUT SOURCE; NOT A HARD CUSTOMER DATE"/>
  </r>
  <r>
    <x v="567"/>
    <x v="2246"/>
    <s v="3"/>
    <n v="1"/>
    <n v="1"/>
    <x v="1268"/>
    <d v="2017-03-06T00:00:00"/>
    <n v="1"/>
    <m/>
    <s v="CAME LATE FROM OUT SOURCE; NOT A HARD CUSTOMER DATE"/>
  </r>
  <r>
    <x v="4"/>
    <x v="454"/>
    <s v="17212-1"/>
    <n v="400"/>
    <n v="116"/>
    <x v="1268"/>
    <d v="2017-03-22T00:00:00"/>
    <n v="1"/>
    <m/>
    <s v="WE SHIP 300 PCS ALL READY"/>
  </r>
  <r>
    <x v="131"/>
    <x v="1122"/>
    <s v="17244-3"/>
    <n v="323"/>
    <n v="323"/>
    <x v="1269"/>
    <d v="2017-03-27T00:00:00"/>
    <n v="1"/>
    <m/>
    <m/>
  </r>
  <r>
    <x v="665"/>
    <x v="2463"/>
    <s v="17257-3"/>
    <n v="3"/>
    <n v="3"/>
    <x v="1269"/>
    <d v="2017-03-28T00:00:00"/>
    <n v="1"/>
    <m/>
    <m/>
  </r>
  <r>
    <x v="146"/>
    <x v="180"/>
    <s v="17246-1"/>
    <n v="100"/>
    <n v="100"/>
    <x v="1269"/>
    <d v="2017-03-28T00:00:00"/>
    <n v="1"/>
    <m/>
    <m/>
  </r>
  <r>
    <x v="411"/>
    <x v="2464"/>
    <s v="17268-2"/>
    <n v="30"/>
    <n v="30"/>
    <x v="1269"/>
    <d v="2017-03-21T00:00:00"/>
    <n v="1"/>
    <m/>
    <s v="PARTS CAME LATE FROM CUSTOMER"/>
  </r>
  <r>
    <x v="411"/>
    <x v="2464"/>
    <s v="3"/>
    <n v="10"/>
    <n v="10"/>
    <x v="1269"/>
    <d v="2017-03-21T00:00:00"/>
    <n v="1"/>
    <m/>
    <s v="PARTS CAME LATE FROM CUSTOMER"/>
  </r>
  <r>
    <x v="635"/>
    <x v="2403"/>
    <s v="17317-2"/>
    <n v="10"/>
    <n v="10"/>
    <x v="1269"/>
    <d v="2017-03-21T00:00:00"/>
    <n v="1"/>
    <m/>
    <m/>
  </r>
  <r>
    <x v="635"/>
    <x v="2465"/>
    <s v="17317-4"/>
    <n v="10"/>
    <n v="10"/>
    <x v="1256"/>
    <d v="2017-03-21T00:00:00"/>
    <n v="1"/>
    <m/>
    <m/>
  </r>
  <r>
    <x v="131"/>
    <x v="2466"/>
    <s v="17186-3"/>
    <n v="25"/>
    <n v="25"/>
    <x v="1269"/>
    <d v="2017-03-28T00:00:00"/>
    <n v="1"/>
    <m/>
    <s v="SAMPLE FOR APPROVAL CAME LATE"/>
  </r>
  <r>
    <x v="405"/>
    <x v="2467"/>
    <s v="17280-1"/>
    <n v="1"/>
    <n v="1"/>
    <x v="1269"/>
    <d v="2017-03-31T00:00:00"/>
    <n v="1"/>
    <m/>
    <s v="SAMPLE FOR APPROVAL"/>
  </r>
  <r>
    <x v="131"/>
    <x v="2294"/>
    <s v="17153-3"/>
    <n v="480"/>
    <n v="120"/>
    <x v="1269"/>
    <d v="2017-03-31T00:00:00"/>
    <n v="1"/>
    <m/>
    <s v="WE ALL READY SHIP 240 PCS"/>
  </r>
  <r>
    <x v="436"/>
    <x v="282"/>
    <s v="17249-1"/>
    <n v="50"/>
    <n v="50"/>
    <x v="1270"/>
    <d v="2017-03-27T00:00:00"/>
    <n v="1"/>
    <m/>
    <m/>
  </r>
  <r>
    <x v="518"/>
    <x v="2278"/>
    <s v="17295-3"/>
    <n v="30"/>
    <n v="30"/>
    <x v="1270"/>
    <d v="2017-03-22T00:00:00"/>
    <n v="1"/>
    <m/>
    <m/>
  </r>
  <r>
    <x v="518"/>
    <x v="2327"/>
    <s v="17296-3"/>
    <n v="60"/>
    <n v="30"/>
    <x v="1270"/>
    <d v="2017-03-22T00:00:00"/>
    <n v="1"/>
    <m/>
    <m/>
  </r>
  <r>
    <x v="518"/>
    <x v="2280"/>
    <s v="17297-3"/>
    <n v="30"/>
    <n v="30"/>
    <x v="1270"/>
    <d v="2017-03-22T00:00:00"/>
    <n v="1"/>
    <m/>
    <m/>
  </r>
  <r>
    <x v="518"/>
    <x v="2348"/>
    <s v="17298-3"/>
    <n v="30"/>
    <n v="30"/>
    <x v="1270"/>
    <d v="2017-03-22T00:00:00"/>
    <n v="1"/>
    <m/>
    <m/>
  </r>
  <r>
    <x v="645"/>
    <x v="2037"/>
    <s v="17190-3"/>
    <n v="250"/>
    <n v="250"/>
    <x v="1270"/>
    <d v="2017-03-13T00:00:00"/>
    <n v="0"/>
    <m/>
    <m/>
  </r>
  <r>
    <x v="131"/>
    <x v="2294"/>
    <s v="17155-3"/>
    <n v="480"/>
    <n v="120"/>
    <x v="1270"/>
    <d v="2017-03-31T00:00:00"/>
    <n v="1"/>
    <m/>
    <s v="WE ALL READY SHIP 360 PCS"/>
  </r>
  <r>
    <x v="559"/>
    <x v="2468"/>
    <s v="17283-1"/>
    <n v="150"/>
    <n v="129"/>
    <x v="1271"/>
    <d v="2017-03-28T00:00:00"/>
    <n v="1"/>
    <m/>
    <s v="WRONG PARTS FROM CISTOMER"/>
  </r>
  <r>
    <x v="666"/>
    <x v="2103"/>
    <s v="17336-1"/>
    <n v="6"/>
    <n v="6"/>
    <x v="1271"/>
    <d v="2017-03-27T00:00:00"/>
    <n v="1"/>
    <m/>
    <m/>
  </r>
  <r>
    <x v="651"/>
    <x v="2469"/>
    <s v="17111-3"/>
    <n v="299"/>
    <n v="50"/>
    <x v="1271"/>
    <d v="2017-03-27T00:00:00"/>
    <n v="1"/>
    <m/>
    <s v="PARTS CAME LATE FROM CUSTOMER"/>
  </r>
  <r>
    <x v="487"/>
    <x v="2470"/>
    <s v="17287-3"/>
    <n v="5"/>
    <n v="5"/>
    <x v="1271"/>
    <d v="2017-03-31T00:00:00"/>
    <n v="1"/>
    <m/>
    <m/>
  </r>
  <r>
    <x v="643"/>
    <x v="2471"/>
    <s v="17316-2"/>
    <n v="5"/>
    <n v="5"/>
    <x v="1270"/>
    <d v="2017-03-31T00:00:00"/>
    <n v="1"/>
    <m/>
    <m/>
  </r>
  <r>
    <x v="63"/>
    <x v="214"/>
    <s v="17272-1"/>
    <n v="15000"/>
    <n v="15045"/>
    <x v="1272"/>
    <d v="2017-03-28T00:00:00"/>
    <n v="1"/>
    <m/>
    <m/>
  </r>
  <r>
    <x v="90"/>
    <x v="229"/>
    <s v="17347-1"/>
    <n v="400"/>
    <n v="400"/>
    <x v="1272"/>
    <d v="2017-03-24T00:00:00"/>
    <n v="1"/>
    <m/>
    <m/>
  </r>
  <r>
    <x v="15"/>
    <x v="562"/>
    <s v="17197-4"/>
    <n v="5"/>
    <n v="5"/>
    <x v="1272"/>
    <d v="2017-03-30T00:00:00"/>
    <n v="1"/>
    <m/>
    <m/>
  </r>
  <r>
    <x v="552"/>
    <x v="235"/>
    <s v="17040-4"/>
    <n v="2500"/>
    <n v="2500"/>
    <x v="1272"/>
    <d v="2017-03-27T00:00:00"/>
    <n v="1"/>
    <m/>
    <m/>
  </r>
  <r>
    <x v="614"/>
    <x v="2290"/>
    <s v="17185-3"/>
    <n v="300"/>
    <n v="300"/>
    <x v="1272"/>
    <d v="2017-03-09T00:00:00"/>
    <n v="1"/>
    <m/>
    <s v="CUSTOMER REVISED REQUIREMENTS"/>
  </r>
  <r>
    <x v="225"/>
    <x v="752"/>
    <s v="17238-3"/>
    <n v="250"/>
    <n v="269"/>
    <x v="1272"/>
    <d v="2017-03-26T00:00:00"/>
    <n v="1"/>
    <m/>
    <m/>
  </r>
  <r>
    <x v="53"/>
    <x v="2260"/>
    <s v="17259-3"/>
    <n v="100"/>
    <n v="100"/>
    <x v="1273"/>
    <d v="2017-03-28T00:00:00"/>
    <n v="1"/>
    <m/>
    <m/>
  </r>
  <r>
    <x v="15"/>
    <x v="52"/>
    <s v="17197-5"/>
    <n v="5"/>
    <n v="5"/>
    <x v="1274"/>
    <d v="2017-04-04T00:00:00"/>
    <n v="1"/>
    <m/>
    <m/>
  </r>
  <r>
    <x v="15"/>
    <x v="556"/>
    <s v="17151-2"/>
    <n v="5"/>
    <n v="5"/>
    <x v="1274"/>
    <d v="2017-04-07T00:00:00"/>
    <n v="1"/>
    <m/>
    <m/>
  </r>
  <r>
    <x v="15"/>
    <x v="562"/>
    <s v="17151-3"/>
    <n v="5"/>
    <n v="5"/>
    <x v="1274"/>
    <d v="2017-04-07T00:00:00"/>
    <n v="1"/>
    <m/>
    <m/>
  </r>
  <r>
    <x v="356"/>
    <x v="692"/>
    <s v="17204-1"/>
    <n v="1"/>
    <n v="1"/>
    <x v="1274"/>
    <d v="2017-04-07T00:00:00"/>
    <n v="1"/>
    <m/>
    <s v="7040 WE RECIVE 1 PCS LATE"/>
  </r>
  <r>
    <x v="403"/>
    <x v="968"/>
    <s v="17358-1"/>
    <n v="120"/>
    <n v="120"/>
    <x v="1274"/>
    <d v="2017-03-31T00:00:00"/>
    <n v="1"/>
    <m/>
    <m/>
  </r>
  <r>
    <x v="635"/>
    <x v="2450"/>
    <s v="17331-4"/>
    <n v="10"/>
    <n v="10"/>
    <x v="1274"/>
    <d v="2017-03-27T00:00:00"/>
    <n v="1"/>
    <m/>
    <s v="CUSTOMER PICKUP"/>
  </r>
  <r>
    <x v="635"/>
    <x v="2472"/>
    <s v="5"/>
    <n v="10"/>
    <n v="10"/>
    <x v="1274"/>
    <d v="2017-03-27T00:00:00"/>
    <n v="1"/>
    <m/>
    <s v="CUSTOMER PICKUP"/>
  </r>
  <r>
    <x v="635"/>
    <x v="2403"/>
    <s v="6"/>
    <n v="10"/>
    <n v="10"/>
    <x v="1274"/>
    <d v="2017-03-27T00:00:00"/>
    <n v="1"/>
    <m/>
    <s v="CUSTOMER PICKUP"/>
  </r>
  <r>
    <x v="620"/>
    <x v="2331"/>
    <s v="17303-1-2"/>
    <n v="2000"/>
    <n v="1998"/>
    <x v="1274"/>
    <d v="2017-03-28T00:00:00"/>
    <n v="1"/>
    <m/>
    <m/>
  </r>
  <r>
    <x v="7"/>
    <x v="143"/>
    <s v="17274-1"/>
    <n v="500"/>
    <n v="525"/>
    <x v="1275"/>
    <d v="2017-04-04T00:00:00"/>
    <n v="1"/>
    <m/>
    <m/>
  </r>
  <r>
    <x v="8"/>
    <x v="1803"/>
    <s v="17088-1"/>
    <n v="50"/>
    <n v="50"/>
    <x v="1275"/>
    <d v="2017-03-31T00:00:00"/>
    <n v="1"/>
    <m/>
    <m/>
  </r>
  <r>
    <x v="90"/>
    <x v="200"/>
    <s v="17180-3"/>
    <n v="250"/>
    <n v="250"/>
    <x v="1275"/>
    <d v="2017-04-13T00:00:00"/>
    <n v="1"/>
    <m/>
    <m/>
  </r>
  <r>
    <x v="95"/>
    <x v="110"/>
    <s v="17217-3"/>
    <n v="150"/>
    <n v="150"/>
    <x v="1275"/>
    <d v="2017-03-24T00:00:00"/>
    <n v="0"/>
    <m/>
    <m/>
  </r>
  <r>
    <x v="590"/>
    <x v="1222"/>
    <s v="17229-3"/>
    <n v="50"/>
    <n v="50"/>
    <x v="1276"/>
    <d v="2017-04-05T00:00:00"/>
    <n v="1"/>
    <m/>
    <m/>
  </r>
  <r>
    <x v="344"/>
    <x v="2276"/>
    <s v="17281-3"/>
    <n v="105"/>
    <n v="105"/>
    <x v="1276"/>
    <d v="2017-04-04T00:00:00"/>
    <n v="1"/>
    <m/>
    <m/>
  </r>
  <r>
    <x v="130"/>
    <x v="1389"/>
    <s v="17304-1"/>
    <n v="20"/>
    <n v="20"/>
    <x v="1276"/>
    <d v="2017-03-31T00:00:00"/>
    <n v="1"/>
    <m/>
    <m/>
  </r>
  <r>
    <x v="405"/>
    <x v="2057"/>
    <s v="17124-3"/>
    <n v="250"/>
    <n v="250"/>
    <x v="1276"/>
    <d v="2017-04-14T00:00:00"/>
    <n v="1"/>
    <m/>
    <m/>
  </r>
  <r>
    <x v="405"/>
    <x v="2473"/>
    <s v="17280-1"/>
    <n v="250"/>
    <n v="248"/>
    <x v="1276"/>
    <d v="2017-04-06T00:00:00"/>
    <n v="1"/>
    <m/>
    <m/>
  </r>
  <r>
    <x v="254"/>
    <x v="206"/>
    <s v="17239-1"/>
    <n v="500"/>
    <n v="500"/>
    <x v="1276"/>
    <d v="2017-04-03T00:00:00"/>
    <n v="1"/>
    <m/>
    <m/>
  </r>
  <r>
    <x v="648"/>
    <x v="2396"/>
    <s v="17017-4"/>
    <n v="100"/>
    <n v="100"/>
    <x v="1276"/>
    <d v="2017-04-24T00:00:00"/>
    <n v="1"/>
    <m/>
    <m/>
  </r>
  <r>
    <x v="635"/>
    <x v="2474"/>
    <s v="17352-2"/>
    <n v="20"/>
    <n v="20"/>
    <x v="1276"/>
    <d v="2017-03-30T00:00:00"/>
    <n v="1"/>
    <m/>
    <m/>
  </r>
  <r>
    <x v="635"/>
    <x v="2475"/>
    <s v="4"/>
    <n v="20"/>
    <n v="20"/>
    <x v="1276"/>
    <d v="2017-03-30T00:00:00"/>
    <n v="1"/>
    <m/>
    <m/>
  </r>
  <r>
    <x v="349"/>
    <x v="2476"/>
    <s v="17188-3"/>
    <n v="250"/>
    <n v="250"/>
    <x v="1277"/>
    <d v="2017-03-09T00:00:00"/>
    <n v="1"/>
    <m/>
    <s v="CUSTOMER EXPECTATIONS MET"/>
  </r>
  <r>
    <x v="349"/>
    <x v="2476"/>
    <s v="4"/>
    <n v="250"/>
    <n v="250"/>
    <x v="1277"/>
    <d v="2017-03-09T00:00:00"/>
    <n v="1"/>
    <m/>
    <s v="CUSTOMER EXPECTATIONS MET"/>
  </r>
  <r>
    <x v="18"/>
    <x v="396"/>
    <s v="17310-1"/>
    <n v="25"/>
    <n v="25"/>
    <x v="1278"/>
    <d v="2017-04-04T00:00:00"/>
    <n v="1"/>
    <m/>
    <m/>
  </r>
  <r>
    <x v="436"/>
    <x v="1208"/>
    <s v="17308-1"/>
    <n v="10"/>
    <n v="10"/>
    <x v="1278"/>
    <d v="2017-04-05T00:00:00"/>
    <n v="1"/>
    <m/>
    <m/>
  </r>
  <r>
    <x v="476"/>
    <x v="2477"/>
    <s v="17309-3"/>
    <n v="100"/>
    <n v="100"/>
    <x v="1278"/>
    <d v="2017-03-31T00:00:00"/>
    <n v="1"/>
    <m/>
    <m/>
  </r>
  <r>
    <x v="476"/>
    <x v="2478"/>
    <s v="6"/>
    <n v="100"/>
    <n v="100"/>
    <x v="1278"/>
    <d v="2017-03-31T00:00:00"/>
    <n v="1"/>
    <m/>
    <m/>
  </r>
  <r>
    <x v="667"/>
    <x v="2479"/>
    <s v="17353-1"/>
    <n v="51"/>
    <n v="51"/>
    <x v="1278"/>
    <d v="2017-04-03T00:00:00"/>
    <n v="1"/>
    <m/>
    <m/>
  </r>
  <r>
    <x v="411"/>
    <x v="1597"/>
    <s v="17368-1"/>
    <n v="20"/>
    <n v="20"/>
    <x v="1279"/>
    <d v="2017-04-05T00:00:00"/>
    <n v="1"/>
    <m/>
    <m/>
  </r>
  <r>
    <x v="411"/>
    <x v="1702"/>
    <s v="2"/>
    <n v="20"/>
    <n v="20"/>
    <x v="1279"/>
    <d v="2017-04-05T00:00:00"/>
    <n v="1"/>
    <m/>
    <m/>
  </r>
  <r>
    <x v="635"/>
    <x v="2480"/>
    <s v="17377-2"/>
    <n v="20"/>
    <n v="20"/>
    <x v="1279"/>
    <d v="2017-04-05T00:00:00"/>
    <n v="1"/>
    <m/>
    <s v="PARTS CAME LATE FROM CUSTOMER"/>
  </r>
  <r>
    <x v="315"/>
    <x v="2402"/>
    <s v="16996-4"/>
    <n v="8"/>
    <n v="8"/>
    <x v="1279"/>
    <d v="2017-04-10T00:00:00"/>
    <n v="1"/>
    <m/>
    <m/>
  </r>
  <r>
    <x v="356"/>
    <x v="1445"/>
    <s v="17286-2"/>
    <n v="10"/>
    <n v="10"/>
    <x v="1279"/>
    <d v="2017-04-10T00:00:00"/>
    <n v="1"/>
    <m/>
    <m/>
  </r>
  <r>
    <x v="15"/>
    <x v="562"/>
    <s v="17174-1"/>
    <n v="5"/>
    <n v="5"/>
    <x v="1279"/>
    <d v="2017-04-13T00:00:00"/>
    <n v="1"/>
    <m/>
    <m/>
  </r>
  <r>
    <x v="15"/>
    <x v="52"/>
    <s v="17127-1"/>
    <n v="7"/>
    <n v="7"/>
    <x v="1279"/>
    <d v="2017-04-13T00:00:00"/>
    <n v="1"/>
    <m/>
    <m/>
  </r>
  <r>
    <x v="291"/>
    <x v="50"/>
    <s v="17273-3"/>
    <n v="80"/>
    <n v="80"/>
    <x v="1279"/>
    <d v="2017-04-05T00:00:00"/>
    <n v="1"/>
    <m/>
    <m/>
  </r>
  <r>
    <x v="518"/>
    <x v="2278"/>
    <s v="17332-3"/>
    <n v="50"/>
    <n v="50"/>
    <x v="1279"/>
    <d v="2017-04-06T00:00:00"/>
    <n v="1"/>
    <m/>
    <m/>
  </r>
  <r>
    <x v="518"/>
    <x v="2327"/>
    <s v="17333-3"/>
    <n v="100"/>
    <n v="100"/>
    <x v="1279"/>
    <d v="2017-04-05T00:00:00"/>
    <n v="1"/>
    <m/>
    <m/>
  </r>
  <r>
    <x v="518"/>
    <x v="2280"/>
    <s v="17334-3"/>
    <n v="50"/>
    <n v="50"/>
    <x v="1279"/>
    <d v="2017-04-05T00:00:00"/>
    <n v="1"/>
    <m/>
    <m/>
  </r>
  <r>
    <x v="518"/>
    <x v="2348"/>
    <s v="17335-3"/>
    <n v="50"/>
    <n v="50"/>
    <x v="1279"/>
    <d v="2017-04-05T00:00:00"/>
    <n v="1"/>
    <m/>
    <m/>
  </r>
  <r>
    <x v="15"/>
    <x v="33"/>
    <s v="17313-2"/>
    <n v="10"/>
    <n v="10"/>
    <x v="1279"/>
    <d v="2017-04-07T00:00:00"/>
    <n v="1"/>
    <m/>
    <m/>
  </r>
  <r>
    <x v="555"/>
    <x v="2481"/>
    <s v="17162-4"/>
    <n v="25"/>
    <n v="25"/>
    <x v="1280"/>
    <d v="2017-04-07T00:00:00"/>
    <n v="1"/>
    <m/>
    <m/>
  </r>
  <r>
    <x v="668"/>
    <x v="2482"/>
    <s v="17355-1"/>
    <n v="10"/>
    <n v="10"/>
    <x v="1280"/>
    <d v="2017-04-07T00:00:00"/>
    <n v="1"/>
    <m/>
    <m/>
  </r>
  <r>
    <x v="669"/>
    <x v="2483"/>
    <s v="17269-2"/>
    <n v="1"/>
    <n v="1"/>
    <x v="1280"/>
    <d v="2017-04-05T00:00:00"/>
    <n v="1"/>
    <m/>
    <m/>
  </r>
  <r>
    <x v="648"/>
    <x v="2396"/>
    <s v="17017-4"/>
    <n v="244"/>
    <n v="128"/>
    <x v="1280"/>
    <d v="2017-04-26T00:00:00"/>
    <n v="1"/>
    <m/>
    <s v="WE ALL READY SHIP 100 PCS"/>
  </r>
  <r>
    <x v="620"/>
    <x v="2331"/>
    <s v="17366-1"/>
    <n v="5000"/>
    <n v="4999"/>
    <x v="1281"/>
    <d v="2017-04-10T00:00:00"/>
    <n v="1"/>
    <m/>
    <m/>
  </r>
  <r>
    <x v="620"/>
    <x v="2331"/>
    <s v="17387-1"/>
    <n v="61"/>
    <n v="61"/>
    <x v="1281"/>
    <d v="2017-04-07T00:00:00"/>
    <n v="1"/>
    <m/>
    <m/>
  </r>
  <r>
    <x v="487"/>
    <x v="2366"/>
    <s v="17299-1"/>
    <n v="100"/>
    <n v="100"/>
    <x v="1281"/>
    <d v="2017-04-07T00:00:00"/>
    <n v="1"/>
    <m/>
    <m/>
  </r>
  <r>
    <x v="289"/>
    <x v="2484"/>
    <s v="17324-1"/>
    <n v="100"/>
    <n v="100"/>
    <x v="1281"/>
    <d v="2017-04-10T00:00:00"/>
    <n v="1"/>
    <m/>
    <m/>
  </r>
  <r>
    <x v="289"/>
    <x v="2485"/>
    <s v="2"/>
    <n v="100"/>
    <n v="100"/>
    <x v="1281"/>
    <d v="2017-04-10T00:00:00"/>
    <n v="1"/>
    <m/>
    <m/>
  </r>
  <r>
    <x v="599"/>
    <x v="2266"/>
    <s v="17250-3"/>
    <n v="3"/>
    <n v="3"/>
    <x v="1281"/>
    <d v="2017-04-07T00:00:00"/>
    <n v="1"/>
    <m/>
    <m/>
  </r>
  <r>
    <x v="291"/>
    <x v="261"/>
    <s v="17232-4"/>
    <n v="40"/>
    <n v="40"/>
    <x v="1281"/>
    <d v="2017-04-07T00:00:00"/>
    <n v="1"/>
    <m/>
    <m/>
  </r>
  <r>
    <x v="291"/>
    <x v="2486"/>
    <s v="17356-3"/>
    <n v="2"/>
    <n v="2"/>
    <x v="1281"/>
    <d v="2017-04-17T00:00:00"/>
    <n v="1"/>
    <m/>
    <m/>
  </r>
  <r>
    <x v="291"/>
    <x v="2486"/>
    <s v="4"/>
    <n v="8"/>
    <n v="8"/>
    <x v="1281"/>
    <d v="2017-04-17T00:00:00"/>
    <n v="1"/>
    <m/>
    <m/>
  </r>
  <r>
    <x v="379"/>
    <x v="1666"/>
    <s v="1"/>
    <n v="3"/>
    <n v="3"/>
    <x v="1281"/>
    <d v="2017-04-07T00:00:00"/>
    <n v="1"/>
    <m/>
    <m/>
  </r>
  <r>
    <x v="90"/>
    <x v="200"/>
    <s v="17264-1"/>
    <n v="250"/>
    <n v="250"/>
    <x v="1282"/>
    <d v="2017-04-13T00:00:00"/>
    <n v="1"/>
    <m/>
    <m/>
  </r>
  <r>
    <x v="219"/>
    <x v="371"/>
    <s v="17385-1"/>
    <n v="200"/>
    <n v="200"/>
    <x v="1282"/>
    <d v="2017-04-10T00:00:00"/>
    <n v="1"/>
    <m/>
    <m/>
  </r>
  <r>
    <x v="339"/>
    <x v="692"/>
    <s v="17402"/>
    <n v="2"/>
    <n v="2"/>
    <x v="1282"/>
    <d v="2017-04-13T00:00:00"/>
    <n v="1"/>
    <m/>
    <m/>
  </r>
  <r>
    <x v="487"/>
    <x v="2314"/>
    <s v="17300-5"/>
    <n v="100"/>
    <n v="100"/>
    <x v="1282"/>
    <d v="2017-04-20T00:00:00"/>
    <n v="1"/>
    <m/>
    <m/>
  </r>
  <r>
    <x v="487"/>
    <x v="2487"/>
    <s v="17300-4"/>
    <n v="12"/>
    <n v="12"/>
    <x v="1282"/>
    <d v="2017-04-20T00:00:00"/>
    <n v="1"/>
    <m/>
    <m/>
  </r>
  <r>
    <x v="670"/>
    <x v="2488"/>
    <s v="17327-3"/>
    <n v="25"/>
    <n v="25"/>
    <x v="1283"/>
    <d v="2017-04-12T00:00:00"/>
    <n v="1"/>
    <m/>
    <m/>
  </r>
  <r>
    <x v="6"/>
    <x v="107"/>
    <s v="17320-1"/>
    <n v="50"/>
    <n v="50"/>
    <x v="1283"/>
    <d v="2017-04-12T00:00:00"/>
    <n v="1"/>
    <m/>
    <m/>
  </r>
  <r>
    <x v="6"/>
    <x v="826"/>
    <s v="2"/>
    <n v="50"/>
    <n v="50"/>
    <x v="1283"/>
    <d v="2017-04-12T00:00:00"/>
    <n v="1"/>
    <m/>
    <m/>
  </r>
  <r>
    <x v="18"/>
    <x v="677"/>
    <s v="17337-2"/>
    <n v="100"/>
    <n v="100"/>
    <x v="1284"/>
    <d v="2017-04-13T00:00:00"/>
    <n v="1"/>
    <m/>
    <m/>
  </r>
  <r>
    <x v="374"/>
    <x v="1443"/>
    <s v="16997-4"/>
    <n v="25"/>
    <n v="25"/>
    <x v="1285"/>
    <d v="2017-04-17T00:00:00"/>
    <n v="1"/>
    <m/>
    <m/>
  </r>
  <r>
    <x v="403"/>
    <x v="921"/>
    <s v="17359-1"/>
    <n v="250"/>
    <n v="250"/>
    <x v="1285"/>
    <d v="2017-04-17T00:00:00"/>
    <n v="1"/>
    <m/>
    <m/>
  </r>
  <r>
    <x v="379"/>
    <x v="1666"/>
    <s v="17421-1"/>
    <n v="15"/>
    <n v="12"/>
    <x v="1285"/>
    <d v="2017-04-13T00:00:00"/>
    <n v="1"/>
    <m/>
    <s v="RMA 342"/>
  </r>
  <r>
    <x v="15"/>
    <x v="556"/>
    <s v="17411-1"/>
    <n v="3"/>
    <n v="3"/>
    <x v="1286"/>
    <d v="2017-04-27T00:00:00"/>
    <n v="1"/>
    <m/>
    <s v="NCR-EXT-1513-L"/>
  </r>
  <r>
    <x v="219"/>
    <x v="371"/>
    <s v="17385-2"/>
    <n v="100"/>
    <n v="100"/>
    <x v="1286"/>
    <d v="2017-04-13T00:00:00"/>
    <n v="1"/>
    <m/>
    <m/>
  </r>
  <r>
    <x v="53"/>
    <x v="215"/>
    <s v="17323-1"/>
    <n v="75"/>
    <n v="75"/>
    <x v="1287"/>
    <d v="2017-04-17T00:00:00"/>
    <n v="1"/>
    <m/>
    <m/>
  </r>
  <r>
    <x v="4"/>
    <x v="533"/>
    <s v="17328-1"/>
    <n v="100"/>
    <n v="100"/>
    <x v="1287"/>
    <d v="2017-04-19T00:00:00"/>
    <n v="1"/>
    <m/>
    <m/>
  </r>
  <r>
    <x v="18"/>
    <x v="711"/>
    <s v="17420-1"/>
    <n v="500"/>
    <n v="500"/>
    <x v="1287"/>
    <d v="2017-04-17T00:00:00"/>
    <n v="1"/>
    <m/>
    <m/>
  </r>
  <r>
    <x v="41"/>
    <x v="2489"/>
    <s v="17330-3"/>
    <n v="50"/>
    <n v="50"/>
    <x v="1287"/>
    <d v="2017-04-18T00:00:00"/>
    <n v="1"/>
    <m/>
    <m/>
  </r>
  <r>
    <x v="41"/>
    <x v="493"/>
    <s v="4"/>
    <n v="50"/>
    <n v="50"/>
    <x v="1287"/>
    <d v="2017-04-18T00:00:00"/>
    <n v="1"/>
    <m/>
    <m/>
  </r>
  <r>
    <x v="671"/>
    <x v="839"/>
    <s v="17343-1"/>
    <n v="2500"/>
    <n v="2500"/>
    <x v="1287"/>
    <d v="2017-04-20T00:00:00"/>
    <n v="1"/>
    <m/>
    <m/>
  </r>
  <r>
    <x v="359"/>
    <x v="507"/>
    <s v="17079-3"/>
    <n v="62"/>
    <n v="62"/>
    <x v="1288"/>
    <d v="2017-04-21T00:00:00"/>
    <n v="1"/>
    <m/>
    <m/>
  </r>
  <r>
    <x v="359"/>
    <x v="508"/>
    <s v="4"/>
    <n v="50"/>
    <n v="50"/>
    <x v="1288"/>
    <d v="2017-04-21T00:00:00"/>
    <n v="1"/>
    <m/>
    <m/>
  </r>
  <r>
    <x v="15"/>
    <x v="435"/>
    <s v="17348-2"/>
    <n v="10"/>
    <n v="10"/>
    <x v="1288"/>
    <d v="2017-04-19T00:00:00"/>
    <n v="1"/>
    <m/>
    <m/>
  </r>
  <r>
    <x v="15"/>
    <x v="33"/>
    <s v="17349-2"/>
    <n v="10"/>
    <n v="10"/>
    <x v="1288"/>
    <d v="2017-04-21T00:00:00"/>
    <n v="1"/>
    <m/>
    <m/>
  </r>
  <r>
    <x v="291"/>
    <x v="89"/>
    <s v="17322-1"/>
    <n v="200"/>
    <n v="200"/>
    <x v="1288"/>
    <d v="2017-04-19T00:00:00"/>
    <n v="1"/>
    <m/>
    <m/>
  </r>
  <r>
    <x v="646"/>
    <x v="2490"/>
    <s v="17318-1"/>
    <n v="200"/>
    <n v="200"/>
    <x v="1288"/>
    <d v="2017-04-18T00:00:00"/>
    <n v="1"/>
    <m/>
    <m/>
  </r>
  <r>
    <x v="13"/>
    <x v="547"/>
    <s v="16687-5"/>
    <n v="100"/>
    <n v="100"/>
    <x v="1288"/>
    <d v="2017-04-22T00:00:00"/>
    <n v="1"/>
    <m/>
    <m/>
  </r>
  <r>
    <x v="609"/>
    <x v="2309"/>
    <s v="17413-2"/>
    <n v="3"/>
    <n v="3"/>
    <x v="1288"/>
    <d v="2017-04-25T00:00:00"/>
    <n v="1"/>
    <m/>
    <m/>
  </r>
  <r>
    <x v="567"/>
    <x v="2491"/>
    <s v="17354-1"/>
    <n v="4"/>
    <n v="4"/>
    <x v="1288"/>
    <d v="2017-04-05T00:00:00"/>
    <n v="1"/>
    <m/>
    <s v="NOT A HARD CUSTOMER DATE"/>
  </r>
  <r>
    <x v="210"/>
    <x v="1934"/>
    <s v="17377-1"/>
    <n v="100"/>
    <n v="100"/>
    <x v="1288"/>
    <d v="2017-07-21T00:00:00"/>
    <n v="1"/>
    <m/>
    <s v="PCB CAME LATE FROM CUSTOMER"/>
  </r>
  <r>
    <x v="672"/>
    <x v="2492"/>
    <s v="17386-3"/>
    <n v="25"/>
    <n v="24"/>
    <x v="1288"/>
    <d v="2017-04-18T00:00:00"/>
    <n v="1"/>
    <m/>
    <m/>
  </r>
  <r>
    <x v="7"/>
    <x v="9"/>
    <s v="17370-1"/>
    <n v="120"/>
    <n v="120"/>
    <x v="1289"/>
    <d v="2017-04-24T00:00:00"/>
    <n v="1"/>
    <m/>
    <m/>
  </r>
  <r>
    <x v="620"/>
    <x v="2331"/>
    <s v="17430-1"/>
    <n v="2500"/>
    <n v="2500"/>
    <x v="1289"/>
    <d v="2017-04-20T00:00:00"/>
    <n v="1"/>
    <m/>
    <m/>
  </r>
  <r>
    <x v="571"/>
    <x v="2191"/>
    <s v="7631 ASSY"/>
    <n v="5000"/>
    <n v="2328"/>
    <x v="1289"/>
    <d v="2017-05-05T00:00:00"/>
    <n v="1"/>
    <m/>
    <s v="CUSTOMER ASK PARTCIAL PO"/>
  </r>
  <r>
    <x v="439"/>
    <x v="2493"/>
    <s v="17422-1"/>
    <n v="18"/>
    <n v="18"/>
    <x v="1289"/>
    <d v="2017-04-21T00:00:00"/>
    <n v="1"/>
    <m/>
    <m/>
  </r>
  <r>
    <x v="15"/>
    <x v="692"/>
    <s v="17433-1"/>
    <n v="1"/>
    <n v="1"/>
    <x v="1289"/>
    <d v="2017-04-28T00:00:00"/>
    <n v="1"/>
    <m/>
    <s v="6588"/>
  </r>
  <r>
    <x v="15"/>
    <x v="692"/>
    <s v="2"/>
    <n v="2"/>
    <n v="2"/>
    <x v="1289"/>
    <d v="2017-04-28T00:00:00"/>
    <n v="1"/>
    <m/>
    <s v="6590"/>
  </r>
  <r>
    <x v="411"/>
    <x v="1597"/>
    <s v="17423-1"/>
    <n v="20"/>
    <n v="20"/>
    <x v="1290"/>
    <d v="2017-04-24T00:00:00"/>
    <n v="1"/>
    <m/>
    <m/>
  </r>
  <r>
    <x v="411"/>
    <x v="1702"/>
    <s v="2"/>
    <n v="20"/>
    <n v="20"/>
    <x v="1290"/>
    <d v="2017-04-24T00:00:00"/>
    <n v="1"/>
    <m/>
    <m/>
  </r>
  <r>
    <x v="15"/>
    <x v="52"/>
    <s v="17348-3"/>
    <n v="5"/>
    <n v="5"/>
    <x v="1290"/>
    <d v="2017-04-26T00:00:00"/>
    <n v="1"/>
    <m/>
    <m/>
  </r>
  <r>
    <x v="15"/>
    <x v="556"/>
    <s v="17276-1"/>
    <n v="5"/>
    <n v="5"/>
    <x v="1290"/>
    <d v="2017-04-28T00:00:00"/>
    <n v="1"/>
    <m/>
    <m/>
  </r>
  <r>
    <x v="47"/>
    <x v="1290"/>
    <s v="17398-1"/>
    <n v="10"/>
    <n v="10"/>
    <x v="1290"/>
    <d v="2017-04-28T00:00:00"/>
    <n v="1"/>
    <m/>
    <m/>
  </r>
  <r>
    <x v="217"/>
    <x v="721"/>
    <s v="17374-1"/>
    <n v="25"/>
    <n v="25"/>
    <x v="1290"/>
    <d v="2017-04-24T00:00:00"/>
    <n v="1"/>
    <m/>
    <m/>
  </r>
  <r>
    <x v="290"/>
    <x v="1419"/>
    <s v="17360-1"/>
    <n v="16000"/>
    <n v="16032"/>
    <x v="1290"/>
    <d v="2017-04-21T00:00:00"/>
    <n v="1"/>
    <m/>
    <m/>
  </r>
  <r>
    <x v="487"/>
    <x v="2064"/>
    <s v="17394-1"/>
    <n v="100"/>
    <n v="100"/>
    <x v="1290"/>
    <d v="2017-04-21T00:00:00"/>
    <n v="1"/>
    <m/>
    <m/>
  </r>
  <r>
    <x v="576"/>
    <x v="2352"/>
    <s v="17342-3"/>
    <n v="50"/>
    <n v="50"/>
    <x v="1290"/>
    <d v="2017-04-21T00:00:00"/>
    <n v="1"/>
    <m/>
    <m/>
  </r>
  <r>
    <x v="169"/>
    <x v="608"/>
    <s v="17373-1"/>
    <n v="177"/>
    <n v="177"/>
    <x v="1290"/>
    <d v="2017-04-26T00:00:00"/>
    <n v="1"/>
    <m/>
    <m/>
  </r>
  <r>
    <x v="359"/>
    <x v="2166"/>
    <s v="17314-3"/>
    <n v="50"/>
    <n v="50"/>
    <x v="1290"/>
    <d v="2017-04-20T00:00:00"/>
    <n v="1"/>
    <m/>
    <m/>
  </r>
  <r>
    <x v="672"/>
    <x v="2492"/>
    <s v="17386-3"/>
    <n v="25"/>
    <n v="1"/>
    <x v="1290"/>
    <d v="2017-04-20T00:00:00"/>
    <n v="1"/>
    <m/>
    <s v="WE ALL READY SHIP 24 ASSY"/>
  </r>
  <r>
    <x v="16"/>
    <x v="2173"/>
    <s v="17362-3"/>
    <n v="5"/>
    <n v="5"/>
    <x v="1291"/>
    <d v="2017-04-25T00:00:00"/>
    <n v="1"/>
    <m/>
    <m/>
  </r>
  <r>
    <x v="620"/>
    <x v="2331"/>
    <s v="17430-2"/>
    <n v="2500"/>
    <n v="2500"/>
    <x v="1291"/>
    <d v="2017-04-24T00:00:00"/>
    <n v="1"/>
    <m/>
    <m/>
  </r>
  <r>
    <x v="105"/>
    <x v="1864"/>
    <s v="17369-1"/>
    <n v="2500"/>
    <n v="2500"/>
    <x v="1291"/>
    <d v="2017-04-24T00:00:00"/>
    <n v="1"/>
    <m/>
    <m/>
  </r>
  <r>
    <x v="63"/>
    <x v="603"/>
    <s v="17406-1"/>
    <n v="100"/>
    <n v="100"/>
    <x v="1291"/>
    <d v="2017-04-24T00:00:00"/>
    <n v="1"/>
    <m/>
    <m/>
  </r>
  <r>
    <x v="405"/>
    <x v="1541"/>
    <s v="17091-6"/>
    <n v="250"/>
    <n v="250"/>
    <x v="1291"/>
    <d v="2017-04-27T00:00:00"/>
    <n v="1"/>
    <m/>
    <m/>
  </r>
  <r>
    <x v="673"/>
    <x v="2494"/>
    <s v="17118-6"/>
    <n v="10"/>
    <n v="10"/>
    <x v="1291"/>
    <d v="2017-04-28T00:00:00"/>
    <n v="1"/>
    <m/>
    <s v="BOX CAME LATE FROM CUSTOMER"/>
  </r>
  <r>
    <x v="405"/>
    <x v="96"/>
    <s v="17442-1"/>
    <n v="8"/>
    <n v="8"/>
    <x v="1292"/>
    <d v="2017-04-28T00:00:00"/>
    <n v="1"/>
    <m/>
    <m/>
  </r>
  <r>
    <x v="439"/>
    <x v="2175"/>
    <s v="17421-3"/>
    <n v="6"/>
    <n v="6"/>
    <x v="1292"/>
    <d v="2017-04-21T00:00:00"/>
    <n v="1"/>
    <m/>
    <s v="CUTOMER HAVE A POLARITY PROBLEM IN CRISTAL"/>
  </r>
  <r>
    <x v="635"/>
    <x v="2403"/>
    <s v="17448-1"/>
    <n v="9"/>
    <n v="9"/>
    <x v="1292"/>
    <d v="2017-04-21T00:00:00"/>
    <n v="1"/>
    <m/>
    <s v="PICKUP"/>
  </r>
  <r>
    <x v="95"/>
    <x v="725"/>
    <s v="16976-4"/>
    <n v="25"/>
    <n v="25"/>
    <x v="1292"/>
    <d v="2017-04-28T00:00:00"/>
    <n v="1"/>
    <m/>
    <m/>
  </r>
  <r>
    <x v="620"/>
    <x v="2331"/>
    <s v="17430-4"/>
    <n v="2000"/>
    <n v="2000"/>
    <x v="1292"/>
    <d v="2017-04-26T00:00:00"/>
    <n v="1"/>
    <m/>
    <m/>
  </r>
  <r>
    <x v="620"/>
    <x v="2331"/>
    <s v="-5"/>
    <n v="3000"/>
    <n v="3000"/>
    <x v="1293"/>
    <d v="2017-05-02T00:00:00"/>
    <n v="1"/>
    <m/>
    <m/>
  </r>
  <r>
    <x v="15"/>
    <x v="692"/>
    <s v="17465-1"/>
    <n v="1"/>
    <n v="1"/>
    <x v="1293"/>
    <d v="2017-05-05T00:00:00"/>
    <n v="1"/>
    <m/>
    <s v="6590"/>
  </r>
  <r>
    <x v="15"/>
    <x v="562"/>
    <s v="17291-1"/>
    <n v="6"/>
    <n v="6"/>
    <x v="1293"/>
    <d v="2017-05-05T00:00:00"/>
    <n v="1"/>
    <m/>
    <m/>
  </r>
  <r>
    <x v="571"/>
    <x v="2191"/>
    <s v="17357-3"/>
    <n v="5000"/>
    <n v="2370"/>
    <x v="1293"/>
    <d v="2017-05-05T00:00:00"/>
    <n v="1"/>
    <m/>
    <s v="WE ALL REDY SEND PARCIAL"/>
  </r>
  <r>
    <x v="379"/>
    <x v="1666"/>
    <s v="17315-3"/>
    <n v="32"/>
    <n v="32"/>
    <x v="1293"/>
    <d v="2017-04-29T00:00:00"/>
    <n v="1"/>
    <m/>
    <s v="LONG LEAD PART"/>
  </r>
  <r>
    <x v="16"/>
    <x v="2053"/>
    <s v="17267-1"/>
    <n v="14"/>
    <n v="14"/>
    <x v="1294"/>
    <d v="2017-05-01T00:00:00"/>
    <n v="1"/>
    <m/>
    <m/>
  </r>
  <r>
    <x v="16"/>
    <x v="2039"/>
    <s v="17417-1"/>
    <n v="3"/>
    <n v="3"/>
    <x v="1294"/>
    <d v="2017-04-28T00:00:00"/>
    <n v="1"/>
    <m/>
    <m/>
  </r>
  <r>
    <x v="18"/>
    <x v="286"/>
    <s v="17397-1"/>
    <n v="25"/>
    <n v="25"/>
    <x v="1294"/>
    <d v="2017-04-28T00:00:00"/>
    <n v="1"/>
    <m/>
    <m/>
  </r>
  <r>
    <x v="18"/>
    <x v="1416"/>
    <s v="17397-2"/>
    <n v="250"/>
    <n v="250"/>
    <x v="1294"/>
    <d v="2017-04-28T00:00:00"/>
    <n v="1"/>
    <m/>
    <m/>
  </r>
  <r>
    <x v="620"/>
    <x v="2331"/>
    <s v="17430-6"/>
    <n v="2000"/>
    <n v="1994"/>
    <x v="1294"/>
    <d v="2017-05-03T00:00:00"/>
    <n v="1"/>
    <m/>
    <m/>
  </r>
  <r>
    <x v="674"/>
    <x v="1691"/>
    <s v="17400-1"/>
    <n v="5"/>
    <n v="5"/>
    <x v="1294"/>
    <d v="2017-04-28T00:00:00"/>
    <n v="1"/>
    <m/>
    <m/>
  </r>
  <r>
    <x v="675"/>
    <x v="2006"/>
    <s v="17253-1"/>
    <n v="100"/>
    <n v="100"/>
    <x v="1294"/>
    <d v="2017-01-15T00:00:00"/>
    <n v="1"/>
    <m/>
    <s v="LONG LEAD; PAYMENT ISSUSE"/>
  </r>
  <r>
    <x v="675"/>
    <x v="2006"/>
    <s v="17371-1"/>
    <n v="100"/>
    <n v="4"/>
    <x v="1294"/>
    <d v="2017-05-22T00:00:00"/>
    <n v="1"/>
    <m/>
    <m/>
  </r>
  <r>
    <x v="225"/>
    <x v="752"/>
    <s v="17350-3"/>
    <n v="400"/>
    <n v="400"/>
    <x v="1294"/>
    <d v="2017-04-25T00:00:00"/>
    <n v="1"/>
    <m/>
    <m/>
  </r>
  <r>
    <x v="676"/>
    <x v="76"/>
    <s v="17408-1"/>
    <n v="25"/>
    <n v="25"/>
    <x v="1294"/>
    <d v="2017-04-28T00:00:00"/>
    <n v="1"/>
    <m/>
    <m/>
  </r>
  <r>
    <x v="104"/>
    <x v="382"/>
    <s v="17429-1"/>
    <n v="15"/>
    <n v="15"/>
    <x v="1295"/>
    <d v="2017-04-27T00:00:00"/>
    <n v="1"/>
    <m/>
    <m/>
  </r>
  <r>
    <x v="156"/>
    <x v="871"/>
    <s v="17404-1"/>
    <n v="50"/>
    <n v="50"/>
    <x v="1295"/>
    <d v="2017-04-28T00:00:00"/>
    <n v="1"/>
    <m/>
    <m/>
  </r>
  <r>
    <x v="187"/>
    <x v="857"/>
    <s v="17067-3"/>
    <n v="250"/>
    <n v="250"/>
    <x v="1295"/>
    <d v="2017-05-02T00:00:00"/>
    <n v="1"/>
    <m/>
    <m/>
  </r>
  <r>
    <x v="615"/>
    <x v="380"/>
    <s v="17345-3"/>
    <n v="100"/>
    <n v="100"/>
    <x v="1295"/>
    <d v="2017-04-20T00:00:00"/>
    <n v="0"/>
    <m/>
    <m/>
  </r>
  <r>
    <x v="123"/>
    <x v="184"/>
    <s v="17427-1"/>
    <n v="400"/>
    <n v="400"/>
    <x v="1296"/>
    <d v="2017-05-09T00:00:00"/>
    <n v="1"/>
    <m/>
    <m/>
  </r>
  <r>
    <x v="677"/>
    <x v="197"/>
    <s v="17319-1"/>
    <n v="15"/>
    <n v="15"/>
    <x v="1296"/>
    <d v="2017-05-01T00:00:00"/>
    <n v="1"/>
    <m/>
    <m/>
  </r>
  <r>
    <x v="63"/>
    <x v="171"/>
    <s v="17399-1"/>
    <n v="15000"/>
    <n v="15022"/>
    <x v="1296"/>
    <d v="2017-05-04T00:00:00"/>
    <n v="1"/>
    <m/>
    <m/>
  </r>
  <r>
    <x v="620"/>
    <x v="2331"/>
    <s v="17430-8"/>
    <n v="2000"/>
    <n v="1994"/>
    <x v="1296"/>
    <d v="2017-05-03T00:00:00"/>
    <n v="1"/>
    <m/>
    <s v="CUSTOMER DID NOT SUPPLY ENOUGH PART"/>
  </r>
  <r>
    <x v="487"/>
    <x v="2495"/>
    <s v="17293-3"/>
    <n v="50"/>
    <n v="50"/>
    <x v="1296"/>
    <d v="2017-04-20T00:00:00"/>
    <n v="0"/>
    <m/>
    <m/>
  </r>
  <r>
    <x v="15"/>
    <x v="562"/>
    <s v="17276-3"/>
    <n v="8"/>
    <n v="8"/>
    <x v="1297"/>
    <d v="2017-05-10T00:00:00"/>
    <n v="1"/>
    <m/>
    <m/>
  </r>
  <r>
    <x v="15"/>
    <x v="556"/>
    <s v="17349-1"/>
    <n v="5"/>
    <n v="5"/>
    <x v="1297"/>
    <d v="2017-05-10T00:00:00"/>
    <n v="1"/>
    <m/>
    <m/>
  </r>
  <r>
    <x v="15"/>
    <x v="52"/>
    <s v="17349-3"/>
    <n v="5"/>
    <n v="5"/>
    <x v="1297"/>
    <d v="2017-05-10T00:00:00"/>
    <n v="1"/>
    <m/>
    <m/>
  </r>
  <r>
    <x v="289"/>
    <x v="93"/>
    <s v="17403-1"/>
    <n v="100"/>
    <n v="100"/>
    <x v="1297"/>
    <d v="2017-05-03T00:00:00"/>
    <n v="1"/>
    <m/>
    <m/>
  </r>
  <r>
    <x v="615"/>
    <x v="263"/>
    <s v="17346-3"/>
    <n v="100"/>
    <n v="100"/>
    <x v="1297"/>
    <d v="2017-04-25T00:00:00"/>
    <n v="0"/>
    <m/>
    <m/>
  </r>
  <r>
    <x v="18"/>
    <x v="1031"/>
    <s v="17418-1"/>
    <n v="50"/>
    <n v="50"/>
    <x v="1297"/>
    <d v="2017-05-04T00:00:00"/>
    <n v="1"/>
    <m/>
    <m/>
  </r>
  <r>
    <x v="33"/>
    <x v="634"/>
    <s v="17407-1"/>
    <n v="501"/>
    <n v="501"/>
    <x v="1297"/>
    <d v="2017-05-05T00:00:00"/>
    <n v="1"/>
    <m/>
    <m/>
  </r>
  <r>
    <x v="63"/>
    <x v="214"/>
    <s v="17426-1"/>
    <n v="15000"/>
    <n v="15030"/>
    <x v="1297"/>
    <d v="2017-05-02T00:00:00"/>
    <n v="1"/>
    <m/>
    <m/>
  </r>
  <r>
    <x v="49"/>
    <x v="1170"/>
    <s v="17294-2"/>
    <n v="5"/>
    <n v="5"/>
    <x v="1297"/>
    <d v="2017-05-08T00:00:00"/>
    <n v="1"/>
    <m/>
    <m/>
  </r>
  <r>
    <x v="4"/>
    <x v="94"/>
    <s v="17405-1"/>
    <n v="50"/>
    <n v="50"/>
    <x v="1297"/>
    <d v="2017-05-05T00:00:00"/>
    <n v="1"/>
    <m/>
    <m/>
  </r>
  <r>
    <x v="487"/>
    <x v="2496"/>
    <s v="17365-3"/>
    <n v="20"/>
    <n v="20"/>
    <x v="1297"/>
    <d v="2017-05-08T00:00:00"/>
    <n v="1"/>
    <m/>
    <m/>
  </r>
  <r>
    <x v="210"/>
    <x v="2497"/>
    <s v="17378-2"/>
    <n v="300"/>
    <n v="300"/>
    <x v="1297"/>
    <d v="2017-05-05T00:00:00"/>
    <n v="1"/>
    <m/>
    <m/>
  </r>
  <r>
    <x v="29"/>
    <x v="2498"/>
    <s v="17472-1"/>
    <n v="100"/>
    <n v="100"/>
    <x v="1297"/>
    <d v="2017-05-02T00:00:00"/>
    <n v="1"/>
    <m/>
    <m/>
  </r>
  <r>
    <x v="678"/>
    <x v="2499"/>
    <s v="17431-3"/>
    <n v="25"/>
    <n v="25"/>
    <x v="1297"/>
    <d v="2017-05-01T00:00:00"/>
    <n v="1"/>
    <m/>
    <m/>
  </r>
  <r>
    <x v="341"/>
    <x v="1261"/>
    <s v="17439-1"/>
    <n v="50"/>
    <n v="50"/>
    <x v="1298"/>
    <d v="2017-05-04T00:00:00"/>
    <n v="1"/>
    <m/>
    <m/>
  </r>
  <r>
    <x v="567"/>
    <x v="2251"/>
    <s v="17354-2"/>
    <n v="2"/>
    <n v="2"/>
    <x v="1298"/>
    <d v="2017-04-05T00:00:00"/>
    <n v="1"/>
    <m/>
    <s v="NOT A HARD CUSTOMER DATE"/>
  </r>
  <r>
    <x v="679"/>
    <x v="2500"/>
    <s v="17454-1"/>
    <n v="20"/>
    <n v="20"/>
    <x v="1298"/>
    <d v="2017-05-02T00:00:00"/>
    <n v="1"/>
    <m/>
    <m/>
  </r>
  <r>
    <x v="90"/>
    <x v="229"/>
    <s v="17504-1"/>
    <n v="400"/>
    <n v="400"/>
    <x v="1299"/>
    <d v="2017-05-03T00:00:00"/>
    <n v="1"/>
    <m/>
    <m/>
  </r>
  <r>
    <x v="405"/>
    <x v="2057"/>
    <s v="17124-4"/>
    <n v="250"/>
    <n v="249"/>
    <x v="1299"/>
    <d v="2017-05-12T00:00:00"/>
    <n v="1"/>
    <m/>
    <m/>
  </r>
  <r>
    <x v="182"/>
    <x v="633"/>
    <s v="17338-3"/>
    <n v="150"/>
    <n v="150"/>
    <x v="1299"/>
    <d v="2017-04-25T00:00:00"/>
    <n v="1"/>
    <m/>
    <s v="PARTS ISSUE - CUSTOMER SUPPLIED AND WE WAITED"/>
  </r>
  <r>
    <x v="225"/>
    <x v="752"/>
    <s v="17381-1"/>
    <n v="400"/>
    <n v="400"/>
    <x v="1299"/>
    <d v="2017-05-05T00:00:00"/>
    <n v="1"/>
    <m/>
    <m/>
  </r>
  <r>
    <x v="635"/>
    <x v="2501"/>
    <s v="17487-2"/>
    <n v="5"/>
    <n v="5"/>
    <x v="1300"/>
    <d v="2017-05-04T00:00:00"/>
    <n v="1"/>
    <m/>
    <m/>
  </r>
  <r>
    <x v="15"/>
    <x v="52"/>
    <s v="17224-1"/>
    <n v="5"/>
    <n v="5"/>
    <x v="1300"/>
    <d v="2017-05-12T00:00:00"/>
    <n v="1"/>
    <m/>
    <m/>
  </r>
  <r>
    <x v="15"/>
    <x v="57"/>
    <s v="17313-1"/>
    <n v="25"/>
    <n v="25"/>
    <x v="1300"/>
    <d v="2017-05-15T00:00:00"/>
    <n v="1"/>
    <m/>
    <m/>
  </r>
  <r>
    <x v="15"/>
    <x v="562"/>
    <s v="17325-1"/>
    <n v="5"/>
    <n v="5"/>
    <x v="1300"/>
    <d v="2017-05-15T00:00:00"/>
    <n v="1"/>
    <m/>
    <m/>
  </r>
  <r>
    <x v="25"/>
    <x v="287"/>
    <s v="17282-3"/>
    <n v="50"/>
    <n v="50"/>
    <x v="1300"/>
    <d v="2017-04-12T00:00:00"/>
    <n v="1"/>
    <m/>
    <s v="TILT SWITCH ISSUE - ON ENGINEERING HOLD FOR A BIT"/>
  </r>
  <r>
    <x v="35"/>
    <x v="2502"/>
    <s v="17495-1"/>
    <n v="10"/>
    <n v="10"/>
    <x v="1300"/>
    <d v="2017-05-04T00:00:00"/>
    <n v="1"/>
    <m/>
    <m/>
  </r>
  <r>
    <x v="15"/>
    <x v="556"/>
    <s v="17276-2"/>
    <n v="5"/>
    <n v="5"/>
    <x v="1300"/>
    <d v="2017-05-12T00:00:00"/>
    <n v="1"/>
    <m/>
    <m/>
  </r>
  <r>
    <x v="4"/>
    <x v="2503"/>
    <s v="17481-1"/>
    <n v="4"/>
    <n v="4"/>
    <x v="1300"/>
    <d v="2017-05-04T00:00:00"/>
    <n v="1"/>
    <m/>
    <m/>
  </r>
  <r>
    <x v="162"/>
    <x v="2504"/>
    <s v="17444-2"/>
    <n v="15"/>
    <n v="15"/>
    <x v="1300"/>
    <d v="2017-05-09T00:00:00"/>
    <n v="1"/>
    <m/>
    <m/>
  </r>
  <r>
    <x v="90"/>
    <x v="1358"/>
    <s v="17517-1"/>
    <n v="350"/>
    <n v="350"/>
    <x v="1301"/>
    <d v="2017-05-10T00:00:00"/>
    <n v="1"/>
    <m/>
    <m/>
  </r>
  <r>
    <x v="90"/>
    <x v="229"/>
    <s v="17518-1"/>
    <n v="400"/>
    <n v="400"/>
    <x v="1301"/>
    <d v="2017-05-10T00:00:00"/>
    <n v="1"/>
    <m/>
    <m/>
  </r>
  <r>
    <x v="487"/>
    <x v="2458"/>
    <s v="17441-1"/>
    <n v="20"/>
    <n v="20"/>
    <x v="1302"/>
    <d v="2017-05-09T00:00:00"/>
    <n v="1"/>
    <m/>
    <m/>
  </r>
  <r>
    <x v="365"/>
    <x v="2152"/>
    <s v="17351-3"/>
    <n v="25"/>
    <n v="25"/>
    <x v="1302"/>
    <d v="2017-05-08T00:00:00"/>
    <n v="1"/>
    <m/>
    <m/>
  </r>
  <r>
    <x v="680"/>
    <x v="2505"/>
    <s v="17466-3"/>
    <n v="2"/>
    <n v="2"/>
    <x v="1302"/>
    <d v="2017-05-12T00:00:00"/>
    <n v="1"/>
    <m/>
    <m/>
  </r>
  <r>
    <x v="620"/>
    <x v="2331"/>
    <s v="17503-1"/>
    <n v="2500"/>
    <n v="3000"/>
    <x v="1302"/>
    <d v="2017-05-10T00:00:00"/>
    <n v="1"/>
    <m/>
    <m/>
  </r>
  <r>
    <x v="18"/>
    <x v="1360"/>
    <s v="17446-1"/>
    <n v="100"/>
    <n v="100"/>
    <x v="1303"/>
    <d v="2017-05-11T00:00:00"/>
    <n v="1"/>
    <m/>
    <m/>
  </r>
  <r>
    <x v="518"/>
    <x v="2278"/>
    <s v="17388-9"/>
    <n v="400"/>
    <n v="400"/>
    <x v="1303"/>
    <d v="2017-05-10T00:00:00"/>
    <n v="1"/>
    <m/>
    <m/>
  </r>
  <r>
    <x v="518"/>
    <x v="2506"/>
    <s v="17388-11"/>
    <n v="400"/>
    <n v="400"/>
    <x v="1303"/>
    <d v="2017-05-10T00:00:00"/>
    <n v="1"/>
    <m/>
    <m/>
  </r>
  <r>
    <x v="681"/>
    <x v="1436"/>
    <s v="17389-3"/>
    <n v="50"/>
    <n v="50"/>
    <x v="1303"/>
    <d v="2017-05-11T00:00:00"/>
    <n v="1"/>
    <m/>
    <m/>
  </r>
  <r>
    <x v="487"/>
    <x v="2507"/>
    <s v="17396-3"/>
    <n v="50"/>
    <n v="50"/>
    <x v="1303"/>
    <d v="2017-05-09T00:00:00"/>
    <n v="1"/>
    <m/>
    <m/>
  </r>
  <r>
    <x v="620"/>
    <x v="2331"/>
    <s v="17503-2"/>
    <n v="2500"/>
    <n v="2500"/>
    <x v="1303"/>
    <d v="2017-05-12T00:00:00"/>
    <n v="1"/>
    <m/>
    <m/>
  </r>
  <r>
    <x v="620"/>
    <x v="2331"/>
    <s v="3"/>
    <n v="2500"/>
    <n v="2500"/>
    <x v="1303"/>
    <d v="2017-05-16T00:00:00"/>
    <n v="1"/>
    <m/>
    <m/>
  </r>
  <r>
    <x v="29"/>
    <x v="1266"/>
    <s v="17432-1"/>
    <n v="250"/>
    <n v="256"/>
    <x v="1303"/>
    <d v="2017-05-05T00:00:00"/>
    <n v="0"/>
    <m/>
    <m/>
  </r>
  <r>
    <x v="518"/>
    <x v="2508"/>
    <s v="17388-9"/>
    <n v="400"/>
    <n v="400"/>
    <x v="1303"/>
    <d v="2017-05-09T00:00:00"/>
    <n v="1"/>
    <m/>
    <m/>
  </r>
  <r>
    <x v="9"/>
    <x v="361"/>
    <s v="17489-1"/>
    <n v="10"/>
    <n v="10"/>
    <x v="1303"/>
    <d v="2017-05-09T00:00:00"/>
    <n v="1"/>
    <m/>
    <m/>
  </r>
  <r>
    <x v="680"/>
    <x v="2505"/>
    <s v="17599-1"/>
    <n v="2"/>
    <n v="2"/>
    <x v="1303"/>
    <d v="2017-05-09T00:00:00"/>
    <n v="1"/>
    <m/>
    <m/>
  </r>
  <r>
    <x v="187"/>
    <x v="2454"/>
    <s v="17445-3"/>
    <n v="500"/>
    <n v="510"/>
    <x v="1304"/>
    <d v="2017-05-16T00:00:00"/>
    <n v="1"/>
    <m/>
    <m/>
  </r>
  <r>
    <x v="518"/>
    <x v="2509"/>
    <s v="17388-10"/>
    <n v="800"/>
    <n v="400"/>
    <x v="1304"/>
    <d v="2017-05-10T00:00:00"/>
    <n v="1"/>
    <m/>
    <m/>
  </r>
  <r>
    <x v="518"/>
    <x v="2510"/>
    <s v="17388-12"/>
    <n v="400"/>
    <n v="400"/>
    <x v="1304"/>
    <d v="2017-05-10T00:00:00"/>
    <n v="1"/>
    <m/>
    <m/>
  </r>
  <r>
    <x v="35"/>
    <x v="1907"/>
    <s v="17530-1"/>
    <n v="5"/>
    <n v="5"/>
    <x v="1304"/>
    <d v="2017-05-10T00:00:00"/>
    <n v="1"/>
    <m/>
    <m/>
  </r>
  <r>
    <x v="530"/>
    <x v="2511"/>
    <s v="17477-1"/>
    <n v="10"/>
    <n v="10"/>
    <x v="1304"/>
    <d v="2017-05-15T00:00:00"/>
    <n v="1"/>
    <m/>
    <m/>
  </r>
  <r>
    <x v="574"/>
    <x v="692"/>
    <s v="17509-1-2"/>
    <n v="14"/>
    <n v="9"/>
    <x v="1304"/>
    <d v="2017-05-10T00:00:00"/>
    <n v="1"/>
    <m/>
    <s v="BRING MORE ASSY"/>
  </r>
  <r>
    <x v="518"/>
    <x v="1700"/>
    <s v="17383-3"/>
    <n v="50"/>
    <n v="50"/>
    <x v="1305"/>
    <d v="2017-05-15T00:00:00"/>
    <n v="1"/>
    <m/>
    <m/>
  </r>
  <r>
    <x v="33"/>
    <x v="1893"/>
    <s v="17457-1"/>
    <n v="100"/>
    <n v="207"/>
    <x v="1305"/>
    <d v="2017-05-17T00:00:00"/>
    <n v="1"/>
    <m/>
    <m/>
  </r>
  <r>
    <x v="33"/>
    <x v="2512"/>
    <s v="2"/>
    <n v="100"/>
    <n v="100"/>
    <x v="1305"/>
    <d v="2017-05-17T00:00:00"/>
    <n v="1"/>
    <m/>
    <m/>
  </r>
  <r>
    <x v="33"/>
    <x v="2512"/>
    <s v="3"/>
    <n v="100"/>
    <n v="100"/>
    <x v="1305"/>
    <d v="2017-05-17T00:00:00"/>
    <n v="1"/>
    <m/>
    <m/>
  </r>
  <r>
    <x v="15"/>
    <x v="33"/>
    <s v="17453-3"/>
    <n v="10"/>
    <n v="10"/>
    <x v="1305"/>
    <d v="2017-05-15T00:00:00"/>
    <n v="1"/>
    <m/>
    <m/>
  </r>
  <r>
    <x v="53"/>
    <x v="2513"/>
    <s v="17462-1"/>
    <n v="25"/>
    <n v="25"/>
    <x v="1305"/>
    <d v="2017-05-12T00:00:00"/>
    <n v="1"/>
    <m/>
    <m/>
  </r>
  <r>
    <x v="8"/>
    <x v="726"/>
    <s v="17459-1"/>
    <n v="50"/>
    <n v="50"/>
    <x v="1305"/>
    <d v="2017-05-18T00:00:00"/>
    <n v="1"/>
    <m/>
    <m/>
  </r>
  <r>
    <x v="487"/>
    <x v="2514"/>
    <s v="17395-3"/>
    <n v="25"/>
    <n v="25"/>
    <x v="1305"/>
    <d v="2017-05-17T00:00:00"/>
    <n v="1"/>
    <m/>
    <m/>
  </r>
  <r>
    <x v="16"/>
    <x v="402"/>
    <s v="17458-1"/>
    <n v="10"/>
    <n v="10"/>
    <x v="1305"/>
    <d v="2017-05-15T00:00:00"/>
    <n v="1"/>
    <m/>
    <m/>
  </r>
  <r>
    <x v="494"/>
    <x v="96"/>
    <s v="17391-1"/>
    <n v="3"/>
    <n v="3"/>
    <x v="1305"/>
    <d v="2017-05-17T00:00:00"/>
    <n v="1"/>
    <m/>
    <s v="7593"/>
  </r>
  <r>
    <x v="494"/>
    <x v="96"/>
    <s v="2"/>
    <n v="10"/>
    <n v="10"/>
    <x v="1305"/>
    <d v="2017-05-17T00:00:00"/>
    <n v="1"/>
    <m/>
    <s v="7591"/>
  </r>
  <r>
    <x v="494"/>
    <x v="96"/>
    <s v="3"/>
    <n v="1"/>
    <n v="1"/>
    <x v="1305"/>
    <d v="2017-05-17T00:00:00"/>
    <n v="1"/>
    <m/>
    <s v="7396"/>
  </r>
  <r>
    <x v="55"/>
    <x v="2515"/>
    <s v="17463-1"/>
    <n v="25"/>
    <n v="25"/>
    <x v="1306"/>
    <d v="2017-05-15T00:00:00"/>
    <n v="1"/>
    <m/>
    <m/>
  </r>
  <r>
    <x v="18"/>
    <x v="2516"/>
    <s v="17461-1"/>
    <n v="25"/>
    <n v="25"/>
    <x v="1306"/>
    <d v="2017-05-18T00:00:00"/>
    <n v="1"/>
    <m/>
    <m/>
  </r>
  <r>
    <x v="18"/>
    <x v="81"/>
    <s v="2"/>
    <n v="50"/>
    <n v="50"/>
    <x v="1306"/>
    <d v="2017-05-18T00:00:00"/>
    <n v="1"/>
    <m/>
    <m/>
  </r>
  <r>
    <x v="576"/>
    <x v="96"/>
    <s v="REWORK"/>
    <n v="46"/>
    <n v="46"/>
    <x v="1306"/>
    <d v="2017-05-18T00:00:00"/>
    <n v="1"/>
    <m/>
    <s v="REWORK "/>
  </r>
  <r>
    <x v="123"/>
    <x v="1050"/>
    <s v="17480-1"/>
    <n v="10"/>
    <n v="10"/>
    <x v="1307"/>
    <d v="2017-05-19T00:00:00"/>
    <n v="1"/>
    <m/>
    <m/>
  </r>
  <r>
    <x v="356"/>
    <x v="2255"/>
    <s v="17438-2"/>
    <n v="10"/>
    <n v="10"/>
    <x v="1307"/>
    <d v="2017-05-17T00:00:00"/>
    <n v="1"/>
    <m/>
    <m/>
  </r>
  <r>
    <x v="212"/>
    <x v="1032"/>
    <s v="17529-1"/>
    <n v="20"/>
    <n v="20"/>
    <x v="1307"/>
    <d v="2017-05-18T00:00:00"/>
    <n v="1"/>
    <m/>
    <m/>
  </r>
  <r>
    <x v="359"/>
    <x v="2517"/>
    <s v="17473-1"/>
    <n v="25"/>
    <n v="27"/>
    <x v="1307"/>
    <d v="2017-05-18T00:00:00"/>
    <n v="1"/>
    <m/>
    <m/>
  </r>
  <r>
    <x v="409"/>
    <x v="2319"/>
    <s v="17031-4"/>
    <n v="10"/>
    <n v="10"/>
    <x v="1307"/>
    <d v="2017-05-30T00:00:00"/>
    <n v="1"/>
    <m/>
    <s v="MONEY PROBLEM WAS ON HOLD"/>
  </r>
  <r>
    <x v="409"/>
    <x v="2320"/>
    <s v="17032-4"/>
    <n v="10"/>
    <n v="10"/>
    <x v="1307"/>
    <d v="2017-05-30T00:00:00"/>
    <n v="1"/>
    <m/>
    <s v="MONEY PROBLEM WAS ON HOLD"/>
  </r>
  <r>
    <x v="409"/>
    <x v="2321"/>
    <s v="17030-1"/>
    <n v="10"/>
    <n v="10"/>
    <x v="1307"/>
    <d v="2017-05-30T00:00:00"/>
    <n v="1"/>
    <m/>
    <s v="MONEY PROBLEM WAS ON HOLD"/>
  </r>
  <r>
    <x v="18"/>
    <x v="1380"/>
    <s v="17470-1"/>
    <n v="25"/>
    <n v="25"/>
    <x v="1308"/>
    <d v="2017-05-22T00:00:00"/>
    <n v="1"/>
    <m/>
    <m/>
  </r>
  <r>
    <x v="426"/>
    <x v="1797"/>
    <m/>
    <n v="12"/>
    <n v="12"/>
    <x v="1308"/>
    <d v="2017-05-17T00:00:00"/>
    <n v="1"/>
    <m/>
    <m/>
  </r>
  <r>
    <x v="405"/>
    <x v="1541"/>
    <s v="17091-7"/>
    <n v="250"/>
    <n v="250"/>
    <x v="1309"/>
    <d v="2017-06-30T00:00:00"/>
    <n v="1"/>
    <m/>
    <m/>
  </r>
  <r>
    <x v="518"/>
    <x v="1577"/>
    <s v="17384-3"/>
    <n v="50"/>
    <n v="50"/>
    <x v="1309"/>
    <d v="2017-05-18T00:00:00"/>
    <n v="1"/>
    <m/>
    <m/>
  </r>
  <r>
    <x v="41"/>
    <x v="717"/>
    <s v="17415-3"/>
    <n v="100"/>
    <n v="100"/>
    <x v="1309"/>
    <d v="2017-05-18T00:00:00"/>
    <n v="1"/>
    <m/>
    <m/>
  </r>
  <r>
    <x v="15"/>
    <x v="692"/>
    <s v="17545-1"/>
    <n v="14"/>
    <n v="14"/>
    <x v="1309"/>
    <d v="2017-05-30T00:00:00"/>
    <n v="1"/>
    <m/>
    <s v="6753"/>
  </r>
  <r>
    <x v="409"/>
    <x v="2319"/>
    <s v="17031-5"/>
    <n v="10"/>
    <n v="10"/>
    <x v="1309"/>
    <d v="2017-06-30T00:00:00"/>
    <n v="1"/>
    <m/>
    <s v="MONEY PROBLEM WAS ON HOLD"/>
  </r>
  <r>
    <x v="409"/>
    <x v="2320"/>
    <s v="17032-5"/>
    <n v="10"/>
    <n v="10"/>
    <x v="1309"/>
    <d v="2017-06-30T00:00:00"/>
    <n v="1"/>
    <m/>
    <s v="MONEY PROBLEM WAS ON HOLD"/>
  </r>
  <r>
    <x v="409"/>
    <x v="2321"/>
    <s v="17030-5"/>
    <n v="10"/>
    <n v="10"/>
    <x v="1309"/>
    <d v="2017-06-30T00:00:00"/>
    <n v="1"/>
    <m/>
    <s v="MONEY PROBLEM WAS ON HOLD"/>
  </r>
  <r>
    <x v="15"/>
    <x v="692"/>
    <s v="17545-1-1"/>
    <n v="43"/>
    <n v="43"/>
    <x v="1310"/>
    <d v="2017-05-31T00:00:00"/>
    <n v="1"/>
    <m/>
    <s v="6753"/>
  </r>
  <r>
    <x v="329"/>
    <x v="1217"/>
    <s v="17419-3"/>
    <n v="100"/>
    <n v="100"/>
    <x v="1310"/>
    <d v="2017-05-19T00:00:00"/>
    <n v="1"/>
    <m/>
    <m/>
  </r>
  <r>
    <x v="35"/>
    <x v="1835"/>
    <s v="17556-1"/>
    <n v="5"/>
    <n v="5"/>
    <x v="1310"/>
    <d v="2017-05-19T00:00:00"/>
    <n v="1"/>
    <m/>
    <m/>
  </r>
  <r>
    <x v="436"/>
    <x v="282"/>
    <s v="17375-1"/>
    <n v="50"/>
    <n v="50"/>
    <x v="1310"/>
    <d v="2017-05-24T00:00:00"/>
    <n v="1"/>
    <m/>
    <m/>
  </r>
  <r>
    <x v="682"/>
    <x v="2518"/>
    <s v="17550-1"/>
    <n v="100"/>
    <n v="100"/>
    <x v="1310"/>
    <d v="2017-05-22T00:00:00"/>
    <n v="1"/>
    <m/>
    <m/>
  </r>
  <r>
    <x v="60"/>
    <x v="374"/>
    <s v="17440-2"/>
    <n v="250"/>
    <n v="250"/>
    <x v="1310"/>
    <d v="2017-05-21T00:00:00"/>
    <n v="1"/>
    <m/>
    <m/>
  </r>
  <r>
    <x v="53"/>
    <x v="939"/>
    <s v="17469-1"/>
    <n v="25"/>
    <n v="25"/>
    <x v="1310"/>
    <d v="2017-05-22T00:00:00"/>
    <n v="1"/>
    <m/>
    <m/>
  </r>
  <r>
    <x v="683"/>
    <x v="2519"/>
    <s v="17455-1"/>
    <n v="90"/>
    <n v="90"/>
    <x v="1310"/>
    <d v="2017-05-24T00:00:00"/>
    <n v="1"/>
    <m/>
    <m/>
  </r>
  <r>
    <x v="33"/>
    <x v="2240"/>
    <s v="17506-1"/>
    <n v="250"/>
    <n v="250"/>
    <x v="1310"/>
    <d v="2017-05-19T00:00:00"/>
    <n v="1"/>
    <m/>
    <m/>
  </r>
  <r>
    <x v="33"/>
    <x v="2240"/>
    <s v="2"/>
    <n v="50"/>
    <n v="50"/>
    <x v="1310"/>
    <d v="2017-05-19T00:00:00"/>
    <n v="1"/>
    <m/>
    <m/>
  </r>
  <r>
    <x v="33"/>
    <x v="2240"/>
    <s v="17507-1"/>
    <n v="100"/>
    <n v="100"/>
    <x v="1310"/>
    <d v="2017-05-19T00:00:00"/>
    <n v="1"/>
    <m/>
    <m/>
  </r>
  <r>
    <x v="684"/>
    <x v="2520"/>
    <s v="17380-3"/>
    <n v="12"/>
    <n v="12"/>
    <x v="1310"/>
    <d v="2017-05-10T00:00:00"/>
    <n v="0"/>
    <m/>
    <m/>
  </r>
  <r>
    <x v="620"/>
    <x v="2331"/>
    <s v="17503-4"/>
    <n v="2500"/>
    <n v="1999"/>
    <x v="1311"/>
    <d v="2017-05-15T00:00:00"/>
    <n v="1"/>
    <m/>
    <s v="not considered late"/>
  </r>
  <r>
    <x v="685"/>
    <x v="24"/>
    <s v="17508-1"/>
    <n v="100"/>
    <n v="100"/>
    <x v="1311"/>
    <d v="2017-05-19T00:00:00"/>
    <n v="1"/>
    <m/>
    <m/>
  </r>
  <r>
    <x v="328"/>
    <x v="2521"/>
    <s v="17548-1"/>
    <n v="5"/>
    <n v="5"/>
    <x v="1311"/>
    <d v="2017-05-19T00:00:00"/>
    <n v="1"/>
    <m/>
    <m/>
  </r>
  <r>
    <x v="95"/>
    <x v="111"/>
    <s v="17046-4"/>
    <n v="50"/>
    <n v="50"/>
    <x v="1312"/>
    <d v="2017-05-30T00:00:00"/>
    <n v="1"/>
    <m/>
    <m/>
  </r>
  <r>
    <x v="15"/>
    <x v="692"/>
    <s v="17546-1"/>
    <n v="1"/>
    <n v="1"/>
    <x v="1312"/>
    <d v="2017-05-30T00:00:00"/>
    <n v="1"/>
    <m/>
    <m/>
  </r>
  <r>
    <x v="530"/>
    <x v="2522"/>
    <s v="17484-3"/>
    <n v="50"/>
    <n v="50"/>
    <x v="1312"/>
    <d v="2017-05-30T00:00:00"/>
    <n v="1"/>
    <m/>
    <m/>
  </r>
  <r>
    <x v="565"/>
    <x v="2523"/>
    <s v="17511-1"/>
    <n v="25"/>
    <n v="25"/>
    <x v="1313"/>
    <d v="2017-05-26T00:00:00"/>
    <n v="1"/>
    <m/>
    <m/>
  </r>
  <r>
    <x v="565"/>
    <x v="2524"/>
    <s v="2"/>
    <n v="25"/>
    <n v="25"/>
    <x v="1313"/>
    <d v="2017-05-26T00:00:00"/>
    <n v="1"/>
    <m/>
    <m/>
  </r>
  <r>
    <x v="35"/>
    <x v="1942"/>
    <s v="17578-1"/>
    <n v="10"/>
    <n v="10"/>
    <x v="1313"/>
    <d v="2017-05-25T00:00:00"/>
    <n v="1"/>
    <m/>
    <m/>
  </r>
  <r>
    <x v="4"/>
    <x v="1458"/>
    <s v="17494-1"/>
    <n v="50"/>
    <n v="50"/>
    <x v="1313"/>
    <d v="2017-05-29T00:00:00"/>
    <n v="1"/>
    <m/>
    <m/>
  </r>
  <r>
    <x v="90"/>
    <x v="777"/>
    <s v="17099-1"/>
    <n v="25"/>
    <n v="25"/>
    <x v="1313"/>
    <d v="2017-06-01T00:00:00"/>
    <n v="1"/>
    <m/>
    <m/>
  </r>
  <r>
    <x v="686"/>
    <x v="692"/>
    <s v="17579-1"/>
    <n v="23"/>
    <n v="23"/>
    <x v="1314"/>
    <d v="2017-05-25T00:00:00"/>
    <n v="1"/>
    <m/>
    <m/>
  </r>
  <r>
    <x v="225"/>
    <x v="2525"/>
    <s v="17471-3"/>
    <n v="400"/>
    <n v="400"/>
    <x v="1314"/>
    <d v="2017-05-31T00:00:00"/>
    <n v="1"/>
    <m/>
    <m/>
  </r>
  <r>
    <x v="681"/>
    <x v="1436"/>
    <s v="17527-3"/>
    <n v="50"/>
    <n v="50"/>
    <x v="1314"/>
    <d v="2017-05-25T00:00:00"/>
    <n v="1"/>
    <m/>
    <m/>
  </r>
  <r>
    <x v="315"/>
    <x v="2526"/>
    <s v="17580-1"/>
    <n v="2"/>
    <n v="2"/>
    <x v="1314"/>
    <d v="2017-05-31T00:00:00"/>
    <n v="1"/>
    <m/>
    <s v="7783"/>
  </r>
  <r>
    <x v="4"/>
    <x v="1003"/>
    <s v="17464-1"/>
    <n v="100"/>
    <n v="108"/>
    <x v="1314"/>
    <d v="2017-05-26T00:00:00"/>
    <n v="1"/>
    <m/>
    <m/>
  </r>
  <r>
    <x v="551"/>
    <x v="2527"/>
    <s v="17537-3"/>
    <n v="5"/>
    <n v="5"/>
    <x v="1315"/>
    <d v="2017-06-13T00:00:00"/>
    <n v="1"/>
    <m/>
    <m/>
  </r>
  <r>
    <x v="53"/>
    <x v="1806"/>
    <s v="17522-1"/>
    <n v="25"/>
    <n v="25"/>
    <x v="1315"/>
    <d v="2017-05-30T00:00:00"/>
    <n v="1"/>
    <m/>
    <m/>
  </r>
  <r>
    <x v="677"/>
    <x v="1506"/>
    <s v="17305-1"/>
    <n v="17"/>
    <n v="17"/>
    <x v="1315"/>
    <d v="2017-06-01T00:00:00"/>
    <n v="1"/>
    <m/>
    <m/>
  </r>
  <r>
    <x v="18"/>
    <x v="457"/>
    <s v="17539-1"/>
    <n v="25"/>
    <n v="25"/>
    <x v="1315"/>
    <d v="2017-06-01T00:00:00"/>
    <n v="1"/>
    <m/>
    <m/>
  </r>
  <r>
    <x v="15"/>
    <x v="562"/>
    <s v="17376-2"/>
    <n v="6"/>
    <n v="6"/>
    <x v="1315"/>
    <d v="2017-06-02T00:00:00"/>
    <n v="1"/>
    <m/>
    <m/>
  </r>
  <r>
    <x v="15"/>
    <x v="556"/>
    <s v="1"/>
    <n v="5"/>
    <n v="5"/>
    <x v="1315"/>
    <d v="2017-06-02T00:00:00"/>
    <n v="1"/>
    <m/>
    <m/>
  </r>
  <r>
    <x v="63"/>
    <x v="171"/>
    <s v="17492-1"/>
    <n v="15000"/>
    <n v="15006"/>
    <x v="1315"/>
    <d v="2017-05-30T00:00:00"/>
    <n v="1"/>
    <m/>
    <m/>
  </r>
  <r>
    <x v="63"/>
    <x v="332"/>
    <s v="17493-1"/>
    <n v="5000"/>
    <n v="5036"/>
    <x v="1315"/>
    <d v="2017-05-30T00:00:00"/>
    <n v="1"/>
    <m/>
    <m/>
  </r>
  <r>
    <x v="18"/>
    <x v="2528"/>
    <s v="17460-1"/>
    <n v="25"/>
    <n v="25"/>
    <x v="1315"/>
    <d v="2017-05-31T00:00:00"/>
    <n v="1"/>
    <m/>
    <m/>
  </r>
  <r>
    <x v="49"/>
    <x v="389"/>
    <s v="17498-2"/>
    <n v="5"/>
    <n v="5"/>
    <x v="1315"/>
    <d v="2017-05-30T00:00:00"/>
    <n v="1"/>
    <m/>
    <m/>
  </r>
  <r>
    <x v="33"/>
    <x v="436"/>
    <s v="17524-1"/>
    <n v="102"/>
    <n v="102"/>
    <x v="1315"/>
    <d v="2017-05-31T00:00:00"/>
    <n v="1"/>
    <m/>
    <m/>
  </r>
  <r>
    <x v="33"/>
    <x v="2240"/>
    <s v="2"/>
    <n v="102"/>
    <n v="102"/>
    <x v="1315"/>
    <d v="2017-05-31T00:00:00"/>
    <n v="1"/>
    <m/>
    <m/>
  </r>
  <r>
    <x v="576"/>
    <x v="2378"/>
    <s v="17482-3"/>
    <n v="50"/>
    <n v="50"/>
    <x v="1315"/>
    <d v="2017-05-30T00:00:00"/>
    <n v="1"/>
    <m/>
    <m/>
  </r>
  <r>
    <x v="650"/>
    <x v="2399"/>
    <s v="17505-1"/>
    <n v="25"/>
    <n v="25"/>
    <x v="1315"/>
    <d v="2017-05-30T00:00:00"/>
    <n v="1"/>
    <m/>
    <m/>
  </r>
  <r>
    <x v="687"/>
    <x v="2050"/>
    <s v="17496-1"/>
    <n v="10"/>
    <n v="10"/>
    <x v="1315"/>
    <d v="2017-05-30T00:00:00"/>
    <n v="1"/>
    <m/>
    <m/>
  </r>
  <r>
    <x v="15"/>
    <x v="52"/>
    <s v="17379-1"/>
    <n v="5"/>
    <n v="5"/>
    <x v="1315"/>
    <d v="2017-06-05T00:00:00"/>
    <n v="1"/>
    <m/>
    <m/>
  </r>
  <r>
    <x v="15"/>
    <x v="223"/>
    <s v="17519-1"/>
    <n v="5"/>
    <n v="5"/>
    <x v="1315"/>
    <d v="2017-06-02T00:00:00"/>
    <n v="1"/>
    <m/>
    <m/>
  </r>
  <r>
    <x v="63"/>
    <x v="214"/>
    <s v="17491-1"/>
    <n v="15000"/>
    <n v="15030"/>
    <x v="1315"/>
    <d v="2017-05-30T00:00:00"/>
    <n v="1"/>
    <m/>
    <m/>
  </r>
  <r>
    <x v="15"/>
    <x v="435"/>
    <s v="17519-2"/>
    <n v="10"/>
    <n v="10"/>
    <x v="1316"/>
    <d v="2017-06-02T00:00:00"/>
    <n v="1"/>
    <m/>
    <m/>
  </r>
  <r>
    <x v="389"/>
    <x v="1878"/>
    <s v="17475-1"/>
    <n v="50"/>
    <n v="50"/>
    <x v="1316"/>
    <d v="2017-05-31T00:00:00"/>
    <n v="1"/>
    <m/>
    <m/>
  </r>
  <r>
    <x v="601"/>
    <x v="2271"/>
    <s v="17468-3"/>
    <n v="100"/>
    <n v="100"/>
    <x v="1316"/>
    <d v="2017-05-30T00:00:00"/>
    <n v="1"/>
    <m/>
    <m/>
  </r>
  <r>
    <x v="601"/>
    <x v="2529"/>
    <s v="17467-3"/>
    <n v="50"/>
    <n v="50"/>
    <x v="1317"/>
    <d v="2017-05-30T00:00:00"/>
    <n v="1"/>
    <m/>
    <m/>
  </r>
  <r>
    <x v="15"/>
    <x v="57"/>
    <s v="17412-2"/>
    <n v="25"/>
    <n v="25"/>
    <x v="1317"/>
    <d v="2017-06-02T00:00:00"/>
    <n v="1"/>
    <m/>
    <m/>
  </r>
  <r>
    <x v="187"/>
    <x v="857"/>
    <s v="17067-4"/>
    <n v="250"/>
    <n v="250"/>
    <x v="1317"/>
    <d v="2017-06-02T00:00:00"/>
    <n v="1"/>
    <m/>
    <m/>
  </r>
  <r>
    <x v="530"/>
    <x v="2068"/>
    <s v="17490-3"/>
    <n v="50"/>
    <n v="50"/>
    <x v="1317"/>
    <d v="2017-05-30T00:00:00"/>
    <n v="1"/>
    <m/>
    <m/>
  </r>
  <r>
    <x v="349"/>
    <x v="1755"/>
    <s v="17451-3"/>
    <n v="5"/>
    <n v="5"/>
    <x v="1317"/>
    <d v="2017-06-02T00:00:00"/>
    <n v="1"/>
    <m/>
    <s v="CUSTOMER NEED FEW RIGHT AWAY"/>
  </r>
  <r>
    <x v="688"/>
    <x v="692"/>
    <s v="17598-1"/>
    <n v="1"/>
    <n v="1"/>
    <x v="1318"/>
    <d v="2017-05-30T00:00:00"/>
    <n v="1"/>
    <m/>
    <s v="CUSTOMER PICKUP"/>
  </r>
  <r>
    <x v="18"/>
    <x v="712"/>
    <s v="17532-1"/>
    <n v="200"/>
    <n v="200"/>
    <x v="1318"/>
    <d v="2017-06-05T00:00:00"/>
    <n v="1"/>
    <m/>
    <m/>
  </r>
  <r>
    <x v="15"/>
    <x v="182"/>
    <s v="17348-1"/>
    <n v="6"/>
    <n v="6"/>
    <x v="1318"/>
    <d v="2017-06-05T00:00:00"/>
    <n v="1"/>
    <m/>
    <m/>
  </r>
  <r>
    <x v="15"/>
    <x v="52"/>
    <s v="17453-4"/>
    <n v="12"/>
    <n v="12"/>
    <x v="1318"/>
    <d v="2017-06-05T00:00:00"/>
    <n v="1"/>
    <m/>
    <m/>
  </r>
  <r>
    <x v="15"/>
    <x v="858"/>
    <s v="17447-1"/>
    <n v="26"/>
    <n v="26"/>
    <x v="1318"/>
    <d v="2017-06-09T00:00:00"/>
    <n v="1"/>
    <m/>
    <m/>
  </r>
  <r>
    <x v="15"/>
    <x v="182"/>
    <s v="17412-1"/>
    <n v="9"/>
    <n v="9"/>
    <x v="1318"/>
    <d v="2017-06-05T00:00:00"/>
    <n v="1"/>
    <m/>
    <m/>
  </r>
  <r>
    <x v="663"/>
    <x v="1395"/>
    <s v="17483-3"/>
    <n v="20"/>
    <n v="20"/>
    <x v="1319"/>
    <d v="2017-06-05T00:00:00"/>
    <n v="1"/>
    <m/>
    <m/>
  </r>
  <r>
    <x v="599"/>
    <x v="2266"/>
    <s v="17526-3"/>
    <n v="24"/>
    <n v="24"/>
    <x v="1319"/>
    <d v="2017-06-02T00:00:00"/>
    <n v="1"/>
    <m/>
    <m/>
  </r>
  <r>
    <x v="487"/>
    <x v="2314"/>
    <s v="17499-3"/>
    <n v="100"/>
    <n v="100"/>
    <x v="1320"/>
    <d v="2017-06-13T00:00:00"/>
    <n v="1"/>
    <m/>
    <m/>
  </r>
  <r>
    <x v="487"/>
    <x v="2496"/>
    <s v="17500-3"/>
    <n v="20"/>
    <n v="20"/>
    <x v="1320"/>
    <d v="2017-06-06T00:00:00"/>
    <n v="1"/>
    <m/>
    <m/>
  </r>
  <r>
    <x v="15"/>
    <x v="562"/>
    <s v="17363-1"/>
    <n v="5"/>
    <n v="5"/>
    <x v="1320"/>
    <d v="2017-06-09T00:00:00"/>
    <n v="1"/>
    <m/>
    <m/>
  </r>
  <r>
    <x v="530"/>
    <x v="1425"/>
    <s v="17485-3"/>
    <n v="50"/>
    <n v="50"/>
    <x v="1321"/>
    <d v="2017-06-05T00:00:00"/>
    <n v="1"/>
    <m/>
    <m/>
  </r>
  <r>
    <x v="530"/>
    <x v="1288"/>
    <s v="17486-3"/>
    <n v="50"/>
    <n v="50"/>
    <x v="1321"/>
    <d v="2017-06-05T00:00:00"/>
    <n v="1"/>
    <m/>
    <m/>
  </r>
  <r>
    <x v="18"/>
    <x v="2411"/>
    <s v="17540-1"/>
    <n v="25"/>
    <n v="25"/>
    <x v="1321"/>
    <d v="2017-06-07T00:00:00"/>
    <n v="1"/>
    <m/>
    <m/>
  </r>
  <r>
    <x v="33"/>
    <x v="1040"/>
    <s v="17547-1"/>
    <n v="486"/>
    <n v="486"/>
    <x v="1321"/>
    <d v="2017-06-07T00:00:00"/>
    <n v="1"/>
    <m/>
    <m/>
  </r>
  <r>
    <x v="33"/>
    <x v="2240"/>
    <s v="2"/>
    <n v="486"/>
    <n v="486"/>
    <x v="1321"/>
    <d v="2017-06-07T00:00:00"/>
    <n v="1"/>
    <m/>
    <m/>
  </r>
  <r>
    <x v="8"/>
    <x v="1669"/>
    <s v="17544-1"/>
    <n v="10"/>
    <n v="10"/>
    <x v="1321"/>
    <d v="2017-06-08T00:00:00"/>
    <n v="1"/>
    <m/>
    <m/>
  </r>
  <r>
    <x v="689"/>
    <x v="1840"/>
    <s v="17564-3"/>
    <n v="10"/>
    <n v="10"/>
    <x v="1321"/>
    <d v="2017-06-06T00:00:00"/>
    <n v="1"/>
    <m/>
    <m/>
  </r>
  <r>
    <x v="618"/>
    <x v="125"/>
    <s v="17581-1"/>
    <n v="25"/>
    <n v="25"/>
    <x v="1321"/>
    <d v="2017-06-05T00:00:00"/>
    <n v="1"/>
    <m/>
    <m/>
  </r>
  <r>
    <x v="63"/>
    <x v="735"/>
    <s v="17543-1"/>
    <n v="7000"/>
    <n v="7040"/>
    <x v="1322"/>
    <d v="2017-06-09T00:00:00"/>
    <n v="1"/>
    <m/>
    <m/>
  </r>
  <r>
    <x v="60"/>
    <x v="373"/>
    <s v="17440-1"/>
    <n v="100"/>
    <n v="100"/>
    <x v="1322"/>
    <d v="2017-06-23T00:00:00"/>
    <n v="1"/>
    <m/>
    <m/>
  </r>
  <r>
    <x v="676"/>
    <x v="1912"/>
    <m/>
    <n v="25"/>
    <n v="25"/>
    <x v="1322"/>
    <d v="2017-06-09T00:00:00"/>
    <n v="1"/>
    <m/>
    <m/>
  </r>
  <r>
    <x v="686"/>
    <x v="2530"/>
    <s v="17595-1"/>
    <n v="20"/>
    <n v="20"/>
    <x v="1322"/>
    <d v="2017-06-07T00:00:00"/>
    <n v="1"/>
    <m/>
    <m/>
  </r>
  <r>
    <x v="686"/>
    <x v="2531"/>
    <s v="2"/>
    <n v="2"/>
    <n v="2"/>
    <x v="1322"/>
    <d v="2017-06-07T00:00:00"/>
    <n v="1"/>
    <m/>
    <m/>
  </r>
  <r>
    <x v="686"/>
    <x v="2532"/>
    <s v="3"/>
    <n v="20"/>
    <n v="20"/>
    <x v="1322"/>
    <d v="2017-06-07T00:00:00"/>
    <n v="1"/>
    <m/>
    <m/>
  </r>
  <r>
    <x v="90"/>
    <x v="204"/>
    <s v="17289-1"/>
    <n v="20"/>
    <n v="20"/>
    <x v="1322"/>
    <d v="2017-06-13T00:00:00"/>
    <n v="1"/>
    <m/>
    <m/>
  </r>
  <r>
    <x v="690"/>
    <x v="2533"/>
    <s v="17312-3"/>
    <n v="50"/>
    <n v="50"/>
    <x v="1322"/>
    <d v="2017-06-10T00:00:00"/>
    <n v="1"/>
    <m/>
    <s v="PARTS CAME LATE FROM CUSTOMER"/>
  </r>
  <r>
    <x v="436"/>
    <x v="500"/>
    <s v="17520-2"/>
    <n v="10"/>
    <n v="10"/>
    <x v="1323"/>
    <d v="2017-06-14T00:00:00"/>
    <n v="1"/>
    <m/>
    <m/>
  </r>
  <r>
    <x v="258"/>
    <x v="666"/>
    <s v="17520-1"/>
    <n v="45"/>
    <n v="45"/>
    <x v="1323"/>
    <d v="2017-06-14T00:00:00"/>
    <n v="1"/>
    <m/>
    <m/>
  </r>
  <r>
    <x v="90"/>
    <x v="777"/>
    <s v="17553-1"/>
    <n v="25"/>
    <n v="25"/>
    <x v="1323"/>
    <d v="2017-06-09T00:00:00"/>
    <n v="1"/>
    <m/>
    <m/>
  </r>
  <r>
    <x v="15"/>
    <x v="96"/>
    <s v="17623-1"/>
    <n v="1"/>
    <n v="1"/>
    <x v="1323"/>
    <d v="2017-06-15T00:00:00"/>
    <n v="1"/>
    <m/>
    <s v="6753"/>
  </r>
  <r>
    <x v="100"/>
    <x v="577"/>
    <s v="17488-3"/>
    <n v="500"/>
    <n v="500"/>
    <x v="1323"/>
    <d v="2017-06-07T00:00:00"/>
    <n v="1"/>
    <m/>
    <m/>
  </r>
  <r>
    <x v="356"/>
    <x v="2081"/>
    <s v="17561-1"/>
    <n v="30"/>
    <n v="30"/>
    <x v="1324"/>
    <d v="2017-06-13T00:00:00"/>
    <n v="1"/>
    <m/>
    <m/>
  </r>
  <r>
    <x v="328"/>
    <x v="2534"/>
    <s v="17607-1"/>
    <n v="6"/>
    <n v="6"/>
    <x v="1324"/>
    <d v="2017-06-09T00:00:00"/>
    <n v="1"/>
    <m/>
    <m/>
  </r>
  <r>
    <x v="7"/>
    <x v="329"/>
    <s v="17558-1"/>
    <n v="512"/>
    <n v="512"/>
    <x v="1324"/>
    <d v="2017-06-13T00:00:00"/>
    <n v="1"/>
    <m/>
    <m/>
  </r>
  <r>
    <x v="18"/>
    <x v="1031"/>
    <s v="17585-1"/>
    <n v="100"/>
    <n v="100"/>
    <x v="1324"/>
    <d v="2017-06-09T00:00:00"/>
    <n v="1"/>
    <m/>
    <m/>
  </r>
  <r>
    <x v="373"/>
    <x v="176"/>
    <s v="17514-1"/>
    <n v="60"/>
    <n v="60"/>
    <x v="1325"/>
    <d v="2017-06-09T00:00:00"/>
    <n v="1"/>
    <m/>
    <m/>
  </r>
  <r>
    <x v="373"/>
    <x v="465"/>
    <s v="17513-1"/>
    <n v="60"/>
    <n v="60"/>
    <x v="1325"/>
    <d v="2017-06-09T00:00:00"/>
    <n v="1"/>
    <m/>
    <m/>
  </r>
  <r>
    <x v="373"/>
    <x v="2219"/>
    <s v="17515-1"/>
    <n v="60"/>
    <n v="60"/>
    <x v="1325"/>
    <d v="2017-06-09T00:00:00"/>
    <n v="1"/>
    <m/>
    <m/>
  </r>
  <r>
    <x v="217"/>
    <x v="2535"/>
    <s v="17577-1"/>
    <n v="30"/>
    <n v="30"/>
    <x v="1326"/>
    <d v="2017-06-12T00:00:00"/>
    <n v="1"/>
    <m/>
    <m/>
  </r>
  <r>
    <x v="8"/>
    <x v="313"/>
    <s v="17554-1"/>
    <n v="200"/>
    <n v="200"/>
    <x v="1326"/>
    <d v="2017-06-13T00:00:00"/>
    <n v="1"/>
    <m/>
    <m/>
  </r>
  <r>
    <x v="8"/>
    <x v="658"/>
    <s v="2"/>
    <n v="200"/>
    <n v="200"/>
    <x v="1326"/>
    <d v="2017-06-13T00:00:00"/>
    <n v="1"/>
    <m/>
    <m/>
  </r>
  <r>
    <x v="551"/>
    <x v="2527"/>
    <s v="17537-4"/>
    <n v="95"/>
    <n v="95"/>
    <x v="1326"/>
    <d v="2017-06-30T00:00:00"/>
    <n v="1"/>
    <m/>
    <m/>
  </r>
  <r>
    <x v="15"/>
    <x v="562"/>
    <s v="17393-1"/>
    <n v="5"/>
    <n v="5"/>
    <x v="1326"/>
    <d v="2017-06-16T00:00:00"/>
    <n v="1"/>
    <m/>
    <m/>
  </r>
  <r>
    <x v="15"/>
    <x v="52"/>
    <s v="17519-4"/>
    <n v="5"/>
    <n v="5"/>
    <x v="1326"/>
    <d v="2017-06-14T00:00:00"/>
    <n v="1"/>
    <m/>
    <m/>
  </r>
  <r>
    <x v="620"/>
    <x v="2343"/>
    <s v="17610-1"/>
    <n v="10"/>
    <n v="10"/>
    <x v="1326"/>
    <d v="2017-06-12T00:00:00"/>
    <n v="1"/>
    <m/>
    <m/>
  </r>
  <r>
    <x v="7"/>
    <x v="592"/>
    <s v="17575-1"/>
    <n v="50"/>
    <n v="50"/>
    <x v="1327"/>
    <d v="2017-06-15T00:00:00"/>
    <n v="1"/>
    <m/>
    <m/>
  </r>
  <r>
    <x v="8"/>
    <x v="138"/>
    <s v="17563-1"/>
    <n v="300"/>
    <n v="300"/>
    <x v="1327"/>
    <d v="2017-06-15T00:00:00"/>
    <n v="1"/>
    <m/>
    <m/>
  </r>
  <r>
    <x v="8"/>
    <x v="1630"/>
    <s v="2"/>
    <n v="300"/>
    <n v="300"/>
    <x v="1327"/>
    <d v="2017-06-15T00:00:00"/>
    <n v="1"/>
    <m/>
    <m/>
  </r>
  <r>
    <x v="8"/>
    <x v="70"/>
    <s v="3"/>
    <n v="300"/>
    <n v="300"/>
    <x v="1327"/>
    <d v="2017-06-15T00:00:00"/>
    <n v="1"/>
    <m/>
    <m/>
  </r>
  <r>
    <x v="8"/>
    <x v="69"/>
    <s v="4"/>
    <n v="300"/>
    <n v="300"/>
    <x v="1327"/>
    <d v="2017-06-15T00:00:00"/>
    <n v="1"/>
    <m/>
    <m/>
  </r>
  <r>
    <x v="197"/>
    <x v="636"/>
    <s v="17559-1"/>
    <n v="250"/>
    <n v="250"/>
    <x v="1327"/>
    <d v="2017-06-15T00:00:00"/>
    <n v="1"/>
    <m/>
    <m/>
  </r>
  <r>
    <x v="53"/>
    <x v="928"/>
    <s v="17605-1"/>
    <n v="100"/>
    <n v="100"/>
    <x v="1327"/>
    <d v="2017-06-14T00:00:00"/>
    <n v="1"/>
    <m/>
    <m/>
  </r>
  <r>
    <x v="590"/>
    <x v="1222"/>
    <s v="17510-3"/>
    <n v="51"/>
    <n v="51"/>
    <x v="1327"/>
    <d v="2017-06-14T00:00:00"/>
    <n v="1"/>
    <m/>
    <m/>
  </r>
  <r>
    <x v="159"/>
    <x v="2536"/>
    <s v="17606-1"/>
    <n v="5"/>
    <n v="5"/>
    <x v="1328"/>
    <d v="2017-06-19T00:00:00"/>
    <n v="1"/>
    <m/>
    <m/>
  </r>
  <r>
    <x v="18"/>
    <x v="662"/>
    <s v="17585-2"/>
    <n v="25"/>
    <n v="25"/>
    <x v="1328"/>
    <d v="2017-06-16T00:00:00"/>
    <n v="1"/>
    <m/>
    <m/>
  </r>
  <r>
    <x v="18"/>
    <x v="1416"/>
    <s v="17588-1"/>
    <n v="300"/>
    <n v="300"/>
    <x v="1328"/>
    <d v="2017-06-21T00:00:00"/>
    <n v="1"/>
    <m/>
    <m/>
  </r>
  <r>
    <x v="18"/>
    <x v="1686"/>
    <s v="17582-1"/>
    <n v="50"/>
    <n v="50"/>
    <x v="1328"/>
    <d v="2017-06-16T00:00:00"/>
    <n v="1"/>
    <m/>
    <m/>
  </r>
  <r>
    <x v="18"/>
    <x v="711"/>
    <s v="17420-2"/>
    <n v="500"/>
    <n v="500"/>
    <x v="1328"/>
    <d v="2017-06-19T00:00:00"/>
    <n v="1"/>
    <m/>
    <m/>
  </r>
  <r>
    <x v="15"/>
    <x v="2206"/>
    <s v="17587-2"/>
    <n v="25"/>
    <n v="25"/>
    <x v="1328"/>
    <d v="2017-06-19T00:00:00"/>
    <n v="1"/>
    <m/>
    <m/>
  </r>
  <r>
    <x v="359"/>
    <x v="2166"/>
    <s v="15157-4"/>
    <n v="50"/>
    <n v="50"/>
    <x v="1328"/>
    <d v="2017-06-15T00:00:00"/>
    <n v="1"/>
    <m/>
    <m/>
  </r>
  <r>
    <x v="487"/>
    <x v="2514"/>
    <s v="17571-3"/>
    <n v="30"/>
    <n v="30"/>
    <x v="1328"/>
    <d v="2017-06-16T00:00:00"/>
    <n v="1"/>
    <m/>
    <m/>
  </r>
  <r>
    <x v="665"/>
    <x v="2537"/>
    <s v="17565-3"/>
    <n v="5"/>
    <n v="5"/>
    <x v="1328"/>
    <d v="2017-06-19T00:00:00"/>
    <n v="1"/>
    <m/>
    <m/>
  </r>
  <r>
    <x v="625"/>
    <x v="2538"/>
    <s v="17560-3"/>
    <n v="100"/>
    <n v="100"/>
    <x v="1328"/>
    <d v="2017-06-19T00:00:00"/>
    <n v="1"/>
    <m/>
    <m/>
  </r>
  <r>
    <x v="9"/>
    <x v="361"/>
    <s v="17625-1"/>
    <n v="10"/>
    <n v="10"/>
    <x v="1328"/>
    <d v="2017-06-19T00:00:00"/>
    <n v="1"/>
    <m/>
    <m/>
  </r>
  <r>
    <x v="49"/>
    <x v="2539"/>
    <s v="17603-1"/>
    <n v="10"/>
    <n v="10"/>
    <x v="1328"/>
    <d v="2017-06-19T00:00:00"/>
    <n v="1"/>
    <m/>
    <m/>
  </r>
  <r>
    <x v="405"/>
    <x v="1541"/>
    <s v="17476-3"/>
    <n v="250"/>
    <n v="250"/>
    <x v="1326"/>
    <d v="2017-06-19T00:00:00"/>
    <n v="1"/>
    <m/>
    <m/>
  </r>
  <r>
    <x v="90"/>
    <x v="204"/>
    <s v="17372-1"/>
    <n v="20"/>
    <n v="20"/>
    <x v="1328"/>
    <d v="2017-06-14T00:00:00"/>
    <n v="1"/>
    <m/>
    <m/>
  </r>
  <r>
    <x v="15"/>
    <x v="562"/>
    <s v="17453-2"/>
    <n v="6"/>
    <n v="6"/>
    <x v="1329"/>
    <d v="2017-06-19T00:00:00"/>
    <n v="1"/>
    <m/>
    <m/>
  </r>
  <r>
    <x v="487"/>
    <x v="1255"/>
    <s v="17572-3"/>
    <n v="100"/>
    <n v="100"/>
    <x v="1329"/>
    <d v="2017-06-19T00:00:00"/>
    <n v="1"/>
    <m/>
    <m/>
  </r>
  <r>
    <x v="4"/>
    <x v="736"/>
    <s v="17533-1"/>
    <n v="200"/>
    <n v="224"/>
    <x v="1329"/>
    <d v="2017-06-09T00:00:00"/>
    <n v="0"/>
    <m/>
    <s v="CAME LATE FROM OUT SOURCE"/>
  </r>
  <r>
    <x v="116"/>
    <x v="274"/>
    <s v="17600-1"/>
    <n v="200"/>
    <n v="200"/>
    <x v="1330"/>
    <d v="2017-06-20T00:00:00"/>
    <n v="1"/>
    <m/>
    <m/>
  </r>
  <r>
    <x v="15"/>
    <x v="562"/>
    <s v="17443-1"/>
    <n v="5"/>
    <n v="5"/>
    <x v="1330"/>
    <d v="2017-06-20T00:00:00"/>
    <n v="1"/>
    <m/>
    <m/>
  </r>
  <r>
    <x v="691"/>
    <x v="1506"/>
    <s v="17609-1"/>
    <n v="10"/>
    <n v="10"/>
    <x v="1330"/>
    <d v="2017-06-20T00:00:00"/>
    <n v="1"/>
    <m/>
    <m/>
  </r>
  <r>
    <x v="95"/>
    <x v="2540"/>
    <s v="17217-4"/>
    <n v="150"/>
    <n v="150"/>
    <x v="1330"/>
    <d v="2017-06-23T00:00:00"/>
    <n v="1"/>
    <m/>
    <m/>
  </r>
  <r>
    <x v="576"/>
    <x v="2541"/>
    <s v="17638-1"/>
    <n v="10"/>
    <n v="10"/>
    <x v="1330"/>
    <d v="2017-06-19T00:00:00"/>
    <n v="1"/>
    <m/>
    <m/>
  </r>
  <r>
    <x v="576"/>
    <x v="2542"/>
    <s v="2"/>
    <n v="10"/>
    <n v="10"/>
    <x v="1330"/>
    <d v="2017-06-19T00:00:00"/>
    <n v="1"/>
    <m/>
    <m/>
  </r>
  <r>
    <x v="405"/>
    <x v="2543"/>
    <s v="17541-1"/>
    <n v="250"/>
    <n v="250"/>
    <x v="1330"/>
    <d v="2017-06-22T00:00:00"/>
    <n v="1"/>
    <m/>
    <m/>
  </r>
  <r>
    <x v="44"/>
    <x v="2544"/>
    <s v="17628-1"/>
    <n v="50"/>
    <n v="50"/>
    <x v="1330"/>
    <d v="2017-06-29T00:00:00"/>
    <n v="1"/>
    <m/>
    <m/>
  </r>
  <r>
    <x v="660"/>
    <x v="2545"/>
    <s v="17562-3"/>
    <n v="100"/>
    <n v="100"/>
    <x v="1331"/>
    <d v="2017-06-09T00:00:00"/>
    <n v="0"/>
    <m/>
    <m/>
  </r>
  <r>
    <x v="4"/>
    <x v="2546"/>
    <s v="17608-1"/>
    <n v="30"/>
    <n v="30"/>
    <x v="1332"/>
    <d v="2017-06-26T00:00:00"/>
    <n v="1"/>
    <m/>
    <m/>
  </r>
  <r>
    <x v="15"/>
    <x v="562"/>
    <s v="17479-1"/>
    <n v="6"/>
    <n v="6"/>
    <x v="1332"/>
    <d v="2017-06-28T00:00:00"/>
    <n v="1"/>
    <m/>
    <m/>
  </r>
  <r>
    <x v="15"/>
    <x v="858"/>
    <s v="17567-1"/>
    <n v="25"/>
    <n v="25"/>
    <x v="1332"/>
    <d v="2017-06-23T00:00:00"/>
    <n v="1"/>
    <m/>
    <m/>
  </r>
  <r>
    <x v="692"/>
    <x v="2547"/>
    <s v="17536-3"/>
    <n v="100"/>
    <n v="100"/>
    <x v="1332"/>
    <d v="2017-06-20T00:00:00"/>
    <n v="1"/>
    <m/>
    <m/>
  </r>
  <r>
    <x v="225"/>
    <x v="752"/>
    <s v="17586-3"/>
    <n v="700"/>
    <n v="200"/>
    <x v="1332"/>
    <d v="2017-06-27T00:00:00"/>
    <n v="1"/>
    <m/>
    <m/>
  </r>
  <r>
    <x v="210"/>
    <x v="2427"/>
    <s v="17617-2"/>
    <n v="50"/>
    <n v="50"/>
    <x v="1333"/>
    <d v="2017-06-27T00:00:00"/>
    <n v="1"/>
    <m/>
    <m/>
  </r>
  <r>
    <x v="356"/>
    <x v="1338"/>
    <s v="17583-1"/>
    <n v="14"/>
    <n v="14"/>
    <x v="1333"/>
    <d v="2017-06-27T00:00:00"/>
    <n v="1"/>
    <m/>
    <m/>
  </r>
  <r>
    <x v="620"/>
    <x v="2435"/>
    <s v="17619-1"/>
    <n v="2000"/>
    <n v="2000"/>
    <x v="1333"/>
    <d v="2017-06-24T00:00:00"/>
    <n v="1"/>
    <m/>
    <m/>
  </r>
  <r>
    <x v="599"/>
    <x v="2266"/>
    <s v="17523-3-1"/>
    <n v="24"/>
    <n v="24"/>
    <x v="1334"/>
    <d v="2017-06-27T00:00:00"/>
    <n v="1"/>
    <m/>
    <m/>
  </r>
  <r>
    <x v="90"/>
    <x v="1358"/>
    <s v="17671-1"/>
    <n v="350"/>
    <n v="350"/>
    <x v="1334"/>
    <d v="2017-06-28T00:00:00"/>
    <n v="1"/>
    <m/>
    <m/>
  </r>
  <r>
    <x v="18"/>
    <x v="1473"/>
    <s v="17641-1"/>
    <n v="100"/>
    <n v="100"/>
    <x v="1334"/>
    <d v="2017-06-23T00:00:00"/>
    <n v="1"/>
    <m/>
    <m/>
  </r>
  <r>
    <x v="487"/>
    <x v="2496"/>
    <s v="17622-5"/>
    <n v="20"/>
    <n v="20"/>
    <x v="1334"/>
    <d v="2017-06-27T00:00:00"/>
    <n v="1"/>
    <m/>
    <m/>
  </r>
  <r>
    <x v="693"/>
    <x v="2548"/>
    <s v="17604-1"/>
    <n v="100"/>
    <n v="100"/>
    <x v="1334"/>
    <d v="2017-06-30T00:00:00"/>
    <n v="1"/>
    <m/>
    <m/>
  </r>
  <r>
    <x v="694"/>
    <x v="2549"/>
    <s v="17632-3"/>
    <n v="325"/>
    <n v="329"/>
    <x v="1334"/>
    <d v="2017-06-22T00:00:00"/>
    <n v="1"/>
    <m/>
    <m/>
  </r>
  <r>
    <x v="15"/>
    <x v="913"/>
    <s v="17666-1"/>
    <n v="8"/>
    <n v="8"/>
    <x v="1335"/>
    <d v="2017-07-07T00:00:00"/>
    <n v="1"/>
    <m/>
    <s v="MODIFICATION "/>
  </r>
  <r>
    <x v="520"/>
    <x v="2011"/>
    <s v="17568-1"/>
    <n v="24"/>
    <n v="24"/>
    <x v="1335"/>
    <d v="2017-06-26T00:00:00"/>
    <n v="1"/>
    <m/>
    <m/>
  </r>
  <r>
    <x v="225"/>
    <x v="752"/>
    <s v="17586-3-1"/>
    <n v="700"/>
    <n v="500"/>
    <x v="1335"/>
    <d v="2017-06-27T00:00:00"/>
    <n v="1"/>
    <m/>
    <m/>
  </r>
  <r>
    <x v="615"/>
    <x v="380"/>
    <s v="17526-3"/>
    <n v="100"/>
    <n v="100"/>
    <x v="1335"/>
    <d v="2017-06-09T00:00:00"/>
    <n v="0"/>
    <m/>
    <m/>
  </r>
  <r>
    <x v="554"/>
    <x v="2550"/>
    <s v="17627-3"/>
    <n v="1"/>
    <n v="1"/>
    <x v="1335"/>
    <d v="2017-06-27T00:00:00"/>
    <n v="1"/>
    <m/>
    <s v="SANPLE"/>
  </r>
  <r>
    <x v="90"/>
    <x v="2158"/>
    <s v="17410-1"/>
    <n v="25"/>
    <n v="25"/>
    <x v="1336"/>
    <d v="2017-06-30T00:00:00"/>
    <n v="1"/>
    <m/>
    <m/>
  </r>
  <r>
    <x v="53"/>
    <x v="1806"/>
    <s v="17602-1"/>
    <n v="25"/>
    <n v="25"/>
    <x v="1336"/>
    <d v="2017-06-28T00:00:00"/>
    <n v="1"/>
    <m/>
    <m/>
  </r>
  <r>
    <x v="53"/>
    <x v="1489"/>
    <s v="2"/>
    <n v="50"/>
    <n v="50"/>
    <x v="1336"/>
    <d v="2017-06-28T00:00:00"/>
    <n v="1"/>
    <m/>
    <m/>
  </r>
  <r>
    <x v="419"/>
    <x v="1624"/>
    <s v="17531-3"/>
    <n v="30"/>
    <n v="30"/>
    <x v="1336"/>
    <d v="2017-06-14T00:00:00"/>
    <n v="0"/>
    <m/>
    <m/>
  </r>
  <r>
    <x v="419"/>
    <x v="1623"/>
    <s v="6"/>
    <n v="35"/>
    <n v="35"/>
    <x v="1336"/>
    <d v="2017-06-14T00:00:00"/>
    <n v="0"/>
    <m/>
    <m/>
  </r>
  <r>
    <x v="49"/>
    <x v="911"/>
    <s v="17592-3"/>
    <n v="4"/>
    <n v="4"/>
    <x v="1336"/>
    <d v="2017-06-28T00:00:00"/>
    <n v="1"/>
    <m/>
    <m/>
  </r>
  <r>
    <x v="15"/>
    <x v="562"/>
    <s v="17556-1"/>
    <n v="7"/>
    <n v="7"/>
    <x v="1336"/>
    <d v="2017-06-30T00:00:00"/>
    <n v="1"/>
    <m/>
    <m/>
  </r>
  <r>
    <x v="18"/>
    <x v="2118"/>
    <s v="17611-1"/>
    <n v="500"/>
    <n v="500"/>
    <x v="1336"/>
    <d v="2017-06-28T00:00:00"/>
    <n v="1"/>
    <m/>
    <m/>
  </r>
  <r>
    <x v="567"/>
    <x v="2551"/>
    <s v="17557-1"/>
    <n v="4"/>
    <n v="4"/>
    <x v="1336"/>
    <d v="2017-06-30T00:00:00"/>
    <n v="1"/>
    <m/>
    <s v="MATERIL FROM CUSTOMER CAME LATE"/>
  </r>
  <r>
    <x v="15"/>
    <x v="556"/>
    <s v="17447-2"/>
    <n v="5"/>
    <n v="5"/>
    <x v="1337"/>
    <d v="2017-07-03T00:00:00"/>
    <n v="1"/>
    <m/>
    <m/>
  </r>
  <r>
    <x v="63"/>
    <x v="649"/>
    <s v="17642-1"/>
    <n v="600"/>
    <n v="600"/>
    <x v="1337"/>
    <d v="2017-06-27T00:00:00"/>
    <n v="1"/>
    <m/>
    <m/>
  </r>
  <r>
    <x v="53"/>
    <x v="932"/>
    <s v="17602-3"/>
    <n v="100"/>
    <n v="100"/>
    <x v="1337"/>
    <d v="2017-06-28T00:00:00"/>
    <n v="1"/>
    <m/>
    <m/>
  </r>
  <r>
    <x v="53"/>
    <x v="939"/>
    <s v="4"/>
    <n v="25"/>
    <n v="25"/>
    <x v="1337"/>
    <d v="2017-06-28T00:00:00"/>
    <n v="1"/>
    <m/>
    <m/>
  </r>
  <r>
    <x v="53"/>
    <x v="215"/>
    <s v="5"/>
    <n v="75"/>
    <n v="75"/>
    <x v="1337"/>
    <d v="2017-06-28T00:00:00"/>
    <n v="1"/>
    <m/>
    <m/>
  </r>
  <r>
    <x v="18"/>
    <x v="86"/>
    <s v="17620-1"/>
    <n v="50"/>
    <n v="50"/>
    <x v="1337"/>
    <d v="2017-06-29T00:00:00"/>
    <n v="1"/>
    <m/>
    <m/>
  </r>
  <r>
    <x v="139"/>
    <x v="261"/>
    <s v="17382-1"/>
    <n v="10"/>
    <n v="10"/>
    <x v="1337"/>
    <d v="2017-06-29T00:00:00"/>
    <n v="1"/>
    <m/>
    <m/>
  </r>
  <r>
    <x v="665"/>
    <x v="2463"/>
    <s v="17589-3"/>
    <n v="10"/>
    <n v="10"/>
    <x v="1338"/>
    <d v="2017-06-29T00:00:00"/>
    <n v="1"/>
    <m/>
    <m/>
  </r>
  <r>
    <x v="41"/>
    <x v="964"/>
    <s v="17576-3"/>
    <n v="25"/>
    <n v="25"/>
    <x v="1338"/>
    <d v="2017-06-27T00:00:00"/>
    <n v="1"/>
    <m/>
    <s v="CUSTOMER APROVE COMP LATE"/>
  </r>
  <r>
    <x v="63"/>
    <x v="565"/>
    <s v="17643-1"/>
    <n v="600"/>
    <n v="600"/>
    <x v="1338"/>
    <d v="2017-07-03T00:00:00"/>
    <n v="1"/>
    <m/>
    <m/>
  </r>
  <r>
    <x v="136"/>
    <x v="600"/>
    <s v="17626-1"/>
    <n v="25"/>
    <n v="25"/>
    <x v="1338"/>
    <d v="2017-07-03T00:00:00"/>
    <n v="1"/>
    <m/>
    <m/>
  </r>
  <r>
    <x v="15"/>
    <x v="182"/>
    <s v="17453-1"/>
    <n v="10"/>
    <n v="10"/>
    <x v="1338"/>
    <d v="2017-07-05T00:00:00"/>
    <n v="1"/>
    <m/>
    <m/>
  </r>
  <r>
    <x v="156"/>
    <x v="631"/>
    <s v="17645-1"/>
    <n v="50"/>
    <n v="50"/>
    <x v="1338"/>
    <d v="2017-06-28T00:00:00"/>
    <n v="1"/>
    <m/>
    <m/>
  </r>
  <r>
    <x v="487"/>
    <x v="2507"/>
    <s v="17573-3"/>
    <n v="50"/>
    <n v="50"/>
    <x v="1338"/>
    <d v="2017-06-28T00:00:00"/>
    <n v="1"/>
    <m/>
    <m/>
  </r>
  <r>
    <x v="8"/>
    <x v="2552"/>
    <s v="17613-1"/>
    <n v="300"/>
    <n v="300"/>
    <x v="1338"/>
    <d v="2017-07-03T00:00:00"/>
    <n v="1"/>
    <m/>
    <m/>
  </r>
  <r>
    <x v="15"/>
    <x v="562"/>
    <s v="17478-1"/>
    <n v="6"/>
    <n v="6"/>
    <x v="1339"/>
    <d v="2017-07-07T00:00:00"/>
    <n v="1"/>
    <m/>
    <m/>
  </r>
  <r>
    <x v="15"/>
    <x v="57"/>
    <s v="17521-1"/>
    <n v="25"/>
    <n v="25"/>
    <x v="1339"/>
    <d v="2017-07-07T00:00:00"/>
    <n v="1"/>
    <m/>
    <m/>
  </r>
  <r>
    <x v="53"/>
    <x v="2260"/>
    <s v="17629-1"/>
    <n v="100"/>
    <n v="100"/>
    <x v="1339"/>
    <d v="2017-07-05T00:00:00"/>
    <n v="1"/>
    <m/>
    <m/>
  </r>
  <r>
    <x v="593"/>
    <x v="2553"/>
    <s v="17640-5"/>
    <n v="100"/>
    <n v="100"/>
    <x v="1339"/>
    <d v="2017-06-30T00:00:00"/>
    <n v="1"/>
    <m/>
    <m/>
  </r>
  <r>
    <x v="162"/>
    <x v="192"/>
    <s v="17661-3"/>
    <n v="60"/>
    <n v="60"/>
    <x v="1340"/>
    <d v="2017-07-14T00:00:00"/>
    <n v="1"/>
    <m/>
    <m/>
  </r>
  <r>
    <x v="664"/>
    <x v="1645"/>
    <s v="17648-2"/>
    <n v="4000"/>
    <n v="4000"/>
    <x v="1340"/>
    <d v="2017-07-03T00:00:00"/>
    <n v="1"/>
    <m/>
    <m/>
  </r>
  <r>
    <x v="63"/>
    <x v="214"/>
    <s v="17633-1"/>
    <n v="15000"/>
    <n v="15020"/>
    <x v="1341"/>
    <d v="2017-07-10T00:00:00"/>
    <n v="1"/>
    <m/>
    <m/>
  </r>
  <r>
    <x v="15"/>
    <x v="52"/>
    <s v="17521-1"/>
    <n v="5"/>
    <n v="5"/>
    <x v="1341"/>
    <d v="2017-07-12T00:00:00"/>
    <n v="1"/>
    <m/>
    <m/>
  </r>
  <r>
    <x v="487"/>
    <x v="2496"/>
    <s v="17639-3"/>
    <n v="50"/>
    <n v="50"/>
    <x v="1341"/>
    <d v="2017-07-21T00:00:00"/>
    <n v="1"/>
    <m/>
    <m/>
  </r>
  <r>
    <x v="291"/>
    <x v="89"/>
    <s v="17612-3"/>
    <n v="200"/>
    <n v="200"/>
    <x v="1341"/>
    <d v="2017-07-05T00:00:00"/>
    <n v="1"/>
    <m/>
    <m/>
  </r>
  <r>
    <x v="53"/>
    <x v="215"/>
    <s v="17649-1"/>
    <n v="75"/>
    <n v="75"/>
    <x v="1342"/>
    <d v="2017-07-10T00:00:00"/>
    <n v="1"/>
    <m/>
    <m/>
  </r>
  <r>
    <x v="360"/>
    <x v="1759"/>
    <s v="17497-1"/>
    <n v="5"/>
    <n v="5"/>
    <x v="1342"/>
    <d v="2017-07-10T00:00:00"/>
    <n v="1"/>
    <m/>
    <m/>
  </r>
  <r>
    <x v="695"/>
    <x v="2554"/>
    <s v="17668-1"/>
    <n v="5"/>
    <n v="5"/>
    <x v="1342"/>
    <d v="2017-07-07T00:00:00"/>
    <n v="1"/>
    <m/>
    <m/>
  </r>
  <r>
    <x v="33"/>
    <x v="1513"/>
    <s v="17663-1"/>
    <n v="256"/>
    <n v="256"/>
    <x v="1343"/>
    <d v="2017-07-11T00:00:00"/>
    <n v="1"/>
    <m/>
    <m/>
  </r>
  <r>
    <x v="33"/>
    <x v="1917"/>
    <s v="2"/>
    <n v="400"/>
    <n v="400"/>
    <x v="1343"/>
    <d v="2017-07-11T00:00:00"/>
    <n v="1"/>
    <m/>
    <m/>
  </r>
  <r>
    <x v="33"/>
    <x v="1897"/>
    <s v="3"/>
    <n v="408"/>
    <n v="408"/>
    <x v="1343"/>
    <d v="2017-07-11T00:00:00"/>
    <n v="1"/>
    <m/>
    <m/>
  </r>
  <r>
    <x v="15"/>
    <x v="562"/>
    <s v="17542-1"/>
    <n v="5"/>
    <n v="5"/>
    <x v="1343"/>
    <d v="2017-07-11T00:00:00"/>
    <n v="1"/>
    <m/>
    <m/>
  </r>
  <r>
    <x v="405"/>
    <x v="1541"/>
    <s v="17476-4"/>
    <n v="250"/>
    <n v="250"/>
    <x v="1343"/>
    <d v="2017-07-20T00:00:00"/>
    <n v="1"/>
    <m/>
    <m/>
  </r>
  <r>
    <x v="360"/>
    <x v="1347"/>
    <s v="17437-1"/>
    <n v="400"/>
    <n v="400"/>
    <x v="1344"/>
    <d v="2017-07-17T00:00:00"/>
    <n v="1"/>
    <m/>
    <m/>
  </r>
  <r>
    <x v="658"/>
    <x v="307"/>
    <s v="17634-1"/>
    <n v="250"/>
    <n v="250"/>
    <x v="1344"/>
    <d v="2017-07-14T00:00:00"/>
    <n v="1"/>
    <m/>
    <m/>
  </r>
  <r>
    <x v="258"/>
    <x v="666"/>
    <s v="17630-1"/>
    <n v="100"/>
    <n v="100"/>
    <x v="1344"/>
    <d v="2017-07-14T00:00:00"/>
    <n v="1"/>
    <m/>
    <m/>
  </r>
  <r>
    <x v="487"/>
    <x v="2555"/>
    <s v="17622-6"/>
    <n v="15"/>
    <n v="15"/>
    <x v="1344"/>
    <d v="2017-07-14T00:00:00"/>
    <n v="1"/>
    <m/>
    <m/>
  </r>
  <r>
    <x v="167"/>
    <x v="448"/>
    <s v="17654-1"/>
    <n v="60"/>
    <n v="60"/>
    <x v="1344"/>
    <d v="2017-07-11T00:00:00"/>
    <n v="1"/>
    <m/>
    <m/>
  </r>
  <r>
    <x v="593"/>
    <x v="2556"/>
    <s v="17640-3"/>
    <n v="100"/>
    <n v="60"/>
    <x v="1344"/>
    <d v="2017-07-11T00:00:00"/>
    <n v="1"/>
    <m/>
    <s v="LONG LEAD PARTS"/>
  </r>
  <r>
    <x v="487"/>
    <x v="2314"/>
    <s v="17622-7"/>
    <n v="100"/>
    <n v="100"/>
    <x v="1344"/>
    <d v="2017-07-14T00:00:00"/>
    <n v="1"/>
    <m/>
    <m/>
  </r>
  <r>
    <x v="4"/>
    <x v="6"/>
    <s v="17660-1"/>
    <n v="100"/>
    <n v="105"/>
    <x v="1344"/>
    <d v="2017-07-18T00:00:00"/>
    <n v="1"/>
    <m/>
    <m/>
  </r>
  <r>
    <x v="635"/>
    <x v="2557"/>
    <s v="17706-2"/>
    <n v="10"/>
    <n v="4"/>
    <x v="1345"/>
    <d v="2017-07-10T00:00:00"/>
    <n v="1"/>
    <m/>
    <s v="CUSTOMER DID NOT SUPPLY ENOUGH PART"/>
  </r>
  <r>
    <x v="487"/>
    <x v="2458"/>
    <s v="17635-3"/>
    <n v="25"/>
    <n v="25"/>
    <x v="1345"/>
    <d v="2017-07-13T00:00:00"/>
    <n v="1"/>
    <m/>
    <m/>
  </r>
  <r>
    <x v="15"/>
    <x v="52"/>
    <s v="17616-1"/>
    <n v="5"/>
    <n v="5"/>
    <x v="1345"/>
    <d v="2017-07-13T00:00:00"/>
    <n v="1"/>
    <m/>
    <m/>
  </r>
  <r>
    <x v="696"/>
    <x v="2558"/>
    <s v="17693-1"/>
    <n v="4"/>
    <n v="4"/>
    <x v="1345"/>
    <d v="2017-07-14T00:00:00"/>
    <n v="1"/>
    <m/>
    <m/>
  </r>
  <r>
    <x v="696"/>
    <x v="618"/>
    <s v="2"/>
    <n v="8"/>
    <n v="8"/>
    <x v="1345"/>
    <d v="2017-07-14T00:00:00"/>
    <n v="1"/>
    <m/>
    <m/>
  </r>
  <r>
    <x v="692"/>
    <x v="2019"/>
    <s v="17590-3"/>
    <n v="600"/>
    <n v="594"/>
    <x v="1346"/>
    <d v="2017-07-06T00:00:00"/>
    <n v="1"/>
    <m/>
    <s v="OK WITH SHORT SHIP, CUSTOMER EXPEDITED"/>
  </r>
  <r>
    <x v="494"/>
    <x v="2559"/>
    <s v="17615-3"/>
    <n v="10"/>
    <n v="10"/>
    <x v="1346"/>
    <d v="2017-07-12T00:00:00"/>
    <n v="1"/>
    <m/>
    <m/>
  </r>
  <r>
    <x v="494"/>
    <x v="2375"/>
    <m/>
    <n v="10"/>
    <n v="10"/>
    <x v="1346"/>
    <d v="2017-07-12T00:00:00"/>
    <n v="1"/>
    <m/>
    <m/>
  </r>
  <r>
    <x v="554"/>
    <x v="2550"/>
    <s v="17627-3"/>
    <n v="50"/>
    <n v="50"/>
    <x v="1346"/>
    <d v="2017-07-15T00:00:00"/>
    <n v="1"/>
    <m/>
    <s v="APROVAL CAME LATE"/>
  </r>
  <r>
    <x v="162"/>
    <x v="1276"/>
    <s v="17651-3"/>
    <n v="5"/>
    <n v="5"/>
    <x v="1346"/>
    <d v="2017-07-12T00:00:00"/>
    <n v="1"/>
    <m/>
    <m/>
  </r>
  <r>
    <x v="140"/>
    <x v="347"/>
    <s v="17624-2"/>
    <n v="444"/>
    <n v="444"/>
    <x v="1346"/>
    <d v="2017-07-15T00:00:00"/>
    <n v="1"/>
    <m/>
    <m/>
  </r>
  <r>
    <x v="140"/>
    <x v="714"/>
    <s v="3"/>
    <n v="15"/>
    <n v="15"/>
    <x v="1346"/>
    <d v="2017-07-15T00:00:00"/>
    <n v="1"/>
    <m/>
    <m/>
  </r>
  <r>
    <x v="46"/>
    <x v="950"/>
    <s v="17680-1"/>
    <n v="10"/>
    <n v="10"/>
    <x v="1347"/>
    <d v="2017-07-17T00:00:00"/>
    <n v="1"/>
    <m/>
    <m/>
  </r>
  <r>
    <x v="16"/>
    <x v="402"/>
    <s v="17555-1"/>
    <n v="10"/>
    <n v="10"/>
    <x v="1348"/>
    <d v="2017-07-17T00:00:00"/>
    <n v="1"/>
    <m/>
    <m/>
  </r>
  <r>
    <x v="90"/>
    <x v="204"/>
    <s v="17552-1"/>
    <n v="127"/>
    <n v="127"/>
    <x v="1348"/>
    <d v="2017-07-20T00:00:00"/>
    <n v="1"/>
    <m/>
    <m/>
  </r>
  <r>
    <x v="90"/>
    <x v="229"/>
    <s v="17719-1"/>
    <n v="400"/>
    <n v="400"/>
    <x v="1347"/>
    <d v="2017-07-20T00:00:00"/>
    <n v="1"/>
    <m/>
    <m/>
  </r>
  <r>
    <x v="23"/>
    <x v="38"/>
    <s v="17516-3"/>
    <n v="25"/>
    <n v="25"/>
    <x v="1347"/>
    <d v="2017-07-15T00:00:00"/>
    <n v="1"/>
    <m/>
    <m/>
  </r>
  <r>
    <x v="593"/>
    <x v="2560"/>
    <s v="17659-2"/>
    <n v="100"/>
    <n v="35"/>
    <x v="1347"/>
    <d v="2017-07-12T00:00:00"/>
    <n v="1"/>
    <m/>
    <m/>
  </r>
  <r>
    <x v="697"/>
    <x v="2435"/>
    <s v="17652-1"/>
    <n v="5000"/>
    <n v="5000"/>
    <x v="1347"/>
    <d v="2017-07-15T00:00:00"/>
    <n v="1"/>
    <m/>
    <m/>
  </r>
  <r>
    <x v="697"/>
    <x v="2435"/>
    <s v="17700-1"/>
    <n v="20"/>
    <n v="20"/>
    <x v="1347"/>
    <d v="2017-07-18T00:00:00"/>
    <n v="1"/>
    <m/>
    <m/>
  </r>
  <r>
    <x v="162"/>
    <x v="984"/>
    <s v="17677-2"/>
    <n v="25"/>
    <n v="25"/>
    <x v="1348"/>
    <d v="2017-07-19T00:00:00"/>
    <n v="1"/>
    <m/>
    <m/>
  </r>
  <r>
    <x v="698"/>
    <x v="2561"/>
    <s v="17675-3"/>
    <n v="65"/>
    <n v="65"/>
    <x v="1348"/>
    <d v="2017-07-19T00:00:00"/>
    <n v="1"/>
    <m/>
    <m/>
  </r>
  <r>
    <x v="162"/>
    <x v="2076"/>
    <s v="17678-2"/>
    <n v="25"/>
    <n v="25"/>
    <x v="1348"/>
    <d v="2017-07-19T00:00:00"/>
    <n v="1"/>
    <m/>
    <m/>
  </r>
  <r>
    <x v="699"/>
    <x v="2562"/>
    <s v="17676-1"/>
    <n v="10000"/>
    <n v="10000"/>
    <x v="1348"/>
    <d v="2017-07-14T00:00:00"/>
    <n v="1"/>
    <m/>
    <m/>
  </r>
  <r>
    <x v="700"/>
    <x v="465"/>
    <s v="175132"/>
    <n v="60"/>
    <n v="60"/>
    <x v="1349"/>
    <d v="2017-07-18T00:00:00"/>
    <n v="1"/>
    <m/>
    <m/>
  </r>
  <r>
    <x v="700"/>
    <x v="176"/>
    <s v="17514-2"/>
    <n v="60"/>
    <n v="60"/>
    <x v="1349"/>
    <d v="2017-07-18T00:00:00"/>
    <n v="1"/>
    <m/>
    <m/>
  </r>
  <r>
    <x v="700"/>
    <x v="2219"/>
    <s v="17515-2"/>
    <n v="60"/>
    <n v="60"/>
    <x v="1350"/>
    <d v="2017-07-18T00:00:00"/>
    <n v="1"/>
    <m/>
    <m/>
  </r>
  <r>
    <x v="25"/>
    <x v="287"/>
    <s v="17282-4"/>
    <n v="50"/>
    <n v="50"/>
    <x v="1349"/>
    <d v="2017-07-19T00:00:00"/>
    <n v="1"/>
    <m/>
    <m/>
  </r>
  <r>
    <x v="123"/>
    <x v="185"/>
    <s v="17714-1"/>
    <n v="200"/>
    <n v="200"/>
    <x v="1349"/>
    <d v="2017-07-18T00:00:00"/>
    <n v="1"/>
    <m/>
    <m/>
  </r>
  <r>
    <x v="35"/>
    <x v="1942"/>
    <s v="17711-1"/>
    <n v="6"/>
    <n v="6"/>
    <x v="1349"/>
    <d v="2017-07-20T00:00:00"/>
    <n v="1"/>
    <m/>
    <m/>
  </r>
  <r>
    <x v="225"/>
    <x v="752"/>
    <s v="17685-3"/>
    <n v="700"/>
    <n v="274"/>
    <x v="1349"/>
    <d v="2017-07-27T00:00:00"/>
    <n v="1"/>
    <m/>
    <m/>
  </r>
  <r>
    <x v="15"/>
    <x v="692"/>
    <s v="17694-1"/>
    <n v="1"/>
    <n v="1"/>
    <x v="1349"/>
    <d v="2017-07-19T00:00:00"/>
    <n v="1"/>
    <m/>
    <m/>
  </r>
  <r>
    <x v="599"/>
    <x v="2266"/>
    <s v="17549-1"/>
    <n v="24"/>
    <n v="21"/>
    <x v="1349"/>
    <d v="2017-07-19T00:00:00"/>
    <n v="1"/>
    <m/>
    <m/>
  </r>
  <r>
    <x v="701"/>
    <x v="2563"/>
    <s v="17698-2"/>
    <n v="3"/>
    <n v="3"/>
    <x v="1350"/>
    <d v="2017-07-24T00:00:00"/>
    <n v="1"/>
    <m/>
    <m/>
  </r>
  <r>
    <x v="15"/>
    <x v="2564"/>
    <s v="17695-3"/>
    <n v="25"/>
    <n v="25"/>
    <x v="1350"/>
    <d v="2017-07-18T00:00:00"/>
    <n v="1"/>
    <m/>
    <m/>
  </r>
  <r>
    <x v="291"/>
    <x v="50"/>
    <s v="17673-3"/>
    <n v="100"/>
    <n v="100"/>
    <x v="1350"/>
    <d v="2017-07-20T00:00:00"/>
    <n v="1"/>
    <m/>
    <m/>
  </r>
  <r>
    <x v="15"/>
    <x v="556"/>
    <s v="17584-2"/>
    <n v="5"/>
    <n v="5"/>
    <x v="1350"/>
    <d v="2017-07-27T00:00:00"/>
    <n v="1"/>
    <m/>
    <m/>
  </r>
  <r>
    <x v="15"/>
    <x v="223"/>
    <s v="1"/>
    <n v="5"/>
    <n v="5"/>
    <x v="1350"/>
    <d v="2017-07-27T00:00:00"/>
    <n v="1"/>
    <m/>
    <m/>
  </r>
  <r>
    <x v="15"/>
    <x v="562"/>
    <s v="3"/>
    <n v="6"/>
    <n v="6"/>
    <x v="1351"/>
    <d v="2017-07-27T00:00:00"/>
    <n v="1"/>
    <m/>
    <m/>
  </r>
  <r>
    <x v="53"/>
    <x v="939"/>
    <s v="17727-1"/>
    <n v="100"/>
    <n v="100"/>
    <x v="1351"/>
    <d v="2017-07-19T00:00:00"/>
    <n v="1"/>
    <m/>
    <m/>
  </r>
  <r>
    <x v="23"/>
    <x v="210"/>
    <s v="17644-2"/>
    <n v="5"/>
    <n v="5"/>
    <x v="1351"/>
    <d v="2017-07-19T00:00:00"/>
    <n v="1"/>
    <m/>
    <m/>
  </r>
  <r>
    <x v="546"/>
    <x v="2565"/>
    <s v="17650-3"/>
    <n v="4"/>
    <n v="4"/>
    <x v="1351"/>
    <d v="2017-07-19T00:00:00"/>
    <n v="1"/>
    <m/>
    <s v="CUSTOMER DID NOT CALL BACK ON TIME"/>
  </r>
  <r>
    <x v="599"/>
    <x v="96"/>
    <s v="17731-1"/>
    <n v="3"/>
    <n v="3"/>
    <x v="1351"/>
    <d v="2017-07-21T00:00:00"/>
    <n v="1"/>
    <m/>
    <s v="7680L ASSY"/>
  </r>
  <r>
    <x v="15"/>
    <x v="2566"/>
    <s v="17728-3"/>
    <n v="24"/>
    <n v="24"/>
    <x v="1351"/>
    <d v="2017-07-19T00:00:00"/>
    <n v="1"/>
    <m/>
    <m/>
  </r>
  <r>
    <x v="702"/>
    <x v="2567"/>
    <s v="17618-2"/>
    <n v="25"/>
    <n v="25"/>
    <x v="1352"/>
    <d v="2017-07-26T00:00:00"/>
    <n v="1"/>
    <m/>
    <m/>
  </r>
  <r>
    <x v="182"/>
    <x v="633"/>
    <s v="17657-3"/>
    <n v="150"/>
    <n v="150"/>
    <x v="1353"/>
    <d v="2017-07-28T00:00:00"/>
    <n v="1"/>
    <m/>
    <m/>
  </r>
  <r>
    <x v="15"/>
    <x v="57"/>
    <s v="17667-1"/>
    <n v="9"/>
    <n v="9"/>
    <x v="1353"/>
    <d v="2017-07-27T00:00:00"/>
    <n v="1"/>
    <m/>
    <m/>
  </r>
  <r>
    <x v="316"/>
    <x v="346"/>
    <s v="17702-1"/>
    <n v="100"/>
    <n v="100"/>
    <x v="1353"/>
    <d v="2017-07-24T00:00:00"/>
    <n v="1"/>
    <m/>
    <m/>
  </r>
  <r>
    <x v="379"/>
    <x v="1666"/>
    <s v="17414-3"/>
    <n v="25"/>
    <n v="25"/>
    <x v="1353"/>
    <d v="2017-05-15T00:00:00"/>
    <n v="1"/>
    <m/>
    <s v="LONG LEAD PARTS"/>
  </r>
  <r>
    <x v="53"/>
    <x v="1806"/>
    <s v="17669-3"/>
    <n v="50"/>
    <n v="34"/>
    <x v="1353"/>
    <d v="2017-07-22T00:00:00"/>
    <n v="1"/>
    <m/>
    <m/>
  </r>
  <r>
    <x v="15"/>
    <x v="223"/>
    <s v="17699-5"/>
    <n v="5"/>
    <n v="5"/>
    <x v="1354"/>
    <d v="2017-07-28T00:00:00"/>
    <n v="1"/>
    <m/>
    <m/>
  </r>
  <r>
    <x v="15"/>
    <x v="64"/>
    <s v="17674-5"/>
    <n v="20"/>
    <n v="20"/>
    <x v="1354"/>
    <d v="2017-07-28T00:00:00"/>
    <n v="1"/>
    <m/>
    <m/>
  </r>
  <r>
    <x v="15"/>
    <x v="858"/>
    <s v="2"/>
    <n v="18"/>
    <n v="18"/>
    <x v="1354"/>
    <d v="2017-07-28T00:00:00"/>
    <n v="1"/>
    <m/>
    <m/>
  </r>
  <r>
    <x v="90"/>
    <x v="300"/>
    <s v="17329-1"/>
    <n v="94"/>
    <n v="94"/>
    <x v="1354"/>
    <d v="2017-07-31T00:00:00"/>
    <n v="1"/>
    <m/>
    <m/>
  </r>
  <r>
    <x v="33"/>
    <x v="2568"/>
    <s v="17708-1"/>
    <n v="102"/>
    <n v="102"/>
    <x v="1354"/>
    <d v="2017-07-26T00:00:00"/>
    <n v="1"/>
    <m/>
    <m/>
  </r>
  <r>
    <x v="703"/>
    <x v="189"/>
    <s v="17684-1"/>
    <n v="5088"/>
    <n v="5088"/>
    <x v="1354"/>
    <d v="2017-07-24T00:00:00"/>
    <n v="1"/>
    <m/>
    <m/>
  </r>
  <r>
    <x v="703"/>
    <x v="190"/>
    <s v="2"/>
    <n v="5088"/>
    <n v="5088"/>
    <x v="1355"/>
    <d v="2017-07-24T00:00:00"/>
    <n v="1"/>
    <m/>
    <m/>
  </r>
  <r>
    <x v="190"/>
    <x v="7"/>
    <s v="17688-1"/>
    <n v="25"/>
    <n v="25"/>
    <x v="1354"/>
    <d v="2017-07-27T00:00:00"/>
    <n v="1"/>
    <m/>
    <m/>
  </r>
  <r>
    <x v="15"/>
    <x v="57"/>
    <s v="17674-3"/>
    <n v="7"/>
    <n v="7"/>
    <x v="1354"/>
    <d v="2017-07-28T00:00:00"/>
    <n v="1"/>
    <m/>
    <m/>
  </r>
  <r>
    <x v="487"/>
    <x v="2366"/>
    <s v="17637-3"/>
    <n v="100"/>
    <n v="100"/>
    <x v="1354"/>
    <d v="2017-07-14T00:00:00"/>
    <n v="0"/>
    <m/>
    <m/>
  </r>
  <r>
    <x v="686"/>
    <x v="692"/>
    <s v="17729-1"/>
    <n v="13"/>
    <n v="13"/>
    <x v="1354"/>
    <d v="2017-07-21T00:00:00"/>
    <n v="1"/>
    <m/>
    <s v="CUSTOMER PICKUP"/>
  </r>
  <r>
    <x v="686"/>
    <x v="692"/>
    <s v="2"/>
    <n v="15"/>
    <n v="13"/>
    <x v="1354"/>
    <d v="2017-07-21T00:00:00"/>
    <n v="1"/>
    <m/>
    <s v="CUSTOMER PICKUP"/>
  </r>
  <r>
    <x v="439"/>
    <x v="2569"/>
    <s v="17656-3"/>
    <n v="12"/>
    <n v="12"/>
    <x v="1354"/>
    <d v="2017-07-24T00:00:00"/>
    <n v="1"/>
    <m/>
    <s v="WRONGPART ON BOM +SHORT COMP"/>
  </r>
  <r>
    <x v="701"/>
    <x v="2570"/>
    <s v="17687-3"/>
    <n v="3"/>
    <n v="3"/>
    <x v="1354"/>
    <d v="2017-07-28T00:00:00"/>
    <n v="1"/>
    <m/>
    <s v="WERONG PARTS ON BOM"/>
  </r>
  <r>
    <x v="669"/>
    <x v="2483"/>
    <s v="17269-3"/>
    <n v="17"/>
    <n v="17"/>
    <x v="1354"/>
    <d v="2017-07-28T00:00:00"/>
    <n v="1"/>
    <m/>
    <s v="APROVAL CAME LATE"/>
  </r>
  <r>
    <x v="15"/>
    <x v="57"/>
    <s v="17665-1"/>
    <n v="13"/>
    <n v="13"/>
    <x v="1356"/>
    <d v="2017-08-01T00:00:00"/>
    <n v="1"/>
    <m/>
    <m/>
  </r>
  <r>
    <x v="53"/>
    <x v="1806"/>
    <s v="17669-3"/>
    <n v="50"/>
    <n v="14"/>
    <x v="1356"/>
    <d v="2017-07-22T00:00:00"/>
    <n v="1"/>
    <m/>
    <s v="WE DID SHIP PARTIAL "/>
  </r>
  <r>
    <x v="614"/>
    <x v="2290"/>
    <s v="17655-3"/>
    <n v="250"/>
    <n v="125"/>
    <x v="1356"/>
    <d v="2017-07-17T00:00:00"/>
    <n v="0"/>
    <m/>
    <m/>
  </r>
  <r>
    <x v="663"/>
    <x v="911"/>
    <s v="17682-3"/>
    <n v="4"/>
    <n v="4"/>
    <x v="1357"/>
    <d v="2017-08-04T00:00:00"/>
    <n v="1"/>
    <m/>
    <m/>
  </r>
  <r>
    <x v="575"/>
    <x v="692"/>
    <s v="17760-1"/>
    <n v="8"/>
    <n v="8"/>
    <x v="1357"/>
    <d v="2017-08-02T00:00:00"/>
    <n v="1"/>
    <m/>
    <n v="7435"/>
  </r>
  <r>
    <x v="704"/>
    <x v="692"/>
    <s v="17757-1"/>
    <n v="2"/>
    <n v="2"/>
    <x v="1357"/>
    <d v="2017-07-28T00:00:00"/>
    <n v="1"/>
    <m/>
    <m/>
  </r>
  <r>
    <x v="704"/>
    <x v="2571"/>
    <s v="17713-1"/>
    <n v="3"/>
    <n v="3"/>
    <x v="1357"/>
    <d v="2017-07-31T00:00:00"/>
    <n v="1"/>
    <m/>
    <m/>
  </r>
  <r>
    <x v="162"/>
    <x v="2285"/>
    <s v="17679-3"/>
    <n v="25"/>
    <n v="25"/>
    <x v="1357"/>
    <d v="2017-07-20T00:00:00"/>
    <n v="0"/>
    <m/>
    <m/>
  </r>
  <r>
    <x v="618"/>
    <x v="125"/>
    <s v="17672-1"/>
    <n v="30"/>
    <n v="30"/>
    <x v="1357"/>
    <d v="2017-07-31T00:00:00"/>
    <n v="1"/>
    <m/>
    <m/>
  </r>
  <r>
    <x v="15"/>
    <x v="182"/>
    <s v="17669-2"/>
    <n v="5"/>
    <n v="5"/>
    <x v="1358"/>
    <d v="2017-08-07T00:00:00"/>
    <n v="1"/>
    <m/>
    <m/>
  </r>
  <r>
    <x v="15"/>
    <x v="182"/>
    <s v="3"/>
    <n v="5"/>
    <n v="5"/>
    <x v="1358"/>
    <d v="2017-08-08T00:00:00"/>
    <n v="1"/>
    <m/>
    <m/>
  </r>
  <r>
    <x v="15"/>
    <x v="182"/>
    <s v="17587-1"/>
    <n v="5"/>
    <n v="5"/>
    <x v="1358"/>
    <d v="2017-08-07T00:00:00"/>
    <n v="1"/>
    <m/>
    <m/>
  </r>
  <r>
    <x v="63"/>
    <x v="214"/>
    <s v="17740-1"/>
    <n v="12056"/>
    <n v="12137"/>
    <x v="1358"/>
    <d v="2017-07-28T00:00:00"/>
    <n v="1"/>
    <m/>
    <m/>
  </r>
  <r>
    <x v="90"/>
    <x v="1358"/>
    <s v="17765-1"/>
    <n v="350"/>
    <n v="350"/>
    <x v="1358"/>
    <d v="2017-08-02T00:00:00"/>
    <n v="1"/>
    <m/>
    <m/>
  </r>
  <r>
    <x v="90"/>
    <x v="300"/>
    <s v="REPORT"/>
    <n v="1"/>
    <n v="1"/>
    <x v="1358"/>
    <d v="2017-08-01T00:00:00"/>
    <n v="1"/>
    <m/>
    <m/>
  </r>
  <r>
    <x v="614"/>
    <x v="2290"/>
    <s v="17655-3"/>
    <n v="250"/>
    <n v="115"/>
    <x v="1358"/>
    <d v="2017-07-17T00:00:00"/>
    <n v="0"/>
    <m/>
    <s v="WE DID SHIP PARTIAL "/>
  </r>
  <r>
    <x v="395"/>
    <x v="2572"/>
    <s v="17686-3"/>
    <n v="25"/>
    <n v="25"/>
    <x v="1358"/>
    <d v="2017-07-31T00:00:00"/>
    <n v="1"/>
    <m/>
    <s v="SO MANY QUATION ABOUT PARTS"/>
  </r>
  <r>
    <x v="576"/>
    <x v="2573"/>
    <s v="17707-3"/>
    <n v="25"/>
    <n v="25"/>
    <x v="1358"/>
    <d v="2017-07-31T00:00:00"/>
    <n v="1"/>
    <m/>
    <m/>
  </r>
  <r>
    <x v="576"/>
    <x v="2574"/>
    <s v="6"/>
    <n v="25"/>
    <n v="25"/>
    <x v="1358"/>
    <d v="2017-07-31T00:00:00"/>
    <n v="1"/>
    <m/>
    <m/>
  </r>
  <r>
    <x v="63"/>
    <x v="277"/>
    <s v="17715-1"/>
    <n v="8000"/>
    <n v="8008"/>
    <x v="1359"/>
    <d v="2017-08-09T00:00:00"/>
    <n v="1"/>
    <m/>
    <m/>
  </r>
  <r>
    <x v="695"/>
    <x v="2575"/>
    <s v="17748-1"/>
    <n v="5"/>
    <n v="5"/>
    <x v="1359"/>
    <d v="2017-08-02T00:00:00"/>
    <n v="1"/>
    <m/>
    <m/>
  </r>
  <r>
    <x v="695"/>
    <x v="2576"/>
    <s v="2"/>
    <n v="5"/>
    <n v="5"/>
    <x v="1359"/>
    <d v="2017-08-02T00:00:00"/>
    <n v="1"/>
    <m/>
    <m/>
  </r>
  <r>
    <x v="53"/>
    <x v="215"/>
    <s v="17712-1"/>
    <n v="75"/>
    <n v="75"/>
    <x v="1359"/>
    <d v="2017-08-04T00:00:00"/>
    <n v="1"/>
    <m/>
    <m/>
  </r>
  <r>
    <x v="47"/>
    <x v="1393"/>
    <s v="17721-1"/>
    <n v="20"/>
    <n v="20"/>
    <x v="1359"/>
    <d v="2017-08-04T00:00:00"/>
    <n v="1"/>
    <m/>
    <m/>
  </r>
  <r>
    <x v="405"/>
    <x v="2543"/>
    <s v="17541-2"/>
    <n v="250"/>
    <n v="250"/>
    <x v="1359"/>
    <d v="2017-08-03T00:00:00"/>
    <n v="1"/>
    <m/>
    <m/>
  </r>
  <r>
    <x v="635"/>
    <x v="2557"/>
    <s v="17706-2"/>
    <n v="10"/>
    <n v="6"/>
    <x v="1359"/>
    <d v="2017-07-31T00:00:00"/>
    <n v="1"/>
    <m/>
    <s v="CUSTOMER PART CAME LATE"/>
  </r>
  <r>
    <x v="593"/>
    <x v="2556"/>
    <s v="17640-3"/>
    <n v="100"/>
    <n v="35"/>
    <x v="1359"/>
    <d v="2017-07-31T00:00:00"/>
    <n v="1"/>
    <m/>
    <s v="WE DID SHIP PARTIAL "/>
  </r>
  <r>
    <x v="593"/>
    <x v="2560"/>
    <s v="17659-2"/>
    <n v="100"/>
    <n v="65"/>
    <x v="1359"/>
    <d v="2017-07-31T00:00:00"/>
    <n v="1"/>
    <m/>
    <s v="WE DID SHIP PARTIAL "/>
  </r>
  <r>
    <x v="15"/>
    <x v="858"/>
    <s v="17674-1"/>
    <n v="30"/>
    <n v="30"/>
    <x v="1359"/>
    <d v="2017-07-31T00:00:00"/>
    <n v="1"/>
    <m/>
    <m/>
  </r>
  <r>
    <x v="315"/>
    <x v="2402"/>
    <s v="17538-3"/>
    <n v="5"/>
    <n v="5"/>
    <x v="1360"/>
    <d v="2017-06-19T00:00:00"/>
    <n v="1"/>
    <m/>
    <s v="LONG LEAD PARTS"/>
  </r>
  <r>
    <x v="593"/>
    <x v="2556"/>
    <s v="17640-3"/>
    <n v="100"/>
    <n v="5"/>
    <x v="1360"/>
    <d v="2017-07-31T00:00:00"/>
    <n v="1"/>
    <m/>
    <s v="WE DID SHIP PARTIAL "/>
  </r>
  <r>
    <x v="44"/>
    <x v="2544"/>
    <s v="17718-1"/>
    <n v="500"/>
    <n v="500"/>
    <x v="1361"/>
    <d v="2017-08-07T00:00:00"/>
    <n v="1"/>
    <m/>
    <m/>
  </r>
  <r>
    <x v="23"/>
    <x v="390"/>
    <s v="17689-6"/>
    <n v="5"/>
    <n v="1"/>
    <x v="1361"/>
    <d v="2017-09-15T00:00:00"/>
    <n v="1"/>
    <m/>
    <m/>
  </r>
  <r>
    <x v="23"/>
    <x v="60"/>
    <s v="17647-3"/>
    <n v="5"/>
    <n v="5"/>
    <x v="1361"/>
    <d v="2017-08-03T00:00:00"/>
    <n v="1"/>
    <m/>
    <m/>
  </r>
  <r>
    <x v="90"/>
    <x v="229"/>
    <s v="17778-1"/>
    <n v="1000"/>
    <n v="1000"/>
    <x v="1361"/>
    <d v="2017-08-04T00:00:00"/>
    <n v="1"/>
    <m/>
    <m/>
  </r>
  <r>
    <x v="530"/>
    <x v="692"/>
    <s v="17732-1"/>
    <n v="45"/>
    <n v="45"/>
    <x v="1361"/>
    <d v="2017-08-04T00:00:00"/>
    <n v="1"/>
    <m/>
    <m/>
  </r>
  <r>
    <x v="530"/>
    <x v="692"/>
    <s v="2"/>
    <n v="48"/>
    <n v="48"/>
    <x v="1361"/>
    <d v="2017-08-04T00:00:00"/>
    <n v="1"/>
    <m/>
    <m/>
  </r>
  <r>
    <x v="15"/>
    <x v="64"/>
    <s v="17723-3"/>
    <n v="20"/>
    <n v="20"/>
    <x v="1362"/>
    <d v="2017-08-07T00:00:00"/>
    <n v="1"/>
    <m/>
    <m/>
  </r>
  <r>
    <x v="15"/>
    <x v="33"/>
    <s v="4"/>
    <n v="10"/>
    <n v="10"/>
    <x v="1362"/>
    <d v="2017-08-07T00:00:00"/>
    <n v="1"/>
    <m/>
    <m/>
  </r>
  <r>
    <x v="280"/>
    <x v="2577"/>
    <s v="17745-1"/>
    <n v="50"/>
    <n v="50"/>
    <x v="1362"/>
    <d v="2017-08-07T00:00:00"/>
    <n v="1"/>
    <m/>
    <m/>
  </r>
  <r>
    <x v="409"/>
    <x v="2578"/>
    <s v="17752-1"/>
    <n v="1000"/>
    <n v="1000"/>
    <x v="1362"/>
    <d v="2017-08-14T00:00:00"/>
    <n v="1"/>
    <m/>
    <m/>
  </r>
  <r>
    <x v="705"/>
    <x v="2579"/>
    <s v="17730-1"/>
    <n v="25"/>
    <n v="23"/>
    <x v="1362"/>
    <d v="2017-08-04T00:00:00"/>
    <n v="1"/>
    <m/>
    <s v="PICKDUP 3 ASSY FIRST ARTICLE"/>
  </r>
  <r>
    <x v="705"/>
    <x v="2580"/>
    <s v="17776-1"/>
    <n v="2"/>
    <n v="2"/>
    <x v="1362"/>
    <d v="2017-08-04T00:00:00"/>
    <n v="1"/>
    <m/>
    <m/>
  </r>
  <r>
    <x v="139"/>
    <x v="2384"/>
    <s v="17716-3"/>
    <n v="500"/>
    <n v="500"/>
    <x v="1362"/>
    <d v="2017-08-10T00:00:00"/>
    <n v="1"/>
    <m/>
    <m/>
  </r>
  <r>
    <x v="702"/>
    <x v="2581"/>
    <s v="17762-1"/>
    <n v="10"/>
    <n v="10"/>
    <x v="1362"/>
    <d v="2017-08-09T00:00:00"/>
    <n v="1"/>
    <m/>
    <m/>
  </r>
  <r>
    <x v="225"/>
    <x v="752"/>
    <s v="TEST"/>
    <n v="32"/>
    <n v="32"/>
    <x v="1362"/>
    <d v="2017-08-09T00:00:00"/>
    <n v="1"/>
    <m/>
    <m/>
  </r>
  <r>
    <x v="210"/>
    <x v="1934"/>
    <s v="17754-1"/>
    <n v="200"/>
    <n v="200"/>
    <x v="1362"/>
    <d v="2017-08-10T00:00:00"/>
    <n v="1"/>
    <m/>
    <m/>
  </r>
  <r>
    <x v="103"/>
    <x v="1023"/>
    <s v="17725-1"/>
    <n v="10"/>
    <n v="10"/>
    <x v="1363"/>
    <d v="2017-08-07T00:00:00"/>
    <n v="1"/>
    <m/>
    <m/>
  </r>
  <r>
    <x v="63"/>
    <x v="214"/>
    <s v="17775-1"/>
    <n v="15000"/>
    <n v="15030"/>
    <x v="1363"/>
    <d v="2017-08-07T00:00:00"/>
    <n v="1"/>
    <m/>
    <s v="PANEL FORM"/>
  </r>
  <r>
    <x v="599"/>
    <x v="2266"/>
    <s v="17525-3-2"/>
    <n v="22"/>
    <n v="22"/>
    <x v="1363"/>
    <d v="2017-08-04T00:00:00"/>
    <n v="1"/>
    <m/>
    <s v="RABIT ASSY CUSTOMER GIVE 080117"/>
  </r>
  <r>
    <x v="329"/>
    <x v="1217"/>
    <s v="17683-3"/>
    <n v="100"/>
    <n v="100"/>
    <x v="1363"/>
    <d v="2017-08-07T00:00:00"/>
    <n v="1"/>
    <m/>
    <m/>
  </r>
  <r>
    <x v="614"/>
    <x v="2290"/>
    <s v="17797-1"/>
    <n v="26"/>
    <n v="26"/>
    <x v="1364"/>
    <d v="2017-08-10T00:00:00"/>
    <n v="1"/>
    <m/>
    <m/>
  </r>
  <r>
    <x v="599"/>
    <x v="2266"/>
    <m/>
    <n v="23"/>
    <n v="23"/>
    <x v="1364"/>
    <d v="2017-08-10T00:00:00"/>
    <n v="1"/>
    <m/>
    <s v="RABBIT ASSY RETURN"/>
  </r>
  <r>
    <x v="23"/>
    <x v="377"/>
    <s v="17689-3"/>
    <n v="5"/>
    <n v="5"/>
    <x v="1365"/>
    <d v="2017-08-07T00:00:00"/>
    <n v="1"/>
    <m/>
    <m/>
  </r>
  <r>
    <x v="23"/>
    <x v="523"/>
    <s v="8"/>
    <n v="5"/>
    <n v="5"/>
    <x v="1365"/>
    <d v="2017-08-07T00:00:00"/>
    <n v="1"/>
    <m/>
    <m/>
  </r>
  <r>
    <x v="23"/>
    <x v="356"/>
    <s v="10"/>
    <n v="5"/>
    <n v="5"/>
    <x v="1365"/>
    <d v="2017-08-07T00:00:00"/>
    <n v="1"/>
    <m/>
    <m/>
  </r>
  <r>
    <x v="33"/>
    <x v="270"/>
    <s v="17742-1"/>
    <n v="100"/>
    <n v="100"/>
    <x v="1365"/>
    <d v="2017-08-09T00:00:00"/>
    <n v="1"/>
    <m/>
    <m/>
  </r>
  <r>
    <x v="702"/>
    <x v="2582"/>
    <s v="17788-1"/>
    <n v="8"/>
    <n v="8"/>
    <x v="1365"/>
    <d v="2017-08-09T00:00:00"/>
    <n v="1"/>
    <m/>
    <m/>
  </r>
  <r>
    <x v="405"/>
    <x v="1541"/>
    <m/>
    <n v="250"/>
    <n v="250"/>
    <x v="1365"/>
    <d v="2017-08-07T00:00:00"/>
    <n v="1"/>
    <m/>
    <m/>
  </r>
  <r>
    <x v="4"/>
    <x v="127"/>
    <s v="17724-1"/>
    <n v="100"/>
    <n v="100"/>
    <x v="1366"/>
    <d v="2017-08-17T00:00:00"/>
    <n v="1"/>
    <m/>
    <m/>
  </r>
  <r>
    <x v="4"/>
    <x v="1108"/>
    <s v="17755-1"/>
    <n v="100"/>
    <n v="100"/>
    <x v="1366"/>
    <d v="2017-08-18T00:00:00"/>
    <n v="1"/>
    <m/>
    <m/>
  </r>
  <r>
    <x v="706"/>
    <x v="1310"/>
    <s v="17709-3"/>
    <n v="100"/>
    <n v="100"/>
    <x v="1366"/>
    <d v="2017-08-14T00:00:00"/>
    <n v="1"/>
    <m/>
    <m/>
  </r>
  <r>
    <x v="9"/>
    <x v="11"/>
    <s v="17736-1"/>
    <n v="100"/>
    <n v="100"/>
    <x v="1366"/>
    <d v="2017-08-14T00:00:00"/>
    <n v="1"/>
    <m/>
    <m/>
  </r>
  <r>
    <x v="23"/>
    <x v="38"/>
    <s v="17516-4"/>
    <n v="25"/>
    <n v="25"/>
    <x v="1366"/>
    <d v="2017-08-15T00:00:00"/>
    <n v="1"/>
    <m/>
    <m/>
  </r>
  <r>
    <x v="669"/>
    <x v="2483"/>
    <s v="17269-3"/>
    <n v="50"/>
    <n v="42"/>
    <x v="1366"/>
    <d v="2017-08-15T00:00:00"/>
    <n v="1"/>
    <m/>
    <s v="WE DID SHIP PARTIAL "/>
  </r>
  <r>
    <x v="15"/>
    <x v="858"/>
    <s v="17696-1"/>
    <n v="26"/>
    <n v="26"/>
    <x v="1367"/>
    <d v="2017-08-02T00:00:00"/>
    <n v="0"/>
    <n v="0"/>
    <s v="ANTENNA CAME LATE"/>
  </r>
  <r>
    <x v="116"/>
    <x v="308"/>
    <s v="17753-1"/>
    <n v="250"/>
    <n v="250"/>
    <x v="1367"/>
    <d v="2017-08-14T00:00:00"/>
    <n v="1"/>
    <m/>
    <m/>
  </r>
  <r>
    <x v="13"/>
    <x v="2583"/>
    <s v="17771-2"/>
    <n v="10"/>
    <n v="10"/>
    <x v="1367"/>
    <d v="2017-08-17T00:00:00"/>
    <n v="1"/>
    <m/>
    <m/>
  </r>
  <r>
    <x v="15"/>
    <x v="858"/>
    <s v="17763-1"/>
    <n v="12"/>
    <n v="12"/>
    <x v="1367"/>
    <d v="2017-08-31T00:00:00"/>
    <n v="1"/>
    <m/>
    <m/>
  </r>
  <r>
    <x v="18"/>
    <x v="2080"/>
    <s v="17743-1"/>
    <n v="100"/>
    <n v="100"/>
    <x v="1368"/>
    <d v="2017-08-15T00:00:00"/>
    <n v="1"/>
    <m/>
    <m/>
  </r>
  <r>
    <x v="7"/>
    <x v="143"/>
    <s v="17717-"/>
    <n v="500"/>
    <n v="525"/>
    <x v="1368"/>
    <d v="2017-08-17T00:00:00"/>
    <n v="1"/>
    <m/>
    <m/>
  </r>
  <r>
    <x v="7"/>
    <x v="679"/>
    <s v="2"/>
    <n v="500"/>
    <n v="500"/>
    <x v="1368"/>
    <d v="2017-08-17T00:00:00"/>
    <n v="1"/>
    <m/>
    <m/>
  </r>
  <r>
    <x v="8"/>
    <x v="69"/>
    <s v="17741-2"/>
    <n v="300"/>
    <n v="300"/>
    <x v="1368"/>
    <d v="2017-08-16T00:00:00"/>
    <n v="1"/>
    <m/>
    <m/>
  </r>
  <r>
    <x v="8"/>
    <x v="70"/>
    <s v="1"/>
    <n v="300"/>
    <n v="300"/>
    <x v="1368"/>
    <d v="2017-08-16T00:00:00"/>
    <n v="1"/>
    <m/>
    <m/>
  </r>
  <r>
    <x v="599"/>
    <x v="2266"/>
    <s v="17549-1"/>
    <n v="24"/>
    <n v="3"/>
    <x v="1368"/>
    <d v="2017-08-16T00:00:00"/>
    <n v="1"/>
    <m/>
    <m/>
  </r>
  <r>
    <x v="599"/>
    <x v="2266"/>
    <s v="17525-3"/>
    <n v="22"/>
    <n v="14"/>
    <x v="1368"/>
    <d v="2017-08-16T00:00:00"/>
    <n v="1"/>
    <m/>
    <m/>
  </r>
  <r>
    <x v="131"/>
    <x v="2294"/>
    <s v="17690-3"/>
    <n v="120"/>
    <n v="120"/>
    <x v="1369"/>
    <d v="2017-08-15T00:00:00"/>
    <n v="1"/>
    <m/>
    <m/>
  </r>
  <r>
    <x v="487"/>
    <x v="2452"/>
    <s v="17720-6"/>
    <n v="100"/>
    <n v="100"/>
    <x v="1370"/>
    <d v="2017-08-15T00:00:00"/>
    <n v="1"/>
    <m/>
    <m/>
  </r>
  <r>
    <x v="23"/>
    <x v="38"/>
    <s v="17516-4"/>
    <n v="25"/>
    <n v="25"/>
    <x v="1370"/>
    <d v="2017-08-15T00:00:00"/>
    <n v="1"/>
    <m/>
    <m/>
  </r>
  <r>
    <x v="95"/>
    <x v="725"/>
    <s v="17692-2"/>
    <n v="50"/>
    <n v="50"/>
    <x v="1370"/>
    <d v="2017-08-21T00:00:00"/>
    <n v="1"/>
    <m/>
    <m/>
  </r>
  <r>
    <x v="162"/>
    <x v="1276"/>
    <s v="17764-1"/>
    <n v="20"/>
    <n v="20"/>
    <x v="1370"/>
    <d v="2017-08-21T00:00:00"/>
    <n v="1"/>
    <m/>
    <m/>
  </r>
  <r>
    <x v="9"/>
    <x v="361"/>
    <s v="17802-1"/>
    <n v="10"/>
    <n v="11"/>
    <x v="1370"/>
    <d v="2017-08-15T00:00:00"/>
    <n v="1"/>
    <m/>
    <m/>
  </r>
  <r>
    <x v="599"/>
    <x v="692"/>
    <s v="-1"/>
    <n v="6"/>
    <n v="6"/>
    <x v="1370"/>
    <d v="2017-08-21T00:00:00"/>
    <n v="1"/>
    <m/>
    <m/>
  </r>
  <r>
    <x v="599"/>
    <x v="692"/>
    <s v="-1"/>
    <n v="1"/>
    <n v="1"/>
    <x v="1370"/>
    <d v="2017-08-21T00:00:00"/>
    <n v="1"/>
    <m/>
    <m/>
  </r>
  <r>
    <x v="665"/>
    <x v="2537"/>
    <s v="17824-1"/>
    <n v="5"/>
    <n v="5"/>
    <x v="1370"/>
    <d v="2017-08-17T00:00:00"/>
    <n v="1"/>
    <m/>
    <m/>
  </r>
  <r>
    <x v="225"/>
    <x v="752"/>
    <s v="17784-3"/>
    <n v="250"/>
    <n v="250"/>
    <x v="1370"/>
    <d v="2017-08-15T00:00:00"/>
    <n v="1"/>
    <m/>
    <m/>
  </r>
  <r>
    <x v="187"/>
    <x v="857"/>
    <s v="17067-5"/>
    <n v="250"/>
    <n v="250"/>
    <x v="1370"/>
    <d v="2017-08-21T00:00:00"/>
    <n v="1"/>
    <m/>
    <m/>
  </r>
  <r>
    <x v="698"/>
    <x v="96"/>
    <s v="17828-1"/>
    <n v="2"/>
    <n v="2"/>
    <x v="1371"/>
    <d v="2017-08-22T00:00:00"/>
    <n v="1"/>
    <m/>
    <m/>
  </r>
  <r>
    <x v="694"/>
    <x v="2549"/>
    <s v="17766-3"/>
    <n v="120"/>
    <n v="120"/>
    <x v="1371"/>
    <d v="2017-08-17T00:00:00"/>
    <n v="1"/>
    <m/>
    <m/>
  </r>
  <r>
    <x v="15"/>
    <x v="57"/>
    <s v="17699-6"/>
    <n v="7"/>
    <n v="7"/>
    <x v="1372"/>
    <d v="2017-08-23T00:00:00"/>
    <n v="1"/>
    <m/>
    <m/>
  </r>
  <r>
    <x v="15"/>
    <x v="435"/>
    <s v="8"/>
    <n v="10"/>
    <n v="10"/>
    <x v="1372"/>
    <d v="2017-08-23T00:00:00"/>
    <n v="1"/>
    <m/>
    <m/>
  </r>
  <r>
    <x v="15"/>
    <x v="52"/>
    <s v="9"/>
    <n v="5"/>
    <n v="5"/>
    <x v="1372"/>
    <d v="2017-08-23T00:00:00"/>
    <n v="1"/>
    <m/>
    <m/>
  </r>
  <r>
    <x v="15"/>
    <x v="562"/>
    <s v="7"/>
    <n v="5"/>
    <n v="5"/>
    <x v="1372"/>
    <d v="2017-08-23T00:00:00"/>
    <n v="1"/>
    <m/>
    <m/>
  </r>
  <r>
    <x v="41"/>
    <x v="78"/>
    <s v="17749-1"/>
    <n v="25"/>
    <n v="25"/>
    <x v="1372"/>
    <d v="2017-08-21T00:00:00"/>
    <n v="1"/>
    <m/>
    <m/>
  </r>
  <r>
    <x v="590"/>
    <x v="1222"/>
    <s v="17710-3"/>
    <n v="54"/>
    <n v="54"/>
    <x v="1372"/>
    <d v="2017-08-22T00:00:00"/>
    <n v="1"/>
    <m/>
    <m/>
  </r>
  <r>
    <x v="104"/>
    <x v="1171"/>
    <s v="17768-1"/>
    <n v="20"/>
    <n v="20"/>
    <x v="1371"/>
    <d v="2017-08-16T00:00:00"/>
    <n v="1"/>
    <m/>
    <m/>
  </r>
  <r>
    <x v="15"/>
    <x v="913"/>
    <s v="17653-3"/>
    <n v="100"/>
    <n v="20"/>
    <x v="1372"/>
    <d v="2017-08-22T00:00:00"/>
    <n v="1"/>
    <m/>
    <m/>
  </r>
  <r>
    <x v="599"/>
    <x v="2266"/>
    <s v="17808-1"/>
    <n v="8"/>
    <n v="8"/>
    <x v="1372"/>
    <d v="2017-08-23T00:00:00"/>
    <n v="1"/>
    <m/>
    <s v="REWORK"/>
  </r>
  <r>
    <x v="15"/>
    <x v="2584"/>
    <s v="17814-3"/>
    <n v="4"/>
    <n v="4"/>
    <x v="1373"/>
    <d v="2017-08-19T00:00:00"/>
    <n v="1"/>
    <m/>
    <m/>
  </r>
  <r>
    <x v="100"/>
    <x v="750"/>
    <s v="17759-1"/>
    <n v="250"/>
    <n v="250"/>
    <x v="1373"/>
    <d v="2017-08-24T00:00:00"/>
    <n v="1"/>
    <m/>
    <m/>
  </r>
  <r>
    <x v="663"/>
    <x v="911"/>
    <s v="17733-1"/>
    <n v="2"/>
    <n v="2"/>
    <x v="1373"/>
    <d v="2017-08-25T00:00:00"/>
    <n v="1"/>
    <m/>
    <m/>
  </r>
  <r>
    <x v="15"/>
    <x v="858"/>
    <s v="17699-1"/>
    <n v="5"/>
    <n v="5"/>
    <x v="1373"/>
    <d v="2017-08-25T00:00:00"/>
    <n v="1"/>
    <m/>
    <m/>
  </r>
  <r>
    <x v="291"/>
    <x v="89"/>
    <s v="17767-3"/>
    <n v="200"/>
    <n v="200"/>
    <x v="1373"/>
    <d v="2017-08-22T00:00:00"/>
    <n v="1"/>
    <m/>
    <m/>
  </r>
  <r>
    <x v="520"/>
    <x v="2011"/>
    <s v="17769-1"/>
    <n v="24"/>
    <n v="24"/>
    <x v="1374"/>
    <d v="2017-08-31T00:00:00"/>
    <n v="1"/>
    <m/>
    <m/>
  </r>
  <r>
    <x v="707"/>
    <x v="2585"/>
    <s v="17807-1"/>
    <n v="10"/>
    <n v="10"/>
    <x v="1373"/>
    <d v="2017-08-21T00:00:00"/>
    <n v="1"/>
    <m/>
    <m/>
  </r>
  <r>
    <x v="707"/>
    <x v="2586"/>
    <s v="2"/>
    <n v="10"/>
    <n v="10"/>
    <x v="1373"/>
    <d v="2017-08-21T00:00:00"/>
    <n v="1"/>
    <m/>
    <m/>
  </r>
  <r>
    <x v="707"/>
    <x v="2587"/>
    <s v="3"/>
    <n v="10"/>
    <n v="10"/>
    <x v="1373"/>
    <d v="2017-08-21T00:00:00"/>
    <n v="1"/>
    <m/>
    <m/>
  </r>
  <r>
    <x v="707"/>
    <x v="2588"/>
    <s v="4"/>
    <n v="10"/>
    <n v="10"/>
    <x v="1373"/>
    <d v="2017-08-21T00:00:00"/>
    <n v="1"/>
    <m/>
    <m/>
  </r>
  <r>
    <x v="63"/>
    <x v="2589"/>
    <s v="17758-1"/>
    <n v="15000"/>
    <n v="15003"/>
    <x v="1373"/>
    <d v="2017-08-22T00:00:00"/>
    <n v="1"/>
    <m/>
    <m/>
  </r>
  <r>
    <x v="18"/>
    <x v="662"/>
    <s v="17774-1"/>
    <n v="25"/>
    <n v="25"/>
    <x v="1375"/>
    <d v="2017-08-24T00:00:00"/>
    <n v="1"/>
    <m/>
    <m/>
  </r>
  <r>
    <x v="18"/>
    <x v="2049"/>
    <s v="2"/>
    <n v="100"/>
    <n v="100"/>
    <x v="1375"/>
    <d v="2017-08-24T00:00:00"/>
    <n v="1"/>
    <m/>
    <m/>
  </r>
  <r>
    <x v="658"/>
    <x v="307"/>
    <s v="17772-1"/>
    <n v="250"/>
    <n v="250"/>
    <x v="1375"/>
    <d v="2017-08-25T00:00:00"/>
    <n v="1"/>
    <m/>
    <m/>
  </r>
  <r>
    <x v="6"/>
    <x v="1164"/>
    <s v="17792-1"/>
    <n v="20"/>
    <n v="20"/>
    <x v="1375"/>
    <d v="2017-08-23T00:00:00"/>
    <n v="1"/>
    <m/>
    <m/>
  </r>
  <r>
    <x v="6"/>
    <x v="730"/>
    <s v="2"/>
    <n v="20"/>
    <n v="20"/>
    <x v="1375"/>
    <d v="2017-08-23T00:00:00"/>
    <n v="1"/>
    <m/>
    <m/>
  </r>
  <r>
    <x v="13"/>
    <x v="926"/>
    <s v="17646-4"/>
    <n v="50"/>
    <n v="50"/>
    <x v="1375"/>
    <d v="2017-08-28T00:00:00"/>
    <n v="1"/>
    <m/>
    <m/>
  </r>
  <r>
    <x v="487"/>
    <x v="2314"/>
    <s v="17720-3"/>
    <n v="100"/>
    <n v="100"/>
    <x v="1375"/>
    <d v="2017-08-22T00:00:00"/>
    <n v="1"/>
    <m/>
    <m/>
  </r>
  <r>
    <x v="15"/>
    <x v="913"/>
    <s v="17653-3"/>
    <n v="100"/>
    <n v="40"/>
    <x v="1376"/>
    <d v="2017-08-26T00:00:00"/>
    <n v="1"/>
    <m/>
    <m/>
  </r>
  <r>
    <x v="33"/>
    <x v="1893"/>
    <s v="17791-1"/>
    <n v="200"/>
    <n v="200"/>
    <x v="1376"/>
    <d v="2017-08-25T00:00:00"/>
    <n v="1"/>
    <m/>
    <m/>
  </r>
  <r>
    <x v="33"/>
    <x v="2590"/>
    <s v="2"/>
    <n v="100"/>
    <n v="100"/>
    <x v="1376"/>
    <d v="2017-08-25T00:00:00"/>
    <n v="1"/>
    <m/>
    <m/>
  </r>
  <r>
    <x v="33"/>
    <x v="2240"/>
    <s v="3"/>
    <n v="100"/>
    <n v="100"/>
    <x v="1376"/>
    <d v="2017-08-25T00:00:00"/>
    <n v="1"/>
    <m/>
    <m/>
  </r>
  <r>
    <x v="273"/>
    <x v="2410"/>
    <s v="17779-1"/>
    <n v="500"/>
    <n v="500"/>
    <x v="1376"/>
    <d v="2017-08-25T00:00:00"/>
    <n v="1"/>
    <m/>
    <m/>
  </r>
  <r>
    <x v="701"/>
    <x v="2570"/>
    <s v="17779-1"/>
    <n v="50"/>
    <n v="50"/>
    <x v="1376"/>
    <d v="2017-08-25T00:00:00"/>
    <n v="1"/>
    <m/>
    <m/>
  </r>
  <r>
    <x v="328"/>
    <x v="2591"/>
    <s v="17823-3"/>
    <n v="4"/>
    <n v="4"/>
    <x v="1376"/>
    <d v="2017-08-23T00:00:00"/>
    <n v="1"/>
    <m/>
    <m/>
  </r>
  <r>
    <x v="53"/>
    <x v="939"/>
    <s v="17785-1"/>
    <n v="100"/>
    <n v="100"/>
    <x v="1377"/>
    <d v="2017-08-28T00:00:00"/>
    <n v="1"/>
    <m/>
    <m/>
  </r>
  <r>
    <x v="53"/>
    <x v="932"/>
    <s v="2"/>
    <n v="100"/>
    <n v="100"/>
    <x v="1377"/>
    <d v="2017-08-28T00:00:00"/>
    <n v="1"/>
    <m/>
    <m/>
  </r>
  <r>
    <x v="53"/>
    <x v="1806"/>
    <s v="3"/>
    <n v="50"/>
    <n v="50"/>
    <x v="1377"/>
    <d v="2017-08-28T00:00:00"/>
    <n v="1"/>
    <m/>
    <m/>
  </r>
  <r>
    <x v="53"/>
    <x v="928"/>
    <s v="4"/>
    <n v="100"/>
    <n v="100"/>
    <x v="1377"/>
    <d v="2017-08-28T00:00:00"/>
    <n v="1"/>
    <m/>
    <m/>
  </r>
  <r>
    <x v="53"/>
    <x v="1489"/>
    <s v="6"/>
    <n v="50"/>
    <n v="50"/>
    <x v="1377"/>
    <d v="2017-08-28T00:00:00"/>
    <n v="1"/>
    <m/>
    <m/>
  </r>
  <r>
    <x v="167"/>
    <x v="448"/>
    <s v="17794-1"/>
    <n v="60"/>
    <n v="60"/>
    <x v="1377"/>
    <d v="2017-08-25T00:00:00"/>
    <n v="1"/>
    <m/>
    <m/>
  </r>
  <r>
    <x v="15"/>
    <x v="182"/>
    <s v="17699-4"/>
    <n v="5"/>
    <n v="5"/>
    <x v="1377"/>
    <d v="2017-08-30T00:00:00"/>
    <n v="1"/>
    <m/>
    <m/>
  </r>
  <r>
    <x v="15"/>
    <x v="556"/>
    <s v="17703-1"/>
    <n v="5"/>
    <n v="5"/>
    <x v="1377"/>
    <d v="2017-08-31T00:00:00"/>
    <n v="1"/>
    <m/>
    <m/>
  </r>
  <r>
    <x v="90"/>
    <x v="229"/>
    <s v="17857-1"/>
    <n v="2000"/>
    <n v="2000"/>
    <x v="1377"/>
    <d v="2017-08-24T00:00:00"/>
    <n v="1"/>
    <m/>
    <m/>
  </r>
  <r>
    <x v="699"/>
    <x v="2592"/>
    <s v="17782-1"/>
    <n v="10000"/>
    <n v="10000"/>
    <x v="1378"/>
    <d v="2017-08-30T00:00:00"/>
    <n v="1"/>
    <m/>
    <m/>
  </r>
  <r>
    <x v="140"/>
    <x v="347"/>
    <s v="17813-2"/>
    <n v="500"/>
    <n v="500"/>
    <x v="1378"/>
    <d v="2017-09-05T00:00:00"/>
    <n v="1"/>
    <m/>
    <m/>
  </r>
  <r>
    <x v="23"/>
    <x v="390"/>
    <s v="17689-6"/>
    <n v="5"/>
    <n v="4"/>
    <x v="1378"/>
    <d v="2017-08-30T00:00:00"/>
    <n v="1"/>
    <m/>
    <s v="ONE PCS WE SHIP ALL READY"/>
  </r>
  <r>
    <x v="15"/>
    <x v="562"/>
    <s v="17703-2"/>
    <n v="5"/>
    <n v="5"/>
    <x v="1378"/>
    <d v="2017-09-01T00:00:00"/>
    <n v="1"/>
    <m/>
    <m/>
  </r>
  <r>
    <x v="708"/>
    <x v="879"/>
    <s v="17783-3"/>
    <n v="10"/>
    <n v="10"/>
    <x v="1378"/>
    <d v="2017-09-11T00:00:00"/>
    <n v="1"/>
    <m/>
    <m/>
  </r>
  <r>
    <x v="709"/>
    <x v="2593"/>
    <s v="17756-3"/>
    <n v="50"/>
    <n v="50"/>
    <x v="1378"/>
    <d v="2017-08-30T00:00:00"/>
    <n v="1"/>
    <m/>
    <s v="SO MANY QUATION ABOUT PARTS"/>
  </r>
  <r>
    <x v="374"/>
    <x v="692"/>
    <s v="17780-1"/>
    <n v="9"/>
    <n v="9"/>
    <x v="1378"/>
    <d v="2017-08-30T00:00:00"/>
    <n v="1"/>
    <m/>
    <s v="LONG LEAD PARTS"/>
  </r>
  <r>
    <x v="374"/>
    <x v="692"/>
    <s v="2"/>
    <n v="4"/>
    <n v="4"/>
    <x v="1378"/>
    <d v="2017-08-30T00:00:00"/>
    <n v="1"/>
    <m/>
    <s v="LONG LEAD PARTS"/>
  </r>
  <r>
    <x v="379"/>
    <x v="96"/>
    <s v="17789-1"/>
    <n v="7"/>
    <n v="7"/>
    <x v="1378"/>
    <d v="2017-08-30T00:00:00"/>
    <n v="1"/>
    <m/>
    <s v="7221L"/>
  </r>
  <r>
    <x v="15"/>
    <x v="182"/>
    <s v="17723-1"/>
    <n v="5"/>
    <n v="5"/>
    <x v="1378"/>
    <d v="2017-08-30T00:00:00"/>
    <n v="1"/>
    <m/>
    <m/>
  </r>
  <r>
    <x v="339"/>
    <x v="692"/>
    <s v="17873-1"/>
    <n v="1"/>
    <n v="1"/>
    <x v="1379"/>
    <d v="2017-09-01T00:00:00"/>
    <n v="1"/>
    <m/>
    <m/>
  </r>
  <r>
    <x v="15"/>
    <x v="33"/>
    <s v="17770-6"/>
    <n v="10"/>
    <n v="10"/>
    <x v="1379"/>
    <d v="2017-08-30T00:00:00"/>
    <n v="1"/>
    <m/>
    <m/>
  </r>
  <r>
    <x v="15"/>
    <x v="57"/>
    <s v="3"/>
    <n v="6"/>
    <n v="6"/>
    <x v="1379"/>
    <d v="2017-08-30T00:00:00"/>
    <n v="1"/>
    <m/>
    <m/>
  </r>
  <r>
    <x v="15"/>
    <x v="52"/>
    <s v="7"/>
    <n v="5"/>
    <n v="5"/>
    <x v="1379"/>
    <d v="2017-08-30T00:00:00"/>
    <n v="1"/>
    <m/>
    <m/>
  </r>
  <r>
    <x v="15"/>
    <x v="182"/>
    <s v="1"/>
    <n v="10"/>
    <n v="10"/>
    <x v="1379"/>
    <d v="2017-08-30T00:00:00"/>
    <n v="1"/>
    <m/>
    <m/>
  </r>
  <r>
    <x v="15"/>
    <x v="562"/>
    <s v="17747-1"/>
    <n v="5"/>
    <n v="5"/>
    <x v="1379"/>
    <d v="2017-08-31T00:00:00"/>
    <n v="1"/>
    <m/>
    <m/>
  </r>
  <r>
    <x v="494"/>
    <x v="2594"/>
    <s v="17739-1"/>
    <n v="4"/>
    <n v="4"/>
    <x v="1379"/>
    <d v="2017-09-10T00:00:00"/>
    <n v="1"/>
    <m/>
    <m/>
  </r>
  <r>
    <x v="494"/>
    <x v="2595"/>
    <s v="17738-1"/>
    <n v="1"/>
    <n v="1"/>
    <x v="1379"/>
    <d v="2017-09-10T00:00:00"/>
    <n v="1"/>
    <m/>
    <m/>
  </r>
  <r>
    <x v="494"/>
    <x v="2596"/>
    <s v="2"/>
    <n v="2"/>
    <n v="2"/>
    <x v="1379"/>
    <d v="2017-09-10T00:00:00"/>
    <n v="1"/>
    <m/>
    <m/>
  </r>
  <r>
    <x v="494"/>
    <x v="2597"/>
    <s v="3"/>
    <n v="2"/>
    <n v="2"/>
    <x v="1379"/>
    <d v="2017-09-10T00:00:00"/>
    <n v="1"/>
    <m/>
    <m/>
  </r>
  <r>
    <x v="559"/>
    <x v="2598"/>
    <s v="17831-1"/>
    <n v="50"/>
    <n v="50"/>
    <x v="1379"/>
    <d v="2017-08-28T00:00:00"/>
    <n v="1"/>
    <m/>
    <m/>
  </r>
  <r>
    <x v="53"/>
    <x v="2260"/>
    <s v="17793-3"/>
    <n v="100"/>
    <n v="100"/>
    <x v="1379"/>
    <d v="2017-09-01T00:00:00"/>
    <n v="1"/>
    <m/>
    <m/>
  </r>
  <r>
    <x v="707"/>
    <x v="2599"/>
    <s v="17815-2"/>
    <n v="5"/>
    <n v="5"/>
    <x v="1379"/>
    <d v="2017-08-30T00:00:00"/>
    <n v="1"/>
    <m/>
    <m/>
  </r>
  <r>
    <x v="665"/>
    <x v="692"/>
    <s v="17860-1"/>
    <n v="1"/>
    <n v="1"/>
    <x v="1379"/>
    <d v="2017-08-31T00:00:00"/>
    <n v="1"/>
    <m/>
    <s v="7839L"/>
  </r>
  <r>
    <x v="286"/>
    <x v="2600"/>
    <s v="17811-3"/>
    <n v="2"/>
    <n v="2"/>
    <x v="1379"/>
    <d v="2017-09-05T00:00:00"/>
    <n v="1"/>
    <m/>
    <m/>
  </r>
  <r>
    <x v="49"/>
    <x v="2539"/>
    <s v="17777-3"/>
    <n v="10"/>
    <n v="10"/>
    <x v="1379"/>
    <d v="2017-09-01T00:00:00"/>
    <n v="1"/>
    <m/>
    <m/>
  </r>
  <r>
    <x v="700"/>
    <x v="465"/>
    <s v="17513-3"/>
    <n v="60"/>
    <n v="60"/>
    <x v="1379"/>
    <d v="2017-08-30T00:00:00"/>
    <n v="1"/>
    <m/>
    <m/>
  </r>
  <r>
    <x v="700"/>
    <x v="176"/>
    <s v="17514-3"/>
    <n v="60"/>
    <n v="60"/>
    <x v="1379"/>
    <d v="2017-08-30T00:00:00"/>
    <n v="1"/>
    <m/>
    <m/>
  </r>
  <r>
    <x v="700"/>
    <x v="2219"/>
    <s v="17515-3"/>
    <n v="60"/>
    <n v="60"/>
    <x v="1379"/>
    <d v="2017-08-30T00:00:00"/>
    <n v="1"/>
    <m/>
    <m/>
  </r>
  <r>
    <x v="635"/>
    <x v="2601"/>
    <s v="17849-2"/>
    <n v="10"/>
    <n v="10"/>
    <x v="1379"/>
    <d v="2017-09-01T00:00:00"/>
    <n v="1"/>
    <m/>
    <m/>
  </r>
  <r>
    <x v="559"/>
    <x v="692"/>
    <s v="17881-1"/>
    <n v="3"/>
    <n v="3"/>
    <x v="1379"/>
    <d v="2017-08-29T00:00:00"/>
    <n v="1"/>
    <m/>
    <m/>
  </r>
  <r>
    <x v="90"/>
    <x v="300"/>
    <s v="17591-1"/>
    <n v="45"/>
    <n v="45"/>
    <x v="1379"/>
    <d v="2017-09-01T00:00:00"/>
    <n v="1"/>
    <m/>
    <m/>
  </r>
  <r>
    <x v="328"/>
    <x v="2602"/>
    <s v="17866-1"/>
    <n v="5"/>
    <n v="5"/>
    <x v="1379"/>
    <d v="2017-08-29T00:00:00"/>
    <n v="1"/>
    <m/>
    <m/>
  </r>
  <r>
    <x v="23"/>
    <x v="1186"/>
    <s v="17750-1"/>
    <n v="200"/>
    <n v="200"/>
    <x v="1380"/>
    <d v="2017-08-31T00:00:00"/>
    <n v="1"/>
    <m/>
    <m/>
  </r>
  <r>
    <x v="18"/>
    <x v="711"/>
    <s v="17801-1"/>
    <n v="675"/>
    <n v="675"/>
    <x v="1381"/>
    <d v="2017-09-04T00:00:00"/>
    <n v="1"/>
    <m/>
    <m/>
  </r>
  <r>
    <x v="710"/>
    <x v="1864"/>
    <s v="17786-1"/>
    <n v="2500"/>
    <n v="2500"/>
    <x v="1381"/>
    <d v="2017-09-01T00:00:00"/>
    <n v="1"/>
    <m/>
    <m/>
  </r>
  <r>
    <x v="225"/>
    <x v="752"/>
    <s v="17784-4"/>
    <n v="175"/>
    <n v="16"/>
    <x v="1382"/>
    <d v="2017-09-01T00:00:00"/>
    <n v="1"/>
    <m/>
    <m/>
  </r>
  <r>
    <x v="90"/>
    <x v="2385"/>
    <s v="17726-1"/>
    <n v="110"/>
    <n v="110"/>
    <x v="1382"/>
    <d v="2017-09-07T00:00:00"/>
    <n v="1"/>
    <m/>
    <m/>
  </r>
  <r>
    <x v="622"/>
    <x v="1856"/>
    <s v="17796-1"/>
    <n v="20"/>
    <n v="20"/>
    <x v="1382"/>
    <d v="2017-09-05T00:00:00"/>
    <n v="1"/>
    <m/>
    <m/>
  </r>
  <r>
    <x v="705"/>
    <x v="2603"/>
    <s v="17877-2"/>
    <n v="15"/>
    <n v="15"/>
    <x v="1382"/>
    <d v="2017-09-01T00:00:00"/>
    <n v="1"/>
    <m/>
    <m/>
  </r>
  <r>
    <x v="353"/>
    <x v="96"/>
    <s v="REWORK"/>
    <n v="1"/>
    <n v="1"/>
    <x v="1382"/>
    <d v="2017-09-05T00:00:00"/>
    <n v="1"/>
    <m/>
    <m/>
  </r>
  <r>
    <x v="15"/>
    <x v="52"/>
    <s v="17819-4"/>
    <n v="5"/>
    <n v="5"/>
    <x v="1383"/>
    <d v="2017-09-08T00:00:00"/>
    <n v="1"/>
    <m/>
    <m/>
  </r>
  <r>
    <x v="15"/>
    <x v="52"/>
    <s v="17809-1"/>
    <n v="5"/>
    <n v="5"/>
    <x v="1383"/>
    <d v="2017-09-08T00:00:00"/>
    <n v="1"/>
    <m/>
    <m/>
  </r>
  <r>
    <x v="90"/>
    <x v="1705"/>
    <s v="17631-1"/>
    <n v="105"/>
    <n v="105"/>
    <x v="1383"/>
    <d v="2017-09-11T00:00:00"/>
    <n v="1"/>
    <m/>
    <m/>
  </r>
  <r>
    <x v="6"/>
    <x v="432"/>
    <s v="17833-1"/>
    <n v="50"/>
    <n v="50"/>
    <x v="1383"/>
    <d v="2017-09-05T00:00:00"/>
    <n v="1"/>
    <m/>
    <m/>
  </r>
  <r>
    <x v="55"/>
    <x v="195"/>
    <s v="17829-1"/>
    <n v="25"/>
    <n v="25"/>
    <x v="1383"/>
    <d v="2017-09-05T00:00:00"/>
    <n v="1"/>
    <m/>
    <m/>
  </r>
  <r>
    <x v="711"/>
    <x v="2441"/>
    <s v="17847-1"/>
    <n v="25"/>
    <n v="25"/>
    <x v="1383"/>
    <d v="2017-09-01T00:00:00"/>
    <n v="1"/>
    <m/>
    <m/>
  </r>
  <r>
    <x v="15"/>
    <x v="52"/>
    <s v="17819-5"/>
    <n v="7"/>
    <n v="7"/>
    <x v="1383"/>
    <d v="2017-09-22T00:00:00"/>
    <n v="1"/>
    <m/>
    <m/>
  </r>
  <r>
    <x v="15"/>
    <x v="52"/>
    <s v="17844-1"/>
    <n v="5"/>
    <n v="5"/>
    <x v="1383"/>
    <d v="2017-10-12T00:00:00"/>
    <n v="1"/>
    <m/>
    <m/>
  </r>
  <r>
    <x v="15"/>
    <x v="182"/>
    <s v="17819-1"/>
    <n v="5"/>
    <n v="5"/>
    <x v="1383"/>
    <d v="2017-09-27T00:00:00"/>
    <n v="1"/>
    <m/>
    <m/>
  </r>
  <r>
    <x v="15"/>
    <x v="182"/>
    <s v="17864-1"/>
    <n v="5"/>
    <n v="5"/>
    <x v="1383"/>
    <d v="2017-10-17T00:00:00"/>
    <n v="1"/>
    <m/>
    <m/>
  </r>
  <r>
    <x v="15"/>
    <x v="435"/>
    <s v="17864-3"/>
    <n v="10"/>
    <n v="10"/>
    <x v="1383"/>
    <d v="2017-10-20T00:00:00"/>
    <n v="1"/>
    <m/>
    <m/>
  </r>
  <r>
    <x v="501"/>
    <x v="1952"/>
    <s v="17800-3"/>
    <n v="50"/>
    <n v="50"/>
    <x v="1383"/>
    <d v="2017-09-01T00:00:00"/>
    <n v="1"/>
    <m/>
    <m/>
  </r>
  <r>
    <x v="695"/>
    <x v="2604"/>
    <s v="17851-1"/>
    <n v="5"/>
    <n v="5"/>
    <x v="1384"/>
    <d v="2017-09-11T00:00:00"/>
    <n v="1"/>
    <m/>
    <m/>
  </r>
  <r>
    <x v="695"/>
    <x v="2605"/>
    <s v="2"/>
    <n v="5"/>
    <n v="5"/>
    <x v="1384"/>
    <d v="2017-09-11T00:00:00"/>
    <n v="1"/>
    <m/>
    <m/>
  </r>
  <r>
    <x v="169"/>
    <x v="828"/>
    <s v="17840-1"/>
    <n v="100"/>
    <n v="100"/>
    <x v="1384"/>
    <d v="2017-09-06T00:00:00"/>
    <n v="1"/>
    <m/>
    <m/>
  </r>
  <r>
    <x v="18"/>
    <x v="301"/>
    <s v="17817-1"/>
    <n v="10"/>
    <n v="10"/>
    <x v="1384"/>
    <d v="2017-09-08T00:00:00"/>
    <n v="1"/>
    <m/>
    <m/>
  </r>
  <r>
    <x v="18"/>
    <x v="1416"/>
    <s v="2"/>
    <n v="300"/>
    <n v="300"/>
    <x v="1384"/>
    <d v="2017-09-08T00:00:00"/>
    <n v="1"/>
    <m/>
    <m/>
  </r>
  <r>
    <x v="619"/>
    <x v="2606"/>
    <s v="17825-1"/>
    <n v="52"/>
    <n v="52"/>
    <x v="1384"/>
    <d v="2017-09-11T00:00:00"/>
    <n v="1"/>
    <m/>
    <m/>
  </r>
  <r>
    <x v="63"/>
    <x v="2607"/>
    <s v="17846-1"/>
    <n v="100"/>
    <n v="100"/>
    <x v="1384"/>
    <d v="2017-09-06T00:00:00"/>
    <n v="1"/>
    <m/>
    <m/>
  </r>
  <r>
    <x v="712"/>
    <x v="2608"/>
    <s v="17876-3"/>
    <n v="5"/>
    <n v="5"/>
    <x v="1384"/>
    <d v="2017-09-06T00:00:00"/>
    <n v="1"/>
    <m/>
    <m/>
  </r>
  <r>
    <x v="405"/>
    <x v="1541"/>
    <s v="17476-6"/>
    <n v="250"/>
    <n v="250"/>
    <x v="1385"/>
    <d v="2017-09-09T00:00:00"/>
    <n v="1"/>
    <m/>
    <m/>
  </r>
  <r>
    <x v="405"/>
    <x v="2543"/>
    <s v="17541-3"/>
    <n v="250"/>
    <n v="250"/>
    <x v="1385"/>
    <d v="2017-09-14T00:00:00"/>
    <n v="1"/>
    <m/>
    <m/>
  </r>
  <r>
    <x v="15"/>
    <x v="562"/>
    <s v="17747-1"/>
    <n v="5"/>
    <n v="5"/>
    <x v="1385"/>
    <d v="2017-09-26T00:00:00"/>
    <n v="1"/>
    <m/>
    <m/>
  </r>
  <r>
    <x v="47"/>
    <x v="2609"/>
    <s v="17841-1"/>
    <n v="120"/>
    <n v="120"/>
    <x v="1386"/>
    <d v="2017-09-13T00:00:00"/>
    <n v="1"/>
    <m/>
    <m/>
  </r>
  <r>
    <x v="686"/>
    <x v="2610"/>
    <s v="17891-2"/>
    <n v="5"/>
    <n v="5"/>
    <x v="1387"/>
    <d v="2017-09-11T00:00:00"/>
    <n v="1"/>
    <m/>
    <s v="CUSTOMER PICKUP"/>
  </r>
  <r>
    <x v="686"/>
    <x v="2611"/>
    <s v="4"/>
    <n v="5"/>
    <n v="5"/>
    <x v="1387"/>
    <d v="2017-09-11T00:00:00"/>
    <n v="1"/>
    <m/>
    <s v="CUSTOMER PICKUP"/>
  </r>
  <r>
    <x v="686"/>
    <x v="2612"/>
    <s v="6"/>
    <n v="5"/>
    <n v="5"/>
    <x v="1387"/>
    <d v="2017-09-11T00:00:00"/>
    <n v="1"/>
    <m/>
    <s v="CUSTOMER PICKUP"/>
  </r>
  <r>
    <x v="18"/>
    <x v="48"/>
    <s v="17848-2"/>
    <n v="100"/>
    <n v="102"/>
    <x v="1387"/>
    <d v="2017-09-15T00:00:00"/>
    <n v="1"/>
    <m/>
    <m/>
  </r>
  <r>
    <x v="18"/>
    <x v="1686"/>
    <s v="1"/>
    <n v="50"/>
    <n v="50"/>
    <x v="1387"/>
    <d v="2017-09-15T00:00:00"/>
    <n v="1"/>
    <m/>
    <m/>
  </r>
  <r>
    <x v="123"/>
    <x v="1244"/>
    <s v="17839-1"/>
    <n v="100"/>
    <n v="100"/>
    <x v="1387"/>
    <d v="2017-09-13T00:00:00"/>
    <n v="1"/>
    <m/>
    <m/>
  </r>
  <r>
    <x v="599"/>
    <x v="2613"/>
    <s v="17812-3"/>
    <n v="13"/>
    <n v="13"/>
    <x v="1387"/>
    <d v="2017-09-11T00:00:00"/>
    <n v="1"/>
    <m/>
    <m/>
  </r>
  <r>
    <x v="622"/>
    <x v="2614"/>
    <s v="17822-1"/>
    <n v="22"/>
    <n v="22"/>
    <x v="1387"/>
    <d v="2017-09-14T00:00:00"/>
    <n v="1"/>
    <m/>
    <m/>
  </r>
  <r>
    <x v="576"/>
    <x v="2352"/>
    <s v="17818-3"/>
    <n v="50"/>
    <n v="50"/>
    <x v="1387"/>
    <d v="2017-09-18T00:00:00"/>
    <n v="1"/>
    <m/>
    <m/>
  </r>
  <r>
    <x v="405"/>
    <x v="2615"/>
    <s v="17938-2"/>
    <n v="10"/>
    <n v="10"/>
    <x v="1387"/>
    <d v="2017-09-13T00:00:00"/>
    <n v="1"/>
    <m/>
    <m/>
  </r>
  <r>
    <x v="635"/>
    <x v="2616"/>
    <s v="17904-2"/>
    <n v="5"/>
    <n v="5"/>
    <x v="1387"/>
    <d v="2017-09-12T00:00:00"/>
    <n v="1"/>
    <m/>
    <m/>
  </r>
  <r>
    <x v="16"/>
    <x v="1262"/>
    <s v="17861-1"/>
    <n v="5"/>
    <n v="5"/>
    <x v="1388"/>
    <d v="2017-09-15T00:00:00"/>
    <n v="1"/>
    <m/>
    <m/>
  </r>
  <r>
    <x v="131"/>
    <x v="2407"/>
    <s v="17826-3"/>
    <n v="25"/>
    <n v="25"/>
    <x v="1388"/>
    <d v="2017-09-18T00:00:00"/>
    <n v="1"/>
    <m/>
    <m/>
  </r>
  <r>
    <x v="487"/>
    <x v="2496"/>
    <s v="17803-3"/>
    <n v="50"/>
    <n v="50"/>
    <x v="1388"/>
    <d v="2017-09-18T00:00:00"/>
    <n v="1"/>
    <m/>
    <m/>
  </r>
  <r>
    <x v="359"/>
    <x v="2617"/>
    <s v="17790-4"/>
    <n v="50"/>
    <n v="50"/>
    <x v="1388"/>
    <d v="2017-09-15T00:00:00"/>
    <n v="1"/>
    <m/>
    <m/>
  </r>
  <r>
    <x v="359"/>
    <x v="2618"/>
    <s v="6"/>
    <n v="50"/>
    <n v="50"/>
    <x v="1388"/>
    <d v="2017-09-15T00:00:00"/>
    <n v="1"/>
    <m/>
    <m/>
  </r>
  <r>
    <x v="18"/>
    <x v="480"/>
    <s v="17853-1"/>
    <n v="25"/>
    <n v="25"/>
    <x v="1388"/>
    <d v="2017-09-18T00:00:00"/>
    <n v="1"/>
    <m/>
    <m/>
  </r>
  <r>
    <x v="18"/>
    <x v="1035"/>
    <s v="17917-1"/>
    <n v="250"/>
    <n v="320"/>
    <x v="1388"/>
    <d v="2017-09-15T00:00:00"/>
    <n v="1"/>
    <m/>
    <m/>
  </r>
  <r>
    <x v="598"/>
    <x v="2125"/>
    <s v="17837-3"/>
    <n v="5"/>
    <n v="5"/>
    <x v="1388"/>
    <d v="2017-09-15T00:00:00"/>
    <n v="1"/>
    <m/>
    <m/>
  </r>
  <r>
    <x v="70"/>
    <x v="2619"/>
    <s v="17924-1"/>
    <n v="50"/>
    <n v="50"/>
    <x v="1389"/>
    <d v="2017-09-13T00:00:00"/>
    <n v="1"/>
    <m/>
    <m/>
  </r>
  <r>
    <x v="137"/>
    <x v="334"/>
    <s v="17855-1"/>
    <n v="50"/>
    <n v="50"/>
    <x v="1389"/>
    <d v="2017-09-15T00:00:00"/>
    <n v="1"/>
    <m/>
    <m/>
  </r>
  <r>
    <x v="707"/>
    <x v="2620"/>
    <s v="17903-3"/>
    <n v="5"/>
    <n v="5"/>
    <x v="1389"/>
    <d v="2017-09-15T00:00:00"/>
    <n v="1"/>
    <m/>
    <m/>
  </r>
  <r>
    <x v="47"/>
    <x v="988"/>
    <s v="17862-1"/>
    <n v="10"/>
    <n v="10"/>
    <x v="1390"/>
    <d v="2017-09-19T00:00:00"/>
    <n v="1"/>
    <m/>
    <m/>
  </r>
  <r>
    <x v="286"/>
    <x v="2600"/>
    <s v="17811-4"/>
    <n v="23"/>
    <n v="23"/>
    <x v="1390"/>
    <d v="2017-09-19T00:00:00"/>
    <n v="1"/>
    <m/>
    <m/>
  </r>
  <r>
    <x v="131"/>
    <x v="2466"/>
    <s v="17826-6"/>
    <n v="25"/>
    <n v="25"/>
    <x v="1390"/>
    <d v="2017-09-19T00:00:00"/>
    <n v="1"/>
    <m/>
    <m/>
  </r>
  <r>
    <x v="16"/>
    <x v="402"/>
    <s v="17898-1"/>
    <n v="33"/>
    <n v="33"/>
    <x v="1391"/>
    <d v="2017-09-18T00:00:00"/>
    <n v="1"/>
    <m/>
    <m/>
  </r>
  <r>
    <x v="658"/>
    <x v="92"/>
    <s v="17875-1"/>
    <n v="250"/>
    <n v="250"/>
    <x v="1391"/>
    <d v="2017-09-20T00:00:00"/>
    <n v="1"/>
    <m/>
    <m/>
  </r>
  <r>
    <x v="478"/>
    <x v="2621"/>
    <s v="17882-3"/>
    <n v="4"/>
    <n v="4"/>
    <x v="1391"/>
    <d v="2017-09-18T00:00:00"/>
    <n v="1"/>
    <m/>
    <s v="PARTS INFORMATION CAME LATE FROM CUSTOMER"/>
  </r>
  <r>
    <x v="599"/>
    <x v="2613"/>
    <s v="17812-4"/>
    <n v="20"/>
    <n v="20"/>
    <x v="1391"/>
    <d v="2017-09-20T00:00:00"/>
    <n v="1"/>
    <m/>
    <m/>
  </r>
  <r>
    <x v="15"/>
    <x v="57"/>
    <s v="17819-2"/>
    <n v="13"/>
    <n v="13"/>
    <x v="1392"/>
    <d v="2017-09-27T00:00:00"/>
    <n v="1"/>
    <m/>
    <m/>
  </r>
  <r>
    <x v="15"/>
    <x v="556"/>
    <s v="17746-1"/>
    <n v="10"/>
    <n v="10"/>
    <x v="1392"/>
    <d v="2017-09-27T00:00:00"/>
    <n v="1"/>
    <m/>
    <m/>
  </r>
  <r>
    <x v="15"/>
    <x v="562"/>
    <s v="2"/>
    <n v="11"/>
    <n v="11"/>
    <x v="1392"/>
    <d v="2017-09-27T00:00:00"/>
    <n v="1"/>
    <m/>
    <m/>
  </r>
  <r>
    <x v="63"/>
    <x v="2622"/>
    <s v="17859-1"/>
    <n v="5000"/>
    <n v="5040"/>
    <x v="1392"/>
    <d v="2017-09-19T00:00:00"/>
    <n v="1"/>
    <m/>
    <m/>
  </r>
  <r>
    <x v="63"/>
    <x v="332"/>
    <s v="17858-1"/>
    <n v="6000"/>
    <n v="6012"/>
    <x v="1392"/>
    <d v="2017-09-19T00:00:00"/>
    <n v="1"/>
    <m/>
    <m/>
  </r>
  <r>
    <x v="33"/>
    <x v="1894"/>
    <s v="17879-"/>
    <n v="208"/>
    <n v="208"/>
    <x v="1392"/>
    <d v="2017-09-19T00:00:00"/>
    <n v="1"/>
    <m/>
    <m/>
  </r>
  <r>
    <x v="33"/>
    <x v="2240"/>
    <s v="2"/>
    <n v="104"/>
    <n v="104"/>
    <x v="1392"/>
    <d v="2017-09-19T00:00:00"/>
    <n v="1"/>
    <m/>
    <m/>
  </r>
  <r>
    <x v="33"/>
    <x v="2240"/>
    <s v="3"/>
    <n v="104"/>
    <n v="104"/>
    <x v="1392"/>
    <d v="2017-09-19T00:00:00"/>
    <n v="1"/>
    <m/>
    <m/>
  </r>
  <r>
    <x v="16"/>
    <x v="402"/>
    <s v="17898-2"/>
    <n v="42"/>
    <n v="42"/>
    <x v="1393"/>
    <d v="2017-09-25T00:00:00"/>
    <n v="1"/>
    <m/>
    <m/>
  </r>
  <r>
    <x v="46"/>
    <x v="876"/>
    <s v="17883-1"/>
    <n v="100"/>
    <n v="100"/>
    <x v="1393"/>
    <d v="2017-09-22T00:00:00"/>
    <n v="1"/>
    <m/>
    <m/>
  </r>
  <r>
    <x v="90"/>
    <x v="777"/>
    <s v="17737-1"/>
    <n v="25"/>
    <n v="25"/>
    <x v="1393"/>
    <d v="2017-09-27T00:00:00"/>
    <n v="1"/>
    <m/>
    <m/>
  </r>
  <r>
    <x v="123"/>
    <x v="80"/>
    <s v="17878-1"/>
    <n v="32"/>
    <n v="32"/>
    <x v="1393"/>
    <d v="2017-09-22T00:00:00"/>
    <n v="1"/>
    <m/>
    <m/>
  </r>
  <r>
    <x v="15"/>
    <x v="435"/>
    <s v="17770-5"/>
    <n v="10"/>
    <n v="10"/>
    <x v="1393"/>
    <d v="2017-09-25T00:00:00"/>
    <n v="1"/>
    <m/>
    <m/>
  </r>
  <r>
    <x v="4"/>
    <x v="90"/>
    <s v="17795-1"/>
    <n v="200"/>
    <n v="221"/>
    <x v="1394"/>
    <d v="2017-09-25T00:00:00"/>
    <n v="1"/>
    <m/>
    <m/>
  </r>
  <r>
    <x v="225"/>
    <x v="752"/>
    <s v="17784-4"/>
    <n v="175"/>
    <n v="128"/>
    <x v="1394"/>
    <d v="2017-09-28T00:00:00"/>
    <n v="1"/>
    <m/>
    <m/>
  </r>
  <r>
    <x v="225"/>
    <x v="752"/>
    <s v="17931-1"/>
    <n v="500"/>
    <n v="128"/>
    <x v="1394"/>
    <d v="2017-10-17T00:00:00"/>
    <n v="1"/>
    <m/>
    <m/>
  </r>
  <r>
    <x v="90"/>
    <x v="229"/>
    <s v="17905-1"/>
    <n v="320"/>
    <n v="320"/>
    <x v="1395"/>
    <d v="2017-09-25T00:00:00"/>
    <n v="1"/>
    <m/>
    <m/>
  </r>
  <r>
    <x v="15"/>
    <x v="182"/>
    <s v="17770-2"/>
    <n v="10"/>
    <n v="10"/>
    <x v="1395"/>
    <d v="2017-09-26T00:00:00"/>
    <n v="1"/>
    <m/>
    <m/>
  </r>
  <r>
    <x v="18"/>
    <x v="1035"/>
    <s v="17889-1"/>
    <n v="250"/>
    <n v="320"/>
    <x v="1395"/>
    <d v="2017-09-27T00:00:00"/>
    <n v="1"/>
    <m/>
    <m/>
  </r>
  <r>
    <x v="329"/>
    <x v="1217"/>
    <s v="17816-3"/>
    <n v="150"/>
    <n v="150"/>
    <x v="1395"/>
    <d v="2017-09-18T00:00:00"/>
    <n v="0"/>
    <m/>
    <m/>
  </r>
  <r>
    <x v="713"/>
    <x v="2623"/>
    <s v="17916-3"/>
    <n v="5"/>
    <n v="5"/>
    <x v="1395"/>
    <d v="2017-09-20T00:00:00"/>
    <n v="0"/>
    <m/>
    <m/>
  </r>
  <r>
    <x v="73"/>
    <x v="2624"/>
    <s v="17799-3"/>
    <n v="25"/>
    <n v="25"/>
    <x v="1395"/>
    <d v="2017-09-29T00:00:00"/>
    <n v="1"/>
    <m/>
    <m/>
  </r>
  <r>
    <x v="15"/>
    <x v="556"/>
    <s v="17842-1"/>
    <n v="7"/>
    <n v="7"/>
    <x v="1395"/>
    <d v="2017-09-25T00:00:00"/>
    <n v="1"/>
    <m/>
    <m/>
  </r>
  <r>
    <x v="15"/>
    <x v="562"/>
    <s v="2"/>
    <n v="9"/>
    <n v="9"/>
    <x v="1395"/>
    <d v="2017-09-25T00:00:00"/>
    <n v="1"/>
    <m/>
    <m/>
  </r>
  <r>
    <x v="15"/>
    <x v="223"/>
    <s v="17787-1"/>
    <n v="5"/>
    <n v="5"/>
    <x v="1395"/>
    <d v="2017-09-29T00:00:00"/>
    <n v="1"/>
    <m/>
    <m/>
  </r>
  <r>
    <x v="15"/>
    <x v="562"/>
    <s v="2"/>
    <n v="5"/>
    <n v="5"/>
    <x v="1395"/>
    <d v="2017-09-29T00:00:00"/>
    <n v="1"/>
    <m/>
    <m/>
  </r>
  <r>
    <x v="15"/>
    <x v="52"/>
    <s v="17805-1"/>
    <n v="5"/>
    <n v="5"/>
    <x v="1395"/>
    <d v="2017-09-29T00:00:00"/>
    <n v="1"/>
    <m/>
    <m/>
  </r>
  <r>
    <x v="686"/>
    <x v="2625"/>
    <s v="17891-8"/>
    <n v="15"/>
    <n v="15"/>
    <x v="1395"/>
    <d v="2017-09-15T00:00:00"/>
    <n v="0"/>
    <m/>
    <m/>
  </r>
  <r>
    <x v="686"/>
    <x v="2626"/>
    <s v="10"/>
    <n v="15"/>
    <n v="15"/>
    <x v="1395"/>
    <d v="2017-09-15T00:00:00"/>
    <n v="0"/>
    <m/>
    <m/>
  </r>
  <r>
    <x v="686"/>
    <x v="2627"/>
    <s v="12"/>
    <n v="15"/>
    <n v="15"/>
    <x v="1395"/>
    <d v="2017-09-15T00:00:00"/>
    <n v="0"/>
    <m/>
    <m/>
  </r>
  <r>
    <x v="686"/>
    <x v="2628"/>
    <s v="14"/>
    <n v="15"/>
    <n v="15"/>
    <x v="1395"/>
    <d v="2017-09-15T00:00:00"/>
    <n v="0"/>
    <m/>
    <m/>
  </r>
  <r>
    <x v="702"/>
    <x v="2581"/>
    <s v="17946-2"/>
    <n v="1"/>
    <n v="6"/>
    <x v="1395"/>
    <d v="2017-09-25T00:00:00"/>
    <n v="1"/>
    <m/>
    <m/>
  </r>
  <r>
    <x v="702"/>
    <x v="2629"/>
    <s v="2"/>
    <n v="6"/>
    <n v="6"/>
    <x v="1395"/>
    <d v="2017-09-25T00:00:00"/>
    <n v="1"/>
    <m/>
    <m/>
  </r>
  <r>
    <x v="487"/>
    <x v="2495"/>
    <s v="17804-3"/>
    <n v="50"/>
    <n v="50"/>
    <x v="1396"/>
    <d v="2017-09-26T00:00:00"/>
    <n v="1"/>
    <m/>
    <m/>
  </r>
  <r>
    <x v="103"/>
    <x v="1592"/>
    <s v="1796-1"/>
    <n v="10"/>
    <n v="10"/>
    <x v="1397"/>
    <d v="2017-09-28T00:00:00"/>
    <n v="1"/>
    <m/>
    <m/>
  </r>
  <r>
    <x v="13"/>
    <x v="926"/>
    <s v="17646-5"/>
    <n v="50"/>
    <n v="50"/>
    <x v="1397"/>
    <d v="2017-10-02T00:00:00"/>
    <n v="1"/>
    <m/>
    <m/>
  </r>
  <r>
    <x v="217"/>
    <x v="721"/>
    <s v="17910-1"/>
    <n v="25"/>
    <n v="25"/>
    <x v="1397"/>
    <d v="2017-09-27T00:00:00"/>
    <n v="1"/>
    <m/>
    <m/>
  </r>
  <r>
    <x v="53"/>
    <x v="1489"/>
    <s v="17890-1"/>
    <n v="50"/>
    <n v="50"/>
    <x v="1397"/>
    <d v="2017-09-27T00:00:00"/>
    <n v="1"/>
    <m/>
    <m/>
  </r>
  <r>
    <x v="6"/>
    <x v="311"/>
    <s v="17909-1"/>
    <n v="50"/>
    <n v="50"/>
    <x v="1397"/>
    <d v="2017-09-27T00:00:00"/>
    <n v="1"/>
    <m/>
    <m/>
  </r>
  <r>
    <x v="576"/>
    <x v="2378"/>
    <s v="17863-3"/>
    <n v="50"/>
    <n v="50"/>
    <x v="1397"/>
    <d v="2017-09-29T00:00:00"/>
    <n v="1"/>
    <m/>
    <m/>
  </r>
  <r>
    <x v="658"/>
    <x v="307"/>
    <s v="17772-3"/>
    <n v="250"/>
    <n v="250"/>
    <x v="1397"/>
    <d v="2017-09-29T00:00:00"/>
    <n v="1"/>
    <m/>
    <m/>
  </r>
  <r>
    <x v="395"/>
    <x v="1762"/>
    <s v="17865-3"/>
    <n v="25"/>
    <n v="25"/>
    <x v="1397"/>
    <d v="2017-10-02T00:00:00"/>
    <n v="1"/>
    <m/>
    <m/>
  </r>
  <r>
    <x v="15"/>
    <x v="2630"/>
    <s v="17911-2"/>
    <n v="10"/>
    <n v="10"/>
    <x v="1397"/>
    <d v="2017-09-28T00:00:00"/>
    <n v="1"/>
    <m/>
    <m/>
  </r>
  <r>
    <x v="478"/>
    <x v="2565"/>
    <s v="17956-3"/>
    <n v="4"/>
    <n v="4"/>
    <x v="1397"/>
    <d v="2017-09-26T00:00:00"/>
    <n v="1"/>
    <m/>
    <m/>
  </r>
  <r>
    <x v="100"/>
    <x v="2384"/>
    <s v="17941-2"/>
    <n v="500"/>
    <n v="300"/>
    <x v="1397"/>
    <d v="2017-09-28T00:00:00"/>
    <n v="1"/>
    <m/>
    <m/>
  </r>
  <r>
    <x v="494"/>
    <x v="2631"/>
    <s v="17897-1"/>
    <n v="2"/>
    <n v="2"/>
    <x v="1397"/>
    <d v="2017-09-28T00:00:00"/>
    <n v="1"/>
    <m/>
    <m/>
  </r>
  <r>
    <x v="665"/>
    <x v="2463"/>
    <s v="17852-3"/>
    <n v="10"/>
    <n v="10"/>
    <x v="1397"/>
    <d v="2017-09-28T00:00:00"/>
    <n v="1"/>
    <m/>
    <m/>
  </r>
  <r>
    <x v="344"/>
    <x v="2276"/>
    <s v="17856-3"/>
    <n v="100"/>
    <n v="100"/>
    <x v="1398"/>
    <d v="2017-09-29T00:00:00"/>
    <n v="1"/>
    <m/>
    <m/>
  </r>
  <r>
    <x v="90"/>
    <x v="300"/>
    <s v="17735-1"/>
    <n v="51"/>
    <n v="51"/>
    <x v="1398"/>
    <d v="2017-10-04T00:00:00"/>
    <n v="1"/>
    <m/>
    <m/>
  </r>
  <r>
    <x v="53"/>
    <x v="104"/>
    <s v="17902-1"/>
    <n v="25"/>
    <n v="25"/>
    <x v="1398"/>
    <d v="2017-09-29T00:00:00"/>
    <n v="1"/>
    <m/>
    <m/>
  </r>
  <r>
    <x v="53"/>
    <x v="103"/>
    <s v="2"/>
    <n v="25"/>
    <n v="25"/>
    <x v="1398"/>
    <d v="2017-09-29T00:00:00"/>
    <n v="1"/>
    <m/>
    <m/>
  </r>
  <r>
    <x v="117"/>
    <x v="275"/>
    <s v="17908-1"/>
    <n v="500"/>
    <n v="500"/>
    <x v="1398"/>
    <d v="2017-10-03T00:00:00"/>
    <n v="1"/>
    <m/>
    <m/>
  </r>
  <r>
    <x v="409"/>
    <x v="2632"/>
    <s v="17914-1"/>
    <n v="50"/>
    <n v="50"/>
    <x v="1398"/>
    <d v="2017-10-03T00:00:00"/>
    <n v="1"/>
    <m/>
    <m/>
  </r>
  <r>
    <x v="409"/>
    <x v="2633"/>
    <s v="2"/>
    <n v="500"/>
    <n v="500"/>
    <x v="1398"/>
    <d v="2017-10-03T00:00:00"/>
    <n v="1"/>
    <m/>
    <m/>
  </r>
  <r>
    <x v="714"/>
    <x v="2634"/>
    <s v="17885-1"/>
    <n v="10"/>
    <n v="10"/>
    <x v="1398"/>
    <d v="2017-09-25T00:00:00"/>
    <n v="0"/>
    <m/>
    <m/>
  </r>
  <r>
    <x v="680"/>
    <x v="2505"/>
    <s v="17871-3"/>
    <n v="25"/>
    <n v="25"/>
    <x v="1399"/>
    <d v="2017-09-27T00:00:00"/>
    <n v="1"/>
    <m/>
    <s v="PARTS INFORMATION CAME LATE FROM CUSTOMER"/>
  </r>
  <r>
    <x v="90"/>
    <x v="229"/>
    <s v="17980-1"/>
    <n v="180"/>
    <n v="180"/>
    <x v="1399"/>
    <d v="2017-10-03T00:00:00"/>
    <n v="1"/>
    <m/>
    <m/>
  </r>
  <r>
    <x v="567"/>
    <x v="2551"/>
    <s v="17854-1"/>
    <n v="4"/>
    <n v="4"/>
    <x v="1399"/>
    <d v="2017-10-03T00:00:00"/>
    <n v="1"/>
    <m/>
    <m/>
  </r>
  <r>
    <x v="665"/>
    <x v="2537"/>
    <s v="17867-3"/>
    <n v="5"/>
    <n v="5"/>
    <x v="1399"/>
    <d v="2017-09-28T00:00:00"/>
    <n v="1"/>
    <m/>
    <m/>
  </r>
  <r>
    <x v="140"/>
    <x v="347"/>
    <s v="17989-2"/>
    <n v="500"/>
    <n v="500"/>
    <x v="1400"/>
    <d v="2017-09-29T00:00:00"/>
    <n v="1"/>
    <m/>
    <m/>
  </r>
  <r>
    <x v="506"/>
    <x v="2635"/>
    <s v="17915-1"/>
    <n v="15"/>
    <n v="15"/>
    <x v="1400"/>
    <d v="2017-10-04T00:00:00"/>
    <n v="1"/>
    <m/>
    <m/>
  </r>
  <r>
    <x v="15"/>
    <x v="2636"/>
    <s v="17923-1"/>
    <n v="10"/>
    <n v="10"/>
    <x v="1400"/>
    <d v="2017-10-04T00:00:00"/>
    <n v="1"/>
    <m/>
    <m/>
  </r>
  <r>
    <x v="15"/>
    <x v="556"/>
    <s v="17887-2"/>
    <n v="5"/>
    <n v="5"/>
    <x v="1401"/>
    <d v="2017-10-30T00:00:00"/>
    <n v="1"/>
    <m/>
    <m/>
  </r>
  <r>
    <x v="15"/>
    <x v="57"/>
    <s v="1"/>
    <n v="5"/>
    <n v="5"/>
    <x v="1401"/>
    <d v="2017-10-30T00:00:00"/>
    <n v="1"/>
    <m/>
    <m/>
  </r>
  <r>
    <x v="15"/>
    <x v="731"/>
    <s v="17933-2"/>
    <n v="10"/>
    <n v="10"/>
    <x v="1401"/>
    <d v="2017-10-03T00:00:00"/>
    <n v="1"/>
    <m/>
    <m/>
  </r>
  <r>
    <x v="18"/>
    <x v="322"/>
    <s v="17918-1"/>
    <n v="100"/>
    <n v="100"/>
    <x v="1401"/>
    <d v="2017-10-06T00:00:00"/>
    <n v="1"/>
    <m/>
    <m/>
  </r>
  <r>
    <x v="63"/>
    <x v="330"/>
    <s v="17922-1"/>
    <n v="10000"/>
    <n v="10080"/>
    <x v="1401"/>
    <d v="2017-10-03T00:00:00"/>
    <n v="1"/>
    <m/>
    <m/>
  </r>
  <r>
    <x v="63"/>
    <x v="649"/>
    <s v="17921-1"/>
    <n v="600"/>
    <n v="600"/>
    <x v="1401"/>
    <d v="2017-10-03T00:00:00"/>
    <n v="1"/>
    <m/>
    <m/>
  </r>
  <r>
    <x v="708"/>
    <x v="692"/>
    <s v="17959-1"/>
    <n v="16"/>
    <n v="16"/>
    <x v="1401"/>
    <d v="2017-10-19T00:00:00"/>
    <n v="1"/>
    <m/>
    <m/>
  </r>
  <r>
    <x v="715"/>
    <x v="2637"/>
    <s v="17957-3"/>
    <n v="5"/>
    <n v="5"/>
    <x v="1401"/>
    <d v="2017-09-30T00:00:00"/>
    <n v="1"/>
    <m/>
    <m/>
  </r>
  <r>
    <x v="716"/>
    <x v="2610"/>
    <s v="17891-2"/>
    <n v="5"/>
    <n v="5"/>
    <x v="1401"/>
    <d v="2017-09-30T00:00:00"/>
    <n v="1"/>
    <m/>
    <m/>
  </r>
  <r>
    <x v="686"/>
    <x v="2611"/>
    <s v="17891-2"/>
    <n v="25"/>
    <n v="20"/>
    <x v="1401"/>
    <d v="2017-10-03T00:00:00"/>
    <n v="1"/>
    <m/>
    <s v="FIRST ARTICLE APROVAL CAME LATE"/>
  </r>
  <r>
    <x v="686"/>
    <x v="2612"/>
    <s v="4"/>
    <n v="25"/>
    <n v="20"/>
    <x v="1401"/>
    <d v="2017-10-03T00:00:00"/>
    <n v="1"/>
    <m/>
    <s v="FIRST ARTICLE APROVAL CAME LATE"/>
  </r>
  <r>
    <x v="686"/>
    <x v="1912"/>
    <s v="6"/>
    <n v="25"/>
    <n v="20"/>
    <x v="1401"/>
    <d v="2017-10-03T00:00:00"/>
    <n v="1"/>
    <m/>
    <s v="FIRST ARTICLE APROVAL CAME LATE"/>
  </r>
  <r>
    <x v="90"/>
    <x v="204"/>
    <s v="17601-1"/>
    <n v="37"/>
    <n v="37"/>
    <x v="1402"/>
    <d v="2017-10-09T00:00:00"/>
    <n v="1"/>
    <m/>
    <m/>
  </r>
  <r>
    <x v="90"/>
    <x v="204"/>
    <s v="17734-1"/>
    <n v="162"/>
    <n v="162"/>
    <x v="1402"/>
    <d v="2017-10-09T00:00:00"/>
    <n v="1"/>
    <m/>
    <m/>
  </r>
  <r>
    <x v="577"/>
    <x v="692"/>
    <s v="17961-1"/>
    <n v="130"/>
    <n v="120"/>
    <x v="1402"/>
    <d v="2017-10-02T00:00:00"/>
    <n v="1"/>
    <m/>
    <s v="CUSTOMER PICKUP"/>
  </r>
  <r>
    <x v="6"/>
    <x v="16"/>
    <s v="17930-1"/>
    <n v="20"/>
    <n v="20"/>
    <x v="1402"/>
    <d v="2017-10-05T00:00:00"/>
    <n v="1"/>
    <m/>
    <m/>
  </r>
  <r>
    <x v="90"/>
    <x v="2638"/>
    <s v="17806-1"/>
    <n v="15"/>
    <n v="15"/>
    <x v="1402"/>
    <d v="2017-10-06T00:00:00"/>
    <n v="1"/>
    <m/>
    <m/>
  </r>
  <r>
    <x v="708"/>
    <x v="879"/>
    <s v="17850-3"/>
    <n v="5"/>
    <n v="5"/>
    <x v="1402"/>
    <d v="2017-10-05T00:00:00"/>
    <n v="1"/>
    <m/>
    <m/>
  </r>
  <r>
    <x v="699"/>
    <x v="2639"/>
    <s v="17913-1"/>
    <n v="5000"/>
    <n v="5000"/>
    <x v="1402"/>
    <d v="2017-10-03T00:00:00"/>
    <n v="1"/>
    <m/>
    <m/>
  </r>
  <r>
    <x v="15"/>
    <x v="556"/>
    <s v="17912-1"/>
    <n v="5"/>
    <n v="5"/>
    <x v="1403"/>
    <d v="2017-11-17T00:00:00"/>
    <n v="1"/>
    <m/>
    <m/>
  </r>
  <r>
    <x v="714"/>
    <x v="2640"/>
    <s v="17965-3"/>
    <n v="5"/>
    <n v="5"/>
    <x v="1403"/>
    <d v="2017-10-11T00:00:00"/>
    <n v="1"/>
    <m/>
    <m/>
  </r>
  <r>
    <x v="163"/>
    <x v="2641"/>
    <s v="17830-3"/>
    <n v="1000"/>
    <n v="1000"/>
    <x v="1403"/>
    <d v="2017-09-19T00:00:00"/>
    <n v="0"/>
    <m/>
    <s v="WE HAVE TO REWORK ALL ASSY DIODE WAS WRONG"/>
  </r>
  <r>
    <x v="212"/>
    <x v="2642"/>
    <s v="17964-3"/>
    <n v="75"/>
    <n v="44"/>
    <x v="1403"/>
    <d v="2017-10-08T00:00:00"/>
    <n v="1"/>
    <m/>
    <s v="CUSTOMER PARTS CAME LATE AND NOT ENOUGH"/>
  </r>
  <r>
    <x v="395"/>
    <x v="1527"/>
    <s v="17893-3"/>
    <n v="25"/>
    <n v="25"/>
    <x v="1403"/>
    <d v="2017-10-09T00:00:00"/>
    <n v="1"/>
    <m/>
    <m/>
  </r>
  <r>
    <x v="162"/>
    <x v="984"/>
    <s v="17972-3"/>
    <n v="100"/>
    <n v="100"/>
    <x v="1404"/>
    <d v="2017-10-08T00:00:00"/>
    <n v="1"/>
    <m/>
    <m/>
  </r>
  <r>
    <x v="33"/>
    <x v="1008"/>
    <s v="17939-1"/>
    <n v="252"/>
    <n v="252"/>
    <x v="1404"/>
    <d v="2017-10-11T00:00:00"/>
    <n v="1"/>
    <m/>
    <m/>
  </r>
  <r>
    <x v="705"/>
    <x v="2580"/>
    <s v="17968-1"/>
    <n v="5"/>
    <n v="5"/>
    <x v="1404"/>
    <d v="2017-10-05T00:00:00"/>
    <n v="1"/>
    <m/>
    <m/>
  </r>
  <r>
    <x v="717"/>
    <x v="2643"/>
    <s v="17952-1"/>
    <n v="1"/>
    <n v="1"/>
    <x v="1404"/>
    <d v="2017-10-13T00:00:00"/>
    <n v="1"/>
    <m/>
    <m/>
  </r>
  <r>
    <x v="717"/>
    <x v="2644"/>
    <s v="2"/>
    <n v="1"/>
    <n v="1"/>
    <x v="1404"/>
    <d v="2017-10-13T00:00:00"/>
    <n v="1"/>
    <m/>
    <m/>
  </r>
  <r>
    <x v="717"/>
    <x v="2645"/>
    <s v="3"/>
    <n v="1"/>
    <n v="1"/>
    <x v="1404"/>
    <d v="2017-10-13T00:00:00"/>
    <n v="1"/>
    <m/>
    <m/>
  </r>
  <r>
    <x v="717"/>
    <x v="2646"/>
    <s v="4"/>
    <n v="1"/>
    <n v="1"/>
    <x v="1404"/>
    <d v="2017-10-13T00:00:00"/>
    <n v="1"/>
    <m/>
    <m/>
  </r>
  <r>
    <x v="717"/>
    <x v="2647"/>
    <s v="8"/>
    <n v="1"/>
    <n v="1"/>
    <x v="1404"/>
    <d v="2017-10-13T00:00:00"/>
    <n v="1"/>
    <m/>
    <m/>
  </r>
  <r>
    <x v="63"/>
    <x v="330"/>
    <s v="17982-1"/>
    <n v="6000"/>
    <n v="6037"/>
    <x v="1405"/>
    <d v="2017-10-09T00:00:00"/>
    <n v="1"/>
    <m/>
    <m/>
  </r>
  <r>
    <x v="15"/>
    <x v="33"/>
    <s v="17864-4"/>
    <n v="10"/>
    <n v="10"/>
    <x v="1405"/>
    <d v="2017-10-12T00:00:00"/>
    <n v="1"/>
    <m/>
    <m/>
  </r>
  <r>
    <x v="15"/>
    <x v="52"/>
    <s v="5"/>
    <n v="5"/>
    <n v="5"/>
    <x v="1405"/>
    <d v="2017-10-12T00:00:00"/>
    <n v="1"/>
    <m/>
    <m/>
  </r>
  <r>
    <x v="61"/>
    <x v="1695"/>
    <s v="17928-1"/>
    <n v="40"/>
    <n v="40"/>
    <x v="1404"/>
    <d v="2017-10-13T00:00:00"/>
    <n v="1"/>
    <m/>
    <m/>
  </r>
  <r>
    <x v="61"/>
    <x v="771"/>
    <s v="17926-1"/>
    <n v="60"/>
    <n v="60"/>
    <x v="1404"/>
    <d v="2017-10-13T00:00:00"/>
    <n v="1"/>
    <m/>
    <m/>
  </r>
  <r>
    <x v="15"/>
    <x v="562"/>
    <s v="17819-3"/>
    <n v="5"/>
    <n v="5"/>
    <x v="1406"/>
    <d v="2017-10-24T00:00:00"/>
    <n v="1"/>
    <m/>
    <m/>
  </r>
  <r>
    <x v="697"/>
    <x v="2648"/>
    <s v="17929-1"/>
    <n v="3000"/>
    <n v="3007"/>
    <x v="1406"/>
    <d v="2017-10-15T00:00:00"/>
    <n v="1"/>
    <m/>
    <s v="CUSTOMER PARTS CAME LATE"/>
  </r>
  <r>
    <x v="718"/>
    <x v="1791"/>
    <s v="17962-1"/>
    <n v="25"/>
    <n v="25"/>
    <x v="1406"/>
    <d v="2017-10-12T00:00:00"/>
    <n v="1"/>
    <m/>
    <m/>
  </r>
  <r>
    <x v="33"/>
    <x v="2649"/>
    <s v="17943-1"/>
    <n v="24"/>
    <n v="24"/>
    <x v="1406"/>
    <d v="2017-10-11T00:00:00"/>
    <n v="1"/>
    <m/>
    <m/>
  </r>
  <r>
    <x v="162"/>
    <x v="2076"/>
    <s v="17906-3"/>
    <n v="100"/>
    <n v="86"/>
    <x v="1406"/>
    <d v="2017-10-12T00:00:00"/>
    <n v="1"/>
    <m/>
    <s v="CUSTOMER PART CAME LATE AND NOT ENOUGH"/>
  </r>
  <r>
    <x v="650"/>
    <x v="2399"/>
    <s v="17935-1"/>
    <n v="25"/>
    <n v="25"/>
    <x v="1406"/>
    <d v="2017-10-10T00:00:00"/>
    <n v="1"/>
    <m/>
    <m/>
  </r>
  <r>
    <x v="576"/>
    <x v="2574"/>
    <s v="17942-3"/>
    <n v="12"/>
    <n v="12"/>
    <x v="1407"/>
    <d v="2017-10-16T00:00:00"/>
    <n v="1"/>
    <m/>
    <m/>
  </r>
  <r>
    <x v="61"/>
    <x v="771"/>
    <s v="17926-1"/>
    <n v="60"/>
    <n v="60"/>
    <x v="1407"/>
    <d v="2017-10-13T00:00:00"/>
    <n v="1"/>
    <m/>
    <m/>
  </r>
  <r>
    <x v="61"/>
    <x v="1695"/>
    <s v="17928-1"/>
    <n v="40"/>
    <n v="40"/>
    <x v="1407"/>
    <d v="2017-10-13T00:00:00"/>
    <n v="1"/>
    <m/>
    <m/>
  </r>
  <r>
    <x v="522"/>
    <x v="2102"/>
    <s v="17947-3"/>
    <n v="200"/>
    <n v="200"/>
    <x v="1407"/>
    <d v="2017-10-16T00:00:00"/>
    <n v="1"/>
    <m/>
    <m/>
  </r>
  <r>
    <x v="660"/>
    <x v="2545"/>
    <s v="17888-3"/>
    <n v="150"/>
    <n v="150"/>
    <x v="1407"/>
    <d v="2017-10-10T00:00:00"/>
    <n v="1"/>
    <m/>
    <s v="CUSTOMER PICKUP"/>
  </r>
  <r>
    <x v="162"/>
    <x v="1276"/>
    <s v="17901-3"/>
    <n v="100"/>
    <n v="100"/>
    <x v="1408"/>
    <d v="2017-10-06T00:00:00"/>
    <n v="0"/>
    <m/>
    <m/>
  </r>
  <r>
    <x v="15"/>
    <x v="57"/>
    <s v="17864-2"/>
    <n v="5"/>
    <n v="5"/>
    <x v="1409"/>
    <d v="2017-10-25T00:00:00"/>
    <n v="1"/>
    <m/>
    <m/>
  </r>
  <r>
    <x v="55"/>
    <x v="1439"/>
    <s v="17981-1"/>
    <n v="25"/>
    <n v="25"/>
    <x v="1409"/>
    <d v="2017-10-13T00:00:00"/>
    <n v="1"/>
    <m/>
    <m/>
  </r>
  <r>
    <x v="13"/>
    <x v="209"/>
    <s v="17944-1"/>
    <n v="150"/>
    <n v="150"/>
    <x v="1409"/>
    <d v="2017-10-16T00:00:00"/>
    <n v="1"/>
    <m/>
    <m/>
  </r>
  <r>
    <x v="635"/>
    <x v="2650"/>
    <s v="18007-2"/>
    <n v="50"/>
    <n v="50"/>
    <x v="1409"/>
    <d v="2017-10-16T00:00:00"/>
    <n v="1"/>
    <m/>
    <m/>
  </r>
  <r>
    <x v="139"/>
    <x v="692"/>
    <s v="18019-1"/>
    <n v="7"/>
    <n v="7"/>
    <x v="1409"/>
    <d v="2017-10-13T00:00:00"/>
    <n v="1"/>
    <m/>
    <m/>
  </r>
  <r>
    <x v="494"/>
    <x v="96"/>
    <s v="17983-1"/>
    <n v="2"/>
    <n v="2"/>
    <x v="1409"/>
    <d v="2017-10-31T00:00:00"/>
    <n v="1"/>
    <m/>
    <s v="JOB7777"/>
  </r>
  <r>
    <x v="717"/>
    <x v="2651"/>
    <s v="17952-8"/>
    <n v="1"/>
    <n v="1"/>
    <x v="1410"/>
    <d v="2017-10-16T00:00:00"/>
    <n v="1"/>
    <m/>
    <m/>
  </r>
  <r>
    <x v="717"/>
    <x v="2652"/>
    <s v="6"/>
    <n v="1"/>
    <n v="1"/>
    <x v="1410"/>
    <d v="2017-10-16T00:00:00"/>
    <n v="1"/>
    <m/>
    <m/>
  </r>
  <r>
    <x v="717"/>
    <x v="2653"/>
    <s v="7"/>
    <n v="1"/>
    <n v="1"/>
    <x v="1410"/>
    <d v="2017-10-16T00:00:00"/>
    <n v="1"/>
    <m/>
    <m/>
  </r>
  <r>
    <x v="33"/>
    <x v="1820"/>
    <s v="17945-1"/>
    <n v="252"/>
    <n v="252"/>
    <x v="1410"/>
    <d v="2017-10-16T00:00:00"/>
    <n v="1"/>
    <m/>
    <m/>
  </r>
  <r>
    <x v="705"/>
    <x v="2579"/>
    <s v="17951-1"/>
    <n v="25"/>
    <n v="25"/>
    <x v="1410"/>
    <d v="2017-10-16T00:00:00"/>
    <n v="1"/>
    <m/>
    <m/>
  </r>
  <r>
    <x v="15"/>
    <x v="57"/>
    <s v="17978-1"/>
    <n v="5"/>
    <n v="5"/>
    <x v="1411"/>
    <d v="2017-10-20T00:00:00"/>
    <n v="1"/>
    <m/>
    <m/>
  </r>
  <r>
    <x v="626"/>
    <x v="2654"/>
    <s v="18002-1"/>
    <n v="60"/>
    <n v="60"/>
    <x v="1411"/>
    <d v="2017-10-24T00:00:00"/>
    <n v="1"/>
    <m/>
    <m/>
  </r>
  <r>
    <x v="552"/>
    <x v="235"/>
    <s v="17953-1"/>
    <n v="2500"/>
    <n v="2500"/>
    <x v="1411"/>
    <d v="2017-10-19T00:00:00"/>
    <n v="1"/>
    <m/>
    <m/>
  </r>
  <r>
    <x v="63"/>
    <x v="214"/>
    <s v="17971-1"/>
    <n v="20000"/>
    <n v="20070"/>
    <x v="1411"/>
    <d v="2017-10-23T00:00:00"/>
    <n v="1"/>
    <m/>
    <m/>
  </r>
  <r>
    <x v="599"/>
    <x v="2266"/>
    <s v="-"/>
    <n v="13"/>
    <n v="13"/>
    <x v="1411"/>
    <d v="2017-10-20T00:00:00"/>
    <n v="1"/>
    <m/>
    <s v="ASD PROBLEM"/>
  </r>
  <r>
    <x v="216"/>
    <x v="719"/>
    <s v="17975-1"/>
    <n v="300"/>
    <n v="300"/>
    <x v="1411"/>
    <d v="2017-10-17T00:00:00"/>
    <n v="1"/>
    <m/>
    <m/>
  </r>
  <r>
    <x v="100"/>
    <x v="2384"/>
    <s v="17941-2"/>
    <n v="200"/>
    <n v="200"/>
    <x v="1411"/>
    <d v="2017-10-20T00:00:00"/>
    <n v="1"/>
    <m/>
    <m/>
  </r>
  <r>
    <x v="280"/>
    <x v="2456"/>
    <s v="17277-2"/>
    <n v="25"/>
    <n v="25"/>
    <x v="1412"/>
    <d v="2017-10-20T00:00:00"/>
    <n v="1"/>
    <m/>
    <m/>
  </r>
  <r>
    <x v="4"/>
    <x v="943"/>
    <s v="18045-1"/>
    <n v="25"/>
    <n v="27"/>
    <x v="1412"/>
    <d v="2017-10-23T00:00:00"/>
    <n v="1"/>
    <m/>
    <m/>
  </r>
  <r>
    <x v="690"/>
    <x v="2533"/>
    <s v="17810-3"/>
    <n v="60"/>
    <n v="59"/>
    <x v="1412"/>
    <d v="2017-10-30T00:00:00"/>
    <n v="1"/>
    <m/>
    <s v="ONE ASSY CUSOMER GOT FOR APROVAL"/>
  </r>
  <r>
    <x v="15"/>
    <x v="858"/>
    <s v="17932-1"/>
    <n v="26"/>
    <n v="26"/>
    <x v="1413"/>
    <d v="2017-10-26T00:00:00"/>
    <n v="1"/>
    <m/>
    <m/>
  </r>
  <r>
    <x v="212"/>
    <x v="2642"/>
    <s v="17964-2"/>
    <n v="75"/>
    <n v="36"/>
    <x v="1413"/>
    <d v="2017-10-22T00:00:00"/>
    <n v="1"/>
    <m/>
    <s v="CUSTOMER PARTS CAME LATE"/>
  </r>
  <r>
    <x v="15"/>
    <x v="57"/>
    <s v="17886-1"/>
    <n v="9"/>
    <n v="9"/>
    <x v="1414"/>
    <d v="2017-10-25T00:00:00"/>
    <n v="1"/>
    <m/>
    <m/>
  </r>
  <r>
    <x v="663"/>
    <x v="911"/>
    <s v="17970-3"/>
    <n v="1"/>
    <n v="1"/>
    <x v="1414"/>
    <d v="2017-10-25T00:00:00"/>
    <n v="1"/>
    <m/>
    <m/>
  </r>
  <r>
    <x v="285"/>
    <x v="256"/>
    <s v="18018-1"/>
    <n v="100"/>
    <n v="100"/>
    <x v="1414"/>
    <d v="2017-10-23T00:00:00"/>
    <n v="1"/>
    <m/>
    <m/>
  </r>
  <r>
    <x v="708"/>
    <x v="692"/>
    <s v="17960-1"/>
    <n v="22"/>
    <n v="22"/>
    <x v="1414"/>
    <d v="2017-10-20T00:00:00"/>
    <n v="1"/>
    <m/>
    <s v="CUSTOMER ASSY CAME LATE"/>
  </r>
  <r>
    <x v="291"/>
    <x v="89"/>
    <s v="17954-1"/>
    <n v="300"/>
    <n v="300"/>
    <x v="1414"/>
    <d v="2017-10-24T00:00:00"/>
    <n v="1"/>
    <m/>
    <m/>
  </r>
  <r>
    <x v="33"/>
    <x v="2655"/>
    <s v="17977-1"/>
    <n v="252"/>
    <n v="252"/>
    <x v="1415"/>
    <d v="2017-10-25T00:00:00"/>
    <n v="1"/>
    <m/>
    <m/>
  </r>
  <r>
    <x v="8"/>
    <x v="2025"/>
    <s v="17892-1"/>
    <n v="25"/>
    <n v="25"/>
    <x v="1415"/>
    <d v="2017-10-26T00:00:00"/>
    <n v="1"/>
    <m/>
    <m/>
  </r>
  <r>
    <x v="46"/>
    <x v="659"/>
    <s v="17990-1"/>
    <n v="100"/>
    <n v="100"/>
    <x v="1415"/>
    <d v="2017-10-27T00:00:00"/>
    <n v="1"/>
    <m/>
    <m/>
  </r>
  <r>
    <x v="695"/>
    <x v="2604"/>
    <s v="18002-1"/>
    <n v="5"/>
    <n v="5"/>
    <x v="1415"/>
    <d v="2017-10-23T00:00:00"/>
    <n v="1"/>
    <m/>
    <m/>
  </r>
  <r>
    <x v="695"/>
    <x v="2605"/>
    <s v="2"/>
    <n v="5"/>
    <n v="5"/>
    <x v="1415"/>
    <d v="2017-10-23T00:00:00"/>
    <n v="1"/>
    <m/>
    <m/>
  </r>
  <r>
    <x v="405"/>
    <x v="96"/>
    <s v="18035-1"/>
    <n v="26"/>
    <n v="26"/>
    <x v="1415"/>
    <d v="2017-10-26T00:00:00"/>
    <n v="1"/>
    <m/>
    <m/>
  </r>
  <r>
    <x v="210"/>
    <x v="2656"/>
    <s v="17986-2"/>
    <n v="20"/>
    <n v="20"/>
    <x v="1415"/>
    <d v="2017-10-23T00:00:00"/>
    <n v="1"/>
    <m/>
    <m/>
  </r>
  <r>
    <x v="395"/>
    <x v="2572"/>
    <s v="17973-3"/>
    <n v="50"/>
    <n v="50"/>
    <x v="1415"/>
    <d v="2017-10-30T00:00:00"/>
    <n v="1"/>
    <m/>
    <m/>
  </r>
  <r>
    <x v="315"/>
    <x v="2657"/>
    <s v="18029-1"/>
    <n v="10"/>
    <n v="10"/>
    <x v="1416"/>
    <d v="2017-10-25T00:00:00"/>
    <n v="1"/>
    <m/>
    <m/>
  </r>
  <r>
    <x v="53"/>
    <x v="215"/>
    <s v="17991-1"/>
    <n v="75"/>
    <n v="75"/>
    <x v="1416"/>
    <d v="2017-10-26T00:00:00"/>
    <n v="1"/>
    <m/>
    <m/>
  </r>
  <r>
    <x v="146"/>
    <x v="2193"/>
    <s v="17988-1"/>
    <n v="210"/>
    <n v="210"/>
    <x v="1416"/>
    <d v="2017-10-30T00:00:00"/>
    <n v="1"/>
    <m/>
    <m/>
  </r>
  <r>
    <x v="146"/>
    <x v="553"/>
    <s v="17989-1"/>
    <n v="25"/>
    <n v="25"/>
    <x v="1416"/>
    <d v="2017-10-30T00:00:00"/>
    <n v="1"/>
    <m/>
    <m/>
  </r>
  <r>
    <x v="15"/>
    <x v="1063"/>
    <s v="17992-1"/>
    <n v="1"/>
    <n v="1"/>
    <x v="1416"/>
    <d v="2017-10-27T00:00:00"/>
    <n v="1"/>
    <m/>
    <m/>
  </r>
  <r>
    <x v="291"/>
    <x v="692"/>
    <s v="18052-1"/>
    <n v="13"/>
    <n v="13"/>
    <x v="1416"/>
    <d v="2017-10-31T00:00:00"/>
    <n v="1"/>
    <m/>
    <m/>
  </r>
  <r>
    <x v="15"/>
    <x v="223"/>
    <s v="17966-1"/>
    <n v="5"/>
    <n v="5"/>
    <x v="1416"/>
    <d v="2017-10-30T00:00:00"/>
    <n v="1"/>
    <m/>
    <m/>
  </r>
  <r>
    <x v="15"/>
    <x v="57"/>
    <s v="17985-2"/>
    <n v="6"/>
    <n v="6"/>
    <x v="1416"/>
    <d v="2017-11-24T00:00:00"/>
    <n v="1"/>
    <m/>
    <m/>
  </r>
  <r>
    <x v="559"/>
    <x v="2658"/>
    <s v="18026-1"/>
    <n v="90"/>
    <n v="90"/>
    <x v="1416"/>
    <d v="2017-10-24T00:00:00"/>
    <n v="1"/>
    <m/>
    <m/>
  </r>
  <r>
    <x v="559"/>
    <x v="2654"/>
    <s v="18025-1"/>
    <n v="55"/>
    <n v="55"/>
    <x v="1416"/>
    <d v="2017-10-24T00:00:00"/>
    <n v="1"/>
    <m/>
    <m/>
  </r>
  <r>
    <x v="719"/>
    <x v="2659"/>
    <s v="18056-1"/>
    <n v="10"/>
    <n v="10"/>
    <x v="1416"/>
    <d v="2017-10-20T00:00:00"/>
    <n v="0"/>
    <m/>
    <s v="CAME LATE"/>
  </r>
  <r>
    <x v="551"/>
    <x v="2527"/>
    <s v="17963-3"/>
    <n v="100"/>
    <n v="100"/>
    <x v="1416"/>
    <d v="2017-10-26T00:00:00"/>
    <n v="1"/>
    <m/>
    <m/>
  </r>
  <r>
    <x v="90"/>
    <x v="777"/>
    <s v="17900-1"/>
    <n v="55"/>
    <n v="55"/>
    <x v="1417"/>
    <d v="2017-10-30T00:00:00"/>
    <n v="1"/>
    <m/>
    <m/>
  </r>
  <r>
    <x v="225"/>
    <x v="752"/>
    <s v="17931-2"/>
    <n v="200"/>
    <n v="256"/>
    <x v="1417"/>
    <d v="2017-11-03T00:00:00"/>
    <n v="1"/>
    <m/>
    <m/>
  </r>
  <r>
    <x v="590"/>
    <x v="1222"/>
    <s v="17919-3"/>
    <n v="100"/>
    <n v="100"/>
    <x v="1417"/>
    <d v="2017-10-30T00:00:00"/>
    <n v="1"/>
    <m/>
    <m/>
  </r>
  <r>
    <x v="29"/>
    <x v="255"/>
    <s v="17987-1"/>
    <n v="500"/>
    <n v="500"/>
    <x v="1418"/>
    <d v="2017-10-30T00:00:00"/>
    <n v="1"/>
    <m/>
    <m/>
  </r>
  <r>
    <x v="29"/>
    <x v="254"/>
    <s v="2"/>
    <n v="200"/>
    <n v="200"/>
    <x v="1418"/>
    <d v="2017-10-30T00:00:00"/>
    <n v="1"/>
    <m/>
    <m/>
  </r>
  <r>
    <x v="405"/>
    <x v="2543"/>
    <s v="17541-1"/>
    <n v="250"/>
    <n v="250"/>
    <x v="1418"/>
    <d v="2017-10-26T00:00:00"/>
    <n v="1"/>
    <m/>
    <m/>
  </r>
  <r>
    <x v="665"/>
    <x v="96"/>
    <s v="18065-1"/>
    <n v="1"/>
    <n v="1"/>
    <x v="1418"/>
    <d v="2017-10-31T00:00:00"/>
    <n v="1"/>
    <m/>
    <s v="7839L"/>
  </r>
  <r>
    <x v="33"/>
    <x v="427"/>
    <s v="18004-1"/>
    <n v="104"/>
    <n v="104"/>
    <x v="1418"/>
    <d v="2017-10-31T00:00:00"/>
    <n v="1"/>
    <m/>
    <m/>
  </r>
  <r>
    <x v="404"/>
    <x v="2660"/>
    <s v="18061-1"/>
    <n v="15"/>
    <n v="15"/>
    <x v="1418"/>
    <d v="2017-10-30T00:00:00"/>
    <n v="1"/>
    <m/>
    <m/>
  </r>
  <r>
    <x v="715"/>
    <x v="692"/>
    <s v="18043-1"/>
    <n v="3"/>
    <n v="3"/>
    <x v="1418"/>
    <d v="2017-10-31T00:00:00"/>
    <n v="1"/>
    <m/>
    <m/>
  </r>
  <r>
    <x v="712"/>
    <x v="2608"/>
    <s v="18033-3"/>
    <n v="1"/>
    <n v="1"/>
    <x v="1417"/>
    <d v="2017-10-25T00:00:00"/>
    <n v="1"/>
    <m/>
    <m/>
  </r>
  <r>
    <x v="614"/>
    <x v="2290"/>
    <s v="17940-3"/>
    <n v="250"/>
    <n v="255"/>
    <x v="1418"/>
    <d v="2017-10-26T00:00:00"/>
    <n v="1"/>
    <m/>
    <m/>
  </r>
  <r>
    <x v="663"/>
    <x v="911"/>
    <s v="17972-1"/>
    <n v="10"/>
    <n v="10"/>
    <x v="1418"/>
    <d v="2017-10-31T00:00:00"/>
    <n v="1"/>
    <m/>
    <m/>
  </r>
  <r>
    <x v="720"/>
    <x v="2661"/>
    <s v="18060-1"/>
    <n v="5"/>
    <n v="5"/>
    <x v="1419"/>
    <d v="2017-10-31T00:00:00"/>
    <n v="1"/>
    <m/>
    <m/>
  </r>
  <r>
    <x v="618"/>
    <x v="125"/>
    <s v="18005-1"/>
    <n v="30"/>
    <n v="30"/>
    <x v="1419"/>
    <d v="2017-10-31T00:00:00"/>
    <n v="1"/>
    <m/>
    <m/>
  </r>
  <r>
    <x v="15"/>
    <x v="223"/>
    <s v="17895-1"/>
    <n v="5"/>
    <n v="5"/>
    <x v="1419"/>
    <d v="2017-10-31T00:00:00"/>
    <n v="1"/>
    <m/>
    <m/>
  </r>
  <r>
    <x v="18"/>
    <x v="1416"/>
    <s v="18013-1"/>
    <n v="300"/>
    <n v="300"/>
    <x v="1419"/>
    <d v="2017-10-31T00:00:00"/>
    <n v="1"/>
    <m/>
    <m/>
  </r>
  <r>
    <x v="15"/>
    <x v="2564"/>
    <s v="18021-3"/>
    <n v="25"/>
    <n v="25"/>
    <x v="1419"/>
    <d v="2017-10-27T00:00:00"/>
    <n v="1"/>
    <m/>
    <m/>
  </r>
  <r>
    <x v="131"/>
    <x v="1022"/>
    <s v="17979-6"/>
    <n v="36"/>
    <n v="36"/>
    <x v="1420"/>
    <d v="2017-11-01T00:00:00"/>
    <n v="1"/>
    <m/>
    <m/>
  </r>
  <r>
    <x v="677"/>
    <x v="197"/>
    <s v="17836-1"/>
    <n v="10"/>
    <n v="10"/>
    <x v="1420"/>
    <d v="2017-11-01T00:00:00"/>
    <n v="1"/>
    <m/>
    <m/>
  </r>
  <r>
    <x v="721"/>
    <x v="648"/>
    <s v="18027-4"/>
    <n v="25"/>
    <n v="25"/>
    <x v="1420"/>
    <d v="2017-10-30T00:00:00"/>
    <n v="1"/>
    <m/>
    <m/>
  </r>
  <r>
    <x v="33"/>
    <x v="1508"/>
    <s v="18017-1"/>
    <n v="208"/>
    <n v="208"/>
    <x v="1420"/>
    <d v="2017-10-31T00:00:00"/>
    <n v="1"/>
    <m/>
    <m/>
  </r>
  <r>
    <x v="33"/>
    <x v="2240"/>
    <s v="2"/>
    <n v="104"/>
    <n v="104"/>
    <x v="1420"/>
    <d v="2017-10-31T00:00:00"/>
    <n v="1"/>
    <m/>
    <m/>
  </r>
  <r>
    <x v="33"/>
    <x v="2240"/>
    <s v="3"/>
    <n v="104"/>
    <n v="104"/>
    <x v="1420"/>
    <d v="2017-10-31T00:00:00"/>
    <n v="1"/>
    <m/>
    <m/>
  </r>
  <r>
    <x v="599"/>
    <x v="2662"/>
    <s v="18000-2"/>
    <n v="25"/>
    <n v="25"/>
    <x v="1420"/>
    <d v="2017-10-31T00:00:00"/>
    <n v="1"/>
    <m/>
    <m/>
  </r>
  <r>
    <x v="131"/>
    <x v="167"/>
    <s v="17979-3"/>
    <n v="50"/>
    <n v="50"/>
    <x v="1421"/>
    <d v="2017-11-01T00:00:00"/>
    <n v="1"/>
    <m/>
    <m/>
  </r>
  <r>
    <x v="140"/>
    <x v="347"/>
    <s v="18016-2"/>
    <n v="500"/>
    <n v="500"/>
    <x v="1421"/>
    <d v="2017-10-31T00:00:00"/>
    <n v="1"/>
    <m/>
    <m/>
  </r>
  <r>
    <x v="13"/>
    <x v="547"/>
    <s v="18079-1"/>
    <n v="100"/>
    <n v="100"/>
    <x v="1422"/>
    <d v="2017-11-02T00:00:00"/>
    <n v="1"/>
    <m/>
    <m/>
  </r>
  <r>
    <x v="139"/>
    <x v="2486"/>
    <s v="17997-1"/>
    <n v="10"/>
    <n v="10"/>
    <x v="1422"/>
    <d v="2017-11-07T00:00:00"/>
    <n v="1"/>
    <m/>
    <m/>
  </r>
  <r>
    <x v="436"/>
    <x v="282"/>
    <s v="18009-1"/>
    <n v="50"/>
    <n v="50"/>
    <x v="1422"/>
    <d v="2017-11-06T00:00:00"/>
    <n v="1"/>
    <m/>
    <m/>
  </r>
  <r>
    <x v="15"/>
    <x v="96"/>
    <s v="18037-1"/>
    <n v="1"/>
    <n v="1"/>
    <x v="1422"/>
    <d v="2017-11-05T00:00:00"/>
    <n v="1"/>
    <m/>
    <m/>
  </r>
  <r>
    <x v="707"/>
    <x v="2663"/>
    <s v="17880-1"/>
    <n v="1"/>
    <n v="1"/>
    <x v="1422"/>
    <d v="2017-11-01T00:00:00"/>
    <n v="1"/>
    <m/>
    <m/>
  </r>
  <r>
    <x v="707"/>
    <x v="2664"/>
    <s v="2"/>
    <n v="1"/>
    <n v="1"/>
    <x v="1422"/>
    <d v="2017-11-01T00:00:00"/>
    <n v="1"/>
    <m/>
    <m/>
  </r>
  <r>
    <x v="707"/>
    <x v="2665"/>
    <s v="3"/>
    <n v="1"/>
    <n v="1"/>
    <x v="1422"/>
    <d v="2017-11-01T00:00:00"/>
    <n v="1"/>
    <m/>
    <m/>
  </r>
  <r>
    <x v="210"/>
    <x v="756"/>
    <s v="18034-1"/>
    <n v="50"/>
    <n v="50"/>
    <x v="1422"/>
    <d v="2017-11-03T00:00:00"/>
    <n v="1"/>
    <m/>
    <m/>
  </r>
  <r>
    <x v="405"/>
    <x v="2467"/>
    <s v="18003-1"/>
    <n v="250"/>
    <n v="250"/>
    <x v="1423"/>
    <d v="2017-11-03T00:00:00"/>
    <n v="1"/>
    <m/>
    <m/>
  </r>
  <r>
    <x v="405"/>
    <x v="2666"/>
    <s v="2"/>
    <n v="250"/>
    <n v="250"/>
    <x v="1423"/>
    <d v="2017-11-03T00:00:00"/>
    <n v="1"/>
    <m/>
    <m/>
  </r>
  <r>
    <x v="382"/>
    <x v="1466"/>
    <s v="17998-1"/>
    <n v="2000"/>
    <n v="2000"/>
    <x v="1423"/>
    <d v="2017-11-07T00:00:00"/>
    <n v="1"/>
    <m/>
    <m/>
  </r>
  <r>
    <x v="15"/>
    <x v="562"/>
    <s v="17887-3"/>
    <n v="5"/>
    <n v="5"/>
    <x v="1423"/>
    <d v="2017-10-30T00:00:00"/>
    <n v="0"/>
    <n v="0"/>
    <s v="JAY2 OUT"/>
  </r>
  <r>
    <x v="33"/>
    <x v="2240"/>
    <s v="18068-1"/>
    <n v="100"/>
    <n v="100"/>
    <x v="1424"/>
    <d v="2017-11-10T00:00:00"/>
    <n v="1"/>
    <m/>
    <m/>
  </r>
  <r>
    <x v="716"/>
    <x v="2667"/>
    <s v="17969-1"/>
    <n v="2"/>
    <n v="2"/>
    <x v="1424"/>
    <d v="2017-11-04T00:00:00"/>
    <n v="1"/>
    <m/>
    <m/>
  </r>
  <r>
    <x v="90"/>
    <x v="2668"/>
    <s v="18113-1"/>
    <n v="350"/>
    <n v="350"/>
    <x v="1425"/>
    <d v="2017-11-06T00:00:00"/>
    <n v="1"/>
    <m/>
    <m/>
  </r>
  <r>
    <x v="90"/>
    <x v="2668"/>
    <s v="18111-1"/>
    <n v="350"/>
    <n v="350"/>
    <x v="1425"/>
    <d v="2017-11-06T00:00:00"/>
    <n v="1"/>
    <m/>
    <m/>
  </r>
  <r>
    <x v="169"/>
    <x v="2669"/>
    <s v="18050-1"/>
    <n v="25"/>
    <n v="25"/>
    <x v="1425"/>
    <d v="2017-11-06T00:00:00"/>
    <n v="1"/>
    <m/>
    <m/>
  </r>
  <r>
    <x v="716"/>
    <x v="2670"/>
    <s v="17969-2"/>
    <n v="2"/>
    <n v="2"/>
    <x v="1425"/>
    <d v="2017-11-06T00:00:00"/>
    <n v="1"/>
    <m/>
    <m/>
  </r>
  <r>
    <x v="70"/>
    <x v="2671"/>
    <s v="18073-3"/>
    <n v="5"/>
    <n v="5"/>
    <x v="1425"/>
    <d v="2017-11-03T00:00:00"/>
    <n v="1"/>
    <m/>
    <m/>
  </r>
  <r>
    <x v="15"/>
    <x v="562"/>
    <s v="18041-4"/>
    <n v="9"/>
    <n v="9"/>
    <x v="1426"/>
    <d v="2017-11-10T00:00:00"/>
    <n v="1"/>
    <m/>
    <m/>
  </r>
  <r>
    <x v="15"/>
    <x v="57"/>
    <s v="18041-1"/>
    <n v="13"/>
    <n v="13"/>
    <x v="1426"/>
    <d v="2017-11-10T00:00:00"/>
    <n v="1"/>
    <m/>
    <m/>
  </r>
  <r>
    <x v="15"/>
    <x v="52"/>
    <s v="17933-3"/>
    <n v="6"/>
    <n v="6"/>
    <x v="1426"/>
    <d v="2017-11-10T00:00:00"/>
    <n v="1"/>
    <m/>
    <m/>
  </r>
  <r>
    <x v="13"/>
    <x v="926"/>
    <s v="17646-6"/>
    <n v="50"/>
    <n v="50"/>
    <x v="1426"/>
    <d v="2017-11-13T00:00:00"/>
    <n v="1"/>
    <m/>
    <m/>
  </r>
  <r>
    <x v="169"/>
    <x v="608"/>
    <s v="18049-1"/>
    <n v="224"/>
    <n v="224"/>
    <x v="1426"/>
    <d v="2017-11-08T00:00:00"/>
    <n v="1"/>
    <m/>
    <m/>
  </r>
  <r>
    <x v="427"/>
    <x v="1645"/>
    <s v="18044-2"/>
    <n v="3000"/>
    <n v="3000"/>
    <x v="1426"/>
    <d v="2017-11-09T00:00:00"/>
    <n v="1"/>
    <m/>
    <m/>
  </r>
  <r>
    <x v="131"/>
    <x v="27"/>
    <s v="18011-6"/>
    <n v="150"/>
    <n v="150"/>
    <x v="1426"/>
    <d v="2017-11-09T00:00:00"/>
    <n v="1"/>
    <m/>
    <m/>
  </r>
  <r>
    <x v="131"/>
    <x v="162"/>
    <s v="18011-3"/>
    <n v="200"/>
    <n v="200"/>
    <x v="1426"/>
    <d v="2017-11-09T00:00:00"/>
    <n v="1"/>
    <m/>
    <m/>
  </r>
  <r>
    <x v="721"/>
    <x v="716"/>
    <s v="18027-3"/>
    <n v="25"/>
    <n v="25"/>
    <x v="1426"/>
    <d v="2017-11-08T00:00:00"/>
    <n v="1"/>
    <m/>
    <m/>
  </r>
  <r>
    <x v="41"/>
    <x v="2672"/>
    <s v="18057-3"/>
    <n v="5"/>
    <n v="5"/>
    <x v="1427"/>
    <d v="2017-11-16T00:00:00"/>
    <n v="1"/>
    <m/>
    <m/>
  </r>
  <r>
    <x v="597"/>
    <x v="2259"/>
    <s v="17999-3"/>
    <n v="100"/>
    <n v="100"/>
    <x v="1427"/>
    <d v="2017-11-10T00:00:00"/>
    <n v="1"/>
    <m/>
    <m/>
  </r>
  <r>
    <x v="60"/>
    <x v="1056"/>
    <s v="18047-1"/>
    <n v="250"/>
    <n v="250"/>
    <x v="1427"/>
    <d v="2017-11-10T00:00:00"/>
    <n v="1"/>
    <m/>
    <m/>
  </r>
  <r>
    <x v="15"/>
    <x v="182"/>
    <s v="18006-2"/>
    <n v="6"/>
    <n v="6"/>
    <x v="1428"/>
    <d v="2017-11-16T00:00:00"/>
    <n v="1"/>
    <m/>
    <m/>
  </r>
  <r>
    <x v="63"/>
    <x v="649"/>
    <s v="18084-1"/>
    <n v="1500"/>
    <n v="1500"/>
    <x v="1428"/>
    <d v="2017-11-09T00:00:00"/>
    <n v="1"/>
    <m/>
    <m/>
  </r>
  <r>
    <x v="63"/>
    <x v="565"/>
    <s v="18083-1"/>
    <n v="1500"/>
    <n v="1463"/>
    <x v="1428"/>
    <d v="2017-11-09T00:00:00"/>
    <n v="1"/>
    <m/>
    <m/>
  </r>
  <r>
    <x v="225"/>
    <x v="752"/>
    <s v="17931-1"/>
    <n v="500"/>
    <n v="500"/>
    <x v="1428"/>
    <d v="2017-11-17T00:00:00"/>
    <n v="1"/>
    <m/>
    <m/>
  </r>
  <r>
    <x v="15"/>
    <x v="858"/>
    <s v="18006-1"/>
    <n v="5"/>
    <n v="5"/>
    <x v="1429"/>
    <d v="2017-11-15T00:00:00"/>
    <n v="1"/>
    <m/>
    <m/>
  </r>
  <r>
    <x v="544"/>
    <x v="106"/>
    <s v="18046-3"/>
    <n v="25"/>
    <n v="25"/>
    <x v="1429"/>
    <d v="2017-11-13T00:00:00"/>
    <n v="1"/>
    <m/>
    <m/>
  </r>
  <r>
    <x v="13"/>
    <x v="2583"/>
    <s v="18010-2"/>
    <n v="50"/>
    <n v="50"/>
    <x v="1429"/>
    <d v="2017-11-14T00:00:00"/>
    <n v="1"/>
    <m/>
    <m/>
  </r>
  <r>
    <x v="90"/>
    <x v="2385"/>
    <s v="17820-1"/>
    <n v="25"/>
    <n v="25"/>
    <x v="1429"/>
    <d v="2017-11-17T00:00:00"/>
    <n v="1"/>
    <m/>
    <m/>
  </r>
  <r>
    <x v="29"/>
    <x v="403"/>
    <s v="18038-1"/>
    <n v="100"/>
    <n v="100"/>
    <x v="1429"/>
    <d v="2017-11-14T00:00:00"/>
    <n v="1"/>
    <m/>
    <m/>
  </r>
  <r>
    <x v="15"/>
    <x v="556"/>
    <s v="18041-2"/>
    <n v="7"/>
    <n v="7"/>
    <x v="1429"/>
    <d v="2017-11-10T00:00:00"/>
    <n v="1"/>
    <m/>
    <m/>
  </r>
  <r>
    <x v="225"/>
    <x v="752"/>
    <s v="18012-1"/>
    <n v="500"/>
    <n v="196"/>
    <x v="1429"/>
    <d v="2017-11-14T00:00:00"/>
    <n v="1"/>
    <m/>
    <m/>
  </r>
  <r>
    <x v="329"/>
    <x v="1217"/>
    <s v="17976-3"/>
    <n v="150"/>
    <n v="150"/>
    <x v="1429"/>
    <d v="2017-11-13T00:00:00"/>
    <n v="1"/>
    <m/>
    <m/>
  </r>
  <r>
    <x v="15"/>
    <x v="562"/>
    <s v="17912-2"/>
    <n v="8"/>
    <n v="8"/>
    <x v="1430"/>
    <d v="2017-11-17T00:00:00"/>
    <n v="1"/>
    <m/>
    <m/>
  </r>
  <r>
    <x v="722"/>
    <x v="2673"/>
    <s v="18058-1"/>
    <n v="100"/>
    <n v="100"/>
    <x v="1430"/>
    <d v="2017-11-13T00:00:00"/>
    <n v="1"/>
    <m/>
    <m/>
  </r>
  <r>
    <x v="598"/>
    <x v="2674"/>
    <s v="18024-3"/>
    <n v="50"/>
    <n v="50"/>
    <x v="1430"/>
    <d v="2017-11-14T00:00:00"/>
    <n v="1"/>
    <m/>
    <m/>
  </r>
  <r>
    <x v="162"/>
    <x v="2285"/>
    <s v="18074-1"/>
    <n v="90"/>
    <n v="90"/>
    <x v="1430"/>
    <d v="2017-11-16T00:00:00"/>
    <n v="1"/>
    <m/>
    <s v="PARTS CAME LATE FROM CUSTOMER"/>
  </r>
  <r>
    <x v="15"/>
    <x v="182"/>
    <s v="17933-1"/>
    <n v="5"/>
    <n v="5"/>
    <x v="1431"/>
    <d v="2017-11-16T00:00:00"/>
    <n v="1"/>
    <m/>
    <m/>
  </r>
  <r>
    <x v="15"/>
    <x v="182"/>
    <s v="17985-1"/>
    <n v="5"/>
    <n v="5"/>
    <x v="1431"/>
    <d v="2017-11-16T00:00:00"/>
    <n v="1"/>
    <m/>
    <m/>
  </r>
  <r>
    <x v="46"/>
    <x v="544"/>
    <s v="18101-1"/>
    <n v="100"/>
    <n v="100"/>
    <x v="1431"/>
    <d v="2017-11-14T00:00:00"/>
    <n v="1"/>
    <m/>
    <m/>
  </r>
  <r>
    <x v="63"/>
    <x v="214"/>
    <s v="18067-1"/>
    <n v="10000"/>
    <n v="10080"/>
    <x v="1431"/>
    <d v="2017-11-17T00:00:00"/>
    <n v="1"/>
    <m/>
    <m/>
  </r>
  <r>
    <x v="63"/>
    <x v="121"/>
    <s v="18066-1"/>
    <n v="5000"/>
    <n v="5040"/>
    <x v="1431"/>
    <d v="2017-11-17T00:00:00"/>
    <n v="1"/>
    <m/>
    <m/>
  </r>
  <r>
    <x v="723"/>
    <x v="2675"/>
    <s v="18072-3"/>
    <n v="4"/>
    <n v="4"/>
    <x v="1431"/>
    <d v="2017-11-14T00:00:00"/>
    <n v="1"/>
    <m/>
    <m/>
  </r>
  <r>
    <x v="724"/>
    <x v="2676"/>
    <s v="18014-3"/>
    <n v="17"/>
    <n v="17"/>
    <x v="1431"/>
    <d v="2017-11-14T00:00:00"/>
    <n v="1"/>
    <m/>
    <m/>
  </r>
  <r>
    <x v="700"/>
    <x v="2219"/>
    <s v="18098-3"/>
    <n v="20"/>
    <n v="20"/>
    <x v="1431"/>
    <d v="2017-11-15T00:00:00"/>
    <n v="1"/>
    <m/>
    <m/>
  </r>
  <r>
    <x v="359"/>
    <x v="2617"/>
    <s v="17790-5"/>
    <n v="50"/>
    <n v="50"/>
    <x v="1432"/>
    <d v="2017-11-15T00:00:00"/>
    <n v="1"/>
    <m/>
    <m/>
  </r>
  <r>
    <x v="359"/>
    <x v="2618"/>
    <s v="7"/>
    <n v="50"/>
    <n v="50"/>
    <x v="1432"/>
    <d v="2017-11-15T00:00:00"/>
    <n v="1"/>
    <m/>
    <m/>
  </r>
  <r>
    <x v="709"/>
    <x v="2677"/>
    <s v="18110-3"/>
    <n v="40"/>
    <n v="40"/>
    <x v="1432"/>
    <d v="2017-11-15T00:00:00"/>
    <n v="1"/>
    <m/>
    <m/>
  </r>
  <r>
    <x v="598"/>
    <x v="2678"/>
    <s v="17996-3"/>
    <n v="200"/>
    <n v="200"/>
    <x v="1432"/>
    <d v="2017-11-15T00:00:00"/>
    <n v="1"/>
    <m/>
    <m/>
  </r>
  <r>
    <x v="395"/>
    <x v="2572"/>
    <s v="18042-3"/>
    <n v="50"/>
    <n v="50"/>
    <x v="1432"/>
    <d v="2017-11-16T00:00:00"/>
    <n v="1"/>
    <m/>
    <m/>
  </r>
  <r>
    <x v="725"/>
    <x v="2453"/>
    <s v="18104-1"/>
    <n v="52"/>
    <n v="10"/>
    <x v="1432"/>
    <d v="2017-11-16T00:00:00"/>
    <n v="1"/>
    <m/>
    <m/>
  </r>
  <r>
    <x v="15"/>
    <x v="2564"/>
    <s v="18021-3"/>
    <n v="500"/>
    <n v="250"/>
    <x v="1432"/>
    <d v="2017-11-16T00:00:00"/>
    <n v="1"/>
    <m/>
    <s v="WE ALL READT SHIP 25 PRIMUM"/>
  </r>
  <r>
    <x v="395"/>
    <x v="2679"/>
    <s v="18051-3"/>
    <n v="25"/>
    <n v="25"/>
    <x v="1432"/>
    <d v="2017-11-16T00:00:00"/>
    <n v="1"/>
    <m/>
    <m/>
  </r>
  <r>
    <x v="411"/>
    <x v="2464"/>
    <s v="18071-2"/>
    <n v="16"/>
    <n v="16"/>
    <x v="1433"/>
    <d v="2017-11-17T00:00:00"/>
    <n v="1"/>
    <m/>
    <m/>
  </r>
  <r>
    <x v="411"/>
    <x v="2464"/>
    <s v="3"/>
    <n v="16"/>
    <n v="16"/>
    <x v="1433"/>
    <d v="2017-11-17T00:00:00"/>
    <n v="1"/>
    <m/>
    <m/>
  </r>
  <r>
    <x v="411"/>
    <x v="2464"/>
    <s v="4"/>
    <n v="16"/>
    <n v="16"/>
    <x v="1433"/>
    <d v="2017-11-17T00:00:00"/>
    <n v="1"/>
    <m/>
    <m/>
  </r>
  <r>
    <x v="599"/>
    <x v="2613"/>
    <s v="17812-5"/>
    <n v="26"/>
    <n v="20"/>
    <x v="1433"/>
    <d v="2017-11-17T00:00:00"/>
    <n v="1"/>
    <m/>
    <s v="RABIT BOARD HAVE LONG LEAD "/>
  </r>
  <r>
    <x v="291"/>
    <x v="50"/>
    <s v="17673-1"/>
    <n v="100"/>
    <n v="100"/>
    <x v="1433"/>
    <d v="2017-11-17T00:00:00"/>
    <n v="1"/>
    <m/>
    <m/>
  </r>
  <r>
    <x v="15"/>
    <x v="33"/>
    <s v="18089-6"/>
    <n v="10"/>
    <n v="10"/>
    <x v="1433"/>
    <d v="2017-11-17T00:00:00"/>
    <n v="1"/>
    <m/>
    <m/>
  </r>
  <r>
    <x v="726"/>
    <x v="2422"/>
    <s v="18076-2"/>
    <n v="25"/>
    <n v="12"/>
    <x v="1434"/>
    <d v="2017-11-18T00:00:00"/>
    <n v="1"/>
    <m/>
    <m/>
  </r>
  <r>
    <x v="726"/>
    <x v="1302"/>
    <s v="18075-3"/>
    <n v="25"/>
    <n v="12"/>
    <x v="1434"/>
    <d v="2017-11-18T00:00:00"/>
    <n v="1"/>
    <m/>
    <m/>
  </r>
  <r>
    <x v="15"/>
    <x v="96"/>
    <s v="18118-1"/>
    <n v="1"/>
    <n v="1"/>
    <x v="1435"/>
    <d v="2017-11-29T00:00:00"/>
    <n v="1"/>
    <m/>
    <s v="6390 RMA 369"/>
  </r>
  <r>
    <x v="15"/>
    <x v="57"/>
    <s v="18006-3"/>
    <n v="16"/>
    <n v="16"/>
    <x v="1435"/>
    <d v="2017-11-25T00:00:00"/>
    <n v="1"/>
    <m/>
    <m/>
  </r>
  <r>
    <x v="15"/>
    <x v="57"/>
    <s v="18008-1"/>
    <n v="8"/>
    <n v="8"/>
    <x v="1435"/>
    <d v="2017-11-23T00:00:00"/>
    <n v="1"/>
    <m/>
    <m/>
  </r>
  <r>
    <x v="15"/>
    <x v="435"/>
    <s v="17958-1"/>
    <n v="10"/>
    <n v="10"/>
    <x v="1435"/>
    <d v="2017-11-22T00:00:00"/>
    <n v="1"/>
    <m/>
    <m/>
  </r>
  <r>
    <x v="116"/>
    <x v="274"/>
    <s v="18078-1"/>
    <n v="200"/>
    <n v="200"/>
    <x v="1435"/>
    <d v="2017-11-22T00:00:00"/>
    <n v="1"/>
    <m/>
    <m/>
  </r>
  <r>
    <x v="90"/>
    <x v="229"/>
    <s v="18148-1"/>
    <n v="500"/>
    <n v="500"/>
    <x v="1435"/>
    <d v="2017-12-20T00:00:00"/>
    <n v="1"/>
    <m/>
    <m/>
  </r>
  <r>
    <x v="725"/>
    <x v="2453"/>
    <s v="18104-1"/>
    <n v="52"/>
    <n v="42"/>
    <x v="1435"/>
    <d v="2017-11-22T00:00:00"/>
    <n v="1"/>
    <m/>
    <s v="PARTS CAME LATE FROM CUSTOMER"/>
  </r>
  <r>
    <x v="18"/>
    <x v="1020"/>
    <s v="18169-1"/>
    <n v="20"/>
    <n v="20"/>
    <x v="1435"/>
    <d v="2017-11-30T00:00:00"/>
    <n v="1"/>
    <m/>
    <m/>
  </r>
  <r>
    <x v="15"/>
    <x v="858"/>
    <s v="18135-1"/>
    <n v="2"/>
    <n v="2"/>
    <x v="1435"/>
    <d v="2017-11-24T00:00:00"/>
    <n v="1"/>
    <m/>
    <s v="RE TEST"/>
  </r>
  <r>
    <x v="727"/>
    <x v="416"/>
    <s v="18077-1"/>
    <n v="25"/>
    <n v="25"/>
    <x v="1435"/>
    <d v="2017-11-21T00:00:00"/>
    <n v="1"/>
    <m/>
    <m/>
  </r>
  <r>
    <x v="487"/>
    <x v="2680"/>
    <s v="18120-3"/>
    <n v="25"/>
    <n v="25"/>
    <x v="1436"/>
    <d v="2017-11-29T00:00:00"/>
    <n v="1"/>
    <m/>
    <m/>
  </r>
  <r>
    <x v="53"/>
    <x v="1806"/>
    <s v="18085-1"/>
    <n v="25"/>
    <n v="25"/>
    <x v="1436"/>
    <d v="2017-11-22T00:00:00"/>
    <n v="1"/>
    <m/>
    <m/>
  </r>
  <r>
    <x v="18"/>
    <x v="2681"/>
    <s v="18096-1"/>
    <n v="25"/>
    <n v="25"/>
    <x v="1436"/>
    <d v="2017-11-22T00:00:00"/>
    <n v="1"/>
    <m/>
    <m/>
  </r>
  <r>
    <x v="15"/>
    <x v="52"/>
    <s v="18089-7"/>
    <n v="10"/>
    <n v="10"/>
    <x v="1436"/>
    <d v="2017-11-24T00:00:00"/>
    <n v="0.45833333333333331"/>
    <n v="0"/>
    <m/>
  </r>
  <r>
    <x v="15"/>
    <x v="33"/>
    <s v="18107-3"/>
    <n v="10"/>
    <n v="10"/>
    <x v="1436"/>
    <d v="2017-11-24T00:00:00"/>
    <n v="1"/>
    <m/>
    <m/>
  </r>
  <r>
    <x v="419"/>
    <x v="1624"/>
    <s v="18048-6"/>
    <n v="38"/>
    <n v="6"/>
    <x v="1436"/>
    <d v="2017-11-24T00:00:00"/>
    <n v="1"/>
    <m/>
    <m/>
  </r>
  <r>
    <x v="419"/>
    <x v="1623"/>
    <s v="3"/>
    <n v="37"/>
    <n v="6"/>
    <x v="1436"/>
    <d v="2017-11-24T00:00:00"/>
    <n v="1"/>
    <m/>
    <m/>
  </r>
  <r>
    <x v="13"/>
    <x v="2583"/>
    <s v="18010-3"/>
    <n v="50"/>
    <n v="50"/>
    <x v="1436"/>
    <d v="2017-11-30T00:00:00"/>
    <n v="1"/>
    <m/>
    <m/>
  </r>
  <r>
    <x v="15"/>
    <x v="52"/>
    <s v="18107-4"/>
    <n v="7"/>
    <n v="7"/>
    <x v="1437"/>
    <d v="2017-11-27T00:00:00"/>
    <n v="1"/>
    <m/>
    <m/>
  </r>
  <r>
    <x v="552"/>
    <x v="235"/>
    <s v="17953-2"/>
    <n v="2500"/>
    <n v="2500"/>
    <x v="1437"/>
    <d v="2017-11-27T00:00:00"/>
    <n v="1"/>
    <m/>
    <m/>
  </r>
  <r>
    <x v="70"/>
    <x v="151"/>
    <s v="18073-4"/>
    <n v="20"/>
    <n v="20"/>
    <x v="1437"/>
    <d v="2017-11-22T00:00:00"/>
    <n v="1"/>
    <m/>
    <m/>
  </r>
  <r>
    <x v="356"/>
    <x v="1396"/>
    <s v="18114-3"/>
    <n v="5"/>
    <n v="5"/>
    <x v="1437"/>
    <d v="2017-11-28T00:00:00"/>
    <n v="1"/>
    <m/>
    <m/>
  </r>
  <r>
    <x v="665"/>
    <x v="96"/>
    <s v="18134-1"/>
    <n v="3"/>
    <n v="3"/>
    <x v="1437"/>
    <d v="2017-11-24T00:00:00"/>
    <n v="1"/>
    <m/>
    <s v="7839L"/>
  </r>
  <r>
    <x v="15"/>
    <x v="57"/>
    <s v="18059-2"/>
    <n v="5"/>
    <n v="5"/>
    <x v="1438"/>
    <d v="2017-12-01T00:00:00"/>
    <n v="1"/>
    <m/>
    <m/>
  </r>
  <r>
    <x v="15"/>
    <x v="223"/>
    <s v="18030-1"/>
    <n v="5"/>
    <n v="5"/>
    <x v="1438"/>
    <d v="2017-12-01T00:00:00"/>
    <n v="1"/>
    <m/>
    <m/>
  </r>
  <r>
    <x v="15"/>
    <x v="858"/>
    <s v="18040-1"/>
    <n v="5"/>
    <n v="5"/>
    <x v="1438"/>
    <d v="2017-12-01T00:00:00"/>
    <n v="1"/>
    <m/>
    <m/>
  </r>
  <r>
    <x v="15"/>
    <x v="223"/>
    <s v="17993-1"/>
    <n v="5"/>
    <n v="5"/>
    <x v="1438"/>
    <d v="2017-11-30T00:00:00"/>
    <n v="1"/>
    <m/>
    <m/>
  </r>
  <r>
    <x v="15"/>
    <x v="57"/>
    <s v="18089-2"/>
    <n v="11"/>
    <n v="11"/>
    <x v="1438"/>
    <d v="2017-12-01T00:00:00"/>
    <n v="1"/>
    <m/>
    <m/>
  </r>
  <r>
    <x v="404"/>
    <x v="253"/>
    <s v="18141-1"/>
    <n v="5"/>
    <n v="5"/>
    <x v="1438"/>
    <d v="2017-11-30T00:00:00"/>
    <n v="1"/>
    <m/>
    <m/>
  </r>
  <r>
    <x v="63"/>
    <x v="603"/>
    <s v="18102-1"/>
    <n v="100"/>
    <n v="100"/>
    <x v="1438"/>
    <d v="2017-11-30T00:00:00"/>
    <n v="1"/>
    <m/>
    <m/>
  </r>
  <r>
    <x v="697"/>
    <x v="2435"/>
    <s v="18106-1"/>
    <n v="800"/>
    <n v="800"/>
    <x v="1438"/>
    <d v="2017-11-24T00:00:00"/>
    <n v="1"/>
    <m/>
    <m/>
  </r>
  <r>
    <x v="697"/>
    <x v="2682"/>
    <s v="2"/>
    <n v="500"/>
    <n v="500"/>
    <x v="1438"/>
    <d v="2017-11-24T00:00:00"/>
    <n v="1"/>
    <m/>
    <m/>
  </r>
  <r>
    <x v="95"/>
    <x v="1981"/>
    <s v="18064-3"/>
    <n v="35"/>
    <n v="35"/>
    <x v="1438"/>
    <d v="2017-11-29T00:00:00"/>
    <n v="1"/>
    <m/>
    <m/>
  </r>
  <r>
    <x v="210"/>
    <x v="2683"/>
    <s v="18136-2"/>
    <n v="60"/>
    <n v="60"/>
    <x v="1438"/>
    <d v="2017-11-29T00:00:00"/>
    <n v="1"/>
    <m/>
    <m/>
  </r>
  <r>
    <x v="487"/>
    <x v="2684"/>
    <s v="18151-3"/>
    <n v="100"/>
    <n v="36"/>
    <x v="1438"/>
    <d v="2017-11-29T00:00:00"/>
    <n v="1"/>
    <m/>
    <m/>
  </r>
  <r>
    <x v="716"/>
    <x v="2670"/>
    <s v="17967-6"/>
    <n v="76"/>
    <n v="10"/>
    <x v="1438"/>
    <d v="2017-11-29T00:00:00"/>
    <n v="1"/>
    <m/>
    <m/>
  </r>
  <r>
    <x v="716"/>
    <x v="2667"/>
    <s v="3"/>
    <n v="76"/>
    <n v="20"/>
    <x v="1438"/>
    <d v="2017-11-29T00:00:00"/>
    <n v="1"/>
    <m/>
    <m/>
  </r>
  <r>
    <x v="15"/>
    <x v="556"/>
    <s v="17994-1"/>
    <n v="6"/>
    <n v="6"/>
    <x v="1438"/>
    <d v="2017-12-01T00:00:00"/>
    <n v="1"/>
    <m/>
    <m/>
  </r>
  <r>
    <x v="15"/>
    <x v="556"/>
    <s v="17932-3"/>
    <n v="5"/>
    <n v="5"/>
    <x v="1438"/>
    <d v="2017-11-29T00:00:00"/>
    <n v="1"/>
    <m/>
    <m/>
  </r>
  <r>
    <x v="15"/>
    <x v="562"/>
    <s v="18089-3"/>
    <n v="5"/>
    <n v="5"/>
    <x v="1438"/>
    <d v="2017-11-29T00:00:00"/>
    <n v="1"/>
    <m/>
    <m/>
  </r>
  <r>
    <x v="15"/>
    <x v="562"/>
    <s v="17955-1"/>
    <n v="7"/>
    <n v="7"/>
    <x v="1438"/>
    <d v="2017-11-30T00:00:00"/>
    <n v="1"/>
    <m/>
    <m/>
  </r>
  <r>
    <x v="225"/>
    <x v="752"/>
    <s v="18012-1"/>
    <n v="500"/>
    <n v="304"/>
    <x v="1439"/>
    <d v="2017-12-04T00:00:00"/>
    <n v="1"/>
    <m/>
    <m/>
  </r>
  <r>
    <x v="15"/>
    <x v="2564"/>
    <s v="18021-3"/>
    <n v="500"/>
    <n v="223"/>
    <x v="1439"/>
    <d v="2017-12-04T00:00:00"/>
    <n v="1"/>
    <m/>
    <m/>
  </r>
  <r>
    <x v="419"/>
    <x v="1623"/>
    <s v="18048-3"/>
    <n v="37"/>
    <n v="31"/>
    <x v="1439"/>
    <d v="2017-11-28T00:00:00"/>
    <n v="1"/>
    <m/>
    <s v="CUSTOMER PICKED UP 6"/>
  </r>
  <r>
    <x v="419"/>
    <x v="1624"/>
    <s v="6"/>
    <n v="38"/>
    <n v="32"/>
    <x v="1439"/>
    <d v="2017-11-28T00:00:00"/>
    <n v="1"/>
    <m/>
    <s v="CUSTOMER PICKED UP 6"/>
  </r>
  <r>
    <x v="33"/>
    <x v="2240"/>
    <s v="18105-1"/>
    <n v="2600"/>
    <n v="2600"/>
    <x v="1439"/>
    <d v="2017-11-30T00:00:00"/>
    <n v="1"/>
    <m/>
    <m/>
  </r>
  <r>
    <x v="487"/>
    <x v="2487"/>
    <s v="18119-3"/>
    <n v="15"/>
    <n v="15"/>
    <x v="1440"/>
    <d v="2017-12-14T00:00:00"/>
    <n v="1"/>
    <m/>
    <m/>
  </r>
  <r>
    <x v="15"/>
    <x v="913"/>
    <s v="17894-3"/>
    <n v="10"/>
    <n v="10"/>
    <x v="1440"/>
    <d v="2017-11-29T00:00:00"/>
    <n v="1"/>
    <m/>
    <m/>
  </r>
  <r>
    <x v="140"/>
    <x v="347"/>
    <s v="18100-2"/>
    <n v="500"/>
    <n v="500"/>
    <x v="1440"/>
    <d v="2017-12-04T00:00:00"/>
    <n v="1"/>
    <m/>
    <m/>
  </r>
  <r>
    <x v="8"/>
    <x v="658"/>
    <s v="18094-1"/>
    <n v="200"/>
    <n v="200"/>
    <x v="1440"/>
    <d v="2017-12-01T00:00:00"/>
    <n v="1"/>
    <m/>
    <m/>
  </r>
  <r>
    <x v="8"/>
    <x v="328"/>
    <s v="2"/>
    <n v="200"/>
    <n v="200"/>
    <x v="1440"/>
    <d v="2017-12-01T00:00:00"/>
    <n v="1"/>
    <m/>
    <m/>
  </r>
  <r>
    <x v="8"/>
    <x v="344"/>
    <s v="3"/>
    <n v="200"/>
    <n v="200"/>
    <x v="1440"/>
    <d v="2017-12-01T00:00:00"/>
    <n v="1"/>
    <m/>
    <m/>
  </r>
  <r>
    <x v="18"/>
    <x v="711"/>
    <s v="18109-1"/>
    <n v="675"/>
    <n v="675"/>
    <x v="1440"/>
    <d v="2017-12-05T00:00:00"/>
    <n v="1"/>
    <m/>
    <m/>
  </r>
  <r>
    <x v="18"/>
    <x v="1035"/>
    <s v="18126-1"/>
    <n v="250"/>
    <n v="250"/>
    <x v="1440"/>
    <d v="2017-12-05T00:00:00"/>
    <n v="1"/>
    <m/>
    <m/>
  </r>
  <r>
    <x v="6"/>
    <x v="1225"/>
    <s v="18099-1"/>
    <n v="40"/>
    <n v="40"/>
    <x v="1440"/>
    <d v="2017-12-04T00:00:00"/>
    <n v="1"/>
    <m/>
    <m/>
  </r>
  <r>
    <x v="130"/>
    <x v="2685"/>
    <s v="18150-1"/>
    <n v="3"/>
    <n v="3"/>
    <x v="1440"/>
    <d v="2017-11-28T00:00:00"/>
    <n v="1"/>
    <m/>
    <s v="PICKUP"/>
  </r>
  <r>
    <x v="395"/>
    <x v="1527"/>
    <s v="18189-1"/>
    <n v="6"/>
    <n v="1"/>
    <x v="1440"/>
    <d v="2017-12-05T00:00:00"/>
    <n v="1"/>
    <m/>
    <s v="RETEST"/>
  </r>
  <r>
    <x v="728"/>
    <x v="2686"/>
    <s v="18103-3"/>
    <n v="25"/>
    <n v="25"/>
    <x v="1441"/>
    <d v="2017-12-05T00:00:00"/>
    <n v="1"/>
    <m/>
    <m/>
  </r>
  <r>
    <x v="494"/>
    <x v="2631"/>
    <s v="18142-1"/>
    <n v="20"/>
    <n v="20"/>
    <x v="1441"/>
    <d v="2017-12-08T00:00:00"/>
    <n v="1"/>
    <m/>
    <m/>
  </r>
  <r>
    <x v="494"/>
    <x v="96"/>
    <s v="18199-1"/>
    <n v="6"/>
    <n v="6"/>
    <x v="1441"/>
    <d v="2017-12-08T00:00:00"/>
    <n v="1"/>
    <m/>
    <m/>
  </r>
  <r>
    <x v="494"/>
    <x v="96"/>
    <s v="2"/>
    <n v="6"/>
    <n v="6"/>
    <x v="1441"/>
    <d v="2017-12-08T00:00:00"/>
    <n v="1"/>
    <m/>
    <m/>
  </r>
  <r>
    <x v="716"/>
    <x v="2687"/>
    <s v="18081-1"/>
    <n v="5"/>
    <n v="5"/>
    <x v="1441"/>
    <d v="2017-11-30T00:00:00"/>
    <n v="1"/>
    <m/>
    <m/>
  </r>
  <r>
    <x v="576"/>
    <x v="2688"/>
    <s v="18097-3"/>
    <n v="25"/>
    <n v="25"/>
    <x v="1441"/>
    <d v="2017-11-30T00:00:00"/>
    <n v="1"/>
    <m/>
    <m/>
  </r>
  <r>
    <x v="487"/>
    <x v="2684"/>
    <s v="18151-3"/>
    <n v="100"/>
    <n v="64"/>
    <x v="1442"/>
    <d v="2017-12-01T00:00:00"/>
    <n v="1"/>
    <m/>
    <m/>
  </r>
  <r>
    <x v="90"/>
    <x v="229"/>
    <s v="18148-2"/>
    <n v="1300"/>
    <n v="1300"/>
    <x v="1443"/>
    <d v="2017-12-08T00:00:00"/>
    <n v="1"/>
    <m/>
    <m/>
  </r>
  <r>
    <x v="90"/>
    <x v="1358"/>
    <s v="18113-2"/>
    <n v="350"/>
    <n v="350"/>
    <x v="1443"/>
    <d v="2017-12-08T00:00:00"/>
    <n v="1"/>
    <m/>
    <m/>
  </r>
  <r>
    <x v="258"/>
    <x v="666"/>
    <s v="18086-1"/>
    <n v="150"/>
    <n v="150"/>
    <x v="1443"/>
    <d v="2017-12-06T00:00:00"/>
    <n v="1"/>
    <m/>
    <m/>
  </r>
  <r>
    <x v="41"/>
    <x v="717"/>
    <s v="18116-1"/>
    <n v="100"/>
    <n v="100"/>
    <x v="1443"/>
    <d v="2017-12-06T00:00:00"/>
    <n v="1"/>
    <m/>
    <m/>
  </r>
  <r>
    <x v="707"/>
    <x v="2689"/>
    <s v="18095-3"/>
    <n v="3"/>
    <n v="3"/>
    <x v="1443"/>
    <d v="2017-12-15T00:00:00"/>
    <n v="1"/>
    <m/>
    <m/>
  </r>
  <r>
    <x v="729"/>
    <x v="2690"/>
    <s v="18063-6"/>
    <n v="149"/>
    <n v="149"/>
    <x v="1443"/>
    <d v="2017-12-05T00:00:00"/>
    <n v="1"/>
    <m/>
    <m/>
  </r>
  <r>
    <x v="729"/>
    <x v="2691"/>
    <s v="3"/>
    <n v="149"/>
    <n v="149"/>
    <x v="1443"/>
    <d v="2017-12-05T00:00:00"/>
    <n v="1"/>
    <m/>
    <m/>
  </r>
  <r>
    <x v="405"/>
    <x v="2057"/>
    <s v="18003-3"/>
    <n v="250"/>
    <n v="250"/>
    <x v="1444"/>
    <d v="2017-12-04T00:00:00"/>
    <n v="1"/>
    <m/>
    <m/>
  </r>
  <r>
    <x v="4"/>
    <x v="231"/>
    <s v="18108-1"/>
    <n v="50"/>
    <n v="56"/>
    <x v="1444"/>
    <d v="2017-12-06T00:00:00"/>
    <n v="1"/>
    <m/>
    <m/>
  </r>
  <r>
    <x v="118"/>
    <x v="1535"/>
    <s v="18155-1"/>
    <n v="50"/>
    <n v="50"/>
    <x v="1445"/>
    <d v="2017-12-11T00:00:00"/>
    <n v="1"/>
    <m/>
    <m/>
  </r>
  <r>
    <x v="90"/>
    <x v="2158"/>
    <s v="17821-1"/>
    <n v="25"/>
    <n v="25"/>
    <x v="1445"/>
    <d v="2017-12-15T00:00:00"/>
    <n v="1"/>
    <m/>
    <m/>
  </r>
  <r>
    <x v="90"/>
    <x v="204"/>
    <s v="18032-1"/>
    <n v="60"/>
    <n v="60"/>
    <x v="1445"/>
    <d v="2017-12-15T00:00:00"/>
    <n v="1"/>
    <m/>
    <m/>
  </r>
  <r>
    <x v="15"/>
    <x v="33"/>
    <s v="18172-4"/>
    <n v="20"/>
    <n v="20"/>
    <x v="1445"/>
    <d v="2017-12-11T00:00:00"/>
    <n v="1"/>
    <m/>
    <m/>
  </r>
  <r>
    <x v="15"/>
    <x v="223"/>
    <s v="18030-2"/>
    <n v="5"/>
    <n v="5"/>
    <x v="1445"/>
    <d v="2017-12-13T00:00:00"/>
    <n v="1"/>
    <m/>
    <m/>
  </r>
  <r>
    <x v="15"/>
    <x v="556"/>
    <s v="18041-3"/>
    <n v="9"/>
    <n v="9"/>
    <x v="1445"/>
    <d v="2017-12-11T00:00:00"/>
    <n v="1"/>
    <m/>
    <m/>
  </r>
  <r>
    <x v="487"/>
    <x v="2692"/>
    <s v="18129-3"/>
    <n v="100"/>
    <n v="9"/>
    <x v="1445"/>
    <d v="2017-12-14T00:00:00"/>
    <n v="1"/>
    <m/>
    <s v="OLD REV ASSY"/>
  </r>
  <r>
    <x v="395"/>
    <x v="96"/>
    <s v="18189-1"/>
    <n v="6"/>
    <n v="5"/>
    <x v="1446"/>
    <d v="2017-12-08T00:00:00"/>
    <n v="1"/>
    <m/>
    <s v="7131 WE DID SHIP ONE ALL READY"/>
  </r>
  <r>
    <x v="550"/>
    <x v="2693"/>
    <s v="18153-3"/>
    <n v="160"/>
    <n v="142"/>
    <x v="1446"/>
    <d v="2017-12-06T00:00:00"/>
    <n v="1"/>
    <m/>
    <s v="CUSTOMER PICKED UP"/>
  </r>
  <r>
    <x v="726"/>
    <x v="2694"/>
    <s v="18076-3"/>
    <n v="13"/>
    <n v="13"/>
    <x v="1447"/>
    <d v="2017-12-15T00:00:00"/>
    <n v="1"/>
    <m/>
    <m/>
  </r>
  <r>
    <x v="726"/>
    <x v="1302"/>
    <s v="5"/>
    <n v="13"/>
    <n v="13"/>
    <x v="1447"/>
    <d v="2017-12-15T00:00:00"/>
    <n v="1"/>
    <m/>
    <m/>
  </r>
  <r>
    <x v="593"/>
    <x v="2556"/>
    <s v="18200-1"/>
    <n v="25"/>
    <n v="25"/>
    <x v="1448"/>
    <d v="2017-12-08T00:00:00"/>
    <n v="1"/>
    <m/>
    <m/>
  </r>
  <r>
    <x v="90"/>
    <x v="368"/>
    <s v="18192-1"/>
    <n v="231"/>
    <n v="231"/>
    <x v="1448"/>
    <d v="2017-12-12T00:00:00"/>
    <n v="1"/>
    <m/>
    <m/>
  </r>
  <r>
    <x v="15"/>
    <x v="52"/>
    <s v="18030-1"/>
    <n v="5"/>
    <n v="5"/>
    <x v="1448"/>
    <d v="2017-12-13T00:00:00"/>
    <n v="1"/>
    <m/>
    <m/>
  </r>
  <r>
    <x v="15"/>
    <x v="57"/>
    <s v="18107-1"/>
    <n v="5"/>
    <n v="5"/>
    <x v="1448"/>
    <d v="2017-12-18T00:00:00"/>
    <n v="1"/>
    <m/>
    <m/>
  </r>
  <r>
    <x v="47"/>
    <x v="1450"/>
    <s v="18168-1"/>
    <n v="50"/>
    <n v="50"/>
    <x v="1448"/>
    <d v="2017-12-13T00:00:00"/>
    <n v="1"/>
    <m/>
    <m/>
  </r>
  <r>
    <x v="116"/>
    <x v="376"/>
    <s v="18164-1"/>
    <n v="250"/>
    <n v="250"/>
    <x v="1448"/>
    <d v="2017-12-15T00:00:00"/>
    <n v="1"/>
    <m/>
    <m/>
  </r>
  <r>
    <x v="116"/>
    <x v="363"/>
    <s v="18160-1"/>
    <n v="100"/>
    <n v="100"/>
    <x v="1448"/>
    <d v="2017-12-14T00:00:00"/>
    <n v="0.8571428571428571"/>
    <m/>
    <m/>
  </r>
  <r>
    <x v="356"/>
    <x v="1349"/>
    <s v="18124-1"/>
    <n v="22"/>
    <n v="22"/>
    <x v="1448"/>
    <d v="2017-12-12T00:00:00"/>
    <n v="1"/>
    <m/>
    <m/>
  </r>
  <r>
    <x v="395"/>
    <x v="1477"/>
    <s v="18115-3"/>
    <n v="50"/>
    <n v="50"/>
    <x v="1448"/>
    <d v="2017-12-11T00:00:00"/>
    <n v="1"/>
    <m/>
    <m/>
  </r>
  <r>
    <x v="699"/>
    <x v="2695"/>
    <s v="18133-1"/>
    <n v="10000"/>
    <n v="10000"/>
    <x v="1448"/>
    <d v="2017-12-11T00:00:00"/>
    <n v="1"/>
    <m/>
    <s v="CAME LATE FROM V"/>
  </r>
  <r>
    <x v="13"/>
    <x v="926"/>
    <s v="17646-7"/>
    <n v="50"/>
    <n v="50"/>
    <x v="1449"/>
    <d v="2017-12-18T00:00:00"/>
    <n v="1"/>
    <m/>
    <m/>
  </r>
  <r>
    <x v="18"/>
    <x v="720"/>
    <s v="18183-1"/>
    <n v="20"/>
    <n v="20"/>
    <x v="1449"/>
    <d v="2017-12-18T00:00:00"/>
    <n v="1"/>
    <m/>
    <m/>
  </r>
  <r>
    <x v="506"/>
    <x v="807"/>
    <s v="18161-1-2"/>
    <n v="42"/>
    <n v="42"/>
    <x v="1449"/>
    <d v="2017-12-15T00:00:00"/>
    <n v="1"/>
    <m/>
    <m/>
  </r>
  <r>
    <x v="395"/>
    <x v="2696"/>
    <s v="18112-3"/>
    <n v="10"/>
    <n v="10"/>
    <x v="1449"/>
    <d v="2017-12-12T00:00:00"/>
    <n v="1"/>
    <m/>
    <m/>
  </r>
  <r>
    <x v="730"/>
    <x v="2697"/>
    <s v="18128-3"/>
    <n v="12"/>
    <n v="12"/>
    <x v="1449"/>
    <d v="2017-12-12T00:00:00"/>
    <n v="1"/>
    <m/>
    <m/>
  </r>
  <r>
    <x v="532"/>
    <x v="2047"/>
    <s v="18146-3"/>
    <n v="50"/>
    <n v="50"/>
    <x v="1450"/>
    <d v="2017-12-19T00:00:00"/>
    <n v="1"/>
    <m/>
    <m/>
  </r>
  <r>
    <x v="395"/>
    <x v="2698"/>
    <s v="18131-3"/>
    <n v="5"/>
    <n v="5"/>
    <x v="1450"/>
    <d v="2017-12-20T00:00:00"/>
    <n v="1"/>
    <m/>
    <m/>
  </r>
  <r>
    <x v="615"/>
    <x v="380"/>
    <s v="18127-3"/>
    <n v="100"/>
    <n v="100"/>
    <x v="1450"/>
    <d v="2017-12-19T00:00:00"/>
    <n v="1"/>
    <m/>
    <m/>
  </r>
  <r>
    <x v="487"/>
    <x v="2452"/>
    <s v="18129-6"/>
    <n v="100"/>
    <n v="100"/>
    <x v="1450"/>
    <d v="2017-12-14T00:00:00"/>
    <n v="1"/>
    <m/>
    <m/>
  </r>
  <r>
    <x v="339"/>
    <x v="692"/>
    <s v="18260-1"/>
    <n v="2"/>
    <n v="2"/>
    <x v="1450"/>
    <d v="2017-12-20T00:00:00"/>
    <n v="1"/>
    <m/>
    <m/>
  </r>
  <r>
    <x v="315"/>
    <x v="2402"/>
    <s v="18165-1"/>
    <n v="6"/>
    <n v="6"/>
    <x v="1451"/>
    <d v="2017-12-18T00:00:00"/>
    <n v="1"/>
    <m/>
    <m/>
  </r>
  <r>
    <x v="29"/>
    <x v="365"/>
    <s v="18153-1"/>
    <n v="20"/>
    <n v="20"/>
    <x v="1451"/>
    <d v="2017-12-19T00:00:00"/>
    <n v="1"/>
    <m/>
    <m/>
  </r>
  <r>
    <x v="63"/>
    <x v="171"/>
    <s v="18159-1"/>
    <n v="10000"/>
    <n v="10391"/>
    <x v="1451"/>
    <d v="2017-12-18T00:00:00"/>
    <n v="1"/>
    <m/>
    <m/>
  </r>
  <r>
    <x v="63"/>
    <x v="214"/>
    <s v="18158-1"/>
    <n v="15000"/>
    <n v="15011"/>
    <x v="1451"/>
    <d v="2017-12-19T00:00:00"/>
    <n v="1"/>
    <m/>
    <m/>
  </r>
  <r>
    <x v="593"/>
    <x v="2556"/>
    <s v="18080-1"/>
    <n v="150"/>
    <n v="50"/>
    <x v="1451"/>
    <d v="2017-12-19T00:00:00"/>
    <n v="1"/>
    <m/>
    <m/>
  </r>
  <r>
    <x v="727"/>
    <x v="416"/>
    <s v="10563-1"/>
    <n v="25"/>
    <n v="25"/>
    <x v="1451"/>
    <d v="2017-12-15T00:00:00"/>
    <n v="1"/>
    <m/>
    <m/>
  </r>
  <r>
    <x v="100"/>
    <x v="226"/>
    <s v="18140-1"/>
    <n v="100"/>
    <n v="100"/>
    <x v="1452"/>
    <d v="2017-12-20T00:00:00"/>
    <n v="1"/>
    <m/>
    <m/>
  </r>
  <r>
    <x v="18"/>
    <x v="1519"/>
    <s v="18183-2"/>
    <n v="50"/>
    <n v="50"/>
    <x v="1452"/>
    <d v="2017-12-18T00:00:00"/>
    <n v="1"/>
    <m/>
    <m/>
  </r>
  <r>
    <x v="576"/>
    <x v="2574"/>
    <s v="18149-6"/>
    <n v="25"/>
    <n v="25"/>
    <x v="1452"/>
    <d v="2017-12-20T00:00:00"/>
    <n v="1"/>
    <m/>
    <m/>
  </r>
  <r>
    <x v="15"/>
    <x v="562"/>
    <s v="17993-2"/>
    <n v="5"/>
    <n v="5"/>
    <x v="1452"/>
    <d v="2017-12-01T00:00:00"/>
    <n v="0"/>
    <n v="0"/>
    <s v="DID NOT ORDER ALUMINIUM BOX ON TIME"/>
  </r>
  <r>
    <x v="15"/>
    <x v="562"/>
    <s v="17994-2"/>
    <n v="9"/>
    <n v="9"/>
    <x v="1452"/>
    <d v="2017-12-01T00:00:00"/>
    <n v="0"/>
    <n v="0"/>
    <s v="DID NOT ORDER ALUMINIUM BOX ON TIME"/>
  </r>
  <r>
    <x v="136"/>
    <x v="1036"/>
    <s v="18207-1"/>
    <n v="1000"/>
    <n v="10079"/>
    <x v="1452"/>
    <d v="2017-12-19T00:00:00"/>
    <n v="1"/>
    <m/>
    <m/>
  </r>
  <r>
    <x v="419"/>
    <x v="1623"/>
    <s v="18163-1"/>
    <n v="35"/>
    <n v="35"/>
    <x v="1453"/>
    <d v="2017-12-20T00:00:00"/>
    <n v="1"/>
    <m/>
    <m/>
  </r>
  <r>
    <x v="419"/>
    <x v="1624"/>
    <s v="2"/>
    <n v="35"/>
    <n v="35"/>
    <x v="1453"/>
    <d v="2017-12-20T00:00:00"/>
    <n v="1"/>
    <m/>
    <m/>
  </r>
  <r>
    <x v="731"/>
    <x v="1443"/>
    <s v="18257-1"/>
    <n v="25"/>
    <n v="25"/>
    <x v="1453"/>
    <d v="2017-12-22T00:00:00"/>
    <n v="1"/>
    <m/>
    <m/>
  </r>
  <r>
    <x v="15"/>
    <x v="182"/>
    <s v="18089-1"/>
    <n v="5"/>
    <n v="5"/>
    <x v="1453"/>
    <d v="2017-12-21T00:00:00"/>
    <n v="1"/>
    <m/>
    <m/>
  </r>
  <r>
    <x v="15"/>
    <x v="182"/>
    <s v="18040-2"/>
    <n v="5"/>
    <n v="5"/>
    <x v="1453"/>
    <d v="2017-12-21T00:00:00"/>
    <n v="1"/>
    <m/>
    <m/>
  </r>
  <r>
    <x v="15"/>
    <x v="182"/>
    <s v="18059-1"/>
    <n v="5"/>
    <n v="5"/>
    <x v="1453"/>
    <d v="2017-12-21T00:00:00"/>
    <n v="1"/>
    <m/>
    <m/>
  </r>
  <r>
    <x v="576"/>
    <x v="2325"/>
    <s v="18419-2"/>
    <n v="200"/>
    <n v="200"/>
    <x v="1453"/>
    <d v="2017-12-22T00:00:00"/>
    <n v="1"/>
    <m/>
    <m/>
  </r>
  <r>
    <x v="544"/>
    <x v="106"/>
    <s v="18046-4"/>
    <n v="25"/>
    <n v="25"/>
    <x v="1453"/>
    <d v="2017-12-22T00:00:00"/>
    <n v="1"/>
    <m/>
    <m/>
  </r>
  <r>
    <x v="576"/>
    <x v="2699"/>
    <s v="18171-3"/>
    <n v="50"/>
    <n v="50"/>
    <x v="1453"/>
    <d v="2017-12-16T00:00:00"/>
    <n v="1"/>
    <m/>
    <m/>
  </r>
  <r>
    <x v="732"/>
    <x v="2700"/>
    <s v="18166-2"/>
    <n v="99"/>
    <n v="99"/>
    <x v="1453"/>
    <d v="2017-12-18T00:00:00"/>
    <n v="1"/>
    <m/>
    <m/>
  </r>
  <r>
    <x v="732"/>
    <x v="2701"/>
    <s v="4"/>
    <n v="99"/>
    <n v="99"/>
    <x v="1453"/>
    <d v="2017-12-18T00:00:00"/>
    <n v="1"/>
    <m/>
    <m/>
  </r>
  <r>
    <x v="487"/>
    <x v="2692"/>
    <s v="18129-3"/>
    <n v="100"/>
    <n v="91"/>
    <x v="1453"/>
    <d v="2017-12-18T00:00:00"/>
    <n v="1"/>
    <m/>
    <m/>
  </r>
  <r>
    <x v="733"/>
    <x v="2702"/>
    <s v="18201-3"/>
    <n v="1"/>
    <n v="1"/>
    <x v="1453"/>
    <d v="2017-12-18T00:00:00"/>
    <n v="1"/>
    <m/>
    <m/>
  </r>
  <r>
    <x v="622"/>
    <x v="1856"/>
    <s v="18177-1"/>
    <n v="15"/>
    <n v="15"/>
    <x v="1454"/>
    <d v="2017-12-29T00:00:00"/>
    <n v="1"/>
    <m/>
    <m/>
  </r>
  <r>
    <x v="109"/>
    <x v="249"/>
    <s v="18219-1"/>
    <n v="100"/>
    <n v="100"/>
    <x v="1454"/>
    <d v="2017-12-22T00:00:00"/>
    <n v="1"/>
    <m/>
    <m/>
  </r>
  <r>
    <x v="716"/>
    <x v="2670"/>
    <s v="17967-6"/>
    <n v="74"/>
    <n v="10"/>
    <x v="1454"/>
    <d v="2017-12-30T00:00:00"/>
    <n v="1"/>
    <m/>
    <s v="LONG LEAD IN PARTS"/>
  </r>
  <r>
    <x v="716"/>
    <x v="2667"/>
    <s v="3"/>
    <n v="74"/>
    <n v="10"/>
    <x v="1454"/>
    <d v="2017-12-30T00:00:00"/>
    <n v="1"/>
    <m/>
    <s v="LONG LEAD IN PARTS"/>
  </r>
  <r>
    <x v="716"/>
    <x v="2703"/>
    <s v="18125-3"/>
    <n v="1"/>
    <n v="1"/>
    <x v="1454"/>
    <d v="2017-12-20T00:00:00"/>
    <n v="1"/>
    <m/>
    <s v="FIRST ARTICLE APROVAL "/>
  </r>
  <r>
    <x v="734"/>
    <x v="2704"/>
    <s v="18173-3"/>
    <n v="3"/>
    <n v="3"/>
    <x v="1454"/>
    <d v="2017-12-20T00:00:00"/>
    <n v="1"/>
    <m/>
    <m/>
  </r>
  <r>
    <x v="210"/>
    <x v="2705"/>
    <s v="18220-2"/>
    <n v="40"/>
    <n v="40"/>
    <x v="1454"/>
    <d v="2017-12-20T00:00:00"/>
    <n v="1"/>
    <m/>
    <m/>
  </r>
  <r>
    <x v="365"/>
    <x v="2152"/>
    <s v="18145-3"/>
    <n v="101"/>
    <n v="101"/>
    <x v="1454"/>
    <d v="2017-12-19T00:00:00"/>
    <n v="1"/>
    <m/>
    <m/>
  </r>
  <r>
    <x v="15"/>
    <x v="435"/>
    <s v="18089-5"/>
    <n v="10"/>
    <n v="10"/>
    <x v="1455"/>
    <d v="2017-12-26T00:00:00"/>
    <n v="1"/>
    <m/>
    <m/>
  </r>
  <r>
    <x v="47"/>
    <x v="2706"/>
    <s v="18197-1"/>
    <n v="10"/>
    <n v="10"/>
    <x v="1455"/>
    <d v="2017-12-29T00:00:00"/>
    <n v="1"/>
    <m/>
    <m/>
  </r>
  <r>
    <x v="29"/>
    <x v="365"/>
    <s v="18191-1"/>
    <n v="20"/>
    <n v="20"/>
    <x v="1455"/>
    <d v="2017-12-27T00:00:00"/>
    <n v="1"/>
    <m/>
    <m/>
  </r>
  <r>
    <x v="18"/>
    <x v="1035"/>
    <s v="18228-1"/>
    <n v="250"/>
    <n v="250"/>
    <x v="1455"/>
    <d v="2017-12-27T00:00:00"/>
    <n v="1"/>
    <m/>
    <m/>
  </r>
  <r>
    <x v="18"/>
    <x v="2118"/>
    <s v="18167-1"/>
    <n v="500"/>
    <n v="500"/>
    <x v="1455"/>
    <d v="2017-12-29T00:00:00"/>
    <n v="1"/>
    <m/>
    <m/>
  </r>
  <r>
    <x v="217"/>
    <x v="721"/>
    <s v="18227-1"/>
    <n v="25"/>
    <n v="25"/>
    <x v="1455"/>
    <d v="2017-12-27T00:00:00"/>
    <n v="1"/>
    <m/>
    <m/>
  </r>
  <r>
    <x v="95"/>
    <x v="2707"/>
    <s v="18023-3"/>
    <n v="25"/>
    <n v="25"/>
    <x v="1455"/>
    <d v="2018-01-04T00:00:00"/>
    <n v="1"/>
    <m/>
    <m/>
  </r>
  <r>
    <x v="15"/>
    <x v="562"/>
    <s v="18041-5"/>
    <n v="9"/>
    <n v="5"/>
    <x v="1455"/>
    <d v="2017-12-31T00:00:00"/>
    <n v="1"/>
    <m/>
    <m/>
  </r>
  <r>
    <x v="15"/>
    <x v="562"/>
    <s v="18030-3"/>
    <n v="10"/>
    <n v="10"/>
    <x v="1455"/>
    <d v="2017-12-31T00:00:00"/>
    <n v="1"/>
    <m/>
    <m/>
  </r>
  <r>
    <x v="733"/>
    <x v="2708"/>
    <s v="18201-3"/>
    <n v="4"/>
    <n v="2"/>
    <x v="1455"/>
    <d v="2017-12-19T00:00:00"/>
    <n v="1"/>
    <m/>
    <m/>
  </r>
  <r>
    <x v="53"/>
    <x v="215"/>
    <s v="18217-1"/>
    <n v="225"/>
    <n v="255"/>
    <x v="1456"/>
    <d v="2017-12-28T00:00:00"/>
    <n v="1"/>
    <m/>
    <m/>
  </r>
  <r>
    <x v="344"/>
    <x v="2276"/>
    <s v="18175-3"/>
    <n v="200"/>
    <n v="200"/>
    <x v="1456"/>
    <d v="2017-12-22T00:00:00"/>
    <n v="1"/>
    <m/>
    <m/>
  </r>
  <r>
    <x v="735"/>
    <x v="2709"/>
    <s v="18190-3"/>
    <n v="1"/>
    <n v="1"/>
    <x v="1456"/>
    <d v="2017-12-22T00:00:00"/>
    <n v="1"/>
    <m/>
    <m/>
  </r>
  <r>
    <x v="395"/>
    <x v="2710"/>
    <s v="18210-2"/>
    <n v="2"/>
    <n v="2"/>
    <x v="1456"/>
    <d v="2018-01-05T00:00:00"/>
    <n v="1"/>
    <m/>
    <s v="SAMPLE FOR APROVAL"/>
  </r>
  <r>
    <x v="90"/>
    <x v="200"/>
    <s v="18152-2"/>
    <n v="300"/>
    <n v="300"/>
    <x v="1457"/>
    <d v="2018-01-05T00:00:00"/>
    <n v="1"/>
    <m/>
    <m/>
  </r>
  <r>
    <x v="90"/>
    <x v="229"/>
    <s v="18148-3"/>
    <n v="1300"/>
    <n v="1300"/>
    <x v="1457"/>
    <d v="2018-01-05T00:00:00"/>
    <n v="1"/>
    <m/>
    <m/>
  </r>
  <r>
    <x v="116"/>
    <x v="274"/>
    <s v="18170-1"/>
    <n v="200"/>
    <n v="200"/>
    <x v="1457"/>
    <d v="2017-12-29T00:00:00"/>
    <n v="1"/>
    <m/>
    <m/>
  </r>
  <r>
    <x v="49"/>
    <x v="1170"/>
    <s v="18223-1"/>
    <n v="2"/>
    <n v="2"/>
    <x v="1457"/>
    <d v="2018-01-05T00:00:00"/>
    <n v="1"/>
    <m/>
    <m/>
  </r>
  <r>
    <x v="725"/>
    <x v="109"/>
    <s v="18178-1"/>
    <n v="1000"/>
    <n v="1000"/>
    <x v="1457"/>
    <d v="2018-01-03T00:00:00"/>
    <n v="1"/>
    <m/>
    <m/>
  </r>
  <r>
    <x v="95"/>
    <x v="111"/>
    <s v="18132-3"/>
    <n v="50"/>
    <n v="50"/>
    <x v="1457"/>
    <d v="2017-12-22T00:00:00"/>
    <n v="1"/>
    <m/>
    <m/>
  </r>
  <r>
    <x v="90"/>
    <x v="204"/>
    <s v="18122-1"/>
    <n v="150"/>
    <n v="150"/>
    <x v="1458"/>
    <d v="2018-01-08T00:00:00"/>
    <n v="1"/>
    <m/>
    <m/>
  </r>
  <r>
    <x v="552"/>
    <x v="235"/>
    <s v="17953-3"/>
    <n v="2500"/>
    <n v="2500"/>
    <x v="1458"/>
    <d v="2017-12-29T00:00:00"/>
    <n v="1"/>
    <m/>
    <m/>
  </r>
  <r>
    <x v="6"/>
    <x v="591"/>
    <s v="18233-1"/>
    <n v="10"/>
    <n v="10"/>
    <x v="1458"/>
    <d v="2017-12-27T00:00:00"/>
    <n v="1"/>
    <m/>
    <m/>
  </r>
  <r>
    <x v="7"/>
    <x v="352"/>
    <s v="18121-1"/>
    <n v="900"/>
    <n v="900"/>
    <x v="1458"/>
    <d v="2018-01-05T00:00:00"/>
    <n v="1"/>
    <m/>
    <m/>
  </r>
  <r>
    <x v="622"/>
    <x v="2614"/>
    <s v="18224-1"/>
    <n v="16"/>
    <n v="16"/>
    <x v="1458"/>
    <d v="2018-01-04T00:00:00"/>
    <n v="1"/>
    <m/>
    <m/>
  </r>
  <r>
    <x v="63"/>
    <x v="332"/>
    <s v="18231-1"/>
    <n v="6000"/>
    <n v="6079"/>
    <x v="1458"/>
    <d v="2019-01-05T00:00:00"/>
    <n v="1"/>
    <n v="1"/>
    <m/>
  </r>
  <r>
    <x v="137"/>
    <x v="98"/>
    <s v="18209-1"/>
    <n v="15"/>
    <n v="15"/>
    <x v="1458"/>
    <d v="2018-01-05T00:00:00"/>
    <n v="1"/>
    <m/>
    <m/>
  </r>
  <r>
    <x v="15"/>
    <x v="562"/>
    <s v="18041-5"/>
    <n v="9"/>
    <n v="5"/>
    <x v="1458"/>
    <d v="2017-12-31T00:00:00"/>
    <n v="1"/>
    <m/>
    <s v="WE SHIP 4 ASSY ALL READY"/>
  </r>
  <r>
    <x v="291"/>
    <x v="2711"/>
    <s v="18196-3"/>
    <n v="200"/>
    <n v="135"/>
    <x v="1458"/>
    <d v="2017-12-29T00:00:00"/>
    <n v="1"/>
    <m/>
    <m/>
  </r>
  <r>
    <x v="736"/>
    <x v="2712"/>
    <s v="17880-1, 17880-2, &amp; 17880-3"/>
    <n v="3"/>
    <n v="3"/>
    <x v="1458"/>
    <d v="2017-12-22T00:00:00"/>
    <n v="1"/>
    <m/>
    <s v="Prototypes"/>
  </r>
  <r>
    <x v="291"/>
    <x v="89"/>
    <s v="18196-3"/>
    <n v="200"/>
    <n v="135"/>
    <x v="1458"/>
    <d v="2018-02-05T00:00:00"/>
    <n v="1"/>
    <m/>
    <m/>
  </r>
  <r>
    <x v="737"/>
    <x v="2492"/>
    <s v="18273-3"/>
    <n v="25"/>
    <n v="25"/>
    <x v="1458"/>
    <d v="2017-12-28T00:00:00"/>
    <n v="1"/>
    <m/>
    <m/>
  </r>
  <r>
    <x v="576"/>
    <x v="2352"/>
    <s v="18195-2"/>
    <n v="50"/>
    <n v="50"/>
    <x v="1459"/>
    <d v="2018-01-05T00:00:00"/>
    <n v="1"/>
    <m/>
    <m/>
  </r>
  <r>
    <x v="90"/>
    <x v="300"/>
    <s v="18031-1"/>
    <n v="25"/>
    <n v="25"/>
    <x v="1459"/>
    <d v="2018-01-10T00:00:00"/>
    <n v="1"/>
    <m/>
    <m/>
  </r>
  <r>
    <x v="90"/>
    <x v="777"/>
    <s v="18015-1"/>
    <n v="25"/>
    <n v="25"/>
    <x v="1459"/>
    <d v="2018-01-09T00:00:00"/>
    <n v="1"/>
    <m/>
    <m/>
  </r>
  <r>
    <x v="187"/>
    <x v="1621"/>
    <s v="18222-3"/>
    <n v="500"/>
    <n v="500"/>
    <x v="1459"/>
    <d v="2018-01-05T00:00:00"/>
    <n v="1"/>
    <m/>
    <m/>
  </r>
  <r>
    <x v="520"/>
    <x v="2077"/>
    <s v="18193-1"/>
    <n v="24"/>
    <n v="24"/>
    <x v="1459"/>
    <d v="2018-01-05T00:00:00"/>
    <n v="1"/>
    <m/>
    <m/>
  </r>
  <r>
    <x v="494"/>
    <x v="1975"/>
    <s v="18142-4"/>
    <n v="16"/>
    <n v="16"/>
    <x v="1459"/>
    <d v="2018-01-05T00:00:00"/>
    <n v="1"/>
    <m/>
    <m/>
  </r>
  <r>
    <x v="405"/>
    <x v="2057"/>
    <s v="18003-4"/>
    <n v="250"/>
    <n v="250"/>
    <x v="1460"/>
    <d v="2018-01-05T00:00:00"/>
    <n v="1"/>
    <m/>
    <m/>
  </r>
  <r>
    <x v="18"/>
    <x v="48"/>
    <s v="18277-1"/>
    <n v="33"/>
    <n v="33"/>
    <x v="1460"/>
    <d v="2018-01-09T00:00:00"/>
    <n v="1"/>
    <m/>
    <m/>
  </r>
  <r>
    <x v="15"/>
    <x v="57"/>
    <s v="18172-1"/>
    <n v="27"/>
    <n v="27"/>
    <x v="1460"/>
    <d v="2018-01-05T00:00:00"/>
    <n v="1"/>
    <m/>
    <m/>
  </r>
  <r>
    <x v="95"/>
    <x v="725"/>
    <s v="17692-4"/>
    <n v="50"/>
    <n v="50"/>
    <x v="1460"/>
    <d v="2018-01-14T00:00:00"/>
    <n v="1"/>
    <m/>
    <m/>
  </r>
  <r>
    <x v="15"/>
    <x v="52"/>
    <s v="18107-5"/>
    <n v="8"/>
    <n v="8"/>
    <x v="1460"/>
    <d v="2018-01-08T00:00:00"/>
    <n v="1"/>
    <m/>
    <m/>
  </r>
  <r>
    <x v="409"/>
    <x v="2369"/>
    <s v="18214-3"/>
    <n v="10"/>
    <n v="10"/>
    <x v="1460"/>
    <d v="2018-01-06T00:00:00"/>
    <n v="1"/>
    <m/>
    <s v="MONEY PROBLEM WAS ON HOLD"/>
  </r>
  <r>
    <x v="409"/>
    <x v="2368"/>
    <s v="18213-3"/>
    <n v="2"/>
    <n v="2"/>
    <x v="1460"/>
    <d v="2018-01-06T00:00:00"/>
    <n v="1"/>
    <m/>
    <s v="MONEY PROBLEM WAS ON HOLD"/>
  </r>
  <r>
    <x v="409"/>
    <x v="2367"/>
    <s v="18212-3"/>
    <n v="10"/>
    <n v="10"/>
    <x v="1460"/>
    <d v="2018-01-06T00:00:00"/>
    <n v="1"/>
    <m/>
    <s v="MONEY PROBLEM WAS ON HOLD"/>
  </r>
  <r>
    <x v="409"/>
    <x v="2713"/>
    <s v="18215-3"/>
    <n v="10"/>
    <n v="10"/>
    <x v="1460"/>
    <d v="2018-01-06T00:00:00"/>
    <n v="1"/>
    <m/>
    <s v="MONEY PROBLEM WAS ON HOLD"/>
  </r>
  <r>
    <x v="436"/>
    <x v="1208"/>
    <s v="18216-1"/>
    <n v="27"/>
    <n v="27"/>
    <x v="1461"/>
    <d v="2018-01-10T00:00:00"/>
    <n v="1"/>
    <m/>
    <m/>
  </r>
  <r>
    <x v="697"/>
    <x v="2648"/>
    <s v="18263-1"/>
    <n v="2000"/>
    <n v="2000"/>
    <x v="1461"/>
    <d v="2018-01-08T00:00:00"/>
    <n v="1"/>
    <m/>
    <m/>
  </r>
  <r>
    <x v="577"/>
    <x v="2037"/>
    <s v="18185-4"/>
    <n v="150"/>
    <n v="150"/>
    <x v="1461"/>
    <d v="2018-01-05T00:00:00"/>
    <n v="1"/>
    <m/>
    <m/>
  </r>
  <r>
    <x v="577"/>
    <x v="2037"/>
    <s v="2"/>
    <n v="100"/>
    <n v="100"/>
    <x v="1461"/>
    <d v="2018-01-05T00:00:00"/>
    <n v="1"/>
    <m/>
    <m/>
  </r>
  <r>
    <x v="738"/>
    <x v="2714"/>
    <s v="18242-3"/>
    <n v="6"/>
    <n v="6"/>
    <x v="1461"/>
    <d v="2018-01-08T00:00:00"/>
    <n v="1"/>
    <m/>
    <m/>
  </r>
  <r>
    <x v="615"/>
    <x v="547"/>
    <s v="18181-6"/>
    <n v="150"/>
    <n v="150"/>
    <x v="1461"/>
    <d v="2018-01-08T00:00:00"/>
    <n v="1"/>
    <m/>
    <m/>
  </r>
  <r>
    <x v="291"/>
    <x v="89"/>
    <s v="18196-3"/>
    <n v="200"/>
    <n v="65"/>
    <x v="1462"/>
    <d v="2018-01-08T00:00:00"/>
    <n v="1"/>
    <m/>
    <m/>
  </r>
  <r>
    <x v="18"/>
    <x v="2049"/>
    <s v="18259-1"/>
    <n v="100"/>
    <n v="100"/>
    <x v="1462"/>
    <d v="2018-01-10T00:00:00"/>
    <n v="1"/>
    <m/>
    <m/>
  </r>
  <r>
    <x v="395"/>
    <x v="2715"/>
    <s v="18139-3"/>
    <n v="25"/>
    <n v="1"/>
    <x v="1462"/>
    <d v="2018-01-09T00:00:00"/>
    <n v="1"/>
    <m/>
    <s v="SAPMLE FOR APPROVAL"/>
  </r>
  <r>
    <x v="716"/>
    <x v="2703"/>
    <s v="18125-3"/>
    <n v="42"/>
    <n v="1"/>
    <x v="1462"/>
    <d v="2018-01-09T00:00:00"/>
    <n v="1"/>
    <m/>
    <s v="SAMPLE FOR APROVAL"/>
  </r>
  <r>
    <x v="90"/>
    <x v="2716"/>
    <s v="18087-1"/>
    <n v="225"/>
    <n v="225"/>
    <x v="1463"/>
    <d v="2018-01-15T00:00:00"/>
    <n v="1"/>
    <m/>
    <m/>
  </r>
  <r>
    <x v="90"/>
    <x v="2638"/>
    <s v="18123-1"/>
    <n v="15"/>
    <n v="15"/>
    <x v="1463"/>
    <d v="2018-01-15T00:00:00"/>
    <n v="1"/>
    <m/>
    <m/>
  </r>
  <r>
    <x v="18"/>
    <x v="87"/>
    <s v="18253-1"/>
    <n v="25"/>
    <n v="25"/>
    <x v="1463"/>
    <d v="2018-01-12T00:00:00"/>
    <n v="1"/>
    <m/>
    <m/>
  </r>
  <r>
    <x v="241"/>
    <x v="833"/>
    <s v="18246-3"/>
    <n v="20"/>
    <n v="20"/>
    <x v="1463"/>
    <d v="2018-01-15T00:00:00"/>
    <n v="1"/>
    <m/>
    <m/>
  </r>
  <r>
    <x v="15"/>
    <x v="223"/>
    <s v="18235-1"/>
    <n v="5"/>
    <n v="5"/>
    <x v="1463"/>
    <d v="2018-01-15T00:00:00"/>
    <n v="1"/>
    <m/>
    <m/>
  </r>
  <r>
    <x v="8"/>
    <x v="1669"/>
    <s v="18238-1"/>
    <n v="25"/>
    <n v="25"/>
    <x v="1463"/>
    <d v="2018-01-12T00:00:00"/>
    <n v="1"/>
    <m/>
    <m/>
  </r>
  <r>
    <x v="532"/>
    <x v="1823"/>
    <s v="18147-3"/>
    <n v="455"/>
    <n v="455"/>
    <x v="1463"/>
    <d v="2018-01-22T00:00:00"/>
    <n v="1"/>
    <m/>
    <m/>
  </r>
  <r>
    <x v="15"/>
    <x v="858"/>
    <s v="18054-2"/>
    <n v="26"/>
    <n v="26"/>
    <x v="1464"/>
    <d v="2018-01-12T00:00:00"/>
    <n v="1"/>
    <m/>
    <m/>
  </r>
  <r>
    <x v="329"/>
    <x v="1217"/>
    <s v="18157-3"/>
    <n v="100"/>
    <n v="100"/>
    <x v="1464"/>
    <d v="2018-01-10T00:00:00"/>
    <n v="1"/>
    <m/>
    <m/>
  </r>
  <r>
    <x v="577"/>
    <x v="2037"/>
    <s v="18185-4"/>
    <n v="150"/>
    <n v="50"/>
    <x v="1464"/>
    <d v="2018-01-10T00:00:00"/>
    <n v="1"/>
    <m/>
    <s v="PARTS CAME LATE FROM CUSTOMER"/>
  </r>
  <r>
    <x v="15"/>
    <x v="562"/>
    <s v="18089-4"/>
    <n v="5"/>
    <n v="5"/>
    <x v="1464"/>
    <d v="2018-01-11T00:00:00"/>
    <n v="1"/>
    <m/>
    <m/>
  </r>
  <r>
    <x v="15"/>
    <x v="562"/>
    <s v="18107-2"/>
    <n v="5"/>
    <n v="5"/>
    <x v="1464"/>
    <d v="2018-01-10T00:00:00"/>
    <n v="1"/>
    <m/>
    <m/>
  </r>
  <r>
    <x v="739"/>
    <x v="2717"/>
    <s v="18281-1"/>
    <n v="5"/>
    <n v="5"/>
    <x v="1464"/>
    <d v="2018-01-10T00:00:00"/>
    <n v="1"/>
    <m/>
    <m/>
  </r>
  <r>
    <x v="18"/>
    <x v="712"/>
    <s v="18250-2"/>
    <n v="200"/>
    <n v="200"/>
    <x v="1464"/>
    <d v="2018-01-10T00:00:00"/>
    <n v="1"/>
    <m/>
    <m/>
  </r>
  <r>
    <x v="95"/>
    <x v="2718"/>
    <s v="18245-1"/>
    <n v="50"/>
    <n v="50"/>
    <x v="1464"/>
    <d v="2018-01-15T00:00:00"/>
    <n v="1"/>
    <m/>
    <m/>
  </r>
  <r>
    <x v="123"/>
    <x v="1244"/>
    <s v="18237-1"/>
    <n v="100"/>
    <n v="100"/>
    <x v="1465"/>
    <d v="2018-01-16T00:00:00"/>
    <n v="1"/>
    <m/>
    <m/>
  </r>
  <r>
    <x v="15"/>
    <x v="562"/>
    <s v="18172-3"/>
    <n v="5"/>
    <n v="5"/>
    <x v="1465"/>
    <d v="2018-01-15T00:00:00"/>
    <n v="1"/>
    <m/>
    <m/>
  </r>
  <r>
    <x v="18"/>
    <x v="677"/>
    <s v="18247-1"/>
    <n v="100"/>
    <n v="100"/>
    <x v="1465"/>
    <d v="2018-01-15T00:00:00"/>
    <n v="1"/>
    <m/>
    <m/>
  </r>
  <r>
    <x v="162"/>
    <x v="1651"/>
    <s v="18252-2"/>
    <n v="20"/>
    <n v="20"/>
    <x v="1465"/>
    <d v="2018-01-15T00:00:00"/>
    <n v="1"/>
    <m/>
    <m/>
  </r>
  <r>
    <x v="735"/>
    <x v="2719"/>
    <s v="18290-1"/>
    <n v="4"/>
    <n v="4"/>
    <x v="1465"/>
    <d v="2018-01-15T00:00:00"/>
    <n v="1"/>
    <m/>
    <m/>
  </r>
  <r>
    <x v="498"/>
    <x v="1253"/>
    <s v="18198-3"/>
    <n v="5"/>
    <n v="5"/>
    <x v="1466"/>
    <d v="2018-01-16T00:00:00"/>
    <n v="1"/>
    <m/>
    <m/>
  </r>
  <r>
    <x v="498"/>
    <x v="1252"/>
    <s v="4"/>
    <n v="5"/>
    <n v="5"/>
    <x v="1466"/>
    <d v="2018-01-16T00:00:00"/>
    <n v="1"/>
    <m/>
    <m/>
  </r>
  <r>
    <x v="740"/>
    <x v="2275"/>
    <s v="18249-3"/>
    <n v="100"/>
    <n v="100"/>
    <x v="1467"/>
    <d v="2018-01-16T00:00:00"/>
    <n v="1"/>
    <m/>
    <m/>
  </r>
  <r>
    <x v="47"/>
    <x v="2720"/>
    <s v="18284-1"/>
    <n v="20"/>
    <n v="20"/>
    <x v="1467"/>
    <d v="2018-01-18T00:00:00"/>
    <n v="1"/>
    <m/>
    <m/>
  </r>
  <r>
    <x v="90"/>
    <x v="229"/>
    <s v="18148-4"/>
    <n v="1300"/>
    <n v="1300"/>
    <x v="1467"/>
    <d v="2018-01-21T00:00:00"/>
    <n v="1"/>
    <m/>
    <m/>
  </r>
  <r>
    <x v="225"/>
    <x v="752"/>
    <s v="18232-1"/>
    <n v="300"/>
    <n v="218"/>
    <x v="1467"/>
    <d v="2018-01-30T00:00:00"/>
    <n v="1"/>
    <m/>
    <m/>
  </r>
  <r>
    <x v="701"/>
    <x v="96"/>
    <s v="18256-1"/>
    <n v="2"/>
    <n v="2"/>
    <x v="1468"/>
    <d v="2018-01-22T00:00:00"/>
    <n v="1"/>
    <m/>
    <s v="QC HOLDING IT AND DID NOT KNOW PROBLEM JAY2 CHECKED AND PIN OUT DID NOT FIND PROBLEM "/>
  </r>
  <r>
    <x v="716"/>
    <x v="2667"/>
    <s v="17967-3"/>
    <n v="76"/>
    <n v="10"/>
    <x v="1469"/>
    <d v="2018-01-18T00:00:00"/>
    <n v="1"/>
    <m/>
    <s v="CUSTOMER DID NOT SUPPLY ENOUGH INFO."/>
  </r>
  <r>
    <x v="716"/>
    <x v="2670"/>
    <s v="6"/>
    <n v="76"/>
    <n v="10"/>
    <x v="1469"/>
    <d v="2018-01-18T00:00:00"/>
    <n v="1"/>
    <m/>
    <m/>
  </r>
  <r>
    <x v="716"/>
    <x v="2703"/>
    <s v="18125-3"/>
    <n v="42"/>
    <n v="10"/>
    <x v="1469"/>
    <d v="2018-01-18T00:00:00"/>
    <n v="1"/>
    <m/>
    <m/>
  </r>
  <r>
    <x v="15"/>
    <x v="435"/>
    <s v="18188-2"/>
    <n v="10"/>
    <n v="10"/>
    <x v="1468"/>
    <d v="2018-01-22T00:00:00"/>
    <n v="1"/>
    <m/>
    <m/>
  </r>
  <r>
    <x v="544"/>
    <x v="106"/>
    <s v="18046-6"/>
    <n v="25"/>
    <n v="25"/>
    <x v="1468"/>
    <d v="2018-01-19T00:00:00"/>
    <n v="1"/>
    <m/>
    <m/>
  </r>
  <r>
    <x v="123"/>
    <x v="808"/>
    <s v="18283-1"/>
    <n v="75"/>
    <n v="75"/>
    <x v="1468"/>
    <d v="2018-01-19T00:00:00"/>
    <n v="1"/>
    <m/>
    <m/>
  </r>
  <r>
    <x v="100"/>
    <x v="2384"/>
    <s v="13812-1"/>
    <n v="161"/>
    <n v="35"/>
    <x v="1468"/>
    <d v="2018-01-24T00:00:00"/>
    <n v="1"/>
    <m/>
    <m/>
  </r>
  <r>
    <x v="158"/>
    <x v="416"/>
    <s v="18269-1"/>
    <n v="25"/>
    <n v="25"/>
    <x v="1470"/>
    <d v="2018-01-19T00:00:00"/>
    <n v="1"/>
    <m/>
    <m/>
  </r>
  <r>
    <x v="15"/>
    <x v="2630"/>
    <s v="18234-2"/>
    <n v="10"/>
    <n v="10"/>
    <x v="1470"/>
    <d v="2018-01-17T00:00:00"/>
    <n v="1"/>
    <m/>
    <m/>
  </r>
  <r>
    <x v="248"/>
    <x v="2721"/>
    <s v="18276-1"/>
    <n v="1"/>
    <n v="1"/>
    <x v="1470"/>
    <d v="2018-01-19T00:00:00"/>
    <n v="1"/>
    <m/>
    <s v="Long lead parts"/>
  </r>
  <r>
    <x v="100"/>
    <x v="96"/>
    <s v="18312-1"/>
    <n v="161"/>
    <n v="126"/>
    <x v="1470"/>
    <d v="2018-01-24T00:00:00"/>
    <n v="1"/>
    <m/>
    <m/>
  </r>
  <r>
    <x v="90"/>
    <x v="2385"/>
    <s v="18271-1"/>
    <n v="25"/>
    <n v="25"/>
    <x v="1471"/>
    <d v="2018-01-24T00:00:00"/>
    <n v="1"/>
    <m/>
    <m/>
  </r>
  <r>
    <x v="8"/>
    <x v="138"/>
    <s v="18254-1"/>
    <n v="300"/>
    <n v="300"/>
    <x v="1471"/>
    <d v="2018-01-23T00:00:00"/>
    <n v="1"/>
    <m/>
    <m/>
  </r>
  <r>
    <x v="8"/>
    <x v="69"/>
    <s v="2"/>
    <n v="300"/>
    <n v="300"/>
    <x v="1471"/>
    <d v="2018-01-23T00:00:00"/>
    <n v="1"/>
    <m/>
    <m/>
  </r>
  <r>
    <x v="8"/>
    <x v="1630"/>
    <s v="3"/>
    <n v="300"/>
    <n v="300"/>
    <x v="1471"/>
    <d v="2018-01-23T00:00:00"/>
    <n v="1"/>
    <m/>
    <m/>
  </r>
  <r>
    <x v="8"/>
    <x v="70"/>
    <s v="4"/>
    <n v="300"/>
    <n v="300"/>
    <x v="1471"/>
    <d v="2018-01-23T00:00:00"/>
    <n v="1"/>
    <m/>
    <m/>
  </r>
  <r>
    <x v="18"/>
    <x v="48"/>
    <s v="18265-1"/>
    <n v="100"/>
    <n v="100"/>
    <x v="1471"/>
    <d v="2018-01-22T00:00:00"/>
    <n v="1"/>
    <m/>
    <m/>
  </r>
  <r>
    <x v="18"/>
    <x v="532"/>
    <s v="2"/>
    <n v="25"/>
    <n v="25"/>
    <x v="1471"/>
    <d v="2018-01-22T00:00:00"/>
    <n v="1"/>
    <m/>
    <m/>
  </r>
  <r>
    <x v="45"/>
    <x v="534"/>
    <s v="182779-1"/>
    <n v="250"/>
    <n v="250"/>
    <x v="1471"/>
    <d v="2018-01-19T00:00:00"/>
    <n v="1"/>
    <m/>
    <m/>
  </r>
  <r>
    <x v="45"/>
    <x v="213"/>
    <s v="2"/>
    <n v="250"/>
    <n v="250"/>
    <x v="1471"/>
    <d v="2018-01-19T00:00:00"/>
    <n v="1"/>
    <m/>
    <m/>
  </r>
  <r>
    <x v="741"/>
    <x v="414"/>
    <s v="18288-1"/>
    <n v="200"/>
    <n v="200"/>
    <x v="1471"/>
    <d v="2018-01-19T00:00:00"/>
    <n v="1"/>
    <m/>
    <m/>
  </r>
  <r>
    <x v="53"/>
    <x v="2260"/>
    <s v="18264-1"/>
    <n v="100"/>
    <n v="100"/>
    <x v="1471"/>
    <d v="2018-01-22T00:00:00"/>
    <n v="1"/>
    <m/>
    <m/>
  </r>
  <r>
    <x v="35"/>
    <x v="1942"/>
    <s v="18289-1"/>
    <n v="15"/>
    <n v="15"/>
    <x v="1471"/>
    <d v="2018-01-18T00:00:00"/>
    <n v="1"/>
    <m/>
    <m/>
  </r>
  <r>
    <x v="395"/>
    <x v="2722"/>
    <s v="18211-3"/>
    <n v="25"/>
    <n v="1"/>
    <x v="1471"/>
    <d v="2018-01-11T00:00:00"/>
    <n v="0"/>
    <m/>
    <m/>
  </r>
  <r>
    <x v="707"/>
    <x v="2723"/>
    <s v="18218-1"/>
    <n v="180"/>
    <n v="180"/>
    <x v="1471"/>
    <d v="2018-01-22T00:00:00"/>
    <n v="1"/>
    <m/>
    <m/>
  </r>
  <r>
    <x v="707"/>
    <x v="2724"/>
    <s v="2"/>
    <n v="100"/>
    <n v="30"/>
    <x v="1471"/>
    <d v="2018-01-22T00:00:00"/>
    <n v="1"/>
    <m/>
    <m/>
  </r>
  <r>
    <x v="707"/>
    <x v="2725"/>
    <s v="3"/>
    <n v="100"/>
    <n v="100"/>
    <x v="1471"/>
    <d v="2018-01-22T00:00:00"/>
    <n v="1"/>
    <m/>
    <m/>
  </r>
  <r>
    <x v="707"/>
    <x v="2726"/>
    <s v="4"/>
    <n v="100"/>
    <n v="99"/>
    <x v="1471"/>
    <d v="2018-01-22T00:00:00"/>
    <n v="1"/>
    <m/>
    <m/>
  </r>
  <r>
    <x v="395"/>
    <x v="2715"/>
    <s v="18139-3"/>
    <n v="25"/>
    <n v="24"/>
    <x v="1472"/>
    <d v="2018-01-19T00:00:00"/>
    <n v="1"/>
    <m/>
    <s v="WE SHIP ONE SAMPLE FOR APROVAL"/>
  </r>
  <r>
    <x v="359"/>
    <x v="1862"/>
    <s v="18117-4"/>
    <n v="50"/>
    <n v="50"/>
    <x v="1472"/>
    <d v="2018-01-22T00:00:00"/>
    <n v="1"/>
    <m/>
    <m/>
  </r>
  <r>
    <x v="23"/>
    <x v="210"/>
    <s v="18241-1"/>
    <n v="10"/>
    <n v="10"/>
    <x v="1472"/>
    <d v="2018-01-19T00:00:00"/>
    <n v="1"/>
    <m/>
    <m/>
  </r>
  <r>
    <x v="105"/>
    <x v="1864"/>
    <s v="18296-1"/>
    <n v="1500"/>
    <n v="1500"/>
    <x v="1472"/>
    <d v="2018-01-24T00:00:00"/>
    <n v="1"/>
    <m/>
    <m/>
  </r>
  <r>
    <x v="15"/>
    <x v="2727"/>
    <s v="18291-1"/>
    <n v="2"/>
    <n v="2"/>
    <x v="1472"/>
    <d v="2018-01-29T00:00:00"/>
    <n v="1"/>
    <m/>
    <m/>
  </r>
  <r>
    <x v="187"/>
    <x v="857"/>
    <s v="18225-1"/>
    <n v="250"/>
    <n v="250"/>
    <x v="1472"/>
    <d v="2018-01-19T00:00:00"/>
    <n v="1"/>
    <m/>
    <m/>
  </r>
  <r>
    <x v="716"/>
    <x v="2703"/>
    <s v="18125-3"/>
    <n v="42"/>
    <n v="10"/>
    <x v="1472"/>
    <d v="2018-01-28T00:00:00"/>
    <n v="1"/>
    <m/>
    <m/>
  </r>
  <r>
    <x v="41"/>
    <x v="493"/>
    <s v="18315-1"/>
    <n v="100"/>
    <n v="97"/>
    <x v="1473"/>
    <d v="2018-01-23T00:00:00"/>
    <n v="1"/>
    <m/>
    <m/>
  </r>
  <r>
    <x v="146"/>
    <x v="180"/>
    <s v="18270-1"/>
    <n v="100"/>
    <n v="100"/>
    <x v="1473"/>
    <d v="2018-01-23T00:00:00"/>
    <n v="1"/>
    <m/>
    <m/>
  </r>
  <r>
    <x v="248"/>
    <x v="2728"/>
    <s v="17984-3"/>
    <n v="5"/>
    <n v="5"/>
    <x v="1473"/>
    <d v="2018-11-23T00:00:00"/>
    <n v="1"/>
    <n v="1"/>
    <s v="problem with design"/>
  </r>
  <r>
    <x v="9"/>
    <x v="2729"/>
    <s v="18240-2"/>
    <n v="200"/>
    <n v="200"/>
    <x v="1473"/>
    <d v="2018-11-29T00:00:00"/>
    <n v="1"/>
    <n v="1"/>
    <m/>
  </r>
  <r>
    <x v="742"/>
    <x v="2730"/>
    <s v="500"/>
    <n v="500"/>
    <n v="500"/>
    <x v="1473"/>
    <d v="2018-11-23T00:00:00"/>
    <n v="1"/>
    <n v="1"/>
    <m/>
  </r>
  <r>
    <x v="742"/>
    <x v="2731"/>
    <s v="500"/>
    <n v="500"/>
    <n v="500"/>
    <x v="1473"/>
    <d v="2018-11-23T00:00:00"/>
    <n v="1"/>
    <n v="1"/>
    <m/>
  </r>
  <r>
    <x v="598"/>
    <x v="2732"/>
    <s v="18229-3"/>
    <n v="100"/>
    <n v="100"/>
    <x v="1474"/>
    <d v="2018-01-23T00:00:00"/>
    <n v="1"/>
    <m/>
    <m/>
  </r>
  <r>
    <x v="15"/>
    <x v="57"/>
    <s v="18208-1"/>
    <n v="5"/>
    <n v="5"/>
    <x v="1474"/>
    <d v="2018-01-29T00:00:00"/>
    <n v="1"/>
    <m/>
    <m/>
  </r>
  <r>
    <x v="15"/>
    <x v="57"/>
    <s v="18202-1"/>
    <n v="10"/>
    <n v="10"/>
    <x v="1474"/>
    <d v="2018-01-29T00:00:00"/>
    <n v="1"/>
    <m/>
    <m/>
  </r>
  <r>
    <x v="15"/>
    <x v="858"/>
    <s v="18188-1"/>
    <n v="6"/>
    <n v="6"/>
    <x v="1474"/>
    <d v="2018-01-29T00:00:00"/>
    <n v="1"/>
    <m/>
    <m/>
  </r>
  <r>
    <x v="707"/>
    <x v="2733"/>
    <s v="18218-2"/>
    <n v="100"/>
    <n v="70"/>
    <x v="1475"/>
    <d v="2018-01-24T00:00:00"/>
    <n v="1"/>
    <m/>
    <m/>
  </r>
  <r>
    <x v="707"/>
    <x v="2588"/>
    <s v="4"/>
    <n v="100"/>
    <n v="1"/>
    <x v="1475"/>
    <d v="2018-01-24T00:00:00"/>
    <n v="1"/>
    <m/>
    <m/>
  </r>
  <r>
    <x v="615"/>
    <x v="263"/>
    <s v="18127-6"/>
    <n v="100"/>
    <n v="100"/>
    <x v="1474"/>
    <d v="2018-01-08T00:00:00"/>
    <n v="0"/>
    <m/>
    <s v="MADE FIXER FOR WAVE SOLDER"/>
  </r>
  <r>
    <x v="4"/>
    <x v="992"/>
    <s v="18275-1"/>
    <n v="10"/>
    <n v="10"/>
    <x v="1474"/>
    <d v="2018-02-02T00:00:00"/>
    <n v="1"/>
    <m/>
    <m/>
  </r>
  <r>
    <x v="436"/>
    <x v="394"/>
    <s v="18324-2"/>
    <n v="20"/>
    <n v="20"/>
    <x v="1474"/>
    <d v="2018-01-24T00:00:00"/>
    <n v="1"/>
    <m/>
    <m/>
  </r>
  <r>
    <x v="716"/>
    <x v="2703"/>
    <s v="18125-3"/>
    <n v="42"/>
    <n v="20"/>
    <x v="1474"/>
    <d v="2018-01-28T00:00:00"/>
    <n v="1"/>
    <m/>
    <m/>
  </r>
  <r>
    <x v="6"/>
    <x v="311"/>
    <s v="18309-1"/>
    <n v="50"/>
    <n v="50"/>
    <x v="1475"/>
    <d v="2018-01-26T00:00:00"/>
    <n v="1"/>
    <m/>
    <m/>
  </r>
  <r>
    <x v="6"/>
    <x v="2734"/>
    <s v="18297-2"/>
    <n v="10"/>
    <n v="10"/>
    <x v="1475"/>
    <d v="2018-01-26T00:00:00"/>
    <n v="1"/>
    <m/>
    <m/>
  </r>
  <r>
    <x v="6"/>
    <x v="2735"/>
    <s v="3"/>
    <n v="10"/>
    <n v="10"/>
    <x v="1475"/>
    <d v="2018-01-26T00:00:00"/>
    <n v="1"/>
    <m/>
    <m/>
  </r>
  <r>
    <x v="743"/>
    <x v="2736"/>
    <s v="18349-2"/>
    <n v="5"/>
    <n v="5"/>
    <x v="1475"/>
    <d v="2018-01-24T00:00:00"/>
    <n v="1"/>
    <m/>
    <m/>
  </r>
  <r>
    <x v="705"/>
    <x v="2737"/>
    <s v="18342-1"/>
    <n v="2"/>
    <n v="2"/>
    <x v="1475"/>
    <d v="2018-01-23T00:00:00"/>
    <n v="1"/>
    <m/>
    <m/>
  </r>
  <r>
    <x v="291"/>
    <x v="2486"/>
    <s v="18272-4"/>
    <n v="40"/>
    <n v="40"/>
    <x v="1475"/>
    <d v="2018-01-30T00:00:00"/>
    <n v="1"/>
    <m/>
    <m/>
  </r>
  <r>
    <x v="13"/>
    <x v="2583"/>
    <s v="18010-4"/>
    <n v="50"/>
    <n v="50"/>
    <x v="1476"/>
    <d v="2018-01-29T00:00:00"/>
    <n v="1"/>
    <m/>
    <m/>
  </r>
  <r>
    <x v="395"/>
    <x v="2075"/>
    <s v="18204-3"/>
    <n v="25"/>
    <n v="25"/>
    <x v="1476"/>
    <d v="2018-01-11T00:00:00"/>
    <n v="0"/>
    <m/>
    <m/>
  </r>
  <r>
    <x v="359"/>
    <x v="2738"/>
    <s v="18187-1"/>
    <n v="6"/>
    <n v="5"/>
    <x v="1476"/>
    <d v="2018-01-30T00:00:00"/>
    <n v="1"/>
    <m/>
    <m/>
  </r>
  <r>
    <x v="4"/>
    <x v="1778"/>
    <s v="18248-1"/>
    <n v="200"/>
    <n v="226"/>
    <x v="1476"/>
    <d v="2018-01-29T00:00:00"/>
    <n v="1"/>
    <m/>
    <m/>
  </r>
  <r>
    <x v="53"/>
    <x v="2739"/>
    <s v="18280-3"/>
    <n v="50"/>
    <n v="50"/>
    <x v="1476"/>
    <d v="2018-01-26T00:00:00"/>
    <n v="1"/>
    <m/>
    <m/>
  </r>
  <r>
    <x v="7"/>
    <x v="143"/>
    <s v="18286-1"/>
    <n v="500"/>
    <n v="525"/>
    <x v="1477"/>
    <d v="2018-01-31T00:00:00"/>
    <n v="1"/>
    <m/>
    <m/>
  </r>
  <r>
    <x v="15"/>
    <x v="556"/>
    <s v="18262-1"/>
    <n v="10"/>
    <n v="10"/>
    <x v="1477"/>
    <d v="2018-02-01T00:00:00"/>
    <n v="1"/>
    <m/>
    <m/>
  </r>
  <r>
    <x v="95"/>
    <x v="2740"/>
    <s v="18255-3"/>
    <n v="50"/>
    <n v="50"/>
    <x v="1477"/>
    <d v="2018-01-26T00:00:00"/>
    <n v="1"/>
    <m/>
    <m/>
  </r>
  <r>
    <x v="744"/>
    <x v="2741"/>
    <s v="18311-3"/>
    <n v="5"/>
    <n v="5"/>
    <x v="1477"/>
    <d v="2018-02-07T00:00:00"/>
    <n v="1"/>
    <m/>
    <m/>
  </r>
  <r>
    <x v="618"/>
    <x v="125"/>
    <s v="18261-1"/>
    <n v="30"/>
    <n v="30"/>
    <x v="1478"/>
    <d v="2018-01-30T00:00:00"/>
    <n v="1"/>
    <m/>
    <m/>
  </r>
  <r>
    <x v="55"/>
    <x v="1404"/>
    <s v="18306-1"/>
    <n v="50"/>
    <n v="50"/>
    <x v="1478"/>
    <d v="2018-02-01T00:00:00"/>
    <n v="1"/>
    <m/>
    <m/>
  </r>
  <r>
    <x v="703"/>
    <x v="190"/>
    <s v="18314-1"/>
    <n v="5088"/>
    <n v="5088"/>
    <x v="1478"/>
    <d v="2018-01-30T00:00:00"/>
    <n v="1"/>
    <m/>
    <m/>
  </r>
  <r>
    <x v="703"/>
    <x v="190"/>
    <s v="2"/>
    <n v="5088"/>
    <n v="5088"/>
    <x v="1478"/>
    <d v="2018-01-30T00:00:00"/>
    <n v="1"/>
    <m/>
    <m/>
  </r>
  <r>
    <x v="551"/>
    <x v="2742"/>
    <s v="18375-1"/>
    <n v="6"/>
    <n v="6"/>
    <x v="1478"/>
    <d v="2018-02-12T00:00:00"/>
    <n v="1"/>
    <m/>
    <m/>
  </r>
  <r>
    <x v="225"/>
    <x v="752"/>
    <s v="18232-1"/>
    <n v="500"/>
    <n v="92"/>
    <x v="1478"/>
    <d v="2018-02-05T00:00:00"/>
    <n v="1"/>
    <m/>
    <m/>
  </r>
  <r>
    <x v="598"/>
    <x v="2743"/>
    <s v="18206-3"/>
    <n v="200"/>
    <n v="200"/>
    <x v="1478"/>
    <d v="2018-01-31T00:00:00"/>
    <n v="1"/>
    <m/>
    <s v="WE HAVE MODIFY PARTS AND NEED REWORK"/>
  </r>
  <r>
    <x v="726"/>
    <x v="2744"/>
    <s v="18333-2"/>
    <n v="16"/>
    <n v="5"/>
    <x v="1478"/>
    <d v="2018-02-07T00:00:00"/>
    <n v="1"/>
    <m/>
    <m/>
  </r>
  <r>
    <x v="745"/>
    <x v="2745"/>
    <s v="18143-1"/>
    <n v="25"/>
    <n v="25"/>
    <x v="1478"/>
    <d v="2018-01-10T00:00:00"/>
    <n v="0"/>
    <m/>
    <s v="GALAXY HAVE TO MADE 2ND TIME  "/>
  </r>
  <r>
    <x v="254"/>
    <x v="206"/>
    <s v="18137-1"/>
    <n v="500"/>
    <n v="500"/>
    <x v="1479"/>
    <d v="2018-02-02T00:00:00"/>
    <n v="1"/>
    <m/>
    <m/>
  </r>
  <r>
    <x v="746"/>
    <x v="692"/>
    <s v="18381-1"/>
    <n v="38"/>
    <n v="38"/>
    <x v="1479"/>
    <d v="2018-01-29T00:00:00"/>
    <n v="1"/>
    <m/>
    <s v="REWORK"/>
  </r>
  <r>
    <x v="395"/>
    <x v="1793"/>
    <s v="18130-2"/>
    <n v="25"/>
    <n v="1"/>
    <x v="1479"/>
    <d v="2018-01-30T00:00:00"/>
    <n v="1"/>
    <m/>
    <s v="FIRST ARTICLE APROVAL "/>
  </r>
  <r>
    <x v="716"/>
    <x v="2670"/>
    <s v="17968-6"/>
    <n v="74"/>
    <n v="35"/>
    <x v="1479"/>
    <d v="2018-02-02T00:00:00"/>
    <n v="1"/>
    <m/>
    <m/>
  </r>
  <r>
    <x v="747"/>
    <x v="2746"/>
    <s v="18304-2"/>
    <n v="2"/>
    <n v="2"/>
    <x v="1479"/>
    <d v="2018-01-31T00:00:00"/>
    <n v="1"/>
    <m/>
    <s v="FIRST ARTICLE APROVAL "/>
  </r>
  <r>
    <x v="18"/>
    <x v="1416"/>
    <s v="18313-1"/>
    <n v="300"/>
    <n v="300"/>
    <x v="1480"/>
    <d v="2018-02-02T00:00:00"/>
    <n v="1"/>
    <m/>
    <m/>
  </r>
  <r>
    <x v="18"/>
    <x v="2080"/>
    <s v="18305-1"/>
    <n v="100"/>
    <n v="100"/>
    <x v="1480"/>
    <d v="2018-02-05T00:00:00"/>
    <n v="1"/>
    <m/>
    <m/>
  </r>
  <r>
    <x v="552"/>
    <x v="235"/>
    <s v="17953-4"/>
    <n v="2500"/>
    <n v="2500"/>
    <x v="1480"/>
    <d v="2018-02-02T00:00:00"/>
    <n v="1"/>
    <m/>
    <m/>
  </r>
  <r>
    <x v="291"/>
    <x v="122"/>
    <s v="18272-3"/>
    <n v="50"/>
    <n v="50"/>
    <x v="1480"/>
    <d v="2018-01-31T00:00:00"/>
    <n v="1"/>
    <m/>
    <m/>
  </r>
  <r>
    <x v="726"/>
    <x v="2747"/>
    <s v="18322-2"/>
    <n v="16"/>
    <n v="5"/>
    <x v="1480"/>
    <d v="2018-01-31T00:00:00"/>
    <n v="1"/>
    <m/>
    <m/>
  </r>
  <r>
    <x v="748"/>
    <x v="2623"/>
    <s v="18334-3"/>
    <n v="5"/>
    <n v="5"/>
    <x v="1481"/>
    <d v="2018-02-01T00:00:00"/>
    <n v="1"/>
    <m/>
    <s v="BOM NO GOOD,ALSO WE HAVE TO BUY PARTS LATER ON SO MANY PHONE CALL"/>
  </r>
  <r>
    <x v="90"/>
    <x v="200"/>
    <s v="18152-3"/>
    <n v="300"/>
    <n v="300"/>
    <x v="1481"/>
    <d v="2018-02-02T00:00:00"/>
    <n v="1"/>
    <m/>
    <m/>
  </r>
  <r>
    <x v="382"/>
    <x v="1466"/>
    <s v="18307-1"/>
    <n v="2000"/>
    <n v="2000"/>
    <x v="1481"/>
    <d v="2018-02-05T00:00:00"/>
    <n v="1"/>
    <m/>
    <m/>
  </r>
  <r>
    <x v="414"/>
    <x v="1601"/>
    <s v="18332-3"/>
    <n v="100"/>
    <n v="100"/>
    <x v="1481"/>
    <d v="2018-02-06T00:00:00"/>
    <n v="1"/>
    <m/>
    <m/>
  </r>
  <r>
    <x v="33"/>
    <x v="1893"/>
    <s v="18316-1"/>
    <n v="300"/>
    <n v="300"/>
    <x v="1481"/>
    <d v="2018-02-02T00:00:00"/>
    <n v="1"/>
    <m/>
    <m/>
  </r>
  <r>
    <x v="33"/>
    <x v="2240"/>
    <s v="2"/>
    <n v="150"/>
    <n v="150"/>
    <x v="1481"/>
    <d v="2018-02-02T00:00:00"/>
    <n v="1"/>
    <m/>
    <m/>
  </r>
  <r>
    <x v="33"/>
    <x v="2240"/>
    <s v="3"/>
    <n v="150"/>
    <n v="150"/>
    <x v="1481"/>
    <d v="2018-02-02T00:00:00"/>
    <n v="1"/>
    <m/>
    <m/>
  </r>
  <r>
    <x v="210"/>
    <x v="2748"/>
    <s v="18114-1"/>
    <n v="2"/>
    <n v="1"/>
    <x v="1481"/>
    <d v="2018-02-02T00:00:00"/>
    <n v="1"/>
    <m/>
    <s v="PARTS AND BOARD CAME LATE+NOT ENOUGH PARTS"/>
  </r>
  <r>
    <x v="15"/>
    <x v="33"/>
    <s v="18298-1"/>
    <n v="10"/>
    <n v="10"/>
    <x v="1482"/>
    <d v="2018-02-07T00:00:00"/>
    <n v="1"/>
    <m/>
    <m/>
  </r>
  <r>
    <x v="8"/>
    <x v="653"/>
    <s v="18329-1"/>
    <n v="200"/>
    <n v="200"/>
    <x v="1482"/>
    <d v="2018-02-05T00:00:00"/>
    <n v="1"/>
    <m/>
    <m/>
  </r>
  <r>
    <x v="13"/>
    <x v="547"/>
    <s v="18079-2"/>
    <n v="100"/>
    <n v="100"/>
    <x v="1482"/>
    <d v="2018-02-07T00:00:00"/>
    <n v="1"/>
    <m/>
    <m/>
  </r>
  <r>
    <x v="90"/>
    <x v="1705"/>
    <s v="18327-1"/>
    <n v="50"/>
    <n v="50"/>
    <x v="1482"/>
    <d v="2018-02-08T00:00:00"/>
    <n v="1"/>
    <m/>
    <m/>
  </r>
  <r>
    <x v="436"/>
    <x v="500"/>
    <s v="18324-1"/>
    <n v="10"/>
    <n v="10"/>
    <x v="1482"/>
    <d v="2018-02-07T00:00:00"/>
    <n v="1"/>
    <m/>
    <m/>
  </r>
  <r>
    <x v="395"/>
    <x v="2749"/>
    <s v="18343-1"/>
    <n v="18"/>
    <n v="18"/>
    <x v="1482"/>
    <d v="2018-02-07T00:00:00"/>
    <n v="1"/>
    <m/>
    <m/>
  </r>
  <r>
    <x v="697"/>
    <x v="2435"/>
    <s v="18361-1"/>
    <n v="3000"/>
    <n v="3000"/>
    <x v="1483"/>
    <d v="2018-02-12T00:00:00"/>
    <n v="1"/>
    <m/>
    <m/>
  </r>
  <r>
    <x v="95"/>
    <x v="2740"/>
    <s v="LABLE"/>
    <n v="1"/>
    <n v="1"/>
    <x v="1483"/>
    <d v="2018-02-10T00:00:00"/>
    <n v="1"/>
    <m/>
    <m/>
  </r>
  <r>
    <x v="550"/>
    <x v="2750"/>
    <s v="18330-3"/>
    <n v="10"/>
    <n v="10"/>
    <x v="1483"/>
    <d v="2018-02-02T00:00:00"/>
    <n v="1"/>
    <m/>
    <s v="MAX SEND WRONG FILE FIRST TIME SO WE HAVE TO WAITE TO GET NEW PCB "/>
  </r>
  <r>
    <x v="707"/>
    <x v="2689"/>
    <s v="18095-4"/>
    <n v="123"/>
    <n v="123"/>
    <x v="1484"/>
    <d v="2018-02-10T00:00:00"/>
    <n v="1"/>
    <m/>
    <m/>
  </r>
  <r>
    <x v="15"/>
    <x v="562"/>
    <s v="18194-1"/>
    <n v="10"/>
    <n v="10"/>
    <x v="1484"/>
    <d v="2018-02-09T00:00:00"/>
    <n v="1"/>
    <m/>
    <m/>
  </r>
  <r>
    <x v="339"/>
    <x v="692"/>
    <s v="18400-1"/>
    <n v="6"/>
    <n v="6"/>
    <x v="1484"/>
    <d v="2018-02-12T00:00:00"/>
    <n v="1"/>
    <m/>
    <m/>
  </r>
  <r>
    <x v="15"/>
    <x v="223"/>
    <s v="18243-1"/>
    <n v="5"/>
    <n v="5"/>
    <x v="1484"/>
    <d v="2018-02-09T00:00:00"/>
    <n v="1"/>
    <m/>
    <m/>
  </r>
  <r>
    <x v="699"/>
    <x v="2639"/>
    <s v="18345-2"/>
    <n v="5000"/>
    <n v="5000"/>
    <x v="1484"/>
    <d v="2018-02-07T00:00:00"/>
    <n v="1"/>
    <m/>
    <m/>
  </r>
  <r>
    <x v="15"/>
    <x v="52"/>
    <s v="18236-1"/>
    <n v="5"/>
    <n v="5"/>
    <x v="1484"/>
    <d v="2018-02-09T00:00:00"/>
    <n v="1"/>
    <m/>
    <m/>
  </r>
  <r>
    <x v="742"/>
    <x v="2751"/>
    <s v="18186-2"/>
    <n v="2500"/>
    <n v="1050"/>
    <x v="1484"/>
    <d v="2018-02-09T00:00:00"/>
    <n v="1"/>
    <m/>
    <m/>
  </r>
  <r>
    <x v="742"/>
    <x v="2731"/>
    <s v="4"/>
    <n v="2500"/>
    <n v="1050"/>
    <x v="1484"/>
    <d v="2018-02-09T00:00:00"/>
    <n v="1"/>
    <m/>
    <m/>
  </r>
  <r>
    <x v="9"/>
    <x v="2752"/>
    <s v="18386-1"/>
    <n v="10"/>
    <n v="10"/>
    <x v="1484"/>
    <d v="2018-02-13T00:00:00"/>
    <n v="1"/>
    <m/>
    <m/>
  </r>
  <r>
    <x v="598"/>
    <x v="2753"/>
    <s v="18230-3"/>
    <n v="100"/>
    <n v="100"/>
    <x v="1485"/>
    <d v="2018-01-19T00:00:00"/>
    <n v="0"/>
    <m/>
    <s v="WE DAMAGE CONNECTOR WHEN WE CUT WE GOT 15 PIN AND NEED 14 PIN"/>
  </r>
  <r>
    <x v="364"/>
    <x v="1361"/>
    <s v="18282-3"/>
    <n v="250"/>
    <n v="250"/>
    <x v="1485"/>
    <d v="2018-02-07T00:00:00"/>
    <n v="1"/>
    <m/>
    <m/>
  </r>
  <r>
    <x v="699"/>
    <x v="2754"/>
    <s v="18345-1"/>
    <n v="10000"/>
    <n v="10000"/>
    <x v="1485"/>
    <d v="2018-02-07T00:00:00"/>
    <n v="1"/>
    <m/>
    <m/>
  </r>
  <r>
    <x v="46"/>
    <x v="621"/>
    <s v="18350-1"/>
    <n v="300"/>
    <n v="300"/>
    <x v="1485"/>
    <d v="2018-02-16T00:00:00"/>
    <n v="1"/>
    <m/>
    <m/>
  </r>
  <r>
    <x v="63"/>
    <x v="214"/>
    <s v="18341-1"/>
    <n v="12000"/>
    <n v="12000"/>
    <x v="1485"/>
    <d v="2018-02-09T00:00:00"/>
    <n v="1"/>
    <m/>
    <m/>
  </r>
  <r>
    <x v="90"/>
    <x v="229"/>
    <s v="18148-5"/>
    <n v="1300"/>
    <n v="1300"/>
    <x v="1485"/>
    <d v="2018-02-12T00:00:00"/>
    <n v="1"/>
    <m/>
    <m/>
  </r>
  <r>
    <x v="405"/>
    <x v="2057"/>
    <s v="18003-5"/>
    <n v="250"/>
    <n v="250"/>
    <x v="1485"/>
    <d v="2018-02-07T00:00:00"/>
    <n v="1"/>
    <m/>
    <m/>
  </r>
  <r>
    <x v="576"/>
    <x v="2378"/>
    <s v="18308-3"/>
    <n v="50"/>
    <n v="50"/>
    <x v="1485"/>
    <d v="2018-02-08T00:00:00"/>
    <n v="1"/>
    <m/>
    <m/>
  </r>
  <r>
    <x v="395"/>
    <x v="1793"/>
    <s v="18130-2"/>
    <n v="25"/>
    <n v="1"/>
    <x v="1485"/>
    <d v="2018-02-08T00:00:00"/>
    <n v="1"/>
    <m/>
    <s v="FIRST ARTICLE APROVAL "/>
  </r>
  <r>
    <x v="551"/>
    <x v="2527"/>
    <s v="18335-3"/>
    <n v="100"/>
    <n v="50"/>
    <x v="1485"/>
    <d v="2018-02-13T00:00:00"/>
    <n v="1"/>
    <m/>
    <m/>
  </r>
  <r>
    <x v="551"/>
    <x v="2527"/>
    <s v="18335-3"/>
    <n v="100"/>
    <n v="50"/>
    <x v="1486"/>
    <d v="2018-02-13T00:00:00"/>
    <n v="1"/>
    <m/>
    <m/>
  </r>
  <r>
    <x v="53"/>
    <x v="2449"/>
    <s v="18259-2"/>
    <n v="25"/>
    <n v="25"/>
    <x v="1486"/>
    <d v="2018-02-09T00:00:00"/>
    <n v="1"/>
    <m/>
    <s v="LONG LEAD PARTS+CUSTOMER SUPPLY WRONG PARTS"/>
  </r>
  <r>
    <x v="195"/>
    <x v="627"/>
    <s v="18303-1"/>
    <n v="50"/>
    <n v="50"/>
    <x v="1486"/>
    <d v="2018-02-07T00:00:00"/>
    <n v="1"/>
    <m/>
    <s v="PARTS CAME LATE FROM CUSTOMER"/>
  </r>
  <r>
    <x v="749"/>
    <x v="1573"/>
    <s v="18299-6"/>
    <n v="5"/>
    <n v="5"/>
    <x v="1486"/>
    <d v="2018-02-09T00:00:00"/>
    <n v="1"/>
    <m/>
    <m/>
  </r>
  <r>
    <x v="749"/>
    <x v="1575"/>
    <s v="3"/>
    <n v="5"/>
    <n v="5"/>
    <x v="1486"/>
    <d v="2018-02-09T00:00:00"/>
    <n v="1"/>
    <m/>
    <m/>
  </r>
  <r>
    <x v="744"/>
    <x v="2755"/>
    <s v="18311-6"/>
    <n v="5"/>
    <n v="5"/>
    <x v="1486"/>
    <d v="2018-02-09T00:00:00"/>
    <n v="1"/>
    <m/>
    <m/>
  </r>
  <r>
    <x v="162"/>
    <x v="2756"/>
    <s v="18397-1"/>
    <n v="10"/>
    <n v="10"/>
    <x v="1486"/>
    <d v="2018-02-13T00:00:00"/>
    <n v="1"/>
    <m/>
    <m/>
  </r>
  <r>
    <x v="6"/>
    <x v="2757"/>
    <s v="18420-1"/>
    <n v="105"/>
    <n v="5"/>
    <x v="1487"/>
    <d v="2018-03-23T00:00:00"/>
    <n v="1"/>
    <m/>
    <s v="Order pulled up by customer"/>
  </r>
  <r>
    <x v="404"/>
    <x v="2758"/>
    <s v="18354-1"/>
    <n v="2"/>
    <n v="2"/>
    <x v="1487"/>
    <d v="2018-02-13T00:00:00"/>
    <n v="1"/>
    <m/>
    <m/>
  </r>
  <r>
    <x v="90"/>
    <x v="204"/>
    <s v="18328-1"/>
    <n v="110"/>
    <n v="110"/>
    <x v="1487"/>
    <d v="2018-02-15T00:00:00"/>
    <n v="1"/>
    <m/>
    <m/>
  </r>
  <r>
    <x v="286"/>
    <x v="2600"/>
    <s v="18174-3"/>
    <n v="25"/>
    <n v="25"/>
    <x v="1488"/>
    <d v="2018-02-09T00:00:00"/>
    <n v="1"/>
    <m/>
    <m/>
  </r>
  <r>
    <x v="736"/>
    <x v="2599"/>
    <s v="18221-2"/>
    <n v="160"/>
    <n v="5"/>
    <x v="1488"/>
    <d v="2018-01-22T00:00:00"/>
    <n v="0"/>
    <m/>
    <s v="CABLE SUPPLIER"/>
  </r>
  <r>
    <x v="716"/>
    <x v="2759"/>
    <s v="3"/>
    <n v="76"/>
    <n v="20"/>
    <x v="1488"/>
    <d v="2018-02-13T00:00:00"/>
    <n v="1"/>
    <m/>
    <m/>
  </r>
  <r>
    <x v="210"/>
    <x v="2760"/>
    <s v="18300-2"/>
    <n v="20"/>
    <n v="20"/>
    <x v="1488"/>
    <d v="2018-02-15T00:00:00"/>
    <n v="1"/>
    <m/>
    <s v="PARTS DELAY"/>
  </r>
  <r>
    <x v="290"/>
    <x v="1419"/>
    <s v="18338-1"/>
    <n v="16000"/>
    <n v="16032"/>
    <x v="1489"/>
    <d v="2018-02-16T00:00:00"/>
    <n v="1"/>
    <m/>
    <m/>
  </r>
  <r>
    <x v="440"/>
    <x v="2761"/>
    <s v="18376-1"/>
    <n v="25"/>
    <n v="25"/>
    <x v="1489"/>
    <d v="2018-02-15T00:00:00"/>
    <n v="1"/>
    <m/>
    <m/>
  </r>
  <r>
    <x v="742"/>
    <x v="2762"/>
    <s v="18186-6"/>
    <n v="250"/>
    <n v="250"/>
    <x v="1489"/>
    <d v="2018-02-17T00:00:00"/>
    <n v="1"/>
    <m/>
    <m/>
  </r>
  <r>
    <x v="742"/>
    <x v="2763"/>
    <s v="8"/>
    <n v="250"/>
    <n v="250"/>
    <x v="1489"/>
    <d v="2018-02-17T00:00:00"/>
    <n v="1"/>
    <m/>
    <m/>
  </r>
  <r>
    <x v="716"/>
    <x v="2670"/>
    <s v="18430-1"/>
    <n v="19"/>
    <n v="19"/>
    <x v="1489"/>
    <d v="2018-02-23T00:00:00"/>
    <n v="1"/>
    <m/>
    <s v="REWORK"/>
  </r>
  <r>
    <x v="15"/>
    <x v="52"/>
    <s v="18325-3"/>
    <n v="5"/>
    <n v="5"/>
    <x v="1490"/>
    <d v="2018-02-19T00:00:00"/>
    <n v="1"/>
    <m/>
    <m/>
  </r>
  <r>
    <x v="15"/>
    <x v="562"/>
    <s v="2"/>
    <n v="7"/>
    <n v="7"/>
    <x v="1490"/>
    <d v="2018-02-19T00:00:00"/>
    <n v="1"/>
    <m/>
    <m/>
  </r>
  <r>
    <x v="658"/>
    <x v="1365"/>
    <s v="18344-1"/>
    <n v="500"/>
    <n v="500"/>
    <x v="1490"/>
    <d v="2018-02-16T00:00:00"/>
    <n v="1"/>
    <m/>
    <m/>
  </r>
  <r>
    <x v="750"/>
    <x v="106"/>
    <s v="18046-6"/>
    <n v="25"/>
    <n v="25"/>
    <x v="1490"/>
    <d v="2018-02-16T00:00:00"/>
    <n v="1"/>
    <m/>
    <m/>
  </r>
  <r>
    <x v="684"/>
    <x v="2764"/>
    <s v="17874--3"/>
    <n v="15"/>
    <n v="15"/>
    <x v="1490"/>
    <d v="2018-02-15T00:00:00"/>
    <n v="1"/>
    <m/>
    <s v="CUSTOMER MISTAKES"/>
  </r>
  <r>
    <x v="8"/>
    <x v="653"/>
    <s v="18337-1"/>
    <n v="200"/>
    <n v="200"/>
    <x v="1491"/>
    <d v="2018-02-16T00:00:00"/>
    <n v="1"/>
    <m/>
    <m/>
  </r>
  <r>
    <x v="123"/>
    <x v="184"/>
    <s v="18359-1"/>
    <n v="40"/>
    <n v="400"/>
    <x v="1491"/>
    <d v="2018-02-19T00:00:00"/>
    <n v="1"/>
    <m/>
    <m/>
  </r>
  <r>
    <x v="123"/>
    <x v="185"/>
    <s v="2"/>
    <n v="200"/>
    <n v="200"/>
    <x v="1491"/>
    <d v="2018-02-19T00:00:00"/>
    <n v="1"/>
    <m/>
    <m/>
  </r>
  <r>
    <x v="15"/>
    <x v="2727"/>
    <s v="18431-1"/>
    <n v="1"/>
    <n v="1"/>
    <x v="1491"/>
    <d v="2018-02-23T00:00:00"/>
    <n v="1"/>
    <m/>
    <m/>
  </r>
  <r>
    <x v="6"/>
    <x v="8"/>
    <s v="18297-1"/>
    <n v="10"/>
    <n v="10"/>
    <x v="1491"/>
    <d v="2018-02-19T00:00:00"/>
    <n v="1"/>
    <m/>
    <m/>
  </r>
  <r>
    <x v="751"/>
    <x v="2765"/>
    <s v="18398-1"/>
    <n v="25"/>
    <n v="25"/>
    <x v="1491"/>
    <d v="2018-02-16T00:00:00"/>
    <n v="1"/>
    <m/>
    <m/>
  </r>
  <r>
    <x v="742"/>
    <x v="2751"/>
    <s v="18186-2"/>
    <n v="2500"/>
    <n v="500"/>
    <x v="1491"/>
    <d v="2018-02-16T00:00:00"/>
    <n v="1"/>
    <m/>
    <m/>
  </r>
  <r>
    <x v="742"/>
    <x v="2731"/>
    <s v="4"/>
    <n v="2500"/>
    <n v="500"/>
    <x v="1491"/>
    <d v="2018-02-16T00:00:00"/>
    <n v="1"/>
    <m/>
    <m/>
  </r>
  <r>
    <x v="726"/>
    <x v="2766"/>
    <s v="18322-2"/>
    <n v="16"/>
    <n v="16"/>
    <x v="1492"/>
    <d v="2018-02-16T00:00:00"/>
    <n v="1"/>
    <m/>
    <s v="APROVAL CAME LATE"/>
  </r>
  <r>
    <x v="726"/>
    <x v="2767"/>
    <s v="18333-2"/>
    <n v="16"/>
    <n v="16"/>
    <x v="1492"/>
    <d v="2018-02-16T00:00:00"/>
    <n v="1"/>
    <m/>
    <s v="APROVAL CAME LATE"/>
  </r>
  <r>
    <x v="63"/>
    <x v="649"/>
    <s v="18360-1"/>
    <n v="1000"/>
    <n v="1000"/>
    <x v="1492"/>
    <d v="2018-02-19T00:00:00"/>
    <n v="1"/>
    <m/>
    <m/>
  </r>
  <r>
    <x v="53"/>
    <x v="928"/>
    <s v="18358-1"/>
    <n v="100"/>
    <n v="100"/>
    <x v="1492"/>
    <d v="2018-02-19T00:00:00"/>
    <n v="1"/>
    <m/>
    <m/>
  </r>
  <r>
    <x v="217"/>
    <x v="721"/>
    <s v="18377-1"/>
    <n v="50"/>
    <n v="50"/>
    <x v="1492"/>
    <d v="2018-02-19T00:00:00"/>
    <n v="1"/>
    <m/>
    <m/>
  </r>
  <r>
    <x v="116"/>
    <x v="542"/>
    <s v="18374-1"/>
    <n v="100"/>
    <n v="100"/>
    <x v="1492"/>
    <d v="2018-02-19T00:00:00"/>
    <n v="1"/>
    <m/>
    <m/>
  </r>
  <r>
    <x v="395"/>
    <x v="2768"/>
    <s v="18210-2"/>
    <n v="19"/>
    <n v="10"/>
    <x v="1492"/>
    <d v="2018-02-22T00:00:00"/>
    <n v="1"/>
    <m/>
    <s v="SAMPLE FOR APROVAL CAME LATE"/>
  </r>
  <r>
    <x v="395"/>
    <x v="2769"/>
    <s v="3"/>
    <n v="31"/>
    <n v="16"/>
    <x v="1492"/>
    <d v="2018-02-22T00:00:00"/>
    <n v="1"/>
    <m/>
    <s v="SAMPLE FOR APROVAL CAME LATE"/>
  </r>
  <r>
    <x v="90"/>
    <x v="229"/>
    <s v="18148-1"/>
    <n v="1536"/>
    <n v="1536"/>
    <x v="1492"/>
    <d v="2018-02-22T00:00:00"/>
    <n v="1"/>
    <m/>
    <m/>
  </r>
  <r>
    <x v="551"/>
    <x v="2440"/>
    <s v="18355-3"/>
    <n v="50"/>
    <n v="50"/>
    <x v="1493"/>
    <d v="2018-02-22T00:00:00"/>
    <n v="1"/>
    <m/>
    <m/>
  </r>
  <r>
    <x v="60"/>
    <x v="183"/>
    <s v="18251-1"/>
    <n v="250"/>
    <n v="250"/>
    <x v="1493"/>
    <d v="2018-02-19T00:00:00"/>
    <n v="1"/>
    <m/>
    <m/>
  </r>
  <r>
    <x v="381"/>
    <x v="2770"/>
    <s v="18439-1"/>
    <n v="10"/>
    <n v="10"/>
    <x v="1493"/>
    <d v="2018-02-16T00:00:00"/>
    <n v="1"/>
    <m/>
    <m/>
  </r>
  <r>
    <x v="551"/>
    <x v="2742"/>
    <s v="18375-2"/>
    <n v="75"/>
    <n v="70"/>
    <x v="1493"/>
    <d v="2018-02-28T00:00:00"/>
    <n v="1"/>
    <m/>
    <m/>
  </r>
  <r>
    <x v="716"/>
    <x v="2667"/>
    <s v="17967-3"/>
    <n v="10"/>
    <n v="10"/>
    <x v="1493"/>
    <d v="2018-02-27T00:00:00"/>
    <n v="1"/>
    <m/>
    <m/>
  </r>
  <r>
    <x v="716"/>
    <x v="2771"/>
    <s v="18293-1"/>
    <n v="6"/>
    <n v="6"/>
    <x v="1493"/>
    <d v="2018-02-27T00:00:00"/>
    <n v="1"/>
    <m/>
    <m/>
  </r>
  <r>
    <x v="744"/>
    <x v="2772"/>
    <s v="18311-9"/>
    <n v="2"/>
    <n v="2"/>
    <x v="1493"/>
    <d v="2018-02-21T00:00:00"/>
    <n v="1"/>
    <m/>
    <s v="BOM PROBLEM"/>
  </r>
  <r>
    <x v="716"/>
    <x v="2773"/>
    <s v="18347-2"/>
    <n v="3"/>
    <n v="2"/>
    <x v="1493"/>
    <d v="2018-02-20T00:00:00"/>
    <n v="1"/>
    <m/>
    <m/>
  </r>
  <r>
    <x v="8"/>
    <x v="313"/>
    <s v="18380-1"/>
    <n v="200"/>
    <n v="200"/>
    <x v="1494"/>
    <d v="2018-02-26T00:00:00"/>
    <n v="1"/>
    <m/>
    <m/>
  </r>
  <r>
    <x v="8"/>
    <x v="344"/>
    <s v="2"/>
    <n v="200"/>
    <n v="200"/>
    <x v="1494"/>
    <d v="2018-02-26T00:00:00"/>
    <n v="1"/>
    <m/>
    <m/>
  </r>
  <r>
    <x v="395"/>
    <x v="2722"/>
    <s v="18211-3"/>
    <n v="25"/>
    <n v="25"/>
    <x v="1494"/>
    <d v="2018-02-23T00:00:00"/>
    <n v="1"/>
    <m/>
    <s v="APROVAL CAME LATE"/>
  </r>
  <r>
    <x v="395"/>
    <x v="2774"/>
    <s v="18378-1"/>
    <n v="50"/>
    <n v="50"/>
    <x v="1494"/>
    <d v="2018-02-23T00:00:00"/>
    <n v="1"/>
    <m/>
    <m/>
  </r>
  <r>
    <x v="63"/>
    <x v="602"/>
    <s v="18407-1"/>
    <n v="75"/>
    <n v="75"/>
    <x v="1494"/>
    <d v="2018-02-19T00:00:00"/>
    <n v="1"/>
    <m/>
    <m/>
  </r>
  <r>
    <x v="33"/>
    <x v="2386"/>
    <s v="18383-1"/>
    <n v="102"/>
    <n v="102"/>
    <x v="1494"/>
    <d v="2018-02-26T00:00:00"/>
    <n v="1"/>
    <m/>
    <m/>
  </r>
  <r>
    <x v="15"/>
    <x v="52"/>
    <s v="18373-5"/>
    <n v="5"/>
    <n v="5"/>
    <x v="1494"/>
    <d v="2018-02-22T00:00:00"/>
    <n v="1"/>
    <m/>
    <m/>
  </r>
  <r>
    <x v="728"/>
    <x v="2775"/>
    <s v="18138-4"/>
    <n v="3"/>
    <n v="1"/>
    <x v="1494"/>
    <d v="2018-02-22T00:00:00"/>
    <n v="1"/>
    <m/>
    <s v="FIRST ARTICLE APROVAL "/>
  </r>
  <r>
    <x v="210"/>
    <x v="2776"/>
    <s v="18399-2"/>
    <n v="3"/>
    <n v="3"/>
    <x v="1495"/>
    <d v="2018-02-21T00:00:00"/>
    <n v="1"/>
    <m/>
    <m/>
  </r>
  <r>
    <x v="139"/>
    <x v="2486"/>
    <s v="18365-1"/>
    <n v="10"/>
    <n v="10"/>
    <x v="1495"/>
    <d v="2018-02-26T00:00:00"/>
    <n v="1"/>
    <m/>
    <m/>
  </r>
  <r>
    <x v="18"/>
    <x v="1035"/>
    <s v="18394-1"/>
    <n v="250"/>
    <n v="250"/>
    <x v="1495"/>
    <d v="2018-02-28T00:00:00"/>
    <n v="1"/>
    <m/>
    <m/>
  </r>
  <r>
    <x v="55"/>
    <x v="471"/>
    <s v="18371-1"/>
    <n v="50"/>
    <n v="50"/>
    <x v="1495"/>
    <d v="2018-02-23T00:00:00"/>
    <n v="1"/>
    <m/>
    <m/>
  </r>
  <r>
    <x v="53"/>
    <x v="2312"/>
    <s v="18428-1"/>
    <n v="25"/>
    <n v="25"/>
    <x v="1495"/>
    <d v="2018-02-22T00:00:00"/>
    <n v="1"/>
    <m/>
    <m/>
  </r>
  <r>
    <x v="116"/>
    <x v="308"/>
    <s v="18374-2"/>
    <n v="250"/>
    <n v="250"/>
    <x v="1495"/>
    <d v="2018-02-23T00:00:00"/>
    <n v="1"/>
    <m/>
    <m/>
  </r>
  <r>
    <x v="712"/>
    <x v="2608"/>
    <s v="18406-3"/>
    <n v="1"/>
    <n v="1"/>
    <x v="1495"/>
    <d v="2018-02-26T00:00:00"/>
    <n v="1"/>
    <m/>
    <m/>
  </r>
  <r>
    <x v="90"/>
    <x v="229"/>
    <s v="18339-2"/>
    <n v="1360"/>
    <n v="1360"/>
    <x v="1495"/>
    <d v="2018-02-26T00:00:00"/>
    <n v="1"/>
    <m/>
    <m/>
  </r>
  <r>
    <x v="291"/>
    <x v="89"/>
    <s v="18363-1"/>
    <n v="200"/>
    <n v="200"/>
    <x v="1495"/>
    <d v="2018-02-23T00:00:00"/>
    <n v="1"/>
    <m/>
    <m/>
  </r>
  <r>
    <x v="359"/>
    <x v="1862"/>
    <s v="18331-3"/>
    <n v="50"/>
    <n v="50"/>
    <x v="1495"/>
    <d v="2018-02-21T00:00:00"/>
    <n v="1"/>
    <m/>
    <m/>
  </r>
  <r>
    <x v="395"/>
    <x v="1509"/>
    <s v="18205-3"/>
    <n v="25"/>
    <n v="1"/>
    <x v="1496"/>
    <d v="2018-01-26T00:00:00"/>
    <n v="0"/>
    <m/>
    <s v="FIRST ARTICLE SAMPLE"/>
  </r>
  <r>
    <x v="15"/>
    <x v="858"/>
    <s v="18352-1"/>
    <n v="13"/>
    <n v="13"/>
    <x v="1497"/>
    <d v="2018-02-28T00:00:00"/>
    <n v="1"/>
    <m/>
    <m/>
  </r>
  <r>
    <x v="15"/>
    <x v="57"/>
    <s v="18326-1"/>
    <n v="9"/>
    <n v="9"/>
    <x v="1497"/>
    <d v="2018-02-28T00:00:00"/>
    <n v="1"/>
    <m/>
    <m/>
  </r>
  <r>
    <x v="18"/>
    <x v="279"/>
    <s v="18384-1"/>
    <n v="100"/>
    <n v="100"/>
    <x v="1497"/>
    <d v="2018-03-01T00:00:00"/>
    <n v="1"/>
    <m/>
    <m/>
  </r>
  <r>
    <x v="184"/>
    <x v="1334"/>
    <s v="18351-3"/>
    <n v="10"/>
    <n v="10"/>
    <x v="1497"/>
    <d v="2018-02-23T00:00:00"/>
    <n v="1"/>
    <m/>
    <m/>
  </r>
  <r>
    <x v="752"/>
    <x v="2777"/>
    <s v="18452-2"/>
    <n v="10"/>
    <n v="10"/>
    <x v="1497"/>
    <d v="2018-02-22T00:00:00"/>
    <n v="1"/>
    <m/>
    <m/>
  </r>
  <r>
    <x v="15"/>
    <x v="57"/>
    <s v="18325-1"/>
    <n v="5"/>
    <n v="5"/>
    <x v="1498"/>
    <d v="2018-03-01T00:00:00"/>
    <n v="1"/>
    <m/>
    <m/>
  </r>
  <r>
    <x v="404"/>
    <x v="1063"/>
    <s v="18180-1"/>
    <n v="2"/>
    <n v="2"/>
    <x v="1498"/>
    <d v="2018-03-01T00:00:00"/>
    <n v="1"/>
    <m/>
    <m/>
  </r>
  <r>
    <x v="210"/>
    <x v="2778"/>
    <s v="18409-2"/>
    <n v="100"/>
    <n v="100"/>
    <x v="1498"/>
    <d v="2018-02-23T00:00:00"/>
    <n v="1"/>
    <m/>
    <m/>
  </r>
  <r>
    <x v="405"/>
    <x v="1541"/>
    <s v="18184-3"/>
    <n v="250"/>
    <n v="250"/>
    <x v="1498"/>
    <d v="2018-02-23T00:00:00"/>
    <n v="1"/>
    <m/>
    <m/>
  </r>
  <r>
    <x v="359"/>
    <x v="2166"/>
    <s v="18319-3"/>
    <n v="100"/>
    <n v="92"/>
    <x v="1498"/>
    <d v="2018-04-30T00:00:00"/>
    <n v="1"/>
    <m/>
    <s v="Shipped partial: PARTS CAME LATE AND NOT ENOUGH "/>
  </r>
  <r>
    <x v="359"/>
    <x v="692"/>
    <s v="18370-1"/>
    <n v="50"/>
    <n v="50"/>
    <x v="1499"/>
    <d v="2018-02-26T00:00:00"/>
    <n v="1"/>
    <m/>
    <m/>
  </r>
  <r>
    <x v="359"/>
    <x v="2617"/>
    <s v="18318-3"/>
    <n v="100"/>
    <n v="100"/>
    <x v="1499"/>
    <d v="2018-02-27T00:00:00"/>
    <n v="1"/>
    <m/>
    <m/>
  </r>
  <r>
    <x v="359"/>
    <x v="2618"/>
    <s v="5"/>
    <n v="100"/>
    <n v="100"/>
    <x v="1499"/>
    <d v="2018-02-27T00:00:00"/>
    <n v="1"/>
    <m/>
    <m/>
  </r>
  <r>
    <x v="104"/>
    <x v="382"/>
    <s v="18419-1"/>
    <n v="15"/>
    <n v="15"/>
    <x v="1499"/>
    <d v="2018-02-28T00:00:00"/>
    <n v="1"/>
    <m/>
    <m/>
  </r>
  <r>
    <x v="63"/>
    <x v="565"/>
    <s v="18396-1"/>
    <n v="1000"/>
    <n v="1000"/>
    <x v="1499"/>
    <d v="2018-03-05T00:00:00"/>
    <n v="1"/>
    <m/>
    <m/>
  </r>
  <r>
    <x v="356"/>
    <x v="2779"/>
    <s v="18415-1"/>
    <n v="30"/>
    <n v="30"/>
    <x v="1499"/>
    <d v="2018-03-02T00:00:00"/>
    <n v="1"/>
    <m/>
    <m/>
  </r>
  <r>
    <x v="90"/>
    <x v="229"/>
    <s v="18475-1"/>
    <n v="1492"/>
    <n v="1492"/>
    <x v="1499"/>
    <d v="2018-03-07T00:00:00"/>
    <n v="1"/>
    <m/>
    <m/>
  </r>
  <r>
    <x v="33"/>
    <x v="1767"/>
    <s v="18408-1"/>
    <n v="100"/>
    <n v="100"/>
    <x v="1500"/>
    <d v="2018-03-05T00:00:00"/>
    <n v="1"/>
    <m/>
    <m/>
  </r>
  <r>
    <x v="749"/>
    <x v="1576"/>
    <s v="18369-3"/>
    <n v="10"/>
    <n v="10"/>
    <x v="1500"/>
    <d v="2018-03-05T00:00:00"/>
    <n v="1"/>
    <m/>
    <m/>
  </r>
  <r>
    <x v="13"/>
    <x v="547"/>
    <s v="18079-4"/>
    <n v="100"/>
    <n v="100"/>
    <x v="1500"/>
    <d v="2018-03-02T00:00:00"/>
    <n v="1"/>
    <m/>
    <m/>
  </r>
  <r>
    <x v="13"/>
    <x v="2583"/>
    <s v="18010-5"/>
    <n v="50"/>
    <n v="50"/>
    <x v="1500"/>
    <d v="2018-03-05T00:00:00"/>
    <n v="1"/>
    <m/>
    <m/>
  </r>
  <r>
    <x v="247"/>
    <x v="2780"/>
    <s v="18357-1"/>
    <n v="1"/>
    <n v="1"/>
    <x v="1501"/>
    <d v="2018-02-05T00:00:00"/>
    <n v="0"/>
    <m/>
    <s v="MODIFICATION-BHAVIN OUT"/>
  </r>
  <r>
    <x v="187"/>
    <x v="857"/>
    <s v="18457-1"/>
    <n v="250"/>
    <n v="250"/>
    <x v="1501"/>
    <d v="2018-03-16T00:00:00"/>
    <n v="1"/>
    <m/>
    <m/>
  </r>
  <r>
    <x v="439"/>
    <x v="2175"/>
    <s v="18340-4"/>
    <n v="10"/>
    <n v="10"/>
    <x v="1501"/>
    <d v="2018-02-15T00:00:00"/>
    <n v="1"/>
    <m/>
    <s v="VENDOR GIVE OLD REV PCB"/>
  </r>
  <r>
    <x v="439"/>
    <x v="2781"/>
    <s v="5"/>
    <n v="10"/>
    <n v="10"/>
    <x v="1501"/>
    <d v="2018-02-15T00:00:00"/>
    <n v="1"/>
    <m/>
    <s v="VENDOR GIVE OLD REV PCB"/>
  </r>
  <r>
    <x v="707"/>
    <x v="2689"/>
    <s v="18095-4"/>
    <n v="123"/>
    <n v="123"/>
    <x v="1501"/>
    <d v="2018-03-05T00:00:00"/>
    <n v="1"/>
    <m/>
    <s v="JUST ADDED SILICONE"/>
  </r>
  <r>
    <x v="716"/>
    <x v="2773"/>
    <s v="18347-2"/>
    <n v="3"/>
    <n v="1"/>
    <x v="1501"/>
    <d v="2018-03-07T00:00:00"/>
    <n v="1"/>
    <m/>
    <s v="WE ALL REDY SHIP 2 PCS"/>
  </r>
  <r>
    <x v="395"/>
    <x v="1536"/>
    <s v="18203-3"/>
    <n v="30"/>
    <n v="29"/>
    <x v="1501"/>
    <d v="2018-03-05T00:00:00"/>
    <n v="1"/>
    <m/>
    <s v="APROVAL CAME LATE"/>
  </r>
  <r>
    <x v="25"/>
    <x v="2782"/>
    <s v="18436-1"/>
    <n v="7"/>
    <n v="7"/>
    <x v="1502"/>
    <d v="2018-03-07T00:00:00"/>
    <n v="1"/>
    <m/>
    <m/>
  </r>
  <r>
    <x v="753"/>
    <x v="2783"/>
    <s v="18476-1"/>
    <n v="1"/>
    <n v="1"/>
    <x v="1502"/>
    <d v="2018-03-21T00:00:00"/>
    <n v="1"/>
    <m/>
    <m/>
  </r>
  <r>
    <x v="739"/>
    <x v="2784"/>
    <s v="18473-1"/>
    <n v="20"/>
    <n v="20"/>
    <x v="1502"/>
    <d v="2018-03-01T00:00:00"/>
    <n v="1"/>
    <m/>
    <m/>
  </r>
  <r>
    <x v="90"/>
    <x v="229"/>
    <s v="18339-2"/>
    <n v="3000"/>
    <n v="1940"/>
    <x v="1502"/>
    <d v="2018-03-06T00:00:00"/>
    <n v="1"/>
    <m/>
    <m/>
  </r>
  <r>
    <x v="15"/>
    <x v="33"/>
    <s v="4085"/>
    <n v="10"/>
    <n v="10"/>
    <x v="1503"/>
    <d v="2018-03-08T00:00:00"/>
    <n v="1"/>
    <m/>
    <m/>
  </r>
  <r>
    <x v="650"/>
    <x v="2399"/>
    <s v="18424-1"/>
    <n v="25"/>
    <n v="25"/>
    <x v="1503"/>
    <d v="2018-03-06T00:00:00"/>
    <n v="1"/>
    <m/>
    <m/>
  </r>
  <r>
    <x v="707"/>
    <x v="2689"/>
    <s v="18095-5"/>
    <n v="125"/>
    <n v="125"/>
    <x v="1503"/>
    <d v="2018-03-12T00:00:00"/>
    <n v="1"/>
    <m/>
    <m/>
  </r>
  <r>
    <x v="291"/>
    <x v="50"/>
    <s v="18393-3"/>
    <n v="100"/>
    <n v="100"/>
    <x v="1503"/>
    <d v="2018-03-02T00:00:00"/>
    <n v="1"/>
    <m/>
    <m/>
  </r>
  <r>
    <x v="736"/>
    <x v="2599"/>
    <s v="18221-2"/>
    <n v="160"/>
    <n v="155"/>
    <x v="1503"/>
    <d v="2018-03-05T00:00:00"/>
    <n v="1"/>
    <m/>
    <s v="SAMPLE FOR APROVAL CAME LATE"/>
  </r>
  <r>
    <x v="593"/>
    <x v="2556"/>
    <s v="18468-3"/>
    <n v="12"/>
    <n v="12"/>
    <x v="1503"/>
    <d v="2018-03-05T00:00:00"/>
    <n v="1"/>
    <m/>
    <s v="TWO DIFF REV"/>
  </r>
  <r>
    <x v="395"/>
    <x v="1793"/>
    <s v="18130-2"/>
    <n v="25"/>
    <n v="25"/>
    <x v="1504"/>
    <d v="2018-03-08T00:00:00"/>
    <n v="1"/>
    <m/>
    <s v="APROVAL CAME LATE"/>
  </r>
  <r>
    <x v="8"/>
    <x v="1803"/>
    <s v="18486-1"/>
    <n v="15"/>
    <n v="15"/>
    <x v="1504"/>
    <d v="2018-03-06T00:00:00"/>
    <n v="1"/>
    <m/>
    <m/>
  </r>
  <r>
    <x v="41"/>
    <x v="1554"/>
    <s v="18411-1"/>
    <n v="50"/>
    <n v="50"/>
    <x v="1504"/>
    <d v="2018-03-07T00:00:00"/>
    <n v="1"/>
    <m/>
    <m/>
  </r>
  <r>
    <x v="18"/>
    <x v="81"/>
    <s v="18423-1"/>
    <n v="50"/>
    <n v="50"/>
    <x v="1504"/>
    <d v="2018-03-07T00:00:00"/>
    <n v="1"/>
    <m/>
    <m/>
  </r>
  <r>
    <x v="90"/>
    <x v="1358"/>
    <s v="18426-1"/>
    <n v="600"/>
    <n v="600"/>
    <x v="1504"/>
    <d v="2018-03-08T00:00:00"/>
    <n v="1"/>
    <m/>
    <m/>
  </r>
  <r>
    <x v="550"/>
    <x v="2750"/>
    <s v="18455-3"/>
    <n v="160"/>
    <n v="125"/>
    <x v="1505"/>
    <d v="2018-03-07T00:00:00"/>
    <n v="1"/>
    <m/>
    <m/>
  </r>
  <r>
    <x v="90"/>
    <x v="970"/>
    <s v="18356-1"/>
    <n v="25"/>
    <n v="25"/>
    <x v="1505"/>
    <d v="2018-03-09T00:00:00"/>
    <n v="1"/>
    <m/>
    <m/>
  </r>
  <r>
    <x v="487"/>
    <x v="2487"/>
    <s v="18427-3"/>
    <n v="15"/>
    <n v="15"/>
    <x v="1505"/>
    <d v="2018-03-20T00:00:00"/>
    <n v="1"/>
    <m/>
    <m/>
  </r>
  <r>
    <x v="598"/>
    <x v="2785"/>
    <s v="18382-3"/>
    <n v="50"/>
    <n v="50"/>
    <x v="1505"/>
    <d v="2018-03-09T00:00:00"/>
    <n v="1"/>
    <m/>
    <m/>
  </r>
  <r>
    <x v="430"/>
    <x v="1245"/>
    <s v="6949 ASSY"/>
    <n v="30"/>
    <n v="30"/>
    <x v="1505"/>
    <d v="2018-03-12T00:00:00"/>
    <n v="1"/>
    <m/>
    <m/>
  </r>
  <r>
    <x v="550"/>
    <x v="2750"/>
    <s v="18455-3"/>
    <n v="160"/>
    <n v="35"/>
    <x v="1506"/>
    <d v="2018-03-09T00:00:00"/>
    <n v="1"/>
    <m/>
    <m/>
  </r>
  <r>
    <x v="754"/>
    <x v="2786"/>
    <s v="18388-3"/>
    <n v="6"/>
    <n v="6"/>
    <x v="1506"/>
    <d v="2018-03-09T00:00:00"/>
    <n v="1"/>
    <m/>
    <m/>
  </r>
  <r>
    <x v="95"/>
    <x v="111"/>
    <s v="18132-4"/>
    <n v="50"/>
    <n v="50"/>
    <x v="1507"/>
    <d v="2018-03-12T00:00:00"/>
    <n v="1"/>
    <m/>
    <m/>
  </r>
  <r>
    <x v="405"/>
    <x v="2058"/>
    <s v="18392-1"/>
    <n v="250"/>
    <n v="252"/>
    <x v="1507"/>
    <d v="2018-03-12T00:00:00"/>
    <n v="1"/>
    <m/>
    <m/>
  </r>
  <r>
    <x v="46"/>
    <x v="1836"/>
    <s v="18425-1"/>
    <n v="10"/>
    <n v="10"/>
    <x v="1507"/>
    <d v="2018-03-09T00:00:00"/>
    <n v="1"/>
    <m/>
    <m/>
  </r>
  <r>
    <x v="90"/>
    <x v="387"/>
    <s v="18385-1"/>
    <n v="100"/>
    <n v="100"/>
    <x v="1507"/>
    <d v="2018-03-12T00:00:00"/>
    <n v="1"/>
    <m/>
    <m/>
  </r>
  <r>
    <x v="622"/>
    <x v="2614"/>
    <s v="18405-1"/>
    <n v="40"/>
    <n v="40"/>
    <x v="1507"/>
    <d v="2018-03-12T00:00:00"/>
    <n v="1"/>
    <m/>
    <m/>
  </r>
  <r>
    <x v="8"/>
    <x v="658"/>
    <s v="18434-1"/>
    <n v="200"/>
    <n v="200"/>
    <x v="1507"/>
    <d v="2018-03-12T00:00:00"/>
    <n v="1"/>
    <m/>
    <m/>
  </r>
  <r>
    <x v="33"/>
    <x v="1040"/>
    <s v="18404-1"/>
    <n v="486"/>
    <n v="486"/>
    <x v="1507"/>
    <d v="2018-03-09T00:00:00"/>
    <n v="1"/>
    <m/>
    <m/>
  </r>
  <r>
    <x v="33"/>
    <x v="1091"/>
    <s v="2"/>
    <n v="486"/>
    <n v="486"/>
    <x v="1507"/>
    <d v="2018-03-09T00:00:00"/>
    <n v="1"/>
    <m/>
    <m/>
  </r>
  <r>
    <x v="716"/>
    <x v="2773"/>
    <s v="18347-3"/>
    <n v="547"/>
    <n v="47"/>
    <x v="1507"/>
    <d v="2018-03-12T00:00:00"/>
    <n v="1"/>
    <m/>
    <m/>
  </r>
  <r>
    <x v="395"/>
    <x v="1509"/>
    <s v="18205-3"/>
    <n v="25"/>
    <n v="1"/>
    <x v="1507"/>
    <d v="2018-03-12T00:00:00"/>
    <n v="1"/>
    <m/>
    <s v="FIRST ARTICLE APROVAL "/>
  </r>
  <r>
    <x v="15"/>
    <x v="562"/>
    <s v="18323-1"/>
    <n v="10"/>
    <n v="10"/>
    <x v="1507"/>
    <d v="2018-03-12T00:00:00"/>
    <n v="1"/>
    <m/>
    <m/>
  </r>
  <r>
    <x v="15"/>
    <x v="562"/>
    <s v="18287-1"/>
    <n v="5"/>
    <n v="5"/>
    <x v="1507"/>
    <d v="2018-03-12T00:00:00"/>
    <n v="1"/>
    <m/>
    <m/>
  </r>
  <r>
    <x v="15"/>
    <x v="562"/>
    <s v="18346-1"/>
    <n v="12"/>
    <n v="12"/>
    <x v="1507"/>
    <d v="2018-03-10T00:00:00"/>
    <n v="1"/>
    <m/>
    <m/>
  </r>
  <r>
    <x v="576"/>
    <x v="2434"/>
    <s v="18435-11"/>
    <n v="50"/>
    <n v="50"/>
    <x v="1508"/>
    <d v="2018-03-15T00:00:00"/>
    <n v="1"/>
    <m/>
    <m/>
  </r>
  <r>
    <x v="576"/>
    <x v="2787"/>
    <s v="13"/>
    <n v="50"/>
    <n v="50"/>
    <x v="1508"/>
    <d v="2018-03-15T00:00:00"/>
    <n v="1"/>
    <m/>
    <m/>
  </r>
  <r>
    <x v="576"/>
    <x v="2431"/>
    <s v="15"/>
    <n v="50"/>
    <n v="50"/>
    <x v="1508"/>
    <d v="2018-03-15T00:00:00"/>
    <n v="1"/>
    <m/>
    <m/>
  </r>
  <r>
    <x v="46"/>
    <x v="1555"/>
    <s v="18402-1"/>
    <n v="20"/>
    <n v="20"/>
    <x v="1508"/>
    <d v="2018-03-12T00:00:00"/>
    <n v="1"/>
    <m/>
    <m/>
  </r>
  <r>
    <x v="747"/>
    <x v="2746"/>
    <s v="18304-3"/>
    <n v="48"/>
    <n v="48"/>
    <x v="1508"/>
    <d v="2018-03-14T00:00:00"/>
    <n v="1"/>
    <m/>
    <s v="FIRST ARTICLE APROVAL CAME LATE"/>
  </r>
  <r>
    <x v="104"/>
    <x v="951"/>
    <s v="18418-1"/>
    <n v="25"/>
    <n v="25"/>
    <x v="1508"/>
    <d v="2018-03-12T00:00:00"/>
    <n v="1"/>
    <m/>
    <m/>
  </r>
  <r>
    <x v="395"/>
    <x v="2788"/>
    <s v="18459-1"/>
    <n v="25"/>
    <n v="24"/>
    <x v="1508"/>
    <d v="2018-03-16T00:00:00"/>
    <n v="1"/>
    <m/>
    <m/>
  </r>
  <r>
    <x v="4"/>
    <x v="1149"/>
    <s v="18453-1"/>
    <n v="50"/>
    <n v="55"/>
    <x v="1509"/>
    <d v="2018-03-16T00:00:00"/>
    <n v="1"/>
    <m/>
    <m/>
  </r>
  <r>
    <x v="15"/>
    <x v="57"/>
    <s v="18364-1"/>
    <n v="15"/>
    <n v="15"/>
    <x v="1509"/>
    <d v="2018-03-20T00:00:00"/>
    <n v="1"/>
    <m/>
    <m/>
  </r>
  <r>
    <x v="15"/>
    <x v="57"/>
    <s v="18352-2"/>
    <n v="19"/>
    <n v="19"/>
    <x v="1509"/>
    <d v="2018-03-20T00:00:00"/>
    <n v="1"/>
    <m/>
    <m/>
  </r>
  <r>
    <x v="15"/>
    <x v="52"/>
    <s v="18395-1"/>
    <n v="5"/>
    <n v="5"/>
    <x v="1509"/>
    <d v="2018-03-19T00:00:00"/>
    <n v="1"/>
    <m/>
    <m/>
  </r>
  <r>
    <x v="15"/>
    <x v="52"/>
    <s v="18373-6"/>
    <n v="5"/>
    <n v="5"/>
    <x v="1509"/>
    <d v="2018-03-19T00:00:00"/>
    <n v="1"/>
    <m/>
    <m/>
  </r>
  <r>
    <x v="210"/>
    <x v="2789"/>
    <s v="18487-1"/>
    <n v="30"/>
    <n v="30"/>
    <x v="1510"/>
    <d v="2018-03-16T00:00:00"/>
    <n v="1"/>
    <m/>
    <m/>
  </r>
  <r>
    <x v="747"/>
    <x v="2790"/>
    <s v="18491-2"/>
    <n v="4"/>
    <n v="4"/>
    <x v="1509"/>
    <d v="2018-03-16T00:00:00"/>
    <n v="1"/>
    <m/>
    <m/>
  </r>
  <r>
    <x v="697"/>
    <x v="2648"/>
    <s v="18362-1"/>
    <n v="5000"/>
    <n v="4999"/>
    <x v="1510"/>
    <d v="2018-03-20T00:00:00"/>
    <n v="1"/>
    <m/>
    <s v="PARTS CAME LATE AND NOT ENOUGH "/>
  </r>
  <r>
    <x v="697"/>
    <x v="2329"/>
    <s v="18454-1"/>
    <n v="2500"/>
    <n v="2500"/>
    <x v="1510"/>
    <d v="2018-03-20T00:00:00"/>
    <n v="1"/>
    <m/>
    <s v="PARTS CAME LATE "/>
  </r>
  <r>
    <x v="716"/>
    <x v="2667"/>
    <s v="17967-3"/>
    <n v="2"/>
    <n v="2"/>
    <x v="1510"/>
    <d v="2018-03-20T00:00:00"/>
    <n v="1"/>
    <m/>
    <m/>
  </r>
  <r>
    <x v="716"/>
    <x v="2670"/>
    <s v="6"/>
    <n v="9"/>
    <n v="9"/>
    <x v="1510"/>
    <d v="2018-03-20T00:00:00"/>
    <n v="1"/>
    <m/>
    <m/>
  </r>
  <r>
    <x v="13"/>
    <x v="209"/>
    <s v="18379-3"/>
    <n v="150"/>
    <n v="150"/>
    <x v="1511"/>
    <d v="2018-03-20T00:00:00"/>
    <n v="1"/>
    <m/>
    <m/>
  </r>
  <r>
    <x v="53"/>
    <x v="2791"/>
    <s v="18416-2"/>
    <n v="300"/>
    <n v="300"/>
    <x v="1511"/>
    <d v="2018-03-15T00:00:00"/>
    <n v="1"/>
    <m/>
    <s v="CHINA HOLIDAY"/>
  </r>
  <r>
    <x v="576"/>
    <x v="2448"/>
    <s v="18435-6"/>
    <n v="50"/>
    <n v="50"/>
    <x v="1511"/>
    <d v="2018-03-15T00:00:00"/>
    <n v="1"/>
    <m/>
    <m/>
  </r>
  <r>
    <x v="576"/>
    <x v="2443"/>
    <s v="9"/>
    <n v="50"/>
    <n v="50"/>
    <x v="1511"/>
    <d v="2018-03-15T00:00:00"/>
    <n v="1"/>
    <m/>
    <m/>
  </r>
  <r>
    <x v="576"/>
    <x v="2430"/>
    <s v="17"/>
    <n v="50"/>
    <n v="50"/>
    <x v="1511"/>
    <d v="2018-03-15T00:00:00"/>
    <n v="1"/>
    <m/>
    <m/>
  </r>
  <r>
    <x v="6"/>
    <x v="2371"/>
    <s v="18420-1"/>
    <n v="100"/>
    <n v="100"/>
    <x v="1511"/>
    <d v="2018-03-23T00:00:00"/>
    <n v="1"/>
    <m/>
    <m/>
  </r>
  <r>
    <x v="90"/>
    <x v="2385"/>
    <s v="18347-1"/>
    <n v="375"/>
    <n v="375"/>
    <x v="1493"/>
    <d v="2018-03-20T00:00:00"/>
    <n v="1"/>
    <m/>
    <m/>
  </r>
  <r>
    <x v="90"/>
    <x v="1358"/>
    <s v="18426-2"/>
    <n v="500"/>
    <n v="500"/>
    <x v="1512"/>
    <d v="2018-03-16T00:00:00"/>
    <n v="1"/>
    <m/>
    <m/>
  </r>
  <r>
    <x v="15"/>
    <x v="52"/>
    <s v="18417-2"/>
    <n v="5"/>
    <n v="5"/>
    <x v="1512"/>
    <d v="2018-03-19T00:00:00"/>
    <n v="1"/>
    <m/>
    <m/>
  </r>
  <r>
    <x v="6"/>
    <x v="2371"/>
    <s v="18420-1"/>
    <n v="105"/>
    <n v="100"/>
    <x v="1512"/>
    <d v="2018-03-23T00:00:00"/>
    <n v="1"/>
    <m/>
    <m/>
  </r>
  <r>
    <x v="6"/>
    <x v="250"/>
    <s v="18481-1"/>
    <n v="50"/>
    <n v="50"/>
    <x v="1512"/>
    <d v="2018-03-23T00:00:00"/>
    <n v="1"/>
    <m/>
    <m/>
  </r>
  <r>
    <x v="6"/>
    <x v="657"/>
    <s v="2"/>
    <n v="50"/>
    <n v="50"/>
    <x v="1512"/>
    <d v="2018-03-23T00:00:00"/>
    <n v="1"/>
    <m/>
    <m/>
  </r>
  <r>
    <x v="139"/>
    <x v="2486"/>
    <s v="18447-1"/>
    <n v="10"/>
    <n v="10"/>
    <x v="1512"/>
    <d v="2018-03-21T00:00:00"/>
    <n v="1"/>
    <m/>
    <m/>
  </r>
  <r>
    <x v="736"/>
    <x v="2792"/>
    <s v="18522-1"/>
    <n v="40"/>
    <n v="40"/>
    <x v="1512"/>
    <d v="2018-03-16T00:00:00"/>
    <n v="1"/>
    <m/>
    <m/>
  </r>
  <r>
    <x v="41"/>
    <x v="2672"/>
    <s v="18057-4"/>
    <n v="20"/>
    <n v="20"/>
    <x v="1512"/>
    <d v="2018-03-22T00:00:00"/>
    <n v="1"/>
    <m/>
    <s v="APROVAL CAME LATE"/>
  </r>
  <r>
    <x v="210"/>
    <x v="2793"/>
    <s v="18432-2"/>
    <n v="100"/>
    <n v="100"/>
    <x v="1512"/>
    <d v="2018-03-22T00:00:00"/>
    <n v="1"/>
    <m/>
    <m/>
  </r>
  <r>
    <x v="90"/>
    <x v="229"/>
    <s v="18339-3"/>
    <n v="550"/>
    <n v="550"/>
    <x v="1512"/>
    <d v="2018-03-21T00:00:00"/>
    <n v="1"/>
    <m/>
    <m/>
  </r>
  <r>
    <x v="18"/>
    <x v="301"/>
    <s v="1/480-2"/>
    <n v="25"/>
    <n v="25"/>
    <x v="1513"/>
    <d v="2018-03-23T00:00:00"/>
    <n v="1"/>
    <m/>
    <m/>
  </r>
  <r>
    <x v="18"/>
    <x v="87"/>
    <s v="18480-1"/>
    <n v="50"/>
    <n v="50"/>
    <x v="1513"/>
    <d v="2018-03-23T00:00:00"/>
    <n v="1"/>
    <m/>
    <m/>
  </r>
  <r>
    <x v="15"/>
    <x v="556"/>
    <s v="18353-3"/>
    <n v="12"/>
    <n v="12"/>
    <x v="1513"/>
    <d v="2018-03-29T00:00:00"/>
    <n v="1"/>
    <m/>
    <m/>
  </r>
  <r>
    <x v="63"/>
    <x v="121"/>
    <s v="18477-1"/>
    <n v="10000"/>
    <n v="10080"/>
    <x v="1513"/>
    <d v="2018-03-22T00:00:00"/>
    <n v="1"/>
    <m/>
    <m/>
  </r>
  <r>
    <x v="15"/>
    <x v="435"/>
    <s v="18373-3"/>
    <n v="10"/>
    <n v="10"/>
    <x v="1513"/>
    <d v="2018-03-27T00:00:00"/>
    <n v="1"/>
    <m/>
    <m/>
  </r>
  <r>
    <x v="731"/>
    <x v="2794"/>
    <s v="18401-3"/>
    <n v="50"/>
    <n v="50"/>
    <x v="1513"/>
    <d v="2018-03-23T00:00:00"/>
    <n v="1"/>
    <m/>
    <m/>
  </r>
  <r>
    <x v="210"/>
    <x v="2795"/>
    <s v="18469-2"/>
    <n v="5"/>
    <n v="5"/>
    <x v="1513"/>
    <d v="2018-03-25T00:00:00"/>
    <n v="1"/>
    <m/>
    <m/>
  </r>
  <r>
    <x v="95"/>
    <x v="110"/>
    <s v="18372-3"/>
    <n v="100"/>
    <n v="100"/>
    <x v="1513"/>
    <d v="2018-03-28T00:00:00"/>
    <n v="1"/>
    <m/>
    <m/>
  </r>
  <r>
    <x v="487"/>
    <x v="2496"/>
    <s v="18391-3"/>
    <n v="50"/>
    <n v="50"/>
    <x v="1513"/>
    <d v="2018-03-19T00:00:00"/>
    <n v="1"/>
    <m/>
    <m/>
  </r>
  <r>
    <x v="329"/>
    <x v="1217"/>
    <s v="18403-3"/>
    <n v="150"/>
    <n v="150"/>
    <x v="1514"/>
    <d v="2018-03-23T00:00:00"/>
    <n v="1"/>
    <m/>
    <m/>
  </r>
  <r>
    <x v="755"/>
    <x v="2215"/>
    <s v="18226-3"/>
    <n v="25"/>
    <n v="24"/>
    <x v="1514"/>
    <d v="2018-03-23T00:00:00"/>
    <n v="1"/>
    <m/>
    <m/>
  </r>
  <r>
    <x v="734"/>
    <x v="2796"/>
    <s v="18173-3"/>
    <n v="200"/>
    <n v="197"/>
    <x v="1514"/>
    <d v="2018-03-23T00:00:00"/>
    <n v="1"/>
    <m/>
    <s v="APROVAL CAME LATE"/>
  </r>
  <r>
    <x v="487"/>
    <x v="2495"/>
    <s v="18348-3"/>
    <n v="50"/>
    <n v="50"/>
    <x v="1514"/>
    <d v="2018-03-23T00:00:00"/>
    <n v="1"/>
    <m/>
    <m/>
  </r>
  <r>
    <x v="53"/>
    <x v="2260"/>
    <s v="18421-3"/>
    <n v="100"/>
    <n v="100"/>
    <x v="1515"/>
    <d v="2018-03-21T00:00:00"/>
    <n v="1"/>
    <m/>
    <s v="CHINA HOLIDAY"/>
  </r>
  <r>
    <x v="395"/>
    <x v="1509"/>
    <s v="18205-3"/>
    <n v="25"/>
    <n v="1"/>
    <x v="1515"/>
    <d v="2018-03-23T00:00:00"/>
    <n v="1"/>
    <m/>
    <s v="SAMPLE FOR APROVAL"/>
  </r>
  <r>
    <x v="15"/>
    <x v="2630"/>
    <s v="18470-3"/>
    <n v="10"/>
    <n v="10"/>
    <x v="1515"/>
    <d v="2018-03-26T00:00:00"/>
    <n v="1"/>
    <m/>
    <m/>
  </r>
  <r>
    <x v="210"/>
    <x v="763"/>
    <s v="18481-1"/>
    <n v="138"/>
    <n v="138"/>
    <x v="1515"/>
    <d v="2018-03-23T00:00:00"/>
    <n v="1"/>
    <m/>
    <s v="PCB CAME LATE FROM GALAXY"/>
  </r>
  <r>
    <x v="699"/>
    <x v="2695"/>
    <s v="18444-1"/>
    <n v="10000"/>
    <n v="10000"/>
    <x v="1515"/>
    <d v="2018-03-21T00:00:00"/>
    <n v="1"/>
    <m/>
    <s v="CHINA HOLIDAY"/>
  </r>
  <r>
    <x v="15"/>
    <x v="858"/>
    <s v="18353-2"/>
    <n v="26"/>
    <n v="26"/>
    <x v="1516"/>
    <d v="2018-03-29T00:00:00"/>
    <n v="1"/>
    <m/>
    <m/>
  </r>
  <r>
    <x v="15"/>
    <x v="2727"/>
    <s v="6225 ASSY"/>
    <n v="1"/>
    <n v="1"/>
    <x v="1516"/>
    <d v="2018-03-28T00:00:00"/>
    <n v="1"/>
    <m/>
    <m/>
  </r>
  <r>
    <x v="325"/>
    <x v="1195"/>
    <s v="18505-1"/>
    <n v="20"/>
    <n v="20"/>
    <x v="1516"/>
    <d v="2018-03-23T00:00:00"/>
    <n v="1"/>
    <m/>
    <m/>
  </r>
  <r>
    <x v="15"/>
    <x v="562"/>
    <s v="18353-4"/>
    <n v="12"/>
    <n v="12"/>
    <x v="1516"/>
    <d v="2018-03-29T00:00:00"/>
    <n v="1"/>
    <m/>
    <m/>
  </r>
  <r>
    <x v="15"/>
    <x v="858"/>
    <s v="18373-1"/>
    <n v="13"/>
    <n v="13"/>
    <x v="1517"/>
    <d v="2018-03-30T00:00:00"/>
    <n v="1"/>
    <m/>
    <m/>
  </r>
  <r>
    <x v="15"/>
    <x v="2630"/>
    <s v="18470-4"/>
    <n v="10"/>
    <n v="10"/>
    <x v="1517"/>
    <d v="2018-03-30T00:00:00"/>
    <n v="1"/>
    <m/>
    <m/>
  </r>
  <r>
    <x v="15"/>
    <x v="33"/>
    <s v="18472-2"/>
    <n v="10"/>
    <n v="10"/>
    <x v="1517"/>
    <d v="2018-03-29T00:00:00"/>
    <n v="1"/>
    <m/>
    <m/>
  </r>
  <r>
    <x v="4"/>
    <x v="46"/>
    <s v="18499-1"/>
    <n v="200"/>
    <n v="200"/>
    <x v="1517"/>
    <d v="2018-03-27T00:00:00"/>
    <n v="1"/>
    <m/>
    <m/>
  </r>
  <r>
    <x v="8"/>
    <x v="2025"/>
    <s v="18485-1"/>
    <n v="25"/>
    <n v="25"/>
    <x v="1517"/>
    <d v="2018-03-28T00:00:00"/>
    <n v="1"/>
    <m/>
    <m/>
  </r>
  <r>
    <x v="60"/>
    <x v="373"/>
    <s v="18488-1"/>
    <n v="250"/>
    <n v="250"/>
    <x v="1517"/>
    <d v="2018-03-27T00:00:00"/>
    <n v="1"/>
    <m/>
    <m/>
  </r>
  <r>
    <x v="60"/>
    <x v="374"/>
    <s v="2"/>
    <n v="1000"/>
    <n v="1000"/>
    <x v="1517"/>
    <d v="2018-03-27T00:00:00"/>
    <n v="1"/>
    <m/>
    <m/>
  </r>
  <r>
    <x v="100"/>
    <x v="577"/>
    <s v="18501-1"/>
    <n v="500"/>
    <n v="500"/>
    <x v="1517"/>
    <d v="2018-03-30T00:00:00"/>
    <n v="1"/>
    <m/>
    <m/>
  </r>
  <r>
    <x v="731"/>
    <x v="1443"/>
    <s v="18257-2"/>
    <n v="25"/>
    <n v="25"/>
    <x v="1517"/>
    <d v="2018-04-02T00:00:00"/>
    <n v="1"/>
    <m/>
    <m/>
  </r>
  <r>
    <x v="576"/>
    <x v="2688"/>
    <s v="18435-3"/>
    <n v="50"/>
    <n v="50"/>
    <x v="1517"/>
    <d v="2018-03-27T00:00:00"/>
    <n v="1"/>
    <m/>
    <m/>
  </r>
  <r>
    <x v="53"/>
    <x v="932"/>
    <s v="18416-1"/>
    <n v="300"/>
    <n v="300"/>
    <x v="1517"/>
    <d v="2018-03-09T00:00:00"/>
    <n v="0"/>
    <m/>
    <s v="CHINA HOLIDAY"/>
  </r>
  <r>
    <x v="353"/>
    <x v="692"/>
    <s v="18565-1"/>
    <n v="1"/>
    <n v="1"/>
    <x v="1517"/>
    <d v="2018-03-30T00:00:00"/>
    <n v="1"/>
    <m/>
    <m/>
  </r>
  <r>
    <x v="70"/>
    <x v="2797"/>
    <s v="18552-1"/>
    <n v="25"/>
    <n v="25"/>
    <x v="1517"/>
    <d v="2018-03-23T00:00:00"/>
    <n v="1"/>
    <m/>
    <m/>
  </r>
  <r>
    <x v="315"/>
    <x v="2402"/>
    <s v="18389-3"/>
    <n v="6"/>
    <n v="6"/>
    <x v="1517"/>
    <d v="2018-03-26T00:00:00"/>
    <n v="1"/>
    <m/>
    <m/>
  </r>
  <r>
    <x v="90"/>
    <x v="229"/>
    <s v="18148-6"/>
    <n v="1300"/>
    <n v="800"/>
    <x v="1517"/>
    <d v="2018-03-27T00:00:00"/>
    <n v="1"/>
    <m/>
    <m/>
  </r>
  <r>
    <x v="741"/>
    <x v="651"/>
    <s v="18471-3"/>
    <n v="100"/>
    <n v="100"/>
    <x v="1517"/>
    <d v="2018-03-28T00:00:00"/>
    <n v="1"/>
    <m/>
    <m/>
  </r>
  <r>
    <x v="742"/>
    <x v="2751"/>
    <s v="18186-2"/>
    <n v="2500"/>
    <n v="500"/>
    <x v="1517"/>
    <d v="2018-03-28T00:00:00"/>
    <n v="1"/>
    <m/>
    <m/>
  </r>
  <r>
    <x v="742"/>
    <x v="2731"/>
    <s v="4"/>
    <n v="2500"/>
    <n v="500"/>
    <x v="1517"/>
    <d v="2018-03-28T00:00:00"/>
    <n v="1"/>
    <m/>
    <m/>
  </r>
  <r>
    <x v="404"/>
    <x v="2758"/>
    <s v="18495-1"/>
    <n v="1"/>
    <n v="1"/>
    <x v="1518"/>
    <d v="2018-03-28T00:00:00"/>
    <n v="1"/>
    <m/>
    <m/>
  </r>
  <r>
    <x v="47"/>
    <x v="1411"/>
    <s v="18494-1"/>
    <n v="10"/>
    <n v="10"/>
    <x v="1518"/>
    <d v="2018-03-26T00:00:00"/>
    <n v="1"/>
    <m/>
    <m/>
  </r>
  <r>
    <x v="63"/>
    <x v="735"/>
    <s v="18478-1"/>
    <n v="10000"/>
    <n v="10000"/>
    <x v="1518"/>
    <d v="2018-03-28T00:00:00"/>
    <n v="1"/>
    <m/>
    <m/>
  </r>
  <r>
    <x v="551"/>
    <x v="2798"/>
    <s v="18460-1"/>
    <n v="50"/>
    <n v="25"/>
    <x v="1519"/>
    <d v="2018-03-28T00:00:00"/>
    <n v="1"/>
    <m/>
    <s v="SOME HOLE WAS SMALL"/>
  </r>
  <r>
    <x v="95"/>
    <x v="2707"/>
    <s v="18023-4"/>
    <n v="25"/>
    <n v="25"/>
    <x v="1519"/>
    <d v="2018-04-04T00:00:00"/>
    <n v="1"/>
    <m/>
    <m/>
  </r>
  <r>
    <x v="73"/>
    <x v="155"/>
    <s v="18279-1"/>
    <n v="50"/>
    <n v="50"/>
    <x v="1519"/>
    <d v="2018-03-30T00:00:00"/>
    <n v="1"/>
    <m/>
    <m/>
  </r>
  <r>
    <x v="15"/>
    <x v="182"/>
    <s v="18373-2"/>
    <n v="5"/>
    <n v="5"/>
    <x v="1519"/>
    <d v="2018-04-04T00:00:00"/>
    <n v="1"/>
    <m/>
    <m/>
  </r>
  <r>
    <x v="551"/>
    <x v="2798"/>
    <s v="18460-1"/>
    <n v="50"/>
    <n v="25"/>
    <x v="1519"/>
    <d v="2018-03-28T00:00:00"/>
    <n v="1"/>
    <m/>
    <m/>
  </r>
  <r>
    <x v="395"/>
    <x v="1527"/>
    <s v="RW"/>
    <n v="15"/>
    <n v="15"/>
    <x v="1519"/>
    <d v="2018-03-30T00:00:00"/>
    <n v="1"/>
    <m/>
    <m/>
  </r>
  <r>
    <x v="15"/>
    <x v="556"/>
    <s v="18489-1"/>
    <n v="5"/>
    <n v="5"/>
    <x v="1520"/>
    <d v="2018-03-30T00:00:00"/>
    <n v="1"/>
    <m/>
    <m/>
  </r>
  <r>
    <x v="15"/>
    <x v="556"/>
    <s v="18390-1"/>
    <n v="14"/>
    <n v="14"/>
    <x v="1520"/>
    <d v="2018-04-09T00:00:00"/>
    <n v="1"/>
    <m/>
    <m/>
  </r>
  <r>
    <x v="395"/>
    <x v="2572"/>
    <s v="18464-3"/>
    <n v="25"/>
    <n v="25"/>
    <x v="1520"/>
    <d v="2018-03-30T00:00:00"/>
    <n v="1"/>
    <m/>
    <m/>
  </r>
  <r>
    <x v="609"/>
    <x v="2799"/>
    <s v="18516-3"/>
    <n v="53"/>
    <n v="53"/>
    <x v="1521"/>
    <d v="2018-03-30T00:00:00"/>
    <n v="1"/>
    <m/>
    <m/>
  </r>
  <r>
    <x v="8"/>
    <x v="1877"/>
    <s v="18463-1"/>
    <n v="30"/>
    <n v="30"/>
    <x v="1522"/>
    <d v="2018-03-16T00:00:00"/>
    <n v="0"/>
    <m/>
    <s v="WHX LOST PO"/>
  </r>
  <r>
    <x v="619"/>
    <x v="807"/>
    <s v="18410-1"/>
    <n v="10"/>
    <n v="10"/>
    <x v="1522"/>
    <d v="2018-04-02T00:00:00"/>
    <n v="1"/>
    <m/>
    <m/>
  </r>
  <r>
    <x v="53"/>
    <x v="2800"/>
    <s v="18416-3"/>
    <n v="300"/>
    <n v="300"/>
    <x v="1522"/>
    <d v="2018-03-12T00:00:00"/>
    <n v="0"/>
    <m/>
    <s v="CHINA HOLIDAY XINJIAYE VERY LATE"/>
  </r>
  <r>
    <x v="53"/>
    <x v="215"/>
    <s v="18504-1"/>
    <n v="75"/>
    <n v="75"/>
    <x v="1523"/>
    <d v="2018-04-06T00:00:00"/>
    <n v="1"/>
    <m/>
    <m/>
  </r>
  <r>
    <x v="756"/>
    <x v="936"/>
    <s v="18445-1"/>
    <n v="500"/>
    <n v="500"/>
    <x v="1523"/>
    <d v="2018-04-06T00:00:00"/>
    <n v="1"/>
    <m/>
    <m/>
  </r>
  <r>
    <x v="123"/>
    <x v="1244"/>
    <s v="18528-1"/>
    <n v="100"/>
    <n v="100"/>
    <x v="1523"/>
    <d v="2018-04-06T00:00:00"/>
    <n v="1"/>
    <m/>
    <m/>
  </r>
  <r>
    <x v="258"/>
    <x v="1208"/>
    <s v="18508-1"/>
    <n v="10"/>
    <n v="10"/>
    <x v="1523"/>
    <d v="2018-04-06T00:00:00"/>
    <n v="1"/>
    <m/>
    <m/>
  </r>
  <r>
    <x v="18"/>
    <x v="286"/>
    <s v="18519-1"/>
    <n v="25"/>
    <n v="32"/>
    <x v="1523"/>
    <d v="2018-04-06T00:00:00"/>
    <n v="1"/>
    <m/>
    <m/>
  </r>
  <r>
    <x v="18"/>
    <x v="1416"/>
    <s v="18532-1"/>
    <n v="300"/>
    <n v="300"/>
    <x v="1523"/>
    <d v="2018-04-05T00:00:00"/>
    <n v="1"/>
    <m/>
    <m/>
  </r>
  <r>
    <x v="18"/>
    <x v="1416"/>
    <s v="18532-1"/>
    <n v="300"/>
    <n v="300"/>
    <x v="1523"/>
    <d v="2018-04-05T00:00:00"/>
    <n v="1"/>
    <m/>
    <m/>
  </r>
  <r>
    <x v="18"/>
    <x v="286"/>
    <s v="18519-1"/>
    <n v="25"/>
    <n v="32"/>
    <x v="1523"/>
    <d v="2018-04-09T00:00:00"/>
    <n v="1"/>
    <m/>
    <m/>
  </r>
  <r>
    <x v="436"/>
    <x v="1208"/>
    <s v="18508-1"/>
    <n v="10"/>
    <n v="10"/>
    <x v="1523"/>
    <d v="2018-04-06T00:00:00"/>
    <n v="1"/>
    <m/>
    <m/>
  </r>
  <r>
    <x v="123"/>
    <x v="1244"/>
    <s v="18526-1"/>
    <n v="100"/>
    <n v="100"/>
    <x v="1523"/>
    <d v="2018-04-06T00:00:00"/>
    <n v="1"/>
    <m/>
    <m/>
  </r>
  <r>
    <x v="756"/>
    <x v="936"/>
    <s v="18445-1"/>
    <n v="500"/>
    <n v="500"/>
    <x v="1523"/>
    <d v="2018-04-06T00:00:00"/>
    <n v="1"/>
    <m/>
    <m/>
  </r>
  <r>
    <x v="53"/>
    <x v="215"/>
    <s v="18504-1"/>
    <n v="75"/>
    <n v="75"/>
    <x v="1523"/>
    <d v="2018-04-06T00:00:00"/>
    <n v="1"/>
    <m/>
    <m/>
  </r>
  <r>
    <x v="90"/>
    <x v="229"/>
    <s v="18148-7"/>
    <n v="520"/>
    <n v="520"/>
    <x v="1523"/>
    <s v="KANBAN"/>
    <n v="1"/>
    <m/>
    <m/>
  </r>
  <r>
    <x v="757"/>
    <x v="2801"/>
    <s v="48496-3"/>
    <n v="5"/>
    <n v="5"/>
    <x v="1523"/>
    <d v="2018-04-05T00:00:00"/>
    <n v="1"/>
    <m/>
    <m/>
  </r>
  <r>
    <x v="686"/>
    <x v="2394"/>
    <s v="18558-1"/>
    <n v="13"/>
    <n v="13"/>
    <x v="1524"/>
    <d v="2018-04-09T00:00:00"/>
    <n v="1"/>
    <m/>
    <m/>
  </r>
  <r>
    <x v="686"/>
    <x v="2802"/>
    <s v="2"/>
    <n v="9"/>
    <n v="9"/>
    <x v="1524"/>
    <d v="2018-04-09T00:00:00"/>
    <n v="1"/>
    <m/>
    <m/>
  </r>
  <r>
    <x v="9"/>
    <x v="2752"/>
    <s v="18566-1"/>
    <n v="10"/>
    <n v="10"/>
    <x v="1524"/>
    <d v="2018-04-10T00:00:00"/>
    <n v="1"/>
    <m/>
    <m/>
  </r>
  <r>
    <x v="108"/>
    <x v="1499"/>
    <s v="18549-1"/>
    <n v="50"/>
    <n v="50"/>
    <x v="1524"/>
    <d v="2018-04-09T00:00:00"/>
    <n v="1"/>
    <m/>
    <m/>
  </r>
  <r>
    <x v="108"/>
    <x v="989"/>
    <s v="2"/>
    <n v="50"/>
    <n v="50"/>
    <x v="1524"/>
    <d v="2018-04-09T00:00:00"/>
    <n v="1"/>
    <m/>
    <m/>
  </r>
  <r>
    <x v="684"/>
    <x v="2803"/>
    <s v="18514-3"/>
    <n v="100"/>
    <n v="100"/>
    <x v="1524"/>
    <d v="2018-04-10T00:00:00"/>
    <n v="1"/>
    <m/>
    <m/>
  </r>
  <r>
    <x v="402"/>
    <x v="1533"/>
    <s v="18320-3"/>
    <n v="100"/>
    <n v="100"/>
    <x v="1524"/>
    <d v="2018-04-10T00:00:00"/>
    <n v="1"/>
    <m/>
    <m/>
  </r>
  <r>
    <x v="697"/>
    <x v="2435"/>
    <s v="18556-1"/>
    <n v="5000"/>
    <n v="4999"/>
    <x v="1524"/>
    <d v="2018-04-11T00:00:00"/>
    <n v="1"/>
    <m/>
    <s v="DEFECTIVE PARS"/>
  </r>
  <r>
    <x v="697"/>
    <x v="2329"/>
    <s v="15887-1"/>
    <n v="1500"/>
    <n v="1497"/>
    <x v="1524"/>
    <d v="2018-04-11T00:00:00"/>
    <n v="1"/>
    <m/>
    <s v="DIFICTIVE PARTS"/>
  </r>
  <r>
    <x v="25"/>
    <x v="287"/>
    <s v="18367-3"/>
    <n v="44"/>
    <n v="44"/>
    <x v="1524"/>
    <d v="2018-04-10T00:00:00"/>
    <n v="1"/>
    <m/>
    <s v="TILT SWITCH CAME LATE FROM CUSTOMER"/>
  </r>
  <r>
    <x v="25"/>
    <x v="2804"/>
    <s v="4"/>
    <n v="6"/>
    <n v="6"/>
    <x v="1524"/>
    <d v="2018-04-10T00:00:00"/>
    <n v="1"/>
    <m/>
    <s v="TILT SWITCH CAME LATE FROM CUSTOMER"/>
  </r>
  <r>
    <x v="33"/>
    <x v="2805"/>
    <s v="18534-1"/>
    <n v="120"/>
    <n v="124"/>
    <x v="1525"/>
    <d v="2018-04-06T00:00:00"/>
    <n v="1"/>
    <m/>
    <s v="PANEL FORM"/>
  </r>
  <r>
    <x v="395"/>
    <x v="1527"/>
    <s v="18450-3"/>
    <n v="25"/>
    <n v="25"/>
    <x v="1525"/>
    <d v="2018-04-06T00:00:00"/>
    <n v="1"/>
    <m/>
    <m/>
  </r>
  <r>
    <x v="178"/>
    <x v="2806"/>
    <s v="18548-3"/>
    <n v="5"/>
    <n v="5"/>
    <x v="1525"/>
    <d v="2018-04-05T00:00:00"/>
    <n v="1"/>
    <m/>
    <s v="CUSTOMER PICKUP"/>
  </r>
  <r>
    <x v="178"/>
    <x v="2807"/>
    <s v="6"/>
    <n v="10"/>
    <n v="10"/>
    <x v="1525"/>
    <d v="2018-04-05T00:00:00"/>
    <n v="1"/>
    <m/>
    <s v="CUSTOMER PICKUP"/>
  </r>
  <r>
    <x v="178"/>
    <x v="2808"/>
    <s v="9"/>
    <n v="10"/>
    <n v="10"/>
    <x v="1525"/>
    <d v="2018-04-05T00:00:00"/>
    <n v="1"/>
    <m/>
    <s v="CUSTOMER PICKUP"/>
  </r>
  <r>
    <x v="315"/>
    <x v="2402"/>
    <s v="18389-4"/>
    <n v="8"/>
    <n v="8"/>
    <x v="1525"/>
    <d v="2018-04-27T00:00:00"/>
    <n v="1"/>
    <m/>
    <m/>
  </r>
  <r>
    <x v="15"/>
    <x v="52"/>
    <s v="18440-1"/>
    <n v="5"/>
    <n v="5"/>
    <x v="1526"/>
    <d v="2018-04-12T00:00:00"/>
    <n v="1"/>
    <m/>
    <m/>
  </r>
  <r>
    <x v="15"/>
    <x v="562"/>
    <s v="18513-1"/>
    <n v="5"/>
    <n v="5"/>
    <x v="1526"/>
    <d v="2018-04-10T00:00:00"/>
    <n v="1"/>
    <m/>
    <m/>
  </r>
  <r>
    <x v="15"/>
    <x v="182"/>
    <s v="18449-1"/>
    <n v="9"/>
    <n v="9"/>
    <x v="1526"/>
    <d v="2018-04-12T00:00:00"/>
    <n v="1"/>
    <m/>
    <m/>
  </r>
  <r>
    <x v="359"/>
    <x v="1862"/>
    <s v="1834-4"/>
    <n v="50"/>
    <n v="50"/>
    <x v="1526"/>
    <d v="2018-04-10T00:00:00"/>
    <n v="1"/>
    <m/>
    <m/>
  </r>
  <r>
    <x v="41"/>
    <x v="78"/>
    <s v="18527-1"/>
    <n v="50"/>
    <n v="50"/>
    <x v="1526"/>
    <d v="2018-04-12T00:00:00"/>
    <n v="1"/>
    <m/>
    <m/>
  </r>
  <r>
    <x v="70"/>
    <x v="2797"/>
    <s v="18552-2"/>
    <n v="225"/>
    <n v="255"/>
    <x v="1526"/>
    <d v="2018-04-12T00:00:00"/>
    <n v="1"/>
    <m/>
    <m/>
  </r>
  <r>
    <x v="707"/>
    <x v="2792"/>
    <s v="18522-2"/>
    <n v="40"/>
    <n v="40"/>
    <x v="1526"/>
    <d v="2018-04-16T00:00:00"/>
    <n v="1"/>
    <m/>
    <m/>
  </r>
  <r>
    <x v="707"/>
    <x v="2809"/>
    <s v="18521-1"/>
    <n v="40"/>
    <n v="40"/>
    <x v="1526"/>
    <d v="2018-04-12T00:00:00"/>
    <n v="1"/>
    <m/>
    <m/>
  </r>
  <r>
    <x v="430"/>
    <x v="1309"/>
    <s v="18462-3"/>
    <n v="5"/>
    <n v="5"/>
    <x v="1526"/>
    <d v="2018-03-03T00:00:00"/>
    <n v="0"/>
    <m/>
    <s v="SPECIAL GLUE"/>
  </r>
  <r>
    <x v="395"/>
    <x v="2075"/>
    <s v="18451-3"/>
    <n v="25"/>
    <n v="25"/>
    <x v="1526"/>
    <d v="2018-04-10T00:00:00"/>
    <n v="1"/>
    <m/>
    <m/>
  </r>
  <r>
    <x v="15"/>
    <x v="57"/>
    <s v="18417-1"/>
    <n v="21"/>
    <n v="21"/>
    <x v="1526"/>
    <d v="2018-04-12T00:00:00"/>
    <n v="1"/>
    <m/>
    <m/>
  </r>
  <r>
    <x v="15"/>
    <x v="57"/>
    <m/>
    <n v="22"/>
    <n v="22"/>
    <x v="1526"/>
    <d v="2018-04-12T00:00:00"/>
    <n v="1"/>
    <m/>
    <m/>
  </r>
  <r>
    <x v="178"/>
    <x v="2810"/>
    <s v="18548-12"/>
    <n v="10"/>
    <n v="10"/>
    <x v="1527"/>
    <d v="2018-04-10T00:00:00"/>
    <n v="1"/>
    <m/>
    <m/>
  </r>
  <r>
    <x v="70"/>
    <x v="164"/>
    <s v="18588-3"/>
    <n v="3"/>
    <n v="3"/>
    <x v="1527"/>
    <d v="2018-04-10T00:00:00"/>
    <n v="1"/>
    <m/>
    <m/>
  </r>
  <r>
    <x v="395"/>
    <x v="1477"/>
    <s v="NO CHARGE"/>
    <n v="23"/>
    <n v="16"/>
    <x v="1527"/>
    <d v="2018-04-15T00:00:00"/>
    <n v="1"/>
    <m/>
    <s v="WE ALL READY SHIP 6 "/>
  </r>
  <r>
    <x v="76"/>
    <x v="400"/>
    <s v="18497-3"/>
    <n v="250"/>
    <n v="250"/>
    <x v="1527"/>
    <d v="2018-04-12T00:00:00"/>
    <n v="1"/>
    <m/>
    <m/>
  </r>
  <r>
    <x v="291"/>
    <x v="50"/>
    <s v="18544-1"/>
    <n v="100"/>
    <n v="100"/>
    <x v="1528"/>
    <d v="2018-04-13T00:00:00"/>
    <n v="1"/>
    <m/>
    <m/>
  </r>
  <r>
    <x v="225"/>
    <x v="752"/>
    <s v="18550-1"/>
    <n v="250"/>
    <n v="250"/>
    <x v="1528"/>
    <d v="2018-04-19T00:00:00"/>
    <n v="1"/>
    <m/>
    <m/>
  </r>
  <r>
    <x v="291"/>
    <x v="89"/>
    <s v="18507-1"/>
    <n v="200"/>
    <n v="200"/>
    <x v="1528"/>
    <d v="2018-04-13T00:00:00"/>
    <n v="1"/>
    <m/>
    <m/>
  </r>
  <r>
    <x v="614"/>
    <x v="2811"/>
    <s v="18433-3"/>
    <n v="250"/>
    <n v="193"/>
    <x v="1528"/>
    <d v="2018-04-13T00:00:00"/>
    <n v="1"/>
    <m/>
    <m/>
  </r>
  <r>
    <x v="598"/>
    <x v="2363"/>
    <s v="18413-3"/>
    <n v="200"/>
    <n v="200"/>
    <x v="1528"/>
    <d v="2018-04-13T00:00:00"/>
    <n v="1"/>
    <m/>
    <m/>
  </r>
  <r>
    <x v="614"/>
    <x v="2811"/>
    <s v="18433-3"/>
    <n v="250"/>
    <n v="57"/>
    <x v="1529"/>
    <d v="2018-04-15T00:00:00"/>
    <n v="1"/>
    <m/>
    <m/>
  </r>
  <r>
    <x v="247"/>
    <x v="2780"/>
    <s v="18443-5"/>
    <n v="10"/>
    <n v="10"/>
    <x v="1529"/>
    <d v="2018-04-15T00:00:00"/>
    <n v="1"/>
    <m/>
    <s v="FIRST TIME CUSTOMER SEND JUNK BOX"/>
  </r>
  <r>
    <x v="100"/>
    <x v="2384"/>
    <s v="18502-3"/>
    <n v="500"/>
    <n v="500"/>
    <x v="1529"/>
    <d v="2018-04-14T00:00:00"/>
    <n v="1"/>
    <m/>
    <m/>
  </r>
  <r>
    <x v="15"/>
    <x v="52"/>
    <s v="18472-1"/>
    <n v="5"/>
    <n v="5"/>
    <x v="1530"/>
    <d v="2018-04-16T00:00:00"/>
    <n v="1"/>
    <m/>
    <m/>
  </r>
  <r>
    <x v="15"/>
    <x v="52"/>
    <s v="18493-1"/>
    <n v="5"/>
    <n v="5"/>
    <x v="1530"/>
    <d v="2018-04-16T00:00:00"/>
    <n v="1"/>
    <m/>
    <m/>
  </r>
  <r>
    <x v="273"/>
    <x v="2812"/>
    <s v="18587-1-2"/>
    <n v="5"/>
    <n v="5"/>
    <x v="1530"/>
    <d v="2018-04-16T00:00:00"/>
    <n v="1"/>
    <m/>
    <m/>
  </r>
  <r>
    <x v="90"/>
    <x v="200"/>
    <s v="18152-1"/>
    <n v="200"/>
    <n v="200"/>
    <x v="1530"/>
    <d v="2018-04-20T00:00:00"/>
    <n v="1"/>
    <m/>
    <m/>
  </r>
  <r>
    <x v="59"/>
    <x v="114"/>
    <s v="18563-1"/>
    <n v="10"/>
    <n v="10"/>
    <x v="1531"/>
    <d v="2018-04-17T00:00:00"/>
    <n v="1"/>
    <m/>
    <m/>
  </r>
  <r>
    <x v="748"/>
    <x v="2623"/>
    <s v="18553-3"/>
    <n v="5"/>
    <n v="5"/>
    <x v="1531"/>
    <d v="2018-04-17T00:00:00"/>
    <n v="1"/>
    <m/>
    <m/>
  </r>
  <r>
    <x v="707"/>
    <x v="2599"/>
    <s v="18474-2"/>
    <n v="160"/>
    <n v="160"/>
    <x v="1531"/>
    <d v="2018-04-17T00:00:00"/>
    <n v="1"/>
    <m/>
    <m/>
  </r>
  <r>
    <x v="8"/>
    <x v="2813"/>
    <s v="18564-2"/>
    <n v="25"/>
    <n v="25"/>
    <x v="1532"/>
    <d v="2018-04-20T00:00:00"/>
    <n v="1"/>
    <m/>
    <m/>
  </r>
  <r>
    <x v="53"/>
    <x v="1806"/>
    <s v="18577-1"/>
    <n v="25"/>
    <n v="25"/>
    <x v="1532"/>
    <d v="2018-04-24T00:00:00"/>
    <n v="1"/>
    <m/>
    <m/>
  </r>
  <r>
    <x v="716"/>
    <x v="2814"/>
    <s v="18560-1"/>
    <n v="5"/>
    <n v="5"/>
    <x v="1532"/>
    <d v="2018-04-18T00:00:00"/>
    <n v="1"/>
    <m/>
    <m/>
  </r>
  <r>
    <x v="41"/>
    <x v="964"/>
    <s v="18456-3"/>
    <n v="50"/>
    <n v="50"/>
    <x v="1532"/>
    <d v="2018-03-30T00:00:00"/>
    <n v="0"/>
    <m/>
    <m/>
  </r>
  <r>
    <x v="615"/>
    <x v="547"/>
    <s v="18512-3"/>
    <n v="200"/>
    <n v="200"/>
    <x v="1532"/>
    <d v="2018-04-18T00:00:00"/>
    <n v="1"/>
    <m/>
    <m/>
  </r>
  <r>
    <x v="742"/>
    <x v="2731"/>
    <s v="18635-3"/>
    <n v="1500"/>
    <n v="250"/>
    <x v="1532"/>
    <d v="2018-04-30T00:00:00"/>
    <n v="1"/>
    <m/>
    <m/>
  </r>
  <r>
    <x v="742"/>
    <x v="2751"/>
    <s v="4"/>
    <n v="1500"/>
    <n v="250"/>
    <x v="1532"/>
    <d v="2018-04-30T00:00:00"/>
    <n v="1"/>
    <m/>
    <m/>
  </r>
  <r>
    <x v="18"/>
    <x v="86"/>
    <s v="18561-1"/>
    <n v="50"/>
    <n v="50"/>
    <x v="1533"/>
    <d v="2018-04-24T00:00:00"/>
    <n v="1"/>
    <m/>
    <m/>
  </r>
  <r>
    <x v="18"/>
    <x v="721"/>
    <s v="2"/>
    <n v="250"/>
    <n v="250"/>
    <x v="1533"/>
    <d v="2018-04-24T00:00:00"/>
    <n v="1"/>
    <m/>
    <m/>
  </r>
  <r>
    <x v="551"/>
    <x v="2798"/>
    <s v="18460-1"/>
    <n v="50"/>
    <n v="27"/>
    <x v="1533"/>
    <d v="2018-04-24T00:00:00"/>
    <n v="1"/>
    <m/>
    <s v="WE DID SHIP 23 ASSY EARLYER"/>
  </r>
  <r>
    <x v="53"/>
    <x v="1806"/>
    <s v="1860-1"/>
    <n v="50"/>
    <n v="25"/>
    <x v="1533"/>
    <d v="2018-04-30T00:00:00"/>
    <n v="1"/>
    <m/>
    <s v="25 ASSEMBLY MADE PRIMUM"/>
  </r>
  <r>
    <x v="419"/>
    <x v="1623"/>
    <s v="18531-3"/>
    <n v="42"/>
    <n v="42"/>
    <x v="1533"/>
    <d v="2018-04-18T00:00:00"/>
    <n v="1"/>
    <m/>
    <m/>
  </r>
  <r>
    <x v="419"/>
    <x v="1624"/>
    <s v="4"/>
    <n v="42"/>
    <n v="42"/>
    <x v="1533"/>
    <d v="2018-04-18T00:00:00"/>
    <n v="1"/>
    <m/>
    <m/>
  </r>
  <r>
    <x v="707"/>
    <x v="2585"/>
    <s v="18542-1"/>
    <n v="180"/>
    <n v="180"/>
    <x v="1533"/>
    <d v="2018-04-20T00:00:00"/>
    <n v="1"/>
    <m/>
    <m/>
  </r>
  <r>
    <x v="707"/>
    <x v="2587"/>
    <s v="2"/>
    <n v="100"/>
    <n v="101"/>
    <x v="1533"/>
    <d v="2018-04-20T00:00:00"/>
    <n v="1"/>
    <m/>
    <m/>
  </r>
  <r>
    <x v="707"/>
    <x v="2588"/>
    <s v="3"/>
    <n v="100"/>
    <n v="99"/>
    <x v="1533"/>
    <d v="2018-04-20T00:00:00"/>
    <n v="1"/>
    <m/>
    <m/>
  </r>
  <r>
    <x v="598"/>
    <x v="2293"/>
    <s v="18429-3"/>
    <n v="200"/>
    <n v="200"/>
    <x v="1533"/>
    <d v="2018-04-19T00:00:00"/>
    <n v="1"/>
    <m/>
    <m/>
  </r>
  <r>
    <x v="736"/>
    <x v="2733"/>
    <s v="18541-2"/>
    <n v="100"/>
    <n v="49"/>
    <x v="1533"/>
    <d v="2018-04-20T00:00:00"/>
    <n v="1"/>
    <m/>
    <m/>
  </r>
  <r>
    <x v="487"/>
    <x v="2487"/>
    <s v="18839-3"/>
    <n v="50"/>
    <n v="50"/>
    <x v="1534"/>
    <d v="2018-04-23T00:00:00"/>
    <n v="1"/>
    <m/>
    <m/>
  </r>
  <r>
    <x v="758"/>
    <x v="2815"/>
    <s v="18563-8"/>
    <n v="5"/>
    <n v="5"/>
    <x v="1534"/>
    <d v="2018-04-23T00:00:00"/>
    <n v="1"/>
    <m/>
    <s v="WE GOT MONEY LATE"/>
  </r>
  <r>
    <x v="742"/>
    <x v="2731"/>
    <s v="18635-3"/>
    <n v="1500"/>
    <n v="700"/>
    <x v="1534"/>
    <d v="2018-04-30T00:00:00"/>
    <n v="1"/>
    <m/>
    <m/>
  </r>
  <r>
    <x v="742"/>
    <x v="2751"/>
    <s v="4"/>
    <n v="1500"/>
    <n v="700"/>
    <x v="1534"/>
    <d v="2018-04-30T00:00:00"/>
    <n v="1"/>
    <m/>
    <m/>
  </r>
  <r>
    <x v="742"/>
    <x v="2762"/>
    <s v="1"/>
    <n v="180"/>
    <n v="180"/>
    <x v="1534"/>
    <d v="2018-04-30T00:00:00"/>
    <n v="1"/>
    <m/>
    <m/>
  </r>
  <r>
    <x v="742"/>
    <x v="2731"/>
    <s v="2"/>
    <n v="165"/>
    <n v="165"/>
    <x v="1534"/>
    <d v="2018-04-30T00:00:00"/>
    <n v="1"/>
    <m/>
    <m/>
  </r>
  <r>
    <x v="405"/>
    <x v="2058"/>
    <s v="18932-2"/>
    <n v="250"/>
    <n v="250"/>
    <x v="1535"/>
    <d v="2018-04-23T00:00:00"/>
    <n v="1"/>
    <m/>
    <m/>
  </r>
  <r>
    <x v="356"/>
    <x v="1396"/>
    <s v="18554-1"/>
    <n v="4"/>
    <n v="4"/>
    <x v="1535"/>
    <d v="2018-04-27T00:00:00"/>
    <n v="1"/>
    <m/>
    <m/>
  </r>
  <r>
    <x v="742"/>
    <x v="2731"/>
    <s v="18635-3"/>
    <n v="1500"/>
    <n v="450"/>
    <x v="1535"/>
    <d v="2018-04-30T00:00:00"/>
    <n v="1"/>
    <m/>
    <m/>
  </r>
  <r>
    <x v="742"/>
    <x v="2751"/>
    <s v="4"/>
    <n v="1500"/>
    <n v="450"/>
    <x v="1535"/>
    <d v="2018-04-30T00:00:00"/>
    <n v="1"/>
    <m/>
    <m/>
  </r>
  <r>
    <x v="15"/>
    <x v="223"/>
    <s v="18578-2"/>
    <n v="5"/>
    <n v="5"/>
    <x v="1536"/>
    <d v="2018-04-27T00:00:00"/>
    <n v="1"/>
    <m/>
    <m/>
  </r>
  <r>
    <x v="33"/>
    <x v="1893"/>
    <s v="18570-1"/>
    <n v="300"/>
    <n v="300"/>
    <x v="1536"/>
    <d v="2018-04-24T00:00:00"/>
    <n v="1"/>
    <m/>
    <m/>
  </r>
  <r>
    <x v="33"/>
    <x v="2240"/>
    <s v="2"/>
    <n v="150"/>
    <n v="150"/>
    <x v="1536"/>
    <d v="2018-04-24T00:00:00"/>
    <n v="1"/>
    <m/>
    <m/>
  </r>
  <r>
    <x v="33"/>
    <x v="2240"/>
    <s v="3"/>
    <n v="150"/>
    <n v="150"/>
    <x v="1536"/>
    <d v="2018-04-24T00:00:00"/>
    <n v="1"/>
    <m/>
    <m/>
  </r>
  <r>
    <x v="33"/>
    <x v="2240"/>
    <s v="5"/>
    <n v="102"/>
    <n v="102"/>
    <x v="1536"/>
    <d v="2018-04-24T00:00:00"/>
    <n v="1"/>
    <m/>
    <m/>
  </r>
  <r>
    <x v="55"/>
    <x v="346"/>
    <s v="18589-1"/>
    <n v="100"/>
    <n v="80"/>
    <x v="1536"/>
    <d v="2018-04-26T00:00:00"/>
    <n v="1"/>
    <m/>
    <m/>
  </r>
  <r>
    <x v="70"/>
    <x v="675"/>
    <s v="18598-3"/>
    <n v="50"/>
    <n v="50"/>
    <x v="1536"/>
    <d v="2018-04-24T00:00:00"/>
    <n v="1"/>
    <m/>
    <m/>
  </r>
  <r>
    <x v="90"/>
    <x v="229"/>
    <s v="18148-10"/>
    <n v="560"/>
    <n v="560"/>
    <x v="1536"/>
    <d v="2018-04-26T00:00:00"/>
    <n v="1"/>
    <m/>
    <m/>
  </r>
  <r>
    <x v="329"/>
    <x v="1217"/>
    <s v="18509-3"/>
    <n v="150"/>
    <n v="150"/>
    <x v="1536"/>
    <d v="2018-04-20T00:00:00"/>
    <n v="0"/>
    <m/>
    <s v="Changed Ship date a couple times; customer sent an irritated email"/>
  </r>
  <r>
    <x v="395"/>
    <x v="1509"/>
    <s v="18205-3"/>
    <n v="25"/>
    <n v="23"/>
    <x v="1537"/>
    <d v="2018-05-03T00:00:00"/>
    <n v="1"/>
    <m/>
    <s v="WE SHIP TWO SAMPLE FOR APPROVAL"/>
  </r>
  <r>
    <x v="731"/>
    <x v="2816"/>
    <s v="18619-1"/>
    <n v="44"/>
    <n v="44"/>
    <x v="1537"/>
    <d v="2018-04-30T00:00:00"/>
    <n v="1"/>
    <m/>
    <m/>
  </r>
  <r>
    <x v="100"/>
    <x v="2384"/>
    <s v="18502-3"/>
    <n v="500"/>
    <n v="140"/>
    <x v="1537"/>
    <d v="2018-04-30T00:00:00"/>
    <n v="1"/>
    <m/>
    <s v="REPESMENT"/>
  </r>
  <r>
    <x v="95"/>
    <x v="725"/>
    <s v="18567-2"/>
    <n v="50"/>
    <n v="50"/>
    <x v="1537"/>
    <d v="2018-05-04T00:00:00"/>
    <n v="1"/>
    <m/>
    <m/>
  </r>
  <r>
    <x v="658"/>
    <x v="2817"/>
    <s v="18612-3"/>
    <n v="50"/>
    <n v="50"/>
    <x v="1537"/>
    <d v="2018-04-26T00:00:00"/>
    <n v="1"/>
    <m/>
    <m/>
  </r>
  <r>
    <x v="522"/>
    <x v="2818"/>
    <s v="18637-1"/>
    <n v="100"/>
    <n v="100"/>
    <x v="1537"/>
    <d v="2018-04-30T00:00:00"/>
    <n v="1"/>
    <m/>
    <m/>
  </r>
  <r>
    <x v="736"/>
    <x v="2588"/>
    <s v="18542-3"/>
    <n v="100"/>
    <n v="1"/>
    <x v="1537"/>
    <d v="2018-04-30T00:00:00"/>
    <n v="1"/>
    <m/>
    <m/>
  </r>
  <r>
    <x v="4"/>
    <x v="453"/>
    <s v="18529-1"/>
    <n v="200"/>
    <n v="200"/>
    <x v="1537"/>
    <d v="2018-04-30T00:00:00"/>
    <n v="1"/>
    <m/>
    <m/>
  </r>
  <r>
    <x v="33"/>
    <x v="2819"/>
    <s v="18613-1"/>
    <n v="24"/>
    <n v="24"/>
    <x v="1537"/>
    <d v="2018-04-30T00:00:00"/>
    <n v="1"/>
    <m/>
    <m/>
  </r>
  <r>
    <x v="33"/>
    <x v="436"/>
    <s v="18570-4"/>
    <n v="102"/>
    <n v="102"/>
    <x v="1537"/>
    <d v="2018-04-27T00:00:00"/>
    <n v="1"/>
    <m/>
    <m/>
  </r>
  <r>
    <x v="15"/>
    <x v="182"/>
    <s v="18573-1"/>
    <n v="5"/>
    <n v="5"/>
    <x v="1537"/>
    <d v="2018-04-27T00:00:00"/>
    <n v="1"/>
    <m/>
    <m/>
  </r>
  <r>
    <x v="16"/>
    <x v="2820"/>
    <s v="18611-1"/>
    <n v="2"/>
    <n v="2"/>
    <x v="1537"/>
    <d v="2018-05-02T00:00:00"/>
    <n v="1"/>
    <m/>
    <m/>
  </r>
  <r>
    <x v="350"/>
    <x v="2068"/>
    <s v="18547-3"/>
    <n v="108"/>
    <n v="108"/>
    <x v="1537"/>
    <d v="2018-04-30T00:00:00"/>
    <n v="1"/>
    <m/>
    <m/>
  </r>
  <r>
    <x v="593"/>
    <x v="2556"/>
    <s v="18608-3"/>
    <n v="10"/>
    <n v="10"/>
    <x v="1538"/>
    <d v="2018-05-02T00:00:00"/>
    <n v="1"/>
    <m/>
    <m/>
  </r>
  <r>
    <x v="13"/>
    <x v="2821"/>
    <s v="18652-1"/>
    <n v="2"/>
    <n v="2"/>
    <x v="1538"/>
    <d v="2018-05-02T00:00:00"/>
    <n v="1"/>
    <m/>
    <m/>
  </r>
  <r>
    <x v="755"/>
    <x v="2215"/>
    <s v="-"/>
    <n v="2"/>
    <n v="2"/>
    <x v="1538"/>
    <d v="2018-05-02T00:00:00"/>
    <n v="1"/>
    <m/>
    <s v="CUSTOMER WANT TO DEBUG"/>
  </r>
  <r>
    <x v="339"/>
    <x v="96"/>
    <s v="18672-1"/>
    <n v="6"/>
    <n v="6"/>
    <x v="1538"/>
    <d v="2018-05-02T00:00:00"/>
    <n v="1"/>
    <m/>
    <m/>
  </r>
  <r>
    <x v="90"/>
    <x v="200"/>
    <s v="18152-5"/>
    <n v="220"/>
    <n v="200"/>
    <x v="1539"/>
    <d v="2018-05-04T00:00:00"/>
    <n v="1"/>
    <m/>
    <m/>
  </r>
  <r>
    <x v="225"/>
    <x v="752"/>
    <s v="18585-1"/>
    <n v="250"/>
    <n v="170"/>
    <x v="1539"/>
    <d v="2018-05-08T00:00:00"/>
    <n v="1"/>
    <m/>
    <m/>
  </r>
  <r>
    <x v="736"/>
    <x v="2689"/>
    <s v="18095-7"/>
    <n v="125"/>
    <n v="125"/>
    <x v="1539"/>
    <d v="2018-05-04T00:00:00"/>
    <n v="1"/>
    <m/>
    <m/>
  </r>
  <r>
    <x v="736"/>
    <x v="2733"/>
    <s v="18541-2"/>
    <n v="125"/>
    <n v="51"/>
    <x v="1539"/>
    <d v="2018-04-30T00:00:00"/>
    <n v="1"/>
    <m/>
    <s v="WE DID SHIP 49 ASSY EARLYER"/>
  </r>
  <r>
    <x v="90"/>
    <x v="229"/>
    <s v="18148-12"/>
    <n v="1240"/>
    <n v="1240"/>
    <x v="1539"/>
    <d v="2018-04-30T00:00:00"/>
    <n v="1"/>
    <m/>
    <m/>
  </r>
  <r>
    <x v="53"/>
    <x v="1489"/>
    <s v="18605-3"/>
    <n v="25"/>
    <n v="25"/>
    <x v="1539"/>
    <d v="2018-05-02T00:00:00"/>
    <n v="1"/>
    <m/>
    <m/>
  </r>
  <r>
    <x v="736"/>
    <x v="2822"/>
    <s v="18523-1"/>
    <n v="40"/>
    <n v="1"/>
    <x v="1539"/>
    <d v="2018-05-15T00:00:00"/>
    <n v="1"/>
    <m/>
    <s v="FIRST ARTICLE"/>
  </r>
  <r>
    <x v="635"/>
    <x v="2823"/>
    <s v="18657-2"/>
    <n v="5"/>
    <n v="5"/>
    <x v="1539"/>
    <d v="2018-04-27T00:00:00"/>
    <n v="1"/>
    <m/>
    <m/>
  </r>
  <r>
    <x v="7"/>
    <x v="545"/>
    <s v="18600-1"/>
    <n v="200"/>
    <n v="200"/>
    <x v="1540"/>
    <d v="2018-05-04T00:00:00"/>
    <n v="1"/>
    <m/>
    <m/>
  </r>
  <r>
    <x v="7"/>
    <x v="329"/>
    <s v="18666-1"/>
    <n v="512"/>
    <n v="512"/>
    <x v="1540"/>
    <d v="2018-05-04T00:00:00"/>
    <n v="1"/>
    <m/>
    <m/>
  </r>
  <r>
    <x v="8"/>
    <x v="1803"/>
    <s v="18592-1"/>
    <n v="25"/>
    <n v="25"/>
    <x v="1540"/>
    <d v="2018-05-04T00:00:00"/>
    <n v="1"/>
    <m/>
    <m/>
  </r>
  <r>
    <x v="8"/>
    <x v="726"/>
    <s v="18575-1"/>
    <n v="50"/>
    <n v="50"/>
    <x v="1540"/>
    <d v="2018-05-04T00:00:00"/>
    <n v="1"/>
    <m/>
    <m/>
  </r>
  <r>
    <x v="551"/>
    <x v="2527"/>
    <s v="18583-3"/>
    <n v="100"/>
    <n v="100"/>
    <x v="1540"/>
    <d v="2018-05-07T00:00:00"/>
    <n v="1"/>
    <m/>
    <m/>
  </r>
  <r>
    <x v="405"/>
    <x v="1541"/>
    <s v="18184-4"/>
    <n v="250"/>
    <n v="250"/>
    <x v="1540"/>
    <d v="2018-05-15T00:00:00"/>
    <n v="1"/>
    <m/>
    <m/>
  </r>
  <r>
    <x v="13"/>
    <x v="2583"/>
    <s v="18010-6"/>
    <n v="50"/>
    <n v="50"/>
    <x v="1541"/>
    <d v="2018-05-07T00:00:00"/>
    <n v="1"/>
    <m/>
    <m/>
  </r>
  <r>
    <x v="15"/>
    <x v="562"/>
    <s v="18513-2"/>
    <n v="5"/>
    <n v="5"/>
    <x v="1541"/>
    <d v="2018-05-09T00:00:00"/>
    <n v="1"/>
    <m/>
    <m/>
  </r>
  <r>
    <x v="273"/>
    <x v="2824"/>
    <s v="18650-1"/>
    <n v="50"/>
    <n v="7"/>
    <x v="1541"/>
    <d v="2018-05-30T00:00:00"/>
    <n v="1"/>
    <m/>
    <m/>
  </r>
  <r>
    <x v="146"/>
    <x v="180"/>
    <s v="18597-1"/>
    <n v="100"/>
    <n v="100"/>
    <x v="1541"/>
    <d v="2018-05-08T00:00:00"/>
    <n v="1"/>
    <m/>
    <m/>
  </r>
  <r>
    <x v="81"/>
    <x v="1317"/>
    <s v="18616-1"/>
    <n v="100"/>
    <n v="100"/>
    <x v="1541"/>
    <d v="2018-05-08T00:00:00"/>
    <n v="1"/>
    <m/>
    <m/>
  </r>
  <r>
    <x v="81"/>
    <x v="2825"/>
    <s v="2"/>
    <n v="100"/>
    <n v="100"/>
    <x v="1541"/>
    <d v="2018-05-08T00:00:00"/>
    <n v="1"/>
    <m/>
    <m/>
  </r>
  <r>
    <x v="81"/>
    <x v="1388"/>
    <s v="3"/>
    <n v="100"/>
    <n v="5"/>
    <x v="1541"/>
    <d v="2018-05-08T00:00:00"/>
    <n v="1"/>
    <m/>
    <m/>
  </r>
  <r>
    <x v="81"/>
    <x v="1470"/>
    <s v="4"/>
    <n v="100"/>
    <n v="100"/>
    <x v="1541"/>
    <d v="2018-05-08T00:00:00"/>
    <n v="1"/>
    <m/>
    <m/>
  </r>
  <r>
    <x v="81"/>
    <x v="1086"/>
    <s v="5"/>
    <n v="200"/>
    <n v="200"/>
    <x v="1541"/>
    <d v="2018-05-08T00:00:00"/>
    <n v="1"/>
    <m/>
    <m/>
  </r>
  <r>
    <x v="81"/>
    <x v="175"/>
    <s v="6"/>
    <n v="200"/>
    <n v="200"/>
    <x v="1541"/>
    <d v="2018-05-08T00:00:00"/>
    <n v="1"/>
    <m/>
    <m/>
  </r>
  <r>
    <x v="90"/>
    <x v="1358"/>
    <s v="18426-3"/>
    <n v="500"/>
    <n v="500"/>
    <x v="1541"/>
    <d v="2018-05-04T00:00:00"/>
    <n v="1"/>
    <m/>
    <m/>
  </r>
  <r>
    <x v="123"/>
    <x v="433"/>
    <s v="18503-1"/>
    <n v="20"/>
    <n v="20"/>
    <x v="1541"/>
    <d v="2018-05-04T00:00:00"/>
    <n v="1"/>
    <m/>
    <m/>
  </r>
  <r>
    <x v="759"/>
    <x v="1666"/>
    <s v="18559-3"/>
    <n v="35"/>
    <n v="35"/>
    <x v="1541"/>
    <d v="2018-05-03T00:00:00"/>
    <n v="1"/>
    <m/>
    <m/>
  </r>
  <r>
    <x v="522"/>
    <x v="2014"/>
    <s v="18520-3"/>
    <n v="350"/>
    <n v="350"/>
    <x v="1541"/>
    <d v="2018-05-04T00:00:00"/>
    <n v="1"/>
    <m/>
    <s v="CUSTONER PARTS CAME LATE"/>
  </r>
  <r>
    <x v="522"/>
    <x v="2015"/>
    <s v="6"/>
    <n v="350"/>
    <n v="350"/>
    <x v="1541"/>
    <d v="2018-05-04T00:00:00"/>
    <n v="1"/>
    <m/>
    <s v="CUSTOMER PARTS CAME LATE"/>
  </r>
  <r>
    <x v="712"/>
    <x v="2608"/>
    <s v="18586-3"/>
    <n v="10"/>
    <n v="10"/>
    <x v="1541"/>
    <d v="2018-05-04T00:00:00"/>
    <n v="1"/>
    <m/>
    <m/>
  </r>
  <r>
    <x v="395"/>
    <x v="1815"/>
    <s v="18623-3"/>
    <n v="25"/>
    <n v="1"/>
    <x v="1541"/>
    <d v="2018-05-10T00:00:00"/>
    <n v="1"/>
    <m/>
    <s v="SAMPLE FOR APROVAL"/>
  </r>
  <r>
    <x v="291"/>
    <x v="2486"/>
    <s v="18574-3)"/>
    <n v="40"/>
    <n v="40"/>
    <x v="1542"/>
    <d v="2018-05-04T00:00:00"/>
    <n v="1"/>
    <m/>
    <m/>
  </r>
  <r>
    <x v="7"/>
    <x v="545"/>
    <s v="18589-1"/>
    <n v="20"/>
    <n v="20"/>
    <x v="1542"/>
    <d v="2018-05-07T00:00:00"/>
    <n v="1"/>
    <m/>
    <s v="NO CHARGE"/>
  </r>
  <r>
    <x v="55"/>
    <x v="346"/>
    <s v="18589-1"/>
    <n v="100"/>
    <n v="20"/>
    <x v="1542"/>
    <d v="2018-05-07T00:00:00"/>
    <n v="1"/>
    <m/>
    <s v="WE DID SHIP 80 PCS ALL READY"/>
  </r>
  <r>
    <x v="18"/>
    <x v="1473"/>
    <s v="18624-1"/>
    <n v="100"/>
    <n v="100"/>
    <x v="1543"/>
    <d v="2018-05-09T00:00:00"/>
    <n v="1"/>
    <m/>
    <m/>
  </r>
  <r>
    <x v="18"/>
    <x v="1686"/>
    <s v="2"/>
    <n v="50"/>
    <n v="50"/>
    <x v="1543"/>
    <d v="2018-05-09T00:00:00"/>
    <n v="1"/>
    <m/>
    <m/>
  </r>
  <r>
    <x v="18"/>
    <x v="2118"/>
    <s v="18606-1"/>
    <n v="500"/>
    <n v="500"/>
    <x v="1543"/>
    <d v="2018-05-09T00:00:00"/>
    <n v="1"/>
    <m/>
    <m/>
  </r>
  <r>
    <x v="63"/>
    <x v="2826"/>
    <s v="18631-1"/>
    <n v="100"/>
    <n v="100"/>
    <x v="1543"/>
    <d v="2018-05-07T00:00:00"/>
    <n v="1"/>
    <m/>
    <m/>
  </r>
  <r>
    <x v="41"/>
    <x v="1004"/>
    <s v="18604-1"/>
    <n v="25"/>
    <n v="25"/>
    <x v="1543"/>
    <d v="2018-05-10T00:00:00"/>
    <n v="1"/>
    <m/>
    <m/>
  </r>
  <r>
    <x v="178"/>
    <x v="2827"/>
    <s v="18618-6"/>
    <n v="6"/>
    <n v="6"/>
    <x v="1543"/>
    <d v="2018-05-07T00:00:00"/>
    <n v="1"/>
    <m/>
    <m/>
  </r>
  <r>
    <x v="593"/>
    <x v="2556"/>
    <s v="-"/>
    <n v="10"/>
    <n v="10"/>
    <x v="1543"/>
    <d v="2018-05-07T00:00:00"/>
    <n v="1"/>
    <m/>
    <m/>
  </r>
  <r>
    <x v="225"/>
    <x v="752"/>
    <s v="18585-1"/>
    <n v="250"/>
    <n v="80"/>
    <x v="1543"/>
    <d v="2018-05-08T00:00:00"/>
    <n v="1"/>
    <m/>
    <s v="WE DID SHIP 170 ASSY ALLREADY"/>
  </r>
  <r>
    <x v="356"/>
    <x v="1516"/>
    <s v="18530-12"/>
    <n v="25"/>
    <n v="25"/>
    <x v="1543"/>
    <d v="2018-05-18T00:00:00"/>
    <n v="1"/>
    <m/>
    <m/>
  </r>
  <r>
    <x v="70"/>
    <x v="895"/>
    <s v="18588-4"/>
    <n v="47"/>
    <n v="47"/>
    <x v="1544"/>
    <d v="2018-04-30T00:00:00"/>
    <n v="0"/>
    <m/>
    <s v="Parts not ordered on time"/>
  </r>
  <r>
    <x v="90"/>
    <x v="229"/>
    <s v="18594-1"/>
    <n v="3666"/>
    <n v="3666"/>
    <x v="1544"/>
    <d v="2018-05-07T00:00:00"/>
    <n v="1"/>
    <m/>
    <m/>
  </r>
  <r>
    <x v="169"/>
    <x v="828"/>
    <s v="18634-1"/>
    <n v="10"/>
    <n v="10"/>
    <x v="1545"/>
    <d v="2018-05-11T00:00:00"/>
    <n v="1"/>
    <m/>
    <m/>
  </r>
  <r>
    <x v="440"/>
    <x v="2828"/>
    <s v="18643-1"/>
    <n v="5"/>
    <n v="5"/>
    <x v="1545"/>
    <d v="2018-05-10T00:00:00"/>
    <n v="1"/>
    <m/>
    <m/>
  </r>
  <r>
    <x v="63"/>
    <x v="649"/>
    <s v="18628-1"/>
    <n v="1000"/>
    <n v="1000"/>
    <x v="1545"/>
    <d v="2018-05-11T00:00:00"/>
    <n v="1"/>
    <m/>
    <m/>
  </r>
  <r>
    <x v="53"/>
    <x v="1489"/>
    <s v="18605-3"/>
    <n v="50"/>
    <n v="25"/>
    <x v="1545"/>
    <d v="2018-05-08T00:00:00"/>
    <n v="1"/>
    <m/>
    <s v="WE DID SHIP 25 PCS ALL READY"/>
  </r>
  <r>
    <x v="395"/>
    <x v="1815"/>
    <s v="18623-3"/>
    <n v="25"/>
    <n v="24"/>
    <x v="1545"/>
    <d v="2018-05-11T00:00:00"/>
    <n v="1"/>
    <m/>
    <s v="WE SHIP ONE SAMPLE FOR APPROVAL"/>
  </r>
  <r>
    <x v="210"/>
    <x v="2829"/>
    <s v="18615-2"/>
    <n v="1296"/>
    <n v="1296"/>
    <x v="1545"/>
    <d v="2018-05-08T00:00:00"/>
    <n v="1"/>
    <m/>
    <m/>
  </r>
  <r>
    <x v="487"/>
    <x v="2692"/>
    <s v="18581-3"/>
    <n v="100"/>
    <n v="100"/>
    <x v="1545"/>
    <d v="2018-05-04T00:00:00"/>
    <n v="0"/>
    <m/>
    <m/>
  </r>
  <r>
    <x v="178"/>
    <x v="2830"/>
    <s v="18618-3"/>
    <n v="20"/>
    <n v="20"/>
    <x v="1546"/>
    <d v="2018-05-08T00:00:00"/>
    <n v="1"/>
    <m/>
    <s v="we lost two days about polarity and componet quation"/>
  </r>
  <r>
    <x v="409"/>
    <x v="2367"/>
    <s v="18627-3"/>
    <n v="10"/>
    <n v="10"/>
    <x v="1546"/>
    <d v="2018-05-11T00:00:00"/>
    <n v="1"/>
    <m/>
    <m/>
  </r>
  <r>
    <x v="187"/>
    <x v="857"/>
    <s v="18569-1"/>
    <n v="250"/>
    <n v="250"/>
    <x v="1546"/>
    <d v="2018-05-15T00:00:00"/>
    <n v="1"/>
    <m/>
    <m/>
  </r>
  <r>
    <x v="6"/>
    <x v="825"/>
    <s v="18630-1"/>
    <n v="50"/>
    <n v="50"/>
    <x v="1547"/>
    <d v="2018-05-15T00:00:00"/>
    <n v="1"/>
    <m/>
    <m/>
  </r>
  <r>
    <x v="6"/>
    <x v="1098"/>
    <s v="2"/>
    <n v="25"/>
    <n v="25"/>
    <x v="1547"/>
    <d v="2018-05-15T00:00:00"/>
    <n v="1"/>
    <m/>
    <m/>
  </r>
  <r>
    <x v="6"/>
    <x v="1099"/>
    <s v="3"/>
    <n v="25"/>
    <n v="25"/>
    <x v="1547"/>
    <d v="2018-05-15T00:00:00"/>
    <n v="1"/>
    <m/>
    <m/>
  </r>
  <r>
    <x v="18"/>
    <x v="1035"/>
    <s v="18679-1"/>
    <n v="500"/>
    <n v="500"/>
    <x v="1547"/>
    <d v="2018-05-10T00:00:00"/>
    <n v="1"/>
    <m/>
    <m/>
  </r>
  <r>
    <x v="53"/>
    <x v="1806"/>
    <s v="18602-1-1"/>
    <n v="25"/>
    <n v="12"/>
    <x v="1547"/>
    <d v="2018-05-11T00:00:00"/>
    <n v="1"/>
    <m/>
    <m/>
  </r>
  <r>
    <x v="90"/>
    <x v="229"/>
    <s v="18465-1"/>
    <n v="5000"/>
    <n v="1360"/>
    <x v="1547"/>
    <d v="2018-05-16T00:00:00"/>
    <n v="1"/>
    <m/>
    <m/>
  </r>
  <r>
    <x v="551"/>
    <x v="2831"/>
    <s v="18584-3"/>
    <n v="100"/>
    <n v="54"/>
    <x v="1547"/>
    <d v="2018-05-04T00:00:00"/>
    <n v="0"/>
    <m/>
    <m/>
  </r>
  <r>
    <x v="551"/>
    <x v="2831"/>
    <s v="18691-1"/>
    <n v="140"/>
    <n v="140"/>
    <x v="1547"/>
    <d v="2018-05-10T00:00:00"/>
    <n v="1"/>
    <m/>
    <s v="CUSTOMER PARTS CAME LATE"/>
  </r>
  <r>
    <x v="430"/>
    <x v="1309"/>
    <s v="18607-1"/>
    <n v="5"/>
    <n v="5"/>
    <x v="1548"/>
    <d v="2018-05-10T00:00:00"/>
    <n v="1"/>
    <m/>
    <m/>
  </r>
  <r>
    <x v="15"/>
    <x v="57"/>
    <s v="18538-2"/>
    <n v="25"/>
    <n v="25"/>
    <x v="1548"/>
    <d v="2018-05-15T00:00:00"/>
    <n v="1"/>
    <m/>
    <m/>
  </r>
  <r>
    <x v="15"/>
    <x v="562"/>
    <s v="18490-1"/>
    <n v="9"/>
    <n v="9"/>
    <x v="1548"/>
    <d v="2018-05-14T00:00:00"/>
    <n v="1"/>
    <m/>
    <m/>
  </r>
  <r>
    <x v="15"/>
    <x v="33"/>
    <s v="18578-4"/>
    <n v="10"/>
    <n v="10"/>
    <x v="1548"/>
    <d v="2018-05-11T00:00:00"/>
    <n v="1"/>
    <m/>
    <m/>
  </r>
  <r>
    <x v="15"/>
    <x v="182"/>
    <s v="1"/>
    <n v="7"/>
    <n v="7"/>
    <x v="1548"/>
    <d v="2018-05-11T00:00:00"/>
    <n v="1"/>
    <m/>
    <m/>
  </r>
  <r>
    <x v="760"/>
    <x v="2832"/>
    <s v="18676-2"/>
    <n v="10"/>
    <n v="10"/>
    <x v="1548"/>
    <d v="2018-05-10T00:00:00"/>
    <n v="1"/>
    <m/>
    <m/>
  </r>
  <r>
    <x v="47"/>
    <x v="1194"/>
    <s v="18642-1"/>
    <n v="10"/>
    <n v="10"/>
    <x v="1548"/>
    <d v="2018-05-09T00:00:00"/>
    <n v="0"/>
    <m/>
    <m/>
  </r>
  <r>
    <x v="15"/>
    <x v="182"/>
    <s v="18599-1"/>
    <n v="5"/>
    <n v="5"/>
    <x v="1548"/>
    <d v="2018-05-11T00:00:00"/>
    <n v="1"/>
    <m/>
    <m/>
  </r>
  <r>
    <x v="140"/>
    <x v="347"/>
    <s v="18659-2"/>
    <n v="500"/>
    <n v="500"/>
    <x v="1548"/>
    <d v="2018-05-25T00:00:00"/>
    <n v="1"/>
    <m/>
    <m/>
  </r>
  <r>
    <x v="47"/>
    <x v="2833"/>
    <s v="18654-1"/>
    <n v="10"/>
    <n v="10"/>
    <x v="1549"/>
    <d v="2018-05-14T00:00:00"/>
    <n v="1"/>
    <m/>
    <m/>
  </r>
  <r>
    <x v="356"/>
    <x v="2255"/>
    <s v="18656-2"/>
    <n v="4"/>
    <n v="4"/>
    <x v="1549"/>
    <d v="2018-05-14T00:00:00"/>
    <n v="1"/>
    <m/>
    <m/>
  </r>
  <r>
    <x v="18"/>
    <x v="48"/>
    <s v="18636-1"/>
    <n v="200"/>
    <n v="201"/>
    <x v="1549"/>
    <d v="2018-05-15T00:00:00"/>
    <n v="1"/>
    <m/>
    <m/>
  </r>
  <r>
    <x v="506"/>
    <x v="807"/>
    <s v="18410-2"/>
    <n v="10"/>
    <n v="10"/>
    <x v="1549"/>
    <d v="2018-05-16T00:00:00"/>
    <n v="1"/>
    <m/>
    <m/>
  </r>
  <r>
    <x v="761"/>
    <x v="359"/>
    <s v="18610-1"/>
    <n v="50"/>
    <n v="50"/>
    <x v="1549"/>
    <d v="2018-05-11T00:00:00"/>
    <n v="1"/>
    <m/>
    <m/>
  </r>
  <r>
    <x v="762"/>
    <x v="359"/>
    <s v="18610-1"/>
    <n v="75"/>
    <n v="75"/>
    <x v="1549"/>
    <d v="2018-05-18T00:00:00"/>
    <n v="1"/>
    <m/>
    <m/>
  </r>
  <r>
    <x v="13"/>
    <x v="263"/>
    <s v="18510-3"/>
    <n v="100"/>
    <n v="60"/>
    <x v="1549"/>
    <d v="2018-05-11T00:00:00"/>
    <n v="1"/>
    <m/>
    <m/>
  </r>
  <r>
    <x v="13"/>
    <x v="380"/>
    <s v="18511-3"/>
    <n v="100"/>
    <n v="100"/>
    <x v="1549"/>
    <d v="2018-05-11T00:00:00"/>
    <n v="1"/>
    <m/>
    <m/>
  </r>
  <r>
    <x v="658"/>
    <x v="307"/>
    <s v="18640-1"/>
    <n v="250"/>
    <n v="249"/>
    <x v="1549"/>
    <d v="2018-05-15T00:00:00"/>
    <n v="1"/>
    <m/>
    <m/>
  </r>
  <r>
    <x v="430"/>
    <x v="2834"/>
    <s v="18595-1"/>
    <n v="50"/>
    <n v="47"/>
    <x v="1550"/>
    <d v="2018-05-16T00:00:00"/>
    <n v="1"/>
    <m/>
    <s v="Shipped 47 out of stock instead of making new boards"/>
  </r>
  <r>
    <x v="430"/>
    <x v="2835"/>
    <s v="18633-1"/>
    <n v="5"/>
    <n v="5"/>
    <x v="1550"/>
    <d v="2018-05-21T00:00:00"/>
    <n v="1"/>
    <m/>
    <m/>
  </r>
  <r>
    <x v="23"/>
    <x v="2836"/>
    <s v="18641-1"/>
    <n v="200"/>
    <n v="200"/>
    <x v="1550"/>
    <d v="2018-05-15T00:00:00"/>
    <n v="1"/>
    <m/>
    <m/>
  </r>
  <r>
    <x v="763"/>
    <x v="2837"/>
    <s v="18571-3"/>
    <n v="2"/>
    <n v="2"/>
    <x v="1551"/>
    <d v="2018-05-16T00:00:00"/>
    <n v="1"/>
    <m/>
    <m/>
  </r>
  <r>
    <x v="763"/>
    <x v="2838"/>
    <s v="18709-1"/>
    <n v="2"/>
    <n v="2"/>
    <x v="1551"/>
    <d v="2018-05-16T00:00:00"/>
    <n v="1"/>
    <m/>
    <m/>
  </r>
  <r>
    <x v="763"/>
    <x v="2839"/>
    <s v="18710-1"/>
    <n v="4"/>
    <n v="4"/>
    <x v="1551"/>
    <d v="2018-05-16T00:00:00"/>
    <n v="1"/>
    <m/>
    <m/>
  </r>
  <r>
    <x v="273"/>
    <x v="2812"/>
    <s v="18650-1"/>
    <n v="25"/>
    <n v="7"/>
    <x v="1551"/>
    <d v="2018-05-30T00:00:00"/>
    <n v="1"/>
    <m/>
    <m/>
  </r>
  <r>
    <x v="225"/>
    <x v="752"/>
    <s v="18655-1"/>
    <n v="500"/>
    <n v="382"/>
    <x v="1551"/>
    <d v="2018-05-30T00:00:00"/>
    <n v="1"/>
    <m/>
    <m/>
  </r>
  <r>
    <x v="551"/>
    <x v="2831"/>
    <s v="18584-3"/>
    <n v="100"/>
    <n v="46"/>
    <x v="1551"/>
    <d v="2018-05-24T00:00:00"/>
    <n v="1"/>
    <m/>
    <m/>
  </r>
  <r>
    <x v="551"/>
    <x v="2840"/>
    <s v="18729-1"/>
    <n v="98"/>
    <n v="46"/>
    <x v="1551"/>
    <d v="2018-05-24T00:00:00"/>
    <n v="1"/>
    <m/>
    <m/>
  </r>
  <r>
    <x v="90"/>
    <x v="200"/>
    <s v="18596-1"/>
    <n v="400"/>
    <n v="400"/>
    <x v="1552"/>
    <d v="2018-05-21T00:00:00"/>
    <n v="1"/>
    <m/>
    <m/>
  </r>
  <r>
    <x v="53"/>
    <x v="2739"/>
    <s v="18726-1"/>
    <n v="50"/>
    <n v="50"/>
    <x v="1552"/>
    <d v="2018-05-18T00:00:00"/>
    <n v="1"/>
    <m/>
    <m/>
  </r>
  <r>
    <x v="120"/>
    <x v="280"/>
    <s v="18669-1"/>
    <n v="30"/>
    <n v="30"/>
    <x v="1552"/>
    <d v="2018-05-22T00:00:00"/>
    <n v="1"/>
    <m/>
    <m/>
  </r>
  <r>
    <x v="395"/>
    <x v="1509"/>
    <s v="1/733-1"/>
    <n v="2"/>
    <n v="2"/>
    <x v="1552"/>
    <d v="2018-05-25T00:00:00"/>
    <n v="1"/>
    <m/>
    <s v="REWORK"/>
  </r>
  <r>
    <x v="8"/>
    <x v="623"/>
    <s v="15646-1"/>
    <n v="600"/>
    <n v="600"/>
    <x v="1553"/>
    <d v="2018-05-25T00:00:00"/>
    <n v="1"/>
    <m/>
    <m/>
  </r>
  <r>
    <x v="15"/>
    <x v="52"/>
    <s v="18599-2"/>
    <n v="5"/>
    <n v="5"/>
    <x v="1553"/>
    <d v="2018-05-28T00:00:00"/>
    <n v="1"/>
    <m/>
    <m/>
  </r>
  <r>
    <x v="15"/>
    <x v="562"/>
    <s v="18546-1"/>
    <n v="5"/>
    <n v="5"/>
    <x v="1553"/>
    <d v="2018-05-23T00:00:00"/>
    <n v="1"/>
    <m/>
    <m/>
  </r>
  <r>
    <x v="615"/>
    <x v="263"/>
    <s v="18510-3"/>
    <n v="100"/>
    <n v="40"/>
    <x v="1553"/>
    <d v="2018-05-18T00:00:00"/>
    <n v="1"/>
    <m/>
    <s v="1st 60 already shipped. Galaxy late with boards"/>
  </r>
  <r>
    <x v="764"/>
    <x v="2719"/>
    <s v="18753-3"/>
    <n v="5"/>
    <n v="5"/>
    <x v="1553"/>
    <d v="2018-05-24T00:00:00"/>
    <n v="1"/>
    <m/>
    <s v="FIRST ARTICLE"/>
  </r>
  <r>
    <x v="53"/>
    <x v="1806"/>
    <s v="18602-1"/>
    <n v="50"/>
    <n v="13"/>
    <x v="1553"/>
    <d v="2018-05-18T00:00:00"/>
    <n v="1"/>
    <m/>
    <s v="WHX "/>
  </r>
  <r>
    <x v="551"/>
    <x v="2831"/>
    <s v="18729-1"/>
    <n v="54"/>
    <n v="54"/>
    <x v="1553"/>
    <d v="2018-05-22T00:00:00"/>
    <n v="1"/>
    <m/>
    <s v="REWORK"/>
  </r>
  <r>
    <x v="700"/>
    <x v="176"/>
    <s v="18638-3"/>
    <n v="100"/>
    <n v="100"/>
    <x v="1554"/>
    <d v="2018-05-23T00:00:00"/>
    <n v="1"/>
    <m/>
    <m/>
  </r>
  <r>
    <x v="700"/>
    <x v="465"/>
    <s v="6"/>
    <n v="100"/>
    <n v="100"/>
    <x v="1554"/>
    <d v="2018-05-23T00:00:00"/>
    <n v="1"/>
    <m/>
    <m/>
  </r>
  <r>
    <x v="405"/>
    <x v="1541"/>
    <s v="18717-1"/>
    <n v="1"/>
    <n v="1"/>
    <x v="1554"/>
    <d v="2018-05-25T00:00:00"/>
    <n v="1"/>
    <m/>
    <m/>
  </r>
  <r>
    <x v="15"/>
    <x v="57"/>
    <s v="18537-1"/>
    <n v="12"/>
    <n v="12"/>
    <x v="1554"/>
    <d v="2018-05-24T00:00:00"/>
    <n v="1"/>
    <m/>
    <m/>
  </r>
  <r>
    <x v="63"/>
    <x v="2826"/>
    <s v="18122-1"/>
    <n v="100"/>
    <n v="100"/>
    <x v="1554"/>
    <d v="2018-05-25T00:00:00"/>
    <n v="1"/>
    <m/>
    <m/>
  </r>
  <r>
    <x v="291"/>
    <x v="89"/>
    <s v="18644-3"/>
    <n v="250"/>
    <n v="250"/>
    <x v="1554"/>
    <d v="2018-05-18T00:00:00"/>
    <n v="1"/>
    <m/>
    <m/>
  </r>
  <r>
    <x v="736"/>
    <x v="2841"/>
    <s v="18661-2"/>
    <n v="15"/>
    <n v="15"/>
    <x v="1554"/>
    <d v="2018-05-15T00:00:00"/>
    <n v="0"/>
    <m/>
    <s v="we order 3diffrent crimping tool"/>
  </r>
  <r>
    <x v="25"/>
    <x v="2842"/>
    <s v="RMA 406"/>
    <n v="3"/>
    <n v="3"/>
    <x v="1554"/>
    <d v="2018-05-25T00:00:00"/>
    <n v="1"/>
    <m/>
    <s v="WE DID NOT FOUND ANY PROBLEM WITH TWO ASSY, ONE ASSY WE CHANGE TILT SWITCH"/>
  </r>
  <r>
    <x v="315"/>
    <x v="2402"/>
    <s v="18639-1"/>
    <n v="6"/>
    <n v="6"/>
    <x v="1554"/>
    <d v="2018-05-30T00:00:00"/>
    <n v="1"/>
    <m/>
    <m/>
  </r>
  <r>
    <x v="440"/>
    <x v="2843"/>
    <s v="18689-1"/>
    <n v="25"/>
    <n v="25"/>
    <x v="1555"/>
    <d v="2018-05-24T00:00:00"/>
    <n v="1"/>
    <m/>
    <m/>
  </r>
  <r>
    <x v="273"/>
    <x v="2812"/>
    <s v="18650-1"/>
    <n v="25"/>
    <n v="11"/>
    <x v="1555"/>
    <d v="2018-05-30T00:00:00"/>
    <n v="1"/>
    <m/>
    <s v="WE ALL READY SHIP 14"/>
  </r>
  <r>
    <x v="739"/>
    <x v="2784"/>
    <s v="18684-1"/>
    <n v="10"/>
    <n v="10"/>
    <x v="1555"/>
    <d v="2018-05-22T00:00:00"/>
    <n v="1"/>
    <m/>
    <m/>
  </r>
  <r>
    <x v="551"/>
    <x v="2798"/>
    <s v="18582-1"/>
    <n v="50"/>
    <n v="50"/>
    <x v="1555"/>
    <d v="2018-05-07T00:00:00"/>
    <n v="0"/>
    <m/>
    <s v="LOT OF REWORK LOW COPPER"/>
  </r>
  <r>
    <x v="23"/>
    <x v="210"/>
    <s v="18621-2"/>
    <n v="10"/>
    <n v="10"/>
    <x v="1556"/>
    <d v="2018-05-23T00:00:00"/>
    <n v="1"/>
    <m/>
    <s v="CUSTOMER PARTS CAME LATE"/>
  </r>
  <r>
    <x v="90"/>
    <x v="229"/>
    <s v="18465-1"/>
    <n v="5000"/>
    <n v="1290"/>
    <x v="1556"/>
    <d v="2018-05-30T00:00:00"/>
    <n v="1"/>
    <m/>
    <s v="KANBAN"/>
  </r>
  <r>
    <x v="736"/>
    <x v="2588"/>
    <s v="18649-3"/>
    <n v="100"/>
    <n v="100"/>
    <x v="1556"/>
    <d v="2018-05-22T00:00:00"/>
    <n v="1"/>
    <m/>
    <m/>
  </r>
  <r>
    <x v="736"/>
    <x v="2587"/>
    <s v="2"/>
    <n v="100"/>
    <n v="100"/>
    <x v="1556"/>
    <d v="2018-05-22T00:00:00"/>
    <n v="1"/>
    <m/>
    <m/>
  </r>
  <r>
    <x v="736"/>
    <x v="2733"/>
    <s v="1"/>
    <n v="180"/>
    <n v="154"/>
    <x v="1556"/>
    <d v="2018-05-22T00:00:00"/>
    <n v="1"/>
    <m/>
    <m/>
  </r>
  <r>
    <x v="15"/>
    <x v="52"/>
    <s v="18686-3"/>
    <n v="5"/>
    <n v="5"/>
    <x v="1557"/>
    <d v="2018-05-23T00:00:00"/>
    <n v="1"/>
    <m/>
    <m/>
  </r>
  <r>
    <x v="15"/>
    <x v="52"/>
    <s v="18578-5"/>
    <n v="7"/>
    <n v="7"/>
    <x v="1557"/>
    <d v="2018-05-24T00:00:00"/>
    <n v="1"/>
    <m/>
    <m/>
  </r>
  <r>
    <x v="63"/>
    <x v="214"/>
    <s v="18673-1"/>
    <n v="12000"/>
    <n v="11880"/>
    <x v="1557"/>
    <d v="2018-05-24T00:00:00"/>
    <n v="1"/>
    <m/>
    <s v="PANEL FORM"/>
  </r>
  <r>
    <x v="90"/>
    <x v="777"/>
    <s v="18551-1"/>
    <n v="30"/>
    <n v="30"/>
    <x v="1557"/>
    <d v="2018-05-25T00:00:00"/>
    <n v="1"/>
    <m/>
    <m/>
  </r>
  <r>
    <x v="635"/>
    <x v="2844"/>
    <s v="18724-2"/>
    <n v="16"/>
    <n v="16"/>
    <x v="1557"/>
    <d v="2018-05-25T00:00:00"/>
    <n v="1"/>
    <m/>
    <m/>
  </r>
  <r>
    <x v="494"/>
    <x v="1974"/>
    <s v="18721-3"/>
    <n v="10"/>
    <n v="10"/>
    <x v="1557"/>
    <d v="2018-05-25T00:00:00"/>
    <n v="1"/>
    <m/>
    <m/>
  </r>
  <r>
    <x v="359"/>
    <x v="2166"/>
    <s v="18718-1"/>
    <n v="50"/>
    <n v="36"/>
    <x v="1557"/>
    <d v="2018-05-29T00:00:00"/>
    <n v="1"/>
    <m/>
    <m/>
  </r>
  <r>
    <x v="736"/>
    <x v="2733"/>
    <s v="18543-1"/>
    <n v="100"/>
    <n v="95"/>
    <x v="1557"/>
    <d v="2018-05-28T00:00:00"/>
    <n v="1"/>
    <m/>
    <m/>
  </r>
  <r>
    <x v="663"/>
    <x v="911"/>
    <s v="18681-1"/>
    <n v="14"/>
    <n v="14"/>
    <x v="1558"/>
    <d v="2018-06-08T00:00:00"/>
    <n v="1"/>
    <n v="1"/>
    <m/>
  </r>
  <r>
    <x v="139"/>
    <x v="2486"/>
    <s v="18653-1"/>
    <n v="10"/>
    <n v="10"/>
    <x v="1559"/>
    <d v="2018-05-25T00:00:00"/>
    <n v="1"/>
    <n v="1"/>
    <m/>
  </r>
  <r>
    <x v="90"/>
    <x v="204"/>
    <s v="18540-1"/>
    <n v="125"/>
    <n v="125"/>
    <x v="1559"/>
    <d v="2018-06-01T00:00:00"/>
    <n v="1"/>
    <n v="1"/>
    <m/>
  </r>
  <r>
    <x v="180"/>
    <x v="2676"/>
    <s v="18601-3"/>
    <n v="40"/>
    <n v="40"/>
    <x v="1559"/>
    <d v="2018-05-31T00:00:00"/>
    <n v="1"/>
    <n v="1"/>
    <m/>
  </r>
  <r>
    <x v="90"/>
    <x v="229"/>
    <s v="18466-1"/>
    <n v="5000"/>
    <n v="1000"/>
    <x v="1559"/>
    <d v="2018-05-31T00:00:00"/>
    <n v="1"/>
    <n v="1"/>
    <m/>
  </r>
  <r>
    <x v="395"/>
    <x v="1509"/>
    <s v="18620-3"/>
    <n v="50"/>
    <n v="50"/>
    <x v="1559"/>
    <d v="2018-05-30T00:00:00"/>
    <n v="1"/>
    <n v="1"/>
    <m/>
  </r>
  <r>
    <x v="315"/>
    <x v="2402"/>
    <s v="18555-3"/>
    <n v="6"/>
    <n v="6"/>
    <x v="1560"/>
    <d v="2018-05-30T00:00:00"/>
    <n v="1"/>
    <n v="1"/>
    <m/>
  </r>
  <r>
    <x v="90"/>
    <x v="927"/>
    <s v="18506-1"/>
    <n v="50"/>
    <n v="50"/>
    <x v="1560"/>
    <d v="2018-06-01T00:00:00"/>
    <n v="1"/>
    <n v="1"/>
    <m/>
  </r>
  <r>
    <x v="63"/>
    <x v="565"/>
    <s v="18712-1"/>
    <n v="1000"/>
    <n v="1000"/>
    <x v="1560"/>
    <d v="2018-05-30T00:00:00"/>
    <n v="1"/>
    <n v="1"/>
    <m/>
  </r>
  <r>
    <x v="140"/>
    <x v="347"/>
    <s v="18697-2"/>
    <n v="500"/>
    <n v="500"/>
    <x v="1560"/>
    <d v="2018-06-15T00:00:00"/>
    <n v="1"/>
    <n v="1"/>
    <m/>
  </r>
  <r>
    <x v="622"/>
    <x v="2845"/>
    <s v="18671-1"/>
    <n v="15"/>
    <n v="15"/>
    <x v="1560"/>
    <d v="2018-05-29T00:00:00"/>
    <n v="1"/>
    <n v="1"/>
    <m/>
  </r>
  <r>
    <x v="708"/>
    <x v="2728"/>
    <s v="18579-3"/>
    <n v="45"/>
    <n v="2"/>
    <x v="1560"/>
    <d v="2018-05-30T00:00:00"/>
    <n v="1"/>
    <n v="1"/>
    <s v="FIRST ARTICLE"/>
  </r>
  <r>
    <x v="487"/>
    <x v="2846"/>
    <s v="18668-3"/>
    <n v="100"/>
    <n v="100"/>
    <x v="1560"/>
    <d v="2018-05-30T00:00:00"/>
    <n v="1"/>
    <n v="0"/>
    <m/>
  </r>
  <r>
    <x v="15"/>
    <x v="2847"/>
    <s v="18764-1"/>
    <n v="1"/>
    <n v="1"/>
    <x v="1561"/>
    <d v="2018-06-05T00:00:00"/>
    <n v="1"/>
    <n v="1"/>
    <s v="RW"/>
  </r>
  <r>
    <x v="597"/>
    <x v="2259"/>
    <s v="18614-3"/>
    <n v="100"/>
    <n v="100"/>
    <x v="1561"/>
    <d v="2018-05-30T00:00:00"/>
    <n v="1"/>
    <n v="1"/>
    <s v="ON HOLD MONEY PROBLEM"/>
  </r>
  <r>
    <x v="605"/>
    <x v="2848"/>
    <s v="18745-2"/>
    <n v="15"/>
    <n v="15"/>
    <x v="1561"/>
    <d v="2018-05-30T00:00:00"/>
    <n v="1"/>
    <n v="1"/>
    <m/>
  </r>
  <r>
    <x v="736"/>
    <x v="2822"/>
    <s v="18523-1"/>
    <n v="39"/>
    <n v="39"/>
    <x v="1562"/>
    <d v="2018-05-31T00:00:00"/>
    <n v="1"/>
    <n v="1"/>
    <m/>
  </r>
  <r>
    <x v="396"/>
    <x v="189"/>
    <s v="18688-1"/>
    <n v="5088"/>
    <n v="5088"/>
    <x v="1562"/>
    <d v="2018-05-31T00:00:00"/>
    <n v="1"/>
    <n v="1"/>
    <m/>
  </r>
  <r>
    <x v="396"/>
    <x v="190"/>
    <s v="2"/>
    <n v="5088"/>
    <n v="5088"/>
    <x v="1562"/>
    <d v="2018-05-31T00:00:00"/>
    <n v="1"/>
    <n v="1"/>
    <m/>
  </r>
  <r>
    <x v="290"/>
    <x v="1419"/>
    <s v="18677-1"/>
    <n v="16000"/>
    <n v="16032"/>
    <x v="1562"/>
    <d v="2018-06-04T00:00:00"/>
    <n v="1"/>
    <n v="1"/>
    <m/>
  </r>
  <r>
    <x v="33"/>
    <x v="2655"/>
    <s v="18693-1"/>
    <n v="252"/>
    <n v="252"/>
    <x v="1562"/>
    <d v="2018-05-31T00:00:00"/>
    <n v="1"/>
    <n v="0"/>
    <m/>
  </r>
  <r>
    <x v="200"/>
    <x v="2849"/>
    <s v="18694-1"/>
    <n v="100"/>
    <n v="100"/>
    <x v="1562"/>
    <d v="2018-05-31T00:00:00"/>
    <n v="1"/>
    <n v="0"/>
    <m/>
  </r>
  <r>
    <x v="315"/>
    <x v="2402"/>
    <s v="18389-2"/>
    <n v="6"/>
    <n v="6"/>
    <x v="1562"/>
    <d v="2018-05-31T00:00:00"/>
    <n v="1"/>
    <n v="0"/>
    <m/>
  </r>
  <r>
    <x v="187"/>
    <x v="1621"/>
    <s v="18658-3"/>
    <n v="1000"/>
    <n v="1000"/>
    <x v="1562"/>
    <d v="2018-06-12T00:00:00"/>
    <n v="1"/>
    <n v="1"/>
    <m/>
  </r>
  <r>
    <x v="618"/>
    <x v="125"/>
    <s v="18562-1"/>
    <n v="30"/>
    <n v="30"/>
    <x v="1562"/>
    <d v="2018-05-31T00:00:00"/>
    <n v="1"/>
    <n v="0"/>
    <m/>
  </r>
  <r>
    <x v="329"/>
    <x v="1217"/>
    <s v="18698-1"/>
    <n v="150"/>
    <n v="150"/>
    <x v="1562"/>
    <d v="2018-06-21T00:00:00"/>
    <n v="1"/>
    <n v="1"/>
    <m/>
  </r>
  <r>
    <x v="764"/>
    <x v="2850"/>
    <s v="18673-3"/>
    <n v="100"/>
    <n v="100"/>
    <x v="1563"/>
    <d v="2018-06-01T00:00:00"/>
    <n v="1"/>
    <n v="1"/>
    <m/>
  </r>
  <r>
    <x v="551"/>
    <x v="2831"/>
    <s v="18777-1"/>
    <n v="100"/>
    <n v="25"/>
    <x v="1563"/>
    <d v="2018-06-01T00:00:00"/>
    <n v="1"/>
    <n v="1"/>
    <s v="RW"/>
  </r>
  <r>
    <x v="367"/>
    <x v="807"/>
    <s v="18410-3"/>
    <n v="10"/>
    <n v="10"/>
    <x v="1564"/>
    <d v="2018-06-08T00:00:00"/>
    <n v="1"/>
    <n v="1"/>
    <m/>
  </r>
  <r>
    <x v="15"/>
    <x v="52"/>
    <s v="18591-1"/>
    <n v="5"/>
    <n v="5"/>
    <x v="1564"/>
    <d v="2018-06-05T00:00:00"/>
    <n v="1"/>
    <n v="1"/>
    <m/>
  </r>
  <r>
    <x v="15"/>
    <x v="33"/>
    <s v="18713-3"/>
    <n v="10"/>
    <n v="10"/>
    <x v="1564"/>
    <d v="2018-06-07T00:00:00"/>
    <n v="1"/>
    <n v="1"/>
    <m/>
  </r>
  <r>
    <x v="15"/>
    <x v="562"/>
    <s v="18578-3"/>
    <n v="5"/>
    <n v="5"/>
    <x v="1564"/>
    <d v="2018-06-07T00:00:00"/>
    <n v="1"/>
    <n v="1"/>
    <m/>
  </r>
  <r>
    <x v="15"/>
    <x v="57"/>
    <s v="18626-2"/>
    <n v="21"/>
    <n v="21"/>
    <x v="1564"/>
    <d v="2018-06-08T00:00:00"/>
    <n v="1"/>
    <n v="1"/>
    <m/>
  </r>
  <r>
    <x v="47"/>
    <x v="1180"/>
    <s v="18702-1"/>
    <n v="10"/>
    <n v="10"/>
    <x v="1564"/>
    <d v="2018-06-04T00:00:00"/>
    <n v="1"/>
    <n v="1"/>
    <m/>
  </r>
  <r>
    <x v="9"/>
    <x v="2752"/>
    <s v="18771-1"/>
    <n v="10"/>
    <n v="10"/>
    <x v="1564"/>
    <d v="2018-06-05T00:00:00"/>
    <n v="1"/>
    <n v="1"/>
    <m/>
  </r>
  <r>
    <x v="225"/>
    <x v="752"/>
    <s v="18655-1-1"/>
    <n v="500"/>
    <n v="118"/>
    <x v="1564"/>
    <d v="2018-06-10T00:00:00"/>
    <n v="1"/>
    <n v="1"/>
    <s v="WE ALL READY SHIP 382 PCS"/>
  </r>
  <r>
    <x v="436"/>
    <x v="1208"/>
    <s v="18707-1"/>
    <n v="30"/>
    <n v="30"/>
    <x v="1565"/>
    <d v="2018-06-05T00:00:00"/>
    <n v="1"/>
    <n v="1"/>
    <m/>
  </r>
  <r>
    <x v="359"/>
    <x v="2166"/>
    <s v="18718-1"/>
    <n v="2"/>
    <n v="2"/>
    <x v="1565"/>
    <d v="2018-06-05T00:00:00"/>
    <n v="1"/>
    <n v="1"/>
    <m/>
  </r>
  <r>
    <x v="736"/>
    <x v="2599"/>
    <s v="18651-2"/>
    <n v="160"/>
    <n v="160"/>
    <x v="1565"/>
    <d v="2018-05-30T00:00:00"/>
    <n v="0"/>
    <m/>
    <m/>
  </r>
  <r>
    <x v="395"/>
    <x v="1536"/>
    <s v="18685-3"/>
    <n v="40"/>
    <n v="40"/>
    <x v="1566"/>
    <d v="2018-06-13T00:00:00"/>
    <n v="1"/>
    <n v="1"/>
    <m/>
  </r>
  <r>
    <x v="15"/>
    <x v="52"/>
    <s v="18700-1"/>
    <n v="5"/>
    <n v="5"/>
    <x v="1566"/>
    <d v="2018-06-08T00:00:00"/>
    <n v="1"/>
    <n v="1"/>
    <m/>
  </r>
  <r>
    <x v="15"/>
    <x v="182"/>
    <s v="18626-1"/>
    <n v="10"/>
    <n v="10"/>
    <x v="1566"/>
    <d v="2018-06-08T00:00:00"/>
    <n v="1"/>
    <n v="1"/>
    <m/>
  </r>
  <r>
    <x v="593"/>
    <x v="2556"/>
    <s v="18732-3"/>
    <n v="90"/>
    <n v="10"/>
    <x v="1566"/>
    <d v="2018-06-05T00:00:00"/>
    <n v="1"/>
    <n v="0"/>
    <s v="Design Issues"/>
  </r>
  <r>
    <x v="29"/>
    <x v="392"/>
    <s v="18711-1"/>
    <n v="170"/>
    <n v="170"/>
    <x v="1566"/>
    <d v="2018-06-08T00:00:00"/>
    <n v="1"/>
    <n v="1"/>
    <m/>
  </r>
  <r>
    <x v="405"/>
    <x v="2058"/>
    <s v="18392-3"/>
    <n v="250"/>
    <n v="250"/>
    <x v="1566"/>
    <d v="2018-06-14T00:00:00"/>
    <n v="1"/>
    <n v="1"/>
    <m/>
  </r>
  <r>
    <x v="736"/>
    <x v="2599"/>
    <s v="18804-1"/>
    <n v="2"/>
    <n v="2"/>
    <x v="1566"/>
    <d v="2018-06-14T00:00:00"/>
    <n v="1"/>
    <n v="1"/>
    <s v="RW"/>
  </r>
  <r>
    <x v="105"/>
    <x v="1864"/>
    <s v="18704-1"/>
    <n v="2500"/>
    <n v="2500"/>
    <x v="1566"/>
    <d v="2018-06-12T00:00:00"/>
    <n v="1"/>
    <n v="1"/>
    <m/>
  </r>
  <r>
    <x v="162"/>
    <x v="1651"/>
    <s v="18720-3"/>
    <n v="20"/>
    <n v="20"/>
    <x v="1566"/>
    <d v="2018-06-11T00:00:00"/>
    <n v="1"/>
    <n v="1"/>
    <m/>
  </r>
  <r>
    <x v="315"/>
    <x v="2402"/>
    <s v="18767-1"/>
    <n v="5"/>
    <n v="5"/>
    <x v="1566"/>
    <d v="2018-06-07T00:00:00"/>
    <n v="1"/>
    <n v="1"/>
    <s v="RW"/>
  </r>
  <r>
    <x v="405"/>
    <x v="1541"/>
    <s v="18184-5"/>
    <n v="250"/>
    <n v="250"/>
    <x v="1566"/>
    <d v="2018-06-12T00:00:00"/>
    <n v="1"/>
    <n v="1"/>
    <m/>
  </r>
  <r>
    <x v="708"/>
    <x v="842"/>
    <s v="18663-3"/>
    <n v="100"/>
    <n v="18"/>
    <x v="1567"/>
    <d v="2018-06-15T00:00:00"/>
    <n v="1"/>
    <n v="1"/>
    <s v="LONG LEAD PARTS"/>
  </r>
  <r>
    <x v="736"/>
    <x v="2851"/>
    <s v="18727-1"/>
    <n v="10"/>
    <n v="10"/>
    <x v="1567"/>
    <d v="2018-06-11T00:00:00"/>
    <n v="1"/>
    <n v="1"/>
    <m/>
  </r>
  <r>
    <x v="15"/>
    <x v="556"/>
    <s v="RMA"/>
    <n v="1"/>
    <n v="1"/>
    <x v="1567"/>
    <d v="2018-06-11T00:00:00"/>
    <n v="1"/>
    <n v="1"/>
    <s v="RW"/>
  </r>
  <r>
    <x v="699"/>
    <x v="2695"/>
    <s v="18722-1"/>
    <n v="10000"/>
    <n v="10000"/>
    <x v="1567"/>
    <d v="2018-06-08T00:00:00"/>
    <n v="1"/>
    <n v="1"/>
    <m/>
  </r>
  <r>
    <x v="736"/>
    <x v="2852"/>
    <s v="18774-2"/>
    <n v="1"/>
    <n v="1"/>
    <x v="1567"/>
    <d v="2018-06-15T00:00:00"/>
    <n v="1"/>
    <n v="1"/>
    <m/>
  </r>
  <r>
    <x v="736"/>
    <x v="2585"/>
    <s v="18649-1"/>
    <n v="180"/>
    <n v="26"/>
    <x v="1567"/>
    <d v="2018-06-18T00:00:00"/>
    <n v="1"/>
    <n v="1"/>
    <s v="LEFT OWER"/>
  </r>
  <r>
    <x v="736"/>
    <x v="2733"/>
    <s v="18543-2"/>
    <n v="100"/>
    <n v="5"/>
    <x v="1567"/>
    <d v="2018-06-15T00:00:00"/>
    <n v="1"/>
    <n v="1"/>
    <s v="LEFT OWER"/>
  </r>
  <r>
    <x v="4"/>
    <x v="2295"/>
    <s v="18716-1"/>
    <n v="100"/>
    <n v="100"/>
    <x v="1567"/>
    <d v="2018-06-08T00:00:00"/>
    <n v="1"/>
    <n v="1"/>
    <m/>
  </r>
  <r>
    <x v="53"/>
    <x v="1489"/>
    <s v="18680-1"/>
    <n v="50"/>
    <n v="50"/>
    <x v="1567"/>
    <d v="2018-06-12T00:00:00"/>
    <n v="1"/>
    <n v="1"/>
    <m/>
  </r>
  <r>
    <x v="8"/>
    <x v="313"/>
    <s v="18696-1"/>
    <n v="200"/>
    <n v="200"/>
    <x v="1567"/>
    <d v="2018-06-11T00:00:00"/>
    <n v="1"/>
    <n v="1"/>
    <m/>
  </r>
  <r>
    <x v="8"/>
    <x v="344"/>
    <s v="2"/>
    <n v="200"/>
    <n v="200"/>
    <x v="1567"/>
    <d v="2018-06-11T00:00:00"/>
    <n v="1"/>
    <n v="1"/>
    <m/>
  </r>
  <r>
    <x v="736"/>
    <x v="2599"/>
    <s v="18004-1"/>
    <n v="2"/>
    <n v="2"/>
    <x v="1567"/>
    <d v="2018-06-10T00:00:00"/>
    <n v="1"/>
    <n v="1"/>
    <s v="RW"/>
  </r>
  <r>
    <x v="15"/>
    <x v="562"/>
    <s v="18713-1"/>
    <n v="5"/>
    <n v="5"/>
    <x v="1568"/>
    <d v="2018-06-11T00:00:00"/>
    <n v="1"/>
    <n v="1"/>
    <m/>
  </r>
  <r>
    <x v="15"/>
    <x v="57"/>
    <s v="18617-1"/>
    <n v="8"/>
    <n v="8"/>
    <x v="1568"/>
    <d v="2018-06-11T00:00:00"/>
    <n v="1"/>
    <n v="1"/>
    <m/>
  </r>
  <r>
    <x v="15"/>
    <x v="182"/>
    <s v="18667-1"/>
    <n v="10"/>
    <n v="10"/>
    <x v="1568"/>
    <d v="2018-06-11T00:00:00"/>
    <n v="1"/>
    <n v="1"/>
    <m/>
  </r>
  <r>
    <x v="576"/>
    <x v="2574"/>
    <s v="18695-3"/>
    <n v="25"/>
    <n v="25"/>
    <x v="1568"/>
    <d v="2018-06-13T00:00:00"/>
    <n v="1"/>
    <n v="1"/>
    <m/>
  </r>
  <r>
    <x v="63"/>
    <x v="277"/>
    <s v="18749-1"/>
    <n v="10000"/>
    <n v="10032"/>
    <x v="1568"/>
    <d v="2018-06-14T00:00:00"/>
    <n v="1"/>
    <n v="1"/>
    <m/>
  </r>
  <r>
    <x v="7"/>
    <x v="143"/>
    <s v="18734-1"/>
    <n v="500"/>
    <n v="525"/>
    <x v="1568"/>
    <d v="2018-06-13T00:00:00"/>
    <n v="1"/>
    <n v="1"/>
    <m/>
  </r>
  <r>
    <x v="315"/>
    <x v="2402"/>
    <s v="18703-3"/>
    <n v="12"/>
    <n v="12"/>
    <x v="1569"/>
    <d v="2018-06-15T00:00:00"/>
    <n v="1"/>
    <n v="1"/>
    <m/>
  </r>
  <r>
    <x v="90"/>
    <x v="1358"/>
    <s v="18726-4"/>
    <n v="500"/>
    <n v="500"/>
    <x v="1569"/>
    <d v="2018-06-15T00:00:00"/>
    <n v="1"/>
    <n v="1"/>
    <m/>
  </r>
  <r>
    <x v="104"/>
    <x v="1661"/>
    <s v="18750-1"/>
    <n v="50"/>
    <n v="50"/>
    <x v="1569"/>
    <d v="2018-06-14T00:00:00"/>
    <n v="1"/>
    <n v="1"/>
    <m/>
  </r>
  <r>
    <x v="53"/>
    <x v="2739"/>
    <s v="18726-2"/>
    <n v="50"/>
    <n v="50"/>
    <x v="1569"/>
    <d v="2018-06-15T00:00:00"/>
    <n v="1"/>
    <n v="1"/>
    <m/>
  </r>
  <r>
    <x v="53"/>
    <x v="928"/>
    <s v="18737-1"/>
    <n v="100"/>
    <n v="100"/>
    <x v="1569"/>
    <d v="2018-06-14T00:00:00"/>
    <n v="1"/>
    <n v="1"/>
    <m/>
  </r>
  <r>
    <x v="18"/>
    <x v="661"/>
    <s v="18753-1"/>
    <n v="25"/>
    <n v="25"/>
    <x v="1569"/>
    <d v="2018-06-13T00:00:00"/>
    <n v="1"/>
    <n v="1"/>
    <m/>
  </r>
  <r>
    <x v="15"/>
    <x v="913"/>
    <s v="18690-1"/>
    <n v="31"/>
    <n v="31"/>
    <x v="1569"/>
    <d v="2018-06-15T00:00:00"/>
    <n v="1"/>
    <n v="1"/>
    <s v="RW CUSTOMER APPROVAL CAME LATE"/>
  </r>
  <r>
    <x v="729"/>
    <x v="2853"/>
    <s v="18687-4"/>
    <n v="150"/>
    <n v="65"/>
    <x v="1569"/>
    <d v="2018-06-07T00:00:00"/>
    <n v="1"/>
    <n v="0"/>
    <s v="LATE FROM OUT SIDE AND REWORK"/>
  </r>
  <r>
    <x v="729"/>
    <x v="2854"/>
    <s v="2"/>
    <n v="150"/>
    <n v="65"/>
    <x v="1569"/>
    <d v="2018-06-07T00:00:00"/>
    <n v="1"/>
    <n v="0"/>
    <s v="LATE FROM OUT SIDE AND REWORK"/>
  </r>
  <r>
    <x v="18"/>
    <x v="1686"/>
    <s v="18741-1"/>
    <n v="100"/>
    <n v="100"/>
    <x v="1570"/>
    <d v="2018-06-15T00:00:00"/>
    <n v="1"/>
    <n v="1"/>
    <m/>
  </r>
  <r>
    <x v="18"/>
    <x v="322"/>
    <s v="2"/>
    <n v="100"/>
    <n v="100"/>
    <x v="1570"/>
    <d v="2018-06-15T00:00:00"/>
    <n v="1"/>
    <n v="1"/>
    <m/>
  </r>
  <r>
    <x v="18"/>
    <x v="1416"/>
    <s v="3"/>
    <n v="100"/>
    <n v="100"/>
    <x v="1570"/>
    <d v="2018-06-15T00:00:00"/>
    <n v="1"/>
    <n v="1"/>
    <m/>
  </r>
  <r>
    <x v="551"/>
    <x v="2798"/>
    <s v="18734-1"/>
    <n v="50"/>
    <n v="50"/>
    <x v="1570"/>
    <d v="2018-05-30T00:00:00"/>
    <n v="0"/>
    <m/>
    <s v="LOT OF REWORK LOW COPPER"/>
  </r>
  <r>
    <x v="736"/>
    <x v="2733"/>
    <s v="18543-2"/>
    <n v="100"/>
    <n v="100"/>
    <x v="1570"/>
    <d v="2018-06-15T00:00:00"/>
    <n v="1"/>
    <n v="1"/>
    <m/>
  </r>
  <r>
    <x v="708"/>
    <x v="842"/>
    <s v="18663-3"/>
    <n v="100"/>
    <n v="74"/>
    <x v="1570"/>
    <d v="2018-06-17T00:00:00"/>
    <n v="1"/>
    <n v="1"/>
    <s v="CUSTOMER PARTS CAME LATE"/>
  </r>
  <r>
    <x v="731"/>
    <x v="2855"/>
    <s v="18794-1"/>
    <n v="6"/>
    <n v="6"/>
    <x v="1571"/>
    <d v="2018-06-19T00:00:00"/>
    <n v="1"/>
    <n v="1"/>
    <m/>
  </r>
  <r>
    <x v="731"/>
    <x v="2856"/>
    <s v="2"/>
    <n v="4"/>
    <n v="4"/>
    <x v="1571"/>
    <d v="2018-06-19T00:00:00"/>
    <n v="1"/>
    <n v="1"/>
    <m/>
  </r>
  <r>
    <x v="53"/>
    <x v="1806"/>
    <s v="18736-2"/>
    <n v="25"/>
    <n v="25"/>
    <x v="1571"/>
    <d v="2018-06-15T00:00:00"/>
    <n v="1"/>
    <n v="1"/>
    <m/>
  </r>
  <r>
    <x v="15"/>
    <x v="556"/>
    <s v="18590-1"/>
    <n v="7"/>
    <n v="7"/>
    <x v="1571"/>
    <d v="2018-06-14T00:00:00"/>
    <n v="1"/>
    <n v="1"/>
    <m/>
  </r>
  <r>
    <x v="15"/>
    <x v="858"/>
    <s v="18629-2"/>
    <n v="26"/>
    <n v="26"/>
    <x v="1572"/>
    <d v="2018-06-22T00:00:00"/>
    <n v="1"/>
    <n v="1"/>
    <m/>
  </r>
  <r>
    <x v="90"/>
    <x v="300"/>
    <s v="18593-1"/>
    <n v="25"/>
    <n v="25"/>
    <x v="1572"/>
    <d v="2018-06-15T00:00:00"/>
    <n v="1"/>
    <n v="1"/>
    <m/>
  </r>
  <r>
    <x v="95"/>
    <x v="110"/>
    <s v="18660-3"/>
    <n v="125"/>
    <n v="125"/>
    <x v="1572"/>
    <d v="2018-06-14T00:00:00"/>
    <n v="1"/>
    <n v="0"/>
    <s v="Soft Date"/>
  </r>
  <r>
    <x v="315"/>
    <x v="2402"/>
    <s v="18754-1"/>
    <n v="8"/>
    <n v="8"/>
    <x v="1573"/>
    <d v="2018-07-03T00:00:00"/>
    <n v="1"/>
    <n v="1"/>
    <m/>
  </r>
  <r>
    <x v="15"/>
    <x v="435"/>
    <s v="18686-2"/>
    <n v="10"/>
    <n v="10"/>
    <x v="1573"/>
    <d v="2018-06-25T00:00:00"/>
    <n v="1"/>
    <n v="1"/>
    <m/>
  </r>
  <r>
    <x v="188"/>
    <x v="1387"/>
    <s v="18812-1"/>
    <n v="20"/>
    <n v="20"/>
    <x v="1573"/>
    <d v="2018-06-18T00:00:00"/>
    <n v="1"/>
    <n v="1"/>
    <m/>
  </r>
  <r>
    <x v="6"/>
    <x v="1225"/>
    <s v="18739-1"/>
    <n v="40"/>
    <n v="40"/>
    <x v="1573"/>
    <d v="2018-06-20T00:00:00"/>
    <n v="1"/>
    <n v="1"/>
    <m/>
  </r>
  <r>
    <x v="210"/>
    <x v="2857"/>
    <s v="18683-2"/>
    <n v="4"/>
    <n v="4"/>
    <x v="1574"/>
    <d v="2018-06-20T00:00:00"/>
    <n v="1"/>
    <n v="1"/>
    <m/>
  </r>
  <r>
    <x v="576"/>
    <x v="2325"/>
    <s v="18740-3"/>
    <n v="200"/>
    <n v="200"/>
    <x v="1574"/>
    <d v="2018-06-25T00:00:00"/>
    <n v="1"/>
    <n v="1"/>
    <m/>
  </r>
  <r>
    <x v="748"/>
    <x v="2623"/>
    <s v="18778-3"/>
    <n v="5"/>
    <n v="5"/>
    <x v="1574"/>
    <d v="2018-06-19T00:00:00"/>
    <n v="1"/>
    <n v="1"/>
    <s v="LONG LEAD PARTS"/>
  </r>
  <r>
    <x v="291"/>
    <x v="50"/>
    <s v="18735-1"/>
    <n v="100"/>
    <n v="100"/>
    <x v="1574"/>
    <d v="2018-06-19T00:00:00"/>
    <n v="1"/>
    <n v="1"/>
    <m/>
  </r>
  <r>
    <x v="327"/>
    <x v="1199"/>
    <s v="18715-1"/>
    <n v="30"/>
    <n v="30"/>
    <x v="1575"/>
    <d v="2018-06-12T00:00:00"/>
    <n v="1"/>
    <n v="0"/>
    <s v="CAME LATE"/>
  </r>
  <r>
    <x v="327"/>
    <x v="2127"/>
    <s v="2"/>
    <n v="30"/>
    <n v="30"/>
    <x v="1575"/>
    <d v="2018-06-12T00:00:00"/>
    <n v="1"/>
    <n v="0"/>
    <s v="CAME LATE"/>
  </r>
  <r>
    <x v="123"/>
    <x v="184"/>
    <s v="18768-1"/>
    <n v="400"/>
    <n v="400"/>
    <x v="1575"/>
    <d v="2018-06-20T00:00:00"/>
    <n v="1"/>
    <n v="1"/>
    <m/>
  </r>
  <r>
    <x v="15"/>
    <x v="562"/>
    <s v="18590-1"/>
    <n v="9"/>
    <n v="9"/>
    <x v="1575"/>
    <d v="2018-06-21T00:00:00"/>
    <n v="1"/>
    <n v="1"/>
    <m/>
  </r>
  <r>
    <x v="15"/>
    <x v="556"/>
    <s v="18645-1"/>
    <n v="5"/>
    <n v="5"/>
    <x v="1575"/>
    <d v="2018-06-21T00:00:00"/>
    <n v="1"/>
    <n v="1"/>
    <m/>
  </r>
  <r>
    <x v="670"/>
    <x v="2488"/>
    <s v="18756-3"/>
    <n v="10"/>
    <n v="10"/>
    <x v="1575"/>
    <d v="2018-06-26T00:00:00"/>
    <n v="1"/>
    <n v="1"/>
    <m/>
  </r>
  <r>
    <x v="729"/>
    <x v="2853"/>
    <s v="18687-4"/>
    <n v="150"/>
    <n v="84"/>
    <x v="1576"/>
    <d v="2018-06-25T00:00:00"/>
    <n v="1"/>
    <n v="1"/>
    <s v="WE ALL READY SHIP SOME QTY"/>
  </r>
  <r>
    <x v="729"/>
    <x v="2854"/>
    <s v="2"/>
    <n v="150"/>
    <n v="84"/>
    <x v="1576"/>
    <d v="2018-06-25T00:00:00"/>
    <n v="1"/>
    <n v="1"/>
    <s v="WE ALL READY SHIP SOME QTY"/>
  </r>
  <r>
    <x v="8"/>
    <x v="1044"/>
    <s v="18766-1"/>
    <n v="125"/>
    <n v="125"/>
    <x v="1576"/>
    <d v="2018-06-22T00:00:00"/>
    <n v="1"/>
    <n v="1"/>
    <m/>
  </r>
  <r>
    <x v="8"/>
    <x v="1414"/>
    <s v="18761-1"/>
    <n v="300"/>
    <n v="300"/>
    <x v="1576"/>
    <d v="2018-06-22T00:00:00"/>
    <n v="1"/>
    <n v="1"/>
    <m/>
  </r>
  <r>
    <x v="356"/>
    <x v="1338"/>
    <s v="18751-1"/>
    <n v="10"/>
    <n v="10"/>
    <x v="1576"/>
    <d v="2018-06-22T00:00:00"/>
    <n v="1"/>
    <n v="1"/>
    <m/>
  </r>
  <r>
    <x v="46"/>
    <x v="621"/>
    <s v="18760-1"/>
    <n v="380"/>
    <n v="380"/>
    <x v="1576"/>
    <d v="2018-06-22T00:00:00"/>
    <n v="1"/>
    <n v="1"/>
    <m/>
  </r>
  <r>
    <x v="15"/>
    <x v="2858"/>
    <s v="18832-1"/>
    <n v="5"/>
    <n v="5"/>
    <x v="1576"/>
    <d v="2018-06-21T00:00:00"/>
    <n v="1"/>
    <n v="1"/>
    <m/>
  </r>
  <r>
    <x v="90"/>
    <x v="204"/>
    <s v="18576-1"/>
    <n v="160"/>
    <n v="160"/>
    <x v="1577"/>
    <d v="2018-06-29T00:00:00"/>
    <n v="1"/>
    <n v="1"/>
    <m/>
  </r>
  <r>
    <x v="29"/>
    <x v="381"/>
    <s v="18752-1"/>
    <n v="204"/>
    <n v="204"/>
    <x v="1577"/>
    <d v="2018-06-25T00:00:00"/>
    <n v="1"/>
    <n v="1"/>
    <m/>
  </r>
  <r>
    <x v="576"/>
    <x v="2352"/>
    <s v="18740-6"/>
    <n v="50"/>
    <n v="50"/>
    <x v="1577"/>
    <d v="2018-06-25T00:00:00"/>
    <n v="1"/>
    <n v="1"/>
    <m/>
  </r>
  <r>
    <x v="494"/>
    <x v="1974"/>
    <s v="18721-3"/>
    <n v="10"/>
    <n v="10"/>
    <x v="1577"/>
    <d v="2018-06-25T00:00:00"/>
    <n v="1"/>
    <n v="1"/>
    <m/>
  </r>
  <r>
    <x v="191"/>
    <x v="2859"/>
    <s v="18788-3"/>
    <n v="20"/>
    <n v="20"/>
    <x v="1577"/>
    <d v="2018-06-22T00:00:00"/>
    <n v="1"/>
    <n v="1"/>
    <s v="CUSTOMER SAY TODAY IS OK ASSEMBLY WAS READY 061818"/>
  </r>
  <r>
    <x v="139"/>
    <x v="2486"/>
    <s v="18743-3"/>
    <n v="10"/>
    <n v="10"/>
    <x v="1577"/>
    <d v="2018-06-22T00:00:00"/>
    <n v="1"/>
    <n v="1"/>
    <m/>
  </r>
  <r>
    <x v="551"/>
    <x v="2831"/>
    <s v="18777-1"/>
    <n v="80"/>
    <n v="36"/>
    <x v="1577"/>
    <d v="2018-06-30T00:00:00"/>
    <n v="1"/>
    <n v="1"/>
    <s v="WE ALL READY SHIP SOME QTY"/>
  </r>
  <r>
    <x v="764"/>
    <x v="2709"/>
    <s v="18675-3"/>
    <n v="50"/>
    <n v="45"/>
    <x v="1577"/>
    <d v="2018-06-30T00:00:00"/>
    <n v="1"/>
    <n v="1"/>
    <s v="WE SHIP FIRST ARTICLE 5 PCS"/>
  </r>
  <r>
    <x v="53"/>
    <x v="215"/>
    <s v="18780-1"/>
    <n v="75"/>
    <n v="75"/>
    <x v="1578"/>
    <d v="2018-06-25T00:00:00"/>
    <n v="1"/>
    <n v="1"/>
    <m/>
  </r>
  <r>
    <x v="15"/>
    <x v="562"/>
    <s v="18665-1"/>
    <n v="12"/>
    <n v="12"/>
    <x v="1578"/>
    <d v="2018-06-26T00:00:00"/>
    <n v="1"/>
    <n v="1"/>
    <m/>
  </r>
  <r>
    <x v="395"/>
    <x v="2572"/>
    <s v="18748-6"/>
    <n v="25"/>
    <n v="25"/>
    <x v="1578"/>
    <d v="2018-06-28T00:00:00"/>
    <n v="1"/>
    <n v="1"/>
    <m/>
  </r>
  <r>
    <x v="273"/>
    <x v="2812"/>
    <s v="18706-1"/>
    <n v="100"/>
    <n v="14"/>
    <x v="1578"/>
    <d v="2018-06-25T00:00:00"/>
    <n v="1"/>
    <n v="1"/>
    <m/>
  </r>
  <r>
    <x v="15"/>
    <x v="57"/>
    <s v="18686-1"/>
    <n v="25"/>
    <n v="25"/>
    <x v="1579"/>
    <d v="2018-06-27T00:00:00"/>
    <n v="1"/>
    <n v="1"/>
    <m/>
  </r>
  <r>
    <x v="15"/>
    <x v="182"/>
    <s v="18742-1"/>
    <n v="14"/>
    <n v="14"/>
    <x v="1579"/>
    <d v="2018-06-21T00:00:00"/>
    <n v="1"/>
    <n v="0"/>
    <s v="JAYESH DID NOT FOLOW UP"/>
  </r>
  <r>
    <x v="739"/>
    <x v="2860"/>
    <s v="18843-1"/>
    <n v="5"/>
    <n v="5"/>
    <x v="1579"/>
    <d v="2018-06-29T00:00:00"/>
    <n v="1"/>
    <n v="1"/>
    <m/>
  </r>
  <r>
    <x v="18"/>
    <x v="661"/>
    <s v="18833-1"/>
    <n v="25"/>
    <n v="25"/>
    <x v="1579"/>
    <d v="2018-07-03T00:00:00"/>
    <n v="1"/>
    <n v="1"/>
    <m/>
  </r>
  <r>
    <x v="33"/>
    <x v="1917"/>
    <s v="18828-1"/>
    <n v="400"/>
    <n v="400"/>
    <x v="1579"/>
    <d v="2018-06-27T00:00:00"/>
    <n v="1"/>
    <n v="1"/>
    <m/>
  </r>
  <r>
    <x v="33"/>
    <x v="1897"/>
    <s v="2"/>
    <n v="396"/>
    <n v="396"/>
    <x v="1579"/>
    <d v="2018-06-27T00:00:00"/>
    <n v="1"/>
    <n v="1"/>
    <m/>
  </r>
  <r>
    <x v="95"/>
    <x v="111"/>
    <s v="18728-3"/>
    <n v="100"/>
    <n v="100"/>
    <x v="1580"/>
    <d v="2018-07-06T00:00:00"/>
    <n v="1"/>
    <n v="1"/>
    <m/>
  </r>
  <r>
    <x v="29"/>
    <x v="673"/>
    <s v="18786-1"/>
    <n v="19"/>
    <n v="19"/>
    <x v="1580"/>
    <d v="2018-07-02T00:00:00"/>
    <n v="1"/>
    <n v="1"/>
    <m/>
  </r>
  <r>
    <x v="405"/>
    <x v="2057"/>
    <s v="18803-1"/>
    <n v="1000"/>
    <n v="250"/>
    <x v="1580"/>
    <d v="2018-07-02T00:00:00"/>
    <n v="1"/>
    <n v="1"/>
    <m/>
  </r>
  <r>
    <x v="33"/>
    <x v="1040"/>
    <s v="18806-1"/>
    <n v="486"/>
    <n v="486"/>
    <x v="1580"/>
    <d v="2018-06-28T00:00:00"/>
    <n v="1"/>
    <n v="1"/>
    <m/>
  </r>
  <r>
    <x v="33"/>
    <x v="2240"/>
    <s v="2"/>
    <n v="486"/>
    <n v="486"/>
    <x v="1580"/>
    <d v="2018-06-28T00:00:00"/>
    <n v="1"/>
    <n v="1"/>
    <m/>
  </r>
  <r>
    <x v="18"/>
    <x v="327"/>
    <s v="18827-1"/>
    <n v="10"/>
    <n v="10"/>
    <x v="1580"/>
    <d v="2018-07-13T00:00:00"/>
    <n v="1"/>
    <n v="1"/>
    <m/>
  </r>
  <r>
    <x v="695"/>
    <x v="2861"/>
    <s v="18839-2"/>
    <n v="20"/>
    <n v="20"/>
    <x v="1580"/>
    <d v="2018-06-28T00:00:00"/>
    <n v="1"/>
    <n v="1"/>
    <m/>
  </r>
  <r>
    <x v="405"/>
    <x v="1541"/>
    <s v="18184-6"/>
    <n v="250"/>
    <n v="250"/>
    <x v="1581"/>
    <d v="2018-06-29T00:00:00"/>
    <n v="1"/>
    <n v="1"/>
    <m/>
  </r>
  <r>
    <x v="356"/>
    <x v="1396"/>
    <s v="18723-3"/>
    <n v="4"/>
    <n v="4"/>
    <x v="1581"/>
    <d v="2018-06-28T00:00:00"/>
    <n v="1"/>
    <n v="1"/>
    <m/>
  </r>
  <r>
    <x v="593"/>
    <x v="2556"/>
    <s v="18732-3"/>
    <n v="90"/>
    <n v="80"/>
    <x v="1581"/>
    <d v="2018-06-29T00:00:00"/>
    <n v="1"/>
    <n v="1"/>
    <s v="APROVAL CAME LATE"/>
  </r>
  <r>
    <x v="29"/>
    <x v="2862"/>
    <s v="18798-1"/>
    <n v="8"/>
    <n v="8"/>
    <x v="1582"/>
    <d v="2018-07-02T00:00:00"/>
    <n v="1"/>
    <n v="1"/>
    <m/>
  </r>
  <r>
    <x v="18"/>
    <x v="2049"/>
    <s v="18793-1"/>
    <n v="100"/>
    <n v="100"/>
    <x v="1582"/>
    <d v="2018-07-02T00:00:00"/>
    <n v="1"/>
    <n v="1"/>
    <m/>
  </r>
  <r>
    <x v="90"/>
    <x v="229"/>
    <s v="18466-1"/>
    <n v="5000"/>
    <n v="1710"/>
    <x v="1582"/>
    <d v="2018-06-29T00:00:00"/>
    <n v="1"/>
    <n v="1"/>
    <m/>
  </r>
  <r>
    <x v="169"/>
    <x v="1304"/>
    <s v="18800-1"/>
    <n v="50"/>
    <n v="50"/>
    <x v="1582"/>
    <d v="2018-06-29T00:00:00"/>
    <n v="1"/>
    <n v="1"/>
    <m/>
  </r>
  <r>
    <x v="315"/>
    <x v="2402"/>
    <s v="18763-1"/>
    <n v="6"/>
    <n v="6"/>
    <x v="1582"/>
    <d v="2018-07-05T00:00:00"/>
    <n v="1"/>
    <n v="1"/>
    <m/>
  </r>
  <r>
    <x v="690"/>
    <x v="2533"/>
    <s v="18692-3"/>
    <n v="50"/>
    <n v="50"/>
    <x v="1582"/>
    <d v="2018-06-29T00:00:00"/>
    <n v="1"/>
    <n v="1"/>
    <m/>
  </r>
  <r>
    <x v="708"/>
    <x v="2728"/>
    <s v="18579-3"/>
    <n v="45"/>
    <n v="15"/>
    <x v="1582"/>
    <d v="2018-06-29T00:00:00"/>
    <n v="1"/>
    <n v="1"/>
    <m/>
  </r>
  <r>
    <x v="622"/>
    <x v="2863"/>
    <s v="18789-1"/>
    <n v="10"/>
    <n v="10"/>
    <x v="1583"/>
    <d v="2018-07-02T00:00:00"/>
    <n v="1"/>
    <n v="1"/>
    <m/>
  </r>
  <r>
    <x v="15"/>
    <x v="52"/>
    <s v="18686-4"/>
    <n v="5"/>
    <n v="5"/>
    <x v="1583"/>
    <d v="2018-07-05T00:00:00"/>
    <n v="1"/>
    <n v="1"/>
    <m/>
  </r>
  <r>
    <x v="47"/>
    <x v="1290"/>
    <s v="18809-1"/>
    <n v="23"/>
    <n v="23"/>
    <x v="1583"/>
    <d v="2018-07-05T00:00:00"/>
    <n v="1"/>
    <n v="1"/>
    <m/>
  </r>
  <r>
    <x v="367"/>
    <x v="807"/>
    <s v="18410-4"/>
    <n v="10"/>
    <n v="10"/>
    <x v="1583"/>
    <d v="2018-07-10T00:00:00"/>
    <n v="1"/>
    <n v="1"/>
    <m/>
  </r>
  <r>
    <x v="7"/>
    <x v="1176"/>
    <s v="18818-1"/>
    <n v="128"/>
    <n v="128"/>
    <x v="1583"/>
    <d v="2018-07-05T00:00:00"/>
    <n v="1"/>
    <n v="1"/>
    <m/>
  </r>
  <r>
    <x v="15"/>
    <x v="556"/>
    <s v="18682-1"/>
    <n v="10"/>
    <n v="10"/>
    <x v="1583"/>
    <d v="2018-07-05T00:00:00"/>
    <n v="1"/>
    <n v="1"/>
    <m/>
  </r>
  <r>
    <x v="225"/>
    <x v="752"/>
    <s v="18772-1"/>
    <n v="250"/>
    <n v="250"/>
    <x v="1583"/>
    <d v="2018-07-03T00:00:00"/>
    <n v="1"/>
    <n v="1"/>
    <m/>
  </r>
  <r>
    <x v="47"/>
    <x v="2864"/>
    <s v="18815-1"/>
    <n v="152"/>
    <n v="156"/>
    <x v="1583"/>
    <d v="2018-07-03T00:00:00"/>
    <n v="1"/>
    <n v="1"/>
    <m/>
  </r>
  <r>
    <x v="8"/>
    <x v="2025"/>
    <s v="18801-1"/>
    <n v="25"/>
    <n v="25"/>
    <x v="1583"/>
    <d v="2018-07-03T00:00:00"/>
    <n v="1"/>
    <n v="1"/>
    <m/>
  </r>
  <r>
    <x v="290"/>
    <x v="1419"/>
    <s v="18759-1"/>
    <n v="16000"/>
    <n v="16032"/>
    <x v="1583"/>
    <d v="2018-07-05T00:00:00"/>
    <n v="1"/>
    <n v="1"/>
    <m/>
  </r>
  <r>
    <x v="395"/>
    <x v="1809"/>
    <s v="18747-3"/>
    <n v="25"/>
    <n v="25"/>
    <x v="1583"/>
    <d v="2018-07-03T00:00:00"/>
    <n v="1"/>
    <n v="1"/>
    <m/>
  </r>
  <r>
    <x v="63"/>
    <x v="2826"/>
    <s v="18802-1"/>
    <n v="200"/>
    <n v="200"/>
    <x v="1584"/>
    <d v="2018-07-03T00:00:00"/>
    <n v="1"/>
    <n v="1"/>
    <m/>
  </r>
  <r>
    <x v="395"/>
    <x v="2715"/>
    <s v="18748-3"/>
    <n v="25"/>
    <n v="25"/>
    <x v="1585"/>
    <d v="2018-07-03T00:00:00"/>
    <n v="1"/>
    <n v="0"/>
    <s v="Soft Date"/>
  </r>
  <r>
    <x v="47"/>
    <x v="1422"/>
    <s v="18875-1"/>
    <n v="20"/>
    <n v="20"/>
    <x v="1585"/>
    <d v="2018-07-05T00:00:00"/>
    <n v="1"/>
    <n v="1"/>
    <m/>
  </r>
  <r>
    <x v="686"/>
    <x v="2802"/>
    <s v="18851-2"/>
    <n v="14"/>
    <n v="14"/>
    <x v="1585"/>
    <d v="2018-07-05T00:00:00"/>
    <n v="1"/>
    <n v="1"/>
    <m/>
  </r>
  <r>
    <x v="359"/>
    <x v="2166"/>
    <s v="18319-3"/>
    <n v="100"/>
    <n v="8"/>
    <x v="1585"/>
    <d v="2018-07-12T00:00:00"/>
    <n v="1"/>
    <n v="1"/>
    <s v="LONG LEAD PARTS"/>
  </r>
  <r>
    <x v="191"/>
    <x v="2859"/>
    <s v="18790-1"/>
    <n v="150"/>
    <n v="150"/>
    <x v="1585"/>
    <d v="2018-07-03T00:00:00"/>
    <n v="1"/>
    <n v="0"/>
    <s v="Soft Date"/>
  </r>
  <r>
    <x v="728"/>
    <x v="2775"/>
    <s v="18138-4"/>
    <n v="3"/>
    <n v="1"/>
    <x v="1586"/>
    <d v="2018-07-06T00:00:00"/>
    <n v="1"/>
    <n v="1"/>
    <m/>
  </r>
  <r>
    <x v="551"/>
    <x v="2440"/>
    <s v="18779-3"/>
    <n v="50"/>
    <n v="50"/>
    <x v="1586"/>
    <d v="2018-07-06T00:00:00"/>
    <n v="1"/>
    <n v="1"/>
    <m/>
  </r>
  <r>
    <x v="210"/>
    <x v="2865"/>
    <s v="18866-1"/>
    <n v="5"/>
    <n v="5"/>
    <x v="1586"/>
    <d v="2018-07-10T00:00:00"/>
    <n v="1"/>
    <n v="1"/>
    <m/>
  </r>
  <r>
    <x v="758"/>
    <x v="2815"/>
    <s v="18568-4"/>
    <n v="20"/>
    <n v="20"/>
    <x v="1586"/>
    <d v="2018-07-15T00:00:00"/>
    <n v="1"/>
    <n v="1"/>
    <s v="APROVAL CAME LATE"/>
  </r>
  <r>
    <x v="15"/>
    <x v="33"/>
    <s v="18762-3"/>
    <n v="10"/>
    <n v="10"/>
    <x v="1587"/>
    <d v="2018-07-10T00:00:00"/>
    <n v="1"/>
    <n v="1"/>
    <m/>
  </r>
  <r>
    <x v="15"/>
    <x v="52"/>
    <s v="18765-1"/>
    <n v="10"/>
    <n v="10"/>
    <x v="1587"/>
    <d v="2018-07-10T00:00:00"/>
    <n v="1"/>
    <n v="1"/>
    <m/>
  </r>
  <r>
    <x v="15"/>
    <x v="52"/>
    <s v="18700-2"/>
    <n v="5"/>
    <n v="5"/>
    <x v="1587"/>
    <d v="2018-07-10T00:00:00"/>
    <n v="1"/>
    <n v="1"/>
    <m/>
  </r>
  <r>
    <x v="15"/>
    <x v="223"/>
    <s v="18714-1"/>
    <n v="5"/>
    <n v="5"/>
    <x v="1587"/>
    <d v="2018-07-10T00:00:00"/>
    <n v="1"/>
    <n v="1"/>
    <m/>
  </r>
  <r>
    <x v="15"/>
    <x v="223"/>
    <s v="18773-1"/>
    <n v="5"/>
    <n v="5"/>
    <x v="1587"/>
    <d v="2018-07-10T00:00:00"/>
    <n v="1"/>
    <n v="1"/>
    <m/>
  </r>
  <r>
    <x v="18"/>
    <x v="712"/>
    <s v="18824-1"/>
    <n v="200"/>
    <n v="200"/>
    <x v="1587"/>
    <d v="2018-07-10T00:00:00"/>
    <n v="1"/>
    <n v="1"/>
    <m/>
  </r>
  <r>
    <x v="33"/>
    <x v="634"/>
    <s v="18823-1"/>
    <n v="402"/>
    <n v="315"/>
    <x v="1587"/>
    <d v="2018-07-10T00:00:00"/>
    <n v="1"/>
    <n v="1"/>
    <m/>
  </r>
  <r>
    <x v="33"/>
    <x v="2217"/>
    <s v="2"/>
    <n v="260"/>
    <n v="250"/>
    <x v="1587"/>
    <d v="2018-07-10T00:00:00"/>
    <n v="1"/>
    <n v="1"/>
    <m/>
  </r>
  <r>
    <x v="33"/>
    <x v="634"/>
    <s v="1"/>
    <n v="402"/>
    <n v="87"/>
    <x v="1588"/>
    <d v="2018-07-10T00:00:00"/>
    <n v="1"/>
    <n v="1"/>
    <m/>
  </r>
  <r>
    <x v="463"/>
    <x v="719"/>
    <s v="18816-1"/>
    <n v="300"/>
    <n v="300"/>
    <x v="1588"/>
    <d v="2018-07-10T00:00:00"/>
    <n v="1"/>
    <n v="1"/>
    <m/>
  </r>
  <r>
    <x v="15"/>
    <x v="562"/>
    <s v="18713-2"/>
    <n v="5"/>
    <n v="5"/>
    <x v="1588"/>
    <d v="2018-07-11T00:00:00"/>
    <n v="1"/>
    <n v="1"/>
    <m/>
  </r>
  <r>
    <x v="315"/>
    <x v="2402"/>
    <s v="18389-6"/>
    <n v="6"/>
    <n v="6"/>
    <x v="1588"/>
    <d v="2018-07-15T00:00:00"/>
    <n v="1"/>
    <n v="1"/>
    <m/>
  </r>
  <r>
    <x v="765"/>
    <x v="2674"/>
    <s v="1"/>
    <n v="5"/>
    <n v="3"/>
    <x v="1588"/>
    <d v="2018-07-15T00:00:00"/>
    <n v="1"/>
    <n v="1"/>
    <s v="CHANGE DESIGN"/>
  </r>
  <r>
    <x v="765"/>
    <x v="2702"/>
    <s v="2"/>
    <n v="5"/>
    <n v="3"/>
    <x v="1588"/>
    <d v="2018-07-15T00:00:00"/>
    <n v="1"/>
    <n v="1"/>
    <s v="CHANGE DESIGN"/>
  </r>
  <r>
    <x v="136"/>
    <x v="1552"/>
    <s v="18847-1"/>
    <n v="100"/>
    <n v="100"/>
    <x v="1589"/>
    <d v="2018-07-12T00:00:00"/>
    <n v="1"/>
    <n v="1"/>
    <m/>
  </r>
  <r>
    <x v="686"/>
    <x v="2394"/>
    <s v="18851-1"/>
    <n v="10"/>
    <n v="10"/>
    <x v="1589"/>
    <d v="2018-07-05T00:00:00"/>
    <n v="1"/>
    <n v="0"/>
    <s v="Customer Supplied"/>
  </r>
  <r>
    <x v="692"/>
    <x v="2019"/>
    <s v="18787-3"/>
    <n v="750"/>
    <n v="350"/>
    <x v="1589"/>
    <d v="2018-07-11T00:00:00"/>
    <n v="1"/>
    <n v="1"/>
    <m/>
  </r>
  <r>
    <x v="692"/>
    <x v="2019"/>
    <s v="3"/>
    <n v="750"/>
    <n v="400"/>
    <x v="1590"/>
    <d v="2018-07-12T00:00:00"/>
    <n v="1"/>
    <n v="1"/>
    <m/>
  </r>
  <r>
    <x v="15"/>
    <x v="858"/>
    <s v="18730-1"/>
    <n v="26"/>
    <n v="26"/>
    <x v="1591"/>
    <d v="2018-07-13T00:00:00"/>
    <n v="1"/>
    <n v="1"/>
    <m/>
  </r>
  <r>
    <x v="748"/>
    <x v="2623"/>
    <s v="18874-3"/>
    <n v="5"/>
    <n v="5"/>
    <x v="1591"/>
    <d v="2018-07-11T00:00:00"/>
    <n v="1"/>
    <n v="0"/>
    <s v="Design Problem"/>
  </r>
  <r>
    <x v="286"/>
    <x v="2866"/>
    <s v="18842-3"/>
    <n v="15"/>
    <n v="15"/>
    <x v="1591"/>
    <d v="2018-07-26T00:00:00"/>
    <n v="1"/>
    <n v="1"/>
    <s v="SAMPLE FOR APROVAL"/>
  </r>
  <r>
    <x v="286"/>
    <x v="2867"/>
    <s v="6"/>
    <n v="10"/>
    <n v="10"/>
    <x v="1591"/>
    <d v="2018-07-16T00:00:00"/>
    <n v="1"/>
    <n v="1"/>
    <s v="SAMPLE FOR APROVAL"/>
  </r>
  <r>
    <x v="487"/>
    <x v="957"/>
    <s v="18831-1"/>
    <n v="7"/>
    <n v="7"/>
    <x v="1591"/>
    <d v="2018-07-27T00:00:00"/>
    <n v="1"/>
    <n v="1"/>
    <m/>
  </r>
  <r>
    <x v="708"/>
    <x v="2728"/>
    <s v="18579-3"/>
    <n v="45"/>
    <n v="15"/>
    <x v="1591"/>
    <d v="2018-07-31T00:00:00"/>
    <n v="1"/>
    <n v="1"/>
    <m/>
  </r>
  <r>
    <x v="15"/>
    <x v="57"/>
    <s v="18758-1"/>
    <n v="27"/>
    <n v="27"/>
    <x v="1592"/>
    <d v="2018-07-16T00:00:00"/>
    <n v="1"/>
    <n v="1"/>
    <m/>
  </r>
  <r>
    <x v="436"/>
    <x v="500"/>
    <s v="18837-1"/>
    <n v="10"/>
    <n v="10"/>
    <x v="1592"/>
    <d v="2018-07-16T00:00:00"/>
    <n v="1"/>
    <n v="1"/>
    <m/>
  </r>
  <r>
    <x v="18"/>
    <x v="354"/>
    <s v="18841-1"/>
    <n v="25"/>
    <n v="25"/>
    <x v="1592"/>
    <d v="2018-07-17T00:00:00"/>
    <n v="1"/>
    <n v="1"/>
    <m/>
  </r>
  <r>
    <x v="8"/>
    <x v="494"/>
    <s v="18335-1"/>
    <n v="300"/>
    <n v="300"/>
    <x v="1592"/>
    <d v="2018-07-17T00:00:00"/>
    <n v="1"/>
    <n v="1"/>
    <m/>
  </r>
  <r>
    <x v="635"/>
    <x v="2868"/>
    <s v="18878-2"/>
    <n v="5"/>
    <n v="5"/>
    <x v="1592"/>
    <d v="2018-07-16T00:00:00"/>
    <n v="1"/>
    <n v="1"/>
    <m/>
  </r>
  <r>
    <x v="405"/>
    <x v="2058"/>
    <s v="18392-4"/>
    <n v="250"/>
    <n v="250"/>
    <x v="1592"/>
    <d v="2018-07-16T00:00:00"/>
    <n v="1"/>
    <n v="1"/>
    <m/>
  </r>
  <r>
    <x v="191"/>
    <x v="2869"/>
    <s v="18822-3"/>
    <n v="300"/>
    <n v="25"/>
    <x v="1592"/>
    <d v="2018-07-16T00:00:00"/>
    <n v="1"/>
    <n v="1"/>
    <m/>
  </r>
  <r>
    <x v="427"/>
    <x v="1645"/>
    <s v="18844-2"/>
    <n v="6000"/>
    <n v="6000"/>
    <x v="1593"/>
    <d v="2018-07-18T00:00:00"/>
    <n v="1"/>
    <n v="1"/>
    <m/>
  </r>
  <r>
    <x v="414"/>
    <x v="1601"/>
    <s v="18834-3"/>
    <n v="100"/>
    <n v="100"/>
    <x v="1593"/>
    <d v="2018-07-18T00:00:00"/>
    <n v="1"/>
    <n v="1"/>
    <m/>
  </r>
  <r>
    <x v="29"/>
    <x v="2870"/>
    <s v="18855-1"/>
    <n v="5"/>
    <n v="5"/>
    <x v="1593"/>
    <d v="2018-07-18T00:00:00"/>
    <n v="1"/>
    <n v="1"/>
    <m/>
  </r>
  <r>
    <x v="41"/>
    <x v="2871"/>
    <s v="18814-3"/>
    <n v="25"/>
    <n v="25"/>
    <x v="1593"/>
    <d v="2018-07-19T00:00:00"/>
    <n v="1"/>
    <n v="1"/>
    <m/>
  </r>
  <r>
    <x v="766"/>
    <x v="96"/>
    <s v="18898-1"/>
    <n v="1"/>
    <n v="1"/>
    <x v="1593"/>
    <d v="2018-07-17T00:00:00"/>
    <n v="1"/>
    <n v="1"/>
    <m/>
  </r>
  <r>
    <x v="766"/>
    <x v="2492"/>
    <s v="18836-3"/>
    <n v="25"/>
    <n v="10"/>
    <x v="1593"/>
    <d v="2018-07-18T00:00:00"/>
    <n v="1"/>
    <n v="1"/>
    <m/>
  </r>
  <r>
    <x v="47"/>
    <x v="1490"/>
    <s v="18813-1"/>
    <n v="30"/>
    <n v="30"/>
    <x v="1593"/>
    <d v="2018-07-18T00:00:00"/>
    <n v="1"/>
    <n v="1"/>
    <m/>
  </r>
  <r>
    <x v="356"/>
    <x v="1349"/>
    <s v="18829-1"/>
    <n v="22"/>
    <n v="22"/>
    <x v="1594"/>
    <d v="2018-07-17T00:00:00"/>
    <n v="1"/>
    <n v="0"/>
    <s v="Soft Date"/>
  </r>
  <r>
    <x v="716"/>
    <x v="2872"/>
    <s v="18824-2"/>
    <n v="1"/>
    <n v="1"/>
    <x v="1594"/>
    <d v="2018-07-18T00:00:00"/>
    <n v="1"/>
    <n v="1"/>
    <m/>
  </r>
  <r>
    <x v="210"/>
    <x v="2873"/>
    <s v="18894-2"/>
    <n v="10"/>
    <n v="10"/>
    <x v="1594"/>
    <d v="2018-07-20T00:00:00"/>
    <n v="1"/>
    <n v="1"/>
    <m/>
  </r>
  <r>
    <x v="191"/>
    <x v="2869"/>
    <s v="18822-3"/>
    <n v="300"/>
    <n v="100"/>
    <x v="1594"/>
    <d v="2018-07-20T00:00:00"/>
    <n v="1"/>
    <n v="1"/>
    <m/>
  </r>
  <r>
    <x v="15"/>
    <x v="435"/>
    <s v="18762-2"/>
    <n v="10"/>
    <n v="10"/>
    <x v="1595"/>
    <d v="2018-07-20T00:00:00"/>
    <n v="1"/>
    <n v="1"/>
    <m/>
  </r>
  <r>
    <x v="15"/>
    <x v="33"/>
    <s v="18852-1"/>
    <n v="10"/>
    <n v="10"/>
    <x v="1595"/>
    <d v="2018-07-20T00:00:00"/>
    <n v="1"/>
    <n v="1"/>
    <m/>
  </r>
  <r>
    <x v="29"/>
    <x v="1193"/>
    <s v="18880-1"/>
    <n v="8"/>
    <n v="8"/>
    <x v="1595"/>
    <d v="2018-07-20T00:00:00"/>
    <n v="1"/>
    <n v="1"/>
    <m/>
  </r>
  <r>
    <x v="90"/>
    <x v="229"/>
    <s v="18871-1"/>
    <n v="2000"/>
    <n v="2000"/>
    <x v="1595"/>
    <d v="2018-07-19T00:00:00"/>
    <n v="1"/>
    <n v="1"/>
    <m/>
  </r>
  <r>
    <x v="15"/>
    <x v="562"/>
    <s v="18758-2"/>
    <n v="12"/>
    <n v="12"/>
    <x v="1595"/>
    <d v="2018-07-16T00:00:00"/>
    <n v="1"/>
    <n v="0"/>
    <s v="Soft Date"/>
  </r>
  <r>
    <x v="315"/>
    <x v="2402"/>
    <s v="18934-1"/>
    <n v="6"/>
    <n v="6"/>
    <x v="1595"/>
    <d v="2018-07-23T00:00:00"/>
    <n v="1"/>
    <n v="1"/>
    <m/>
  </r>
  <r>
    <x v="339"/>
    <x v="96"/>
    <s v="18931-1"/>
    <n v="4"/>
    <n v="4"/>
    <x v="1595"/>
    <d v="2018-07-23T00:00:00"/>
    <n v="1"/>
    <n v="1"/>
    <m/>
  </r>
  <r>
    <x v="123"/>
    <x v="1050"/>
    <s v="18869-1"/>
    <n v="10"/>
    <n v="10"/>
    <x v="1596"/>
    <d v="2018-07-23T00:00:00"/>
    <n v="1"/>
    <n v="1"/>
    <m/>
  </r>
  <r>
    <x v="53"/>
    <x v="939"/>
    <s v="18863-1"/>
    <n v="100"/>
    <n v="100"/>
    <x v="1596"/>
    <d v="2018-07-23T00:00:00"/>
    <n v="1"/>
    <n v="1"/>
    <m/>
  </r>
  <r>
    <x v="658"/>
    <x v="307"/>
    <s v="18862-1"/>
    <n v="250"/>
    <n v="250"/>
    <x v="1596"/>
    <d v="2018-07-24T00:00:00"/>
    <n v="1"/>
    <n v="1"/>
    <m/>
  </r>
  <r>
    <x v="739"/>
    <x v="2784"/>
    <s v="18896-1"/>
    <n v="10"/>
    <n v="10"/>
    <x v="1596"/>
    <d v="2018-07-23T00:00:00"/>
    <n v="1"/>
    <n v="1"/>
    <m/>
  </r>
  <r>
    <x v="15"/>
    <x v="556"/>
    <s v="18746-1"/>
    <n v="18"/>
    <n v="14"/>
    <x v="1597"/>
    <d v="2018-07-16T00:00:00"/>
    <n v="1"/>
    <n v="0"/>
    <s v="Soft Date"/>
  </r>
  <r>
    <x v="63"/>
    <x v="214"/>
    <s v="18868-1"/>
    <n v="12000"/>
    <n v="12043"/>
    <x v="1597"/>
    <d v="2018-07-27T00:00:00"/>
    <n v="1"/>
    <n v="1"/>
    <m/>
  </r>
  <r>
    <x v="419"/>
    <x v="1623"/>
    <s v="18846-1"/>
    <n v="48"/>
    <n v="48"/>
    <x v="1597"/>
    <d v="2018-07-26T00:00:00"/>
    <n v="1"/>
    <n v="1"/>
    <m/>
  </r>
  <r>
    <x v="419"/>
    <x v="1624"/>
    <s v="2"/>
    <n v="47"/>
    <n v="47"/>
    <x v="1597"/>
    <d v="2018-07-26T00:00:00"/>
    <n v="1"/>
    <n v="1"/>
    <m/>
  </r>
  <r>
    <x v="551"/>
    <x v="2527"/>
    <s v="18884-3"/>
    <n v="100"/>
    <n v="100"/>
    <x v="1597"/>
    <d v="2018-07-23T00:00:00"/>
    <n v="1"/>
    <n v="1"/>
    <m/>
  </r>
  <r>
    <x v="15"/>
    <x v="52"/>
    <s v="18762-4"/>
    <n v="6"/>
    <n v="6"/>
    <x v="1598"/>
    <d v="2018-07-26T00:00:00"/>
    <n v="1"/>
    <n v="1"/>
    <m/>
  </r>
  <r>
    <x v="15"/>
    <x v="52"/>
    <s v="18825-1"/>
    <n v="10"/>
    <n v="10"/>
    <x v="1598"/>
    <d v="2018-07-25T00:00:00"/>
    <n v="1"/>
    <n v="1"/>
    <m/>
  </r>
  <r>
    <x v="15"/>
    <x v="2874"/>
    <s v="18861-3"/>
    <n v="10"/>
    <n v="10"/>
    <x v="1598"/>
    <d v="2018-07-26T00:00:00"/>
    <n v="1"/>
    <n v="1"/>
    <m/>
  </r>
  <r>
    <x v="487"/>
    <x v="2507"/>
    <s v="18820-3"/>
    <n v="50"/>
    <n v="50"/>
    <x v="1598"/>
    <d v="2018-07-24T00:00:00"/>
    <n v="1"/>
    <n v="1"/>
    <m/>
  </r>
  <r>
    <x v="404"/>
    <x v="2660"/>
    <s v="18526-1"/>
    <n v="25"/>
    <n v="25"/>
    <x v="1598"/>
    <d v="2018-07-27T00:00:00"/>
    <n v="1"/>
    <n v="1"/>
    <m/>
  </r>
  <r>
    <x v="33"/>
    <x v="2824"/>
    <s v="18856-1"/>
    <n v="120"/>
    <n v="120"/>
    <x v="1598"/>
    <d v="2018-07-27T00:00:00"/>
    <n v="1"/>
    <n v="1"/>
    <m/>
  </r>
  <r>
    <x v="13"/>
    <x v="209"/>
    <s v="18848-1"/>
    <n v="150"/>
    <n v="150"/>
    <x v="1598"/>
    <d v="2018-07-26T00:00:00"/>
    <n v="1"/>
    <n v="1"/>
    <m/>
  </r>
  <r>
    <x v="6"/>
    <x v="107"/>
    <s v="18867-1"/>
    <n v="50"/>
    <n v="50"/>
    <x v="1598"/>
    <d v="2018-07-27T00:00:00"/>
    <n v="1"/>
    <n v="1"/>
    <m/>
  </r>
  <r>
    <x v="6"/>
    <x v="311"/>
    <s v="2"/>
    <n v="50"/>
    <n v="50"/>
    <x v="1599"/>
    <d v="2018-07-27T00:00:00"/>
    <n v="1"/>
    <n v="1"/>
    <m/>
  </r>
  <r>
    <x v="29"/>
    <x v="2875"/>
    <s v="18920-1"/>
    <n v="8"/>
    <n v="8"/>
    <x v="1598"/>
    <d v="2018-07-26T00:00:00"/>
    <n v="1"/>
    <n v="1"/>
    <m/>
  </r>
  <r>
    <x v="191"/>
    <x v="2869"/>
    <s v="18822-3"/>
    <n v="300"/>
    <n v="168"/>
    <x v="1600"/>
    <d v="2018-07-26T00:00:00"/>
    <n v="1"/>
    <n v="1"/>
    <m/>
  </r>
  <r>
    <x v="440"/>
    <x v="1708"/>
    <s v="18897-1"/>
    <n v="100"/>
    <n v="100"/>
    <x v="1600"/>
    <d v="2018-07-27T00:00:00"/>
    <n v="1"/>
    <n v="1"/>
    <m/>
  </r>
  <r>
    <x v="551"/>
    <x v="2798"/>
    <s v="18810-1"/>
    <n v="50"/>
    <n v="50"/>
    <x v="1600"/>
    <d v="2018-07-23T00:00:00"/>
    <n v="1"/>
    <n v="0"/>
    <s v="Cust supplied part shortage"/>
  </r>
  <r>
    <x v="95"/>
    <x v="725"/>
    <s v="18567-3"/>
    <n v="50"/>
    <n v="50"/>
    <x v="1601"/>
    <d v="2018-07-26T00:00:00"/>
    <n v="1"/>
    <n v="1"/>
    <m/>
  </r>
  <r>
    <x v="62"/>
    <x v="514"/>
    <s v="18883-1"/>
    <n v="125"/>
    <n v="125"/>
    <x v="1601"/>
    <d v="2018-07-26T00:00:00"/>
    <n v="1"/>
    <n v="1"/>
    <m/>
  </r>
  <r>
    <x v="90"/>
    <x v="777"/>
    <s v="18859-1"/>
    <n v="43"/>
    <n v="43"/>
    <x v="1601"/>
    <d v="2018-07-26T00:00:00"/>
    <n v="1"/>
    <n v="1"/>
    <m/>
  </r>
  <r>
    <x v="15"/>
    <x v="57"/>
    <s v="18781-1"/>
    <n v="25"/>
    <n v="25"/>
    <x v="1601"/>
    <d v="2018-07-26T00:00:00"/>
    <n v="1"/>
    <n v="1"/>
    <m/>
  </r>
  <r>
    <x v="315"/>
    <x v="1302"/>
    <s v="18860-3"/>
    <n v="10"/>
    <n v="10"/>
    <x v="1601"/>
    <d v="2018-07-26T00:00:00"/>
    <n v="1"/>
    <n v="1"/>
    <m/>
  </r>
  <r>
    <x v="210"/>
    <x v="2876"/>
    <s v="18807-1-2-3"/>
    <n v="12"/>
    <n v="12"/>
    <x v="1601"/>
    <d v="2018-07-31T00:00:00"/>
    <n v="1"/>
    <n v="1"/>
    <s v="PCB CAME LATE FROM CUSTOMER"/>
  </r>
  <r>
    <x v="90"/>
    <x v="204"/>
    <s v="18805-1"/>
    <n v="78"/>
    <n v="78"/>
    <x v="1599"/>
    <d v="2018-07-27T00:00:00"/>
    <n v="1"/>
    <n v="1"/>
    <m/>
  </r>
  <r>
    <x v="33"/>
    <x v="2877"/>
    <s v="18879"/>
    <n v="252"/>
    <n v="252"/>
    <x v="1599"/>
    <d v="2018-07-31T00:00:00"/>
    <n v="1"/>
    <n v="1"/>
    <m/>
  </r>
  <r>
    <x v="217"/>
    <x v="721"/>
    <s v="18893-1"/>
    <n v="25"/>
    <n v="25"/>
    <x v="1599"/>
    <d v="2018-08-01T00:00:00"/>
    <n v="1"/>
    <n v="1"/>
    <m/>
  </r>
  <r>
    <x v="49"/>
    <x v="2878"/>
    <s v="18850-3"/>
    <n v="14"/>
    <n v="14"/>
    <x v="1599"/>
    <d v="2018-07-27T00:00:00"/>
    <n v="1"/>
    <n v="1"/>
    <m/>
  </r>
  <r>
    <x v="736"/>
    <x v="2852"/>
    <s v="18774-3"/>
    <n v="29"/>
    <n v="29"/>
    <x v="1602"/>
    <d v="2018-07-31T00:00:00"/>
    <n v="1"/>
    <n v="1"/>
    <m/>
  </r>
  <r>
    <x v="356"/>
    <x v="2779"/>
    <s v="18924-1"/>
    <n v="10"/>
    <n v="10"/>
    <x v="1602"/>
    <d v="2018-07-30T00:00:00"/>
    <n v="1"/>
    <n v="1"/>
    <s v="APROVAL CAME LATE"/>
  </r>
  <r>
    <x v="53"/>
    <x v="2739"/>
    <s v="18726-3"/>
    <n v="50"/>
    <n v="50"/>
    <x v="1602"/>
    <d v="2018-07-30T00:00:00"/>
    <n v="1"/>
    <n v="1"/>
    <m/>
  </r>
  <r>
    <x v="15"/>
    <x v="556"/>
    <s v="18857-1"/>
    <n v="14"/>
    <n v="4"/>
    <x v="1603"/>
    <d v="2018-08-05T00:00:00"/>
    <n v="1"/>
    <n v="1"/>
    <m/>
  </r>
  <r>
    <x v="15"/>
    <x v="562"/>
    <s v="18762-1"/>
    <n v="5"/>
    <n v="5"/>
    <x v="1603"/>
    <d v="2018-08-02T00:00:00"/>
    <n v="1"/>
    <n v="1"/>
    <m/>
  </r>
  <r>
    <x v="749"/>
    <x v="2229"/>
    <s v="18889-3"/>
    <n v="5"/>
    <n v="5"/>
    <x v="1603"/>
    <d v="2018-08-02T00:00:00"/>
    <n v="1"/>
    <n v="1"/>
    <m/>
  </r>
  <r>
    <x v="13"/>
    <x v="2583"/>
    <s v="18858-2"/>
    <n v="50"/>
    <n v="50"/>
    <x v="1603"/>
    <d v="2018-07-31T00:00:00"/>
    <n v="1"/>
    <n v="1"/>
    <m/>
  </r>
  <r>
    <x v="699"/>
    <x v="2639"/>
    <s v="18890-1"/>
    <n v="5000"/>
    <n v="5000"/>
    <x v="1604"/>
    <d v="2018-08-01T00:00:00"/>
    <n v="1"/>
    <n v="1"/>
    <m/>
  </r>
  <r>
    <x v="90"/>
    <x v="1358"/>
    <s v="18426-5"/>
    <n v="500"/>
    <n v="500"/>
    <x v="1604"/>
    <d v="2018-08-03T00:00:00"/>
    <n v="1"/>
    <n v="1"/>
    <m/>
  </r>
  <r>
    <x v="635"/>
    <x v="2868"/>
    <s v="18944-2"/>
    <n v="5"/>
    <n v="5"/>
    <x v="1604"/>
    <d v="2018-08-03T00:00:00"/>
    <n v="1"/>
    <n v="1"/>
    <m/>
  </r>
  <r>
    <x v="767"/>
    <x v="2879"/>
    <s v="18919-2"/>
    <n v="10"/>
    <n v="10"/>
    <x v="1604"/>
    <d v="2018-08-01T00:00:00"/>
    <n v="1"/>
    <n v="1"/>
    <m/>
  </r>
  <r>
    <x v="749"/>
    <x v="1780"/>
    <s v="18889-6"/>
    <n v="5"/>
    <n v="5"/>
    <x v="1605"/>
    <d v="2018-08-02T00:00:00"/>
    <n v="1"/>
    <n v="1"/>
    <m/>
  </r>
  <r>
    <x v="708"/>
    <x v="2728"/>
    <s v="18579-3"/>
    <n v="45"/>
    <n v="8"/>
    <x v="1605"/>
    <d v="2018-08-15T00:00:00"/>
    <n v="1"/>
    <n v="1"/>
    <m/>
  </r>
  <r>
    <x v="768"/>
    <x v="2463"/>
    <s v="18853-3"/>
    <n v="15"/>
    <n v="2"/>
    <x v="1605"/>
    <d v="2018-08-02T00:00:00"/>
    <n v="1"/>
    <n v="1"/>
    <m/>
  </r>
  <r>
    <x v="697"/>
    <x v="2435"/>
    <s v="18882-1"/>
    <n v="5500"/>
    <n v="5499"/>
    <x v="1605"/>
    <d v="2018-07-26T00:00:00"/>
    <n v="1"/>
    <n v="0"/>
    <s v="Customer delivery misunderstanding"/>
  </r>
  <r>
    <x v="15"/>
    <x v="52"/>
    <s v="18864-1"/>
    <n v="12"/>
    <n v="12"/>
    <x v="1606"/>
    <d v="2018-08-07T00:00:00"/>
    <n v="1"/>
    <n v="1"/>
    <m/>
  </r>
  <r>
    <x v="15"/>
    <x v="52"/>
    <s v="18797-1"/>
    <n v="5"/>
    <n v="5"/>
    <x v="1606"/>
    <d v="2018-08-06T00:00:00"/>
    <n v="1"/>
    <n v="1"/>
    <m/>
  </r>
  <r>
    <x v="15"/>
    <x v="223"/>
    <s v="18819-1"/>
    <n v="5"/>
    <n v="5"/>
    <x v="1606"/>
    <d v="2018-08-06T00:00:00"/>
    <n v="1"/>
    <n v="1"/>
    <m/>
  </r>
  <r>
    <x v="169"/>
    <x v="828"/>
    <s v="18905-1"/>
    <n v="50"/>
    <n v="50"/>
    <x v="1606"/>
    <d v="2018-08-03T00:00:00"/>
    <n v="1"/>
    <n v="1"/>
    <m/>
  </r>
  <r>
    <x v="635"/>
    <x v="2880"/>
    <s v="18943-2"/>
    <n v="15"/>
    <n v="15"/>
    <x v="1606"/>
    <d v="2018-08-06T00:00:00"/>
    <n v="1"/>
    <n v="1"/>
    <m/>
  </r>
  <r>
    <x v="708"/>
    <x v="884"/>
    <s v="18870-3"/>
    <n v="20"/>
    <n v="20"/>
    <x v="1607"/>
    <d v="2018-08-03T00:00:00"/>
    <n v="1"/>
    <n v="0"/>
    <s v="Multiple Issues with assembly (Cust was aware)"/>
  </r>
  <r>
    <x v="716"/>
    <x v="2872"/>
    <s v="18821-3"/>
    <n v="19"/>
    <n v="10"/>
    <x v="1607"/>
    <d v="2018-08-02T00:00:00"/>
    <n v="1"/>
    <n v="0"/>
    <s v="Soft Date (Working through first build w/cust)"/>
  </r>
  <r>
    <x v="191"/>
    <x v="2881"/>
    <s v="18790-2"/>
    <n v="150"/>
    <n v="150"/>
    <x v="1607"/>
    <d v="2018-08-03T00:00:00"/>
    <n v="1"/>
    <n v="0"/>
    <s v="Soft Date (Keyper picker up)"/>
  </r>
  <r>
    <x v="291"/>
    <x v="50"/>
    <s v="18906-1"/>
    <n v="100"/>
    <n v="100"/>
    <x v="1608"/>
    <d v="2018-08-10T00:00:00"/>
    <n v="1"/>
    <n v="1"/>
    <m/>
  </r>
  <r>
    <x v="364"/>
    <x v="1436"/>
    <s v="18887-3"/>
    <n v="100"/>
    <n v="100"/>
    <x v="1608"/>
    <d v="2018-08-09T00:00:00"/>
    <n v="1"/>
    <n v="1"/>
    <m/>
  </r>
  <r>
    <x v="140"/>
    <x v="347"/>
    <s v="18865-2"/>
    <n v="500"/>
    <n v="500"/>
    <x v="1608"/>
    <d v="2018-07-27T00:00:00"/>
    <n v="1"/>
    <n v="0"/>
    <s v="Parts supplied by Cust (Arbitrary Date)"/>
  </r>
  <r>
    <x v="140"/>
    <x v="714"/>
    <s v="18865-3"/>
    <n v="10"/>
    <n v="10"/>
    <x v="1608"/>
    <d v="2018-07-27T00:00:00"/>
    <n v="1"/>
    <n v="0"/>
    <s v="Parts supplied by Cust (Arbitrary Date)"/>
  </r>
  <r>
    <x v="356"/>
    <x v="2779"/>
    <s v="18962-1"/>
    <n v="25"/>
    <n v="25"/>
    <x v="1608"/>
    <d v="2018-08-09T00:00:00"/>
    <n v="1"/>
    <n v="1"/>
    <m/>
  </r>
  <r>
    <x v="635"/>
    <x v="2882"/>
    <s v="18983-1"/>
    <n v="15"/>
    <n v="15"/>
    <x v="1608"/>
    <d v="2018-08-07T00:00:00"/>
    <n v="1"/>
    <n v="1"/>
    <m/>
  </r>
  <r>
    <x v="29"/>
    <x v="393"/>
    <s v="18942-1"/>
    <n v="35"/>
    <n v="35"/>
    <x v="1609"/>
    <d v="2018-08-08T00:00:00"/>
    <n v="1"/>
    <n v="1"/>
    <m/>
  </r>
  <r>
    <x v="768"/>
    <x v="2463"/>
    <s v="18853-3"/>
    <n v="15"/>
    <n v="13"/>
    <x v="1609"/>
    <d v="2018-08-08T00:00:00"/>
    <n v="1"/>
    <n v="1"/>
    <s v="ALL READY SHIP 2 PCS"/>
  </r>
  <r>
    <x v="760"/>
    <x v="2883"/>
    <s v="18966-2"/>
    <n v="10"/>
    <n v="10"/>
    <x v="1609"/>
    <d v="2018-08-10T00:00:00"/>
    <n v="1"/>
    <n v="1"/>
    <m/>
  </r>
  <r>
    <x v="716"/>
    <x v="2872"/>
    <s v="18821-3"/>
    <n v="19"/>
    <n v="10"/>
    <x v="1609"/>
    <d v="2018-08-10T00:00:00"/>
    <n v="1"/>
    <n v="1"/>
    <s v="ALL READY SHIP 10 PCS"/>
  </r>
  <r>
    <x v="212"/>
    <x v="2884"/>
    <s v="18877-1"/>
    <n v="1000"/>
    <n v="1000"/>
    <x v="1609"/>
    <d v="2018-08-09T00:00:00"/>
    <n v="1"/>
    <n v="1"/>
    <m/>
  </r>
  <r>
    <x v="767"/>
    <x v="2885"/>
    <s v="18956-3"/>
    <n v="10"/>
    <n v="10"/>
    <x v="1609"/>
    <d v="2018-08-15T00:00:00"/>
    <n v="1"/>
    <n v="1"/>
    <m/>
  </r>
  <r>
    <x v="15"/>
    <x v="562"/>
    <s v="18773-2"/>
    <n v="5"/>
    <n v="5"/>
    <x v="1610"/>
    <d v="2018-08-09T00:00:00"/>
    <n v="1"/>
    <n v="1"/>
    <m/>
  </r>
  <r>
    <x v="15"/>
    <x v="562"/>
    <s v="18784-1"/>
    <n v="5"/>
    <n v="5"/>
    <x v="1610"/>
    <d v="2018-08-09T00:00:00"/>
    <n v="1"/>
    <n v="1"/>
    <s v="Soft Date"/>
  </r>
  <r>
    <x v="63"/>
    <x v="214"/>
    <s v="18909-1"/>
    <n v="15000"/>
    <n v="15022"/>
    <x v="1610"/>
    <d v="2018-08-09T00:00:00"/>
    <n v="1"/>
    <n v="1"/>
    <m/>
  </r>
  <r>
    <x v="9"/>
    <x v="2752"/>
    <s v="18974-1"/>
    <n v="10"/>
    <n v="10"/>
    <x v="1610"/>
    <d v="2018-08-13T00:00:00"/>
    <n v="1"/>
    <n v="1"/>
    <m/>
  </r>
  <r>
    <x v="90"/>
    <x v="229"/>
    <s v="18871-2"/>
    <n v="2000"/>
    <n v="2000"/>
    <x v="1610"/>
    <d v="2018-08-10T00:00:00"/>
    <n v="1"/>
    <n v="1"/>
    <m/>
  </r>
  <r>
    <x v="769"/>
    <x v="2886"/>
    <s v="18917-2"/>
    <n v="10"/>
    <n v="10"/>
    <x v="1610"/>
    <d v="2018-08-10T00:00:00"/>
    <n v="1"/>
    <n v="1"/>
    <m/>
  </r>
  <r>
    <x v="487"/>
    <x v="2692"/>
    <s v="18957-1"/>
    <n v="3"/>
    <n v="3"/>
    <x v="1610"/>
    <d v="2018-08-10T00:00:00"/>
    <n v="1"/>
    <n v="1"/>
    <s v="RMA 420"/>
  </r>
  <r>
    <x v="760"/>
    <x v="2887"/>
    <s v="18991-1"/>
    <n v="5"/>
    <n v="5"/>
    <x v="1611"/>
    <d v="2018-08-10T00:00:00"/>
    <n v="1"/>
    <n v="1"/>
    <m/>
  </r>
  <r>
    <x v="15"/>
    <x v="2888"/>
    <s v="18940-3"/>
    <n v="10"/>
    <n v="10"/>
    <x v="1611"/>
    <d v="2018-08-10T00:00:00"/>
    <n v="1"/>
    <n v="1"/>
    <m/>
  </r>
  <r>
    <x v="187"/>
    <x v="857"/>
    <s v="18770-1"/>
    <n v="250"/>
    <n v="250"/>
    <x v="1611"/>
    <d v="2018-08-15T00:00:00"/>
    <n v="1"/>
    <n v="1"/>
    <m/>
  </r>
  <r>
    <x v="359"/>
    <x v="507"/>
    <s v="18892-3"/>
    <n v="125"/>
    <n v="125"/>
    <x v="1612"/>
    <d v="2018-08-07T00:00:00"/>
    <n v="1"/>
    <n v="0"/>
    <s v="Parts Issue"/>
  </r>
  <r>
    <x v="359"/>
    <x v="508"/>
    <s v="5"/>
    <n v="100"/>
    <n v="100"/>
    <x v="1612"/>
    <d v="2018-08-07T00:00:00"/>
    <n v="1"/>
    <n v="0"/>
    <s v="Parts Issue"/>
  </r>
  <r>
    <x v="41"/>
    <x v="969"/>
    <s v="18904-3"/>
    <n v="50"/>
    <n v="50"/>
    <x v="1612"/>
    <d v="2018-08-14T00:00:00"/>
    <n v="1"/>
    <n v="1"/>
    <m/>
  </r>
  <r>
    <x v="440"/>
    <x v="2828"/>
    <s v="18958-1"/>
    <n v="25"/>
    <n v="25"/>
    <x v="1613"/>
    <d v="2018-08-16T00:00:00"/>
    <n v="1"/>
    <n v="1"/>
    <m/>
  </r>
  <r>
    <x v="15"/>
    <x v="858"/>
    <s v="18796-1"/>
    <n v="26"/>
    <n v="26"/>
    <x v="1613"/>
    <d v="2018-08-14T00:00:00"/>
    <n v="1"/>
    <n v="1"/>
    <m/>
  </r>
  <r>
    <x v="8"/>
    <x v="1459"/>
    <s v="18950-1"/>
    <n v="25"/>
    <n v="25"/>
    <x v="1613"/>
    <d v="2018-08-14T00:00:00"/>
    <n v="1"/>
    <n v="1"/>
    <m/>
  </r>
  <r>
    <x v="63"/>
    <x v="603"/>
    <s v="18927-1"/>
    <n v="100"/>
    <n v="100"/>
    <x v="1613"/>
    <d v="2018-08-15T00:00:00"/>
    <n v="1"/>
    <n v="1"/>
    <m/>
  </r>
  <r>
    <x v="286"/>
    <x v="2600"/>
    <s v="18792-1"/>
    <n v="25"/>
    <n v="25"/>
    <x v="1613"/>
    <d v="2018-08-14T00:00:00"/>
    <n v="1"/>
    <n v="1"/>
    <m/>
  </r>
  <r>
    <x v="16"/>
    <x v="2039"/>
    <s v="18926-1"/>
    <n v="3"/>
    <n v="3"/>
    <x v="1613"/>
    <d v="2018-08-14T00:00:00"/>
    <n v="1"/>
    <n v="1"/>
    <m/>
  </r>
  <r>
    <x v="356"/>
    <x v="2255"/>
    <s v="18969-2"/>
    <n v="7"/>
    <n v="7"/>
    <x v="1613"/>
    <d v="2018-08-14T00:00:00"/>
    <n v="1"/>
    <n v="1"/>
    <m/>
  </r>
  <r>
    <x v="356"/>
    <x v="2255"/>
    <s v="18830-2"/>
    <n v="7"/>
    <n v="7"/>
    <x v="1613"/>
    <d v="2018-08-16T00:00:00"/>
    <n v="1"/>
    <n v="1"/>
    <m/>
  </r>
  <r>
    <x v="395"/>
    <x v="96"/>
    <s v="18985-1"/>
    <n v="25"/>
    <n v="25"/>
    <x v="1613"/>
    <d v="2018-08-14T00:00:00"/>
    <n v="1"/>
    <n v="1"/>
    <n v="7104"/>
  </r>
  <r>
    <x v="16"/>
    <x v="2820"/>
    <s v="18952-1"/>
    <n v="10"/>
    <n v="10"/>
    <x v="1614"/>
    <d v="2018-08-21T00:00:00"/>
    <n v="1"/>
    <n v="1"/>
    <m/>
  </r>
  <r>
    <x v="767"/>
    <x v="2889"/>
    <s v="18956-6"/>
    <n v="15"/>
    <n v="15"/>
    <x v="1614"/>
    <d v="2018-08-15T00:00:00"/>
    <n v="1"/>
    <n v="1"/>
    <m/>
  </r>
  <r>
    <x v="15"/>
    <x v="562"/>
    <s v="18637-1"/>
    <n v="5"/>
    <n v="5"/>
    <x v="1615"/>
    <d v="2018-08-16T00:00:00"/>
    <n v="1"/>
    <n v="1"/>
    <m/>
  </r>
  <r>
    <x v="15"/>
    <x v="562"/>
    <s v="18849-1"/>
    <n v="19"/>
    <n v="19"/>
    <x v="1615"/>
    <d v="2018-08-17T00:00:00"/>
    <n v="1"/>
    <n v="1"/>
    <m/>
  </r>
  <r>
    <x v="15"/>
    <x v="556"/>
    <s v="18838-1"/>
    <n v="12"/>
    <n v="12"/>
    <x v="1615"/>
    <d v="2018-08-17T00:00:00"/>
    <n v="1"/>
    <n v="1"/>
    <m/>
  </r>
  <r>
    <x v="53"/>
    <x v="1489"/>
    <s v="18948-3"/>
    <n v="50"/>
    <n v="50"/>
    <x v="1615"/>
    <d v="2018-08-17T00:00:00"/>
    <n v="1"/>
    <n v="1"/>
    <m/>
  </r>
  <r>
    <x v="598"/>
    <x v="2753"/>
    <s v="18895-3"/>
    <n v="300"/>
    <n v="300"/>
    <x v="1615"/>
    <d v="2018-08-13T00:00:00"/>
    <n v="1"/>
    <n v="0"/>
    <s v="Soft Date"/>
  </r>
  <r>
    <x v="210"/>
    <x v="2890"/>
    <s v="18993-1"/>
    <n v="30"/>
    <n v="30"/>
    <x v="1615"/>
    <d v="2018-08-20T00:00:00"/>
    <n v="1"/>
    <n v="1"/>
    <m/>
  </r>
  <r>
    <x v="550"/>
    <x v="2891"/>
    <s v="18993-3"/>
    <n v="24"/>
    <n v="24"/>
    <x v="1616"/>
    <d v="2018-08-21T00:00:00"/>
    <n v="1"/>
    <n v="1"/>
    <m/>
  </r>
  <r>
    <x v="450"/>
    <x v="2892"/>
    <s v="18989-3"/>
    <n v="5"/>
    <n v="5"/>
    <x v="1616"/>
    <d v="2018-08-18T00:00:00"/>
    <n v="1"/>
    <n v="1"/>
    <m/>
  </r>
  <r>
    <x v="53"/>
    <x v="215"/>
    <s v="18955-1"/>
    <n v="75"/>
    <n v="75"/>
    <x v="1616"/>
    <d v="2018-08-20T00:00:00"/>
    <n v="1"/>
    <n v="1"/>
    <m/>
  </r>
  <r>
    <x v="18"/>
    <x v="2893"/>
    <s v="18938-1"/>
    <n v="50"/>
    <n v="50"/>
    <x v="1616"/>
    <d v="2018-08-17T00:00:00"/>
    <n v="1"/>
    <n v="1"/>
    <m/>
  </r>
  <r>
    <x v="736"/>
    <x v="2689"/>
    <s v="18095-6"/>
    <n v="125"/>
    <n v="125"/>
    <x v="1616"/>
    <d v="2018-08-17T00:00:00"/>
    <n v="1"/>
    <n v="1"/>
    <m/>
  </r>
  <r>
    <x v="117"/>
    <x v="275"/>
    <s v="18965-1"/>
    <n v="500"/>
    <n v="500"/>
    <x v="1616"/>
    <d v="2018-08-17T00:00:00"/>
    <n v="1"/>
    <n v="1"/>
    <m/>
  </r>
  <r>
    <x v="53"/>
    <x v="2739"/>
    <s v="18726-4"/>
    <n v="50"/>
    <n v="50"/>
    <x v="1616"/>
    <d v="2018-08-20T00:00:00"/>
    <n v="1"/>
    <n v="1"/>
    <m/>
  </r>
  <r>
    <x v="55"/>
    <x v="471"/>
    <s v="18947-1"/>
    <n v="50"/>
    <n v="50"/>
    <x v="1616"/>
    <d v="2018-08-20T00:00:00"/>
    <n v="1"/>
    <n v="1"/>
    <m/>
  </r>
  <r>
    <x v="63"/>
    <x v="214"/>
    <s v="18948-1"/>
    <n v="10000"/>
    <n v="10080"/>
    <x v="1616"/>
    <d v="2018-08-21T00:00:00"/>
    <n v="1"/>
    <n v="1"/>
    <m/>
  </r>
  <r>
    <x v="658"/>
    <x v="92"/>
    <s v="18945-1"/>
    <n v="250"/>
    <n v="250"/>
    <x v="1616"/>
    <d v="2018-08-22T00:00:00"/>
    <n v="1"/>
    <n v="1"/>
    <m/>
  </r>
  <r>
    <x v="286"/>
    <x v="2866"/>
    <s v="18842-3"/>
    <n v="250"/>
    <n v="235"/>
    <x v="1616"/>
    <d v="2018-08-21T00:00:00"/>
    <n v="1"/>
    <n v="1"/>
    <s v="WE SHIP FIRST ARTICLE 15 PCS"/>
  </r>
  <r>
    <x v="286"/>
    <x v="2867"/>
    <s v="6"/>
    <n v="250"/>
    <n v="240"/>
    <x v="1616"/>
    <d v="2018-08-21T00:00:00"/>
    <n v="1"/>
    <n v="1"/>
    <s v="WE SHIP FIRST ARTICLE 10 PCS"/>
  </r>
  <r>
    <x v="291"/>
    <x v="89"/>
    <s v="18906-4"/>
    <n v="200"/>
    <n v="200"/>
    <x v="1616"/>
    <d v="2018-08-17T00:00:00"/>
    <n v="1"/>
    <n v="1"/>
    <s v="Date change sent to cust"/>
  </r>
  <r>
    <x v="8"/>
    <x v="658"/>
    <s v="18932-1"/>
    <n v="200"/>
    <n v="200"/>
    <x v="1617"/>
    <d v="2018-08-23T00:00:00"/>
    <n v="1"/>
    <n v="1"/>
    <m/>
  </r>
  <r>
    <x v="8"/>
    <x v="653"/>
    <s v="2"/>
    <n v="200"/>
    <n v="200"/>
    <x v="1617"/>
    <d v="2018-08-23T00:00:00"/>
    <n v="1"/>
    <n v="1"/>
    <m/>
  </r>
  <r>
    <x v="487"/>
    <x v="2692"/>
    <s v="19010-1"/>
    <n v="2"/>
    <n v="2"/>
    <x v="1617"/>
    <d v="2018-08-28T00:00:00"/>
    <n v="1"/>
    <n v="1"/>
    <m/>
  </r>
  <r>
    <x v="552"/>
    <x v="235"/>
    <s v="1939-1"/>
    <n v="2500"/>
    <n v="2500"/>
    <x v="1617"/>
    <d v="2018-08-20T00:00:00"/>
    <n v="1"/>
    <n v="1"/>
    <m/>
  </r>
  <r>
    <x v="758"/>
    <x v="2815"/>
    <s v="18910-3"/>
    <n v="100"/>
    <n v="100"/>
    <x v="1617"/>
    <d v="2018-08-20T00:00:00"/>
    <n v="1"/>
    <n v="1"/>
    <m/>
  </r>
  <r>
    <x v="551"/>
    <x v="2798"/>
    <s v="18908-1"/>
    <n v="50"/>
    <n v="50"/>
    <x v="1618"/>
    <d v="2018-08-09T00:00:00"/>
    <n v="1"/>
    <n v="0"/>
    <s v="Parts Supplied by Cust/ Date arbitrary"/>
  </r>
  <r>
    <x v="18"/>
    <x v="398"/>
    <s v="18975-1"/>
    <n v="25"/>
    <n v="25"/>
    <x v="1619"/>
    <d v="2018-08-23T00:00:00"/>
    <n v="1"/>
    <n v="1"/>
    <m/>
  </r>
  <r>
    <x v="18"/>
    <x v="2894"/>
    <s v="18970-1"/>
    <n v="100"/>
    <n v="100"/>
    <x v="1619"/>
    <d v="2018-08-23T00:00:00"/>
    <n v="1"/>
    <n v="1"/>
    <m/>
  </r>
  <r>
    <x v="18"/>
    <x v="2118"/>
    <s v="18963-1"/>
    <n v="500"/>
    <n v="500"/>
    <x v="1619"/>
    <d v="2018-08-24T00:00:00"/>
    <n v="1"/>
    <n v="1"/>
    <m/>
  </r>
  <r>
    <x v="53"/>
    <x v="1523"/>
    <s v="18960-1"/>
    <n v="50"/>
    <n v="50"/>
    <x v="1619"/>
    <d v="2018-08-23T00:00:00"/>
    <n v="1"/>
    <n v="1"/>
    <m/>
  </r>
  <r>
    <x v="47"/>
    <x v="1487"/>
    <s v="18959-1"/>
    <n v="20"/>
    <n v="20"/>
    <x v="1619"/>
    <d v="2018-08-23T00:00:00"/>
    <n v="1"/>
    <n v="1"/>
    <m/>
  </r>
  <r>
    <x v="15"/>
    <x v="435"/>
    <s v="18961-2"/>
    <n v="10"/>
    <n v="10"/>
    <x v="1619"/>
    <d v="2018-08-23T00:00:00"/>
    <n v="1"/>
    <n v="1"/>
    <m/>
  </r>
  <r>
    <x v="18"/>
    <x v="2895"/>
    <s v="18980-1"/>
    <n v="25"/>
    <n v="25"/>
    <x v="1620"/>
    <d v="2018-08-28T00:00:00"/>
    <n v="1"/>
    <n v="1"/>
    <m/>
  </r>
  <r>
    <x v="367"/>
    <x v="807"/>
    <s v="18738-1"/>
    <n v="10"/>
    <n v="10"/>
    <x v="1620"/>
    <d v="2018-08-27T00:00:00"/>
    <n v="1"/>
    <n v="1"/>
    <m/>
  </r>
  <r>
    <x v="49"/>
    <x v="1170"/>
    <s v="18928-1"/>
    <n v="5"/>
    <n v="5"/>
    <x v="1620"/>
    <d v="2018-08-27T00:00:00"/>
    <n v="1"/>
    <n v="1"/>
    <m/>
  </r>
  <r>
    <x v="328"/>
    <x v="2338"/>
    <s v="19004-1"/>
    <n v="5"/>
    <n v="5"/>
    <x v="1620"/>
    <d v="2018-08-27T00:00:00"/>
    <n v="1"/>
    <n v="1"/>
    <m/>
  </r>
  <r>
    <x v="697"/>
    <x v="2329"/>
    <s v="18986-1"/>
    <n v="2000"/>
    <n v="1997"/>
    <x v="1620"/>
    <d v="2018-08-27T00:00:00"/>
    <n v="1"/>
    <n v="1"/>
    <m/>
  </r>
  <r>
    <x v="697"/>
    <x v="2896"/>
    <s v="2"/>
    <n v="500"/>
    <n v="500"/>
    <x v="1620"/>
    <d v="2018-08-27T00:00:00"/>
    <n v="1"/>
    <n v="1"/>
    <m/>
  </r>
  <r>
    <x v="697"/>
    <x v="2330"/>
    <s v="3"/>
    <n v="500"/>
    <n v="500"/>
    <x v="1620"/>
    <d v="2018-08-27T00:00:00"/>
    <n v="1"/>
    <n v="1"/>
    <m/>
  </r>
  <r>
    <x v="487"/>
    <x v="2496"/>
    <s v="18900-3"/>
    <n v="50"/>
    <n v="50"/>
    <x v="1620"/>
    <d v="2018-08-16T00:00:00"/>
    <n v="0"/>
    <n v="0"/>
    <s v="Needed to redesign holes in PCB"/>
  </r>
  <r>
    <x v="90"/>
    <x v="1358"/>
    <s v="19026-1"/>
    <n v="500"/>
    <n v="500"/>
    <x v="1621"/>
    <d v="2018-09-04T00:00:00"/>
    <n v="1"/>
    <n v="1"/>
    <m/>
  </r>
  <r>
    <x v="90"/>
    <x v="229"/>
    <s v="18929-1"/>
    <n v="5000"/>
    <n v="5000"/>
    <x v="1621"/>
    <d v="2018-09-03T00:00:00"/>
    <n v="1"/>
    <n v="1"/>
    <m/>
  </r>
  <r>
    <x v="18"/>
    <x v="240"/>
    <s v="18949-1"/>
    <n v="250"/>
    <n v="250"/>
    <x v="1621"/>
    <d v="2018-08-27T00:00:00"/>
    <n v="1"/>
    <n v="1"/>
    <m/>
  </r>
  <r>
    <x v="90"/>
    <x v="1358"/>
    <s v="19026-1-2"/>
    <n v="1000"/>
    <n v="1000"/>
    <x v="1622"/>
    <d v="2018-08-29T00:00:00"/>
    <n v="1"/>
    <n v="1"/>
    <m/>
  </r>
  <r>
    <x v="49"/>
    <x v="1958"/>
    <s v="18968-1"/>
    <n v="2"/>
    <n v="2"/>
    <x v="1622"/>
    <d v="2018-08-31T00:00:00"/>
    <n v="1"/>
    <n v="1"/>
    <m/>
  </r>
  <r>
    <x v="49"/>
    <x v="1395"/>
    <s v="2"/>
    <n v="2"/>
    <n v="2"/>
    <x v="1622"/>
    <d v="2018-08-31T00:00:00"/>
    <n v="1"/>
    <n v="1"/>
    <m/>
  </r>
  <r>
    <x v="487"/>
    <x v="96"/>
    <s v="18922-1"/>
    <n v="27"/>
    <n v="27"/>
    <x v="1622"/>
    <d v="2018-08-28T00:00:00"/>
    <n v="1"/>
    <n v="1"/>
    <s v="6779ML"/>
  </r>
  <r>
    <x v="15"/>
    <x v="223"/>
    <s v="18996-1"/>
    <n v="5"/>
    <n v="5"/>
    <x v="1623"/>
    <d v="2018-09-04T00:00:00"/>
    <n v="1"/>
    <n v="1"/>
    <m/>
  </r>
  <r>
    <x v="13"/>
    <x v="547"/>
    <s v="18971-3"/>
    <n v="125"/>
    <n v="125"/>
    <x v="1623"/>
    <d v="2018-09-03T00:00:00"/>
    <n v="1"/>
    <n v="1"/>
    <m/>
  </r>
  <r>
    <x v="498"/>
    <x v="1945"/>
    <s v="18951-3"/>
    <n v="40"/>
    <n v="40"/>
    <x v="1623"/>
    <d v="2018-09-05T00:00:00"/>
    <n v="1"/>
    <n v="1"/>
    <m/>
  </r>
  <r>
    <x v="498"/>
    <x v="1252"/>
    <s v="6"/>
    <n v="5"/>
    <n v="5"/>
    <x v="1623"/>
    <d v="2018-09-05T00:00:00"/>
    <n v="1"/>
    <n v="1"/>
    <m/>
  </r>
  <r>
    <x v="498"/>
    <x v="1253"/>
    <s v="7"/>
    <n v="5"/>
    <n v="5"/>
    <x v="1623"/>
    <d v="2018-09-05T00:00:00"/>
    <n v="1"/>
    <n v="1"/>
    <m/>
  </r>
  <r>
    <x v="450"/>
    <x v="96"/>
    <s v="19054-1"/>
    <n v="1"/>
    <n v="1"/>
    <x v="1623"/>
    <d v="2018-09-05T00:00:00"/>
    <n v="1"/>
    <n v="1"/>
    <n v="8152"/>
  </r>
  <r>
    <x v="736"/>
    <x v="96"/>
    <s v="19049-1"/>
    <n v="1"/>
    <n v="1"/>
    <x v="1623"/>
    <d v="2018-09-04T00:00:00"/>
    <n v="1"/>
    <n v="1"/>
    <n v="8016"/>
  </r>
  <r>
    <x v="716"/>
    <x v="2872"/>
    <s v="18821-4"/>
    <n v="45"/>
    <n v="20"/>
    <x v="1623"/>
    <d v="2018-08-29T00:00:00"/>
    <n v="1"/>
    <n v="1"/>
    <m/>
  </r>
  <r>
    <x v="768"/>
    <x v="2897"/>
    <s v="18978-3"/>
    <n v="10"/>
    <n v="10"/>
    <x v="1624"/>
    <d v="2018-09-07T00:00:00"/>
    <n v="1"/>
    <n v="1"/>
    <m/>
  </r>
  <r>
    <x v="191"/>
    <x v="2898"/>
    <s v="18984-1"/>
    <n v="275"/>
    <n v="100"/>
    <x v="1624"/>
    <d v="2018-08-30T00:00:00"/>
    <n v="1"/>
    <n v="1"/>
    <m/>
  </r>
  <r>
    <x v="15"/>
    <x v="223"/>
    <s v="18881-1"/>
    <n v="25"/>
    <n v="25"/>
    <x v="1625"/>
    <d v="2018-08-31T00:00:00"/>
    <n v="1"/>
    <n v="1"/>
    <m/>
  </r>
  <r>
    <x v="105"/>
    <x v="1864"/>
    <s v="18973-1"/>
    <n v="2500"/>
    <n v="2500"/>
    <x v="1625"/>
    <d v="2018-08-31T00:00:00"/>
    <n v="1"/>
    <n v="1"/>
    <m/>
  </r>
  <r>
    <x v="367"/>
    <x v="2899"/>
    <s v="18410-5"/>
    <n v="10"/>
    <n v="10"/>
    <x v="1625"/>
    <d v="2018-09-04T00:00:00"/>
    <n v="1"/>
    <n v="1"/>
    <m/>
  </r>
  <r>
    <x v="63"/>
    <x v="214"/>
    <s v="19003-1"/>
    <n v="15000"/>
    <n v="15030"/>
    <x v="1625"/>
    <d v="2018-08-31T00:00:00"/>
    <n v="1"/>
    <n v="1"/>
    <m/>
  </r>
  <r>
    <x v="191"/>
    <x v="2859"/>
    <s v="18901-2"/>
    <n v="150"/>
    <n v="150"/>
    <x v="1625"/>
    <d v="2018-09-03T00:00:00"/>
    <n v="1"/>
    <n v="1"/>
    <m/>
  </r>
  <r>
    <x v="747"/>
    <x v="2900"/>
    <s v="18888-4"/>
    <n v="50"/>
    <n v="5"/>
    <x v="1625"/>
    <d v="2018-09-14T00:00:00"/>
    <n v="1"/>
    <n v="1"/>
    <m/>
  </r>
  <r>
    <x v="359"/>
    <x v="2166"/>
    <s v="18674-3"/>
    <n v="50"/>
    <n v="50"/>
    <x v="1625"/>
    <d v="2018-09-05T00:00:00"/>
    <n v="1"/>
    <n v="1"/>
    <m/>
  </r>
  <r>
    <x v="760"/>
    <x v="2832"/>
    <s v="19051-2"/>
    <n v="4"/>
    <n v="4"/>
    <x v="1626"/>
    <d v="2018-09-04T00:00:00"/>
    <n v="1"/>
    <n v="1"/>
    <m/>
  </r>
  <r>
    <x v="15"/>
    <x v="52"/>
    <s v="18912-1"/>
    <n v="5"/>
    <n v="5"/>
    <x v="1626"/>
    <d v="2018-09-04T00:00:00"/>
    <n v="1"/>
    <n v="1"/>
    <m/>
  </r>
  <r>
    <x v="18"/>
    <x v="1035"/>
    <s v="18953-1"/>
    <n v="500"/>
    <n v="500"/>
    <x v="1626"/>
    <d v="2018-09-06T00:00:00"/>
    <n v="1"/>
    <n v="1"/>
    <m/>
  </r>
  <r>
    <x v="97"/>
    <x v="221"/>
    <s v="19002-1"/>
    <n v="25"/>
    <n v="25"/>
    <x v="1626"/>
    <d v="2018-09-06T00:00:00"/>
    <n v="1"/>
    <n v="1"/>
    <m/>
  </r>
  <r>
    <x v="699"/>
    <x v="2695"/>
    <s v="18982-1"/>
    <n v="10000"/>
    <n v="10000"/>
    <x v="1626"/>
    <d v="2018-09-04T00:00:00"/>
    <n v="1"/>
    <n v="1"/>
    <m/>
  </r>
  <r>
    <x v="699"/>
    <x v="2592"/>
    <s v="2"/>
    <n v="10000"/>
    <n v="10000"/>
    <x v="1626"/>
    <d v="2018-09-04T00:00:00"/>
    <n v="1"/>
    <n v="1"/>
    <m/>
  </r>
  <r>
    <x v="770"/>
    <x v="2901"/>
    <s v="18921-3"/>
    <n v="1"/>
    <n v="2"/>
    <x v="1627"/>
    <d v="2018-09-08T00:00:00"/>
    <n v="1"/>
    <n v="1"/>
    <s v="DID NOT PAY ON TIME"/>
  </r>
  <r>
    <x v="15"/>
    <x v="556"/>
    <s v="18857-1"/>
    <n v="15"/>
    <n v="15"/>
    <x v="1627"/>
    <d v="2018-09-05T00:00:00"/>
    <n v="1"/>
    <n v="1"/>
    <m/>
  </r>
  <r>
    <x v="353"/>
    <x v="692"/>
    <s v="19077-1"/>
    <n v="1"/>
    <n v="1"/>
    <x v="1627"/>
    <d v="2018-09-06T00:00:00"/>
    <n v="1"/>
    <n v="1"/>
    <m/>
  </r>
  <r>
    <x v="90"/>
    <x v="970"/>
    <s v="19052-1"/>
    <n v="25"/>
    <n v="25"/>
    <x v="1627"/>
    <d v="2018-09-06T00:00:00"/>
    <n v="1"/>
    <n v="1"/>
    <m/>
  </r>
  <r>
    <x v="4"/>
    <x v="1778"/>
    <s v="19020-1"/>
    <n v="12"/>
    <n v="12"/>
    <x v="1627"/>
    <d v="2018-09-06T00:00:00"/>
    <n v="1"/>
    <n v="1"/>
    <m/>
  </r>
  <r>
    <x v="254"/>
    <x v="206"/>
    <s v="18744-1"/>
    <n v="500"/>
    <n v="500"/>
    <x v="1627"/>
    <d v="2018-09-17T00:00:00"/>
    <n v="1"/>
    <n v="1"/>
    <m/>
  </r>
  <r>
    <x v="169"/>
    <x v="2902"/>
    <s v="19006-1"/>
    <n v="50"/>
    <n v="50"/>
    <x v="1628"/>
    <d v="2018-09-07T00:00:00"/>
    <n v="1"/>
    <n v="1"/>
    <m/>
  </r>
  <r>
    <x v="552"/>
    <x v="235"/>
    <s v="18939-2"/>
    <n v="2500"/>
    <n v="2500"/>
    <x v="1628"/>
    <d v="2018-09-06T00:00:00"/>
    <n v="1"/>
    <n v="1"/>
    <m/>
  </r>
  <r>
    <x v="18"/>
    <x v="86"/>
    <s v="19001-1"/>
    <n v="50"/>
    <n v="50"/>
    <x v="1628"/>
    <d v="2018-09-10T00:00:00"/>
    <n v="1"/>
    <n v="1"/>
    <m/>
  </r>
  <r>
    <x v="15"/>
    <x v="223"/>
    <s v="18903-1"/>
    <n v="5"/>
    <n v="5"/>
    <x v="1628"/>
    <d v="2018-09-07T00:00:00"/>
    <n v="1"/>
    <n v="1"/>
    <m/>
  </r>
  <r>
    <x v="15"/>
    <x v="52"/>
    <s v="18903-2"/>
    <n v="5"/>
    <n v="5"/>
    <x v="1628"/>
    <d v="2018-09-07T00:00:00"/>
    <n v="1"/>
    <n v="1"/>
    <m/>
  </r>
  <r>
    <x v="53"/>
    <x v="928"/>
    <s v="18999-1"/>
    <n v="100"/>
    <n v="100"/>
    <x v="1628"/>
    <d v="2018-09-07T00:00:00"/>
    <n v="1"/>
    <n v="1"/>
    <m/>
  </r>
  <r>
    <x v="53"/>
    <x v="1806"/>
    <s v="19009-1"/>
    <n v="25"/>
    <n v="25"/>
    <x v="1628"/>
    <d v="2018-09-06T00:00:00"/>
    <n v="1"/>
    <n v="1"/>
    <m/>
  </r>
  <r>
    <x v="765"/>
    <x v="2903"/>
    <s v="18946-6"/>
    <n v="20"/>
    <n v="20"/>
    <x v="1628"/>
    <d v="2018-09-07T00:00:00"/>
    <n v="1"/>
    <n v="1"/>
    <m/>
  </r>
  <r>
    <x v="765"/>
    <x v="2904"/>
    <s v="3"/>
    <n v="20"/>
    <n v="20"/>
    <x v="1628"/>
    <d v="2018-09-07T00:00:00"/>
    <n v="1"/>
    <n v="1"/>
    <m/>
  </r>
  <r>
    <x v="7"/>
    <x v="9"/>
    <s v="18964-1"/>
    <n v="120"/>
    <n v="120"/>
    <x v="1628"/>
    <d v="2018-08-29T00:00:00"/>
    <n v="0"/>
    <n v="0"/>
    <s v="RICK DID NOT FOLLOW UP DUE DATE"/>
  </r>
  <r>
    <x v="598"/>
    <x v="2363"/>
    <s v="18933-3"/>
    <n v="300"/>
    <n v="300"/>
    <x v="1629"/>
    <d v="2018-08-30T00:00:00"/>
    <n v="1"/>
    <n v="0"/>
    <s v="Soft date / Clip Level Hit; Boards needed repair"/>
  </r>
  <r>
    <x v="13"/>
    <x v="2905"/>
    <s v="18987-3"/>
    <n v="25"/>
    <n v="2"/>
    <x v="1629"/>
    <d v="2018-09-03T00:00:00"/>
    <n v="1"/>
    <n v="0"/>
    <s v="PROGRAM PROBLEM"/>
  </r>
  <r>
    <x v="339"/>
    <x v="692"/>
    <s v="19086-1"/>
    <n v="8"/>
    <n v="8"/>
    <x v="1629"/>
    <d v="2018-09-07T00:00:00"/>
    <n v="1"/>
    <n v="1"/>
    <m/>
  </r>
  <r>
    <x v="329"/>
    <x v="1217"/>
    <s v="18925-2"/>
    <n v="150"/>
    <n v="50"/>
    <x v="1629"/>
    <d v="2018-09-10T00:00:00"/>
    <n v="1"/>
    <n v="1"/>
    <m/>
  </r>
  <r>
    <x v="692"/>
    <x v="96"/>
    <s v="19012-1"/>
    <n v="169"/>
    <n v="169"/>
    <x v="1629"/>
    <d v="2018-09-10T00:00:00"/>
    <n v="1"/>
    <n v="1"/>
    <m/>
  </r>
  <r>
    <x v="436"/>
    <x v="1208"/>
    <s v="19035-1"/>
    <n v="30"/>
    <n v="30"/>
    <x v="1630"/>
    <d v="2018-09-14T00:00:00"/>
    <n v="1"/>
    <n v="1"/>
    <m/>
  </r>
  <r>
    <x v="367"/>
    <x v="807"/>
    <s v="16048-1"/>
    <n v="20"/>
    <n v="20"/>
    <x v="1630"/>
    <d v="2018-09-17T00:00:00"/>
    <n v="1"/>
    <n v="1"/>
    <m/>
  </r>
  <r>
    <x v="8"/>
    <x v="2025"/>
    <s v="19005-1"/>
    <n v="25"/>
    <n v="25"/>
    <x v="1630"/>
    <d v="2018-09-13T00:00:00"/>
    <n v="1"/>
    <n v="1"/>
    <m/>
  </r>
  <r>
    <x v="18"/>
    <x v="711"/>
    <s v="19015-1"/>
    <n v="675"/>
    <n v="675"/>
    <x v="1630"/>
    <d v="2018-09-13T00:00:00"/>
    <n v="1"/>
    <n v="1"/>
    <m/>
  </r>
  <r>
    <x v="18"/>
    <x v="1416"/>
    <s v="19008-1"/>
    <n v="500"/>
    <n v="500"/>
    <x v="1630"/>
    <d v="2018-09-12T00:00:00"/>
    <n v="1"/>
    <n v="1"/>
    <m/>
  </r>
  <r>
    <x v="356"/>
    <x v="1396"/>
    <s v="18977-1"/>
    <n v="4"/>
    <n v="4"/>
    <x v="1630"/>
    <d v="2018-09-17T00:00:00"/>
    <n v="1"/>
    <n v="1"/>
    <m/>
  </r>
  <r>
    <x v="63"/>
    <x v="602"/>
    <s v="19017-1"/>
    <n v="125"/>
    <n v="125"/>
    <x v="1630"/>
    <d v="2018-09-13T00:00:00"/>
    <n v="1"/>
    <n v="1"/>
    <m/>
  </r>
  <r>
    <x v="708"/>
    <x v="2728"/>
    <s v="18579-3"/>
    <n v="50"/>
    <n v="7"/>
    <x v="1630"/>
    <d v="2018-09-20T00:00:00"/>
    <n v="1"/>
    <n v="1"/>
    <m/>
  </r>
  <r>
    <x v="329"/>
    <x v="1217"/>
    <s v="18925-2"/>
    <n v="150"/>
    <n v="100"/>
    <x v="1630"/>
    <d v="2018-09-10T00:00:00"/>
    <n v="1"/>
    <n v="1"/>
    <m/>
  </r>
  <r>
    <x v="702"/>
    <x v="2567"/>
    <s v="18872-2"/>
    <n v="8"/>
    <n v="8"/>
    <x v="1630"/>
    <d v="2018-10-08T00:00:00"/>
    <n v="1"/>
    <n v="1"/>
    <m/>
  </r>
  <r>
    <x v="359"/>
    <x v="508"/>
    <s v="19078-1"/>
    <n v="29"/>
    <n v="29"/>
    <x v="1631"/>
    <d v="2018-09-14T00:00:00"/>
    <n v="1"/>
    <n v="1"/>
    <m/>
  </r>
  <r>
    <x v="140"/>
    <x v="347"/>
    <s v="18995-2"/>
    <n v="500"/>
    <n v="500"/>
    <x v="1631"/>
    <d v="2018-09-10T00:00:00"/>
    <n v="1"/>
    <n v="1"/>
    <m/>
  </r>
  <r>
    <x v="699"/>
    <x v="2639"/>
    <s v="19029-1"/>
    <n v="5000"/>
    <n v="5000"/>
    <x v="1632"/>
    <d v="2018-09-17T00:00:00"/>
    <n v="1"/>
    <n v="1"/>
    <m/>
  </r>
  <r>
    <x v="100"/>
    <x v="750"/>
    <s v="18994-1"/>
    <n v="250"/>
    <n v="250"/>
    <x v="1632"/>
    <d v="2018-09-12T00:00:00"/>
    <n v="1"/>
    <n v="1"/>
    <m/>
  </r>
  <r>
    <x v="18"/>
    <x v="677"/>
    <s v="19025-1"/>
    <n v="100"/>
    <n v="100"/>
    <x v="1632"/>
    <d v="2018-09-18T00:00:00"/>
    <n v="1"/>
    <n v="1"/>
    <m/>
  </r>
  <r>
    <x v="15"/>
    <x v="64"/>
    <s v="19041-1"/>
    <n v="20"/>
    <n v="20"/>
    <x v="1632"/>
    <d v="2018-09-13T00:00:00"/>
    <n v="1"/>
    <n v="1"/>
    <m/>
  </r>
  <r>
    <x v="770"/>
    <x v="2901"/>
    <s v="18921-4"/>
    <n v="50"/>
    <n v="48"/>
    <x v="1632"/>
    <d v="2018-09-12T00:00:00"/>
    <n v="1"/>
    <n v="1"/>
    <m/>
  </r>
  <r>
    <x v="598"/>
    <x v="2678"/>
    <s v="18936-3"/>
    <n v="350"/>
    <n v="350"/>
    <x v="1632"/>
    <d v="2018-08-31T00:00:00"/>
    <n v="1"/>
    <n v="0"/>
    <m/>
  </r>
  <r>
    <x v="195"/>
    <x v="627"/>
    <s v="19016-1"/>
    <n v="50"/>
    <n v="50"/>
    <x v="1632"/>
    <d v="2018-09-12T00:00:00"/>
    <n v="1"/>
    <n v="1"/>
    <m/>
  </r>
  <r>
    <x v="15"/>
    <x v="182"/>
    <s v="18976-1"/>
    <n v="5"/>
    <n v="5"/>
    <x v="1633"/>
    <d v="2018-09-17T00:00:00"/>
    <n v="1"/>
    <n v="1"/>
    <m/>
  </r>
  <r>
    <x v="90"/>
    <x v="204"/>
    <s v="19045-1"/>
    <n v="145"/>
    <n v="145"/>
    <x v="1634"/>
    <d v="2018-09-24T00:00:00"/>
    <n v="1"/>
    <n v="1"/>
    <m/>
  </r>
  <r>
    <x v="615"/>
    <x v="256"/>
    <s v="18990-3"/>
    <n v="400"/>
    <n v="400"/>
    <x v="1634"/>
    <d v="2018-09-19T00:00:00"/>
    <n v="1"/>
    <n v="1"/>
    <m/>
  </r>
  <r>
    <x v="615"/>
    <x v="547"/>
    <s v="18990-4"/>
    <n v="400"/>
    <n v="400"/>
    <x v="1634"/>
    <d v="2018-09-19T00:00:00"/>
    <n v="1"/>
    <n v="1"/>
    <m/>
  </r>
  <r>
    <x v="771"/>
    <x v="2906"/>
    <s v="19069-3"/>
    <n v="5"/>
    <n v="5"/>
    <x v="1634"/>
    <d v="2018-09-18T00:00:00"/>
    <n v="1"/>
    <n v="1"/>
    <m/>
  </r>
  <r>
    <x v="760"/>
    <x v="2907"/>
    <s v="19087-3"/>
    <n v="10"/>
    <n v="10"/>
    <x v="1635"/>
    <d v="2018-09-18T00:00:00"/>
    <n v="1"/>
    <n v="1"/>
    <m/>
  </r>
  <r>
    <x v="772"/>
    <x v="1541"/>
    <s v="18981-3"/>
    <n v="250"/>
    <n v="250"/>
    <x v="1635"/>
    <d v="2018-09-18T00:00:00"/>
    <n v="1"/>
    <n v="1"/>
    <m/>
  </r>
  <r>
    <x v="749"/>
    <x v="2001"/>
    <s v="18961-3"/>
    <n v="5"/>
    <n v="5"/>
    <x v="1635"/>
    <d v="2018-09-18T00:00:00"/>
    <n v="1"/>
    <n v="1"/>
    <m/>
  </r>
  <r>
    <x v="771"/>
    <x v="2908"/>
    <s v="19069-6"/>
    <n v="5"/>
    <n v="5"/>
    <x v="1635"/>
    <d v="2018-09-18T00:00:00"/>
    <n v="1"/>
    <n v="1"/>
    <m/>
  </r>
  <r>
    <x v="18"/>
    <x v="194"/>
    <s v="19043-2"/>
    <n v="25"/>
    <n v="25"/>
    <x v="1636"/>
    <d v="2018-09-21T00:00:00"/>
    <n v="1"/>
    <n v="1"/>
    <m/>
  </r>
  <r>
    <x v="18"/>
    <x v="279"/>
    <s v="1"/>
    <n v="100"/>
    <n v="100"/>
    <x v="1636"/>
    <d v="2018-09-21T00:00:00"/>
    <n v="1"/>
    <n v="1"/>
    <m/>
  </r>
  <r>
    <x v="63"/>
    <x v="649"/>
    <s v="19039-1"/>
    <n v="1200"/>
    <n v="1200"/>
    <x v="1636"/>
    <d v="2018-09-24T00:00:00"/>
    <n v="1"/>
    <n v="1"/>
    <m/>
  </r>
  <r>
    <x v="63"/>
    <x v="565"/>
    <s v="19038-1"/>
    <n v="1000"/>
    <n v="1000"/>
    <x v="1636"/>
    <d v="2018-09-24T00:00:00"/>
    <n v="1"/>
    <n v="1"/>
    <m/>
  </r>
  <r>
    <x v="55"/>
    <x v="346"/>
    <s v="19033-1"/>
    <n v="100"/>
    <n v="100"/>
    <x v="1636"/>
    <d v="2018-09-19T00:00:00"/>
    <n v="1"/>
    <n v="1"/>
    <m/>
  </r>
  <r>
    <x v="430"/>
    <x v="2909"/>
    <s v="19042-3"/>
    <n v="10"/>
    <n v="10"/>
    <x v="1636"/>
    <d v="2018-09-17T00:00:00"/>
    <n v="1"/>
    <n v="1"/>
    <m/>
  </r>
  <r>
    <x v="53"/>
    <x v="2739"/>
    <s v="18726-5"/>
    <n v="50"/>
    <n v="50"/>
    <x v="1637"/>
    <d v="2018-09-24T00:00:00"/>
    <n v="1"/>
    <n v="1"/>
    <m/>
  </r>
  <r>
    <x v="430"/>
    <x v="1245"/>
    <s v="19013-6"/>
    <n v="30"/>
    <n v="30"/>
    <x v="1637"/>
    <d v="2018-09-19T00:00:00"/>
    <n v="1"/>
    <n v="1"/>
    <m/>
  </r>
  <r>
    <x v="358"/>
    <x v="1341"/>
    <s v="19080-1"/>
    <n v="100"/>
    <n v="100"/>
    <x v="1637"/>
    <d v="2018-09-26T00:00:00"/>
    <n v="1"/>
    <n v="1"/>
    <m/>
  </r>
  <r>
    <x v="765"/>
    <x v="2910"/>
    <s v="19106-1"/>
    <n v="23"/>
    <n v="23"/>
    <x v="1637"/>
    <d v="2018-09-20T00:00:00"/>
    <n v="1"/>
    <n v="1"/>
    <m/>
  </r>
  <r>
    <x v="716"/>
    <x v="2872"/>
    <s v="18821-4"/>
    <n v="40"/>
    <n v="24"/>
    <x v="1637"/>
    <d v="2018-08-19T00:00:00"/>
    <n v="1"/>
    <n v="0"/>
    <m/>
  </r>
  <r>
    <x v="747"/>
    <x v="2900"/>
    <s v="18888-4"/>
    <n v="50"/>
    <n v="42"/>
    <x v="1637"/>
    <d v="2018-09-22T00:00:00"/>
    <n v="1"/>
    <n v="1"/>
    <m/>
  </r>
  <r>
    <x v="708"/>
    <x v="2728"/>
    <s v="19070-1"/>
    <n v="38"/>
    <n v="37"/>
    <x v="1638"/>
    <d v="2018-09-22T00:00:00"/>
    <n v="1"/>
    <n v="1"/>
    <m/>
  </r>
  <r>
    <x v="430"/>
    <x v="1246"/>
    <s v="19013-3"/>
    <n v="40"/>
    <n v="40"/>
    <x v="1638"/>
    <d v="2018-09-19T00:00:00"/>
    <n v="1"/>
    <n v="0"/>
    <m/>
  </r>
  <r>
    <x v="437"/>
    <x v="1689"/>
    <s v="19032-3"/>
    <n v="10"/>
    <n v="10"/>
    <x v="1638"/>
    <d v="2018-09-25T00:00:00"/>
    <n v="1"/>
    <n v="1"/>
    <m/>
  </r>
  <r>
    <x v="437"/>
    <x v="2911"/>
    <s v="6"/>
    <n v="25"/>
    <n v="25"/>
    <x v="1638"/>
    <d v="2018-09-02T00:00:00"/>
    <n v="1"/>
    <n v="1"/>
    <m/>
  </r>
  <r>
    <x v="339"/>
    <x v="692"/>
    <s v="19122-1"/>
    <n v="4"/>
    <n v="4"/>
    <x v="1639"/>
    <d v="2018-09-25T00:00:00"/>
    <n v="1"/>
    <n v="1"/>
    <m/>
  </r>
  <r>
    <x v="396"/>
    <x v="1293"/>
    <s v="19056-1"/>
    <n v="900"/>
    <n v="900"/>
    <x v="1639"/>
    <d v="2018-09-23T00:00:00"/>
    <n v="1"/>
    <n v="1"/>
    <m/>
  </r>
  <r>
    <x v="773"/>
    <x v="2700"/>
    <s v="19044-2"/>
    <n v="120"/>
    <n v="120"/>
    <x v="1639"/>
    <d v="2018-09-21T00:00:00"/>
    <n v="1"/>
    <n v="1"/>
    <m/>
  </r>
  <r>
    <x v="291"/>
    <x v="2486"/>
    <s v="19022-1"/>
    <n v="50"/>
    <n v="50"/>
    <x v="1639"/>
    <d v="2018-09-21T00:00:00"/>
    <n v="1"/>
    <n v="1"/>
    <m/>
  </r>
  <r>
    <x v="39"/>
    <x v="692"/>
    <s v="19130-1"/>
    <n v="16"/>
    <n v="10"/>
    <x v="1639"/>
    <d v="2018-10-01T00:00:00"/>
    <n v="1"/>
    <n v="1"/>
    <m/>
  </r>
  <r>
    <x v="328"/>
    <x v="2338"/>
    <s v="19094-1"/>
    <n v="5"/>
    <n v="5"/>
    <x v="1640"/>
    <d v="2018-09-24T00:00:00"/>
    <n v="1"/>
    <n v="1"/>
    <m/>
  </r>
  <r>
    <x v="598"/>
    <x v="2753"/>
    <s v="19046-1"/>
    <n v="299"/>
    <n v="299"/>
    <x v="1640"/>
    <d v="2018-09-26T00:00:00"/>
    <n v="1"/>
    <n v="1"/>
    <m/>
  </r>
  <r>
    <x v="772"/>
    <x v="2057"/>
    <s v="18803-1-3"/>
    <n v="1000"/>
    <n v="500"/>
    <x v="1641"/>
    <d v="2018-09-28T00:00:00"/>
    <n v="1"/>
    <n v="1"/>
    <m/>
  </r>
  <r>
    <x v="576"/>
    <x v="2352"/>
    <s v="19037-1"/>
    <n v="50"/>
    <n v="50"/>
    <x v="1642"/>
    <d v="2018-09-27T00:00:00"/>
    <n v="1"/>
    <n v="1"/>
    <m/>
  </r>
  <r>
    <x v="62"/>
    <x v="1690"/>
    <s v="19067-1"/>
    <n v="100"/>
    <n v="100"/>
    <x v="1642"/>
    <d v="2018-09-26T00:00:00"/>
    <n v="1"/>
    <n v="1"/>
    <m/>
  </r>
  <r>
    <x v="677"/>
    <x v="848"/>
    <s v="18854-1"/>
    <n v="37"/>
    <n v="37"/>
    <x v="1642"/>
    <d v="2018-09-26T00:00:00"/>
    <n v="1"/>
    <n v="1"/>
    <m/>
  </r>
  <r>
    <x v="210"/>
    <x v="692"/>
    <s v="19123-1"/>
    <n v="37"/>
    <n v="37"/>
    <x v="1642"/>
    <d v="2018-09-26T00:00:00"/>
    <n v="1"/>
    <n v="1"/>
    <m/>
  </r>
  <r>
    <x v="8"/>
    <x v="2025"/>
    <s v="19073-1"/>
    <n v="25"/>
    <n v="25"/>
    <x v="1643"/>
    <d v="2018-09-26T00:00:00"/>
    <n v="1"/>
    <n v="1"/>
    <m/>
  </r>
  <r>
    <x v="47"/>
    <x v="2912"/>
    <s v="19081-1"/>
    <n v="20"/>
    <n v="20"/>
    <x v="1642"/>
    <d v="2018-09-26T00:00:00"/>
    <n v="1"/>
    <n v="1"/>
    <m/>
  </r>
  <r>
    <x v="16"/>
    <x v="2053"/>
    <s v="19065-1"/>
    <n v="16"/>
    <n v="16"/>
    <x v="1642"/>
    <d v="2018-09-26T00:00:00"/>
    <n v="1"/>
    <n v="1"/>
    <m/>
  </r>
  <r>
    <x v="29"/>
    <x v="2913"/>
    <s v="19083-1"/>
    <n v="56"/>
    <n v="56"/>
    <x v="1642"/>
    <d v="2018-09-27T00:00:00"/>
    <n v="1"/>
    <n v="1"/>
    <m/>
  </r>
  <r>
    <x v="328"/>
    <x v="2914"/>
    <s v="19100-3"/>
    <n v="6"/>
    <n v="6"/>
    <x v="1642"/>
    <d v="2018-10-02T00:00:00"/>
    <n v="1"/>
    <n v="1"/>
    <m/>
  </r>
  <r>
    <x v="728"/>
    <x v="2915"/>
    <s v="19024-3"/>
    <n v="3"/>
    <n v="3"/>
    <x v="1642"/>
    <d v="2018-09-17T00:00:00"/>
    <n v="1"/>
    <n v="1"/>
    <s v="SOFT DATE"/>
  </r>
  <r>
    <x v="758"/>
    <x v="96"/>
    <s v="19099-1"/>
    <n v="78"/>
    <n v="78"/>
    <x v="1642"/>
    <d v="2018-09-26T00:00:00"/>
    <n v="1"/>
    <n v="1"/>
    <n v="8095"/>
  </r>
  <r>
    <x v="7"/>
    <x v="592"/>
    <s v="19062-1"/>
    <n v="50"/>
    <n v="50"/>
    <x v="1644"/>
    <d v="2018-09-27T00:00:00"/>
    <n v="1"/>
    <n v="1"/>
    <m/>
  </r>
  <r>
    <x v="140"/>
    <x v="347"/>
    <s v="19068-1"/>
    <n v="480"/>
    <n v="480"/>
    <x v="1644"/>
    <d v="2018-09-28T00:00:00"/>
    <n v="1"/>
    <n v="1"/>
    <m/>
  </r>
  <r>
    <x v="140"/>
    <x v="347"/>
    <s v="2"/>
    <n v="40"/>
    <n v="40"/>
    <x v="1644"/>
    <d v="2018-09-28T00:00:00"/>
    <n v="1"/>
    <n v="1"/>
    <m/>
  </r>
  <r>
    <x v="367"/>
    <x v="807"/>
    <s v="19120-1"/>
    <n v="20"/>
    <n v="20"/>
    <x v="1644"/>
    <d v="2018-09-27T00:00:00"/>
    <n v="1"/>
    <n v="1"/>
    <m/>
  </r>
  <r>
    <x v="49"/>
    <x v="1170"/>
    <s v="19000-1"/>
    <n v="10"/>
    <n v="10"/>
    <x v="1644"/>
    <d v="2018-10-03T00:00:00"/>
    <n v="1"/>
    <n v="1"/>
    <m/>
  </r>
  <r>
    <x v="53"/>
    <x v="2916"/>
    <s v="19059-3"/>
    <n v="75"/>
    <n v="75"/>
    <x v="1644"/>
    <d v="2018-09-25T00:00:00"/>
    <n v="1"/>
    <n v="0"/>
    <m/>
  </r>
  <r>
    <x v="551"/>
    <x v="2527"/>
    <s v="19053-3"/>
    <n v="71"/>
    <n v="71"/>
    <x v="1644"/>
    <d v="2018-09-28T00:00:00"/>
    <n v="1"/>
    <n v="1"/>
    <m/>
  </r>
  <r>
    <x v="742"/>
    <x v="2762"/>
    <s v="19040-2"/>
    <n v="250"/>
    <n v="250"/>
    <x v="1644"/>
    <d v="2018-10-05T00:00:00"/>
    <n v="1"/>
    <n v="1"/>
    <m/>
  </r>
  <r>
    <x v="742"/>
    <x v="2751"/>
    <s v="4"/>
    <n v="250"/>
    <n v="250"/>
    <x v="1644"/>
    <d v="2018-10-05T00:00:00"/>
    <n v="1"/>
    <n v="1"/>
    <m/>
  </r>
  <r>
    <x v="742"/>
    <x v="2763"/>
    <s v="6"/>
    <n v="2500"/>
    <n v="2500"/>
    <x v="1644"/>
    <d v="2018-10-05T00:00:00"/>
    <n v="1"/>
    <n v="1"/>
    <m/>
  </r>
  <r>
    <x v="742"/>
    <x v="2731"/>
    <s v="8"/>
    <n v="2500"/>
    <n v="2500"/>
    <x v="1644"/>
    <d v="2018-10-05T00:00:00"/>
    <n v="1"/>
    <n v="1"/>
    <m/>
  </r>
  <r>
    <x v="750"/>
    <x v="106"/>
    <s v="19074-3"/>
    <n v="25"/>
    <n v="25"/>
    <x v="1644"/>
    <d v="2018-10-02T00:00:00"/>
    <n v="1"/>
    <n v="1"/>
    <m/>
  </r>
  <r>
    <x v="15"/>
    <x v="562"/>
    <s v="18976-2"/>
    <n v="5"/>
    <n v="5"/>
    <x v="1645"/>
    <d v="2018-10-01T00:00:00"/>
    <n v="1"/>
    <n v="1"/>
    <m/>
  </r>
  <r>
    <x v="329"/>
    <x v="1217"/>
    <s v="18935-1"/>
    <n v="150"/>
    <n v="150"/>
    <x v="1645"/>
    <d v="2018-10-01T00:00:00"/>
    <n v="1"/>
    <n v="1"/>
    <m/>
  </r>
  <r>
    <x v="191"/>
    <x v="2898"/>
    <s v="18984-1"/>
    <n v="275"/>
    <n v="45"/>
    <x v="1645"/>
    <d v="2018-10-01T00:00:00"/>
    <n v="1"/>
    <n v="1"/>
    <m/>
  </r>
  <r>
    <x v="774"/>
    <x v="2047"/>
    <s v="19057-9"/>
    <n v="40"/>
    <n v="40"/>
    <x v="1646"/>
    <d v="2018-10-05T00:00:00"/>
    <n v="1"/>
    <n v="1"/>
    <m/>
  </r>
  <r>
    <x v="18"/>
    <x v="480"/>
    <s v="19084-1"/>
    <n v="25"/>
    <n v="25"/>
    <x v="1646"/>
    <d v="2018-10-03T00:00:00"/>
    <n v="1"/>
    <n v="1"/>
    <m/>
  </r>
  <r>
    <x v="15"/>
    <x v="33"/>
    <s v="19096-5"/>
    <n v="10"/>
    <n v="10"/>
    <x v="1646"/>
    <d v="2018-10-03T00:00:00"/>
    <n v="1"/>
    <n v="1"/>
    <m/>
  </r>
  <r>
    <x v="740"/>
    <x v="2478"/>
    <s v="19070-3"/>
    <n v="200"/>
    <n v="200"/>
    <x v="1646"/>
    <d v="2018-10-01T00:00:00"/>
    <n v="1"/>
    <n v="1"/>
    <m/>
  </r>
  <r>
    <x v="740"/>
    <x v="2533"/>
    <s v="6"/>
    <n v="200"/>
    <n v="200"/>
    <x v="1646"/>
    <d v="2018-10-01T00:00:00"/>
    <n v="1"/>
    <n v="1"/>
    <m/>
  </r>
  <r>
    <x v="13"/>
    <x v="2917"/>
    <s v="18987-3"/>
    <n v="25"/>
    <n v="23"/>
    <x v="1646"/>
    <d v="2018-10-03T00:00:00"/>
    <n v="1"/>
    <n v="1"/>
    <s v="WE SHIP 2 ASSY FOR FIRST ARTICLE "/>
  </r>
  <r>
    <x v="286"/>
    <x v="2918"/>
    <s v="19085-5"/>
    <n v="5"/>
    <n v="5"/>
    <x v="1647"/>
    <d v="2018-10-03T00:00:00"/>
    <n v="1"/>
    <n v="1"/>
    <m/>
  </r>
  <r>
    <x v="487"/>
    <x v="2692"/>
    <s v="19036-3"/>
    <n v="100"/>
    <n v="100"/>
    <x v="1647"/>
    <d v="2018-09-26T00:00:00"/>
    <n v="1"/>
    <n v="0"/>
    <m/>
  </r>
  <r>
    <x v="775"/>
    <x v="2919"/>
    <s v="19107-3"/>
    <n v="10"/>
    <n v="10"/>
    <x v="1648"/>
    <d v="2018-10-04T00:00:00"/>
    <n v="1"/>
    <n v="1"/>
    <m/>
  </r>
  <r>
    <x v="53"/>
    <x v="2920"/>
    <s v="19058-3"/>
    <n v="50"/>
    <n v="50"/>
    <x v="1648"/>
    <d v="2018-10-04T00:00:00"/>
    <n v="1"/>
    <n v="1"/>
    <m/>
  </r>
  <r>
    <x v="395"/>
    <x v="1477"/>
    <s v="19027-3"/>
    <n v="25"/>
    <n v="25"/>
    <x v="1648"/>
    <d v="2018-10-04T00:00:00"/>
    <n v="1"/>
    <n v="1"/>
    <m/>
  </r>
  <r>
    <x v="690"/>
    <x v="2533"/>
    <s v="19058-3"/>
    <n v="100"/>
    <n v="100"/>
    <x v="1649"/>
    <d v="2018-10-18T00:00:00"/>
    <n v="1"/>
    <n v="1"/>
    <m/>
  </r>
  <r>
    <x v="15"/>
    <x v="562"/>
    <s v="18972-1"/>
    <n v="5"/>
    <n v="5"/>
    <x v="1650"/>
    <d v="2018-10-18T00:00:00"/>
    <n v="1"/>
    <n v="1"/>
    <m/>
  </r>
  <r>
    <x v="47"/>
    <x v="1117"/>
    <s v="19102-1"/>
    <n v="20"/>
    <n v="20"/>
    <x v="1650"/>
    <d v="2018-10-09T00:00:00"/>
    <n v="1"/>
    <n v="1"/>
    <m/>
  </r>
  <r>
    <x v="552"/>
    <x v="235"/>
    <s v="18939-3"/>
    <n v="2500"/>
    <n v="2500"/>
    <x v="1650"/>
    <d v="2018-10-09T00:00:00"/>
    <n v="1"/>
    <n v="1"/>
    <m/>
  </r>
  <r>
    <x v="47"/>
    <x v="1498"/>
    <s v="19091-1"/>
    <n v="10"/>
    <n v="10"/>
    <x v="1650"/>
    <d v="2018-10-08T00:00:00"/>
    <n v="1"/>
    <n v="1"/>
    <m/>
  </r>
  <r>
    <x v="487"/>
    <x v="2846"/>
    <s v="19089-3"/>
    <n v="100"/>
    <n v="100"/>
    <x v="1651"/>
    <d v="2018-10-10T00:00:00"/>
    <n v="1"/>
    <n v="1"/>
    <m/>
  </r>
  <r>
    <x v="487"/>
    <x v="2458"/>
    <s v="19089-4"/>
    <n v="25"/>
    <n v="25"/>
    <x v="1651"/>
    <d v="2018-10-10T00:00:00"/>
    <n v="1"/>
    <n v="1"/>
    <m/>
  </r>
  <r>
    <x v="576"/>
    <x v="2573"/>
    <s v="19066-3"/>
    <n v="25"/>
    <n v="25"/>
    <x v="1651"/>
    <d v="2018-10-11T00:00:00"/>
    <n v="1"/>
    <n v="1"/>
    <m/>
  </r>
  <r>
    <x v="395"/>
    <x v="1477"/>
    <s v="19028-1"/>
    <n v="25"/>
    <n v="25"/>
    <x v="1651"/>
    <d v="2018-10-10T00:00:00"/>
    <n v="1"/>
    <n v="1"/>
    <m/>
  </r>
  <r>
    <x v="410"/>
    <x v="288"/>
    <s v="19092-1"/>
    <n v="50"/>
    <n v="50"/>
    <x v="1651"/>
    <d v="2018-10-10T00:00:00"/>
    <n v="1"/>
    <n v="1"/>
    <m/>
  </r>
  <r>
    <x v="29"/>
    <x v="746"/>
    <s v="19093-1"/>
    <n v="25"/>
    <n v="25"/>
    <x v="1651"/>
    <d v="2018-10-10T00:00:00"/>
    <n v="1"/>
    <n v="1"/>
    <m/>
  </r>
  <r>
    <x v="740"/>
    <x v="2921"/>
    <s v="19095-3"/>
    <n v="100"/>
    <n v="100"/>
    <x v="1652"/>
    <d v="2018-10-12T00:00:00"/>
    <n v="1"/>
    <n v="1"/>
    <m/>
  </r>
  <r>
    <x v="13"/>
    <x v="2583"/>
    <s v="18858-4"/>
    <n v="50"/>
    <n v="50"/>
    <x v="1652"/>
    <d v="2018-10-10T00:00:00"/>
    <n v="1"/>
    <n v="1"/>
    <m/>
  </r>
  <r>
    <x v="699"/>
    <x v="2592"/>
    <s v="19103-1"/>
    <n v="10000"/>
    <n v="10000"/>
    <x v="1652"/>
    <d v="2018-10-12T00:00:00"/>
    <n v="1"/>
    <n v="1"/>
    <m/>
  </r>
  <r>
    <x v="699"/>
    <x v="2695"/>
    <s v="2"/>
    <n v="10000"/>
    <n v="10000"/>
    <x v="1652"/>
    <d v="2018-10-12T00:00:00"/>
    <n v="1"/>
    <n v="1"/>
    <m/>
  </r>
  <r>
    <x v="15"/>
    <x v="562"/>
    <s v="19086-3"/>
    <n v="5"/>
    <n v="5"/>
    <x v="1652"/>
    <d v="2018-10-10T00:00:00"/>
    <n v="1"/>
    <n v="1"/>
    <m/>
  </r>
  <r>
    <x v="15"/>
    <x v="33"/>
    <s v="16"/>
    <n v="10"/>
    <n v="10"/>
    <x v="1652"/>
    <d v="2018-10-11T00:00:00"/>
    <n v="1"/>
    <n v="1"/>
    <m/>
  </r>
  <r>
    <x v="736"/>
    <x v="2689"/>
    <s v="18937-1"/>
    <n v="250"/>
    <n v="250"/>
    <x v="1652"/>
    <d v="2018-10-11T00:00:00"/>
    <n v="1"/>
    <n v="1"/>
    <m/>
  </r>
  <r>
    <x v="716"/>
    <x v="2922"/>
    <s v="19159-2"/>
    <n v="1"/>
    <n v="1"/>
    <x v="1652"/>
    <d v="2018-10-08T00:00:00"/>
    <n v="1"/>
    <n v="1"/>
    <m/>
  </r>
  <r>
    <x v="15"/>
    <x v="223"/>
    <s v="19096-2"/>
    <n v="5"/>
    <n v="5"/>
    <x v="1653"/>
    <d v="2018-10-11T00:00:00"/>
    <n v="1"/>
    <n v="1"/>
    <m/>
  </r>
  <r>
    <x v="15"/>
    <x v="57"/>
    <s v="19019-2"/>
    <n v="25"/>
    <n v="25"/>
    <x v="1654"/>
    <d v="2018-10-15T00:00:00"/>
    <n v="1"/>
    <n v="1"/>
    <m/>
  </r>
  <r>
    <x v="776"/>
    <x v="276"/>
    <s v="19131-1"/>
    <n v="50"/>
    <n v="50"/>
    <x v="1654"/>
    <d v="2018-10-15T00:00:00"/>
    <n v="1"/>
    <n v="1"/>
    <m/>
  </r>
  <r>
    <x v="105"/>
    <x v="1864"/>
    <s v="18973-2"/>
    <n v="2500"/>
    <n v="2500"/>
    <x v="1654"/>
    <d v="2018-10-15T00:00:00"/>
    <n v="1"/>
    <n v="1"/>
    <m/>
  </r>
  <r>
    <x v="18"/>
    <x v="48"/>
    <s v="19112-1"/>
    <n v="200"/>
    <n v="201"/>
    <x v="1654"/>
    <d v="2018-10-16T00:00:00"/>
    <n v="1"/>
    <n v="1"/>
    <m/>
  </r>
  <r>
    <x v="63"/>
    <x v="214"/>
    <s v="19118-1"/>
    <n v="10000"/>
    <n v="10061"/>
    <x v="1654"/>
    <d v="2018-10-17T00:00:00"/>
    <n v="1"/>
    <n v="1"/>
    <m/>
  </r>
  <r>
    <x v="63"/>
    <x v="332"/>
    <s v="19117-1"/>
    <n v="6000"/>
    <n v="5094"/>
    <x v="1654"/>
    <d v="2018-10-17T00:00:00"/>
    <n v="1"/>
    <n v="1"/>
    <m/>
  </r>
  <r>
    <x v="29"/>
    <x v="1266"/>
    <s v="19110-1"/>
    <n v="260"/>
    <n v="264"/>
    <x v="1654"/>
    <d v="2018-10-16T00:00:00"/>
    <n v="1"/>
    <n v="1"/>
    <m/>
  </r>
  <r>
    <x v="49"/>
    <x v="1420"/>
    <s v="19072-3"/>
    <n v="10"/>
    <n v="10"/>
    <x v="1654"/>
    <d v="2018-10-18T00:00:00"/>
    <n v="1"/>
    <n v="1"/>
    <m/>
  </r>
  <r>
    <x v="775"/>
    <x v="2923"/>
    <s v="19129-3"/>
    <n v="10"/>
    <n v="10"/>
    <x v="1654"/>
    <d v="2018-10-15T00:00:00"/>
    <n v="1"/>
    <n v="1"/>
    <m/>
  </r>
  <r>
    <x v="15"/>
    <x v="858"/>
    <s v="19061-1"/>
    <n v="26"/>
    <n v="26"/>
    <x v="1654"/>
    <d v="2018-10-15T00:00:00"/>
    <n v="1"/>
    <n v="1"/>
    <m/>
  </r>
  <r>
    <x v="4"/>
    <x v="2924"/>
    <s v="19108-1"/>
    <n v="200"/>
    <n v="225"/>
    <x v="1654"/>
    <d v="2018-10-18T00:00:00"/>
    <n v="1"/>
    <n v="1"/>
    <m/>
  </r>
  <r>
    <x v="775"/>
    <x v="2925"/>
    <s v="19137-3"/>
    <n v="10"/>
    <n v="10"/>
    <x v="1654"/>
    <d v="2018-10-15T00:00:00"/>
    <n v="1"/>
    <n v="1"/>
    <s v="ELECTIC WAS OUT 2DAYS"/>
  </r>
  <r>
    <x v="729"/>
    <x v="2926"/>
    <s v="19082"/>
    <n v="100"/>
    <n v="50"/>
    <x v="1654"/>
    <d v="2018-10-15T00:00:00"/>
    <n v="1"/>
    <n v="1"/>
    <s v="ELECTIC WAS OUT 2DAYS"/>
  </r>
  <r>
    <x v="15"/>
    <x v="223"/>
    <s v="19034-1"/>
    <n v="5"/>
    <n v="5"/>
    <x v="1655"/>
    <d v="2018-10-16T00:00:00"/>
    <n v="1"/>
    <n v="1"/>
    <m/>
  </r>
  <r>
    <x v="15"/>
    <x v="182"/>
    <s v="19060-1"/>
    <n v="5"/>
    <n v="5"/>
    <x v="1655"/>
    <d v="2018-10-18T00:00:00"/>
    <n v="1"/>
    <n v="1"/>
    <m/>
  </r>
  <r>
    <x v="55"/>
    <x v="2226"/>
    <s v="19124-1"/>
    <n v="25"/>
    <n v="25"/>
    <x v="1655"/>
    <d v="2018-10-16T00:00:00"/>
    <n v="1"/>
    <n v="1"/>
    <m/>
  </r>
  <r>
    <x v="47"/>
    <x v="2706"/>
    <s v="19119-1"/>
    <n v="10"/>
    <n v="10"/>
    <x v="1655"/>
    <d v="2018-10-17T00:00:00"/>
    <n v="1"/>
    <n v="1"/>
    <m/>
  </r>
  <r>
    <x v="677"/>
    <x v="350"/>
    <s v="19115-2"/>
    <n v="9"/>
    <n v="9"/>
    <x v="1655"/>
    <d v="2018-10-17T00:00:00"/>
    <n v="1"/>
    <n v="1"/>
    <m/>
  </r>
  <r>
    <x v="677"/>
    <x v="2927"/>
    <s v="1"/>
    <n v="10"/>
    <n v="10"/>
    <x v="1655"/>
    <d v="2018-10-17T00:00:00"/>
    <n v="1"/>
    <n v="1"/>
    <m/>
  </r>
  <r>
    <x v="739"/>
    <x v="2784"/>
    <s v="19126-1"/>
    <n v="50"/>
    <n v="50"/>
    <x v="1655"/>
    <d v="2018-10-18T00:00:00"/>
    <n v="1"/>
    <n v="1"/>
    <m/>
  </r>
  <r>
    <x v="18"/>
    <x v="354"/>
    <s v="19104-1"/>
    <n v="25"/>
    <n v="25"/>
    <x v="1655"/>
    <d v="2018-10-16T00:00:00"/>
    <n v="1"/>
    <n v="1"/>
    <m/>
  </r>
  <r>
    <x v="8"/>
    <x v="69"/>
    <s v="19133-1"/>
    <n v="300"/>
    <n v="300"/>
    <x v="1655"/>
    <d v="2018-10-17T00:00:00"/>
    <n v="1"/>
    <n v="1"/>
    <m/>
  </r>
  <r>
    <x v="15"/>
    <x v="435"/>
    <s v="19141-1"/>
    <n v="10"/>
    <n v="10"/>
    <x v="1655"/>
    <d v="2018-10-22T00:00:00"/>
    <n v="1"/>
    <n v="1"/>
    <m/>
  </r>
  <r>
    <x v="775"/>
    <x v="2879"/>
    <s v="19128-3"/>
    <n v="10"/>
    <n v="10"/>
    <x v="1655"/>
    <d v="2018-10-16T00:00:00"/>
    <n v="1"/>
    <n v="1"/>
    <s v="CUSTOMER REPLY LAITE"/>
  </r>
  <r>
    <x v="215"/>
    <x v="715"/>
    <s v="19097-3"/>
    <n v="6"/>
    <n v="6"/>
    <x v="1655"/>
    <d v="2018-10-18T00:00:00"/>
    <n v="1"/>
    <n v="1"/>
    <m/>
  </r>
  <r>
    <x v="747"/>
    <x v="2900"/>
    <s v="1888-5"/>
    <n v="50"/>
    <n v="23"/>
    <x v="1655"/>
    <d v="2018-10-16T00:00:00"/>
    <n v="1"/>
    <n v="1"/>
    <s v="CUSTOMER TEST FIX NEDD TO SEND BACK FOR REPAIR"/>
  </r>
  <r>
    <x v="286"/>
    <x v="2918"/>
    <s v="19181-3"/>
    <n v="50"/>
    <n v="50"/>
    <x v="1656"/>
    <d v="2018-10-22T00:00:00"/>
    <n v="1"/>
    <n v="1"/>
    <m/>
  </r>
  <r>
    <x v="90"/>
    <x v="2158"/>
    <s v="19125-1"/>
    <n v="25"/>
    <n v="25"/>
    <x v="1656"/>
    <d v="2018-10-19T00:00:00"/>
    <n v="1"/>
    <n v="1"/>
    <m/>
  </r>
  <r>
    <x v="29"/>
    <x v="2928"/>
    <s v="19127-1"/>
    <n v="5"/>
    <n v="5"/>
    <x v="1656"/>
    <d v="2018-10-19T00:00:00"/>
    <n v="1"/>
    <n v="1"/>
    <m/>
  </r>
  <r>
    <x v="18"/>
    <x v="1035"/>
    <s v="19155-1"/>
    <n v="500"/>
    <n v="500"/>
    <x v="1656"/>
    <d v="2018-10-23T00:00:00"/>
    <n v="1"/>
    <n v="1"/>
    <m/>
  </r>
  <r>
    <x v="18"/>
    <x v="720"/>
    <s v="19143-1"/>
    <n v="25"/>
    <n v="25"/>
    <x v="1656"/>
    <d v="2018-10-24T00:00:00"/>
    <n v="1"/>
    <n v="1"/>
    <m/>
  </r>
  <r>
    <x v="18"/>
    <x v="86"/>
    <s v="19139-1"/>
    <n v="50"/>
    <n v="50"/>
    <x v="1656"/>
    <d v="2018-10-19T00:00:00"/>
    <n v="1"/>
    <n v="1"/>
    <m/>
  </r>
  <r>
    <x v="210"/>
    <x v="2829"/>
    <s v="19111-2"/>
    <n v="1296"/>
    <n v="1400"/>
    <x v="1656"/>
    <d v="2018-10-17T00:00:00"/>
    <n v="1"/>
    <n v="1"/>
    <m/>
  </r>
  <r>
    <x v="33"/>
    <x v="1893"/>
    <s v="19142-1"/>
    <n v="300"/>
    <n v="300"/>
    <x v="1657"/>
    <d v="2018-10-22T00:00:00"/>
    <n v="1"/>
    <n v="1"/>
    <m/>
  </r>
  <r>
    <x v="33"/>
    <x v="2240"/>
    <s v="2"/>
    <n v="150"/>
    <n v="150"/>
    <x v="1657"/>
    <d v="2018-10-22T00:00:00"/>
    <n v="1"/>
    <n v="1"/>
    <m/>
  </r>
  <r>
    <x v="33"/>
    <x v="2240"/>
    <s v="3"/>
    <n v="150"/>
    <n v="150"/>
    <x v="1657"/>
    <d v="2018-10-22T00:00:00"/>
    <n v="1"/>
    <n v="1"/>
    <m/>
  </r>
  <r>
    <x v="325"/>
    <x v="1632"/>
    <s v="19138-1"/>
    <n v="25"/>
    <n v="25"/>
    <x v="1657"/>
    <d v="2018-10-22T00:00:00"/>
    <n v="1"/>
    <n v="1"/>
    <m/>
  </r>
  <r>
    <x v="243"/>
    <x v="839"/>
    <s v="19152-1"/>
    <n v="200"/>
    <n v="200"/>
    <x v="1657"/>
    <d v="2018-10-20T00:00:00"/>
    <n v="1"/>
    <n v="1"/>
    <m/>
  </r>
  <r>
    <x v="736"/>
    <x v="2792"/>
    <s v="18522-3"/>
    <n v="39"/>
    <n v="39"/>
    <x v="1657"/>
    <d v="2018-10-15T00:00:00"/>
    <n v="1"/>
    <n v="0"/>
    <m/>
  </r>
  <r>
    <x v="777"/>
    <x v="2929"/>
    <s v="19114-3"/>
    <n v="10"/>
    <n v="10"/>
    <x v="1657"/>
    <d v="2018-10-22T00:00:00"/>
    <n v="1"/>
    <n v="1"/>
    <m/>
  </r>
  <r>
    <x v="18"/>
    <x v="2930"/>
    <s v="19156-2"/>
    <n v="25"/>
    <n v="23"/>
    <x v="1657"/>
    <d v="2018-10-19T00:00:00"/>
    <n v="1"/>
    <n v="1"/>
    <m/>
  </r>
  <r>
    <x v="716"/>
    <x v="2922"/>
    <s v="19159-3"/>
    <n v="24"/>
    <n v="2"/>
    <x v="1657"/>
    <d v="2018-10-23T00:00:00"/>
    <n v="1"/>
    <n v="1"/>
    <m/>
  </r>
  <r>
    <x v="365"/>
    <x v="1362"/>
    <s v="19030-3"/>
    <n v="1300"/>
    <n v="500"/>
    <x v="1657"/>
    <d v="2018-10-02T00:00:00"/>
    <n v="1"/>
    <n v="0"/>
    <m/>
  </r>
  <r>
    <x v="365"/>
    <x v="1362"/>
    <s v="19030-3"/>
    <n v="1300"/>
    <n v="787"/>
    <x v="1658"/>
    <d v="2018-10-02T00:00:00"/>
    <n v="1"/>
    <n v="0"/>
    <m/>
  </r>
  <r>
    <x v="760"/>
    <x v="2931"/>
    <s v="191951"/>
    <n v="10"/>
    <n v="10"/>
    <x v="1658"/>
    <d v="2018-10-22T00:00:00"/>
    <n v="1"/>
    <n v="1"/>
    <m/>
  </r>
  <r>
    <x v="760"/>
    <x v="2932"/>
    <s v="19180-3"/>
    <n v="5"/>
    <n v="5"/>
    <x v="1658"/>
    <d v="2018-10-20T00:00:00"/>
    <n v="1"/>
    <n v="1"/>
    <m/>
  </r>
  <r>
    <x v="15"/>
    <x v="562"/>
    <s v="19061-3"/>
    <n v="20"/>
    <n v="20"/>
    <x v="1658"/>
    <d v="2018-10-19T00:00:00"/>
    <n v="1"/>
    <n v="1"/>
    <m/>
  </r>
  <r>
    <x v="778"/>
    <x v="1499"/>
    <s v="19150-1"/>
    <n v="75"/>
    <n v="75"/>
    <x v="1659"/>
    <d v="2018-10-23T00:00:00"/>
    <n v="1"/>
    <n v="1"/>
    <m/>
  </r>
  <r>
    <x v="778"/>
    <x v="989"/>
    <s v="2"/>
    <n v="75"/>
    <n v="75"/>
    <x v="1659"/>
    <d v="2018-10-23T00:00:00"/>
    <n v="1"/>
    <n v="1"/>
    <m/>
  </r>
  <r>
    <x v="15"/>
    <x v="556"/>
    <s v="19061-2"/>
    <n v="12"/>
    <n v="12"/>
    <x v="1659"/>
    <d v="2018-10-22T00:00:00"/>
    <n v="1"/>
    <n v="1"/>
    <m/>
  </r>
  <r>
    <x v="15"/>
    <x v="182"/>
    <s v="19019-1"/>
    <n v="5"/>
    <n v="5"/>
    <x v="1659"/>
    <d v="2018-10-22T00:00:00"/>
    <n v="1"/>
    <n v="1"/>
    <m/>
  </r>
  <r>
    <x v="16"/>
    <x v="2933"/>
    <s v="19157-1"/>
    <n v="2"/>
    <n v="2"/>
    <x v="1659"/>
    <d v="2018-10-23T00:00:00"/>
    <n v="1"/>
    <n v="1"/>
    <m/>
  </r>
  <r>
    <x v="708"/>
    <x v="842"/>
    <s v="18663-4"/>
    <n v="100"/>
    <n v="100"/>
    <x v="1659"/>
    <d v="2018-10-29T00:00:00"/>
    <n v="1"/>
    <n v="1"/>
    <m/>
  </r>
  <r>
    <x v="6"/>
    <x v="311"/>
    <s v="19146-1"/>
    <n v="50"/>
    <n v="50"/>
    <x v="1659"/>
    <d v="2018-10-24T00:00:00"/>
    <n v="1"/>
    <n v="1"/>
    <m/>
  </r>
  <r>
    <x v="15"/>
    <x v="2934"/>
    <s v="19151-3"/>
    <n v="3"/>
    <n v="3"/>
    <x v="1659"/>
    <d v="2018-10-22T00:00:00"/>
    <n v="1"/>
    <n v="1"/>
    <m/>
  </r>
  <r>
    <x v="530"/>
    <x v="2511"/>
    <s v="19048-3"/>
    <n v="10"/>
    <n v="10"/>
    <x v="1659"/>
    <d v="2018-10-22T00:00:00"/>
    <n v="1"/>
    <n v="1"/>
    <s v="CUSTOMER PARTS CAME LATE"/>
  </r>
  <r>
    <x v="88"/>
    <x v="2280"/>
    <s v="19121-3"/>
    <n v="214"/>
    <n v="214"/>
    <x v="1659"/>
    <d v="2018-10-26T00:00:00"/>
    <n v="1"/>
    <n v="1"/>
    <m/>
  </r>
  <r>
    <x v="716"/>
    <x v="2922"/>
    <s v="19159-3"/>
    <n v="24"/>
    <n v="12"/>
    <x v="1659"/>
    <d v="2018-10-23T00:00:00"/>
    <n v="1"/>
    <n v="1"/>
    <s v="NO SILICONE THIS 12 ASSY"/>
  </r>
  <r>
    <x v="95"/>
    <x v="110"/>
    <s v="18660-4"/>
    <n v="125"/>
    <n v="125"/>
    <x v="1660"/>
    <d v="2018-10-30T00:00:00"/>
    <n v="1"/>
    <n v="1"/>
    <m/>
  </r>
  <r>
    <x v="658"/>
    <x v="307"/>
    <s v="18862-2"/>
    <n v="250"/>
    <n v="250"/>
    <x v="1660"/>
    <d v="2018-10-23T00:00:00"/>
    <n v="1"/>
    <n v="1"/>
    <m/>
  </r>
  <r>
    <x v="15"/>
    <x v="52"/>
    <s v="19096-7"/>
    <n v="5"/>
    <n v="5"/>
    <x v="1660"/>
    <d v="2018-10-25T00:00:00"/>
    <n v="1"/>
    <n v="1"/>
    <m/>
  </r>
  <r>
    <x v="15"/>
    <x v="562"/>
    <s v="19007-1"/>
    <n v="7"/>
    <n v="7"/>
    <x v="1660"/>
    <d v="2018-10-23T00:00:00"/>
    <n v="1"/>
    <n v="1"/>
    <m/>
  </r>
  <r>
    <x v="779"/>
    <x v="2935"/>
    <s v="19191-1"/>
    <n v="5"/>
    <n v="5"/>
    <x v="1661"/>
    <d v="2018-10-29T00:00:00"/>
    <n v="1"/>
    <n v="1"/>
    <m/>
  </r>
  <r>
    <x v="708"/>
    <x v="2728"/>
    <s v="19070-1"/>
    <n v="38"/>
    <n v="1"/>
    <x v="1661"/>
    <d v="2018-10-29T00:00:00"/>
    <n v="1"/>
    <n v="1"/>
    <s v="WE ALL READY SHIP 37 ASSY"/>
  </r>
  <r>
    <x v="15"/>
    <x v="913"/>
    <s v="18889-3"/>
    <n v="11"/>
    <n v="11"/>
    <x v="1661"/>
    <d v="2018-09-14T00:00:00"/>
    <n v="1"/>
    <n v="0"/>
    <s v="LABLE CAME LATE"/>
  </r>
  <r>
    <x v="716"/>
    <x v="2922"/>
    <s v="19159-3"/>
    <n v="24"/>
    <n v="9"/>
    <x v="1661"/>
    <d v="2018-10-24T00:00:00"/>
    <n v="1"/>
    <n v="1"/>
    <s v="WE ALL READY SHIP 15 ASSY"/>
  </r>
  <r>
    <x v="708"/>
    <x v="2728"/>
    <s v="18580-1"/>
    <n v="50"/>
    <n v="15"/>
    <x v="1661"/>
    <d v="2018-10-30T00:00:00"/>
    <n v="1"/>
    <n v="1"/>
    <s v="CUSTOMER CHANGE REV 9.2B"/>
  </r>
  <r>
    <x v="15"/>
    <x v="57"/>
    <s v="19079-1"/>
    <n v="25"/>
    <n v="25"/>
    <x v="1662"/>
    <d v="2018-10-25T00:00:00"/>
    <n v="1"/>
    <n v="1"/>
    <m/>
  </r>
  <r>
    <x v="576"/>
    <x v="2699"/>
    <s v="19132-3"/>
    <n v="50"/>
    <n v="50"/>
    <x v="1662"/>
    <d v="2018-10-25T00:00:00"/>
    <n v="1"/>
    <n v="1"/>
    <m/>
  </r>
  <r>
    <x v="23"/>
    <x v="60"/>
    <s v="19109-3"/>
    <n v="5"/>
    <n v="5"/>
    <x v="1662"/>
    <d v="2018-10-26T00:00:00"/>
    <n v="1"/>
    <n v="1"/>
    <m/>
  </r>
  <r>
    <x v="775"/>
    <x v="2936"/>
    <s v="19166-3"/>
    <n v="30"/>
    <n v="30"/>
    <x v="1662"/>
    <d v="2018-10-25T00:00:00"/>
    <n v="1"/>
    <n v="1"/>
    <m/>
  </r>
  <r>
    <x v="356"/>
    <x v="2937"/>
    <s v="19136-2"/>
    <n v="3"/>
    <n v="1"/>
    <x v="1662"/>
    <d v="2018-11-01T00:00:00"/>
    <n v="1"/>
    <n v="1"/>
    <s v="Wire thickness question."/>
  </r>
  <r>
    <x v="763"/>
    <x v="2938"/>
    <s v="2"/>
    <n v="2"/>
    <n v="2"/>
    <x v="1662"/>
    <d v="2018-10-25T00:00:00"/>
    <n v="1"/>
    <n v="1"/>
    <m/>
  </r>
  <r>
    <x v="365"/>
    <x v="1823"/>
    <s v="19057-6"/>
    <n v="390"/>
    <n v="390"/>
    <x v="1662"/>
    <d v="2018-10-05T00:00:00"/>
    <n v="1"/>
    <n v="0"/>
    <m/>
  </r>
  <r>
    <x v="436"/>
    <x v="394"/>
    <s v="19144-1"/>
    <n v="5"/>
    <n v="5"/>
    <x v="1663"/>
    <d v="2018-11-02T00:00:00"/>
    <n v="1"/>
    <n v="1"/>
    <m/>
  </r>
  <r>
    <x v="436"/>
    <x v="1208"/>
    <s v="19090-1"/>
    <n v="90"/>
    <n v="90"/>
    <x v="1663"/>
    <d v="2018-11-02T00:00:00"/>
    <n v="1"/>
    <n v="1"/>
    <m/>
  </r>
  <r>
    <x v="90"/>
    <x v="200"/>
    <s v="19149-1"/>
    <n v="100"/>
    <n v="100"/>
    <x v="1663"/>
    <d v="2018-11-02T00:00:00"/>
    <n v="1"/>
    <n v="1"/>
    <m/>
  </r>
  <r>
    <x v="90"/>
    <x v="2939"/>
    <s v="18347--2"/>
    <n v="400"/>
    <n v="400"/>
    <x v="1663"/>
    <d v="2018-11-02T00:00:00"/>
    <n v="1"/>
    <n v="1"/>
    <m/>
  </r>
  <r>
    <x v="15"/>
    <x v="913"/>
    <s v="18979-3"/>
    <n v="70"/>
    <n v="70"/>
    <x v="1663"/>
    <d v="2018-10-26T00:00:00"/>
    <n v="1"/>
    <n v="1"/>
    <m/>
  </r>
  <r>
    <x v="494"/>
    <x v="1974"/>
    <s v="19135-3"/>
    <n v="10"/>
    <n v="10"/>
    <x v="1663"/>
    <d v="2018-10-26T00:00:00"/>
    <n v="1"/>
    <n v="1"/>
    <m/>
  </r>
  <r>
    <x v="328"/>
    <x v="2940"/>
    <s v="19171-3"/>
    <n v="75"/>
    <n v="75"/>
    <x v="1663"/>
    <d v="2018-10-26T00:00:00"/>
    <n v="1"/>
    <n v="1"/>
    <m/>
  </r>
  <r>
    <x v="95"/>
    <x v="2941"/>
    <s v="19165-3"/>
    <n v="1"/>
    <n v="1"/>
    <x v="1664"/>
    <d v="2018-11-03T00:00:00"/>
    <n v="1"/>
    <n v="1"/>
    <m/>
  </r>
  <r>
    <x v="329"/>
    <x v="1217"/>
    <s v="19153-2"/>
    <n v="150"/>
    <n v="150"/>
    <x v="1664"/>
    <d v="2018-10-29T00:00:00"/>
    <n v="1"/>
    <n v="1"/>
    <m/>
  </r>
  <r>
    <x v="775"/>
    <x v="96"/>
    <s v="19230-1"/>
    <n v="9"/>
    <n v="9"/>
    <x v="1664"/>
    <d v="2018-10-31T00:00:00"/>
    <n v="1"/>
    <n v="1"/>
    <n v="8138"/>
  </r>
  <r>
    <x v="4"/>
    <x v="6"/>
    <s v="19164-1"/>
    <n v="100"/>
    <n v="105"/>
    <x v="1664"/>
    <d v="2018-10-30T00:00:00"/>
    <n v="1"/>
    <n v="1"/>
    <m/>
  </r>
  <r>
    <x v="15"/>
    <x v="913"/>
    <s v="19064-3"/>
    <n v="10"/>
    <n v="10"/>
    <x v="1665"/>
    <d v="2018-11-14T00:00:00"/>
    <n v="1"/>
    <n v="1"/>
    <m/>
  </r>
  <r>
    <x v="191"/>
    <x v="2859"/>
    <s v="18901-4"/>
    <n v="150"/>
    <n v="150"/>
    <x v="1665"/>
    <d v="2018-11-02T00:00:00"/>
    <n v="1"/>
    <n v="1"/>
    <m/>
  </r>
  <r>
    <x v="29"/>
    <x v="2942"/>
    <s v="19168-1"/>
    <n v="20"/>
    <n v="20"/>
    <x v="1665"/>
    <d v="2018-10-31T00:00:00"/>
    <n v="1"/>
    <n v="1"/>
    <m/>
  </r>
  <r>
    <x v="187"/>
    <x v="857"/>
    <s v="19047-3"/>
    <n v="250"/>
    <n v="250"/>
    <x v="1665"/>
    <d v="2018-11-10T00:00:00"/>
    <n v="1"/>
    <n v="1"/>
    <m/>
  </r>
  <r>
    <x v="88"/>
    <x v="2510"/>
    <s v="19121-9"/>
    <n v="202"/>
    <n v="202"/>
    <x v="1665"/>
    <d v="2018-10-30T00:00:00"/>
    <n v="1"/>
    <n v="1"/>
    <m/>
  </r>
  <r>
    <x v="758"/>
    <x v="2943"/>
    <s v="19193-3"/>
    <n v="10"/>
    <n v="10"/>
    <x v="1665"/>
    <d v="2018-11-02T00:00:00"/>
    <n v="1"/>
    <n v="1"/>
    <m/>
  </r>
  <r>
    <x v="140"/>
    <x v="347"/>
    <s v="19163-2"/>
    <n v="500"/>
    <n v="500"/>
    <x v="1666"/>
    <d v="2018-10-31T00:00:00"/>
    <n v="1"/>
    <n v="1"/>
    <m/>
  </r>
  <r>
    <x v="90"/>
    <x v="229"/>
    <s v="18929-2"/>
    <n v="5000"/>
    <n v="5000"/>
    <x v="1666"/>
    <d v="2018-11-01T00:00:00"/>
    <n v="1"/>
    <n v="1"/>
    <m/>
  </r>
  <r>
    <x v="243"/>
    <x v="839"/>
    <s v="19152-2"/>
    <n v="1000"/>
    <n v="1000"/>
    <x v="1666"/>
    <d v="2018-10-31T00:00:00"/>
    <n v="1"/>
    <n v="1"/>
    <m/>
  </r>
  <r>
    <x v="772"/>
    <x v="1541"/>
    <s v="19814-4"/>
    <n v="250"/>
    <n v="250"/>
    <x v="1666"/>
    <d v="2018-10-15T00:00:00"/>
    <n v="1"/>
    <n v="0"/>
    <m/>
  </r>
  <r>
    <x v="708"/>
    <x v="2728"/>
    <s v="18580-1-1"/>
    <n v="50"/>
    <n v="20"/>
    <x v="1666"/>
    <d v="2018-10-31T00:00:00"/>
    <n v="1"/>
    <n v="1"/>
    <m/>
  </r>
  <r>
    <x v="88"/>
    <x v="2508"/>
    <s v="19121-12"/>
    <n v="204"/>
    <n v="204"/>
    <x v="1666"/>
    <d v="2018-10-31T00:00:00"/>
    <n v="1"/>
    <n v="1"/>
    <m/>
  </r>
  <r>
    <x v="53"/>
    <x v="928"/>
    <s v="19177-1"/>
    <n v="100"/>
    <n v="100"/>
    <x v="1667"/>
    <d v="2018-11-05T00:00:00"/>
    <n v="1"/>
    <n v="1"/>
    <m/>
  </r>
  <r>
    <x v="53"/>
    <x v="215"/>
    <s v="101973-1"/>
    <n v="75"/>
    <n v="75"/>
    <x v="1667"/>
    <d v="2018-11-02T00:00:00"/>
    <n v="1"/>
    <n v="1"/>
    <m/>
  </r>
  <r>
    <x v="286"/>
    <x v="2918"/>
    <s v="19201-3"/>
    <n v="195"/>
    <n v="195"/>
    <x v="1668"/>
    <d v="2018-11-02T00:00:00"/>
    <n v="1"/>
    <n v="1"/>
    <m/>
  </r>
  <r>
    <x v="15"/>
    <x v="33"/>
    <s v="19182-4"/>
    <n v="10"/>
    <n v="10"/>
    <x v="1668"/>
    <d v="2018-11-02T00:00:00"/>
    <n v="1"/>
    <n v="1"/>
    <m/>
  </r>
  <r>
    <x v="409"/>
    <x v="2319"/>
    <s v="19098-3"/>
    <n v="50"/>
    <n v="50"/>
    <x v="1668"/>
    <d v="2018-11-01T00:00:00"/>
    <n v="1"/>
    <n v="0"/>
    <s v="Parts not ordered on time"/>
  </r>
  <r>
    <x v="100"/>
    <x v="2384"/>
    <s v="19174-1"/>
    <n v="500"/>
    <n v="500"/>
    <x v="1669"/>
    <d v="2018-11-07T00:00:00"/>
    <n v="1"/>
    <n v="1"/>
    <m/>
  </r>
  <r>
    <x v="356"/>
    <x v="2944"/>
    <s v="19136-2"/>
    <n v="3"/>
    <n v="2"/>
    <x v="1669"/>
    <d v="2018-11-07T00:00:00"/>
    <n v="1"/>
    <n v="1"/>
    <s v="FIRST ARTICLE WE SEND 1 ASSY"/>
  </r>
  <r>
    <x v="46"/>
    <x v="544"/>
    <s v="19187-2"/>
    <n v="100"/>
    <n v="100"/>
    <x v="1669"/>
    <d v="2018-11-06T00:00:00"/>
    <n v="1"/>
    <n v="1"/>
    <m/>
  </r>
  <r>
    <x v="116"/>
    <x v="376"/>
    <s v="19196-1"/>
    <n v="250"/>
    <n v="250"/>
    <x v="1669"/>
    <d v="2018-11-06T00:00:00"/>
    <n v="1"/>
    <n v="1"/>
    <m/>
  </r>
  <r>
    <x v="365"/>
    <x v="2152"/>
    <s v="19057-3"/>
    <n v="100"/>
    <n v="2"/>
    <x v="1669"/>
    <d v="2018-11-06T00:00:00"/>
    <n v="1"/>
    <n v="1"/>
    <s v="WE ALL READY SHIP 98 ASSY"/>
  </r>
  <r>
    <x v="708"/>
    <x v="2728"/>
    <s v="18580-1"/>
    <n v="50"/>
    <n v="12"/>
    <x v="1669"/>
    <d v="2018-11-16T00:00:00"/>
    <n v="1"/>
    <n v="1"/>
    <m/>
  </r>
  <r>
    <x v="747"/>
    <x v="2900"/>
    <s v="18888-5"/>
    <n v="50"/>
    <n v="27"/>
    <x v="1669"/>
    <d v="2018-11-06T00:00:00"/>
    <n v="1"/>
    <n v="1"/>
    <s v="WE ALL REDY SHIP 23 ASSY"/>
  </r>
  <r>
    <x v="13"/>
    <x v="2917"/>
    <s v="18987-4"/>
    <n v="75"/>
    <n v="73"/>
    <x v="1669"/>
    <d v="2018-11-06T00:00:00"/>
    <n v="1"/>
    <n v="1"/>
    <s v="WE ALL REDY SHIP 2 ASSY"/>
  </r>
  <r>
    <x v="551"/>
    <x v="2831"/>
    <s v="19154-3"/>
    <n v="35"/>
    <n v="35"/>
    <x v="1669"/>
    <d v="2018-11-06T00:00:00"/>
    <n v="1"/>
    <n v="1"/>
    <m/>
  </r>
  <r>
    <x v="328"/>
    <x v="2945"/>
    <s v="19233-3"/>
    <n v="15"/>
    <n v="15"/>
    <x v="1670"/>
    <d v="2018-11-06T00:00:00"/>
    <n v="1"/>
    <n v="1"/>
    <m/>
  </r>
  <r>
    <x v="15"/>
    <x v="562"/>
    <s v="19096-4"/>
    <n v="5"/>
    <n v="5"/>
    <x v="1670"/>
    <d v="2018-11-07T00:00:00"/>
    <n v="1"/>
    <n v="1"/>
    <m/>
  </r>
  <r>
    <x v="15"/>
    <x v="182"/>
    <s v="1"/>
    <n v="5"/>
    <n v="5"/>
    <x v="1670"/>
    <d v="2018-11-07T00:00:00"/>
    <n v="1"/>
    <n v="1"/>
    <m/>
  </r>
  <r>
    <x v="487"/>
    <x v="2452"/>
    <s v="19160-1"/>
    <n v="100"/>
    <n v="100"/>
    <x v="1670"/>
    <d v="2018-11-09T00:00:00"/>
    <n v="1"/>
    <n v="1"/>
    <m/>
  </r>
  <r>
    <x v="487"/>
    <x v="2514"/>
    <s v="19160-4"/>
    <n v="30"/>
    <n v="30"/>
    <x v="1670"/>
    <d v="2018-11-09T00:00:00"/>
    <n v="1"/>
    <n v="1"/>
    <m/>
  </r>
  <r>
    <x v="775"/>
    <x v="2936"/>
    <s v="19166-4"/>
    <n v="20"/>
    <n v="20"/>
    <x v="1670"/>
    <d v="2018-11-06T00:00:00"/>
    <n v="1"/>
    <n v="1"/>
    <m/>
  </r>
  <r>
    <x v="705"/>
    <x v="2946"/>
    <s v="19240-1"/>
    <n v="5"/>
    <n v="5"/>
    <x v="1670"/>
    <d v="2018-11-12T00:00:00"/>
    <n v="1"/>
    <n v="1"/>
    <m/>
  </r>
  <r>
    <x v="755"/>
    <x v="2215"/>
    <s v="19255-1"/>
    <n v="3"/>
    <n v="3"/>
    <x v="1671"/>
    <d v="2018-11-12T00:00:00"/>
    <n v="1"/>
    <n v="1"/>
    <s v="RMA 438"/>
  </r>
  <r>
    <x v="23"/>
    <x v="1186"/>
    <s v="19172-3"/>
    <n v="250"/>
    <n v="250"/>
    <x v="1671"/>
    <d v="2018-11-07T00:00:00"/>
    <n v="1"/>
    <n v="1"/>
    <m/>
  </r>
  <r>
    <x v="328"/>
    <x v="2947"/>
    <s v="19217-3"/>
    <n v="3"/>
    <n v="3"/>
    <x v="1671"/>
    <d v="2018-11-12T00:00:00"/>
    <n v="1"/>
    <n v="1"/>
    <m/>
  </r>
  <r>
    <x v="116"/>
    <x v="274"/>
    <s v="19186-1"/>
    <n v="200"/>
    <n v="200"/>
    <x v="1672"/>
    <d v="2018-11-09T00:00:00"/>
    <n v="1"/>
    <n v="1"/>
    <m/>
  </r>
  <r>
    <x v="18"/>
    <x v="240"/>
    <s v="19162-1"/>
    <n v="250"/>
    <n v="250"/>
    <x v="1672"/>
    <d v="2018-11-08T00:00:00"/>
    <n v="1"/>
    <n v="1"/>
    <m/>
  </r>
  <r>
    <x v="780"/>
    <x v="1978"/>
    <s v="19055-3"/>
    <n v="200"/>
    <n v="200"/>
    <x v="1673"/>
    <d v="2018-10-03T00:00:00"/>
    <n v="1"/>
    <n v="0"/>
    <m/>
  </r>
  <r>
    <x v="780"/>
    <x v="1980"/>
    <s v="6"/>
    <n v="200"/>
    <n v="200"/>
    <x v="1673"/>
    <d v="2018-10-03T00:00:00"/>
    <n v="1"/>
    <n v="0"/>
    <m/>
  </r>
  <r>
    <x v="90"/>
    <x v="368"/>
    <s v="18482-1"/>
    <n v="100"/>
    <n v="100"/>
    <x v="1673"/>
    <d v="2018-11-13T00:00:00"/>
    <n v="1"/>
    <n v="1"/>
    <m/>
  </r>
  <r>
    <x v="116"/>
    <x v="309"/>
    <s v="19197-1"/>
    <n v="100"/>
    <n v="100"/>
    <x v="1673"/>
    <d v="2018-11-13T00:00:00"/>
    <n v="1"/>
    <n v="1"/>
    <m/>
  </r>
  <r>
    <x v="116"/>
    <x v="2948"/>
    <s v="2"/>
    <n v="100"/>
    <n v="100"/>
    <x v="1673"/>
    <d v="2018-11-13T00:00:00"/>
    <n v="1"/>
    <n v="1"/>
    <m/>
  </r>
  <r>
    <x v="29"/>
    <x v="2949"/>
    <s v="19219-1"/>
    <n v="10"/>
    <n v="10"/>
    <x v="1673"/>
    <d v="2018-11-13T00:00:00"/>
    <n v="1"/>
    <n v="1"/>
    <m/>
  </r>
  <r>
    <x v="15"/>
    <x v="556"/>
    <s v="19105-1"/>
    <n v="12"/>
    <n v="12"/>
    <x v="1673"/>
    <d v="2018-11-12T00:00:00"/>
    <n v="1"/>
    <n v="1"/>
    <m/>
  </r>
  <r>
    <x v="576"/>
    <x v="2688"/>
    <s v="19178-3"/>
    <n v="50"/>
    <n v="50"/>
    <x v="1673"/>
    <d v="2018-11-13T00:00:00"/>
    <n v="1"/>
    <n v="1"/>
    <m/>
  </r>
  <r>
    <x v="576"/>
    <x v="2448"/>
    <s v="6"/>
    <n v="50"/>
    <n v="50"/>
    <x v="1673"/>
    <d v="2018-11-13T00:00:00"/>
    <n v="1"/>
    <n v="1"/>
    <m/>
  </r>
  <r>
    <x v="576"/>
    <x v="2443"/>
    <s v="9"/>
    <n v="50"/>
    <n v="50"/>
    <x v="1673"/>
    <d v="2018-11-13T00:00:00"/>
    <n v="1"/>
    <n v="1"/>
    <m/>
  </r>
  <r>
    <x v="576"/>
    <x v="2950"/>
    <s v="11"/>
    <n v="50"/>
    <n v="50"/>
    <x v="1673"/>
    <d v="2018-11-13T00:00:00"/>
    <n v="1"/>
    <n v="1"/>
    <m/>
  </r>
  <r>
    <x v="576"/>
    <x v="2951"/>
    <s v="13"/>
    <n v="50"/>
    <n v="50"/>
    <x v="1673"/>
    <d v="2018-11-13T00:00:00"/>
    <n v="1"/>
    <n v="1"/>
    <m/>
  </r>
  <r>
    <x v="576"/>
    <x v="2952"/>
    <s v="15"/>
    <n v="50"/>
    <n v="50"/>
    <x v="1673"/>
    <d v="2018-11-13T00:00:00"/>
    <n v="1"/>
    <n v="1"/>
    <m/>
  </r>
  <r>
    <x v="576"/>
    <x v="2953"/>
    <s v="17"/>
    <n v="50"/>
    <n v="50"/>
    <x v="1673"/>
    <d v="2018-11-13T00:00:00"/>
    <n v="1"/>
    <n v="1"/>
    <m/>
  </r>
  <r>
    <x v="15"/>
    <x v="2954"/>
    <s v="19203-3"/>
    <n v="18"/>
    <n v="18"/>
    <x v="1673"/>
    <d v="2018-11-08T00:00:00"/>
    <n v="1"/>
    <n v="0"/>
    <s v="Soft Date"/>
  </r>
  <r>
    <x v="768"/>
    <x v="96"/>
    <s v="19254-1"/>
    <n v="8"/>
    <n v="7"/>
    <x v="1673"/>
    <d v="2018-11-13T00:00:00"/>
    <n v="1"/>
    <n v="1"/>
    <s v="7839L ASSY"/>
  </r>
  <r>
    <x v="13"/>
    <x v="1610"/>
    <s v="19176-2"/>
    <n v="25"/>
    <n v="25"/>
    <x v="1673"/>
    <d v="2018-11-13T00:00:00"/>
    <n v="1"/>
    <n v="1"/>
    <s v="CUSTOMER SUPPLY PCB LATE"/>
  </r>
  <r>
    <x v="396"/>
    <x v="189"/>
    <s v="19200-1"/>
    <n v="5088"/>
    <n v="5088"/>
    <x v="1674"/>
    <d v="2018-11-14T00:00:00"/>
    <n v="1"/>
    <n v="1"/>
    <m/>
  </r>
  <r>
    <x v="396"/>
    <x v="190"/>
    <s v="2"/>
    <n v="5088"/>
    <n v="5088"/>
    <x v="1674"/>
    <d v="2018-11-14T00:00:00"/>
    <n v="1"/>
    <n v="1"/>
    <m/>
  </r>
  <r>
    <x v="53"/>
    <x v="2800"/>
    <s v="19216-1"/>
    <n v="300"/>
    <n v="300"/>
    <x v="1674"/>
    <d v="2018-11-14T00:00:00"/>
    <n v="1"/>
    <n v="1"/>
    <m/>
  </r>
  <r>
    <x v="90"/>
    <x v="300"/>
    <s v="19239-1"/>
    <n v="25"/>
    <n v="25"/>
    <x v="1674"/>
    <d v="2018-11-14T00:00:00"/>
    <n v="1"/>
    <n v="1"/>
    <m/>
  </r>
  <r>
    <x v="768"/>
    <x v="96"/>
    <s v="18254-1"/>
    <n v="8"/>
    <n v="1"/>
    <x v="1674"/>
    <d v="2018-11-13T00:00:00"/>
    <n v="1"/>
    <n v="1"/>
    <m/>
  </r>
  <r>
    <x v="550"/>
    <x v="2750"/>
    <s v="19175-3"/>
    <n v="160"/>
    <n v="160"/>
    <x v="1674"/>
    <d v="2018-10-31T00:00:00"/>
    <n v="1"/>
    <n v="0"/>
    <s v="PCB CAME LATE FROM WHX"/>
  </r>
  <r>
    <x v="88"/>
    <x v="2509"/>
    <s v="19121-6"/>
    <n v="439"/>
    <n v="439"/>
    <x v="1675"/>
    <d v="2018-11-02T00:00:00"/>
    <n v="1"/>
    <n v="0"/>
    <m/>
  </r>
  <r>
    <x v="328"/>
    <x v="2955"/>
    <s v="19231-3"/>
    <n v="6"/>
    <n v="6"/>
    <x v="1676"/>
    <d v="2018-11-15T00:00:00"/>
    <n v="1"/>
    <n v="1"/>
    <m/>
  </r>
  <r>
    <x v="156"/>
    <x v="651"/>
    <s v="19232-1"/>
    <n v="100"/>
    <n v="100"/>
    <x v="1677"/>
    <d v="2018-11-16T00:00:00"/>
    <n v="1"/>
    <n v="1"/>
    <m/>
  </r>
  <r>
    <x v="8"/>
    <x v="1599"/>
    <s v="19218-1"/>
    <n v="50"/>
    <n v="50"/>
    <x v="1677"/>
    <d v="2018-11-22T00:00:00"/>
    <n v="1"/>
    <n v="1"/>
    <m/>
  </r>
  <r>
    <x v="15"/>
    <x v="562"/>
    <s v="19134-2"/>
    <n v="12"/>
    <n v="12"/>
    <x v="1677"/>
    <d v="2018-11-16T00:00:00"/>
    <n v="1"/>
    <n v="1"/>
    <m/>
  </r>
  <r>
    <x v="15"/>
    <x v="858"/>
    <s v="19134-1"/>
    <n v="26"/>
    <n v="26"/>
    <x v="1677"/>
    <d v="2018-11-16T00:00:00"/>
    <n v="1"/>
    <n v="1"/>
    <m/>
  </r>
  <r>
    <x v="328"/>
    <x v="2956"/>
    <s v="19268-3"/>
    <n v="3"/>
    <n v="3"/>
    <x v="1678"/>
    <d v="2018-11-21T00:00:00"/>
    <n v="1"/>
    <n v="1"/>
    <m/>
  </r>
  <r>
    <x v="18"/>
    <x v="87"/>
    <s v="19215-1"/>
    <n v="50"/>
    <n v="50"/>
    <x v="1678"/>
    <d v="2018-11-26T00:00:00"/>
    <n v="1"/>
    <n v="1"/>
    <m/>
  </r>
  <r>
    <x v="90"/>
    <x v="1705"/>
    <s v="19158-1"/>
    <n v="78"/>
    <n v="78"/>
    <x v="1678"/>
    <d v="2018-11-19T00:00:00"/>
    <n v="1"/>
    <n v="1"/>
    <m/>
  </r>
  <r>
    <x v="35"/>
    <x v="2957"/>
    <s v="19227-1"/>
    <n v="5"/>
    <n v="5"/>
    <x v="1678"/>
    <d v="2018-11-19T00:00:00"/>
    <n v="1"/>
    <n v="1"/>
    <m/>
  </r>
  <r>
    <x v="15"/>
    <x v="21"/>
    <s v="19182-1"/>
    <n v="10"/>
    <n v="10"/>
    <x v="1678"/>
    <d v="2018-11-23T00:00:00"/>
    <n v="1"/>
    <n v="1"/>
    <m/>
  </r>
  <r>
    <x v="139"/>
    <x v="2486"/>
    <s v="19208-1"/>
    <n v="10"/>
    <n v="10"/>
    <x v="1678"/>
    <d v="2018-11-26T00:00:00"/>
    <n v="1"/>
    <n v="1"/>
    <m/>
  </r>
  <r>
    <x v="15"/>
    <x v="96"/>
    <s v="19292-1"/>
    <n v="6"/>
    <n v="6"/>
    <x v="1678"/>
    <d v="2018-11-27T00:00:00"/>
    <n v="1"/>
    <n v="1"/>
    <s v="6390 RMA 441"/>
  </r>
  <r>
    <x v="736"/>
    <x v="2841"/>
    <s v="19228-2"/>
    <n v="15"/>
    <n v="15"/>
    <x v="1678"/>
    <d v="2018-11-16T00:00:00"/>
    <n v="1"/>
    <n v="1"/>
    <m/>
  </r>
  <r>
    <x v="775"/>
    <x v="2958"/>
    <s v="19234-3"/>
    <n v="40"/>
    <n v="40"/>
    <x v="1678"/>
    <d v="2018-11-20T00:00:00"/>
    <n v="1"/>
    <n v="1"/>
    <s v="CAP CAME LATE FROM CUSTOMER"/>
  </r>
  <r>
    <x v="552"/>
    <x v="235"/>
    <s v="18939-4"/>
    <n v="2500"/>
    <n v="2500"/>
    <x v="1679"/>
    <d v="2018-11-23T00:00:00"/>
    <n v="1"/>
    <n v="1"/>
    <m/>
  </r>
  <r>
    <x v="436"/>
    <x v="282"/>
    <s v="19224-1"/>
    <n v="50"/>
    <n v="50"/>
    <x v="1679"/>
    <d v="2018-11-20T00:00:00"/>
    <n v="1"/>
    <n v="1"/>
    <m/>
  </r>
  <r>
    <x v="551"/>
    <x v="2831"/>
    <s v="19154-3-1"/>
    <n v="100"/>
    <n v="100"/>
    <x v="1679"/>
    <d v="2018-11-21T00:00:00"/>
    <n v="1"/>
    <n v="1"/>
    <s v="THIS WE WE DID AFTER CUSTOMER APPROVAL"/>
  </r>
  <r>
    <x v="551"/>
    <x v="2527"/>
    <s v="19189-3"/>
    <n v="90"/>
    <n v="90"/>
    <x v="1680"/>
    <d v="2018-11-22T00:00:00"/>
    <n v="1"/>
    <n v="1"/>
    <s v="CUSTOMER PARTS CAME LATE"/>
  </r>
  <r>
    <x v="409"/>
    <x v="2320"/>
    <s v="19098-6"/>
    <n v="50"/>
    <n v="50"/>
    <x v="1680"/>
    <d v="2018-11-30T00:00:00"/>
    <n v="1"/>
    <n v="1"/>
    <m/>
  </r>
  <r>
    <x v="409"/>
    <x v="2321"/>
    <s v="9"/>
    <n v="50"/>
    <n v="50"/>
    <x v="1680"/>
    <d v="2018-11-30T00:00:00"/>
    <n v="1"/>
    <n v="1"/>
    <m/>
  </r>
  <r>
    <x v="758"/>
    <x v="2815"/>
    <s v="19213-2"/>
    <n v="100"/>
    <n v="100"/>
    <x v="1680"/>
    <d v="2018-11-15T00:00:00"/>
    <n v="1"/>
    <n v="0"/>
    <m/>
  </r>
  <r>
    <x v="95"/>
    <x v="2959"/>
    <s v="19225-2"/>
    <n v="25"/>
    <n v="25"/>
    <x v="1681"/>
    <d v="2018-11-29T00:00:00"/>
    <n v="1"/>
    <n v="1"/>
    <m/>
  </r>
  <r>
    <x v="95"/>
    <x v="692"/>
    <s v="19279-1"/>
    <n v="38"/>
    <n v="38"/>
    <x v="1681"/>
    <d v="2018-11-26T00:00:00"/>
    <n v="1"/>
    <n v="1"/>
    <m/>
  </r>
  <r>
    <x v="53"/>
    <x v="932"/>
    <s v="19238-1"/>
    <n v="300"/>
    <n v="300"/>
    <x v="1681"/>
    <d v="2018-11-27T00:00:00"/>
    <n v="1"/>
    <n v="1"/>
    <m/>
  </r>
  <r>
    <x v="47"/>
    <x v="1418"/>
    <s v="19264-1"/>
    <n v="50"/>
    <n v="50"/>
    <x v="1681"/>
    <d v="2018-11-27T00:00:00"/>
    <n v="1"/>
    <n v="1"/>
    <m/>
  </r>
  <r>
    <x v="47"/>
    <x v="1194"/>
    <s v="2"/>
    <n v="10"/>
    <n v="10"/>
    <x v="1681"/>
    <d v="2018-11-27T00:00:00"/>
    <n v="1"/>
    <n v="1"/>
    <m/>
  </r>
  <r>
    <x v="18"/>
    <x v="662"/>
    <s v="19261-1"/>
    <n v="25"/>
    <n v="25"/>
    <x v="1681"/>
    <d v="2018-11-29T00:00:00"/>
    <n v="1"/>
    <n v="1"/>
    <m/>
  </r>
  <r>
    <x v="18"/>
    <x v="322"/>
    <s v="2"/>
    <n v="100"/>
    <n v="100"/>
    <x v="1681"/>
    <d v="2018-11-29T00:00:00"/>
    <n v="1"/>
    <n v="1"/>
    <m/>
  </r>
  <r>
    <x v="254"/>
    <x v="1118"/>
    <s v="19101-1"/>
    <n v="100"/>
    <n v="100"/>
    <x v="1681"/>
    <d v="2018-11-27T00:00:00"/>
    <n v="1"/>
    <n v="1"/>
    <m/>
  </r>
  <r>
    <x v="15"/>
    <x v="182"/>
    <s v="19167-4"/>
    <n v="10"/>
    <n v="10"/>
    <x v="1681"/>
    <d v="2018-11-29T00:00:00"/>
    <n v="1"/>
    <n v="1"/>
    <m/>
  </r>
  <r>
    <x v="15"/>
    <x v="52"/>
    <s v="2"/>
    <n v="5"/>
    <n v="5"/>
    <x v="1681"/>
    <d v="2018-11-28T00:00:00"/>
    <n v="1"/>
    <n v="1"/>
    <m/>
  </r>
  <r>
    <x v="15"/>
    <x v="52"/>
    <s v="19141-2"/>
    <n v="5"/>
    <n v="5"/>
    <x v="1681"/>
    <d v="2018-11-28T00:00:00"/>
    <n v="1"/>
    <n v="1"/>
    <m/>
  </r>
  <r>
    <x v="90"/>
    <x v="200"/>
    <s v="19149-2"/>
    <n v="200"/>
    <n v="200"/>
    <x v="1681"/>
    <d v="2018-11-26T00:00:00"/>
    <n v="1"/>
    <n v="1"/>
    <m/>
  </r>
  <r>
    <x v="775"/>
    <x v="2960"/>
    <s v="19194-3"/>
    <n v="2"/>
    <n v="2"/>
    <x v="1681"/>
    <d v="2018-11-26T00:00:00"/>
    <n v="1"/>
    <n v="1"/>
    <m/>
  </r>
  <r>
    <x v="297"/>
    <x v="2961"/>
    <s v="19270-1"/>
    <n v="10"/>
    <n v="10"/>
    <x v="1681"/>
    <d v="2018-11-30T00:00:00"/>
    <n v="1"/>
    <n v="1"/>
    <m/>
  </r>
  <r>
    <x v="494"/>
    <x v="1932"/>
    <s v="19184-2"/>
    <n v="5"/>
    <n v="5"/>
    <x v="1681"/>
    <d v="2018-11-15T00:00:00"/>
    <n v="0"/>
    <n v="0"/>
    <m/>
  </r>
  <r>
    <x v="494"/>
    <x v="1933"/>
    <s v="9"/>
    <n v="5"/>
    <n v="5"/>
    <x v="1681"/>
    <d v="2018-11-15T00:00:00"/>
    <n v="0"/>
    <n v="0"/>
    <m/>
  </r>
  <r>
    <x v="15"/>
    <x v="33"/>
    <s v="19251-1"/>
    <n v="10"/>
    <n v="10"/>
    <x v="1682"/>
    <d v="2018-11-30T00:00:00"/>
    <n v="1"/>
    <n v="1"/>
    <m/>
  </r>
  <r>
    <x v="15"/>
    <x v="52"/>
    <s v="2"/>
    <n v="5"/>
    <n v="5"/>
    <x v="1682"/>
    <d v="2018-11-30T00:00:00"/>
    <n v="1"/>
    <n v="1"/>
    <m/>
  </r>
  <r>
    <x v="15"/>
    <x v="57"/>
    <s v="19182-3"/>
    <n v="33"/>
    <n v="33"/>
    <x v="1682"/>
    <d v="2018-11-30T00:00:00"/>
    <n v="1"/>
    <n v="1"/>
    <m/>
  </r>
  <r>
    <x v="18"/>
    <x v="2118"/>
    <s v="19245-1"/>
    <n v="500"/>
    <n v="500"/>
    <x v="1682"/>
    <d v="2018-11-30T00:00:00"/>
    <n v="1"/>
    <n v="1"/>
    <m/>
  </r>
  <r>
    <x v="8"/>
    <x v="726"/>
    <s v="19253-1"/>
    <n v="100"/>
    <n v="100"/>
    <x v="1682"/>
    <d v="2018-11-30T00:00:00"/>
    <n v="1"/>
    <n v="1"/>
    <m/>
  </r>
  <r>
    <x v="273"/>
    <x v="2410"/>
    <s v="19277-1"/>
    <n v="200"/>
    <n v="200"/>
    <x v="1682"/>
    <d v="2018-11-30T00:00:00"/>
    <n v="1"/>
    <n v="1"/>
    <m/>
  </r>
  <r>
    <x v="273"/>
    <x v="2962"/>
    <s v="2"/>
    <n v="200"/>
    <n v="200"/>
    <x v="1682"/>
    <d v="2018-11-30T00:00:00"/>
    <n v="1"/>
    <n v="1"/>
    <m/>
  </r>
  <r>
    <x v="781"/>
    <x v="2963"/>
    <s v="19303-1"/>
    <n v="5"/>
    <n v="5"/>
    <x v="1682"/>
    <d v="2018-12-04T00:00:00"/>
    <n v="1"/>
    <n v="1"/>
    <m/>
  </r>
  <r>
    <x v="782"/>
    <x v="2964"/>
    <s v="19272-3"/>
    <n v="1"/>
    <n v="1"/>
    <x v="1682"/>
    <d v="2018-11-30T00:00:00"/>
    <n v="1"/>
    <n v="1"/>
    <s v="SAMPLE ASSY"/>
  </r>
  <r>
    <x v="739"/>
    <x v="2784"/>
    <s v="19300-1"/>
    <n v="20"/>
    <n v="20"/>
    <x v="1683"/>
    <d v="2018-11-30T00:00:00"/>
    <n v="1"/>
    <n v="1"/>
    <m/>
  </r>
  <r>
    <x v="597"/>
    <x v="2259"/>
    <s v="19199-3"/>
    <n v="100"/>
    <n v="100"/>
    <x v="1683"/>
    <d v="2018-11-23T00:00:00"/>
    <n v="0"/>
    <n v="0"/>
    <m/>
  </r>
  <r>
    <x v="747"/>
    <x v="2900"/>
    <s v="19031-1"/>
    <n v="50"/>
    <n v="53"/>
    <x v="1683"/>
    <d v="2018-10-31T00:00:00"/>
    <n v="1"/>
    <n v="0"/>
    <m/>
  </r>
  <r>
    <x v="494"/>
    <x v="1932"/>
    <s v="19183-3"/>
    <n v="25"/>
    <n v="20"/>
    <x v="1683"/>
    <d v="2018-11-15T00:00:00"/>
    <n v="1"/>
    <n v="0"/>
    <s v="WE ALL READY SHIP 5 ASSY"/>
  </r>
  <r>
    <x v="494"/>
    <x v="1933"/>
    <s v="6"/>
    <n v="25"/>
    <n v="20"/>
    <x v="1683"/>
    <d v="2018-11-15T00:00:00"/>
    <n v="1"/>
    <n v="0"/>
    <s v="WE ALL READY SHIP 5 ASSY"/>
  </r>
  <r>
    <x v="775"/>
    <x v="2965"/>
    <s v="19211-3"/>
    <n v="4"/>
    <n v="4"/>
    <x v="1683"/>
    <d v="2018-11-28T00:00:00"/>
    <n v="1"/>
    <n v="1"/>
    <m/>
  </r>
  <r>
    <x v="41"/>
    <x v="717"/>
    <s v="19188-3"/>
    <n v="100"/>
    <n v="100"/>
    <x v="1683"/>
    <d v="2018-11-28T00:00:00"/>
    <n v="1"/>
    <n v="1"/>
    <m/>
  </r>
  <r>
    <x v="18"/>
    <x v="1416"/>
    <s v="19242-1"/>
    <n v="500"/>
    <n v="500"/>
    <x v="1684"/>
    <d v="2018-11-29T00:00:00"/>
    <n v="1"/>
    <n v="1"/>
    <m/>
  </r>
  <r>
    <x v="95"/>
    <x v="2941"/>
    <s v="19165-3"/>
    <n v="99"/>
    <n v="99"/>
    <x v="1684"/>
    <d v="2018-12-03T00:00:00"/>
    <n v="1"/>
    <n v="1"/>
    <m/>
  </r>
  <r>
    <x v="210"/>
    <x v="2323"/>
    <s v="19256-2"/>
    <n v="100"/>
    <n v="100"/>
    <x v="1685"/>
    <d v="2018-12-01T00:00:00"/>
    <n v="1"/>
    <n v="1"/>
    <m/>
  </r>
  <r>
    <x v="100"/>
    <x v="226"/>
    <s v="19252-1"/>
    <n v="100"/>
    <n v="100"/>
    <x v="1685"/>
    <d v="2018-12-05T00:00:00"/>
    <n v="1"/>
    <n v="1"/>
    <m/>
  </r>
  <r>
    <x v="772"/>
    <x v="1541"/>
    <s v="18981-5"/>
    <n v="250"/>
    <n v="250"/>
    <x v="1685"/>
    <d v="2018-11-09T00:00:00"/>
    <n v="0"/>
    <n v="0"/>
    <m/>
  </r>
  <r>
    <x v="750"/>
    <x v="106"/>
    <s v="19074-5"/>
    <n v="25"/>
    <n v="25"/>
    <x v="1685"/>
    <d v="2018-12-03T00:00:00"/>
    <n v="1"/>
    <n v="1"/>
    <m/>
  </r>
  <r>
    <x v="33"/>
    <x v="2966"/>
    <s v="19266-1"/>
    <n v="256"/>
    <n v="256"/>
    <x v="1685"/>
    <d v="2018-12-03T00:00:00"/>
    <n v="1"/>
    <n v="1"/>
    <m/>
  </r>
  <r>
    <x v="8"/>
    <x v="313"/>
    <s v="19243-1"/>
    <n v="200"/>
    <n v="200"/>
    <x v="1685"/>
    <d v="2018-12-03T00:00:00"/>
    <n v="1"/>
    <n v="1"/>
    <m/>
  </r>
  <r>
    <x v="8"/>
    <x v="344"/>
    <s v="2"/>
    <n v="200"/>
    <n v="200"/>
    <x v="1685"/>
    <d v="2018-12-03T00:00:00"/>
    <n v="1"/>
    <n v="1"/>
    <m/>
  </r>
  <r>
    <x v="736"/>
    <x v="2841"/>
    <s v="19313-1"/>
    <n v="15"/>
    <n v="15"/>
    <x v="1685"/>
    <d v="2018-12-03T00:00:00"/>
    <n v="1"/>
    <n v="1"/>
    <m/>
  </r>
  <r>
    <x v="591"/>
    <x v="2967"/>
    <s v="19305-1"/>
    <n v="10"/>
    <n v="10"/>
    <x v="1685"/>
    <d v="2018-12-05T00:00:00"/>
    <n v="1"/>
    <n v="1"/>
    <m/>
  </r>
  <r>
    <x v="15"/>
    <x v="858"/>
    <s v="19167-1"/>
    <n v="14"/>
    <n v="14"/>
    <x v="1685"/>
    <d v="2018-12-04T00:00:00"/>
    <n v="1"/>
    <n v="1"/>
    <m/>
  </r>
  <r>
    <x v="15"/>
    <x v="182"/>
    <s v="19182-2"/>
    <n v="5"/>
    <n v="5"/>
    <x v="1685"/>
    <d v="2018-12-04T00:00:00"/>
    <n v="1"/>
    <n v="1"/>
    <m/>
  </r>
  <r>
    <x v="15"/>
    <x v="556"/>
    <s v="19161-4"/>
    <n v="24"/>
    <n v="24"/>
    <x v="1685"/>
    <d v="2018-12-03T00:00:00"/>
    <n v="1"/>
    <n v="1"/>
    <m/>
  </r>
  <r>
    <x v="758"/>
    <x v="2815"/>
    <s v="19213-3"/>
    <n v="100"/>
    <n v="100"/>
    <x v="1685"/>
    <d v="2018-11-30T00:00:00"/>
    <n v="1"/>
    <n v="1"/>
    <m/>
  </r>
  <r>
    <x v="716"/>
    <x v="2968"/>
    <s v="19286-1"/>
    <n v="2"/>
    <n v="2"/>
    <x v="1686"/>
    <d v="2018-11-26T00:00:00"/>
    <n v="1"/>
    <n v="0"/>
    <s v="LATE FROM CRC"/>
  </r>
  <r>
    <x v="328"/>
    <x v="2969"/>
    <s v="19301-3"/>
    <n v="30"/>
    <n v="30"/>
    <x v="1686"/>
    <d v="2018-11-29T00:00:00"/>
    <n v="1"/>
    <n v="0"/>
    <s v="CUSTOMER PICKUP"/>
  </r>
  <r>
    <x v="419"/>
    <x v="1623"/>
    <s v="19190-3"/>
    <n v="50"/>
    <n v="50"/>
    <x v="1686"/>
    <d v="2018-11-27T00:00:00"/>
    <n v="1"/>
    <n v="0"/>
    <m/>
  </r>
  <r>
    <x v="419"/>
    <x v="1624"/>
    <s v="6"/>
    <n v="54"/>
    <n v="54"/>
    <x v="1686"/>
    <d v="2018-11-27T00:00:00"/>
    <n v="1"/>
    <n v="0"/>
    <m/>
  </r>
  <r>
    <x v="15"/>
    <x v="562"/>
    <s v="19179-1"/>
    <n v="25"/>
    <n v="25"/>
    <x v="1687"/>
    <d v="2018-12-05T00:00:00"/>
    <n v="1"/>
    <n v="1"/>
    <m/>
  </r>
  <r>
    <x v="775"/>
    <x v="2923"/>
    <s v="19237-3"/>
    <n v="2"/>
    <n v="2"/>
    <x v="1687"/>
    <d v="2018-12-05T00:00:00"/>
    <n v="1"/>
    <n v="1"/>
    <s v="fiRST ARTICLE"/>
  </r>
  <r>
    <x v="29"/>
    <x v="2970"/>
    <s v="19299-1"/>
    <n v="5"/>
    <n v="5"/>
    <x v="1688"/>
    <d v="2018-12-06T00:00:00"/>
    <n v="1"/>
    <n v="1"/>
    <m/>
  </r>
  <r>
    <x v="18"/>
    <x v="2080"/>
    <s v="19282-1"/>
    <n v="100"/>
    <n v="100"/>
    <x v="1688"/>
    <d v="2018-12-10T00:00:00"/>
    <n v="1"/>
    <n v="1"/>
    <m/>
  </r>
  <r>
    <x v="658"/>
    <x v="307"/>
    <s v="19263-1"/>
    <n v="250"/>
    <n v="250"/>
    <x v="1688"/>
    <d v="2018-12-04T00:00:00"/>
    <n v="1"/>
    <n v="1"/>
    <m/>
  </r>
  <r>
    <x v="18"/>
    <x v="711"/>
    <s v="19267-1"/>
    <n v="675"/>
    <n v="675"/>
    <x v="1688"/>
    <d v="2018-12-05T00:00:00"/>
    <n v="1"/>
    <n v="1"/>
    <m/>
  </r>
  <r>
    <x v="90"/>
    <x v="2971"/>
    <s v="19026-3"/>
    <n v="500"/>
    <n v="500"/>
    <x v="1688"/>
    <d v="2018-12-14T00:00:00"/>
    <n v="1"/>
    <n v="1"/>
    <m/>
  </r>
  <r>
    <x v="775"/>
    <x v="2972"/>
    <s v="19258-3"/>
    <n v="2"/>
    <n v="2"/>
    <x v="1689"/>
    <d v="2018-12-08T00:00:00"/>
    <n v="1"/>
    <n v="1"/>
    <m/>
  </r>
  <r>
    <x v="7"/>
    <x v="143"/>
    <s v="19306-1"/>
    <n v="500"/>
    <n v="525"/>
    <x v="1690"/>
    <d v="2018-12-10T00:00:00"/>
    <n v="1"/>
    <n v="1"/>
    <m/>
  </r>
  <r>
    <x v="29"/>
    <x v="782"/>
    <s v="19283-1"/>
    <n v="15"/>
    <n v="15"/>
    <x v="1690"/>
    <d v="2018-12-11T00:00:00"/>
    <n v="1"/>
    <n v="1"/>
    <m/>
  </r>
  <r>
    <x v="63"/>
    <x v="214"/>
    <s v="19287-1"/>
    <n v="12000"/>
    <n v="12060"/>
    <x v="1690"/>
    <d v="2018-12-12T00:00:00"/>
    <n v="1"/>
    <n v="1"/>
    <m/>
  </r>
  <r>
    <x v="772"/>
    <x v="2057"/>
    <s v="19289-5"/>
    <n v="375"/>
    <n v="375"/>
    <x v="1690"/>
    <d v="2018-12-12T00:00:00"/>
    <n v="1"/>
    <n v="1"/>
    <m/>
  </r>
  <r>
    <x v="772"/>
    <x v="2058"/>
    <s v="1"/>
    <n v="375"/>
    <n v="375"/>
    <x v="1690"/>
    <d v="2018-12-12T00:00:00"/>
    <n v="1"/>
    <n v="1"/>
    <m/>
  </r>
  <r>
    <x v="18"/>
    <x v="25"/>
    <s v="19288-1"/>
    <n v="50"/>
    <n v="50"/>
    <x v="1690"/>
    <d v="2018-12-12T00:00:00"/>
    <n v="1"/>
    <n v="1"/>
    <m/>
  </r>
  <r>
    <x v="18"/>
    <x v="1473"/>
    <s v="2"/>
    <n v="100"/>
    <n v="100"/>
    <x v="1690"/>
    <d v="2018-12-12T00:00:00"/>
    <n v="1"/>
    <n v="1"/>
    <m/>
  </r>
  <r>
    <x v="18"/>
    <x v="1686"/>
    <s v="3"/>
    <n v="100"/>
    <n v="100"/>
    <x v="1690"/>
    <d v="2018-12-12T00:00:00"/>
    <n v="1"/>
    <n v="1"/>
    <m/>
  </r>
  <r>
    <x v="15"/>
    <x v="2973"/>
    <s v="19312-2"/>
    <n v="5"/>
    <n v="5"/>
    <x v="1690"/>
    <d v="2018-12-11T00:00:00"/>
    <n v="1"/>
    <n v="1"/>
    <m/>
  </r>
  <r>
    <x v="775"/>
    <x v="2958"/>
    <s v="19210-3"/>
    <n v="4"/>
    <n v="4"/>
    <x v="1691"/>
    <d v="2018-12-15T00:00:00"/>
    <n v="1"/>
    <n v="1"/>
    <s v="CUSTOMER PARTS CAME LATE"/>
  </r>
  <r>
    <x v="25"/>
    <x v="40"/>
    <s v="19285-3"/>
    <n v="15"/>
    <n v="15"/>
    <x v="1691"/>
    <d v="2018-12-11T00:00:00"/>
    <n v="1"/>
    <n v="1"/>
    <m/>
  </r>
  <r>
    <x v="25"/>
    <x v="788"/>
    <s v="5"/>
    <n v="15"/>
    <n v="15"/>
    <x v="1691"/>
    <d v="2018-12-11T00:00:00"/>
    <n v="1"/>
    <n v="1"/>
    <m/>
  </r>
  <r>
    <x v="25"/>
    <x v="789"/>
    <s v="7"/>
    <n v="15"/>
    <n v="15"/>
    <x v="1691"/>
    <d v="2018-12-11T00:00:00"/>
    <n v="1"/>
    <n v="1"/>
    <m/>
  </r>
  <r>
    <x v="25"/>
    <x v="790"/>
    <s v="9"/>
    <n v="15"/>
    <n v="15"/>
    <x v="1691"/>
    <d v="2018-12-11T00:00:00"/>
    <n v="1"/>
    <n v="1"/>
    <m/>
  </r>
  <r>
    <x v="25"/>
    <x v="791"/>
    <s v="11"/>
    <n v="15"/>
    <n v="15"/>
    <x v="1691"/>
    <d v="2018-12-11T00:00:00"/>
    <n v="1"/>
    <n v="1"/>
    <m/>
  </r>
  <r>
    <x v="25"/>
    <x v="792"/>
    <s v="13"/>
    <n v="15"/>
    <n v="15"/>
    <x v="1691"/>
    <d v="2018-12-11T00:00:00"/>
    <n v="1"/>
    <n v="1"/>
    <m/>
  </r>
  <r>
    <x v="25"/>
    <x v="793"/>
    <s v="15"/>
    <n v="15"/>
    <n v="15"/>
    <x v="1691"/>
    <d v="2018-12-11T00:00:00"/>
    <n v="1"/>
    <n v="1"/>
    <m/>
  </r>
  <r>
    <x v="15"/>
    <x v="52"/>
    <s v="15"/>
    <n v="15"/>
    <n v="15"/>
    <x v="1691"/>
    <d v="2018-12-11T00:00:00"/>
    <n v="1"/>
    <n v="1"/>
    <m/>
  </r>
  <r>
    <x v="53"/>
    <x v="1806"/>
    <s v="19321-1"/>
    <n v="25"/>
    <n v="25"/>
    <x v="1691"/>
    <d v="2018-12-10T00:00:00"/>
    <n v="1"/>
    <n v="1"/>
    <m/>
  </r>
  <r>
    <x v="18"/>
    <x v="25"/>
    <s v="19294-1"/>
    <n v="50"/>
    <n v="50"/>
    <x v="1691"/>
    <d v="2018-12-12T00:00:00"/>
    <n v="1"/>
    <n v="1"/>
    <m/>
  </r>
  <r>
    <x v="18"/>
    <x v="2049"/>
    <s v="2"/>
    <n v="100"/>
    <n v="100"/>
    <x v="1691"/>
    <d v="2018-12-12T00:00:00"/>
    <n v="1"/>
    <n v="1"/>
    <m/>
  </r>
  <r>
    <x v="15"/>
    <x v="2888"/>
    <s v="19337-3"/>
    <n v="24"/>
    <n v="24"/>
    <x v="1691"/>
    <d v="2018-12-13T00:00:00"/>
    <n v="1"/>
    <n v="1"/>
    <m/>
  </r>
  <r>
    <x v="766"/>
    <x v="692"/>
    <s v="19347-1"/>
    <n v="10"/>
    <n v="10"/>
    <x v="1692"/>
    <d v="2018-12-13T00:00:00"/>
    <n v="1"/>
    <n v="1"/>
    <m/>
  </r>
  <r>
    <x v="775"/>
    <x v="2974"/>
    <s v="19198-11"/>
    <n v="2"/>
    <n v="2"/>
    <x v="1692"/>
    <d v="2018-12-13T00:00:00"/>
    <n v="1"/>
    <n v="1"/>
    <m/>
  </r>
  <r>
    <x v="191"/>
    <x v="2898"/>
    <s v="19192-1"/>
    <n v="35"/>
    <n v="35"/>
    <x v="1692"/>
    <d v="2018-12-12T00:00:00"/>
    <n v="1"/>
    <n v="1"/>
    <m/>
  </r>
  <r>
    <x v="747"/>
    <x v="2900"/>
    <s v="19031-2"/>
    <n v="50"/>
    <n v="50"/>
    <x v="1692"/>
    <d v="2018-12-15T00:00:00"/>
    <n v="1"/>
    <n v="1"/>
    <m/>
  </r>
  <r>
    <x v="736"/>
    <x v="2852"/>
    <s v="19302-2"/>
    <n v="10"/>
    <n v="10"/>
    <x v="1692"/>
    <d v="2018-12-14T00:00:00"/>
    <n v="1"/>
    <n v="1"/>
    <m/>
  </r>
  <r>
    <x v="53"/>
    <x v="2739"/>
    <s v="19140-3"/>
    <n v="50"/>
    <n v="50"/>
    <x v="1692"/>
    <d v="2018-12-31T00:00:00"/>
    <n v="1"/>
    <n v="1"/>
    <m/>
  </r>
  <r>
    <x v="782"/>
    <x v="2964"/>
    <s v="19272-4"/>
    <n v="249"/>
    <n v="100"/>
    <x v="1692"/>
    <d v="2018-12-12T00:00:00"/>
    <n v="1"/>
    <n v="1"/>
    <m/>
  </r>
  <r>
    <x v="716"/>
    <x v="2922"/>
    <s v="19246-2"/>
    <n v="25"/>
    <n v="25"/>
    <x v="1693"/>
    <d v="2018-12-13T00:00:00"/>
    <n v="1"/>
    <n v="1"/>
    <m/>
  </r>
  <r>
    <x v="291"/>
    <x v="89"/>
    <s v="19257-1"/>
    <n v="300"/>
    <n v="300"/>
    <x v="1693"/>
    <d v="2018-12-14T00:00:00"/>
    <n v="1"/>
    <n v="1"/>
    <m/>
  </r>
  <r>
    <x v="775"/>
    <x v="2936"/>
    <s v="19247-3"/>
    <n v="2"/>
    <n v="2"/>
    <x v="1693"/>
    <d v="2018-12-14T00:00:00"/>
    <n v="1"/>
    <n v="1"/>
    <s v="SAMPLE ASSY"/>
  </r>
  <r>
    <x v="90"/>
    <x v="229"/>
    <s v="19244-1"/>
    <n v="6982"/>
    <n v="1443"/>
    <x v="1693"/>
    <d v="2018-12-21T00:00:00"/>
    <n v="1"/>
    <n v="1"/>
    <m/>
  </r>
  <r>
    <x v="191"/>
    <x v="2859"/>
    <s v="18901-5"/>
    <n v="150"/>
    <n v="150"/>
    <x v="1693"/>
    <d v="2018-12-12T00:00:00"/>
    <n v="1"/>
    <n v="1"/>
    <m/>
  </r>
  <r>
    <x v="487"/>
    <x v="2495"/>
    <s v="19088-3"/>
    <n v="50"/>
    <n v="50"/>
    <x v="1693"/>
    <d v="2018-10-31T00:00:00"/>
    <n v="0"/>
    <n v="0"/>
    <s v="PCB CAME LATE (WRONG REV CAME FIRST TIME)"/>
  </r>
  <r>
    <x v="105"/>
    <x v="1864"/>
    <s v="19281-1"/>
    <n v="2500"/>
    <n v="2500"/>
    <x v="1694"/>
    <d v="2018-12-18T00:00:00"/>
    <n v="1"/>
    <n v="1"/>
    <m/>
  </r>
  <r>
    <x v="315"/>
    <x v="2402"/>
    <s v="19260-1"/>
    <n v="6"/>
    <n v="6"/>
    <x v="1694"/>
    <d v="2018-12-15T00:00:00"/>
    <n v="1"/>
    <n v="1"/>
    <m/>
  </r>
  <r>
    <x v="62"/>
    <x v="514"/>
    <s v="19307-1"/>
    <n v="125"/>
    <n v="125"/>
    <x v="1694"/>
    <d v="2018-12-14T00:00:00"/>
    <n v="1"/>
    <n v="1"/>
    <m/>
  </r>
  <r>
    <x v="783"/>
    <x v="2975"/>
    <s v="19290-3"/>
    <n v="20"/>
    <n v="20"/>
    <x v="1694"/>
    <d v="2018-12-13T00:00:00"/>
    <n v="1"/>
    <n v="1"/>
    <m/>
  </r>
  <r>
    <x v="140"/>
    <x v="347"/>
    <s v="19250-2"/>
    <n v="1000"/>
    <n v="1000"/>
    <x v="1694"/>
    <d v="2018-12-03T00:00:00"/>
    <n v="1"/>
    <n v="0"/>
    <m/>
  </r>
  <r>
    <x v="782"/>
    <x v="2964"/>
    <s v="19272-4"/>
    <n v="249"/>
    <n v="149"/>
    <x v="1694"/>
    <d v="2018-12-15T00:00:00"/>
    <n v="1"/>
    <n v="1"/>
    <m/>
  </r>
  <r>
    <x v="775"/>
    <x v="2976"/>
    <s v="19209-3"/>
    <n v="4"/>
    <n v="4"/>
    <x v="1694"/>
    <d v="2018-12-15T00:00:00"/>
    <n v="1"/>
    <n v="1"/>
    <m/>
  </r>
  <r>
    <x v="775"/>
    <x v="2972"/>
    <s v="19258-3"/>
    <n v="2"/>
    <n v="2"/>
    <x v="1694"/>
    <d v="2018-12-15T00:00:00"/>
    <n v="1"/>
    <n v="1"/>
    <m/>
  </r>
  <r>
    <x v="784"/>
    <x v="2977"/>
    <s v="19329-3"/>
    <n v="5"/>
    <n v="5"/>
    <x v="1695"/>
    <d v="2018-12-21T00:00:00"/>
    <n v="1"/>
    <n v="1"/>
    <m/>
  </r>
  <r>
    <x v="291"/>
    <x v="50"/>
    <s v="19276-1"/>
    <n v="100"/>
    <n v="100"/>
    <x v="1695"/>
    <d v="2018-12-20T00:00:00"/>
    <n v="1"/>
    <n v="1"/>
    <m/>
  </r>
  <r>
    <x v="506"/>
    <x v="807"/>
    <s v="19334-1"/>
    <n v="10"/>
    <n v="10"/>
    <x v="1695"/>
    <d v="2018-12-20T00:00:00"/>
    <n v="1"/>
    <n v="1"/>
    <m/>
  </r>
  <r>
    <x v="15"/>
    <x v="57"/>
    <s v="19262-1"/>
    <n v="25"/>
    <n v="25"/>
    <x v="1695"/>
    <d v="2018-12-20T00:00:00"/>
    <n v="1"/>
    <n v="1"/>
    <m/>
  </r>
  <r>
    <x v="15"/>
    <x v="33"/>
    <s v="19278-3"/>
    <n v="10"/>
    <n v="10"/>
    <x v="1695"/>
    <d v="2018-12-19T00:00:00"/>
    <n v="1"/>
    <n v="1"/>
    <m/>
  </r>
  <r>
    <x v="15"/>
    <x v="435"/>
    <s v="19297-2"/>
    <n v="10"/>
    <n v="10"/>
    <x v="1695"/>
    <d v="2018-12-18T00:00:00"/>
    <n v="1"/>
    <n v="1"/>
    <m/>
  </r>
  <r>
    <x v="15"/>
    <x v="435"/>
    <s v="19226-2"/>
    <n v="10"/>
    <n v="10"/>
    <x v="1695"/>
    <d v="2018-12-17T00:00:00"/>
    <n v="1"/>
    <n v="1"/>
    <m/>
  </r>
  <r>
    <x v="23"/>
    <x v="38"/>
    <s v="19241-3"/>
    <n v="25"/>
    <n v="25"/>
    <x v="1695"/>
    <d v="2018-12-19T00:00:00"/>
    <n v="1"/>
    <n v="1"/>
    <m/>
  </r>
  <r>
    <x v="576"/>
    <x v="2574"/>
    <s v="19273-3"/>
    <n v="25"/>
    <n v="25"/>
    <x v="1696"/>
    <d v="2019-01-17T00:00:00"/>
    <n v="1"/>
    <n v="1"/>
    <m/>
  </r>
  <r>
    <x v="772"/>
    <x v="96"/>
    <s v="19346-1"/>
    <n v="16"/>
    <n v="16"/>
    <x v="1696"/>
    <d v="2018-12-22T00:00:00"/>
    <n v="1"/>
    <n v="1"/>
    <n v="7123"/>
  </r>
  <r>
    <x v="736"/>
    <x v="2978"/>
    <s v="18521-2"/>
    <n v="40"/>
    <n v="40"/>
    <x v="1696"/>
    <d v="2018-12-22T00:00:00"/>
    <n v="1"/>
    <n v="1"/>
    <m/>
  </r>
  <r>
    <x v="785"/>
    <x v="2979"/>
    <s v="19350-3"/>
    <n v="1"/>
    <n v="1"/>
    <x v="1696"/>
    <d v="2018-12-19T00:00:00"/>
    <n v="1"/>
    <n v="1"/>
    <m/>
  </r>
  <r>
    <x v="699"/>
    <x v="2639"/>
    <s v="19309-1"/>
    <n v="5000"/>
    <n v="5000"/>
    <x v="1697"/>
    <d v="2018-12-20T00:00:00"/>
    <n v="1"/>
    <n v="1"/>
    <m/>
  </r>
  <r>
    <x v="15"/>
    <x v="33"/>
    <s v="19353-3"/>
    <n v="10"/>
    <n v="10"/>
    <x v="1697"/>
    <d v="2018-12-21T00:00:00"/>
    <n v="1"/>
    <n v="1"/>
    <m/>
  </r>
  <r>
    <x v="15"/>
    <x v="182"/>
    <s v="19226-1"/>
    <n v="5"/>
    <n v="5"/>
    <x v="1697"/>
    <d v="2019-01-03T00:00:00"/>
    <n v="1"/>
    <n v="1"/>
    <m/>
  </r>
  <r>
    <x v="15"/>
    <x v="556"/>
    <s v="19222-1"/>
    <n v="18"/>
    <n v="18"/>
    <x v="1697"/>
    <d v="2018-12-21T00:00:00"/>
    <n v="1"/>
    <n v="1"/>
    <m/>
  </r>
  <r>
    <x v="15"/>
    <x v="858"/>
    <s v="19221-1"/>
    <n v="26"/>
    <n v="26"/>
    <x v="1697"/>
    <d v="2019-01-04T00:00:00"/>
    <n v="1"/>
    <n v="1"/>
    <m/>
  </r>
  <r>
    <x v="436"/>
    <x v="1208"/>
    <s v="19316-1"/>
    <n v="10"/>
    <n v="10"/>
    <x v="1697"/>
    <d v="2018-12-21T00:00:00"/>
    <n v="1"/>
    <n v="1"/>
    <m/>
  </r>
  <r>
    <x v="90"/>
    <x v="368"/>
    <s v="18918-1"/>
    <n v="100"/>
    <n v="100"/>
    <x v="1697"/>
    <d v="2018-12-21T00:00:00"/>
    <n v="1"/>
    <n v="1"/>
    <m/>
  </r>
  <r>
    <x v="90"/>
    <x v="1358"/>
    <s v="19026-4"/>
    <n v="500"/>
    <n v="500"/>
    <x v="1697"/>
    <d v="2018-12-21T00:00:00"/>
    <n v="1"/>
    <n v="1"/>
    <m/>
  </r>
  <r>
    <x v="18"/>
    <x v="81"/>
    <s v="19317-1"/>
    <n v="50"/>
    <n v="50"/>
    <x v="1697"/>
    <d v="2018-12-21T00:00:00"/>
    <n v="1"/>
    <n v="1"/>
    <m/>
  </r>
  <r>
    <x v="329"/>
    <x v="1217"/>
    <s v="19153-3"/>
    <n v="150"/>
    <n v="150"/>
    <x v="1697"/>
    <d v="2018-12-20T00:00:00"/>
    <n v="1"/>
    <n v="1"/>
    <m/>
  </r>
  <r>
    <x v="15"/>
    <x v="562"/>
    <s v="19145-1"/>
    <n v="6"/>
    <n v="6"/>
    <x v="1697"/>
    <d v="2018-12-20T00:00:00"/>
    <n v="1"/>
    <n v="1"/>
    <m/>
  </r>
  <r>
    <x v="15"/>
    <x v="562"/>
    <s v="19167-3"/>
    <n v="6"/>
    <n v="6"/>
    <x v="1697"/>
    <d v="2018-12-20T00:00:00"/>
    <n v="1"/>
    <n v="1"/>
    <m/>
  </r>
  <r>
    <x v="39"/>
    <x v="76"/>
    <s v="19336-1"/>
    <n v="25"/>
    <n v="25"/>
    <x v="1697"/>
    <d v="2018-12-20T00:00:00"/>
    <n v="1"/>
    <n v="1"/>
    <m/>
  </r>
  <r>
    <x v="775"/>
    <x v="2925"/>
    <s v="19229-3"/>
    <n v="2"/>
    <n v="2"/>
    <x v="1697"/>
    <d v="2018-12-22T00:00:00"/>
    <n v="1"/>
    <n v="1"/>
    <m/>
  </r>
  <r>
    <x v="15"/>
    <x v="562"/>
    <s v="19278-1"/>
    <n v="8"/>
    <n v="8"/>
    <x v="1698"/>
    <d v="2019-01-03T00:00:00"/>
    <n v="1"/>
    <n v="1"/>
    <m/>
  </r>
  <r>
    <x v="90"/>
    <x v="229"/>
    <s v="19244-1-2"/>
    <n v="6982"/>
    <n v="5539"/>
    <x v="1698"/>
    <d v="2018-12-21T00:00:00"/>
    <n v="1"/>
    <n v="1"/>
    <m/>
  </r>
  <r>
    <x v="16"/>
    <x v="2980"/>
    <s v="19341-1"/>
    <n v="8"/>
    <n v="8"/>
    <x v="1698"/>
    <d v="2018-12-21T00:00:00"/>
    <n v="1"/>
    <n v="1"/>
    <m/>
  </r>
  <r>
    <x v="772"/>
    <x v="1541"/>
    <s v="18981-6"/>
    <n v="250"/>
    <n v="250"/>
    <x v="1698"/>
    <d v="2018-12-11T00:00:00"/>
    <n v="1"/>
    <n v="0"/>
    <m/>
  </r>
  <r>
    <x v="15"/>
    <x v="562"/>
    <s v="19274-2"/>
    <n v="16"/>
    <n v="16"/>
    <x v="1699"/>
    <d v="2019-01-03T00:00:00"/>
    <n v="1"/>
    <n v="1"/>
    <m/>
  </r>
  <r>
    <x v="15"/>
    <x v="562"/>
    <s v="19297-1"/>
    <n v="5"/>
    <n v="5"/>
    <x v="1699"/>
    <d v="2019-01-04T00:00:00"/>
    <n v="1"/>
    <n v="1"/>
    <m/>
  </r>
  <r>
    <x v="15"/>
    <x v="52"/>
    <s v="19274-3"/>
    <n v="5"/>
    <n v="5"/>
    <x v="1699"/>
    <d v="2019-01-03T00:00:00"/>
    <n v="1"/>
    <n v="1"/>
    <m/>
  </r>
  <r>
    <x v="15"/>
    <x v="52"/>
    <s v="19259-1"/>
    <n v="5"/>
    <n v="5"/>
    <x v="1699"/>
    <d v="2019-01-04T00:00:00"/>
    <n v="1"/>
    <n v="1"/>
    <m/>
  </r>
  <r>
    <x v="53"/>
    <x v="215"/>
    <s v="19326-1"/>
    <n v="75"/>
    <n v="75"/>
    <x v="1699"/>
    <d v="2019-01-04T00:00:00"/>
    <n v="1"/>
    <n v="1"/>
    <m/>
  </r>
  <r>
    <x v="146"/>
    <x v="2193"/>
    <s v="19362-1"/>
    <n v="210"/>
    <n v="210"/>
    <x v="1699"/>
    <d v="2019-01-09T00:00:00"/>
    <n v="1"/>
    <n v="1"/>
    <m/>
  </r>
  <r>
    <x v="343"/>
    <x v="2981"/>
    <s v="19318-2"/>
    <n v="50"/>
    <n v="50"/>
    <x v="1699"/>
    <d v="2019-01-04T00:00:00"/>
    <n v="1"/>
    <n v="1"/>
    <m/>
  </r>
  <r>
    <x v="750"/>
    <x v="106"/>
    <s v="19074-6"/>
    <n v="25"/>
    <n v="25"/>
    <x v="1699"/>
    <d v="2019-01-03T00:00:00"/>
    <n v="1"/>
    <n v="1"/>
    <m/>
  </r>
  <r>
    <x v="95"/>
    <x v="2982"/>
    <s v="19147-3"/>
    <n v="100"/>
    <n v="100"/>
    <x v="1699"/>
    <d v="2019-01-03T00:00:00"/>
    <n v="1"/>
    <n v="1"/>
    <m/>
  </r>
  <r>
    <x v="13"/>
    <x v="547"/>
    <s v="18971-4"/>
    <n v="125"/>
    <n v="125"/>
    <x v="1699"/>
    <d v="2019-01-03T00:00:00"/>
    <n v="1"/>
    <n v="1"/>
    <m/>
  </r>
  <r>
    <x v="13"/>
    <x v="2583"/>
    <s v="18858-5"/>
    <n v="50"/>
    <n v="50"/>
    <x v="1699"/>
    <d v="2019-01-03T00:00:00"/>
    <n v="1"/>
    <n v="1"/>
    <m/>
  </r>
  <r>
    <x v="187"/>
    <x v="857"/>
    <s v="19249-1"/>
    <n v="250"/>
    <n v="250"/>
    <x v="1699"/>
    <d v="2019-01-03T00:00:00"/>
    <n v="1"/>
    <n v="1"/>
    <m/>
  </r>
  <r>
    <x v="775"/>
    <x v="2972"/>
    <s v="19258-4"/>
    <n v="10"/>
    <n v="10"/>
    <x v="1699"/>
    <d v="2019-01-03T00:00:00"/>
    <n v="1"/>
    <n v="1"/>
    <m/>
  </r>
  <r>
    <x v="775"/>
    <x v="2923"/>
    <s v="19237-3"/>
    <n v="34"/>
    <n v="34"/>
    <x v="1699"/>
    <d v="2019-01-02T00:00:00"/>
    <n v="1"/>
    <n v="1"/>
    <m/>
  </r>
  <r>
    <x v="100"/>
    <x v="577"/>
    <s v="19293-3"/>
    <n v="500"/>
    <n v="500"/>
    <x v="1700"/>
    <d v="2019-01-07T00:00:00"/>
    <n v="1"/>
    <n v="1"/>
    <m/>
  </r>
  <r>
    <x v="9"/>
    <x v="2752"/>
    <s v="19380-1"/>
    <n v="10"/>
    <n v="10"/>
    <x v="1700"/>
    <d v="2019-01-04T00:00:00"/>
    <n v="1"/>
    <n v="1"/>
    <m/>
  </r>
  <r>
    <x v="9"/>
    <x v="361"/>
    <s v="2"/>
    <n v="10"/>
    <n v="10"/>
    <x v="1700"/>
    <d v="2019-01-04T00:00:00"/>
    <n v="1"/>
    <n v="1"/>
    <m/>
  </r>
  <r>
    <x v="90"/>
    <x v="204"/>
    <s v="19331-1"/>
    <n v="85"/>
    <n v="85"/>
    <x v="1701"/>
    <d v="2019-01-07T00:00:00"/>
    <n v="1"/>
    <n v="1"/>
    <m/>
  </r>
  <r>
    <x v="90"/>
    <x v="777"/>
    <s v="19332-1"/>
    <n v="13"/>
    <n v="13"/>
    <x v="1701"/>
    <d v="2019-01-07T00:00:00"/>
    <n v="1"/>
    <n v="1"/>
    <m/>
  </r>
  <r>
    <x v="18"/>
    <x v="1035"/>
    <s v="19324-1"/>
    <n v="500"/>
    <n v="500"/>
    <x v="1701"/>
    <d v="2019-01-08T00:00:00"/>
    <n v="1"/>
    <n v="1"/>
    <m/>
  </r>
  <r>
    <x v="15"/>
    <x v="1320"/>
    <s v="19278-2"/>
    <n v="5"/>
    <n v="5"/>
    <x v="1701"/>
    <d v="2019-01-08T00:00:00"/>
    <n v="1"/>
    <n v="1"/>
    <m/>
  </r>
  <r>
    <x v="15"/>
    <x v="556"/>
    <s v="19274-1"/>
    <n v="20"/>
    <n v="20"/>
    <x v="1702"/>
    <d v="2019-01-08T00:00:00"/>
    <n v="1"/>
    <n v="1"/>
    <m/>
  </r>
  <r>
    <x v="29"/>
    <x v="729"/>
    <s v="19354-1"/>
    <n v="35"/>
    <n v="35"/>
    <x v="1703"/>
    <d v="2019-01-11T00:00:00"/>
    <n v="1"/>
    <n v="1"/>
    <s v="WAS ON HOLD FOR MONEY OVER DUE INVOICES"/>
  </r>
  <r>
    <x v="782"/>
    <x v="2964"/>
    <s v="19368-3"/>
    <n v="300"/>
    <n v="300"/>
    <x v="1703"/>
    <d v="2019-01-11T00:00:00"/>
    <n v="1"/>
    <n v="1"/>
    <m/>
  </r>
  <r>
    <x v="200"/>
    <x v="2983"/>
    <s v="19361-1"/>
    <n v="100"/>
    <n v="100"/>
    <x v="1704"/>
    <d v="2019-01-11T00:00:00"/>
    <n v="1"/>
    <n v="1"/>
    <m/>
  </r>
  <r>
    <x v="18"/>
    <x v="2411"/>
    <s v="19357-1"/>
    <n v="25"/>
    <n v="25"/>
    <x v="1704"/>
    <d v="2019-01-10T00:00:00"/>
    <n v="1"/>
    <n v="1"/>
    <m/>
  </r>
  <r>
    <x v="18"/>
    <x v="1473"/>
    <s v="19343-1"/>
    <n v="150"/>
    <n v="150"/>
    <x v="1704"/>
    <d v="2019-01-10T00:00:00"/>
    <n v="1"/>
    <n v="1"/>
    <m/>
  </r>
  <r>
    <x v="18"/>
    <x v="2080"/>
    <s v="2"/>
    <n v="150"/>
    <n v="150"/>
    <x v="1704"/>
    <d v="2019-01-10T00:00:00"/>
    <n v="1"/>
    <n v="1"/>
    <m/>
  </r>
  <r>
    <x v="18"/>
    <x v="712"/>
    <s v="3"/>
    <n v="200"/>
    <n v="200"/>
    <x v="1704"/>
    <d v="2019-01-10T00:00:00"/>
    <n v="1"/>
    <n v="1"/>
    <m/>
  </r>
  <r>
    <x v="18"/>
    <x v="354"/>
    <s v="19359-1"/>
    <n v="25"/>
    <n v="25"/>
    <x v="1704"/>
    <d v="2019-01-10T00:00:00"/>
    <n v="1"/>
    <n v="1"/>
    <m/>
  </r>
  <r>
    <x v="191"/>
    <x v="2881"/>
    <s v="18901-6"/>
    <n v="150"/>
    <n v="150"/>
    <x v="1704"/>
    <d v="2019-01-15T00:00:00"/>
    <n v="1"/>
    <n v="1"/>
    <m/>
  </r>
  <r>
    <x v="191"/>
    <x v="2984"/>
    <s v="19344-4"/>
    <n v="2"/>
    <n v="2"/>
    <x v="1704"/>
    <d v="2019-01-15T00:00:00"/>
    <n v="1"/>
    <n v="1"/>
    <m/>
  </r>
  <r>
    <x v="191"/>
    <x v="2985"/>
    <s v="19192-1"/>
    <n v="100"/>
    <n v="10"/>
    <x v="1704"/>
    <d v="2019-01-15T00:00:00"/>
    <n v="1"/>
    <n v="1"/>
    <s v="CUSTOMER PARTS CAME LATE"/>
  </r>
  <r>
    <x v="15"/>
    <x v="1320"/>
    <s v="19312-1"/>
    <n v="5"/>
    <n v="5"/>
    <x v="1705"/>
    <d v="2019-01-11T00:00:00"/>
    <n v="1"/>
    <n v="1"/>
    <m/>
  </r>
  <r>
    <x v="95"/>
    <x v="725"/>
    <s v="19206-2"/>
    <n v="50"/>
    <n v="50"/>
    <x v="1704"/>
    <d v="2019-01-10T00:00:00"/>
    <n v="1"/>
    <n v="1"/>
    <m/>
  </r>
  <r>
    <x v="736"/>
    <x v="2986"/>
    <s v="19314-3"/>
    <n v="85"/>
    <n v="85"/>
    <x v="1705"/>
    <d v="2019-01-11T00:00:00"/>
    <n v="1"/>
    <n v="1"/>
    <m/>
  </r>
  <r>
    <x v="736"/>
    <x v="2587"/>
    <s v="19382-2"/>
    <n v="100"/>
    <n v="100"/>
    <x v="1705"/>
    <d v="2019-01-11T00:00:00"/>
    <n v="1"/>
    <n v="1"/>
    <m/>
  </r>
  <r>
    <x v="53"/>
    <x v="928"/>
    <s v="19352-1"/>
    <n v="100"/>
    <n v="100"/>
    <x v="1705"/>
    <d v="2019-01-11T00:00:00"/>
    <n v="1"/>
    <n v="1"/>
    <m/>
  </r>
  <r>
    <x v="315"/>
    <x v="2402"/>
    <s v="19271-1"/>
    <n v="42"/>
    <n v="42"/>
    <x v="1705"/>
    <d v="2019-01-25T00:00:00"/>
    <n v="1"/>
    <n v="1"/>
    <m/>
  </r>
  <r>
    <x v="15"/>
    <x v="52"/>
    <s v="19297-3"/>
    <n v="16"/>
    <n v="16"/>
    <x v="1705"/>
    <d v="2019-01-11T00:00:00"/>
    <n v="1"/>
    <n v="1"/>
    <m/>
  </r>
  <r>
    <x v="783"/>
    <x v="2975"/>
    <s v="19384-3"/>
    <n v="15"/>
    <n v="15"/>
    <x v="1706"/>
    <d v="2019-01-14T00:00:00"/>
    <n v="1"/>
    <n v="1"/>
    <s v="REPLESMENT"/>
  </r>
  <r>
    <x v="736"/>
    <x v="2822"/>
    <s v="18523-2"/>
    <n v="40"/>
    <n v="40"/>
    <x v="1707"/>
    <d v="2019-01-15T00:00:00"/>
    <n v="1"/>
    <n v="1"/>
    <m/>
  </r>
  <r>
    <x v="18"/>
    <x v="712"/>
    <s v="19360-1"/>
    <n v="200"/>
    <n v="200"/>
    <x v="1707"/>
    <d v="2019-01-15T00:00:00"/>
    <n v="1"/>
    <n v="1"/>
    <m/>
  </r>
  <r>
    <x v="622"/>
    <x v="2614"/>
    <s v="19340-1"/>
    <n v="40"/>
    <n v="40"/>
    <x v="1707"/>
    <d v="2019-01-16T00:00:00"/>
    <n v="1"/>
    <n v="1"/>
    <m/>
  </r>
  <r>
    <x v="53"/>
    <x v="1489"/>
    <s v="19328-1"/>
    <n v="50"/>
    <n v="50"/>
    <x v="1707"/>
    <d v="2019-01-16T00:00:00"/>
    <n v="1"/>
    <n v="1"/>
    <m/>
  </r>
  <r>
    <x v="105"/>
    <x v="1864"/>
    <s v="19281-2"/>
    <n v="2500"/>
    <n v="2500"/>
    <x v="1707"/>
    <d v="2019-01-16T00:00:00"/>
    <n v="1"/>
    <n v="1"/>
    <m/>
  </r>
  <r>
    <x v="45"/>
    <x v="534"/>
    <s v="19404-1"/>
    <n v="250"/>
    <n v="250"/>
    <x v="1707"/>
    <d v="2019-01-16T00:00:00"/>
    <n v="1"/>
    <n v="1"/>
    <m/>
  </r>
  <r>
    <x v="45"/>
    <x v="213"/>
    <s v="2"/>
    <n v="250"/>
    <n v="250"/>
    <x v="1707"/>
    <d v="2019-01-16T00:00:00"/>
    <n v="1"/>
    <n v="1"/>
    <m/>
  </r>
  <r>
    <x v="494"/>
    <x v="1932"/>
    <s v="19393-1"/>
    <n v="10"/>
    <n v="7"/>
    <x v="1707"/>
    <d v="2019-01-15T00:00:00"/>
    <n v="1"/>
    <n v="1"/>
    <s v="REWORK"/>
  </r>
  <r>
    <x v="494"/>
    <x v="1933"/>
    <s v="1"/>
    <n v="4"/>
    <n v="3"/>
    <x v="1707"/>
    <d v="2019-01-15T00:00:00"/>
    <n v="1"/>
    <n v="1"/>
    <s v="REWORK"/>
  </r>
  <r>
    <x v="772"/>
    <x v="1541"/>
    <s v="19409-1"/>
    <n v="8"/>
    <n v="8"/>
    <x v="1707"/>
    <d v="2019-01-16T00:00:00"/>
    <n v="1"/>
    <n v="1"/>
    <s v="REWORK"/>
  </r>
  <r>
    <x v="286"/>
    <x v="2918"/>
    <s v="19202-3"/>
    <n v="250"/>
    <n v="250"/>
    <x v="1707"/>
    <d v="2019-01-15T00:00:00"/>
    <n v="1"/>
    <n v="1"/>
    <m/>
  </r>
  <r>
    <x v="343"/>
    <x v="2981"/>
    <s v="19433-1"/>
    <n v="1"/>
    <n v="1"/>
    <x v="1707"/>
    <d v="2019-01-16T00:00:00"/>
    <n v="1"/>
    <n v="1"/>
    <s v="REWORK"/>
  </r>
  <r>
    <x v="53"/>
    <x v="2987"/>
    <s v="19431-1"/>
    <n v="50"/>
    <n v="50"/>
    <x v="1707"/>
    <d v="2019-01-16T00:00:00"/>
    <n v="1"/>
    <n v="1"/>
    <m/>
  </r>
  <r>
    <x v="780"/>
    <x v="1978"/>
    <s v="19214-3"/>
    <n v="200"/>
    <n v="200"/>
    <x v="1707"/>
    <d v="2019-01-20T00:00:00"/>
    <n v="1"/>
    <n v="1"/>
    <s v="PAYMENT CAME LATE"/>
  </r>
  <r>
    <x v="780"/>
    <x v="1979"/>
    <s v="6"/>
    <n v="200"/>
    <n v="200"/>
    <x v="1707"/>
    <d v="2019-01-20T00:00:00"/>
    <n v="1"/>
    <n v="1"/>
    <s v="PAYMENT CAME LATE"/>
  </r>
  <r>
    <x v="780"/>
    <x v="1980"/>
    <s v="9"/>
    <n v="200"/>
    <n v="200"/>
    <x v="1707"/>
    <d v="2019-01-20T00:00:00"/>
    <n v="1"/>
    <n v="1"/>
    <s v="PAYMENT CAME LATE"/>
  </r>
  <r>
    <x v="775"/>
    <x v="2960"/>
    <s v="19194-4"/>
    <n v="25"/>
    <n v="25"/>
    <x v="1708"/>
    <d v="2019-01-18T00:00:00"/>
    <n v="1"/>
    <n v="1"/>
    <s v="APPROVAL CAME LATE"/>
  </r>
  <r>
    <x v="783"/>
    <x v="2988"/>
    <s v="19364-3"/>
    <n v="15"/>
    <n v="15"/>
    <x v="1709"/>
    <d v="2019-01-17T00:00:00"/>
    <n v="1"/>
    <n v="1"/>
    <s v="PAYMENT CAME LATE"/>
  </r>
  <r>
    <x v="598"/>
    <x v="2989"/>
    <s v="19310-3"/>
    <n v="200"/>
    <n v="200"/>
    <x v="1709"/>
    <d v="2019-01-17T00:00:00"/>
    <n v="1"/>
    <n v="1"/>
    <m/>
  </r>
  <r>
    <x v="53"/>
    <x v="2916"/>
    <s v="19408-1"/>
    <n v="43"/>
    <n v="43"/>
    <x v="1709"/>
    <d v="2019-01-18T00:00:00"/>
    <n v="1"/>
    <n v="1"/>
    <s v="REWORK"/>
  </r>
  <r>
    <x v="772"/>
    <x v="2467"/>
    <s v="19339-1"/>
    <n v="250"/>
    <n v="250"/>
    <x v="1709"/>
    <d v="2019-01-18T00:00:00"/>
    <n v="1"/>
    <n v="1"/>
    <m/>
  </r>
  <r>
    <x v="356"/>
    <x v="1332"/>
    <s v="19369-2"/>
    <n v="5"/>
    <n v="5"/>
    <x v="1709"/>
    <d v="2019-01-21T00:00:00"/>
    <n v="1"/>
    <n v="1"/>
    <m/>
  </r>
  <r>
    <x v="699"/>
    <x v="2695"/>
    <s v="19372-1"/>
    <n v="10000"/>
    <n v="10000"/>
    <x v="1709"/>
    <d v="2019-01-18T00:00:00"/>
    <n v="1"/>
    <n v="1"/>
    <m/>
  </r>
  <r>
    <x v="716"/>
    <x v="2990"/>
    <s v="19418-1"/>
    <n v="2"/>
    <n v="2"/>
    <x v="1710"/>
    <d v="2019-01-18T00:00:00"/>
    <n v="1"/>
    <n v="1"/>
    <m/>
  </r>
  <r>
    <x v="4"/>
    <x v="1003"/>
    <s v="19383-1"/>
    <n v="50"/>
    <n v="56"/>
    <x v="1710"/>
    <d v="2019-01-18T00:00:00"/>
    <n v="1"/>
    <n v="1"/>
    <m/>
  </r>
  <r>
    <x v="716"/>
    <x v="2991"/>
    <s v="19370-3"/>
    <n v="17"/>
    <n v="17"/>
    <x v="1710"/>
    <d v="2019-01-18T00:00:00"/>
    <n v="1"/>
    <n v="1"/>
    <m/>
  </r>
  <r>
    <x v="786"/>
    <x v="96"/>
    <s v="19441-1"/>
    <n v="30"/>
    <n v="30"/>
    <x v="1710"/>
    <d v="2019-01-18T00:00:00"/>
    <n v="1"/>
    <n v="1"/>
    <m/>
  </r>
  <r>
    <x v="786"/>
    <x v="96"/>
    <s v="3"/>
    <n v="20"/>
    <n v="20"/>
    <x v="1710"/>
    <d v="2019-01-18T00:00:00"/>
    <n v="1"/>
    <n v="1"/>
    <m/>
  </r>
  <r>
    <x v="395"/>
    <x v="1527"/>
    <s v="19338-3"/>
    <n v="25"/>
    <n v="25"/>
    <x v="1711"/>
    <d v="2019-01-16T00:00:00"/>
    <n v="1"/>
    <n v="0"/>
    <m/>
  </r>
  <r>
    <x v="73"/>
    <x v="155"/>
    <s v="19327-3"/>
    <n v="55"/>
    <n v="55"/>
    <x v="1711"/>
    <d v="2019-01-14T00:00:00"/>
    <n v="1"/>
    <n v="0"/>
    <m/>
  </r>
  <r>
    <x v="18"/>
    <x v="1686"/>
    <s v="19374-1"/>
    <n v="125"/>
    <n v="125"/>
    <x v="1711"/>
    <d v="2019-01-21T00:00:00"/>
    <n v="1"/>
    <n v="1"/>
    <m/>
  </r>
  <r>
    <x v="15"/>
    <x v="33"/>
    <s v="19373-2"/>
    <n v="10"/>
    <n v="10"/>
    <x v="1712"/>
    <d v="2019-01-22T00:00:00"/>
    <n v="1"/>
    <n v="1"/>
    <m/>
  </r>
  <r>
    <x v="754"/>
    <x v="2396"/>
    <s v="19280-3"/>
    <n v="100"/>
    <n v="100"/>
    <x v="1713"/>
    <d v="2019-01-23T00:00:00"/>
    <n v="1"/>
    <n v="1"/>
    <m/>
  </r>
  <r>
    <x v="356"/>
    <x v="1396"/>
    <s v="19325-1"/>
    <n v="4"/>
    <n v="4"/>
    <x v="1714"/>
    <d v="2019-01-24T00:00:00"/>
    <n v="1"/>
    <n v="1"/>
    <m/>
  </r>
  <r>
    <x v="736"/>
    <x v="2689"/>
    <s v="18937-2"/>
    <n v="250"/>
    <n v="250"/>
    <x v="1714"/>
    <d v="2019-01-24T00:00:00"/>
    <n v="1"/>
    <n v="1"/>
    <m/>
  </r>
  <r>
    <x v="775"/>
    <x v="2992"/>
    <s v="19394-3"/>
    <n v="5"/>
    <n v="5"/>
    <x v="1714"/>
    <d v="2019-01-24T00:00:00"/>
    <n v="1"/>
    <n v="1"/>
    <m/>
  </r>
  <r>
    <x v="775"/>
    <x v="2993"/>
    <s v="6"/>
    <n v="5"/>
    <n v="5"/>
    <x v="1714"/>
    <d v="2019-01-24T00:00:00"/>
    <n v="1"/>
    <n v="1"/>
    <m/>
  </r>
  <r>
    <x v="786"/>
    <x v="692"/>
    <s v="19441-2"/>
    <n v="75"/>
    <n v="75"/>
    <x v="1714"/>
    <d v="2019-01-24T00:00:00"/>
    <n v="1"/>
    <n v="1"/>
    <m/>
  </r>
  <r>
    <x v="551"/>
    <x v="2798"/>
    <s v="19185-3"/>
    <n v="50"/>
    <n v="20"/>
    <x v="1714"/>
    <d v="2019-11-29T00:00:00"/>
    <n v="0"/>
    <n v="0"/>
    <m/>
  </r>
  <r>
    <x v="775"/>
    <x v="2965"/>
    <s v="19211-4"/>
    <n v="320"/>
    <n v="105"/>
    <x v="1715"/>
    <d v="2019-01-30T00:00:00"/>
    <n v="1"/>
    <n v="1"/>
    <s v="APPROVAL CAME LATE"/>
  </r>
  <r>
    <x v="29"/>
    <x v="745"/>
    <s v="19399-1"/>
    <n v="30"/>
    <n v="30"/>
    <x v="1715"/>
    <d v="2019-01-29T00:00:00"/>
    <n v="1"/>
    <n v="1"/>
    <m/>
  </r>
  <r>
    <x v="29"/>
    <x v="365"/>
    <s v="19387-1"/>
    <n v="20"/>
    <n v="20"/>
    <x v="1715"/>
    <d v="2019-01-29T00:00:00"/>
    <n v="1"/>
    <n v="1"/>
    <m/>
  </r>
  <r>
    <x v="772"/>
    <x v="1541"/>
    <s v="19348-3"/>
    <n v="250"/>
    <n v="250"/>
    <x v="1715"/>
    <d v="2019-01-25T00:00:00"/>
    <n v="1"/>
    <n v="1"/>
    <m/>
  </r>
  <r>
    <x v="551"/>
    <x v="2798"/>
    <s v="19185-3"/>
    <n v="50"/>
    <n v="30"/>
    <x v="1715"/>
    <d v="2019-11-29T00:00:00"/>
    <n v="0"/>
    <n v="0"/>
    <m/>
  </r>
  <r>
    <x v="716"/>
    <x v="2994"/>
    <s v="19430-1"/>
    <n v="2"/>
    <n v="2"/>
    <x v="1715"/>
    <d v="2019-01-25T00:00:00"/>
    <n v="1"/>
    <n v="1"/>
    <m/>
  </r>
  <r>
    <x v="716"/>
    <x v="2995"/>
    <s v="3"/>
    <n v="34"/>
    <n v="34"/>
    <x v="1716"/>
    <d v="2019-01-28T00:00:00"/>
    <n v="1"/>
    <n v="1"/>
    <m/>
  </r>
  <r>
    <x v="716"/>
    <x v="2995"/>
    <s v="1"/>
    <n v="2"/>
    <n v="2"/>
    <x v="1716"/>
    <d v="2019-01-28T00:00:00"/>
    <n v="1"/>
    <n v="1"/>
    <m/>
  </r>
  <r>
    <x v="787"/>
    <x v="2499"/>
    <s v="19375-3"/>
    <n v="25"/>
    <n v="25"/>
    <x v="1716"/>
    <d v="2019-02-04T00:00:00"/>
    <n v="1"/>
    <n v="1"/>
    <m/>
  </r>
  <r>
    <x v="291"/>
    <x v="89"/>
    <s v="19351-3"/>
    <n v="300"/>
    <n v="300"/>
    <x v="1716"/>
    <d v="2019-01-29T00:00:00"/>
    <n v="1"/>
    <n v="1"/>
    <m/>
  </r>
  <r>
    <x v="705"/>
    <x v="692"/>
    <s v="19469-1"/>
    <n v="10"/>
    <n v="10"/>
    <x v="1716"/>
    <d v="2019-01-28T00:00:00"/>
    <n v="1"/>
    <n v="1"/>
    <m/>
  </r>
  <r>
    <x v="598"/>
    <x v="2996"/>
    <s v="19367-3"/>
    <n v="200"/>
    <n v="200"/>
    <x v="1716"/>
    <d v="2019-01-28T00:00:00"/>
    <n v="1"/>
    <n v="1"/>
    <m/>
  </r>
  <r>
    <x v="705"/>
    <x v="692"/>
    <s v="19469-1"/>
    <n v="10"/>
    <n v="10"/>
    <x v="1716"/>
    <d v="2019-01-28T00:00:00"/>
    <n v="1"/>
    <n v="1"/>
    <m/>
  </r>
  <r>
    <x v="775"/>
    <x v="2879"/>
    <s v="19236-3"/>
    <n v="25"/>
    <n v="25"/>
    <x v="1717"/>
    <d v="2019-01-29T00:00:00"/>
    <n v="1"/>
    <n v="1"/>
    <s v="APPROVAL CAME LATE"/>
  </r>
  <r>
    <x v="494"/>
    <x v="1933"/>
    <s v="19393-1"/>
    <n v="1"/>
    <n v="1"/>
    <x v="1717"/>
    <d v="2019-02-05T00:00:00"/>
    <n v="1"/>
    <n v="1"/>
    <m/>
  </r>
  <r>
    <x v="494"/>
    <x v="1932"/>
    <s v="19393-1"/>
    <n v="3"/>
    <n v="3"/>
    <x v="1717"/>
    <d v="2019-02-05T00:00:00"/>
    <n v="1"/>
    <n v="1"/>
    <m/>
  </r>
  <r>
    <x v="15"/>
    <x v="52"/>
    <s v="19323-2"/>
    <n v="16"/>
    <n v="16"/>
    <x v="1717"/>
    <d v="2019-01-30T00:00:00"/>
    <n v="1"/>
    <n v="1"/>
    <m/>
  </r>
  <r>
    <x v="786"/>
    <x v="692"/>
    <s v="19488-2"/>
    <n v="338"/>
    <n v="336"/>
    <x v="1717"/>
    <d v="2019-01-31T00:00:00"/>
    <n v="1"/>
    <n v="1"/>
    <m/>
  </r>
  <r>
    <x v="13"/>
    <x v="2583"/>
    <s v="18858-6"/>
    <n v="50"/>
    <n v="50"/>
    <x v="1717"/>
    <d v="2019-01-30T00:00:00"/>
    <n v="1"/>
    <n v="1"/>
    <m/>
  </r>
  <r>
    <x v="356"/>
    <x v="1338"/>
    <s v="19398-1"/>
    <n v="8"/>
    <n v="8"/>
    <x v="1717"/>
    <d v="2019-01-29T00:00:00"/>
    <n v="1"/>
    <n v="1"/>
    <m/>
  </r>
  <r>
    <x v="677"/>
    <x v="197"/>
    <s v="19014-1"/>
    <n v="9"/>
    <n v="9"/>
    <x v="1717"/>
    <d v="2019-01-29T00:00:00"/>
    <n v="1"/>
    <n v="1"/>
    <m/>
  </r>
  <r>
    <x v="63"/>
    <x v="330"/>
    <s v="19389-1"/>
    <n v="10000"/>
    <n v="10080"/>
    <x v="1717"/>
    <d v="2019-01-29T00:00:00"/>
    <n v="1"/>
    <n v="1"/>
    <m/>
  </r>
  <r>
    <x v="552"/>
    <x v="235"/>
    <s v="19397-1"/>
    <n v="2500"/>
    <n v="2500"/>
    <x v="1717"/>
    <d v="2019-01-29T00:00:00"/>
    <n v="1"/>
    <n v="1"/>
    <m/>
  </r>
  <r>
    <x v="216"/>
    <x v="719"/>
    <s v="19407-1"/>
    <n v="300"/>
    <n v="305"/>
    <x v="1717"/>
    <d v="2019-01-30T00:00:00"/>
    <n v="1"/>
    <n v="1"/>
    <m/>
  </r>
  <r>
    <x v="47"/>
    <x v="1411"/>
    <s v="19406-1"/>
    <n v="10"/>
    <n v="10"/>
    <x v="1717"/>
    <d v="2019-01-31T00:00:00"/>
    <n v="1"/>
    <n v="1"/>
    <m/>
  </r>
  <r>
    <x v="768"/>
    <x v="2463"/>
    <s v="-"/>
    <n v="5"/>
    <n v="5"/>
    <x v="1717"/>
    <d v="2019-02-05T00:00:00"/>
    <n v="1"/>
    <n v="1"/>
    <s v="RMA 440"/>
  </r>
  <r>
    <x v="15"/>
    <x v="858"/>
    <s v="19319-1"/>
    <n v="26"/>
    <n v="26"/>
    <x v="1717"/>
    <d v="2019-01-30T00:00:00"/>
    <n v="1"/>
    <n v="1"/>
    <m/>
  </r>
  <r>
    <x v="15"/>
    <x v="52"/>
    <s v="19353-4"/>
    <n v="7"/>
    <n v="7"/>
    <x v="1717"/>
    <d v="2019-01-31T00:00:00"/>
    <n v="1"/>
    <n v="1"/>
    <m/>
  </r>
  <r>
    <x v="404"/>
    <x v="1063"/>
    <s v="19416-1"/>
    <n v="1"/>
    <n v="1"/>
    <x v="1718"/>
    <d v="2019-02-01T00:00:00"/>
    <n v="1"/>
    <n v="1"/>
    <m/>
  </r>
  <r>
    <x v="772"/>
    <x v="96"/>
    <s v="RMA"/>
    <n v="21"/>
    <n v="21"/>
    <x v="1718"/>
    <d v="2019-02-05T00:00:00"/>
    <n v="1"/>
    <n v="1"/>
    <m/>
  </r>
  <r>
    <x v="781"/>
    <x v="2997"/>
    <s v="19467-1"/>
    <n v="5"/>
    <n v="5"/>
    <x v="1718"/>
    <d v="2019-01-31T00:00:00"/>
    <n v="1"/>
    <m/>
    <m/>
  </r>
  <r>
    <x v="15"/>
    <x v="2998"/>
    <s v="19335-3"/>
    <n v="3"/>
    <n v="3"/>
    <x v="1719"/>
    <d v="2019-01-31T00:00:00"/>
    <n v="1"/>
    <n v="1"/>
    <s v="APPROVAL CAME LATE"/>
  </r>
  <r>
    <x v="63"/>
    <x v="214"/>
    <s v="19338-1"/>
    <n v="20000"/>
    <n v="11430"/>
    <x v="1719"/>
    <d v="2019-01-29T00:00:00"/>
    <n v="1"/>
    <n v="0"/>
    <s v="MAX FORGOT TO SEND PO TO VENDOR"/>
  </r>
  <r>
    <x v="95"/>
    <x v="2999"/>
    <s v="19355-1"/>
    <n v="100"/>
    <n v="99"/>
    <x v="1719"/>
    <d v="2019-01-28T00:00:00"/>
    <n v="1"/>
    <n v="0"/>
    <m/>
  </r>
  <r>
    <x v="15"/>
    <x v="57"/>
    <s v="19262-1"/>
    <n v="25"/>
    <n v="25"/>
    <x v="1720"/>
    <d v="2019-02-05T00:00:00"/>
    <n v="1"/>
    <n v="1"/>
    <s v="APPROVAL CAME LATE"/>
  </r>
  <r>
    <x v="15"/>
    <x v="57"/>
    <s v="16265-1"/>
    <n v="25"/>
    <n v="25"/>
    <x v="1720"/>
    <d v="2019-02-05T00:00:00"/>
    <n v="1"/>
    <n v="1"/>
    <s v="APPROVAL CAME LATE"/>
  </r>
  <r>
    <x v="25"/>
    <x v="287"/>
    <s v="19269-3"/>
    <n v="50"/>
    <n v="50"/>
    <x v="1720"/>
    <d v="2019-01-01T00:00:00"/>
    <n v="0"/>
    <n v="0"/>
    <m/>
  </r>
  <r>
    <x v="90"/>
    <x v="200"/>
    <s v="19149-3"/>
    <n v="120"/>
    <n v="120"/>
    <x v="1720"/>
    <d v="2019-02-01T00:00:00"/>
    <n v="1"/>
    <n v="1"/>
    <m/>
  </r>
  <r>
    <x v="758"/>
    <x v="2815"/>
    <s v="19213-4"/>
    <n v="100"/>
    <n v="100"/>
    <x v="1720"/>
    <d v="2019-01-08T00:00:00"/>
    <n v="1"/>
    <n v="0"/>
    <m/>
  </r>
  <r>
    <x v="736"/>
    <x v="2689"/>
    <s v="RMA"/>
    <n v="9"/>
    <n v="9"/>
    <x v="1720"/>
    <d v="2019-02-12T00:00:00"/>
    <n v="1"/>
    <n v="1"/>
    <m/>
  </r>
  <r>
    <x v="15"/>
    <x v="33"/>
    <s v="19386-2"/>
    <n v="10"/>
    <n v="10"/>
    <x v="1721"/>
    <d v="2019-02-05T00:00:00"/>
    <n v="1"/>
    <n v="1"/>
    <m/>
  </r>
  <r>
    <x v="15"/>
    <x v="435"/>
    <s v="19373-1"/>
    <n v="10"/>
    <n v="10"/>
    <x v="1721"/>
    <d v="2019-02-05T00:00:00"/>
    <n v="1"/>
    <n v="1"/>
    <m/>
  </r>
  <r>
    <x v="658"/>
    <x v="307"/>
    <s v="19263-2"/>
    <n v="250"/>
    <n v="250"/>
    <x v="1721"/>
    <d v="2019-02-05T00:00:00"/>
    <n v="1"/>
    <n v="1"/>
    <m/>
  </r>
  <r>
    <x v="18"/>
    <x v="81"/>
    <s v="19428-1"/>
    <n v="50"/>
    <n v="50"/>
    <x v="1721"/>
    <d v="2019-02-05T00:00:00"/>
    <n v="1"/>
    <n v="1"/>
    <m/>
  </r>
  <r>
    <x v="62"/>
    <x v="514"/>
    <s v="19419-1"/>
    <n v="125"/>
    <n v="125"/>
    <x v="1721"/>
    <d v="2019-02-04T00:00:00"/>
    <n v="1"/>
    <n v="1"/>
    <m/>
  </r>
  <r>
    <x v="775"/>
    <x v="2925"/>
    <s v="19229-3"/>
    <n v="35"/>
    <n v="33"/>
    <x v="1721"/>
    <d v="2019-02-05T00:00:00"/>
    <n v="1"/>
    <n v="1"/>
    <s v="APPROVAL CAME LATE"/>
  </r>
  <r>
    <x v="775"/>
    <x v="2958"/>
    <s v="19210-4"/>
    <n v="320"/>
    <n v="104"/>
    <x v="1721"/>
    <d v="2019-02-05T00:00:00"/>
    <n v="1"/>
    <n v="1"/>
    <s v="APPROVAL CAME LATE"/>
  </r>
  <r>
    <x v="15"/>
    <x v="562"/>
    <s v="19353-2"/>
    <n v="10"/>
    <n v="10"/>
    <x v="1722"/>
    <d v="2019-02-07T00:00:00"/>
    <n v="1"/>
    <n v="1"/>
    <m/>
  </r>
  <r>
    <x v="15"/>
    <x v="562"/>
    <s v="19323-1"/>
    <n v="7"/>
    <n v="7"/>
    <x v="1722"/>
    <d v="2019-02-07T00:00:00"/>
    <n v="1"/>
    <n v="1"/>
    <m/>
  </r>
  <r>
    <x v="15"/>
    <x v="182"/>
    <s v="19353-1"/>
    <n v="5"/>
    <n v="5"/>
    <x v="1722"/>
    <d v="2019-02-06T00:00:00"/>
    <n v="1"/>
    <n v="1"/>
    <m/>
  </r>
  <r>
    <x v="63"/>
    <x v="735"/>
    <s v="19422-1"/>
    <n v="10000"/>
    <n v="10013"/>
    <x v="1722"/>
    <d v="2019-02-06T00:00:00"/>
    <n v="1"/>
    <n v="1"/>
    <m/>
  </r>
  <r>
    <x v="782"/>
    <x v="2964"/>
    <s v="19368-4"/>
    <n v="300"/>
    <n v="300"/>
    <x v="1722"/>
    <d v="2019-02-06T00:00:00"/>
    <n v="1"/>
    <n v="1"/>
    <m/>
  </r>
  <r>
    <x v="788"/>
    <x v="2104"/>
    <s v="19356-3"/>
    <n v="100"/>
    <n v="100"/>
    <x v="1722"/>
    <d v="2019-02-06T00:00:00"/>
    <n v="1"/>
    <n v="1"/>
    <m/>
  </r>
  <r>
    <x v="15"/>
    <x v="692"/>
    <s v="RMA 457"/>
    <n v="1"/>
    <n v="1"/>
    <x v="1723"/>
    <d v="2019-02-15T00:00:00"/>
    <n v="1"/>
    <n v="1"/>
    <m/>
  </r>
  <r>
    <x v="339"/>
    <x v="692"/>
    <s v="19519-1"/>
    <n v="12"/>
    <n v="12"/>
    <x v="1723"/>
    <d v="2019-02-07T00:00:00"/>
    <n v="1"/>
    <n v="1"/>
    <m/>
  </r>
  <r>
    <x v="53"/>
    <x v="2739"/>
    <s v="19496-1"/>
    <n v="50"/>
    <n v="50"/>
    <x v="1723"/>
    <d v="2019-02-06T00:00:00"/>
    <n v="1"/>
    <n v="1"/>
    <m/>
  </r>
  <r>
    <x v="747"/>
    <x v="2900"/>
    <s v="19034-4"/>
    <n v="21"/>
    <n v="21"/>
    <x v="1723"/>
    <d v="2019-01-18T00:00:00"/>
    <n v="1"/>
    <n v="0"/>
    <m/>
  </r>
  <r>
    <x v="775"/>
    <x v="2958"/>
    <s v="19210-4"/>
    <n v="320"/>
    <n v="146"/>
    <x v="1724"/>
    <d v="2019-02-15T00:00:00"/>
    <n v="1"/>
    <n v="1"/>
    <s v="APPROVAL CAME LATE"/>
  </r>
  <r>
    <x v="90"/>
    <x v="1358"/>
    <s v="RMA 453"/>
    <n v="143"/>
    <n v="143"/>
    <x v="1724"/>
    <d v="2019-02-09T00:00:00"/>
    <n v="1"/>
    <n v="1"/>
    <m/>
  </r>
  <r>
    <x v="90"/>
    <x v="1358"/>
    <s v="19206-5"/>
    <n v="500"/>
    <n v="500"/>
    <x v="1725"/>
    <d v="2019-02-11T00:00:00"/>
    <n v="1"/>
    <n v="1"/>
    <m/>
  </r>
  <r>
    <x v="356"/>
    <x v="1966"/>
    <s v="19472-1"/>
    <n v="25"/>
    <n v="25"/>
    <x v="1725"/>
    <d v="2019-02-11T00:00:00"/>
    <n v="1"/>
    <n v="1"/>
    <m/>
  </r>
  <r>
    <x v="25"/>
    <x v="287"/>
    <s v="19269-4"/>
    <n v="50"/>
    <n v="50"/>
    <x v="1725"/>
    <d v="2019-01-31T00:00:00"/>
    <n v="1"/>
    <n v="0"/>
    <m/>
  </r>
  <r>
    <x v="414"/>
    <x v="1601"/>
    <s v="19436-3"/>
    <n v="100"/>
    <n v="100"/>
    <x v="1725"/>
    <d v="2019-02-11T00:00:00"/>
    <n v="1"/>
    <n v="1"/>
    <m/>
  </r>
  <r>
    <x v="487"/>
    <x v="2452"/>
    <s v="19385-3"/>
    <n v="100"/>
    <n v="100"/>
    <x v="1725"/>
    <d v="2019-02-04T00:00:00"/>
    <n v="1"/>
    <n v="0"/>
    <m/>
  </r>
  <r>
    <x v="487"/>
    <x v="2459"/>
    <s v="19415-1"/>
    <n v="100"/>
    <n v="100"/>
    <x v="1725"/>
    <d v="2019-02-11T00:00:00"/>
    <n v="1"/>
    <n v="1"/>
    <m/>
  </r>
  <r>
    <x v="191"/>
    <x v="2898"/>
    <s v="19192-2"/>
    <n v="100"/>
    <n v="65"/>
    <x v="1726"/>
    <d v="2019-02-12T00:00:00"/>
    <n v="1"/>
    <n v="1"/>
    <m/>
  </r>
  <r>
    <x v="191"/>
    <x v="2984"/>
    <s v="19344-3"/>
    <n v="148"/>
    <n v="5"/>
    <x v="1726"/>
    <d v="2019-02-12T00:00:00"/>
    <n v="1"/>
    <n v="1"/>
    <m/>
  </r>
  <r>
    <x v="487"/>
    <x v="2496"/>
    <s v="19413-6"/>
    <n v="50"/>
    <n v="50"/>
    <x v="1726"/>
    <d v="2019-02-12T00:00:00"/>
    <n v="1"/>
    <n v="1"/>
    <m/>
  </r>
  <r>
    <x v="551"/>
    <x v="3000"/>
    <s v="19401-1"/>
    <n v="100"/>
    <n v="100"/>
    <x v="1727"/>
    <d v="2019-02-13T00:00:00"/>
    <n v="1"/>
    <n v="1"/>
    <m/>
  </r>
  <r>
    <x v="53"/>
    <x v="1806"/>
    <s v="19463-1"/>
    <n v="25"/>
    <n v="25"/>
    <x v="1727"/>
    <d v="2019-02-13T00:00:00"/>
    <n v="1"/>
    <n v="1"/>
    <m/>
  </r>
  <r>
    <x v="18"/>
    <x v="25"/>
    <s v="19437-1"/>
    <n v="50"/>
    <n v="50"/>
    <x v="1727"/>
    <d v="2019-02-13T00:00:00"/>
    <n v="1"/>
    <n v="1"/>
    <m/>
  </r>
  <r>
    <x v="18"/>
    <x v="25"/>
    <s v="19448-1"/>
    <n v="50"/>
    <n v="50"/>
    <x v="1727"/>
    <d v="2019-02-14T00:00:00"/>
    <n v="1"/>
    <n v="1"/>
    <m/>
  </r>
  <r>
    <x v="18"/>
    <x v="1078"/>
    <s v="2"/>
    <n v="30"/>
    <n v="30"/>
    <x v="1727"/>
    <d v="2019-02-14T00:00:00"/>
    <n v="1"/>
    <n v="1"/>
    <m/>
  </r>
  <r>
    <x v="316"/>
    <x v="471"/>
    <s v="19445-1"/>
    <n v="50"/>
    <n v="50"/>
    <x v="1727"/>
    <d v="2019-02-13T00:00:00"/>
    <n v="1"/>
    <n v="1"/>
    <m/>
  </r>
  <r>
    <x v="328"/>
    <x v="3001"/>
    <s v="19510-3"/>
    <n v="10"/>
    <n v="10"/>
    <x v="1727"/>
    <d v="2019-02-15T00:00:00"/>
    <n v="1"/>
    <n v="1"/>
    <m/>
  </r>
  <r>
    <x v="63"/>
    <x v="171"/>
    <s v="19504-1"/>
    <n v="10000"/>
    <n v="10080"/>
    <x v="1728"/>
    <d v="2019-02-14T00:00:00"/>
    <n v="1"/>
    <n v="1"/>
    <m/>
  </r>
  <r>
    <x v="6"/>
    <x v="1257"/>
    <s v="19449-2"/>
    <n v="50"/>
    <n v="50"/>
    <x v="1728"/>
    <d v="2019-02-14T00:00:00"/>
    <n v="1"/>
    <n v="1"/>
    <m/>
  </r>
  <r>
    <x v="736"/>
    <x v="2822"/>
    <s v="18523-3"/>
    <n v="39"/>
    <n v="39"/>
    <x v="1728"/>
    <d v="2019-02-15T00:00:00"/>
    <n v="1"/>
    <n v="1"/>
    <m/>
  </r>
  <r>
    <x v="650"/>
    <x v="2399"/>
    <s v="19464-1"/>
    <n v="25"/>
    <n v="25"/>
    <x v="1729"/>
    <d v="2019-02-15T00:00:00"/>
    <n v="1"/>
    <n v="1"/>
    <m/>
  </r>
  <r>
    <x v="33"/>
    <x v="2240"/>
    <s v="19479-1"/>
    <n v="2600"/>
    <n v="2600"/>
    <x v="1729"/>
    <d v="2019-02-15T00:00:00"/>
    <n v="1"/>
    <n v="1"/>
    <m/>
  </r>
  <r>
    <x v="63"/>
    <x v="330"/>
    <s v="19452-1"/>
    <n v="10000"/>
    <n v="10080"/>
    <x v="1729"/>
    <d v="2019-02-15T00:00:00"/>
    <n v="1"/>
    <n v="1"/>
    <m/>
  </r>
  <r>
    <x v="63"/>
    <x v="2622"/>
    <s v="19453-1"/>
    <n v="5000"/>
    <n v="5040"/>
    <x v="1729"/>
    <d v="2019-02-15T00:00:00"/>
    <n v="1"/>
    <n v="1"/>
    <m/>
  </r>
  <r>
    <x v="63"/>
    <x v="332"/>
    <s v="19454-1"/>
    <n v="5000"/>
    <n v="5024"/>
    <x v="1729"/>
    <d v="2019-02-15T00:00:00"/>
    <n v="1"/>
    <n v="1"/>
    <m/>
  </r>
  <r>
    <x v="18"/>
    <x v="711"/>
    <s v="19456-1"/>
    <n v="675"/>
    <n v="675"/>
    <x v="1729"/>
    <d v="2019-02-15T00:00:00"/>
    <n v="1"/>
    <n v="1"/>
    <m/>
  </r>
  <r>
    <x v="140"/>
    <x v="347"/>
    <s v="19424-2"/>
    <n v="500"/>
    <n v="500"/>
    <x v="1729"/>
    <d v="2019-02-15T00:00:00"/>
    <n v="1"/>
    <n v="1"/>
    <m/>
  </r>
  <r>
    <x v="487"/>
    <x v="2457"/>
    <s v="19432-6"/>
    <n v="100"/>
    <n v="100"/>
    <x v="1730"/>
    <d v="2019-02-18T00:00:00"/>
    <n v="1"/>
    <n v="1"/>
    <m/>
  </r>
  <r>
    <x v="396"/>
    <x v="189"/>
    <s v="19426-1"/>
    <n v="5088"/>
    <n v="5088"/>
    <x v="1730"/>
    <d v="2019-02-18T00:00:00"/>
    <n v="1"/>
    <n v="1"/>
    <m/>
  </r>
  <r>
    <x v="396"/>
    <x v="190"/>
    <s v="2"/>
    <n v="5088"/>
    <n v="5088"/>
    <x v="1730"/>
    <d v="2019-02-18T00:00:00"/>
    <n v="1"/>
    <n v="1"/>
    <m/>
  </r>
  <r>
    <x v="191"/>
    <x v="2898"/>
    <s v="19192-2"/>
    <n v="100"/>
    <n v="35"/>
    <x v="1730"/>
    <d v="2019-02-18T00:00:00"/>
    <n v="1"/>
    <n v="1"/>
    <m/>
  </r>
  <r>
    <x v="789"/>
    <x v="334"/>
    <s v="19480-1"/>
    <n v="50"/>
    <n v="50"/>
    <x v="1731"/>
    <d v="2019-02-20T00:00:00"/>
    <n v="1"/>
    <n v="1"/>
    <m/>
  </r>
  <r>
    <x v="53"/>
    <x v="2987"/>
    <s v="19551-1"/>
    <n v="50"/>
    <n v="50"/>
    <x v="1731"/>
    <d v="2019-02-20T00:00:00"/>
    <n v="1"/>
    <n v="1"/>
    <m/>
  </r>
  <r>
    <x v="53"/>
    <x v="215"/>
    <s v="19493-1"/>
    <n v="75"/>
    <n v="75"/>
    <x v="1731"/>
    <d v="2019-02-20T00:00:00"/>
    <n v="1"/>
    <n v="1"/>
    <m/>
  </r>
  <r>
    <x v="576"/>
    <x v="2688"/>
    <s v="19443-3"/>
    <n v="50"/>
    <n v="50"/>
    <x v="1732"/>
    <d v="2019-02-21T00:00:00"/>
    <n v="1"/>
    <n v="1"/>
    <m/>
  </r>
  <r>
    <x v="576"/>
    <x v="2448"/>
    <s v="6"/>
    <n v="50"/>
    <n v="50"/>
    <x v="1732"/>
    <d v="2019-02-21T00:00:00"/>
    <n v="1"/>
    <n v="1"/>
    <m/>
  </r>
  <r>
    <x v="576"/>
    <x v="2443"/>
    <s v="9"/>
    <n v="50"/>
    <n v="50"/>
    <x v="1732"/>
    <d v="2019-02-21T00:00:00"/>
    <n v="1"/>
    <n v="1"/>
    <m/>
  </r>
  <r>
    <x v="576"/>
    <x v="2950"/>
    <s v="11"/>
    <n v="50"/>
    <n v="50"/>
    <x v="1732"/>
    <d v="2019-02-21T00:00:00"/>
    <n v="1"/>
    <n v="1"/>
    <m/>
  </r>
  <r>
    <x v="576"/>
    <x v="2951"/>
    <s v="13"/>
    <n v="50"/>
    <n v="50"/>
    <x v="1732"/>
    <d v="2019-02-21T00:00:00"/>
    <n v="1"/>
    <n v="1"/>
    <m/>
  </r>
  <r>
    <x v="576"/>
    <x v="2952"/>
    <s v="15"/>
    <n v="50"/>
    <n v="50"/>
    <x v="1732"/>
    <d v="2019-02-21T00:00:00"/>
    <n v="1"/>
    <n v="1"/>
    <m/>
  </r>
  <r>
    <x v="576"/>
    <x v="2953"/>
    <s v="17"/>
    <n v="50"/>
    <n v="50"/>
    <x v="1732"/>
    <d v="2019-02-21T00:00:00"/>
    <n v="1"/>
    <n v="1"/>
    <m/>
  </r>
  <r>
    <x v="18"/>
    <x v="3002"/>
    <s v="19461-1"/>
    <n v="25"/>
    <n v="25"/>
    <x v="1732"/>
    <d v="2019-02-15T00:00:00"/>
    <n v="1"/>
    <n v="0"/>
    <s v="CHINA HOLIDAYS"/>
  </r>
  <r>
    <x v="90"/>
    <x v="204"/>
    <s v="19331-2"/>
    <n v="135"/>
    <n v="135"/>
    <x v="1732"/>
    <d v="2019-02-25T00:00:00"/>
    <n v="1"/>
    <n v="1"/>
    <m/>
  </r>
  <r>
    <x v="90"/>
    <x v="2385"/>
    <s v="19495-1"/>
    <n v="200"/>
    <n v="200"/>
    <x v="1732"/>
    <d v="2019-02-22T00:00:00"/>
    <n v="1"/>
    <n v="1"/>
    <m/>
  </r>
  <r>
    <x v="90"/>
    <x v="368"/>
    <s v="19358-1"/>
    <n v="220"/>
    <n v="220"/>
    <x v="1732"/>
    <d v="2019-02-21T00:00:00"/>
    <n v="1"/>
    <n v="1"/>
    <m/>
  </r>
  <r>
    <x v="18"/>
    <x v="2894"/>
    <s v="19491-1"/>
    <n v="100"/>
    <n v="100"/>
    <x v="1732"/>
    <d v="2019-02-21T00:00:00"/>
    <n v="1"/>
    <n v="1"/>
    <m/>
  </r>
  <r>
    <x v="772"/>
    <x v="1541"/>
    <s v="19348-4"/>
    <n v="250"/>
    <n v="250"/>
    <x v="1732"/>
    <d v="2019-02-21T00:00:00"/>
    <n v="1"/>
    <n v="1"/>
    <m/>
  </r>
  <r>
    <x v="487"/>
    <x v="2458"/>
    <s v="19455-1"/>
    <n v="25"/>
    <n v="25"/>
    <x v="1732"/>
    <d v="2019-02-21T00:00:00"/>
    <n v="1"/>
    <n v="1"/>
    <m/>
  </r>
  <r>
    <x v="291"/>
    <x v="50"/>
    <s v="19451-3"/>
    <n v="100"/>
    <n v="100"/>
    <x v="1732"/>
    <d v="2019-02-22T00:00:00"/>
    <n v="1"/>
    <n v="1"/>
    <m/>
  </r>
  <r>
    <x v="15"/>
    <x v="692"/>
    <s v="19427-1"/>
    <n v="20"/>
    <n v="20"/>
    <x v="1732"/>
    <d v="2019-02-22T00:00:00"/>
    <n v="1"/>
    <n v="1"/>
    <s v="6753 RW"/>
  </r>
  <r>
    <x v="697"/>
    <x v="2329"/>
    <s v="19450-2"/>
    <n v="3000"/>
    <n v="3000"/>
    <x v="1732"/>
    <d v="2019-02-10T00:00:00"/>
    <n v="0"/>
    <n v="0"/>
    <s v="WAS NEW REV THAN LATER ON CHANGE TO AS IS"/>
  </r>
  <r>
    <x v="550"/>
    <x v="3003"/>
    <s v="19511-3"/>
    <n v="75"/>
    <n v="15"/>
    <x v="1732"/>
    <d v="2019-02-21T00:00:00"/>
    <n v="1"/>
    <n v="1"/>
    <s v="CUSTOMER PICKUP"/>
  </r>
  <r>
    <x v="775"/>
    <x v="2919"/>
    <s v="19248-3"/>
    <n v="27"/>
    <n v="25"/>
    <x v="1733"/>
    <d v="2019-02-22T00:00:00"/>
    <n v="1"/>
    <n v="1"/>
    <s v="APPROVAL CAME LATE WAITED FOR ET FIXER"/>
  </r>
  <r>
    <x v="772"/>
    <x v="3004"/>
    <s v="19289-2"/>
    <n v="375"/>
    <n v="375"/>
    <x v="1733"/>
    <d v="2019-01-09T00:00:00"/>
    <n v="1"/>
    <n v="0"/>
    <s v="TONY FORGOT TO ORDER"/>
  </r>
  <r>
    <x v="772"/>
    <x v="2666"/>
    <s v="6"/>
    <n v="375"/>
    <n v="375"/>
    <x v="1733"/>
    <d v="2019-01-09T00:00:00"/>
    <n v="1"/>
    <n v="0"/>
    <s v="TONY FORGOT TO ORDER"/>
  </r>
  <r>
    <x v="15"/>
    <x v="2564"/>
    <s v="19376-3"/>
    <n v="100"/>
    <n v="100"/>
    <x v="1733"/>
    <d v="2019-02-22T00:00:00"/>
    <n v="1"/>
    <n v="1"/>
    <m/>
  </r>
  <r>
    <x v="316"/>
    <x v="3005"/>
    <s v="19475-1"/>
    <n v="25"/>
    <n v="25"/>
    <x v="1733"/>
    <d v="2019-02-18T00:00:00"/>
    <n v="1"/>
    <n v="0"/>
    <s v="CHINA HOLIDAYS"/>
  </r>
  <r>
    <x v="550"/>
    <x v="3003"/>
    <s v="19511-3"/>
    <n v="75"/>
    <n v="60"/>
    <x v="1733"/>
    <d v="2019-02-22T00:00:00"/>
    <n v="1"/>
    <n v="1"/>
    <m/>
  </r>
  <r>
    <x v="25"/>
    <x v="692"/>
    <s v="19536-1"/>
    <n v="4"/>
    <n v="4"/>
    <x v="1734"/>
    <d v="2019-02-25T00:00:00"/>
    <n v="1"/>
    <n v="1"/>
    <s v="5189-RW"/>
  </r>
  <r>
    <x v="23"/>
    <x v="210"/>
    <s v="19440-3"/>
    <n v="10"/>
    <n v="10"/>
    <x v="1734"/>
    <d v="2019-02-25T00:00:00"/>
    <n v="1"/>
    <n v="1"/>
    <s v="CUSTOMER PARTS CAME LATE"/>
  </r>
  <r>
    <x v="146"/>
    <x v="180"/>
    <s v="19513-1"/>
    <n v="100"/>
    <n v="100"/>
    <x v="1734"/>
    <d v="2019-02-26T00:00:00"/>
    <n v="1"/>
    <n v="1"/>
    <m/>
  </r>
  <r>
    <x v="530"/>
    <x v="2511"/>
    <s v="19474-3"/>
    <n v="10"/>
    <n v="10"/>
    <x v="1735"/>
    <d v="2019-02-26T00:00:00"/>
    <n v="1"/>
    <n v="1"/>
    <m/>
  </r>
  <r>
    <x v="716"/>
    <x v="2991"/>
    <s v="19544-1"/>
    <n v="2"/>
    <n v="2"/>
    <x v="1735"/>
    <d v="2019-02-26T00:00:00"/>
    <n v="1"/>
    <n v="1"/>
    <m/>
  </r>
  <r>
    <x v="47"/>
    <x v="2414"/>
    <s v="19509-1"/>
    <n v="20"/>
    <n v="20"/>
    <x v="1735"/>
    <d v="2019-02-26T00:00:00"/>
    <n v="1"/>
    <n v="1"/>
    <m/>
  </r>
  <r>
    <x v="18"/>
    <x v="3006"/>
    <s v="19201-1"/>
    <n v="25"/>
    <n v="25"/>
    <x v="1735"/>
    <d v="2019-02-26T00:00:00"/>
    <n v="1"/>
    <n v="1"/>
    <m/>
  </r>
  <r>
    <x v="18"/>
    <x v="1380"/>
    <s v="2"/>
    <n v="25"/>
    <n v="25"/>
    <x v="1735"/>
    <d v="2019-02-26T00:00:00"/>
    <n v="1"/>
    <n v="1"/>
    <m/>
  </r>
  <r>
    <x v="339"/>
    <x v="692"/>
    <s v="19554-1"/>
    <n v="2"/>
    <n v="2"/>
    <x v="1735"/>
    <d v="2019-02-26T00:00:00"/>
    <n v="1"/>
    <n v="1"/>
    <s v="MODDIFICATION BOX"/>
  </r>
  <r>
    <x v="291"/>
    <x v="2486"/>
    <s v="19403-3"/>
    <n v="50"/>
    <n v="50"/>
    <x v="1735"/>
    <d v="2019-02-15T00:00:00"/>
    <n v="1"/>
    <n v="0"/>
    <s v="DC/DC LONG LEAD PARTS"/>
  </r>
  <r>
    <x v="187"/>
    <x v="857"/>
    <s v="19395-1"/>
    <n v="250"/>
    <n v="250"/>
    <x v="1736"/>
    <d v="2019-02-27T00:00:00"/>
    <n v="1"/>
    <n v="1"/>
    <m/>
  </r>
  <r>
    <x v="7"/>
    <x v="352"/>
    <s v="19420-1"/>
    <n v="100"/>
    <n v="100"/>
    <x v="1736"/>
    <d v="2019-02-28T00:00:00"/>
    <n v="1"/>
    <n v="1"/>
    <m/>
  </r>
  <r>
    <x v="6"/>
    <x v="657"/>
    <s v="19528-1"/>
    <n v="50"/>
    <n v="54"/>
    <x v="1736"/>
    <d v="2019-02-28T00:00:00"/>
    <n v="1"/>
    <n v="1"/>
    <m/>
  </r>
  <r>
    <x v="552"/>
    <x v="235"/>
    <s v="19397-3-4"/>
    <n v="5000"/>
    <n v="5000"/>
    <x v="1736"/>
    <d v="2019-02-27T00:00:00"/>
    <n v="1"/>
    <n v="1"/>
    <m/>
  </r>
  <r>
    <x v="601"/>
    <x v="2271"/>
    <s v="19412-3"/>
    <n v="100"/>
    <n v="100"/>
    <x v="1736"/>
    <d v="2019-02-28T00:00:00"/>
    <n v="1"/>
    <n v="1"/>
    <m/>
  </r>
  <r>
    <x v="15"/>
    <x v="57"/>
    <s v="19494-1"/>
    <n v="25"/>
    <n v="25"/>
    <x v="1737"/>
    <d v="2019-02-28T00:00:00"/>
    <n v="1"/>
    <n v="1"/>
    <m/>
  </r>
  <r>
    <x v="63"/>
    <x v="214"/>
    <s v="19505-1"/>
    <n v="12000"/>
    <n v="12050"/>
    <x v="1737"/>
    <d v="2019-02-28T00:00:00"/>
    <n v="1"/>
    <n v="1"/>
    <m/>
  </r>
  <r>
    <x v="409"/>
    <x v="2713"/>
    <s v="19486-3"/>
    <n v="1"/>
    <n v="1"/>
    <x v="1737"/>
    <d v="2019-02-28T00:00:00"/>
    <n v="1"/>
    <n v="1"/>
    <s v="FIRST ARTICLE"/>
  </r>
  <r>
    <x v="291"/>
    <x v="89"/>
    <s v="19457-1"/>
    <n v="200"/>
    <n v="200"/>
    <x v="1737"/>
    <d v="2019-02-28T00:00:00"/>
    <n v="1"/>
    <n v="1"/>
    <m/>
  </r>
  <r>
    <x v="88"/>
    <x v="3007"/>
    <s v="19517-3"/>
    <n v="300"/>
    <n v="300"/>
    <x v="1737"/>
    <d v="2019-02-28T00:00:00"/>
    <n v="1"/>
    <n v="1"/>
    <m/>
  </r>
  <r>
    <x v="622"/>
    <x v="3008"/>
    <s v="19515-1"/>
    <n v="10"/>
    <n v="10"/>
    <x v="1738"/>
    <d v="2019-03-01T00:00:00"/>
    <n v="1"/>
    <n v="1"/>
    <m/>
  </r>
  <r>
    <x v="7"/>
    <x v="266"/>
    <s v="19508-1"/>
    <n v="105"/>
    <n v="105"/>
    <x v="1738"/>
    <d v="2019-03-01T00:00:00"/>
    <n v="1"/>
    <n v="1"/>
    <m/>
  </r>
  <r>
    <x v="7"/>
    <x v="592"/>
    <s v="2"/>
    <n v="50"/>
    <n v="50"/>
    <x v="1738"/>
    <d v="2019-03-01T00:00:00"/>
    <n v="1"/>
    <n v="1"/>
    <m/>
  </r>
  <r>
    <x v="18"/>
    <x v="532"/>
    <s v="19542-1"/>
    <n v="25"/>
    <n v="25"/>
    <x v="1738"/>
    <d v="2019-03-01T00:00:00"/>
    <n v="1"/>
    <n v="1"/>
    <m/>
  </r>
  <r>
    <x v="139"/>
    <x v="2486"/>
    <s v="19492-1"/>
    <n v="10"/>
    <n v="10"/>
    <x v="1738"/>
    <d v="2019-03-01T00:00:00"/>
    <n v="1"/>
    <n v="1"/>
    <m/>
  </r>
  <r>
    <x v="409"/>
    <x v="2369"/>
    <s v="19485-3"/>
    <n v="1"/>
    <n v="1"/>
    <x v="1738"/>
    <d v="2019-03-01T00:00:00"/>
    <n v="1"/>
    <n v="1"/>
    <s v="CUSTOMER HAVE A WRONG PARTS ON BOM"/>
  </r>
  <r>
    <x v="6"/>
    <x v="1133"/>
    <s v="19449-1"/>
    <n v="50"/>
    <n v="50"/>
    <x v="1738"/>
    <d v="2019-02-13T00:00:00"/>
    <n v="1"/>
    <n v="0"/>
    <s v="CHINA HOLIDAYS"/>
  </r>
  <r>
    <x v="758"/>
    <x v="2906"/>
    <s v="19529-3"/>
    <n v="100"/>
    <n v="100"/>
    <x v="1738"/>
    <d v="2019-03-05T00:00:00"/>
    <n v="1"/>
    <n v="1"/>
    <m/>
  </r>
  <r>
    <x v="747"/>
    <x v="2900"/>
    <s v="19031-3"/>
    <n v="50"/>
    <n v="26"/>
    <x v="1739"/>
    <d v="2018-12-21T00:00:00"/>
    <n v="1"/>
    <n v="0"/>
    <m/>
  </r>
  <r>
    <x v="784"/>
    <x v="2977"/>
    <s v="19523-2"/>
    <n v="4"/>
    <n v="4"/>
    <x v="1739"/>
    <d v="2019-03-06T00:00:00"/>
    <n v="1"/>
    <n v="1"/>
    <m/>
  </r>
  <r>
    <x v="191"/>
    <x v="2898"/>
    <s v="19192-3"/>
    <n v="100"/>
    <n v="90"/>
    <x v="1740"/>
    <d v="2019-03-08T00:00:00"/>
    <n v="1"/>
    <n v="1"/>
    <m/>
  </r>
  <r>
    <x v="191"/>
    <x v="3009"/>
    <s v="19344-3"/>
    <n v="150"/>
    <n v="123"/>
    <x v="1740"/>
    <d v="2019-03-06T00:00:00"/>
    <n v="1"/>
    <n v="1"/>
    <m/>
  </r>
  <r>
    <x v="217"/>
    <x v="721"/>
    <s v="19526-1"/>
    <n v="80"/>
    <n v="80"/>
    <x v="1739"/>
    <d v="2019-03-06T00:00:00"/>
    <n v="1"/>
    <n v="1"/>
    <m/>
  </r>
  <r>
    <x v="389"/>
    <x v="1878"/>
    <s v="19483-3"/>
    <n v="50"/>
    <n v="50"/>
    <x v="1739"/>
    <d v="2019-03-06T00:00:00"/>
    <n v="1"/>
    <n v="1"/>
    <m/>
  </r>
  <r>
    <x v="7"/>
    <x v="329"/>
    <s v="19520-1"/>
    <n v="520"/>
    <n v="512"/>
    <x v="1739"/>
    <d v="2019-03-06T00:00:00"/>
    <n v="1"/>
    <n v="1"/>
    <m/>
  </r>
  <r>
    <x v="615"/>
    <x v="380"/>
    <s v="19435-6"/>
    <n v="100"/>
    <n v="100"/>
    <x v="1739"/>
    <d v="2019-03-06T00:00:00"/>
    <n v="1"/>
    <n v="1"/>
    <m/>
  </r>
  <r>
    <x v="15"/>
    <x v="556"/>
    <s v="19396-1"/>
    <n v="5"/>
    <n v="5"/>
    <x v="1740"/>
    <d v="2019-02-28T00:00:00"/>
    <n v="1"/>
    <n v="0"/>
    <s v="Soft Date"/>
  </r>
  <r>
    <x v="15"/>
    <x v="556"/>
    <s v="19444-2"/>
    <n v="5"/>
    <n v="5"/>
    <x v="1741"/>
    <d v="2019-03-07T00:00:00"/>
    <n v="1"/>
    <n v="1"/>
    <m/>
  </r>
  <r>
    <x v="15"/>
    <x v="556"/>
    <s v="19396-1"/>
    <n v="12"/>
    <n v="12"/>
    <x v="1740"/>
    <d v="2019-03-05T00:00:00"/>
    <n v="1"/>
    <n v="1"/>
    <m/>
  </r>
  <r>
    <x v="53"/>
    <x v="2739"/>
    <s v="19575-1"/>
    <n v="50"/>
    <n v="50"/>
    <x v="1740"/>
    <d v="2019-03-06T00:00:00"/>
    <n v="1"/>
    <n v="1"/>
    <m/>
  </r>
  <r>
    <x v="409"/>
    <x v="2367"/>
    <s v="19484-3"/>
    <n v="1"/>
    <n v="1"/>
    <x v="1740"/>
    <d v="2019-03-07T00:00:00"/>
    <n v="1"/>
    <n v="1"/>
    <s v="CUSTOMER GIVE US WRONG RELAY PARTS WE HACE TO BUY DIFFERENT ONE "/>
  </r>
  <r>
    <x v="551"/>
    <x v="2831"/>
    <s v="19379-3"/>
    <n v="235"/>
    <n v="235"/>
    <x v="1741"/>
    <d v="2019-02-07T00:00:00"/>
    <n v="0"/>
    <n v="0"/>
    <m/>
  </r>
  <r>
    <x v="187"/>
    <x v="1241"/>
    <s v="19482-3"/>
    <n v="500"/>
    <n v="500"/>
    <x v="1742"/>
    <d v="2019-03-08T00:00:00"/>
    <n v="1"/>
    <n v="1"/>
    <m/>
  </r>
  <r>
    <x v="15"/>
    <x v="52"/>
    <s v="19402-1"/>
    <n v="5"/>
    <n v="5"/>
    <x v="1742"/>
    <d v="2019-03-07T00:00:00"/>
    <n v="1"/>
    <n v="1"/>
    <m/>
  </r>
  <r>
    <x v="487"/>
    <x v="2495"/>
    <s v="19472-3"/>
    <n v="50"/>
    <n v="50"/>
    <x v="1742"/>
    <d v="2019-02-18T00:00:00"/>
    <n v="0"/>
    <n v="0"/>
    <m/>
  </r>
  <r>
    <x v="487"/>
    <x v="2487"/>
    <s v="19503-1"/>
    <n v="50"/>
    <n v="50"/>
    <x v="1742"/>
    <d v="2019-03-07T00:00:00"/>
    <n v="1"/>
    <n v="1"/>
    <m/>
  </r>
  <r>
    <x v="576"/>
    <x v="2573"/>
    <s v="19477-3"/>
    <n v="25"/>
    <n v="25"/>
    <x v="1743"/>
    <d v="2019-03-06T00:00:00"/>
    <n v="1"/>
    <n v="0"/>
    <m/>
  </r>
  <r>
    <x v="576"/>
    <x v="2325"/>
    <s v="19490-3"/>
    <n v="200"/>
    <n v="200"/>
    <x v="1743"/>
    <d v="2019-03-08T00:00:00"/>
    <n v="1"/>
    <n v="1"/>
    <m/>
  </r>
  <r>
    <x v="790"/>
    <x v="3010"/>
    <s v="WIRE"/>
    <n v="600"/>
    <n v="600"/>
    <x v="1743"/>
    <d v="2019-03-08T00:00:00"/>
    <n v="1"/>
    <n v="1"/>
    <m/>
  </r>
  <r>
    <x v="164"/>
    <x v="2859"/>
    <s v="18901-7"/>
    <n v="150"/>
    <n v="150"/>
    <x v="1743"/>
    <d v="2019-03-15T00:00:00"/>
    <n v="1"/>
    <n v="1"/>
    <m/>
  </r>
  <r>
    <x v="758"/>
    <x v="2908"/>
    <s v="19530-3"/>
    <n v="100"/>
    <n v="100"/>
    <x v="1743"/>
    <d v="2019-03-08T00:00:00"/>
    <n v="1"/>
    <n v="1"/>
    <s v="CUSTOMER PARTS CAME LATE"/>
  </r>
  <r>
    <x v="775"/>
    <x v="2965"/>
    <s v="19211-4"/>
    <n v="320"/>
    <n v="306"/>
    <x v="1744"/>
    <d v="2019-03-16T00:00:00"/>
    <n v="1"/>
    <n v="1"/>
    <m/>
  </r>
  <r>
    <x v="707"/>
    <x v="2689"/>
    <s v="19392-1"/>
    <n v="250"/>
    <n v="250"/>
    <x v="1745"/>
    <d v="2019-03-12T00:00:00"/>
    <n v="1"/>
    <n v="1"/>
    <m/>
  </r>
  <r>
    <x v="6"/>
    <x v="1256"/>
    <s v="19546-1"/>
    <n v="25"/>
    <n v="28"/>
    <x v="1746"/>
    <d v="2019-03-14T00:00:00"/>
    <n v="1"/>
    <n v="1"/>
    <m/>
  </r>
  <r>
    <x v="791"/>
    <x v="2695"/>
    <s v="19539-1"/>
    <n v="10000"/>
    <n v="10000"/>
    <x v="1746"/>
    <d v="2019-03-13T00:00:00"/>
    <n v="1"/>
    <n v="1"/>
    <m/>
  </r>
  <r>
    <x v="791"/>
    <x v="2639"/>
    <s v="19538-1"/>
    <n v="7500"/>
    <n v="7500"/>
    <x v="1746"/>
    <d v="2019-03-14T00:00:00"/>
    <n v="1"/>
    <n v="1"/>
    <m/>
  </r>
  <r>
    <x v="15"/>
    <x v="52"/>
    <s v="19429-4"/>
    <n v="5"/>
    <n v="5"/>
    <x v="1746"/>
    <d v="2019-03-13T00:00:00"/>
    <n v="1"/>
    <n v="1"/>
    <m/>
  </r>
  <r>
    <x v="169"/>
    <x v="476"/>
    <s v="19502-1"/>
    <n v="1000"/>
    <n v="1000"/>
    <x v="1746"/>
    <d v="2019-02-28T00:00:00"/>
    <n v="1"/>
    <n v="0"/>
    <s v="CHINA HOLIDAYS"/>
  </r>
  <r>
    <x v="792"/>
    <x v="194"/>
    <s v="19548-1"/>
    <n v="25"/>
    <n v="25"/>
    <x v="1746"/>
    <d v="2019-03-13T00:00:00"/>
    <n v="1"/>
    <n v="1"/>
    <m/>
  </r>
  <r>
    <x v="552"/>
    <x v="235"/>
    <s v="19397-4"/>
    <n v="2500"/>
    <n v="2500"/>
    <x v="1746"/>
    <d v="2019-03-13T00:00:00"/>
    <n v="1"/>
    <n v="1"/>
    <m/>
  </r>
  <r>
    <x v="758"/>
    <x v="2815"/>
    <s v="19213-5"/>
    <n v="100"/>
    <n v="100"/>
    <x v="1746"/>
    <d v="2019-03-13T00:00:00"/>
    <n v="1"/>
    <n v="1"/>
    <m/>
  </r>
  <r>
    <x v="15"/>
    <x v="52"/>
    <s v="19444-4"/>
    <n v="5"/>
    <n v="5"/>
    <x v="1746"/>
    <d v="2019-03-13T00:00:00"/>
    <n v="1"/>
    <n v="1"/>
    <m/>
  </r>
  <r>
    <x v="793"/>
    <x v="1623"/>
    <s v="RMA 462"/>
    <n v="6"/>
    <n v="6"/>
    <x v="1746"/>
    <d v="2019-03-15T00:00:00"/>
    <n v="1"/>
    <n v="1"/>
    <m/>
  </r>
  <r>
    <x v="793"/>
    <x v="1624"/>
    <s v="RMA462"/>
    <n v="6"/>
    <n v="6"/>
    <x v="1746"/>
    <d v="2019-03-15T00:00:00"/>
    <n v="1"/>
    <n v="1"/>
    <m/>
  </r>
  <r>
    <x v="551"/>
    <x v="3011"/>
    <s v="19512-3"/>
    <n v="5"/>
    <n v="5"/>
    <x v="1746"/>
    <d v="2019-03-18T00:00:00"/>
    <n v="1"/>
    <n v="1"/>
    <m/>
  </r>
  <r>
    <x v="530"/>
    <x v="2042"/>
    <s v="19478-3"/>
    <n v="23"/>
    <n v="23"/>
    <x v="1746"/>
    <d v="2019-03-13T00:00:00"/>
    <n v="1"/>
    <n v="1"/>
    <m/>
  </r>
  <r>
    <x v="782"/>
    <x v="2964"/>
    <s v="19368-5"/>
    <n v="200"/>
    <n v="200"/>
    <x v="1746"/>
    <d v="2019-03-13T00:00:00"/>
    <n v="1"/>
    <n v="1"/>
    <m/>
  </r>
  <r>
    <x v="794"/>
    <x v="1338"/>
    <s v="19549-1"/>
    <n v="23"/>
    <n v="23"/>
    <x v="1747"/>
    <d v="2019-03-15T00:00:00"/>
    <n v="1"/>
    <n v="1"/>
    <m/>
  </r>
  <r>
    <x v="18"/>
    <x v="1686"/>
    <s v="19552-1"/>
    <n v="75"/>
    <n v="75"/>
    <x v="1747"/>
    <d v="2019-03-15T00:00:00"/>
    <n v="1"/>
    <n v="1"/>
    <m/>
  </r>
  <r>
    <x v="15"/>
    <x v="1320"/>
    <s v="19518-1"/>
    <n v="5"/>
    <n v="5"/>
    <x v="1747"/>
    <d v="2019-03-19T00:00:00"/>
    <n v="1"/>
    <n v="1"/>
    <m/>
  </r>
  <r>
    <x v="15"/>
    <x v="223"/>
    <s v="19543-2"/>
    <n v="5"/>
    <n v="5"/>
    <x v="1747"/>
    <d v="2019-03-15T00:00:00"/>
    <n v="1"/>
    <n v="1"/>
    <m/>
  </r>
  <r>
    <x v="15"/>
    <x v="33"/>
    <s v="19507-2"/>
    <n v="26"/>
    <n v="26"/>
    <x v="1747"/>
    <d v="2019-03-15T00:00:00"/>
    <n v="1"/>
    <n v="1"/>
    <m/>
  </r>
  <r>
    <x v="314"/>
    <x v="1137"/>
    <s v="19522-4"/>
    <n v="250"/>
    <n v="250"/>
    <x v="1747"/>
    <d v="2019-03-20T00:00:00"/>
    <n v="1"/>
    <n v="1"/>
    <m/>
  </r>
  <r>
    <x v="792"/>
    <x v="240"/>
    <s v="19487-3"/>
    <n v="250"/>
    <n v="250"/>
    <x v="1747"/>
    <d v="2019-03-07T00:00:00"/>
    <n v="1"/>
    <n v="0"/>
    <m/>
  </r>
  <r>
    <x v="599"/>
    <x v="2266"/>
    <s v="19473-3"/>
    <n v="25"/>
    <n v="25"/>
    <x v="1747"/>
    <d v="2019-04-03T00:00:00"/>
    <n v="1"/>
    <n v="1"/>
    <m/>
  </r>
  <r>
    <x v="729"/>
    <x v="2854"/>
    <s v="19533-2"/>
    <n v="26"/>
    <n v="26"/>
    <x v="1748"/>
    <d v="2019-03-20T00:00:00"/>
    <n v="1"/>
    <n v="1"/>
    <m/>
  </r>
  <r>
    <x v="795"/>
    <x v="3012"/>
    <s v="19447-1"/>
    <n v="450"/>
    <n v="450"/>
    <x v="1748"/>
    <d v="2019-03-22T00:00:00"/>
    <n v="1"/>
    <n v="1"/>
    <m/>
  </r>
  <r>
    <x v="7"/>
    <x v="143"/>
    <s v="19516-1"/>
    <n v="525"/>
    <n v="525"/>
    <x v="1748"/>
    <d v="2019-03-18T00:00:00"/>
    <n v="1"/>
    <n v="1"/>
    <m/>
  </r>
  <r>
    <x v="53"/>
    <x v="928"/>
    <s v="19555-1"/>
    <n v="100"/>
    <n v="100"/>
    <x v="1748"/>
    <d v="2019-03-18T00:00:00"/>
    <n v="1"/>
    <n v="1"/>
    <m/>
  </r>
  <r>
    <x v="792"/>
    <x v="1416"/>
    <s v="19550-1"/>
    <n v="500"/>
    <n v="500"/>
    <x v="1748"/>
    <d v="2019-03-18T00:00:00"/>
    <n v="1"/>
    <n v="1"/>
    <m/>
  </r>
  <r>
    <x v="70"/>
    <x v="526"/>
    <s v="19598-1"/>
    <n v="25"/>
    <n v="25"/>
    <x v="1748"/>
    <d v="2019-03-18T00:00:00"/>
    <n v="1"/>
    <n v="1"/>
    <m/>
  </r>
  <r>
    <x v="599"/>
    <x v="2266"/>
    <s v="19473-4"/>
    <n v="19"/>
    <n v="19"/>
    <x v="1748"/>
    <d v="2019-04-05T00:00:00"/>
    <n v="1"/>
    <n v="1"/>
    <m/>
  </r>
  <r>
    <x v="15"/>
    <x v="57"/>
    <s v="19494-2"/>
    <n v="31"/>
    <n v="31"/>
    <x v="1748"/>
    <d v="2019-03-19T00:00:00"/>
    <n v="1"/>
    <n v="1"/>
    <m/>
  </r>
  <r>
    <x v="15"/>
    <x v="57"/>
    <s v="19438-1"/>
    <n v="25"/>
    <n v="25"/>
    <x v="1749"/>
    <d v="2019-03-22T00:00:00"/>
    <n v="1"/>
    <n v="1"/>
    <m/>
  </r>
  <r>
    <x v="191"/>
    <x v="3013"/>
    <s v="19192-3"/>
    <n v="100"/>
    <n v="10"/>
    <x v="1749"/>
    <d v="2019-03-22T00:00:00"/>
    <n v="1"/>
    <n v="1"/>
    <m/>
  </r>
  <r>
    <x v="796"/>
    <x v="3014"/>
    <s v="18537-3"/>
    <n v="1"/>
    <n v="1"/>
    <x v="1749"/>
    <d v="2019-03-22T00:00:00"/>
    <n v="1"/>
    <n v="1"/>
    <m/>
  </r>
  <r>
    <x v="796"/>
    <x v="3015"/>
    <s v="6"/>
    <n v="1"/>
    <n v="1"/>
    <x v="1749"/>
    <d v="2019-03-22T00:00:00"/>
    <n v="1"/>
    <n v="1"/>
    <m/>
  </r>
  <r>
    <x v="100"/>
    <x v="1641"/>
    <s v="19481-3"/>
    <n v="500"/>
    <n v="500"/>
    <x v="1749"/>
    <d v="2019-03-06T00:00:00"/>
    <n v="1"/>
    <n v="0"/>
    <m/>
  </r>
  <r>
    <x v="4"/>
    <x v="90"/>
    <s v="17795-1"/>
    <n v="200"/>
    <n v="215"/>
    <x v="1749"/>
    <d v="2019-02-14T00:00:00"/>
    <n v="0"/>
    <n v="0"/>
    <s v="CUNNINGHAM - customer asked for it and said they were out of stock. These were confirmed for shipping 2/18."/>
  </r>
  <r>
    <x v="775"/>
    <x v="2958"/>
    <s v="19210-4"/>
    <n v="320"/>
    <n v="70"/>
    <x v="1749"/>
    <d v="2019-03-22T00:00:00"/>
    <n v="1"/>
    <n v="1"/>
    <m/>
  </r>
  <r>
    <x v="615"/>
    <x v="263"/>
    <s v="19435-3"/>
    <n v="100"/>
    <n v="100"/>
    <x v="1749"/>
    <d v="2019-03-06T00:00:00"/>
    <n v="1"/>
    <n v="0"/>
    <s v="PCB CAME LATE"/>
  </r>
  <r>
    <x v="15"/>
    <x v="562"/>
    <s v="19444-3"/>
    <n v="5"/>
    <n v="5"/>
    <x v="1750"/>
    <d v="2019-03-11T00:00:00"/>
    <n v="1"/>
    <n v="0"/>
    <s v="Soft Date"/>
  </r>
  <r>
    <x v="15"/>
    <x v="562"/>
    <s v="19438-2"/>
    <n v="16"/>
    <n v="16"/>
    <x v="1750"/>
    <d v="2019-03-15T00:00:00"/>
    <n v="1"/>
    <n v="0"/>
    <s v="Soft Date"/>
  </r>
  <r>
    <x v="740"/>
    <x v="2014"/>
    <s v="19417-3"/>
    <n v="350"/>
    <n v="350"/>
    <x v="1750"/>
    <d v="2019-03-01T00:00:00"/>
    <n v="1"/>
    <n v="0"/>
    <m/>
  </r>
  <r>
    <x v="740"/>
    <x v="2015"/>
    <s v="6"/>
    <n v="350"/>
    <n v="350"/>
    <x v="1750"/>
    <d v="2019-03-01T00:00:00"/>
    <n v="1"/>
    <n v="0"/>
    <m/>
  </r>
  <r>
    <x v="487"/>
    <x v="2507"/>
    <s v="19547-3"/>
    <n v="50"/>
    <n v="50"/>
    <x v="1750"/>
    <d v="2019-03-15T00:00:00"/>
    <n v="1"/>
    <n v="0"/>
    <m/>
  </r>
  <r>
    <x v="15"/>
    <x v="435"/>
    <s v="19494-3"/>
    <n v="10"/>
    <n v="10"/>
    <x v="1751"/>
    <d v="2019-03-21T00:00:00"/>
    <n v="1"/>
    <n v="1"/>
    <m/>
  </r>
  <r>
    <x v="90"/>
    <x v="204"/>
    <s v="19322-1"/>
    <n v="21"/>
    <n v="21"/>
    <x v="1751"/>
    <d v="2019-03-21T00:00:00"/>
    <n v="1"/>
    <n v="1"/>
    <m/>
  </r>
  <r>
    <x v="430"/>
    <x v="1246"/>
    <s v="19535-1"/>
    <n v="35"/>
    <n v="35"/>
    <x v="1751"/>
    <d v="2019-03-21T00:00:00"/>
    <n v="1"/>
    <n v="1"/>
    <m/>
  </r>
  <r>
    <x v="430"/>
    <x v="1245"/>
    <s v="2"/>
    <n v="21"/>
    <n v="21"/>
    <x v="1751"/>
    <d v="2019-03-21T00:00:00"/>
    <n v="1"/>
    <n v="1"/>
    <m/>
  </r>
  <r>
    <x v="63"/>
    <x v="214"/>
    <s v="19561-1"/>
    <n v="15000"/>
    <n v="15074"/>
    <x v="1751"/>
    <d v="2019-03-21T00:00:00"/>
    <n v="1"/>
    <n v="1"/>
    <m/>
  </r>
  <r>
    <x v="315"/>
    <x v="2402"/>
    <s v="19506-1"/>
    <n v="6"/>
    <n v="6"/>
    <x v="1751"/>
    <d v="2019-03-22T00:00:00"/>
    <n v="1"/>
    <n v="1"/>
    <m/>
  </r>
  <r>
    <x v="8"/>
    <x v="2025"/>
    <s v="19559-1"/>
    <n v="50"/>
    <n v="50"/>
    <x v="1751"/>
    <d v="2019-03-21T00:00:00"/>
    <n v="1"/>
    <n v="1"/>
    <m/>
  </r>
  <r>
    <x v="772"/>
    <x v="1541"/>
    <s v="19348-5"/>
    <n v="250"/>
    <n v="250"/>
    <x v="1751"/>
    <d v="2019-03-21T00:00:00"/>
    <n v="1"/>
    <n v="1"/>
    <m/>
  </r>
  <r>
    <x v="772"/>
    <x v="3004"/>
    <s v="19289-3"/>
    <n v="375"/>
    <n v="375"/>
    <x v="1751"/>
    <d v="2019-03-22T00:00:00"/>
    <n v="1"/>
    <n v="1"/>
    <m/>
  </r>
  <r>
    <x v="772"/>
    <x v="2666"/>
    <s v="7"/>
    <n v="375"/>
    <n v="375"/>
    <x v="1751"/>
    <d v="2019-03-22T00:00:00"/>
    <n v="1"/>
    <n v="1"/>
    <m/>
  </r>
  <r>
    <x v="551"/>
    <x v="2527"/>
    <s v="19532-2"/>
    <n v="100"/>
    <n v="100"/>
    <x v="1751"/>
    <d v="2019-03-13T00:00:00"/>
    <n v="1"/>
    <n v="0"/>
    <m/>
  </r>
  <r>
    <x v="708"/>
    <x v="879"/>
    <s v="19365-3"/>
    <n v="10"/>
    <n v="10"/>
    <x v="1751"/>
    <d v="2019-03-22T00:00:00"/>
    <n v="1"/>
    <n v="1"/>
    <m/>
  </r>
  <r>
    <x v="15"/>
    <x v="556"/>
    <s v="19572-3"/>
    <n v="5"/>
    <n v="5"/>
    <x v="1752"/>
    <d v="2019-03-26T00:00:00"/>
    <n v="1"/>
    <n v="1"/>
    <m/>
  </r>
  <r>
    <x v="15"/>
    <x v="182"/>
    <s v="19507-1"/>
    <n v="8"/>
    <n v="8"/>
    <x v="1752"/>
    <d v="2019-03-25T00:00:00"/>
    <n v="1"/>
    <n v="1"/>
    <m/>
  </r>
  <r>
    <x v="15"/>
    <x v="182"/>
    <s v="19444-1"/>
    <n v="5"/>
    <n v="5"/>
    <x v="1752"/>
    <d v="2019-03-25T00:00:00"/>
    <n v="1"/>
    <n v="1"/>
    <m/>
  </r>
  <r>
    <x v="18"/>
    <x v="354"/>
    <s v="19567-1"/>
    <n v="25"/>
    <n v="25"/>
    <x v="1752"/>
    <d v="2019-03-25T00:00:00"/>
    <n v="1"/>
    <n v="1"/>
    <m/>
  </r>
  <r>
    <x v="13"/>
    <x v="209"/>
    <s v="19434-3"/>
    <n v="150"/>
    <n v="150"/>
    <x v="1752"/>
    <d v="2019-03-25T00:00:00"/>
    <n v="1"/>
    <n v="1"/>
    <m/>
  </r>
  <r>
    <x v="494"/>
    <x v="1932"/>
    <s v="RW"/>
    <n v="4"/>
    <n v="4"/>
    <x v="1752"/>
    <d v="2019-03-26T00:00:00"/>
    <n v="1"/>
    <n v="1"/>
    <m/>
  </r>
  <r>
    <x v="494"/>
    <x v="1933"/>
    <s v="RW"/>
    <n v="1"/>
    <n v="1"/>
    <x v="1752"/>
    <d v="2019-03-26T00:00:00"/>
    <n v="1"/>
    <n v="1"/>
    <m/>
  </r>
  <r>
    <x v="677"/>
    <x v="1506"/>
    <s v="19514-1"/>
    <n v="28"/>
    <n v="28"/>
    <x v="1753"/>
    <d v="2019-03-26T00:00:00"/>
    <n v="1"/>
    <n v="1"/>
    <m/>
  </r>
  <r>
    <x v="18"/>
    <x v="1035"/>
    <s v="19579-1"/>
    <n v="500"/>
    <n v="500"/>
    <x v="1753"/>
    <d v="2019-03-26T00:00:00"/>
    <n v="1"/>
    <n v="1"/>
    <m/>
  </r>
  <r>
    <x v="46"/>
    <x v="621"/>
    <s v="19570-1"/>
    <n v="300"/>
    <n v="300"/>
    <x v="1753"/>
    <d v="2019-03-27T00:00:00"/>
    <n v="1"/>
    <n v="1"/>
    <m/>
  </r>
  <r>
    <x v="15"/>
    <x v="562"/>
    <s v="19562-2"/>
    <n v="5"/>
    <n v="5"/>
    <x v="1753"/>
    <d v="2019-03-27T00:00:00"/>
    <n v="1"/>
    <n v="1"/>
    <m/>
  </r>
  <r>
    <x v="15"/>
    <x v="556"/>
    <s v="19562-1"/>
    <n v="5"/>
    <n v="5"/>
    <x v="1753"/>
    <d v="2019-03-27T00:00:00"/>
    <n v="1"/>
    <n v="1"/>
    <m/>
  </r>
  <r>
    <x v="797"/>
    <x v="807"/>
    <s v="19566-1"/>
    <n v="30"/>
    <n v="30"/>
    <x v="1753"/>
    <d v="2019-03-26T00:00:00"/>
    <n v="1"/>
    <n v="1"/>
    <m/>
  </r>
  <r>
    <x v="7"/>
    <x v="352"/>
    <s v="19571-1"/>
    <n v="100"/>
    <n v="100"/>
    <x v="1753"/>
    <d v="2019-03-26T00:00:00"/>
    <n v="1"/>
    <n v="1"/>
    <m/>
  </r>
  <r>
    <x v="793"/>
    <x v="1623"/>
    <s v="19558-2"/>
    <n v="43"/>
    <n v="43"/>
    <x v="1753"/>
    <d v="2019-03-26T00:00:00"/>
    <n v="1"/>
    <n v="1"/>
    <m/>
  </r>
  <r>
    <x v="793"/>
    <x v="1624"/>
    <s v="3"/>
    <n v="53"/>
    <n v="53"/>
    <x v="1753"/>
    <d v="2019-03-26T00:00:00"/>
    <n v="1"/>
    <n v="1"/>
    <m/>
  </r>
  <r>
    <x v="359"/>
    <x v="2166"/>
    <s v="19465-3"/>
    <n v="50"/>
    <n v="50"/>
    <x v="1753"/>
    <d v="2019-03-05T00:00:00"/>
    <n v="1"/>
    <n v="0"/>
    <m/>
  </r>
  <r>
    <x v="359"/>
    <x v="1862"/>
    <s v="19466-3"/>
    <n v="50"/>
    <n v="50"/>
    <x v="1753"/>
    <d v="2019-03-05T00:00:00"/>
    <n v="1"/>
    <n v="0"/>
    <m/>
  </r>
  <r>
    <x v="707"/>
    <x v="3016"/>
    <s v="19553-3"/>
    <n v="20"/>
    <n v="20"/>
    <x v="1753"/>
    <d v="2019-03-26T00:00:00"/>
    <n v="1"/>
    <n v="1"/>
    <m/>
  </r>
  <r>
    <x v="798"/>
    <x v="3017"/>
    <s v="19468-3"/>
    <n v="500"/>
    <n v="499"/>
    <x v="1753"/>
    <d v="2019-03-26T00:00:00"/>
    <n v="1"/>
    <n v="1"/>
    <s v="PCB CHANGE TO ROHS"/>
  </r>
  <r>
    <x v="798"/>
    <x v="3018"/>
    <s v="6"/>
    <n v="500"/>
    <n v="500"/>
    <x v="1753"/>
    <d v="2019-03-26T00:00:00"/>
    <n v="1"/>
    <n v="1"/>
    <s v="PCB CHANGE TO ROHS"/>
  </r>
  <r>
    <x v="798"/>
    <x v="3019"/>
    <s v="9"/>
    <n v="250"/>
    <n v="250"/>
    <x v="1753"/>
    <d v="2019-03-26T00:00:00"/>
    <n v="1"/>
    <n v="1"/>
    <s v="PCB CHANGE TO ROHS"/>
  </r>
  <r>
    <x v="487"/>
    <x v="2452"/>
    <s v="19560-1"/>
    <n v="100"/>
    <n v="100"/>
    <x v="1754"/>
    <d v="2019-03-28T00:00:00"/>
    <n v="1"/>
    <n v="1"/>
    <m/>
  </r>
  <r>
    <x v="90"/>
    <x v="229"/>
    <s v="19116-1"/>
    <n v="5000"/>
    <n v="5000"/>
    <x v="1754"/>
    <d v="2019-03-29T00:00:00"/>
    <n v="1"/>
    <n v="1"/>
    <m/>
  </r>
  <r>
    <x v="90"/>
    <x v="1358"/>
    <s v="19381-1"/>
    <n v="500"/>
    <n v="500"/>
    <x v="1754"/>
    <d v="2019-04-01T00:00:00"/>
    <n v="1"/>
    <n v="1"/>
    <m/>
  </r>
  <r>
    <x v="95"/>
    <x v="3020"/>
    <s v="RW"/>
    <n v="2"/>
    <n v="2"/>
    <x v="1755"/>
    <d v="2019-04-01T00:00:00"/>
    <n v="1"/>
    <n v="1"/>
    <m/>
  </r>
  <r>
    <x v="15"/>
    <x v="57"/>
    <s v="19562-3"/>
    <n v="25"/>
    <n v="25"/>
    <x v="1755"/>
    <d v="2019-03-28T00:00:00"/>
    <n v="1"/>
    <n v="1"/>
    <m/>
  </r>
  <r>
    <x v="736"/>
    <x v="2852"/>
    <s v="19564-2"/>
    <n v="15"/>
    <n v="15"/>
    <x v="1756"/>
    <d v="2019-03-29T00:00:00"/>
    <n v="1"/>
    <n v="1"/>
    <m/>
  </r>
  <r>
    <x v="716"/>
    <x v="3021"/>
    <s v="19635-2"/>
    <n v="1"/>
    <n v="1"/>
    <x v="1756"/>
    <d v="2019-03-29T00:00:00"/>
    <n v="1"/>
    <n v="1"/>
    <m/>
  </r>
  <r>
    <x v="53"/>
    <x v="2920"/>
    <s v="19541-3"/>
    <n v="50"/>
    <n v="50"/>
    <x v="1756"/>
    <d v="2019-03-29T00:00:00"/>
    <n v="1"/>
    <n v="1"/>
    <m/>
  </r>
  <r>
    <x v="286"/>
    <x v="2918"/>
    <s v="RW"/>
    <n v="1"/>
    <n v="1"/>
    <x v="1756"/>
    <d v="2019-04-01T00:00:00"/>
    <n v="1"/>
    <n v="1"/>
    <s v="RW"/>
  </r>
  <r>
    <x v="772"/>
    <x v="3022"/>
    <s v="RW"/>
    <n v="58"/>
    <n v="58"/>
    <x v="1757"/>
    <d v="2019-04-03T00:00:00"/>
    <n v="1"/>
    <n v="1"/>
    <m/>
  </r>
  <r>
    <x v="430"/>
    <x v="3023"/>
    <s v="19632-1"/>
    <n v="100"/>
    <n v="100"/>
    <x v="1757"/>
    <d v="2019-04-03T00:00:00"/>
    <n v="1"/>
    <n v="1"/>
    <m/>
  </r>
  <r>
    <x v="409"/>
    <x v="2367"/>
    <s v="19484-4"/>
    <n v="99"/>
    <n v="99"/>
    <x v="1757"/>
    <d v="2019-04-03T00:00:00"/>
    <n v="1"/>
    <n v="1"/>
    <m/>
  </r>
  <r>
    <x v="409"/>
    <x v="2713"/>
    <s v="19486-4"/>
    <n v="99"/>
    <n v="99"/>
    <x v="1757"/>
    <d v="2019-04-03T00:00:00"/>
    <n v="1"/>
    <n v="1"/>
    <m/>
  </r>
  <r>
    <x v="409"/>
    <x v="2369"/>
    <s v="19485-4"/>
    <n v="99"/>
    <n v="99"/>
    <x v="1757"/>
    <d v="2019-04-03T00:00:00"/>
    <n v="1"/>
    <n v="1"/>
    <m/>
  </r>
  <r>
    <x v="729"/>
    <x v="2854"/>
    <s v="19569-2"/>
    <n v="75"/>
    <n v="75"/>
    <x v="1757"/>
    <d v="2019-04-02T00:00:00"/>
    <n v="1"/>
    <n v="1"/>
    <m/>
  </r>
  <r>
    <x v="15"/>
    <x v="913"/>
    <s v="RW"/>
    <n v="1"/>
    <n v="1"/>
    <x v="1758"/>
    <d v="2019-04-10T00:00:00"/>
    <n v="1"/>
    <n v="1"/>
    <m/>
  </r>
  <r>
    <x v="551"/>
    <x v="3011"/>
    <s v="RW"/>
    <n v="2"/>
    <n v="2"/>
    <x v="1758"/>
    <d v="2019-04-04T00:00:00"/>
    <n v="1"/>
    <n v="1"/>
    <m/>
  </r>
  <r>
    <x v="90"/>
    <x v="2385"/>
    <s v="19574-1"/>
    <n v="75"/>
    <n v="75"/>
    <x v="1758"/>
    <d v="2019-04-02T00:00:00"/>
    <n v="1"/>
    <n v="1"/>
    <m/>
  </r>
  <r>
    <x v="356"/>
    <x v="1966"/>
    <s v="19619-1"/>
    <n v="25"/>
    <n v="25"/>
    <x v="1758"/>
    <d v="2019-04-02T00:00:00"/>
    <n v="1"/>
    <n v="1"/>
    <m/>
  </r>
  <r>
    <x v="140"/>
    <x v="347"/>
    <s v="19573-2"/>
    <n v="500"/>
    <n v="500"/>
    <x v="1759"/>
    <d v="2019-03-29T00:00:00"/>
    <n v="1"/>
    <n v="0"/>
    <m/>
  </r>
  <r>
    <x v="597"/>
    <x v="2259"/>
    <s v="19610-1"/>
    <n v="100"/>
    <n v="100"/>
    <x v="1759"/>
    <d v="2019-04-03T00:00:00"/>
    <n v="1"/>
    <n v="1"/>
    <m/>
  </r>
  <r>
    <x v="18"/>
    <x v="532"/>
    <s v="19584-1"/>
    <n v="25"/>
    <n v="25"/>
    <x v="1759"/>
    <d v="2019-04-03T00:00:00"/>
    <n v="1"/>
    <n v="1"/>
    <m/>
  </r>
  <r>
    <x v="487"/>
    <x v="2692"/>
    <s v="RW"/>
    <n v="2"/>
    <n v="2"/>
    <x v="1759"/>
    <d v="2019-04-05T00:00:00"/>
    <n v="1"/>
    <n v="1"/>
    <m/>
  </r>
  <r>
    <x v="799"/>
    <x v="3024"/>
    <s v="RW"/>
    <n v="10"/>
    <n v="10"/>
    <x v="1759"/>
    <d v="2019-04-05T00:00:00"/>
    <n v="1"/>
    <n v="1"/>
    <m/>
  </r>
  <r>
    <x v="191"/>
    <x v="2898"/>
    <s v="19653-1"/>
    <n v="100"/>
    <n v="50"/>
    <x v="1759"/>
    <d v="2019-04-05T00:00:00"/>
    <n v="1"/>
    <n v="1"/>
    <m/>
  </r>
  <r>
    <x v="796"/>
    <x v="2929"/>
    <s v="RW"/>
    <n v="10"/>
    <n v="10"/>
    <x v="1759"/>
    <d v="2019-04-05T00:00:00"/>
    <n v="1"/>
    <n v="1"/>
    <m/>
  </r>
  <r>
    <x v="95"/>
    <x v="110"/>
    <s v="19534-3"/>
    <n v="150"/>
    <n v="150"/>
    <x v="1760"/>
    <d v="2019-03-29T00:00:00"/>
    <n v="1"/>
    <n v="0"/>
    <m/>
  </r>
  <r>
    <x v="18"/>
    <x v="86"/>
    <s v="19591-1"/>
    <n v="50"/>
    <n v="50"/>
    <x v="1760"/>
    <d v="2019-04-05T00:00:00"/>
    <n v="1"/>
    <n v="1"/>
    <m/>
  </r>
  <r>
    <x v="622"/>
    <x v="1856"/>
    <s v="19580-1"/>
    <n v="35"/>
    <n v="35"/>
    <x v="1760"/>
    <d v="2019-04-04T00:00:00"/>
    <n v="1"/>
    <n v="1"/>
    <m/>
  </r>
  <r>
    <x v="800"/>
    <x v="3025"/>
    <s v="19636-2"/>
    <n v="10"/>
    <n v="10"/>
    <x v="1760"/>
    <d v="2019-04-04T00:00:00"/>
    <n v="1"/>
    <n v="1"/>
    <m/>
  </r>
  <r>
    <x v="53"/>
    <x v="2920"/>
    <s v="RW"/>
    <n v="50"/>
    <n v="50"/>
    <x v="1761"/>
    <d v="2019-04-09T00:00:00"/>
    <n v="1"/>
    <n v="1"/>
    <m/>
  </r>
  <r>
    <x v="286"/>
    <x v="2918"/>
    <s v="RW"/>
    <n v="1"/>
    <n v="1"/>
    <x v="1761"/>
    <d v="2019-04-09T00:00:00"/>
    <n v="1"/>
    <n v="1"/>
    <m/>
  </r>
  <r>
    <x v="697"/>
    <x v="2648"/>
    <s v="19624-1"/>
    <n v="2500"/>
    <n v="2500"/>
    <x v="1761"/>
    <d v="2019-04-15T00:00:00"/>
    <n v="1"/>
    <n v="1"/>
    <m/>
  </r>
  <r>
    <x v="697"/>
    <x v="1623"/>
    <s v="2"/>
    <n v="500"/>
    <n v="275"/>
    <x v="1761"/>
    <d v="2019-04-15T00:00:00"/>
    <n v="1"/>
    <n v="1"/>
    <s v="2RW+2 AS IT"/>
  </r>
  <r>
    <x v="15"/>
    <x v="52"/>
    <s v="19518-2"/>
    <n v="5"/>
    <n v="5"/>
    <x v="1762"/>
    <d v="2019-04-08T00:00:00"/>
    <n v="1"/>
    <n v="1"/>
    <m/>
  </r>
  <r>
    <x v="15"/>
    <x v="223"/>
    <s v="19531-1"/>
    <n v="5"/>
    <n v="5"/>
    <x v="1762"/>
    <d v="2019-04-08T00:00:00"/>
    <n v="1"/>
    <n v="1"/>
    <m/>
  </r>
  <r>
    <x v="758"/>
    <x v="2943"/>
    <s v="19563-3"/>
    <n v="100"/>
    <n v="100"/>
    <x v="1762"/>
    <d v="2019-04-08T00:00:00"/>
    <n v="1"/>
    <n v="1"/>
    <m/>
  </r>
  <r>
    <x v="758"/>
    <x v="3026"/>
    <s v="6"/>
    <n v="100"/>
    <n v="100"/>
    <x v="1762"/>
    <d v="2019-04-08T00:00:00"/>
    <n v="1"/>
    <n v="1"/>
    <m/>
  </r>
  <r>
    <x v="801"/>
    <x v="3027"/>
    <s v="19568-3"/>
    <n v="50"/>
    <n v="50"/>
    <x v="1762"/>
    <d v="2019-04-08T00:00:00"/>
    <n v="1"/>
    <n v="1"/>
    <m/>
  </r>
  <r>
    <x v="801"/>
    <x v="3028"/>
    <s v="6"/>
    <n v="65"/>
    <n v="65"/>
    <x v="1762"/>
    <d v="2019-04-08T00:00:00"/>
    <n v="1"/>
    <n v="1"/>
    <m/>
  </r>
  <r>
    <x v="18"/>
    <x v="87"/>
    <s v="19462-1"/>
    <n v="100"/>
    <n v="100"/>
    <x v="1762"/>
    <d v="2019-04-08T00:00:00"/>
    <n v="1"/>
    <n v="1"/>
    <m/>
  </r>
  <r>
    <x v="18"/>
    <x v="3029"/>
    <s v="2"/>
    <n v="100"/>
    <n v="100"/>
    <x v="1762"/>
    <d v="2019-04-08T00:00:00"/>
    <n v="1"/>
    <n v="1"/>
    <m/>
  </r>
  <r>
    <x v="18"/>
    <x v="1020"/>
    <s v="2"/>
    <n v="20"/>
    <n v="20"/>
    <x v="1762"/>
    <d v="2019-04-08T00:00:00"/>
    <n v="1"/>
    <n v="1"/>
    <m/>
  </r>
  <r>
    <x v="440"/>
    <x v="3030"/>
    <s v="19605-1"/>
    <n v="5"/>
    <n v="5"/>
    <x v="1762"/>
    <d v="2019-04-08T00:00:00"/>
    <n v="1"/>
    <n v="1"/>
    <m/>
  </r>
  <r>
    <x v="9"/>
    <x v="3031"/>
    <s v="19600-1"/>
    <n v="8"/>
    <n v="8"/>
    <x v="1762"/>
    <d v="2019-04-08T00:00:00"/>
    <n v="1"/>
    <n v="1"/>
    <m/>
  </r>
  <r>
    <x v="9"/>
    <x v="2729"/>
    <s v="2"/>
    <n v="8"/>
    <n v="8"/>
    <x v="1762"/>
    <d v="2019-04-08T00:00:00"/>
    <n v="1"/>
    <n v="1"/>
    <m/>
  </r>
  <r>
    <x v="15"/>
    <x v="223"/>
    <s v="19497-1"/>
    <n v="5"/>
    <n v="5"/>
    <x v="1763"/>
    <d v="2019-04-09T00:00:00"/>
    <n v="1"/>
    <n v="1"/>
    <m/>
  </r>
  <r>
    <x v="15"/>
    <x v="223"/>
    <s v="19572-1"/>
    <n v="5"/>
    <n v="5"/>
    <x v="1763"/>
    <d v="2019-04-09T00:00:00"/>
    <n v="1"/>
    <n v="1"/>
    <m/>
  </r>
  <r>
    <x v="15"/>
    <x v="562"/>
    <s v="19497-1"/>
    <n v="5"/>
    <n v="5"/>
    <x v="1763"/>
    <d v="2019-04-09T00:00:00"/>
    <n v="1"/>
    <n v="1"/>
    <m/>
  </r>
  <r>
    <x v="6"/>
    <x v="1225"/>
    <s v="19583-1"/>
    <n v="40"/>
    <n v="40"/>
    <x v="1763"/>
    <d v="2019-04-09T00:00:00"/>
    <n v="1"/>
    <n v="1"/>
    <m/>
  </r>
  <r>
    <x v="8"/>
    <x v="1630"/>
    <s v="19616-1"/>
    <n v="300"/>
    <n v="300"/>
    <x v="1763"/>
    <d v="2019-04-10T00:00:00"/>
    <n v="1"/>
    <n v="1"/>
    <m/>
  </r>
  <r>
    <x v="23"/>
    <x v="1186"/>
    <s v="19627-1"/>
    <n v="200"/>
    <n v="200"/>
    <x v="1763"/>
    <d v="2019-04-12T00:00:00"/>
    <n v="1"/>
    <n v="1"/>
    <m/>
  </r>
  <r>
    <x v="4"/>
    <x v="453"/>
    <s v="19525-1"/>
    <n v="200"/>
    <n v="225"/>
    <x v="1763"/>
    <d v="2019-03-08T00:00:00"/>
    <n v="0"/>
    <n v="0"/>
    <m/>
  </r>
  <r>
    <x v="63"/>
    <x v="2826"/>
    <s v="19592-1"/>
    <n v="200"/>
    <n v="200"/>
    <x v="1763"/>
    <d v="2019-03-29T00:00:00"/>
    <n v="0"/>
    <n v="0"/>
    <m/>
  </r>
  <r>
    <x v="802"/>
    <x v="3032"/>
    <s v="19063-6"/>
    <n v="100"/>
    <n v="100"/>
    <x v="1763"/>
    <d v="2019-04-15T00:00:00"/>
    <n v="1"/>
    <n v="1"/>
    <m/>
  </r>
  <r>
    <x v="775"/>
    <x v="2974"/>
    <s v="19198-12"/>
    <n v="142"/>
    <n v="6"/>
    <x v="1763"/>
    <d v="2019-04-25T00:00:00"/>
    <n v="1"/>
    <n v="1"/>
    <m/>
  </r>
  <r>
    <x v="191"/>
    <x v="2859"/>
    <s v="18901-8"/>
    <n v="150"/>
    <n v="150"/>
    <x v="1764"/>
    <d v="2019-04-10T00:00:00"/>
    <n v="1"/>
    <n v="1"/>
    <m/>
  </r>
  <r>
    <x v="191"/>
    <x v="3013"/>
    <s v="19653-1"/>
    <n v="100"/>
    <n v="50"/>
    <x v="1764"/>
    <d v="2019-04-11T00:00:00"/>
    <n v="1"/>
    <n v="1"/>
    <s v="WE SHIP 50 ALL READY"/>
  </r>
  <r>
    <x v="8"/>
    <x v="138"/>
    <s v="19616-3"/>
    <n v="300"/>
    <n v="300"/>
    <x v="1764"/>
    <d v="2019-04-10T00:00:00"/>
    <n v="1"/>
    <n v="1"/>
    <m/>
  </r>
  <r>
    <x v="530"/>
    <x v="3033"/>
    <s v="19585-3"/>
    <n v="50"/>
    <n v="50"/>
    <x v="1765"/>
    <d v="2019-04-12T00:00:00"/>
    <n v="1"/>
    <n v="1"/>
    <m/>
  </r>
  <r>
    <x v="803"/>
    <x v="3034"/>
    <s v="19618-1"/>
    <n v="25"/>
    <n v="25"/>
    <x v="1765"/>
    <d v="2019-04-11T00:00:00"/>
    <n v="1"/>
    <n v="1"/>
    <m/>
  </r>
  <r>
    <x v="18"/>
    <x v="48"/>
    <s v="19578-1"/>
    <n v="200"/>
    <n v="117"/>
    <x v="1765"/>
    <d v="2019-04-12T00:00:00"/>
    <n v="1"/>
    <n v="1"/>
    <s v="WE ALL READY SHIP 83 PCS"/>
  </r>
  <r>
    <x v="15"/>
    <x v="57"/>
    <s v="19543-3"/>
    <n v="39"/>
    <n v="39"/>
    <x v="1765"/>
    <d v="2019-04-11T00:00:00"/>
    <n v="1"/>
    <n v="1"/>
    <m/>
  </r>
  <r>
    <x v="8"/>
    <x v="70"/>
    <s v="19616-2"/>
    <n v="300"/>
    <n v="300"/>
    <x v="1766"/>
    <d v="2019-04-12T00:00:00"/>
    <n v="1"/>
    <n v="1"/>
    <m/>
  </r>
  <r>
    <x v="598"/>
    <x v="3035"/>
    <s v="19577-3"/>
    <n v="50"/>
    <n v="50"/>
    <x v="1766"/>
    <d v="2019-04-12T00:00:00"/>
    <n v="1"/>
    <n v="1"/>
    <m/>
  </r>
  <r>
    <x v="359"/>
    <x v="1862"/>
    <s v="19466-4"/>
    <n v="50"/>
    <n v="50"/>
    <x v="1767"/>
    <d v="2019-04-15T00:00:00"/>
    <n v="1"/>
    <n v="1"/>
    <m/>
  </r>
  <r>
    <x v="359"/>
    <x v="2166"/>
    <s v="19465-3"/>
    <n v="50"/>
    <n v="50"/>
    <x v="1767"/>
    <d v="2019-04-15T00:00:00"/>
    <n v="1"/>
    <n v="1"/>
    <m/>
  </r>
  <r>
    <x v="18"/>
    <x v="279"/>
    <s v="19620-1"/>
    <n v="100"/>
    <n v="100"/>
    <x v="1767"/>
    <d v="2019-04-15T00:00:00"/>
    <n v="1"/>
    <n v="1"/>
    <m/>
  </r>
  <r>
    <x v="90"/>
    <x v="229"/>
    <s v="19581-1"/>
    <n v="5000"/>
    <n v="5000"/>
    <x v="1767"/>
    <d v="2019-04-15T00:00:00"/>
    <n v="1"/>
    <n v="1"/>
    <m/>
  </r>
  <r>
    <x v="18"/>
    <x v="1147"/>
    <s v="19621-1"/>
    <n v="25"/>
    <n v="25"/>
    <x v="1767"/>
    <d v="2019-04-16T00:00:00"/>
    <n v="1"/>
    <n v="1"/>
    <m/>
  </r>
  <r>
    <x v="786"/>
    <x v="3036"/>
    <s v="19656-3"/>
    <n v="4"/>
    <n v="1"/>
    <x v="1767"/>
    <d v="2019-04-16T00:00:00"/>
    <n v="1"/>
    <n v="1"/>
    <s v="ENG HOLD FOR DEBUG"/>
  </r>
  <r>
    <x v="716"/>
    <x v="3037"/>
    <s v="19674-2"/>
    <n v="5"/>
    <n v="5"/>
    <x v="1768"/>
    <d v="2019-04-17T00:00:00"/>
    <n v="1"/>
    <n v="1"/>
    <m/>
  </r>
  <r>
    <x v="576"/>
    <x v="2950"/>
    <s v="19603-2"/>
    <n v="50"/>
    <n v="50"/>
    <x v="1768"/>
    <d v="2019-04-17T00:00:00"/>
    <n v="1"/>
    <n v="1"/>
    <m/>
  </r>
  <r>
    <x v="576"/>
    <x v="2951"/>
    <s v="4"/>
    <n v="50"/>
    <n v="50"/>
    <x v="1768"/>
    <d v="2019-04-17T00:00:00"/>
    <n v="1"/>
    <n v="1"/>
    <m/>
  </r>
  <r>
    <x v="576"/>
    <x v="2443"/>
    <s v="19593-3"/>
    <n v="50"/>
    <n v="50"/>
    <x v="1769"/>
    <d v="2019-04-19T00:00:00"/>
    <n v="1"/>
    <n v="1"/>
    <m/>
  </r>
  <r>
    <x v="576"/>
    <x v="3038"/>
    <s v="6"/>
    <n v="50"/>
    <n v="50"/>
    <x v="1769"/>
    <d v="2019-04-19T00:00:00"/>
    <n v="1"/>
    <n v="1"/>
    <m/>
  </r>
  <r>
    <x v="576"/>
    <x v="3039"/>
    <s v="9"/>
    <n v="50"/>
    <n v="50"/>
    <x v="1769"/>
    <d v="2019-04-19T00:00:00"/>
    <n v="1"/>
    <n v="1"/>
    <m/>
  </r>
  <r>
    <x v="576"/>
    <x v="3040"/>
    <s v="11"/>
    <n v="50"/>
    <n v="50"/>
    <x v="1769"/>
    <d v="2019-04-19T00:00:00"/>
    <n v="1"/>
    <n v="1"/>
    <m/>
  </r>
  <r>
    <x v="15"/>
    <x v="858"/>
    <s v="19543-1"/>
    <n v="10"/>
    <n v="10"/>
    <x v="1769"/>
    <d v="2019-04-17T00:00:00"/>
    <n v="1"/>
    <n v="1"/>
    <m/>
  </r>
  <r>
    <x v="15"/>
    <x v="52"/>
    <s v="6"/>
    <n v="21"/>
    <n v="21"/>
    <x v="1769"/>
    <d v="2019-04-17T00:00:00"/>
    <n v="1"/>
    <n v="1"/>
    <m/>
  </r>
  <r>
    <x v="410"/>
    <x v="907"/>
    <s v="19644-1"/>
    <n v="60"/>
    <n v="60"/>
    <x v="1769"/>
    <d v="2019-04-17T00:00:00"/>
    <n v="1"/>
    <n v="1"/>
    <m/>
  </r>
  <r>
    <x v="6"/>
    <x v="311"/>
    <s v="19629-1"/>
    <n v="50"/>
    <n v="55"/>
    <x v="1769"/>
    <d v="2019-04-17T00:00:00"/>
    <n v="1"/>
    <n v="1"/>
    <m/>
  </r>
  <r>
    <x v="6"/>
    <x v="3041"/>
    <s v="2"/>
    <n v="25"/>
    <n v="25"/>
    <x v="1769"/>
    <d v="2019-04-17T00:00:00"/>
    <n v="1"/>
    <n v="1"/>
    <m/>
  </r>
  <r>
    <x v="53"/>
    <x v="1489"/>
    <s v="19622-1"/>
    <n v="50"/>
    <n v="49"/>
    <x v="1769"/>
    <d v="2019-04-17T00:00:00"/>
    <n v="1"/>
    <n v="1"/>
    <m/>
  </r>
  <r>
    <x v="625"/>
    <x v="3042"/>
    <s v="19599-3"/>
    <n v="100"/>
    <n v="100"/>
    <x v="1769"/>
    <d v="2019-04-17T00:00:00"/>
    <n v="1"/>
    <n v="1"/>
    <m/>
  </r>
  <r>
    <x v="13"/>
    <x v="3043"/>
    <s v="19664-2"/>
    <n v="20"/>
    <n v="20"/>
    <x v="1769"/>
    <d v="2019-04-17T00:00:00"/>
    <n v="1"/>
    <n v="1"/>
    <m/>
  </r>
  <r>
    <x v="550"/>
    <x v="3003"/>
    <s v="19634-3"/>
    <n v="115"/>
    <n v="116"/>
    <x v="1769"/>
    <d v="2019-04-17T00:00:00"/>
    <n v="1"/>
    <n v="1"/>
    <s v="CUSTOMER HAVE TO REWORK FIND OUT PROBLEM, CUT AND JUMPER WE HAVE TO DO"/>
  </r>
  <r>
    <x v="550"/>
    <x v="2750"/>
    <s v="19633-1"/>
    <n v="40"/>
    <n v="40"/>
    <x v="1769"/>
    <d v="2019-04-23T00:00:00"/>
    <n v="1"/>
    <n v="1"/>
    <m/>
  </r>
  <r>
    <x v="550"/>
    <x v="2750"/>
    <s v="2"/>
    <n v="9"/>
    <n v="9"/>
    <x v="1769"/>
    <d v="2019-04-23T00:00:00"/>
    <n v="1"/>
    <n v="1"/>
    <m/>
  </r>
  <r>
    <x v="15"/>
    <x v="556"/>
    <s v="19543-4"/>
    <n v="16"/>
    <n v="16"/>
    <x v="1770"/>
    <d v="2019-04-18T00:00:00"/>
    <n v="1"/>
    <n v="1"/>
    <m/>
  </r>
  <r>
    <x v="356"/>
    <x v="1396"/>
    <s v="19586-3"/>
    <n v="4"/>
    <n v="4"/>
    <x v="1770"/>
    <d v="2019-04-22T00:00:00"/>
    <n v="1"/>
    <n v="1"/>
    <m/>
  </r>
  <r>
    <x v="404"/>
    <x v="2660"/>
    <s v="19637-1"/>
    <n v="10"/>
    <n v="10"/>
    <x v="1770"/>
    <d v="2019-04-19T00:00:00"/>
    <n v="1"/>
    <n v="1"/>
    <m/>
  </r>
  <r>
    <x v="63"/>
    <x v="214"/>
    <s v="19628-1"/>
    <n v="25000"/>
    <n v="25011"/>
    <x v="1770"/>
    <d v="2019-04-18T00:00:00"/>
    <n v="1"/>
    <n v="1"/>
    <m/>
  </r>
  <r>
    <x v="15"/>
    <x v="562"/>
    <s v="19524-1"/>
    <n v="7"/>
    <n v="7"/>
    <x v="1770"/>
    <d v="2019-04-18T00:00:00"/>
    <n v="1"/>
    <n v="1"/>
    <m/>
  </r>
  <r>
    <x v="15"/>
    <x v="562"/>
    <s v="19543-5"/>
    <n v="18"/>
    <n v="18"/>
    <x v="1770"/>
    <d v="2019-04-18T00:00:00"/>
    <n v="1"/>
    <n v="1"/>
    <m/>
  </r>
  <r>
    <x v="15"/>
    <x v="562"/>
    <s v="19587-4"/>
    <n v="14"/>
    <n v="14"/>
    <x v="1770"/>
    <d v="2019-04-18T00:00:00"/>
    <n v="1"/>
    <n v="1"/>
    <m/>
  </r>
  <r>
    <x v="15"/>
    <x v="223"/>
    <s v="19651-6"/>
    <n v="5"/>
    <n v="5"/>
    <x v="1771"/>
    <d v="2019-05-03T00:00:00"/>
    <n v="1"/>
    <n v="1"/>
    <m/>
  </r>
  <r>
    <x v="169"/>
    <x v="828"/>
    <s v="19647-1"/>
    <n v="50"/>
    <n v="50"/>
    <x v="1771"/>
    <d v="2019-04-23T00:00:00"/>
    <n v="1"/>
    <n v="1"/>
    <m/>
  </r>
  <r>
    <x v="169"/>
    <x v="608"/>
    <s v="2"/>
    <n v="224"/>
    <n v="224"/>
    <x v="1771"/>
    <d v="2019-04-23T00:00:00"/>
    <n v="1"/>
    <n v="1"/>
    <m/>
  </r>
  <r>
    <x v="782"/>
    <x v="3044"/>
    <s v="19612-3"/>
    <n v="250"/>
    <n v="250"/>
    <x v="1771"/>
    <d v="2019-04-19T00:00:00"/>
    <n v="1"/>
    <n v="1"/>
    <m/>
  </r>
  <r>
    <x v="782"/>
    <x v="3044"/>
    <s v="RW"/>
    <n v="2"/>
    <n v="2"/>
    <x v="1771"/>
    <d v="2019-04-23T00:00:00"/>
    <n v="1"/>
    <n v="1"/>
    <m/>
  </r>
  <r>
    <x v="700"/>
    <x v="465"/>
    <s v="19607-3"/>
    <n v="60"/>
    <n v="60"/>
    <x v="1772"/>
    <d v="2019-04-22T00:00:00"/>
    <n v="1"/>
    <n v="1"/>
    <m/>
  </r>
  <r>
    <x v="700"/>
    <x v="176"/>
    <s v="6"/>
    <n v="60"/>
    <n v="60"/>
    <x v="1772"/>
    <d v="2019-04-22T00:00:00"/>
    <n v="1"/>
    <n v="1"/>
    <m/>
  </r>
  <r>
    <x v="63"/>
    <x v="565"/>
    <s v="19682-1"/>
    <n v="1500"/>
    <n v="1500"/>
    <x v="1772"/>
    <d v="2019-04-23T00:00:00"/>
    <n v="1"/>
    <n v="1"/>
    <m/>
  </r>
  <r>
    <x v="63"/>
    <x v="214"/>
    <s v="19628-1"/>
    <n v="25000"/>
    <n v="25011"/>
    <x v="1772"/>
    <d v="2019-04-22T00:00:00"/>
    <n v="1"/>
    <n v="1"/>
    <m/>
  </r>
  <r>
    <x v="18"/>
    <x v="1360"/>
    <s v="19638-1"/>
    <n v="100"/>
    <n v="100"/>
    <x v="1772"/>
    <d v="2019-04-23T00:00:00"/>
    <n v="1"/>
    <n v="1"/>
    <m/>
  </r>
  <r>
    <x v="344"/>
    <x v="2276"/>
    <s v="19611-3"/>
    <n v="100"/>
    <n v="100"/>
    <x v="1772"/>
    <d v="2019-04-22T00:00:00"/>
    <n v="1"/>
    <n v="1"/>
    <m/>
  </r>
  <r>
    <x v="53"/>
    <x v="2739"/>
    <s v="19699-1"/>
    <n v="50"/>
    <n v="50"/>
    <x v="1772"/>
    <d v="2019-04-22T00:00:00"/>
    <n v="1"/>
    <n v="1"/>
    <m/>
  </r>
  <r>
    <x v="90"/>
    <x v="229"/>
    <s v="RMA 694"/>
    <n v="694"/>
    <n v="694"/>
    <x v="1772"/>
    <d v="2019-04-22T00:00:00"/>
    <n v="1"/>
    <n v="1"/>
    <m/>
  </r>
  <r>
    <x v="772"/>
    <x v="3004"/>
    <s v="19289-4"/>
    <n v="375"/>
    <n v="375"/>
    <x v="1772"/>
    <d v="2019-04-22T00:00:00"/>
    <n v="1"/>
    <n v="1"/>
    <m/>
  </r>
  <r>
    <x v="772"/>
    <x v="2666"/>
    <s v="8"/>
    <n v="375"/>
    <n v="375"/>
    <x v="1772"/>
    <d v="2019-04-22T00:00:00"/>
    <n v="1"/>
    <n v="1"/>
    <m/>
  </r>
  <r>
    <x v="436"/>
    <x v="1208"/>
    <s v="19602-1"/>
    <n v="150"/>
    <n v="150"/>
    <x v="1773"/>
    <d v="2019-04-24T00:00:00"/>
    <n v="1"/>
    <n v="1"/>
    <m/>
  </r>
  <r>
    <x v="395"/>
    <x v="1536"/>
    <s v="19597-3"/>
    <n v="20"/>
    <n v="20"/>
    <x v="1773"/>
    <d v="2019-04-24T00:00:00"/>
    <n v="1"/>
    <n v="1"/>
    <m/>
  </r>
  <r>
    <x v="18"/>
    <x v="87"/>
    <s v="19642-1"/>
    <n v="50"/>
    <n v="50"/>
    <x v="1773"/>
    <d v="2019-04-24T00:00:00"/>
    <n v="1"/>
    <n v="1"/>
    <m/>
  </r>
  <r>
    <x v="18"/>
    <x v="25"/>
    <s v="2"/>
    <n v="200"/>
    <n v="200"/>
    <x v="1773"/>
    <d v="2019-04-24T00:00:00"/>
    <n v="1"/>
    <n v="1"/>
    <m/>
  </r>
  <r>
    <x v="15"/>
    <x v="2888"/>
    <s v="19606-3"/>
    <n v="62"/>
    <n v="10"/>
    <x v="1773"/>
    <d v="2019-04-24T00:00:00"/>
    <n v="1"/>
    <n v="1"/>
    <s v="VERYFY PROGRAM"/>
  </r>
  <r>
    <x v="597"/>
    <x v="2259"/>
    <s v="19615-1"/>
    <n v="150"/>
    <n v="150"/>
    <x v="1773"/>
    <d v="2019-04-23T00:00:00"/>
    <n v="1"/>
    <n v="1"/>
    <m/>
  </r>
  <r>
    <x v="772"/>
    <x v="1541"/>
    <s v="19348-6"/>
    <n v="250"/>
    <n v="250"/>
    <x v="1773"/>
    <d v="2019-04-24T00:00:00"/>
    <n v="1"/>
    <n v="1"/>
    <m/>
  </r>
  <r>
    <x v="575"/>
    <x v="2215"/>
    <s v="19386-3"/>
    <n v="11"/>
    <n v="11"/>
    <x v="1773"/>
    <d v="2019-04-23T00:00:00"/>
    <n v="1"/>
    <n v="1"/>
    <m/>
  </r>
  <r>
    <x v="404"/>
    <x v="3045"/>
    <s v="19601-3"/>
    <n v="1"/>
    <n v="1"/>
    <x v="1773"/>
    <d v="2019-04-16T00:00:00"/>
    <n v="1"/>
    <n v="0"/>
    <s v="WE HAVE TO RE DO PCB ITAR"/>
  </r>
  <r>
    <x v="53"/>
    <x v="2987"/>
    <s v="19717-1"/>
    <n v="50"/>
    <n v="50"/>
    <x v="1774"/>
    <d v="2019-04-29T00:00:00"/>
    <n v="1"/>
    <n v="1"/>
    <m/>
  </r>
  <r>
    <x v="15"/>
    <x v="33"/>
    <s v="19651-14"/>
    <n v="20"/>
    <n v="20"/>
    <x v="1774"/>
    <d v="2019-04-26T00:00:00"/>
    <n v="1"/>
    <n v="1"/>
    <m/>
  </r>
  <r>
    <x v="15"/>
    <x v="57"/>
    <s v="19587-2"/>
    <n v="27"/>
    <n v="27"/>
    <x v="1774"/>
    <d v="2019-04-25T00:00:00"/>
    <n v="1"/>
    <n v="1"/>
    <m/>
  </r>
  <r>
    <x v="290"/>
    <x v="1419"/>
    <s v="19640-1"/>
    <n v="16000"/>
    <n v="16025"/>
    <x v="1774"/>
    <d v="2019-04-26T00:00:00"/>
    <n v="1"/>
    <n v="1"/>
    <m/>
  </r>
  <r>
    <x v="46"/>
    <x v="819"/>
    <s v="19670-1"/>
    <n v="10"/>
    <n v="10"/>
    <x v="1774"/>
    <d v="2019-04-25T00:00:00"/>
    <n v="1"/>
    <n v="1"/>
    <m/>
  </r>
  <r>
    <x v="47"/>
    <x v="1555"/>
    <s v="19654-1"/>
    <n v="100"/>
    <n v="100"/>
    <x v="1774"/>
    <d v="2019-04-25T00:00:00"/>
    <n v="1"/>
    <n v="1"/>
    <m/>
  </r>
  <r>
    <x v="90"/>
    <x v="366"/>
    <s v="19322-2"/>
    <n v="32"/>
    <n v="32"/>
    <x v="1775"/>
    <d v="2019-04-26T00:00:00"/>
    <n v="1"/>
    <n v="1"/>
    <m/>
  </r>
  <r>
    <x v="63"/>
    <x v="214"/>
    <s v="19649-1"/>
    <n v="20000"/>
    <n v="20070"/>
    <x v="1775"/>
    <d v="2019-04-26T00:00:00"/>
    <n v="1"/>
    <n v="1"/>
    <m/>
  </r>
  <r>
    <x v="116"/>
    <x v="3046"/>
    <s v="19658-1"/>
    <n v="100"/>
    <n v="100"/>
    <x v="1775"/>
    <d v="2019-04-29T00:00:00"/>
    <n v="1"/>
    <n v="1"/>
    <m/>
  </r>
  <r>
    <x v="116"/>
    <x v="376"/>
    <s v="2"/>
    <n v="100"/>
    <n v="100"/>
    <x v="1775"/>
    <d v="2019-04-29T00:00:00"/>
    <n v="1"/>
    <n v="1"/>
    <m/>
  </r>
  <r>
    <x v="18"/>
    <x v="2049"/>
    <s v="19668-1"/>
    <n v="150"/>
    <n v="150"/>
    <x v="1775"/>
    <d v="2019-04-29T00:00:00"/>
    <n v="1"/>
    <n v="1"/>
    <m/>
  </r>
  <r>
    <x v="789"/>
    <x v="335"/>
    <s v="19665-1"/>
    <n v="25"/>
    <n v="25"/>
    <x v="1775"/>
    <d v="2019-04-29T00:00:00"/>
    <n v="1"/>
    <n v="1"/>
    <m/>
  </r>
  <r>
    <x v="740"/>
    <x v="2275"/>
    <s v="19380-3"/>
    <n v="100"/>
    <n v="100"/>
    <x v="1775"/>
    <d v="2019-04-30T00:00:00"/>
    <n v="1"/>
    <n v="1"/>
    <m/>
  </r>
  <r>
    <x v="187"/>
    <x v="857"/>
    <s v="19470-1"/>
    <n v="250"/>
    <n v="250"/>
    <x v="1775"/>
    <d v="2019-04-30T00:00:00"/>
    <n v="1"/>
    <n v="1"/>
    <m/>
  </r>
  <r>
    <x v="760"/>
    <x v="3047"/>
    <s v="19709-3"/>
    <n v="5"/>
    <n v="5"/>
    <x v="1775"/>
    <d v="2019-04-26T00:00:00"/>
    <n v="1"/>
    <n v="1"/>
    <m/>
  </r>
  <r>
    <x v="760"/>
    <x v="2907"/>
    <s v="19723-3"/>
    <n v="10"/>
    <n v="10"/>
    <x v="1775"/>
    <d v="2019-04-26T00:00:00"/>
    <n v="1"/>
    <n v="1"/>
    <m/>
  </r>
  <r>
    <x v="760"/>
    <x v="3048"/>
    <s v="6"/>
    <n v="10"/>
    <n v="10"/>
    <x v="1775"/>
    <d v="2019-04-26T00:00:00"/>
    <n v="1"/>
    <n v="1"/>
    <m/>
  </r>
  <r>
    <x v="15"/>
    <x v="52"/>
    <s v="19568-6"/>
    <n v="6"/>
    <n v="6"/>
    <x v="1776"/>
    <d v="2019-04-29T00:00:00"/>
    <n v="1"/>
    <n v="1"/>
    <m/>
  </r>
  <r>
    <x v="15"/>
    <x v="52"/>
    <s v="19651-15"/>
    <n v="5"/>
    <n v="5"/>
    <x v="1776"/>
    <d v="2019-04-30T00:00:00"/>
    <n v="1"/>
    <n v="1"/>
    <m/>
  </r>
  <r>
    <x v="90"/>
    <x v="2385"/>
    <s v="RMA 467"/>
    <n v="200"/>
    <n v="200"/>
    <x v="1776"/>
    <d v="2019-04-30T00:00:00"/>
    <n v="1"/>
    <n v="1"/>
    <m/>
  </r>
  <r>
    <x v="15"/>
    <x v="3049"/>
    <s v="19651-3"/>
    <n v="5"/>
    <n v="5"/>
    <x v="1776"/>
    <d v="2019-05-01T00:00:00"/>
    <n v="1"/>
    <n v="1"/>
    <m/>
  </r>
  <r>
    <x v="736"/>
    <x v="2689"/>
    <s v="19392-2"/>
    <n v="250"/>
    <n v="250"/>
    <x v="1777"/>
    <d v="2019-04-30T00:00:00"/>
    <n v="1"/>
    <n v="1"/>
    <m/>
  </r>
  <r>
    <x v="63"/>
    <x v="649"/>
    <s v="19682-2"/>
    <n v="1500"/>
    <n v="1500"/>
    <x v="1777"/>
    <d v="2019-04-30T00:00:00"/>
    <n v="1"/>
    <n v="1"/>
    <m/>
  </r>
  <r>
    <x v="804"/>
    <x v="3036"/>
    <s v="SAMPLE"/>
    <n v="1"/>
    <n v="1"/>
    <x v="1777"/>
    <d v="2019-04-30T00:00:00"/>
    <n v="1"/>
    <n v="1"/>
    <m/>
  </r>
  <r>
    <x v="4"/>
    <x v="454"/>
    <s v="19545-1"/>
    <n v="400"/>
    <n v="200"/>
    <x v="1777"/>
    <d v="2019-03-18T00:00:00"/>
    <n v="0"/>
    <n v="0"/>
    <m/>
  </r>
  <r>
    <x v="551"/>
    <x v="3012"/>
    <s v="19718-1"/>
    <n v="100"/>
    <n v="100"/>
    <x v="1778"/>
    <d v="2019-05-02T00:00:00"/>
    <n v="1"/>
    <n v="1"/>
    <s v="8080L WI FI"/>
  </r>
  <r>
    <x v="90"/>
    <x v="204"/>
    <s v="19608-1"/>
    <n v="75"/>
    <n v="75"/>
    <x v="1778"/>
    <d v="2019-05-01T00:00:00"/>
    <n v="1"/>
    <n v="1"/>
    <m/>
  </r>
  <r>
    <x v="60"/>
    <x v="1056"/>
    <s v="19672-1"/>
    <n v="250"/>
    <n v="250"/>
    <x v="1778"/>
    <d v="2019-05-02T00:00:00"/>
    <n v="1"/>
    <n v="1"/>
    <m/>
  </r>
  <r>
    <x v="60"/>
    <x v="183"/>
    <s v="2"/>
    <n v="200"/>
    <n v="200"/>
    <x v="1778"/>
    <d v="2019-05-02T00:00:00"/>
    <n v="1"/>
    <n v="1"/>
    <m/>
  </r>
  <r>
    <x v="60"/>
    <x v="374"/>
    <s v="3"/>
    <n v="600"/>
    <n v="600"/>
    <x v="1778"/>
    <d v="2019-05-02T00:00:00"/>
    <n v="1"/>
    <n v="1"/>
    <m/>
  </r>
  <r>
    <x v="60"/>
    <x v="3050"/>
    <s v="4"/>
    <n v="50"/>
    <n v="50"/>
    <x v="1778"/>
    <d v="2019-05-02T00:00:00"/>
    <n v="1"/>
    <n v="1"/>
    <m/>
  </r>
  <r>
    <x v="658"/>
    <x v="1365"/>
    <s v="19643-1"/>
    <n v="500"/>
    <n v="500"/>
    <x v="1778"/>
    <d v="2019-05-01T00:00:00"/>
    <n v="1"/>
    <n v="1"/>
    <m/>
  </r>
  <r>
    <x v="90"/>
    <x v="366"/>
    <s v="19322-3"/>
    <n v="32"/>
    <n v="32"/>
    <x v="1778"/>
    <d v="2019-05-01T00:00:00"/>
    <n v="1"/>
    <n v="1"/>
    <m/>
  </r>
  <r>
    <x v="805"/>
    <x v="3051"/>
    <s v="19721-1"/>
    <n v="28"/>
    <n v="31"/>
    <x v="1778"/>
    <d v="2019-05-03T00:00:00"/>
    <n v="1"/>
    <n v="1"/>
    <m/>
  </r>
  <r>
    <x v="551"/>
    <x v="3052"/>
    <s v="RW"/>
    <n v="2"/>
    <n v="2"/>
    <x v="1778"/>
    <d v="2019-05-05T00:00:00"/>
    <n v="1"/>
    <n v="1"/>
    <m/>
  </r>
  <r>
    <x v="758"/>
    <x v="3053"/>
    <s v="RW"/>
    <n v="24"/>
    <n v="24"/>
    <x v="1779"/>
    <d v="2019-05-05T00:00:00"/>
    <n v="1"/>
    <n v="1"/>
    <m/>
  </r>
  <r>
    <x v="191"/>
    <x v="3013"/>
    <s v="19653-2"/>
    <n v="100"/>
    <n v="100"/>
    <x v="1779"/>
    <d v="2019-05-05T00:00:00"/>
    <n v="1"/>
    <n v="1"/>
    <m/>
  </r>
  <r>
    <x v="18"/>
    <x v="240"/>
    <s v="19630-3"/>
    <n v="250"/>
    <n v="250"/>
    <x v="1779"/>
    <d v="2019-05-02T00:00:00"/>
    <n v="1"/>
    <n v="1"/>
    <m/>
  </r>
  <r>
    <x v="487"/>
    <x v="2846"/>
    <s v="19613-3"/>
    <n v="100"/>
    <n v="100"/>
    <x v="1780"/>
    <d v="2019-04-23T00:00:00"/>
    <n v="1"/>
    <n v="0"/>
    <s v="JAYSH WAS HOLDING T/L BY MISTAKE"/>
  </r>
  <r>
    <x v="15"/>
    <x v="2564"/>
    <s v="19667-1"/>
    <n v="133"/>
    <n v="133"/>
    <x v="1780"/>
    <d v="2019-05-03T00:00:00"/>
    <n v="1"/>
    <n v="1"/>
    <m/>
  </r>
  <r>
    <x v="804"/>
    <x v="3054"/>
    <s v="19689-3"/>
    <n v="4"/>
    <n v="2"/>
    <x v="1781"/>
    <d v="2019-05-07T00:00:00"/>
    <n v="1"/>
    <n v="1"/>
    <s v="SHAIN WAS TESTING ASSY"/>
  </r>
  <r>
    <x v="15"/>
    <x v="33"/>
    <s v="19676-2"/>
    <n v="10"/>
    <n v="10"/>
    <x v="1781"/>
    <d v="2019-05-06T00:00:00"/>
    <n v="1"/>
    <n v="1"/>
    <m/>
  </r>
  <r>
    <x v="15"/>
    <x v="57"/>
    <s v="19651-7"/>
    <n v="42"/>
    <n v="42"/>
    <x v="1781"/>
    <d v="2019-05-06T00:00:00"/>
    <n v="1"/>
    <n v="1"/>
    <m/>
  </r>
  <r>
    <x v="699"/>
    <x v="2592"/>
    <s v="19646-1"/>
    <n v="10000"/>
    <n v="10000"/>
    <x v="1781"/>
    <d v="2019-05-08T00:00:00"/>
    <n v="1"/>
    <n v="1"/>
    <m/>
  </r>
  <r>
    <x v="806"/>
    <x v="3055"/>
    <s v="19582-3"/>
    <n v="3"/>
    <n v="3"/>
    <x v="1781"/>
    <d v="2019-05-06T00:00:00"/>
    <n v="1"/>
    <n v="1"/>
    <m/>
  </r>
  <r>
    <x v="15"/>
    <x v="562"/>
    <s v="19572-5"/>
    <n v="9"/>
    <n v="9"/>
    <x v="1782"/>
    <d v="2019-05-08T00:00:00"/>
    <n v="1"/>
    <n v="1"/>
    <m/>
  </r>
  <r>
    <x v="15"/>
    <x v="562"/>
    <s v="19590-1"/>
    <n v="5"/>
    <n v="5"/>
    <x v="1782"/>
    <d v="2019-05-08T00:00:00"/>
    <n v="1"/>
    <n v="1"/>
    <m/>
  </r>
  <r>
    <x v="18"/>
    <x v="286"/>
    <s v="19685-1"/>
    <n v="50"/>
    <n v="50"/>
    <x v="1782"/>
    <d v="2019-05-10T00:00:00"/>
    <n v="1"/>
    <n v="1"/>
    <m/>
  </r>
  <r>
    <x v="13"/>
    <x v="547"/>
    <s v="19693-1"/>
    <n v="100"/>
    <n v="100"/>
    <x v="1782"/>
    <d v="2019-05-08T00:00:00"/>
    <n v="1"/>
    <n v="1"/>
    <m/>
  </r>
  <r>
    <x v="807"/>
    <x v="2784"/>
    <s v="19713-1"/>
    <n v="1000"/>
    <n v="500"/>
    <x v="1782"/>
    <d v="2019-05-08T00:00:00"/>
    <n v="1"/>
    <n v="1"/>
    <m/>
  </r>
  <r>
    <x v="15"/>
    <x v="562"/>
    <s v="19587-5"/>
    <n v="18"/>
    <n v="18"/>
    <x v="1783"/>
    <d v="2019-05-09T00:00:00"/>
    <n v="1"/>
    <n v="1"/>
    <m/>
  </r>
  <r>
    <x v="15"/>
    <x v="858"/>
    <s v="19543-1"/>
    <n v="1"/>
    <n v="1"/>
    <x v="1783"/>
    <d v="2019-05-13T00:00:00"/>
    <n v="1"/>
    <n v="1"/>
    <m/>
  </r>
  <r>
    <x v="18"/>
    <x v="286"/>
    <s v="19694-1"/>
    <n v="50"/>
    <n v="50"/>
    <x v="1783"/>
    <d v="2019-05-08T00:00:00"/>
    <n v="1"/>
    <n v="1"/>
    <m/>
  </r>
  <r>
    <x v="789"/>
    <x v="144"/>
    <s v="19686-1"/>
    <n v="25"/>
    <n v="25"/>
    <x v="1783"/>
    <d v="2019-05-09T00:00:00"/>
    <n v="1"/>
    <n v="1"/>
    <m/>
  </r>
  <r>
    <x v="677"/>
    <x v="3056"/>
    <s v="19648-3"/>
    <n v="10"/>
    <n v="10"/>
    <x v="1783"/>
    <d v="2019-05-09T00:00:00"/>
    <n v="1"/>
    <n v="1"/>
    <m/>
  </r>
  <r>
    <x v="775"/>
    <x v="2936"/>
    <s v="19247-3"/>
    <n v="2"/>
    <n v="2"/>
    <x v="1783"/>
    <d v="2019-05-08T00:00:00"/>
    <n v="1"/>
    <n v="1"/>
    <s v="ONE GOLD ASSY"/>
  </r>
  <r>
    <x v="775"/>
    <x v="2976"/>
    <s v="19423-3"/>
    <n v="2"/>
    <n v="2"/>
    <x v="1783"/>
    <d v="2019-05-08T00:00:00"/>
    <n v="1"/>
    <n v="1"/>
    <s v="ONE GOLD ASSY"/>
  </r>
  <r>
    <x v="41"/>
    <x v="1831"/>
    <s v="19671-1"/>
    <n v="100"/>
    <n v="100"/>
    <x v="1783"/>
    <d v="2019-05-01T00:00:00"/>
    <n v="1"/>
    <n v="0"/>
    <m/>
  </r>
  <r>
    <x v="707"/>
    <x v="2733"/>
    <s v="18543-1"/>
    <n v="100"/>
    <n v="100"/>
    <x v="1784"/>
    <d v="2019-05-09T00:00:00"/>
    <n v="1"/>
    <n v="1"/>
    <s v="WAS ON HOLD"/>
  </r>
  <r>
    <x v="18"/>
    <x v="2221"/>
    <s v="19747-3"/>
    <n v="100"/>
    <n v="100"/>
    <x v="1784"/>
    <d v="2019-05-10T00:00:00"/>
    <n v="1"/>
    <n v="1"/>
    <m/>
  </r>
  <r>
    <x v="18"/>
    <x v="2516"/>
    <s v="19685-2"/>
    <n v="25"/>
    <n v="25"/>
    <x v="1784"/>
    <d v="2019-05-10T00:00:00"/>
    <n v="1"/>
    <n v="1"/>
    <m/>
  </r>
  <r>
    <x v="100"/>
    <x v="577"/>
    <s v="19655-1"/>
    <n v="500"/>
    <n v="500"/>
    <x v="1784"/>
    <d v="2019-05-10T00:00:00"/>
    <n v="1"/>
    <n v="1"/>
    <m/>
  </r>
  <r>
    <x v="47"/>
    <x v="3057"/>
    <s v="19706-1"/>
    <n v="20"/>
    <n v="20"/>
    <x v="1784"/>
    <d v="2019-05-10T00:00:00"/>
    <n v="1"/>
    <n v="1"/>
    <m/>
  </r>
  <r>
    <x v="15"/>
    <x v="2564"/>
    <s v="19651-12"/>
    <n v="200"/>
    <n v="200"/>
    <x v="1784"/>
    <d v="2019-05-01T00:00:00"/>
    <n v="1"/>
    <n v="0"/>
    <s v="Soft Date"/>
  </r>
  <r>
    <x v="775"/>
    <x v="3058"/>
    <s v="RW"/>
    <n v="8"/>
    <n v="8"/>
    <x v="1784"/>
    <d v="2019-05-11T00:00:00"/>
    <n v="1"/>
    <n v="1"/>
    <m/>
  </r>
  <r>
    <x v="364"/>
    <x v="1361"/>
    <s v="19659-3"/>
    <n v="250"/>
    <n v="250"/>
    <x v="1784"/>
    <d v="2019-05-13T00:00:00"/>
    <n v="1"/>
    <n v="1"/>
    <m/>
  </r>
  <r>
    <x v="18"/>
    <x v="711"/>
    <s v="19696-1"/>
    <n v="1000"/>
    <n v="1000"/>
    <x v="1785"/>
    <d v="2019-05-10T00:00:00"/>
    <n v="1"/>
    <n v="1"/>
    <m/>
  </r>
  <r>
    <x v="286"/>
    <x v="1184"/>
    <s v="19521-3"/>
    <n v="50"/>
    <n v="50"/>
    <x v="1785"/>
    <d v="2019-04-09T00:00:00"/>
    <n v="0"/>
    <n v="0"/>
    <m/>
  </r>
  <r>
    <x v="15"/>
    <x v="2888"/>
    <s v="19606-3"/>
    <n v="62"/>
    <n v="52"/>
    <x v="1785"/>
    <d v="2019-05-11T00:00:00"/>
    <n v="1"/>
    <n v="1"/>
    <s v="WE SHIP 10 PCS ALLREADY"/>
  </r>
  <r>
    <x v="286"/>
    <x v="2866"/>
    <s v="19540-3"/>
    <n v="250"/>
    <n v="250"/>
    <x v="1786"/>
    <d v="2019-05-13T00:00:00"/>
    <n v="1"/>
    <n v="1"/>
    <m/>
  </r>
  <r>
    <x v="18"/>
    <x v="2894"/>
    <s v="19701-1"/>
    <n v="150"/>
    <n v="150"/>
    <x v="1786"/>
    <d v="2019-05-13T00:00:00"/>
    <n v="1"/>
    <n v="1"/>
    <m/>
  </r>
  <r>
    <x v="18"/>
    <x v="1035"/>
    <s v="2"/>
    <n v="1000"/>
    <n v="1000"/>
    <x v="1786"/>
    <d v="2019-05-13T00:00:00"/>
    <n v="1"/>
    <n v="1"/>
    <m/>
  </r>
  <r>
    <x v="18"/>
    <x v="677"/>
    <s v="3"/>
    <n v="100"/>
    <n v="100"/>
    <x v="1786"/>
    <d v="2019-05-13T00:00:00"/>
    <n v="1"/>
    <n v="1"/>
    <m/>
  </r>
  <r>
    <x v="8"/>
    <x v="658"/>
    <s v="19683-1"/>
    <n v="200"/>
    <n v="200"/>
    <x v="1786"/>
    <d v="2019-05-13T00:00:00"/>
    <n v="1"/>
    <n v="1"/>
    <m/>
  </r>
  <r>
    <x v="8"/>
    <x v="653"/>
    <s v="2"/>
    <n v="200"/>
    <n v="200"/>
    <x v="1786"/>
    <d v="2019-05-13T00:00:00"/>
    <n v="1"/>
    <n v="1"/>
    <m/>
  </r>
  <r>
    <x v="8"/>
    <x v="313"/>
    <s v="3"/>
    <n v="200"/>
    <n v="200"/>
    <x v="1786"/>
    <d v="2019-05-13T00:00:00"/>
    <n v="1"/>
    <n v="1"/>
    <m/>
  </r>
  <r>
    <x v="430"/>
    <x v="3059"/>
    <s v="19712"/>
    <n v="600"/>
    <n v="600"/>
    <x v="1786"/>
    <d v="2019-05-15T00:00:00"/>
    <n v="1"/>
    <n v="1"/>
    <m/>
  </r>
  <r>
    <x v="15"/>
    <x v="858"/>
    <s v="19651-4"/>
    <n v="2"/>
    <n v="2"/>
    <x v="1786"/>
    <d v="2019-05-13T00:00:00"/>
    <n v="1"/>
    <n v="1"/>
    <m/>
  </r>
  <r>
    <x v="15"/>
    <x v="858"/>
    <s v="19587-1"/>
    <n v="5"/>
    <n v="5"/>
    <x v="1786"/>
    <d v="2019-05-13T00:00:00"/>
    <n v="1"/>
    <n v="1"/>
    <m/>
  </r>
  <r>
    <x v="4"/>
    <x v="1778"/>
    <s v="19673-1"/>
    <n v="200"/>
    <n v="175"/>
    <x v="1786"/>
    <d v="2019-05-13T00:00:00"/>
    <n v="1"/>
    <n v="1"/>
    <m/>
  </r>
  <r>
    <x v="808"/>
    <x v="3060"/>
    <s v="19752-1"/>
    <n v="50"/>
    <n v="50"/>
    <x v="1786"/>
    <d v="2019-05-13T00:00:00"/>
    <n v="1"/>
    <n v="1"/>
    <m/>
  </r>
  <r>
    <x v="804"/>
    <x v="3061"/>
    <s v="19748-3)"/>
    <n v="4"/>
    <n v="4"/>
    <x v="1786"/>
    <d v="2019-05-13T00:00:00"/>
    <n v="1"/>
    <n v="1"/>
    <m/>
  </r>
  <r>
    <x v="339"/>
    <x v="3012"/>
    <s v="19765-1"/>
    <n v="10"/>
    <n v="10"/>
    <x v="1786"/>
    <d v="2019-05-22T00:00:00"/>
    <n v="1"/>
    <n v="1"/>
    <m/>
  </r>
  <r>
    <x v="775"/>
    <x v="3062"/>
    <s v="19728-9"/>
    <n v="1"/>
    <n v="1"/>
    <x v="1786"/>
    <d v="2019-05-14T00:00:00"/>
    <n v="1"/>
    <n v="1"/>
    <m/>
  </r>
  <r>
    <x v="804"/>
    <x v="3063"/>
    <s v="19741-3"/>
    <n v="4"/>
    <n v="1"/>
    <x v="1787"/>
    <d v="2019-05-16T00:00:00"/>
    <n v="1"/>
    <n v="1"/>
    <m/>
  </r>
  <r>
    <x v="804"/>
    <x v="3064"/>
    <s v="19725-3"/>
    <n v="4"/>
    <n v="4"/>
    <x v="1787"/>
    <d v="2019-05-16T00:00:00"/>
    <n v="1"/>
    <n v="1"/>
    <m/>
  </r>
  <r>
    <x v="804"/>
    <x v="3054"/>
    <s v="19683-3"/>
    <n v="4"/>
    <n v="2"/>
    <x v="1787"/>
    <d v="2019-05-16T00:00:00"/>
    <n v="1"/>
    <n v="1"/>
    <m/>
  </r>
  <r>
    <x v="18"/>
    <x v="2118"/>
    <s v="19707-1"/>
    <n v="500"/>
    <n v="500"/>
    <x v="1787"/>
    <d v="2019-05-15T00:00:00"/>
    <n v="1"/>
    <n v="1"/>
    <m/>
  </r>
  <r>
    <x v="18"/>
    <x v="1519"/>
    <s v="19727-1"/>
    <n v="25"/>
    <n v="25"/>
    <x v="1787"/>
    <d v="2019-05-15T00:00:00"/>
    <n v="1"/>
    <n v="1"/>
    <m/>
  </r>
  <r>
    <x v="809"/>
    <x v="1603"/>
    <s v="19720-1"/>
    <n v="100"/>
    <n v="100"/>
    <x v="1787"/>
    <d v="2019-05-15T00:00:00"/>
    <n v="1"/>
    <n v="1"/>
    <m/>
  </r>
  <r>
    <x v="63"/>
    <x v="565"/>
    <s v="19708-1"/>
    <n v="1000"/>
    <n v="1000"/>
    <x v="1787"/>
    <d v="2019-05-15T00:00:00"/>
    <n v="1"/>
    <n v="1"/>
    <m/>
  </r>
  <r>
    <x v="677"/>
    <x v="422"/>
    <s v="19769-3"/>
    <n v="10"/>
    <n v="10"/>
    <x v="1787"/>
    <d v="2019-05-16T00:00:00"/>
    <n v="1"/>
    <n v="1"/>
    <m/>
  </r>
  <r>
    <x v="804"/>
    <x v="3063"/>
    <s v="19741-3-1"/>
    <n v="4"/>
    <n v="1"/>
    <x v="1788"/>
    <d v="2019-05-18T00:00:00"/>
    <n v="1"/>
    <n v="1"/>
    <m/>
  </r>
  <r>
    <x v="775"/>
    <x v="3062"/>
    <s v="19728-9"/>
    <n v="10"/>
    <n v="10"/>
    <x v="1789"/>
    <d v="2019-05-17T00:00:00"/>
    <n v="1"/>
    <n v="1"/>
    <m/>
  </r>
  <r>
    <x v="775"/>
    <x v="2974"/>
    <s v="19197-12"/>
    <n v="144"/>
    <n v="50"/>
    <x v="1789"/>
    <d v="2019-05-30T00:00:00"/>
    <n v="1"/>
    <n v="1"/>
    <m/>
  </r>
  <r>
    <x v="95"/>
    <x v="111"/>
    <s v="19663-2"/>
    <n v="100"/>
    <n v="60"/>
    <x v="1789"/>
    <d v="2019-05-17T00:00:00"/>
    <n v="1"/>
    <n v="1"/>
    <m/>
  </r>
  <r>
    <x v="705"/>
    <x v="3065"/>
    <s v="19574-2"/>
    <n v="15"/>
    <n v="15"/>
    <x v="1789"/>
    <d v="2019-05-17T00:00:00"/>
    <n v="1"/>
    <n v="1"/>
    <m/>
  </r>
  <r>
    <x v="95"/>
    <x v="111"/>
    <s v=" 19663-3"/>
    <n v="100"/>
    <n v="40"/>
    <x v="1788"/>
    <d v="2019-05-17T00:00:00"/>
    <n v="1"/>
    <n v="1"/>
    <m/>
  </r>
  <r>
    <x v="365"/>
    <x v="3066"/>
    <s v="19681-3"/>
    <n v="20"/>
    <n v="20"/>
    <x v="1790"/>
    <d v="2019-05-20T00:00:00"/>
    <n v="1"/>
    <n v="1"/>
    <m/>
  </r>
  <r>
    <x v="365"/>
    <x v="3067"/>
    <s v="6"/>
    <n v="20"/>
    <n v="20"/>
    <x v="1790"/>
    <d v="2019-05-20T00:00:00"/>
    <n v="1"/>
    <n v="1"/>
    <m/>
  </r>
  <r>
    <x v="8"/>
    <x v="1803"/>
    <s v="19726-1"/>
    <n v="25"/>
    <n v="25"/>
    <x v="1790"/>
    <d v="2019-05-20T00:00:00"/>
    <n v="1"/>
    <n v="1"/>
    <m/>
  </r>
  <r>
    <x v="707"/>
    <x v="2852"/>
    <s v="19700-2"/>
    <n v="15"/>
    <n v="15"/>
    <x v="1790"/>
    <d v="2019-05-20T00:00:00"/>
    <n v="1"/>
    <n v="1"/>
    <m/>
  </r>
  <r>
    <x v="63"/>
    <x v="121"/>
    <s v="19715-1"/>
    <n v="7000"/>
    <n v="7088"/>
    <x v="1790"/>
    <d v="2019-05-20T00:00:00"/>
    <n v="1"/>
    <n v="1"/>
    <m/>
  </r>
  <r>
    <x v="775"/>
    <x v="2936"/>
    <s v="19247-3"/>
    <n v="108"/>
    <n v="25"/>
    <x v="1790"/>
    <d v="2019-05-22T00:00:00"/>
    <n v="1"/>
    <n v="1"/>
    <s v="ENG HOLD "/>
  </r>
  <r>
    <x v="775"/>
    <x v="2976"/>
    <s v="19209-4"/>
    <n v="324"/>
    <n v="50"/>
    <x v="1790"/>
    <d v="2019-05-22T00:00:00"/>
    <n v="1"/>
    <n v="1"/>
    <s v="ENG HOLD "/>
  </r>
  <r>
    <x v="63"/>
    <x v="649"/>
    <s v="19703-1"/>
    <n v="10000"/>
    <n v="1000"/>
    <x v="1790"/>
    <d v="2019-05-15T00:00:00"/>
    <n v="1"/>
    <n v="0"/>
    <s v="CAME LATE"/>
  </r>
  <r>
    <x v="522"/>
    <x v="2275"/>
    <s v="19680-4"/>
    <n v="500"/>
    <n v="500"/>
    <x v="1790"/>
    <d v="2019-05-21T00:00:00"/>
    <n v="1"/>
    <n v="1"/>
    <m/>
  </r>
  <r>
    <x v="809"/>
    <x v="3068"/>
    <s v="19732-1"/>
    <n v="75"/>
    <n v="75"/>
    <x v="1790"/>
    <d v="2019-05-21T00:00:00"/>
    <n v="1"/>
    <n v="1"/>
    <m/>
  </r>
  <r>
    <x v="315"/>
    <x v="2402"/>
    <s v="19617-1"/>
    <n v="10"/>
    <n v="10"/>
    <x v="1790"/>
    <d v="2019-05-21T00:00:00"/>
    <n v="1"/>
    <n v="1"/>
    <m/>
  </r>
  <r>
    <x v="356"/>
    <x v="1966"/>
    <s v="19743-1"/>
    <n v="25"/>
    <n v="25"/>
    <x v="1790"/>
    <d v="2019-05-21T00:00:00"/>
    <n v="1"/>
    <n v="1"/>
    <m/>
  </r>
  <r>
    <x v="6"/>
    <x v="1211"/>
    <s v="19722-1"/>
    <n v="50"/>
    <n v="53"/>
    <x v="1791"/>
    <d v="2019-05-21T00:00:00"/>
    <n v="1"/>
    <n v="1"/>
    <m/>
  </r>
  <r>
    <x v="789"/>
    <x v="98"/>
    <s v="19714-1"/>
    <n v="25"/>
    <n v="25"/>
    <x v="1791"/>
    <d v="2019-05-21T00:00:00"/>
    <n v="1"/>
    <n v="1"/>
    <m/>
  </r>
  <r>
    <x v="15"/>
    <x v="3069"/>
    <s v="19763-1"/>
    <n v="6"/>
    <n v="6"/>
    <x v="1791"/>
    <d v="2019-05-28T00:00:00"/>
    <n v="1"/>
    <n v="1"/>
    <s v="MODIFICATION"/>
  </r>
  <r>
    <x v="551"/>
    <x v="3070"/>
    <s v="RMA 469"/>
    <n v="4"/>
    <n v="4"/>
    <x v="1791"/>
    <d v="2019-05-25T00:00:00"/>
    <n v="1"/>
    <n v="1"/>
    <m/>
  </r>
  <r>
    <x v="15"/>
    <x v="858"/>
    <s v="19688-1"/>
    <n v="12"/>
    <n v="12"/>
    <x v="1791"/>
    <d v="2019-05-22T00:00:00"/>
    <n v="1"/>
    <n v="1"/>
    <m/>
  </r>
  <r>
    <x v="690"/>
    <x v="2533"/>
    <s v="19557-3"/>
    <n v="250"/>
    <n v="250"/>
    <x v="1791"/>
    <d v="2019-05-22T00:00:00"/>
    <n v="1"/>
    <n v="1"/>
    <s v="PARTS ADDED"/>
  </r>
  <r>
    <x v="576"/>
    <x v="2688"/>
    <s v="19695-3"/>
    <n v="50"/>
    <n v="50"/>
    <x v="1792"/>
    <d v="2019-05-23T00:00:00"/>
    <n v="1"/>
    <n v="1"/>
    <m/>
  </r>
  <r>
    <x v="576"/>
    <x v="2448"/>
    <s v="6"/>
    <n v="25"/>
    <n v="25"/>
    <x v="1792"/>
    <d v="2019-05-23T00:00:00"/>
    <n v="1"/>
    <n v="1"/>
    <m/>
  </r>
  <r>
    <x v="576"/>
    <x v="2443"/>
    <s v="9"/>
    <n v="50"/>
    <n v="50"/>
    <x v="1792"/>
    <d v="2019-05-23T00:00:00"/>
    <n v="1"/>
    <n v="1"/>
    <m/>
  </r>
  <r>
    <x v="576"/>
    <x v="2950"/>
    <s v="11"/>
    <n v="50"/>
    <n v="50"/>
    <x v="1792"/>
    <d v="2019-05-23T00:00:00"/>
    <n v="1"/>
    <n v="1"/>
    <m/>
  </r>
  <r>
    <x v="576"/>
    <x v="2951"/>
    <s v="13"/>
    <n v="50"/>
    <n v="50"/>
    <x v="1792"/>
    <d v="2019-05-23T00:00:00"/>
    <n v="1"/>
    <n v="1"/>
    <m/>
  </r>
  <r>
    <x v="576"/>
    <x v="2953"/>
    <s v="15"/>
    <n v="50"/>
    <n v="50"/>
    <x v="1792"/>
    <d v="2019-05-23T00:00:00"/>
    <n v="1"/>
    <n v="1"/>
    <m/>
  </r>
  <r>
    <x v="395"/>
    <x v="2572"/>
    <s v="19705-3"/>
    <n v="50"/>
    <n v="50"/>
    <x v="1792"/>
    <d v="2019-05-22T00:00:00"/>
    <n v="1"/>
    <n v="1"/>
    <m/>
  </r>
  <r>
    <x v="772"/>
    <x v="2615"/>
    <s v="19768-3"/>
    <n v="20"/>
    <n v="20"/>
    <x v="1792"/>
    <d v="2019-05-22T00:00:00"/>
    <n v="1"/>
    <n v="1"/>
    <m/>
  </r>
  <r>
    <x v="286"/>
    <x v="2918"/>
    <s v="RW"/>
    <n v="2"/>
    <n v="2"/>
    <x v="1792"/>
    <d v="2019-05-24T00:00:00"/>
    <n v="1"/>
    <n v="1"/>
    <m/>
  </r>
  <r>
    <x v="775"/>
    <x v="2936"/>
    <s v="19247-3"/>
    <n v="108"/>
    <n v="40"/>
    <x v="1793"/>
    <d v="2019-05-25T00:00:00"/>
    <n v="1"/>
    <n v="1"/>
    <m/>
  </r>
  <r>
    <x v="775"/>
    <x v="3062"/>
    <s v="19728-9"/>
    <n v="120"/>
    <n v="62"/>
    <x v="1793"/>
    <d v="2019-05-25T00:00:00"/>
    <n v="1"/>
    <n v="1"/>
    <m/>
  </r>
  <r>
    <x v="41"/>
    <x v="969"/>
    <s v="19687-3"/>
    <n v="50"/>
    <n v="50"/>
    <x v="1793"/>
    <d v="2019-05-23T00:00:00"/>
    <n v="1"/>
    <n v="1"/>
    <m/>
  </r>
  <r>
    <x v="494"/>
    <x v="1932"/>
    <s v="19697-9"/>
    <n v="30"/>
    <n v="30"/>
    <x v="1794"/>
    <d v="2019-05-27T00:00:00"/>
    <n v="1"/>
    <n v="1"/>
    <m/>
  </r>
  <r>
    <x v="494"/>
    <x v="1930"/>
    <s v="19698-6"/>
    <n v="100"/>
    <n v="100"/>
    <x v="1794"/>
    <d v="2019-05-27T00:00:00"/>
    <n v="1"/>
    <n v="1"/>
    <m/>
  </r>
  <r>
    <x v="494"/>
    <x v="1931"/>
    <s v="9"/>
    <n v="100"/>
    <n v="100"/>
    <x v="1794"/>
    <d v="2019-05-27T00:00:00"/>
    <n v="1"/>
    <n v="1"/>
    <m/>
  </r>
  <r>
    <x v="494"/>
    <x v="1974"/>
    <s v="12"/>
    <n v="25"/>
    <n v="25"/>
    <x v="1794"/>
    <d v="2019-05-27T00:00:00"/>
    <n v="1"/>
    <n v="1"/>
    <m/>
  </r>
  <r>
    <x v="286"/>
    <x v="2600"/>
    <s v="19596-3"/>
    <n v="25"/>
    <n v="25"/>
    <x v="1794"/>
    <d v="2019-05-28T00:00:00"/>
    <n v="1"/>
    <n v="1"/>
    <m/>
  </r>
  <r>
    <x v="15"/>
    <x v="182"/>
    <s v="19651-5"/>
    <n v="5"/>
    <n v="5"/>
    <x v="1794"/>
    <d v="2019-05-27T00:00:00"/>
    <n v="1"/>
    <n v="1"/>
    <m/>
  </r>
  <r>
    <x v="707"/>
    <x v="2841"/>
    <s v="19730-2"/>
    <n v="15"/>
    <n v="15"/>
    <x v="1794"/>
    <d v="2019-05-24T00:00:00"/>
    <n v="1"/>
    <n v="1"/>
    <m/>
  </r>
  <r>
    <x v="747"/>
    <x v="3071"/>
    <s v="19771-2"/>
    <n v="20"/>
    <n v="20"/>
    <x v="1794"/>
    <d v="2019-05-29T00:00:00"/>
    <n v="1"/>
    <n v="1"/>
    <m/>
  </r>
  <r>
    <x v="90"/>
    <x v="366"/>
    <s v="19322-4"/>
    <n v="34"/>
    <n v="34"/>
    <x v="1794"/>
    <d v="2019-05-31T00:00:00"/>
    <n v="1"/>
    <n v="1"/>
    <m/>
  </r>
  <r>
    <x v="291"/>
    <x v="50"/>
    <s v="19704-3"/>
    <n v="150"/>
    <n v="150"/>
    <x v="1794"/>
    <d v="2019-05-24T00:00:00"/>
    <n v="1"/>
    <n v="1"/>
    <m/>
  </r>
  <r>
    <x v="775"/>
    <x v="3062"/>
    <s v="19728-11"/>
    <n v="120"/>
    <n v="47"/>
    <x v="1795"/>
    <d v="2019-05-26T00:00:00"/>
    <n v="1"/>
    <n v="1"/>
    <s v="APROVAL CAME LATE"/>
  </r>
  <r>
    <x v="4"/>
    <x v="1778"/>
    <s v="19673-1"/>
    <n v="200"/>
    <n v="49"/>
    <x v="1795"/>
    <d v="2019-05-26T00:00:00"/>
    <n v="1"/>
    <n v="1"/>
    <m/>
  </r>
  <r>
    <x v="291"/>
    <x v="89"/>
    <s v="19669-1"/>
    <n v="300"/>
    <n v="300"/>
    <x v="1795"/>
    <d v="2019-05-28T00:00:00"/>
    <n v="1"/>
    <n v="1"/>
    <m/>
  </r>
  <r>
    <x v="53"/>
    <x v="215"/>
    <s v="19738-1"/>
    <n v="75"/>
    <n v="75"/>
    <x v="1795"/>
    <d v="2019-05-29T00:00:00"/>
    <n v="1"/>
    <n v="1"/>
    <m/>
  </r>
  <r>
    <x v="53"/>
    <x v="2987"/>
    <s v="19751-3"/>
    <n v="50"/>
    <n v="50"/>
    <x v="1795"/>
    <d v="2019-05-30T00:00:00"/>
    <n v="1"/>
    <n v="1"/>
    <m/>
  </r>
  <r>
    <x v="622"/>
    <x v="1467"/>
    <s v="19691-1"/>
    <n v="5"/>
    <n v="5"/>
    <x v="1796"/>
    <d v="2019-05-09T00:00:00"/>
    <n v="0"/>
    <n v="0"/>
    <s v="T/L IN CABINET BY MISTAKE"/>
  </r>
  <r>
    <x v="494"/>
    <x v="2160"/>
    <s v="19697-6"/>
    <n v="30"/>
    <n v="30"/>
    <x v="1797"/>
    <d v="2019-05-27T00:00:00"/>
    <n v="1"/>
    <n v="0"/>
    <m/>
  </r>
  <r>
    <x v="18"/>
    <x v="1360"/>
    <s v="19747-1"/>
    <n v="100"/>
    <n v="100"/>
    <x v="1797"/>
    <d v="2019-05-30T00:00:00"/>
    <n v="1"/>
    <n v="1"/>
    <m/>
  </r>
  <r>
    <x v="18"/>
    <x v="1519"/>
    <s v="2"/>
    <n v="50"/>
    <n v="50"/>
    <x v="1797"/>
    <d v="2019-05-30T00:00:00"/>
    <n v="1"/>
    <n v="1"/>
    <m/>
  </r>
  <r>
    <x v="15"/>
    <x v="435"/>
    <s v="19729-2"/>
    <n v="10"/>
    <n v="10"/>
    <x v="1797"/>
    <d v="2019-05-30T00:00:00"/>
    <n v="1"/>
    <n v="1"/>
    <m/>
  </r>
  <r>
    <x v="736"/>
    <x v="3072"/>
    <s v="19391-1"/>
    <n v="40"/>
    <n v="40"/>
    <x v="1797"/>
    <d v="2019-05-30T00:00:00"/>
    <n v="1"/>
    <n v="1"/>
    <m/>
  </r>
  <r>
    <x v="494"/>
    <x v="1933"/>
    <s v="19698-3"/>
    <n v="30"/>
    <n v="30"/>
    <x v="1798"/>
    <d v="2019-05-27T00:00:00"/>
    <n v="0"/>
    <n v="0"/>
    <m/>
  </r>
  <r>
    <x v="747"/>
    <x v="3073"/>
    <s v="19631-5"/>
    <n v="116"/>
    <n v="3"/>
    <x v="1798"/>
    <d v="2019-05-02T00:00:00"/>
    <n v="0"/>
    <n v="0"/>
    <m/>
  </r>
  <r>
    <x v="494"/>
    <x v="2161"/>
    <s v="19697-3"/>
    <n v="30"/>
    <n v="30"/>
    <x v="1798"/>
    <d v="2019-05-27T00:00:00"/>
    <n v="0"/>
    <n v="0"/>
    <m/>
  </r>
  <r>
    <x v="15"/>
    <x v="52"/>
    <s v="19651-16"/>
    <n v="19"/>
    <n v="19"/>
    <x v="1799"/>
    <d v="2019-06-03T00:00:00"/>
    <n v="1"/>
    <n v="1"/>
    <m/>
  </r>
  <r>
    <x v="90"/>
    <x v="204"/>
    <s v="19749-1"/>
    <n v="50"/>
    <n v="50"/>
    <x v="1800"/>
    <d v="2019-06-03T00:00:00"/>
    <n v="1"/>
    <n v="1"/>
    <m/>
  </r>
  <r>
    <x v="41"/>
    <x v="717"/>
    <s v="19719-1"/>
    <n v="100"/>
    <n v="100"/>
    <x v="1800"/>
    <d v="2019-06-04T00:00:00"/>
    <n v="1"/>
    <n v="1"/>
    <m/>
  </r>
  <r>
    <x v="53"/>
    <x v="2739"/>
    <s v="19800-1"/>
    <n v="50"/>
    <n v="50"/>
    <x v="1800"/>
    <d v="2019-06-03T00:00:00"/>
    <n v="1"/>
    <n v="1"/>
    <m/>
  </r>
  <r>
    <x v="46"/>
    <x v="2078"/>
    <s v="19760-1"/>
    <n v="10"/>
    <n v="10"/>
    <x v="1801"/>
    <d v="2019-06-06T00:00:00"/>
    <n v="1"/>
    <n v="1"/>
    <m/>
  </r>
  <r>
    <x v="90"/>
    <x v="229"/>
    <s v="19581-2"/>
    <n v="5000"/>
    <n v="5000"/>
    <x v="1801"/>
    <d v="2019-06-04T00:00:00"/>
    <n v="1"/>
    <n v="1"/>
    <m/>
  </r>
  <r>
    <x v="45"/>
    <x v="534"/>
    <s v="19777-1"/>
    <n v="250"/>
    <n v="250"/>
    <x v="1801"/>
    <d v="2019-06-05T00:00:00"/>
    <n v="1"/>
    <n v="1"/>
    <m/>
  </r>
  <r>
    <x v="45"/>
    <x v="213"/>
    <s v="2"/>
    <n v="250"/>
    <n v="250"/>
    <x v="1801"/>
    <d v="2019-06-05T00:00:00"/>
    <n v="1"/>
    <n v="1"/>
    <m/>
  </r>
  <r>
    <x v="487"/>
    <x v="3074"/>
    <s v="-"/>
    <n v="19"/>
    <n v="14"/>
    <x v="1801"/>
    <d v="2019-06-09T00:00:00"/>
    <n v="1"/>
    <n v="1"/>
    <m/>
  </r>
  <r>
    <x v="187"/>
    <x v="857"/>
    <s v="19684-1"/>
    <n v="250"/>
    <n v="250"/>
    <x v="1801"/>
    <d v="2019-06-06T00:00:00"/>
    <n v="1"/>
    <n v="1"/>
    <m/>
  </r>
  <r>
    <x v="15"/>
    <x v="57"/>
    <s v="19746-1"/>
    <n v="26"/>
    <n v="26"/>
    <x v="1802"/>
    <d v="2019-06-06T00:00:00"/>
    <n v="1"/>
    <n v="1"/>
    <m/>
  </r>
  <r>
    <x v="15"/>
    <x v="57"/>
    <s v="19676-1"/>
    <n v="27"/>
    <n v="27"/>
    <x v="1802"/>
    <d v="2019-06-06T00:00:00"/>
    <n v="1"/>
    <n v="1"/>
    <m/>
  </r>
  <r>
    <x v="716"/>
    <x v="3021"/>
    <s v="19635-2"/>
    <n v="4"/>
    <n v="4"/>
    <x v="1762"/>
    <d v="2019-04-17T00:00:00"/>
    <n v="1"/>
    <n v="1"/>
    <m/>
  </r>
  <r>
    <x v="804"/>
    <x v="3036"/>
    <s v="19656-3"/>
    <n v="4"/>
    <n v="1"/>
    <x v="1803"/>
    <d v="2019-06-08T00:00:00"/>
    <n v="1"/>
    <n v="1"/>
    <m/>
  </r>
  <r>
    <x v="15"/>
    <x v="435"/>
    <s v="19746-3"/>
    <n v="10"/>
    <n v="10"/>
    <x v="1803"/>
    <d v="2019-06-07T00:00:00"/>
    <n v="1"/>
    <n v="1"/>
    <m/>
  </r>
  <r>
    <x v="707"/>
    <x v="2733"/>
    <s v="18543-4"/>
    <n v="100"/>
    <n v="100"/>
    <x v="1803"/>
    <d v="2019-06-07T00:00:00"/>
    <n v="1"/>
    <n v="1"/>
    <m/>
  </r>
  <r>
    <x v="615"/>
    <x v="256"/>
    <s v="19733-3"/>
    <n v="200"/>
    <n v="200"/>
    <x v="1803"/>
    <d v="2019-06-07T00:00:00"/>
    <n v="1"/>
    <n v="1"/>
    <m/>
  </r>
  <r>
    <x v="90"/>
    <x v="777"/>
    <s v="19770-1"/>
    <n v="96"/>
    <n v="96"/>
    <x v="1803"/>
    <d v="2019-06-07T00:00:00"/>
    <n v="1"/>
    <n v="1"/>
    <m/>
  </r>
  <r>
    <x v="775"/>
    <x v="3075"/>
    <s v="19702-14"/>
    <n v="10"/>
    <n v="10"/>
    <x v="1803"/>
    <d v="2019-06-07T00:00:00"/>
    <n v="1"/>
    <n v="1"/>
    <m/>
  </r>
  <r>
    <x v="804"/>
    <x v="3076"/>
    <s v="19806-3"/>
    <n v="11"/>
    <n v="11"/>
    <x v="1803"/>
    <d v="2019-06-06T00:00:00"/>
    <n v="1"/>
    <n v="1"/>
    <m/>
  </r>
  <r>
    <x v="804"/>
    <x v="3077"/>
    <s v="19807-3"/>
    <n v="22"/>
    <n v="22"/>
    <x v="1803"/>
    <d v="2019-06-06T00:00:00"/>
    <n v="1"/>
    <n v="1"/>
    <m/>
  </r>
  <r>
    <x v="804"/>
    <x v="3078"/>
    <s v="19808-3"/>
    <n v="33"/>
    <n v="33"/>
    <x v="1803"/>
    <d v="2019-06-06T00:00:00"/>
    <n v="1"/>
    <n v="1"/>
    <m/>
  </r>
  <r>
    <x v="395"/>
    <x v="1536"/>
    <s v="19724-3"/>
    <n v="100"/>
    <n v="100"/>
    <x v="1804"/>
    <d v="2019-06-10T00:00:00"/>
    <n v="1"/>
    <n v="1"/>
    <m/>
  </r>
  <r>
    <x v="395"/>
    <x v="1527"/>
    <s v="RW"/>
    <n v="5"/>
    <n v="5"/>
    <x v="1804"/>
    <d v="2019-06-10T00:00:00"/>
    <n v="1"/>
    <n v="1"/>
    <m/>
  </r>
  <r>
    <x v="365"/>
    <x v="3066"/>
    <s v="RW"/>
    <n v="19"/>
    <n v="19"/>
    <x v="1804"/>
    <d v="2019-06-11T00:00:00"/>
    <n v="1"/>
    <n v="1"/>
    <m/>
  </r>
  <r>
    <x v="747"/>
    <x v="3073"/>
    <s v="19631-5"/>
    <n v="16"/>
    <n v="13"/>
    <x v="1804"/>
    <d v="2019-06-12T00:00:00"/>
    <n v="1"/>
    <n v="1"/>
    <m/>
  </r>
  <r>
    <x v="650"/>
    <x v="3079"/>
    <s v="19759-3"/>
    <n v="5"/>
    <n v="5"/>
    <x v="1804"/>
    <d v="2019-06-07T00:00:00"/>
    <n v="1"/>
    <n v="1"/>
    <m/>
  </r>
  <r>
    <x v="436"/>
    <x v="500"/>
    <s v="19764-1"/>
    <n v="10"/>
    <n v="10"/>
    <x v="1805"/>
    <d v="2019-06-10T00:00:00"/>
    <n v="1"/>
    <n v="1"/>
    <m/>
  </r>
  <r>
    <x v="810"/>
    <x v="3080"/>
    <s v="19767-3"/>
    <n v="10"/>
    <n v="10"/>
    <x v="1805"/>
    <d v="2019-06-11T00:00:00"/>
    <n v="1"/>
    <n v="1"/>
    <m/>
  </r>
  <r>
    <x v="699"/>
    <x v="2695"/>
    <s v="19645-1"/>
    <n v="10000"/>
    <n v="10000"/>
    <x v="1805"/>
    <d v="2019-06-11T00:00:00"/>
    <n v="1"/>
    <n v="1"/>
    <m/>
  </r>
  <r>
    <x v="775"/>
    <x v="3062"/>
    <s v="19728-12"/>
    <n v="380"/>
    <n v="380"/>
    <x v="1806"/>
    <d v="2019-06-12T00:00:00"/>
    <n v="1"/>
    <n v="1"/>
    <s v="APROVAL CAME LATE"/>
  </r>
  <r>
    <x v="775"/>
    <x v="2936"/>
    <s v="19209-4"/>
    <n v="320"/>
    <n v="132"/>
    <x v="1806"/>
    <d v="2019-06-12T00:00:00"/>
    <n v="1"/>
    <n v="1"/>
    <s v="REVISE ASSY BY CUSTOMER"/>
  </r>
  <r>
    <x v="716"/>
    <x v="3081"/>
    <s v="19742-2"/>
    <n v="25"/>
    <n v="25"/>
    <x v="1806"/>
    <d v="2019-06-11T00:00:00"/>
    <n v="1"/>
    <n v="1"/>
    <m/>
  </r>
  <r>
    <x v="707"/>
    <x v="2599"/>
    <s v="RW"/>
    <n v="1"/>
    <n v="1"/>
    <x v="1806"/>
    <d v="2019-06-12T00:00:00"/>
    <n v="1"/>
    <n v="1"/>
    <s v="RMA 484A"/>
  </r>
  <r>
    <x v="15"/>
    <x v="858"/>
    <s v="19729-1"/>
    <n v="28"/>
    <n v="28"/>
    <x v="1807"/>
    <d v="2019-06-12T00:00:00"/>
    <n v="1"/>
    <n v="1"/>
    <m/>
  </r>
  <r>
    <x v="139"/>
    <x v="2486"/>
    <s v="19716-1"/>
    <n v="10"/>
    <n v="10"/>
    <x v="1807"/>
    <d v="2019-06-12T00:00:00"/>
    <n v="1"/>
    <n v="1"/>
    <m/>
  </r>
  <r>
    <x v="6"/>
    <x v="1798"/>
    <s v="19791-1"/>
    <n v="5"/>
    <n v="5"/>
    <x v="1807"/>
    <d v="2019-06-12T00:00:00"/>
    <n v="1"/>
    <n v="1"/>
    <m/>
  </r>
  <r>
    <x v="18"/>
    <x v="3082"/>
    <s v="19775-1"/>
    <n v="25"/>
    <n v="25"/>
    <x v="1807"/>
    <d v="2019-06-13T00:00:00"/>
    <n v="1"/>
    <n v="1"/>
    <m/>
  </r>
  <r>
    <x v="63"/>
    <x v="332"/>
    <s v="19788-1"/>
    <n v="7000"/>
    <n v="7110"/>
    <x v="1807"/>
    <d v="2019-06-13T00:00:00"/>
    <n v="1"/>
    <n v="1"/>
    <m/>
  </r>
  <r>
    <x v="63"/>
    <x v="121"/>
    <s v="19787-1"/>
    <n v="10000"/>
    <n v="9810"/>
    <x v="1807"/>
    <d v="2019-06-13T00:00:00"/>
    <n v="1"/>
    <n v="1"/>
    <m/>
  </r>
  <r>
    <x v="62"/>
    <x v="120"/>
    <s v="19779-1"/>
    <n v="25"/>
    <n v="25"/>
    <x v="1807"/>
    <d v="2019-06-13T00:00:00"/>
    <n v="1"/>
    <n v="1"/>
    <m/>
  </r>
  <r>
    <x v="53"/>
    <x v="928"/>
    <s v="19762-1"/>
    <n v="100"/>
    <n v="100"/>
    <x v="1807"/>
    <d v="2019-06-13T00:00:00"/>
    <n v="1"/>
    <n v="1"/>
    <m/>
  </r>
  <r>
    <x v="716"/>
    <x v="2872"/>
    <s v="19737-3"/>
    <n v="50"/>
    <n v="25"/>
    <x v="1807"/>
    <d v="2019-06-13T00:00:00"/>
    <n v="1"/>
    <n v="1"/>
    <m/>
  </r>
  <r>
    <x v="686"/>
    <x v="3083"/>
    <s v="19798-2"/>
    <n v="6"/>
    <n v="6"/>
    <x v="1808"/>
    <d v="2019-06-14T00:00:00"/>
    <n v="1"/>
    <n v="1"/>
    <m/>
  </r>
  <r>
    <x v="686"/>
    <x v="3084"/>
    <s v="4"/>
    <n v="7"/>
    <n v="7"/>
    <x v="1808"/>
    <d v="2019-06-14T00:00:00"/>
    <n v="1"/>
    <n v="1"/>
    <m/>
  </r>
  <r>
    <x v="686"/>
    <x v="3085"/>
    <s v="6"/>
    <n v="25"/>
    <n v="25"/>
    <x v="1808"/>
    <d v="2019-06-14T00:00:00"/>
    <n v="1"/>
    <n v="1"/>
    <m/>
  </r>
  <r>
    <x v="707"/>
    <x v="2689"/>
    <s v="19657-1"/>
    <n v="250"/>
    <n v="250"/>
    <x v="1808"/>
    <d v="2019-06-14T00:00:00"/>
    <n v="1"/>
    <n v="1"/>
    <m/>
  </r>
  <r>
    <x v="90"/>
    <x v="3086"/>
    <s v="RW"/>
    <n v="32"/>
    <n v="32"/>
    <x v="1809"/>
    <d v="2019-06-20T00:00:00"/>
    <n v="1"/>
    <n v="1"/>
    <m/>
  </r>
  <r>
    <x v="716"/>
    <x v="2872"/>
    <s v="19737-3"/>
    <n v="50"/>
    <n v="25"/>
    <x v="1809"/>
    <d v="2019-06-14T00:00:00"/>
    <n v="1"/>
    <n v="1"/>
    <m/>
  </r>
  <r>
    <x v="90"/>
    <x v="2385"/>
    <s v="19758-1"/>
    <n v="90"/>
    <n v="90"/>
    <x v="1810"/>
    <d v="2019-06-18T00:00:00"/>
    <n v="1"/>
    <n v="1"/>
    <m/>
  </r>
  <r>
    <x v="90"/>
    <x v="1358"/>
    <s v="19782-1"/>
    <n v="450"/>
    <n v="450"/>
    <x v="1810"/>
    <d v="2019-06-17T00:00:00"/>
    <n v="1"/>
    <n v="1"/>
    <m/>
  </r>
  <r>
    <x v="15"/>
    <x v="182"/>
    <s v="19710-1"/>
    <n v="5"/>
    <n v="5"/>
    <x v="1810"/>
    <d v="2019-06-17T00:00:00"/>
    <n v="1"/>
    <n v="1"/>
    <m/>
  </r>
  <r>
    <x v="15"/>
    <x v="182"/>
    <s v="19688-2"/>
    <n v="8"/>
    <n v="8"/>
    <x v="1810"/>
    <d v="2019-06-17T00:00:00"/>
    <n v="1"/>
    <n v="1"/>
    <m/>
  </r>
  <r>
    <x v="811"/>
    <x v="3087"/>
    <s v="19837-2"/>
    <n v="51"/>
    <n v="51"/>
    <x v="1810"/>
    <d v="2019-06-17T00:00:00"/>
    <n v="1"/>
    <n v="1"/>
    <m/>
  </r>
  <r>
    <x v="804"/>
    <x v="3036"/>
    <s v="19811-3"/>
    <n v="35"/>
    <n v="3"/>
    <x v="1810"/>
    <d v="2019-06-17T00:00:00"/>
    <n v="1"/>
    <n v="1"/>
    <m/>
  </r>
  <r>
    <x v="716"/>
    <x v="2872"/>
    <s v="19737-3"/>
    <n v="50"/>
    <n v="25"/>
    <x v="1810"/>
    <d v="2019-06-18T00:00:00"/>
    <n v="1"/>
    <n v="1"/>
    <m/>
  </r>
  <r>
    <x v="15"/>
    <x v="3088"/>
    <s v="19817-1"/>
    <n v="15"/>
    <n v="15"/>
    <x v="1810"/>
    <d v="2019-06-17T00:00:00"/>
    <n v="1"/>
    <n v="1"/>
    <m/>
  </r>
  <r>
    <x v="728"/>
    <x v="2775"/>
    <s v="18138-3"/>
    <n v="4"/>
    <n v="4"/>
    <x v="1811"/>
    <d v="2019-06-30T00:00:00"/>
    <n v="1"/>
    <n v="1"/>
    <m/>
  </r>
  <r>
    <x v="804"/>
    <x v="3036"/>
    <s v="19811-3"/>
    <n v="35"/>
    <n v="30"/>
    <x v="1811"/>
    <d v="2019-06-19T00:00:00"/>
    <n v="1"/>
    <n v="1"/>
    <m/>
  </r>
  <r>
    <x v="804"/>
    <x v="3063"/>
    <s v="19741-3"/>
    <n v="4"/>
    <n v="2"/>
    <x v="1811"/>
    <d v="2019-06-20T00:00:00"/>
    <n v="1"/>
    <n v="1"/>
    <m/>
  </r>
  <r>
    <x v="63"/>
    <x v="767"/>
    <s v="19797-1"/>
    <n v="10000"/>
    <n v="10080"/>
    <x v="1812"/>
    <d v="2019-06-20T00:00:00"/>
    <n v="1"/>
    <n v="1"/>
    <m/>
  </r>
  <r>
    <x v="53"/>
    <x v="2739"/>
    <s v="19851-1"/>
    <n v="50"/>
    <n v="50"/>
    <x v="1812"/>
    <d v="2019-06-20T00:00:00"/>
    <n v="1"/>
    <n v="1"/>
    <m/>
  </r>
  <r>
    <x v="53"/>
    <x v="2987"/>
    <s v="19855-1"/>
    <n v="50"/>
    <n v="50"/>
    <x v="1812"/>
    <d v="2019-06-21T00:00:00"/>
    <n v="1"/>
    <n v="1"/>
    <m/>
  </r>
  <r>
    <x v="315"/>
    <x v="2657"/>
    <s v="19816-1"/>
    <n v="10"/>
    <n v="10"/>
    <x v="1812"/>
    <d v="2019-06-21T00:00:00"/>
    <n v="1"/>
    <n v="1"/>
    <m/>
  </r>
  <r>
    <x v="707"/>
    <x v="2689"/>
    <s v="RMA 484B"/>
    <n v="3"/>
    <n v="3"/>
    <x v="1812"/>
    <d v="2019-06-25T00:00:00"/>
    <n v="1"/>
    <n v="1"/>
    <m/>
  </r>
  <r>
    <x v="95"/>
    <x v="910"/>
    <s v="19739-3"/>
    <n v="25"/>
    <n v="25"/>
    <x v="1812"/>
    <d v="2019-06-21T00:00:00"/>
    <n v="1"/>
    <n v="1"/>
    <m/>
  </r>
  <r>
    <x v="775"/>
    <x v="2936"/>
    <s v="19247-3"/>
    <n v="108"/>
    <n v="7"/>
    <x v="1812"/>
    <d v="2019-06-25T00:00:00"/>
    <n v="1"/>
    <n v="1"/>
    <m/>
  </r>
  <r>
    <x v="25"/>
    <x v="1192"/>
    <s v="RMA 492"/>
    <n v="4"/>
    <n v="4"/>
    <x v="1813"/>
    <d v="2019-06-25T00:00:00"/>
    <n v="1"/>
    <n v="1"/>
    <m/>
  </r>
  <r>
    <x v="775"/>
    <x v="2976"/>
    <s v="19209-4"/>
    <n v="130"/>
    <n v="130"/>
    <x v="1812"/>
    <d v="2019-06-25T00:00:00"/>
    <n v="1"/>
    <n v="1"/>
    <m/>
  </r>
  <r>
    <x v="191"/>
    <x v="2985"/>
    <s v="19653-3"/>
    <n v="100"/>
    <n v="100"/>
    <x v="1813"/>
    <d v="2019-06-30T00:00:00"/>
    <n v="1"/>
    <n v="1"/>
    <m/>
  </r>
  <r>
    <x v="191"/>
    <x v="2859"/>
    <s v="18901-9"/>
    <n v="150"/>
    <n v="150"/>
    <x v="1813"/>
    <d v="2019-06-30T00:00:00"/>
    <n v="1"/>
    <n v="1"/>
    <m/>
  </r>
  <r>
    <x v="804"/>
    <x v="3064"/>
    <s v="19810-1"/>
    <n v="35"/>
    <n v="31"/>
    <x v="1813"/>
    <d v="2019-06-25T00:00:00"/>
    <n v="1"/>
    <n v="1"/>
    <m/>
  </r>
  <r>
    <x v="808"/>
    <x v="276"/>
    <s v="19131-2"/>
    <n v="50"/>
    <n v="50"/>
    <x v="1814"/>
    <d v="2019-06-24T00:00:00"/>
    <n v="1"/>
    <n v="1"/>
    <m/>
  </r>
  <r>
    <x v="812"/>
    <x v="3089"/>
    <s v="19873-1"/>
    <n v="10"/>
    <n v="10"/>
    <x v="1814"/>
    <d v="2019-06-25T00:00:00"/>
    <n v="1"/>
    <n v="1"/>
    <m/>
  </r>
  <r>
    <x v="359"/>
    <x v="2617"/>
    <s v="19769-3"/>
    <n v="0"/>
    <n v="100"/>
    <x v="1814"/>
    <d v="2019-06-24T00:00:00"/>
    <n v="1"/>
    <n v="1"/>
    <m/>
  </r>
  <r>
    <x v="359"/>
    <x v="2618"/>
    <s v="5"/>
    <n v="100"/>
    <n v="100"/>
    <x v="1814"/>
    <d v="2019-06-24T00:00:00"/>
    <n v="1"/>
    <n v="1"/>
    <m/>
  </r>
  <r>
    <x v="15"/>
    <x v="223"/>
    <s v="19794-1"/>
    <n v="5"/>
    <n v="5"/>
    <x v="1814"/>
    <d v="2019-06-24T00:00:00"/>
    <n v="1"/>
    <n v="1"/>
    <m/>
  </r>
  <r>
    <x v="15"/>
    <x v="223"/>
    <s v="2"/>
    <n v="5"/>
    <n v="5"/>
    <x v="1814"/>
    <d v="2019-06-24T00:00:00"/>
    <n v="1"/>
    <n v="1"/>
    <m/>
  </r>
  <r>
    <x v="699"/>
    <x v="2639"/>
    <s v="19772-1"/>
    <n v="7500"/>
    <n v="7500"/>
    <x v="1814"/>
    <d v="2019-06-24T00:00:00"/>
    <n v="1"/>
    <n v="1"/>
    <m/>
  </r>
  <r>
    <x v="498"/>
    <x v="1253"/>
    <s v="19778-1"/>
    <n v="5"/>
    <n v="5"/>
    <x v="1814"/>
    <d v="2019-06-25T00:00:00"/>
    <n v="1"/>
    <n v="1"/>
    <m/>
  </r>
  <r>
    <x v="498"/>
    <x v="1252"/>
    <s v="2"/>
    <n v="5"/>
    <n v="5"/>
    <x v="1814"/>
    <d v="2019-06-25T00:00:00"/>
    <n v="1"/>
    <n v="1"/>
    <m/>
  </r>
  <r>
    <x v="498"/>
    <x v="1945"/>
    <s v="5"/>
    <n v="40"/>
    <n v="40"/>
    <x v="1814"/>
    <d v="2019-06-25T00:00:00"/>
    <n v="1"/>
    <n v="1"/>
    <m/>
  </r>
  <r>
    <x v="494"/>
    <x v="2161"/>
    <s v="RW"/>
    <n v="4"/>
    <n v="4"/>
    <x v="1814"/>
    <d v="2019-06-28T00:00:00"/>
    <n v="1"/>
    <n v="1"/>
    <m/>
  </r>
  <r>
    <x v="494"/>
    <x v="2160"/>
    <s v="RW"/>
    <n v="8"/>
    <n v="8"/>
    <x v="1814"/>
    <d v="2019-06-28T00:00:00"/>
    <n v="1"/>
    <n v="1"/>
    <m/>
  </r>
  <r>
    <x v="804"/>
    <x v="3063"/>
    <s v="19803-3"/>
    <n v="35"/>
    <n v="11"/>
    <x v="1814"/>
    <d v="2019-06-25T00:00:00"/>
    <n v="1"/>
    <n v="1"/>
    <m/>
  </r>
  <r>
    <x v="804"/>
    <x v="3054"/>
    <s v="19804-3"/>
    <n v="11"/>
    <n v="11"/>
    <x v="1814"/>
    <d v="2019-06-25T00:00:00"/>
    <n v="1"/>
    <n v="1"/>
    <m/>
  </r>
  <r>
    <x v="146"/>
    <x v="553"/>
    <s v="19824-1"/>
    <n v="25"/>
    <n v="25"/>
    <x v="1815"/>
    <d v="2019-06-28T00:00:00"/>
    <n v="1"/>
    <n v="1"/>
    <m/>
  </r>
  <r>
    <x v="804"/>
    <x v="3090"/>
    <s v="19805-3"/>
    <n v="22"/>
    <n v="22"/>
    <x v="1815"/>
    <d v="2019-06-28T00:00:00"/>
    <n v="1"/>
    <n v="1"/>
    <m/>
  </r>
  <r>
    <x v="804"/>
    <x v="3063"/>
    <s v="19803-3"/>
    <n v="35"/>
    <n v="24"/>
    <x v="1815"/>
    <d v="2019-06-26T00:00:00"/>
    <n v="1"/>
    <n v="1"/>
    <m/>
  </r>
  <r>
    <x v="804"/>
    <x v="3064"/>
    <s v="19810-3"/>
    <n v="35"/>
    <n v="3"/>
    <x v="1815"/>
    <d v="2019-06-26T00:00:00"/>
    <n v="1"/>
    <n v="1"/>
    <m/>
  </r>
  <r>
    <x v="436"/>
    <x v="1208"/>
    <s v="19756-1"/>
    <n v="100"/>
    <n v="100"/>
    <x v="1815"/>
    <d v="2019-07-02T00:00:00"/>
    <n v="1"/>
    <n v="1"/>
    <m/>
  </r>
  <r>
    <x v="15"/>
    <x v="57"/>
    <s v="19746-5"/>
    <n v="64"/>
    <n v="64"/>
    <x v="1815"/>
    <d v="2019-06-25T00:00:00"/>
    <n v="1"/>
    <n v="1"/>
    <m/>
  </r>
  <r>
    <x v="747"/>
    <x v="2900"/>
    <s v="19823-2"/>
    <n v="50"/>
    <n v="25"/>
    <x v="1815"/>
    <d v="2019-07-16T00:00:00"/>
    <n v="1"/>
    <n v="1"/>
    <m/>
  </r>
  <r>
    <x v="804"/>
    <x v="3036"/>
    <s v="19811-3"/>
    <n v="35"/>
    <n v="1"/>
    <x v="1816"/>
    <d v="2019-06-28T00:00:00"/>
    <n v="1"/>
    <n v="1"/>
    <m/>
  </r>
  <r>
    <x v="658"/>
    <x v="307"/>
    <s v="19263-3"/>
    <n v="250"/>
    <n v="250"/>
    <x v="1816"/>
    <d v="2019-06-28T00:00:00"/>
    <n v="1"/>
    <n v="1"/>
    <m/>
  </r>
  <r>
    <x v="13"/>
    <x v="547"/>
    <s v="19801-3"/>
    <n v="100"/>
    <n v="100"/>
    <x v="1816"/>
    <d v="2019-06-26T00:00:00"/>
    <n v="1"/>
    <n v="1"/>
    <m/>
  </r>
  <r>
    <x v="775"/>
    <x v="2879"/>
    <s v="19734-3"/>
    <n v="15"/>
    <n v="15"/>
    <x v="1816"/>
    <d v="2019-06-26T00:00:00"/>
    <n v="1"/>
    <n v="1"/>
    <m/>
  </r>
  <r>
    <x v="487"/>
    <x v="3074"/>
    <s v="-"/>
    <n v="19"/>
    <n v="5"/>
    <x v="1816"/>
    <d v="2019-07-01T00:00:00"/>
    <n v="1"/>
    <n v="1"/>
    <m/>
  </r>
  <r>
    <x v="716"/>
    <x v="2922"/>
    <s v="19740-3"/>
    <n v="100"/>
    <n v="30"/>
    <x v="1816"/>
    <d v="2019-06-26T00:00:00"/>
    <n v="1"/>
    <n v="1"/>
    <m/>
  </r>
  <r>
    <x v="15"/>
    <x v="33"/>
    <s v="19794-3"/>
    <n v="10"/>
    <n v="10"/>
    <x v="1817"/>
    <d v="2019-06-28T00:00:00"/>
    <n v="1"/>
    <n v="1"/>
    <m/>
  </r>
  <r>
    <x v="813"/>
    <x v="2828"/>
    <s v="19818-1"/>
    <n v="50"/>
    <n v="50"/>
    <x v="1817"/>
    <d v="2019-06-28T00:00:00"/>
    <n v="1"/>
    <n v="1"/>
    <m/>
  </r>
  <r>
    <x v="775"/>
    <x v="2974"/>
    <s v="19802-11"/>
    <n v="144"/>
    <n v="144"/>
    <x v="1817"/>
    <d v="2019-06-28T00:00:00"/>
    <n v="1"/>
    <n v="1"/>
    <m/>
  </r>
  <r>
    <x v="811"/>
    <x v="3091"/>
    <s v="19836-1"/>
    <n v="10"/>
    <n v="10"/>
    <x v="1818"/>
    <d v="2019-07-06T00:00:00"/>
    <n v="1"/>
    <n v="1"/>
    <m/>
  </r>
  <r>
    <x v="15"/>
    <x v="57"/>
    <s v="19783-2"/>
    <n v="57"/>
    <n v="57"/>
    <x v="1818"/>
    <d v="2019-07-01T00:00:00"/>
    <n v="1"/>
    <n v="1"/>
    <m/>
  </r>
  <r>
    <x v="18"/>
    <x v="48"/>
    <s v="19830-1"/>
    <n v="200"/>
    <n v="201"/>
    <x v="1818"/>
    <d v="2019-07-03T00:00:00"/>
    <n v="1"/>
    <n v="1"/>
    <m/>
  </r>
  <r>
    <x v="197"/>
    <x v="636"/>
    <s v="19833-1"/>
    <n v="250"/>
    <n v="250"/>
    <x v="1818"/>
    <d v="2019-07-03T00:00:00"/>
    <n v="1"/>
    <n v="1"/>
    <m/>
  </r>
  <r>
    <x v="430"/>
    <x v="3092"/>
    <s v="19864-1"/>
    <n v="100"/>
    <n v="100"/>
    <x v="1818"/>
    <d v="2019-07-05T00:00:00"/>
    <n v="1"/>
    <n v="1"/>
    <m/>
  </r>
  <r>
    <x v="29"/>
    <x v="365"/>
    <s v="19834-1"/>
    <n v="22"/>
    <n v="22"/>
    <x v="1818"/>
    <d v="2019-07-03T00:00:00"/>
    <n v="1"/>
    <n v="1"/>
    <m/>
  </r>
  <r>
    <x v="427"/>
    <x v="1645"/>
    <s v="19832-2"/>
    <n v="7400"/>
    <n v="7400"/>
    <x v="1818"/>
    <d v="2019-07-05T00:00:00"/>
    <n v="1"/>
    <n v="1"/>
    <m/>
  </r>
  <r>
    <x v="742"/>
    <x v="2762"/>
    <s v="19796-2"/>
    <n v="250"/>
    <n v="250"/>
    <x v="1818"/>
    <d v="2019-07-08T00:00:00"/>
    <n v="1"/>
    <n v="1"/>
    <m/>
  </r>
  <r>
    <x v="742"/>
    <x v="2763"/>
    <s v="4"/>
    <n v="250"/>
    <n v="250"/>
    <x v="1818"/>
    <d v="2019-07-08T00:00:00"/>
    <n v="1"/>
    <n v="1"/>
    <m/>
  </r>
  <r>
    <x v="742"/>
    <x v="2731"/>
    <s v="6"/>
    <n v="1500"/>
    <n v="1500"/>
    <x v="1818"/>
    <d v="2019-07-08T00:00:00"/>
    <n v="1"/>
    <n v="1"/>
    <m/>
  </r>
  <r>
    <x v="742"/>
    <x v="2751"/>
    <s v="8"/>
    <n v="1500"/>
    <n v="1500"/>
    <x v="1818"/>
    <d v="2019-07-08T00:00:00"/>
    <n v="1"/>
    <n v="1"/>
    <m/>
  </r>
  <r>
    <x v="53"/>
    <x v="215"/>
    <s v="19820-1"/>
    <n v="75"/>
    <n v="75"/>
    <x v="1818"/>
    <d v="2019-07-01T00:00:00"/>
    <n v="1"/>
    <n v="1"/>
    <m/>
  </r>
  <r>
    <x v="356"/>
    <x v="2255"/>
    <s v="19814-2"/>
    <n v="4"/>
    <n v="4"/>
    <x v="1818"/>
    <d v="2019-07-01T00:00:00"/>
    <n v="1"/>
    <n v="1"/>
    <m/>
  </r>
  <r>
    <x v="576"/>
    <x v="2325"/>
    <s v="19786-3"/>
    <n v="200"/>
    <n v="200"/>
    <x v="1818"/>
    <d v="2019-07-01T00:00:00"/>
    <n v="1"/>
    <n v="1"/>
    <m/>
  </r>
  <r>
    <x v="576"/>
    <x v="2352"/>
    <s v="6"/>
    <n v="100"/>
    <n v="100"/>
    <x v="1818"/>
    <d v="2019-07-01T00:00:00"/>
    <n v="1"/>
    <n v="1"/>
    <m/>
  </r>
  <r>
    <x v="494"/>
    <x v="3093"/>
    <s v="RW"/>
    <n v="2"/>
    <n v="2"/>
    <x v="1819"/>
    <d v="2019-07-05T00:00:00"/>
    <n v="1"/>
    <n v="1"/>
    <m/>
  </r>
  <r>
    <x v="494"/>
    <x v="3094"/>
    <s v="RW"/>
    <n v="2"/>
    <n v="2"/>
    <x v="1819"/>
    <d v="2019-07-05T00:00:00"/>
    <n v="1"/>
    <n v="1"/>
    <m/>
  </r>
  <r>
    <x v="707"/>
    <x v="3095"/>
    <s v="RW"/>
    <n v="1"/>
    <n v="1"/>
    <x v="1819"/>
    <d v="2019-07-05T00:00:00"/>
    <n v="1"/>
    <n v="1"/>
    <s v="8016L"/>
  </r>
  <r>
    <x v="707"/>
    <x v="3095"/>
    <s v="RW"/>
    <n v="1"/>
    <n v="1"/>
    <x v="1819"/>
    <d v="2019-07-05T00:00:00"/>
    <n v="1"/>
    <n v="1"/>
    <n v="8108"/>
  </r>
  <r>
    <x v="814"/>
    <x v="2470"/>
    <s v="19853-3"/>
    <n v="4"/>
    <n v="4"/>
    <x v="1820"/>
    <d v="2019-07-16T00:00:00"/>
    <n v="1"/>
    <n v="1"/>
    <m/>
  </r>
  <r>
    <x v="615"/>
    <x v="263"/>
    <s v="19785-3"/>
    <n v="100"/>
    <n v="100"/>
    <x v="1820"/>
    <d v="2019-07-03T00:00:00"/>
    <n v="1"/>
    <n v="1"/>
    <m/>
  </r>
  <r>
    <x v="615"/>
    <x v="2917"/>
    <s v="6"/>
    <n v="100"/>
    <n v="100"/>
    <x v="1820"/>
    <d v="2019-07-03T00:00:00"/>
    <n v="1"/>
    <n v="1"/>
    <m/>
  </r>
  <r>
    <x v="6"/>
    <x v="704"/>
    <s v="19842-1"/>
    <n v="5"/>
    <n v="5"/>
    <x v="1821"/>
    <d v="2019-07-09T00:00:00"/>
    <n v="1"/>
    <n v="1"/>
    <m/>
  </r>
  <r>
    <x v="18"/>
    <x v="1078"/>
    <s v="19839-1"/>
    <n v="50"/>
    <n v="50"/>
    <x v="1821"/>
    <d v="2019-07-08T00:00:00"/>
    <n v="1"/>
    <n v="1"/>
    <m/>
  </r>
  <r>
    <x v="90"/>
    <x v="200"/>
    <s v="19829-1"/>
    <n v="160"/>
    <n v="160"/>
    <x v="1821"/>
    <d v="2019-07-08T00:00:00"/>
    <n v="1"/>
    <n v="1"/>
    <m/>
  </r>
  <r>
    <x v="339"/>
    <x v="3012"/>
    <s v="RW"/>
    <n v="4"/>
    <n v="4"/>
    <x v="1822"/>
    <d v="2019-07-11T00:00:00"/>
    <n v="1"/>
    <n v="1"/>
    <m/>
  </r>
  <r>
    <x v="187"/>
    <x v="857"/>
    <s v="19781-1"/>
    <n v="250"/>
    <n v="250"/>
    <x v="1822"/>
    <d v="2019-07-11T00:00:00"/>
    <n v="1"/>
    <n v="1"/>
    <m/>
  </r>
  <r>
    <x v="63"/>
    <x v="214"/>
    <s v="19840-1"/>
    <n v="10000"/>
    <n v="10052"/>
    <x v="1823"/>
    <d v="2019-07-11T00:00:00"/>
    <n v="1"/>
    <n v="1"/>
    <m/>
  </r>
  <r>
    <x v="53"/>
    <x v="2987"/>
    <s v="19891-1"/>
    <n v="50"/>
    <n v="50"/>
    <x v="1823"/>
    <d v="2019-07-11T00:00:00"/>
    <n v="1"/>
    <n v="1"/>
    <m/>
  </r>
  <r>
    <x v="747"/>
    <x v="3073"/>
    <s v="19631-6"/>
    <n v="50"/>
    <n v="25"/>
    <x v="1824"/>
    <d v="2019-07-15T00:00:00"/>
    <n v="1"/>
    <n v="1"/>
    <m/>
  </r>
  <r>
    <x v="775"/>
    <x v="3075"/>
    <s v="19865-1"/>
    <n v="500"/>
    <n v="500"/>
    <x v="1824"/>
    <d v="2019-07-17T00:00:00"/>
    <n v="1"/>
    <n v="1"/>
    <m/>
  </r>
  <r>
    <x v="775"/>
    <x v="2936"/>
    <s v="19247-3"/>
    <n v="108"/>
    <n v="2"/>
    <x v="1824"/>
    <d v="2019-07-12T00:00:00"/>
    <n v="1"/>
    <n v="1"/>
    <s v="ECO 6741"/>
  </r>
  <r>
    <x v="15"/>
    <x v="435"/>
    <s v="19784-1"/>
    <n v="10"/>
    <n v="10"/>
    <x v="1825"/>
    <d v="2019-07-12T00:00:00"/>
    <n v="1"/>
    <n v="1"/>
    <m/>
  </r>
  <r>
    <x v="15"/>
    <x v="562"/>
    <s v="19651-9"/>
    <n v="26"/>
    <n v="26"/>
    <x v="1825"/>
    <d v="2019-07-15T00:00:00"/>
    <n v="1"/>
    <n v="1"/>
    <s v="HARSCO FIX WAS DOWN"/>
  </r>
  <r>
    <x v="15"/>
    <x v="182"/>
    <s v="19783-1"/>
    <n v="9"/>
    <n v="9"/>
    <x v="1826"/>
    <d v="2019-07-15T00:00:00"/>
    <n v="1"/>
    <n v="1"/>
    <m/>
  </r>
  <r>
    <x v="15"/>
    <x v="33"/>
    <s v="19815-2"/>
    <n v="10"/>
    <n v="10"/>
    <x v="1826"/>
    <d v="2019-07-15T00:00:00"/>
    <n v="1"/>
    <n v="1"/>
    <m/>
  </r>
  <r>
    <x v="15"/>
    <x v="52"/>
    <s v="19784-2"/>
    <n v="12"/>
    <n v="12"/>
    <x v="1826"/>
    <d v="2019-07-16T00:00:00"/>
    <n v="1"/>
    <n v="1"/>
    <m/>
  </r>
  <r>
    <x v="53"/>
    <x v="928"/>
    <s v="19852-1"/>
    <n v="100"/>
    <n v="100"/>
    <x v="1826"/>
    <d v="2019-07-16T00:00:00"/>
    <n v="1"/>
    <n v="1"/>
    <m/>
  </r>
  <r>
    <x v="90"/>
    <x v="229"/>
    <s v="19774-1"/>
    <n v="5000"/>
    <n v="5000"/>
    <x v="1826"/>
    <d v="2019-07-16T00:00:00"/>
    <n v="1"/>
    <n v="1"/>
    <m/>
  </r>
  <r>
    <x v="4"/>
    <x v="1104"/>
    <s v="19821-1"/>
    <n v="27"/>
    <n v="27"/>
    <x v="1826"/>
    <d v="2019-07-16T00:00:00"/>
    <n v="1"/>
    <n v="1"/>
    <m/>
  </r>
  <r>
    <x v="815"/>
    <x v="3096"/>
    <s v="19304-3"/>
    <n v="72"/>
    <n v="2"/>
    <x v="1826"/>
    <d v="2019-07-31T00:00:00"/>
    <n v="1"/>
    <n v="1"/>
    <m/>
  </r>
  <r>
    <x v="551"/>
    <x v="2840"/>
    <s v="19886-1"/>
    <n v="150"/>
    <n v="150"/>
    <x v="1826"/>
    <d v="2019-07-15T00:00:00"/>
    <n v="1"/>
    <n v="1"/>
    <m/>
  </r>
  <r>
    <x v="15"/>
    <x v="3097"/>
    <s v="19844-3"/>
    <n v="12"/>
    <n v="12"/>
    <x v="1826"/>
    <d v="2019-07-12T00:00:00"/>
    <n v="1"/>
    <n v="1"/>
    <m/>
  </r>
  <r>
    <x v="15"/>
    <x v="562"/>
    <s v="19746-2"/>
    <n v="25"/>
    <n v="25"/>
    <x v="1827"/>
    <d v="2019-07-16T00:00:00"/>
    <n v="1"/>
    <n v="1"/>
    <s v="HARSCO FIX WAS DOWN"/>
  </r>
  <r>
    <x v="506"/>
    <x v="807"/>
    <s v="19825-1"/>
    <n v="30"/>
    <n v="30"/>
    <x v="1827"/>
    <d v="2019-07-17T00:00:00"/>
    <n v="1"/>
    <n v="1"/>
    <m/>
  </r>
  <r>
    <x v="552"/>
    <x v="235"/>
    <s v="19854-1"/>
    <n v="2600"/>
    <n v="2600"/>
    <x v="1827"/>
    <d v="2019-07-17T00:00:00"/>
    <n v="1"/>
    <n v="1"/>
    <m/>
  </r>
  <r>
    <x v="53"/>
    <x v="2800"/>
    <s v="19860-1"/>
    <n v="300"/>
    <n v="300"/>
    <x v="1827"/>
    <d v="2019-07-17T00:00:00"/>
    <n v="1"/>
    <n v="1"/>
    <m/>
  </r>
  <r>
    <x v="53"/>
    <x v="932"/>
    <s v="2"/>
    <n v="300"/>
    <n v="300"/>
    <x v="1827"/>
    <d v="2019-07-17T00:00:00"/>
    <n v="1"/>
    <n v="1"/>
    <m/>
  </r>
  <r>
    <x v="15"/>
    <x v="2888"/>
    <s v="19827-3"/>
    <n v="21"/>
    <n v="21"/>
    <x v="1828"/>
    <d v="2019-07-17T00:00:00"/>
    <n v="1"/>
    <n v="1"/>
    <m/>
  </r>
  <r>
    <x v="15"/>
    <x v="2888"/>
    <s v="19847-3"/>
    <n v="10"/>
    <n v="10"/>
    <x v="1827"/>
    <d v="2019-07-17T00:00:00"/>
    <n v="1"/>
    <n v="1"/>
    <m/>
  </r>
  <r>
    <x v="800"/>
    <x v="3098"/>
    <s v="19895-3"/>
    <n v="3"/>
    <n v="3"/>
    <x v="1827"/>
    <d v="2019-07-17T00:00:00"/>
    <n v="1"/>
    <n v="1"/>
    <m/>
  </r>
  <r>
    <x v="816"/>
    <x v="784"/>
    <s v="19795-3"/>
    <n v="10"/>
    <n v="10"/>
    <x v="1828"/>
    <d v="2019-07-20T00:00:00"/>
    <n v="1"/>
    <n v="1"/>
    <m/>
  </r>
  <r>
    <x v="816"/>
    <x v="861"/>
    <s v="6"/>
    <n v="10"/>
    <n v="10"/>
    <x v="1828"/>
    <d v="2019-07-20T00:00:00"/>
    <n v="1"/>
    <n v="1"/>
    <m/>
  </r>
  <r>
    <x v="816"/>
    <x v="946"/>
    <s v="9"/>
    <n v="8"/>
    <n v="8"/>
    <x v="1828"/>
    <d v="2019-07-20T00:00:00"/>
    <n v="1"/>
    <n v="1"/>
    <m/>
  </r>
  <r>
    <x v="291"/>
    <x v="89"/>
    <s v="19813-3"/>
    <n v="500"/>
    <n v="300"/>
    <x v="1828"/>
    <d v="2019-07-17T00:00:00"/>
    <n v="1"/>
    <n v="1"/>
    <m/>
  </r>
  <r>
    <x v="775"/>
    <x v="2976"/>
    <s v="19209-4"/>
    <n v="320"/>
    <n v="27"/>
    <x v="1829"/>
    <d v="2019-07-20T00:00:00"/>
    <n v="1"/>
    <n v="1"/>
    <m/>
  </r>
  <r>
    <x v="291"/>
    <x v="89"/>
    <s v="19813-3"/>
    <n v="500"/>
    <n v="200"/>
    <x v="1829"/>
    <d v="2019-07-19T00:00:00"/>
    <n v="1"/>
    <n v="1"/>
    <m/>
  </r>
  <r>
    <x v="191"/>
    <x v="2859"/>
    <s v="18901-1"/>
    <n v="150"/>
    <n v="150"/>
    <x v="1830"/>
    <d v="2019-07-30T00:00:00"/>
    <n v="1"/>
    <n v="1"/>
    <m/>
  </r>
  <r>
    <x v="191"/>
    <x v="2898"/>
    <s v="19784-1"/>
    <n v="100"/>
    <n v="100"/>
    <x v="1830"/>
    <d v="2019-07-30T00:00:00"/>
    <n v="1"/>
    <n v="1"/>
    <m/>
  </r>
  <r>
    <x v="53"/>
    <x v="1489"/>
    <s v="19383-3"/>
    <n v="50"/>
    <n v="50"/>
    <x v="1831"/>
    <d v="2019-07-23T00:00:00"/>
    <n v="1"/>
    <n v="1"/>
    <m/>
  </r>
  <r>
    <x v="90"/>
    <x v="1358"/>
    <s v="19782-2"/>
    <n v="450"/>
    <n v="450"/>
    <x v="1831"/>
    <d v="2019-07-23T00:00:00"/>
    <n v="1"/>
    <n v="1"/>
    <m/>
  </r>
  <r>
    <x v="95"/>
    <x v="110"/>
    <s v="18354-4"/>
    <n v="150"/>
    <n v="150"/>
    <x v="1831"/>
    <d v="2019-07-22T00:00:00"/>
    <n v="1"/>
    <n v="1"/>
    <m/>
  </r>
  <r>
    <x v="576"/>
    <x v="2378"/>
    <s v="19819-3"/>
    <n v="50"/>
    <n v="50"/>
    <x v="1831"/>
    <d v="2019-07-24T00:00:00"/>
    <n v="1"/>
    <n v="1"/>
    <m/>
  </r>
  <r>
    <x v="15"/>
    <x v="858"/>
    <s v="19857-1"/>
    <n v="13"/>
    <n v="13"/>
    <x v="1831"/>
    <d v="2019-07-22T00:00:00"/>
    <n v="1"/>
    <n v="1"/>
    <m/>
  </r>
  <r>
    <x v="4"/>
    <x v="127"/>
    <s v="19841-1"/>
    <n v="100"/>
    <n v="105"/>
    <x v="1831"/>
    <d v="2019-07-22T00:00:00"/>
    <n v="1"/>
    <n v="1"/>
    <m/>
  </r>
  <r>
    <x v="15"/>
    <x v="3099"/>
    <s v="19812-3"/>
    <n v="100"/>
    <n v="100"/>
    <x v="1831"/>
    <d v="2019-07-11T00:00:00"/>
    <n v="1"/>
    <n v="1"/>
    <m/>
  </r>
  <r>
    <x v="15"/>
    <x v="556"/>
    <s v="19692-1"/>
    <n v="25"/>
    <n v="25"/>
    <x v="1831"/>
    <d v="2019-07-23T00:00:00"/>
    <n v="1"/>
    <n v="1"/>
    <s v="HARSCO FIX WAS DOWN"/>
  </r>
  <r>
    <x v="15"/>
    <x v="556"/>
    <s v="19651-8"/>
    <n v="20"/>
    <n v="20"/>
    <x v="1831"/>
    <d v="2019-07-23T00:00:00"/>
    <n v="1"/>
    <n v="1"/>
    <s v="HARSCO FIX WAS DOWN"/>
  </r>
  <r>
    <x v="551"/>
    <x v="2840"/>
    <s v="RW"/>
    <n v="1"/>
    <n v="1"/>
    <x v="1832"/>
    <d v="2019-07-25T00:00:00"/>
    <n v="1"/>
    <n v="1"/>
    <m/>
  </r>
  <r>
    <x v="551"/>
    <x v="3100"/>
    <s v="19803-3"/>
    <n v="125"/>
    <n v="125"/>
    <x v="1832"/>
    <d v="2019-07-11T00:00:00"/>
    <n v="1"/>
    <n v="0"/>
    <s v="Assembly of over 100pcs took longer than expected. Not Late To Cust"/>
  </r>
  <r>
    <x v="804"/>
    <x v="3036"/>
    <s v="RW"/>
    <n v="5"/>
    <n v="5"/>
    <x v="1831"/>
    <d v="2019-07-23T00:00:00"/>
    <n v="1"/>
    <n v="1"/>
    <m/>
  </r>
  <r>
    <x v="804"/>
    <x v="3036"/>
    <s v="RW"/>
    <n v="6"/>
    <n v="6"/>
    <x v="1833"/>
    <d v="2019-07-20T00:00:00"/>
    <n v="1"/>
    <n v="1"/>
    <m/>
  </r>
  <r>
    <x v="804"/>
    <x v="3063"/>
    <s v="RW"/>
    <n v="6"/>
    <n v="6"/>
    <x v="1818"/>
    <d v="2019-07-05T00:00:00"/>
    <n v="1"/>
    <n v="1"/>
    <m/>
  </r>
  <r>
    <x v="804"/>
    <x v="3063"/>
    <s v="RW"/>
    <n v="6"/>
    <n v="6"/>
    <x v="1833"/>
    <d v="2019-07-20T00:00:00"/>
    <n v="1"/>
    <n v="1"/>
    <m/>
  </r>
  <r>
    <x v="804"/>
    <x v="3063"/>
    <s v="RW"/>
    <n v="4"/>
    <n v="4"/>
    <x v="1823"/>
    <d v="2019-07-11T00:00:00"/>
    <n v="1"/>
    <n v="1"/>
    <m/>
  </r>
  <r>
    <x v="273"/>
    <x v="3101"/>
    <s v="19906-1"/>
    <n v="350"/>
    <n v="350"/>
    <x v="1834"/>
    <d v="2019-07-25T00:00:00"/>
    <n v="1"/>
    <n v="1"/>
    <m/>
  </r>
  <r>
    <x v="817"/>
    <x v="3102"/>
    <s v="19831-3"/>
    <n v="100"/>
    <n v="100"/>
    <x v="1834"/>
    <d v="2019-07-25T00:00:00"/>
    <n v="1"/>
    <n v="1"/>
    <s v="CUSTOMER PARTS NOT ENOUGH"/>
  </r>
  <r>
    <x v="775"/>
    <x v="3062"/>
    <s v="19912-1"/>
    <n v="250"/>
    <n v="250"/>
    <x v="1834"/>
    <d v="2019-07-26T00:00:00"/>
    <n v="1"/>
    <n v="1"/>
    <m/>
  </r>
  <r>
    <x v="95"/>
    <x v="3103"/>
    <s v="19843-3"/>
    <n v="50"/>
    <n v="50"/>
    <x v="1834"/>
    <d v="2019-07-25T00:00:00"/>
    <n v="1"/>
    <n v="1"/>
    <m/>
  </r>
  <r>
    <x v="15"/>
    <x v="57"/>
    <s v="19857-2"/>
    <n v="55"/>
    <n v="55"/>
    <x v="1835"/>
    <d v="2019-07-26T00:00:00"/>
    <n v="1"/>
    <n v="1"/>
    <m/>
  </r>
  <r>
    <x v="707"/>
    <x v="2852"/>
    <s v="19871-2"/>
    <n v="15"/>
    <n v="15"/>
    <x v="1835"/>
    <d v="2019-07-26T00:00:00"/>
    <n v="1"/>
    <n v="1"/>
    <m/>
  </r>
  <r>
    <x v="90"/>
    <x v="204"/>
    <s v="19749-2"/>
    <n v="50"/>
    <n v="50"/>
    <x v="1835"/>
    <d v="2019-07-25T00:00:00"/>
    <n v="1"/>
    <n v="1"/>
    <m/>
  </r>
  <r>
    <x v="90"/>
    <x v="368"/>
    <s v="19527-1"/>
    <n v="220"/>
    <n v="220"/>
    <x v="1835"/>
    <d v="2019-07-26T00:00:00"/>
    <n v="1"/>
    <n v="1"/>
    <m/>
  </r>
  <r>
    <x v="18"/>
    <x v="2681"/>
    <s v="19882-1"/>
    <n v="25"/>
    <n v="25"/>
    <x v="1835"/>
    <d v="2019-07-26T00:00:00"/>
    <n v="1"/>
    <n v="1"/>
    <m/>
  </r>
  <r>
    <x v="116"/>
    <x v="274"/>
    <s v="19887-1"/>
    <n v="200"/>
    <n v="200"/>
    <x v="1835"/>
    <d v="2019-07-26T00:00:00"/>
    <n v="1"/>
    <n v="1"/>
    <m/>
  </r>
  <r>
    <x v="4"/>
    <x v="94"/>
    <s v="19870-1"/>
    <n v="50"/>
    <n v="53"/>
    <x v="1835"/>
    <d v="2019-07-25T00:00:00"/>
    <n v="1"/>
    <n v="1"/>
    <m/>
  </r>
  <r>
    <x v="18"/>
    <x v="1416"/>
    <s v="19878-1"/>
    <n v="500"/>
    <n v="500"/>
    <x v="1835"/>
    <d v="2019-07-26T00:00:00"/>
    <n v="1"/>
    <n v="1"/>
    <m/>
  </r>
  <r>
    <x v="775"/>
    <x v="3075"/>
    <s v="19865-2"/>
    <n v="500"/>
    <n v="500"/>
    <x v="1835"/>
    <d v="2019-07-17T00:00:00"/>
    <n v="1"/>
    <n v="0"/>
    <m/>
  </r>
  <r>
    <x v="716"/>
    <x v="2872"/>
    <s v="19776-3"/>
    <n v="45"/>
    <n v="16"/>
    <x v="1835"/>
    <d v="2019-07-26T00:00:00"/>
    <n v="1"/>
    <n v="1"/>
    <s v="CUSTOMER PARTS NOT ENOUGH"/>
  </r>
  <r>
    <x v="818"/>
    <x v="2692"/>
    <m/>
    <n v="100"/>
    <n v="100"/>
    <x v="1835"/>
    <d v="2019-07-25T00:00:00"/>
    <n v="1"/>
    <n v="0"/>
    <m/>
  </r>
  <r>
    <x v="15"/>
    <x v="2564"/>
    <s v="19835-5"/>
    <n v="200"/>
    <n v="200"/>
    <x v="1835"/>
    <d v="2019-07-26T00:00:00"/>
    <n v="1"/>
    <n v="1"/>
    <m/>
  </r>
  <r>
    <x v="15"/>
    <x v="556"/>
    <s v="19746-1"/>
    <n v="25"/>
    <n v="25"/>
    <x v="1836"/>
    <d v="2019-07-30T00:00:00"/>
    <n v="1"/>
    <n v="1"/>
    <s v="HARSCO FIX WAS DOWN"/>
  </r>
  <r>
    <x v="15"/>
    <x v="3099"/>
    <s v="19827-4"/>
    <n v="100"/>
    <n v="100"/>
    <x v="1837"/>
    <d v="2019-07-12T00:00:00"/>
    <n v="1"/>
    <n v="0"/>
    <s v="Soft Date"/>
  </r>
  <r>
    <x v="15"/>
    <x v="57"/>
    <s v="19815-1"/>
    <n v="25"/>
    <n v="25"/>
    <x v="1837"/>
    <d v="2019-07-29T00:00:00"/>
    <n v="1"/>
    <n v="1"/>
    <m/>
  </r>
  <r>
    <x v="707"/>
    <x v="2689"/>
    <s v="RW"/>
    <n v="51"/>
    <n v="51"/>
    <x v="1837"/>
    <d v="2019-07-31T00:00:00"/>
    <n v="1"/>
    <n v="1"/>
    <s v="RE TEST"/>
  </r>
  <r>
    <x v="804"/>
    <x v="3090"/>
    <s v="RW"/>
    <n v="29"/>
    <n v="29"/>
    <x v="1837"/>
    <d v="2019-07-30T00:00:00"/>
    <n v="1"/>
    <n v="1"/>
    <s v="RW"/>
  </r>
  <r>
    <x v="18"/>
    <x v="354"/>
    <s v="19890-1"/>
    <n v="30"/>
    <n v="30"/>
    <x v="1837"/>
    <d v="2019-07-30T00:00:00"/>
    <n v="1"/>
    <n v="1"/>
    <m/>
  </r>
  <r>
    <x v="18"/>
    <x v="1031"/>
    <s v="19903-1"/>
    <n v="100"/>
    <n v="100"/>
    <x v="1837"/>
    <d v="2019-07-31T00:00:00"/>
    <n v="1"/>
    <n v="1"/>
    <m/>
  </r>
  <r>
    <x v="187"/>
    <x v="857"/>
    <s v="19850-1"/>
    <n v="250"/>
    <n v="250"/>
    <x v="1838"/>
    <d v="2019-07-31T00:00:00"/>
    <n v="1"/>
    <n v="1"/>
    <m/>
  </r>
  <r>
    <x v="707"/>
    <x v="2689"/>
    <s v="19657-2"/>
    <n v="250"/>
    <n v="236"/>
    <x v="1838"/>
    <d v="2019-08-30T00:00:00"/>
    <n v="1"/>
    <n v="1"/>
    <m/>
  </r>
  <r>
    <x v="395"/>
    <x v="2679"/>
    <s v="19863-3"/>
    <n v="50"/>
    <n v="50"/>
    <x v="1838"/>
    <d v="2019-07-31T00:00:00"/>
    <n v="1"/>
    <n v="1"/>
    <m/>
  </r>
  <r>
    <x v="90"/>
    <x v="366"/>
    <s v="19893-1"/>
    <n v="100"/>
    <n v="100"/>
    <x v="1838"/>
    <d v="2019-07-31T00:00:00"/>
    <n v="1"/>
    <n v="1"/>
    <m/>
  </r>
  <r>
    <x v="139"/>
    <x v="2486"/>
    <s v="19859-1"/>
    <n v="10"/>
    <n v="10"/>
    <x v="1838"/>
    <d v="2019-08-01T00:00:00"/>
    <n v="1"/>
    <n v="1"/>
    <m/>
  </r>
  <r>
    <x v="716"/>
    <x v="2922"/>
    <s v="19740-3"/>
    <n v="100"/>
    <n v="70"/>
    <x v="1838"/>
    <d v="2019-07-31T00:00:00"/>
    <n v="1"/>
    <n v="1"/>
    <s v="CUSTOMER PARTS NOT ENOUGH"/>
  </r>
  <r>
    <x v="395"/>
    <x v="1477"/>
    <s v="19861-3"/>
    <n v="75"/>
    <n v="75"/>
    <x v="1839"/>
    <d v="2019-07-31T00:00:00"/>
    <n v="1"/>
    <n v="1"/>
    <m/>
  </r>
  <r>
    <x v="395"/>
    <x v="2572"/>
    <s v="19862-3"/>
    <n v="150"/>
    <n v="150"/>
    <x v="1839"/>
    <d v="2019-07-31T00:00:00"/>
    <n v="1"/>
    <n v="1"/>
    <m/>
  </r>
  <r>
    <x v="670"/>
    <x v="2488"/>
    <s v="19877-1"/>
    <n v="10"/>
    <n v="10"/>
    <x v="1840"/>
    <d v="2019-08-01T00:00:00"/>
    <n v="1"/>
    <n v="1"/>
    <m/>
  </r>
  <r>
    <x v="552"/>
    <x v="235"/>
    <s v="19854-2"/>
    <n v="2500"/>
    <n v="2500"/>
    <x v="1840"/>
    <d v="2019-08-01T00:00:00"/>
    <n v="1"/>
    <n v="1"/>
    <m/>
  </r>
  <r>
    <x v="708"/>
    <x v="2728"/>
    <s v="19766-1"/>
    <n v="1"/>
    <n v="1"/>
    <x v="1840"/>
    <d v="2019-08-10T00:00:00"/>
    <n v="1"/>
    <n v="1"/>
    <s v="FIXER SEND BACK TO CUSTOMER"/>
  </r>
  <r>
    <x v="140"/>
    <x v="347"/>
    <s v="19888-2"/>
    <n v="500"/>
    <n v="500"/>
    <x v="1841"/>
    <d v="2019-08-03T00:00:00"/>
    <n v="1"/>
    <n v="1"/>
    <m/>
  </r>
  <r>
    <x v="9"/>
    <x v="2729"/>
    <s v="19880-3"/>
    <n v="55"/>
    <n v="86"/>
    <x v="1841"/>
    <d v="2019-08-02T00:00:00"/>
    <n v="1"/>
    <n v="1"/>
    <m/>
  </r>
  <r>
    <x v="15"/>
    <x v="562"/>
    <s v="19848-2"/>
    <n v="25"/>
    <n v="25"/>
    <x v="1842"/>
    <d v="2019-08-07T00:00:00"/>
    <n v="1"/>
    <n v="1"/>
    <m/>
  </r>
  <r>
    <x v="359"/>
    <x v="507"/>
    <s v="19875-3"/>
    <n v="150"/>
    <n v="150"/>
    <x v="1842"/>
    <d v="2019-08-05T00:00:00"/>
    <n v="1"/>
    <n v="1"/>
    <m/>
  </r>
  <r>
    <x v="359"/>
    <x v="3104"/>
    <s v="5"/>
    <n v="150"/>
    <n v="150"/>
    <x v="1842"/>
    <d v="2019-08-05T00:00:00"/>
    <n v="1"/>
    <n v="1"/>
    <m/>
  </r>
  <r>
    <x v="90"/>
    <x v="927"/>
    <s v="19897-1"/>
    <n v="50"/>
    <n v="50"/>
    <x v="1843"/>
    <d v="2019-08-06T00:00:00"/>
    <n v="1"/>
    <n v="1"/>
    <m/>
  </r>
  <r>
    <x v="15"/>
    <x v="3105"/>
    <s v="19908-2"/>
    <n v="1"/>
    <n v="1"/>
    <x v="1843"/>
    <d v="2019-08-07T00:00:00"/>
    <n v="1"/>
    <n v="1"/>
    <m/>
  </r>
  <r>
    <x v="15"/>
    <x v="223"/>
    <s v="19848-1"/>
    <n v="5"/>
    <n v="5"/>
    <x v="1843"/>
    <d v="2019-08-07T00:00:00"/>
    <n v="1"/>
    <n v="1"/>
    <m/>
  </r>
  <r>
    <x v="419"/>
    <x v="1623"/>
    <s v="19881-3"/>
    <n v="10"/>
    <n v="10"/>
    <x v="1843"/>
    <d v="2019-08-07T00:00:00"/>
    <n v="1"/>
    <n v="1"/>
    <m/>
  </r>
  <r>
    <x v="419"/>
    <x v="1624"/>
    <s v="6"/>
    <n v="10"/>
    <n v="10"/>
    <x v="1843"/>
    <d v="2019-08-07T00:00:00"/>
    <n v="1"/>
    <n v="1"/>
    <m/>
  </r>
  <r>
    <x v="53"/>
    <x v="2987"/>
    <s v="19956-1"/>
    <n v="50"/>
    <n v="50"/>
    <x v="1844"/>
    <d v="2019-08-08T00:00:00"/>
    <n v="1"/>
    <n v="1"/>
    <m/>
  </r>
  <r>
    <x v="49"/>
    <x v="389"/>
    <s v="19858-3"/>
    <n v="3"/>
    <n v="3"/>
    <x v="1844"/>
    <d v="2019-08-09T00:00:00"/>
    <n v="1"/>
    <n v="1"/>
    <s v="WAITED FOR CUSTOMER SUPPLY FUSE "/>
  </r>
  <r>
    <x v="104"/>
    <x v="614"/>
    <s v="19905-1"/>
    <n v="50"/>
    <n v="50"/>
    <x v="1844"/>
    <d v="2019-08-08T00:00:00"/>
    <n v="1"/>
    <n v="1"/>
    <m/>
  </r>
  <r>
    <x v="230"/>
    <x v="766"/>
    <s v="19904-1"/>
    <n v="50"/>
    <n v="50"/>
    <x v="1844"/>
    <d v="2019-08-08T00:00:00"/>
    <n v="1"/>
    <n v="1"/>
    <m/>
  </r>
  <r>
    <x v="15"/>
    <x v="1320"/>
    <s v="19978-1"/>
    <n v="5"/>
    <n v="5"/>
    <x v="1845"/>
    <d v="2019-08-08T00:00:00"/>
    <n v="1"/>
    <n v="1"/>
    <m/>
  </r>
  <r>
    <x v="804"/>
    <x v="3012"/>
    <s v="19976-1"/>
    <n v="26"/>
    <n v="25"/>
    <x v="1845"/>
    <d v="2019-08-08T00:00:00"/>
    <n v="1"/>
    <n v="1"/>
    <s v="8245L ASSY"/>
  </r>
  <r>
    <x v="8"/>
    <x v="2025"/>
    <s v="19917-1"/>
    <n v="25"/>
    <n v="25"/>
    <x v="1845"/>
    <d v="2019-08-09T00:00:00"/>
    <n v="1"/>
    <n v="1"/>
    <m/>
  </r>
  <r>
    <x v="747"/>
    <x v="3073"/>
    <s v="19631-6"/>
    <n v="10"/>
    <n v="10"/>
    <x v="1845"/>
    <d v="2019-08-09T00:00:00"/>
    <n v="1"/>
    <n v="1"/>
    <m/>
  </r>
  <r>
    <x v="15"/>
    <x v="562"/>
    <s v="19822-1"/>
    <n v="25"/>
    <n v="25"/>
    <x v="1845"/>
    <d v="2019-08-08T00:00:00"/>
    <n v="1"/>
    <n v="1"/>
    <m/>
  </r>
  <r>
    <x v="804"/>
    <x v="3076"/>
    <s v="19949-3"/>
    <n v="6"/>
    <n v="6"/>
    <x v="1846"/>
    <d v="2019-08-09T00:00:00"/>
    <n v="1"/>
    <n v="1"/>
    <m/>
  </r>
  <r>
    <x v="804"/>
    <x v="3077"/>
    <s v="19950-3"/>
    <n v="10"/>
    <n v="10"/>
    <x v="1846"/>
    <d v="2019-08-09T00:00:00"/>
    <n v="1"/>
    <n v="1"/>
    <m/>
  </r>
  <r>
    <x v="747"/>
    <x v="2900"/>
    <s v="19823-2"/>
    <n v="50"/>
    <n v="25"/>
    <x v="1846"/>
    <d v="2019-08-09T00:00:00"/>
    <n v="1"/>
    <n v="1"/>
    <s v="Delay was due to customer and part issue with something they supply"/>
  </r>
  <r>
    <x v="819"/>
    <x v="2936"/>
    <s v="19819-3"/>
    <n v="100"/>
    <n v="25"/>
    <x v="1846"/>
    <d v="2019-07-29T00:00:00"/>
    <n v="1"/>
    <n v="1"/>
    <s v="Issued several ECOs that prolonged the process"/>
  </r>
  <r>
    <x v="804"/>
    <x v="3106"/>
    <s v="19975-1"/>
    <n v="23"/>
    <n v="5"/>
    <x v="1846"/>
    <d v="2019-08-12T00:00:00"/>
    <n v="1"/>
    <n v="1"/>
    <m/>
  </r>
  <r>
    <x v="716"/>
    <x v="2872"/>
    <s v="19776-3"/>
    <n v="45"/>
    <n v="29"/>
    <x v="1846"/>
    <d v="2019-07-11T00:00:00"/>
    <n v="1"/>
    <n v="1"/>
    <s v="Late due to customer part shortage."/>
  </r>
  <r>
    <x v="191"/>
    <x v="2985"/>
    <s v="19874-2"/>
    <n v="100"/>
    <n v="100"/>
    <x v="1847"/>
    <d v="2019-08-12T00:00:00"/>
    <n v="1"/>
    <n v="1"/>
    <s v="Date not specified.  We held until they needed."/>
  </r>
  <r>
    <x v="90"/>
    <x v="229"/>
    <s v="19774-2"/>
    <n v="5000"/>
    <n v="5000"/>
    <x v="1847"/>
    <d v="2019-08-12T00:00:00"/>
    <n v="1"/>
    <n v="1"/>
    <m/>
  </r>
  <r>
    <x v="15"/>
    <x v="182"/>
    <s v="19835-1"/>
    <n v="5"/>
    <n v="5"/>
    <x v="1848"/>
    <d v="2019-08-13T00:00:00"/>
    <n v="1"/>
    <n v="1"/>
    <m/>
  </r>
  <r>
    <x v="804"/>
    <x v="3063"/>
    <s v="RW"/>
    <n v="23"/>
    <n v="18"/>
    <x v="1848"/>
    <d v="2019-08-13T00:00:00"/>
    <n v="1"/>
    <n v="1"/>
    <m/>
  </r>
  <r>
    <x v="254"/>
    <x v="206"/>
    <s v="19660-1"/>
    <n v="500"/>
    <n v="500"/>
    <x v="1848"/>
    <d v="2019-08-13T00:00:00"/>
    <n v="1"/>
    <n v="1"/>
    <m/>
  </r>
  <r>
    <x v="116"/>
    <x v="363"/>
    <s v="19919-1"/>
    <n v="100"/>
    <n v="100"/>
    <x v="1848"/>
    <d v="2019-08-13T00:00:00"/>
    <n v="1"/>
    <n v="1"/>
    <m/>
  </r>
  <r>
    <x v="63"/>
    <x v="214"/>
    <s v="19935-1"/>
    <n v="15000"/>
    <n v="11250"/>
    <x v="1848"/>
    <d v="2019-08-13T00:00:00"/>
    <n v="1"/>
    <n v="1"/>
    <m/>
  </r>
  <r>
    <x v="804"/>
    <x v="3061"/>
    <s v="19968-2"/>
    <n v="15"/>
    <n v="15"/>
    <x v="1848"/>
    <d v="2019-08-13T00:00:00"/>
    <n v="1"/>
    <n v="1"/>
    <m/>
  </r>
  <r>
    <x v="747"/>
    <x v="2900"/>
    <s v="19823-3"/>
    <n v="50"/>
    <n v="25"/>
    <x v="1848"/>
    <d v="2019-08-15T00:00:00"/>
    <n v="1"/>
    <n v="1"/>
    <m/>
  </r>
  <r>
    <x v="814"/>
    <x v="2487"/>
    <s v="RW"/>
    <n v="1"/>
    <n v="1"/>
    <x v="1848"/>
    <d v="2019-08-13T00:00:00"/>
    <n v="1"/>
    <n v="1"/>
    <s v="RMA 491"/>
  </r>
  <r>
    <x v="6"/>
    <x v="1164"/>
    <s v="19932-1"/>
    <n v="20"/>
    <n v="20"/>
    <x v="1849"/>
    <d v="2019-08-15T00:00:00"/>
    <n v="1"/>
    <n v="1"/>
    <m/>
  </r>
  <r>
    <x v="8"/>
    <x v="1156"/>
    <s v="19911-1"/>
    <n v="25"/>
    <n v="25"/>
    <x v="1849"/>
    <d v="2019-08-14T00:00:00"/>
    <n v="1"/>
    <n v="1"/>
    <m/>
  </r>
  <r>
    <x v="316"/>
    <x v="346"/>
    <s v="19914-1"/>
    <n v="100"/>
    <n v="100"/>
    <x v="1849"/>
    <d v="2019-08-16T00:00:00"/>
    <n v="1"/>
    <n v="1"/>
    <m/>
  </r>
  <r>
    <x v="775"/>
    <x v="2972"/>
    <s v="19869-3"/>
    <n v="6"/>
    <n v="6"/>
    <x v="1850"/>
    <d v="2019-08-27T00:00:00"/>
    <n v="1"/>
    <n v="1"/>
    <m/>
  </r>
  <r>
    <x v="53"/>
    <x v="2739"/>
    <s v="19894-3"/>
    <n v="50"/>
    <n v="50"/>
    <x v="1850"/>
    <d v="2019-08-15T00:00:00"/>
    <n v="1"/>
    <n v="1"/>
    <m/>
  </r>
  <r>
    <x v="494"/>
    <x v="3012"/>
    <s v="RW"/>
    <n v="19"/>
    <n v="19"/>
    <x v="1850"/>
    <d v="2019-08-18T00:00:00"/>
    <n v="1"/>
    <n v="1"/>
    <s v="7593+96+94+7395+55+94"/>
  </r>
  <r>
    <x v="716"/>
    <x v="3107"/>
    <s v="19819-2"/>
    <n v="4"/>
    <n v="4"/>
    <x v="1850"/>
    <d v="2019-08-15T00:00:00"/>
    <n v="1"/>
    <n v="1"/>
    <m/>
  </r>
  <r>
    <x v="15"/>
    <x v="57"/>
    <s v="19857-3"/>
    <n v="39"/>
    <n v="39"/>
    <x v="1850"/>
    <d v="2019-08-08T00:00:00"/>
    <n v="1"/>
    <n v="0"/>
    <s v="Test Fixture Problem / Cust Issue"/>
  </r>
  <r>
    <x v="53"/>
    <x v="2920"/>
    <s v="19898-3"/>
    <n v="50"/>
    <n v="50"/>
    <x v="1851"/>
    <d v="2019-08-19T00:00:00"/>
    <n v="1"/>
    <n v="1"/>
    <m/>
  </r>
  <r>
    <x v="18"/>
    <x v="712"/>
    <s v="19921-2"/>
    <n v="200"/>
    <n v="200"/>
    <x v="1851"/>
    <d v="2019-08-16T00:00:00"/>
    <n v="1"/>
    <n v="1"/>
    <m/>
  </r>
  <r>
    <x v="15"/>
    <x v="2564"/>
    <s v="19885-3"/>
    <n v="200"/>
    <n v="200"/>
    <x v="1851"/>
    <d v="2019-08-12T00:00:00"/>
    <n v="1"/>
    <n v="0"/>
    <s v="Test Fixture Problem / Cust Issue"/>
  </r>
  <r>
    <x v="820"/>
    <x v="3108"/>
    <s v="RMA499"/>
    <n v="2"/>
    <n v="2"/>
    <x v="1851"/>
    <d v="2019-08-20T00:00:00"/>
    <n v="1"/>
    <n v="1"/>
    <m/>
  </r>
  <r>
    <x v="95"/>
    <x v="3020"/>
    <s v="RMA494"/>
    <n v="1"/>
    <n v="1"/>
    <x v="1851"/>
    <d v="2019-08-20T00:00:00"/>
    <n v="1"/>
    <n v="1"/>
    <m/>
  </r>
  <r>
    <x v="191"/>
    <x v="2859"/>
    <s v="18901-11"/>
    <n v="150"/>
    <n v="150"/>
    <x v="1851"/>
    <d v="2019-08-31T00:00:00"/>
    <n v="1"/>
    <n v="1"/>
    <m/>
  </r>
  <r>
    <x v="772"/>
    <x v="1541"/>
    <s v="19889-3"/>
    <n v="250"/>
    <n v="250"/>
    <x v="1852"/>
    <d v="2019-08-19T00:00:00"/>
    <n v="1"/>
    <n v="1"/>
    <m/>
  </r>
  <r>
    <x v="772"/>
    <x v="1541"/>
    <s v="RW"/>
    <n v="15"/>
    <n v="15"/>
    <x v="1852"/>
    <d v="2019-08-31T00:00:00"/>
    <n v="1"/>
    <n v="1"/>
    <m/>
  </r>
  <r>
    <x v="63"/>
    <x v="214"/>
    <s v="19335-1"/>
    <n v="15000"/>
    <n v="3771"/>
    <x v="1852"/>
    <d v="2019-08-19T00:00:00"/>
    <n v="1"/>
    <n v="1"/>
    <m/>
  </r>
  <r>
    <x v="290"/>
    <x v="1419"/>
    <s v="19909-1"/>
    <n v="16000"/>
    <n v="16038"/>
    <x v="1852"/>
    <d v="2019-08-19T00:00:00"/>
    <n v="1"/>
    <n v="1"/>
    <m/>
  </r>
  <r>
    <x v="18"/>
    <x v="3109"/>
    <s v="19890-2"/>
    <n v="25"/>
    <n v="25"/>
    <x v="1852"/>
    <d v="2019-08-19T00:00:00"/>
    <n v="1"/>
    <n v="1"/>
    <m/>
  </r>
  <r>
    <x v="576"/>
    <x v="2952"/>
    <s v="19901-2"/>
    <n v="30"/>
    <n v="30"/>
    <x v="1853"/>
    <d v="2019-08-20T00:00:00"/>
    <n v="1"/>
    <n v="1"/>
    <m/>
  </r>
  <r>
    <x v="576"/>
    <x v="2699"/>
    <s v="5"/>
    <n v="50"/>
    <n v="50"/>
    <x v="1853"/>
    <d v="2019-08-20T00:00:00"/>
    <n v="1"/>
    <n v="1"/>
    <m/>
  </r>
  <r>
    <x v="576"/>
    <x v="2573"/>
    <s v="8"/>
    <n v="50"/>
    <n v="50"/>
    <x v="1853"/>
    <d v="2019-08-20T00:00:00"/>
    <n v="1"/>
    <n v="1"/>
    <m/>
  </r>
  <r>
    <x v="804"/>
    <x v="3064"/>
    <s v="19965-3"/>
    <n v="15"/>
    <n v="15"/>
    <x v="1853"/>
    <d v="2019-08-20T00:00:00"/>
    <n v="1"/>
    <n v="1"/>
    <m/>
  </r>
  <r>
    <x v="18"/>
    <x v="711"/>
    <s v="1925-4"/>
    <n v="675"/>
    <n v="675"/>
    <x v="1853"/>
    <d v="2019-08-21T00:00:00"/>
    <n v="1"/>
    <n v="1"/>
    <m/>
  </r>
  <r>
    <x v="90"/>
    <x v="2385"/>
    <s v="19758-2"/>
    <n v="135"/>
    <n v="135"/>
    <x v="1853"/>
    <d v="2019-08-20T00:00:00"/>
    <n v="1"/>
    <n v="1"/>
    <m/>
  </r>
  <r>
    <x v="53"/>
    <x v="215"/>
    <s v="19929-1"/>
    <n v="75"/>
    <n v="75"/>
    <x v="1853"/>
    <d v="2019-08-20T00:00:00"/>
    <n v="1"/>
    <n v="1"/>
    <m/>
  </r>
  <r>
    <x v="6"/>
    <x v="16"/>
    <s v="19927-1"/>
    <n v="20"/>
    <n v="20"/>
    <x v="1853"/>
    <d v="2019-08-20T00:00:00"/>
    <n v="1"/>
    <n v="1"/>
    <m/>
  </r>
  <r>
    <x v="804"/>
    <x v="3036"/>
    <s v="19951-3"/>
    <n v="19"/>
    <n v="14"/>
    <x v="1853"/>
    <d v="2019-08-20T00:00:00"/>
    <n v="1"/>
    <n v="1"/>
    <m/>
  </r>
  <r>
    <x v="487"/>
    <x v="2064"/>
    <s v="19931-1"/>
    <n v="100"/>
    <n v="100"/>
    <x v="1854"/>
    <d v="2019-08-22T00:00:00"/>
    <n v="1"/>
    <n v="1"/>
    <m/>
  </r>
  <r>
    <x v="90"/>
    <x v="1358"/>
    <s v="19782-3"/>
    <n v="480"/>
    <n v="480"/>
    <x v="1854"/>
    <d v="2019-08-21T00:00:00"/>
    <n v="1"/>
    <n v="1"/>
    <m/>
  </r>
  <r>
    <x v="90"/>
    <x v="970"/>
    <s v="19902-1"/>
    <n v="25"/>
    <n v="25"/>
    <x v="1854"/>
    <d v="2019-08-22T00:00:00"/>
    <n v="1"/>
    <n v="1"/>
    <m/>
  </r>
  <r>
    <x v="18"/>
    <x v="1548"/>
    <s v="19924-1"/>
    <n v="25"/>
    <n v="25"/>
    <x v="1854"/>
    <d v="2019-08-21T00:00:00"/>
    <n v="1"/>
    <n v="1"/>
    <m/>
  </r>
  <r>
    <x v="243"/>
    <x v="839"/>
    <s v="19948-1"/>
    <n v="1000"/>
    <n v="1000"/>
    <x v="1854"/>
    <d v="2019-08-22T00:00:00"/>
    <n v="1"/>
    <n v="1"/>
    <m/>
  </r>
  <r>
    <x v="804"/>
    <x v="3063"/>
    <s v="19964-3"/>
    <n v="15"/>
    <n v="15"/>
    <x v="1855"/>
    <d v="2019-08-22T00:00:00"/>
    <n v="1"/>
    <n v="1"/>
    <m/>
  </r>
  <r>
    <x v="775"/>
    <x v="3075"/>
    <s v="19865-3"/>
    <n v="500"/>
    <n v="500"/>
    <x v="1855"/>
    <d v="2019-08-22T00:00:00"/>
    <n v="1"/>
    <n v="1"/>
    <m/>
  </r>
  <r>
    <x v="775"/>
    <x v="2965"/>
    <s v="19845-3"/>
    <n v="70"/>
    <n v="70"/>
    <x v="1856"/>
    <d v="2019-08-23T00:00:00"/>
    <n v="1"/>
    <n v="1"/>
    <m/>
  </r>
  <r>
    <x v="53"/>
    <x v="2739"/>
    <s v="19999-1"/>
    <n v="50"/>
    <n v="50"/>
    <x v="1856"/>
    <d v="2019-08-23T00:00:00"/>
    <n v="1"/>
    <n v="1"/>
    <m/>
  </r>
  <r>
    <x v="15"/>
    <x v="858"/>
    <s v="19872-1"/>
    <n v="11"/>
    <n v="11"/>
    <x v="1857"/>
    <d v="2019-08-27T00:00:00"/>
    <n v="1"/>
    <n v="1"/>
    <m/>
  </r>
  <r>
    <x v="15"/>
    <x v="858"/>
    <m/>
    <n v="10"/>
    <n v="10"/>
    <x v="1857"/>
    <d v="2019-08-27T00:00:00"/>
    <n v="1"/>
    <n v="1"/>
    <m/>
  </r>
  <r>
    <x v="395"/>
    <x v="1762"/>
    <s v="19922-3"/>
    <n v="25"/>
    <n v="25"/>
    <x v="1857"/>
    <d v="2019-08-27T00:00:00"/>
    <n v="1"/>
    <n v="1"/>
    <m/>
  </r>
  <r>
    <x v="775"/>
    <x v="2965"/>
    <s v="19845-4"/>
    <n v="135"/>
    <n v="135"/>
    <x v="1857"/>
    <d v="2019-08-28T00:00:00"/>
    <n v="1"/>
    <n v="1"/>
    <m/>
  </r>
  <r>
    <x v="775"/>
    <x v="2936"/>
    <s v="19819-4"/>
    <n v="45"/>
    <n v="45"/>
    <x v="1857"/>
    <d v="2019-08-28T00:00:00"/>
    <n v="1"/>
    <n v="1"/>
    <m/>
  </r>
  <r>
    <x v="15"/>
    <x v="57"/>
    <s v="19908-1"/>
    <n v="28"/>
    <n v="28"/>
    <x v="1858"/>
    <d v="2019-08-27T00:00:00"/>
    <n v="1"/>
    <n v="1"/>
    <m/>
  </r>
  <r>
    <x v="552"/>
    <x v="235"/>
    <s v="19854-3"/>
    <n v="2500"/>
    <n v="2500"/>
    <x v="1859"/>
    <d v="2019-08-30T00:00:00"/>
    <n v="1"/>
    <n v="1"/>
    <m/>
  </r>
  <r>
    <x v="15"/>
    <x v="223"/>
    <s v="19953-1"/>
    <n v="5"/>
    <n v="5"/>
    <x v="1859"/>
    <d v="2019-08-30T00:00:00"/>
    <n v="1"/>
    <n v="1"/>
    <m/>
  </r>
  <r>
    <x v="697"/>
    <x v="2648"/>
    <s v="19986-1"/>
    <n v="3000"/>
    <n v="3000"/>
    <x v="1859"/>
    <d v="2019-09-02T00:00:00"/>
    <n v="1"/>
    <n v="1"/>
    <m/>
  </r>
  <r>
    <x v="775"/>
    <x v="2879"/>
    <s v="19734-4"/>
    <n v="15"/>
    <n v="15"/>
    <x v="1859"/>
    <d v="2019-08-29T00:00:00"/>
    <n v="1"/>
    <n v="1"/>
    <m/>
  </r>
  <r>
    <x v="4"/>
    <x v="46"/>
    <s v="19926-1"/>
    <n v="200"/>
    <n v="225"/>
    <x v="1859"/>
    <d v="2019-08-28T00:00:00"/>
    <n v="1"/>
    <n v="1"/>
    <m/>
  </r>
  <r>
    <x v="804"/>
    <x v="3090"/>
    <s v="19966-3"/>
    <n v="10"/>
    <n v="10"/>
    <x v="1859"/>
    <d v="2019-08-28T00:00:00"/>
    <n v="1"/>
    <n v="1"/>
    <m/>
  </r>
  <r>
    <x v="63"/>
    <x v="332"/>
    <s v="1961-1"/>
    <n v="5000"/>
    <n v="5015"/>
    <x v="1860"/>
    <d v="2019-09-02T00:00:00"/>
    <n v="1"/>
    <n v="1"/>
    <m/>
  </r>
  <r>
    <x v="63"/>
    <x v="171"/>
    <s v="19962-1"/>
    <n v="8015"/>
    <n v="8015"/>
    <x v="1860"/>
    <d v="2019-09-02T00:00:00"/>
    <n v="1"/>
    <n v="1"/>
    <m/>
  </r>
  <r>
    <x v="18"/>
    <x v="3110"/>
    <s v="19958-1"/>
    <n v="25"/>
    <n v="25"/>
    <x v="1860"/>
    <d v="2019-09-02T00:00:00"/>
    <n v="1"/>
    <n v="1"/>
    <m/>
  </r>
  <r>
    <x v="18"/>
    <x v="1473"/>
    <s v="19980-"/>
    <n v="100"/>
    <n v="100"/>
    <x v="1860"/>
    <d v="2019-09-02T00:00:00"/>
    <n v="1"/>
    <n v="1"/>
    <m/>
  </r>
  <r>
    <x v="587"/>
    <x v="1592"/>
    <s v="19973-1"/>
    <n v="10"/>
    <n v="10"/>
    <x v="1860"/>
    <d v="2019-09-04T00:00:00"/>
    <n v="1"/>
    <n v="1"/>
    <m/>
  </r>
  <r>
    <x v="15"/>
    <x v="182"/>
    <s v="19885-2"/>
    <n v="9"/>
    <n v="9"/>
    <x v="1860"/>
    <d v="2019-09-02T00:00:00"/>
    <n v="1"/>
    <n v="1"/>
    <m/>
  </r>
  <r>
    <x v="90"/>
    <x v="777"/>
    <s v="19790-1"/>
    <n v="20"/>
    <n v="20"/>
    <x v="1860"/>
    <d v="2019-09-02T00:00:00"/>
    <n v="1"/>
    <n v="1"/>
    <m/>
  </r>
  <r>
    <x v="169"/>
    <x v="476"/>
    <s v="19990-1"/>
    <n v="1050"/>
    <n v="1050"/>
    <x v="1860"/>
    <d v="2019-09-03T00:00:00"/>
    <n v="1"/>
    <n v="1"/>
    <m/>
  </r>
  <r>
    <x v="13"/>
    <x v="1610"/>
    <s v="19920-3)"/>
    <n v="25"/>
    <n v="25"/>
    <x v="1860"/>
    <d v="2019-08-29T00:00:00"/>
    <n v="1"/>
    <n v="1"/>
    <m/>
  </r>
  <r>
    <x v="800"/>
    <x v="3098"/>
    <s v="20007-3"/>
    <n v="3"/>
    <n v="3"/>
    <x v="1861"/>
    <d v="2019-09-05T00:00:00"/>
    <n v="1"/>
    <n v="1"/>
    <m/>
  </r>
  <r>
    <x v="139"/>
    <x v="2486"/>
    <s v="19939-1"/>
    <n v="10"/>
    <n v="10"/>
    <x v="1861"/>
    <d v="2019-09-11T00:00:00"/>
    <n v="1"/>
    <n v="1"/>
    <m/>
  </r>
  <r>
    <x v="291"/>
    <x v="2486"/>
    <s v="19868-3"/>
    <n v="100"/>
    <n v="100"/>
    <x v="1861"/>
    <d v="2019-09-03T00:00:00"/>
    <n v="1"/>
    <n v="1"/>
    <m/>
  </r>
  <r>
    <x v="804"/>
    <x v="3090"/>
    <s v="RW"/>
    <n v="17"/>
    <n v="17"/>
    <x v="1862"/>
    <d v="2019-09-13T00:00:00"/>
    <n v="1"/>
    <n v="1"/>
    <m/>
  </r>
  <r>
    <x v="821"/>
    <x v="901"/>
    <s v="19970-1"/>
    <n v="100"/>
    <n v="100"/>
    <x v="1862"/>
    <d v="2019-09-04T00:00:00"/>
    <n v="1"/>
    <n v="1"/>
    <s v="PAYMENT"/>
  </r>
  <r>
    <x v="747"/>
    <x v="3073"/>
    <s v="19631-6"/>
    <n v="50"/>
    <n v="15"/>
    <x v="1862"/>
    <d v="2019-09-10T00:00:00"/>
    <n v="1"/>
    <n v="1"/>
    <m/>
  </r>
  <r>
    <x v="747"/>
    <x v="2900"/>
    <s v="19823-3"/>
    <n v="50"/>
    <n v="25"/>
    <x v="1862"/>
    <d v="2019-09-10T00:00:00"/>
    <n v="1"/>
    <n v="1"/>
    <m/>
  </r>
  <r>
    <x v="487"/>
    <x v="2458"/>
    <s v="19931-2"/>
    <n v="25"/>
    <n v="25"/>
    <x v="1863"/>
    <d v="2019-09-06T00:00:00"/>
    <n v="1"/>
    <n v="1"/>
    <m/>
  </r>
  <r>
    <x v="15"/>
    <x v="562"/>
    <s v="19928-1"/>
    <n v="25"/>
    <n v="25"/>
    <x v="1863"/>
    <d v="2019-09-06T00:00:00"/>
    <n v="1"/>
    <n v="1"/>
    <m/>
  </r>
  <r>
    <x v="329"/>
    <x v="1217"/>
    <s v="19955-1"/>
    <n v="150"/>
    <n v="150"/>
    <x v="1863"/>
    <d v="2019-09-06T00:00:00"/>
    <n v="1"/>
    <n v="1"/>
    <m/>
  </r>
  <r>
    <x v="15"/>
    <x v="858"/>
    <s v="19916-1"/>
    <n v="19"/>
    <n v="19"/>
    <x v="1863"/>
    <d v="2019-09-06T00:00:00"/>
    <n v="1"/>
    <n v="1"/>
    <m/>
  </r>
  <r>
    <x v="325"/>
    <x v="3111"/>
    <s v="19995-1"/>
    <n v="5"/>
    <n v="5"/>
    <x v="1863"/>
    <d v="2019-09-05T00:00:00"/>
    <n v="1"/>
    <n v="1"/>
    <m/>
  </r>
  <r>
    <x v="18"/>
    <x v="240"/>
    <s v="19925-3"/>
    <n v="250"/>
    <n v="250"/>
    <x v="1863"/>
    <d v="2019-08-30T00:00:00"/>
    <n v="1"/>
    <n v="0"/>
    <s v="PCB LITTLE LATE+MORE WORK"/>
  </r>
  <r>
    <x v="772"/>
    <x v="2615"/>
    <s v="19947-3"/>
    <n v="100"/>
    <n v="100"/>
    <x v="1863"/>
    <d v="2019-09-05T00:00:00"/>
    <n v="1"/>
    <n v="1"/>
    <m/>
  </r>
  <r>
    <x v="804"/>
    <x v="3076"/>
    <s v="20025-3"/>
    <n v="10"/>
    <n v="10"/>
    <x v="1863"/>
    <d v="2019-09-05T00:00:00"/>
    <n v="1"/>
    <n v="1"/>
    <m/>
  </r>
  <r>
    <x v="804"/>
    <x v="3077"/>
    <s v="6"/>
    <n v="10"/>
    <n v="10"/>
    <x v="1864"/>
    <d v="2019-09-09T00:00:00"/>
    <n v="1"/>
    <n v="1"/>
    <m/>
  </r>
  <r>
    <x v="140"/>
    <x v="347"/>
    <s v="19969-2"/>
    <n v="500"/>
    <n v="500"/>
    <x v="1864"/>
    <d v="2019-09-06T00:00:00"/>
    <n v="1"/>
    <n v="1"/>
    <m/>
  </r>
  <r>
    <x v="25"/>
    <x v="287"/>
    <s v="RW"/>
    <n v="6"/>
    <n v="6"/>
    <x v="1864"/>
    <d v="2019-09-06T00:00:00"/>
    <n v="1"/>
    <n v="1"/>
    <s v="ONE WE CAN NOT FIX,ONE NO CHARGE"/>
  </r>
  <r>
    <x v="339"/>
    <x v="3012"/>
    <s v="20049-1"/>
    <n v="1"/>
    <n v="1"/>
    <x v="1864"/>
    <d v="2019-09-13T00:00:00"/>
    <n v="1"/>
    <n v="1"/>
    <m/>
  </r>
  <r>
    <x v="419"/>
    <x v="3112"/>
    <s v="19943-6"/>
    <n v="54"/>
    <n v="54"/>
    <x v="1864"/>
    <d v="2019-09-06T00:00:00"/>
    <n v="1"/>
    <n v="1"/>
    <m/>
  </r>
  <r>
    <x v="419"/>
    <x v="3113"/>
    <s v="19943-3"/>
    <n v="46"/>
    <n v="46"/>
    <x v="1864"/>
    <d v="2019-09-06T00:00:00"/>
    <n v="1"/>
    <n v="1"/>
    <m/>
  </r>
  <r>
    <x v="804"/>
    <x v="3054"/>
    <s v="19967-3"/>
    <n v="6"/>
    <n v="5"/>
    <x v="1864"/>
    <d v="2019-09-16T00:00:00"/>
    <n v="1"/>
    <n v="1"/>
    <m/>
  </r>
  <r>
    <x v="90"/>
    <x v="204"/>
    <s v="19856-1"/>
    <n v="50"/>
    <n v="50"/>
    <x v="1865"/>
    <d v="2019-09-10T00:00:00"/>
    <n v="1"/>
    <n v="1"/>
    <m/>
  </r>
  <r>
    <x v="63"/>
    <x v="3114"/>
    <s v="19891-1"/>
    <n v="10000"/>
    <n v="10084"/>
    <x v="1865"/>
    <d v="2019-09-09T00:00:00"/>
    <n v="1"/>
    <n v="1"/>
    <m/>
  </r>
  <r>
    <x v="576"/>
    <x v="2952"/>
    <s v="19944-5"/>
    <n v="30"/>
    <n v="30"/>
    <x v="1865"/>
    <d v="2019-09-10T00:00:00"/>
    <n v="1"/>
    <n v="1"/>
    <m/>
  </r>
  <r>
    <x v="576"/>
    <x v="2953"/>
    <s v="7"/>
    <n v="50"/>
    <n v="50"/>
    <x v="1865"/>
    <d v="2019-09-10T00:00:00"/>
    <n v="1"/>
    <n v="1"/>
    <m/>
  </r>
  <r>
    <x v="301"/>
    <x v="189"/>
    <s v="19993-1"/>
    <n v="5088"/>
    <n v="5088"/>
    <x v="1865"/>
    <d v="2019-09-10T00:00:00"/>
    <n v="1"/>
    <n v="1"/>
    <m/>
  </r>
  <r>
    <x v="301"/>
    <x v="190"/>
    <s v="2"/>
    <n v="5088"/>
    <n v="5088"/>
    <x v="1865"/>
    <d v="2019-09-10T00:00:00"/>
    <n v="1"/>
    <n v="1"/>
    <m/>
  </r>
  <r>
    <x v="286"/>
    <x v="2600"/>
    <s v="19896-1"/>
    <n v="25"/>
    <n v="25"/>
    <x v="1865"/>
    <d v="2019-09-10T00:00:00"/>
    <n v="1"/>
    <n v="1"/>
    <m/>
  </r>
  <r>
    <x v="15"/>
    <x v="33"/>
    <s v="19928-3"/>
    <n v="10"/>
    <n v="10"/>
    <x v="1865"/>
    <d v="2019-09-10T00:00:00"/>
    <n v="1"/>
    <n v="1"/>
    <m/>
  </r>
  <r>
    <x v="15"/>
    <x v="223"/>
    <s v="19974-1"/>
    <n v="5"/>
    <n v="5"/>
    <x v="1865"/>
    <d v="2019-09-10T00:00:00"/>
    <n v="1"/>
    <n v="1"/>
    <m/>
  </r>
  <r>
    <x v="804"/>
    <x v="3054"/>
    <s v="19967-3"/>
    <n v="6"/>
    <n v="1"/>
    <x v="1865"/>
    <d v="2019-09-16T00:00:00"/>
    <n v="1"/>
    <n v="1"/>
    <m/>
  </r>
  <r>
    <x v="219"/>
    <x v="371"/>
    <s v="120037-1"/>
    <n v="100"/>
    <n v="100"/>
    <x v="1865"/>
    <d v="2019-09-09T00:00:00"/>
    <n v="1"/>
    <n v="1"/>
    <m/>
  </r>
  <r>
    <x v="615"/>
    <x v="380"/>
    <s v="19930-3"/>
    <n v="100"/>
    <n v="100"/>
    <x v="1866"/>
    <d v="2019-09-12T00:00:00"/>
    <n v="1"/>
    <n v="1"/>
    <m/>
  </r>
  <r>
    <x v="699"/>
    <x v="2695"/>
    <s v="19987-1"/>
    <n v="10000"/>
    <n v="10000"/>
    <x v="1866"/>
    <d v="2019-09-11T00:00:00"/>
    <n v="1"/>
    <n v="1"/>
    <m/>
  </r>
  <r>
    <x v="822"/>
    <x v="2676"/>
    <s v="19946-3"/>
    <n v="20"/>
    <n v="20"/>
    <x v="1866"/>
    <d v="2019-09-11T00:00:00"/>
    <n v="1"/>
    <n v="1"/>
    <m/>
  </r>
  <r>
    <x v="339"/>
    <x v="3012"/>
    <s v="RW"/>
    <n v="1"/>
    <n v="1"/>
    <x v="1866"/>
    <d v="2019-09-19T00:00:00"/>
    <n v="1"/>
    <n v="1"/>
    <s v="REWORK "/>
  </r>
  <r>
    <x v="804"/>
    <x v="3061"/>
    <s v="20028-3"/>
    <n v="10"/>
    <n v="10"/>
    <x v="1866"/>
    <d v="2019-09-13T00:00:00"/>
    <n v="1"/>
    <n v="1"/>
    <m/>
  </r>
  <r>
    <x v="540"/>
    <x v="3115"/>
    <s v="20044-2"/>
    <n v="1"/>
    <n v="1"/>
    <x v="1866"/>
    <d v="2019-09-12T00:00:00"/>
    <n v="1"/>
    <n v="1"/>
    <m/>
  </r>
  <r>
    <x v="576"/>
    <x v="2688"/>
    <s v="19944-3"/>
    <n v="100"/>
    <n v="100"/>
    <x v="1867"/>
    <d v="2019-09-11T00:00:00"/>
    <n v="1"/>
    <n v="1"/>
    <m/>
  </r>
  <r>
    <x v="18"/>
    <x v="576"/>
    <s v="20003-1"/>
    <n v="25"/>
    <n v="25"/>
    <x v="1867"/>
    <d v="2019-09-18T00:00:00"/>
    <n v="1"/>
    <n v="1"/>
    <m/>
  </r>
  <r>
    <x v="18"/>
    <x v="1078"/>
    <s v="19997-1"/>
    <n v="50"/>
    <n v="50"/>
    <x v="1867"/>
    <d v="2019-09-12T00:00:00"/>
    <n v="1"/>
    <n v="1"/>
    <m/>
  </r>
  <r>
    <x v="18"/>
    <x v="708"/>
    <s v="19994-1"/>
    <n v="25"/>
    <n v="25"/>
    <x v="1867"/>
    <d v="2019-09-12T00:00:00"/>
    <n v="1"/>
    <n v="1"/>
    <m/>
  </r>
  <r>
    <x v="63"/>
    <x v="565"/>
    <s v="20005-1"/>
    <n v="1000"/>
    <n v="10000"/>
    <x v="1867"/>
    <d v="2019-09-12T00:00:00"/>
    <n v="1"/>
    <n v="1"/>
    <m/>
  </r>
  <r>
    <x v="344"/>
    <x v="2276"/>
    <s v="19942-3"/>
    <n v="100"/>
    <n v="100"/>
    <x v="1867"/>
    <d v="2019-09-12T00:00:00"/>
    <n v="1"/>
    <n v="1"/>
    <m/>
  </r>
  <r>
    <x v="823"/>
    <x v="2846"/>
    <s v="19981-3"/>
    <n v="100"/>
    <n v="100"/>
    <x v="1867"/>
    <d v="2019-09-12T00:00:00"/>
    <n v="1"/>
    <n v="1"/>
    <m/>
  </r>
  <r>
    <x v="13"/>
    <x v="209"/>
    <s v="19983-1"/>
    <n v="150"/>
    <n v="150"/>
    <x v="1868"/>
    <d v="2019-09-13T00:00:00"/>
    <n v="1"/>
    <n v="1"/>
    <m/>
  </r>
  <r>
    <x v="90"/>
    <x v="366"/>
    <s v="19893-2"/>
    <n v="100"/>
    <n v="100"/>
    <x v="1868"/>
    <d v="2019-09-13T00:00:00"/>
    <n v="1"/>
    <n v="1"/>
    <m/>
  </r>
  <r>
    <x v="90"/>
    <x v="777"/>
    <s v="19959-1"/>
    <n v="30"/>
    <n v="30"/>
    <x v="1868"/>
    <d v="2019-09-13T00:00:00"/>
    <n v="1"/>
    <n v="1"/>
    <m/>
  </r>
  <r>
    <x v="187"/>
    <x v="857"/>
    <s v="19941-1"/>
    <n v="250"/>
    <n v="250"/>
    <x v="1868"/>
    <d v="2019-09-16T00:00:00"/>
    <n v="1"/>
    <n v="1"/>
    <m/>
  </r>
  <r>
    <x v="53"/>
    <x v="2987"/>
    <s v="19957-3"/>
    <n v="50"/>
    <n v="50"/>
    <x v="1869"/>
    <d v="2019-09-20T00:00:00"/>
    <n v="1"/>
    <n v="1"/>
    <s v="KANBAN"/>
  </r>
  <r>
    <x v="15"/>
    <x v="57"/>
    <s v="19953-2"/>
    <n v="37"/>
    <n v="37"/>
    <x v="1870"/>
    <d v="2019-09-19T00:00:00"/>
    <n v="1"/>
    <n v="1"/>
    <m/>
  </r>
  <r>
    <x v="15"/>
    <x v="57"/>
    <s v="19982-2"/>
    <n v="34"/>
    <n v="34"/>
    <x v="1870"/>
    <d v="2019-09-16T00:00:00"/>
    <n v="1"/>
    <n v="1"/>
    <m/>
  </r>
  <r>
    <x v="15"/>
    <x v="57"/>
    <s v="19916-2"/>
    <n v="28"/>
    <n v="28"/>
    <x v="1870"/>
    <d v="2019-09-16T00:00:00"/>
    <n v="1"/>
    <n v="1"/>
    <m/>
  </r>
  <r>
    <x v="15"/>
    <x v="435"/>
    <s v="19916-3"/>
    <n v="10"/>
    <n v="10"/>
    <x v="1870"/>
    <d v="2019-09-16T00:00:00"/>
    <n v="1"/>
    <n v="1"/>
    <m/>
  </r>
  <r>
    <x v="576"/>
    <x v="2372"/>
    <s v="19963-3"/>
    <n v="25"/>
    <n v="25"/>
    <x v="1870"/>
    <d v="2019-09-16T00:00:00"/>
    <n v="1"/>
    <n v="1"/>
    <m/>
  </r>
  <r>
    <x v="576"/>
    <x v="2953"/>
    <s v="19992-2"/>
    <n v="70"/>
    <n v="70"/>
    <x v="1870"/>
    <d v="2019-09-16T00:00:00"/>
    <n v="1"/>
    <n v="1"/>
    <m/>
  </r>
  <r>
    <x v="576"/>
    <x v="2448"/>
    <s v="5"/>
    <n v="50"/>
    <n v="50"/>
    <x v="1870"/>
    <d v="2019-09-16T00:00:00"/>
    <n v="1"/>
    <n v="1"/>
    <m/>
  </r>
  <r>
    <x v="551"/>
    <x v="2443"/>
    <s v="8"/>
    <n v="100"/>
    <n v="100"/>
    <x v="1870"/>
    <d v="2019-09-16T00:00:00"/>
    <n v="1"/>
    <n v="1"/>
    <m/>
  </r>
  <r>
    <x v="576"/>
    <x v="2952"/>
    <s v="10"/>
    <n v="70"/>
    <n v="40"/>
    <x v="1870"/>
    <d v="2019-09-16T00:00:00"/>
    <n v="1"/>
    <n v="1"/>
    <m/>
  </r>
  <r>
    <x v="576"/>
    <x v="2950"/>
    <s v="12"/>
    <n v="70"/>
    <n v="70"/>
    <x v="1870"/>
    <d v="2019-09-16T00:00:00"/>
    <n v="1"/>
    <n v="1"/>
    <m/>
  </r>
  <r>
    <x v="576"/>
    <x v="2951"/>
    <s v="14"/>
    <n v="70"/>
    <n v="70"/>
    <x v="1870"/>
    <d v="2019-09-16T00:00:00"/>
    <n v="1"/>
    <n v="1"/>
    <m/>
  </r>
  <r>
    <x v="191"/>
    <x v="2898"/>
    <s v="19874-3"/>
    <n v="100"/>
    <n v="100"/>
    <x v="1870"/>
    <d v="2019-09-20T00:00:00"/>
    <n v="1"/>
    <n v="1"/>
    <m/>
  </r>
  <r>
    <x v="95"/>
    <x v="1981"/>
    <s v="19954-3"/>
    <n v="35"/>
    <n v="35"/>
    <x v="1870"/>
    <d v="2019-09-16T00:00:00"/>
    <n v="1"/>
    <n v="1"/>
    <m/>
  </r>
  <r>
    <x v="6"/>
    <x v="730"/>
    <s v="20012-1"/>
    <n v="10"/>
    <n v="10"/>
    <x v="1871"/>
    <d v="2019-09-19T00:00:00"/>
    <n v="1"/>
    <n v="1"/>
    <m/>
  </r>
  <r>
    <x v="6"/>
    <x v="250"/>
    <s v="2"/>
    <n v="50"/>
    <n v="50"/>
    <x v="1871"/>
    <d v="2019-09-19T00:00:00"/>
    <n v="1"/>
    <n v="1"/>
    <m/>
  </r>
  <r>
    <x v="169"/>
    <x v="1304"/>
    <s v="20021-1"/>
    <n v="50"/>
    <n v="50"/>
    <x v="1871"/>
    <d v="2019-09-19T00:00:00"/>
    <n v="1"/>
    <n v="1"/>
    <m/>
  </r>
  <r>
    <x v="690"/>
    <x v="2533"/>
    <s v="19915-3"/>
    <n v="200"/>
    <n v="165"/>
    <x v="1871"/>
    <d v="2019-09-26T00:00:00"/>
    <n v="1"/>
    <n v="1"/>
    <m/>
  </r>
  <r>
    <x v="90"/>
    <x v="1358"/>
    <s v="19782-4"/>
    <n v="560"/>
    <n v="560"/>
    <x v="1872"/>
    <d v="2019-09-25T00:00:00"/>
    <n v="1"/>
    <n v="1"/>
    <m/>
  </r>
  <r>
    <x v="736"/>
    <x v="3116"/>
    <s v="RMA500B"/>
    <n v="1"/>
    <n v="1"/>
    <x v="1872"/>
    <d v="2019-09-20T00:00:00"/>
    <n v="1"/>
    <n v="1"/>
    <m/>
  </r>
  <r>
    <x v="736"/>
    <x v="3117"/>
    <s v="RMA500A"/>
    <n v="5"/>
    <n v="5"/>
    <x v="1872"/>
    <d v="2019-09-20T00:00:00"/>
    <n v="1"/>
    <n v="1"/>
    <m/>
  </r>
  <r>
    <x v="46"/>
    <x v="659"/>
    <s v="20019-1"/>
    <n v="20"/>
    <n v="20"/>
    <x v="1872"/>
    <d v="2019-09-20T00:00:00"/>
    <n v="1"/>
    <n v="1"/>
    <m/>
  </r>
  <r>
    <x v="47"/>
    <x v="1393"/>
    <s v="20004-1"/>
    <n v="20"/>
    <n v="20"/>
    <x v="1872"/>
    <d v="2019-09-20T00:00:00"/>
    <n v="1"/>
    <n v="1"/>
    <m/>
  </r>
  <r>
    <x v="13"/>
    <x v="547"/>
    <s v="20052-1"/>
    <n v="130"/>
    <n v="115"/>
    <x v="1872"/>
    <d v="2019-09-20T00:00:00"/>
    <n v="1"/>
    <n v="1"/>
    <m/>
  </r>
  <r>
    <x v="356"/>
    <x v="3118"/>
    <s v="PMRO000013"/>
    <n v="1"/>
    <n v="1"/>
    <x v="1872"/>
    <d v="2019-09-20T00:00:00"/>
    <n v="1"/>
    <n v="1"/>
    <m/>
  </r>
  <r>
    <x v="804"/>
    <x v="3064"/>
    <s v="20030-3"/>
    <n v="25"/>
    <n v="24"/>
    <x v="1872"/>
    <d v="2019-09-18T00:00:00"/>
    <n v="1"/>
    <n v="1"/>
    <m/>
  </r>
  <r>
    <x v="187"/>
    <x v="1241"/>
    <s v="19988-3"/>
    <n v="1000"/>
    <n v="1000"/>
    <x v="1873"/>
    <d v="2019-10-01T00:00:00"/>
    <n v="1"/>
    <n v="1"/>
    <m/>
  </r>
  <r>
    <x v="4"/>
    <x v="1003"/>
    <s v="20015-1"/>
    <n v="100"/>
    <n v="100"/>
    <x v="1873"/>
    <d v="2019-09-20T00:00:00"/>
    <n v="1"/>
    <n v="1"/>
    <m/>
  </r>
  <r>
    <x v="15"/>
    <x v="21"/>
    <s v="19982-1"/>
    <n v="10"/>
    <n v="10"/>
    <x v="1873"/>
    <d v="2019-09-24T00:00:00"/>
    <n v="1"/>
    <n v="1"/>
    <m/>
  </r>
  <r>
    <x v="15"/>
    <x v="3119"/>
    <s v="20051-1"/>
    <n v="10"/>
    <n v="10"/>
    <x v="1873"/>
    <d v="2019-09-20T00:00:00"/>
    <n v="1"/>
    <n v="1"/>
    <m/>
  </r>
  <r>
    <x v="804"/>
    <x v="3064"/>
    <s v="20030-3"/>
    <n v="26"/>
    <n v="1"/>
    <x v="1873"/>
    <d v="2019-09-20T00:00:00"/>
    <n v="1"/>
    <n v="1"/>
    <m/>
  </r>
  <r>
    <x v="804"/>
    <x v="3036"/>
    <s v="19951-3"/>
    <n v="19"/>
    <n v="5"/>
    <x v="1873"/>
    <d v="2019-09-20T00:00:00"/>
    <n v="1"/>
    <n v="1"/>
    <m/>
  </r>
  <r>
    <x v="677"/>
    <x v="350"/>
    <s v="20041-1"/>
    <n v="7"/>
    <n v="7"/>
    <x v="1874"/>
    <d v="2019-09-30T00:00:00"/>
    <n v="1"/>
    <n v="1"/>
    <m/>
  </r>
  <r>
    <x v="9"/>
    <x v="2729"/>
    <s v="19880-3"/>
    <n v="200"/>
    <n v="120"/>
    <x v="1874"/>
    <d v="2019-09-30T00:00:00"/>
    <n v="1"/>
    <n v="1"/>
    <m/>
  </r>
  <r>
    <x v="540"/>
    <x v="3115"/>
    <s v="20044-3"/>
    <n v="40"/>
    <n v="40"/>
    <x v="1874"/>
    <d v="2019-09-21T00:00:00"/>
    <n v="1"/>
    <n v="1"/>
    <m/>
  </r>
  <r>
    <x v="13"/>
    <x v="547"/>
    <s v="20052-1"/>
    <n v="130"/>
    <n v="15"/>
    <x v="1874"/>
    <d v="2019-09-24T00:00:00"/>
    <n v="1"/>
    <n v="1"/>
    <m/>
  </r>
  <r>
    <x v="804"/>
    <x v="3063"/>
    <s v="20029-3"/>
    <n v="25"/>
    <n v="21"/>
    <x v="1874"/>
    <d v="2019-09-20T00:00:00"/>
    <n v="1"/>
    <n v="1"/>
    <m/>
  </r>
  <r>
    <x v="18"/>
    <x v="1147"/>
    <s v="20018-1"/>
    <n v="25"/>
    <n v="25"/>
    <x v="1875"/>
    <d v="2019-09-23T00:00:00"/>
    <n v="1"/>
    <n v="1"/>
    <m/>
  </r>
  <r>
    <x v="100"/>
    <x v="750"/>
    <s v="20001-1"/>
    <n v="250"/>
    <n v="250"/>
    <x v="1875"/>
    <d v="2019-09-23T00:00:00"/>
    <n v="1"/>
    <n v="1"/>
    <m/>
  </r>
  <r>
    <x v="824"/>
    <x v="441"/>
    <s v="20023-1"/>
    <n v="20"/>
    <n v="20"/>
    <x v="1875"/>
    <d v="2019-09-23T00:00:00"/>
    <n v="1"/>
    <n v="1"/>
    <m/>
  </r>
  <r>
    <x v="116"/>
    <x v="308"/>
    <s v="20017-1"/>
    <n v="250"/>
    <n v="250"/>
    <x v="1875"/>
    <d v="2019-09-23T00:00:00"/>
    <n v="1"/>
    <n v="1"/>
    <m/>
  </r>
  <r>
    <x v="169"/>
    <x v="608"/>
    <s v="20022-1"/>
    <n v="224"/>
    <n v="224"/>
    <x v="1875"/>
    <d v="2019-09-23T00:00:00"/>
    <n v="1"/>
    <n v="1"/>
    <m/>
  </r>
  <r>
    <x v="169"/>
    <x v="2902"/>
    <s v="20022-2"/>
    <n v="50"/>
    <n v="50"/>
    <x v="1875"/>
    <d v="2019-09-23T00:00:00"/>
    <n v="1"/>
    <n v="1"/>
    <m/>
  </r>
  <r>
    <x v="804"/>
    <x v="3054"/>
    <s v="20026-3"/>
    <n v="10"/>
    <n v="10"/>
    <x v="1875"/>
    <d v="2019-09-23T00:00:00"/>
    <n v="1"/>
    <n v="1"/>
    <m/>
  </r>
  <r>
    <x v="804"/>
    <x v="3090"/>
    <s v="20027-3"/>
    <n v="12"/>
    <n v="12"/>
    <x v="1875"/>
    <d v="2019-09-23T00:00:00"/>
    <n v="1"/>
    <n v="1"/>
    <m/>
  </r>
  <r>
    <x v="747"/>
    <x v="3073"/>
    <s v="19631-7"/>
    <n v="50"/>
    <n v="49"/>
    <x v="1875"/>
    <d v="2019-07-19T00:00:00"/>
    <n v="1"/>
    <n v="0"/>
    <m/>
  </r>
  <r>
    <x v="70"/>
    <x v="895"/>
    <s v="20083"/>
    <n v="25"/>
    <n v="25"/>
    <x v="1876"/>
    <d v="2019-09-24T00:00:00"/>
    <n v="1"/>
    <n v="1"/>
    <m/>
  </r>
  <r>
    <x v="70"/>
    <x v="2619"/>
    <s v="2"/>
    <n v="25"/>
    <n v="25"/>
    <x v="1876"/>
    <d v="2019-09-24T00:00:00"/>
    <n v="1"/>
    <n v="1"/>
    <m/>
  </r>
  <r>
    <x v="819"/>
    <x v="3075"/>
    <s v="19866-1"/>
    <n v="500"/>
    <n v="500"/>
    <x v="1876"/>
    <d v="2019-09-24T00:00:00"/>
    <n v="1"/>
    <n v="1"/>
    <m/>
  </r>
  <r>
    <x v="819"/>
    <x v="2936"/>
    <s v="19819-5"/>
    <n v="15"/>
    <n v="15"/>
    <x v="1877"/>
    <d v="2019-09-26T00:00:00"/>
    <n v="1"/>
    <n v="1"/>
    <m/>
  </r>
  <r>
    <x v="819"/>
    <x v="2965"/>
    <s v="19845-5"/>
    <n v="45"/>
    <n v="45"/>
    <x v="1877"/>
    <d v="2019-09-26T00:00:00"/>
    <n v="1"/>
    <n v="1"/>
    <m/>
  </r>
  <r>
    <x v="615"/>
    <x v="547"/>
    <s v="20024-3"/>
    <n v="165"/>
    <n v="165"/>
    <x v="1877"/>
    <d v="2019-09-26T00:00:00"/>
    <n v="1"/>
    <n v="1"/>
    <m/>
  </r>
  <r>
    <x v="6"/>
    <x v="2371"/>
    <s v="20031-1"/>
    <n v="100"/>
    <n v="100"/>
    <x v="1877"/>
    <d v="2019-09-25T00:00:00"/>
    <n v="1"/>
    <n v="1"/>
    <m/>
  </r>
  <r>
    <x v="544"/>
    <x v="106"/>
    <s v="19991-3"/>
    <n v="25"/>
    <n v="25"/>
    <x v="1877"/>
    <d v="2019-09-27T00:00:00"/>
    <n v="1"/>
    <n v="1"/>
    <m/>
  </r>
  <r>
    <x v="15"/>
    <x v="562"/>
    <s v="20034-6"/>
    <n v="25"/>
    <n v="25"/>
    <x v="1878"/>
    <d v="2019-09-30T00:00:00"/>
    <n v="1"/>
    <n v="1"/>
    <m/>
  </r>
  <r>
    <x v="15"/>
    <x v="57"/>
    <s v="19996-1"/>
    <n v="25"/>
    <n v="25"/>
    <x v="1877"/>
    <d v="2019-09-26T00:00:00"/>
    <n v="1"/>
    <n v="1"/>
    <m/>
  </r>
  <r>
    <x v="15"/>
    <x v="57"/>
    <s v="20010-1"/>
    <n v="25"/>
    <n v="25"/>
    <x v="1877"/>
    <d v="2019-09-26T00:00:00"/>
    <n v="1"/>
    <n v="1"/>
    <m/>
  </r>
  <r>
    <x v="18"/>
    <x v="354"/>
    <s v="2003-1"/>
    <n v="30"/>
    <n v="30"/>
    <x v="1879"/>
    <d v="2019-09-27T00:00:00"/>
    <n v="1"/>
    <n v="1"/>
    <m/>
  </r>
  <r>
    <x v="100"/>
    <x v="2384"/>
    <s v="20020-1"/>
    <n v="500"/>
    <n v="500"/>
    <x v="1879"/>
    <d v="2019-09-27T00:00:00"/>
    <n v="1"/>
    <n v="1"/>
    <m/>
  </r>
  <r>
    <x v="15"/>
    <x v="57"/>
    <s v="20034-3"/>
    <n v="25"/>
    <n v="25"/>
    <x v="1878"/>
    <d v="2019-09-30T00:00:00"/>
    <n v="1"/>
    <n v="1"/>
    <m/>
  </r>
  <r>
    <x v="15"/>
    <x v="2888"/>
    <s v="19984-1"/>
    <n v="74"/>
    <n v="74"/>
    <x v="1878"/>
    <d v="2019-10-02T00:00:00"/>
    <n v="1"/>
    <n v="1"/>
    <m/>
  </r>
  <r>
    <x v="804"/>
    <x v="3036"/>
    <s v="20033-3"/>
    <n v="25"/>
    <n v="3"/>
    <x v="1878"/>
    <d v="2019-09-03T00:00:00"/>
    <n v="1"/>
    <n v="0"/>
    <m/>
  </r>
  <r>
    <x v="804"/>
    <x v="3036"/>
    <s v="20033-3"/>
    <n v="25"/>
    <n v="2"/>
    <x v="1880"/>
    <d v="2019-10-01T00:00:00"/>
    <n v="1"/>
    <n v="1"/>
    <m/>
  </r>
  <r>
    <x v="53"/>
    <x v="2739"/>
    <s v="20096-1"/>
    <n v="50"/>
    <n v="50"/>
    <x v="1880"/>
    <d v="2019-10-01T00:00:00"/>
    <n v="1"/>
    <n v="1"/>
    <m/>
  </r>
  <r>
    <x v="552"/>
    <x v="235"/>
    <s v="19854-4"/>
    <n v="2500"/>
    <n v="2500"/>
    <x v="1881"/>
    <d v="2019-10-03T00:00:00"/>
    <n v="1"/>
    <n v="1"/>
    <m/>
  </r>
  <r>
    <x v="15"/>
    <x v="556"/>
    <s v="19945-1"/>
    <n v="25"/>
    <n v="25"/>
    <x v="1881"/>
    <d v="2019-10-03T00:00:00"/>
    <n v="1"/>
    <n v="1"/>
    <m/>
  </r>
  <r>
    <x v="18"/>
    <x v="677"/>
    <s v="20047-1"/>
    <n v="100"/>
    <n v="100"/>
    <x v="1881"/>
    <d v="2019-10-03T00:00:00"/>
    <n v="1"/>
    <n v="1"/>
    <m/>
  </r>
  <r>
    <x v="4"/>
    <x v="1140"/>
    <s v="20035-1"/>
    <n v="50"/>
    <n v="56"/>
    <x v="1881"/>
    <d v="2019-10-03T00:00:00"/>
    <n v="1"/>
    <n v="1"/>
    <m/>
  </r>
  <r>
    <x v="53"/>
    <x v="928"/>
    <s v="20050-1"/>
    <n v="100"/>
    <n v="100"/>
    <x v="1881"/>
    <d v="2019-10-03T00:00:00"/>
    <n v="1"/>
    <n v="1"/>
    <m/>
  </r>
  <r>
    <x v="53"/>
    <x v="215"/>
    <s v="20056-1"/>
    <n v="75"/>
    <n v="75"/>
    <x v="1881"/>
    <d v="2019-10-03T00:00:00"/>
    <n v="1"/>
    <n v="1"/>
    <m/>
  </r>
  <r>
    <x v="820"/>
    <x v="2402"/>
    <s v="19936-1"/>
    <n v="10"/>
    <n v="10"/>
    <x v="1881"/>
    <d v="2019-10-03T00:00:00"/>
    <n v="1"/>
    <n v="1"/>
    <m/>
  </r>
  <r>
    <x v="169"/>
    <x v="1304"/>
    <s v="20057-1"/>
    <n v="50"/>
    <n v="50"/>
    <x v="1881"/>
    <d v="2019-10-03T00:00:00"/>
    <n v="1"/>
    <n v="1"/>
    <m/>
  </r>
  <r>
    <x v="13"/>
    <x v="2583"/>
    <s v="20016-2"/>
    <n v="50"/>
    <n v="50"/>
    <x v="1881"/>
    <d v="2019-10-03T00:00:00"/>
    <n v="1"/>
    <n v="1"/>
    <m/>
  </r>
  <r>
    <x v="47"/>
    <x v="1393"/>
    <s v="20059-1"/>
    <n v="25"/>
    <n v="25"/>
    <x v="1881"/>
    <d v="2019-10-03T00:00:00"/>
    <n v="1"/>
    <n v="1"/>
    <m/>
  </r>
  <r>
    <x v="15"/>
    <x v="562"/>
    <s v="19928-2"/>
    <n v="25"/>
    <n v="25"/>
    <x v="1881"/>
    <d v="2019-10-03T00:00:00"/>
    <n v="1"/>
    <n v="1"/>
    <m/>
  </r>
  <r>
    <x v="139"/>
    <x v="2486"/>
    <s v="20002-1"/>
    <n v="10"/>
    <n v="10"/>
    <x v="1882"/>
    <d v="2019-10-09T00:00:00"/>
    <n v="1"/>
    <n v="1"/>
    <m/>
  </r>
  <r>
    <x v="825"/>
    <x v="3120"/>
    <s v="20080-6"/>
    <n v="10"/>
    <n v="10"/>
    <x v="1883"/>
    <d v="2019-10-09T00:00:00"/>
    <n v="1"/>
    <n v="1"/>
    <m/>
  </r>
  <r>
    <x v="772"/>
    <x v="3121"/>
    <s v="RW"/>
    <n v="13"/>
    <n v="13"/>
    <x v="1883"/>
    <d v="2019-10-09T00:00:00"/>
    <n v="1"/>
    <n v="1"/>
    <m/>
  </r>
  <r>
    <x v="575"/>
    <x v="3122"/>
    <s v="RW"/>
    <n v="2"/>
    <n v="2"/>
    <x v="1883"/>
    <d v="2019-10-09T00:00:00"/>
    <n v="1"/>
    <n v="1"/>
    <m/>
  </r>
  <r>
    <x v="90"/>
    <x v="1358"/>
    <s v="19782-5"/>
    <n v="560"/>
    <n v="560"/>
    <x v="1883"/>
    <d v="2019-10-09T00:00:00"/>
    <n v="1"/>
    <n v="1"/>
    <m/>
  </r>
  <r>
    <x v="343"/>
    <x v="2981"/>
    <s v="20097-1"/>
    <n v="25"/>
    <n v="25"/>
    <x v="1884"/>
    <d v="2019-10-09T00:00:00"/>
    <n v="1"/>
    <n v="1"/>
    <m/>
  </r>
  <r>
    <x v="15"/>
    <x v="52"/>
    <s v="20014-1"/>
    <n v="5"/>
    <n v="5"/>
    <x v="1884"/>
    <d v="2019-10-08T00:00:00"/>
    <n v="1"/>
    <n v="1"/>
    <m/>
  </r>
  <r>
    <x v="15"/>
    <x v="52"/>
    <s v="19974-2"/>
    <n v="5"/>
    <n v="5"/>
    <x v="1884"/>
    <d v="2019-10-08T00:00:00"/>
    <n v="1"/>
    <n v="1"/>
    <m/>
  </r>
  <r>
    <x v="15"/>
    <x v="2564"/>
    <s v="20068-3"/>
    <n v="801"/>
    <n v="200"/>
    <x v="1884"/>
    <d v="2019-10-15T00:00:00"/>
    <n v="1"/>
    <n v="1"/>
    <s v="Made premium /pulled in for customer"/>
  </r>
  <r>
    <x v="18"/>
    <x v="1035"/>
    <s v="20065-1"/>
    <n v="500"/>
    <n v="500"/>
    <x v="1884"/>
    <d v="2019-10-08T00:00:00"/>
    <n v="1"/>
    <n v="1"/>
    <m/>
  </r>
  <r>
    <x v="826"/>
    <x v="1535"/>
    <s v="20060-1"/>
    <n v="50"/>
    <n v="50"/>
    <x v="1884"/>
    <d v="2019-10-08T00:00:00"/>
    <n v="1"/>
    <n v="1"/>
    <m/>
  </r>
  <r>
    <x v="356"/>
    <x v="1349"/>
    <s v="20058-1"/>
    <n v="19"/>
    <n v="19"/>
    <x v="1885"/>
    <d v="2019-10-08T00:00:00"/>
    <n v="1"/>
    <n v="1"/>
    <m/>
  </r>
  <r>
    <x v="804"/>
    <x v="3036"/>
    <s v="20033-3"/>
    <n v="25"/>
    <n v="5"/>
    <x v="1885"/>
    <d v="2019-10-10T00:00:00"/>
    <n v="1"/>
    <n v="1"/>
    <m/>
  </r>
  <r>
    <x v="827"/>
    <x v="2417"/>
    <s v="20089-1"/>
    <n v="100"/>
    <n v="100"/>
    <x v="1885"/>
    <d v="2019-10-10T00:00:00"/>
    <n v="1"/>
    <n v="1"/>
    <m/>
  </r>
  <r>
    <x v="827"/>
    <x v="3123"/>
    <s v="2"/>
    <n v="100"/>
    <n v="100"/>
    <x v="1885"/>
    <d v="2019-10-10T00:00:00"/>
    <n v="1"/>
    <n v="1"/>
    <m/>
  </r>
  <r>
    <x v="15"/>
    <x v="182"/>
    <s v="20034-2"/>
    <n v="9"/>
    <n v="9"/>
    <x v="1886"/>
    <d v="2019-10-11T00:00:00"/>
    <n v="1"/>
    <n v="1"/>
    <m/>
  </r>
  <r>
    <x v="18"/>
    <x v="86"/>
    <s v="20084-1"/>
    <n v="50"/>
    <n v="50"/>
    <x v="1886"/>
    <d v="2019-10-10T00:00:00"/>
    <n v="1"/>
    <n v="1"/>
    <m/>
  </r>
  <r>
    <x v="18"/>
    <x v="194"/>
    <s v="20071-1"/>
    <n v="50"/>
    <n v="50"/>
    <x v="1886"/>
    <d v="2019-10-11T00:00:00"/>
    <n v="1"/>
    <n v="1"/>
    <m/>
  </r>
  <r>
    <x v="18"/>
    <x v="2118"/>
    <s v="2"/>
    <n v="500"/>
    <n v="500"/>
    <x v="1886"/>
    <d v="2019-10-11T00:00:00"/>
    <n v="1"/>
    <n v="1"/>
    <m/>
  </r>
  <r>
    <x v="18"/>
    <x v="1715"/>
    <s v="3"/>
    <n v="600"/>
    <n v="600"/>
    <x v="1886"/>
    <d v="2019-10-11T00:00:00"/>
    <n v="1"/>
    <n v="1"/>
    <m/>
  </r>
  <r>
    <x v="18"/>
    <x v="1416"/>
    <s v="4"/>
    <n v="500"/>
    <n v="500"/>
    <x v="1886"/>
    <d v="2019-10-11T00:00:00"/>
    <n v="1"/>
    <n v="1"/>
    <m/>
  </r>
  <r>
    <x v="436"/>
    <x v="394"/>
    <s v="20055-1"/>
    <n v="5"/>
    <n v="5"/>
    <x v="1886"/>
    <d v="2019-10-14T00:00:00"/>
    <n v="1"/>
    <n v="1"/>
    <m/>
  </r>
  <r>
    <x v="622"/>
    <x v="1467"/>
    <s v="20067-1"/>
    <n v="10"/>
    <n v="10"/>
    <x v="1886"/>
    <d v="2019-10-14T00:00:00"/>
    <n v="1"/>
    <n v="1"/>
    <m/>
  </r>
  <r>
    <x v="622"/>
    <x v="2614"/>
    <s v="20066-1"/>
    <n v="37"/>
    <n v="37"/>
    <x v="1886"/>
    <d v="2019-10-14T00:00:00"/>
    <n v="1"/>
    <n v="1"/>
    <m/>
  </r>
  <r>
    <x v="772"/>
    <x v="1541"/>
    <s v="19899-5"/>
    <n v="250"/>
    <n v="250"/>
    <x v="1886"/>
    <d v="2019-10-11T00:00:00"/>
    <n v="1"/>
    <n v="1"/>
    <m/>
  </r>
  <r>
    <x v="819"/>
    <x v="2936"/>
    <s v="19247-3"/>
    <n v="108"/>
    <n v="6"/>
    <x v="1886"/>
    <d v="2018-12-03T00:00:00"/>
    <n v="1"/>
    <n v="0"/>
    <s v="TEST PROBLEM"/>
  </r>
  <r>
    <x v="15"/>
    <x v="2564"/>
    <s v="20068-3"/>
    <n v="801"/>
    <n v="601"/>
    <x v="1887"/>
    <d v="2019-10-15T00:00:00"/>
    <n v="1"/>
    <n v="1"/>
    <m/>
  </r>
  <r>
    <x v="18"/>
    <x v="712"/>
    <s v="20078-1"/>
    <n v="200"/>
    <n v="200"/>
    <x v="1887"/>
    <d v="2019-10-15T00:00:00"/>
    <n v="1"/>
    <n v="1"/>
    <m/>
  </r>
  <r>
    <x v="63"/>
    <x v="121"/>
    <s v="20102-1"/>
    <n v="15000"/>
    <n v="15030"/>
    <x v="1887"/>
    <d v="2019-10-15T00:00:00"/>
    <n v="1"/>
    <n v="1"/>
    <m/>
  </r>
  <r>
    <x v="90"/>
    <x v="2385"/>
    <s v="19758-3"/>
    <n v="145"/>
    <n v="145"/>
    <x v="1887"/>
    <d v="2019-10-15T00:00:00"/>
    <n v="1"/>
    <n v="1"/>
    <m/>
  </r>
  <r>
    <x v="286"/>
    <x v="2867"/>
    <s v="19892-3"/>
    <n v="200"/>
    <n v="200"/>
    <x v="1887"/>
    <d v="2019-10-15T00:00:00"/>
    <n v="1"/>
    <n v="1"/>
    <m/>
  </r>
  <r>
    <x v="216"/>
    <x v="719"/>
    <s v="20087-1"/>
    <n v="300"/>
    <n v="300"/>
    <x v="1887"/>
    <d v="2019-10-16T00:00:00"/>
    <n v="1"/>
    <n v="1"/>
    <m/>
  </r>
  <r>
    <x v="169"/>
    <x v="608"/>
    <s v="20063-1"/>
    <n v="230"/>
    <n v="230"/>
    <x v="1887"/>
    <d v="2019-10-14T00:00:00"/>
    <n v="1"/>
    <n v="1"/>
    <m/>
  </r>
  <r>
    <x v="551"/>
    <x v="2831"/>
    <s v="19803-1"/>
    <n v="100"/>
    <n v="100"/>
    <x v="1887"/>
    <d v="2019-10-14T00:00:00"/>
    <n v="1"/>
    <n v="1"/>
    <m/>
  </r>
  <r>
    <x v="15"/>
    <x v="2564"/>
    <s v="20074-1"/>
    <n v="200"/>
    <n v="200"/>
    <x v="1888"/>
    <d v="2019-10-22T00:00:00"/>
    <n v="1"/>
    <n v="1"/>
    <m/>
  </r>
  <r>
    <x v="825"/>
    <x v="3124"/>
    <s v="20080-3"/>
    <n v="10"/>
    <n v="10"/>
    <x v="1888"/>
    <d v="2019-10-16T00:00:00"/>
    <n v="1"/>
    <n v="1"/>
    <s v="LONG LEAD PARTS"/>
  </r>
  <r>
    <x v="343"/>
    <x v="1710"/>
    <s v="20098-1"/>
    <n v="50"/>
    <n v="50"/>
    <x v="1889"/>
    <d v="2019-10-18T00:00:00"/>
    <n v="1"/>
    <n v="1"/>
    <m/>
  </r>
  <r>
    <x v="95"/>
    <x v="2941"/>
    <s v="19843-4"/>
    <n v="50"/>
    <n v="50"/>
    <x v="1889"/>
    <d v="2019-10-18T00:00:00"/>
    <n v="1"/>
    <n v="1"/>
    <m/>
  </r>
  <r>
    <x v="804"/>
    <x v="3063"/>
    <s v="20029-3"/>
    <n v="25"/>
    <n v="3"/>
    <x v="1889"/>
    <d v="2019-10-18T00:00:00"/>
    <n v="1"/>
    <n v="1"/>
    <m/>
  </r>
  <r>
    <x v="15"/>
    <x v="556"/>
    <s v="20034-5"/>
    <n v="25"/>
    <n v="25"/>
    <x v="1890"/>
    <d v="2019-10-18T00:00:00"/>
    <n v="1"/>
    <n v="1"/>
    <m/>
  </r>
  <r>
    <x v="15"/>
    <x v="52"/>
    <s v="7"/>
    <n v="5"/>
    <n v="5"/>
    <x v="1891"/>
    <d v="2019-10-18T00:00:00"/>
    <n v="1"/>
    <n v="1"/>
    <m/>
  </r>
  <r>
    <x v="15"/>
    <x v="3069"/>
    <s v="20125-1"/>
    <n v="5"/>
    <n v="5"/>
    <x v="1891"/>
    <d v="2019-10-22T00:00:00"/>
    <n v="1"/>
    <n v="1"/>
    <s v="REWORK "/>
  </r>
  <r>
    <x v="15"/>
    <x v="3069"/>
    <s v="19977-1"/>
    <n v="22"/>
    <n v="22"/>
    <x v="1891"/>
    <d v="2019-10-22T00:00:00"/>
    <n v="1"/>
    <n v="1"/>
    <s v="REWORK "/>
  </r>
  <r>
    <x v="356"/>
    <x v="1396"/>
    <s v="20046-1"/>
    <n v="4"/>
    <n v="4"/>
    <x v="1892"/>
    <d v="2019-10-22T00:00:00"/>
    <n v="1"/>
    <n v="1"/>
    <m/>
  </r>
  <r>
    <x v="90"/>
    <x v="1358"/>
    <s v="20076-1"/>
    <n v="500"/>
    <n v="500"/>
    <x v="1892"/>
    <d v="2019-10-22T00:00:00"/>
    <n v="1"/>
    <n v="1"/>
    <m/>
  </r>
  <r>
    <x v="650"/>
    <x v="2399"/>
    <s v="20092-1"/>
    <n v="25"/>
    <n v="25"/>
    <x v="1892"/>
    <d v="2019-10-22T00:00:00"/>
    <n v="1"/>
    <n v="1"/>
    <m/>
  </r>
  <r>
    <x v="597"/>
    <x v="2259"/>
    <s v="20062-3"/>
    <n v="250"/>
    <n v="250"/>
    <x v="1892"/>
    <d v="2019-10-22T00:00:00"/>
    <n v="1"/>
    <n v="1"/>
    <m/>
  </r>
  <r>
    <x v="60"/>
    <x v="374"/>
    <s v="20086-1"/>
    <n v="500"/>
    <n v="500"/>
    <x v="1893"/>
    <d v="2019-10-23T00:00:00"/>
    <n v="1"/>
    <n v="1"/>
    <m/>
  </r>
  <r>
    <x v="551"/>
    <x v="2840"/>
    <s v="RW"/>
    <n v="3"/>
    <n v="3"/>
    <x v="1893"/>
    <d v="2019-10-24T00:00:00"/>
    <n v="1"/>
    <n v="1"/>
    <m/>
  </r>
  <r>
    <x v="551"/>
    <x v="2840"/>
    <s v="20124-1"/>
    <n v="150"/>
    <n v="150"/>
    <x v="1893"/>
    <d v="2019-10-24T00:00:00"/>
    <n v="1"/>
    <n v="1"/>
    <m/>
  </r>
  <r>
    <x v="804"/>
    <x v="3125"/>
    <s v="20108-3"/>
    <n v="6"/>
    <n v="6"/>
    <x v="1893"/>
    <d v="2019-10-14T00:00:00"/>
    <n v="0"/>
    <n v="1"/>
    <m/>
  </r>
  <r>
    <x v="18"/>
    <x v="1119"/>
    <s v="20101-1"/>
    <n v="25"/>
    <n v="25"/>
    <x v="1894"/>
    <d v="2019-10-24T00:00:00"/>
    <n v="1"/>
    <n v="1"/>
    <m/>
  </r>
  <r>
    <x v="15"/>
    <x v="2888"/>
    <s v="20045-1"/>
    <n v="5"/>
    <n v="5"/>
    <x v="1894"/>
    <d v="2019-10-24T00:00:00"/>
    <n v="1"/>
    <n v="1"/>
    <m/>
  </r>
  <r>
    <x v="775"/>
    <x v="3075"/>
    <s v="19866-2"/>
    <n v="500"/>
    <n v="500"/>
    <x v="1894"/>
    <d v="2019-10-23T00:00:00"/>
    <n v="1"/>
    <n v="1"/>
    <m/>
  </r>
  <r>
    <x v="90"/>
    <x v="229"/>
    <s v="19774-3"/>
    <n v="3000"/>
    <n v="3000"/>
    <x v="1894"/>
    <d v="2019-10-25T00:00:00"/>
    <n v="1"/>
    <n v="1"/>
    <m/>
  </r>
  <r>
    <x v="774"/>
    <x v="1823"/>
    <s v="20073-3"/>
    <n v="50"/>
    <n v="50"/>
    <x v="1894"/>
    <d v="2019-10-24T00:00:00"/>
    <n v="1"/>
    <n v="1"/>
    <m/>
  </r>
  <r>
    <x v="247"/>
    <x v="3126"/>
    <s v="20013-6"/>
    <n v="30"/>
    <n v="30"/>
    <x v="1895"/>
    <d v="2019-10-30T00:00:00"/>
    <n v="1"/>
    <n v="1"/>
    <m/>
  </r>
  <r>
    <x v="615"/>
    <x v="256"/>
    <s v="20091-3"/>
    <n v="200"/>
    <n v="200"/>
    <x v="1895"/>
    <d v="2019-10-25T00:00:00"/>
    <n v="1"/>
    <n v="1"/>
    <m/>
  </r>
  <r>
    <x v="13"/>
    <x v="547"/>
    <s v="20093-3"/>
    <n v="100"/>
    <n v="100"/>
    <x v="1895"/>
    <d v="2019-10-25T00:00:00"/>
    <n v="1"/>
    <n v="1"/>
    <m/>
  </r>
  <r>
    <x v="13"/>
    <x v="2917"/>
    <s v="20085-3"/>
    <n v="200"/>
    <n v="200"/>
    <x v="1895"/>
    <d v="2019-10-24T00:00:00"/>
    <n v="1"/>
    <n v="1"/>
    <m/>
  </r>
  <r>
    <x v="15"/>
    <x v="913"/>
    <s v="19972-3"/>
    <n v="34"/>
    <n v="34"/>
    <x v="1895"/>
    <d v="2019-10-01T00:00:00"/>
    <n v="1"/>
    <n v="1"/>
    <s v="LONG LEAD PARTS"/>
  </r>
  <r>
    <x v="15"/>
    <x v="913"/>
    <s v="19985-1"/>
    <n v="25"/>
    <n v="25"/>
    <x v="1896"/>
    <d v="2019-10-01T00:00:00"/>
    <n v="1"/>
    <n v="1"/>
    <s v="LONG LEAD PARTS"/>
  </r>
  <r>
    <x v="18"/>
    <x v="2080"/>
    <s v="20121-1"/>
    <n v="100"/>
    <n v="100"/>
    <x v="1897"/>
    <d v="2019-10-28T00:00:00"/>
    <n v="1"/>
    <n v="1"/>
    <m/>
  </r>
  <r>
    <x v="775"/>
    <x v="2965"/>
    <s v="19846-1"/>
    <n v="45"/>
    <n v="45"/>
    <x v="1897"/>
    <d v="2019-10-29T00:00:00"/>
    <n v="1"/>
    <n v="1"/>
    <m/>
  </r>
  <r>
    <x v="55"/>
    <x v="1439"/>
    <s v="20018-1"/>
    <n v="25"/>
    <n v="25"/>
    <x v="1897"/>
    <d v="2019-10-28T00:00:00"/>
    <n v="1"/>
    <n v="1"/>
    <m/>
  </r>
  <r>
    <x v="55"/>
    <x v="1404"/>
    <s v="2"/>
    <n v="50"/>
    <n v="50"/>
    <x v="1897"/>
    <d v="2019-10-28T00:00:00"/>
    <n v="1"/>
    <n v="1"/>
    <m/>
  </r>
  <r>
    <x v="7"/>
    <x v="352"/>
    <s v="20120-1"/>
    <n v="100"/>
    <n v="100"/>
    <x v="1897"/>
    <d v="2019-10-28T00:00:00"/>
    <n v="1"/>
    <n v="1"/>
    <m/>
  </r>
  <r>
    <x v="15"/>
    <x v="57"/>
    <s v="20034-4"/>
    <n v="27"/>
    <n v="27"/>
    <x v="1897"/>
    <d v="2019-10-28T00:00:00"/>
    <n v="1"/>
    <n v="1"/>
    <m/>
  </r>
  <r>
    <x v="15"/>
    <x v="182"/>
    <s v="20051-2"/>
    <n v="10"/>
    <n v="10"/>
    <x v="1897"/>
    <d v="2019-10-28T00:00:00"/>
    <n v="1"/>
    <n v="1"/>
    <m/>
  </r>
  <r>
    <x v="286"/>
    <x v="2600"/>
    <s v="20032-3"/>
    <n v="25"/>
    <n v="25"/>
    <x v="1897"/>
    <d v="2019-10-28T00:00:00"/>
    <n v="1"/>
    <n v="1"/>
    <m/>
  </r>
  <r>
    <x v="15"/>
    <x v="858"/>
    <s v="20034-1"/>
    <n v="26"/>
    <n v="26"/>
    <x v="1897"/>
    <d v="2019-10-28T00:00:00"/>
    <n v="1"/>
    <n v="1"/>
    <m/>
  </r>
  <r>
    <x v="47"/>
    <x v="2414"/>
    <s v="20082-1"/>
    <n v="31"/>
    <n v="31"/>
    <x v="1897"/>
    <d v="2019-10-16T00:00:00"/>
    <n v="1"/>
    <n v="0"/>
    <s v="CAME LATE"/>
  </r>
  <r>
    <x v="104"/>
    <x v="3127"/>
    <s v="20126-1"/>
    <n v="25"/>
    <n v="25"/>
    <x v="1898"/>
    <d v="2019-10-30T00:00:00"/>
    <n v="1"/>
    <n v="1"/>
    <m/>
  </r>
  <r>
    <x v="18"/>
    <x v="1686"/>
    <s v="20129-1"/>
    <n v="75"/>
    <n v="75"/>
    <x v="1898"/>
    <d v="2019-10-31T00:00:00"/>
    <n v="1"/>
    <n v="1"/>
    <m/>
  </r>
  <r>
    <x v="522"/>
    <x v="2818"/>
    <s v="20164-1"/>
    <n v="100"/>
    <n v="100"/>
    <x v="1898"/>
    <d v="2019-10-30T00:00:00"/>
    <n v="1"/>
    <n v="1"/>
    <m/>
  </r>
  <r>
    <x v="9"/>
    <x v="3128"/>
    <s v="RW"/>
    <n v="62"/>
    <n v="62"/>
    <x v="1898"/>
    <d v="2019-10-31T00:00:00"/>
    <n v="1"/>
    <n v="1"/>
    <s v="RW"/>
  </r>
  <r>
    <x v="825"/>
    <x v="3129"/>
    <s v="20094-3"/>
    <n v="5"/>
    <n v="5"/>
    <x v="1898"/>
    <d v="2019-10-30T00:00:00"/>
    <n v="1"/>
    <n v="1"/>
    <s v="LONG LEAD PARTS"/>
  </r>
  <r>
    <x v="90"/>
    <x v="368"/>
    <s v="19960-1"/>
    <n v="220"/>
    <n v="220"/>
    <x v="1898"/>
    <d v="2019-10-30T00:00:00"/>
    <n v="1"/>
    <n v="1"/>
    <m/>
  </r>
  <r>
    <x v="9"/>
    <x v="3130"/>
    <s v="20088-2"/>
    <n v="100"/>
    <n v="100"/>
    <x v="1898"/>
    <d v="2019-10-31T00:00:00"/>
    <n v="1"/>
    <n v="1"/>
    <m/>
  </r>
  <r>
    <x v="6"/>
    <x v="1005"/>
    <s v="20127-1"/>
    <n v="12"/>
    <n v="12"/>
    <x v="1898"/>
    <d v="2019-10-30T00:00:00"/>
    <n v="1"/>
    <n v="1"/>
    <m/>
  </r>
  <r>
    <x v="736"/>
    <x v="2689"/>
    <s v="19940-1"/>
    <n v="250"/>
    <n v="250"/>
    <x v="1898"/>
    <d v="2019-10-31T00:00:00"/>
    <n v="1"/>
    <n v="1"/>
    <m/>
  </r>
  <r>
    <x v="544"/>
    <x v="106"/>
    <s v="19991-4"/>
    <n v="25"/>
    <n v="25"/>
    <x v="1898"/>
    <d v="2019-10-30T00:00:00"/>
    <n v="1"/>
    <n v="1"/>
    <m/>
  </r>
  <r>
    <x v="359"/>
    <x v="3131"/>
    <s v="RW"/>
    <n v="100"/>
    <n v="100"/>
    <x v="1898"/>
    <d v="2019-10-31T00:00:00"/>
    <n v="1"/>
    <n v="1"/>
    <m/>
  </r>
  <r>
    <x v="395"/>
    <x v="3132"/>
    <s v="RW"/>
    <n v="5"/>
    <n v="5"/>
    <x v="1899"/>
    <d v="2019-10-31T00:00:00"/>
    <n v="1"/>
    <n v="1"/>
    <m/>
  </r>
  <r>
    <x v="775"/>
    <x v="3133"/>
    <s v="RW"/>
    <n v="6"/>
    <n v="6"/>
    <x v="1899"/>
    <d v="2019-10-31T00:00:00"/>
    <n v="1"/>
    <n v="1"/>
    <s v="CHANGE MOV "/>
  </r>
  <r>
    <x v="15"/>
    <x v="3069"/>
    <s v="RW"/>
    <n v="2"/>
    <n v="2"/>
    <x v="1899"/>
    <d v="2019-11-12T00:00:00"/>
    <n v="1"/>
    <n v="1"/>
    <m/>
  </r>
  <r>
    <x v="18"/>
    <x v="1035"/>
    <s v="20132-1"/>
    <n v="500"/>
    <n v="500"/>
    <x v="1899"/>
    <d v="2019-11-01T00:00:00"/>
    <n v="1"/>
    <n v="1"/>
    <m/>
  </r>
  <r>
    <x v="828"/>
    <x v="811"/>
    <s v="20131-1"/>
    <n v="6"/>
    <n v="6"/>
    <x v="1899"/>
    <d v="2019-11-01T00:00:00"/>
    <n v="1"/>
    <n v="1"/>
    <m/>
  </r>
  <r>
    <x v="736"/>
    <x v="2852"/>
    <s v="20128-1"/>
    <n v="15"/>
    <n v="15"/>
    <x v="1899"/>
    <d v="2019-11-01T00:00:00"/>
    <n v="1"/>
    <n v="1"/>
    <m/>
  </r>
  <r>
    <x v="15"/>
    <x v="52"/>
    <s v="20116-4"/>
    <n v="16"/>
    <n v="16"/>
    <x v="1900"/>
    <d v="2019-11-06T00:00:00"/>
    <n v="1"/>
    <n v="1"/>
    <m/>
  </r>
  <r>
    <x v="15"/>
    <x v="223"/>
    <s v="20116-1"/>
    <n v="5"/>
    <n v="5"/>
    <x v="1900"/>
    <d v="2019-11-06T00:00:00"/>
    <n v="1"/>
    <n v="1"/>
    <m/>
  </r>
  <r>
    <x v="736"/>
    <x v="2749"/>
    <s v="RW"/>
    <n v="2"/>
    <n v="2"/>
    <x v="1900"/>
    <d v="2019-11-06T00:00:00"/>
    <n v="1"/>
    <n v="1"/>
    <m/>
  </r>
  <r>
    <x v="225"/>
    <x v="752"/>
    <s v="20119-1"/>
    <n v="500"/>
    <n v="500"/>
    <x v="1900"/>
    <d v="2019-11-04T00:00:00"/>
    <n v="1"/>
    <n v="1"/>
    <m/>
  </r>
  <r>
    <x v="736"/>
    <x v="2585"/>
    <s v="20107-1"/>
    <n v="180"/>
    <n v="180"/>
    <x v="1900"/>
    <d v="2019-11-05T00:00:00"/>
    <n v="1"/>
    <n v="1"/>
    <m/>
  </r>
  <r>
    <x v="63"/>
    <x v="214"/>
    <s v="20130-1"/>
    <n v="12000"/>
    <n v="120060"/>
    <x v="1900"/>
    <d v="2019-11-05T00:00:00"/>
    <n v="1"/>
    <n v="1"/>
    <m/>
  </r>
  <r>
    <x v="615"/>
    <x v="263"/>
    <s v="20064-6"/>
    <n v="100"/>
    <n v="100"/>
    <x v="1900"/>
    <d v="2019-11-06T00:00:00"/>
    <n v="1"/>
    <n v="1"/>
    <m/>
  </r>
  <r>
    <x v="137"/>
    <x v="334"/>
    <s v="20138-2"/>
    <n v="50"/>
    <n v="50"/>
    <x v="1900"/>
    <d v="2019-11-06T00:00:00"/>
    <n v="1"/>
    <n v="1"/>
    <m/>
  </r>
  <r>
    <x v="804"/>
    <x v="3090"/>
    <s v="20177-1"/>
    <n v="34"/>
    <n v="34"/>
    <x v="1900"/>
    <d v="2019-11-06T00:00:00"/>
    <n v="1"/>
    <n v="1"/>
    <s v="REWORK "/>
  </r>
  <r>
    <x v="804"/>
    <x v="3054"/>
    <s v="20178-1"/>
    <n v="17"/>
    <n v="17"/>
    <x v="1900"/>
    <d v="2019-11-06T00:00:00"/>
    <n v="1"/>
    <n v="1"/>
    <s v="REWORK "/>
  </r>
  <r>
    <x v="169"/>
    <x v="828"/>
    <s v="20110-1"/>
    <n v="50"/>
    <n v="50"/>
    <x v="1901"/>
    <d v="2019-11-06T00:00:00"/>
    <n v="1"/>
    <n v="1"/>
    <m/>
  </r>
  <r>
    <x v="13"/>
    <x v="209"/>
    <s v="20103-3"/>
    <n v="150"/>
    <n v="150"/>
    <x v="1901"/>
    <d v="2019-11-01T00:00:00"/>
    <n v="1"/>
    <n v="0"/>
    <s v="PCB CAME LATE FROM GALAXY"/>
  </r>
  <r>
    <x v="775"/>
    <x v="3075"/>
    <s v="20181-1"/>
    <n v="10"/>
    <n v="10"/>
    <x v="1901"/>
    <d v="2019-11-05T00:00:00"/>
    <n v="1"/>
    <n v="1"/>
    <s v="UNPOTTED"/>
  </r>
  <r>
    <x v="23"/>
    <x v="784"/>
    <s v="20043-3"/>
    <n v="5"/>
    <n v="5"/>
    <x v="1901"/>
    <d v="2019-11-07T00:00:00"/>
    <n v="1"/>
    <n v="1"/>
    <s v="LONG LEAD PARTS"/>
  </r>
  <r>
    <x v="23"/>
    <x v="861"/>
    <s v="6"/>
    <n v="5"/>
    <n v="5"/>
    <x v="1901"/>
    <d v="2019-11-07T00:00:00"/>
    <n v="1"/>
    <n v="1"/>
    <s v="LONG LEAD PARTS"/>
  </r>
  <r>
    <x v="395"/>
    <x v="3134"/>
    <s v="RW"/>
    <n v="4"/>
    <n v="4"/>
    <x v="1902"/>
    <d v="2019-11-09T00:00:00"/>
    <n v="1"/>
    <n v="1"/>
    <s v="REWORK "/>
  </r>
  <r>
    <x v="15"/>
    <x v="2888"/>
    <s v="20112-3"/>
    <n v="124"/>
    <n v="124"/>
    <x v="1902"/>
    <d v="2019-11-06T00:00:00"/>
    <n v="1"/>
    <n v="1"/>
    <m/>
  </r>
  <r>
    <x v="90"/>
    <x v="777"/>
    <s v="19959-2"/>
    <n v="30"/>
    <n v="30"/>
    <x v="1903"/>
    <d v="2019-11-08T00:00:00"/>
    <n v="1"/>
    <n v="1"/>
    <m/>
  </r>
  <r>
    <x v="90"/>
    <x v="204"/>
    <s v="20000-1"/>
    <n v="50"/>
    <n v="50"/>
    <x v="1903"/>
    <d v="2019-11-08T00:00:00"/>
    <n v="1"/>
    <n v="1"/>
    <m/>
  </r>
  <r>
    <x v="53"/>
    <x v="2739"/>
    <s v="20179-1"/>
    <n v="50"/>
    <n v="50"/>
    <x v="1903"/>
    <d v="2019-11-08T00:00:00"/>
    <n v="1"/>
    <n v="1"/>
    <m/>
  </r>
  <r>
    <x v="53"/>
    <x v="2987"/>
    <s v="19957-3-1"/>
    <n v="50"/>
    <n v="50"/>
    <x v="1903"/>
    <d v="2019-11-08T00:00:00"/>
    <n v="1.375"/>
    <n v="1"/>
    <m/>
  </r>
  <r>
    <x v="629"/>
    <x v="600"/>
    <s v="20159-1"/>
    <n v="50"/>
    <n v="50"/>
    <x v="1903"/>
    <d v="2019-11-08T00:00:00"/>
    <n v="1"/>
    <n v="1"/>
    <m/>
  </r>
  <r>
    <x v="829"/>
    <x v="3135"/>
    <s v="20042-9"/>
    <n v="25"/>
    <n v="25"/>
    <x v="1903"/>
    <d v="2019-11-07T00:00:00"/>
    <n v="1"/>
    <n v="1"/>
    <m/>
  </r>
  <r>
    <x v="829"/>
    <x v="3136"/>
    <s v="20442-6"/>
    <n v="100"/>
    <n v="100"/>
    <x v="1903"/>
    <d v="2019-11-07T00:00:00"/>
    <n v="1"/>
    <n v="1"/>
    <m/>
  </r>
  <r>
    <x v="15"/>
    <x v="2564"/>
    <s v="20113-1"/>
    <n v="200"/>
    <n v="200"/>
    <x v="1903"/>
    <d v="2019-11-07T00:00:00"/>
    <n v="1"/>
    <n v="1"/>
    <m/>
  </r>
  <r>
    <x v="544"/>
    <x v="106"/>
    <s v="RW"/>
    <n v="17"/>
    <n v="17"/>
    <x v="1903"/>
    <d v="2019-11-08T00:00:00"/>
    <n v="1"/>
    <n v="1"/>
    <m/>
  </r>
  <r>
    <x v="804"/>
    <x v="3036"/>
    <s v="20157-3"/>
    <n v="40"/>
    <n v="20"/>
    <x v="1903"/>
    <d v="2019-11-08T00:00:00"/>
    <n v="1"/>
    <n v="1"/>
    <m/>
  </r>
  <r>
    <x v="804"/>
    <x v="3036"/>
    <s v="3"/>
    <n v="40"/>
    <n v="20"/>
    <x v="1903"/>
    <d v="2019-11-08T00:00:00"/>
    <n v="1"/>
    <n v="1"/>
    <m/>
  </r>
  <r>
    <x v="830"/>
    <x v="1245"/>
    <s v="20115-1"/>
    <n v="25"/>
    <n v="25"/>
    <x v="1904"/>
    <d v="2019-11-13T00:00:00"/>
    <n v="1"/>
    <n v="1"/>
    <m/>
  </r>
  <r>
    <x v="699"/>
    <x v="2592"/>
    <s v="20090-1"/>
    <n v="10000"/>
    <n v="10000"/>
    <x v="1904"/>
    <d v="2019-11-11T00:00:00"/>
    <n v="1"/>
    <n v="1"/>
    <m/>
  </r>
  <r>
    <x v="374"/>
    <x v="2794"/>
    <s v="20113-1"/>
    <n v="25"/>
    <n v="25"/>
    <x v="1904"/>
    <d v="2019-11-11T00:00:00"/>
    <n v="1"/>
    <n v="1"/>
    <m/>
  </r>
  <r>
    <x v="100"/>
    <x v="226"/>
    <s v="20139-1"/>
    <n v="100"/>
    <n v="100"/>
    <x v="1904"/>
    <d v="2019-11-11T00:00:00"/>
    <n v="1"/>
    <n v="1"/>
    <m/>
  </r>
  <r>
    <x v="117"/>
    <x v="275"/>
    <s v="20136-1"/>
    <n v="500"/>
    <n v="500"/>
    <x v="1904"/>
    <d v="2019-11-12T00:00:00"/>
    <n v="1"/>
    <n v="1"/>
    <m/>
  </r>
  <r>
    <x v="772"/>
    <x v="1541"/>
    <s v="19899-6"/>
    <n v="250"/>
    <n v="250"/>
    <x v="1905"/>
    <d v="2019-11-13T00:00:00"/>
    <n v="1"/>
    <n v="1"/>
    <m/>
  </r>
  <r>
    <x v="823"/>
    <x v="2495"/>
    <s v="20137-3"/>
    <n v="50"/>
    <n v="1"/>
    <x v="1905"/>
    <d v="2019-11-13T00:00:00"/>
    <n v="1"/>
    <n v="1"/>
    <s v="ONE FOR APPROVAL PARTS"/>
  </r>
  <r>
    <x v="804"/>
    <x v="3063"/>
    <s v="20158-3"/>
    <n v="12"/>
    <n v="12"/>
    <x v="1904"/>
    <d v="2019-11-13T00:00:00"/>
    <n v="1"/>
    <n v="1"/>
    <m/>
  </r>
  <r>
    <x v="804"/>
    <x v="3063"/>
    <s v="20165-3"/>
    <n v="28"/>
    <n v="8"/>
    <x v="1904"/>
    <d v="2019-11-13T00:00:00"/>
    <n v="1"/>
    <n v="1"/>
    <m/>
  </r>
  <r>
    <x v="804"/>
    <x v="3063"/>
    <s v="20165-3"/>
    <n v="28"/>
    <n v="20"/>
    <x v="1905"/>
    <d v="2019-11-13T00:00:00"/>
    <n v="1"/>
    <n v="1"/>
    <m/>
  </r>
  <r>
    <x v="139"/>
    <x v="2486"/>
    <s v="20114-1"/>
    <n v="10"/>
    <n v="10"/>
    <x v="1906"/>
    <d v="2019-11-15T00:00:00"/>
    <n v="1"/>
    <n v="1"/>
    <m/>
  </r>
  <r>
    <x v="551"/>
    <x v="2831"/>
    <s v="20100-3"/>
    <n v="100"/>
    <n v="100"/>
    <x v="1906"/>
    <d v="2019-11-14T00:00:00"/>
    <n v="1"/>
    <n v="1"/>
    <m/>
  </r>
  <r>
    <x v="658"/>
    <x v="307"/>
    <s v="20153-1"/>
    <n v="250"/>
    <n v="250"/>
    <x v="1906"/>
    <d v="2019-11-13T00:00:00"/>
    <n v="1"/>
    <n v="1"/>
    <m/>
  </r>
  <r>
    <x v="53"/>
    <x v="215"/>
    <s v="20149-1"/>
    <n v="75"/>
    <n v="75"/>
    <x v="1906"/>
    <d v="2019-11-13T00:00:00"/>
    <n v="1"/>
    <n v="1"/>
    <m/>
  </r>
  <r>
    <x v="90"/>
    <x v="777"/>
    <s v="20095-1"/>
    <n v="40"/>
    <n v="1"/>
    <x v="1906"/>
    <d v="2019-11-13T00:00:00"/>
    <n v="1"/>
    <n v="1"/>
    <m/>
  </r>
  <r>
    <x v="15"/>
    <x v="562"/>
    <s v="20116-2"/>
    <n v="50"/>
    <n v="50"/>
    <x v="1906"/>
    <d v="2019-11-13T00:00:00"/>
    <n v="1"/>
    <n v="1"/>
    <m/>
  </r>
  <r>
    <x v="13"/>
    <x v="2917"/>
    <s v="20190-1"/>
    <n v="200"/>
    <n v="3"/>
    <x v="1907"/>
    <d v="2019-11-16T00:00:00"/>
    <n v="1"/>
    <n v="1"/>
    <s v="sample"/>
  </r>
  <r>
    <x v="775"/>
    <x v="3075"/>
    <s v="19866-3"/>
    <n v="490"/>
    <n v="490"/>
    <x v="1907"/>
    <d v="2019-11-14T00:00:00"/>
    <n v="1"/>
    <n v="1"/>
    <m/>
  </r>
  <r>
    <x v="15"/>
    <x v="562"/>
    <s v="20116-3"/>
    <n v="25"/>
    <n v="25"/>
    <x v="1907"/>
    <d v="2019-11-14T00:00:00"/>
    <n v="1"/>
    <n v="1"/>
    <m/>
  </r>
  <r>
    <x v="540"/>
    <x v="3115"/>
    <s v="20044-3-4"/>
    <n v="96"/>
    <n v="96"/>
    <x v="1907"/>
    <d v="2019-11-20T00:00:00"/>
    <n v="1"/>
    <n v="1"/>
    <s v="PARTS CAME LATE"/>
  </r>
  <r>
    <x v="359"/>
    <x v="2166"/>
    <s v="20123-3"/>
    <n v="50"/>
    <n v="50"/>
    <x v="1907"/>
    <d v="2019-11-14T00:00:00"/>
    <n v="1"/>
    <n v="1"/>
    <m/>
  </r>
  <r>
    <x v="670"/>
    <x v="2488"/>
    <s v="20187-4"/>
    <n v="6"/>
    <n v="40.733333333333334"/>
    <x v="1908"/>
    <d v="2019-11-26T00:00:00"/>
    <n v="1"/>
    <n v="1"/>
    <m/>
  </r>
  <r>
    <x v="576"/>
    <x v="3039"/>
    <s v="20143-3"/>
    <n v="50"/>
    <n v="50"/>
    <x v="1908"/>
    <d v="2019-11-15T00:00:00"/>
    <n v="1"/>
    <n v="1"/>
    <m/>
  </r>
  <r>
    <x v="576"/>
    <x v="3038"/>
    <s v="6"/>
    <n v="50"/>
    <n v="50"/>
    <x v="1908"/>
    <d v="2019-11-15T00:00:00"/>
    <n v="1"/>
    <n v="1"/>
    <m/>
  </r>
  <r>
    <x v="356"/>
    <x v="2255"/>
    <s v="20142-2"/>
    <n v="4"/>
    <n v="4"/>
    <x v="1908"/>
    <d v="2019-11-16T00:00:00"/>
    <n v="1"/>
    <n v="1"/>
    <m/>
  </r>
  <r>
    <x v="831"/>
    <x v="3137"/>
    <s v="20167-1"/>
    <n v="4"/>
    <n v="4"/>
    <x v="1909"/>
    <d v="2019-11-19T00:00:00"/>
    <n v="1"/>
    <n v="1"/>
    <m/>
  </r>
  <r>
    <x v="225"/>
    <x v="752"/>
    <s v="20119-2"/>
    <n v="500"/>
    <n v="500"/>
    <x v="1909"/>
    <d v="2019-11-19T00:00:00"/>
    <n v="1"/>
    <n v="1"/>
    <m/>
  </r>
  <r>
    <x v="832"/>
    <x v="3138"/>
    <s v="20140-1"/>
    <n v="25"/>
    <n v="25"/>
    <x v="1909"/>
    <d v="2019-11-19T00:00:00"/>
    <n v="1"/>
    <n v="1"/>
    <m/>
  </r>
  <r>
    <x v="511"/>
    <x v="3139"/>
    <s v="20146-3"/>
    <n v="50"/>
    <n v="50"/>
    <x v="1909"/>
    <d v="2019-11-19T00:00:00"/>
    <n v="1"/>
    <n v="1"/>
    <m/>
  </r>
  <r>
    <x v="833"/>
    <x v="2901"/>
    <s v="20152-3"/>
    <n v="50"/>
    <n v="50"/>
    <x v="1909"/>
    <d v="2019-11-19T00:00:00"/>
    <n v="1"/>
    <n v="1"/>
    <m/>
  </r>
  <r>
    <x v="834"/>
    <x v="2904"/>
    <s v="20072-3"/>
    <n v="20"/>
    <n v="20"/>
    <x v="1909"/>
    <d v="2019-11-25T00:00:00"/>
    <n v="1"/>
    <n v="1"/>
    <m/>
  </r>
  <r>
    <x v="834"/>
    <x v="2903"/>
    <s v="6"/>
    <n v="20"/>
    <n v="20"/>
    <x v="1909"/>
    <d v="2019-11-25T00:00:00"/>
    <n v="1"/>
    <n v="1"/>
    <m/>
  </r>
  <r>
    <x v="313"/>
    <x v="326"/>
    <s v="20155-3"/>
    <n v="100"/>
    <n v="100"/>
    <x v="1909"/>
    <d v="2019-11-20T00:00:00"/>
    <n v="1"/>
    <n v="1"/>
    <m/>
  </r>
  <r>
    <x v="88"/>
    <x v="2509"/>
    <s v="8"/>
    <n v="70"/>
    <n v="70"/>
    <x v="1910"/>
    <d v="2019-11-22T00:00:00"/>
    <n v="1"/>
    <n v="1"/>
    <m/>
  </r>
  <r>
    <x v="88"/>
    <x v="2510"/>
    <s v="12"/>
    <n v="100"/>
    <n v="100"/>
    <x v="1910"/>
    <d v="2019-11-22T00:00:00"/>
    <n v="1"/>
    <n v="1"/>
    <m/>
  </r>
  <r>
    <x v="825"/>
    <x v="3140"/>
    <s v="20154-3"/>
    <n v="5"/>
    <n v="5"/>
    <x v="1910"/>
    <d v="2019-11-20T00:00:00"/>
    <n v="1"/>
    <n v="1"/>
    <s v="LONG LEAD PARTS"/>
  </r>
  <r>
    <x v="494"/>
    <x v="2161"/>
    <s v="20079-3"/>
    <n v="16"/>
    <n v="16"/>
    <x v="1911"/>
    <d v="2019-11-23T00:00:00"/>
    <n v="1"/>
    <n v="1"/>
    <m/>
  </r>
  <r>
    <x v="494"/>
    <x v="2160"/>
    <s v="6"/>
    <n v="28"/>
    <n v="28"/>
    <x v="1911"/>
    <d v="2019-11-23T00:00:00"/>
    <n v="1"/>
    <n v="1"/>
    <m/>
  </r>
  <r>
    <x v="18"/>
    <x v="711"/>
    <s v="20170-1"/>
    <n v="600"/>
    <n v="600"/>
    <x v="1911"/>
    <d v="2019-11-22T00:00:00"/>
    <n v="1"/>
    <n v="1"/>
    <m/>
  </r>
  <r>
    <x v="15"/>
    <x v="33"/>
    <s v="20135-2"/>
    <n v="10"/>
    <n v="10"/>
    <x v="1911"/>
    <d v="2019-11-22T00:00:00"/>
    <n v="1"/>
    <n v="1"/>
    <m/>
  </r>
  <r>
    <x v="15"/>
    <x v="21"/>
    <s v="20171-1"/>
    <n v="10"/>
    <n v="10"/>
    <x v="1911"/>
    <d v="2019-11-21T00:00:00"/>
    <n v="1"/>
    <n v="1"/>
    <m/>
  </r>
  <r>
    <x v="436"/>
    <x v="282"/>
    <s v="20173-1"/>
    <n v="50"/>
    <n v="50"/>
    <x v="1911"/>
    <d v="2019-11-22T00:00:00"/>
    <n v="1"/>
    <n v="1"/>
    <m/>
  </r>
  <r>
    <x v="191"/>
    <x v="2881"/>
    <s v="19900-2"/>
    <n v="150"/>
    <n v="150"/>
    <x v="1911"/>
    <d v="2019-11-30T00:00:00"/>
    <n v="1"/>
    <n v="1"/>
    <m/>
  </r>
  <r>
    <x v="88"/>
    <x v="2506"/>
    <s v="20040-12"/>
    <n v="150"/>
    <n v="135"/>
    <x v="1911"/>
    <d v="2019-11-22T00:00:00"/>
    <n v="1"/>
    <n v="1"/>
    <s v="LONG LEAD PARTS"/>
  </r>
  <r>
    <x v="551"/>
    <x v="3141"/>
    <s v="20151-3"/>
    <n v="10"/>
    <n v="10"/>
    <x v="1912"/>
    <d v="2019-11-22T00:00:00"/>
    <n v="1"/>
    <n v="1"/>
    <m/>
  </r>
  <r>
    <x v="15"/>
    <x v="858"/>
    <s v="20171-2"/>
    <n v="36"/>
    <n v="36"/>
    <x v="1913"/>
    <d v="2019-11-27T00:00:00"/>
    <n v="1"/>
    <n v="1"/>
    <m/>
  </r>
  <r>
    <x v="15"/>
    <x v="435"/>
    <s v="20135-1"/>
    <n v="14"/>
    <n v="14"/>
    <x v="1913"/>
    <d v="2019-11-25T00:00:00"/>
    <n v="1"/>
    <n v="1"/>
    <m/>
  </r>
  <r>
    <x v="187"/>
    <x v="857"/>
    <s v="20162-1"/>
    <n v="250"/>
    <n v="250"/>
    <x v="1913"/>
    <d v="2019-11-25T00:00:00"/>
    <n v="1"/>
    <n v="1"/>
    <m/>
  </r>
  <r>
    <x v="825"/>
    <x v="3124"/>
    <s v="20163-3"/>
    <n v="5"/>
    <n v="5"/>
    <x v="1913"/>
    <d v="2019-11-26T00:00:00"/>
    <n v="1"/>
    <n v="1"/>
    <m/>
  </r>
  <r>
    <x v="291"/>
    <x v="122"/>
    <s v="20134-3"/>
    <n v="50"/>
    <n v="50"/>
    <x v="1913"/>
    <d v="2019-11-26T00:00:00"/>
    <n v="1"/>
    <n v="1"/>
    <m/>
  </r>
  <r>
    <x v="343"/>
    <x v="2439"/>
    <s v="20176-1"/>
    <n v="50"/>
    <n v="50"/>
    <x v="1913"/>
    <d v="2019-11-27T00:00:00"/>
    <n v="1"/>
    <n v="1"/>
    <m/>
  </r>
  <r>
    <x v="775"/>
    <x v="2936"/>
    <s v="19819-6"/>
    <n v="15"/>
    <n v="15"/>
    <x v="1913"/>
    <d v="2019-11-25T00:00:00"/>
    <n v="1"/>
    <n v="1"/>
    <m/>
  </r>
  <r>
    <x v="775"/>
    <x v="2965"/>
    <s v="19846-2"/>
    <n v="45"/>
    <n v="45"/>
    <x v="1913"/>
    <d v="2019-11-25T00:00:00"/>
    <n v="1"/>
    <n v="1"/>
    <m/>
  </r>
  <r>
    <x v="6"/>
    <x v="555"/>
    <s v="20161-1"/>
    <n v="50"/>
    <n v="50"/>
    <x v="1913"/>
    <d v="2019-11-26T00:00:00"/>
    <n v="1"/>
    <n v="1"/>
    <m/>
  </r>
  <r>
    <x v="835"/>
    <x v="1453"/>
    <s v="20183-1"/>
    <n v="6"/>
    <n v="6"/>
    <x v="1913"/>
    <d v="2019-11-26T00:00:00"/>
    <n v="1"/>
    <n v="1"/>
    <m/>
  </r>
  <r>
    <x v="13"/>
    <x v="2917"/>
    <s v="20190-1"/>
    <n v="200"/>
    <n v="200"/>
    <x v="1913"/>
    <d v="2019-11-26T00:00:00"/>
    <n v="1"/>
    <n v="1"/>
    <s v="we send 3 assy for sample approval"/>
  </r>
  <r>
    <x v="88"/>
    <x v="2508"/>
    <s v="20145-3"/>
    <n v="120"/>
    <n v="120"/>
    <x v="1914"/>
    <d v="2019-11-27T00:00:00"/>
    <n v="1"/>
    <n v="1"/>
    <s v="CUSTOMER ASK TO CHANGE RESISTOR"/>
  </r>
  <r>
    <x v="13"/>
    <x v="2583"/>
    <s v="20104-4"/>
    <n v="100"/>
    <n v="100"/>
    <x v="1914"/>
    <d v="2019-11-28T00:00:00"/>
    <n v="1"/>
    <n v="1"/>
    <m/>
  </r>
  <r>
    <x v="13"/>
    <x v="209"/>
    <s v="20103-4"/>
    <n v="150"/>
    <n v="150"/>
    <x v="1914"/>
    <d v="2019-11-28T00:00:00"/>
    <n v="1"/>
    <n v="1"/>
    <m/>
  </r>
  <r>
    <x v="191"/>
    <x v="3142"/>
    <s v="20186-1"/>
    <n v="100"/>
    <n v="10"/>
    <x v="1914"/>
    <d v="2019-11-28T00:00:00"/>
    <n v="1"/>
    <n v="1"/>
    <m/>
  </r>
  <r>
    <x v="823"/>
    <x v="2495"/>
    <s v="20137-3"/>
    <n v="50"/>
    <n v="49"/>
    <x v="1914"/>
    <d v="2019-11-28T00:00:00"/>
    <n v="1"/>
    <n v="1"/>
    <s v="ONE PARTS NEED CUSTOMER APPROVAL"/>
  </r>
  <r>
    <x v="88"/>
    <x v="2506"/>
    <s v="20145-9"/>
    <n v="150"/>
    <n v="15"/>
    <x v="1915"/>
    <d v="2019-11-28T00:00:00"/>
    <n v="1"/>
    <n v="1"/>
    <m/>
  </r>
  <r>
    <x v="343"/>
    <x v="2456"/>
    <s v="20215-1"/>
    <n v="40"/>
    <n v="40"/>
    <x v="1915"/>
    <d v="2019-12-05T00:00:00"/>
    <n v="1"/>
    <n v="1"/>
    <m/>
  </r>
  <r>
    <x v="23"/>
    <x v="38"/>
    <s v="20054-3"/>
    <n v="5"/>
    <n v="5"/>
    <x v="1915"/>
    <d v="2019-11-29T00:00:00"/>
    <n v="1"/>
    <n v="1"/>
    <m/>
  </r>
  <r>
    <x v="544"/>
    <x v="106"/>
    <s v="19991-5"/>
    <n v="25"/>
    <n v="25"/>
    <x v="1915"/>
    <d v="2019-11-28T00:00:00"/>
    <n v="1"/>
    <n v="1"/>
    <m/>
  </r>
  <r>
    <x v="286"/>
    <x v="2600"/>
    <s v="20053-1"/>
    <n v="25"/>
    <n v="25"/>
    <x v="1916"/>
    <d v="2019-12-02T00:00:00"/>
    <n v="1"/>
    <n v="1"/>
    <m/>
  </r>
  <r>
    <x v="100"/>
    <x v="1641"/>
    <s v="20172-3"/>
    <n v="500"/>
    <n v="500"/>
    <x v="1916"/>
    <d v="2019-12-03T00:00:00"/>
    <n v="1"/>
    <n v="1"/>
    <m/>
  </r>
  <r>
    <x v="801"/>
    <x v="3027"/>
    <s v="20166-3"/>
    <n v="62"/>
    <n v="62"/>
    <x v="1917"/>
    <d v="2019-12-05T00:00:00"/>
    <n v="1"/>
    <n v="1"/>
    <m/>
  </r>
  <r>
    <x v="801"/>
    <x v="3028"/>
    <s v="6"/>
    <n v="50"/>
    <n v="50"/>
    <x v="1917"/>
    <d v="2019-12-05T00:00:00"/>
    <n v="1"/>
    <n v="1"/>
    <m/>
  </r>
  <r>
    <x v="90"/>
    <x v="204"/>
    <s v="20146-1"/>
    <n v="50"/>
    <n v="50"/>
    <x v="1917"/>
    <d v="2019-12-13T00:00:00"/>
    <n v="1"/>
    <n v="1"/>
    <m/>
  </r>
  <r>
    <x v="8"/>
    <x v="1630"/>
    <s v="20185-1"/>
    <n v="150"/>
    <n v="150"/>
    <x v="1917"/>
    <d v="2019-12-04T00:00:00"/>
    <n v="1"/>
    <n v="1"/>
    <m/>
  </r>
  <r>
    <x v="8"/>
    <x v="138"/>
    <s v="2"/>
    <n v="150"/>
    <n v="150"/>
    <x v="1917"/>
    <d v="2019-12-04T00:00:00"/>
    <n v="1"/>
    <n v="1"/>
    <m/>
  </r>
  <r>
    <x v="7"/>
    <x v="143"/>
    <s v="20156-1"/>
    <n v="500"/>
    <n v="525"/>
    <x v="1918"/>
    <d v="2019-12-04T00:00:00"/>
    <n v="1"/>
    <n v="1"/>
    <m/>
  </r>
  <r>
    <x v="576"/>
    <x v="2688"/>
    <s v="20225-1"/>
    <n v="92"/>
    <n v="92"/>
    <x v="1918"/>
    <d v="2019-12-12T00:00:00"/>
    <n v="1"/>
    <n v="1"/>
    <s v="REWORK "/>
  </r>
  <r>
    <x v="88"/>
    <x v="3007"/>
    <s v="202019-3"/>
    <n v="100"/>
    <n v="100"/>
    <x v="1919"/>
    <d v="2019-12-06T00:00:00"/>
    <n v="1"/>
    <n v="1"/>
    <m/>
  </r>
  <r>
    <x v="430"/>
    <x v="2909"/>
    <s v="20206-3"/>
    <n v="20"/>
    <n v="20"/>
    <x v="1919"/>
    <d v="2019-12-10T00:00:00"/>
    <n v="1"/>
    <n v="1"/>
    <m/>
  </r>
  <r>
    <x v="191"/>
    <x v="3142"/>
    <s v="20186-1"/>
    <n v="100"/>
    <n v="15"/>
    <x v="1919"/>
    <d v="2019-12-10T00:00:00"/>
    <n v="1"/>
    <n v="1"/>
    <m/>
  </r>
  <r>
    <x v="8"/>
    <x v="658"/>
    <s v="20199-1"/>
    <n v="100"/>
    <n v="100"/>
    <x v="1920"/>
    <d v="2019-12-10T00:00:00"/>
    <n v="1"/>
    <n v="1"/>
    <m/>
  </r>
  <r>
    <x v="8"/>
    <x v="344"/>
    <s v="2"/>
    <n v="100"/>
    <n v="100"/>
    <x v="1920"/>
    <d v="2019-12-10T00:00:00"/>
    <n v="1"/>
    <n v="1"/>
    <m/>
  </r>
  <r>
    <x v="8"/>
    <x v="653"/>
    <s v="3"/>
    <n v="100"/>
    <n v="100"/>
    <x v="1920"/>
    <d v="2019-12-10T00:00:00"/>
    <n v="1"/>
    <n v="1"/>
    <m/>
  </r>
  <r>
    <x v="736"/>
    <x v="2689"/>
    <s v="19998-3"/>
    <n v="250"/>
    <n v="250"/>
    <x v="1920"/>
    <d v="2019-12-10T00:00:00"/>
    <n v="1"/>
    <n v="1"/>
    <m/>
  </r>
  <r>
    <x v="291"/>
    <x v="50"/>
    <s v="20141-3"/>
    <n v="200"/>
    <n v="200"/>
    <x v="1920"/>
    <d v="2019-12-10T00:00:00"/>
    <n v="1"/>
    <n v="1"/>
    <m/>
  </r>
  <r>
    <x v="804"/>
    <x v="3063"/>
    <s v="20165-3"/>
    <n v="28"/>
    <n v="1"/>
    <x v="1920"/>
    <d v="2019-12-10T00:00:00"/>
    <n v="1"/>
    <n v="1"/>
    <m/>
  </r>
  <r>
    <x v="41"/>
    <x v="493"/>
    <s v="20191-1"/>
    <n v="100"/>
    <n v="100"/>
    <x v="1921"/>
    <d v="2019-12-05T00:00:00"/>
    <n v="1"/>
    <n v="0"/>
    <s v="CAME LATE"/>
  </r>
  <r>
    <x v="41"/>
    <x v="1554"/>
    <s v="2"/>
    <n v="50"/>
    <n v="50"/>
    <x v="1921"/>
    <d v="2019-12-05T00:00:00"/>
    <n v="1"/>
    <n v="0"/>
    <s v="QC DID NOT MOVE ON TIME"/>
  </r>
  <r>
    <x v="314"/>
    <x v="1137"/>
    <s v="20207-1"/>
    <n v="300"/>
    <n v="300"/>
    <x v="1922"/>
    <d v="2019-12-12T00:00:00"/>
    <n v="1"/>
    <n v="1"/>
    <m/>
  </r>
  <r>
    <x v="551"/>
    <x v="3141"/>
    <s v="RW"/>
    <n v="5"/>
    <n v="5"/>
    <x v="1923"/>
    <d v="2019-12-12T00:00:00"/>
    <n v="1"/>
    <n v="1"/>
    <s v="RW"/>
  </r>
  <r>
    <x v="15"/>
    <x v="33"/>
    <s v="20249-1"/>
    <n v="10"/>
    <n v="10"/>
    <x v="1923"/>
    <d v="2019-12-12T00:00:00"/>
    <n v="1"/>
    <n v="1"/>
    <m/>
  </r>
  <r>
    <x v="291"/>
    <x v="89"/>
    <s v="20174-2"/>
    <n v="500"/>
    <n v="500"/>
    <x v="1923"/>
    <d v="2019-12-17T00:00:00"/>
    <n v="1"/>
    <n v="1"/>
    <m/>
  </r>
  <r>
    <x v="576"/>
    <x v="2325"/>
    <s v="20182-3"/>
    <n v="200"/>
    <n v="200"/>
    <x v="1923"/>
    <d v="2019-12-19T00:00:00"/>
    <n v="1"/>
    <n v="1"/>
    <m/>
  </r>
  <r>
    <x v="53"/>
    <x v="2987"/>
    <s v="19957-3"/>
    <n v="50"/>
    <n v="50"/>
    <x v="1924"/>
    <d v="2019-12-16T00:00:00"/>
    <n v="1"/>
    <n v="1"/>
    <m/>
  </r>
  <r>
    <x v="53"/>
    <x v="2739"/>
    <s v="20234-1"/>
    <n v="50"/>
    <n v="50"/>
    <x v="1924"/>
    <d v="2019-12-13T00:00:00"/>
    <n v="1"/>
    <n v="1"/>
    <m/>
  </r>
  <r>
    <x v="4"/>
    <x v="736"/>
    <s v="20195-1"/>
    <n v="200"/>
    <n v="187"/>
    <x v="1924"/>
    <d v="2019-12-06T00:00:00"/>
    <n v="1"/>
    <n v="0"/>
    <s v="CAME LATE"/>
  </r>
  <r>
    <x v="191"/>
    <x v="3143"/>
    <s v="OLD"/>
    <n v="11575"/>
    <n v="11575"/>
    <x v="1924"/>
    <d v="2019-12-13T00:00:00"/>
    <n v="1"/>
    <n v="1"/>
    <m/>
  </r>
  <r>
    <x v="191"/>
    <x v="3143"/>
    <s v="NEW"/>
    <n v="2000"/>
    <n v="2000"/>
    <x v="1924"/>
    <d v="2019-12-13T00:00:00"/>
    <n v="1"/>
    <n v="1"/>
    <m/>
  </r>
  <r>
    <x v="18"/>
    <x v="240"/>
    <s v="20193-3"/>
    <n v="250"/>
    <n v="250"/>
    <x v="1924"/>
    <d v="2019-12-13T00:00:00"/>
    <n v="1"/>
    <n v="1"/>
    <m/>
  </r>
  <r>
    <x v="575"/>
    <x v="3144"/>
    <s v="RW"/>
    <n v="2"/>
    <n v="2"/>
    <x v="1924"/>
    <d v="2019-12-20T00:00:00"/>
    <n v="1"/>
    <n v="1"/>
    <s v="RW"/>
  </r>
  <r>
    <x v="18"/>
    <x v="1035"/>
    <s v="20202-1"/>
    <n v="500"/>
    <n v="500"/>
    <x v="1925"/>
    <d v="2019-12-16T00:00:00"/>
    <n v="1"/>
    <n v="1"/>
    <m/>
  </r>
  <r>
    <x v="290"/>
    <x v="1419"/>
    <s v="20194-1"/>
    <n v="16000"/>
    <n v="16032"/>
    <x v="1925"/>
    <d v="2019-12-17T00:00:00"/>
    <n v="1"/>
    <n v="1"/>
    <m/>
  </r>
  <r>
    <x v="359"/>
    <x v="2166"/>
    <s v="20123-4"/>
    <n v="50"/>
    <n v="50"/>
    <x v="1925"/>
    <d v="2019-12-17T00:00:00"/>
    <n v="1"/>
    <n v="1"/>
    <m/>
  </r>
  <r>
    <x v="25"/>
    <x v="287"/>
    <s v="20099-3"/>
    <n v="50"/>
    <n v="50"/>
    <x v="1925"/>
    <d v="2019-12-17T00:00:00"/>
    <n v="0.75"/>
    <n v="0.70588235294117652"/>
    <m/>
  </r>
  <r>
    <x v="23"/>
    <x v="1186"/>
    <s v="20175-1"/>
    <n v="200"/>
    <n v="200"/>
    <x v="1925"/>
    <d v="2019-12-18T00:00:00"/>
    <n v="1"/>
    <n v="1"/>
    <m/>
  </r>
  <r>
    <x v="9"/>
    <x v="3145"/>
    <s v="20218-1"/>
    <n v="10"/>
    <n v="10"/>
    <x v="1925"/>
    <d v="2019-12-19T00:00:00"/>
    <n v="1"/>
    <n v="1"/>
    <m/>
  </r>
  <r>
    <x v="90"/>
    <x v="2385"/>
    <s v="19758-4"/>
    <n v="150"/>
    <n v="150"/>
    <x v="1925"/>
    <d v="2019-12-17T00:00:00"/>
    <n v="1"/>
    <n v="1"/>
    <m/>
  </r>
  <r>
    <x v="4"/>
    <x v="231"/>
    <s v="20217-1"/>
    <n v="50"/>
    <n v="57"/>
    <x v="1926"/>
    <d v="2019-12-24T00:00:00"/>
    <n v="1"/>
    <n v="1"/>
    <m/>
  </r>
  <r>
    <x v="4"/>
    <x v="724"/>
    <s v="20198-1"/>
    <n v="50"/>
    <n v="54"/>
    <x v="1926"/>
    <d v="2019-12-18T00:00:00"/>
    <n v="1"/>
    <n v="1"/>
    <m/>
  </r>
  <r>
    <x v="615"/>
    <x v="380"/>
    <s v="20075-6"/>
    <n v="200"/>
    <n v="200"/>
    <x v="1926"/>
    <d v="2019-12-23T00:00:00"/>
    <n v="1"/>
    <n v="1"/>
    <m/>
  </r>
  <r>
    <x v="615"/>
    <x v="263"/>
    <s v="9"/>
    <n v="100"/>
    <n v="100"/>
    <x v="1926"/>
    <d v="2019-12-23T00:00:00"/>
    <n v="1"/>
    <n v="1"/>
    <m/>
  </r>
  <r>
    <x v="708"/>
    <x v="3146"/>
    <s v="GOLD BOARD"/>
    <n v="1"/>
    <n v="1"/>
    <x v="1926"/>
    <d v="2019-12-23T00:00:00"/>
    <n v="1"/>
    <n v="1"/>
    <s v="TEST FIXTURE"/>
  </r>
  <r>
    <x v="697"/>
    <x v="2648"/>
    <s v="20221-1"/>
    <n v="3000"/>
    <n v="3000"/>
    <x v="1927"/>
    <d v="2020-01-03T00:00:00"/>
    <n v="1"/>
    <n v="1"/>
    <m/>
  </r>
  <r>
    <x v="15"/>
    <x v="3012"/>
    <s v="20201-1"/>
    <n v="9"/>
    <n v="9"/>
    <x v="1927"/>
    <d v="2020-01-06T00:00:00"/>
    <n v="1"/>
    <n v="1"/>
    <s v="6753 ASSY"/>
  </r>
  <r>
    <x v="430"/>
    <x v="3147"/>
    <s v="20253-1"/>
    <n v="42"/>
    <n v="42"/>
    <x v="1927"/>
    <d v="2019-12-20T00:00:00"/>
    <n v="1"/>
    <n v="1"/>
    <m/>
  </r>
  <r>
    <x v="18"/>
    <x v="662"/>
    <s v="20214-1"/>
    <n v="25"/>
    <n v="25"/>
    <x v="1928"/>
    <d v="2019-12-20T00:00:00"/>
    <n v="1"/>
    <n v="1"/>
    <m/>
  </r>
  <r>
    <x v="53"/>
    <x v="928"/>
    <s v="20221-2"/>
    <n v="100"/>
    <n v="100"/>
    <x v="1928"/>
    <d v="2019-12-20T00:00:00"/>
    <n v="1"/>
    <n v="1"/>
    <m/>
  </r>
  <r>
    <x v="356"/>
    <x v="1396"/>
    <s v="20203-1"/>
    <n v="4"/>
    <n v="4"/>
    <x v="1928"/>
    <d v="2019-12-20T00:00:00"/>
    <n v="1"/>
    <n v="1"/>
    <m/>
  </r>
  <r>
    <x v="615"/>
    <x v="256"/>
    <s v="20075-3"/>
    <n v="300"/>
    <n v="300"/>
    <x v="1928"/>
    <d v="2020-01-01T00:00:00"/>
    <n v="1"/>
    <n v="1"/>
    <m/>
  </r>
  <r>
    <x v="825"/>
    <x v="3129"/>
    <s v="20220-3"/>
    <n v="5"/>
    <n v="5"/>
    <x v="1928"/>
    <d v="2020-01-08T00:00:00"/>
    <n v="1"/>
    <n v="1"/>
    <m/>
  </r>
  <r>
    <x v="774"/>
    <x v="1362"/>
    <s v="20205-3"/>
    <n v="1000"/>
    <n v="1000"/>
    <x v="1929"/>
    <d v="2020-01-06T00:00:00"/>
    <n v="1"/>
    <n v="1"/>
    <m/>
  </r>
  <r>
    <x v="15"/>
    <x v="182"/>
    <s v="20180-2"/>
    <n v="14"/>
    <n v="14"/>
    <x v="1929"/>
    <d v="2019-12-24T00:00:00"/>
    <n v="1"/>
    <n v="1"/>
    <m/>
  </r>
  <r>
    <x v="15"/>
    <x v="223"/>
    <s v="20200-1"/>
    <n v="5"/>
    <n v="5"/>
    <x v="1929"/>
    <d v="2019-12-24T00:00:00"/>
    <n v="1"/>
    <n v="1"/>
    <m/>
  </r>
  <r>
    <x v="23"/>
    <x v="38"/>
    <s v="20054-4"/>
    <n v="5"/>
    <n v="5"/>
    <x v="1929"/>
    <d v="2019-12-31T00:00:00"/>
    <n v="1"/>
    <n v="1"/>
    <m/>
  </r>
  <r>
    <x v="191"/>
    <x v="3142"/>
    <s v="20186-1"/>
    <n v="100"/>
    <n v="60"/>
    <x v="1929"/>
    <d v="2019-12-30T00:00:00"/>
    <n v="1"/>
    <n v="1"/>
    <m/>
  </r>
  <r>
    <x v="511"/>
    <x v="3148"/>
    <s v="20244-3"/>
    <n v="10"/>
    <n v="10"/>
    <x v="1929"/>
    <d v="2019-12-20T00:00:00"/>
    <n v="1"/>
    <n v="1"/>
    <m/>
  </r>
  <r>
    <x v="736"/>
    <x v="2689"/>
    <s v="RW"/>
    <n v="1"/>
    <n v="1"/>
    <x v="1929"/>
    <d v="2020-01-05T00:00:00"/>
    <n v="1"/>
    <n v="1"/>
    <m/>
  </r>
  <r>
    <x v="736"/>
    <x v="3149"/>
    <s v="RW"/>
    <n v="2"/>
    <n v="2"/>
    <x v="1929"/>
    <d v="2020-01-05T00:00:00"/>
    <n v="1"/>
    <n v="1"/>
    <m/>
  </r>
  <r>
    <x v="140"/>
    <x v="347"/>
    <s v="20230-2"/>
    <n v="515"/>
    <n v="151"/>
    <x v="1930"/>
    <d v="2019-12-23T00:00:00"/>
    <n v="1"/>
    <n v="1"/>
    <m/>
  </r>
  <r>
    <x v="747"/>
    <x v="2900"/>
    <s v="19823-5"/>
    <n v="50"/>
    <n v="47"/>
    <x v="1930"/>
    <d v="2020-01-02T00:00:00"/>
    <n v="1"/>
    <n v="1"/>
    <m/>
  </r>
  <r>
    <x v="90"/>
    <x v="229"/>
    <s v="20077-1"/>
    <n v="2100"/>
    <n v="2100"/>
    <x v="1931"/>
    <d v="2019-12-24T00:00:00"/>
    <n v="1"/>
    <n v="1"/>
    <m/>
  </r>
  <r>
    <x v="90"/>
    <x v="3150"/>
    <s v="20168-1"/>
    <n v="10"/>
    <n v="10"/>
    <x v="1931"/>
    <d v="2019-12-24T00:00:00"/>
    <n v="1"/>
    <n v="1"/>
    <m/>
  </r>
  <r>
    <x v="90"/>
    <x v="366"/>
    <s v="19893-3"/>
    <n v="80"/>
    <n v="80"/>
    <x v="1931"/>
    <d v="2019-12-24T00:00:00"/>
    <n v="1"/>
    <n v="1"/>
    <m/>
  </r>
  <r>
    <x v="90"/>
    <x v="1358"/>
    <s v="20076-3"/>
    <n v="450"/>
    <n v="450"/>
    <x v="1931"/>
    <d v="2019-12-24T00:00:00"/>
    <n v="1"/>
    <n v="1"/>
    <m/>
  </r>
  <r>
    <x v="15"/>
    <x v="858"/>
    <s v="20180-1"/>
    <n v="38"/>
    <n v="38"/>
    <x v="1932"/>
    <d v="2020-01-02T00:00:00"/>
    <n v="1"/>
    <n v="1"/>
    <m/>
  </r>
  <r>
    <x v="828"/>
    <x v="197"/>
    <s v="19650-1"/>
    <n v="22"/>
    <n v="22"/>
    <x v="1932"/>
    <d v="2020-01-02T00:00:00"/>
    <n v="1"/>
    <n v="1"/>
    <m/>
  </r>
  <r>
    <x v="511"/>
    <x v="3151"/>
    <s v="20244-6"/>
    <n v="10"/>
    <n v="10"/>
    <x v="1932"/>
    <d v="2020-01-03T00:00:00"/>
    <n v="1"/>
    <n v="1"/>
    <s v="WRONG FOOT PRINT IN COMPO"/>
  </r>
  <r>
    <x v="90"/>
    <x v="229"/>
    <s v="20189-1"/>
    <n v="5000"/>
    <n v="5000"/>
    <x v="1932"/>
    <d v="2020-01-03T00:00:00"/>
    <n v="1"/>
    <n v="1"/>
    <m/>
  </r>
  <r>
    <x v="836"/>
    <x v="3152"/>
    <s v="20235-3"/>
    <n v="100"/>
    <n v="100"/>
    <x v="1933"/>
    <d v="2020-01-03T00:00:00"/>
    <n v="1"/>
    <n v="1"/>
    <s v="TEST PROSESER WAS WRONG "/>
  </r>
  <r>
    <x v="774"/>
    <x v="3153"/>
    <s v="20227-3"/>
    <n v="20"/>
    <n v="20"/>
    <x v="1934"/>
    <d v="2020-01-08T00:00:00"/>
    <n v="1"/>
    <n v="1"/>
    <m/>
  </r>
  <r>
    <x v="774"/>
    <x v="3154"/>
    <s v="6"/>
    <n v="20"/>
    <n v="20"/>
    <x v="1934"/>
    <d v="2020-01-08T00:00:00"/>
    <n v="1"/>
    <n v="1"/>
    <m/>
  </r>
  <r>
    <x v="15"/>
    <x v="52"/>
    <s v="2028-1"/>
    <n v="5"/>
    <n v="5"/>
    <x v="1934"/>
    <d v="2020-01-07T00:00:00"/>
    <n v="1"/>
    <n v="1"/>
    <m/>
  </r>
  <r>
    <x v="832"/>
    <x v="3155"/>
    <s v="20239-1"/>
    <n v="25"/>
    <n v="25"/>
    <x v="1934"/>
    <d v="2020-01-06T00:00:00"/>
    <n v="1"/>
    <n v="1"/>
    <m/>
  </r>
  <r>
    <x v="544"/>
    <x v="106"/>
    <s v="19991-6"/>
    <n v="25"/>
    <n v="25"/>
    <x v="1934"/>
    <d v="2020-01-06T00:00:00"/>
    <n v="1"/>
    <n v="1"/>
    <m/>
  </r>
  <r>
    <x v="440"/>
    <x v="3030"/>
    <s v="20231-1"/>
    <n v="10"/>
    <n v="10"/>
    <x v="1934"/>
    <d v="2020-01-08T00:00:00"/>
    <n v="1"/>
    <n v="1"/>
    <m/>
  </r>
  <r>
    <x v="775"/>
    <x v="3156"/>
    <s v="20243-11"/>
    <n v="2"/>
    <n v="2"/>
    <x v="1934"/>
    <d v="2020-01-13T00:00:00"/>
    <n v="1"/>
    <n v="1"/>
    <s v="FIRST ARTICLE"/>
  </r>
  <r>
    <x v="430"/>
    <x v="2909"/>
    <s v="20256-3"/>
    <n v="20"/>
    <n v="20"/>
    <x v="1935"/>
    <d v="2020-01-08T00:00:00"/>
    <n v="1"/>
    <n v="1"/>
    <m/>
  </r>
  <r>
    <x v="736"/>
    <x v="3016"/>
    <s v="20228-3"/>
    <n v="20"/>
    <n v="20"/>
    <x v="1935"/>
    <d v="2020-01-07T00:00:00"/>
    <n v="1"/>
    <n v="1"/>
    <m/>
  </r>
  <r>
    <x v="7"/>
    <x v="9"/>
    <s v="20237-1"/>
    <n v="120"/>
    <n v="120"/>
    <x v="1936"/>
    <d v="2020-01-10T00:00:00"/>
    <n v="1"/>
    <n v="1"/>
    <m/>
  </r>
  <r>
    <x v="15"/>
    <x v="52"/>
    <s v="20188-3"/>
    <n v="14"/>
    <n v="14"/>
    <x v="1936"/>
    <d v="2020-01-10T00:00:00"/>
    <n v="1"/>
    <n v="1"/>
    <m/>
  </r>
  <r>
    <x v="699"/>
    <x v="2695"/>
    <s v="20222-1"/>
    <n v="10000"/>
    <n v="10000"/>
    <x v="1936"/>
    <d v="2020-01-10T00:00:00"/>
    <n v="1"/>
    <n v="1"/>
    <m/>
  </r>
  <r>
    <x v="379"/>
    <x v="1666"/>
    <s v="20081-3"/>
    <n v="50"/>
    <n v="50"/>
    <x v="1936"/>
    <d v="2020-01-08T00:00:00"/>
    <n v="1"/>
    <n v="1"/>
    <m/>
  </r>
  <r>
    <x v="15"/>
    <x v="858"/>
    <s v="20188-1"/>
    <n v="27"/>
    <n v="27"/>
    <x v="1937"/>
    <d v="2020-01-09T00:00:00"/>
    <n v="1"/>
    <n v="1"/>
    <m/>
  </r>
  <r>
    <x v="191"/>
    <x v="2859"/>
    <s v="19900-3"/>
    <n v="150"/>
    <n v="150"/>
    <x v="1937"/>
    <d v="2020-01-10T00:00:00"/>
    <n v="1"/>
    <n v="1"/>
    <m/>
  </r>
  <r>
    <x v="804"/>
    <x v="3036"/>
    <s v="20264-3"/>
    <n v="20"/>
    <n v="20"/>
    <x v="1938"/>
    <d v="2020-01-10T00:00:00"/>
    <n v="1"/>
    <n v="1"/>
    <m/>
  </r>
  <r>
    <x v="837"/>
    <x v="3157"/>
    <s v="Modification"/>
    <n v="6"/>
    <n v="6"/>
    <x v="1938"/>
    <d v="2020-01-10T00:00:00"/>
    <n v="1"/>
    <n v="1"/>
    <m/>
  </r>
  <r>
    <x v="15"/>
    <x v="182"/>
    <s v="20188-2"/>
    <n v="16"/>
    <n v="16"/>
    <x v="1939"/>
    <d v="2020-01-13T00:00:00"/>
    <n v="1"/>
    <n v="1"/>
    <m/>
  </r>
  <r>
    <x v="18"/>
    <x v="1416"/>
    <s v="20232-1"/>
    <n v="500"/>
    <n v="500"/>
    <x v="1939"/>
    <d v="2020-01-13T00:00:00"/>
    <n v="1"/>
    <n v="1"/>
    <m/>
  </r>
  <r>
    <x v="53"/>
    <x v="215"/>
    <s v="20236-1"/>
    <n v="75"/>
    <n v="75"/>
    <x v="1939"/>
    <d v="2020-01-13T00:00:00"/>
    <n v="1"/>
    <n v="1"/>
    <m/>
  </r>
  <r>
    <x v="301"/>
    <x v="189"/>
    <s v="20238-1"/>
    <n v="5088"/>
    <n v="5088"/>
    <x v="1939"/>
    <d v="2020-01-13T00:00:00"/>
    <n v="1"/>
    <n v="1"/>
    <m/>
  </r>
  <r>
    <x v="301"/>
    <x v="190"/>
    <s v="2"/>
    <n v="5088"/>
    <n v="5088"/>
    <x v="1939"/>
    <d v="2020-01-13T00:00:00"/>
    <n v="1"/>
    <n v="1"/>
    <m/>
  </r>
  <r>
    <x v="53"/>
    <x v="2739"/>
    <s v="20284-1"/>
    <n v="50"/>
    <n v="50"/>
    <x v="1940"/>
    <d v="2020-01-14T00:00:00"/>
    <n v="1"/>
    <n v="1"/>
    <m/>
  </r>
  <r>
    <x v="13"/>
    <x v="2917"/>
    <s v="RW"/>
    <n v="171"/>
    <n v="171"/>
    <x v="1941"/>
    <d v="2020-01-16T00:00:00"/>
    <n v="1"/>
    <n v="1"/>
    <m/>
  </r>
  <r>
    <x v="13"/>
    <x v="547"/>
    <s v="20268-1"/>
    <n v="50"/>
    <n v="50"/>
    <x v="1942"/>
    <d v="2020-01-20T00:00:00"/>
    <n v="1"/>
    <n v="1"/>
    <m/>
  </r>
  <r>
    <x v="4"/>
    <x v="1458"/>
    <s v="20246-1"/>
    <n v="50"/>
    <n v="55"/>
    <x v="1942"/>
    <d v="2020-01-15T00:00:00"/>
    <n v="1"/>
    <n v="1"/>
    <m/>
  </r>
  <r>
    <x v="23"/>
    <x v="38"/>
    <s v="20054-5"/>
    <n v="10"/>
    <n v="10"/>
    <x v="1942"/>
    <d v="2020-01-15T00:00:00"/>
    <n v="1"/>
    <n v="1"/>
    <m/>
  </r>
  <r>
    <x v="53"/>
    <x v="1489"/>
    <s v="20221-1"/>
    <n v="50"/>
    <n v="50"/>
    <x v="1942"/>
    <d v="2020-01-16T00:00:00"/>
    <n v="1"/>
    <n v="1"/>
    <m/>
  </r>
  <r>
    <x v="551"/>
    <x v="3158"/>
    <s v="RW"/>
    <n v="5"/>
    <n v="3"/>
    <x v="1942"/>
    <d v="2020-01-20T00:00:00"/>
    <n v="1"/>
    <n v="1"/>
    <s v="REWORK "/>
  </r>
  <r>
    <x v="23"/>
    <x v="38"/>
    <s v="RW"/>
    <n v="1"/>
    <n v="1"/>
    <x v="1942"/>
    <d v="2020-01-20T00:00:00"/>
    <n v="1"/>
    <n v="1"/>
    <s v="REWORK "/>
  </r>
  <r>
    <x v="63"/>
    <x v="214"/>
    <s v="20251-1"/>
    <n v="15000"/>
    <n v="15070"/>
    <x v="1943"/>
    <d v="2020-01-20T00:00:00"/>
    <n v="1"/>
    <n v="1"/>
    <m/>
  </r>
  <r>
    <x v="15"/>
    <x v="435"/>
    <s v="20216-2"/>
    <n v="10"/>
    <n v="10"/>
    <x v="1943"/>
    <d v="2020-01-20T00:00:00"/>
    <n v="1"/>
    <n v="1"/>
    <m/>
  </r>
  <r>
    <x v="90"/>
    <x v="368"/>
    <s v="20147-1"/>
    <n v="220"/>
    <n v="220"/>
    <x v="1943"/>
    <d v="2020-01-17T00:00:00"/>
    <n v="1"/>
    <n v="1"/>
    <m/>
  </r>
  <r>
    <x v="18"/>
    <x v="1147"/>
    <s v="28944"/>
    <n v="25"/>
    <n v="25"/>
    <x v="1944"/>
    <d v="2020-01-20T00:00:00"/>
    <n v="1"/>
    <n v="1"/>
    <m/>
  </r>
  <r>
    <x v="699"/>
    <x v="2639"/>
    <s v="20252-1"/>
    <n v="6000"/>
    <n v="6000"/>
    <x v="1944"/>
    <d v="2020-01-23T00:00:00"/>
    <n v="1"/>
    <n v="1"/>
    <m/>
  </r>
  <r>
    <x v="658"/>
    <x v="92"/>
    <s v="20240-1"/>
    <n v="250"/>
    <n v="250"/>
    <x v="1944"/>
    <d v="2020-01-21T00:00:00"/>
    <n v="1"/>
    <n v="1"/>
    <m/>
  </r>
  <r>
    <x v="576"/>
    <x v="2699"/>
    <s v="20258-3"/>
    <n v="50"/>
    <n v="50"/>
    <x v="1944"/>
    <d v="2020-01-23T00:00:00"/>
    <n v="1"/>
    <n v="1"/>
    <m/>
  </r>
  <r>
    <x v="825"/>
    <x v="3159"/>
    <s v="20245-3"/>
    <n v="3"/>
    <n v="3"/>
    <x v="1944"/>
    <d v="2020-01-23T00:00:00"/>
    <n v="1"/>
    <n v="1"/>
    <m/>
  </r>
  <r>
    <x v="286"/>
    <x v="2866"/>
    <s v="20144-3"/>
    <n v="250"/>
    <n v="250"/>
    <x v="1945"/>
    <d v="2020-01-24T00:00:00"/>
    <n v="1"/>
    <n v="1"/>
    <m/>
  </r>
  <r>
    <x v="716"/>
    <x v="2991"/>
    <s v="20211-3"/>
    <n v="30"/>
    <n v="30"/>
    <x v="1945"/>
    <d v="2020-01-23T00:00:00"/>
    <n v="1"/>
    <n v="1"/>
    <m/>
  </r>
  <r>
    <x v="658"/>
    <x v="307"/>
    <s v="20153-2"/>
    <n v="250"/>
    <n v="250"/>
    <x v="1945"/>
    <d v="2020-01-24T00:00:00"/>
    <n v="1"/>
    <n v="1"/>
    <m/>
  </r>
  <r>
    <x v="191"/>
    <x v="2898"/>
    <s v="20204-2"/>
    <n v="100"/>
    <n v="100"/>
    <x v="1946"/>
    <d v="2020-01-24T00:00:00"/>
    <n v="1"/>
    <n v="1"/>
    <m/>
  </r>
  <r>
    <x v="191"/>
    <x v="2984"/>
    <s v="20262-3"/>
    <n v="148"/>
    <n v="100"/>
    <x v="1946"/>
    <d v="2020-01-23T00:00:00"/>
    <n v="1"/>
    <n v="1"/>
    <m/>
  </r>
  <r>
    <x v="551"/>
    <x v="3160"/>
    <s v="RW"/>
    <n v="3"/>
    <n v="3"/>
    <x v="1946"/>
    <d v="2020-01-24T00:00:00"/>
    <n v="1"/>
    <n v="1"/>
    <m/>
  </r>
  <r>
    <x v="775"/>
    <x v="3161"/>
    <s v="RW"/>
    <n v="1"/>
    <n v="1"/>
    <x v="1946"/>
    <d v="2020-01-30T00:00:00"/>
    <n v="1"/>
    <n v="1"/>
    <m/>
  </r>
  <r>
    <x v="775"/>
    <x v="3162"/>
    <s v="RW"/>
    <n v="1"/>
    <n v="1"/>
    <x v="1946"/>
    <d v="2020-01-30T00:00:00"/>
    <n v="1"/>
    <n v="1"/>
    <m/>
  </r>
  <r>
    <x v="775"/>
    <x v="3163"/>
    <s v="RW"/>
    <n v="1"/>
    <n v="1"/>
    <x v="1946"/>
    <d v="2020-01-30T00:00:00"/>
    <n v="1"/>
    <n v="1"/>
    <m/>
  </r>
  <r>
    <x v="775"/>
    <x v="3164"/>
    <s v="RW"/>
    <n v="1"/>
    <n v="1"/>
    <x v="1946"/>
    <d v="2020-01-30T00:00:00"/>
    <n v="1"/>
    <n v="1"/>
    <m/>
  </r>
  <r>
    <x v="775"/>
    <x v="3165"/>
    <s v="RW"/>
    <n v="1"/>
    <n v="1"/>
    <x v="1946"/>
    <d v="2020-01-30T00:00:00"/>
    <n v="1"/>
    <n v="1"/>
    <m/>
  </r>
  <r>
    <x v="825"/>
    <x v="3140"/>
    <s v="20154-3"/>
    <n v="5"/>
    <n v="3"/>
    <x v="1947"/>
    <d v="2020-01-30T00:00:00"/>
    <n v="1"/>
    <n v="1"/>
    <s v="WE send 2 assy "/>
  </r>
  <r>
    <x v="9"/>
    <x v="2729"/>
    <s v="20250-3"/>
    <n v="500"/>
    <n v="64"/>
    <x v="1947"/>
    <d v="2020-01-24T00:00:00"/>
    <n v="1"/>
    <n v="1"/>
    <m/>
  </r>
  <r>
    <x v="760"/>
    <x v="3166"/>
    <s v="20290-1"/>
    <n v="100"/>
    <n v="100"/>
    <x v="1947"/>
    <d v="2020-01-24T00:00:00"/>
    <n v="1"/>
    <n v="1"/>
    <m/>
  </r>
  <r>
    <x v="760"/>
    <x v="3167"/>
    <s v="2"/>
    <n v="100"/>
    <n v="100"/>
    <x v="1947"/>
    <d v="2020-01-24T00:00:00"/>
    <n v="1"/>
    <n v="1"/>
    <m/>
  </r>
  <r>
    <x v="15"/>
    <x v="182"/>
    <s v="20216-1"/>
    <n v="9"/>
    <n v="9"/>
    <x v="1948"/>
    <d v="2020-01-27T00:00:00"/>
    <n v="1"/>
    <n v="1"/>
    <m/>
  </r>
  <r>
    <x v="760"/>
    <x v="3166"/>
    <s v="20290-1"/>
    <n v="200"/>
    <n v="200"/>
    <x v="1948"/>
    <d v="2020-01-27T00:00:00"/>
    <n v="1"/>
    <n v="1"/>
    <m/>
  </r>
  <r>
    <x v="760"/>
    <x v="3167"/>
    <s v="2"/>
    <n v="200"/>
    <n v="200"/>
    <x v="1948"/>
    <d v="2020-01-27T00:00:00"/>
    <n v="1"/>
    <n v="1"/>
    <m/>
  </r>
  <r>
    <x v="430"/>
    <x v="3023"/>
    <s v="RW"/>
    <n v="4"/>
    <n v="4"/>
    <x v="1948"/>
    <d v="2020-01-30T00:00:00"/>
    <n v="1"/>
    <n v="1"/>
    <m/>
  </r>
  <r>
    <x v="88"/>
    <x v="2508"/>
    <s v="20242-3"/>
    <n v="20"/>
    <n v="20"/>
    <x v="1948"/>
    <d v="2020-01-27T00:00:00"/>
    <n v="1"/>
    <n v="1"/>
    <m/>
  </r>
  <r>
    <x v="760"/>
    <x v="3166"/>
    <s v="20290-1"/>
    <n v="130"/>
    <n v="130"/>
    <x v="1949"/>
    <d v="2020-01-30T00:00:00"/>
    <n v="1"/>
    <n v="1"/>
    <m/>
  </r>
  <r>
    <x v="760"/>
    <x v="3167"/>
    <s v="2"/>
    <n v="130"/>
    <n v="130"/>
    <x v="1949"/>
    <d v="2020-01-30T00:00:00"/>
    <n v="1"/>
    <n v="1"/>
    <m/>
  </r>
  <r>
    <x v="838"/>
    <x v="1886"/>
    <s v="20266-3"/>
    <n v="2"/>
    <n v="2"/>
    <x v="1949"/>
    <d v="2020-01-30T00:00:00"/>
    <n v="1"/>
    <n v="1"/>
    <m/>
  </r>
  <r>
    <x v="53"/>
    <x v="2987"/>
    <s v="20263-3"/>
    <n v="50"/>
    <n v="50"/>
    <x v="1949"/>
    <d v="2020-01-28T00:00:00"/>
    <n v="1"/>
    <n v="1"/>
    <m/>
  </r>
  <r>
    <x v="187"/>
    <x v="3168"/>
    <s v="RW"/>
    <n v="31"/>
    <n v="31"/>
    <x v="1949"/>
    <d v="2020-01-28T00:00:00"/>
    <n v="1"/>
    <n v="1"/>
    <m/>
  </r>
  <r>
    <x v="760"/>
    <x v="3166"/>
    <s v="20290-1"/>
    <n v="200"/>
    <n v="200"/>
    <x v="1950"/>
    <d v="2020-01-29T00:00:00"/>
    <n v="1"/>
    <n v="1"/>
    <m/>
  </r>
  <r>
    <x v="760"/>
    <x v="3167"/>
    <s v="2"/>
    <n v="200"/>
    <n v="200"/>
    <x v="1950"/>
    <d v="2020-01-29T00:00:00"/>
    <n v="1"/>
    <n v="1"/>
    <m/>
  </r>
  <r>
    <x v="15"/>
    <x v="556"/>
    <s v="20229-1"/>
    <n v="25"/>
    <n v="25"/>
    <x v="1950"/>
    <d v="2020-01-30T00:00:00"/>
    <n v="1"/>
    <n v="1"/>
    <m/>
  </r>
  <r>
    <x v="90"/>
    <x v="366"/>
    <s v="19893-4"/>
    <n v="80"/>
    <n v="80"/>
    <x v="1950"/>
    <d v="2020-01-31T00:00:00"/>
    <n v="1"/>
    <n v="1"/>
    <m/>
  </r>
  <r>
    <x v="379"/>
    <x v="1666"/>
    <s v="20081-4"/>
    <n v="450"/>
    <n v="450"/>
    <x v="1950"/>
    <d v="2020-01-30T00:00:00"/>
    <n v="1"/>
    <n v="1"/>
    <m/>
  </r>
  <r>
    <x v="551"/>
    <x v="2840"/>
    <s v="RW"/>
    <n v="8"/>
    <n v="8"/>
    <x v="1950"/>
    <d v="2020-02-05T00:00:00"/>
    <n v="1"/>
    <n v="1"/>
    <m/>
  </r>
  <r>
    <x v="494"/>
    <x v="3169"/>
    <s v="RW"/>
    <n v="1"/>
    <n v="1"/>
    <x v="1950"/>
    <d v="2020-02-05T00:00:00"/>
    <n v="1"/>
    <n v="1"/>
    <m/>
  </r>
  <r>
    <x v="494"/>
    <x v="3094"/>
    <s v="RW"/>
    <n v="3"/>
    <n v="3"/>
    <x v="1950"/>
    <d v="2020-02-05T00:00:00"/>
    <n v="1"/>
    <n v="1"/>
    <m/>
  </r>
  <r>
    <x v="494"/>
    <x v="3094"/>
    <s v="RW"/>
    <n v="1"/>
    <n v="1"/>
    <x v="1950"/>
    <d v="2020-02-05T00:00:00"/>
    <n v="1"/>
    <n v="1"/>
    <m/>
  </r>
  <r>
    <x v="90"/>
    <x v="2385"/>
    <s v="19758-5"/>
    <n v="150"/>
    <n v="150"/>
    <x v="1950"/>
    <d v="2020-01-30T00:00:00"/>
    <n v="1"/>
    <n v="1"/>
    <m/>
  </r>
  <r>
    <x v="760"/>
    <x v="3166"/>
    <s v="20290-1"/>
    <n v="200"/>
    <n v="200"/>
    <x v="1951"/>
    <d v="2020-01-30T00:00:00"/>
    <n v="1"/>
    <n v="1"/>
    <m/>
  </r>
  <r>
    <x v="760"/>
    <x v="3167"/>
    <s v="2"/>
    <n v="200"/>
    <n v="200"/>
    <x v="1951"/>
    <d v="2020-01-30T00:00:00"/>
    <n v="1"/>
    <n v="1"/>
    <m/>
  </r>
  <r>
    <x v="825"/>
    <x v="3170"/>
    <s v="20269-3"/>
    <n v="6"/>
    <n v="6"/>
    <x v="1951"/>
    <d v="2020-01-31T00:00:00"/>
    <n v="1"/>
    <n v="1"/>
    <m/>
  </r>
  <r>
    <x v="551"/>
    <x v="3171"/>
    <s v="RW"/>
    <n v="2"/>
    <n v="2"/>
    <x v="1951"/>
    <d v="2020-01-31T00:00:00"/>
    <n v="1"/>
    <n v="1"/>
    <m/>
  </r>
  <r>
    <x v="551"/>
    <x v="3141"/>
    <s v="20257-3"/>
    <n v="5"/>
    <n v="5"/>
    <x v="1951"/>
    <d v="2020-01-31T00:00:00"/>
    <n v="1"/>
    <n v="1"/>
    <m/>
  </r>
  <r>
    <x v="760"/>
    <x v="3166"/>
    <s v="20290-1"/>
    <n v="200"/>
    <n v="200"/>
    <x v="1952"/>
    <d v="2020-01-31T00:00:00"/>
    <n v="1"/>
    <n v="1"/>
    <m/>
  </r>
  <r>
    <x v="760"/>
    <x v="3167"/>
    <s v="2"/>
    <n v="200"/>
    <n v="200"/>
    <x v="1952"/>
    <d v="2020-01-31T00:00:00"/>
    <n v="1"/>
    <n v="1"/>
    <m/>
  </r>
  <r>
    <x v="9"/>
    <x v="2729"/>
    <s v="20250-3"/>
    <n v="500"/>
    <n v="256"/>
    <x v="1952"/>
    <d v="2020-02-05T00:00:00"/>
    <n v="1"/>
    <n v="1"/>
    <m/>
  </r>
  <r>
    <x v="140"/>
    <x v="347"/>
    <s v="20280-3"/>
    <n v="500"/>
    <n v="500"/>
    <x v="1952"/>
    <d v="2020-01-31T00:00:00"/>
    <n v="1"/>
    <n v="1"/>
    <m/>
  </r>
  <r>
    <x v="140"/>
    <x v="3172"/>
    <s v="2"/>
    <n v="150"/>
    <n v="150"/>
    <x v="1952"/>
    <d v="2020-01-31T00:00:00"/>
    <n v="1"/>
    <n v="1"/>
    <m/>
  </r>
  <r>
    <x v="381"/>
    <x v="3173"/>
    <s v="20294-1"/>
    <n v="10"/>
    <n v="10"/>
    <x v="1952"/>
    <d v="2020-01-31T00:00:00"/>
    <n v="1"/>
    <n v="1"/>
    <m/>
  </r>
  <r>
    <x v="760"/>
    <x v="3166"/>
    <s v="20290-1"/>
    <n v="200"/>
    <n v="200"/>
    <x v="1953"/>
    <d v="2020-02-03T00:00:00"/>
    <n v="1"/>
    <n v="1"/>
    <m/>
  </r>
  <r>
    <x v="760"/>
    <x v="3167"/>
    <s v="2"/>
    <n v="200"/>
    <n v="200"/>
    <x v="1953"/>
    <d v="2020-02-03T00:00:00"/>
    <n v="1"/>
    <n v="1"/>
    <m/>
  </r>
  <r>
    <x v="15"/>
    <x v="52"/>
    <s v="20248-2"/>
    <n v="9"/>
    <n v="9"/>
    <x v="1953"/>
    <d v="2020-02-03T00:00:00"/>
    <n v="1"/>
    <n v="1"/>
    <m/>
  </r>
  <r>
    <x v="774"/>
    <x v="2047"/>
    <s v="20259-3"/>
    <n v="150"/>
    <n v="150"/>
    <x v="1953"/>
    <d v="2020-02-03T00:00:00"/>
    <n v="1"/>
    <n v="1"/>
    <m/>
  </r>
  <r>
    <x v="116"/>
    <x v="542"/>
    <s v="20287-1"/>
    <n v="100"/>
    <n v="100"/>
    <x v="1953"/>
    <d v="2020-02-05T00:00:00"/>
    <n v="1"/>
    <n v="1"/>
    <m/>
  </r>
  <r>
    <x v="116"/>
    <x v="376"/>
    <s v="2"/>
    <n v="200"/>
    <n v="150"/>
    <x v="1953"/>
    <d v="2020-02-05T00:00:00"/>
    <n v="1"/>
    <n v="1"/>
    <m/>
  </r>
  <r>
    <x v="823"/>
    <x v="2514"/>
    <s v="20265-3"/>
    <n v="30"/>
    <n v="30"/>
    <x v="1953"/>
    <d v="2020-02-05T00:00:00"/>
    <n v="1"/>
    <n v="1"/>
    <m/>
  </r>
  <r>
    <x v="8"/>
    <x v="1669"/>
    <s v="20278-1"/>
    <n v="10"/>
    <n v="10"/>
    <x v="1953"/>
    <d v="2020-02-04T00:00:00"/>
    <n v="1"/>
    <n v="1"/>
    <m/>
  </r>
  <r>
    <x v="62"/>
    <x v="514"/>
    <s v="20312-1"/>
    <n v="125"/>
    <n v="125"/>
    <x v="1953"/>
    <d v="2020-02-05T00:00:00"/>
    <n v="1"/>
    <n v="1"/>
    <m/>
  </r>
  <r>
    <x v="427"/>
    <x v="1645"/>
    <s v="20274-2"/>
    <n v="4000"/>
    <n v="4000"/>
    <x v="1953"/>
    <d v="2020-02-03T00:00:00"/>
    <n v="1"/>
    <n v="1"/>
    <m/>
  </r>
  <r>
    <x v="90"/>
    <x v="229"/>
    <s v="20189-2"/>
    <n v="5000"/>
    <n v="5000"/>
    <x v="1953"/>
    <d v="2020-02-05T00:00:00"/>
    <n v="1"/>
    <n v="1"/>
    <m/>
  </r>
  <r>
    <x v="73"/>
    <x v="3174"/>
    <s v="RW"/>
    <n v="1"/>
    <n v="1"/>
    <x v="1953"/>
    <d v="2020-02-05T00:00:00"/>
    <n v="1"/>
    <n v="1"/>
    <m/>
  </r>
  <r>
    <x v="775"/>
    <x v="3156"/>
    <s v="20243-12"/>
    <n v="142"/>
    <n v="142"/>
    <x v="1953"/>
    <d v="2020-02-05T00:00:00"/>
    <n v="1"/>
    <n v="1"/>
    <s v="APPROVAL CAME LATE"/>
  </r>
  <r>
    <x v="775"/>
    <x v="3175"/>
    <s v="20273-14"/>
    <n v="2"/>
    <n v="2"/>
    <x v="1953"/>
    <d v="2020-02-05T00:00:00"/>
    <n v="1"/>
    <n v="1"/>
    <s v="TEST PROSESER CAME LATE"/>
  </r>
  <r>
    <x v="18"/>
    <x v="279"/>
    <s v="20283-1"/>
    <n v="100"/>
    <n v="100"/>
    <x v="1954"/>
    <d v="2020-02-06T00:00:00"/>
    <n v="1"/>
    <n v="1"/>
    <m/>
  </r>
  <r>
    <x v="18"/>
    <x v="711"/>
    <s v="2"/>
    <n v="600"/>
    <n v="600"/>
    <x v="1954"/>
    <d v="2020-02-06T00:00:00"/>
    <n v="1"/>
    <n v="1"/>
    <m/>
  </r>
  <r>
    <x v="18"/>
    <x v="661"/>
    <s v="20288-1"/>
    <n v="25"/>
    <n v="25"/>
    <x v="1954"/>
    <d v="2020-02-06T00:00:00"/>
    <n v="1"/>
    <n v="1"/>
    <m/>
  </r>
  <r>
    <x v="18"/>
    <x v="712"/>
    <s v="2"/>
    <n v="200"/>
    <n v="200"/>
    <x v="1954"/>
    <d v="2020-02-06T00:00:00"/>
    <n v="1"/>
    <n v="1"/>
    <m/>
  </r>
  <r>
    <x v="576"/>
    <x v="3176"/>
    <s v="2"/>
    <n v="100"/>
    <n v="100"/>
    <x v="1954"/>
    <d v="2020-02-05T00:00:00"/>
    <n v="1"/>
    <n v="1"/>
    <m/>
  </r>
  <r>
    <x v="576"/>
    <x v="3177"/>
    <s v="4"/>
    <n v="100"/>
    <n v="100"/>
    <x v="1954"/>
    <d v="2020-02-05T00:00:00"/>
    <n v="1"/>
    <n v="1"/>
    <m/>
  </r>
  <r>
    <x v="810"/>
    <x v="1141"/>
    <s v="20233-3"/>
    <n v="10"/>
    <n v="10"/>
    <x v="1954"/>
    <d v="2020-02-06T00:00:00"/>
    <n v="1"/>
    <n v="1"/>
    <m/>
  </r>
  <r>
    <x v="95"/>
    <x v="3178"/>
    <s v="20261-3"/>
    <n v="50"/>
    <n v="50"/>
    <x v="1955"/>
    <d v="2020-02-05T00:00:00"/>
    <n v="1"/>
    <n v="1"/>
    <m/>
  </r>
  <r>
    <x v="760"/>
    <x v="3166"/>
    <s v="20290-1"/>
    <n v="400"/>
    <n v="400"/>
    <x v="1956"/>
    <d v="2020-02-06T00:00:00"/>
    <n v="1"/>
    <n v="1"/>
    <m/>
  </r>
  <r>
    <x v="760"/>
    <x v="3167"/>
    <s v="2"/>
    <n v="400"/>
    <n v="400"/>
    <x v="1956"/>
    <d v="2020-02-06T00:00:00"/>
    <n v="1"/>
    <n v="1"/>
    <m/>
  </r>
  <r>
    <x v="772"/>
    <x v="2057"/>
    <s v="20289-1"/>
    <n v="250"/>
    <n v="250"/>
    <x v="1956"/>
    <d v="2020-02-06T00:00:00"/>
    <n v="1"/>
    <n v="1"/>
    <m/>
  </r>
  <r>
    <x v="551"/>
    <x v="3141"/>
    <s v="20257-3"/>
    <n v="90"/>
    <n v="86"/>
    <x v="1956"/>
    <d v="2020-02-06T00:00:00"/>
    <n v="1"/>
    <n v="1"/>
    <s v="APPROVAL CAME LATE"/>
  </r>
  <r>
    <x v="760"/>
    <x v="2907"/>
    <s v="20324-3"/>
    <n v="12"/>
    <n v="12"/>
    <x v="1957"/>
    <d v="2020-02-07T00:00:00"/>
    <n v="1"/>
    <n v="1"/>
    <m/>
  </r>
  <r>
    <x v="90"/>
    <x v="1358"/>
    <s v="20076-4"/>
    <n v="470"/>
    <n v="470"/>
    <x v="1957"/>
    <d v="2020-02-07T00:00:00"/>
    <n v="1"/>
    <n v="1"/>
    <m/>
  </r>
  <r>
    <x v="15"/>
    <x v="1320"/>
    <s v="20248-1"/>
    <n v="5"/>
    <n v="5"/>
    <x v="1958"/>
    <d v="2020-02-12T00:00:00"/>
    <n v="1"/>
    <n v="1"/>
    <m/>
  </r>
  <r>
    <x v="15"/>
    <x v="52"/>
    <s v="20241-1"/>
    <n v="5"/>
    <n v="5"/>
    <x v="1958"/>
    <d v="2020-02-13T00:00:00"/>
    <n v="1"/>
    <n v="1"/>
    <m/>
  </r>
  <r>
    <x v="90"/>
    <x v="200"/>
    <s v="20311-1"/>
    <n v="150"/>
    <n v="150"/>
    <x v="1958"/>
    <d v="2020-02-11T00:00:00"/>
    <n v="1"/>
    <n v="1"/>
    <m/>
  </r>
  <r>
    <x v="760"/>
    <x v="3166"/>
    <s v="20290-1"/>
    <n v="400"/>
    <n v="400"/>
    <x v="1958"/>
    <d v="2020-02-11T00:00:00"/>
    <n v="1"/>
    <n v="1"/>
    <m/>
  </r>
  <r>
    <x v="760"/>
    <x v="3167"/>
    <s v="2"/>
    <n v="470"/>
    <n v="470"/>
    <x v="1958"/>
    <d v="2020-02-11T00:00:00"/>
    <n v="1"/>
    <n v="1"/>
    <m/>
  </r>
  <r>
    <x v="576"/>
    <x v="2573"/>
    <s v="20276-3"/>
    <n v="50"/>
    <n v="50"/>
    <x v="1958"/>
    <d v="2020-02-17T00:00:00"/>
    <n v="1"/>
    <n v="1"/>
    <m/>
  </r>
  <r>
    <x v="576"/>
    <x v="3040"/>
    <s v="2075-2"/>
    <n v="100"/>
    <n v="100"/>
    <x v="1958"/>
    <d v="2020-02-14T00:00:00"/>
    <n v="1"/>
    <n v="1"/>
    <m/>
  </r>
  <r>
    <x v="760"/>
    <x v="3179"/>
    <s v="20307-1"/>
    <n v="2500"/>
    <n v="125"/>
    <x v="1958"/>
    <d v="2020-02-11T00:00:00"/>
    <n v="1"/>
    <n v="1"/>
    <m/>
  </r>
  <r>
    <x v="191"/>
    <x v="2881"/>
    <s v="20298-1"/>
    <n v="150"/>
    <n v="150"/>
    <x v="1958"/>
    <d v="2020-02-17T00:00:00"/>
    <n v="1"/>
    <n v="1"/>
    <m/>
  </r>
  <r>
    <x v="365"/>
    <x v="2152"/>
    <s v="20259-6"/>
    <n v="300"/>
    <n v="300"/>
    <x v="1959"/>
    <d v="2020-01-28T00:00:00"/>
    <n v="1"/>
    <n v="0"/>
    <s v="WRONG PARTS+LOT OFF 2ND WORK+DID NOT DO RIGHT AT LATROBE"/>
  </r>
  <r>
    <x v="760"/>
    <x v="3179"/>
    <s v="20307-1"/>
    <n v="2500"/>
    <n v="355"/>
    <x v="1960"/>
    <d v="2020-02-14T00:00:00"/>
    <n v="1"/>
    <n v="1"/>
    <m/>
  </r>
  <r>
    <x v="13"/>
    <x v="547"/>
    <s v="20314-1"/>
    <n v="50"/>
    <n v="50"/>
    <x v="1960"/>
    <d v="2020-02-19T00:00:00"/>
    <n v="1"/>
    <n v="1"/>
    <m/>
  </r>
  <r>
    <x v="100"/>
    <x v="3180"/>
    <s v="20351-3"/>
    <n v="250"/>
    <n v="250"/>
    <x v="1960"/>
    <d v="2020-02-24T00:00:00"/>
    <n v="1"/>
    <n v="1"/>
    <m/>
  </r>
  <r>
    <x v="139"/>
    <x v="2486"/>
    <s v="20272-3"/>
    <n v="10"/>
    <n v="10"/>
    <x v="1960"/>
    <d v="2020-02-14T00:00:00"/>
    <n v="1"/>
    <n v="1"/>
    <m/>
  </r>
  <r>
    <x v="837"/>
    <x v="3181"/>
    <s v="RW"/>
    <n v="40"/>
    <n v="40"/>
    <x v="1960"/>
    <d v="2020-02-17T00:00:00"/>
    <n v="1"/>
    <n v="1"/>
    <m/>
  </r>
  <r>
    <x v="286"/>
    <x v="3182"/>
    <s v="RW"/>
    <n v="12"/>
    <n v="12"/>
    <x v="1960"/>
    <d v="2020-02-17T00:00:00"/>
    <n v="1"/>
    <n v="1"/>
    <m/>
  </r>
  <r>
    <x v="63"/>
    <x v="214"/>
    <s v="20318-1"/>
    <n v="15000"/>
    <n v="15030"/>
    <x v="1961"/>
    <d v="2020-02-17T00:00:00"/>
    <n v="1"/>
    <n v="1"/>
    <m/>
  </r>
  <r>
    <x v="716"/>
    <x v="2991"/>
    <s v="RW"/>
    <n v="3"/>
    <n v="3"/>
    <x v="1961"/>
    <d v="2020-02-14T00:00:00"/>
    <n v="1"/>
    <n v="1"/>
    <m/>
  </r>
  <r>
    <x v="15"/>
    <x v="435"/>
    <s v="20285-3"/>
    <n v="10"/>
    <n v="10"/>
    <x v="1961"/>
    <d v="2020-02-14T00:00:00"/>
    <n v="1"/>
    <n v="1"/>
    <m/>
  </r>
  <r>
    <x v="15"/>
    <x v="858"/>
    <s v="1"/>
    <n v="17"/>
    <n v="17"/>
    <x v="1961"/>
    <d v="2020-02-14T00:00:00"/>
    <n v="1"/>
    <n v="1"/>
    <m/>
  </r>
  <r>
    <x v="187"/>
    <x v="857"/>
    <s v="20305-1"/>
    <n v="250"/>
    <n v="250"/>
    <x v="1961"/>
    <d v="2020-02-17T00:00:00"/>
    <n v="1"/>
    <n v="1"/>
    <m/>
  </r>
  <r>
    <x v="88"/>
    <x v="2509"/>
    <s v="20335-3"/>
    <n v="150"/>
    <n v="150"/>
    <x v="1961"/>
    <d v="2020-02-14T00:00:00"/>
    <n v="1"/>
    <n v="1"/>
    <m/>
  </r>
  <r>
    <x v="53"/>
    <x v="2739"/>
    <s v="20300-3"/>
    <n v="50"/>
    <n v="50"/>
    <x v="1961"/>
    <d v="2020-02-17T00:00:00"/>
    <n v="1"/>
    <n v="1"/>
    <m/>
  </r>
  <r>
    <x v="760"/>
    <x v="3166"/>
    <s v="20290-1"/>
    <n v="400"/>
    <n v="400"/>
    <x v="1962"/>
    <d v="2020-02-17T00:00:00"/>
    <n v="1"/>
    <n v="1"/>
    <m/>
  </r>
  <r>
    <x v="760"/>
    <x v="3167"/>
    <s v="2"/>
    <n v="400"/>
    <n v="400"/>
    <x v="1962"/>
    <d v="2020-02-17T00:00:00"/>
    <n v="1"/>
    <n v="1"/>
    <m/>
  </r>
  <r>
    <x v="95"/>
    <x v="3183"/>
    <s v="20277-3"/>
    <n v="100"/>
    <n v="100"/>
    <x v="1962"/>
    <d v="2020-02-18T00:00:00"/>
    <n v="1"/>
    <n v="1"/>
    <m/>
  </r>
  <r>
    <x v="286"/>
    <x v="2918"/>
    <s v="20213-6"/>
    <n v="250"/>
    <n v="250"/>
    <x v="1962"/>
    <d v="2020-02-18T00:00:00"/>
    <n v="1"/>
    <n v="1"/>
    <m/>
  </r>
  <r>
    <x v="301"/>
    <x v="189"/>
    <s v="20310-1"/>
    <n v="5088"/>
    <n v="5088"/>
    <x v="1962"/>
    <d v="2020-02-17T00:00:00"/>
    <n v="1"/>
    <n v="1"/>
    <m/>
  </r>
  <r>
    <x v="301"/>
    <x v="190"/>
    <s v="2"/>
    <n v="5088"/>
    <n v="5088"/>
    <x v="1962"/>
    <d v="2020-02-17T00:00:00"/>
    <n v="1"/>
    <n v="1"/>
    <m/>
  </r>
  <r>
    <x v="286"/>
    <x v="2600"/>
    <s v="20293-6"/>
    <n v="25"/>
    <n v="25"/>
    <x v="1962"/>
    <d v="2020-02-17T00:00:00"/>
    <n v="1"/>
    <n v="1"/>
    <m/>
  </r>
  <r>
    <x v="836"/>
    <x v="3152"/>
    <s v="RW"/>
    <n v="86"/>
    <n v="86"/>
    <x v="1962"/>
    <d v="2020-02-18T00:00:00"/>
    <n v="1"/>
    <n v="1"/>
    <s v="RMA"/>
  </r>
  <r>
    <x v="760"/>
    <x v="3166"/>
    <s v="20290-1"/>
    <n v="400"/>
    <n v="400"/>
    <x v="1963"/>
    <d v="2020-02-18T00:00:00"/>
    <n v="1"/>
    <n v="1"/>
    <m/>
  </r>
  <r>
    <x v="760"/>
    <x v="3167"/>
    <s v="2"/>
    <n v="400"/>
    <n v="400"/>
    <x v="1963"/>
    <d v="2020-02-18T00:00:00"/>
    <n v="1"/>
    <n v="1"/>
    <m/>
  </r>
  <r>
    <x v="18"/>
    <x v="1473"/>
    <s v="20315-1"/>
    <n v="100"/>
    <n v="100"/>
    <x v="1964"/>
    <d v="2020-02-20T00:00:00"/>
    <n v="1"/>
    <n v="1"/>
    <m/>
  </r>
  <r>
    <x v="18"/>
    <x v="354"/>
    <s v="20327-1"/>
    <n v="30"/>
    <n v="30"/>
    <x v="1964"/>
    <d v="2020-02-21T00:00:00"/>
    <n v="1"/>
    <n v="1"/>
    <m/>
  </r>
  <r>
    <x v="575"/>
    <x v="2215"/>
    <s v="20279-3"/>
    <n v="10"/>
    <n v="10"/>
    <x v="1964"/>
    <d v="2020-02-19T00:00:00"/>
    <n v="1"/>
    <n v="1"/>
    <m/>
  </r>
  <r>
    <x v="339"/>
    <x v="3012"/>
    <s v="RW"/>
    <n v="1"/>
    <n v="1"/>
    <x v="1965"/>
    <d v="2020-02-27T00:00:00"/>
    <n v="1"/>
    <n v="1"/>
    <m/>
  </r>
  <r>
    <x v="191"/>
    <x v="2984"/>
    <s v="20262-3"/>
    <n v="148"/>
    <n v="48"/>
    <x v="1965"/>
    <d v="2020-02-21T00:00:00"/>
    <n v="1"/>
    <n v="1"/>
    <m/>
  </r>
  <r>
    <x v="381"/>
    <x v="3184"/>
    <s v="20295-2"/>
    <n v="10"/>
    <n v="10"/>
    <x v="1965"/>
    <d v="2020-02-21T00:00:00"/>
    <n v="1"/>
    <n v="1"/>
    <s v="CUSTOMER PARTS CAME LATE"/>
  </r>
  <r>
    <x v="18"/>
    <x v="3185"/>
    <s v="20349-1"/>
    <n v="100"/>
    <n v="100"/>
    <x v="1965"/>
    <d v="2020-02-24T00:00:00"/>
    <n v="1"/>
    <n v="1"/>
    <m/>
  </r>
  <r>
    <x v="18"/>
    <x v="3186"/>
    <s v="2"/>
    <n v="100"/>
    <n v="100"/>
    <x v="1965"/>
    <d v="2020-02-24T00:00:00"/>
    <n v="1"/>
    <n v="1"/>
    <m/>
  </r>
  <r>
    <x v="13"/>
    <x v="209"/>
    <s v="20313-1"/>
    <n v="150"/>
    <n v="150"/>
    <x v="1965"/>
    <d v="2020-02-24T00:00:00"/>
    <n v="1"/>
    <n v="1"/>
    <m/>
  </r>
  <r>
    <x v="839"/>
    <x v="176"/>
    <s v="20296-3"/>
    <n v="20"/>
    <n v="20"/>
    <x v="1965"/>
    <d v="2020-02-24T00:00:00"/>
    <n v="1"/>
    <n v="1"/>
    <m/>
  </r>
  <r>
    <x v="839"/>
    <x v="465"/>
    <s v="6"/>
    <n v="40"/>
    <n v="40"/>
    <x v="1965"/>
    <d v="2020-02-24T00:00:00"/>
    <n v="1"/>
    <n v="1"/>
    <m/>
  </r>
  <r>
    <x v="760"/>
    <x v="3166"/>
    <s v="20290-1"/>
    <n v="1102"/>
    <n v="1102"/>
    <x v="1966"/>
    <d v="2020-03-01T00:00:00"/>
    <n v="1"/>
    <n v="1"/>
    <m/>
  </r>
  <r>
    <x v="760"/>
    <x v="3167"/>
    <s v="2"/>
    <n v="1252"/>
    <n v="1252"/>
    <x v="1966"/>
    <d v="2020-03-01T00:00:00"/>
    <n v="1"/>
    <n v="1"/>
    <m/>
  </r>
  <r>
    <x v="53"/>
    <x v="215"/>
    <s v="20336-1"/>
    <n v="75"/>
    <n v="75"/>
    <x v="1966"/>
    <d v="2020-02-25T00:00:00"/>
    <n v="1"/>
    <n v="1"/>
    <m/>
  </r>
  <r>
    <x v="736"/>
    <x v="2689"/>
    <s v="19998-4"/>
    <n v="250"/>
    <n v="250"/>
    <x v="1967"/>
    <d v="2020-03-01T00:00:00"/>
    <n v="1"/>
    <n v="1"/>
    <m/>
  </r>
  <r>
    <x v="90"/>
    <x v="2385"/>
    <s v="20352-1"/>
    <n v="300"/>
    <n v="300"/>
    <x v="1968"/>
    <d v="2020-02-26T00:00:00"/>
    <n v="1"/>
    <n v="1"/>
    <m/>
  </r>
  <r>
    <x v="8"/>
    <x v="69"/>
    <s v="20331-1"/>
    <n v="100"/>
    <n v="100"/>
    <x v="1968"/>
    <d v="2020-02-26T00:00:00"/>
    <n v="1"/>
    <n v="1"/>
    <m/>
  </r>
  <r>
    <x v="15"/>
    <x v="858"/>
    <s v="20301-1"/>
    <n v="24"/>
    <n v="24"/>
    <x v="1968"/>
    <d v="2020-02-27T00:00:00"/>
    <n v="1"/>
    <n v="1"/>
    <m/>
  </r>
  <r>
    <x v="100"/>
    <x v="577"/>
    <s v="20326-3"/>
    <n v="500"/>
    <n v="500"/>
    <x v="1968"/>
    <d v="2020-02-27T00:00:00"/>
    <n v="1"/>
    <n v="1"/>
    <m/>
  </r>
  <r>
    <x v="494"/>
    <x v="1974"/>
    <s v="20306-3"/>
    <n v="11"/>
    <n v="11"/>
    <x v="1968"/>
    <d v="2020-02-27T00:00:00"/>
    <n v="1"/>
    <n v="1"/>
    <m/>
  </r>
  <r>
    <x v="7"/>
    <x v="329"/>
    <s v="20332-1"/>
    <n v="512"/>
    <n v="512"/>
    <x v="1968"/>
    <d v="2020-02-27T00:00:00"/>
    <n v="1"/>
    <n v="1"/>
    <m/>
  </r>
  <r>
    <x v="775"/>
    <x v="3187"/>
    <s v="20273-15"/>
    <n v="142"/>
    <n v="142"/>
    <x v="1968"/>
    <d v="2020-03-09T00:00:00"/>
    <n v="1"/>
    <n v="1"/>
    <m/>
  </r>
  <r>
    <x v="25"/>
    <x v="3188"/>
    <s v="20376-1"/>
    <n v="7"/>
    <n v="7"/>
    <x v="1968"/>
    <d v="2020-03-02T00:00:00"/>
    <n v="1"/>
    <n v="1"/>
    <m/>
  </r>
  <r>
    <x v="225"/>
    <x v="752"/>
    <s v="20292-1"/>
    <n v="500"/>
    <n v="218"/>
    <x v="1969"/>
    <d v="2020-02-29T00:00:00"/>
    <n v="1"/>
    <n v="1"/>
    <m/>
  </r>
  <r>
    <x v="90"/>
    <x v="366"/>
    <s v="19893-5"/>
    <n v="40"/>
    <n v="40"/>
    <x v="1969"/>
    <d v="2020-02-28T00:00:00"/>
    <n v="1"/>
    <n v="1"/>
    <m/>
  </r>
  <r>
    <x v="461"/>
    <x v="1623"/>
    <s v="20347-3"/>
    <n v="10"/>
    <n v="10"/>
    <x v="1969"/>
    <d v="2020-02-28T00:00:00"/>
    <n v="1"/>
    <n v="1"/>
    <m/>
  </r>
  <r>
    <x v="461"/>
    <x v="1624"/>
    <s v="RW"/>
    <n v="10"/>
    <n v="10"/>
    <x v="1969"/>
    <d v="2020-02-28T00:00:00"/>
    <n v="1"/>
    <n v="1"/>
    <m/>
  </r>
  <r>
    <x v="736"/>
    <x v="3117"/>
    <s v="RW"/>
    <n v="2"/>
    <n v="2"/>
    <x v="1970"/>
    <d v="2020-03-05T00:00:00"/>
    <n v="1"/>
    <n v="1"/>
    <m/>
  </r>
  <r>
    <x v="736"/>
    <x v="3189"/>
    <s v="RW"/>
    <n v="1"/>
    <n v="1"/>
    <x v="1970"/>
    <d v="2020-03-05T00:00:00"/>
    <n v="1"/>
    <n v="1"/>
    <m/>
  </r>
  <r>
    <x v="736"/>
    <x v="3116"/>
    <s v="RW"/>
    <n v="1"/>
    <n v="1"/>
    <x v="1970"/>
    <d v="2020-03-05T00:00:00"/>
    <n v="1"/>
    <n v="1"/>
    <m/>
  </r>
  <r>
    <x v="836"/>
    <x v="3152"/>
    <s v="20367-3"/>
    <n v="100"/>
    <n v="10"/>
    <x v="1970"/>
    <d v="2020-03-06T00:00:00"/>
    <n v="1"/>
    <n v="1"/>
    <m/>
  </r>
  <r>
    <x v="760"/>
    <x v="3166"/>
    <s v="20290-1"/>
    <n v="1102"/>
    <n v="1102"/>
    <x v="1971"/>
    <d v="2020-03-05T00:00:00"/>
    <n v="1"/>
    <n v="1"/>
    <m/>
  </r>
  <r>
    <x v="760"/>
    <x v="3167"/>
    <s v="2"/>
    <n v="1252"/>
    <n v="1252"/>
    <x v="1971"/>
    <d v="2020-03-05T00:00:00"/>
    <n v="1"/>
    <n v="1"/>
    <m/>
  </r>
  <r>
    <x v="53"/>
    <x v="928"/>
    <s v="20342-2"/>
    <n v="100"/>
    <n v="100"/>
    <x v="1971"/>
    <d v="2020-03-04T00:00:00"/>
    <n v="1"/>
    <n v="1"/>
    <m/>
  </r>
  <r>
    <x v="53"/>
    <x v="215"/>
    <s v="1"/>
    <n v="100"/>
    <n v="100"/>
    <x v="1971"/>
    <d v="2020-03-04T00:00:00"/>
    <n v="1"/>
    <n v="1"/>
    <m/>
  </r>
  <r>
    <x v="13"/>
    <x v="547"/>
    <s v="20314-2"/>
    <n v="50"/>
    <n v="50"/>
    <x v="1971"/>
    <d v="2020-03-03T00:00:00"/>
    <n v="1"/>
    <n v="1"/>
    <m/>
  </r>
  <r>
    <x v="15"/>
    <x v="182"/>
    <s v="20385-2"/>
    <n v="8"/>
    <n v="8"/>
    <x v="1971"/>
    <d v="2020-03-02T00:00:00"/>
    <n v="1"/>
    <n v="1"/>
    <m/>
  </r>
  <r>
    <x v="90"/>
    <x v="300"/>
    <s v="20321-1"/>
    <n v="28"/>
    <n v="28"/>
    <x v="1971"/>
    <d v="2020-03-02T00:00:00"/>
    <n v="1"/>
    <n v="1"/>
    <m/>
  </r>
  <r>
    <x v="90"/>
    <x v="200"/>
    <s v="20311-2"/>
    <n v="150"/>
    <n v="150"/>
    <x v="1971"/>
    <d v="2020-03-02T00:00:00"/>
    <n v="1"/>
    <n v="1"/>
    <m/>
  </r>
  <r>
    <x v="823"/>
    <x v="2692"/>
    <s v="20334-3"/>
    <n v="100"/>
    <n v="100"/>
    <x v="1972"/>
    <d v="2020-03-06T00:00:00"/>
    <n v="1"/>
    <n v="1"/>
    <m/>
  </r>
  <r>
    <x v="828"/>
    <x v="3190"/>
    <s v="20150-3"/>
    <n v="107"/>
    <n v="107"/>
    <x v="1973"/>
    <d v="2020-03-04T00:00:00"/>
    <n v="1"/>
    <n v="1"/>
    <m/>
  </r>
  <r>
    <x v="53"/>
    <x v="2800"/>
    <s v="20346-2"/>
    <n v="300"/>
    <n v="300"/>
    <x v="1973"/>
    <d v="2020-03-04T00:00:00"/>
    <n v="1"/>
    <n v="1"/>
    <m/>
  </r>
  <r>
    <x v="53"/>
    <x v="932"/>
    <s v="20346-1"/>
    <n v="300"/>
    <n v="300"/>
    <x v="1973"/>
    <d v="2020-03-04T00:00:00"/>
    <n v="1"/>
    <n v="1"/>
    <m/>
  </r>
  <r>
    <x v="90"/>
    <x v="2385"/>
    <s v="19758-6"/>
    <n v="150"/>
    <n v="150"/>
    <x v="1973"/>
    <d v="2020-03-04T00:00:00"/>
    <n v="1"/>
    <n v="1"/>
    <m/>
  </r>
  <r>
    <x v="90"/>
    <x v="1358"/>
    <s v="20322-1"/>
    <n v="500"/>
    <n v="500"/>
    <x v="1973"/>
    <d v="2020-03-05T00:00:00"/>
    <n v="1"/>
    <n v="1"/>
    <m/>
  </r>
  <r>
    <x v="760"/>
    <x v="3191"/>
    <s v="20384-3"/>
    <n v="10"/>
    <n v="10"/>
    <x v="1973"/>
    <d v="2020-03-05T00:00:00"/>
    <n v="1"/>
    <n v="1"/>
    <m/>
  </r>
  <r>
    <x v="116"/>
    <x v="542"/>
    <s v="20287-1"/>
    <n v="50"/>
    <n v="50"/>
    <x v="1973"/>
    <d v="2020-03-06T00:00:00"/>
    <n v="1"/>
    <n v="1"/>
    <m/>
  </r>
  <r>
    <x v="13"/>
    <x v="3192"/>
    <s v="20303-3"/>
    <n v="125"/>
    <n v="125"/>
    <x v="1973"/>
    <d v="2020-03-05T00:00:00"/>
    <n v="1"/>
    <n v="1"/>
    <s v="PCB FROM GALAXY CAME LATE"/>
  </r>
  <r>
    <x v="804"/>
    <x v="3061"/>
    <s v="20400-1"/>
    <n v="15"/>
    <n v="15"/>
    <x v="1974"/>
    <d v="2020-03-12T00:00:00"/>
    <n v="1"/>
    <n v="1"/>
    <m/>
  </r>
  <r>
    <x v="225"/>
    <x v="752"/>
    <s v="20292-1"/>
    <n v="500"/>
    <n v="218"/>
    <x v="1974"/>
    <d v="2020-03-09T00:00:00"/>
    <n v="1"/>
    <n v="1"/>
    <s v="WE ALL READY SHIP 218 ASSY"/>
  </r>
  <r>
    <x v="53"/>
    <x v="215"/>
    <s v="20363-1"/>
    <n v="100"/>
    <n v="100"/>
    <x v="1975"/>
    <d v="2020-03-11T00:00:00"/>
    <n v="1"/>
    <n v="1"/>
    <m/>
  </r>
  <r>
    <x v="95"/>
    <x v="725"/>
    <s v="20330-2"/>
    <n v="75"/>
    <n v="75"/>
    <x v="1975"/>
    <d v="2020-03-11T00:00:00"/>
    <n v="1"/>
    <n v="1"/>
    <m/>
  </r>
  <r>
    <x v="823"/>
    <x v="2846"/>
    <s v="20356-3"/>
    <n v="100"/>
    <n v="100"/>
    <x v="1975"/>
    <d v="2020-03-11T00:00:00"/>
    <n v="1"/>
    <n v="1"/>
    <m/>
  </r>
  <r>
    <x v="25"/>
    <x v="287"/>
    <s v="20099-4"/>
    <n v="50"/>
    <n v="50"/>
    <x v="1975"/>
    <d v="2020-03-09T00:00:00"/>
    <n v="1"/>
    <n v="1"/>
    <m/>
  </r>
  <r>
    <x v="60"/>
    <x v="3193"/>
    <s v="20383-1"/>
    <n v="10"/>
    <n v="10"/>
    <x v="1975"/>
    <d v="2020-03-09T00:00:00"/>
    <n v="1"/>
    <n v="1"/>
    <m/>
  </r>
  <r>
    <x v="286"/>
    <x v="3194"/>
    <s v="RW"/>
    <n v="2"/>
    <n v="2"/>
    <x v="1975"/>
    <d v="2020-03-12T00:00:00"/>
    <n v="1"/>
    <n v="1"/>
    <m/>
  </r>
  <r>
    <x v="430"/>
    <x v="3195"/>
    <s v="20304-4"/>
    <n v="185"/>
    <n v="185"/>
    <x v="1975"/>
    <d v="2020-03-09T00:00:00"/>
    <n v="1"/>
    <n v="1"/>
    <m/>
  </r>
  <r>
    <x v="440"/>
    <x v="3030"/>
    <s v="20341-1"/>
    <n v="25"/>
    <n v="25"/>
    <x v="1976"/>
    <d v="2020-03-10T00:00:00"/>
    <n v="1"/>
    <n v="1"/>
    <m/>
  </r>
  <r>
    <x v="440"/>
    <x v="2843"/>
    <s v="2"/>
    <n v="25"/>
    <n v="25"/>
    <x v="1976"/>
    <d v="2020-03-10T00:00:00"/>
    <n v="1"/>
    <n v="1"/>
    <m/>
  </r>
  <r>
    <x v="760"/>
    <x v="3166"/>
    <s v="20290-1"/>
    <n v="1102"/>
    <n v="1102"/>
    <x v="1976"/>
    <d v="2020-03-14T00:00:00"/>
    <n v="1"/>
    <n v="1"/>
    <m/>
  </r>
  <r>
    <x v="760"/>
    <x v="3167"/>
    <s v="2"/>
    <n v="1252"/>
    <n v="1252"/>
    <x v="1976"/>
    <d v="2020-03-14T00:00:00"/>
    <n v="1"/>
    <n v="1"/>
    <m/>
  </r>
  <r>
    <x v="825"/>
    <x v="3196"/>
    <s v="20309-1"/>
    <n v="3"/>
    <n v="3"/>
    <x v="1976"/>
    <d v="2020-03-10T00:00:00"/>
    <n v="1"/>
    <n v="1"/>
    <s v="CARONA"/>
  </r>
  <r>
    <x v="804"/>
    <x v="3063"/>
    <s v="20399-3"/>
    <n v="5"/>
    <n v="5"/>
    <x v="1976"/>
    <d v="2020-03-13T00:00:00"/>
    <n v="1"/>
    <n v="1"/>
    <m/>
  </r>
  <r>
    <x v="804"/>
    <x v="3054"/>
    <s v="20404-3"/>
    <n v="7"/>
    <n v="7"/>
    <x v="1976"/>
    <d v="2020-03-13T00:00:00"/>
    <n v="1"/>
    <n v="1"/>
    <m/>
  </r>
  <r>
    <x v="6"/>
    <x v="1583"/>
    <s v="20368-1"/>
    <n v="10"/>
    <n v="10"/>
    <x v="1977"/>
    <d v="2020-03-12T00:00:00"/>
    <n v="1"/>
    <n v="1"/>
    <m/>
  </r>
  <r>
    <x v="217"/>
    <x v="721"/>
    <s v="20355-1"/>
    <n v="50"/>
    <n v="50"/>
    <x v="1977"/>
    <d v="2020-03-11T00:00:00"/>
    <n v="1"/>
    <n v="1"/>
    <m/>
  </r>
  <r>
    <x v="18"/>
    <x v="708"/>
    <s v="20361-1"/>
    <n v="25"/>
    <n v="25"/>
    <x v="1977"/>
    <d v="2020-03-12T00:00:00"/>
    <n v="1"/>
    <n v="1"/>
    <m/>
  </r>
  <r>
    <x v="15"/>
    <x v="52"/>
    <s v="20285-4"/>
    <n v="13"/>
    <n v="13"/>
    <x v="1977"/>
    <d v="2020-03-11T00:00:00"/>
    <n v="1"/>
    <n v="1"/>
    <m/>
  </r>
  <r>
    <x v="146"/>
    <x v="180"/>
    <s v="20379-1"/>
    <n v="100"/>
    <n v="100"/>
    <x v="1977"/>
    <d v="2020-03-12T00:00:00"/>
    <n v="1"/>
    <n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G20" firstHeaderRow="1" firstDataRow="3" firstDataCol="1" rowPageCount="1" colPageCount="1"/>
  <pivotFields count="12">
    <pivotField axis="axisPage" showAll="0">
      <items count="845">
        <item x="727"/>
        <item x="599"/>
        <item x="807"/>
        <item x="772"/>
        <item x="405"/>
        <item x="506"/>
        <item x="351"/>
        <item x="528"/>
        <item x="371"/>
        <item x="716"/>
        <item x="564"/>
        <item x="120"/>
        <item x="372"/>
        <item x="214"/>
        <item x="559"/>
        <item x="690"/>
        <item x="801"/>
        <item x="160"/>
        <item x="24"/>
        <item x="488"/>
        <item x="362"/>
        <item x="116"/>
        <item x="231"/>
        <item x="531"/>
        <item x="685"/>
        <item x="694"/>
        <item x="288"/>
        <item x="684"/>
        <item x="281"/>
        <item x="87"/>
        <item x="162"/>
        <item x="121"/>
        <item x="675"/>
        <item x="250"/>
        <item x="369"/>
        <item x="385"/>
        <item x="786"/>
        <item x="804"/>
        <item x="22"/>
        <item x="809"/>
        <item x="537"/>
        <item x="123"/>
        <item x="71"/>
        <item x="507"/>
        <item x="347"/>
        <item x="409"/>
        <item x="412"/>
        <item x="302"/>
        <item x="633"/>
        <item x="629"/>
        <item x="136"/>
        <item x="536"/>
        <item x="63"/>
        <item x="19"/>
        <item x="131"/>
        <item x="827"/>
        <item x="657"/>
        <item x="2"/>
        <item x="155"/>
        <item x="411"/>
        <item x="464"/>
        <item x="223"/>
        <item x="714"/>
        <item x="273"/>
        <item x="538"/>
        <item x="101"/>
        <item x="313"/>
        <item x="391"/>
        <item x="378"/>
        <item x="397"/>
        <item x="787"/>
        <item x="678"/>
        <item x="386"/>
        <item x="395"/>
        <item x="837"/>
        <item x="26"/>
        <item x="135"/>
        <item x="693"/>
        <item x="748"/>
        <item x="798"/>
        <item x="100"/>
        <item x="345"/>
        <item x="75"/>
        <item x="139"/>
        <item x="64"/>
        <item x="652"/>
        <item x="366"/>
        <item x="609"/>
        <item x="524"/>
        <item x="696"/>
        <item x="525"/>
        <item x="477"/>
        <item x="246"/>
        <item x="563"/>
        <item x="736"/>
        <item x="707"/>
        <item x="806"/>
        <item x="247"/>
        <item x="673"/>
        <item x="274"/>
        <item x="788"/>
        <item x="838"/>
        <item x="720"/>
        <item x="200"/>
        <item x="140"/>
        <item x="729"/>
        <item x="517"/>
        <item x="343"/>
        <item x="280"/>
        <item x="556"/>
        <item x="535"/>
        <item x="80"/>
        <item x="142"/>
        <item x="660"/>
        <item x="618"/>
        <item x="226"/>
        <item x="34"/>
        <item x="739"/>
        <item x="216"/>
        <item x="463"/>
        <item x="268"/>
        <item x="406"/>
        <item x="6"/>
        <item x="447"/>
        <item x="649"/>
        <item x="446"/>
        <item x="238"/>
        <item x="418"/>
        <item x="236"/>
        <item x="669"/>
        <item x="784"/>
        <item x="735"/>
        <item x="764"/>
        <item x="109"/>
        <item x="115"/>
        <item x="410"/>
        <item x="260"/>
        <item x="424"/>
        <item x="206"/>
        <item x="261"/>
        <item x="70"/>
        <item x="360"/>
        <item x="602"/>
        <item x="812"/>
        <item x="127"/>
        <item x="659"/>
        <item x="543"/>
        <item x="574"/>
        <item x="361"/>
        <item x="225"/>
        <item x="262"/>
        <item x="443"/>
        <item x="296"/>
        <item x="41"/>
        <item x="227"/>
        <item x="667"/>
        <item x="222"/>
        <item x="640"/>
        <item x="299"/>
        <item x="72"/>
        <item x="724"/>
        <item x="493"/>
        <item x="132"/>
        <item x="180"/>
        <item x="533"/>
        <item x="294"/>
        <item x="430"/>
        <item x="389"/>
        <item x="820"/>
        <item x="315"/>
        <item x="706"/>
        <item x="474"/>
        <item x="578"/>
        <item x="40"/>
        <item x="829"/>
        <item x="133"/>
        <item x="433"/>
        <item x="769"/>
        <item x="284"/>
        <item x="456"/>
        <item x="643"/>
        <item x="833"/>
        <item x="770"/>
        <item x="324"/>
        <item x="278"/>
        <item x="33"/>
        <item x="472"/>
        <item x="713"/>
        <item x="490"/>
        <item x="381"/>
        <item x="4"/>
        <item x="37"/>
        <item x="66"/>
        <item x="393"/>
        <item x="375"/>
        <item x="451"/>
        <item x="734"/>
        <item x="815"/>
        <item x="688"/>
        <item x="645"/>
        <item x="529"/>
        <item x="577"/>
        <item x="615"/>
        <item x="558"/>
        <item x="441"/>
        <item x="642"/>
        <item x="747"/>
        <item x="515"/>
        <item x="776"/>
        <item x="215"/>
        <item x="61"/>
        <item x="232"/>
        <item x="448"/>
        <item x="244"/>
        <item x="240"/>
        <item x="370"/>
        <item x="826"/>
        <item x="808"/>
        <item x="259"/>
        <item x="208"/>
        <item x="704"/>
        <item x="567"/>
        <item x="124"/>
        <item x="402"/>
        <item x="439"/>
        <item x="7"/>
        <item x="740"/>
        <item x="539"/>
        <item x="494"/>
        <item x="438"/>
        <item x="674"/>
        <item x="595"/>
        <item x="9"/>
        <item x="523"/>
        <item x="292"/>
        <item x="683"/>
        <item x="462"/>
        <item x="610"/>
        <item x="670"/>
        <item x="421"/>
        <item x="522"/>
        <item x="335"/>
        <item x="187"/>
        <item x="330"/>
        <item x="310"/>
        <item x="134"/>
        <item x="48"/>
        <item x="306"/>
        <item x="77"/>
        <item x="170"/>
        <item x="607"/>
        <item x="387"/>
        <item x="499"/>
        <item x="644"/>
        <item x="553"/>
        <item x="428"/>
        <item x="60"/>
        <item x="211"/>
        <item x="521"/>
        <item x="49"/>
        <item x="118"/>
        <item x="491"/>
        <item x="277"/>
        <item x="399"/>
        <item x="817"/>
        <item x="105"/>
        <item x="710"/>
        <item x="153"/>
        <item x="565"/>
        <item x="830"/>
        <item x="767"/>
        <item x="731"/>
        <item x="374"/>
        <item x="152"/>
        <item x="17"/>
        <item x="93"/>
        <item x="174"/>
        <item x="337"/>
        <item x="498"/>
        <item x="580"/>
        <item x="469"/>
        <item x="338"/>
        <item x="514"/>
        <item x="59"/>
        <item x="422"/>
        <item x="104"/>
        <item x="210"/>
        <item x="129"/>
        <item x="5"/>
        <item x="190"/>
        <item x="520"/>
        <item x="728"/>
        <item x="822"/>
        <item x="16"/>
        <item x="141"/>
        <item x="355"/>
        <item x="717"/>
        <item x="641"/>
        <item x="751"/>
        <item x="14"/>
        <item x="790"/>
        <item x="664"/>
        <item x="427"/>
        <item x="485"/>
        <item x="650"/>
        <item x="175"/>
        <item x="831"/>
        <item x="305"/>
        <item x="169"/>
        <item x="423"/>
        <item x="404"/>
        <item x="312"/>
        <item x="500"/>
        <item x="603"/>
        <item m="1" x="843"/>
        <item x="102"/>
        <item x="15"/>
        <item x="234"/>
        <item x="682"/>
        <item x="794"/>
        <item x="356"/>
        <item x="384"/>
        <item x="110"/>
        <item x="321"/>
        <item x="12"/>
        <item x="62"/>
        <item x="285"/>
        <item x="113"/>
        <item x="733"/>
        <item x="117"/>
        <item x="594"/>
        <item x="336"/>
        <item x="168"/>
        <item x="489"/>
        <item x="811"/>
        <item x="814"/>
        <item x="823"/>
        <item x="429"/>
        <item x="487"/>
        <item x="444"/>
        <item x="818"/>
        <item x="25"/>
        <item x="465"/>
        <item x="705"/>
        <item x="92"/>
        <item x="326"/>
        <item x="425"/>
        <item x="79"/>
        <item x="604"/>
        <item x="148"/>
        <item x="449"/>
        <item x="13"/>
        <item x="218"/>
        <item x="434"/>
        <item x="78"/>
        <item x="300"/>
        <item x="592"/>
        <item x="253"/>
        <item x="198"/>
        <item x="708"/>
        <item x="248"/>
        <item x="587"/>
        <item x="534"/>
        <item x="103"/>
        <item x="91"/>
        <item x="189"/>
        <item x="723"/>
        <item x="793"/>
        <item x="419"/>
        <item x="461"/>
        <item x="779"/>
        <item x="390"/>
        <item x="241"/>
        <item x="810"/>
        <item x="243"/>
        <item x="671"/>
        <item x="377"/>
        <item x="805"/>
        <item x="358"/>
        <item x="709"/>
        <item x="836"/>
        <item x="573"/>
        <item x="32"/>
        <item x="583"/>
        <item x="339"/>
        <item x="167"/>
        <item x="668"/>
        <item x="297"/>
        <item x="373"/>
        <item x="839"/>
        <item x="323"/>
        <item x="626"/>
        <item x="636"/>
        <item x="437"/>
        <item x="97"/>
        <item x="689"/>
        <item x="501"/>
        <item x="342"/>
        <item x="191"/>
        <item x="164"/>
        <item x="10"/>
        <item x="311"/>
        <item x="715"/>
        <item x="159"/>
        <item x="619"/>
        <item x="367"/>
        <item x="797"/>
        <item x="625"/>
        <item x="3"/>
        <item x="608"/>
        <item x="221"/>
        <item x="768"/>
        <item x="665"/>
        <item x="346"/>
        <item x="125"/>
        <item x="676"/>
        <item x="39"/>
        <item x="698"/>
        <item x="408"/>
        <item x="82"/>
        <item x="435"/>
        <item x="700"/>
        <item x="679"/>
        <item x="383"/>
        <item x="622"/>
        <item x="217"/>
        <item x="196"/>
        <item x="363"/>
        <item x="726"/>
        <item x="252"/>
        <item x="207"/>
        <item x="730"/>
        <item x="455"/>
        <item x="442"/>
        <item x="182"/>
        <item x="721"/>
        <item x="450"/>
        <item x="257"/>
        <item x="357"/>
        <item x="184"/>
        <item x="392"/>
        <item x="183"/>
        <item x="1"/>
        <item x="270"/>
        <item x="420"/>
        <item x="202"/>
        <item x="413"/>
        <item x="749"/>
        <item x="774"/>
        <item x="532"/>
        <item x="365"/>
        <item x="304"/>
        <item x="497"/>
        <item x="601"/>
        <item x="194"/>
        <item x="576"/>
        <item x="192"/>
        <item x="108"/>
        <item x="778"/>
        <item x="637"/>
        <item x="551"/>
        <item x="835"/>
        <item x="407"/>
        <item x="209"/>
        <item x="275"/>
        <item x="782"/>
        <item x="76"/>
        <item x="454"/>
        <item x="308"/>
        <item x="612"/>
        <item x="151"/>
        <item x="722"/>
        <item x="171"/>
        <item x="249"/>
        <item x="333"/>
        <item x="701"/>
        <item x="21"/>
        <item x="593"/>
        <item x="651"/>
        <item x="773"/>
        <item x="732"/>
        <item x="562"/>
        <item x="586"/>
        <item x="632"/>
        <item x="482"/>
        <item x="460"/>
        <item x="394"/>
        <item x="572"/>
        <item x="224"/>
        <item x="414"/>
        <item x="741"/>
        <item x="156"/>
        <item x="28"/>
        <item x="94"/>
        <item x="403"/>
        <item x="550"/>
        <item x="293"/>
        <item x="379"/>
        <item x="759"/>
        <item x="589"/>
        <item x="29"/>
        <item x="584"/>
        <item x="181"/>
        <item x="541"/>
        <item x="478"/>
        <item x="229"/>
        <item x="546"/>
        <item x="146"/>
        <item x="638"/>
        <item x="20"/>
        <item x="158"/>
        <item x="279"/>
        <item x="44"/>
        <item x="354"/>
        <item x="322"/>
        <item x="785"/>
        <item x="84"/>
        <item x="256"/>
        <item x="617"/>
        <item x="681"/>
        <item x="364"/>
        <item x="600"/>
        <item x="702"/>
        <item x="258"/>
        <item x="742"/>
        <item x="436"/>
        <item x="545"/>
        <item x="582"/>
        <item x="686"/>
        <item x="647"/>
        <item x="765"/>
        <item x="834"/>
        <item x="511"/>
        <item x="598"/>
        <item x="547"/>
        <item x="199"/>
        <item x="286"/>
        <item x="179"/>
        <item x="519"/>
        <item x="711"/>
        <item x="662"/>
        <item x="352"/>
        <item x="107"/>
        <item x="55"/>
        <item x="99"/>
        <item x="65"/>
        <item x="186"/>
        <item x="509"/>
        <item x="783"/>
        <item x="264"/>
        <item x="30"/>
        <item x="484"/>
        <item x="154"/>
        <item x="581"/>
        <item x="317"/>
        <item x="571"/>
        <item x="83"/>
        <item x="0"/>
        <item x="166"/>
        <item x="479"/>
        <item x="35"/>
        <item x="42"/>
        <item x="505"/>
        <item x="188"/>
        <item x="43"/>
        <item x="349"/>
        <item x="161"/>
        <item x="255"/>
        <item x="566"/>
        <item x="242"/>
        <item x="112"/>
        <item x="503"/>
        <item x="197"/>
        <item x="126"/>
        <item x="203"/>
        <item x="758"/>
        <item x="771"/>
        <item x="353"/>
        <item x="147"/>
        <item x="316"/>
        <item x="588"/>
        <item x="611"/>
        <item x="149"/>
        <item x="332"/>
        <item x="590"/>
        <item x="45"/>
        <item x="492"/>
        <item x="327"/>
        <item x="106"/>
        <item x="791"/>
        <item x="699"/>
        <item x="18"/>
        <item m="1" x="840"/>
        <item m="1" x="841"/>
        <item x="616"/>
        <item x="596"/>
        <item x="508"/>
        <item x="325"/>
        <item x="624"/>
        <item x="309"/>
        <item x="548"/>
        <item x="803"/>
        <item x="832"/>
        <item x="235"/>
        <item x="193"/>
        <item x="251"/>
        <item x="47"/>
        <item x="201"/>
        <item x="585"/>
        <item x="46"/>
        <item x="320"/>
        <item x="95"/>
        <item x="57"/>
        <item x="178"/>
        <item x="719"/>
        <item x="265"/>
        <item x="426"/>
        <item x="631"/>
        <item x="466"/>
        <item x="597"/>
        <item x="781"/>
        <item x="177"/>
        <item x="359"/>
        <item x="239"/>
        <item x="761"/>
        <item x="795"/>
        <item x="457"/>
        <item x="172"/>
        <item x="266"/>
        <item x="486"/>
        <item x="213"/>
        <item x="68"/>
        <item x="495"/>
        <item x="692"/>
        <item x="518"/>
        <item x="88"/>
        <item x="340"/>
        <item x="561"/>
        <item x="554"/>
        <item x="473"/>
        <item x="468"/>
        <item x="119"/>
        <item x="348"/>
        <item x="627"/>
        <item x="195"/>
        <item x="762"/>
        <item x="319"/>
        <item x="220"/>
        <item x="233"/>
        <item x="606"/>
        <item x="756"/>
        <item x="212"/>
        <item x="31"/>
        <item x="137"/>
        <item x="789"/>
        <item x="471"/>
        <item x="52"/>
        <item x="440"/>
        <item x="813"/>
        <item x="452"/>
        <item x="401"/>
        <item x="544"/>
        <item x="750"/>
        <item x="54"/>
        <item x="53"/>
        <item x="516"/>
        <item x="283"/>
        <item x="661"/>
        <item x="757"/>
        <item x="802"/>
        <item x="753"/>
        <item x="658"/>
        <item x="50"/>
        <item x="695"/>
        <item x="467"/>
        <item x="205"/>
        <item x="263"/>
        <item x="90"/>
        <item x="204"/>
        <item x="634"/>
        <item x="510"/>
        <item x="549"/>
        <item x="656"/>
        <item x="27"/>
        <item x="398"/>
        <item x="144"/>
        <item x="157"/>
        <item x="552"/>
        <item x="219"/>
        <item x="145"/>
        <item x="11"/>
        <item x="453"/>
        <item x="621"/>
        <item x="111"/>
        <item x="344"/>
        <item x="654"/>
        <item x="775"/>
        <item x="819"/>
        <item x="56"/>
        <item x="725"/>
        <item x="687"/>
        <item x="613"/>
        <item x="579"/>
        <item x="458"/>
        <item x="744"/>
        <item x="752"/>
        <item x="445"/>
        <item x="290"/>
        <item x="85"/>
        <item x="680"/>
        <item x="653"/>
        <item x="73"/>
        <item x="271"/>
        <item x="318"/>
        <item x="555"/>
        <item x="122"/>
        <item x="432"/>
        <item x="480"/>
        <item x="431"/>
        <item x="114"/>
        <item x="276"/>
        <item x="254"/>
        <item x="560"/>
        <item x="666"/>
        <item x="743"/>
        <item x="540"/>
        <item x="569"/>
        <item x="697"/>
        <item x="350"/>
        <item x="530"/>
        <item x="69"/>
        <item x="620"/>
        <item x="287"/>
        <item x="800"/>
        <item x="341"/>
        <item x="298"/>
        <item x="746"/>
        <item x="568"/>
        <item x="526"/>
        <item x="712"/>
        <item x="230"/>
        <item x="301"/>
        <item x="557"/>
        <item x="396"/>
        <item x="267"/>
        <item x="703"/>
        <item x="86"/>
        <item x="176"/>
        <item x="816"/>
        <item m="1" x="842"/>
        <item x="23"/>
        <item x="628"/>
        <item x="639"/>
        <item x="376"/>
        <item x="415"/>
        <item x="416"/>
        <item x="825"/>
        <item x="799"/>
        <item x="38"/>
        <item x="143"/>
        <item x="289"/>
        <item x="496"/>
        <item x="138"/>
        <item x="777"/>
        <item x="796"/>
        <item x="74"/>
        <item x="459"/>
        <item x="382"/>
        <item x="334"/>
        <item x="314"/>
        <item x="400"/>
        <item x="150"/>
        <item x="417"/>
        <item x="272"/>
        <item x="36"/>
        <item x="303"/>
        <item x="605"/>
        <item x="760"/>
        <item x="635"/>
        <item x="575"/>
        <item x="755"/>
        <item x="513"/>
        <item x="245"/>
        <item x="481"/>
        <item x="691"/>
        <item x="527"/>
        <item x="591"/>
        <item x="130"/>
        <item x="368"/>
        <item x="282"/>
        <item x="185"/>
        <item x="237"/>
        <item x="828"/>
        <item x="475"/>
        <item x="89"/>
        <item x="677"/>
        <item x="98"/>
        <item x="380"/>
        <item x="51"/>
        <item x="483"/>
        <item x="269"/>
        <item x="502"/>
        <item x="745"/>
        <item x="630"/>
        <item x="763"/>
        <item x="128"/>
        <item x="655"/>
        <item x="648"/>
        <item x="754"/>
        <item x="738"/>
        <item x="672"/>
        <item x="737"/>
        <item x="766"/>
        <item x="663"/>
        <item x="81"/>
        <item x="504"/>
        <item x="646"/>
        <item x="821"/>
        <item x="470"/>
        <item x="476"/>
        <item x="307"/>
        <item x="328"/>
        <item x="623"/>
        <item x="295"/>
        <item x="329"/>
        <item x="165"/>
        <item x="824"/>
        <item x="542"/>
        <item x="331"/>
        <item x="718"/>
        <item x="570"/>
        <item x="780"/>
        <item x="512"/>
        <item x="96"/>
        <item x="58"/>
        <item x="8"/>
        <item x="614"/>
        <item x="228"/>
        <item x="388"/>
        <item x="163"/>
        <item x="67"/>
        <item x="173"/>
        <item x="291"/>
        <item x="792"/>
        <item t="default"/>
      </items>
    </pivotField>
    <pivotField axis="axisRow" showAll="0" measureFilter="1" sortType="descending">
      <items count="3199">
        <item x="2036"/>
        <item x="343"/>
        <item x="1391"/>
        <item x="2924"/>
        <item x="143"/>
        <item x="553"/>
        <item x="1369"/>
        <item x="1374"/>
        <item x="1394"/>
        <item x="1526"/>
        <item x="2031"/>
        <item x="1345"/>
        <item x="507"/>
        <item x="1346"/>
        <item x="508"/>
        <item x="616"/>
        <item x="3104"/>
        <item x="2124"/>
        <item x="545"/>
        <item x="1419"/>
        <item x="1176"/>
        <item x="1694"/>
        <item x="2525"/>
        <item x="2526"/>
        <item x="2875"/>
        <item x="937"/>
        <item x="2927"/>
        <item x="2315"/>
        <item x="1280"/>
        <item x="618"/>
        <item x="621"/>
        <item x="705"/>
        <item x="659"/>
        <item x="85"/>
        <item x="1257"/>
        <item x="2371"/>
        <item x="2757"/>
        <item x="1846"/>
        <item x="253"/>
        <item x="687"/>
        <item x="212"/>
        <item x="7"/>
        <item x="311"/>
        <item x="107"/>
        <item x="288"/>
        <item x="1004"/>
        <item x="2735"/>
        <item x="826"/>
        <item x="2087"/>
        <item x="1781"/>
        <item x="835"/>
        <item x="783"/>
        <item x="600"/>
        <item x="898"/>
        <item x="800"/>
        <item x="312"/>
        <item x="296"/>
        <item x="1998"/>
        <item x="250"/>
        <item x="2878"/>
        <item x="8"/>
        <item x="1351"/>
        <item x="53"/>
        <item x="817"/>
        <item x="730"/>
        <item x="2383"/>
        <item x="599"/>
        <item x="400"/>
        <item x="432"/>
        <item x="9"/>
        <item x="555"/>
        <item x="1133"/>
        <item x="3041"/>
        <item x="907"/>
        <item x="1594"/>
        <item x="1496"/>
        <item x="285"/>
        <item x="2484"/>
        <item x="362"/>
        <item x="186"/>
        <item x="460"/>
        <item x="2"/>
        <item x="1798"/>
        <item x="649"/>
        <item x="565"/>
        <item x="591"/>
        <item x="1746"/>
        <item x="799"/>
        <item x="461"/>
        <item x="2734"/>
        <item x="1211"/>
        <item x="770"/>
        <item x="463"/>
        <item x="249"/>
        <item x="1005"/>
        <item x="486"/>
        <item x="1747"/>
        <item x="776"/>
        <item x="251"/>
        <item x="657"/>
        <item x="1593"/>
        <item x="831"/>
        <item x="104"/>
        <item x="2193"/>
        <item x="103"/>
        <item x="588"/>
        <item x="589"/>
        <item x="590"/>
        <item x="1281"/>
        <item x="619"/>
        <item x="1"/>
        <item x="3127"/>
        <item x="951"/>
        <item x="1661"/>
        <item x="1350"/>
        <item x="614"/>
        <item x="393"/>
        <item x="222"/>
        <item x="1164"/>
        <item x="1389"/>
        <item x="825"/>
        <item x="1083"/>
        <item x="864"/>
        <item x="865"/>
        <item x="557"/>
        <item x="180"/>
        <item x="2159"/>
        <item x="558"/>
        <item x="276"/>
        <item x="1080"/>
        <item x="152"/>
        <item x="895"/>
        <item x="164"/>
        <item x="894"/>
        <item x="2230"/>
        <item x="2445"/>
        <item x="1099"/>
        <item x="1098"/>
        <item x="1036"/>
        <item x="769"/>
        <item x="1579"/>
        <item x="745"/>
        <item x="1256"/>
        <item x="998"/>
        <item x="384"/>
        <item x="1340"/>
        <item x="1168"/>
        <item x="2619"/>
        <item x="675"/>
        <item x="782"/>
        <item x="1104"/>
        <item x="2295"/>
        <item x="427"/>
        <item x="798"/>
        <item x="1183"/>
        <item x="382"/>
        <item x="2913"/>
        <item x="266"/>
        <item x="2387"/>
        <item x="2949"/>
        <item x="943"/>
        <item x="331"/>
        <item x="1225"/>
        <item x="1748"/>
        <item x="771"/>
        <item x="16"/>
        <item x="1632"/>
        <item x="497"/>
        <item x="1138"/>
        <item x="1316"/>
        <item x="289"/>
        <item x="2070"/>
        <item x="248"/>
        <item x="604"/>
        <item x="746"/>
        <item x="487"/>
        <item x="2970"/>
        <item x="2635"/>
        <item x="150"/>
        <item x="1553"/>
        <item x="1874"/>
        <item x="1640"/>
        <item x="2513"/>
        <item x="1388"/>
        <item x="232"/>
        <item x="674"/>
        <item x="292"/>
        <item x="942"/>
        <item x="602"/>
        <item x="149"/>
        <item x="925"/>
        <item x="812"/>
        <item x="816"/>
        <item x="1365"/>
        <item x="338"/>
        <item x="1317"/>
        <item x="199"/>
        <item x="724"/>
        <item x="307"/>
        <item x="1733"/>
        <item x="834"/>
        <item x="1649"/>
        <item x="686"/>
        <item x="678"/>
        <item x="1691"/>
        <item x="665"/>
        <item x="1301"/>
        <item x="37"/>
        <item x="44"/>
        <item x="367"/>
        <item x="1738"/>
        <item x="114"/>
        <item x="366"/>
        <item x="1583"/>
        <item x="2005"/>
        <item x="2162"/>
        <item x="462"/>
        <item x="204"/>
        <item x="1723"/>
        <item x="19"/>
        <item x="777"/>
        <item x="1667"/>
        <item x="757"/>
        <item x="2120"/>
        <item x="1831"/>
        <item x="479"/>
        <item x="1010"/>
        <item x="1135"/>
        <item x="1108"/>
        <item x="187"/>
        <item x="2942"/>
        <item x="1689"/>
        <item x="2911"/>
        <item x="161"/>
        <item x="205"/>
        <item x="93"/>
        <item x="2170"/>
        <item x="202"/>
        <item x="539"/>
        <item x="676"/>
        <item x="2939"/>
        <item x="3086"/>
        <item x="901"/>
        <item x="668"/>
        <item x="1247"/>
        <item x="927"/>
        <item x="215"/>
        <item x="529"/>
        <item x="387"/>
        <item x="255"/>
        <item x="254"/>
        <item x="365"/>
        <item x="704"/>
        <item x="2485"/>
        <item x="1609"/>
        <item x="1058"/>
        <item x="370"/>
        <item x="69"/>
        <item x="70"/>
        <item x="293"/>
        <item x="1418"/>
        <item x="1025"/>
        <item x="2720"/>
        <item x="542"/>
        <item x="950"/>
        <item x="316"/>
        <item x="283"/>
        <item x="1354"/>
        <item x="780"/>
        <item x="45"/>
        <item x="211"/>
        <item x="620"/>
        <item x="94"/>
        <item x="2849"/>
        <item x="78"/>
        <item x="493"/>
        <item x="35"/>
        <item x="601"/>
        <item x="138"/>
        <item x="2067"/>
        <item x="2105"/>
        <item x="3118"/>
        <item x="2167"/>
        <item x="2173"/>
        <item x="1228"/>
        <item x="575"/>
        <item x="480"/>
        <item x="576"/>
        <item x="86"/>
        <item x="1548"/>
        <item x="286"/>
        <item x="1552"/>
        <item x="308"/>
        <item x="433"/>
        <item x="334"/>
        <item x="1983"/>
        <item x="123"/>
        <item x="1382"/>
        <item x="48"/>
        <item x="20"/>
        <item x="21"/>
        <item x="64"/>
        <item x="33"/>
        <item x="1732"/>
        <item x="2636"/>
        <item x="274"/>
        <item x="661"/>
        <item x="1519"/>
        <item x="532"/>
        <item x="258"/>
        <item x="344"/>
        <item x="1272"/>
        <item x="1251"/>
        <item x="847"/>
        <item x="1947"/>
        <item x="1450"/>
        <item x="988"/>
        <item x="2948"/>
        <item x="306"/>
        <item x="1690"/>
        <item x="354"/>
        <item x="3006"/>
        <item x="906"/>
        <item x="2416"/>
        <item x="2043"/>
        <item x="386"/>
        <item x="108"/>
        <item x="1360"/>
        <item x="987"/>
        <item x="1487"/>
        <item x="1414"/>
        <item x="548"/>
        <item x="500"/>
        <item x="1050"/>
        <item x="391"/>
        <item x="1297"/>
        <item x="1298"/>
        <item x="1299"/>
        <item x="1274"/>
        <item x="1569"/>
        <item x="185"/>
        <item x="184"/>
        <item x="388"/>
        <item x="3050"/>
        <item x="398"/>
        <item x="363"/>
        <item x="1039"/>
        <item x="240"/>
        <item x="369"/>
        <item x="376"/>
        <item x="141"/>
        <item x="666"/>
        <item x="36"/>
        <item x="1147"/>
        <item x="720"/>
        <item x="2813"/>
        <item x="586"/>
        <item x="3057"/>
        <item x="634"/>
        <item x="667"/>
        <item x="1864"/>
        <item x="239"/>
        <item x="2231"/>
        <item x="425"/>
        <item x="1390"/>
        <item x="475"/>
        <item x="1555"/>
        <item x="191"/>
        <item x="1119"/>
        <item x="658"/>
        <item x="1737"/>
        <item x="1920"/>
        <item x="936"/>
        <item x="1836"/>
        <item x="1118"/>
        <item x="2138"/>
        <item x="766"/>
        <item x="1260"/>
        <item x="25"/>
        <item x="309"/>
        <item x="181"/>
        <item x="1067"/>
        <item x="544"/>
        <item x="1968"/>
        <item x="1170"/>
        <item x="396"/>
        <item x="1442"/>
        <item x="358"/>
        <item x="1407"/>
        <item x="1024"/>
        <item x="501"/>
        <item x="2884"/>
        <item x="294"/>
        <item x="2414"/>
        <item x="88"/>
        <item x="1411"/>
        <item x="145"/>
        <item x="1244"/>
        <item x="700"/>
        <item x="514"/>
        <item x="2226"/>
        <item x="105"/>
        <item x="417"/>
        <item x="482"/>
        <item x="639"/>
        <item x="1009"/>
        <item x="708"/>
        <item x="109"/>
        <item x="411"/>
        <item x="346"/>
        <item x="195"/>
        <item x="402"/>
        <item x="1962"/>
        <item x="779"/>
        <item x="2078"/>
        <item x="520"/>
        <item x="871"/>
        <item x="151"/>
        <item x="645"/>
        <item x="2706"/>
        <item x="748"/>
        <item x="1652"/>
        <item x="1182"/>
        <item x="220"/>
        <item x="1490"/>
        <item x="1124"/>
        <item x="1307"/>
        <item x="100"/>
        <item x="1422"/>
        <item x="872"/>
        <item x="632"/>
        <item x="357"/>
        <item x="1498"/>
        <item x="2980"/>
        <item x="1861"/>
        <item x="596"/>
        <item x="1125"/>
        <item x="860"/>
        <item x="459"/>
        <item x="173"/>
        <item x="1734"/>
        <item x="174"/>
        <item x="1735"/>
        <item x="1352"/>
        <item x="23"/>
        <item x="201"/>
        <item x="3"/>
        <item x="137"/>
        <item x="1051"/>
        <item x="125"/>
        <item x="126"/>
        <item x="1724"/>
        <item x="234"/>
        <item x="464"/>
        <item x="559"/>
        <item x="584"/>
        <item x="1466"/>
        <item x="397"/>
        <item x="1178"/>
        <item x="1927"/>
        <item x="424"/>
        <item x="1194"/>
        <item x="1444"/>
        <item x="1155"/>
        <item x="625"/>
        <item x="28"/>
        <item x="1002"/>
        <item x="965"/>
        <item x="1404"/>
        <item x="585"/>
        <item x="295"/>
        <item x="519"/>
        <item x="87"/>
        <item x="72"/>
        <item x="1048"/>
        <item x="1049"/>
        <item x="43"/>
        <item x="430"/>
        <item x="2673"/>
        <item x="318"/>
        <item x="813"/>
        <item x="2609"/>
        <item x="1020"/>
        <item x="549"/>
        <item x="2248"/>
        <item x="2395"/>
        <item x="2206"/>
        <item x="1291"/>
        <item x="129"/>
        <item x="130"/>
        <item x="608"/>
        <item x="3180"/>
        <item x="1089"/>
        <item x="959"/>
        <item x="885"/>
        <item x="774"/>
        <item x="2864"/>
        <item x="967"/>
        <item x="221"/>
        <item x="208"/>
        <item x="3005"/>
        <item x="404"/>
        <item x="1180"/>
        <item x="2649"/>
        <item x="606"/>
        <item x="27"/>
        <item x="206"/>
        <item x="339"/>
        <item x="471"/>
        <item x="749"/>
        <item x="1269"/>
        <item x="1752"/>
        <item x="3119"/>
        <item x="1250"/>
        <item x="2855"/>
        <item x="2856"/>
        <item x="2110"/>
        <item x="269"/>
        <item x="870"/>
        <item x="2300"/>
        <item x="132"/>
        <item x="135"/>
        <item x="2014"/>
        <item x="2015"/>
        <item x="328"/>
        <item x="1896"/>
        <item x="1290"/>
        <item x="481"/>
        <item x="828"/>
        <item x="2933"/>
        <item x="1881"/>
        <item x="827"/>
        <item x="2009"/>
        <item x="808"/>
        <item x="3068"/>
        <item x="225"/>
        <item x="3150"/>
        <item x="2820"/>
        <item x="2301"/>
        <item x="2302"/>
        <item x="1293"/>
        <item x="437"/>
        <item x="1001"/>
        <item x="200"/>
        <item x="2758"/>
        <item x="1777"/>
        <item x="1474"/>
        <item x="447"/>
        <item x="1540"/>
        <item x="300"/>
        <item x="2716"/>
        <item x="561"/>
        <item x="644"/>
        <item x="1409"/>
        <item x="1705"/>
        <item x="24"/>
        <item x="1262"/>
        <item x="2303"/>
        <item x="335"/>
        <item x="1767"/>
        <item x="856"/>
        <item x="819"/>
        <item x="229"/>
        <item x="713"/>
        <item x="1322"/>
        <item x="1323"/>
        <item x="291"/>
        <item x="95"/>
        <item x="1808"/>
        <item x="282"/>
        <item x="1683"/>
        <item x="448"/>
        <item x="1085"/>
        <item x="1584"/>
        <item x="636"/>
        <item x="235"/>
        <item x="1726"/>
        <item x="348"/>
        <item x="468"/>
        <item x="280"/>
        <item x="1087"/>
        <item x="134"/>
        <item x="133"/>
        <item x="131"/>
        <item x="915"/>
        <item x="327"/>
        <item x="140"/>
        <item x="2066"/>
        <item x="797"/>
        <item x="163"/>
        <item x="966"/>
        <item x="162"/>
        <item x="1003"/>
        <item x="876"/>
        <item x="1084"/>
        <item x="1434"/>
        <item x="875"/>
        <item x="1603"/>
        <item x="1803"/>
        <item x="1439"/>
        <item x="2205"/>
        <item x="531"/>
        <item x="3080"/>
        <item x="582"/>
        <item x="1044"/>
        <item x="662"/>
        <item x="352"/>
        <item x="1088"/>
        <item x="1533"/>
        <item x="3046"/>
        <item x="10"/>
        <item x="227"/>
        <item x="833"/>
        <item x="119"/>
        <item x="2983"/>
        <item x="157"/>
        <item x="170"/>
        <item x="970"/>
        <item x="1306"/>
        <item x="1344"/>
        <item x="802"/>
        <item x="188"/>
        <item x="139"/>
        <item x="1022"/>
        <item x="1174"/>
        <item x="368"/>
        <item x="1739"/>
        <item x="1453"/>
        <item x="2203"/>
        <item x="1035"/>
        <item x="721"/>
        <item x="1546"/>
        <item x="719"/>
        <item x="1745"/>
        <item x="1107"/>
        <item x="502"/>
        <item x="1493"/>
        <item x="1101"/>
        <item x="1208"/>
        <item x="1693"/>
        <item x="210"/>
        <item x="1192"/>
        <item x="287"/>
        <item x="2782"/>
        <item x="787"/>
        <item x="2804"/>
        <item x="2842"/>
        <item x="731"/>
        <item x="330"/>
        <item x="735"/>
        <item x="836"/>
        <item x="349"/>
        <item x="270"/>
        <item x="2535"/>
        <item x="440"/>
        <item x="259"/>
        <item x="441"/>
        <item x="47"/>
        <item x="859"/>
        <item x="171"/>
        <item x="2589"/>
        <item x="214"/>
        <item x="1749"/>
        <item x="121"/>
        <item x="332"/>
        <item x="213"/>
        <item x="534"/>
        <item x="891"/>
        <item x="3155"/>
        <item x="3034"/>
        <item x="3138"/>
        <item x="271"/>
        <item x="477"/>
        <item x="1695"/>
        <item x="2669"/>
        <item x="767"/>
        <item x="63"/>
        <item x="837"/>
        <item x="1266"/>
        <item x="1137"/>
        <item x="1660"/>
        <item x="147"/>
        <item x="775"/>
        <item x="1047"/>
        <item x="1141"/>
        <item x="416"/>
        <item x="336"/>
        <item x="494"/>
        <item x="281"/>
        <item x="301"/>
        <item x="172"/>
        <item x="394"/>
        <item x="1547"/>
        <item x="552"/>
        <item x="1122"/>
        <item x="277"/>
        <item x="696"/>
        <item x="1303"/>
        <item x="944"/>
        <item x="772"/>
        <item x="2622"/>
        <item x="1725"/>
        <item x="1045"/>
        <item x="466"/>
        <item x="1030"/>
        <item x="476"/>
        <item x="2016"/>
        <item x="360"/>
        <item x="142"/>
        <item x="2676"/>
        <item x="1031"/>
        <item x="896"/>
        <item x="900"/>
        <item x="551"/>
        <item x="106"/>
        <item x="1736"/>
        <item x="467"/>
        <item x="1851"/>
        <item x="2515"/>
        <item x="1872"/>
        <item x="81"/>
        <item x="2874"/>
        <item x="431"/>
        <item x="2912"/>
        <item x="2973"/>
        <item x="1655"/>
        <item x="1116"/>
        <item x="839"/>
        <item x="577"/>
        <item x="1716"/>
        <item x="1790"/>
        <item x="640"/>
        <item x="50"/>
        <item x="2336"/>
        <item x="273"/>
        <item x="1393"/>
        <item x="101"/>
        <item x="1063"/>
        <item x="1271"/>
        <item x="3145"/>
        <item x="1522"/>
        <item x="2094"/>
        <item x="587"/>
        <item x="261"/>
        <item x="2486"/>
        <item x="1656"/>
        <item x="1426"/>
        <item x="290"/>
        <item x="341"/>
        <item x="473"/>
        <item x="2671"/>
        <item x="1563"/>
        <item x="1213"/>
        <item x="472"/>
        <item x="560"/>
        <item x="607"/>
        <item x="3109"/>
        <item x="1499"/>
        <item x="989"/>
        <item x="990"/>
        <item x="683"/>
        <item x="2833"/>
        <item x="275"/>
        <item x="1304"/>
        <item x="1305"/>
        <item x="1011"/>
        <item x="0"/>
        <item x="702"/>
        <item x="79"/>
        <item x="179"/>
        <item x="230"/>
        <item x="743"/>
        <item x="2082"/>
        <item x="2083"/>
        <item x="2178"/>
        <item x="2084"/>
        <item x="2552"/>
        <item x="1870"/>
        <item x="381"/>
        <item x="71"/>
        <item x="2143"/>
        <item x="595"/>
        <item x="911"/>
        <item x="1916"/>
        <item x="824"/>
        <item x="2146"/>
        <item x="2452"/>
        <item x="2711"/>
        <item x="89"/>
        <item x="758"/>
        <item x="228"/>
        <item x="148"/>
        <item x="1492"/>
        <item x="41"/>
        <item x="695"/>
        <item x="786"/>
        <item x="74"/>
        <item x="1033"/>
        <item x="2069"/>
        <item x="373"/>
        <item x="1743"/>
        <item x="985"/>
        <item x="986"/>
        <item x="418"/>
        <item x="926"/>
        <item x="256"/>
        <item x="18"/>
        <item x="547"/>
        <item x="886"/>
        <item x="2546"/>
        <item x="921"/>
        <item x="1775"/>
        <item x="415"/>
        <item x="498"/>
        <item x="703"/>
        <item x="1175"/>
        <item x="1076"/>
        <item x="1400"/>
        <item x="1420"/>
        <item x="457"/>
        <item x="3188"/>
        <item x="958"/>
        <item x="389"/>
        <item x="1327"/>
        <item x="912"/>
        <item x="1430"/>
        <item x="706"/>
        <item x="320"/>
        <item x="663"/>
        <item x="1945"/>
        <item x="1252"/>
        <item x="1253"/>
        <item x="1171"/>
        <item x="1687"/>
        <item x="1880"/>
        <item x="796"/>
        <item x="102"/>
        <item x="1056"/>
        <item x="374"/>
        <item x="1744"/>
        <item x="325"/>
        <item x="1428"/>
        <item x="11"/>
        <item x="1094"/>
        <item x="428"/>
        <item x="175"/>
        <item x="1136"/>
        <item x="1308"/>
        <item x="603"/>
        <item x="1057"/>
        <item x="1145"/>
        <item x="627"/>
        <item x="1684"/>
        <item x="1259"/>
        <item x="26"/>
        <item x="1538"/>
        <item x="612"/>
        <item x="517"/>
        <item x="310"/>
        <item x="2489"/>
        <item x="196"/>
        <item x="1462"/>
        <item x="403"/>
        <item x="969"/>
        <item x="59"/>
        <item x="1156"/>
        <item x="470"/>
        <item x="653"/>
        <item x="677"/>
        <item x="2490"/>
        <item x="80"/>
        <item x="1435"/>
        <item x="38"/>
        <item x="146"/>
        <item x="1599"/>
        <item x="1380"/>
        <item x="1459"/>
        <item x="426"/>
        <item x="444"/>
        <item x="226"/>
        <item x="641"/>
        <item x="2819"/>
        <item x="117"/>
        <item x="14"/>
        <item x="115"/>
        <item x="13"/>
        <item x="1554"/>
        <item x="679"/>
        <item x="543"/>
        <item x="2177"/>
        <item x="489"/>
        <item x="635"/>
        <item x="178"/>
        <item x="1363"/>
        <item x="2836"/>
        <item x="1186"/>
        <item x="458"/>
        <item x="830"/>
        <item x="1142"/>
        <item x="66"/>
        <item x="750"/>
        <item x="1314"/>
        <item x="1506"/>
        <item x="1179"/>
        <item x="801"/>
        <item x="1000"/>
        <item x="964"/>
        <item x="359"/>
        <item x="17"/>
        <item x="380"/>
        <item x="1086"/>
        <item x="49"/>
        <item x="1448"/>
        <item x="3192"/>
        <item x="193"/>
        <item x="183"/>
        <item x="1614"/>
        <item x="263"/>
        <item x="217"/>
        <item x="483"/>
        <item x="216"/>
        <item x="2886"/>
        <item x="857"/>
        <item x="3168"/>
        <item x="390"/>
        <item x="3091"/>
        <item x="1615"/>
        <item x="356"/>
        <item x="423"/>
        <item x="257"/>
        <item x="99"/>
        <item x="377"/>
        <item x="523"/>
        <item x="1432"/>
        <item x="809"/>
        <item x="810"/>
        <item x="399"/>
        <item x="1456"/>
        <item x="209"/>
        <item x="897"/>
        <item x="52"/>
        <item x="2727"/>
        <item x="794"/>
        <item x="2149"/>
        <item x="715"/>
        <item x="768"/>
        <item x="1958"/>
        <item x="2127"/>
        <item x="260"/>
        <item x="284"/>
        <item x="116"/>
        <item x="12"/>
        <item x="1362"/>
        <item x="2825"/>
        <item x="153"/>
        <item x="623"/>
        <item x="1320"/>
        <item x="726"/>
        <item x="436"/>
        <item x="1750"/>
        <item x="68"/>
        <item x="535"/>
        <item x="1202"/>
        <item x="128"/>
        <item x="405"/>
        <item x="1191"/>
        <item x="2366"/>
        <item x="2692"/>
        <item x="1946"/>
        <item x="1643"/>
        <item x="2411"/>
        <item x="2516"/>
        <item x="435"/>
        <item x="406"/>
        <item x="32"/>
        <item x="697"/>
        <item x="62"/>
        <item x="698"/>
        <item x="938"/>
        <item x="42"/>
        <item x="893"/>
        <item x="505"/>
        <item x="528"/>
        <item x="314"/>
        <item x="805"/>
        <item x="313"/>
        <item x="537"/>
        <item x="1703"/>
        <item x="1602"/>
        <item x="1395"/>
        <item x="371"/>
        <item x="2382"/>
        <item x="324"/>
        <item x="177"/>
        <item x="40"/>
        <item x="1982"/>
        <item x="1792"/>
        <item x="3049"/>
        <item x="167"/>
        <item x="1973"/>
        <item x="262"/>
        <item x="1521"/>
        <item x="73"/>
        <item x="646"/>
        <item x="65"/>
        <item x="223"/>
        <item x="1261"/>
        <item x="843"/>
        <item x="322"/>
        <item x="61"/>
        <item x="455"/>
        <item x="456"/>
        <item x="1995"/>
        <item x="57"/>
        <item x="3105"/>
        <item x="1313"/>
        <item x="788"/>
        <item x="789"/>
        <item x="790"/>
        <item x="791"/>
        <item x="792"/>
        <item x="793"/>
        <item x="364"/>
        <item x="530"/>
        <item x="1595"/>
        <item x="795"/>
        <item x="755"/>
        <item x="1224"/>
        <item x="1234"/>
        <item x="652"/>
        <item x="298"/>
        <item x="1840"/>
        <item x="478"/>
        <item x="2760"/>
        <item x="438"/>
        <item x="347"/>
        <item x="699"/>
        <item x="3172"/>
        <item x="714"/>
        <item x="2847"/>
        <item x="449"/>
        <item x="1943"/>
        <item x="302"/>
        <item x="2624"/>
        <item x="34"/>
        <item x="379"/>
        <item x="182"/>
        <item x="176"/>
        <item x="465"/>
        <item x="51"/>
        <item x="707"/>
        <item x="784"/>
        <item x="890"/>
        <item x="643"/>
        <item x="2568"/>
        <item x="506"/>
        <item x="2190"/>
        <item x="642"/>
        <item x="337"/>
        <item x="1625"/>
        <item x="947"/>
        <item x="515"/>
        <item x="1366"/>
        <item x="1367"/>
        <item x="1368"/>
        <item x="233"/>
        <item x="326"/>
        <item x="355"/>
        <item x="58"/>
        <item x="29"/>
        <item x="1605"/>
        <item x="30"/>
        <item x="31"/>
        <item x="92"/>
        <item x="224"/>
        <item x="340"/>
        <item x="422"/>
        <item x="420"/>
        <item x="39"/>
        <item x="2155"/>
        <item x="2349"/>
        <item x="2232"/>
        <item x="15"/>
        <item x="563"/>
        <item x="564"/>
        <item x="421"/>
        <item x="279"/>
        <item x="158"/>
        <item x="1372"/>
        <item x="110"/>
        <item x="111"/>
        <item x="2959"/>
        <item x="2718"/>
        <item x="2740"/>
        <item x="385"/>
        <item x="4"/>
        <item x="5"/>
        <item x="22"/>
        <item x="6"/>
        <item x="56"/>
        <item x="54"/>
        <item x="83"/>
        <item x="617"/>
        <item x="97"/>
        <item x="76"/>
        <item x="75"/>
        <item x="67"/>
        <item x="77"/>
        <item x="120"/>
        <item x="113"/>
        <item x="82"/>
        <item x="98"/>
        <item x="84"/>
        <item x="198"/>
        <item x="1115"/>
        <item x="144"/>
        <item x="597"/>
        <item x="155"/>
        <item x="3174"/>
        <item x="598"/>
        <item x="156"/>
        <item x="60"/>
        <item x="91"/>
        <item x="118"/>
        <item x="159"/>
        <item x="160"/>
        <item x="136"/>
        <item x="165"/>
        <item x="154"/>
        <item x="112"/>
        <item x="124"/>
        <item x="236"/>
        <item x="207"/>
        <item x="219"/>
        <item x="192"/>
        <item x="168"/>
        <item x="218"/>
        <item x="194"/>
        <item x="265"/>
        <item x="203"/>
        <item x="238"/>
        <item x="267"/>
        <item x="268"/>
        <item x="578"/>
        <item x="323"/>
        <item x="1539"/>
        <item x="237"/>
        <item x="407"/>
        <item x="241"/>
        <item x="242"/>
        <item x="243"/>
        <item x="244"/>
        <item x="245"/>
        <item x="246"/>
        <item x="247"/>
        <item x="375"/>
        <item x="278"/>
        <item x="264"/>
        <item x="317"/>
        <item x="315"/>
        <item x="1921"/>
        <item x="297"/>
        <item x="2540"/>
        <item x="321"/>
        <item x="303"/>
        <item x="333"/>
        <item x="304"/>
        <item x="353"/>
        <item x="319"/>
        <item x="556"/>
        <item x="840"/>
        <item x="2035"/>
        <item x="562"/>
        <item x="1114"/>
        <item x="579"/>
        <item x="570"/>
        <item x="580"/>
        <item x="571"/>
        <item x="581"/>
        <item x="637"/>
        <item x="342"/>
        <item x="469"/>
        <item x="361"/>
        <item x="2729"/>
        <item x="3128"/>
        <item x="496"/>
        <item x="395"/>
        <item x="538"/>
        <item x="383"/>
        <item x="408"/>
        <item x="378"/>
        <item x="372"/>
        <item x="442"/>
        <item x="443"/>
        <item x="446"/>
        <item x="409"/>
        <item x="439"/>
        <item x="429"/>
        <item x="419"/>
        <item x="450"/>
        <item x="451"/>
        <item x="452"/>
        <item x="524"/>
        <item x="412"/>
        <item x="2147"/>
        <item x="2459"/>
        <item x="413"/>
        <item x="2148"/>
        <item x="2457"/>
        <item x="513"/>
        <item x="434"/>
        <item x="485"/>
        <item x="445"/>
        <item x="499"/>
        <item x="495"/>
        <item x="516"/>
        <item x="484"/>
        <item x="554"/>
        <item x="490"/>
        <item x="491"/>
        <item x="1127"/>
        <item x="536"/>
        <item x="2337"/>
        <item x="1331"/>
        <item x="503"/>
        <item x="504"/>
        <item x="550"/>
        <item x="512"/>
        <item x="509"/>
        <item x="510"/>
        <item x="511"/>
        <item x="573"/>
        <item x="574"/>
        <item x="518"/>
        <item x="3130"/>
        <item x="594"/>
        <item x="873"/>
        <item x="858"/>
        <item x="521"/>
        <item x="522"/>
        <item x="546"/>
        <item x="1241"/>
        <item x="525"/>
        <item x="716"/>
        <item x="648"/>
        <item x="526"/>
        <item x="633"/>
        <item x="527"/>
        <item x="656"/>
        <item x="583"/>
        <item x="566"/>
        <item x="567"/>
        <item x="568"/>
        <item x="1866"/>
        <item x="572"/>
        <item x="815"/>
        <item x="593"/>
        <item x="609"/>
        <item x="690"/>
        <item x="671"/>
        <item x="654"/>
        <item x="605"/>
        <item x="613"/>
        <item x="626"/>
        <item x="624"/>
        <item x="1128"/>
        <item x="1330"/>
        <item x="630"/>
        <item x="610"/>
        <item x="628"/>
        <item x="629"/>
        <item x="693"/>
        <item x="670"/>
        <item x="655"/>
        <item x="1148"/>
        <item x="638"/>
        <item x="682"/>
        <item x="806"/>
        <item x="647"/>
        <item x="669"/>
        <item x="1531"/>
        <item x="1335"/>
        <item x="1783"/>
        <item x="1771"/>
        <item x="688"/>
        <item x="994"/>
        <item x="1532"/>
        <item x="1336"/>
        <item x="689"/>
        <item x="995"/>
        <item x="841"/>
        <item x="664"/>
        <item x="660"/>
        <item x="681"/>
        <item x="701"/>
        <item x="710"/>
        <item x="930"/>
        <item x="728"/>
        <item x="727"/>
        <item x="955"/>
        <item x="684"/>
        <item x="685"/>
        <item x="722"/>
        <item x="902"/>
        <item x="903"/>
        <item x="1715"/>
        <item x="2268"/>
        <item x="680"/>
        <item x="1289"/>
        <item x="711"/>
        <item x="1416"/>
        <item x="712"/>
        <item x="691"/>
        <item x="694"/>
        <item x="733"/>
        <item x="717"/>
        <item x="760"/>
        <item x="725"/>
        <item x="709"/>
        <item x="741"/>
        <item x="718"/>
        <item x="1203"/>
        <item x="734"/>
        <item x="740"/>
        <item x="742"/>
        <item x="759"/>
        <item x="1325"/>
        <item x="751"/>
        <item x="732"/>
        <item x="761"/>
        <item x="762"/>
        <item x="752"/>
        <item x="737"/>
        <item x="739"/>
        <item x="738"/>
        <item x="753"/>
        <item x="744"/>
        <item x="754"/>
        <item x="763"/>
        <item x="829"/>
        <item x="756"/>
        <item x="781"/>
        <item x="962"/>
        <item x="963"/>
        <item x="853"/>
        <item x="3126"/>
        <item x="852"/>
        <item x="851"/>
        <item x="764"/>
        <item x="765"/>
        <item x="785"/>
        <item x="842"/>
        <item x="1210"/>
        <item x="878"/>
        <item x="999"/>
        <item x="803"/>
        <item x="804"/>
        <item x="823"/>
        <item x="863"/>
        <item x="838"/>
        <item x="1029"/>
        <item x="929"/>
        <item x="822"/>
        <item x="832"/>
        <item x="818"/>
        <item x="820"/>
        <item x="2238"/>
        <item x="913"/>
        <item x="3069"/>
        <item x="821"/>
        <item x="883"/>
        <item x="996"/>
        <item x="1543"/>
        <item x="917"/>
        <item x="866"/>
        <item x="869"/>
        <item x="874"/>
        <item x="880"/>
        <item x="918"/>
        <item x="881"/>
        <item x="920"/>
        <item x="1502"/>
        <item x="956"/>
        <item x="919"/>
        <item x="2590"/>
        <item x="861"/>
        <item x="849"/>
        <item x="850"/>
        <item x="854"/>
        <item x="855"/>
        <item x="846"/>
        <item x="1018"/>
        <item x="845"/>
        <item x="884"/>
        <item x="867"/>
        <item x="862"/>
        <item x="868"/>
        <item x="904"/>
        <item x="905"/>
        <item x="879"/>
        <item x="2721"/>
        <item x="887"/>
        <item x="1728"/>
        <item x="2064"/>
        <item x="1242"/>
        <item x="909"/>
        <item x="910"/>
        <item x="3020"/>
        <item x="888"/>
        <item x="899"/>
        <item x="877"/>
        <item x="882"/>
        <item x="892"/>
        <item x="957"/>
        <item x="2495"/>
        <item x="889"/>
        <item x="908"/>
        <item x="914"/>
        <item x="1159"/>
        <item x="1158"/>
        <item x="1160"/>
        <item x="931"/>
        <item x="940"/>
        <item x="1198"/>
        <item x="953"/>
        <item x="954"/>
        <item x="935"/>
        <item x="922"/>
        <item x="923"/>
        <item x="924"/>
        <item x="928"/>
        <item x="1751"/>
        <item x="948"/>
        <item x="952"/>
        <item x="946"/>
        <item x="932"/>
        <item x="933"/>
        <item x="934"/>
        <item x="939"/>
        <item x="945"/>
        <item x="949"/>
        <item x="960"/>
        <item x="972"/>
        <item x="973"/>
        <item x="974"/>
        <item x="983"/>
        <item x="975"/>
        <item x="976"/>
        <item x="980"/>
        <item x="981"/>
        <item x="982"/>
        <item x="977"/>
        <item x="978"/>
        <item x="979"/>
        <item x="968"/>
        <item x="1065"/>
        <item x="941"/>
        <item x="1040"/>
        <item x="991"/>
        <item x="971"/>
        <item x="1027"/>
        <item x="984"/>
        <item x="961"/>
        <item x="1013"/>
        <item x="1042"/>
        <item x="1062"/>
        <item x="1043"/>
        <item x="1014"/>
        <item x="1100"/>
        <item x="916"/>
        <item x="997"/>
        <item x="1026"/>
        <item x="1008"/>
        <item x="993"/>
        <item x="1012"/>
        <item x="1015"/>
        <item x="1016"/>
        <item x="488"/>
        <item x="1007"/>
        <item x="1006"/>
        <item x="1028"/>
        <item x="1017"/>
        <item x="1019"/>
        <item x="1097"/>
        <item x="1129"/>
        <item x="1334"/>
        <item x="1037"/>
        <item x="1021"/>
        <item x="2971"/>
        <item x="1358"/>
        <item x="1741"/>
        <item x="1034"/>
        <item x="1038"/>
        <item x="1095"/>
        <item x="1096"/>
        <item x="1041"/>
        <item x="1032"/>
        <item x="2512"/>
        <item x="1054"/>
        <item x="1055"/>
        <item x="2413"/>
        <item x="2514"/>
        <item x="2458"/>
        <item x="2680"/>
        <item x="1060"/>
        <item x="2507"/>
        <item x="1061"/>
        <item x="1059"/>
        <item x="1052"/>
        <item x="1053"/>
        <item x="1066"/>
        <item x="1073"/>
        <item x="1068"/>
        <item x="1069"/>
        <item x="1078"/>
        <item x="1074"/>
        <item x="1075"/>
        <item x="1064"/>
        <item x="1077"/>
        <item x="1079"/>
        <item x="1240"/>
        <item x="1091"/>
        <item x="1090"/>
        <item x="1117"/>
        <item x="1081"/>
        <item x="1092"/>
        <item x="1109"/>
        <item x="1110"/>
        <item x="1112"/>
        <item x="1113"/>
        <item x="1111"/>
        <item x="1121"/>
        <item x="1154"/>
        <item x="1106"/>
        <item x="1153"/>
        <item x="1120"/>
        <item x="1102"/>
        <item x="1139"/>
        <item x="1103"/>
        <item x="1126"/>
        <item x="1144"/>
        <item x="1123"/>
        <item x="2449"/>
        <item x="1361"/>
        <item x="1143"/>
        <item x="1177"/>
        <item x="1157"/>
        <item x="1146"/>
        <item x="1254"/>
        <item x="1131"/>
        <item x="1132"/>
        <item x="1134"/>
        <item x="2244"/>
        <item x="1181"/>
        <item x="1163"/>
        <item x="2422"/>
        <item x="2694"/>
        <item x="1151"/>
        <item x="1150"/>
        <item x="1152"/>
        <item x="1162"/>
        <item x="1172"/>
        <item x="1167"/>
        <item x="1161"/>
        <item x="1165"/>
        <item x="1166"/>
        <item x="1173"/>
        <item x="1169"/>
        <item x="1187"/>
        <item x="1185"/>
        <item x="1201"/>
        <item x="1189"/>
        <item x="1184"/>
        <item x="3182"/>
        <item x="1188"/>
        <item x="1222"/>
        <item x="1215"/>
        <item x="1315"/>
        <item x="1197"/>
        <item x="1342"/>
        <item x="1190"/>
        <item x="1214"/>
        <item x="1205"/>
        <item x="1206"/>
        <item x="1209"/>
        <item x="1207"/>
        <item x="1204"/>
        <item x="1199"/>
        <item x="1229"/>
        <item x="1246"/>
        <item x="1230"/>
        <item x="2834"/>
        <item x="1245"/>
        <item x="1231"/>
        <item x="1212"/>
        <item x="1451"/>
        <item x="1196"/>
        <item x="1226"/>
        <item x="1200"/>
        <item x="1218"/>
        <item x="1219"/>
        <item x="1221"/>
        <item x="1263"/>
        <item x="1258"/>
        <item x="1740"/>
        <item x="1217"/>
        <item x="1227"/>
        <item x="1248"/>
        <item x="1233"/>
        <item x="1238"/>
        <item x="1223"/>
        <item x="1235"/>
        <item x="1236"/>
        <item x="1220"/>
        <item x="1429"/>
        <item x="2224"/>
        <item x="1922"/>
        <item x="1286"/>
        <item x="1923"/>
        <item x="1433"/>
        <item x="1924"/>
        <item x="1755"/>
        <item x="1925"/>
        <item x="1756"/>
        <item x="1957"/>
        <item x="2225"/>
        <item x="1757"/>
        <item x="1255"/>
        <item x="2139"/>
        <item x="2846"/>
        <item x="1243"/>
        <item x="1239"/>
        <item x="1237"/>
        <item x="1302"/>
        <item x="1232"/>
        <item x="1284"/>
        <item x="1249"/>
        <item x="1276"/>
        <item x="1333"/>
        <item x="1273"/>
        <item x="1268"/>
        <item x="1295"/>
        <item x="1265"/>
        <item x="1275"/>
        <item x="1312"/>
        <item x="1288"/>
        <item x="1510"/>
        <item x="1300"/>
        <item x="1267"/>
        <item x="1282"/>
        <item x="1279"/>
        <item x="1287"/>
        <item x="1277"/>
        <item x="1278"/>
        <item x="1285"/>
        <item x="1294"/>
        <item x="2519"/>
        <item x="1822"/>
        <item x="1985"/>
        <item x="1292"/>
        <item x="2835"/>
        <item x="1309"/>
        <item x="1310"/>
        <item x="1311"/>
        <item x="1704"/>
        <item x="1364"/>
        <item x="1321"/>
        <item x="1318"/>
        <item x="1296"/>
        <item x="1348"/>
        <item x="1324"/>
        <item x="1349"/>
        <item x="1338"/>
        <item x="1332"/>
        <item x="1329"/>
        <item x="1319"/>
        <item x="1326"/>
        <item x="1328"/>
        <item x="1339"/>
        <item x="1347"/>
        <item x="1341"/>
        <item x="1337"/>
        <item x="1343"/>
        <item x="2470"/>
        <item x="1449"/>
        <item x="1359"/>
        <item x="1356"/>
        <item x="1357"/>
        <item x="1911"/>
        <item x="1402"/>
        <item x="1795"/>
        <item x="1353"/>
        <item x="1371"/>
        <item x="1370"/>
        <item x="1392"/>
        <item x="1408"/>
        <item x="1511"/>
        <item x="1441"/>
        <item x="1440"/>
        <item x="1424"/>
        <item x="1425"/>
        <item x="1403"/>
        <item x="1396"/>
        <item x="1399"/>
        <item x="1376"/>
        <item x="1585"/>
        <item x="1377"/>
        <item x="1586"/>
        <item x="1378"/>
        <item x="1587"/>
        <item x="1379"/>
        <item x="2710"/>
        <item x="1542"/>
        <item x="1383"/>
        <item x="1590"/>
        <item x="1842"/>
        <item x="1385"/>
        <item x="1843"/>
        <item x="1384"/>
        <item x="1848"/>
        <item x="1386"/>
        <item x="1381"/>
        <item x="1375"/>
        <item x="1397"/>
        <item x="1373"/>
        <item x="2481"/>
        <item x="1841"/>
        <item x="1406"/>
        <item x="1405"/>
        <item x="1398"/>
        <item x="1489"/>
        <item x="1501"/>
        <item x="1401"/>
        <item x="1387"/>
        <item x="1413"/>
        <item x="1421"/>
        <item x="1412"/>
        <item x="1410"/>
        <item x="1464"/>
        <item x="1463"/>
        <item x="1515"/>
        <item x="1454"/>
        <item x="1455"/>
        <item x="1479"/>
        <item x="1480"/>
        <item x="1500"/>
        <item x="1503"/>
        <item x="1473"/>
        <item x="1460"/>
        <item x="1461"/>
        <item x="1469"/>
        <item x="1470"/>
        <item x="1476"/>
        <item x="2040"/>
        <item x="1600"/>
        <item x="1516"/>
        <item x="1465"/>
        <item x="1472"/>
        <item x="1431"/>
        <item x="1436"/>
        <item x="1437"/>
        <item x="1443"/>
        <item x="1417"/>
        <item x="2532"/>
        <item x="1423"/>
        <item x="1445"/>
        <item x="1415"/>
        <item x="1427"/>
        <item x="1447"/>
        <item x="1452"/>
        <item x="1438"/>
        <item x="2312"/>
        <item x="1446"/>
        <item x="1468"/>
        <item x="1457"/>
        <item x="1471"/>
        <item x="1486"/>
        <item x="1481"/>
        <item x="1485"/>
        <item x="1475"/>
        <item x="1491"/>
        <item x="1477"/>
        <item x="2774"/>
        <item x="3134"/>
        <item x="1497"/>
        <item x="1478"/>
        <item x="1482"/>
        <item x="1570"/>
        <item x="1488"/>
        <item x="1484"/>
        <item x="1508"/>
        <item x="1824"/>
        <item x="1528"/>
        <item x="1504"/>
        <item x="1544"/>
        <item x="1494"/>
        <item x="1495"/>
        <item x="1513"/>
        <item x="1517"/>
        <item x="1507"/>
        <item x="3121"/>
        <item x="1541"/>
        <item x="1509"/>
        <item x="1529"/>
        <item x="1530"/>
        <item x="1551"/>
        <item x="1520"/>
        <item x="1505"/>
        <item x="1512"/>
        <item x="2262"/>
        <item x="1514"/>
        <item x="1527"/>
        <item x="3157"/>
        <item x="3181"/>
        <item x="2749"/>
        <item x="1562"/>
        <item x="1565"/>
        <item x="1534"/>
        <item x="1524"/>
        <item x="1523"/>
        <item x="1535"/>
        <item x="1525"/>
        <item x="1518"/>
        <item x="2476"/>
        <item x="1545"/>
        <item x="1624"/>
        <item x="3112"/>
        <item x="1623"/>
        <item x="3113"/>
        <item x="1580"/>
        <item x="1536"/>
        <item x="1537"/>
        <item x="1820"/>
        <item x="1550"/>
        <item x="1549"/>
        <item x="1557"/>
        <item x="1558"/>
        <item x="1556"/>
        <item x="1573"/>
        <item x="1574"/>
        <item x="1575"/>
        <item x="1576"/>
        <item x="1577"/>
        <item x="1578"/>
        <item x="1560"/>
        <item x="2068"/>
        <item x="1561"/>
        <item x="1564"/>
        <item x="1566"/>
        <item x="1567"/>
        <item x="1568"/>
        <item x="1559"/>
        <item x="1571"/>
        <item x="1601"/>
        <item x="1588"/>
        <item x="1589"/>
        <item x="1581"/>
        <item x="1596"/>
        <item x="1597"/>
        <item x="1604"/>
        <item x="1701"/>
        <item x="1598"/>
        <item x="1882"/>
        <item x="1622"/>
        <item x="1621"/>
        <item x="1612"/>
        <item x="1606"/>
        <item x="1610"/>
        <item x="1664"/>
        <item x="1657"/>
        <item x="1626"/>
        <item x="1607"/>
        <item x="1608"/>
        <item x="1616"/>
        <item x="2451"/>
        <item x="1645"/>
        <item x="1676"/>
        <item x="1611"/>
        <item x="1613"/>
        <item x="1630"/>
        <item x="1619"/>
        <item x="1629"/>
        <item x="1620"/>
        <item x="1618"/>
        <item x="1635"/>
        <item x="1636"/>
        <item x="1634"/>
        <item x="1633"/>
        <item x="1638"/>
        <item x="1628"/>
        <item x="1641"/>
        <item x="2384"/>
        <item x="1644"/>
        <item x="1627"/>
        <item x="2966"/>
        <item x="2408"/>
        <item x="1651"/>
        <item x="2756"/>
        <item x="1637"/>
        <item x="3043"/>
        <item x="1719"/>
        <item x="1797"/>
        <item x="1646"/>
        <item x="3022"/>
        <item x="1675"/>
        <item x="1642"/>
        <item x="1650"/>
        <item x="1665"/>
        <item x="1658"/>
        <item x="1666"/>
        <item x="1653"/>
        <item x="1647"/>
        <item x="1677"/>
        <item x="1678"/>
        <item x="1679"/>
        <item x="1680"/>
        <item x="1681"/>
        <item x="1766"/>
        <item x="2134"/>
        <item x="2133"/>
        <item x="1670"/>
        <item x="1654"/>
        <item x="1671"/>
        <item x="2227"/>
        <item x="1672"/>
        <item x="2098"/>
        <item x="1673"/>
        <item x="1663"/>
        <item x="1662"/>
        <item x="1659"/>
        <item x="1668"/>
        <item x="1669"/>
        <item x="1707"/>
        <item x="1674"/>
        <item x="2145"/>
        <item x="2447"/>
        <item x="2144"/>
        <item x="2446"/>
        <item x="1688"/>
        <item x="1742"/>
        <item x="1686"/>
        <item x="1700"/>
        <item x="1782"/>
        <item x="1839"/>
        <item x="1682"/>
        <item x="1685"/>
        <item x="1763"/>
        <item x="1702"/>
        <item x="1712"/>
        <item x="2618"/>
        <item x="3131"/>
        <item x="1711"/>
        <item x="2617"/>
        <item x="1697"/>
        <item x="1692"/>
        <item x="1729"/>
        <item x="1785"/>
        <item x="1786"/>
        <item x="1859"/>
        <item x="1801"/>
        <item x="1713"/>
        <item x="1814"/>
        <item x="1759"/>
        <item x="1727"/>
        <item x="1988"/>
        <item x="1709"/>
        <item x="2577"/>
        <item x="2981"/>
        <item x="2234"/>
        <item x="1710"/>
        <item x="2456"/>
        <item x="1714"/>
        <item x="1753"/>
        <item x="1768"/>
        <item x="1698"/>
        <item x="1699"/>
        <item x="1708"/>
        <item x="1754"/>
        <item x="1722"/>
        <item x="2072"/>
        <item x="1720"/>
        <item x="1730"/>
        <item x="1793"/>
        <item x="1717"/>
        <item x="2045"/>
        <item x="1718"/>
        <item x="2046"/>
        <item x="1731"/>
        <item x="1764"/>
        <item x="1765"/>
        <item x="1772"/>
        <item x="1773"/>
        <item x="2406"/>
        <item x="1784"/>
        <item x="1761"/>
        <item x="1760"/>
        <item x="1762"/>
        <item x="1769"/>
        <item x="1770"/>
        <item x="3093"/>
        <item x="2291"/>
        <item x="2237"/>
        <item x="1780"/>
        <item x="1774"/>
        <item x="1787"/>
        <item x="1779"/>
        <item x="1788"/>
        <item x="1778"/>
        <item x="1776"/>
        <item x="1791"/>
        <item x="1810"/>
        <item x="1794"/>
        <item x="1802"/>
        <item x="1862"/>
        <item x="2738"/>
        <item x="1796"/>
        <item x="1800"/>
        <item x="1806"/>
        <item x="1799"/>
        <item x="2076"/>
        <item x="1852"/>
        <item x="1805"/>
        <item x="1804"/>
        <item x="1807"/>
        <item x="1812"/>
        <item x="1817"/>
        <item x="1818"/>
        <item x="1809"/>
        <item x="1819"/>
        <item x="1811"/>
        <item x="1816"/>
        <item x="1833"/>
        <item x="1857"/>
        <item x="1823"/>
        <item x="2788"/>
        <item x="1815"/>
        <item x="1825"/>
        <item x="1813"/>
        <item x="1830"/>
        <item x="1826"/>
        <item x="2003"/>
        <item x="1821"/>
        <item x="1838"/>
        <item x="1847"/>
        <item x="1913"/>
        <item x="1829"/>
        <item x="1871"/>
        <item x="1827"/>
        <item x="1828"/>
        <item x="1865"/>
        <item x="1832"/>
        <item x="1834"/>
        <item x="2010"/>
        <item x="1844"/>
        <item x="1853"/>
        <item x="1849"/>
        <item x="1858"/>
        <item x="1855"/>
        <item x="1835"/>
        <item x="1930"/>
        <item x="1850"/>
        <item x="1845"/>
        <item x="2779"/>
        <item x="1966"/>
        <item x="1867"/>
        <item x="1868"/>
        <item x="1869"/>
        <item x="1987"/>
        <item x="2175"/>
        <item x="2781"/>
        <item x="1898"/>
        <item x="1854"/>
        <item x="1884"/>
        <item x="1883"/>
        <item x="1860"/>
        <item x="2270"/>
        <item x="1906"/>
        <item x="1899"/>
        <item x="1877"/>
        <item x="1878"/>
        <item x="1952"/>
        <item x="1876"/>
        <item x="1875"/>
        <item x="1895"/>
        <item x="1879"/>
        <item x="1888"/>
        <item x="1889"/>
        <item x="1890"/>
        <item x="1891"/>
        <item x="1893"/>
        <item x="1894"/>
        <item x="1885"/>
        <item x="1887"/>
        <item x="1892"/>
        <item x="1914"/>
        <item x="1886"/>
        <item x="2596"/>
        <item x="1931"/>
        <item x="3169"/>
        <item x="2597"/>
        <item x="1932"/>
        <item x="2595"/>
        <item x="1933"/>
        <item x="1905"/>
        <item x="2021"/>
        <item x="1902"/>
        <item x="1917"/>
        <item x="1897"/>
        <item x="1904"/>
        <item x="1903"/>
        <item x="2132"/>
        <item x="1900"/>
        <item x="2154"/>
        <item x="1908"/>
        <item x="1909"/>
        <item x="1901"/>
        <item x="2204"/>
        <item x="2350"/>
        <item x="1910"/>
        <item x="2153"/>
        <item x="1919"/>
        <item x="1915"/>
        <item x="1918"/>
        <item x="1907"/>
        <item x="1961"/>
        <item x="1948"/>
        <item x="1951"/>
        <item x="1994"/>
        <item x="1993"/>
        <item x="1926"/>
        <item x="1940"/>
        <item x="1941"/>
        <item x="1928"/>
        <item x="1954"/>
        <item x="2247"/>
        <item x="1939"/>
        <item x="1944"/>
        <item x="1986"/>
        <item x="2313"/>
        <item x="1934"/>
        <item x="1981"/>
        <item x="1929"/>
        <item x="1953"/>
        <item x="3122"/>
        <item x="2215"/>
        <item x="3144"/>
        <item x="1942"/>
        <item x="1935"/>
        <item x="1936"/>
        <item x="1937"/>
        <item x="1938"/>
        <item x="1950"/>
        <item x="2281"/>
        <item x="1974"/>
        <item x="1975"/>
        <item x="2013"/>
        <item x="1949"/>
        <item x="1964"/>
        <item x="1959"/>
        <item x="1972"/>
        <item x="1978"/>
        <item x="1979"/>
        <item x="1980"/>
        <item x="1955"/>
        <item x="1956"/>
        <item x="1977"/>
        <item x="1965"/>
        <item x="1976"/>
        <item x="1971"/>
        <item x="1963"/>
        <item x="1967"/>
        <item x="1984"/>
        <item x="1969"/>
        <item x="2284"/>
        <item x="1970"/>
        <item x="2001"/>
        <item x="2019"/>
        <item x="1996"/>
        <item x="1997"/>
        <item x="2065"/>
        <item x="1989"/>
        <item x="2006"/>
        <item x="2163"/>
        <item x="2044"/>
        <item x="1990"/>
        <item x="1991"/>
        <item x="1992"/>
        <item x="1999"/>
        <item x="2011"/>
        <item x="2077"/>
        <item x="2004"/>
        <item x="2008"/>
        <item x="2698"/>
        <item x="2017"/>
        <item x="2000"/>
        <item x="2389"/>
        <item x="2473"/>
        <item x="2018"/>
        <item x="2002"/>
        <item x="2025"/>
        <item x="2007"/>
        <item x="2052"/>
        <item x="2027"/>
        <item x="2063"/>
        <item x="2028"/>
        <item x="2022"/>
        <item x="2050"/>
        <item x="2020"/>
        <item x="2026"/>
        <item x="2042"/>
        <item x="2038"/>
        <item x="2030"/>
        <item x="2054"/>
        <item x="2037"/>
        <item x="2024"/>
        <item x="2023"/>
        <item x="2032"/>
        <item x="2047"/>
        <item x="2666"/>
        <item x="2057"/>
        <item x="3004"/>
        <item x="2543"/>
        <item x="2058"/>
        <item x="2060"/>
        <item x="2061"/>
        <item x="2095"/>
        <item x="2062"/>
        <item x="2041"/>
        <item x="2029"/>
        <item x="2049"/>
        <item x="2033"/>
        <item x="2034"/>
        <item x="2039"/>
        <item x="2055"/>
        <item x="2056"/>
        <item x="2059"/>
        <item x="2075"/>
        <item x="2051"/>
        <item x="2048"/>
        <item x="2053"/>
        <item x="2081"/>
        <item x="2074"/>
        <item x="2080"/>
        <item x="2285"/>
        <item x="2079"/>
        <item x="2071"/>
        <item x="2073"/>
        <item x="2260"/>
        <item x="2101"/>
        <item x="2102"/>
        <item x="2093"/>
        <item x="2097"/>
        <item x="2176"/>
        <item x="2099"/>
        <item x="2100"/>
        <item x="2096"/>
        <item x="2085"/>
        <item x="2112"/>
        <item x="2086"/>
        <item x="2113"/>
        <item x="2114"/>
        <item x="2108"/>
        <item x="2180"/>
        <item x="2088"/>
        <item x="2181"/>
        <item x="2089"/>
        <item x="2182"/>
        <item x="2090"/>
        <item x="2091"/>
        <item x="2092"/>
        <item x="2136"/>
        <item x="2137"/>
        <item x="2119"/>
        <item x="2104"/>
        <item x="2106"/>
        <item x="2107"/>
        <item x="2111"/>
        <item x="2103"/>
        <item x="2116"/>
        <item x="2117"/>
        <item x="2118"/>
        <item x="2115"/>
        <item x="2491"/>
        <item x="2440"/>
        <item x="2131"/>
        <item x="2482"/>
        <item x="2125"/>
        <item x="2785"/>
        <item x="2186"/>
        <item x="2129"/>
        <item x="2123"/>
        <item x="2135"/>
        <item x="2126"/>
        <item x="2122"/>
        <item x="2142"/>
        <item x="2161"/>
        <item x="2594"/>
        <item x="2160"/>
        <item x="3094"/>
        <item x="2152"/>
        <item x="2121"/>
        <item x="2128"/>
        <item x="2141"/>
        <item x="2130"/>
        <item x="2172"/>
        <item x="2150"/>
        <item x="2156"/>
        <item x="2169"/>
        <item x="2166"/>
        <item x="2184"/>
        <item x="2219"/>
        <item x="2183"/>
        <item x="2158"/>
        <item x="2174"/>
        <item x="2164"/>
        <item x="2168"/>
        <item x="2165"/>
        <item x="2157"/>
        <item x="2207"/>
        <item x="2171"/>
        <item x="2179"/>
        <item x="1721"/>
        <item x="2216"/>
        <item x="2185"/>
        <item x="2261"/>
        <item x="2209"/>
        <item x="2194"/>
        <item x="1758"/>
        <item x="2199"/>
        <item x="2200"/>
        <item x="2201"/>
        <item x="2202"/>
        <item x="2195"/>
        <item x="2191"/>
        <item x="2189"/>
        <item x="1863"/>
        <item x="2187"/>
        <item x="2197"/>
        <item x="2198"/>
        <item x="2192"/>
        <item x="2188"/>
        <item x="2196"/>
        <item x="2208"/>
        <item x="2213"/>
        <item x="2214"/>
        <item x="2212"/>
        <item x="2220"/>
        <item x="2222"/>
        <item x="2221"/>
        <item x="2210"/>
        <item x="2229"/>
        <item x="2211"/>
        <item x="2401"/>
        <item x="2218"/>
        <item x="2223"/>
        <item x="2228"/>
        <item x="2255"/>
        <item x="2241"/>
        <item x="2253"/>
        <item x="2240"/>
        <item x="2243"/>
        <item x="2242"/>
        <item x="2233"/>
        <item x="2235"/>
        <item x="2245"/>
        <item x="2217"/>
        <item x="2251"/>
        <item x="2239"/>
        <item x="2254"/>
        <item x="2246"/>
        <item x="2259"/>
        <item x="2455"/>
        <item x="2249"/>
        <item x="2252"/>
        <item x="2256"/>
        <item x="2258"/>
        <item x="2257"/>
        <item x="2263"/>
        <item x="2269"/>
        <item x="2266"/>
        <item x="2613"/>
        <item x="2271"/>
        <item x="2275"/>
        <item x="2264"/>
        <item x="2283"/>
        <item x="2276"/>
        <item x="2363"/>
        <item x="2293"/>
        <item x="2287"/>
        <item x="2294"/>
        <item x="2277"/>
        <item x="2279"/>
        <item x="2278"/>
        <item x="2508"/>
        <item x="2282"/>
        <item x="2280"/>
        <item x="2506"/>
        <item x="2274"/>
        <item x="2304"/>
        <item x="2305"/>
        <item x="2273"/>
        <item x="2290"/>
        <item x="2811"/>
        <item x="2407"/>
        <item x="2286"/>
        <item x="2314"/>
        <item x="2487"/>
        <item x="2555"/>
        <item x="2684"/>
        <item x="2496"/>
        <item x="2289"/>
        <item x="2288"/>
        <item x="2316"/>
        <item x="2332"/>
        <item x="2333"/>
        <item x="2297"/>
        <item x="2296"/>
        <item x="2292"/>
        <item x="2298"/>
        <item x="2323"/>
        <item x="2310"/>
        <item x="2311"/>
        <item x="2318"/>
        <item x="2309"/>
        <item x="2317"/>
        <item x="2307"/>
        <item x="2308"/>
        <item x="2322"/>
        <item x="2325"/>
        <item x="2306"/>
        <item x="2331"/>
        <item x="2334"/>
        <item x="2319"/>
        <item x="2320"/>
        <item x="2321"/>
        <item x="2397"/>
        <item x="2326"/>
        <item x="2324"/>
        <item x="2940"/>
        <item x="2347"/>
        <item x="2335"/>
        <item x="2351"/>
        <item x="2345"/>
        <item x="2327"/>
        <item x="2509"/>
        <item x="252"/>
        <item x="2373"/>
        <item x="2354"/>
        <item x="2355"/>
        <item x="2330"/>
        <item x="2329"/>
        <item x="2328"/>
        <item x="2357"/>
        <item x="2352"/>
        <item x="2338"/>
        <item x="2945"/>
        <item x="2339"/>
        <item x="2344"/>
        <item x="2378"/>
        <item x="2348"/>
        <item x="2510"/>
        <item x="2343"/>
        <item x="2353"/>
        <item x="2356"/>
        <item x="2359"/>
        <item x="2393"/>
        <item x="2417"/>
        <item x="2367"/>
        <item x="2368"/>
        <item x="2369"/>
        <item x="2370"/>
        <item x="2372"/>
        <item x="2358"/>
        <item x="2379"/>
        <item x="2362"/>
        <item x="2360"/>
        <item x="2361"/>
        <item x="2364"/>
        <item x="2365"/>
        <item x="2374"/>
        <item x="2375"/>
        <item x="2559"/>
        <item x="2376"/>
        <item x="2377"/>
        <item x="2402"/>
        <item x="3108"/>
        <item x="2381"/>
        <item x="2396"/>
        <item x="2386"/>
        <item x="2388"/>
        <item x="2399"/>
        <item x="2497"/>
        <item x="2390"/>
        <item x="2391"/>
        <item x="2466"/>
        <item x="2400"/>
        <item x="2642"/>
        <item x="2530"/>
        <item x="3084"/>
        <item x="2394"/>
        <item x="2531"/>
        <item x="2409"/>
        <item x="2398"/>
        <item x="2736"/>
        <item x="2494"/>
        <item x="2780"/>
        <item x="2403"/>
        <item x="2404"/>
        <item x="2405"/>
        <item x="2469"/>
        <item x="3083"/>
        <item x="2802"/>
        <item x="2465"/>
        <item x="2412"/>
        <item x="2442"/>
        <item x="2443"/>
        <item x="2448"/>
        <item x="2429"/>
        <item x="2953"/>
        <item x="2430"/>
        <item x="2952"/>
        <item x="2431"/>
        <item x="3176"/>
        <item x="2951"/>
        <item x="2432"/>
        <item x="2787"/>
        <item x="2433"/>
        <item x="3177"/>
        <item x="2950"/>
        <item x="2434"/>
        <item x="2424"/>
        <item x="2545"/>
        <item x="2421"/>
        <item x="2410"/>
        <item x="2439"/>
        <item x="3101"/>
        <item x="2419"/>
        <item x="2598"/>
        <item x="2658"/>
        <item x="2468"/>
        <item x="2654"/>
        <item x="2418"/>
        <item x="2415"/>
        <item x="2427"/>
        <item x="2425"/>
        <item x="2428"/>
        <item x="2437"/>
        <item x="3032"/>
        <item x="2438"/>
        <item x="2420"/>
        <item x="2505"/>
        <item x="2423"/>
        <item x="2426"/>
        <item x="2453"/>
        <item x="2435"/>
        <item x="2441"/>
        <item x="2464"/>
        <item x="2461"/>
        <item x="2462"/>
        <item x="2463"/>
        <item x="2444"/>
        <item x="2483"/>
        <item x="2467"/>
        <item x="2460"/>
        <item x="2450"/>
        <item x="2454"/>
        <item x="2477"/>
        <item x="2478"/>
        <item x="2533"/>
        <item x="2488"/>
        <item x="2668"/>
        <item x="2472"/>
        <item x="2471"/>
        <item x="2480"/>
        <item x="2474"/>
        <item x="2475"/>
        <item x="2479"/>
        <item x="2520"/>
        <item x="2492"/>
        <item x="2493"/>
        <item x="2538"/>
        <item x="2499"/>
        <item x="2713"/>
        <item x="2504"/>
        <item x="2528"/>
        <item x="2500"/>
        <item x="2498"/>
        <item x="2517"/>
        <item x="2511"/>
        <item x="2503"/>
        <item x="2522"/>
        <item x="2436"/>
        <item x="2501"/>
        <item x="2502"/>
        <item x="2523"/>
        <item x="2265"/>
        <item x="2524"/>
        <item x="2547"/>
        <item x="2527"/>
        <item x="2742"/>
        <item x="2521"/>
        <item x="2591"/>
        <item x="2551"/>
        <item x="2537"/>
        <item x="2561"/>
        <item x="2539"/>
        <item x="2548"/>
        <item x="2534"/>
        <item x="2536"/>
        <item x="2567"/>
        <item x="2550"/>
        <item x="2544"/>
        <item x="2549"/>
        <item x="2541"/>
        <item x="2573"/>
        <item x="2616"/>
        <item x="2542"/>
        <item x="2574"/>
        <item x="2556"/>
        <item x="2553"/>
        <item x="2565"/>
        <item x="2569"/>
        <item x="2560"/>
        <item x="2554"/>
        <item x="2562"/>
        <item x="2695"/>
        <item x="2572"/>
        <item x="3132"/>
        <item x="2570"/>
        <item x="2558"/>
        <item x="2564"/>
        <item x="3099"/>
        <item x="2563"/>
        <item x="2557"/>
        <item x="2571"/>
        <item x="2566"/>
        <item x="2579"/>
        <item x="2575"/>
        <item x="2576"/>
        <item x="2593"/>
        <item x="2578"/>
        <item x="2581"/>
        <item x="2629"/>
        <item x="2583"/>
        <item x="2821"/>
        <item x="2580"/>
        <item x="2592"/>
        <item x="2582"/>
        <item x="2723"/>
        <item x="2585"/>
        <item x="2724"/>
        <item x="2586"/>
        <item x="2733"/>
        <item x="2725"/>
        <item x="2587"/>
        <item x="2726"/>
        <item x="2588"/>
        <item x="2638"/>
        <item x="2600"/>
        <item x="3194"/>
        <item x="3149"/>
        <item x="2599"/>
        <item x="3116"/>
        <item x="2584"/>
        <item x="2754"/>
        <item x="2794"/>
        <item x="2816"/>
        <item x="2641"/>
        <item x="2615"/>
        <item x="2607"/>
        <item x="2604"/>
        <item x="2861"/>
        <item x="2605"/>
        <item x="2601"/>
        <item x="2663"/>
        <item x="2978"/>
        <item x="2809"/>
        <item x="3072"/>
        <item x="2712"/>
        <item x="2664"/>
        <item x="2792"/>
        <item x="2665"/>
        <item x="2822"/>
        <item x="2602"/>
        <item x="2660"/>
        <item x="2764"/>
        <item x="2608"/>
        <item x="2603"/>
        <item x="2621"/>
        <item x="2634"/>
        <item x="2610"/>
        <item x="3085"/>
        <item x="2611"/>
        <item x="2612"/>
        <item x="2625"/>
        <item x="2626"/>
        <item x="2627"/>
        <item x="2628"/>
        <item x="2632"/>
        <item x="2633"/>
        <item x="2631"/>
        <item x="2620"/>
        <item x="2630"/>
        <item x="2643"/>
        <item x="2644"/>
        <item x="2645"/>
        <item x="2646"/>
        <item x="2651"/>
        <item x="2652"/>
        <item x="2529"/>
        <item x="2653"/>
        <item x="2647"/>
        <item x="2639"/>
        <item x="2637"/>
        <item x="2623"/>
        <item x="2648"/>
        <item x="2759"/>
        <item x="2667"/>
        <item x="2771"/>
        <item x="2670"/>
        <item x="2640"/>
        <item x="2655"/>
        <item x="2728"/>
        <item x="2656"/>
        <item x="2678"/>
        <item x="2657"/>
        <item x="2650"/>
        <item x="2707"/>
        <item x="3178"/>
        <item x="2674"/>
        <item x="2702"/>
        <item x="2708"/>
        <item x="2715"/>
        <item x="2679"/>
        <item x="2659"/>
        <item x="2672"/>
        <item x="2661"/>
        <item x="2938"/>
        <item x="2837"/>
        <item x="2838"/>
        <item x="2839"/>
        <item x="2854"/>
        <item x="2691"/>
        <item x="2926"/>
        <item x="2853"/>
        <item x="2690"/>
        <item x="2662"/>
        <item x="2675"/>
        <item x="2687"/>
        <item x="2688"/>
        <item x="2681"/>
        <item x="2689"/>
        <item x="3117"/>
        <item x="2686"/>
        <item x="2696"/>
        <item x="3152"/>
        <item x="2682"/>
        <item x="2697"/>
        <item x="2677"/>
        <item x="2703"/>
        <item x="2685"/>
        <item x="2745"/>
        <item x="2704"/>
        <item x="2796"/>
        <item x="2775"/>
        <item x="2683"/>
        <item x="2748"/>
        <item x="2693"/>
        <item x="2750"/>
        <item x="2699"/>
        <item x="2700"/>
        <item x="2701"/>
        <item x="3102"/>
        <item x="2719"/>
        <item x="2709"/>
        <item x="2730"/>
        <item x="2762"/>
        <item x="2751"/>
        <item x="2763"/>
        <item x="2731"/>
        <item x="2743"/>
        <item x="2722"/>
        <item x="2768"/>
        <item x="2769"/>
        <item x="2753"/>
        <item x="2732"/>
        <item x="2705"/>
        <item x="2714"/>
        <item x="2739"/>
        <item x="2717"/>
        <item x="2784"/>
        <item x="2746"/>
        <item x="2741"/>
        <item x="2755"/>
        <item x="2772"/>
        <item x="2766"/>
        <item x="2747"/>
        <item x="2767"/>
        <item x="2744"/>
        <item x="2737"/>
        <item x="2773"/>
        <item x="2843"/>
        <item x="2752"/>
        <item x="3031"/>
        <item x="2786"/>
        <item x="2801"/>
        <item x="2765"/>
        <item x="2776"/>
        <item x="2791"/>
        <item x="2987"/>
        <item x="2800"/>
        <item x="2778"/>
        <item x="2793"/>
        <item x="2770"/>
        <item x="2777"/>
        <item x="2798"/>
        <item x="2795"/>
        <item x="2783"/>
        <item x="3070"/>
        <item x="2831"/>
        <item x="2840"/>
        <item x="3100"/>
        <item x="3052"/>
        <item x="2789"/>
        <item x="2790"/>
        <item x="3071"/>
        <item x="2803"/>
        <item x="2799"/>
        <item x="2805"/>
        <item x="2860"/>
        <item x="2806"/>
        <item x="2807"/>
        <item x="2808"/>
        <item x="2810"/>
        <item x="2797"/>
        <item x="2814"/>
        <item x="2815"/>
        <item x="2824"/>
        <item x="2812"/>
        <item x="2817"/>
        <item x="2910"/>
        <item x="2903"/>
        <item x="2904"/>
        <item x="2829"/>
        <item x="2830"/>
        <item x="2827"/>
        <item x="2826"/>
        <item x="2818"/>
        <item x="2921"/>
        <item x="2828"/>
        <item x="2823"/>
        <item x="2841"/>
        <item x="2986"/>
        <item x="3189"/>
        <item x="2851"/>
        <item x="3016"/>
        <item x="2850"/>
        <item x="2832"/>
        <item x="2857"/>
        <item x="2844"/>
        <item x="2848"/>
        <item x="2915"/>
        <item x="2893"/>
        <item x="2852"/>
        <item x="2140"/>
        <item x="2859"/>
        <item x="2881"/>
        <item x="2876"/>
        <item x="2871"/>
        <item x="2872"/>
        <item x="2898"/>
        <item x="2869"/>
        <item x="2985"/>
        <item x="3143"/>
        <item x="2858"/>
        <item x="3097"/>
        <item x="2866"/>
        <item x="2867"/>
        <item x="2877"/>
        <item x="2865"/>
        <item x="2868"/>
        <item x="2900"/>
        <item x="2873"/>
        <item x="2901"/>
        <item x="2909"/>
        <item x="3195"/>
        <item x="2879"/>
        <item x="3058"/>
        <item x="2888"/>
        <item x="2880"/>
        <item x="2919"/>
        <item x="2885"/>
        <item x="2889"/>
        <item x="2925"/>
        <item x="2923"/>
        <item x="2883"/>
        <item x="2894"/>
        <item x="2895"/>
        <item x="2930"/>
        <item x="2897"/>
        <item x="2905"/>
        <item x="2917"/>
        <item x="2882"/>
        <item x="2887"/>
        <item x="2907"/>
        <item x="2896"/>
        <item x="2892"/>
        <item x="2891"/>
        <item x="2890"/>
        <item x="2902"/>
        <item x="2916"/>
        <item x="2920"/>
        <item x="2906"/>
        <item x="2908"/>
        <item x="2918"/>
        <item x="3024"/>
        <item x="2929"/>
        <item x="2914"/>
        <item x="2937"/>
        <item x="2944"/>
        <item x="2982"/>
        <item x="3161"/>
        <item x="2936"/>
        <item x="2934"/>
        <item x="2922"/>
        <item x="3103"/>
        <item x="2941"/>
        <item x="2954"/>
        <item x="2932"/>
        <item x="3162"/>
        <item x="2974"/>
        <item x="2935"/>
        <item x="2931"/>
        <item x="2943"/>
        <item x="3053"/>
        <item x="2960"/>
        <item x="2976"/>
        <item x="2958"/>
        <item x="3165"/>
        <item x="2965"/>
        <item x="2947"/>
        <item x="2957"/>
        <item x="2955"/>
        <item x="2946"/>
        <item x="3133"/>
        <item x="2972"/>
        <item x="2964"/>
        <item x="3044"/>
        <item x="3096"/>
        <item x="2956"/>
        <item x="2961"/>
        <item x="2962"/>
        <item x="2968"/>
        <item x="2991"/>
        <item x="2975"/>
        <item x="2963"/>
        <item x="2969"/>
        <item x="2967"/>
        <item x="2989"/>
        <item x="3003"/>
        <item x="2998"/>
        <item x="2977"/>
        <item x="3009"/>
        <item x="2979"/>
        <item x="2984"/>
        <item x="2999"/>
        <item x="3183"/>
        <item x="2988"/>
        <item x="3030"/>
        <item x="2996"/>
        <item x="3078"/>
        <item x="2992"/>
        <item x="2993"/>
        <item x="3014"/>
        <item x="3000"/>
        <item x="3191"/>
        <item x="2990"/>
        <item x="2995"/>
        <item x="3092"/>
        <item x="3013"/>
        <item x="2994"/>
        <item x="2997"/>
        <item x="3017"/>
        <item x="3018"/>
        <item x="3019"/>
        <item x="3002"/>
        <item x="3001"/>
        <item x="3011"/>
        <item x="3160"/>
        <item x="3141"/>
        <item x="3171"/>
        <item x="3158"/>
        <item x="3007"/>
        <item x="3015"/>
        <item x="3026"/>
        <item x="3027"/>
        <item x="3028"/>
        <item x="3035"/>
        <item x="3055"/>
        <item x="3033"/>
        <item x="3042"/>
        <item x="3038"/>
        <item x="3039"/>
        <item x="3040"/>
        <item x="3114"/>
        <item x="3029"/>
        <item x="3045"/>
        <item x="3025"/>
        <item x="3073"/>
        <item x="3059"/>
        <item x="3023"/>
        <item x="3147"/>
        <item x="3021"/>
        <item x="3107"/>
        <item x="3136"/>
        <item x="3135"/>
        <item x="3036"/>
        <item x="3037"/>
        <item x="3066"/>
        <item x="3067"/>
        <item x="3054"/>
        <item x="3060"/>
        <item x="3164"/>
        <item x="3075"/>
        <item x="3047"/>
        <item x="3048"/>
        <item x="3051"/>
        <item x="3064"/>
        <item x="3163"/>
        <item x="3062"/>
        <item x="3063"/>
        <item x="3106"/>
        <item x="3081"/>
        <item x="3061"/>
        <item x="3076"/>
        <item x="3065"/>
        <item x="3111"/>
        <item x="3079"/>
        <item x="3082"/>
        <item x="3090"/>
        <item x="3137"/>
        <item x="3077"/>
        <item x="3088"/>
        <item x="3087"/>
        <item x="3089"/>
        <item x="3098"/>
        <item x="3110"/>
        <item m="1" x="3197"/>
        <item x="3115"/>
        <item x="3124"/>
        <item x="3120"/>
        <item x="3125"/>
        <item x="3123"/>
        <item x="3129"/>
        <item x="3139"/>
        <item x="3140"/>
        <item x="3142"/>
        <item x="3153"/>
        <item x="3154"/>
        <item x="3156"/>
        <item x="3148"/>
        <item x="3151"/>
        <item x="3159"/>
        <item x="3170"/>
        <item x="3187"/>
        <item x="3175"/>
        <item x="3166"/>
        <item x="3167"/>
        <item x="3173"/>
        <item x="3184"/>
        <item x="3179"/>
        <item x="3196"/>
        <item x="3185"/>
        <item x="3186"/>
        <item x="3193"/>
        <item x="2761"/>
        <item x="736"/>
        <item x="345"/>
        <item x="1140"/>
        <item x="453"/>
        <item x="1458"/>
        <item x="474"/>
        <item x="299"/>
        <item x="392"/>
        <item x="189"/>
        <item x="190"/>
        <item x="410"/>
        <item x="778"/>
        <item x="305"/>
        <item x="166"/>
        <item x="541"/>
        <item x="540"/>
        <item x="723"/>
        <item x="651"/>
        <item x="1873"/>
        <item x="1283"/>
        <item x="848"/>
        <item x="3190"/>
        <item x="3056"/>
        <item x="2299"/>
        <item x="231"/>
        <item x="1070"/>
        <item x="1071"/>
        <item x="1072"/>
        <item x="2236"/>
        <item x="1216"/>
        <item x="351"/>
        <item x="650"/>
        <item x="1355"/>
        <item x="615"/>
        <item x="1023"/>
        <item x="272"/>
        <item x="1592"/>
        <item x="350"/>
        <item x="1093"/>
        <item x="747"/>
        <item x="454"/>
        <item x="673"/>
        <item x="1105"/>
        <item x="1082"/>
        <item x="122"/>
        <item x="1046"/>
        <item x="329"/>
        <item x="533"/>
        <item x="414"/>
        <item x="2870"/>
        <item x="2862"/>
        <item x="1193"/>
        <item x="1696"/>
        <item x="197"/>
        <item x="2928"/>
        <item x="46"/>
        <item x="1195"/>
        <item x="811"/>
        <item x="55"/>
        <item x="844"/>
        <item x="2899"/>
        <item x="1856"/>
        <item x="1467"/>
        <item x="814"/>
        <item x="729"/>
        <item x="622"/>
        <item x="1264"/>
        <item x="631"/>
        <item x="569"/>
        <item x="2614"/>
        <item x="2518"/>
        <item x="807"/>
        <item x="2606"/>
        <item x="2845"/>
        <item x="672"/>
        <item x="492"/>
        <item x="592"/>
        <item x="90"/>
        <item x="1149"/>
        <item x="992"/>
        <item x="1837"/>
        <item x="1960"/>
        <item x="1617"/>
        <item x="2863"/>
        <item x="1789"/>
        <item x="3008"/>
        <item x="1270"/>
        <item x="127"/>
        <item x="401"/>
        <item x="2380"/>
        <item x="2267"/>
        <item x="1631"/>
        <item x="611"/>
        <item x="2250"/>
        <item x="1591"/>
        <item x="2012"/>
        <item x="1639"/>
        <item x="1582"/>
        <item x="3146"/>
        <item x="2385"/>
        <item x="2346"/>
        <item x="2340"/>
        <item x="2341"/>
        <item x="2342"/>
        <item x="2392"/>
        <item x="692"/>
        <item x="1130"/>
        <item x="1483"/>
        <item x="1572"/>
        <item x="2272"/>
        <item x="1706"/>
        <item x="96"/>
        <item x="3074"/>
        <item x="3095"/>
        <item x="3012"/>
        <item x="773"/>
        <item x="2151"/>
        <item x="1648"/>
        <item x="2109"/>
        <item x="3010"/>
        <item x="169"/>
        <item x="191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axis="axisCol" showAll="0">
      <items count="7">
        <item sd="0" x="0"/>
        <item sd="0" x="1"/>
        <item sd="0" x="2"/>
        <item sd="0" x="3"/>
        <item sd="0" x="4"/>
        <item x="5"/>
        <item t="default"/>
      </items>
    </pivotField>
    <pivotField axis="axisCol" showAll="0">
      <items count="16">
        <item h="1" sd="0" x="0"/>
        <item h="1" sd="0" x="1"/>
        <item h="1" sd="0" x="2"/>
        <item h="1" sd="0" x="3"/>
        <item h="1" sd="0" x="4"/>
        <item h="1" sd="0" x="5"/>
        <item sd="0" x="6"/>
        <item sd="0" x="7"/>
        <item sd="0" x="8"/>
        <item sd="0" x="9"/>
        <item sd="0" x="10"/>
        <item h="1" x="11"/>
        <item h="1" x="12"/>
        <item h="1" x="13"/>
        <item h="1" x="14"/>
        <item t="default"/>
      </items>
    </pivotField>
  </pivotFields>
  <rowFields count="1">
    <field x="1"/>
  </rowFields>
  <rowItems count="15">
    <i>
      <x v="2630"/>
    </i>
    <i>
      <x v="1013"/>
    </i>
    <i>
      <x v="1172"/>
    </i>
    <i>
      <x v="1237"/>
    </i>
    <i>
      <x v="1169"/>
    </i>
    <i>
      <x v="940"/>
    </i>
    <i>
      <x v="1367"/>
    </i>
    <i>
      <x v="1046"/>
    </i>
    <i>
      <x v="302"/>
    </i>
    <i>
      <x v="2888"/>
    </i>
    <i>
      <x v="972"/>
    </i>
    <i>
      <x v="1005"/>
    </i>
    <i>
      <x v="2631"/>
    </i>
    <i>
      <x v="300"/>
    </i>
    <i t="grand">
      <x/>
    </i>
  </rowItems>
  <colFields count="2">
    <field x="11"/>
    <field x="10"/>
  </colFields>
  <colItems count="6">
    <i>
      <x v="6"/>
    </i>
    <i>
      <x v="7"/>
    </i>
    <i>
      <x v="8"/>
    </i>
    <i>
      <x v="9"/>
    </i>
    <i>
      <x v="10"/>
    </i>
    <i t="grand">
      <x/>
    </i>
  </colItems>
  <pageFields count="1">
    <pageField fld="0" item="316" hier="-1"/>
  </pageFields>
  <dataFields count="1">
    <dataField name="Sum of # OF UNITS SHIPPED *" fld="4" baseField="1" baseItem="300"/>
  </dataFields>
  <formats count="2">
    <format dxfId="13">
      <pivotArea collapsedLevelsAreSubtotals="1" fieldPosition="0">
        <references count="1">
          <reference field="1" count="14">
            <x v="300"/>
            <x v="302"/>
            <x v="940"/>
            <x v="972"/>
            <x v="1005"/>
            <x v="1013"/>
            <x v="1046"/>
            <x v="1169"/>
            <x v="1172"/>
            <x v="1237"/>
            <x v="1367"/>
            <x v="2630"/>
            <x v="2631"/>
            <x v="2888"/>
          </reference>
        </references>
      </pivotArea>
    </format>
    <format dxfId="12">
      <pivotArea dataOnly="0" labelOnly="1" fieldPosition="0">
        <references count="1">
          <reference field="1" count="14">
            <x v="300"/>
            <x v="302"/>
            <x v="940"/>
            <x v="972"/>
            <x v="1005"/>
            <x v="1013"/>
            <x v="1046"/>
            <x v="1169"/>
            <x v="1172"/>
            <x v="1237"/>
            <x v="1367"/>
            <x v="2630"/>
            <x v="2631"/>
            <x v="2888"/>
          </reference>
        </references>
      </pivotArea>
    </format>
  </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1"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X20" firstHeaderRow="1" firstDataRow="3" firstDataCol="1" rowPageCount="1" colPageCount="1"/>
  <pivotFields count="12">
    <pivotField axis="axisPage" showAll="0">
      <items count="845">
        <item x="727"/>
        <item x="599"/>
        <item x="807"/>
        <item x="772"/>
        <item x="405"/>
        <item x="506"/>
        <item x="351"/>
        <item x="528"/>
        <item x="371"/>
        <item x="716"/>
        <item x="564"/>
        <item x="120"/>
        <item x="372"/>
        <item x="214"/>
        <item x="559"/>
        <item x="690"/>
        <item x="801"/>
        <item x="160"/>
        <item x="24"/>
        <item x="488"/>
        <item x="362"/>
        <item x="116"/>
        <item x="231"/>
        <item x="531"/>
        <item x="685"/>
        <item x="694"/>
        <item x="288"/>
        <item x="684"/>
        <item x="281"/>
        <item x="87"/>
        <item x="162"/>
        <item x="121"/>
        <item x="675"/>
        <item x="250"/>
        <item x="369"/>
        <item x="385"/>
        <item x="786"/>
        <item x="804"/>
        <item x="22"/>
        <item x="809"/>
        <item x="537"/>
        <item x="123"/>
        <item x="71"/>
        <item x="507"/>
        <item x="347"/>
        <item x="409"/>
        <item x="412"/>
        <item x="302"/>
        <item x="633"/>
        <item x="629"/>
        <item x="136"/>
        <item x="536"/>
        <item x="63"/>
        <item x="19"/>
        <item x="131"/>
        <item x="827"/>
        <item x="657"/>
        <item x="2"/>
        <item x="155"/>
        <item x="411"/>
        <item x="464"/>
        <item x="223"/>
        <item x="714"/>
        <item x="273"/>
        <item x="538"/>
        <item x="101"/>
        <item x="313"/>
        <item x="391"/>
        <item x="378"/>
        <item x="397"/>
        <item x="787"/>
        <item x="678"/>
        <item x="386"/>
        <item x="395"/>
        <item x="837"/>
        <item x="26"/>
        <item x="135"/>
        <item x="693"/>
        <item x="748"/>
        <item x="798"/>
        <item x="100"/>
        <item x="345"/>
        <item x="75"/>
        <item x="139"/>
        <item x="64"/>
        <item x="652"/>
        <item x="366"/>
        <item x="609"/>
        <item x="524"/>
        <item x="696"/>
        <item x="525"/>
        <item x="477"/>
        <item x="246"/>
        <item x="563"/>
        <item x="736"/>
        <item x="707"/>
        <item x="806"/>
        <item x="247"/>
        <item x="673"/>
        <item x="274"/>
        <item x="788"/>
        <item x="838"/>
        <item x="720"/>
        <item x="200"/>
        <item x="140"/>
        <item x="729"/>
        <item x="517"/>
        <item x="343"/>
        <item x="280"/>
        <item x="556"/>
        <item x="535"/>
        <item x="80"/>
        <item x="142"/>
        <item x="660"/>
        <item x="618"/>
        <item x="226"/>
        <item x="34"/>
        <item x="739"/>
        <item x="216"/>
        <item x="463"/>
        <item x="268"/>
        <item x="406"/>
        <item x="6"/>
        <item x="447"/>
        <item x="649"/>
        <item x="446"/>
        <item x="238"/>
        <item x="418"/>
        <item x="236"/>
        <item x="669"/>
        <item x="784"/>
        <item x="735"/>
        <item x="764"/>
        <item x="109"/>
        <item x="115"/>
        <item x="410"/>
        <item x="260"/>
        <item x="424"/>
        <item x="206"/>
        <item x="261"/>
        <item x="70"/>
        <item x="360"/>
        <item x="602"/>
        <item x="812"/>
        <item x="127"/>
        <item x="659"/>
        <item x="543"/>
        <item x="574"/>
        <item x="361"/>
        <item x="225"/>
        <item x="262"/>
        <item x="443"/>
        <item x="296"/>
        <item x="41"/>
        <item x="227"/>
        <item x="667"/>
        <item x="222"/>
        <item x="640"/>
        <item x="299"/>
        <item x="72"/>
        <item x="724"/>
        <item x="493"/>
        <item x="132"/>
        <item x="180"/>
        <item x="533"/>
        <item x="294"/>
        <item x="430"/>
        <item x="389"/>
        <item x="820"/>
        <item x="315"/>
        <item x="706"/>
        <item x="474"/>
        <item x="578"/>
        <item x="40"/>
        <item x="829"/>
        <item x="133"/>
        <item x="433"/>
        <item x="769"/>
        <item x="284"/>
        <item x="456"/>
        <item x="643"/>
        <item x="833"/>
        <item x="770"/>
        <item x="324"/>
        <item x="278"/>
        <item x="33"/>
        <item x="472"/>
        <item x="713"/>
        <item x="490"/>
        <item x="381"/>
        <item x="4"/>
        <item x="37"/>
        <item x="66"/>
        <item x="393"/>
        <item x="375"/>
        <item x="451"/>
        <item x="734"/>
        <item x="815"/>
        <item x="688"/>
        <item x="645"/>
        <item x="529"/>
        <item x="577"/>
        <item x="615"/>
        <item x="558"/>
        <item x="441"/>
        <item x="642"/>
        <item x="747"/>
        <item x="515"/>
        <item x="776"/>
        <item x="215"/>
        <item x="61"/>
        <item x="232"/>
        <item x="448"/>
        <item x="244"/>
        <item x="240"/>
        <item x="370"/>
        <item x="826"/>
        <item x="808"/>
        <item x="259"/>
        <item x="208"/>
        <item x="704"/>
        <item x="567"/>
        <item x="124"/>
        <item x="402"/>
        <item x="439"/>
        <item x="7"/>
        <item x="740"/>
        <item x="539"/>
        <item x="494"/>
        <item x="438"/>
        <item x="674"/>
        <item x="595"/>
        <item x="9"/>
        <item x="523"/>
        <item x="292"/>
        <item x="683"/>
        <item x="462"/>
        <item x="610"/>
        <item x="670"/>
        <item x="421"/>
        <item x="522"/>
        <item x="335"/>
        <item x="187"/>
        <item x="330"/>
        <item x="310"/>
        <item x="134"/>
        <item x="48"/>
        <item x="306"/>
        <item x="77"/>
        <item x="170"/>
        <item x="607"/>
        <item x="387"/>
        <item x="499"/>
        <item x="644"/>
        <item x="553"/>
        <item x="428"/>
        <item x="60"/>
        <item x="211"/>
        <item x="521"/>
        <item x="49"/>
        <item x="118"/>
        <item x="491"/>
        <item x="277"/>
        <item x="399"/>
        <item x="817"/>
        <item x="105"/>
        <item x="710"/>
        <item x="153"/>
        <item x="565"/>
        <item x="830"/>
        <item x="767"/>
        <item x="731"/>
        <item x="374"/>
        <item x="152"/>
        <item x="17"/>
        <item x="93"/>
        <item x="174"/>
        <item x="337"/>
        <item x="498"/>
        <item x="580"/>
        <item x="469"/>
        <item x="338"/>
        <item x="514"/>
        <item x="59"/>
        <item x="422"/>
        <item x="104"/>
        <item x="210"/>
        <item x="129"/>
        <item x="5"/>
        <item x="190"/>
        <item x="520"/>
        <item x="728"/>
        <item x="822"/>
        <item x="16"/>
        <item x="141"/>
        <item x="355"/>
        <item x="717"/>
        <item x="641"/>
        <item x="751"/>
        <item x="14"/>
        <item x="790"/>
        <item x="664"/>
        <item x="427"/>
        <item x="485"/>
        <item x="650"/>
        <item x="175"/>
        <item x="831"/>
        <item x="305"/>
        <item x="169"/>
        <item x="423"/>
        <item x="404"/>
        <item x="312"/>
        <item x="500"/>
        <item x="603"/>
        <item m="1" x="843"/>
        <item x="102"/>
        <item x="15"/>
        <item x="234"/>
        <item x="682"/>
        <item x="794"/>
        <item x="356"/>
        <item x="384"/>
        <item x="110"/>
        <item x="321"/>
        <item x="12"/>
        <item x="62"/>
        <item x="285"/>
        <item x="113"/>
        <item x="733"/>
        <item x="117"/>
        <item x="594"/>
        <item x="336"/>
        <item x="168"/>
        <item x="489"/>
        <item x="811"/>
        <item x="814"/>
        <item x="823"/>
        <item x="429"/>
        <item x="487"/>
        <item x="444"/>
        <item x="818"/>
        <item x="25"/>
        <item x="465"/>
        <item x="705"/>
        <item x="92"/>
        <item x="326"/>
        <item x="425"/>
        <item x="79"/>
        <item x="604"/>
        <item x="148"/>
        <item x="449"/>
        <item x="13"/>
        <item x="218"/>
        <item x="434"/>
        <item x="78"/>
        <item x="300"/>
        <item x="592"/>
        <item x="253"/>
        <item x="198"/>
        <item x="708"/>
        <item x="248"/>
        <item x="587"/>
        <item x="534"/>
        <item x="103"/>
        <item x="91"/>
        <item x="189"/>
        <item x="723"/>
        <item x="793"/>
        <item x="419"/>
        <item x="461"/>
        <item x="779"/>
        <item x="390"/>
        <item x="241"/>
        <item x="810"/>
        <item x="243"/>
        <item x="671"/>
        <item x="377"/>
        <item x="805"/>
        <item x="358"/>
        <item x="709"/>
        <item x="836"/>
        <item x="573"/>
        <item x="32"/>
        <item x="583"/>
        <item x="339"/>
        <item x="167"/>
        <item x="668"/>
        <item x="297"/>
        <item x="373"/>
        <item x="839"/>
        <item x="323"/>
        <item x="626"/>
        <item x="636"/>
        <item x="437"/>
        <item x="97"/>
        <item x="689"/>
        <item x="501"/>
        <item x="342"/>
        <item x="191"/>
        <item x="164"/>
        <item x="10"/>
        <item x="311"/>
        <item x="715"/>
        <item x="159"/>
        <item x="619"/>
        <item x="367"/>
        <item x="797"/>
        <item x="625"/>
        <item x="3"/>
        <item x="608"/>
        <item x="221"/>
        <item x="768"/>
        <item x="665"/>
        <item x="346"/>
        <item x="125"/>
        <item x="676"/>
        <item x="39"/>
        <item x="698"/>
        <item x="408"/>
        <item x="82"/>
        <item x="435"/>
        <item x="700"/>
        <item x="679"/>
        <item x="383"/>
        <item x="622"/>
        <item x="217"/>
        <item x="196"/>
        <item x="363"/>
        <item x="726"/>
        <item x="252"/>
        <item x="207"/>
        <item x="730"/>
        <item x="455"/>
        <item x="442"/>
        <item x="182"/>
        <item x="721"/>
        <item x="450"/>
        <item x="257"/>
        <item x="357"/>
        <item x="184"/>
        <item x="392"/>
        <item x="183"/>
        <item x="1"/>
        <item x="270"/>
        <item x="420"/>
        <item x="202"/>
        <item x="413"/>
        <item x="749"/>
        <item x="774"/>
        <item x="532"/>
        <item x="365"/>
        <item x="304"/>
        <item x="497"/>
        <item x="601"/>
        <item x="194"/>
        <item x="576"/>
        <item x="192"/>
        <item x="108"/>
        <item x="778"/>
        <item x="637"/>
        <item x="551"/>
        <item x="835"/>
        <item x="407"/>
        <item x="209"/>
        <item x="275"/>
        <item x="782"/>
        <item x="76"/>
        <item x="454"/>
        <item x="308"/>
        <item x="612"/>
        <item x="151"/>
        <item x="722"/>
        <item x="171"/>
        <item x="249"/>
        <item x="333"/>
        <item x="701"/>
        <item x="21"/>
        <item x="593"/>
        <item x="651"/>
        <item x="773"/>
        <item x="732"/>
        <item x="562"/>
        <item x="586"/>
        <item x="632"/>
        <item x="482"/>
        <item x="460"/>
        <item x="394"/>
        <item x="572"/>
        <item x="224"/>
        <item x="414"/>
        <item x="741"/>
        <item x="156"/>
        <item x="28"/>
        <item x="94"/>
        <item x="403"/>
        <item x="550"/>
        <item x="293"/>
        <item x="379"/>
        <item x="759"/>
        <item x="589"/>
        <item x="29"/>
        <item x="584"/>
        <item x="181"/>
        <item x="541"/>
        <item x="478"/>
        <item x="229"/>
        <item x="546"/>
        <item x="146"/>
        <item x="638"/>
        <item x="20"/>
        <item x="158"/>
        <item x="279"/>
        <item x="44"/>
        <item x="354"/>
        <item x="322"/>
        <item x="785"/>
        <item x="84"/>
        <item x="256"/>
        <item x="617"/>
        <item x="681"/>
        <item x="364"/>
        <item x="600"/>
        <item x="702"/>
        <item x="258"/>
        <item x="742"/>
        <item x="436"/>
        <item x="545"/>
        <item x="582"/>
        <item x="686"/>
        <item x="647"/>
        <item x="765"/>
        <item x="834"/>
        <item x="511"/>
        <item x="598"/>
        <item x="547"/>
        <item x="199"/>
        <item x="286"/>
        <item x="179"/>
        <item x="519"/>
        <item x="711"/>
        <item x="662"/>
        <item x="352"/>
        <item x="107"/>
        <item x="55"/>
        <item x="99"/>
        <item x="65"/>
        <item x="186"/>
        <item x="509"/>
        <item x="783"/>
        <item x="264"/>
        <item x="30"/>
        <item x="484"/>
        <item x="154"/>
        <item x="581"/>
        <item x="317"/>
        <item x="571"/>
        <item x="83"/>
        <item x="0"/>
        <item x="166"/>
        <item x="479"/>
        <item x="35"/>
        <item x="42"/>
        <item x="505"/>
        <item x="188"/>
        <item x="43"/>
        <item x="349"/>
        <item x="161"/>
        <item x="255"/>
        <item x="566"/>
        <item x="242"/>
        <item x="112"/>
        <item x="503"/>
        <item x="197"/>
        <item x="126"/>
        <item x="203"/>
        <item x="758"/>
        <item x="771"/>
        <item x="353"/>
        <item x="147"/>
        <item x="316"/>
        <item x="588"/>
        <item x="611"/>
        <item x="149"/>
        <item x="332"/>
        <item x="590"/>
        <item x="45"/>
        <item x="492"/>
        <item x="327"/>
        <item x="106"/>
        <item x="791"/>
        <item x="699"/>
        <item x="18"/>
        <item m="1" x="840"/>
        <item m="1" x="841"/>
        <item x="616"/>
        <item x="596"/>
        <item x="508"/>
        <item x="325"/>
        <item x="624"/>
        <item x="309"/>
        <item x="548"/>
        <item x="803"/>
        <item x="832"/>
        <item x="235"/>
        <item x="193"/>
        <item x="251"/>
        <item x="47"/>
        <item x="201"/>
        <item x="585"/>
        <item x="46"/>
        <item x="320"/>
        <item x="95"/>
        <item x="57"/>
        <item x="178"/>
        <item x="719"/>
        <item x="265"/>
        <item x="426"/>
        <item x="631"/>
        <item x="466"/>
        <item x="597"/>
        <item x="781"/>
        <item x="177"/>
        <item x="359"/>
        <item x="239"/>
        <item x="761"/>
        <item x="795"/>
        <item x="457"/>
        <item x="172"/>
        <item x="266"/>
        <item x="486"/>
        <item x="213"/>
        <item x="68"/>
        <item x="495"/>
        <item x="692"/>
        <item x="518"/>
        <item x="88"/>
        <item x="340"/>
        <item x="561"/>
        <item x="554"/>
        <item x="473"/>
        <item x="468"/>
        <item x="119"/>
        <item x="348"/>
        <item x="627"/>
        <item x="195"/>
        <item x="762"/>
        <item x="319"/>
        <item x="220"/>
        <item x="233"/>
        <item x="606"/>
        <item x="756"/>
        <item x="212"/>
        <item x="31"/>
        <item x="137"/>
        <item x="789"/>
        <item x="471"/>
        <item x="52"/>
        <item x="440"/>
        <item x="813"/>
        <item x="452"/>
        <item x="401"/>
        <item x="544"/>
        <item x="750"/>
        <item x="54"/>
        <item x="53"/>
        <item x="516"/>
        <item x="283"/>
        <item x="661"/>
        <item x="757"/>
        <item x="802"/>
        <item x="753"/>
        <item x="658"/>
        <item x="50"/>
        <item x="695"/>
        <item x="467"/>
        <item x="205"/>
        <item x="263"/>
        <item x="90"/>
        <item x="204"/>
        <item x="634"/>
        <item x="510"/>
        <item x="549"/>
        <item x="656"/>
        <item x="27"/>
        <item x="398"/>
        <item x="144"/>
        <item x="157"/>
        <item x="552"/>
        <item x="219"/>
        <item x="145"/>
        <item x="11"/>
        <item x="453"/>
        <item x="621"/>
        <item x="111"/>
        <item x="344"/>
        <item x="654"/>
        <item x="775"/>
        <item x="819"/>
        <item x="56"/>
        <item x="725"/>
        <item x="687"/>
        <item x="613"/>
        <item x="579"/>
        <item x="458"/>
        <item x="744"/>
        <item x="752"/>
        <item x="445"/>
        <item x="290"/>
        <item x="85"/>
        <item x="680"/>
        <item x="653"/>
        <item x="73"/>
        <item x="271"/>
        <item x="318"/>
        <item x="555"/>
        <item x="122"/>
        <item x="432"/>
        <item x="480"/>
        <item x="431"/>
        <item x="114"/>
        <item x="276"/>
        <item x="254"/>
        <item x="560"/>
        <item x="666"/>
        <item x="743"/>
        <item x="540"/>
        <item x="569"/>
        <item x="697"/>
        <item x="350"/>
        <item x="530"/>
        <item x="69"/>
        <item x="620"/>
        <item x="287"/>
        <item x="800"/>
        <item x="341"/>
        <item x="298"/>
        <item x="746"/>
        <item x="568"/>
        <item x="526"/>
        <item x="712"/>
        <item x="230"/>
        <item x="301"/>
        <item x="557"/>
        <item x="396"/>
        <item x="267"/>
        <item x="703"/>
        <item x="86"/>
        <item x="176"/>
        <item x="816"/>
        <item m="1" x="842"/>
        <item x="23"/>
        <item x="628"/>
        <item x="639"/>
        <item x="376"/>
        <item x="415"/>
        <item x="416"/>
        <item x="825"/>
        <item x="799"/>
        <item x="38"/>
        <item x="143"/>
        <item x="289"/>
        <item x="496"/>
        <item x="138"/>
        <item x="777"/>
        <item x="796"/>
        <item x="74"/>
        <item x="459"/>
        <item x="382"/>
        <item x="334"/>
        <item x="314"/>
        <item x="400"/>
        <item x="150"/>
        <item x="417"/>
        <item x="272"/>
        <item x="36"/>
        <item x="303"/>
        <item x="605"/>
        <item x="760"/>
        <item x="635"/>
        <item x="575"/>
        <item x="755"/>
        <item x="513"/>
        <item x="245"/>
        <item x="481"/>
        <item x="691"/>
        <item x="527"/>
        <item x="591"/>
        <item x="130"/>
        <item x="368"/>
        <item x="282"/>
        <item x="185"/>
        <item x="237"/>
        <item x="828"/>
        <item x="475"/>
        <item x="89"/>
        <item x="677"/>
        <item x="98"/>
        <item x="380"/>
        <item x="51"/>
        <item x="483"/>
        <item x="269"/>
        <item x="502"/>
        <item x="745"/>
        <item x="630"/>
        <item x="763"/>
        <item x="128"/>
        <item x="655"/>
        <item x="648"/>
        <item x="754"/>
        <item x="738"/>
        <item x="672"/>
        <item x="737"/>
        <item x="766"/>
        <item x="663"/>
        <item x="81"/>
        <item x="504"/>
        <item x="646"/>
        <item x="821"/>
        <item x="470"/>
        <item x="476"/>
        <item x="307"/>
        <item x="328"/>
        <item x="623"/>
        <item x="295"/>
        <item x="329"/>
        <item x="165"/>
        <item x="824"/>
        <item x="542"/>
        <item x="331"/>
        <item x="718"/>
        <item x="570"/>
        <item x="780"/>
        <item x="512"/>
        <item x="96"/>
        <item x="58"/>
        <item x="8"/>
        <item x="614"/>
        <item x="228"/>
        <item x="388"/>
        <item x="163"/>
        <item x="67"/>
        <item x="173"/>
        <item x="291"/>
        <item x="792"/>
        <item t="default"/>
      </items>
    </pivotField>
    <pivotField axis="axisRow" showAll="0" measureFilter="1" sortType="descending">
      <items count="3199">
        <item x="2036"/>
        <item x="343"/>
        <item x="1391"/>
        <item x="2924"/>
        <item x="143"/>
        <item x="553"/>
        <item x="1369"/>
        <item x="1374"/>
        <item x="1394"/>
        <item x="1526"/>
        <item x="2031"/>
        <item x="1345"/>
        <item x="507"/>
        <item x="1346"/>
        <item x="508"/>
        <item x="616"/>
        <item x="3104"/>
        <item x="2124"/>
        <item x="545"/>
        <item x="1419"/>
        <item x="1176"/>
        <item x="1694"/>
        <item x="2525"/>
        <item x="2526"/>
        <item x="2875"/>
        <item x="937"/>
        <item x="2927"/>
        <item x="2315"/>
        <item x="1280"/>
        <item x="618"/>
        <item x="621"/>
        <item x="705"/>
        <item x="659"/>
        <item x="85"/>
        <item x="1257"/>
        <item x="2371"/>
        <item x="2757"/>
        <item x="1846"/>
        <item x="253"/>
        <item x="687"/>
        <item x="212"/>
        <item x="7"/>
        <item x="311"/>
        <item x="107"/>
        <item x="288"/>
        <item x="1004"/>
        <item x="2735"/>
        <item x="826"/>
        <item x="2087"/>
        <item x="1781"/>
        <item x="835"/>
        <item x="783"/>
        <item x="600"/>
        <item x="898"/>
        <item x="800"/>
        <item x="312"/>
        <item x="296"/>
        <item x="1998"/>
        <item x="250"/>
        <item x="2878"/>
        <item x="8"/>
        <item x="1351"/>
        <item x="53"/>
        <item x="817"/>
        <item x="730"/>
        <item x="2383"/>
        <item x="599"/>
        <item x="400"/>
        <item x="432"/>
        <item x="9"/>
        <item x="555"/>
        <item x="1133"/>
        <item x="3041"/>
        <item x="907"/>
        <item x="1594"/>
        <item x="1496"/>
        <item x="285"/>
        <item x="2484"/>
        <item x="362"/>
        <item x="186"/>
        <item x="460"/>
        <item x="2"/>
        <item x="1798"/>
        <item x="649"/>
        <item x="565"/>
        <item x="591"/>
        <item x="1746"/>
        <item x="799"/>
        <item x="461"/>
        <item x="2734"/>
        <item x="1211"/>
        <item x="770"/>
        <item x="463"/>
        <item x="249"/>
        <item x="1005"/>
        <item x="486"/>
        <item x="1747"/>
        <item x="776"/>
        <item x="251"/>
        <item x="657"/>
        <item x="1593"/>
        <item x="831"/>
        <item x="104"/>
        <item x="2193"/>
        <item x="103"/>
        <item x="588"/>
        <item x="589"/>
        <item x="590"/>
        <item x="1281"/>
        <item x="619"/>
        <item x="1"/>
        <item x="3127"/>
        <item x="951"/>
        <item x="1661"/>
        <item x="1350"/>
        <item x="614"/>
        <item x="393"/>
        <item x="222"/>
        <item x="1164"/>
        <item x="1389"/>
        <item x="825"/>
        <item x="1083"/>
        <item x="864"/>
        <item x="865"/>
        <item x="557"/>
        <item x="180"/>
        <item x="2159"/>
        <item x="558"/>
        <item x="276"/>
        <item x="1080"/>
        <item x="152"/>
        <item x="895"/>
        <item x="164"/>
        <item x="894"/>
        <item x="2230"/>
        <item x="2445"/>
        <item x="1099"/>
        <item x="1098"/>
        <item x="1036"/>
        <item x="769"/>
        <item x="1579"/>
        <item x="745"/>
        <item x="1256"/>
        <item x="998"/>
        <item x="384"/>
        <item x="1340"/>
        <item x="1168"/>
        <item x="2619"/>
        <item x="675"/>
        <item x="782"/>
        <item x="1104"/>
        <item x="2295"/>
        <item x="427"/>
        <item x="798"/>
        <item x="1183"/>
        <item x="382"/>
        <item x="2913"/>
        <item x="266"/>
        <item x="2387"/>
        <item x="2949"/>
        <item x="943"/>
        <item x="331"/>
        <item x="1225"/>
        <item x="1748"/>
        <item x="771"/>
        <item x="16"/>
        <item x="1632"/>
        <item x="497"/>
        <item x="1138"/>
        <item x="1316"/>
        <item x="289"/>
        <item x="2070"/>
        <item x="248"/>
        <item x="604"/>
        <item x="746"/>
        <item x="487"/>
        <item x="2970"/>
        <item x="2635"/>
        <item x="150"/>
        <item x="1553"/>
        <item x="1874"/>
        <item x="1640"/>
        <item x="2513"/>
        <item x="1388"/>
        <item x="232"/>
        <item x="674"/>
        <item x="292"/>
        <item x="942"/>
        <item x="602"/>
        <item x="149"/>
        <item x="925"/>
        <item x="812"/>
        <item x="816"/>
        <item x="1365"/>
        <item x="338"/>
        <item x="1317"/>
        <item x="199"/>
        <item x="724"/>
        <item x="307"/>
        <item x="1733"/>
        <item x="834"/>
        <item x="1649"/>
        <item x="686"/>
        <item x="678"/>
        <item x="1691"/>
        <item x="665"/>
        <item x="1301"/>
        <item x="37"/>
        <item x="44"/>
        <item x="367"/>
        <item x="1738"/>
        <item x="114"/>
        <item x="366"/>
        <item x="1583"/>
        <item x="2005"/>
        <item x="2162"/>
        <item x="462"/>
        <item x="204"/>
        <item x="1723"/>
        <item x="19"/>
        <item x="777"/>
        <item x="1667"/>
        <item x="757"/>
        <item x="2120"/>
        <item x="1831"/>
        <item x="479"/>
        <item x="1010"/>
        <item x="1135"/>
        <item x="1108"/>
        <item x="187"/>
        <item x="2942"/>
        <item x="1689"/>
        <item x="2911"/>
        <item x="161"/>
        <item x="205"/>
        <item x="93"/>
        <item x="2170"/>
        <item x="202"/>
        <item x="539"/>
        <item x="676"/>
        <item x="2939"/>
        <item x="3086"/>
        <item x="901"/>
        <item x="668"/>
        <item x="1247"/>
        <item x="927"/>
        <item x="215"/>
        <item x="529"/>
        <item x="387"/>
        <item x="255"/>
        <item x="254"/>
        <item x="365"/>
        <item x="704"/>
        <item x="2485"/>
        <item x="1609"/>
        <item x="1058"/>
        <item x="370"/>
        <item x="69"/>
        <item x="70"/>
        <item x="293"/>
        <item x="1418"/>
        <item x="1025"/>
        <item x="2720"/>
        <item x="542"/>
        <item x="950"/>
        <item x="316"/>
        <item x="283"/>
        <item x="1354"/>
        <item x="780"/>
        <item x="45"/>
        <item x="211"/>
        <item x="620"/>
        <item x="94"/>
        <item x="2849"/>
        <item x="78"/>
        <item x="493"/>
        <item x="35"/>
        <item x="601"/>
        <item x="138"/>
        <item x="2067"/>
        <item x="2105"/>
        <item x="3118"/>
        <item x="2167"/>
        <item x="2173"/>
        <item x="1228"/>
        <item x="575"/>
        <item x="480"/>
        <item x="576"/>
        <item x="86"/>
        <item x="1548"/>
        <item x="286"/>
        <item x="1552"/>
        <item x="308"/>
        <item x="433"/>
        <item x="334"/>
        <item x="1983"/>
        <item x="123"/>
        <item x="1382"/>
        <item x="48"/>
        <item x="20"/>
        <item x="21"/>
        <item x="64"/>
        <item x="33"/>
        <item x="1732"/>
        <item x="2636"/>
        <item x="274"/>
        <item x="661"/>
        <item x="1519"/>
        <item x="532"/>
        <item x="258"/>
        <item x="344"/>
        <item x="1272"/>
        <item x="1251"/>
        <item x="847"/>
        <item x="1947"/>
        <item x="1450"/>
        <item x="988"/>
        <item x="2948"/>
        <item x="306"/>
        <item x="1690"/>
        <item x="354"/>
        <item x="3006"/>
        <item x="906"/>
        <item x="2416"/>
        <item x="2043"/>
        <item x="386"/>
        <item x="108"/>
        <item x="1360"/>
        <item x="987"/>
        <item x="1487"/>
        <item x="1414"/>
        <item x="548"/>
        <item x="500"/>
        <item x="1050"/>
        <item x="391"/>
        <item x="1297"/>
        <item x="1298"/>
        <item x="1299"/>
        <item x="1274"/>
        <item x="1569"/>
        <item x="185"/>
        <item x="184"/>
        <item x="388"/>
        <item x="3050"/>
        <item x="398"/>
        <item x="363"/>
        <item x="1039"/>
        <item x="240"/>
        <item x="369"/>
        <item x="376"/>
        <item x="141"/>
        <item x="666"/>
        <item x="36"/>
        <item x="1147"/>
        <item x="720"/>
        <item x="2813"/>
        <item x="586"/>
        <item x="3057"/>
        <item x="634"/>
        <item x="667"/>
        <item x="1864"/>
        <item x="239"/>
        <item x="2231"/>
        <item x="425"/>
        <item x="1390"/>
        <item x="475"/>
        <item x="1555"/>
        <item x="191"/>
        <item x="1119"/>
        <item x="658"/>
        <item x="1737"/>
        <item x="1920"/>
        <item x="936"/>
        <item x="1836"/>
        <item x="1118"/>
        <item x="2138"/>
        <item x="766"/>
        <item x="1260"/>
        <item x="25"/>
        <item x="309"/>
        <item x="181"/>
        <item x="1067"/>
        <item x="544"/>
        <item x="1968"/>
        <item x="1170"/>
        <item x="396"/>
        <item x="1442"/>
        <item x="358"/>
        <item x="1407"/>
        <item x="1024"/>
        <item x="501"/>
        <item x="2884"/>
        <item x="294"/>
        <item x="2414"/>
        <item x="88"/>
        <item x="1411"/>
        <item x="145"/>
        <item x="1244"/>
        <item x="700"/>
        <item x="514"/>
        <item x="2226"/>
        <item x="105"/>
        <item x="417"/>
        <item x="482"/>
        <item x="639"/>
        <item x="1009"/>
        <item x="708"/>
        <item x="109"/>
        <item x="411"/>
        <item x="346"/>
        <item x="195"/>
        <item x="402"/>
        <item x="1962"/>
        <item x="779"/>
        <item x="2078"/>
        <item x="520"/>
        <item x="871"/>
        <item x="151"/>
        <item x="645"/>
        <item x="2706"/>
        <item x="748"/>
        <item x="1652"/>
        <item x="1182"/>
        <item x="220"/>
        <item x="1490"/>
        <item x="1124"/>
        <item x="1307"/>
        <item x="100"/>
        <item x="1422"/>
        <item x="872"/>
        <item x="632"/>
        <item x="357"/>
        <item x="1498"/>
        <item x="2980"/>
        <item x="1861"/>
        <item x="596"/>
        <item x="1125"/>
        <item x="860"/>
        <item x="459"/>
        <item x="173"/>
        <item x="1734"/>
        <item x="174"/>
        <item x="1735"/>
        <item x="1352"/>
        <item x="23"/>
        <item x="201"/>
        <item x="3"/>
        <item x="137"/>
        <item x="1051"/>
        <item x="125"/>
        <item x="126"/>
        <item x="1724"/>
        <item x="234"/>
        <item x="464"/>
        <item x="559"/>
        <item x="584"/>
        <item x="1466"/>
        <item x="397"/>
        <item x="1178"/>
        <item x="1927"/>
        <item x="424"/>
        <item x="1194"/>
        <item x="1444"/>
        <item x="1155"/>
        <item x="625"/>
        <item x="28"/>
        <item x="1002"/>
        <item x="965"/>
        <item x="1404"/>
        <item x="585"/>
        <item x="295"/>
        <item x="519"/>
        <item x="87"/>
        <item x="72"/>
        <item x="1048"/>
        <item x="1049"/>
        <item x="43"/>
        <item x="430"/>
        <item x="2673"/>
        <item x="318"/>
        <item x="813"/>
        <item x="2609"/>
        <item x="1020"/>
        <item x="549"/>
        <item x="2248"/>
        <item x="2395"/>
        <item x="2206"/>
        <item x="1291"/>
        <item x="129"/>
        <item x="130"/>
        <item x="608"/>
        <item x="3180"/>
        <item x="1089"/>
        <item x="959"/>
        <item x="885"/>
        <item x="774"/>
        <item x="2864"/>
        <item x="967"/>
        <item x="221"/>
        <item x="208"/>
        <item x="3005"/>
        <item x="404"/>
        <item x="1180"/>
        <item x="2649"/>
        <item x="606"/>
        <item x="27"/>
        <item x="206"/>
        <item x="339"/>
        <item x="471"/>
        <item x="749"/>
        <item x="1269"/>
        <item x="1752"/>
        <item x="3119"/>
        <item x="1250"/>
        <item x="2855"/>
        <item x="2856"/>
        <item x="2110"/>
        <item x="269"/>
        <item x="870"/>
        <item x="2300"/>
        <item x="132"/>
        <item x="135"/>
        <item x="2014"/>
        <item x="2015"/>
        <item x="328"/>
        <item x="1896"/>
        <item x="1290"/>
        <item x="481"/>
        <item x="828"/>
        <item x="2933"/>
        <item x="1881"/>
        <item x="827"/>
        <item x="2009"/>
        <item x="808"/>
        <item x="3068"/>
        <item x="225"/>
        <item x="3150"/>
        <item x="2820"/>
        <item x="2301"/>
        <item x="2302"/>
        <item x="1293"/>
        <item x="437"/>
        <item x="1001"/>
        <item x="200"/>
        <item x="2758"/>
        <item x="1777"/>
        <item x="1474"/>
        <item x="447"/>
        <item x="1540"/>
        <item x="300"/>
        <item x="2716"/>
        <item x="561"/>
        <item x="644"/>
        <item x="1409"/>
        <item x="1705"/>
        <item x="24"/>
        <item x="1262"/>
        <item x="2303"/>
        <item x="335"/>
        <item x="1767"/>
        <item x="856"/>
        <item x="819"/>
        <item x="229"/>
        <item x="713"/>
        <item x="1322"/>
        <item x="1323"/>
        <item x="291"/>
        <item x="95"/>
        <item x="1808"/>
        <item x="282"/>
        <item x="1683"/>
        <item x="448"/>
        <item x="1085"/>
        <item x="1584"/>
        <item x="636"/>
        <item x="235"/>
        <item x="1726"/>
        <item x="348"/>
        <item x="468"/>
        <item x="280"/>
        <item x="1087"/>
        <item x="134"/>
        <item x="133"/>
        <item x="131"/>
        <item x="915"/>
        <item x="327"/>
        <item x="140"/>
        <item x="2066"/>
        <item x="797"/>
        <item x="163"/>
        <item x="966"/>
        <item x="162"/>
        <item x="1003"/>
        <item x="876"/>
        <item x="1084"/>
        <item x="1434"/>
        <item x="875"/>
        <item x="1603"/>
        <item x="1803"/>
        <item x="1439"/>
        <item x="2205"/>
        <item x="531"/>
        <item x="3080"/>
        <item x="582"/>
        <item x="1044"/>
        <item x="662"/>
        <item x="352"/>
        <item x="1088"/>
        <item x="1533"/>
        <item x="3046"/>
        <item x="10"/>
        <item x="227"/>
        <item x="833"/>
        <item x="119"/>
        <item x="2983"/>
        <item x="157"/>
        <item x="170"/>
        <item x="970"/>
        <item x="1306"/>
        <item x="1344"/>
        <item x="802"/>
        <item x="188"/>
        <item x="139"/>
        <item x="1022"/>
        <item x="1174"/>
        <item x="368"/>
        <item x="1739"/>
        <item x="1453"/>
        <item x="2203"/>
        <item x="1035"/>
        <item x="721"/>
        <item x="1546"/>
        <item x="719"/>
        <item x="1745"/>
        <item x="1107"/>
        <item x="502"/>
        <item x="1493"/>
        <item x="1101"/>
        <item x="1208"/>
        <item x="1693"/>
        <item x="210"/>
        <item x="1192"/>
        <item x="287"/>
        <item x="2782"/>
        <item x="787"/>
        <item x="2804"/>
        <item x="2842"/>
        <item x="731"/>
        <item x="330"/>
        <item x="735"/>
        <item x="836"/>
        <item x="349"/>
        <item x="270"/>
        <item x="2535"/>
        <item x="440"/>
        <item x="259"/>
        <item x="441"/>
        <item x="47"/>
        <item x="859"/>
        <item x="171"/>
        <item x="2589"/>
        <item x="214"/>
        <item x="1749"/>
        <item x="121"/>
        <item x="332"/>
        <item x="213"/>
        <item x="534"/>
        <item x="891"/>
        <item x="3155"/>
        <item x="3034"/>
        <item x="3138"/>
        <item x="271"/>
        <item x="477"/>
        <item x="1695"/>
        <item x="2669"/>
        <item x="767"/>
        <item x="63"/>
        <item x="837"/>
        <item x="1266"/>
        <item x="1137"/>
        <item x="1660"/>
        <item x="147"/>
        <item x="775"/>
        <item x="1047"/>
        <item x="1141"/>
        <item x="416"/>
        <item x="336"/>
        <item x="494"/>
        <item x="281"/>
        <item x="301"/>
        <item x="172"/>
        <item x="394"/>
        <item x="1547"/>
        <item x="552"/>
        <item x="1122"/>
        <item x="277"/>
        <item x="696"/>
        <item x="1303"/>
        <item x="944"/>
        <item x="772"/>
        <item x="2622"/>
        <item x="1725"/>
        <item x="1045"/>
        <item x="466"/>
        <item x="1030"/>
        <item x="476"/>
        <item x="2016"/>
        <item x="360"/>
        <item x="142"/>
        <item x="2676"/>
        <item x="1031"/>
        <item x="896"/>
        <item x="900"/>
        <item x="551"/>
        <item x="106"/>
        <item x="1736"/>
        <item x="467"/>
        <item x="1851"/>
        <item x="2515"/>
        <item x="1872"/>
        <item x="81"/>
        <item x="2874"/>
        <item x="431"/>
        <item x="2912"/>
        <item x="2973"/>
        <item x="1655"/>
        <item x="1116"/>
        <item x="839"/>
        <item x="577"/>
        <item x="1716"/>
        <item x="1790"/>
        <item x="640"/>
        <item x="50"/>
        <item x="2336"/>
        <item x="273"/>
        <item x="1393"/>
        <item x="101"/>
        <item x="1063"/>
        <item x="1271"/>
        <item x="3145"/>
        <item x="1522"/>
        <item x="2094"/>
        <item x="587"/>
        <item x="261"/>
        <item x="2486"/>
        <item x="1656"/>
        <item x="1426"/>
        <item x="290"/>
        <item x="341"/>
        <item x="473"/>
        <item x="2671"/>
        <item x="1563"/>
        <item x="1213"/>
        <item x="472"/>
        <item x="560"/>
        <item x="607"/>
        <item x="3109"/>
        <item x="1499"/>
        <item x="989"/>
        <item x="990"/>
        <item x="683"/>
        <item x="2833"/>
        <item x="275"/>
        <item x="1304"/>
        <item x="1305"/>
        <item x="1011"/>
        <item x="0"/>
        <item x="702"/>
        <item x="79"/>
        <item x="179"/>
        <item x="230"/>
        <item x="743"/>
        <item x="2082"/>
        <item x="2083"/>
        <item x="2178"/>
        <item x="2084"/>
        <item x="2552"/>
        <item x="1870"/>
        <item x="381"/>
        <item x="71"/>
        <item x="2143"/>
        <item x="595"/>
        <item x="911"/>
        <item x="1916"/>
        <item x="824"/>
        <item x="2146"/>
        <item x="2452"/>
        <item x="2711"/>
        <item x="89"/>
        <item x="758"/>
        <item x="228"/>
        <item x="148"/>
        <item x="1492"/>
        <item x="41"/>
        <item x="695"/>
        <item x="786"/>
        <item x="74"/>
        <item x="1033"/>
        <item x="2069"/>
        <item x="373"/>
        <item x="1743"/>
        <item x="985"/>
        <item x="986"/>
        <item x="418"/>
        <item x="926"/>
        <item x="256"/>
        <item x="18"/>
        <item x="547"/>
        <item x="886"/>
        <item x="2546"/>
        <item x="921"/>
        <item x="1775"/>
        <item x="415"/>
        <item x="498"/>
        <item x="703"/>
        <item x="1175"/>
        <item x="1076"/>
        <item x="1400"/>
        <item x="1420"/>
        <item x="457"/>
        <item x="3188"/>
        <item x="958"/>
        <item x="389"/>
        <item x="1327"/>
        <item x="912"/>
        <item x="1430"/>
        <item x="706"/>
        <item x="320"/>
        <item x="663"/>
        <item x="1945"/>
        <item x="1252"/>
        <item x="1253"/>
        <item x="1171"/>
        <item x="1687"/>
        <item x="1880"/>
        <item x="796"/>
        <item x="102"/>
        <item x="1056"/>
        <item x="374"/>
        <item x="1744"/>
        <item x="325"/>
        <item x="1428"/>
        <item x="11"/>
        <item x="1094"/>
        <item x="428"/>
        <item x="175"/>
        <item x="1136"/>
        <item x="1308"/>
        <item x="603"/>
        <item x="1057"/>
        <item x="1145"/>
        <item x="627"/>
        <item x="1684"/>
        <item x="1259"/>
        <item x="26"/>
        <item x="1538"/>
        <item x="612"/>
        <item x="517"/>
        <item x="310"/>
        <item x="2489"/>
        <item x="196"/>
        <item x="1462"/>
        <item x="403"/>
        <item x="969"/>
        <item x="59"/>
        <item x="1156"/>
        <item x="470"/>
        <item x="653"/>
        <item x="677"/>
        <item x="2490"/>
        <item x="80"/>
        <item x="1435"/>
        <item x="38"/>
        <item x="146"/>
        <item x="1599"/>
        <item x="1380"/>
        <item x="1459"/>
        <item x="426"/>
        <item x="444"/>
        <item x="226"/>
        <item x="641"/>
        <item x="2819"/>
        <item x="117"/>
        <item x="14"/>
        <item x="115"/>
        <item x="13"/>
        <item x="1554"/>
        <item x="679"/>
        <item x="543"/>
        <item x="2177"/>
        <item x="489"/>
        <item x="635"/>
        <item x="178"/>
        <item x="1363"/>
        <item x="2836"/>
        <item x="1186"/>
        <item x="458"/>
        <item x="830"/>
        <item x="1142"/>
        <item x="66"/>
        <item x="750"/>
        <item x="1314"/>
        <item x="1506"/>
        <item x="1179"/>
        <item x="801"/>
        <item x="1000"/>
        <item x="964"/>
        <item x="359"/>
        <item x="17"/>
        <item x="380"/>
        <item x="1086"/>
        <item x="49"/>
        <item x="1448"/>
        <item x="3192"/>
        <item x="193"/>
        <item x="183"/>
        <item x="1614"/>
        <item x="263"/>
        <item x="217"/>
        <item x="483"/>
        <item x="216"/>
        <item x="2886"/>
        <item x="857"/>
        <item x="3168"/>
        <item x="390"/>
        <item x="3091"/>
        <item x="1615"/>
        <item x="356"/>
        <item x="423"/>
        <item x="257"/>
        <item x="99"/>
        <item x="377"/>
        <item x="523"/>
        <item x="1432"/>
        <item x="809"/>
        <item x="810"/>
        <item x="399"/>
        <item x="1456"/>
        <item x="209"/>
        <item x="897"/>
        <item x="52"/>
        <item x="2727"/>
        <item x="794"/>
        <item x="2149"/>
        <item x="715"/>
        <item x="768"/>
        <item x="1958"/>
        <item x="2127"/>
        <item x="260"/>
        <item x="284"/>
        <item x="116"/>
        <item x="12"/>
        <item x="1362"/>
        <item x="2825"/>
        <item x="153"/>
        <item x="623"/>
        <item x="1320"/>
        <item x="726"/>
        <item x="436"/>
        <item x="1750"/>
        <item x="68"/>
        <item x="535"/>
        <item x="1202"/>
        <item x="128"/>
        <item x="405"/>
        <item x="1191"/>
        <item x="2366"/>
        <item x="2692"/>
        <item x="1946"/>
        <item x="1643"/>
        <item x="2411"/>
        <item x="2516"/>
        <item x="435"/>
        <item x="406"/>
        <item x="32"/>
        <item x="697"/>
        <item x="62"/>
        <item x="698"/>
        <item x="938"/>
        <item x="42"/>
        <item x="893"/>
        <item x="505"/>
        <item x="528"/>
        <item x="314"/>
        <item x="805"/>
        <item x="313"/>
        <item x="537"/>
        <item x="1703"/>
        <item x="1602"/>
        <item x="1395"/>
        <item x="371"/>
        <item x="2382"/>
        <item x="324"/>
        <item x="177"/>
        <item x="40"/>
        <item x="1982"/>
        <item x="1792"/>
        <item x="3049"/>
        <item x="167"/>
        <item x="1973"/>
        <item x="262"/>
        <item x="1521"/>
        <item x="73"/>
        <item x="646"/>
        <item x="65"/>
        <item x="223"/>
        <item x="1261"/>
        <item x="843"/>
        <item x="322"/>
        <item x="61"/>
        <item x="455"/>
        <item x="456"/>
        <item x="1995"/>
        <item x="57"/>
        <item x="3105"/>
        <item x="1313"/>
        <item x="788"/>
        <item x="789"/>
        <item x="790"/>
        <item x="791"/>
        <item x="792"/>
        <item x="793"/>
        <item x="364"/>
        <item x="530"/>
        <item x="1595"/>
        <item x="795"/>
        <item x="755"/>
        <item x="1224"/>
        <item x="1234"/>
        <item x="652"/>
        <item x="298"/>
        <item x="1840"/>
        <item x="478"/>
        <item x="2760"/>
        <item x="438"/>
        <item x="347"/>
        <item x="699"/>
        <item x="3172"/>
        <item x="714"/>
        <item x="2847"/>
        <item x="449"/>
        <item x="1943"/>
        <item x="302"/>
        <item x="2624"/>
        <item x="34"/>
        <item x="379"/>
        <item x="182"/>
        <item x="176"/>
        <item x="465"/>
        <item x="51"/>
        <item x="707"/>
        <item x="784"/>
        <item x="890"/>
        <item x="643"/>
        <item x="2568"/>
        <item x="506"/>
        <item x="2190"/>
        <item x="642"/>
        <item x="337"/>
        <item x="1625"/>
        <item x="947"/>
        <item x="515"/>
        <item x="1366"/>
        <item x="1367"/>
        <item x="1368"/>
        <item x="233"/>
        <item x="326"/>
        <item x="355"/>
        <item x="58"/>
        <item x="29"/>
        <item x="1605"/>
        <item x="30"/>
        <item x="31"/>
        <item x="92"/>
        <item x="224"/>
        <item x="340"/>
        <item x="422"/>
        <item x="420"/>
        <item x="39"/>
        <item x="2155"/>
        <item x="2349"/>
        <item x="2232"/>
        <item x="15"/>
        <item x="563"/>
        <item x="564"/>
        <item x="421"/>
        <item x="279"/>
        <item x="158"/>
        <item x="1372"/>
        <item x="110"/>
        <item x="111"/>
        <item x="2959"/>
        <item x="2718"/>
        <item x="2740"/>
        <item x="385"/>
        <item x="4"/>
        <item x="5"/>
        <item x="22"/>
        <item x="6"/>
        <item x="56"/>
        <item x="54"/>
        <item x="83"/>
        <item x="617"/>
        <item x="97"/>
        <item x="76"/>
        <item x="75"/>
        <item x="67"/>
        <item x="77"/>
        <item x="120"/>
        <item x="113"/>
        <item x="82"/>
        <item x="98"/>
        <item x="84"/>
        <item x="198"/>
        <item x="1115"/>
        <item x="144"/>
        <item x="597"/>
        <item x="155"/>
        <item x="3174"/>
        <item x="598"/>
        <item x="156"/>
        <item x="60"/>
        <item x="91"/>
        <item x="118"/>
        <item x="159"/>
        <item x="160"/>
        <item x="136"/>
        <item x="165"/>
        <item x="154"/>
        <item x="112"/>
        <item x="124"/>
        <item x="236"/>
        <item x="207"/>
        <item x="219"/>
        <item x="192"/>
        <item x="168"/>
        <item x="218"/>
        <item x="194"/>
        <item x="265"/>
        <item x="203"/>
        <item x="238"/>
        <item x="267"/>
        <item x="268"/>
        <item x="578"/>
        <item x="323"/>
        <item x="1539"/>
        <item x="237"/>
        <item x="407"/>
        <item x="241"/>
        <item x="242"/>
        <item x="243"/>
        <item x="244"/>
        <item x="245"/>
        <item x="246"/>
        <item x="247"/>
        <item x="375"/>
        <item x="278"/>
        <item x="264"/>
        <item x="317"/>
        <item x="315"/>
        <item x="1921"/>
        <item x="297"/>
        <item x="2540"/>
        <item x="321"/>
        <item x="303"/>
        <item x="333"/>
        <item x="304"/>
        <item x="353"/>
        <item x="319"/>
        <item x="556"/>
        <item x="840"/>
        <item x="2035"/>
        <item x="562"/>
        <item x="1114"/>
        <item x="579"/>
        <item x="570"/>
        <item x="580"/>
        <item x="571"/>
        <item x="581"/>
        <item x="637"/>
        <item x="342"/>
        <item x="469"/>
        <item x="361"/>
        <item x="2729"/>
        <item x="3128"/>
        <item x="496"/>
        <item x="395"/>
        <item x="538"/>
        <item x="383"/>
        <item x="408"/>
        <item x="378"/>
        <item x="372"/>
        <item x="442"/>
        <item x="443"/>
        <item x="446"/>
        <item x="409"/>
        <item x="439"/>
        <item x="429"/>
        <item x="419"/>
        <item x="450"/>
        <item x="451"/>
        <item x="452"/>
        <item x="524"/>
        <item x="412"/>
        <item x="2147"/>
        <item x="2459"/>
        <item x="413"/>
        <item x="2148"/>
        <item x="2457"/>
        <item x="513"/>
        <item x="434"/>
        <item x="485"/>
        <item x="445"/>
        <item x="499"/>
        <item x="495"/>
        <item x="516"/>
        <item x="484"/>
        <item x="554"/>
        <item x="490"/>
        <item x="491"/>
        <item x="1127"/>
        <item x="536"/>
        <item x="2337"/>
        <item x="1331"/>
        <item x="503"/>
        <item x="504"/>
        <item x="550"/>
        <item x="512"/>
        <item x="509"/>
        <item x="510"/>
        <item x="511"/>
        <item x="573"/>
        <item x="574"/>
        <item x="518"/>
        <item x="3130"/>
        <item x="594"/>
        <item x="873"/>
        <item x="858"/>
        <item x="521"/>
        <item x="522"/>
        <item x="546"/>
        <item x="1241"/>
        <item x="525"/>
        <item x="716"/>
        <item x="648"/>
        <item x="526"/>
        <item x="633"/>
        <item x="527"/>
        <item x="656"/>
        <item x="583"/>
        <item x="566"/>
        <item x="567"/>
        <item x="568"/>
        <item x="1866"/>
        <item x="572"/>
        <item x="815"/>
        <item x="593"/>
        <item x="609"/>
        <item x="690"/>
        <item x="671"/>
        <item x="654"/>
        <item x="605"/>
        <item x="613"/>
        <item x="626"/>
        <item x="624"/>
        <item x="1128"/>
        <item x="1330"/>
        <item x="630"/>
        <item x="610"/>
        <item x="628"/>
        <item x="629"/>
        <item x="693"/>
        <item x="670"/>
        <item x="655"/>
        <item x="1148"/>
        <item x="638"/>
        <item x="682"/>
        <item x="806"/>
        <item x="647"/>
        <item x="669"/>
        <item x="1531"/>
        <item x="1335"/>
        <item x="1783"/>
        <item x="1771"/>
        <item x="688"/>
        <item x="994"/>
        <item x="1532"/>
        <item x="1336"/>
        <item x="689"/>
        <item x="995"/>
        <item x="841"/>
        <item x="664"/>
        <item x="660"/>
        <item x="681"/>
        <item x="701"/>
        <item x="710"/>
        <item x="930"/>
        <item x="728"/>
        <item x="727"/>
        <item x="955"/>
        <item x="684"/>
        <item x="685"/>
        <item x="722"/>
        <item x="902"/>
        <item x="903"/>
        <item x="1715"/>
        <item x="2268"/>
        <item x="680"/>
        <item x="1289"/>
        <item x="711"/>
        <item x="1416"/>
        <item x="712"/>
        <item x="691"/>
        <item x="694"/>
        <item x="733"/>
        <item x="717"/>
        <item x="760"/>
        <item x="725"/>
        <item x="709"/>
        <item x="741"/>
        <item x="718"/>
        <item x="1203"/>
        <item x="734"/>
        <item x="740"/>
        <item x="742"/>
        <item x="759"/>
        <item x="1325"/>
        <item x="751"/>
        <item x="732"/>
        <item x="761"/>
        <item x="762"/>
        <item x="752"/>
        <item x="737"/>
        <item x="739"/>
        <item x="738"/>
        <item x="753"/>
        <item x="744"/>
        <item x="754"/>
        <item x="763"/>
        <item x="829"/>
        <item x="756"/>
        <item x="781"/>
        <item x="962"/>
        <item x="963"/>
        <item x="853"/>
        <item x="3126"/>
        <item x="852"/>
        <item x="851"/>
        <item x="764"/>
        <item x="765"/>
        <item x="785"/>
        <item x="842"/>
        <item x="1210"/>
        <item x="878"/>
        <item x="999"/>
        <item x="803"/>
        <item x="804"/>
        <item x="823"/>
        <item x="863"/>
        <item x="838"/>
        <item x="1029"/>
        <item x="929"/>
        <item x="822"/>
        <item x="832"/>
        <item x="818"/>
        <item x="820"/>
        <item x="2238"/>
        <item x="913"/>
        <item x="3069"/>
        <item x="821"/>
        <item x="883"/>
        <item x="996"/>
        <item x="1543"/>
        <item x="917"/>
        <item x="866"/>
        <item x="869"/>
        <item x="874"/>
        <item x="880"/>
        <item x="918"/>
        <item x="881"/>
        <item x="920"/>
        <item x="1502"/>
        <item x="956"/>
        <item x="919"/>
        <item x="2590"/>
        <item x="861"/>
        <item x="849"/>
        <item x="850"/>
        <item x="854"/>
        <item x="855"/>
        <item x="846"/>
        <item x="1018"/>
        <item x="845"/>
        <item x="884"/>
        <item x="867"/>
        <item x="862"/>
        <item x="868"/>
        <item x="904"/>
        <item x="905"/>
        <item x="879"/>
        <item x="2721"/>
        <item x="887"/>
        <item x="1728"/>
        <item x="2064"/>
        <item x="1242"/>
        <item x="909"/>
        <item x="910"/>
        <item x="3020"/>
        <item x="888"/>
        <item x="899"/>
        <item x="877"/>
        <item x="882"/>
        <item x="892"/>
        <item x="957"/>
        <item x="2495"/>
        <item x="889"/>
        <item x="908"/>
        <item x="914"/>
        <item x="1159"/>
        <item x="1158"/>
        <item x="1160"/>
        <item x="931"/>
        <item x="940"/>
        <item x="1198"/>
        <item x="953"/>
        <item x="954"/>
        <item x="935"/>
        <item x="922"/>
        <item x="923"/>
        <item x="924"/>
        <item x="928"/>
        <item x="1751"/>
        <item x="948"/>
        <item x="952"/>
        <item x="946"/>
        <item x="932"/>
        <item x="933"/>
        <item x="934"/>
        <item x="939"/>
        <item x="945"/>
        <item x="949"/>
        <item x="960"/>
        <item x="972"/>
        <item x="973"/>
        <item x="974"/>
        <item x="983"/>
        <item x="975"/>
        <item x="976"/>
        <item x="980"/>
        <item x="981"/>
        <item x="982"/>
        <item x="977"/>
        <item x="978"/>
        <item x="979"/>
        <item x="968"/>
        <item x="1065"/>
        <item x="941"/>
        <item x="1040"/>
        <item x="991"/>
        <item x="971"/>
        <item x="1027"/>
        <item x="984"/>
        <item x="961"/>
        <item x="1013"/>
        <item x="1042"/>
        <item x="1062"/>
        <item x="1043"/>
        <item x="1014"/>
        <item x="1100"/>
        <item x="916"/>
        <item x="997"/>
        <item x="1026"/>
        <item x="1008"/>
        <item x="993"/>
        <item x="1012"/>
        <item x="1015"/>
        <item x="1016"/>
        <item x="488"/>
        <item x="1007"/>
        <item x="1006"/>
        <item x="1028"/>
        <item x="1017"/>
        <item x="1019"/>
        <item x="1097"/>
        <item x="1129"/>
        <item x="1334"/>
        <item x="1037"/>
        <item x="1021"/>
        <item x="2971"/>
        <item x="1358"/>
        <item x="1741"/>
        <item x="1034"/>
        <item x="1038"/>
        <item x="1095"/>
        <item x="1096"/>
        <item x="1041"/>
        <item x="1032"/>
        <item x="2512"/>
        <item x="1054"/>
        <item x="1055"/>
        <item x="2413"/>
        <item x="2514"/>
        <item x="2458"/>
        <item x="2680"/>
        <item x="1060"/>
        <item x="2507"/>
        <item x="1061"/>
        <item x="1059"/>
        <item x="1052"/>
        <item x="1053"/>
        <item x="1066"/>
        <item x="1073"/>
        <item x="1068"/>
        <item x="1069"/>
        <item x="1078"/>
        <item x="1074"/>
        <item x="1075"/>
        <item x="1064"/>
        <item x="1077"/>
        <item x="1079"/>
        <item x="1240"/>
        <item x="1091"/>
        <item x="1090"/>
        <item x="1117"/>
        <item x="1081"/>
        <item x="1092"/>
        <item x="1109"/>
        <item x="1110"/>
        <item x="1112"/>
        <item x="1113"/>
        <item x="1111"/>
        <item x="1121"/>
        <item x="1154"/>
        <item x="1106"/>
        <item x="1153"/>
        <item x="1120"/>
        <item x="1102"/>
        <item x="1139"/>
        <item x="1103"/>
        <item x="1126"/>
        <item x="1144"/>
        <item x="1123"/>
        <item x="2449"/>
        <item x="1361"/>
        <item x="1143"/>
        <item x="1177"/>
        <item x="1157"/>
        <item x="1146"/>
        <item x="1254"/>
        <item x="1131"/>
        <item x="1132"/>
        <item x="1134"/>
        <item x="2244"/>
        <item x="1181"/>
        <item x="1163"/>
        <item x="2422"/>
        <item x="2694"/>
        <item x="1151"/>
        <item x="1150"/>
        <item x="1152"/>
        <item x="1162"/>
        <item x="1172"/>
        <item x="1167"/>
        <item x="1161"/>
        <item x="1165"/>
        <item x="1166"/>
        <item x="1173"/>
        <item x="1169"/>
        <item x="1187"/>
        <item x="1185"/>
        <item x="1201"/>
        <item x="1189"/>
        <item x="1184"/>
        <item x="3182"/>
        <item x="1188"/>
        <item x="1222"/>
        <item x="1215"/>
        <item x="1315"/>
        <item x="1197"/>
        <item x="1342"/>
        <item x="1190"/>
        <item x="1214"/>
        <item x="1205"/>
        <item x="1206"/>
        <item x="1209"/>
        <item x="1207"/>
        <item x="1204"/>
        <item x="1199"/>
        <item x="1229"/>
        <item x="1246"/>
        <item x="1230"/>
        <item x="2834"/>
        <item x="1245"/>
        <item x="1231"/>
        <item x="1212"/>
        <item x="1451"/>
        <item x="1196"/>
        <item x="1226"/>
        <item x="1200"/>
        <item x="1218"/>
        <item x="1219"/>
        <item x="1221"/>
        <item x="1263"/>
        <item x="1258"/>
        <item x="1740"/>
        <item x="1217"/>
        <item x="1227"/>
        <item x="1248"/>
        <item x="1233"/>
        <item x="1238"/>
        <item x="1223"/>
        <item x="1235"/>
        <item x="1236"/>
        <item x="1220"/>
        <item x="1429"/>
        <item x="2224"/>
        <item x="1922"/>
        <item x="1286"/>
        <item x="1923"/>
        <item x="1433"/>
        <item x="1924"/>
        <item x="1755"/>
        <item x="1925"/>
        <item x="1756"/>
        <item x="1957"/>
        <item x="2225"/>
        <item x="1757"/>
        <item x="1255"/>
        <item x="2139"/>
        <item x="2846"/>
        <item x="1243"/>
        <item x="1239"/>
        <item x="1237"/>
        <item x="1302"/>
        <item x="1232"/>
        <item x="1284"/>
        <item x="1249"/>
        <item x="1276"/>
        <item x="1333"/>
        <item x="1273"/>
        <item x="1268"/>
        <item x="1295"/>
        <item x="1265"/>
        <item x="1275"/>
        <item x="1312"/>
        <item x="1288"/>
        <item x="1510"/>
        <item x="1300"/>
        <item x="1267"/>
        <item x="1282"/>
        <item x="1279"/>
        <item x="1287"/>
        <item x="1277"/>
        <item x="1278"/>
        <item x="1285"/>
        <item x="1294"/>
        <item x="2519"/>
        <item x="1822"/>
        <item x="1985"/>
        <item x="1292"/>
        <item x="2835"/>
        <item x="1309"/>
        <item x="1310"/>
        <item x="1311"/>
        <item x="1704"/>
        <item x="1364"/>
        <item x="1321"/>
        <item x="1318"/>
        <item x="1296"/>
        <item x="1348"/>
        <item x="1324"/>
        <item x="1349"/>
        <item x="1338"/>
        <item x="1332"/>
        <item x="1329"/>
        <item x="1319"/>
        <item x="1326"/>
        <item x="1328"/>
        <item x="1339"/>
        <item x="1347"/>
        <item x="1341"/>
        <item x="1337"/>
        <item x="1343"/>
        <item x="2470"/>
        <item x="1449"/>
        <item x="1359"/>
        <item x="1356"/>
        <item x="1357"/>
        <item x="1911"/>
        <item x="1402"/>
        <item x="1795"/>
        <item x="1353"/>
        <item x="1371"/>
        <item x="1370"/>
        <item x="1392"/>
        <item x="1408"/>
        <item x="1511"/>
        <item x="1441"/>
        <item x="1440"/>
        <item x="1424"/>
        <item x="1425"/>
        <item x="1403"/>
        <item x="1396"/>
        <item x="1399"/>
        <item x="1376"/>
        <item x="1585"/>
        <item x="1377"/>
        <item x="1586"/>
        <item x="1378"/>
        <item x="1587"/>
        <item x="1379"/>
        <item x="2710"/>
        <item x="1542"/>
        <item x="1383"/>
        <item x="1590"/>
        <item x="1842"/>
        <item x="1385"/>
        <item x="1843"/>
        <item x="1384"/>
        <item x="1848"/>
        <item x="1386"/>
        <item x="1381"/>
        <item x="1375"/>
        <item x="1397"/>
        <item x="1373"/>
        <item x="2481"/>
        <item x="1841"/>
        <item x="1406"/>
        <item x="1405"/>
        <item x="1398"/>
        <item x="1489"/>
        <item x="1501"/>
        <item x="1401"/>
        <item x="1387"/>
        <item x="1413"/>
        <item x="1421"/>
        <item x="1412"/>
        <item x="1410"/>
        <item x="1464"/>
        <item x="1463"/>
        <item x="1515"/>
        <item x="1454"/>
        <item x="1455"/>
        <item x="1479"/>
        <item x="1480"/>
        <item x="1500"/>
        <item x="1503"/>
        <item x="1473"/>
        <item x="1460"/>
        <item x="1461"/>
        <item x="1469"/>
        <item x="1470"/>
        <item x="1476"/>
        <item x="2040"/>
        <item x="1600"/>
        <item x="1516"/>
        <item x="1465"/>
        <item x="1472"/>
        <item x="1431"/>
        <item x="1436"/>
        <item x="1437"/>
        <item x="1443"/>
        <item x="1417"/>
        <item x="2532"/>
        <item x="1423"/>
        <item x="1445"/>
        <item x="1415"/>
        <item x="1427"/>
        <item x="1447"/>
        <item x="1452"/>
        <item x="1438"/>
        <item x="2312"/>
        <item x="1446"/>
        <item x="1468"/>
        <item x="1457"/>
        <item x="1471"/>
        <item x="1486"/>
        <item x="1481"/>
        <item x="1485"/>
        <item x="1475"/>
        <item x="1491"/>
        <item x="1477"/>
        <item x="2774"/>
        <item x="3134"/>
        <item x="1497"/>
        <item x="1478"/>
        <item x="1482"/>
        <item x="1570"/>
        <item x="1488"/>
        <item x="1484"/>
        <item x="1508"/>
        <item x="1824"/>
        <item x="1528"/>
        <item x="1504"/>
        <item x="1544"/>
        <item x="1494"/>
        <item x="1495"/>
        <item x="1513"/>
        <item x="1517"/>
        <item x="1507"/>
        <item x="3121"/>
        <item x="1541"/>
        <item x="1509"/>
        <item x="1529"/>
        <item x="1530"/>
        <item x="1551"/>
        <item x="1520"/>
        <item x="1505"/>
        <item x="1512"/>
        <item x="2262"/>
        <item x="1514"/>
        <item x="1527"/>
        <item x="3157"/>
        <item x="3181"/>
        <item x="2749"/>
        <item x="1562"/>
        <item x="1565"/>
        <item x="1534"/>
        <item x="1524"/>
        <item x="1523"/>
        <item x="1535"/>
        <item x="1525"/>
        <item x="1518"/>
        <item x="2476"/>
        <item x="1545"/>
        <item x="1624"/>
        <item x="3112"/>
        <item x="1623"/>
        <item x="3113"/>
        <item x="1580"/>
        <item x="1536"/>
        <item x="1537"/>
        <item x="1820"/>
        <item x="1550"/>
        <item x="1549"/>
        <item x="1557"/>
        <item x="1558"/>
        <item x="1556"/>
        <item x="1573"/>
        <item x="1574"/>
        <item x="1575"/>
        <item x="1576"/>
        <item x="1577"/>
        <item x="1578"/>
        <item x="1560"/>
        <item x="2068"/>
        <item x="1561"/>
        <item x="1564"/>
        <item x="1566"/>
        <item x="1567"/>
        <item x="1568"/>
        <item x="1559"/>
        <item x="1571"/>
        <item x="1601"/>
        <item x="1588"/>
        <item x="1589"/>
        <item x="1581"/>
        <item x="1596"/>
        <item x="1597"/>
        <item x="1604"/>
        <item x="1701"/>
        <item x="1598"/>
        <item x="1882"/>
        <item x="1622"/>
        <item x="1621"/>
        <item x="1612"/>
        <item x="1606"/>
        <item x="1610"/>
        <item x="1664"/>
        <item x="1657"/>
        <item x="1626"/>
        <item x="1607"/>
        <item x="1608"/>
        <item x="1616"/>
        <item x="2451"/>
        <item x="1645"/>
        <item x="1676"/>
        <item x="1611"/>
        <item x="1613"/>
        <item x="1630"/>
        <item x="1619"/>
        <item x="1629"/>
        <item x="1620"/>
        <item x="1618"/>
        <item x="1635"/>
        <item x="1636"/>
        <item x="1634"/>
        <item x="1633"/>
        <item x="1638"/>
        <item x="1628"/>
        <item x="1641"/>
        <item x="2384"/>
        <item x="1644"/>
        <item x="1627"/>
        <item x="2966"/>
        <item x="2408"/>
        <item x="1651"/>
        <item x="2756"/>
        <item x="1637"/>
        <item x="3043"/>
        <item x="1719"/>
        <item x="1797"/>
        <item x="1646"/>
        <item x="3022"/>
        <item x="1675"/>
        <item x="1642"/>
        <item x="1650"/>
        <item x="1665"/>
        <item x="1658"/>
        <item x="1666"/>
        <item x="1653"/>
        <item x="1647"/>
        <item x="1677"/>
        <item x="1678"/>
        <item x="1679"/>
        <item x="1680"/>
        <item x="1681"/>
        <item x="1766"/>
        <item x="2134"/>
        <item x="2133"/>
        <item x="1670"/>
        <item x="1654"/>
        <item x="1671"/>
        <item x="2227"/>
        <item x="1672"/>
        <item x="2098"/>
        <item x="1673"/>
        <item x="1663"/>
        <item x="1662"/>
        <item x="1659"/>
        <item x="1668"/>
        <item x="1669"/>
        <item x="1707"/>
        <item x="1674"/>
        <item x="2145"/>
        <item x="2447"/>
        <item x="2144"/>
        <item x="2446"/>
        <item x="1688"/>
        <item x="1742"/>
        <item x="1686"/>
        <item x="1700"/>
        <item x="1782"/>
        <item x="1839"/>
        <item x="1682"/>
        <item x="1685"/>
        <item x="1763"/>
        <item x="1702"/>
        <item x="1712"/>
        <item x="2618"/>
        <item x="3131"/>
        <item x="1711"/>
        <item x="2617"/>
        <item x="1697"/>
        <item x="1692"/>
        <item x="1729"/>
        <item x="1785"/>
        <item x="1786"/>
        <item x="1859"/>
        <item x="1801"/>
        <item x="1713"/>
        <item x="1814"/>
        <item x="1759"/>
        <item x="1727"/>
        <item x="1988"/>
        <item x="1709"/>
        <item x="2577"/>
        <item x="2981"/>
        <item x="2234"/>
        <item x="1710"/>
        <item x="2456"/>
        <item x="1714"/>
        <item x="1753"/>
        <item x="1768"/>
        <item x="1698"/>
        <item x="1699"/>
        <item x="1708"/>
        <item x="1754"/>
        <item x="1722"/>
        <item x="2072"/>
        <item x="1720"/>
        <item x="1730"/>
        <item x="1793"/>
        <item x="1717"/>
        <item x="2045"/>
        <item x="1718"/>
        <item x="2046"/>
        <item x="1731"/>
        <item x="1764"/>
        <item x="1765"/>
        <item x="1772"/>
        <item x="1773"/>
        <item x="2406"/>
        <item x="1784"/>
        <item x="1761"/>
        <item x="1760"/>
        <item x="1762"/>
        <item x="1769"/>
        <item x="1770"/>
        <item x="3093"/>
        <item x="2291"/>
        <item x="2237"/>
        <item x="1780"/>
        <item x="1774"/>
        <item x="1787"/>
        <item x="1779"/>
        <item x="1788"/>
        <item x="1778"/>
        <item x="1776"/>
        <item x="1791"/>
        <item x="1810"/>
        <item x="1794"/>
        <item x="1802"/>
        <item x="1862"/>
        <item x="2738"/>
        <item x="1796"/>
        <item x="1800"/>
        <item x="1806"/>
        <item x="1799"/>
        <item x="2076"/>
        <item x="1852"/>
        <item x="1805"/>
        <item x="1804"/>
        <item x="1807"/>
        <item x="1812"/>
        <item x="1817"/>
        <item x="1818"/>
        <item x="1809"/>
        <item x="1819"/>
        <item x="1811"/>
        <item x="1816"/>
        <item x="1833"/>
        <item x="1857"/>
        <item x="1823"/>
        <item x="2788"/>
        <item x="1815"/>
        <item x="1825"/>
        <item x="1813"/>
        <item x="1830"/>
        <item x="1826"/>
        <item x="2003"/>
        <item x="1821"/>
        <item x="1838"/>
        <item x="1847"/>
        <item x="1913"/>
        <item x="1829"/>
        <item x="1871"/>
        <item x="1827"/>
        <item x="1828"/>
        <item x="1865"/>
        <item x="1832"/>
        <item x="1834"/>
        <item x="2010"/>
        <item x="1844"/>
        <item x="1853"/>
        <item x="1849"/>
        <item x="1858"/>
        <item x="1855"/>
        <item x="1835"/>
        <item x="1930"/>
        <item x="1850"/>
        <item x="1845"/>
        <item x="2779"/>
        <item x="1966"/>
        <item x="1867"/>
        <item x="1868"/>
        <item x="1869"/>
        <item x="1987"/>
        <item x="2175"/>
        <item x="2781"/>
        <item x="1898"/>
        <item x="1854"/>
        <item x="1884"/>
        <item x="1883"/>
        <item x="1860"/>
        <item x="2270"/>
        <item x="1906"/>
        <item x="1899"/>
        <item x="1877"/>
        <item x="1878"/>
        <item x="1952"/>
        <item x="1876"/>
        <item x="1875"/>
        <item x="1895"/>
        <item x="1879"/>
        <item x="1888"/>
        <item x="1889"/>
        <item x="1890"/>
        <item x="1891"/>
        <item x="1893"/>
        <item x="1894"/>
        <item x="1885"/>
        <item x="1887"/>
        <item x="1892"/>
        <item x="1914"/>
        <item x="1886"/>
        <item x="2596"/>
        <item x="1931"/>
        <item x="3169"/>
        <item x="2597"/>
        <item x="1932"/>
        <item x="2595"/>
        <item x="1933"/>
        <item x="1905"/>
        <item x="2021"/>
        <item x="1902"/>
        <item x="1917"/>
        <item x="1897"/>
        <item x="1904"/>
        <item x="1903"/>
        <item x="2132"/>
        <item x="1900"/>
        <item x="2154"/>
        <item x="1908"/>
        <item x="1909"/>
        <item x="1901"/>
        <item x="2204"/>
        <item x="2350"/>
        <item x="1910"/>
        <item x="2153"/>
        <item x="1919"/>
        <item x="1915"/>
        <item x="1918"/>
        <item x="1907"/>
        <item x="1961"/>
        <item x="1948"/>
        <item x="1951"/>
        <item x="1994"/>
        <item x="1993"/>
        <item x="1926"/>
        <item x="1940"/>
        <item x="1941"/>
        <item x="1928"/>
        <item x="1954"/>
        <item x="2247"/>
        <item x="1939"/>
        <item x="1944"/>
        <item x="1986"/>
        <item x="2313"/>
        <item x="1934"/>
        <item x="1981"/>
        <item x="1929"/>
        <item x="1953"/>
        <item x="3122"/>
        <item x="2215"/>
        <item x="3144"/>
        <item x="1942"/>
        <item x="1935"/>
        <item x="1936"/>
        <item x="1937"/>
        <item x="1938"/>
        <item x="1950"/>
        <item x="2281"/>
        <item x="1974"/>
        <item x="1975"/>
        <item x="2013"/>
        <item x="1949"/>
        <item x="1964"/>
        <item x="1959"/>
        <item x="1972"/>
        <item x="1978"/>
        <item x="1979"/>
        <item x="1980"/>
        <item x="1955"/>
        <item x="1956"/>
        <item x="1977"/>
        <item x="1965"/>
        <item x="1976"/>
        <item x="1971"/>
        <item x="1963"/>
        <item x="1967"/>
        <item x="1984"/>
        <item x="1969"/>
        <item x="2284"/>
        <item x="1970"/>
        <item x="2001"/>
        <item x="2019"/>
        <item x="1996"/>
        <item x="1997"/>
        <item x="2065"/>
        <item x="1989"/>
        <item x="2006"/>
        <item x="2163"/>
        <item x="2044"/>
        <item x="1990"/>
        <item x="1991"/>
        <item x="1992"/>
        <item x="1999"/>
        <item x="2011"/>
        <item x="2077"/>
        <item x="2004"/>
        <item x="2008"/>
        <item x="2698"/>
        <item x="2017"/>
        <item x="2000"/>
        <item x="2389"/>
        <item x="2473"/>
        <item x="2018"/>
        <item x="2002"/>
        <item x="2025"/>
        <item x="2007"/>
        <item x="2052"/>
        <item x="2027"/>
        <item x="2063"/>
        <item x="2028"/>
        <item x="2022"/>
        <item x="2050"/>
        <item x="2020"/>
        <item x="2026"/>
        <item x="2042"/>
        <item x="2038"/>
        <item x="2030"/>
        <item x="2054"/>
        <item x="2037"/>
        <item x="2024"/>
        <item x="2023"/>
        <item x="2032"/>
        <item x="2047"/>
        <item x="2666"/>
        <item x="2057"/>
        <item x="3004"/>
        <item x="2543"/>
        <item x="2058"/>
        <item x="2060"/>
        <item x="2061"/>
        <item x="2095"/>
        <item x="2062"/>
        <item x="2041"/>
        <item x="2029"/>
        <item x="2049"/>
        <item x="2033"/>
        <item x="2034"/>
        <item x="2039"/>
        <item x="2055"/>
        <item x="2056"/>
        <item x="2059"/>
        <item x="2075"/>
        <item x="2051"/>
        <item x="2048"/>
        <item x="2053"/>
        <item x="2081"/>
        <item x="2074"/>
        <item x="2080"/>
        <item x="2285"/>
        <item x="2079"/>
        <item x="2071"/>
        <item x="2073"/>
        <item x="2260"/>
        <item x="2101"/>
        <item x="2102"/>
        <item x="2093"/>
        <item x="2097"/>
        <item x="2176"/>
        <item x="2099"/>
        <item x="2100"/>
        <item x="2096"/>
        <item x="2085"/>
        <item x="2112"/>
        <item x="2086"/>
        <item x="2113"/>
        <item x="2114"/>
        <item x="2108"/>
        <item x="2180"/>
        <item x="2088"/>
        <item x="2181"/>
        <item x="2089"/>
        <item x="2182"/>
        <item x="2090"/>
        <item x="2091"/>
        <item x="2092"/>
        <item x="2136"/>
        <item x="2137"/>
        <item x="2119"/>
        <item x="2104"/>
        <item x="2106"/>
        <item x="2107"/>
        <item x="2111"/>
        <item x="2103"/>
        <item x="2116"/>
        <item x="2117"/>
        <item x="2118"/>
        <item x="2115"/>
        <item x="2491"/>
        <item x="2440"/>
        <item x="2131"/>
        <item x="2482"/>
        <item x="2125"/>
        <item x="2785"/>
        <item x="2186"/>
        <item x="2129"/>
        <item x="2123"/>
        <item x="2135"/>
        <item x="2126"/>
        <item x="2122"/>
        <item x="2142"/>
        <item x="2161"/>
        <item x="2594"/>
        <item x="2160"/>
        <item x="3094"/>
        <item x="2152"/>
        <item x="2121"/>
        <item x="2128"/>
        <item x="2141"/>
        <item x="2130"/>
        <item x="2172"/>
        <item x="2150"/>
        <item x="2156"/>
        <item x="2169"/>
        <item x="2166"/>
        <item x="2184"/>
        <item x="2219"/>
        <item x="2183"/>
        <item x="2158"/>
        <item x="2174"/>
        <item x="2164"/>
        <item x="2168"/>
        <item x="2165"/>
        <item x="2157"/>
        <item x="2207"/>
        <item x="2171"/>
        <item x="2179"/>
        <item x="1721"/>
        <item x="2216"/>
        <item x="2185"/>
        <item x="2261"/>
        <item x="2209"/>
        <item x="2194"/>
        <item x="1758"/>
        <item x="2199"/>
        <item x="2200"/>
        <item x="2201"/>
        <item x="2202"/>
        <item x="2195"/>
        <item x="2191"/>
        <item x="2189"/>
        <item x="1863"/>
        <item x="2187"/>
        <item x="2197"/>
        <item x="2198"/>
        <item x="2192"/>
        <item x="2188"/>
        <item x="2196"/>
        <item x="2208"/>
        <item x="2213"/>
        <item x="2214"/>
        <item x="2212"/>
        <item x="2220"/>
        <item x="2222"/>
        <item x="2221"/>
        <item x="2210"/>
        <item x="2229"/>
        <item x="2211"/>
        <item x="2401"/>
        <item x="2218"/>
        <item x="2223"/>
        <item x="2228"/>
        <item x="2255"/>
        <item x="2241"/>
        <item x="2253"/>
        <item x="2240"/>
        <item x="2243"/>
        <item x="2242"/>
        <item x="2233"/>
        <item x="2235"/>
        <item x="2245"/>
        <item x="2217"/>
        <item x="2251"/>
        <item x="2239"/>
        <item x="2254"/>
        <item x="2246"/>
        <item x="2259"/>
        <item x="2455"/>
        <item x="2249"/>
        <item x="2252"/>
        <item x="2256"/>
        <item x="2258"/>
        <item x="2257"/>
        <item x="2263"/>
        <item x="2269"/>
        <item x="2266"/>
        <item x="2613"/>
        <item x="2271"/>
        <item x="2275"/>
        <item x="2264"/>
        <item x="2283"/>
        <item x="2276"/>
        <item x="2363"/>
        <item x="2293"/>
        <item x="2287"/>
        <item x="2294"/>
        <item x="2277"/>
        <item x="2279"/>
        <item x="2278"/>
        <item x="2508"/>
        <item x="2282"/>
        <item x="2280"/>
        <item x="2506"/>
        <item x="2274"/>
        <item x="2304"/>
        <item x="2305"/>
        <item x="2273"/>
        <item x="2290"/>
        <item x="2811"/>
        <item x="2407"/>
        <item x="2286"/>
        <item x="2314"/>
        <item x="2487"/>
        <item x="2555"/>
        <item x="2684"/>
        <item x="2496"/>
        <item x="2289"/>
        <item x="2288"/>
        <item x="2316"/>
        <item x="2332"/>
        <item x="2333"/>
        <item x="2297"/>
        <item x="2296"/>
        <item x="2292"/>
        <item x="2298"/>
        <item x="2323"/>
        <item x="2310"/>
        <item x="2311"/>
        <item x="2318"/>
        <item x="2309"/>
        <item x="2317"/>
        <item x="2307"/>
        <item x="2308"/>
        <item x="2322"/>
        <item x="2325"/>
        <item x="2306"/>
        <item x="2331"/>
        <item x="2334"/>
        <item x="2319"/>
        <item x="2320"/>
        <item x="2321"/>
        <item x="2397"/>
        <item x="2326"/>
        <item x="2324"/>
        <item x="2940"/>
        <item x="2347"/>
        <item x="2335"/>
        <item x="2351"/>
        <item x="2345"/>
        <item x="2327"/>
        <item x="2509"/>
        <item x="252"/>
        <item x="2373"/>
        <item x="2354"/>
        <item x="2355"/>
        <item x="2330"/>
        <item x="2329"/>
        <item x="2328"/>
        <item x="2357"/>
        <item x="2352"/>
        <item x="2338"/>
        <item x="2945"/>
        <item x="2339"/>
        <item x="2344"/>
        <item x="2378"/>
        <item x="2348"/>
        <item x="2510"/>
        <item x="2343"/>
        <item x="2353"/>
        <item x="2356"/>
        <item x="2359"/>
        <item x="2393"/>
        <item x="2417"/>
        <item x="2367"/>
        <item x="2368"/>
        <item x="2369"/>
        <item x="2370"/>
        <item x="2372"/>
        <item x="2358"/>
        <item x="2379"/>
        <item x="2362"/>
        <item x="2360"/>
        <item x="2361"/>
        <item x="2364"/>
        <item x="2365"/>
        <item x="2374"/>
        <item x="2375"/>
        <item x="2559"/>
        <item x="2376"/>
        <item x="2377"/>
        <item x="2402"/>
        <item x="3108"/>
        <item x="2381"/>
        <item x="2396"/>
        <item x="2386"/>
        <item x="2388"/>
        <item x="2399"/>
        <item x="2497"/>
        <item x="2390"/>
        <item x="2391"/>
        <item x="2466"/>
        <item x="2400"/>
        <item x="2642"/>
        <item x="2530"/>
        <item x="3084"/>
        <item x="2394"/>
        <item x="2531"/>
        <item x="2409"/>
        <item x="2398"/>
        <item x="2736"/>
        <item x="2494"/>
        <item x="2780"/>
        <item x="2403"/>
        <item x="2404"/>
        <item x="2405"/>
        <item x="2469"/>
        <item x="3083"/>
        <item x="2802"/>
        <item x="2465"/>
        <item x="2412"/>
        <item x="2442"/>
        <item x="2443"/>
        <item x="2448"/>
        <item x="2429"/>
        <item x="2953"/>
        <item x="2430"/>
        <item x="2952"/>
        <item x="2431"/>
        <item x="3176"/>
        <item x="2951"/>
        <item x="2432"/>
        <item x="2787"/>
        <item x="2433"/>
        <item x="3177"/>
        <item x="2950"/>
        <item x="2434"/>
        <item x="2424"/>
        <item x="2545"/>
        <item x="2421"/>
        <item x="2410"/>
        <item x="2439"/>
        <item x="3101"/>
        <item x="2419"/>
        <item x="2598"/>
        <item x="2658"/>
        <item x="2468"/>
        <item x="2654"/>
        <item x="2418"/>
        <item x="2415"/>
        <item x="2427"/>
        <item x="2425"/>
        <item x="2428"/>
        <item x="2437"/>
        <item x="3032"/>
        <item x="2438"/>
        <item x="2420"/>
        <item x="2505"/>
        <item x="2423"/>
        <item x="2426"/>
        <item x="2453"/>
        <item x="2435"/>
        <item x="2441"/>
        <item x="2464"/>
        <item x="2461"/>
        <item x="2462"/>
        <item x="2463"/>
        <item x="2444"/>
        <item x="2483"/>
        <item x="2467"/>
        <item x="2460"/>
        <item x="2450"/>
        <item x="2454"/>
        <item x="2477"/>
        <item x="2478"/>
        <item x="2533"/>
        <item x="2488"/>
        <item x="2668"/>
        <item x="2472"/>
        <item x="2471"/>
        <item x="2480"/>
        <item x="2474"/>
        <item x="2475"/>
        <item x="2479"/>
        <item x="2520"/>
        <item x="2492"/>
        <item x="2493"/>
        <item x="2538"/>
        <item x="2499"/>
        <item x="2713"/>
        <item x="2504"/>
        <item x="2528"/>
        <item x="2500"/>
        <item x="2498"/>
        <item x="2517"/>
        <item x="2511"/>
        <item x="2503"/>
        <item x="2522"/>
        <item x="2436"/>
        <item x="2501"/>
        <item x="2502"/>
        <item x="2523"/>
        <item x="2265"/>
        <item x="2524"/>
        <item x="2547"/>
        <item x="2527"/>
        <item x="2742"/>
        <item x="2521"/>
        <item x="2591"/>
        <item x="2551"/>
        <item x="2537"/>
        <item x="2561"/>
        <item x="2539"/>
        <item x="2548"/>
        <item x="2534"/>
        <item x="2536"/>
        <item x="2567"/>
        <item x="2550"/>
        <item x="2544"/>
        <item x="2549"/>
        <item x="2541"/>
        <item x="2573"/>
        <item x="2616"/>
        <item x="2542"/>
        <item x="2574"/>
        <item x="2556"/>
        <item x="2553"/>
        <item x="2565"/>
        <item x="2569"/>
        <item x="2560"/>
        <item x="2554"/>
        <item x="2562"/>
        <item x="2695"/>
        <item x="2572"/>
        <item x="3132"/>
        <item x="2570"/>
        <item x="2558"/>
        <item x="2564"/>
        <item x="3099"/>
        <item x="2563"/>
        <item x="2557"/>
        <item x="2571"/>
        <item x="2566"/>
        <item x="2579"/>
        <item x="2575"/>
        <item x="2576"/>
        <item x="2593"/>
        <item x="2578"/>
        <item x="2581"/>
        <item x="2629"/>
        <item x="2583"/>
        <item x="2821"/>
        <item x="2580"/>
        <item x="2592"/>
        <item x="2582"/>
        <item x="2723"/>
        <item x="2585"/>
        <item x="2724"/>
        <item x="2586"/>
        <item x="2733"/>
        <item x="2725"/>
        <item x="2587"/>
        <item x="2726"/>
        <item x="2588"/>
        <item x="2638"/>
        <item x="2600"/>
        <item x="3194"/>
        <item x="3149"/>
        <item x="2599"/>
        <item x="3116"/>
        <item x="2584"/>
        <item x="2754"/>
        <item x="2794"/>
        <item x="2816"/>
        <item x="2641"/>
        <item x="2615"/>
        <item x="2607"/>
        <item x="2604"/>
        <item x="2861"/>
        <item x="2605"/>
        <item x="2601"/>
        <item x="2663"/>
        <item x="2978"/>
        <item x="2809"/>
        <item x="3072"/>
        <item x="2712"/>
        <item x="2664"/>
        <item x="2792"/>
        <item x="2665"/>
        <item x="2822"/>
        <item x="2602"/>
        <item x="2660"/>
        <item x="2764"/>
        <item x="2608"/>
        <item x="2603"/>
        <item x="2621"/>
        <item x="2634"/>
        <item x="2610"/>
        <item x="3085"/>
        <item x="2611"/>
        <item x="2612"/>
        <item x="2625"/>
        <item x="2626"/>
        <item x="2627"/>
        <item x="2628"/>
        <item x="2632"/>
        <item x="2633"/>
        <item x="2631"/>
        <item x="2620"/>
        <item x="2630"/>
        <item x="2643"/>
        <item x="2644"/>
        <item x="2645"/>
        <item x="2646"/>
        <item x="2651"/>
        <item x="2652"/>
        <item x="2529"/>
        <item x="2653"/>
        <item x="2647"/>
        <item x="2639"/>
        <item x="2637"/>
        <item x="2623"/>
        <item x="2648"/>
        <item x="2759"/>
        <item x="2667"/>
        <item x="2771"/>
        <item x="2670"/>
        <item x="2640"/>
        <item x="2655"/>
        <item x="2728"/>
        <item x="2656"/>
        <item x="2678"/>
        <item x="2657"/>
        <item x="2650"/>
        <item x="2707"/>
        <item x="3178"/>
        <item x="2674"/>
        <item x="2702"/>
        <item x="2708"/>
        <item x="2715"/>
        <item x="2679"/>
        <item x="2659"/>
        <item x="2672"/>
        <item x="2661"/>
        <item x="2938"/>
        <item x="2837"/>
        <item x="2838"/>
        <item x="2839"/>
        <item x="2854"/>
        <item x="2691"/>
        <item x="2926"/>
        <item x="2853"/>
        <item x="2690"/>
        <item x="2662"/>
        <item x="2675"/>
        <item x="2687"/>
        <item x="2688"/>
        <item x="2681"/>
        <item x="2689"/>
        <item x="3117"/>
        <item x="2686"/>
        <item x="2696"/>
        <item x="3152"/>
        <item x="2682"/>
        <item x="2697"/>
        <item x="2677"/>
        <item x="2703"/>
        <item x="2685"/>
        <item x="2745"/>
        <item x="2704"/>
        <item x="2796"/>
        <item x="2775"/>
        <item x="2683"/>
        <item x="2748"/>
        <item x="2693"/>
        <item x="2750"/>
        <item x="2699"/>
        <item x="2700"/>
        <item x="2701"/>
        <item x="3102"/>
        <item x="2719"/>
        <item x="2709"/>
        <item x="2730"/>
        <item x="2762"/>
        <item x="2751"/>
        <item x="2763"/>
        <item x="2731"/>
        <item x="2743"/>
        <item x="2722"/>
        <item x="2768"/>
        <item x="2769"/>
        <item x="2753"/>
        <item x="2732"/>
        <item x="2705"/>
        <item x="2714"/>
        <item x="2739"/>
        <item x="2717"/>
        <item x="2784"/>
        <item x="2746"/>
        <item x="2741"/>
        <item x="2755"/>
        <item x="2772"/>
        <item x="2766"/>
        <item x="2747"/>
        <item x="2767"/>
        <item x="2744"/>
        <item x="2737"/>
        <item x="2773"/>
        <item x="2843"/>
        <item x="2752"/>
        <item x="3031"/>
        <item x="2786"/>
        <item x="2801"/>
        <item x="2765"/>
        <item x="2776"/>
        <item x="2791"/>
        <item x="2987"/>
        <item x="2800"/>
        <item x="2778"/>
        <item x="2793"/>
        <item x="2770"/>
        <item x="2777"/>
        <item x="2798"/>
        <item x="2795"/>
        <item x="2783"/>
        <item x="3070"/>
        <item x="2831"/>
        <item x="2840"/>
        <item x="3100"/>
        <item x="3052"/>
        <item x="2789"/>
        <item x="2790"/>
        <item x="3071"/>
        <item x="2803"/>
        <item x="2799"/>
        <item x="2805"/>
        <item x="2860"/>
        <item x="2806"/>
        <item x="2807"/>
        <item x="2808"/>
        <item x="2810"/>
        <item x="2797"/>
        <item x="2814"/>
        <item x="2815"/>
        <item x="2824"/>
        <item x="2812"/>
        <item x="2817"/>
        <item x="2910"/>
        <item x="2903"/>
        <item x="2904"/>
        <item x="2829"/>
        <item x="2830"/>
        <item x="2827"/>
        <item x="2826"/>
        <item x="2818"/>
        <item x="2921"/>
        <item x="2828"/>
        <item x="2823"/>
        <item x="2841"/>
        <item x="2986"/>
        <item x="3189"/>
        <item x="2851"/>
        <item x="3016"/>
        <item x="2850"/>
        <item x="2832"/>
        <item x="2857"/>
        <item x="2844"/>
        <item x="2848"/>
        <item x="2915"/>
        <item x="2893"/>
        <item x="2852"/>
        <item x="2140"/>
        <item x="2859"/>
        <item x="2881"/>
        <item x="2876"/>
        <item x="2871"/>
        <item x="2872"/>
        <item x="2898"/>
        <item x="2869"/>
        <item x="2985"/>
        <item x="3143"/>
        <item x="2858"/>
        <item x="3097"/>
        <item x="2866"/>
        <item x="2867"/>
        <item x="2877"/>
        <item x="2865"/>
        <item x="2868"/>
        <item x="2900"/>
        <item x="2873"/>
        <item x="2901"/>
        <item x="2909"/>
        <item x="3195"/>
        <item x="2879"/>
        <item x="3058"/>
        <item x="2888"/>
        <item x="2880"/>
        <item x="2919"/>
        <item x="2885"/>
        <item x="2889"/>
        <item x="2925"/>
        <item x="2923"/>
        <item x="2883"/>
        <item x="2894"/>
        <item x="2895"/>
        <item x="2930"/>
        <item x="2897"/>
        <item x="2905"/>
        <item x="2917"/>
        <item x="2882"/>
        <item x="2887"/>
        <item x="2907"/>
        <item x="2896"/>
        <item x="2892"/>
        <item x="2891"/>
        <item x="2890"/>
        <item x="2902"/>
        <item x="2916"/>
        <item x="2920"/>
        <item x="2906"/>
        <item x="2908"/>
        <item x="2918"/>
        <item x="3024"/>
        <item x="2929"/>
        <item x="2914"/>
        <item x="2937"/>
        <item x="2944"/>
        <item x="2982"/>
        <item x="3161"/>
        <item x="2936"/>
        <item x="2934"/>
        <item x="2922"/>
        <item x="3103"/>
        <item x="2941"/>
        <item x="2954"/>
        <item x="2932"/>
        <item x="3162"/>
        <item x="2974"/>
        <item x="2935"/>
        <item x="2931"/>
        <item x="2943"/>
        <item x="3053"/>
        <item x="2960"/>
        <item x="2976"/>
        <item x="2958"/>
        <item x="3165"/>
        <item x="2965"/>
        <item x="2947"/>
        <item x="2957"/>
        <item x="2955"/>
        <item x="2946"/>
        <item x="3133"/>
        <item x="2972"/>
        <item x="2964"/>
        <item x="3044"/>
        <item x="3096"/>
        <item x="2956"/>
        <item x="2961"/>
        <item x="2962"/>
        <item x="2968"/>
        <item x="2991"/>
        <item x="2975"/>
        <item x="2963"/>
        <item x="2969"/>
        <item x="2967"/>
        <item x="2989"/>
        <item x="3003"/>
        <item x="2998"/>
        <item x="2977"/>
        <item x="3009"/>
        <item x="2979"/>
        <item x="2984"/>
        <item x="2999"/>
        <item x="3183"/>
        <item x="2988"/>
        <item x="3030"/>
        <item x="2996"/>
        <item x="3078"/>
        <item x="2992"/>
        <item x="2993"/>
        <item x="3014"/>
        <item x="3000"/>
        <item x="3191"/>
        <item x="2990"/>
        <item x="2995"/>
        <item x="3092"/>
        <item x="3013"/>
        <item x="2994"/>
        <item x="2997"/>
        <item x="3017"/>
        <item x="3018"/>
        <item x="3019"/>
        <item x="3002"/>
        <item x="3001"/>
        <item x="3011"/>
        <item x="3160"/>
        <item x="3141"/>
        <item x="3171"/>
        <item x="3158"/>
        <item x="3007"/>
        <item x="3015"/>
        <item x="3026"/>
        <item x="3027"/>
        <item x="3028"/>
        <item x="3035"/>
        <item x="3055"/>
        <item x="3033"/>
        <item x="3042"/>
        <item x="3038"/>
        <item x="3039"/>
        <item x="3040"/>
        <item x="3114"/>
        <item x="3029"/>
        <item x="3045"/>
        <item x="3025"/>
        <item x="3073"/>
        <item x="3059"/>
        <item x="3023"/>
        <item x="3147"/>
        <item x="3021"/>
        <item x="3107"/>
        <item x="3136"/>
        <item x="3135"/>
        <item x="3036"/>
        <item x="3037"/>
        <item x="3066"/>
        <item x="3067"/>
        <item x="3054"/>
        <item x="3060"/>
        <item x="3164"/>
        <item x="3075"/>
        <item x="3047"/>
        <item x="3048"/>
        <item x="3051"/>
        <item x="3064"/>
        <item x="3163"/>
        <item x="3062"/>
        <item x="3063"/>
        <item x="3106"/>
        <item x="3081"/>
        <item x="3061"/>
        <item x="3076"/>
        <item x="3065"/>
        <item x="3111"/>
        <item x="3079"/>
        <item x="3082"/>
        <item x="3090"/>
        <item x="3137"/>
        <item x="3077"/>
        <item x="3088"/>
        <item x="3087"/>
        <item x="3089"/>
        <item x="3098"/>
        <item x="3110"/>
        <item m="1" x="3197"/>
        <item x="3115"/>
        <item x="3124"/>
        <item x="3120"/>
        <item x="3125"/>
        <item x="3123"/>
        <item x="3129"/>
        <item x="3139"/>
        <item x="3140"/>
        <item x="3142"/>
        <item x="3153"/>
        <item x="3154"/>
        <item x="3156"/>
        <item x="3148"/>
        <item x="3151"/>
        <item x="3159"/>
        <item x="3170"/>
        <item x="3187"/>
        <item x="3175"/>
        <item x="3166"/>
        <item x="3167"/>
        <item x="3173"/>
        <item x="3184"/>
        <item x="3179"/>
        <item x="3196"/>
        <item x="3185"/>
        <item x="3186"/>
        <item x="3193"/>
        <item x="2761"/>
        <item x="736"/>
        <item x="345"/>
        <item x="1140"/>
        <item x="453"/>
        <item x="1458"/>
        <item x="474"/>
        <item x="299"/>
        <item x="392"/>
        <item x="189"/>
        <item x="190"/>
        <item x="410"/>
        <item x="778"/>
        <item x="305"/>
        <item x="166"/>
        <item x="541"/>
        <item x="540"/>
        <item x="723"/>
        <item x="651"/>
        <item x="1873"/>
        <item x="1283"/>
        <item x="848"/>
        <item x="3190"/>
        <item x="3056"/>
        <item x="2299"/>
        <item x="231"/>
        <item x="1070"/>
        <item x="1071"/>
        <item x="1072"/>
        <item x="2236"/>
        <item x="1216"/>
        <item x="351"/>
        <item x="650"/>
        <item x="1355"/>
        <item x="615"/>
        <item x="1023"/>
        <item x="272"/>
        <item x="1592"/>
        <item x="350"/>
        <item x="1093"/>
        <item x="747"/>
        <item x="454"/>
        <item x="673"/>
        <item x="1105"/>
        <item x="1082"/>
        <item x="122"/>
        <item x="1046"/>
        <item x="329"/>
        <item x="533"/>
        <item x="414"/>
        <item x="2870"/>
        <item x="2862"/>
        <item x="1193"/>
        <item x="1696"/>
        <item x="197"/>
        <item x="2928"/>
        <item x="46"/>
        <item x="1195"/>
        <item x="811"/>
        <item x="55"/>
        <item x="844"/>
        <item x="2899"/>
        <item x="1856"/>
        <item x="1467"/>
        <item x="814"/>
        <item x="729"/>
        <item x="622"/>
        <item x="1264"/>
        <item x="631"/>
        <item x="569"/>
        <item x="2614"/>
        <item x="2518"/>
        <item x="807"/>
        <item x="2606"/>
        <item x="2845"/>
        <item x="672"/>
        <item x="492"/>
        <item x="592"/>
        <item x="90"/>
        <item x="1149"/>
        <item x="992"/>
        <item x="1837"/>
        <item x="1960"/>
        <item x="1617"/>
        <item x="2863"/>
        <item x="1789"/>
        <item x="3008"/>
        <item x="1270"/>
        <item x="127"/>
        <item x="401"/>
        <item x="2380"/>
        <item x="2267"/>
        <item x="1631"/>
        <item x="611"/>
        <item x="2250"/>
        <item x="1591"/>
        <item x="2012"/>
        <item x="1639"/>
        <item x="1582"/>
        <item x="3146"/>
        <item x="2385"/>
        <item x="2346"/>
        <item x="2340"/>
        <item x="2341"/>
        <item x="2342"/>
        <item x="2392"/>
        <item x="692"/>
        <item x="1130"/>
        <item x="1483"/>
        <item x="1572"/>
        <item x="2272"/>
        <item x="1706"/>
        <item x="96"/>
        <item x="3074"/>
        <item x="3095"/>
        <item x="3012"/>
        <item x="773"/>
        <item x="2151"/>
        <item x="1648"/>
        <item x="2109"/>
        <item x="3010"/>
        <item x="169"/>
        <item x="191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axis="axisCol" showAll="0">
      <items count="7">
        <item sd="0" x="0"/>
        <item sd="0" x="1"/>
        <item sd="0" x="2"/>
        <item sd="0" x="3"/>
        <item sd="0" x="4"/>
        <item x="5"/>
        <item t="default"/>
      </items>
    </pivotField>
    <pivotField axis="axisCol" showAll="0">
      <items count="16">
        <item h="1" sd="0" x="0"/>
        <item h="1" sd="0" x="1"/>
        <item h="1" sd="0" x="2"/>
        <item h="1" sd="0" x="3"/>
        <item h="1" sd="0" x="4"/>
        <item h="1" sd="0" x="5"/>
        <item x="6"/>
        <item x="7"/>
        <item x="8"/>
        <item x="9"/>
        <item x="10"/>
        <item h="1" x="11"/>
        <item h="1" x="12"/>
        <item h="1" x="13"/>
        <item h="1" x="14"/>
        <item t="default"/>
      </items>
    </pivotField>
  </pivotFields>
  <rowFields count="1">
    <field x="1"/>
  </rowFields>
  <rowItems count="15">
    <i>
      <x v="2630"/>
    </i>
    <i>
      <x v="1013"/>
    </i>
    <i>
      <x v="1172"/>
    </i>
    <i>
      <x v="1237"/>
    </i>
    <i>
      <x v="1169"/>
    </i>
    <i>
      <x v="940"/>
    </i>
    <i>
      <x v="1367"/>
    </i>
    <i>
      <x v="1046"/>
    </i>
    <i>
      <x v="302"/>
    </i>
    <i>
      <x v="2888"/>
    </i>
    <i>
      <x v="972"/>
    </i>
    <i>
      <x v="1005"/>
    </i>
    <i>
      <x v="2631"/>
    </i>
    <i>
      <x v="300"/>
    </i>
    <i t="grand">
      <x/>
    </i>
  </rowItems>
  <colFields count="2">
    <field x="11"/>
    <field x="10"/>
  </colFields>
  <colItems count="23">
    <i>
      <x v="6"/>
      <x v="1"/>
    </i>
    <i r="1">
      <x v="2"/>
    </i>
    <i r="1">
      <x v="3"/>
    </i>
    <i r="1">
      <x v="4"/>
    </i>
    <i t="default">
      <x v="6"/>
    </i>
    <i>
      <x v="7"/>
      <x v="1"/>
    </i>
    <i r="1">
      <x v="2"/>
    </i>
    <i r="1">
      <x v="3"/>
    </i>
    <i r="1">
      <x v="4"/>
    </i>
    <i t="default">
      <x v="7"/>
    </i>
    <i>
      <x v="8"/>
      <x v="1"/>
    </i>
    <i r="1">
      <x v="2"/>
    </i>
    <i r="1">
      <x v="3"/>
    </i>
    <i r="1">
      <x v="4"/>
    </i>
    <i t="default">
      <x v="8"/>
    </i>
    <i>
      <x v="9"/>
      <x v="1"/>
    </i>
    <i r="1">
      <x v="2"/>
    </i>
    <i r="1">
      <x v="3"/>
    </i>
    <i r="1">
      <x v="4"/>
    </i>
    <i t="default">
      <x v="9"/>
    </i>
    <i>
      <x v="10"/>
      <x v="1"/>
    </i>
    <i t="default">
      <x v="10"/>
    </i>
    <i t="grand">
      <x/>
    </i>
  </colItems>
  <pageFields count="1">
    <pageField fld="0" item="316" hier="-1"/>
  </pageFields>
  <dataFields count="1">
    <dataField name="Sum of # OF UNITS SHIPPED *" fld="4" baseField="1" baseItem="300"/>
  </dataFields>
  <formats count="6">
    <format dxfId="11">
      <pivotArea collapsedLevelsAreSubtotals="1" fieldPosition="0">
        <references count="1">
          <reference field="1" count="14">
            <x v="300"/>
            <x v="302"/>
            <x v="940"/>
            <x v="972"/>
            <x v="1005"/>
            <x v="1013"/>
            <x v="1046"/>
            <x v="1169"/>
            <x v="1172"/>
            <x v="1237"/>
            <x v="1367"/>
            <x v="2630"/>
            <x v="2631"/>
            <x v="2888"/>
          </reference>
        </references>
      </pivotArea>
    </format>
    <format dxfId="10">
      <pivotArea dataOnly="0" labelOnly="1" fieldPosition="0">
        <references count="1">
          <reference field="1" count="14">
            <x v="300"/>
            <x v="302"/>
            <x v="940"/>
            <x v="972"/>
            <x v="1005"/>
            <x v="1013"/>
            <x v="1046"/>
            <x v="1169"/>
            <x v="1172"/>
            <x v="1237"/>
            <x v="1367"/>
            <x v="2630"/>
            <x v="2631"/>
            <x v="2888"/>
          </reference>
        </references>
      </pivotArea>
    </format>
    <format dxfId="9">
      <pivotArea dataOnly="0" labelOnly="1" fieldPosition="0">
        <references count="1">
          <reference field="11" count="1" defaultSubtotal="1">
            <x v="6"/>
          </reference>
        </references>
      </pivotArea>
    </format>
    <format dxfId="8">
      <pivotArea dataOnly="0" labelOnly="1" fieldPosition="0">
        <references count="1">
          <reference field="11" count="1" defaultSubtotal="1">
            <x v="7"/>
          </reference>
        </references>
      </pivotArea>
    </format>
    <format dxfId="7">
      <pivotArea dataOnly="0" labelOnly="1" fieldPosition="0">
        <references count="1">
          <reference field="11" count="1" defaultSubtotal="1">
            <x v="8"/>
          </reference>
        </references>
      </pivotArea>
    </format>
    <format dxfId="6">
      <pivotArea dataOnly="0" labelOnly="1" fieldPosition="0">
        <references count="1">
          <reference field="11" count="1" defaultSubtotal="1">
            <x v="9"/>
          </reference>
        </references>
      </pivotArea>
    </format>
  </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1.bin"/></Relationships>
</file>

<file path=xl/worksheets/_rels/sheet10.xml.rels><?xml version="1.0" encoding="UTF-8" standalone="yes"?>
<Relationships xmlns="http://schemas.openxmlformats.org/package/2006/relationships"><Relationship Id="rId8" Type="http://schemas.openxmlformats.org/officeDocument/2006/relationships/hyperlink" Target="file:///\\aci-serv2\..\..\Quality%20Aids\Returns\Port%20City\6921L\RMA%20139" TargetMode="External"/><Relationship Id="rId13" Type="http://schemas.openxmlformats.org/officeDocument/2006/relationships/hyperlink" Target="file:///\\aci-serv2\..\..\Quality%20Aids\Returns\Harsco\6590\RMA%20157" TargetMode="External"/><Relationship Id="rId3" Type="http://schemas.openxmlformats.org/officeDocument/2006/relationships/hyperlink" Target="file:///\\aci-serv2\..\..\Quality%20Aids\Returns\Harsco\6390\RMA%20119%20(Void)" TargetMode="External"/><Relationship Id="rId7" Type="http://schemas.openxmlformats.org/officeDocument/2006/relationships/hyperlink" Target="file:///\\aci-serv2\..\..\Quality%20Aids\Returns\Parata\6932L\RMA%20124B%20(Void)" TargetMode="External"/><Relationship Id="rId12" Type="http://schemas.openxmlformats.org/officeDocument/2006/relationships/hyperlink" Target="file:///\\aci-serv2\..\..\Quality%20Aids\Returns\Harsco\6590\RMA%20132" TargetMode="External"/><Relationship Id="rId2" Type="http://schemas.openxmlformats.org/officeDocument/2006/relationships/hyperlink" Target="file:///\\aci-serv2\..\..\Quality%20Aids\Returns\Harsco\6588\RMA%20118%20(Void)" TargetMode="External"/><Relationship Id="rId16" Type="http://schemas.openxmlformats.org/officeDocument/2006/relationships/comments" Target="../comments5.xml"/><Relationship Id="rId1" Type="http://schemas.openxmlformats.org/officeDocument/2006/relationships/printerSettings" Target="../printerSettings/printerSettings12.bin"/><Relationship Id="rId6" Type="http://schemas.openxmlformats.org/officeDocument/2006/relationships/hyperlink" Target="file:///\\aci-serv2\..\..\Quality%20Aids\Returns\Harsco\6390\RMA%20128%20(Void)" TargetMode="External"/><Relationship Id="rId11" Type="http://schemas.openxmlformats.org/officeDocument/2006/relationships/hyperlink" Target="file:///\\aci-serv2\..\..\Quality%20Aids\Returns\Harsco\6590\RMA%20116" TargetMode="External"/><Relationship Id="rId5" Type="http://schemas.openxmlformats.org/officeDocument/2006/relationships/hyperlink" Target="file:///\\aci-serv2\..\..\Quality%20Aids\Returns\Parata\6847\RMA%20137%20Void" TargetMode="External"/><Relationship Id="rId15" Type="http://schemas.openxmlformats.org/officeDocument/2006/relationships/vmlDrawing" Target="../drawings/vmlDrawing5.vml"/><Relationship Id="rId10" Type="http://schemas.openxmlformats.org/officeDocument/2006/relationships/hyperlink" Target="file:///\\aci-serv2\..\..\Quality%20Aids\Returns\Zoetis\5684L\RMA%20143" TargetMode="External"/><Relationship Id="rId4" Type="http://schemas.openxmlformats.org/officeDocument/2006/relationships/hyperlink" Target="file:///\\aci-serv2\..\..\Quality%20Aids\Returns\Parata\6847\RMA%20121%20(Void)" TargetMode="External"/><Relationship Id="rId9" Type="http://schemas.openxmlformats.org/officeDocument/2006/relationships/hyperlink" Target="file:///\\aci-serv2\..\..\Quality%20Aids\Returns\Resonant%20Circuit%20Labs\RMA%20129" TargetMode="External"/><Relationship Id="rId14" Type="http://schemas.openxmlformats.org/officeDocument/2006/relationships/printerSettings" Target="../printerSettings/printerSettings13.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B1:B38"/>
  <sheetViews>
    <sheetView topLeftCell="A10" zoomScaleNormal="100" zoomScaleSheetLayoutView="90" workbookViewId="0">
      <selection activeCell="J18" sqref="J18"/>
    </sheetView>
  </sheetViews>
  <sheetFormatPr defaultRowHeight="15" x14ac:dyDescent="0.25"/>
  <cols>
    <col min="1" max="1" width="10" customWidth="1"/>
  </cols>
  <sheetData>
    <row r="1" spans="2:2" x14ac:dyDescent="0.25">
      <c r="B1" t="s">
        <v>11760</v>
      </c>
    </row>
    <row r="19" spans="2:2" x14ac:dyDescent="0.25">
      <c r="B19" t="s">
        <v>13709</v>
      </c>
    </row>
    <row r="38" spans="2:2" x14ac:dyDescent="0.25">
      <c r="B38" t="s">
        <v>11761</v>
      </c>
    </row>
  </sheetData>
  <customSheetViews>
    <customSheetView guid="{8A36B514-EB79-4C71-8DFE-FE9FBFEA9AB9}" state="hidden">
      <selection activeCell="K26" sqref="K26"/>
      <pageMargins left="0.7" right="0.7" top="1" bottom="1" header="0.3" footer="0.3"/>
      <printOptions horizontalCentered="1"/>
      <pageSetup orientation="portrait" r:id="rId1"/>
      <headerFooter>
        <oddHeader>&amp;C&amp;"-,Bold"&amp;22American Circuits Quality Metrics</oddHeader>
      </headerFooter>
    </customSheetView>
  </customSheetViews>
  <printOptions horizontalCentered="1"/>
  <pageMargins left="0.25" right="0.25" top="0.75" bottom="0.75" header="0.3" footer="0.3"/>
  <pageSetup scale="85" fitToWidth="0" orientation="portrait" r:id="rId2"/>
  <headerFooter>
    <oddHeader>&amp;C&amp;"-,Bold"&amp;14On-time Delivery and Return Report</oddHeader>
    <oddFooter>&amp;R&amp;D</oddFooter>
  </headerFooter>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pageSetUpPr fitToPage="1"/>
  </sheetPr>
  <dimension ref="A1:BP345"/>
  <sheetViews>
    <sheetView tabSelected="1" zoomScale="90" zoomScaleNormal="90" zoomScaleSheetLayoutView="90" workbookViewId="0">
      <pane ySplit="2" topLeftCell="A140" activePane="bottomLeft" state="frozen"/>
      <selection activeCell="T46" sqref="T46"/>
      <selection pane="bottomLeft" activeCell="B219" sqref="B219:K221"/>
    </sheetView>
  </sheetViews>
  <sheetFormatPr defaultRowHeight="15" outlineLevelRow="1" outlineLevelCol="1" x14ac:dyDescent="0.25"/>
  <cols>
    <col min="1" max="1" width="1.5703125" customWidth="1"/>
    <col min="2" max="2" width="20.42578125" style="1" customWidth="1"/>
    <col min="3" max="3" width="12.42578125" style="1" customWidth="1"/>
    <col min="4" max="4" width="13.42578125" style="1" customWidth="1"/>
    <col min="5" max="5" width="10.5703125" style="1" customWidth="1"/>
    <col min="6" max="7" width="10.42578125" style="1" customWidth="1"/>
    <col min="8" max="8" width="12.42578125" style="3" customWidth="1"/>
    <col min="9" max="9" width="12.5703125" customWidth="1"/>
    <col min="10" max="10" width="11.5703125" customWidth="1"/>
    <col min="11" max="11" width="15.42578125" customWidth="1"/>
    <col min="12" max="12" width="13.5703125" customWidth="1"/>
    <col min="13" max="13" width="12.5703125" bestFit="1" customWidth="1"/>
    <col min="14" max="14" width="15.42578125" customWidth="1"/>
    <col min="15" max="15" width="16.42578125" customWidth="1"/>
    <col min="16" max="16" width="11.5703125" customWidth="1"/>
    <col min="17" max="17" width="10.42578125" customWidth="1"/>
    <col min="18" max="18" width="10.5703125" customWidth="1"/>
    <col min="19" max="20" width="9.42578125" bestFit="1" customWidth="1"/>
    <col min="22" max="22" width="11.42578125" customWidth="1"/>
    <col min="24" max="24" width="14.5703125" bestFit="1" customWidth="1"/>
    <col min="25" max="26" width="11.42578125" customWidth="1"/>
    <col min="27" max="27" width="11" bestFit="1" customWidth="1"/>
    <col min="28" max="30" width="11" customWidth="1"/>
    <col min="31" max="31" width="11" hidden="1" customWidth="1" outlineLevel="1"/>
    <col min="32" max="34" width="9.42578125" hidden="1" customWidth="1" outlineLevel="1"/>
    <col min="35" max="35" width="10" hidden="1" customWidth="1" outlineLevel="1"/>
    <col min="36" max="36" width="9.5703125" hidden="1" customWidth="1" outlineLevel="1"/>
    <col min="37" max="38" width="10.42578125" hidden="1" customWidth="1" outlineLevel="1"/>
    <col min="39" max="40" width="9.42578125" hidden="1" customWidth="1" outlineLevel="1"/>
    <col min="41" max="41" width="9" hidden="1" customWidth="1" outlineLevel="1"/>
    <col min="42" max="44" width="10.5703125" hidden="1" customWidth="1" outlineLevel="1"/>
    <col min="45" max="51" width="9.42578125" hidden="1" customWidth="1" outlineLevel="1"/>
    <col min="52" max="52" width="14.42578125" hidden="1" customWidth="1" outlineLevel="1"/>
    <col min="53" max="53" width="9.42578125" hidden="1" customWidth="1" outlineLevel="1"/>
    <col min="54" max="54" width="47" hidden="1" customWidth="1" outlineLevel="1"/>
    <col min="55" max="55" width="9.42578125" collapsed="1"/>
    <col min="56" max="56" width="18.5703125" customWidth="1"/>
    <col min="57" max="57" width="14" customWidth="1"/>
    <col min="59" max="59" width="10.42578125" customWidth="1"/>
    <col min="66" max="66" width="8.5703125" bestFit="1" customWidth="1"/>
  </cols>
  <sheetData>
    <row r="1" spans="2:68" ht="16.5" customHeight="1" x14ac:dyDescent="0.25">
      <c r="H1" s="1"/>
      <c r="I1" s="1"/>
      <c r="J1" s="558" t="s">
        <v>3658</v>
      </c>
      <c r="K1" s="559"/>
      <c r="L1" s="558" t="s">
        <v>3126</v>
      </c>
      <c r="M1" s="559"/>
      <c r="N1" s="552" t="s">
        <v>6206</v>
      </c>
      <c r="O1" s="553"/>
      <c r="P1" s="553"/>
      <c r="Q1" s="563"/>
      <c r="R1" s="552" t="s">
        <v>2262</v>
      </c>
      <c r="S1" s="553"/>
      <c r="T1" s="553"/>
      <c r="U1" s="563"/>
      <c r="V1" s="101"/>
      <c r="W1" s="101"/>
      <c r="X1" s="101"/>
      <c r="Y1" s="101"/>
      <c r="Z1" s="101"/>
      <c r="AE1" s="101"/>
      <c r="AF1" s="101"/>
      <c r="AG1" s="101"/>
      <c r="AP1" s="133">
        <v>1453</v>
      </c>
      <c r="AQ1" s="133">
        <v>536628</v>
      </c>
      <c r="AR1" s="134"/>
      <c r="AS1" s="134"/>
      <c r="AT1" s="134"/>
      <c r="AU1" s="134"/>
      <c r="AV1" s="134"/>
      <c r="AW1" s="133">
        <v>139</v>
      </c>
      <c r="AX1" s="133">
        <v>54441</v>
      </c>
      <c r="BG1" s="552" t="s">
        <v>13481</v>
      </c>
      <c r="BH1" s="553"/>
      <c r="BI1" s="553"/>
      <c r="BJ1" s="553"/>
      <c r="BK1" s="554"/>
      <c r="BL1" s="555" t="s">
        <v>13482</v>
      </c>
      <c r="BM1" s="555"/>
      <c r="BN1" s="555"/>
      <c r="BO1" s="555"/>
      <c r="BP1" s="556"/>
    </row>
    <row r="2" spans="2:68" ht="30.75" customHeight="1" x14ac:dyDescent="0.25">
      <c r="B2" s="204" t="s">
        <v>3088</v>
      </c>
      <c r="C2" s="204" t="s">
        <v>2778</v>
      </c>
      <c r="D2" s="204" t="s">
        <v>2779</v>
      </c>
      <c r="E2" s="204" t="s">
        <v>3091</v>
      </c>
      <c r="F2" s="204" t="s">
        <v>2780</v>
      </c>
      <c r="G2" s="204" t="s">
        <v>3126</v>
      </c>
      <c r="H2" s="204" t="s">
        <v>3092</v>
      </c>
      <c r="I2" s="204" t="s">
        <v>3659</v>
      </c>
      <c r="J2" s="205" t="s">
        <v>1714</v>
      </c>
      <c r="K2" s="204" t="s">
        <v>3093</v>
      </c>
      <c r="L2" s="205" t="s">
        <v>1714</v>
      </c>
      <c r="M2" s="204" t="s">
        <v>3093</v>
      </c>
      <c r="N2" s="206" t="s">
        <v>6206</v>
      </c>
      <c r="O2" s="204" t="s">
        <v>3094</v>
      </c>
      <c r="P2" s="205" t="s">
        <v>1714</v>
      </c>
      <c r="Q2" s="204" t="s">
        <v>3093</v>
      </c>
      <c r="R2" s="207" t="s">
        <v>2262</v>
      </c>
      <c r="S2" s="204" t="s">
        <v>3094</v>
      </c>
      <c r="T2" s="205" t="s">
        <v>1714</v>
      </c>
      <c r="U2" s="204" t="s">
        <v>3093</v>
      </c>
      <c r="V2" s="207" t="s">
        <v>12022</v>
      </c>
      <c r="W2" s="204" t="s">
        <v>12023</v>
      </c>
      <c r="X2" s="205" t="s">
        <v>12025</v>
      </c>
      <c r="Y2" s="204" t="s">
        <v>12024</v>
      </c>
      <c r="Z2" s="102"/>
      <c r="AA2" s="2" t="s">
        <v>2344</v>
      </c>
      <c r="AB2" s="22" t="s">
        <v>2778</v>
      </c>
      <c r="AC2" s="22" t="s">
        <v>13696</v>
      </c>
      <c r="AD2" s="9"/>
      <c r="AJ2" s="560" t="s">
        <v>2338</v>
      </c>
      <c r="AK2" s="561"/>
      <c r="AL2" s="562"/>
      <c r="AM2" s="62"/>
      <c r="AP2" s="9" t="s">
        <v>3091</v>
      </c>
      <c r="AQ2" s="9" t="s">
        <v>10142</v>
      </c>
      <c r="AR2" s="10" t="s">
        <v>11723</v>
      </c>
      <c r="AW2" s="1" t="s">
        <v>2778</v>
      </c>
      <c r="AX2" s="1" t="s">
        <v>6211</v>
      </c>
      <c r="AY2" s="1"/>
      <c r="AZ2" s="1"/>
      <c r="BC2" s="204" t="s">
        <v>3088</v>
      </c>
      <c r="BD2" s="204" t="s">
        <v>13479</v>
      </c>
      <c r="BE2" s="5" t="s">
        <v>13480</v>
      </c>
      <c r="BG2" s="206" t="s">
        <v>6206</v>
      </c>
      <c r="BH2" s="204" t="s">
        <v>3094</v>
      </c>
      <c r="BI2" s="205" t="s">
        <v>1714</v>
      </c>
      <c r="BJ2" s="204" t="s">
        <v>3093</v>
      </c>
      <c r="BK2" s="205" t="s">
        <v>13487</v>
      </c>
      <c r="BL2" s="207" t="s">
        <v>2262</v>
      </c>
      <c r="BM2" s="204" t="s">
        <v>3094</v>
      </c>
      <c r="BN2" s="205" t="s">
        <v>1714</v>
      </c>
      <c r="BO2" s="204" t="s">
        <v>3093</v>
      </c>
      <c r="BP2" s="204" t="s">
        <v>12024</v>
      </c>
    </row>
    <row r="3" spans="2:68" outlineLevel="1" x14ac:dyDescent="0.25">
      <c r="B3" s="96">
        <v>40909</v>
      </c>
      <c r="C3" s="97">
        <f>COUNTIFS('Delivery Report'!$E$4:$E$83253,"&gt;=0",'Delivery Report'!$F$4:$F$83253,"&gt;="&amp;B3,'Delivery Report'!$F$4:$F$83253,"&lt;"&amp;B4)</f>
        <v>0</v>
      </c>
      <c r="D3" s="97">
        <f>C3-SUMIFS('Delivery Report'!$H$4:$H$83253,'Delivery Report'!$F$4:$F$83253,"&gt;="&amp;B3,'Delivery Report'!$F$4:$F$83253,"&lt;"&amp;B4)</f>
        <v>0</v>
      </c>
      <c r="E3" s="36"/>
      <c r="F3" s="97">
        <f>SUMIFS('Delivery Report'!$E$4:$E$83253,'Delivery Report'!$F$4:$F$83253,"&gt;="&amp;B3,'Delivery Report'!$F$4:$F$83253,"&lt;"&amp;B4)</f>
        <v>0</v>
      </c>
      <c r="G3" s="97">
        <f>SUMIFS('Delivery Report'!$E$4:$E$83253,'Delivery Report'!$F$4:$F$83253,"&gt;="&amp;B3,'Delivery Report'!$F$4:$F$83253,"&lt;"&amp;B4,'Delivery Report'!$H$4:$H$83253,"=1")</f>
        <v>0</v>
      </c>
      <c r="H3" s="36"/>
      <c r="I3" s="36"/>
      <c r="J3" s="131" t="e">
        <f t="shared" ref="J3:J5" si="0">1-D3/C3</f>
        <v>#DIV/0!</v>
      </c>
      <c r="K3" s="131"/>
      <c r="L3" s="131" t="e">
        <f t="shared" ref="L3:L5" si="1">G3/F3</f>
        <v>#DIV/0!</v>
      </c>
      <c r="M3" s="131"/>
      <c r="N3" s="98">
        <f>COUNT('Return Report Rev A'!H14:H15)</f>
        <v>2</v>
      </c>
      <c r="O3" s="27"/>
      <c r="P3" s="131" t="e">
        <f>BG3/C3</f>
        <v>#DIV/0!</v>
      </c>
      <c r="Q3" s="131"/>
      <c r="R3" s="98">
        <f>SUM('Return Report Rev A'!H14:H15)</f>
        <v>2</v>
      </c>
      <c r="S3" s="27"/>
      <c r="T3" s="131" t="e">
        <f t="shared" ref="T3:T5" si="2">R3/F3</f>
        <v>#DIV/0!</v>
      </c>
      <c r="U3" s="131"/>
      <c r="V3" s="132"/>
      <c r="W3" s="132"/>
      <c r="X3" s="132"/>
      <c r="Y3" s="132"/>
      <c r="Z3" s="132"/>
      <c r="AA3" s="4" t="s">
        <v>1399</v>
      </c>
      <c r="AB3" s="40">
        <v>0.95</v>
      </c>
      <c r="AC3" s="41">
        <v>0.03</v>
      </c>
      <c r="AD3" s="59"/>
      <c r="AE3" s="103"/>
      <c r="AF3" s="103"/>
      <c r="AG3" s="103"/>
      <c r="AJ3" s="63"/>
      <c r="AK3" s="63"/>
      <c r="AL3" s="63"/>
      <c r="AM3" s="38"/>
      <c r="AP3" s="1"/>
      <c r="AQ3" s="1"/>
      <c r="AR3" s="10"/>
      <c r="AW3" s="557" t="s">
        <v>6210</v>
      </c>
      <c r="AX3" s="557"/>
      <c r="AY3" s="94"/>
      <c r="AZ3" s="1"/>
      <c r="BC3" s="210">
        <f t="shared" ref="BC3:BC39" si="3">B3</f>
        <v>40909</v>
      </c>
      <c r="BD3" s="97"/>
      <c r="BE3" s="211"/>
      <c r="BG3" s="98">
        <f>COUNT('Return Report Rev A'!H14:H15)</f>
        <v>2</v>
      </c>
      <c r="BH3" s="98"/>
      <c r="BI3" s="131" t="e">
        <f>BG3/C3</f>
        <v>#DIV/0!</v>
      </c>
      <c r="BJ3" s="131"/>
      <c r="BK3" s="132"/>
      <c r="BL3" s="98">
        <f>SUM('Return Report Rev A'!H14:H15)</f>
        <v>2</v>
      </c>
      <c r="BM3" s="27"/>
      <c r="BN3" s="131" t="e">
        <f>BL3/F3</f>
        <v>#DIV/0!</v>
      </c>
      <c r="BO3" s="131"/>
      <c r="BP3" s="131"/>
    </row>
    <row r="4" spans="2:68" outlineLevel="1" x14ac:dyDescent="0.25">
      <c r="B4" s="96">
        <v>40940</v>
      </c>
      <c r="C4" s="97">
        <f>COUNTIFS('Delivery Report'!$E$4:$E$83253,"&gt;=0",'Delivery Report'!$F$4:$F$83253,"&gt;="&amp;B4,'Delivery Report'!$F$4:$F$83253,"&lt;"&amp;B5)</f>
        <v>0</v>
      </c>
      <c r="D4" s="97">
        <f>C4-SUMIFS('Delivery Report'!$H$4:$H$83253,'Delivery Report'!$F$4:$F$83253,"&gt;="&amp;B4,'Delivery Report'!$F$4:$F$83253,"&lt;"&amp;B5)</f>
        <v>0</v>
      </c>
      <c r="E4" s="36"/>
      <c r="F4" s="97">
        <f>SUMIFS('Delivery Report'!$E$4:$E$83253,'Delivery Report'!$F$4:$F$83253,"&gt;="&amp;B4,'Delivery Report'!$F$4:$F$83253,"&lt;"&amp;B5)</f>
        <v>0</v>
      </c>
      <c r="G4" s="97">
        <f>SUMIFS('Delivery Report'!$E$4:$E$83253,'Delivery Report'!$F$4:$F$83253,"&gt;="&amp;B4,'Delivery Report'!$F$4:$F$83253,"&lt;"&amp;B5,'Delivery Report'!$H$4:$H$83253,"=1")</f>
        <v>0</v>
      </c>
      <c r="H4" s="36"/>
      <c r="I4" s="36"/>
      <c r="J4" s="131" t="e">
        <f t="shared" si="0"/>
        <v>#DIV/0!</v>
      </c>
      <c r="K4" s="131"/>
      <c r="L4" s="131" t="e">
        <f t="shared" si="1"/>
        <v>#DIV/0!</v>
      </c>
      <c r="M4" s="131"/>
      <c r="N4" s="98">
        <f>COUNT('Return Report Rev A'!H16:H18)</f>
        <v>3</v>
      </c>
      <c r="O4" s="27"/>
      <c r="P4" s="131" t="e">
        <f t="shared" ref="P4:P5" si="4">N4/C4</f>
        <v>#DIV/0!</v>
      </c>
      <c r="Q4" s="131"/>
      <c r="R4" s="98">
        <f>SUM('Return Report Rev A'!H16:H18)</f>
        <v>35</v>
      </c>
      <c r="S4" s="27"/>
      <c r="T4" s="131" t="e">
        <f t="shared" si="2"/>
        <v>#DIV/0!</v>
      </c>
      <c r="U4" s="131"/>
      <c r="V4" s="132"/>
      <c r="W4" s="132"/>
      <c r="X4" s="132"/>
      <c r="Y4" s="132"/>
      <c r="Z4" s="132"/>
      <c r="AA4" s="4" t="s">
        <v>1400</v>
      </c>
      <c r="AB4" s="40">
        <v>0.95</v>
      </c>
      <c r="AC4" s="41">
        <v>0.03</v>
      </c>
      <c r="AD4" s="59"/>
      <c r="AE4" s="103"/>
      <c r="AF4" s="103"/>
      <c r="AG4" s="103"/>
      <c r="AH4" s="50"/>
      <c r="AI4" s="50"/>
      <c r="AJ4" s="64" t="e">
        <f t="shared" ref="AJ4:AJ14" si="5">SIGN(J4-K3)-SIGN(K4-K3)</f>
        <v>#DIV/0!</v>
      </c>
      <c r="AK4" s="64" t="e">
        <f t="shared" ref="AK4:AK15" si="6">SIGN(P4-Q3)-SIGN(Q4-Q3)</f>
        <v>#DIV/0!</v>
      </c>
      <c r="AL4" s="64" t="e">
        <f t="shared" ref="AL4:AL15" si="7">SIGN(T4-U3)-SIGN(U4-U3)</f>
        <v>#DIV/0!</v>
      </c>
      <c r="AM4" s="52"/>
      <c r="AY4" s="93"/>
      <c r="BC4" s="210">
        <f t="shared" si="3"/>
        <v>40940</v>
      </c>
      <c r="BD4" s="97"/>
      <c r="BE4" s="211"/>
      <c r="BG4" s="98">
        <f>COUNT('Return Report Rev A'!H16:H18)</f>
        <v>3</v>
      </c>
      <c r="BH4" s="98"/>
      <c r="BI4" s="131" t="e">
        <f t="shared" ref="BI4:BI67" si="8">BG4/C4</f>
        <v>#DIV/0!</v>
      </c>
      <c r="BJ4" s="131"/>
      <c r="BK4" s="132"/>
      <c r="BL4" s="98">
        <f>SUM('Return Report Rev A'!H16:H18)</f>
        <v>35</v>
      </c>
      <c r="BM4" s="27"/>
      <c r="BN4" s="131" t="e">
        <f t="shared" ref="BN4:BN67" si="9">BL4/F4</f>
        <v>#DIV/0!</v>
      </c>
      <c r="BO4" s="131"/>
      <c r="BP4" s="131"/>
    </row>
    <row r="5" spans="2:68" outlineLevel="1" x14ac:dyDescent="0.25">
      <c r="B5" s="96">
        <v>40969</v>
      </c>
      <c r="C5" s="97">
        <f>COUNTIFS('Delivery Report'!$E$4:$E$83253,"&gt;=0",'Delivery Report'!$F$4:$F$83253,"&gt;="&amp;B5,'Delivery Report'!$F$4:$F$83253,"&lt;"&amp;B6)</f>
        <v>0</v>
      </c>
      <c r="D5" s="97">
        <f>C5-SUMIFS('Delivery Report'!$H$4:$H$83253,'Delivery Report'!$F$4:$F$83253,"&gt;="&amp;B5,'Delivery Report'!$F$4:$F$83253,"&lt;"&amp;B6)</f>
        <v>0</v>
      </c>
      <c r="E5" s="36"/>
      <c r="F5" s="97">
        <f>SUMIFS('Delivery Report'!$E$4:$E$83253,'Delivery Report'!$F$4:$F$83253,"&gt;="&amp;B5,'Delivery Report'!$F$4:$F$83253,"&lt;"&amp;B6)</f>
        <v>0</v>
      </c>
      <c r="G5" s="97">
        <f>SUMIFS('Delivery Report'!$E$4:$E$83253,'Delivery Report'!$F$4:$F$83253,"&gt;="&amp;B5,'Delivery Report'!$F$4:$F$83253,"&lt;"&amp;B6,'Delivery Report'!$H$4:$H$83253,"=1")</f>
        <v>0</v>
      </c>
      <c r="H5" s="36"/>
      <c r="I5" s="36"/>
      <c r="J5" s="131" t="e">
        <f t="shared" si="0"/>
        <v>#DIV/0!</v>
      </c>
      <c r="K5" s="131"/>
      <c r="L5" s="131" t="e">
        <f t="shared" si="1"/>
        <v>#DIV/0!</v>
      </c>
      <c r="M5" s="131"/>
      <c r="N5" s="98">
        <f>COUNT('Return Report Rev A'!H19:H21)</f>
        <v>3</v>
      </c>
      <c r="O5" s="27"/>
      <c r="P5" s="131" t="e">
        <f t="shared" si="4"/>
        <v>#DIV/0!</v>
      </c>
      <c r="Q5" s="131"/>
      <c r="R5" s="98">
        <f>SUM('Return Report Rev A'!H19:H21)</f>
        <v>9</v>
      </c>
      <c r="S5" s="27"/>
      <c r="T5" s="131" t="e">
        <f t="shared" si="2"/>
        <v>#DIV/0!</v>
      </c>
      <c r="U5" s="131"/>
      <c r="V5" s="132" t="e">
        <f t="shared" ref="V5" si="10">1-SUM(D3:D5)/SUM(C3:C5)</f>
        <v>#DIV/0!</v>
      </c>
      <c r="W5" s="132" t="e">
        <f t="shared" ref="W5:W68" si="11">SUM(G3:G5)/SUM(F3:F5)</f>
        <v>#DIV/0!</v>
      </c>
      <c r="X5" s="132" t="e">
        <f t="shared" ref="X5:X68" si="12">SUM(N3:N5)/SUM(C3:C5)</f>
        <v>#DIV/0!</v>
      </c>
      <c r="Y5" s="132" t="e">
        <f t="shared" ref="Y5:Y68" si="13">SUM(R3:R5)/SUM(F3:F5)</f>
        <v>#DIV/0!</v>
      </c>
      <c r="Z5" s="132"/>
      <c r="AA5" s="4" t="s">
        <v>2339</v>
      </c>
      <c r="AB5" s="40">
        <v>0.95</v>
      </c>
      <c r="AC5" s="41">
        <v>0.03</v>
      </c>
      <c r="AD5" s="59"/>
      <c r="AE5" s="103"/>
      <c r="AF5" s="103"/>
      <c r="AG5" s="103"/>
      <c r="AH5" s="50"/>
      <c r="AI5" s="50"/>
      <c r="AJ5" s="64" t="e">
        <f t="shared" si="5"/>
        <v>#DIV/0!</v>
      </c>
      <c r="AK5" s="64" t="e">
        <f t="shared" si="6"/>
        <v>#DIV/0!</v>
      </c>
      <c r="AL5" s="64" t="e">
        <f t="shared" si="7"/>
        <v>#DIV/0!</v>
      </c>
      <c r="AM5" s="52"/>
      <c r="AW5" s="93"/>
      <c r="AX5" s="93"/>
      <c r="AY5" s="93"/>
      <c r="BC5" s="210">
        <f t="shared" si="3"/>
        <v>40969</v>
      </c>
      <c r="BD5" s="97"/>
      <c r="BE5" s="211"/>
      <c r="BG5" s="98">
        <f>COUNT('Return Report Rev A'!H19:H21)</f>
        <v>3</v>
      </c>
      <c r="BH5" s="98"/>
      <c r="BI5" s="131" t="e">
        <f t="shared" si="8"/>
        <v>#DIV/0!</v>
      </c>
      <c r="BJ5" s="131"/>
      <c r="BK5" s="132" t="e">
        <f>SUM(BG3:BG5)/SUM(C3:C5)</f>
        <v>#DIV/0!</v>
      </c>
      <c r="BL5" s="98">
        <f>SUM('Return Report Rev A'!H19:H21)</f>
        <v>9</v>
      </c>
      <c r="BM5" s="27"/>
      <c r="BN5" s="131" t="e">
        <f t="shared" si="9"/>
        <v>#DIV/0!</v>
      </c>
      <c r="BO5" s="131"/>
      <c r="BP5" s="131" t="e">
        <f>SUM(BL3:BL5)/SUM(F3:F5)</f>
        <v>#DIV/0!</v>
      </c>
    </row>
    <row r="6" spans="2:68" outlineLevel="1" x14ac:dyDescent="0.25">
      <c r="B6" s="96">
        <v>41000</v>
      </c>
      <c r="C6" s="97">
        <f>COUNTIFS('Delivery Report'!$E$4:$E$83253,"&gt;=0",'Delivery Report'!$F$4:$F$83253,"&gt;="&amp;B6,'Delivery Report'!$F$4:$F$83253,"&lt;"&amp;B7)</f>
        <v>0</v>
      </c>
      <c r="D6" s="97">
        <f>C6-SUMIFS('Delivery Report'!$H$4:$H$83253,'Delivery Report'!$F$4:$F$83253,"&gt;="&amp;B6,'Delivery Report'!$F$4:$F$83253,"&lt;"&amp;B7)</f>
        <v>0</v>
      </c>
      <c r="E6" s="36"/>
      <c r="F6" s="97">
        <f>SUMIFS('Delivery Report'!$E$4:$E$83253,'Delivery Report'!$F$4:$F$83253,"&gt;="&amp;B6,'Delivery Report'!$F$4:$F$83253,"&lt;"&amp;B7)</f>
        <v>0</v>
      </c>
      <c r="G6" s="97">
        <f>SUMIFS('Delivery Report'!$E$4:$E$83253,'Delivery Report'!$F$4:$F$83253,"&gt;="&amp;B6,'Delivery Report'!$F$4:$F$83253,"&lt;"&amp;B7,'Delivery Report'!$H$4:$H$83253,"=1")</f>
        <v>0</v>
      </c>
      <c r="H6" s="36"/>
      <c r="I6" s="36"/>
      <c r="J6" s="131" t="e">
        <f t="shared" ref="J6:J11" si="14">1-D6/C6</f>
        <v>#DIV/0!</v>
      </c>
      <c r="K6" s="131"/>
      <c r="L6" s="131" t="e">
        <f t="shared" ref="L6:L11" si="15">G6/F6</f>
        <v>#DIV/0!</v>
      </c>
      <c r="M6" s="131"/>
      <c r="N6" s="98">
        <f>COUNT('Return Report Rev A'!H20:H22)</f>
        <v>3</v>
      </c>
      <c r="O6" s="27"/>
      <c r="P6" s="131" t="e">
        <f t="shared" ref="P6:P11" si="16">N6/C6</f>
        <v>#DIV/0!</v>
      </c>
      <c r="Q6" s="131"/>
      <c r="R6" s="98">
        <f>SUM('Return Report Rev A'!H20:H22)</f>
        <v>27</v>
      </c>
      <c r="S6" s="27"/>
      <c r="T6" s="131" t="e">
        <f t="shared" ref="T6:T11" si="17">R6/F6</f>
        <v>#DIV/0!</v>
      </c>
      <c r="U6" s="131"/>
      <c r="V6" s="132" t="e">
        <f t="shared" ref="V6:V11" si="18">1-SUM(D4:D6)/SUM(C4:C6)</f>
        <v>#DIV/0!</v>
      </c>
      <c r="W6" s="132" t="e">
        <f t="shared" si="11"/>
        <v>#DIV/0!</v>
      </c>
      <c r="X6" s="132" t="e">
        <f t="shared" si="12"/>
        <v>#DIV/0!</v>
      </c>
      <c r="Y6" s="132" t="e">
        <f t="shared" si="13"/>
        <v>#DIV/0!</v>
      </c>
      <c r="Z6" s="132"/>
      <c r="AA6" s="4" t="s">
        <v>2340</v>
      </c>
      <c r="AB6" s="40">
        <v>0.95</v>
      </c>
      <c r="AC6" s="41">
        <v>0.03</v>
      </c>
      <c r="AD6" s="59"/>
      <c r="AE6" s="103"/>
      <c r="AF6" s="103"/>
      <c r="AG6" s="103"/>
      <c r="AH6" s="50"/>
      <c r="AI6" s="50"/>
      <c r="AJ6" s="64" t="e">
        <f t="shared" si="5"/>
        <v>#DIV/0!</v>
      </c>
      <c r="AK6" s="64" t="e">
        <f t="shared" si="6"/>
        <v>#DIV/0!</v>
      </c>
      <c r="AL6" s="64" t="e">
        <f t="shared" si="7"/>
        <v>#DIV/0!</v>
      </c>
      <c r="AM6" s="52"/>
      <c r="AW6" s="93"/>
      <c r="AX6" s="93"/>
      <c r="AY6" s="93"/>
      <c r="BC6" s="210">
        <f t="shared" si="3"/>
        <v>41000</v>
      </c>
      <c r="BD6" s="97"/>
      <c r="BE6" s="211"/>
      <c r="BG6" s="98">
        <f>COUNT('Return Report Rev A'!H20:H22)</f>
        <v>3</v>
      </c>
      <c r="BH6" s="98"/>
      <c r="BI6" s="131" t="e">
        <f t="shared" si="8"/>
        <v>#DIV/0!</v>
      </c>
      <c r="BJ6" s="131"/>
      <c r="BK6" s="132" t="e">
        <f>SUM(BG4:BG6)/SUM(C4:C6)</f>
        <v>#DIV/0!</v>
      </c>
      <c r="BL6" s="98">
        <f>SUM('Return Report Rev A'!H20:H22)</f>
        <v>27</v>
      </c>
      <c r="BM6" s="27"/>
      <c r="BN6" s="131" t="e">
        <f t="shared" si="9"/>
        <v>#DIV/0!</v>
      </c>
      <c r="BO6" s="131"/>
      <c r="BP6" s="131" t="e">
        <f t="shared" ref="BP6:BP69" si="19">SUM(BL4:BL6)/SUM(F4:F6)</f>
        <v>#DIV/0!</v>
      </c>
    </row>
    <row r="7" spans="2:68" outlineLevel="1" x14ac:dyDescent="0.25">
      <c r="B7" s="96">
        <v>41030</v>
      </c>
      <c r="C7" s="97">
        <f>COUNTIFS('Delivery Report'!$E$4:$E$83253,"&gt;=0",'Delivery Report'!$F$4:$F$83253,"&gt;="&amp;B7,'Delivery Report'!$F$4:$F$83253,"&lt;"&amp;B8)</f>
        <v>0</v>
      </c>
      <c r="D7" s="97">
        <f>C7-SUMIFS('Delivery Report'!$H$4:$H$83253,'Delivery Report'!$F$4:$F$83253,"&gt;="&amp;B7,'Delivery Report'!$F$4:$F$83253,"&lt;"&amp;B8)</f>
        <v>0</v>
      </c>
      <c r="E7" s="36"/>
      <c r="F7" s="97">
        <f>SUMIFS('Delivery Report'!$E$4:$E$83253,'Delivery Report'!$F$4:$F$83253,"&gt;="&amp;B7,'Delivery Report'!$F$4:$F$83253,"&lt;"&amp;B8)</f>
        <v>0</v>
      </c>
      <c r="G7" s="97">
        <f>SUMIFS('Delivery Report'!$E$4:$E$83253,'Delivery Report'!$F$4:$F$83253,"&gt;="&amp;B7,'Delivery Report'!$F$4:$F$83253,"&lt;"&amp;B8,'Delivery Report'!$H$4:$H$83253,"=1")</f>
        <v>0</v>
      </c>
      <c r="H7" s="36"/>
      <c r="I7" s="36"/>
      <c r="J7" s="131" t="e">
        <f t="shared" si="14"/>
        <v>#DIV/0!</v>
      </c>
      <c r="K7" s="131"/>
      <c r="L7" s="131" t="e">
        <f t="shared" si="15"/>
        <v>#DIV/0!</v>
      </c>
      <c r="M7" s="131"/>
      <c r="N7" s="98">
        <f>COUNT('Return Report Rev A'!H21:H23)</f>
        <v>3</v>
      </c>
      <c r="O7" s="27"/>
      <c r="P7" s="131" t="e">
        <f t="shared" si="16"/>
        <v>#DIV/0!</v>
      </c>
      <c r="Q7" s="131"/>
      <c r="R7" s="98">
        <f>SUM('Return Report Rev A'!H21:H23)</f>
        <v>35</v>
      </c>
      <c r="S7" s="27"/>
      <c r="T7" s="131" t="e">
        <f t="shared" si="17"/>
        <v>#DIV/0!</v>
      </c>
      <c r="U7" s="131"/>
      <c r="V7" s="132" t="e">
        <f t="shared" si="18"/>
        <v>#DIV/0!</v>
      </c>
      <c r="W7" s="132" t="e">
        <f t="shared" si="11"/>
        <v>#DIV/0!</v>
      </c>
      <c r="X7" s="132" t="e">
        <f t="shared" si="12"/>
        <v>#DIV/0!</v>
      </c>
      <c r="Y7" s="132" t="e">
        <f t="shared" si="13"/>
        <v>#DIV/0!</v>
      </c>
      <c r="Z7" s="132"/>
      <c r="AA7" s="4" t="s">
        <v>1395</v>
      </c>
      <c r="AB7" s="40">
        <v>0.95</v>
      </c>
      <c r="AC7" s="41">
        <v>0.03</v>
      </c>
      <c r="AD7" s="59"/>
      <c r="AE7" s="103"/>
      <c r="AF7" s="103"/>
      <c r="AG7" s="103"/>
      <c r="AH7" s="51"/>
      <c r="AI7" s="51"/>
      <c r="AJ7" s="64" t="e">
        <f t="shared" si="5"/>
        <v>#DIV/0!</v>
      </c>
      <c r="AK7" s="64" t="e">
        <f t="shared" si="6"/>
        <v>#DIV/0!</v>
      </c>
      <c r="AL7" s="64" t="e">
        <f t="shared" si="7"/>
        <v>#DIV/0!</v>
      </c>
      <c r="AM7" s="52"/>
      <c r="AW7" s="93"/>
      <c r="AX7" s="93"/>
      <c r="AY7" s="93"/>
      <c r="BC7" s="210">
        <f t="shared" si="3"/>
        <v>41030</v>
      </c>
      <c r="BD7" s="97"/>
      <c r="BE7" s="211"/>
      <c r="BG7" s="98">
        <f>COUNT('Return Report Rev A'!H21:H23)</f>
        <v>3</v>
      </c>
      <c r="BH7" s="98"/>
      <c r="BI7" s="131" t="e">
        <f t="shared" si="8"/>
        <v>#DIV/0!</v>
      </c>
      <c r="BJ7" s="131"/>
      <c r="BK7" s="132" t="e">
        <f t="shared" ref="BK7:BK69" si="20">SUM(BG5:BG7)/SUM(C5:C7)</f>
        <v>#DIV/0!</v>
      </c>
      <c r="BL7" s="98">
        <f>SUM('Return Report Rev A'!H21:H23)</f>
        <v>35</v>
      </c>
      <c r="BM7" s="27"/>
      <c r="BN7" s="131" t="e">
        <f t="shared" si="9"/>
        <v>#DIV/0!</v>
      </c>
      <c r="BO7" s="131"/>
      <c r="BP7" s="131" t="e">
        <f t="shared" si="19"/>
        <v>#DIV/0!</v>
      </c>
    </row>
    <row r="8" spans="2:68" outlineLevel="1" x14ac:dyDescent="0.25">
      <c r="B8" s="96">
        <v>41061</v>
      </c>
      <c r="C8" s="97">
        <f>COUNTIFS('Delivery Report'!$E$4:$E$83253,"&gt;=0",'Delivery Report'!$F$4:$F$83253,"&gt;="&amp;B8,'Delivery Report'!$F$4:$F$83253,"&lt;"&amp;B9)</f>
        <v>0</v>
      </c>
      <c r="D8" s="97">
        <f>C8-SUMIFS('Delivery Report'!$H$4:$H$83253,'Delivery Report'!$F$4:$F$83253,"&gt;="&amp;B8,'Delivery Report'!$F$4:$F$83253,"&lt;"&amp;B9)</f>
        <v>0</v>
      </c>
      <c r="E8" s="36"/>
      <c r="F8" s="97">
        <f>SUMIFS('Delivery Report'!$E$4:$E$83253,'Delivery Report'!$F$4:$F$83253,"&gt;="&amp;B8,'Delivery Report'!$F$4:$F$83253,"&lt;"&amp;B9)</f>
        <v>0</v>
      </c>
      <c r="G8" s="97">
        <f>SUMIFS('Delivery Report'!$E$4:$E$83253,'Delivery Report'!$F$4:$F$83253,"&gt;="&amp;B8,'Delivery Report'!$F$4:$F$83253,"&lt;"&amp;B9,'Delivery Report'!$H$4:$H$83253,"=1")</f>
        <v>0</v>
      </c>
      <c r="H8" s="36"/>
      <c r="I8" s="36"/>
      <c r="J8" s="131" t="e">
        <f t="shared" si="14"/>
        <v>#DIV/0!</v>
      </c>
      <c r="K8" s="131"/>
      <c r="L8" s="131" t="e">
        <f t="shared" si="15"/>
        <v>#DIV/0!</v>
      </c>
      <c r="M8" s="131"/>
      <c r="N8" s="98">
        <f>COUNT('Return Report Rev A'!H22:H24)</f>
        <v>3</v>
      </c>
      <c r="O8" s="27"/>
      <c r="P8" s="131" t="e">
        <f t="shared" si="16"/>
        <v>#DIV/0!</v>
      </c>
      <c r="Q8" s="131"/>
      <c r="R8" s="98">
        <f>SUM('Return Report Rev A'!H22:H24)</f>
        <v>35</v>
      </c>
      <c r="S8" s="27"/>
      <c r="T8" s="131" t="e">
        <f t="shared" si="17"/>
        <v>#DIV/0!</v>
      </c>
      <c r="U8" s="131"/>
      <c r="V8" s="132" t="e">
        <f t="shared" si="18"/>
        <v>#DIV/0!</v>
      </c>
      <c r="W8" s="132" t="e">
        <f t="shared" si="11"/>
        <v>#DIV/0!</v>
      </c>
      <c r="X8" s="132" t="e">
        <f t="shared" si="12"/>
        <v>#DIV/0!</v>
      </c>
      <c r="Y8" s="132" t="e">
        <f t="shared" si="13"/>
        <v>#DIV/0!</v>
      </c>
      <c r="Z8" s="132"/>
      <c r="AA8" s="4" t="s">
        <v>2341</v>
      </c>
      <c r="AB8" s="40">
        <v>0.95</v>
      </c>
      <c r="AC8" s="41">
        <v>0.03</v>
      </c>
      <c r="AD8" s="59"/>
      <c r="AE8" s="103"/>
      <c r="AF8" s="103"/>
      <c r="AG8" s="103"/>
      <c r="AH8" s="50"/>
      <c r="AI8" s="50"/>
      <c r="AJ8" s="64" t="e">
        <f t="shared" si="5"/>
        <v>#DIV/0!</v>
      </c>
      <c r="AK8" s="64" t="e">
        <f t="shared" si="6"/>
        <v>#DIV/0!</v>
      </c>
      <c r="AL8" s="64" t="e">
        <f t="shared" si="7"/>
        <v>#DIV/0!</v>
      </c>
      <c r="AM8" s="52"/>
      <c r="AW8" s="93"/>
      <c r="AX8" s="93"/>
      <c r="AY8" s="93"/>
      <c r="BC8" s="210">
        <f t="shared" si="3"/>
        <v>41061</v>
      </c>
      <c r="BD8" s="97"/>
      <c r="BE8" s="211"/>
      <c r="BG8" s="98">
        <f>COUNT('Return Report Rev A'!H22:H24)</f>
        <v>3</v>
      </c>
      <c r="BH8" s="98"/>
      <c r="BI8" s="131" t="e">
        <f t="shared" si="8"/>
        <v>#DIV/0!</v>
      </c>
      <c r="BJ8" s="131"/>
      <c r="BK8" s="132" t="e">
        <f t="shared" si="20"/>
        <v>#DIV/0!</v>
      </c>
      <c r="BL8" s="98">
        <f>SUM('Return Report Rev A'!H22:H24)</f>
        <v>35</v>
      </c>
      <c r="BM8" s="27"/>
      <c r="BN8" s="131" t="e">
        <f t="shared" si="9"/>
        <v>#DIV/0!</v>
      </c>
      <c r="BO8" s="131"/>
      <c r="BP8" s="131" t="e">
        <f t="shared" si="19"/>
        <v>#DIV/0!</v>
      </c>
    </row>
    <row r="9" spans="2:68" outlineLevel="1" x14ac:dyDescent="0.25">
      <c r="B9" s="96">
        <v>41091</v>
      </c>
      <c r="C9" s="97">
        <f>COUNTIFS('Delivery Report'!$E$4:$E$83253,"&gt;=0",'Delivery Report'!$F$4:$F$83253,"&gt;="&amp;B9,'Delivery Report'!$F$4:$F$83253,"&lt;"&amp;B10)</f>
        <v>0</v>
      </c>
      <c r="D9" s="97">
        <f>C9-SUMIFS('Delivery Report'!$H$4:$H$83253,'Delivery Report'!$F$4:$F$83253,"&gt;="&amp;B9,'Delivery Report'!$F$4:$F$83253,"&lt;"&amp;B10)</f>
        <v>0</v>
      </c>
      <c r="E9" s="36"/>
      <c r="F9" s="97">
        <f>SUMIFS('Delivery Report'!$E$4:$E$83253,'Delivery Report'!$F$4:$F$83253,"&gt;="&amp;B9,'Delivery Report'!$F$4:$F$83253,"&lt;"&amp;B10)</f>
        <v>0</v>
      </c>
      <c r="G9" s="97">
        <f>SUMIFS('Delivery Report'!$E$4:$E$83253,'Delivery Report'!$F$4:$F$83253,"&gt;="&amp;B9,'Delivery Report'!$F$4:$F$83253,"&lt;"&amp;B10,'Delivery Report'!$H$4:$H$83253,"=1")</f>
        <v>0</v>
      </c>
      <c r="H9" s="36"/>
      <c r="I9" s="36"/>
      <c r="J9" s="131" t="e">
        <f t="shared" si="14"/>
        <v>#DIV/0!</v>
      </c>
      <c r="K9" s="131"/>
      <c r="L9" s="131" t="e">
        <f t="shared" si="15"/>
        <v>#DIV/0!</v>
      </c>
      <c r="M9" s="131"/>
      <c r="N9" s="98">
        <f>COUNT('Return Report Rev A'!H23:H25)</f>
        <v>3</v>
      </c>
      <c r="O9" s="27"/>
      <c r="P9" s="131" t="e">
        <f t="shared" si="16"/>
        <v>#DIV/0!</v>
      </c>
      <c r="Q9" s="131"/>
      <c r="R9" s="98">
        <f>SUM('Return Report Rev A'!H23:H25)</f>
        <v>27</v>
      </c>
      <c r="S9" s="27"/>
      <c r="T9" s="131" t="e">
        <f t="shared" si="17"/>
        <v>#DIV/0!</v>
      </c>
      <c r="U9" s="131"/>
      <c r="V9" s="132" t="e">
        <f t="shared" si="18"/>
        <v>#DIV/0!</v>
      </c>
      <c r="W9" s="132" t="e">
        <f t="shared" si="11"/>
        <v>#DIV/0!</v>
      </c>
      <c r="X9" s="132" t="e">
        <f t="shared" si="12"/>
        <v>#DIV/0!</v>
      </c>
      <c r="Y9" s="132" t="e">
        <f t="shared" si="13"/>
        <v>#DIV/0!</v>
      </c>
      <c r="Z9" s="132"/>
      <c r="AA9" s="4" t="s">
        <v>2342</v>
      </c>
      <c r="AB9" s="40">
        <v>0.95</v>
      </c>
      <c r="AC9" s="41">
        <v>0.03</v>
      </c>
      <c r="AD9" s="59"/>
      <c r="AE9" s="103"/>
      <c r="AF9" s="103"/>
      <c r="AG9" s="103"/>
      <c r="AH9" s="50"/>
      <c r="AI9" s="50"/>
      <c r="AJ9" s="64" t="e">
        <f t="shared" si="5"/>
        <v>#DIV/0!</v>
      </c>
      <c r="AK9" s="64" t="e">
        <f t="shared" si="6"/>
        <v>#DIV/0!</v>
      </c>
      <c r="AL9" s="64" t="e">
        <f t="shared" si="7"/>
        <v>#DIV/0!</v>
      </c>
      <c r="AM9" s="52"/>
      <c r="AW9" s="93"/>
      <c r="AX9" s="93"/>
      <c r="AY9" s="93"/>
      <c r="BC9" s="210">
        <f t="shared" si="3"/>
        <v>41091</v>
      </c>
      <c r="BD9" s="97"/>
      <c r="BE9" s="211"/>
      <c r="BG9" s="98">
        <f>COUNT('Return Report Rev A'!H23:H25)</f>
        <v>3</v>
      </c>
      <c r="BH9" s="98"/>
      <c r="BI9" s="131" t="e">
        <f t="shared" si="8"/>
        <v>#DIV/0!</v>
      </c>
      <c r="BJ9" s="131"/>
      <c r="BK9" s="132" t="e">
        <f t="shared" si="20"/>
        <v>#DIV/0!</v>
      </c>
      <c r="BL9" s="98">
        <f>SUM('Return Report Rev A'!H23:H25)</f>
        <v>27</v>
      </c>
      <c r="BM9" s="27"/>
      <c r="BN9" s="131" t="e">
        <f t="shared" si="9"/>
        <v>#DIV/0!</v>
      </c>
      <c r="BO9" s="131"/>
      <c r="BP9" s="131" t="e">
        <f t="shared" si="19"/>
        <v>#DIV/0!</v>
      </c>
    </row>
    <row r="10" spans="2:68" outlineLevel="1" x14ac:dyDescent="0.25">
      <c r="B10" s="96">
        <v>41122</v>
      </c>
      <c r="C10" s="97">
        <f>COUNTIFS('Delivery Report'!$E$4:$E$83253,"&gt;=0",'Delivery Report'!$F$4:$F$83253,"&gt;="&amp;B10,'Delivery Report'!$F$4:$F$83253,"&lt;"&amp;B11)</f>
        <v>0</v>
      </c>
      <c r="D10" s="97">
        <f>C10-SUMIFS('Delivery Report'!$H$4:$H$83253,'Delivery Report'!$F$4:$F$83253,"&gt;="&amp;B10,'Delivery Report'!$F$4:$F$83253,"&lt;"&amp;B11)</f>
        <v>0</v>
      </c>
      <c r="E10" s="36"/>
      <c r="F10" s="97">
        <f>SUMIFS('Delivery Report'!$E$4:$E$83253,'Delivery Report'!$F$4:$F$83253,"&gt;="&amp;B10,'Delivery Report'!$F$4:$F$83253,"&lt;"&amp;B11)</f>
        <v>0</v>
      </c>
      <c r="G10" s="97">
        <f>SUMIFS('Delivery Report'!$E$4:$E$83253,'Delivery Report'!$F$4:$F$83253,"&gt;="&amp;B10,'Delivery Report'!$F$4:$F$83253,"&lt;"&amp;B11,'Delivery Report'!$H$4:$H$83253,"=1")</f>
        <v>0</v>
      </c>
      <c r="H10" s="36"/>
      <c r="I10" s="36"/>
      <c r="J10" s="131" t="e">
        <f t="shared" si="14"/>
        <v>#DIV/0!</v>
      </c>
      <c r="K10" s="131"/>
      <c r="L10" s="131" t="e">
        <f t="shared" si="15"/>
        <v>#DIV/0!</v>
      </c>
      <c r="M10" s="131"/>
      <c r="N10" s="98">
        <f>COUNT('Return Report Rev A'!H24:H26)</f>
        <v>3</v>
      </c>
      <c r="O10" s="27"/>
      <c r="P10" s="131" t="e">
        <f t="shared" si="16"/>
        <v>#DIV/0!</v>
      </c>
      <c r="Q10" s="131"/>
      <c r="R10" s="98">
        <f>SUM('Return Report Rev A'!H24:H26)</f>
        <v>53</v>
      </c>
      <c r="S10" s="27"/>
      <c r="T10" s="131" t="e">
        <f t="shared" si="17"/>
        <v>#DIV/0!</v>
      </c>
      <c r="U10" s="131"/>
      <c r="V10" s="132" t="e">
        <f t="shared" si="18"/>
        <v>#DIV/0!</v>
      </c>
      <c r="W10" s="132" t="e">
        <f t="shared" si="11"/>
        <v>#DIV/0!</v>
      </c>
      <c r="X10" s="132" t="e">
        <f t="shared" si="12"/>
        <v>#DIV/0!</v>
      </c>
      <c r="Y10" s="132" t="e">
        <f t="shared" si="13"/>
        <v>#DIV/0!</v>
      </c>
      <c r="Z10" s="132"/>
      <c r="AA10" s="4" t="s">
        <v>1403</v>
      </c>
      <c r="AB10" s="40">
        <v>0.95</v>
      </c>
      <c r="AC10" s="41">
        <v>0.03</v>
      </c>
      <c r="AD10" s="59"/>
      <c r="AE10" s="103"/>
      <c r="AF10" s="103"/>
      <c r="AG10" s="103"/>
      <c r="AH10" s="50"/>
      <c r="AI10" s="50"/>
      <c r="AJ10" s="64" t="e">
        <f t="shared" si="5"/>
        <v>#DIV/0!</v>
      </c>
      <c r="AK10" s="64" t="e">
        <f t="shared" si="6"/>
        <v>#DIV/0!</v>
      </c>
      <c r="AL10" s="64" t="e">
        <f t="shared" si="7"/>
        <v>#DIV/0!</v>
      </c>
      <c r="AM10" s="52"/>
      <c r="AP10" s="93"/>
      <c r="AQ10" s="93"/>
      <c r="AW10" s="93"/>
      <c r="AX10" s="93"/>
      <c r="BC10" s="210">
        <f t="shared" si="3"/>
        <v>41122</v>
      </c>
      <c r="BD10" s="97"/>
      <c r="BE10" s="211"/>
      <c r="BG10" s="98">
        <f>COUNT('Return Report Rev A'!H24:H26)</f>
        <v>3</v>
      </c>
      <c r="BH10" s="98"/>
      <c r="BI10" s="131" t="e">
        <f t="shared" si="8"/>
        <v>#DIV/0!</v>
      </c>
      <c r="BJ10" s="131"/>
      <c r="BK10" s="132" t="e">
        <f t="shared" si="20"/>
        <v>#DIV/0!</v>
      </c>
      <c r="BL10" s="98">
        <f>SUM('Return Report Rev A'!H24:H26)</f>
        <v>53</v>
      </c>
      <c r="BM10" s="27"/>
      <c r="BN10" s="131" t="e">
        <f t="shared" si="9"/>
        <v>#DIV/0!</v>
      </c>
      <c r="BO10" s="131"/>
      <c r="BP10" s="131" t="e">
        <f t="shared" si="19"/>
        <v>#DIV/0!</v>
      </c>
    </row>
    <row r="11" spans="2:68" outlineLevel="1" x14ac:dyDescent="0.25">
      <c r="B11" s="96">
        <v>41153</v>
      </c>
      <c r="C11" s="97">
        <f>COUNTIFS('Delivery Report'!$E$4:$E$83253,"&gt;=0",'Delivery Report'!$F$4:$F$83253,"&gt;="&amp;B11,'Delivery Report'!$F$4:$F$83253,"&lt;"&amp;B12)</f>
        <v>0</v>
      </c>
      <c r="D11" s="97">
        <f>C11-SUMIFS('Delivery Report'!$H$4:$H$83253,'Delivery Report'!$F$4:$F$83253,"&gt;="&amp;B11,'Delivery Report'!$F$4:$F$83253,"&lt;"&amp;B12)</f>
        <v>0</v>
      </c>
      <c r="E11" s="36"/>
      <c r="F11" s="97">
        <f>SUMIFS('Delivery Report'!$E$4:$E$83253,'Delivery Report'!$F$4:$F$83253,"&gt;="&amp;B11,'Delivery Report'!$F$4:$F$83253,"&lt;"&amp;B12)</f>
        <v>0</v>
      </c>
      <c r="G11" s="97">
        <f>SUMIFS('Delivery Report'!$E$4:$E$83253,'Delivery Report'!$F$4:$F$83253,"&gt;="&amp;B11,'Delivery Report'!$F$4:$F$83253,"&lt;"&amp;B12,'Delivery Report'!$H$4:$H$83253,"=1")</f>
        <v>0</v>
      </c>
      <c r="H11" s="36"/>
      <c r="I11" s="36"/>
      <c r="J11" s="131" t="e">
        <f t="shared" si="14"/>
        <v>#DIV/0!</v>
      </c>
      <c r="K11" s="131"/>
      <c r="L11" s="131" t="e">
        <f t="shared" si="15"/>
        <v>#DIV/0!</v>
      </c>
      <c r="M11" s="131"/>
      <c r="N11" s="98">
        <f>COUNTIFS('Return Report Rev B'!H3:H9898,"&gt;=0",'Return Report Rev B'!Q3:Q9898,"&gt;="&amp;B11,'Return Report Rev B'!Q3:Q9898,"&lt;"&amp;B12,'Return Report Rev B'!A3:A9898,"&lt;&gt;N*")</f>
        <v>3</v>
      </c>
      <c r="O11" s="27"/>
      <c r="P11" s="131" t="e">
        <f t="shared" si="16"/>
        <v>#DIV/0!</v>
      </c>
      <c r="Q11" s="131"/>
      <c r="R11" s="98">
        <f>SUMIFS('Return Report Rev B'!H3:H9898,'Return Report Rev B'!Q3:Q9898,"&gt;="&amp;B11,'Return Report Rev B'!Q3:Q9898,"&lt;"&amp;B12,'Return Report Rev B'!A3:A9898,"&lt;&gt;N*")</f>
        <v>105</v>
      </c>
      <c r="S11" s="27"/>
      <c r="T11" s="131" t="e">
        <f t="shared" si="17"/>
        <v>#DIV/0!</v>
      </c>
      <c r="U11" s="131"/>
      <c r="V11" s="132" t="e">
        <f t="shared" si="18"/>
        <v>#DIV/0!</v>
      </c>
      <c r="W11" s="132" t="e">
        <f t="shared" si="11"/>
        <v>#DIV/0!</v>
      </c>
      <c r="X11" s="132" t="e">
        <f t="shared" si="12"/>
        <v>#DIV/0!</v>
      </c>
      <c r="Y11" s="132" t="e">
        <f t="shared" si="13"/>
        <v>#DIV/0!</v>
      </c>
      <c r="Z11" s="132"/>
      <c r="AA11" s="4" t="s">
        <v>2343</v>
      </c>
      <c r="AB11" s="40">
        <v>0.95</v>
      </c>
      <c r="AC11" s="41">
        <v>0.03</v>
      </c>
      <c r="AD11" s="59"/>
      <c r="AE11" s="103"/>
      <c r="AF11" s="103"/>
      <c r="AG11" s="103"/>
      <c r="AH11" s="50"/>
      <c r="AI11" s="50"/>
      <c r="AJ11" s="64" t="e">
        <f t="shared" si="5"/>
        <v>#DIV/0!</v>
      </c>
      <c r="AK11" s="64" t="e">
        <f t="shared" si="6"/>
        <v>#DIV/0!</v>
      </c>
      <c r="AL11" s="64" t="e">
        <f t="shared" si="7"/>
        <v>#DIV/0!</v>
      </c>
      <c r="AM11" s="52"/>
      <c r="AP11" s="93"/>
      <c r="AQ11" s="93"/>
      <c r="AW11" s="93"/>
      <c r="AX11" s="93"/>
      <c r="BC11" s="210">
        <f t="shared" si="3"/>
        <v>41153</v>
      </c>
      <c r="BD11" s="97"/>
      <c r="BE11" s="211"/>
      <c r="BG11" s="98">
        <f>COUNTIFS('Return Report Rev B'!H3:H9898,"&gt;=0",'Return Report Rev B'!Q3:Q9898,"&gt;="&amp;B11,'Return Report Rev B'!Q3:Q9898,"&lt;"&amp;B12)</f>
        <v>3</v>
      </c>
      <c r="BH11" s="27"/>
      <c r="BI11" s="131" t="e">
        <f t="shared" si="8"/>
        <v>#DIV/0!</v>
      </c>
      <c r="BJ11" s="131"/>
      <c r="BK11" s="132" t="e">
        <f t="shared" si="20"/>
        <v>#DIV/0!</v>
      </c>
      <c r="BL11" s="98">
        <f>SUMIFS('Return Report Rev B'!H3:H9898,'Return Report Rev B'!Q3:Q9898,"&gt;="&amp;B11,'Return Report Rev B'!Q3:Q9898,"&lt;"&amp;B12)</f>
        <v>105</v>
      </c>
      <c r="BM11" s="27"/>
      <c r="BN11" s="131" t="e">
        <f>BL11/F11</f>
        <v>#DIV/0!</v>
      </c>
      <c r="BO11" s="131"/>
      <c r="BP11" s="131" t="e">
        <f>SUM(BL9:BL11)/SUM(F9:F11)</f>
        <v>#DIV/0!</v>
      </c>
    </row>
    <row r="12" spans="2:68" outlineLevel="1" x14ac:dyDescent="0.25">
      <c r="B12" s="96">
        <v>41183</v>
      </c>
      <c r="C12" s="97">
        <f>COUNTIFS('Delivery Report'!$E$4:$E$83253,"&gt;=0",'Delivery Report'!$F$4:$F$83253,"&gt;="&amp;B12,'Delivery Report'!$F$4:$F$83253,"&lt;"&amp;B13)</f>
        <v>0</v>
      </c>
      <c r="D12" s="97">
        <f>C12-SUMIFS('Delivery Report'!$H$4:$H$83253,'Delivery Report'!$F$4:$F$83253,"&gt;="&amp;B12,'Delivery Report'!$F$4:$F$83253,"&lt;"&amp;B13)</f>
        <v>0</v>
      </c>
      <c r="E12" s="36"/>
      <c r="F12" s="97">
        <f>SUMIFS('Delivery Report'!$E$4:$E$83253,'Delivery Report'!$F$4:$F$83253,"&gt;="&amp;B12,'Delivery Report'!$F$4:$F$83253,"&lt;"&amp;B13)</f>
        <v>0</v>
      </c>
      <c r="G12" s="97">
        <f>SUMIFS('Delivery Report'!$E$4:$E$83253,'Delivery Report'!$F$4:$F$83253,"&gt;="&amp;B12,'Delivery Report'!$F$4:$F$83253,"&lt;"&amp;B13,'Delivery Report'!$H$4:$H$83253,"=1")</f>
        <v>0</v>
      </c>
      <c r="H12" s="36"/>
      <c r="I12" s="36"/>
      <c r="J12" s="131" t="e">
        <f t="shared" ref="J12:J48" si="21">1-D12/C12</f>
        <v>#DIV/0!</v>
      </c>
      <c r="K12" s="131"/>
      <c r="L12" s="131" t="e">
        <f t="shared" ref="L12:L48" si="22">G12/F12</f>
        <v>#DIV/0!</v>
      </c>
      <c r="M12" s="131"/>
      <c r="N12" s="98">
        <f>COUNTIFS('Return Report Rev B'!H4:H9899,"&gt;=0",'Return Report Rev B'!Q4:Q9899,"&gt;="&amp;B12,'Return Report Rev B'!Q4:Q9899,"&lt;"&amp;B13,'Return Report Rev B'!A4:A9899,"&lt;&gt;N*")</f>
        <v>2</v>
      </c>
      <c r="O12" s="27"/>
      <c r="P12" s="131" t="e">
        <f t="shared" ref="P12:P42" si="23">N12/C12</f>
        <v>#DIV/0!</v>
      </c>
      <c r="Q12" s="131"/>
      <c r="R12" s="98">
        <f>SUMIFS('Return Report Rev B'!H4:H9899,'Return Report Rev B'!Q4:Q9899,"&gt;="&amp;B12,'Return Report Rev B'!Q4:Q9899,"&lt;"&amp;B13,'Return Report Rev B'!A4:A9899,"&lt;&gt;N*")</f>
        <v>133</v>
      </c>
      <c r="S12" s="27"/>
      <c r="T12" s="131" t="e">
        <f t="shared" ref="T12:T48" si="24">R12/F12</f>
        <v>#DIV/0!</v>
      </c>
      <c r="U12" s="131"/>
      <c r="V12" s="132" t="e">
        <f t="shared" ref="V12:V48" si="25">1-SUM(D10:D12)/SUM(C10:C12)</f>
        <v>#DIV/0!</v>
      </c>
      <c r="W12" s="132" t="e">
        <f t="shared" si="11"/>
        <v>#DIV/0!</v>
      </c>
      <c r="X12" s="132" t="e">
        <f t="shared" si="12"/>
        <v>#DIV/0!</v>
      </c>
      <c r="Y12" s="132" t="e">
        <f t="shared" si="13"/>
        <v>#DIV/0!</v>
      </c>
      <c r="Z12" s="132"/>
      <c r="AA12" s="4" t="s">
        <v>1398</v>
      </c>
      <c r="AB12" s="40">
        <v>0.95</v>
      </c>
      <c r="AC12" s="41">
        <v>0.03</v>
      </c>
      <c r="AD12" s="59"/>
      <c r="AE12" s="103"/>
      <c r="AF12" s="103"/>
      <c r="AG12" s="103"/>
      <c r="AH12" s="50"/>
      <c r="AI12" s="50"/>
      <c r="AJ12" s="64" t="e">
        <f t="shared" si="5"/>
        <v>#DIV/0!</v>
      </c>
      <c r="AK12" s="64" t="e">
        <f t="shared" si="6"/>
        <v>#DIV/0!</v>
      </c>
      <c r="AL12" s="64" t="e">
        <f t="shared" si="7"/>
        <v>#DIV/0!</v>
      </c>
      <c r="AM12" s="52"/>
      <c r="AP12" s="93"/>
      <c r="AQ12" s="93"/>
      <c r="AW12" s="93"/>
      <c r="AX12" s="93"/>
      <c r="BC12" s="210">
        <f t="shared" si="3"/>
        <v>41183</v>
      </c>
      <c r="BD12" s="97"/>
      <c r="BE12" s="211"/>
      <c r="BG12" s="98">
        <f>COUNTIFS('Return Report Rev B'!H4:H9899,"&gt;=0",'Return Report Rev B'!Q4:Q9899,"&gt;="&amp;B12,'Return Report Rev B'!Q4:Q9899,"&lt;"&amp;B13)</f>
        <v>2</v>
      </c>
      <c r="BH12" s="27"/>
      <c r="BI12" s="131" t="e">
        <f t="shared" si="8"/>
        <v>#DIV/0!</v>
      </c>
      <c r="BJ12" s="131"/>
      <c r="BK12" s="132" t="e">
        <f t="shared" si="20"/>
        <v>#DIV/0!</v>
      </c>
      <c r="BL12" s="98">
        <f>SUMIFS('Return Report Rev B'!H4:H9899,'Return Report Rev B'!Q4:Q9899,"&gt;="&amp;B12,'Return Report Rev B'!Q4:Q9899,"&lt;"&amp;B13)</f>
        <v>133</v>
      </c>
      <c r="BM12" s="27"/>
      <c r="BN12" s="131" t="e">
        <f>BL12/F12</f>
        <v>#DIV/0!</v>
      </c>
      <c r="BO12" s="131"/>
      <c r="BP12" s="131" t="e">
        <f>SUM(BL10:BL12)/SUM(F10:F12)</f>
        <v>#DIV/0!</v>
      </c>
    </row>
    <row r="13" spans="2:68" outlineLevel="1" x14ac:dyDescent="0.25">
      <c r="B13" s="96">
        <v>41214</v>
      </c>
      <c r="C13" s="97">
        <f>COUNTIFS('Delivery Report'!$E$4:$E$83253,"&gt;=0",'Delivery Report'!$F$4:$F$83253,"&gt;="&amp;B13,'Delivery Report'!$F$4:$F$83253,"&lt;"&amp;B14)</f>
        <v>0</v>
      </c>
      <c r="D13" s="97">
        <f>C13-SUMIFS('Delivery Report'!$H$4:$H$83253,'Delivery Report'!$F$4:$F$83253,"&gt;="&amp;B13,'Delivery Report'!$F$4:$F$83253,"&lt;"&amp;B14)</f>
        <v>0</v>
      </c>
      <c r="E13" s="36"/>
      <c r="F13" s="97">
        <f>SUMIFS('Delivery Report'!$E$4:$E$83253,'Delivery Report'!$F$4:$F$83253,"&gt;="&amp;B13,'Delivery Report'!$F$4:$F$83253,"&lt;"&amp;B14)</f>
        <v>0</v>
      </c>
      <c r="G13" s="97">
        <f>SUMIFS('Delivery Report'!$E$4:$E$83253,'Delivery Report'!$F$4:$F$83253,"&gt;="&amp;B13,'Delivery Report'!$F$4:$F$83253,"&lt;"&amp;B14,'Delivery Report'!$H$4:$H$83253,"=1")</f>
        <v>0</v>
      </c>
      <c r="H13" s="36"/>
      <c r="I13" s="36"/>
      <c r="J13" s="131" t="e">
        <f t="shared" si="21"/>
        <v>#DIV/0!</v>
      </c>
      <c r="K13" s="131"/>
      <c r="L13" s="131" t="e">
        <f t="shared" si="22"/>
        <v>#DIV/0!</v>
      </c>
      <c r="M13" s="131"/>
      <c r="N13" s="98">
        <f>COUNTIFS('Return Report Rev B'!H5:H9900,"&gt;=0",'Return Report Rev B'!Q5:Q9900,"&gt;="&amp;B13,'Return Report Rev B'!Q5:Q9900,"&lt;"&amp;B14,'Return Report Rev B'!A5:A9900,"&lt;&gt;N*")</f>
        <v>2</v>
      </c>
      <c r="O13" s="27"/>
      <c r="P13" s="131" t="e">
        <f t="shared" si="23"/>
        <v>#DIV/0!</v>
      </c>
      <c r="Q13" s="131"/>
      <c r="R13" s="98">
        <f>SUMIFS('Return Report Rev B'!H5:H9900,'Return Report Rev B'!Q5:Q9900,"&gt;="&amp;B13,'Return Report Rev B'!Q5:Q9900,"&lt;"&amp;B14,'Return Report Rev B'!A5:A9900,"&lt;&gt;N*")</f>
        <v>385</v>
      </c>
      <c r="S13" s="27"/>
      <c r="T13" s="131" t="e">
        <f t="shared" si="24"/>
        <v>#DIV/0!</v>
      </c>
      <c r="U13" s="131"/>
      <c r="V13" s="132" t="e">
        <f t="shared" si="25"/>
        <v>#DIV/0!</v>
      </c>
      <c r="W13" s="132" t="e">
        <f t="shared" si="11"/>
        <v>#DIV/0!</v>
      </c>
      <c r="X13" s="132" t="e">
        <f t="shared" si="12"/>
        <v>#DIV/0!</v>
      </c>
      <c r="Y13" s="132" t="e">
        <f t="shared" si="13"/>
        <v>#DIV/0!</v>
      </c>
      <c r="Z13" s="132"/>
      <c r="AA13" s="4" t="s">
        <v>1401</v>
      </c>
      <c r="AB13" s="40">
        <v>0.95</v>
      </c>
      <c r="AC13" s="41">
        <v>0.03</v>
      </c>
      <c r="AD13" s="59"/>
      <c r="AE13" s="103"/>
      <c r="AF13" s="103"/>
      <c r="AG13" s="103"/>
      <c r="AH13" s="50"/>
      <c r="AI13" s="50"/>
      <c r="AJ13" s="64" t="e">
        <f t="shared" si="5"/>
        <v>#DIV/0!</v>
      </c>
      <c r="AK13" s="64" t="e">
        <f t="shared" si="6"/>
        <v>#DIV/0!</v>
      </c>
      <c r="AL13" s="64" t="e">
        <f t="shared" si="7"/>
        <v>#DIV/0!</v>
      </c>
      <c r="AM13" s="52"/>
      <c r="AP13" s="93"/>
      <c r="AQ13" s="93"/>
      <c r="AW13" s="93"/>
      <c r="AX13" s="93"/>
      <c r="BC13" s="210">
        <f t="shared" si="3"/>
        <v>41214</v>
      </c>
      <c r="BD13" s="97"/>
      <c r="BE13" s="211"/>
      <c r="BG13" s="98">
        <f>COUNTIFS('Return Report Rev B'!H5:H9900,"&gt;=0",'Return Report Rev B'!Q5:Q9900,"&gt;="&amp;B13,'Return Report Rev B'!Q5:Q9900,"&lt;"&amp;B14)</f>
        <v>2</v>
      </c>
      <c r="BH13" s="27"/>
      <c r="BI13" s="131" t="e">
        <f t="shared" si="8"/>
        <v>#DIV/0!</v>
      </c>
      <c r="BJ13" s="131"/>
      <c r="BK13" s="132" t="e">
        <f t="shared" si="20"/>
        <v>#DIV/0!</v>
      </c>
      <c r="BL13" s="98">
        <f>SUMIFS('Return Report Rev B'!H5:H9900,'Return Report Rev B'!Q5:Q9900,"&gt;="&amp;B13,'Return Report Rev B'!Q5:Q9900,"&lt;"&amp;B14)</f>
        <v>385</v>
      </c>
      <c r="BM13" s="27"/>
      <c r="BN13" s="131" t="e">
        <f t="shared" si="9"/>
        <v>#DIV/0!</v>
      </c>
      <c r="BO13" s="131"/>
      <c r="BP13" s="131" t="e">
        <f>SUM(BL11:BL13)/SUM(F11:F13)</f>
        <v>#DIV/0!</v>
      </c>
    </row>
    <row r="14" spans="2:68" outlineLevel="1" x14ac:dyDescent="0.25">
      <c r="B14" s="96">
        <v>41244</v>
      </c>
      <c r="C14" s="97">
        <f>COUNTIFS('Delivery Report'!$E$4:$E$83253,"&gt;=0",'Delivery Report'!$F$4:$F$83253,"&gt;="&amp;B14,'Delivery Report'!$F$4:$F$83253,"&lt;"&amp;B15)</f>
        <v>0</v>
      </c>
      <c r="D14" s="97">
        <f>C14-SUMIFS('Delivery Report'!$H$4:$H$83253,'Delivery Report'!$F$4:$F$83253,"&gt;="&amp;B14,'Delivery Report'!$F$4:$F$83253,"&lt;"&amp;B15)</f>
        <v>0</v>
      </c>
      <c r="E14" s="36">
        <f t="shared" ref="E14:E77" si="26">SUM(C3:C14)</f>
        <v>0</v>
      </c>
      <c r="F14" s="97">
        <f>SUMIFS('Delivery Report'!$E$4:$E$83253,'Delivery Report'!$F$4:$F$83253,"&gt;="&amp;B14,'Delivery Report'!$F$4:$F$83253,"&lt;"&amp;B15)</f>
        <v>0</v>
      </c>
      <c r="G14" s="97">
        <f>SUMIFS('Delivery Report'!$E$4:$E$83253,'Delivery Report'!$F$4:$F$83253,"&gt;="&amp;B14,'Delivery Report'!$F$4:$F$83253,"&lt;"&amp;B15,'Delivery Report'!$H$4:$H$83253,"=1")</f>
        <v>0</v>
      </c>
      <c r="H14" s="36">
        <f t="shared" ref="H14:I29" si="27">SUM(F3:F14)</f>
        <v>0</v>
      </c>
      <c r="I14" s="36">
        <f t="shared" si="27"/>
        <v>0</v>
      </c>
      <c r="J14" s="131" t="e">
        <f t="shared" si="21"/>
        <v>#DIV/0!</v>
      </c>
      <c r="K14" s="131" t="e">
        <f>1-SUM(D3:D14)/SUM(C3:C14)</f>
        <v>#DIV/0!</v>
      </c>
      <c r="L14" s="131" t="e">
        <f t="shared" si="22"/>
        <v>#DIV/0!</v>
      </c>
      <c r="M14" s="131" t="e">
        <f>SUM(G3:G14)/SUM(F3:F14)</f>
        <v>#DIV/0!</v>
      </c>
      <c r="N14" s="98">
        <f>COUNTIFS('Return Report Rev B'!H6:H9901,"&gt;=0",'Return Report Rev B'!Q6:Q9901,"&gt;="&amp;B14,'Return Report Rev B'!Q6:Q9901,"&lt;"&amp;B15,'Return Report Rev B'!A6:A9901,"&lt;&gt;N*")</f>
        <v>1</v>
      </c>
      <c r="O14" s="36">
        <f>SUM(N3:N14)</f>
        <v>31</v>
      </c>
      <c r="P14" s="131" t="e">
        <f t="shared" si="23"/>
        <v>#DIV/0!</v>
      </c>
      <c r="Q14" s="131" t="e">
        <f t="shared" ref="Q14:Q42" si="28">O14/E14</f>
        <v>#DIV/0!</v>
      </c>
      <c r="R14" s="98">
        <f>SUMIFS('Return Report Rev B'!H6:H9901,'Return Report Rev B'!Q6:Q9901,"&gt;="&amp;B14,'Return Report Rev B'!Q6:Q9901,"&lt;"&amp;B15,'Return Report Rev B'!A6:A9901,"&lt;&gt;N*")</f>
        <v>135</v>
      </c>
      <c r="S14" s="36">
        <f>SUM(R3:R14)</f>
        <v>981</v>
      </c>
      <c r="T14" s="131" t="e">
        <f t="shared" si="24"/>
        <v>#DIV/0!</v>
      </c>
      <c r="U14" s="131" t="e">
        <f t="shared" ref="U14:U48" si="29">S14/H14</f>
        <v>#DIV/0!</v>
      </c>
      <c r="V14" s="132" t="e">
        <f t="shared" si="25"/>
        <v>#DIV/0!</v>
      </c>
      <c r="W14" s="132" t="e">
        <f t="shared" si="11"/>
        <v>#DIV/0!</v>
      </c>
      <c r="X14" s="132" t="e">
        <f t="shared" si="12"/>
        <v>#DIV/0!</v>
      </c>
      <c r="Y14" s="132" t="e">
        <f t="shared" si="13"/>
        <v>#DIV/0!</v>
      </c>
      <c r="Z14" s="132"/>
      <c r="AA14" s="4" t="s">
        <v>1402</v>
      </c>
      <c r="AB14" s="40">
        <v>0.95</v>
      </c>
      <c r="AC14" s="41">
        <v>0.03</v>
      </c>
      <c r="AD14" s="59"/>
      <c r="AE14" s="103"/>
      <c r="AF14" s="103"/>
      <c r="AG14" s="103"/>
      <c r="AJ14" s="64" t="e">
        <f t="shared" si="5"/>
        <v>#DIV/0!</v>
      </c>
      <c r="AK14" s="64" t="e">
        <f t="shared" si="6"/>
        <v>#DIV/0!</v>
      </c>
      <c r="AL14" s="64" t="e">
        <f t="shared" si="7"/>
        <v>#DIV/0!</v>
      </c>
      <c r="AM14" s="52"/>
      <c r="AO14" s="93"/>
      <c r="AP14" s="93"/>
      <c r="AQ14" s="93"/>
      <c r="AR14" s="95"/>
      <c r="AW14" s="93"/>
      <c r="AX14" s="93"/>
      <c r="BC14" s="210">
        <f t="shared" si="3"/>
        <v>41244</v>
      </c>
      <c r="BD14" s="97"/>
      <c r="BE14" s="211"/>
      <c r="BG14" s="98">
        <f>COUNTIFS('Return Report Rev B'!H6:H9901,"&gt;=0",'Return Report Rev B'!Q6:Q9901,"&gt;="&amp;B14,'Return Report Rev B'!Q6:Q9901,"&lt;"&amp;B15)</f>
        <v>1</v>
      </c>
      <c r="BH14" s="36">
        <f>SUM(BG3:BG14)</f>
        <v>31</v>
      </c>
      <c r="BI14" s="131" t="e">
        <f t="shared" si="8"/>
        <v>#DIV/0!</v>
      </c>
      <c r="BJ14" s="131" t="e">
        <f>O14/E14</f>
        <v>#DIV/0!</v>
      </c>
      <c r="BK14" s="132" t="e">
        <f t="shared" si="20"/>
        <v>#DIV/0!</v>
      </c>
      <c r="BL14" s="98">
        <f>SUMIFS('Return Report Rev B'!H6:H9901,'Return Report Rev B'!Q6:Q9901,"&gt;="&amp;B14,'Return Report Rev B'!Q6:Q9901,"&lt;"&amp;B15)</f>
        <v>135</v>
      </c>
      <c r="BM14" s="36">
        <f>SUM(BL3:BL14)</f>
        <v>981</v>
      </c>
      <c r="BN14" s="131" t="e">
        <f t="shared" si="9"/>
        <v>#DIV/0!</v>
      </c>
      <c r="BO14" s="131" t="e">
        <f>BM14/H14</f>
        <v>#DIV/0!</v>
      </c>
      <c r="BP14" s="131" t="e">
        <f>SUM(BL12:BL14)/SUM(F12:F14)</f>
        <v>#DIV/0!</v>
      </c>
    </row>
    <row r="15" spans="2:68" outlineLevel="1" x14ac:dyDescent="0.25">
      <c r="B15" s="96">
        <v>41275</v>
      </c>
      <c r="C15" s="97">
        <f>COUNTIFS('Delivery Report'!$E$4:$E$83253,"&gt;=0",'Delivery Report'!$F$4:$F$83253,"&gt;="&amp;B15,'Delivery Report'!$F$4:$F$83253,"&lt;"&amp;B16)</f>
        <v>0</v>
      </c>
      <c r="D15" s="97">
        <f>C15-SUMIFS('Delivery Report'!$H$4:$H$83253,'Delivery Report'!$F$4:$F$83253,"&gt;="&amp;B15,'Delivery Report'!$F$4:$F$83253,"&lt;"&amp;B16)</f>
        <v>0</v>
      </c>
      <c r="E15" s="36">
        <f t="shared" si="26"/>
        <v>0</v>
      </c>
      <c r="F15" s="97">
        <f>SUMIFS('Delivery Report'!$E$4:$E$83253,'Delivery Report'!$F$4:$F$83253,"&gt;="&amp;B15,'Delivery Report'!$F$4:$F$83253,"&lt;"&amp;B16)</f>
        <v>0</v>
      </c>
      <c r="G15" s="97">
        <f>SUMIFS('Delivery Report'!$E$4:$E$83253,'Delivery Report'!$F$4:$F$83253,"&gt;="&amp;B15,'Delivery Report'!$F$4:$F$83253,"&lt;"&amp;B16,'Delivery Report'!$H$4:$H$83253,"=1")</f>
        <v>0</v>
      </c>
      <c r="H15" s="36">
        <f t="shared" si="27"/>
        <v>0</v>
      </c>
      <c r="I15" s="36">
        <f t="shared" si="27"/>
        <v>0</v>
      </c>
      <c r="J15" s="131" t="e">
        <f t="shared" si="21"/>
        <v>#DIV/0!</v>
      </c>
      <c r="K15" s="131" t="e">
        <f t="shared" ref="K15:K78" si="30">1-SUM(D4:D15)/SUM(C4:C15)</f>
        <v>#DIV/0!</v>
      </c>
      <c r="L15" s="131" t="e">
        <f t="shared" si="22"/>
        <v>#DIV/0!</v>
      </c>
      <c r="M15" s="131" t="e">
        <f t="shared" ref="M15:M78" si="31">SUM(G4:G15)/SUM(F4:F15)</f>
        <v>#DIV/0!</v>
      </c>
      <c r="N15" s="98">
        <f>COUNTIFS('Return Report Rev B'!H7:H9902,"&gt;=0",'Return Report Rev B'!Q7:Q9902,"&gt;="&amp;B15,'Return Report Rev B'!Q7:Q9902,"&lt;"&amp;B16,'Return Report Rev B'!A7:A9902,"&lt;&gt;N*")</f>
        <v>2</v>
      </c>
      <c r="O15" s="36">
        <f t="shared" ref="O15:O78" si="32">SUM(N4:N15)</f>
        <v>31</v>
      </c>
      <c r="P15" s="131" t="e">
        <f t="shared" si="23"/>
        <v>#DIV/0!</v>
      </c>
      <c r="Q15" s="131" t="e">
        <f t="shared" si="28"/>
        <v>#DIV/0!</v>
      </c>
      <c r="R15" s="98">
        <f>SUMIFS('Return Report Rev B'!H7:H9902,'Return Report Rev B'!Q7:Q9902,"&gt;="&amp;B15,'Return Report Rev B'!Q7:Q9902,"&lt;"&amp;B16,'Return Report Rev B'!A7:A9902,"&lt;&gt;N*")</f>
        <v>81</v>
      </c>
      <c r="S15" s="36">
        <f t="shared" ref="S15:S78" si="33">SUM(R4:R15)</f>
        <v>1060</v>
      </c>
      <c r="T15" s="131" t="e">
        <f t="shared" si="24"/>
        <v>#DIV/0!</v>
      </c>
      <c r="U15" s="131" t="e">
        <f t="shared" si="29"/>
        <v>#DIV/0!</v>
      </c>
      <c r="V15" s="132" t="e">
        <f t="shared" si="25"/>
        <v>#DIV/0!</v>
      </c>
      <c r="W15" s="132" t="e">
        <f t="shared" si="11"/>
        <v>#DIV/0!</v>
      </c>
      <c r="X15" s="132" t="e">
        <f t="shared" si="12"/>
        <v>#DIV/0!</v>
      </c>
      <c r="Y15" s="132" t="e">
        <f t="shared" si="13"/>
        <v>#DIV/0!</v>
      </c>
      <c r="Z15" s="132"/>
      <c r="AA15" s="4" t="s">
        <v>1399</v>
      </c>
      <c r="AB15" s="40">
        <v>0.95</v>
      </c>
      <c r="AC15" s="41">
        <v>0.03</v>
      </c>
      <c r="AD15" s="59"/>
      <c r="AE15" s="103"/>
      <c r="AF15" s="103"/>
      <c r="AG15" s="103"/>
      <c r="AJ15" s="64">
        <v>0</v>
      </c>
      <c r="AK15" s="64" t="e">
        <f t="shared" si="6"/>
        <v>#DIV/0!</v>
      </c>
      <c r="AL15" s="64" t="e">
        <f t="shared" si="7"/>
        <v>#DIV/0!</v>
      </c>
      <c r="AM15" s="52"/>
      <c r="AO15" s="93"/>
      <c r="AP15" s="93"/>
      <c r="AQ15" s="93"/>
      <c r="AR15" s="95"/>
      <c r="AW15" s="93"/>
      <c r="AX15" s="93"/>
      <c r="BC15" s="210">
        <f t="shared" si="3"/>
        <v>41275</v>
      </c>
      <c r="BD15" s="97"/>
      <c r="BE15" s="211"/>
      <c r="BG15" s="98">
        <f>COUNTIFS('Return Report Rev B'!H7:H9902,"&gt;=0",'Return Report Rev B'!Q7:Q9902,"&gt;="&amp;B15,'Return Report Rev B'!Q7:Q9902,"&lt;"&amp;B16)</f>
        <v>2</v>
      </c>
      <c r="BH15" s="36">
        <f t="shared" ref="BH15:BH78" si="34">SUM(BG4:BG15)</f>
        <v>31</v>
      </c>
      <c r="BI15" s="131" t="e">
        <f t="shared" si="8"/>
        <v>#DIV/0!</v>
      </c>
      <c r="BJ15" s="131" t="e">
        <f t="shared" ref="BJ15:BJ78" si="35">O15/E15</f>
        <v>#DIV/0!</v>
      </c>
      <c r="BK15" s="132" t="e">
        <f t="shared" si="20"/>
        <v>#DIV/0!</v>
      </c>
      <c r="BL15" s="98">
        <f>SUMIFS('Return Report Rev B'!H7:H9902,'Return Report Rev B'!Q7:Q9902,"&gt;="&amp;B15,'Return Report Rev B'!Q7:Q9902,"&lt;"&amp;B16)</f>
        <v>81</v>
      </c>
      <c r="BM15" s="36">
        <f t="shared" ref="BM15:BM78" si="36">SUM(BL4:BL15)</f>
        <v>1060</v>
      </c>
      <c r="BN15" s="131" t="e">
        <f t="shared" si="9"/>
        <v>#DIV/0!</v>
      </c>
      <c r="BO15" s="131" t="e">
        <f t="shared" ref="BO15:BO78" si="37">BM15/H15</f>
        <v>#DIV/0!</v>
      </c>
      <c r="BP15" s="131" t="e">
        <f t="shared" si="19"/>
        <v>#DIV/0!</v>
      </c>
    </row>
    <row r="16" spans="2:68" outlineLevel="1" x14ac:dyDescent="0.25">
      <c r="B16" s="96">
        <v>41306</v>
      </c>
      <c r="C16" s="97">
        <f>COUNTIFS('Delivery Report'!$E$4:$E$83253,"&gt;=0",'Delivery Report'!$F$4:$F$83253,"&gt;="&amp;B16,'Delivery Report'!$F$4:$F$83253,"&lt;"&amp;B17)</f>
        <v>0</v>
      </c>
      <c r="D16" s="97">
        <f>C16-SUMIFS('Delivery Report'!$H$4:$H$83253,'Delivery Report'!$F$4:$F$83253,"&gt;="&amp;B16,'Delivery Report'!$F$4:$F$83253,"&lt;"&amp;B17)</f>
        <v>0</v>
      </c>
      <c r="E16" s="36">
        <f t="shared" si="26"/>
        <v>0</v>
      </c>
      <c r="F16" s="97">
        <f>SUMIFS('Delivery Report'!$E$4:$E$83253,'Delivery Report'!$F$4:$F$83253,"&gt;="&amp;B16,'Delivery Report'!$F$4:$F$83253,"&lt;"&amp;B17)</f>
        <v>0</v>
      </c>
      <c r="G16" s="97">
        <f>SUMIFS('Delivery Report'!$E$4:$E$83253,'Delivery Report'!$F$4:$F$83253,"&gt;="&amp;B16,'Delivery Report'!$F$4:$F$83253,"&lt;"&amp;B17,'Delivery Report'!$H$4:$H$83253,"=1")</f>
        <v>0</v>
      </c>
      <c r="H16" s="36">
        <f t="shared" si="27"/>
        <v>0</v>
      </c>
      <c r="I16" s="36">
        <f t="shared" si="27"/>
        <v>0</v>
      </c>
      <c r="J16" s="131" t="e">
        <f t="shared" si="21"/>
        <v>#DIV/0!</v>
      </c>
      <c r="K16" s="131" t="e">
        <f t="shared" si="30"/>
        <v>#DIV/0!</v>
      </c>
      <c r="L16" s="131" t="e">
        <f t="shared" si="22"/>
        <v>#DIV/0!</v>
      </c>
      <c r="M16" s="131" t="e">
        <f t="shared" si="31"/>
        <v>#DIV/0!</v>
      </c>
      <c r="N16" s="98">
        <f>COUNTIFS('Return Report Rev B'!H8:H9903,"&gt;=0",'Return Report Rev B'!Q8:Q9903,"&gt;="&amp;B16,'Return Report Rev B'!Q8:Q9903,"&lt;"&amp;B17,'Return Report Rev B'!A8:A9903,"&lt;&gt;N*")</f>
        <v>3</v>
      </c>
      <c r="O16" s="36">
        <f t="shared" si="32"/>
        <v>31</v>
      </c>
      <c r="P16" s="131" t="e">
        <f t="shared" si="23"/>
        <v>#DIV/0!</v>
      </c>
      <c r="Q16" s="131" t="e">
        <f t="shared" si="28"/>
        <v>#DIV/0!</v>
      </c>
      <c r="R16" s="98">
        <f>SUMIFS('Return Report Rev B'!H8:H9903,'Return Report Rev B'!Q8:Q9903,"&gt;="&amp;B16,'Return Report Rev B'!Q8:Q9903,"&lt;"&amp;B17,'Return Report Rev B'!A8:A9903,"&lt;&gt;N*")</f>
        <v>16</v>
      </c>
      <c r="S16" s="36">
        <f t="shared" si="33"/>
        <v>1041</v>
      </c>
      <c r="T16" s="131" t="e">
        <f t="shared" si="24"/>
        <v>#DIV/0!</v>
      </c>
      <c r="U16" s="131" t="e">
        <f t="shared" si="29"/>
        <v>#DIV/0!</v>
      </c>
      <c r="V16" s="132" t="e">
        <f t="shared" si="25"/>
        <v>#DIV/0!</v>
      </c>
      <c r="W16" s="132" t="e">
        <f t="shared" si="11"/>
        <v>#DIV/0!</v>
      </c>
      <c r="X16" s="132" t="e">
        <f t="shared" si="12"/>
        <v>#DIV/0!</v>
      </c>
      <c r="Y16" s="132" t="e">
        <f t="shared" si="13"/>
        <v>#DIV/0!</v>
      </c>
      <c r="Z16" s="132"/>
      <c r="AA16" s="4" t="s">
        <v>1400</v>
      </c>
      <c r="AB16" s="40">
        <v>0.95</v>
      </c>
      <c r="AC16" s="41">
        <v>0.03</v>
      </c>
      <c r="AD16" s="59"/>
      <c r="AE16" s="103"/>
      <c r="AF16" s="103"/>
      <c r="AG16" s="103"/>
      <c r="AJ16" s="64" t="e">
        <f t="shared" ref="AJ16:AJ47" si="38">IF(J16=J4,SIGN(C16-C4)-SIGN(K16-K15),SIGN(J16-J4)-SIGN(K16-K15))</f>
        <v>#DIV/0!</v>
      </c>
      <c r="AK16" s="64" t="e">
        <f t="shared" ref="AK16:AK47" si="39">IF(P16=P4,SIGN(N16-N4)-SIGN(Q16-Q15),SIGN(P16-P4)-SIGN(Q16-Q15))</f>
        <v>#DIV/0!</v>
      </c>
      <c r="AL16" s="64" t="e">
        <f t="shared" ref="AL16:AL47" si="40">IF(T16=T4,SIGN(R16-R4)-SIGN(U16-U15),SIGN(T16-T4)-SIGN(U16-U15))</f>
        <v>#DIV/0!</v>
      </c>
      <c r="AM16" s="52"/>
      <c r="AO16" s="93"/>
      <c r="AP16" s="93"/>
      <c r="AQ16" s="93"/>
      <c r="AR16" s="95"/>
      <c r="AW16" s="93"/>
      <c r="AX16" s="93"/>
      <c r="BC16" s="210">
        <f t="shared" si="3"/>
        <v>41306</v>
      </c>
      <c r="BD16" s="97"/>
      <c r="BE16" s="211"/>
      <c r="BG16" s="98">
        <f>COUNTIFS('Return Report Rev B'!H8:H9903,"&gt;=0",'Return Report Rev B'!Q8:Q9903,"&gt;="&amp;B16,'Return Report Rev B'!Q8:Q9903,"&lt;"&amp;B17)</f>
        <v>3</v>
      </c>
      <c r="BH16" s="36">
        <f t="shared" si="34"/>
        <v>31</v>
      </c>
      <c r="BI16" s="131" t="e">
        <f t="shared" si="8"/>
        <v>#DIV/0!</v>
      </c>
      <c r="BJ16" s="131" t="e">
        <f t="shared" si="35"/>
        <v>#DIV/0!</v>
      </c>
      <c r="BK16" s="132" t="e">
        <f t="shared" si="20"/>
        <v>#DIV/0!</v>
      </c>
      <c r="BL16" s="98">
        <f>SUMIFS('Return Report Rev B'!H8:H9903,'Return Report Rev B'!Q8:Q9903,"&gt;="&amp;B16,'Return Report Rev B'!Q8:Q9903,"&lt;"&amp;B17)</f>
        <v>16</v>
      </c>
      <c r="BM16" s="36">
        <f t="shared" si="36"/>
        <v>1041</v>
      </c>
      <c r="BN16" s="131" t="e">
        <f t="shared" si="9"/>
        <v>#DIV/0!</v>
      </c>
      <c r="BO16" s="131" t="e">
        <f t="shared" si="37"/>
        <v>#DIV/0!</v>
      </c>
      <c r="BP16" s="131" t="e">
        <f t="shared" si="19"/>
        <v>#DIV/0!</v>
      </c>
    </row>
    <row r="17" spans="2:68" outlineLevel="1" x14ac:dyDescent="0.25">
      <c r="B17" s="96">
        <v>41334</v>
      </c>
      <c r="C17" s="97">
        <f>COUNTIFS('Delivery Report'!$E$4:$E$83253,"&gt;=0",'Delivery Report'!$F$4:$F$83253,"&gt;="&amp;B17,'Delivery Report'!$F$4:$F$83253,"&lt;"&amp;B18)</f>
        <v>0</v>
      </c>
      <c r="D17" s="97">
        <f>C17-SUMIFS('Delivery Report'!$H$4:$H$83253,'Delivery Report'!$F$4:$F$83253,"&gt;="&amp;B17,'Delivery Report'!$F$4:$F$83253,"&lt;"&amp;B18)</f>
        <v>0</v>
      </c>
      <c r="E17" s="36">
        <f t="shared" si="26"/>
        <v>0</v>
      </c>
      <c r="F17" s="97">
        <f>SUMIFS('Delivery Report'!$E$4:$E$83253,'Delivery Report'!$F$4:$F$83253,"&gt;="&amp;B17,'Delivery Report'!$F$4:$F$83253,"&lt;"&amp;B18)</f>
        <v>0</v>
      </c>
      <c r="G17" s="97">
        <f>SUMIFS('Delivery Report'!$E$4:$E$83253,'Delivery Report'!$F$4:$F$83253,"&gt;="&amp;B17,'Delivery Report'!$F$4:$F$83253,"&lt;"&amp;B18,'Delivery Report'!$H$4:$H$83253,"=1")</f>
        <v>0</v>
      </c>
      <c r="H17" s="36">
        <f t="shared" si="27"/>
        <v>0</v>
      </c>
      <c r="I17" s="36">
        <f t="shared" si="27"/>
        <v>0</v>
      </c>
      <c r="J17" s="131" t="e">
        <f t="shared" si="21"/>
        <v>#DIV/0!</v>
      </c>
      <c r="K17" s="131" t="e">
        <f t="shared" si="30"/>
        <v>#DIV/0!</v>
      </c>
      <c r="L17" s="131" t="e">
        <f t="shared" si="22"/>
        <v>#DIV/0!</v>
      </c>
      <c r="M17" s="131" t="e">
        <f t="shared" si="31"/>
        <v>#DIV/0!</v>
      </c>
      <c r="N17" s="98">
        <f>COUNTIFS('Return Report Rev B'!H9:H9904,"&gt;=0",'Return Report Rev B'!Q9:Q9904,"&gt;="&amp;B17,'Return Report Rev B'!Q9:Q9904,"&lt;"&amp;B18,'Return Report Rev B'!A9:A9904,"&lt;&gt;N*")</f>
        <v>3</v>
      </c>
      <c r="O17" s="36">
        <f t="shared" si="32"/>
        <v>31</v>
      </c>
      <c r="P17" s="131" t="e">
        <f t="shared" si="23"/>
        <v>#DIV/0!</v>
      </c>
      <c r="Q17" s="131" t="e">
        <f t="shared" si="28"/>
        <v>#DIV/0!</v>
      </c>
      <c r="R17" s="98">
        <f>SUMIFS('Return Report Rev B'!H9:H9904,'Return Report Rev B'!Q9:Q9904,"&gt;="&amp;B17,'Return Report Rev B'!Q9:Q9904,"&lt;"&amp;B18,'Return Report Rev B'!A9:A9904,"&lt;&gt;N*")</f>
        <v>1004</v>
      </c>
      <c r="S17" s="36">
        <f t="shared" si="33"/>
        <v>2036</v>
      </c>
      <c r="T17" s="131" t="e">
        <f t="shared" si="24"/>
        <v>#DIV/0!</v>
      </c>
      <c r="U17" s="131" t="e">
        <f t="shared" si="29"/>
        <v>#DIV/0!</v>
      </c>
      <c r="V17" s="132" t="e">
        <f t="shared" si="25"/>
        <v>#DIV/0!</v>
      </c>
      <c r="W17" s="132" t="e">
        <f t="shared" si="11"/>
        <v>#DIV/0!</v>
      </c>
      <c r="X17" s="132" t="e">
        <f t="shared" si="12"/>
        <v>#DIV/0!</v>
      </c>
      <c r="Y17" s="132" t="e">
        <f t="shared" si="13"/>
        <v>#DIV/0!</v>
      </c>
      <c r="Z17" s="132"/>
      <c r="AA17" s="4" t="s">
        <v>2339</v>
      </c>
      <c r="AB17" s="40">
        <v>0.95</v>
      </c>
      <c r="AC17" s="41">
        <v>0.03</v>
      </c>
      <c r="AD17" s="59"/>
      <c r="AE17" s="103"/>
      <c r="AF17" s="103"/>
      <c r="AG17" s="103"/>
      <c r="AJ17" s="64" t="e">
        <f t="shared" si="38"/>
        <v>#DIV/0!</v>
      </c>
      <c r="AK17" s="64" t="e">
        <f t="shared" si="39"/>
        <v>#DIV/0!</v>
      </c>
      <c r="AL17" s="64" t="e">
        <f t="shared" si="40"/>
        <v>#DIV/0!</v>
      </c>
      <c r="AM17" s="52"/>
      <c r="AO17" s="93"/>
      <c r="AP17" s="93"/>
      <c r="AQ17" s="93"/>
      <c r="AR17" s="95"/>
      <c r="AW17" s="93"/>
      <c r="AX17" s="93"/>
      <c r="BC17" s="210">
        <f t="shared" si="3"/>
        <v>41334</v>
      </c>
      <c r="BD17" s="97"/>
      <c r="BE17" s="211"/>
      <c r="BG17" s="98">
        <f>COUNTIFS('Return Report Rev B'!H9:H9904,"&gt;=0",'Return Report Rev B'!Q9:Q9904,"&gt;="&amp;B17,'Return Report Rev B'!Q9:Q9904,"&lt;"&amp;B18)</f>
        <v>3</v>
      </c>
      <c r="BH17" s="36">
        <f t="shared" si="34"/>
        <v>31</v>
      </c>
      <c r="BI17" s="131" t="e">
        <f t="shared" si="8"/>
        <v>#DIV/0!</v>
      </c>
      <c r="BJ17" s="131" t="e">
        <f t="shared" si="35"/>
        <v>#DIV/0!</v>
      </c>
      <c r="BK17" s="132" t="e">
        <f t="shared" si="20"/>
        <v>#DIV/0!</v>
      </c>
      <c r="BL17" s="98">
        <f>SUMIFS('Return Report Rev B'!H9:H9904,'Return Report Rev B'!Q9:Q9904,"&gt;="&amp;B17,'Return Report Rev B'!Q9:Q9904,"&lt;"&amp;B18)</f>
        <v>1004</v>
      </c>
      <c r="BM17" s="36">
        <f t="shared" si="36"/>
        <v>2036</v>
      </c>
      <c r="BN17" s="131" t="e">
        <f t="shared" si="9"/>
        <v>#DIV/0!</v>
      </c>
      <c r="BO17" s="131" t="e">
        <f t="shared" si="37"/>
        <v>#DIV/0!</v>
      </c>
      <c r="BP17" s="131" t="e">
        <f t="shared" si="19"/>
        <v>#DIV/0!</v>
      </c>
    </row>
    <row r="18" spans="2:68" outlineLevel="1" x14ac:dyDescent="0.25">
      <c r="B18" s="96">
        <v>41365</v>
      </c>
      <c r="C18" s="97">
        <f>COUNTIFS('Delivery Report'!$E$4:$E$83253,"&gt;=0",'Delivery Report'!$F$4:$F$83253,"&gt;="&amp;B18,'Delivery Report'!$F$4:$F$83253,"&lt;"&amp;B19)</f>
        <v>0</v>
      </c>
      <c r="D18" s="97">
        <f>C18-SUMIFS('Delivery Report'!$H$4:$H$83253,'Delivery Report'!$F$4:$F$83253,"&gt;="&amp;B18,'Delivery Report'!$F$4:$F$83253,"&lt;"&amp;B19)</f>
        <v>0</v>
      </c>
      <c r="E18" s="36">
        <f t="shared" si="26"/>
        <v>0</v>
      </c>
      <c r="F18" s="97">
        <f>SUMIFS('Delivery Report'!$E$4:$E$83253,'Delivery Report'!$F$4:$F$83253,"&gt;="&amp;B18,'Delivery Report'!$F$4:$F$83253,"&lt;"&amp;B19)</f>
        <v>0</v>
      </c>
      <c r="G18" s="97">
        <f>SUMIFS('Delivery Report'!$E$4:$E$83253,'Delivery Report'!$F$4:$F$83253,"&gt;="&amp;B18,'Delivery Report'!$F$4:$F$83253,"&lt;"&amp;B19,'Delivery Report'!$H$4:$H$83253,"=1")</f>
        <v>0</v>
      </c>
      <c r="H18" s="36">
        <f t="shared" si="27"/>
        <v>0</v>
      </c>
      <c r="I18" s="36">
        <f t="shared" si="27"/>
        <v>0</v>
      </c>
      <c r="J18" s="131" t="e">
        <f t="shared" si="21"/>
        <v>#DIV/0!</v>
      </c>
      <c r="K18" s="131" t="e">
        <f t="shared" si="30"/>
        <v>#DIV/0!</v>
      </c>
      <c r="L18" s="131" t="e">
        <f t="shared" si="22"/>
        <v>#DIV/0!</v>
      </c>
      <c r="M18" s="131" t="e">
        <f t="shared" si="31"/>
        <v>#DIV/0!</v>
      </c>
      <c r="N18" s="98">
        <f>COUNTIFS('Return Report Rev B'!H10:H9905,"&gt;=0",'Return Report Rev B'!Q10:Q9905,"&gt;="&amp;B18,'Return Report Rev B'!Q10:Q9905,"&lt;"&amp;B19,'Return Report Rev B'!A10:A9905,"&lt;&gt;N*")</f>
        <v>1</v>
      </c>
      <c r="O18" s="36">
        <f t="shared" si="32"/>
        <v>29</v>
      </c>
      <c r="P18" s="131" t="e">
        <f t="shared" si="23"/>
        <v>#DIV/0!</v>
      </c>
      <c r="Q18" s="131" t="e">
        <f t="shared" si="28"/>
        <v>#DIV/0!</v>
      </c>
      <c r="R18" s="98">
        <f>SUMIFS('Return Report Rev B'!H10:H9905,'Return Report Rev B'!Q10:Q9905,"&gt;="&amp;B18,'Return Report Rev B'!Q10:Q9905,"&lt;"&amp;B19,'Return Report Rev B'!A10:A9905,"&lt;&gt;N*")</f>
        <v>5</v>
      </c>
      <c r="S18" s="36">
        <f t="shared" si="33"/>
        <v>2014</v>
      </c>
      <c r="T18" s="131" t="e">
        <f t="shared" si="24"/>
        <v>#DIV/0!</v>
      </c>
      <c r="U18" s="131" t="e">
        <f t="shared" si="29"/>
        <v>#DIV/0!</v>
      </c>
      <c r="V18" s="132" t="e">
        <f t="shared" si="25"/>
        <v>#DIV/0!</v>
      </c>
      <c r="W18" s="132" t="e">
        <f t="shared" si="11"/>
        <v>#DIV/0!</v>
      </c>
      <c r="X18" s="132" t="e">
        <f t="shared" si="12"/>
        <v>#DIV/0!</v>
      </c>
      <c r="Y18" s="132" t="e">
        <f t="shared" si="13"/>
        <v>#DIV/0!</v>
      </c>
      <c r="Z18" s="132"/>
      <c r="AA18" s="4" t="s">
        <v>2340</v>
      </c>
      <c r="AB18" s="40">
        <v>0.95</v>
      </c>
      <c r="AC18" s="41">
        <v>0.03</v>
      </c>
      <c r="AD18" s="59"/>
      <c r="AE18" s="103"/>
      <c r="AF18" s="103"/>
      <c r="AG18" s="103"/>
      <c r="AJ18" s="64" t="e">
        <f t="shared" si="38"/>
        <v>#DIV/0!</v>
      </c>
      <c r="AK18" s="64" t="e">
        <f t="shared" si="39"/>
        <v>#DIV/0!</v>
      </c>
      <c r="AL18" s="64" t="e">
        <f t="shared" si="40"/>
        <v>#DIV/0!</v>
      </c>
      <c r="AM18" s="52"/>
      <c r="AO18" s="93"/>
      <c r="AP18" s="93"/>
      <c r="AQ18" s="93"/>
      <c r="AR18" s="95"/>
      <c r="AW18" s="93"/>
      <c r="AX18" s="93"/>
      <c r="BC18" s="210">
        <f t="shared" si="3"/>
        <v>41365</v>
      </c>
      <c r="BD18" s="97"/>
      <c r="BE18" s="211"/>
      <c r="BG18" s="98">
        <f>COUNTIFS('Return Report Rev B'!H10:H9905,"&gt;=0",'Return Report Rev B'!Q10:Q9905,"&gt;="&amp;B18,'Return Report Rev B'!Q10:Q9905,"&lt;"&amp;B19)</f>
        <v>1</v>
      </c>
      <c r="BH18" s="36">
        <f t="shared" si="34"/>
        <v>29</v>
      </c>
      <c r="BI18" s="131" t="e">
        <f t="shared" si="8"/>
        <v>#DIV/0!</v>
      </c>
      <c r="BJ18" s="131" t="e">
        <f t="shared" si="35"/>
        <v>#DIV/0!</v>
      </c>
      <c r="BK18" s="132" t="e">
        <f t="shared" si="20"/>
        <v>#DIV/0!</v>
      </c>
      <c r="BL18" s="98">
        <f>SUMIFS('Return Report Rev B'!H10:H9905,'Return Report Rev B'!Q10:Q9905,"&gt;="&amp;B18,'Return Report Rev B'!Q10:Q9905,"&lt;"&amp;B19)</f>
        <v>5</v>
      </c>
      <c r="BM18" s="36">
        <f t="shared" si="36"/>
        <v>2014</v>
      </c>
      <c r="BN18" s="131" t="e">
        <f t="shared" si="9"/>
        <v>#DIV/0!</v>
      </c>
      <c r="BO18" s="131" t="e">
        <f t="shared" si="37"/>
        <v>#DIV/0!</v>
      </c>
      <c r="BP18" s="131" t="e">
        <f t="shared" si="19"/>
        <v>#DIV/0!</v>
      </c>
    </row>
    <row r="19" spans="2:68" outlineLevel="1" x14ac:dyDescent="0.25">
      <c r="B19" s="96">
        <v>41395</v>
      </c>
      <c r="C19" s="97">
        <f>COUNTIFS('Delivery Report'!$E$4:$E$83253,"&gt;=0",'Delivery Report'!$F$4:$F$83253,"&gt;="&amp;B19,'Delivery Report'!$F$4:$F$83253,"&lt;"&amp;B20)</f>
        <v>0</v>
      </c>
      <c r="D19" s="97">
        <f>C19-SUMIFS('Delivery Report'!$H$4:$H$83253,'Delivery Report'!$F$4:$F$83253,"&gt;="&amp;B19,'Delivery Report'!$F$4:$F$83253,"&lt;"&amp;B20)</f>
        <v>0</v>
      </c>
      <c r="E19" s="36">
        <f t="shared" si="26"/>
        <v>0</v>
      </c>
      <c r="F19" s="97">
        <f>SUMIFS('Delivery Report'!$E$4:$E$83253,'Delivery Report'!$F$4:$F$83253,"&gt;="&amp;B19,'Delivery Report'!$F$4:$F$83253,"&lt;"&amp;B20)</f>
        <v>0</v>
      </c>
      <c r="G19" s="97">
        <f>SUMIFS('Delivery Report'!$E$4:$E$83253,'Delivery Report'!$F$4:$F$83253,"&gt;="&amp;B19,'Delivery Report'!$F$4:$F$83253,"&lt;"&amp;B20,'Delivery Report'!$H$4:$H$83253,"=1")</f>
        <v>0</v>
      </c>
      <c r="H19" s="36">
        <f t="shared" si="27"/>
        <v>0</v>
      </c>
      <c r="I19" s="36">
        <f t="shared" si="27"/>
        <v>0</v>
      </c>
      <c r="J19" s="131" t="e">
        <f t="shared" si="21"/>
        <v>#DIV/0!</v>
      </c>
      <c r="K19" s="131" t="e">
        <f t="shared" si="30"/>
        <v>#DIV/0!</v>
      </c>
      <c r="L19" s="131" t="e">
        <f t="shared" si="22"/>
        <v>#DIV/0!</v>
      </c>
      <c r="M19" s="131" t="e">
        <f t="shared" si="31"/>
        <v>#DIV/0!</v>
      </c>
      <c r="N19" s="98">
        <f>COUNTIFS('Return Report Rev B'!H11:H9906,"&gt;=0",'Return Report Rev B'!Q11:Q9906,"&gt;="&amp;B19,'Return Report Rev B'!Q11:Q9906,"&lt;"&amp;B20,'Return Report Rev B'!A11:A9906,"&lt;&gt;N*")</f>
        <v>2</v>
      </c>
      <c r="O19" s="36">
        <f t="shared" si="32"/>
        <v>28</v>
      </c>
      <c r="P19" s="131" t="e">
        <f t="shared" si="23"/>
        <v>#DIV/0!</v>
      </c>
      <c r="Q19" s="131" t="e">
        <f t="shared" si="28"/>
        <v>#DIV/0!</v>
      </c>
      <c r="R19" s="98">
        <f>SUMIFS('Return Report Rev B'!H11:H9906,'Return Report Rev B'!Q11:Q9906,"&gt;="&amp;B19,'Return Report Rev B'!Q11:Q9906,"&lt;"&amp;B20,'Return Report Rev B'!A11:A9906,"&lt;&gt;N*")</f>
        <v>37</v>
      </c>
      <c r="S19" s="36">
        <f t="shared" si="33"/>
        <v>2016</v>
      </c>
      <c r="T19" s="131" t="e">
        <f t="shared" si="24"/>
        <v>#DIV/0!</v>
      </c>
      <c r="U19" s="131" t="e">
        <f t="shared" si="29"/>
        <v>#DIV/0!</v>
      </c>
      <c r="V19" s="132" t="e">
        <f t="shared" si="25"/>
        <v>#DIV/0!</v>
      </c>
      <c r="W19" s="132" t="e">
        <f t="shared" si="11"/>
        <v>#DIV/0!</v>
      </c>
      <c r="X19" s="132" t="e">
        <f t="shared" si="12"/>
        <v>#DIV/0!</v>
      </c>
      <c r="Y19" s="132" t="e">
        <f t="shared" si="13"/>
        <v>#DIV/0!</v>
      </c>
      <c r="Z19" s="132"/>
      <c r="AA19" s="4" t="s">
        <v>1395</v>
      </c>
      <c r="AB19" s="40">
        <v>0.95</v>
      </c>
      <c r="AC19" s="41">
        <v>0.03</v>
      </c>
      <c r="AD19" s="59"/>
      <c r="AE19" s="103"/>
      <c r="AF19" s="103"/>
      <c r="AG19" s="103"/>
      <c r="AJ19" s="64" t="e">
        <f t="shared" si="38"/>
        <v>#DIV/0!</v>
      </c>
      <c r="AK19" s="64" t="e">
        <f t="shared" si="39"/>
        <v>#DIV/0!</v>
      </c>
      <c r="AL19" s="64" t="e">
        <f t="shared" si="40"/>
        <v>#DIV/0!</v>
      </c>
      <c r="AM19" s="52"/>
      <c r="AO19" s="93"/>
      <c r="AP19" s="93"/>
      <c r="AQ19" s="93"/>
      <c r="AR19" s="95"/>
      <c r="AW19" s="93"/>
      <c r="AX19" s="93"/>
      <c r="BC19" s="210">
        <f t="shared" si="3"/>
        <v>41395</v>
      </c>
      <c r="BD19" s="97"/>
      <c r="BE19" s="211"/>
      <c r="BG19" s="98">
        <f>COUNTIFS('Return Report Rev B'!H11:H9906,"&gt;=0",'Return Report Rev B'!Q11:Q9906,"&gt;="&amp;B19,'Return Report Rev B'!Q11:Q9906,"&lt;"&amp;B20)</f>
        <v>2</v>
      </c>
      <c r="BH19" s="36">
        <f t="shared" si="34"/>
        <v>28</v>
      </c>
      <c r="BI19" s="131" t="e">
        <f t="shared" si="8"/>
        <v>#DIV/0!</v>
      </c>
      <c r="BJ19" s="131" t="e">
        <f t="shared" si="35"/>
        <v>#DIV/0!</v>
      </c>
      <c r="BK19" s="132" t="e">
        <f t="shared" si="20"/>
        <v>#DIV/0!</v>
      </c>
      <c r="BL19" s="98">
        <f>SUMIFS('Return Report Rev B'!H11:H9906,'Return Report Rev B'!Q11:Q9906,"&gt;="&amp;B19,'Return Report Rev B'!Q11:Q9906,"&lt;"&amp;B20)</f>
        <v>37</v>
      </c>
      <c r="BM19" s="36">
        <f t="shared" si="36"/>
        <v>2016</v>
      </c>
      <c r="BN19" s="131" t="e">
        <f t="shared" si="9"/>
        <v>#DIV/0!</v>
      </c>
      <c r="BO19" s="131" t="e">
        <f t="shared" si="37"/>
        <v>#DIV/0!</v>
      </c>
      <c r="BP19" s="131" t="e">
        <f t="shared" si="19"/>
        <v>#DIV/0!</v>
      </c>
    </row>
    <row r="20" spans="2:68" outlineLevel="1" x14ac:dyDescent="0.25">
      <c r="B20" s="96">
        <v>41426</v>
      </c>
      <c r="C20" s="97">
        <f>COUNTIFS('Delivery Report'!$E$4:$E$83253,"&gt;=0",'Delivery Report'!$F$4:$F$83253,"&gt;="&amp;B20,'Delivery Report'!$F$4:$F$83253,"&lt;"&amp;B21)</f>
        <v>0</v>
      </c>
      <c r="D20" s="97">
        <f>C20-SUMIFS('Delivery Report'!$H$4:$H$83253,'Delivery Report'!$F$4:$F$83253,"&gt;="&amp;B20,'Delivery Report'!$F$4:$F$83253,"&lt;"&amp;B21)</f>
        <v>0</v>
      </c>
      <c r="E20" s="36">
        <f t="shared" si="26"/>
        <v>0</v>
      </c>
      <c r="F20" s="97">
        <f>SUMIFS('Delivery Report'!$E$4:$E$83253,'Delivery Report'!$F$4:$F$83253,"&gt;="&amp;B20,'Delivery Report'!$F$4:$F$83253,"&lt;"&amp;B21)</f>
        <v>0</v>
      </c>
      <c r="G20" s="97">
        <f>SUMIFS('Delivery Report'!$E$4:$E$83253,'Delivery Report'!$F$4:$F$83253,"&gt;="&amp;B20,'Delivery Report'!$F$4:$F$83253,"&lt;"&amp;B21,'Delivery Report'!$H$4:$H$83253,"=1")</f>
        <v>0</v>
      </c>
      <c r="H20" s="36">
        <f t="shared" si="27"/>
        <v>0</v>
      </c>
      <c r="I20" s="36">
        <f t="shared" si="27"/>
        <v>0</v>
      </c>
      <c r="J20" s="131" t="e">
        <f t="shared" si="21"/>
        <v>#DIV/0!</v>
      </c>
      <c r="K20" s="131" t="e">
        <f t="shared" si="30"/>
        <v>#DIV/0!</v>
      </c>
      <c r="L20" s="131" t="e">
        <f t="shared" si="22"/>
        <v>#DIV/0!</v>
      </c>
      <c r="M20" s="131" t="e">
        <f t="shared" si="31"/>
        <v>#DIV/0!</v>
      </c>
      <c r="N20" s="98">
        <f>COUNTIFS('Return Report Rev B'!H12:H9907,"&gt;=0",'Return Report Rev B'!Q12:Q9907,"&gt;="&amp;B20,'Return Report Rev B'!Q12:Q9907,"&lt;"&amp;B21,'Return Report Rev B'!A12:A9907,"&lt;&gt;N*")</f>
        <v>0</v>
      </c>
      <c r="O20" s="36">
        <f t="shared" si="32"/>
        <v>25</v>
      </c>
      <c r="P20" s="131" t="e">
        <f t="shared" si="23"/>
        <v>#DIV/0!</v>
      </c>
      <c r="Q20" s="131" t="e">
        <f t="shared" si="28"/>
        <v>#DIV/0!</v>
      </c>
      <c r="R20" s="98">
        <f>SUMIFS('Return Report Rev B'!H12:H9907,'Return Report Rev B'!Q12:Q9907,"&gt;="&amp;B20,'Return Report Rev B'!Q12:Q9907,"&lt;"&amp;B21,'Return Report Rev B'!A12:A9907,"&lt;&gt;N*")</f>
        <v>0</v>
      </c>
      <c r="S20" s="36">
        <f t="shared" si="33"/>
        <v>1981</v>
      </c>
      <c r="T20" s="131" t="e">
        <f t="shared" si="24"/>
        <v>#DIV/0!</v>
      </c>
      <c r="U20" s="131" t="e">
        <f t="shared" si="29"/>
        <v>#DIV/0!</v>
      </c>
      <c r="V20" s="132" t="e">
        <f t="shared" si="25"/>
        <v>#DIV/0!</v>
      </c>
      <c r="W20" s="132" t="e">
        <f t="shared" si="11"/>
        <v>#DIV/0!</v>
      </c>
      <c r="X20" s="132" t="e">
        <f t="shared" si="12"/>
        <v>#DIV/0!</v>
      </c>
      <c r="Y20" s="132" t="e">
        <f t="shared" si="13"/>
        <v>#DIV/0!</v>
      </c>
      <c r="Z20" s="132"/>
      <c r="AA20" s="4" t="s">
        <v>2341</v>
      </c>
      <c r="AB20" s="40">
        <v>0.95</v>
      </c>
      <c r="AC20" s="41">
        <v>0.03</v>
      </c>
      <c r="AD20" s="59"/>
      <c r="AJ20" s="64" t="e">
        <f t="shared" si="38"/>
        <v>#DIV/0!</v>
      </c>
      <c r="AK20" s="64" t="e">
        <f t="shared" si="39"/>
        <v>#DIV/0!</v>
      </c>
      <c r="AL20" s="64" t="e">
        <f t="shared" si="40"/>
        <v>#DIV/0!</v>
      </c>
      <c r="AM20" s="52"/>
      <c r="AO20" s="93"/>
      <c r="AP20" s="93"/>
      <c r="AQ20" s="93"/>
      <c r="AR20" s="95"/>
      <c r="AW20" s="93"/>
      <c r="AX20" s="93"/>
      <c r="BC20" s="210">
        <f t="shared" si="3"/>
        <v>41426</v>
      </c>
      <c r="BD20" s="97"/>
      <c r="BE20" s="211"/>
      <c r="BG20" s="98">
        <f>COUNTIFS('Return Report Rev B'!H12:H9907,"&gt;=0",'Return Report Rev B'!Q12:Q9907,"&gt;="&amp;B20,'Return Report Rev B'!Q12:Q9907,"&lt;"&amp;B21)</f>
        <v>0</v>
      </c>
      <c r="BH20" s="36">
        <f t="shared" si="34"/>
        <v>25</v>
      </c>
      <c r="BI20" s="131" t="e">
        <f t="shared" si="8"/>
        <v>#DIV/0!</v>
      </c>
      <c r="BJ20" s="131" t="e">
        <f t="shared" si="35"/>
        <v>#DIV/0!</v>
      </c>
      <c r="BK20" s="132" t="e">
        <f t="shared" si="20"/>
        <v>#DIV/0!</v>
      </c>
      <c r="BL20" s="98">
        <f>SUMIFS('Return Report Rev B'!H12:H9907,'Return Report Rev B'!Q12:Q9907,"&gt;="&amp;B20,'Return Report Rev B'!Q12:Q9907,"&lt;"&amp;B21)</f>
        <v>0</v>
      </c>
      <c r="BM20" s="36">
        <f t="shared" si="36"/>
        <v>1981</v>
      </c>
      <c r="BN20" s="131" t="e">
        <f t="shared" si="9"/>
        <v>#DIV/0!</v>
      </c>
      <c r="BO20" s="131" t="e">
        <f t="shared" si="37"/>
        <v>#DIV/0!</v>
      </c>
      <c r="BP20" s="131" t="e">
        <f t="shared" si="19"/>
        <v>#DIV/0!</v>
      </c>
    </row>
    <row r="21" spans="2:68" ht="16.5" customHeight="1" outlineLevel="1" x14ac:dyDescent="0.25">
      <c r="B21" s="96">
        <v>41456</v>
      </c>
      <c r="C21" s="97">
        <f>COUNTIFS('Delivery Report'!$E$4:$E$83253,"&gt;=0",'Delivery Report'!$F$4:$F$83253,"&gt;="&amp;B21,'Delivery Report'!$F$4:$F$83253,"&lt;"&amp;B22)</f>
        <v>0</v>
      </c>
      <c r="D21" s="97">
        <f>C21-SUMIFS('Delivery Report'!$H$4:$H$83253,'Delivery Report'!$F$4:$F$83253,"&gt;="&amp;B21,'Delivery Report'!$F$4:$F$83253,"&lt;"&amp;B22)</f>
        <v>0</v>
      </c>
      <c r="E21" s="36">
        <f t="shared" si="26"/>
        <v>0</v>
      </c>
      <c r="F21" s="97">
        <f>SUMIFS('Delivery Report'!$E$4:$E$83253,'Delivery Report'!$F$4:$F$83253,"&gt;="&amp;B21,'Delivery Report'!$F$4:$F$83253,"&lt;"&amp;B22)</f>
        <v>0</v>
      </c>
      <c r="G21" s="97">
        <f>SUMIFS('Delivery Report'!$E$4:$E$83253,'Delivery Report'!$F$4:$F$83253,"&gt;="&amp;B21,'Delivery Report'!$F$4:$F$83253,"&lt;"&amp;B22,'Delivery Report'!$H$4:$H$83253,"=1")</f>
        <v>0</v>
      </c>
      <c r="H21" s="36">
        <f t="shared" si="27"/>
        <v>0</v>
      </c>
      <c r="I21" s="36">
        <f t="shared" si="27"/>
        <v>0</v>
      </c>
      <c r="J21" s="131" t="e">
        <f t="shared" si="21"/>
        <v>#DIV/0!</v>
      </c>
      <c r="K21" s="131" t="e">
        <f t="shared" si="30"/>
        <v>#DIV/0!</v>
      </c>
      <c r="L21" s="131" t="e">
        <f t="shared" si="22"/>
        <v>#DIV/0!</v>
      </c>
      <c r="M21" s="131" t="e">
        <f t="shared" si="31"/>
        <v>#DIV/0!</v>
      </c>
      <c r="N21" s="98">
        <f>COUNTIFS('Return Report Rev B'!H13:H9908,"&gt;=0",'Return Report Rev B'!Q13:Q9908,"&gt;="&amp;B21,'Return Report Rev B'!Q13:Q9908,"&lt;"&amp;B22,'Return Report Rev B'!A13:A9908,"&lt;&gt;N*")</f>
        <v>1</v>
      </c>
      <c r="O21" s="36">
        <f t="shared" si="32"/>
        <v>23</v>
      </c>
      <c r="P21" s="131" t="e">
        <f t="shared" si="23"/>
        <v>#DIV/0!</v>
      </c>
      <c r="Q21" s="131" t="e">
        <f t="shared" si="28"/>
        <v>#DIV/0!</v>
      </c>
      <c r="R21" s="98">
        <f>SUMIFS('Return Report Rev B'!H13:H9908,'Return Report Rev B'!Q13:Q9908,"&gt;="&amp;B21,'Return Report Rev B'!Q13:Q9908,"&lt;"&amp;B22,'Return Report Rev B'!A13:A9908,"&lt;&gt;N*")</f>
        <v>26</v>
      </c>
      <c r="S21" s="36">
        <f t="shared" si="33"/>
        <v>1980</v>
      </c>
      <c r="T21" s="131" t="e">
        <f t="shared" si="24"/>
        <v>#DIV/0!</v>
      </c>
      <c r="U21" s="131" t="e">
        <f t="shared" si="29"/>
        <v>#DIV/0!</v>
      </c>
      <c r="V21" s="132" t="e">
        <f t="shared" si="25"/>
        <v>#DIV/0!</v>
      </c>
      <c r="W21" s="132" t="e">
        <f t="shared" si="11"/>
        <v>#DIV/0!</v>
      </c>
      <c r="X21" s="132" t="e">
        <f t="shared" si="12"/>
        <v>#DIV/0!</v>
      </c>
      <c r="Y21" s="132" t="e">
        <f t="shared" si="13"/>
        <v>#DIV/0!</v>
      </c>
      <c r="Z21" s="132"/>
      <c r="AA21" s="4" t="s">
        <v>2342</v>
      </c>
      <c r="AB21" s="40">
        <v>0.95</v>
      </c>
      <c r="AC21" s="41">
        <v>0.03</v>
      </c>
      <c r="AD21" s="59"/>
      <c r="AE21" s="102" t="s">
        <v>6388</v>
      </c>
      <c r="AF21" s="102" t="s">
        <v>6389</v>
      </c>
      <c r="AG21" s="102" t="s">
        <v>10140</v>
      </c>
      <c r="AH21" s="102" t="s">
        <v>10141</v>
      </c>
      <c r="AI21" s="102"/>
      <c r="AJ21" s="64" t="e">
        <f t="shared" si="38"/>
        <v>#DIV/0!</v>
      </c>
      <c r="AK21" s="64" t="e">
        <f t="shared" si="39"/>
        <v>#DIV/0!</v>
      </c>
      <c r="AL21" s="64" t="e">
        <f t="shared" si="40"/>
        <v>#DIV/0!</v>
      </c>
      <c r="AM21" s="52"/>
      <c r="AO21" s="93"/>
      <c r="AP21" s="93"/>
      <c r="AQ21" s="93"/>
      <c r="AR21" s="95"/>
      <c r="AW21" s="93"/>
      <c r="AX21" s="93"/>
      <c r="BC21" s="210">
        <f t="shared" si="3"/>
        <v>41456</v>
      </c>
      <c r="BD21" s="97"/>
      <c r="BE21" s="211"/>
      <c r="BG21" s="98">
        <f>COUNTIFS('Return Report Rev B'!H13:H9908,"&gt;=0",'Return Report Rev B'!Q13:Q9908,"&gt;="&amp;B21,'Return Report Rev B'!Q13:Q9908,"&lt;"&amp;B22)</f>
        <v>1</v>
      </c>
      <c r="BH21" s="36">
        <f t="shared" si="34"/>
        <v>23</v>
      </c>
      <c r="BI21" s="131" t="e">
        <f t="shared" si="8"/>
        <v>#DIV/0!</v>
      </c>
      <c r="BJ21" s="131" t="e">
        <f t="shared" si="35"/>
        <v>#DIV/0!</v>
      </c>
      <c r="BK21" s="132" t="e">
        <f t="shared" si="20"/>
        <v>#DIV/0!</v>
      </c>
      <c r="BL21" s="98">
        <f>SUMIFS('Return Report Rev B'!H13:H9908,'Return Report Rev B'!Q13:Q9908,"&gt;="&amp;B21,'Return Report Rev B'!Q13:Q9908,"&lt;"&amp;B22)</f>
        <v>26</v>
      </c>
      <c r="BM21" s="36">
        <f t="shared" si="36"/>
        <v>1980</v>
      </c>
      <c r="BN21" s="131" t="e">
        <f t="shared" si="9"/>
        <v>#DIV/0!</v>
      </c>
      <c r="BO21" s="131" t="e">
        <f t="shared" si="37"/>
        <v>#DIV/0!</v>
      </c>
      <c r="BP21" s="131" t="e">
        <f t="shared" si="19"/>
        <v>#DIV/0!</v>
      </c>
    </row>
    <row r="22" spans="2:68" outlineLevel="1" x14ac:dyDescent="0.25">
      <c r="B22" s="96">
        <v>41487</v>
      </c>
      <c r="C22" s="97">
        <f>COUNTIFS('Delivery Report'!$E$4:$E$83253,"&gt;=0",'Delivery Report'!$F$4:$F$83253,"&gt;="&amp;B22,'Delivery Report'!$F$4:$F$83253,"&lt;"&amp;B23)</f>
        <v>0</v>
      </c>
      <c r="D22" s="97">
        <f>C22-SUMIFS('Delivery Report'!$H$4:$H$83253,'Delivery Report'!$F$4:$F$83253,"&gt;="&amp;B22,'Delivery Report'!$F$4:$F$83253,"&lt;"&amp;B23)</f>
        <v>0</v>
      </c>
      <c r="E22" s="36">
        <f t="shared" si="26"/>
        <v>0</v>
      </c>
      <c r="F22" s="97">
        <f>SUMIFS('Delivery Report'!$E$4:$E$83253,'Delivery Report'!$F$4:$F$83253,"&gt;="&amp;B22,'Delivery Report'!$F$4:$F$83253,"&lt;"&amp;B23)</f>
        <v>0</v>
      </c>
      <c r="G22" s="97">
        <f>SUMIFS('Delivery Report'!$E$4:$E$83253,'Delivery Report'!$F$4:$F$83253,"&gt;="&amp;B22,'Delivery Report'!$F$4:$F$83253,"&lt;"&amp;B23,'Delivery Report'!$H$4:$H$83253,"=1")</f>
        <v>0</v>
      </c>
      <c r="H22" s="36">
        <f t="shared" si="27"/>
        <v>0</v>
      </c>
      <c r="I22" s="36">
        <f t="shared" si="27"/>
        <v>0</v>
      </c>
      <c r="J22" s="131" t="e">
        <f t="shared" si="21"/>
        <v>#DIV/0!</v>
      </c>
      <c r="K22" s="131" t="e">
        <f t="shared" si="30"/>
        <v>#DIV/0!</v>
      </c>
      <c r="L22" s="131" t="e">
        <f t="shared" si="22"/>
        <v>#DIV/0!</v>
      </c>
      <c r="M22" s="131" t="e">
        <f t="shared" si="31"/>
        <v>#DIV/0!</v>
      </c>
      <c r="N22" s="98">
        <f>COUNTIFS('Return Report Rev B'!H14:H9909,"&gt;=0",'Return Report Rev B'!Q14:Q9909,"&gt;="&amp;B22,'Return Report Rev B'!Q14:Q9909,"&lt;"&amp;B23,'Return Report Rev B'!A14:A9909,"&lt;&gt;N*")</f>
        <v>3</v>
      </c>
      <c r="O22" s="36">
        <f t="shared" si="32"/>
        <v>23</v>
      </c>
      <c r="P22" s="131" t="e">
        <f t="shared" si="23"/>
        <v>#DIV/0!</v>
      </c>
      <c r="Q22" s="131" t="e">
        <f t="shared" si="28"/>
        <v>#DIV/0!</v>
      </c>
      <c r="R22" s="98">
        <f>SUMIFS('Return Report Rev B'!H14:H9909,'Return Report Rev B'!Q14:Q9909,"&gt;="&amp;B22,'Return Report Rev B'!Q14:Q9909,"&lt;"&amp;B23,'Return Report Rev B'!A14:A9909,"&lt;&gt;N*")</f>
        <v>11</v>
      </c>
      <c r="S22" s="36">
        <f t="shared" si="33"/>
        <v>1938</v>
      </c>
      <c r="T22" s="131" t="e">
        <f t="shared" si="24"/>
        <v>#DIV/0!</v>
      </c>
      <c r="U22" s="131" t="e">
        <f t="shared" si="29"/>
        <v>#DIV/0!</v>
      </c>
      <c r="V22" s="132" t="e">
        <f t="shared" si="25"/>
        <v>#DIV/0!</v>
      </c>
      <c r="W22" s="132" t="e">
        <f t="shared" si="11"/>
        <v>#DIV/0!</v>
      </c>
      <c r="X22" s="132" t="e">
        <f t="shared" si="12"/>
        <v>#DIV/0!</v>
      </c>
      <c r="Y22" s="132" t="e">
        <f t="shared" si="13"/>
        <v>#DIV/0!</v>
      </c>
      <c r="Z22" s="132"/>
      <c r="AA22" s="4" t="s">
        <v>1403</v>
      </c>
      <c r="AB22" s="40">
        <v>0.95</v>
      </c>
      <c r="AC22" s="41">
        <v>0.03</v>
      </c>
      <c r="AD22" s="59"/>
      <c r="AE22" s="12" t="e">
        <f>COUNTIFS(#REF!,"&gt;=0",#REF!,"&gt;="&amp;B11,#REF!,"&lt;"&amp;B23,#REF!,"=1")</f>
        <v>#REF!</v>
      </c>
      <c r="AF22" s="12" t="e">
        <f>COUNTIFS(#REF!,"&gt;=0",#REF!,"&gt;="&amp;B11,#REF!,"&lt;"&amp;B23,#REF!,"&gt;0")</f>
        <v>#REF!</v>
      </c>
      <c r="AG22" s="104" t="e">
        <f>AE22/$O22</f>
        <v>#REF!</v>
      </c>
      <c r="AH22" s="104" t="e">
        <f>AF22/$O22</f>
        <v>#REF!</v>
      </c>
      <c r="AI22" s="104"/>
      <c r="AJ22" s="64" t="e">
        <f t="shared" si="38"/>
        <v>#DIV/0!</v>
      </c>
      <c r="AK22" s="64" t="e">
        <f t="shared" si="39"/>
        <v>#DIV/0!</v>
      </c>
      <c r="AL22" s="64" t="e">
        <f t="shared" si="40"/>
        <v>#DIV/0!</v>
      </c>
      <c r="AM22" s="52"/>
      <c r="AO22" s="93"/>
      <c r="AP22" s="93"/>
      <c r="AQ22" s="93"/>
      <c r="AR22" s="95"/>
      <c r="AW22" s="93"/>
      <c r="AX22" s="93"/>
      <c r="BC22" s="210">
        <f t="shared" si="3"/>
        <v>41487</v>
      </c>
      <c r="BD22" s="97"/>
      <c r="BE22" s="211"/>
      <c r="BG22" s="98">
        <f>COUNTIFS('Return Report Rev B'!H14:H9909,"&gt;=0",'Return Report Rev B'!Q14:Q9909,"&gt;="&amp;B22,'Return Report Rev B'!Q14:Q9909,"&lt;"&amp;B23)</f>
        <v>3</v>
      </c>
      <c r="BH22" s="36">
        <f t="shared" si="34"/>
        <v>23</v>
      </c>
      <c r="BI22" s="131" t="e">
        <f t="shared" si="8"/>
        <v>#DIV/0!</v>
      </c>
      <c r="BJ22" s="131" t="e">
        <f t="shared" si="35"/>
        <v>#DIV/0!</v>
      </c>
      <c r="BK22" s="132" t="e">
        <f t="shared" si="20"/>
        <v>#DIV/0!</v>
      </c>
      <c r="BL22" s="98">
        <f>SUMIFS('Return Report Rev B'!H14:H9909,'Return Report Rev B'!Q14:Q9909,"&gt;="&amp;B22,'Return Report Rev B'!Q14:Q9909,"&lt;"&amp;B23)</f>
        <v>11</v>
      </c>
      <c r="BM22" s="36">
        <f>SUM(BL11:BL22)</f>
        <v>1938</v>
      </c>
      <c r="BN22" s="131" t="e">
        <f t="shared" si="9"/>
        <v>#DIV/0!</v>
      </c>
      <c r="BO22" s="131" t="e">
        <f t="shared" si="37"/>
        <v>#DIV/0!</v>
      </c>
      <c r="BP22" s="131" t="e">
        <f t="shared" si="19"/>
        <v>#DIV/0!</v>
      </c>
    </row>
    <row r="23" spans="2:68" outlineLevel="1" x14ac:dyDescent="0.25">
      <c r="B23" s="96">
        <v>41518</v>
      </c>
      <c r="C23" s="97">
        <f>COUNTIFS('Delivery Report'!$E$4:$E$83253,"&gt;=0",'Delivery Report'!$F$4:$F$83253,"&gt;="&amp;B23,'Delivery Report'!$F$4:$F$83253,"&lt;"&amp;B24)</f>
        <v>0</v>
      </c>
      <c r="D23" s="97">
        <f>C23-SUMIFS('Delivery Report'!$H$4:$H$83253,'Delivery Report'!$F$4:$F$83253,"&gt;="&amp;B23,'Delivery Report'!$F$4:$F$83253,"&lt;"&amp;B24)</f>
        <v>0</v>
      </c>
      <c r="E23" s="36">
        <f t="shared" si="26"/>
        <v>0</v>
      </c>
      <c r="F23" s="97">
        <f>SUMIFS('Delivery Report'!$E$4:$E$83253,'Delivery Report'!$F$4:$F$83253,"&gt;="&amp;B23,'Delivery Report'!$F$4:$F$83253,"&lt;"&amp;B24)</f>
        <v>0</v>
      </c>
      <c r="G23" s="97">
        <f>SUMIFS('Delivery Report'!$E$4:$E$83253,'Delivery Report'!$F$4:$F$83253,"&gt;="&amp;B23,'Delivery Report'!$F$4:$F$83253,"&lt;"&amp;B24,'Delivery Report'!$H$4:$H$83253,"=1")</f>
        <v>0</v>
      </c>
      <c r="H23" s="36">
        <f t="shared" si="27"/>
        <v>0</v>
      </c>
      <c r="I23" s="36">
        <f t="shared" si="27"/>
        <v>0</v>
      </c>
      <c r="J23" s="131" t="e">
        <f t="shared" si="21"/>
        <v>#DIV/0!</v>
      </c>
      <c r="K23" s="131" t="e">
        <f t="shared" si="30"/>
        <v>#DIV/0!</v>
      </c>
      <c r="L23" s="131" t="e">
        <f t="shared" si="22"/>
        <v>#DIV/0!</v>
      </c>
      <c r="M23" s="131" t="e">
        <f t="shared" si="31"/>
        <v>#DIV/0!</v>
      </c>
      <c r="N23" s="98">
        <f>COUNTIFS('Return Report Rev B'!H15:H9910,"&gt;=0",'Return Report Rev B'!Q15:Q9910,"&gt;="&amp;B23,'Return Report Rev B'!Q15:Q9910,"&lt;"&amp;B24,'Return Report Rev B'!A15:A9910,"&lt;&gt;N*")</f>
        <v>3</v>
      </c>
      <c r="O23" s="36">
        <f t="shared" si="32"/>
        <v>23</v>
      </c>
      <c r="P23" s="131" t="e">
        <f t="shared" si="23"/>
        <v>#DIV/0!</v>
      </c>
      <c r="Q23" s="131" t="e">
        <f t="shared" si="28"/>
        <v>#DIV/0!</v>
      </c>
      <c r="R23" s="98">
        <f>SUMIFS('Return Report Rev B'!H15:H9910,'Return Report Rev B'!Q15:Q9910,"&gt;="&amp;B23,'Return Report Rev B'!Q15:Q9910,"&lt;"&amp;B24,'Return Report Rev B'!A15:A9910,"&lt;&gt;N*")</f>
        <v>48</v>
      </c>
      <c r="S23" s="36">
        <f t="shared" si="33"/>
        <v>1881</v>
      </c>
      <c r="T23" s="131" t="e">
        <f t="shared" si="24"/>
        <v>#DIV/0!</v>
      </c>
      <c r="U23" s="131" t="e">
        <f t="shared" si="29"/>
        <v>#DIV/0!</v>
      </c>
      <c r="V23" s="132" t="e">
        <f t="shared" si="25"/>
        <v>#DIV/0!</v>
      </c>
      <c r="W23" s="132" t="e">
        <f t="shared" si="11"/>
        <v>#DIV/0!</v>
      </c>
      <c r="X23" s="132" t="e">
        <f t="shared" si="12"/>
        <v>#DIV/0!</v>
      </c>
      <c r="Y23" s="132" t="e">
        <f t="shared" si="13"/>
        <v>#DIV/0!</v>
      </c>
      <c r="Z23" s="132"/>
      <c r="AA23" s="4" t="s">
        <v>2343</v>
      </c>
      <c r="AB23" s="40">
        <v>0.95</v>
      </c>
      <c r="AC23" s="41">
        <v>0.03</v>
      </c>
      <c r="AD23" s="59"/>
      <c r="AE23" s="12" t="e">
        <f>COUNTIFS(#REF!,"&gt;=0",#REF!,"&gt;="&amp;B12,#REF!,"&lt;"&amp;B24,#REF!,"=1")</f>
        <v>#REF!</v>
      </c>
      <c r="AF23" s="12" t="e">
        <f>COUNTIFS(#REF!,"&gt;=0",#REF!,"&gt;="&amp;B12,#REF!,"&lt;"&amp;B24,#REF!,"&gt;0")</f>
        <v>#REF!</v>
      </c>
      <c r="AG23" s="104" t="e">
        <f t="shared" ref="AG23:AG34" si="41">AE23/$O23</f>
        <v>#REF!</v>
      </c>
      <c r="AH23" s="104" t="e">
        <f t="shared" ref="AH23:AH34" si="42">AF23/$O23</f>
        <v>#REF!</v>
      </c>
      <c r="AI23" s="104"/>
      <c r="AJ23" s="64" t="e">
        <f t="shared" si="38"/>
        <v>#DIV/0!</v>
      </c>
      <c r="AK23" s="64" t="e">
        <f t="shared" si="39"/>
        <v>#DIV/0!</v>
      </c>
      <c r="AL23" s="64" t="e">
        <f t="shared" si="40"/>
        <v>#DIV/0!</v>
      </c>
      <c r="AM23" s="52"/>
      <c r="AO23" s="93"/>
      <c r="AP23" s="93"/>
      <c r="AQ23" s="93"/>
      <c r="AR23" s="95"/>
      <c r="AW23" s="93"/>
      <c r="AX23" s="93"/>
      <c r="BC23" s="210">
        <f t="shared" si="3"/>
        <v>41518</v>
      </c>
      <c r="BD23" s="97"/>
      <c r="BE23" s="211"/>
      <c r="BG23" s="98">
        <f>COUNTIFS('Return Report Rev B'!H15:H9910,"&gt;=0",'Return Report Rev B'!Q15:Q9910,"&gt;="&amp;B23,'Return Report Rev B'!Q15:Q9910,"&lt;"&amp;B24)</f>
        <v>3</v>
      </c>
      <c r="BH23" s="36">
        <f t="shared" si="34"/>
        <v>23</v>
      </c>
      <c r="BI23" s="131" t="e">
        <f t="shared" si="8"/>
        <v>#DIV/0!</v>
      </c>
      <c r="BJ23" s="131" t="e">
        <f t="shared" si="35"/>
        <v>#DIV/0!</v>
      </c>
      <c r="BK23" s="132" t="e">
        <f t="shared" si="20"/>
        <v>#DIV/0!</v>
      </c>
      <c r="BL23" s="98">
        <f>SUMIFS('Return Report Rev B'!H15:H9910,'Return Report Rev B'!Q15:Q9910,"&gt;="&amp;B23,'Return Report Rev B'!Q15:Q9910,"&lt;"&amp;B24)</f>
        <v>48</v>
      </c>
      <c r="BM23" s="36">
        <f>SUM(BL12:BL23)</f>
        <v>1881</v>
      </c>
      <c r="BN23" s="131" t="e">
        <f t="shared" si="9"/>
        <v>#DIV/0!</v>
      </c>
      <c r="BO23" s="131" t="e">
        <f t="shared" si="37"/>
        <v>#DIV/0!</v>
      </c>
      <c r="BP23" s="131" t="e">
        <f t="shared" si="19"/>
        <v>#DIV/0!</v>
      </c>
    </row>
    <row r="24" spans="2:68" outlineLevel="1" x14ac:dyDescent="0.25">
      <c r="B24" s="96">
        <v>41548</v>
      </c>
      <c r="C24" s="97">
        <f>COUNTIFS('Delivery Report'!$E$4:$E$83253,"&gt;=0",'Delivery Report'!$F$4:$F$83253,"&gt;="&amp;B24,'Delivery Report'!$F$4:$F$83253,"&lt;"&amp;B25)</f>
        <v>0</v>
      </c>
      <c r="D24" s="97">
        <f>C24-SUMIFS('Delivery Report'!$H$4:$H$83253,'Delivery Report'!$F$4:$F$83253,"&gt;="&amp;B24,'Delivery Report'!$F$4:$F$83253,"&lt;"&amp;B25)</f>
        <v>0</v>
      </c>
      <c r="E24" s="36">
        <f t="shared" si="26"/>
        <v>0</v>
      </c>
      <c r="F24" s="97">
        <f>SUMIFS('Delivery Report'!$E$4:$E$83253,'Delivery Report'!$F$4:$F$83253,"&gt;="&amp;B24,'Delivery Report'!$F$4:$F$83253,"&lt;"&amp;B25)</f>
        <v>0</v>
      </c>
      <c r="G24" s="97">
        <f>SUMIFS('Delivery Report'!$E$4:$E$83253,'Delivery Report'!$F$4:$F$83253,"&gt;="&amp;B24,'Delivery Report'!$F$4:$F$83253,"&lt;"&amp;B25,'Delivery Report'!$H$4:$H$83253,"=1")</f>
        <v>0</v>
      </c>
      <c r="H24" s="36">
        <f t="shared" si="27"/>
        <v>0</v>
      </c>
      <c r="I24" s="36">
        <f t="shared" si="27"/>
        <v>0</v>
      </c>
      <c r="J24" s="131" t="e">
        <f t="shared" si="21"/>
        <v>#DIV/0!</v>
      </c>
      <c r="K24" s="131" t="e">
        <f t="shared" si="30"/>
        <v>#DIV/0!</v>
      </c>
      <c r="L24" s="131" t="e">
        <f t="shared" si="22"/>
        <v>#DIV/0!</v>
      </c>
      <c r="M24" s="131" t="e">
        <f t="shared" si="31"/>
        <v>#DIV/0!</v>
      </c>
      <c r="N24" s="98">
        <f>COUNTIFS('Return Report Rev B'!H16:H9911,"&gt;=0",'Return Report Rev B'!Q16:Q9911,"&gt;="&amp;B24,'Return Report Rev B'!Q16:Q9911,"&lt;"&amp;B25,'Return Report Rev B'!A16:A9911,"&lt;&gt;N*")</f>
        <v>3</v>
      </c>
      <c r="O24" s="36">
        <f t="shared" si="32"/>
        <v>24</v>
      </c>
      <c r="P24" s="131" t="e">
        <f t="shared" si="23"/>
        <v>#DIV/0!</v>
      </c>
      <c r="Q24" s="131" t="e">
        <f t="shared" si="28"/>
        <v>#DIV/0!</v>
      </c>
      <c r="R24" s="98">
        <f>SUMIFS('Return Report Rev B'!H16:H9911,'Return Report Rev B'!Q16:Q9911,"&gt;="&amp;B24,'Return Report Rev B'!Q16:Q9911,"&lt;"&amp;B25,'Return Report Rev B'!A16:A9911,"&lt;&gt;N*")</f>
        <v>133</v>
      </c>
      <c r="S24" s="36">
        <f t="shared" si="33"/>
        <v>1881</v>
      </c>
      <c r="T24" s="131" t="e">
        <f t="shared" si="24"/>
        <v>#DIV/0!</v>
      </c>
      <c r="U24" s="131" t="e">
        <f t="shared" si="29"/>
        <v>#DIV/0!</v>
      </c>
      <c r="V24" s="132" t="e">
        <f t="shared" si="25"/>
        <v>#DIV/0!</v>
      </c>
      <c r="W24" s="132" t="e">
        <f t="shared" si="11"/>
        <v>#DIV/0!</v>
      </c>
      <c r="X24" s="132" t="e">
        <f t="shared" si="12"/>
        <v>#DIV/0!</v>
      </c>
      <c r="Y24" s="132" t="e">
        <f t="shared" si="13"/>
        <v>#DIV/0!</v>
      </c>
      <c r="Z24" s="132"/>
      <c r="AA24" s="4" t="s">
        <v>1398</v>
      </c>
      <c r="AB24" s="40">
        <v>0.95</v>
      </c>
      <c r="AC24" s="41">
        <v>0.03</v>
      </c>
      <c r="AD24" s="59"/>
      <c r="AE24" s="12" t="e">
        <f>COUNTIFS(#REF!,"&gt;=0",#REF!,"&gt;="&amp;B13,#REF!,"&lt;"&amp;B25,#REF!,"=1")</f>
        <v>#REF!</v>
      </c>
      <c r="AF24" s="12" t="e">
        <f>COUNTIFS(#REF!,"&gt;=0",#REF!,"&gt;="&amp;B13,#REF!,"&lt;"&amp;B25,#REF!,"&gt;0")</f>
        <v>#REF!</v>
      </c>
      <c r="AG24" s="104" t="e">
        <f t="shared" si="41"/>
        <v>#REF!</v>
      </c>
      <c r="AH24" s="104" t="e">
        <f t="shared" si="42"/>
        <v>#REF!</v>
      </c>
      <c r="AI24" s="104"/>
      <c r="AJ24" s="64" t="e">
        <f t="shared" si="38"/>
        <v>#DIV/0!</v>
      </c>
      <c r="AK24" s="64" t="e">
        <f t="shared" si="39"/>
        <v>#DIV/0!</v>
      </c>
      <c r="AL24" s="64" t="e">
        <f t="shared" si="40"/>
        <v>#DIV/0!</v>
      </c>
      <c r="AM24" s="52"/>
      <c r="AO24" s="93"/>
      <c r="AP24" s="93"/>
      <c r="AQ24" s="93"/>
      <c r="AR24" s="95"/>
      <c r="AW24" s="93"/>
      <c r="AX24" s="93"/>
      <c r="BC24" s="210">
        <f t="shared" si="3"/>
        <v>41548</v>
      </c>
      <c r="BD24" s="97"/>
      <c r="BE24" s="211"/>
      <c r="BG24" s="98">
        <f>COUNTIFS('Return Report Rev B'!H16:H9911,"&gt;=0",'Return Report Rev B'!Q16:Q9911,"&gt;="&amp;B24,'Return Report Rev B'!Q16:Q9911,"&lt;"&amp;B25)</f>
        <v>3</v>
      </c>
      <c r="BH24" s="36">
        <f t="shared" si="34"/>
        <v>24</v>
      </c>
      <c r="BI24" s="131" t="e">
        <f t="shared" si="8"/>
        <v>#DIV/0!</v>
      </c>
      <c r="BJ24" s="131" t="e">
        <f t="shared" si="35"/>
        <v>#DIV/0!</v>
      </c>
      <c r="BK24" s="132" t="e">
        <f t="shared" si="20"/>
        <v>#DIV/0!</v>
      </c>
      <c r="BL24" s="98">
        <f>SUMIFS('Return Report Rev B'!H16:H9911,'Return Report Rev B'!Q16:Q9911,"&gt;="&amp;B24,'Return Report Rev B'!Q16:Q9911,"&lt;"&amp;B25)</f>
        <v>133</v>
      </c>
      <c r="BM24" s="36">
        <f t="shared" si="36"/>
        <v>1881</v>
      </c>
      <c r="BN24" s="131" t="e">
        <f t="shared" si="9"/>
        <v>#DIV/0!</v>
      </c>
      <c r="BO24" s="131" t="e">
        <f t="shared" si="37"/>
        <v>#DIV/0!</v>
      </c>
      <c r="BP24" s="131" t="e">
        <f t="shared" si="19"/>
        <v>#DIV/0!</v>
      </c>
    </row>
    <row r="25" spans="2:68" outlineLevel="1" x14ac:dyDescent="0.25">
      <c r="B25" s="96">
        <v>41579</v>
      </c>
      <c r="C25" s="97">
        <f>COUNTIFS('Delivery Report'!$E$4:$E$83253,"&gt;=0",'Delivery Report'!$F$4:$F$83253,"&gt;="&amp;B25,'Delivery Report'!$F$4:$F$83253,"&lt;"&amp;B26)</f>
        <v>0</v>
      </c>
      <c r="D25" s="97">
        <f>C25-SUMIFS('Delivery Report'!$H$4:$H$83253,'Delivery Report'!$F$4:$F$83253,"&gt;="&amp;B25,'Delivery Report'!$F$4:$F$83253,"&lt;"&amp;B26)</f>
        <v>0</v>
      </c>
      <c r="E25" s="36">
        <f t="shared" si="26"/>
        <v>0</v>
      </c>
      <c r="F25" s="97">
        <f>SUMIFS('Delivery Report'!$E$4:$E$83253,'Delivery Report'!$F$4:$F$83253,"&gt;="&amp;B25,'Delivery Report'!$F$4:$F$83253,"&lt;"&amp;B26)</f>
        <v>0</v>
      </c>
      <c r="G25" s="97">
        <f>SUMIFS('Delivery Report'!$E$4:$E$83253,'Delivery Report'!$F$4:$F$83253,"&gt;="&amp;B25,'Delivery Report'!$F$4:$F$83253,"&lt;"&amp;B26,'Delivery Report'!$H$4:$H$83253,"=1")</f>
        <v>0</v>
      </c>
      <c r="H25" s="36">
        <f t="shared" si="27"/>
        <v>0</v>
      </c>
      <c r="I25" s="36">
        <f t="shared" si="27"/>
        <v>0</v>
      </c>
      <c r="J25" s="131" t="e">
        <f t="shared" si="21"/>
        <v>#DIV/0!</v>
      </c>
      <c r="K25" s="131" t="e">
        <f t="shared" si="30"/>
        <v>#DIV/0!</v>
      </c>
      <c r="L25" s="131" t="e">
        <f t="shared" si="22"/>
        <v>#DIV/0!</v>
      </c>
      <c r="M25" s="131" t="e">
        <f t="shared" si="31"/>
        <v>#DIV/0!</v>
      </c>
      <c r="N25" s="98">
        <f>COUNTIFS('Return Report Rev B'!H17:H9912,"&gt;=0",'Return Report Rev B'!Q17:Q9912,"&gt;="&amp;B25,'Return Report Rev B'!Q17:Q9912,"&lt;"&amp;B26,'Return Report Rev B'!A17:A9912,"&lt;&gt;N*")</f>
        <v>4</v>
      </c>
      <c r="O25" s="36">
        <f t="shared" si="32"/>
        <v>26</v>
      </c>
      <c r="P25" s="131" t="e">
        <f t="shared" si="23"/>
        <v>#DIV/0!</v>
      </c>
      <c r="Q25" s="131" t="e">
        <f t="shared" si="28"/>
        <v>#DIV/0!</v>
      </c>
      <c r="R25" s="98">
        <f>SUMIFS('Return Report Rev B'!H17:H9912,'Return Report Rev B'!Q17:Q9912,"&gt;="&amp;B25,'Return Report Rev B'!Q17:Q9912,"&lt;"&amp;B26,'Return Report Rev B'!A17:A9912,"&lt;&gt;N*")</f>
        <v>485</v>
      </c>
      <c r="S25" s="36">
        <f t="shared" si="33"/>
        <v>1981</v>
      </c>
      <c r="T25" s="131" t="e">
        <f t="shared" si="24"/>
        <v>#DIV/0!</v>
      </c>
      <c r="U25" s="131" t="e">
        <f t="shared" si="29"/>
        <v>#DIV/0!</v>
      </c>
      <c r="V25" s="132" t="e">
        <f t="shared" si="25"/>
        <v>#DIV/0!</v>
      </c>
      <c r="W25" s="132" t="e">
        <f t="shared" si="11"/>
        <v>#DIV/0!</v>
      </c>
      <c r="X25" s="132" t="e">
        <f t="shared" si="12"/>
        <v>#DIV/0!</v>
      </c>
      <c r="Y25" s="132" t="e">
        <f t="shared" si="13"/>
        <v>#DIV/0!</v>
      </c>
      <c r="Z25" s="132"/>
      <c r="AA25" s="4" t="s">
        <v>1401</v>
      </c>
      <c r="AB25" s="40">
        <v>0.95</v>
      </c>
      <c r="AC25" s="41">
        <v>0.03</v>
      </c>
      <c r="AD25" s="59"/>
      <c r="AE25" s="12" t="e">
        <f>COUNTIFS(#REF!,"&gt;=0",#REF!,"&gt;="&amp;B14,#REF!,"&lt;"&amp;B26,#REF!,"=1")</f>
        <v>#REF!</v>
      </c>
      <c r="AF25" s="12" t="e">
        <f>COUNTIFS(#REF!,"&gt;=0",#REF!,"&gt;="&amp;B14,#REF!,"&lt;"&amp;B26,#REF!,"&gt;0")</f>
        <v>#REF!</v>
      </c>
      <c r="AG25" s="104" t="e">
        <f t="shared" si="41"/>
        <v>#REF!</v>
      </c>
      <c r="AH25" s="104" t="e">
        <f t="shared" si="42"/>
        <v>#REF!</v>
      </c>
      <c r="AI25" s="104"/>
      <c r="AJ25" s="64" t="e">
        <f t="shared" si="38"/>
        <v>#DIV/0!</v>
      </c>
      <c r="AK25" s="64" t="e">
        <f t="shared" si="39"/>
        <v>#DIV/0!</v>
      </c>
      <c r="AL25" s="64" t="e">
        <f t="shared" si="40"/>
        <v>#DIV/0!</v>
      </c>
      <c r="AM25" s="52"/>
      <c r="AO25" s="93"/>
      <c r="AP25" s="93" t="s">
        <v>6212</v>
      </c>
      <c r="AQ25" s="93" t="s">
        <v>6212</v>
      </c>
      <c r="AR25" s="93" t="s">
        <v>6212</v>
      </c>
      <c r="AW25" s="557" t="s">
        <v>6210</v>
      </c>
      <c r="AX25" s="557"/>
      <c r="BC25" s="210">
        <f t="shared" si="3"/>
        <v>41579</v>
      </c>
      <c r="BD25" s="97"/>
      <c r="BE25" s="211"/>
      <c r="BG25" s="98">
        <f>COUNTIFS('Return Report Rev B'!H17:H9912,"&gt;=0",'Return Report Rev B'!Q17:Q9912,"&gt;="&amp;B25,'Return Report Rev B'!Q17:Q9912,"&lt;"&amp;B26)</f>
        <v>4</v>
      </c>
      <c r="BH25" s="36">
        <f t="shared" si="34"/>
        <v>26</v>
      </c>
      <c r="BI25" s="131" t="e">
        <f t="shared" si="8"/>
        <v>#DIV/0!</v>
      </c>
      <c r="BJ25" s="131" t="e">
        <f t="shared" si="35"/>
        <v>#DIV/0!</v>
      </c>
      <c r="BK25" s="132" t="e">
        <f t="shared" si="20"/>
        <v>#DIV/0!</v>
      </c>
      <c r="BL25" s="98">
        <f>SUMIFS('Return Report Rev B'!H17:H9912,'Return Report Rev B'!Q17:Q9912,"&gt;="&amp;B25,'Return Report Rev B'!Q17:Q9912,"&lt;"&amp;B26)</f>
        <v>485</v>
      </c>
      <c r="BM25" s="36">
        <f t="shared" si="36"/>
        <v>1981</v>
      </c>
      <c r="BN25" s="131" t="e">
        <f t="shared" si="9"/>
        <v>#DIV/0!</v>
      </c>
      <c r="BO25" s="131" t="e">
        <f t="shared" si="37"/>
        <v>#DIV/0!</v>
      </c>
      <c r="BP25" s="131" t="e">
        <f t="shared" si="19"/>
        <v>#DIV/0!</v>
      </c>
    </row>
    <row r="26" spans="2:68" outlineLevel="1" x14ac:dyDescent="0.25">
      <c r="B26" s="96">
        <v>41609</v>
      </c>
      <c r="C26" s="97">
        <f>COUNTIFS('Delivery Report'!$E$4:$E$83253,"&gt;=0",'Delivery Report'!$F$4:$F$83253,"&gt;="&amp;B26,'Delivery Report'!$F$4:$F$83253,"&lt;"&amp;B27)</f>
        <v>0</v>
      </c>
      <c r="D26" s="97">
        <f>C26-SUMIFS('Delivery Report'!$H$4:$H$83253,'Delivery Report'!$F$4:$F$83253,"&gt;="&amp;B26,'Delivery Report'!$F$4:$F$83253,"&lt;"&amp;B27)</f>
        <v>0</v>
      </c>
      <c r="E26" s="36">
        <f t="shared" si="26"/>
        <v>0</v>
      </c>
      <c r="F26" s="97">
        <f>SUMIFS('Delivery Report'!$E$4:$E$83253,'Delivery Report'!$F$4:$F$83253,"&gt;="&amp;B26,'Delivery Report'!$F$4:$F$83253,"&lt;"&amp;B27)</f>
        <v>0</v>
      </c>
      <c r="G26" s="97">
        <f>SUMIFS('Delivery Report'!$E$4:$E$83253,'Delivery Report'!$F$4:$F$83253,"&gt;="&amp;B26,'Delivery Report'!$F$4:$F$83253,"&lt;"&amp;B27,'Delivery Report'!$H$4:$H$83253,"=1")</f>
        <v>0</v>
      </c>
      <c r="H26" s="36">
        <f t="shared" si="27"/>
        <v>0</v>
      </c>
      <c r="I26" s="36">
        <f t="shared" si="27"/>
        <v>0</v>
      </c>
      <c r="J26" s="131" t="e">
        <f t="shared" si="21"/>
        <v>#DIV/0!</v>
      </c>
      <c r="K26" s="131" t="e">
        <f t="shared" si="30"/>
        <v>#DIV/0!</v>
      </c>
      <c r="L26" s="131" t="e">
        <f t="shared" si="22"/>
        <v>#DIV/0!</v>
      </c>
      <c r="M26" s="131" t="e">
        <f t="shared" si="31"/>
        <v>#DIV/0!</v>
      </c>
      <c r="N26" s="98">
        <f>COUNTIFS('Return Report Rev B'!H18:H9913,"&gt;=0",'Return Report Rev B'!Q18:Q9913,"&gt;="&amp;B26,'Return Report Rev B'!Q18:Q9913,"&lt;"&amp;B27,'Return Report Rev B'!A18:A9913,"&lt;&gt;N*")</f>
        <v>1</v>
      </c>
      <c r="O26" s="36">
        <f t="shared" si="32"/>
        <v>26</v>
      </c>
      <c r="P26" s="131" t="e">
        <f t="shared" si="23"/>
        <v>#DIV/0!</v>
      </c>
      <c r="Q26" s="131" t="e">
        <f t="shared" si="28"/>
        <v>#DIV/0!</v>
      </c>
      <c r="R26" s="98">
        <f>SUMIFS('Return Report Rev B'!H18:H9913,'Return Report Rev B'!Q18:Q9913,"&gt;="&amp;B26,'Return Report Rev B'!Q18:Q9913,"&lt;"&amp;B27,'Return Report Rev B'!A18:A9913,"&lt;&gt;N*")</f>
        <v>0</v>
      </c>
      <c r="S26" s="36">
        <f t="shared" si="33"/>
        <v>1846</v>
      </c>
      <c r="T26" s="131" t="e">
        <f t="shared" si="24"/>
        <v>#DIV/0!</v>
      </c>
      <c r="U26" s="131" t="e">
        <f t="shared" si="29"/>
        <v>#DIV/0!</v>
      </c>
      <c r="V26" s="132" t="e">
        <f t="shared" si="25"/>
        <v>#DIV/0!</v>
      </c>
      <c r="W26" s="132" t="e">
        <f t="shared" si="11"/>
        <v>#DIV/0!</v>
      </c>
      <c r="X26" s="132" t="e">
        <f t="shared" si="12"/>
        <v>#DIV/0!</v>
      </c>
      <c r="Y26" s="132" t="e">
        <f t="shared" si="13"/>
        <v>#DIV/0!</v>
      </c>
      <c r="Z26" s="132"/>
      <c r="AA26" s="4" t="s">
        <v>1402</v>
      </c>
      <c r="AB26" s="40">
        <v>0.95</v>
      </c>
      <c r="AC26" s="41">
        <v>0.03</v>
      </c>
      <c r="AD26" s="59"/>
      <c r="AE26" s="12" t="e">
        <f>COUNTIFS(#REF!,"&gt;=0",#REF!,"&gt;="&amp;B15,#REF!,"&lt;"&amp;B27,#REF!,"=1")</f>
        <v>#REF!</v>
      </c>
      <c r="AF26" s="12" t="e">
        <f>COUNTIFS(#REF!,"&gt;=0",#REF!,"&gt;="&amp;B15,#REF!,"&lt;"&amp;B27,#REF!,"&gt;0")</f>
        <v>#REF!</v>
      </c>
      <c r="AG26" s="104" t="e">
        <f t="shared" si="41"/>
        <v>#REF!</v>
      </c>
      <c r="AH26" s="104" t="e">
        <f t="shared" si="42"/>
        <v>#REF!</v>
      </c>
      <c r="AI26" s="104"/>
      <c r="AJ26" s="64" t="e">
        <f t="shared" si="38"/>
        <v>#DIV/0!</v>
      </c>
      <c r="AK26" s="64" t="e">
        <f t="shared" si="39"/>
        <v>#DIV/0!</v>
      </c>
      <c r="AL26" s="64" t="e">
        <f t="shared" si="40"/>
        <v>#DIV/0!</v>
      </c>
      <c r="AM26" s="52"/>
      <c r="AO26" s="93"/>
      <c r="AP26" s="93" t="s">
        <v>2778</v>
      </c>
      <c r="AQ26" s="93" t="s">
        <v>6211</v>
      </c>
      <c r="AR26" s="95" t="s">
        <v>11722</v>
      </c>
      <c r="AW26" s="1" t="s">
        <v>2778</v>
      </c>
      <c r="AX26" s="1" t="s">
        <v>6211</v>
      </c>
      <c r="BC26" s="210">
        <f t="shared" si="3"/>
        <v>41609</v>
      </c>
      <c r="BD26" s="97"/>
      <c r="BE26" s="211"/>
      <c r="BG26" s="98">
        <f>COUNTIFS('Return Report Rev B'!H18:H9913,"&gt;=0",'Return Report Rev B'!Q18:Q9913,"&gt;="&amp;B26,'Return Report Rev B'!Q18:Q9913,"&lt;"&amp;B27)</f>
        <v>1</v>
      </c>
      <c r="BH26" s="36">
        <f t="shared" si="34"/>
        <v>26</v>
      </c>
      <c r="BI26" s="131" t="e">
        <f t="shared" si="8"/>
        <v>#DIV/0!</v>
      </c>
      <c r="BJ26" s="131" t="e">
        <f t="shared" si="35"/>
        <v>#DIV/0!</v>
      </c>
      <c r="BK26" s="132" t="e">
        <f t="shared" si="20"/>
        <v>#DIV/0!</v>
      </c>
      <c r="BL26" s="98">
        <f>SUMIFS('Return Report Rev B'!H18:H9913,'Return Report Rev B'!Q18:Q9913,"&gt;="&amp;B26,'Return Report Rev B'!Q18:Q9913,"&lt;"&amp;B27)</f>
        <v>0</v>
      </c>
      <c r="BM26" s="36">
        <f t="shared" si="36"/>
        <v>1846</v>
      </c>
      <c r="BN26" s="131" t="e">
        <f t="shared" si="9"/>
        <v>#DIV/0!</v>
      </c>
      <c r="BO26" s="131" t="e">
        <f t="shared" si="37"/>
        <v>#DIV/0!</v>
      </c>
      <c r="BP26" s="131" t="e">
        <f t="shared" si="19"/>
        <v>#DIV/0!</v>
      </c>
    </row>
    <row r="27" spans="2:68" outlineLevel="1" x14ac:dyDescent="0.25">
      <c r="B27" s="96">
        <v>41640</v>
      </c>
      <c r="C27" s="97">
        <f>COUNTIFS('Delivery Report'!$E$4:$E$83253,"&gt;=0",'Delivery Report'!$F$4:$F$83253,"&gt;="&amp;B27,'Delivery Report'!$F$4:$F$83253,"&lt;"&amp;B28)</f>
        <v>0</v>
      </c>
      <c r="D27" s="97">
        <f>C27-SUMIFS('Delivery Report'!$H$4:$H$83253,'Delivery Report'!$F$4:$F$83253,"&gt;="&amp;B27,'Delivery Report'!$F$4:$F$83253,"&lt;"&amp;B28)</f>
        <v>0</v>
      </c>
      <c r="E27" s="36">
        <f t="shared" si="26"/>
        <v>0</v>
      </c>
      <c r="F27" s="97">
        <f>SUMIFS('Delivery Report'!$E$4:$E$83253,'Delivery Report'!$F$4:$F$83253,"&gt;="&amp;B27,'Delivery Report'!$F$4:$F$83253,"&lt;"&amp;B28)</f>
        <v>0</v>
      </c>
      <c r="G27" s="97">
        <f>SUMIFS('Delivery Report'!$E$4:$E$83253,'Delivery Report'!$F$4:$F$83253,"&gt;="&amp;B27,'Delivery Report'!$F$4:$F$83253,"&lt;"&amp;B28,'Delivery Report'!$H$4:$H$83253,"=1")</f>
        <v>0</v>
      </c>
      <c r="H27" s="36">
        <f t="shared" si="27"/>
        <v>0</v>
      </c>
      <c r="I27" s="36">
        <f t="shared" si="27"/>
        <v>0</v>
      </c>
      <c r="J27" s="131" t="e">
        <f t="shared" si="21"/>
        <v>#DIV/0!</v>
      </c>
      <c r="K27" s="131" t="e">
        <f t="shared" si="30"/>
        <v>#DIV/0!</v>
      </c>
      <c r="L27" s="131" t="e">
        <f>G27/F27</f>
        <v>#DIV/0!</v>
      </c>
      <c r="M27" s="131" t="e">
        <f t="shared" si="31"/>
        <v>#DIV/0!</v>
      </c>
      <c r="N27" s="98">
        <f>COUNTIFS('Return Report Rev B'!H19:H9914,"&gt;=0",'Return Report Rev B'!Q19:Q9914,"&gt;="&amp;B27,'Return Report Rev B'!Q19:Q9914,"&lt;"&amp;B28,'Return Report Rev B'!A19:A9914,"&lt;&gt;N*")</f>
        <v>2</v>
      </c>
      <c r="O27" s="36">
        <f t="shared" si="32"/>
        <v>26</v>
      </c>
      <c r="P27" s="131" t="e">
        <f t="shared" si="23"/>
        <v>#DIV/0!</v>
      </c>
      <c r="Q27" s="131" t="e">
        <f t="shared" si="28"/>
        <v>#DIV/0!</v>
      </c>
      <c r="R27" s="98">
        <f>SUMIFS('Return Report Rev B'!H19:H9914,'Return Report Rev B'!Q19:Q9914,"&gt;="&amp;B27,'Return Report Rev B'!Q19:Q9914,"&lt;"&amp;B28,'Return Report Rev B'!A19:A9914,"&lt;&gt;N*")</f>
        <v>7</v>
      </c>
      <c r="S27" s="36">
        <f t="shared" si="33"/>
        <v>1772</v>
      </c>
      <c r="T27" s="131" t="e">
        <f t="shared" si="24"/>
        <v>#DIV/0!</v>
      </c>
      <c r="U27" s="131" t="e">
        <f t="shared" si="29"/>
        <v>#DIV/0!</v>
      </c>
      <c r="V27" s="132" t="e">
        <f t="shared" si="25"/>
        <v>#DIV/0!</v>
      </c>
      <c r="W27" s="132" t="e">
        <f t="shared" si="11"/>
        <v>#DIV/0!</v>
      </c>
      <c r="X27" s="132" t="e">
        <f t="shared" si="12"/>
        <v>#DIV/0!</v>
      </c>
      <c r="Y27" s="132" t="e">
        <f t="shared" si="13"/>
        <v>#DIV/0!</v>
      </c>
      <c r="Z27" s="132"/>
      <c r="AA27" s="4" t="s">
        <v>1399</v>
      </c>
      <c r="AB27" s="40">
        <v>0.95</v>
      </c>
      <c r="AC27" s="41">
        <v>0.03</v>
      </c>
      <c r="AD27" s="59"/>
      <c r="AE27" s="12" t="e">
        <f>COUNTIFS(#REF!,"&gt;=0",#REF!,"&gt;="&amp;B16,#REF!,"&lt;"&amp;B28,#REF!,"=1")</f>
        <v>#REF!</v>
      </c>
      <c r="AF27" s="12" t="e">
        <f>COUNTIFS(#REF!,"&gt;=0",#REF!,"&gt;="&amp;B16,#REF!,"&lt;"&amp;B28,#REF!,"&gt;0")</f>
        <v>#REF!</v>
      </c>
      <c r="AG27" s="104" t="e">
        <f t="shared" si="41"/>
        <v>#REF!</v>
      </c>
      <c r="AH27" s="104" t="e">
        <f t="shared" si="42"/>
        <v>#REF!</v>
      </c>
      <c r="AI27" s="104"/>
      <c r="AJ27" s="64" t="e">
        <f t="shared" si="38"/>
        <v>#DIV/0!</v>
      </c>
      <c r="AK27" s="64" t="e">
        <f t="shared" si="39"/>
        <v>#DIV/0!</v>
      </c>
      <c r="AL27" s="64" t="e">
        <f t="shared" si="40"/>
        <v>#DIV/0!</v>
      </c>
      <c r="AM27" s="52"/>
      <c r="AO27" s="93"/>
      <c r="AP27" s="93">
        <f t="shared" ref="AP27:AP67" si="43">E27/$AP$1*100</f>
        <v>0</v>
      </c>
      <c r="AQ27" s="93">
        <f t="shared" ref="AQ27:AQ67" si="44">H27/$AQ$1*100</f>
        <v>0</v>
      </c>
      <c r="AR27" s="95" t="e">
        <f t="shared" ref="AR27:AR33" si="45">AQ27/AP27*100</f>
        <v>#DIV/0!</v>
      </c>
      <c r="AT27">
        <v>1</v>
      </c>
      <c r="AU27" s="116">
        <f t="shared" ref="AU27:AU56" si="46">B27</f>
        <v>41640</v>
      </c>
      <c r="AW27" s="93">
        <f t="shared" ref="AW27:AW56" si="47">C27/$AW$1*100</f>
        <v>0</v>
      </c>
      <c r="AX27" s="93">
        <f t="shared" ref="AX27:AX56" si="48">F27/$AX$1*100</f>
        <v>0</v>
      </c>
      <c r="BC27" s="210">
        <f t="shared" si="3"/>
        <v>41640</v>
      </c>
      <c r="BD27" s="97"/>
      <c r="BE27" s="211"/>
      <c r="BG27" s="98">
        <f>COUNTIFS('Return Report Rev B'!H19:H9914,"&gt;=0",'Return Report Rev B'!Q19:Q9914,"&gt;="&amp;B27,'Return Report Rev B'!Q19:Q9914,"&lt;"&amp;B28)</f>
        <v>2</v>
      </c>
      <c r="BH27" s="36">
        <f t="shared" si="34"/>
        <v>26</v>
      </c>
      <c r="BI27" s="131" t="e">
        <f t="shared" si="8"/>
        <v>#DIV/0!</v>
      </c>
      <c r="BJ27" s="131" t="e">
        <f t="shared" si="35"/>
        <v>#DIV/0!</v>
      </c>
      <c r="BK27" s="132" t="e">
        <f t="shared" si="20"/>
        <v>#DIV/0!</v>
      </c>
      <c r="BL27" s="98">
        <f>SUMIFS('Return Report Rev B'!H19:H9914,'Return Report Rev B'!Q19:Q9914,"&gt;="&amp;B27,'Return Report Rev B'!Q19:Q9914,"&lt;"&amp;B28)</f>
        <v>7</v>
      </c>
      <c r="BM27" s="36">
        <f t="shared" si="36"/>
        <v>1772</v>
      </c>
      <c r="BN27" s="131" t="e">
        <f t="shared" si="9"/>
        <v>#DIV/0!</v>
      </c>
      <c r="BO27" s="131" t="e">
        <f t="shared" si="37"/>
        <v>#DIV/0!</v>
      </c>
      <c r="BP27" s="131" t="e">
        <f t="shared" si="19"/>
        <v>#DIV/0!</v>
      </c>
    </row>
    <row r="28" spans="2:68" outlineLevel="1" x14ac:dyDescent="0.25">
      <c r="B28" s="96">
        <v>41671</v>
      </c>
      <c r="C28" s="97">
        <f>COUNTIFS('Delivery Report'!$E$4:$E$83253,"&gt;=0",'Delivery Report'!$F$4:$F$83253,"&gt;="&amp;B28,'Delivery Report'!$F$4:$F$83253,"&lt;"&amp;B29)</f>
        <v>0</v>
      </c>
      <c r="D28" s="97">
        <f>C28-SUMIFS('Delivery Report'!$H$4:$H$83253,'Delivery Report'!$F$4:$F$83253,"&gt;="&amp;B28,'Delivery Report'!$F$4:$F$83253,"&lt;"&amp;B29)</f>
        <v>0</v>
      </c>
      <c r="E28" s="36">
        <f t="shared" si="26"/>
        <v>0</v>
      </c>
      <c r="F28" s="97">
        <f>SUMIFS('Delivery Report'!$E$4:$E$83253,'Delivery Report'!$F$4:$F$83253,"&gt;="&amp;B28,'Delivery Report'!$F$4:$F$83253,"&lt;"&amp;B29)</f>
        <v>0</v>
      </c>
      <c r="G28" s="97">
        <f>SUMIFS('Delivery Report'!$E$4:$E$83253,'Delivery Report'!$F$4:$F$83253,"&gt;="&amp;B28,'Delivery Report'!$F$4:$F$83253,"&lt;"&amp;B29,'Delivery Report'!$H$4:$H$83253,"=1")</f>
        <v>0</v>
      </c>
      <c r="H28" s="36">
        <f t="shared" si="27"/>
        <v>0</v>
      </c>
      <c r="I28" s="36">
        <f t="shared" si="27"/>
        <v>0</v>
      </c>
      <c r="J28" s="131" t="e">
        <f t="shared" si="21"/>
        <v>#DIV/0!</v>
      </c>
      <c r="K28" s="131" t="e">
        <f t="shared" si="30"/>
        <v>#DIV/0!</v>
      </c>
      <c r="L28" s="131" t="e">
        <f t="shared" si="22"/>
        <v>#DIV/0!</v>
      </c>
      <c r="M28" s="131" t="e">
        <f t="shared" si="31"/>
        <v>#DIV/0!</v>
      </c>
      <c r="N28" s="98">
        <f>COUNTIFS('Return Report Rev B'!H20:H9915,"&gt;=0",'Return Report Rev B'!Q20:Q9915,"&gt;="&amp;B28,'Return Report Rev B'!Q20:Q9915,"&lt;"&amp;B29,'Return Report Rev B'!A20:A9915,"&lt;&gt;N*")</f>
        <v>6</v>
      </c>
      <c r="O28" s="36">
        <f t="shared" si="32"/>
        <v>29</v>
      </c>
      <c r="P28" s="131" t="e">
        <f t="shared" si="23"/>
        <v>#DIV/0!</v>
      </c>
      <c r="Q28" s="131" t="e">
        <f t="shared" si="28"/>
        <v>#DIV/0!</v>
      </c>
      <c r="R28" s="98">
        <f>SUMIFS('Return Report Rev B'!H20:H9915,'Return Report Rev B'!Q20:Q9915,"&gt;="&amp;B28,'Return Report Rev B'!Q20:Q9915,"&lt;"&amp;B29,'Return Report Rev B'!A20:A9915,"&lt;&gt;N*")</f>
        <v>333</v>
      </c>
      <c r="S28" s="36">
        <f t="shared" si="33"/>
        <v>2089</v>
      </c>
      <c r="T28" s="131" t="e">
        <f t="shared" si="24"/>
        <v>#DIV/0!</v>
      </c>
      <c r="U28" s="131" t="e">
        <f t="shared" si="29"/>
        <v>#DIV/0!</v>
      </c>
      <c r="V28" s="132" t="e">
        <f t="shared" si="25"/>
        <v>#DIV/0!</v>
      </c>
      <c r="W28" s="132" t="e">
        <f t="shared" si="11"/>
        <v>#DIV/0!</v>
      </c>
      <c r="X28" s="132" t="e">
        <f t="shared" si="12"/>
        <v>#DIV/0!</v>
      </c>
      <c r="Y28" s="132" t="e">
        <f t="shared" si="13"/>
        <v>#DIV/0!</v>
      </c>
      <c r="Z28" s="132"/>
      <c r="AA28" s="4" t="s">
        <v>1400</v>
      </c>
      <c r="AB28" s="40">
        <v>0.95</v>
      </c>
      <c r="AC28" s="41">
        <v>0.03</v>
      </c>
      <c r="AD28" s="59"/>
      <c r="AE28" s="12" t="e">
        <f>COUNTIFS(#REF!,"&gt;=0",#REF!,"&gt;="&amp;B17,#REF!,"&lt;"&amp;B29,#REF!,"=1")</f>
        <v>#REF!</v>
      </c>
      <c r="AF28" s="12" t="e">
        <f>COUNTIFS(#REF!,"&gt;=0",#REF!,"&gt;="&amp;B17,#REF!,"&lt;"&amp;B29,#REF!,"&gt;0")</f>
        <v>#REF!</v>
      </c>
      <c r="AG28" s="104" t="e">
        <f t="shared" si="41"/>
        <v>#REF!</v>
      </c>
      <c r="AH28" s="104" t="e">
        <f t="shared" si="42"/>
        <v>#REF!</v>
      </c>
      <c r="AI28" s="104"/>
      <c r="AJ28" s="64" t="e">
        <f t="shared" si="38"/>
        <v>#DIV/0!</v>
      </c>
      <c r="AK28" s="64" t="e">
        <f t="shared" si="39"/>
        <v>#DIV/0!</v>
      </c>
      <c r="AL28" s="64" t="e">
        <f t="shared" si="40"/>
        <v>#DIV/0!</v>
      </c>
      <c r="AM28" s="52"/>
      <c r="AO28" s="93"/>
      <c r="AP28" s="93">
        <f t="shared" si="43"/>
        <v>0</v>
      </c>
      <c r="AQ28" s="93">
        <f t="shared" si="44"/>
        <v>0</v>
      </c>
      <c r="AR28" s="95" t="e">
        <f t="shared" si="45"/>
        <v>#DIV/0!</v>
      </c>
      <c r="AT28">
        <v>2</v>
      </c>
      <c r="AU28" s="116">
        <f t="shared" si="46"/>
        <v>41671</v>
      </c>
      <c r="AW28" s="93">
        <f t="shared" si="47"/>
        <v>0</v>
      </c>
      <c r="AX28" s="93">
        <f t="shared" si="48"/>
        <v>0</v>
      </c>
      <c r="BC28" s="210">
        <f t="shared" si="3"/>
        <v>41671</v>
      </c>
      <c r="BD28" s="97"/>
      <c r="BE28" s="211"/>
      <c r="BG28" s="98">
        <f>COUNTIFS('Return Report Rev B'!H20:H9915,"&gt;=0",'Return Report Rev B'!Q20:Q9915,"&gt;="&amp;B28,'Return Report Rev B'!Q20:Q9915,"&lt;"&amp;B29)</f>
        <v>6</v>
      </c>
      <c r="BH28" s="36">
        <f t="shared" si="34"/>
        <v>29</v>
      </c>
      <c r="BI28" s="131" t="e">
        <f t="shared" si="8"/>
        <v>#DIV/0!</v>
      </c>
      <c r="BJ28" s="131" t="e">
        <f t="shared" si="35"/>
        <v>#DIV/0!</v>
      </c>
      <c r="BK28" s="132" t="e">
        <f t="shared" si="20"/>
        <v>#DIV/0!</v>
      </c>
      <c r="BL28" s="98">
        <f>SUMIFS('Return Report Rev B'!H20:H9915,'Return Report Rev B'!Q20:Q9915,"&gt;="&amp;B28,'Return Report Rev B'!Q20:Q9915,"&lt;"&amp;B29)</f>
        <v>333</v>
      </c>
      <c r="BM28" s="36">
        <f t="shared" si="36"/>
        <v>2089</v>
      </c>
      <c r="BN28" s="131" t="e">
        <f t="shared" si="9"/>
        <v>#DIV/0!</v>
      </c>
      <c r="BO28" s="131" t="e">
        <f t="shared" si="37"/>
        <v>#DIV/0!</v>
      </c>
      <c r="BP28" s="131" t="e">
        <f t="shared" si="19"/>
        <v>#DIV/0!</v>
      </c>
    </row>
    <row r="29" spans="2:68" outlineLevel="1" x14ac:dyDescent="0.25">
      <c r="B29" s="96">
        <v>41699</v>
      </c>
      <c r="C29" s="97">
        <f>COUNTIFS('Delivery Report'!$E$4:$E$83253,"&gt;=0",'Delivery Report'!$F$4:$F$83253,"&gt;="&amp;B29,'Delivery Report'!$F$4:$F$83253,"&lt;"&amp;B30)</f>
        <v>0</v>
      </c>
      <c r="D29" s="97">
        <f>C29-SUMIFS('Delivery Report'!$H$4:$H$83253,'Delivery Report'!$F$4:$F$83253,"&gt;="&amp;B29,'Delivery Report'!$F$4:$F$83253,"&lt;"&amp;B30)</f>
        <v>0</v>
      </c>
      <c r="E29" s="36">
        <f t="shared" si="26"/>
        <v>0</v>
      </c>
      <c r="F29" s="97">
        <f>SUMIFS('Delivery Report'!$E$4:$E$83253,'Delivery Report'!$F$4:$F$83253,"&gt;="&amp;B29,'Delivery Report'!$F$4:$F$83253,"&lt;"&amp;B30)</f>
        <v>0</v>
      </c>
      <c r="G29" s="97">
        <f>SUMIFS('Delivery Report'!$E$4:$E$83253,'Delivery Report'!$F$4:$F$83253,"&gt;="&amp;B29,'Delivery Report'!$F$4:$F$83253,"&lt;"&amp;B30,'Delivery Report'!$H$4:$H$83253,"=1")</f>
        <v>0</v>
      </c>
      <c r="H29" s="36">
        <f t="shared" si="27"/>
        <v>0</v>
      </c>
      <c r="I29" s="36">
        <f t="shared" si="27"/>
        <v>0</v>
      </c>
      <c r="J29" s="131" t="e">
        <f t="shared" si="21"/>
        <v>#DIV/0!</v>
      </c>
      <c r="K29" s="131" t="e">
        <f t="shared" si="30"/>
        <v>#DIV/0!</v>
      </c>
      <c r="L29" s="131" t="e">
        <f t="shared" si="22"/>
        <v>#DIV/0!</v>
      </c>
      <c r="M29" s="131" t="e">
        <f t="shared" si="31"/>
        <v>#DIV/0!</v>
      </c>
      <c r="N29" s="98">
        <f>COUNTIFS('Return Report Rev B'!H21:H9916,"&gt;=0",'Return Report Rev B'!Q21:Q9916,"&gt;="&amp;B29,'Return Report Rev B'!Q21:Q9916,"&lt;"&amp;B30,'Return Report Rev B'!A21:A9916,"&lt;&gt;N*")</f>
        <v>2</v>
      </c>
      <c r="O29" s="36">
        <f t="shared" si="32"/>
        <v>28</v>
      </c>
      <c r="P29" s="131" t="e">
        <f t="shared" si="23"/>
        <v>#DIV/0!</v>
      </c>
      <c r="Q29" s="131" t="e">
        <f t="shared" si="28"/>
        <v>#DIV/0!</v>
      </c>
      <c r="R29" s="98">
        <f>SUMIFS('Return Report Rev B'!H21:H9916,'Return Report Rev B'!Q21:Q9916,"&gt;="&amp;B29,'Return Report Rev B'!Q21:Q9916,"&lt;"&amp;B30,'Return Report Rev B'!A21:A9916,"&lt;&gt;N*")</f>
        <v>2</v>
      </c>
      <c r="S29" s="36">
        <f t="shared" si="33"/>
        <v>1087</v>
      </c>
      <c r="T29" s="131" t="e">
        <f t="shared" si="24"/>
        <v>#DIV/0!</v>
      </c>
      <c r="U29" s="131" t="e">
        <f t="shared" si="29"/>
        <v>#DIV/0!</v>
      </c>
      <c r="V29" s="132" t="e">
        <f t="shared" si="25"/>
        <v>#DIV/0!</v>
      </c>
      <c r="W29" s="132" t="e">
        <f t="shared" si="11"/>
        <v>#DIV/0!</v>
      </c>
      <c r="X29" s="132" t="e">
        <f t="shared" si="12"/>
        <v>#DIV/0!</v>
      </c>
      <c r="Y29" s="132" t="e">
        <f t="shared" si="13"/>
        <v>#DIV/0!</v>
      </c>
      <c r="Z29" s="132"/>
      <c r="AA29" s="4" t="s">
        <v>2339</v>
      </c>
      <c r="AB29" s="40">
        <v>0.95</v>
      </c>
      <c r="AC29" s="41">
        <v>0.03</v>
      </c>
      <c r="AD29" s="59"/>
      <c r="AE29" s="12" t="e">
        <f>COUNTIFS(#REF!,"&gt;=0",#REF!,"&gt;="&amp;B18,#REF!,"&lt;"&amp;B30,#REF!,"=1")</f>
        <v>#REF!</v>
      </c>
      <c r="AF29" s="12" t="e">
        <f>COUNTIFS(#REF!,"&gt;=0",#REF!,"&gt;="&amp;B18,#REF!,"&lt;"&amp;B30,#REF!,"&gt;0")</f>
        <v>#REF!</v>
      </c>
      <c r="AG29" s="104" t="e">
        <f t="shared" si="41"/>
        <v>#REF!</v>
      </c>
      <c r="AH29" s="104" t="e">
        <f t="shared" si="42"/>
        <v>#REF!</v>
      </c>
      <c r="AI29" s="104"/>
      <c r="AJ29" s="64" t="e">
        <f t="shared" si="38"/>
        <v>#DIV/0!</v>
      </c>
      <c r="AK29" s="64" t="e">
        <f t="shared" si="39"/>
        <v>#DIV/0!</v>
      </c>
      <c r="AL29" s="64" t="e">
        <f t="shared" si="40"/>
        <v>#DIV/0!</v>
      </c>
      <c r="AM29" s="52"/>
      <c r="AO29" s="93"/>
      <c r="AP29" s="93">
        <f t="shared" si="43"/>
        <v>0</v>
      </c>
      <c r="AQ29" s="93">
        <f t="shared" si="44"/>
        <v>0</v>
      </c>
      <c r="AR29" s="95" t="e">
        <f t="shared" si="45"/>
        <v>#DIV/0!</v>
      </c>
      <c r="AT29">
        <v>3</v>
      </c>
      <c r="AU29" s="116">
        <f t="shared" si="46"/>
        <v>41699</v>
      </c>
      <c r="AW29" s="93">
        <f t="shared" si="47"/>
        <v>0</v>
      </c>
      <c r="AX29" s="93">
        <f t="shared" si="48"/>
        <v>0</v>
      </c>
      <c r="BC29" s="210">
        <f t="shared" si="3"/>
        <v>41699</v>
      </c>
      <c r="BD29" s="97"/>
      <c r="BE29" s="211"/>
      <c r="BG29" s="98">
        <f>COUNTIFS('Return Report Rev B'!H21:H9916,"&gt;=0",'Return Report Rev B'!Q21:Q9916,"&gt;="&amp;B29,'Return Report Rev B'!Q21:Q9916,"&lt;"&amp;B30)</f>
        <v>2</v>
      </c>
      <c r="BH29" s="36">
        <f t="shared" si="34"/>
        <v>28</v>
      </c>
      <c r="BI29" s="131" t="e">
        <f t="shared" si="8"/>
        <v>#DIV/0!</v>
      </c>
      <c r="BJ29" s="131" t="e">
        <f t="shared" si="35"/>
        <v>#DIV/0!</v>
      </c>
      <c r="BK29" s="132" t="e">
        <f t="shared" si="20"/>
        <v>#DIV/0!</v>
      </c>
      <c r="BL29" s="98">
        <f>SUMIFS('Return Report Rev B'!H21:H9916,'Return Report Rev B'!Q21:Q9916,"&gt;="&amp;B29,'Return Report Rev B'!Q21:Q9916,"&lt;"&amp;B30)</f>
        <v>2</v>
      </c>
      <c r="BM29" s="36">
        <f t="shared" si="36"/>
        <v>1087</v>
      </c>
      <c r="BN29" s="131" t="e">
        <f t="shared" si="9"/>
        <v>#DIV/0!</v>
      </c>
      <c r="BO29" s="131" t="e">
        <f t="shared" si="37"/>
        <v>#DIV/0!</v>
      </c>
      <c r="BP29" s="131" t="e">
        <f t="shared" si="19"/>
        <v>#DIV/0!</v>
      </c>
    </row>
    <row r="30" spans="2:68" outlineLevel="1" x14ac:dyDescent="0.25">
      <c r="B30" s="96">
        <v>41730</v>
      </c>
      <c r="C30" s="97">
        <f>COUNTIFS('Delivery Report'!$E$4:$E$83253,"&gt;=0",'Delivery Report'!$F$4:$F$83253,"&gt;="&amp;B30,'Delivery Report'!$F$4:$F$83253,"&lt;"&amp;B31)</f>
        <v>0</v>
      </c>
      <c r="D30" s="97">
        <f>C30-SUMIFS('Delivery Report'!$H$4:$H$83253,'Delivery Report'!$F$4:$F$83253,"&gt;="&amp;B30,'Delivery Report'!$F$4:$F$83253,"&lt;"&amp;B31)</f>
        <v>0</v>
      </c>
      <c r="E30" s="36">
        <f t="shared" si="26"/>
        <v>0</v>
      </c>
      <c r="F30" s="97">
        <f>SUMIFS('Delivery Report'!$E$4:$E$83253,'Delivery Report'!$F$4:$F$83253,"&gt;="&amp;B30,'Delivery Report'!$F$4:$F$83253,"&lt;"&amp;B31)</f>
        <v>0</v>
      </c>
      <c r="G30" s="97">
        <f>SUMIFS('Delivery Report'!$E$4:$E$83253,'Delivery Report'!$F$4:$F$83253,"&gt;="&amp;B30,'Delivery Report'!$F$4:$F$83253,"&lt;"&amp;B31,'Delivery Report'!$H$4:$H$83253,"=1")</f>
        <v>0</v>
      </c>
      <c r="H30" s="36">
        <f t="shared" ref="H30:I78" si="49">SUM(F19:F30)</f>
        <v>0</v>
      </c>
      <c r="I30" s="36">
        <f t="shared" si="49"/>
        <v>0</v>
      </c>
      <c r="J30" s="131" t="e">
        <f t="shared" si="21"/>
        <v>#DIV/0!</v>
      </c>
      <c r="K30" s="131" t="e">
        <f t="shared" si="30"/>
        <v>#DIV/0!</v>
      </c>
      <c r="L30" s="131" t="e">
        <f t="shared" si="22"/>
        <v>#DIV/0!</v>
      </c>
      <c r="M30" s="131" t="e">
        <f t="shared" si="31"/>
        <v>#DIV/0!</v>
      </c>
      <c r="N30" s="98">
        <f>COUNTIFS('Return Report Rev B'!H22:H9917,"&gt;=0",'Return Report Rev B'!Q22:Q9917,"&gt;="&amp;B30,'Return Report Rev B'!Q22:Q9917,"&lt;"&amp;B31,'Return Report Rev B'!A22:A9917,"&lt;&gt;N*")</f>
        <v>1</v>
      </c>
      <c r="O30" s="36">
        <f t="shared" si="32"/>
        <v>28</v>
      </c>
      <c r="P30" s="131" t="e">
        <f t="shared" si="23"/>
        <v>#DIV/0!</v>
      </c>
      <c r="Q30" s="131" t="e">
        <f t="shared" si="28"/>
        <v>#DIV/0!</v>
      </c>
      <c r="R30" s="98">
        <f>SUMIFS('Return Report Rev B'!H22:H9917,'Return Report Rev B'!Q22:Q9917,"&gt;="&amp;B30,'Return Report Rev B'!Q22:Q9917,"&lt;"&amp;B31,'Return Report Rev B'!A22:A9917,"&lt;&gt;N*")</f>
        <v>1</v>
      </c>
      <c r="S30" s="36">
        <f t="shared" si="33"/>
        <v>1083</v>
      </c>
      <c r="T30" s="131" t="e">
        <f t="shared" si="24"/>
        <v>#DIV/0!</v>
      </c>
      <c r="U30" s="131" t="e">
        <f t="shared" si="29"/>
        <v>#DIV/0!</v>
      </c>
      <c r="V30" s="132" t="e">
        <f t="shared" si="25"/>
        <v>#DIV/0!</v>
      </c>
      <c r="W30" s="132" t="e">
        <f t="shared" si="11"/>
        <v>#DIV/0!</v>
      </c>
      <c r="X30" s="132" t="e">
        <f t="shared" si="12"/>
        <v>#DIV/0!</v>
      </c>
      <c r="Y30" s="132" t="e">
        <f t="shared" si="13"/>
        <v>#DIV/0!</v>
      </c>
      <c r="Z30" s="132"/>
      <c r="AA30" s="4" t="s">
        <v>2340</v>
      </c>
      <c r="AB30" s="40">
        <v>0.95</v>
      </c>
      <c r="AC30" s="41">
        <v>0.03</v>
      </c>
      <c r="AD30" s="59"/>
      <c r="AE30" s="12" t="e">
        <f>COUNTIFS(#REF!,"&gt;=0",#REF!,"&gt;="&amp;B19,#REF!,"&lt;"&amp;B31,#REF!,"=1")</f>
        <v>#REF!</v>
      </c>
      <c r="AF30" s="12" t="e">
        <f>COUNTIFS(#REF!,"&gt;=0",#REF!,"&gt;="&amp;B19,#REF!,"&lt;"&amp;B31,#REF!,"&gt;0")</f>
        <v>#REF!</v>
      </c>
      <c r="AG30" s="104" t="e">
        <f t="shared" si="41"/>
        <v>#REF!</v>
      </c>
      <c r="AH30" s="104" t="e">
        <f t="shared" si="42"/>
        <v>#REF!</v>
      </c>
      <c r="AI30" s="104"/>
      <c r="AJ30" s="64" t="e">
        <f t="shared" si="38"/>
        <v>#DIV/0!</v>
      </c>
      <c r="AK30" s="64" t="e">
        <f t="shared" si="39"/>
        <v>#DIV/0!</v>
      </c>
      <c r="AL30" s="64" t="e">
        <f t="shared" si="40"/>
        <v>#DIV/0!</v>
      </c>
      <c r="AM30" s="52"/>
      <c r="AO30" s="93"/>
      <c r="AP30" s="93">
        <f t="shared" si="43"/>
        <v>0</v>
      </c>
      <c r="AQ30" s="93">
        <f t="shared" si="44"/>
        <v>0</v>
      </c>
      <c r="AR30" s="95" t="e">
        <f t="shared" si="45"/>
        <v>#DIV/0!</v>
      </c>
      <c r="AT30">
        <v>4</v>
      </c>
      <c r="AU30" s="116">
        <f t="shared" si="46"/>
        <v>41730</v>
      </c>
      <c r="AW30" s="93">
        <f t="shared" si="47"/>
        <v>0</v>
      </c>
      <c r="AX30" s="93">
        <f t="shared" si="48"/>
        <v>0</v>
      </c>
      <c r="BC30" s="210">
        <f t="shared" si="3"/>
        <v>41730</v>
      </c>
      <c r="BD30" s="97"/>
      <c r="BE30" s="211"/>
      <c r="BG30" s="98">
        <f>COUNTIFS('Return Report Rev B'!H22:H9917,"&gt;=0",'Return Report Rev B'!Q22:Q9917,"&gt;="&amp;B30,'Return Report Rev B'!Q22:Q9917,"&lt;"&amp;B31)</f>
        <v>1</v>
      </c>
      <c r="BH30" s="36">
        <f t="shared" si="34"/>
        <v>28</v>
      </c>
      <c r="BI30" s="131" t="e">
        <f t="shared" si="8"/>
        <v>#DIV/0!</v>
      </c>
      <c r="BJ30" s="131" t="e">
        <f t="shared" si="35"/>
        <v>#DIV/0!</v>
      </c>
      <c r="BK30" s="132" t="e">
        <f t="shared" si="20"/>
        <v>#DIV/0!</v>
      </c>
      <c r="BL30" s="98">
        <f>SUMIFS('Return Report Rev B'!H22:H9917,'Return Report Rev B'!Q22:Q9917,"&gt;="&amp;B30,'Return Report Rev B'!Q22:Q9917,"&lt;"&amp;B31)</f>
        <v>1</v>
      </c>
      <c r="BM30" s="36">
        <f t="shared" si="36"/>
        <v>1083</v>
      </c>
      <c r="BN30" s="131" t="e">
        <f t="shared" si="9"/>
        <v>#DIV/0!</v>
      </c>
      <c r="BO30" s="131" t="e">
        <f t="shared" si="37"/>
        <v>#DIV/0!</v>
      </c>
      <c r="BP30" s="131" t="e">
        <f t="shared" si="19"/>
        <v>#DIV/0!</v>
      </c>
    </row>
    <row r="31" spans="2:68" outlineLevel="1" x14ac:dyDescent="0.25">
      <c r="B31" s="96">
        <v>41760</v>
      </c>
      <c r="C31" s="97">
        <f>COUNTIFS('Delivery Report'!$E$4:$E$83253,"&gt;=0",'Delivery Report'!$F$4:$F$83253,"&gt;="&amp;B31,'Delivery Report'!$F$4:$F$83253,"&lt;"&amp;B32)</f>
        <v>0</v>
      </c>
      <c r="D31" s="97">
        <f>C31-SUMIFS('Delivery Report'!$H$4:$H$83253,'Delivery Report'!$F$4:$F$83253,"&gt;="&amp;B31,'Delivery Report'!$F$4:$F$83253,"&lt;"&amp;B32)</f>
        <v>0</v>
      </c>
      <c r="E31" s="36">
        <f t="shared" si="26"/>
        <v>0</v>
      </c>
      <c r="F31" s="97">
        <f>SUMIFS('Delivery Report'!$E$4:$E$83253,'Delivery Report'!$F$4:$F$83253,"&gt;="&amp;B31,'Delivery Report'!$F$4:$F$83253,"&lt;"&amp;B32)</f>
        <v>0</v>
      </c>
      <c r="G31" s="97">
        <f>SUMIFS('Delivery Report'!$E$4:$E$83253,'Delivery Report'!$F$4:$F$83253,"&gt;="&amp;B31,'Delivery Report'!$F$4:$F$83253,"&lt;"&amp;B32,'Delivery Report'!$H$4:$H$83253,"=1")</f>
        <v>0</v>
      </c>
      <c r="H31" s="36">
        <f t="shared" si="49"/>
        <v>0</v>
      </c>
      <c r="I31" s="36">
        <f t="shared" si="49"/>
        <v>0</v>
      </c>
      <c r="J31" s="131" t="e">
        <f t="shared" si="21"/>
        <v>#DIV/0!</v>
      </c>
      <c r="K31" s="131" t="e">
        <f t="shared" si="30"/>
        <v>#DIV/0!</v>
      </c>
      <c r="L31" s="131" t="e">
        <f t="shared" si="22"/>
        <v>#DIV/0!</v>
      </c>
      <c r="M31" s="131" t="e">
        <f t="shared" si="31"/>
        <v>#DIV/0!</v>
      </c>
      <c r="N31" s="98">
        <f>COUNTIFS('Return Report Rev B'!H23:H9918,"&gt;=0",'Return Report Rev B'!Q23:Q9918,"&gt;="&amp;B31,'Return Report Rev B'!Q23:Q9918,"&lt;"&amp;B32,'Return Report Rev B'!A23:A9918,"&lt;&gt;N*")</f>
        <v>3</v>
      </c>
      <c r="O31" s="36">
        <f t="shared" si="32"/>
        <v>29</v>
      </c>
      <c r="P31" s="131" t="e">
        <f t="shared" si="23"/>
        <v>#DIV/0!</v>
      </c>
      <c r="Q31" s="131" t="e">
        <f t="shared" si="28"/>
        <v>#DIV/0!</v>
      </c>
      <c r="R31" s="98">
        <f>SUMIFS('Return Report Rev B'!H23:H9918,'Return Report Rev B'!Q23:Q9918,"&gt;="&amp;B31,'Return Report Rev B'!Q23:Q9918,"&lt;"&amp;B32,'Return Report Rev B'!A23:A9918,"&lt;&gt;N*")</f>
        <v>49</v>
      </c>
      <c r="S31" s="36">
        <f t="shared" si="33"/>
        <v>1095</v>
      </c>
      <c r="T31" s="131" t="e">
        <f t="shared" si="24"/>
        <v>#DIV/0!</v>
      </c>
      <c r="U31" s="131" t="e">
        <f t="shared" si="29"/>
        <v>#DIV/0!</v>
      </c>
      <c r="V31" s="132" t="e">
        <f t="shared" si="25"/>
        <v>#DIV/0!</v>
      </c>
      <c r="W31" s="132" t="e">
        <f t="shared" si="11"/>
        <v>#DIV/0!</v>
      </c>
      <c r="X31" s="132" t="e">
        <f t="shared" si="12"/>
        <v>#DIV/0!</v>
      </c>
      <c r="Y31" s="132" t="e">
        <f t="shared" si="13"/>
        <v>#DIV/0!</v>
      </c>
      <c r="Z31" s="132"/>
      <c r="AA31" s="4" t="s">
        <v>1395</v>
      </c>
      <c r="AB31" s="40">
        <v>0.95</v>
      </c>
      <c r="AC31" s="41">
        <v>0.03</v>
      </c>
      <c r="AD31" s="59"/>
      <c r="AE31" s="12" t="e">
        <f>COUNTIFS(#REF!,"&gt;=0",#REF!,"&gt;="&amp;B20,#REF!,"&lt;"&amp;B32,#REF!,"=1")</f>
        <v>#REF!</v>
      </c>
      <c r="AF31" s="12" t="e">
        <f>COUNTIFS(#REF!,"&gt;=0",#REF!,"&gt;="&amp;B20,#REF!,"&lt;"&amp;B32,#REF!,"&gt;0")</f>
        <v>#REF!</v>
      </c>
      <c r="AG31" s="104" t="e">
        <f t="shared" si="41"/>
        <v>#REF!</v>
      </c>
      <c r="AH31" s="104" t="e">
        <f t="shared" si="42"/>
        <v>#REF!</v>
      </c>
      <c r="AI31" s="104"/>
      <c r="AJ31" s="64" t="e">
        <f t="shared" si="38"/>
        <v>#DIV/0!</v>
      </c>
      <c r="AK31" s="64" t="e">
        <f t="shared" si="39"/>
        <v>#DIV/0!</v>
      </c>
      <c r="AL31" s="64" t="e">
        <f t="shared" si="40"/>
        <v>#DIV/0!</v>
      </c>
      <c r="AM31" s="52"/>
      <c r="AO31" s="93"/>
      <c r="AP31" s="93">
        <f t="shared" si="43"/>
        <v>0</v>
      </c>
      <c r="AQ31" s="93">
        <f t="shared" si="44"/>
        <v>0</v>
      </c>
      <c r="AR31" s="95" t="e">
        <f t="shared" si="45"/>
        <v>#DIV/0!</v>
      </c>
      <c r="AT31">
        <v>5</v>
      </c>
      <c r="AU31" s="116">
        <f t="shared" si="46"/>
        <v>41760</v>
      </c>
      <c r="AW31" s="93">
        <f t="shared" si="47"/>
        <v>0</v>
      </c>
      <c r="AX31" s="93">
        <f t="shared" si="48"/>
        <v>0</v>
      </c>
      <c r="BC31" s="210">
        <f t="shared" si="3"/>
        <v>41760</v>
      </c>
      <c r="BD31" s="97"/>
      <c r="BE31" s="211"/>
      <c r="BG31" s="98">
        <f>COUNTIFS('Return Report Rev B'!H23:H9918,"&gt;=0",'Return Report Rev B'!Q23:Q9918,"&gt;="&amp;B31,'Return Report Rev B'!Q23:Q9918,"&lt;"&amp;B32)</f>
        <v>3</v>
      </c>
      <c r="BH31" s="36">
        <f t="shared" si="34"/>
        <v>29</v>
      </c>
      <c r="BI31" s="131" t="e">
        <f t="shared" si="8"/>
        <v>#DIV/0!</v>
      </c>
      <c r="BJ31" s="131" t="e">
        <f t="shared" si="35"/>
        <v>#DIV/0!</v>
      </c>
      <c r="BK31" s="132" t="e">
        <f t="shared" si="20"/>
        <v>#DIV/0!</v>
      </c>
      <c r="BL31" s="98">
        <f>SUMIFS('Return Report Rev B'!H23:H9918,'Return Report Rev B'!Q23:Q9918,"&gt;="&amp;B31,'Return Report Rev B'!Q23:Q9918,"&lt;"&amp;B32)</f>
        <v>49</v>
      </c>
      <c r="BM31" s="36">
        <f t="shared" si="36"/>
        <v>1095</v>
      </c>
      <c r="BN31" s="131" t="e">
        <f t="shared" si="9"/>
        <v>#DIV/0!</v>
      </c>
      <c r="BO31" s="131" t="e">
        <f t="shared" si="37"/>
        <v>#DIV/0!</v>
      </c>
      <c r="BP31" s="131" t="e">
        <f t="shared" si="19"/>
        <v>#DIV/0!</v>
      </c>
    </row>
    <row r="32" spans="2:68" outlineLevel="1" x14ac:dyDescent="0.25">
      <c r="B32" s="96">
        <v>41791</v>
      </c>
      <c r="C32" s="97">
        <f>COUNTIFS('Delivery Report'!$E$4:$E$83253,"&gt;=0",'Delivery Report'!$F$4:$F$83253,"&gt;="&amp;B32,'Delivery Report'!$F$4:$F$83253,"&lt;"&amp;B33)</f>
        <v>0</v>
      </c>
      <c r="D32" s="97">
        <f>C32-SUMIFS('Delivery Report'!$H$4:$H$83253,'Delivery Report'!$F$4:$F$83253,"&gt;="&amp;B32,'Delivery Report'!$F$4:$F$83253,"&lt;"&amp;B33)</f>
        <v>0</v>
      </c>
      <c r="E32" s="36">
        <f t="shared" si="26"/>
        <v>0</v>
      </c>
      <c r="F32" s="97">
        <f>SUMIFS('Delivery Report'!$E$4:$E$83253,'Delivery Report'!$F$4:$F$83253,"&gt;="&amp;B32,'Delivery Report'!$F$4:$F$83253,"&lt;"&amp;B33)</f>
        <v>0</v>
      </c>
      <c r="G32" s="97">
        <f>SUMIFS('Delivery Report'!$E$4:$E$83253,'Delivery Report'!$F$4:$F$83253,"&gt;="&amp;B32,'Delivery Report'!$F$4:$F$83253,"&lt;"&amp;B33,'Delivery Report'!$H$4:$H$83253,"=1")</f>
        <v>0</v>
      </c>
      <c r="H32" s="36">
        <f t="shared" si="49"/>
        <v>0</v>
      </c>
      <c r="I32" s="36">
        <f t="shared" si="49"/>
        <v>0</v>
      </c>
      <c r="J32" s="131" t="e">
        <f t="shared" si="21"/>
        <v>#DIV/0!</v>
      </c>
      <c r="K32" s="131" t="e">
        <f t="shared" si="30"/>
        <v>#DIV/0!</v>
      </c>
      <c r="L32" s="131" t="e">
        <f t="shared" si="22"/>
        <v>#DIV/0!</v>
      </c>
      <c r="M32" s="131" t="e">
        <f t="shared" si="31"/>
        <v>#DIV/0!</v>
      </c>
      <c r="N32" s="98">
        <f>COUNTIFS('Return Report Rev B'!H24:H9919,"&gt;=0",'Return Report Rev B'!Q24:Q9919,"&gt;="&amp;B32,'Return Report Rev B'!Q24:Q9919,"&lt;"&amp;B33,'Return Report Rev B'!A24:A9919,"&lt;&gt;N*")</f>
        <v>4</v>
      </c>
      <c r="O32" s="36">
        <f t="shared" si="32"/>
        <v>33</v>
      </c>
      <c r="P32" s="131" t="e">
        <f t="shared" si="23"/>
        <v>#DIV/0!</v>
      </c>
      <c r="Q32" s="131" t="e">
        <f t="shared" si="28"/>
        <v>#DIV/0!</v>
      </c>
      <c r="R32" s="98">
        <f>SUMIFS('Return Report Rev B'!H24:H9919,'Return Report Rev B'!Q24:Q9919,"&gt;="&amp;B32,'Return Report Rev B'!Q24:Q9919,"&lt;"&amp;B33,'Return Report Rev B'!A24:A9919,"&lt;&gt;N*")</f>
        <v>17</v>
      </c>
      <c r="S32" s="36">
        <f t="shared" si="33"/>
        <v>1112</v>
      </c>
      <c r="T32" s="131" t="e">
        <f t="shared" si="24"/>
        <v>#DIV/0!</v>
      </c>
      <c r="U32" s="131" t="e">
        <f t="shared" si="29"/>
        <v>#DIV/0!</v>
      </c>
      <c r="V32" s="132" t="e">
        <f t="shared" si="25"/>
        <v>#DIV/0!</v>
      </c>
      <c r="W32" s="132" t="e">
        <f t="shared" si="11"/>
        <v>#DIV/0!</v>
      </c>
      <c r="X32" s="132" t="e">
        <f t="shared" si="12"/>
        <v>#DIV/0!</v>
      </c>
      <c r="Y32" s="132" t="e">
        <f t="shared" si="13"/>
        <v>#DIV/0!</v>
      </c>
      <c r="Z32" s="132"/>
      <c r="AA32" s="4" t="s">
        <v>1396</v>
      </c>
      <c r="AB32" s="40">
        <v>0.95</v>
      </c>
      <c r="AC32" s="41">
        <v>0.03</v>
      </c>
      <c r="AD32" s="59"/>
      <c r="AE32" s="12" t="e">
        <f>COUNTIFS(#REF!,"&gt;=0",#REF!,"&gt;="&amp;B21,#REF!,"&lt;"&amp;B33,#REF!,"=1")</f>
        <v>#REF!</v>
      </c>
      <c r="AF32" s="12" t="e">
        <f>COUNTIFS(#REF!,"&gt;=0",#REF!,"&gt;="&amp;B21,#REF!,"&lt;"&amp;B33,#REF!,"&gt;0")</f>
        <v>#REF!</v>
      </c>
      <c r="AG32" s="104" t="e">
        <f t="shared" si="41"/>
        <v>#REF!</v>
      </c>
      <c r="AH32" s="104" t="e">
        <f t="shared" si="42"/>
        <v>#REF!</v>
      </c>
      <c r="AI32" s="104"/>
      <c r="AJ32" s="64" t="e">
        <f t="shared" si="38"/>
        <v>#DIV/0!</v>
      </c>
      <c r="AK32" s="64" t="e">
        <f t="shared" si="39"/>
        <v>#DIV/0!</v>
      </c>
      <c r="AL32" s="64" t="e">
        <f t="shared" si="40"/>
        <v>#DIV/0!</v>
      </c>
      <c r="AM32" s="52"/>
      <c r="AO32" s="93"/>
      <c r="AP32" s="93">
        <f t="shared" si="43"/>
        <v>0</v>
      </c>
      <c r="AQ32" s="93">
        <f t="shared" si="44"/>
        <v>0</v>
      </c>
      <c r="AR32" s="95" t="e">
        <f t="shared" si="45"/>
        <v>#DIV/0!</v>
      </c>
      <c r="AT32">
        <v>6</v>
      </c>
      <c r="AU32" s="116">
        <f t="shared" si="46"/>
        <v>41791</v>
      </c>
      <c r="AW32" s="93">
        <f t="shared" si="47"/>
        <v>0</v>
      </c>
      <c r="AX32" s="93">
        <f t="shared" si="48"/>
        <v>0</v>
      </c>
      <c r="BC32" s="210">
        <f t="shared" si="3"/>
        <v>41791</v>
      </c>
      <c r="BD32" s="97"/>
      <c r="BE32" s="211"/>
      <c r="BG32" s="98">
        <f>COUNTIFS('Return Report Rev B'!H24:H9919,"&gt;=0",'Return Report Rev B'!Q24:Q9919,"&gt;="&amp;B32,'Return Report Rev B'!Q24:Q9919,"&lt;"&amp;B33)</f>
        <v>4</v>
      </c>
      <c r="BH32" s="36">
        <f t="shared" si="34"/>
        <v>33</v>
      </c>
      <c r="BI32" s="131" t="e">
        <f t="shared" si="8"/>
        <v>#DIV/0!</v>
      </c>
      <c r="BJ32" s="131" t="e">
        <f t="shared" si="35"/>
        <v>#DIV/0!</v>
      </c>
      <c r="BK32" s="132" t="e">
        <f t="shared" si="20"/>
        <v>#DIV/0!</v>
      </c>
      <c r="BL32" s="98">
        <f>SUMIFS('Return Report Rev B'!H24:H9919,'Return Report Rev B'!Q24:Q9919,"&gt;="&amp;B32,'Return Report Rev B'!Q24:Q9919,"&lt;"&amp;B33)</f>
        <v>17</v>
      </c>
      <c r="BM32" s="36">
        <f t="shared" si="36"/>
        <v>1112</v>
      </c>
      <c r="BN32" s="131" t="e">
        <f t="shared" si="9"/>
        <v>#DIV/0!</v>
      </c>
      <c r="BO32" s="131" t="e">
        <f t="shared" si="37"/>
        <v>#DIV/0!</v>
      </c>
      <c r="BP32" s="131" t="e">
        <f t="shared" si="19"/>
        <v>#DIV/0!</v>
      </c>
    </row>
    <row r="33" spans="2:68" outlineLevel="1" x14ac:dyDescent="0.25">
      <c r="B33" s="96">
        <v>41821</v>
      </c>
      <c r="C33" s="97">
        <f>COUNTIFS('Delivery Report'!$E$4:$E$83253,"&gt;=0",'Delivery Report'!$F$4:$F$83253,"&gt;="&amp;B33,'Delivery Report'!$F$4:$F$83253,"&lt;"&amp;B34)</f>
        <v>0</v>
      </c>
      <c r="D33" s="97">
        <f>C33-SUMIFS('Delivery Report'!$H$4:$H$83253,'Delivery Report'!$F$4:$F$83253,"&gt;="&amp;B33,'Delivery Report'!$F$4:$F$83253,"&lt;"&amp;B34)</f>
        <v>0</v>
      </c>
      <c r="E33" s="36">
        <f t="shared" si="26"/>
        <v>0</v>
      </c>
      <c r="F33" s="97">
        <f>SUMIFS('Delivery Report'!$E$4:$E$83253,'Delivery Report'!$F$4:$F$83253,"&gt;="&amp;B33,'Delivery Report'!$F$4:$F$83253,"&lt;"&amp;B34)</f>
        <v>0</v>
      </c>
      <c r="G33" s="97">
        <f>SUMIFS('Delivery Report'!$E$4:$E$83253,'Delivery Report'!$F$4:$F$83253,"&gt;="&amp;B33,'Delivery Report'!$F$4:$F$83253,"&lt;"&amp;B34,'Delivery Report'!$H$4:$H$83253,"=1")</f>
        <v>0</v>
      </c>
      <c r="H33" s="36">
        <f t="shared" si="49"/>
        <v>0</v>
      </c>
      <c r="I33" s="36">
        <f t="shared" si="49"/>
        <v>0</v>
      </c>
      <c r="J33" s="131" t="e">
        <f t="shared" si="21"/>
        <v>#DIV/0!</v>
      </c>
      <c r="K33" s="131" t="e">
        <f t="shared" si="30"/>
        <v>#DIV/0!</v>
      </c>
      <c r="L33" s="131" t="e">
        <f t="shared" si="22"/>
        <v>#DIV/0!</v>
      </c>
      <c r="M33" s="131" t="e">
        <f t="shared" si="31"/>
        <v>#DIV/0!</v>
      </c>
      <c r="N33" s="98">
        <f>COUNTIFS('Return Report Rev B'!H25:H9920,"&gt;=0",'Return Report Rev B'!Q25:Q9920,"&gt;="&amp;B33,'Return Report Rev B'!Q25:Q9920,"&lt;"&amp;B34,'Return Report Rev B'!A25:A9920,"&lt;&gt;N*")</f>
        <v>3</v>
      </c>
      <c r="O33" s="36">
        <f t="shared" si="32"/>
        <v>35</v>
      </c>
      <c r="P33" s="131" t="e">
        <f t="shared" si="23"/>
        <v>#DIV/0!</v>
      </c>
      <c r="Q33" s="131" t="e">
        <f t="shared" si="28"/>
        <v>#DIV/0!</v>
      </c>
      <c r="R33" s="98">
        <f>SUMIFS('Return Report Rev B'!H25:H9920,'Return Report Rev B'!Q25:Q9920,"&gt;="&amp;B33,'Return Report Rev B'!Q25:Q9920,"&lt;"&amp;B34,'Return Report Rev B'!A25:A9920,"&lt;&gt;N*")</f>
        <v>49</v>
      </c>
      <c r="S33" s="36">
        <f t="shared" si="33"/>
        <v>1135</v>
      </c>
      <c r="T33" s="131" t="e">
        <f t="shared" si="24"/>
        <v>#DIV/0!</v>
      </c>
      <c r="U33" s="131" t="e">
        <f t="shared" si="29"/>
        <v>#DIV/0!</v>
      </c>
      <c r="V33" s="132" t="e">
        <f t="shared" si="25"/>
        <v>#DIV/0!</v>
      </c>
      <c r="W33" s="132" t="e">
        <f t="shared" si="11"/>
        <v>#DIV/0!</v>
      </c>
      <c r="X33" s="132" t="e">
        <f t="shared" si="12"/>
        <v>#DIV/0!</v>
      </c>
      <c r="Y33" s="132" t="e">
        <f t="shared" si="13"/>
        <v>#DIV/0!</v>
      </c>
      <c r="Z33" s="132"/>
      <c r="AA33" s="4" t="s">
        <v>1397</v>
      </c>
      <c r="AB33" s="40">
        <v>0.95</v>
      </c>
      <c r="AC33" s="41">
        <v>0.03</v>
      </c>
      <c r="AD33" s="59"/>
      <c r="AE33" s="12" t="e">
        <f>COUNTIFS(#REF!,"&gt;=0",#REF!,"&gt;="&amp;B22,#REF!,"&lt;"&amp;B34,#REF!,"=1")</f>
        <v>#REF!</v>
      </c>
      <c r="AF33" s="12" t="e">
        <f>COUNTIFS(#REF!,"&gt;=0",#REF!,"&gt;="&amp;B22,#REF!,"&lt;"&amp;B34,#REF!,"&gt;0")</f>
        <v>#REF!</v>
      </c>
      <c r="AG33" s="104" t="e">
        <f t="shared" si="41"/>
        <v>#REF!</v>
      </c>
      <c r="AH33" s="104" t="e">
        <f t="shared" si="42"/>
        <v>#REF!</v>
      </c>
      <c r="AI33" s="104"/>
      <c r="AJ33" s="64" t="e">
        <f t="shared" si="38"/>
        <v>#DIV/0!</v>
      </c>
      <c r="AK33" s="64" t="e">
        <f t="shared" si="39"/>
        <v>#DIV/0!</v>
      </c>
      <c r="AL33" s="64" t="e">
        <f t="shared" si="40"/>
        <v>#DIV/0!</v>
      </c>
      <c r="AM33" s="52"/>
      <c r="AO33" s="93"/>
      <c r="AP33" s="93">
        <f t="shared" si="43"/>
        <v>0</v>
      </c>
      <c r="AQ33" s="93">
        <f t="shared" si="44"/>
        <v>0</v>
      </c>
      <c r="AR33" s="95" t="e">
        <f t="shared" si="45"/>
        <v>#DIV/0!</v>
      </c>
      <c r="AT33">
        <v>7</v>
      </c>
      <c r="AU33" s="116">
        <f t="shared" si="46"/>
        <v>41821</v>
      </c>
      <c r="AW33" s="93">
        <f t="shared" si="47"/>
        <v>0</v>
      </c>
      <c r="AX33" s="93">
        <f t="shared" si="48"/>
        <v>0</v>
      </c>
      <c r="BC33" s="210">
        <f t="shared" si="3"/>
        <v>41821</v>
      </c>
      <c r="BD33" s="97"/>
      <c r="BE33" s="211"/>
      <c r="BG33" s="98">
        <f>COUNTIFS('Return Report Rev B'!H25:H9920,"&gt;=0",'Return Report Rev B'!Q25:Q9920,"&gt;="&amp;B33,'Return Report Rev B'!Q25:Q9920,"&lt;"&amp;B34)</f>
        <v>3</v>
      </c>
      <c r="BH33" s="36">
        <f t="shared" si="34"/>
        <v>35</v>
      </c>
      <c r="BI33" s="131" t="e">
        <f t="shared" si="8"/>
        <v>#DIV/0!</v>
      </c>
      <c r="BJ33" s="131" t="e">
        <f t="shared" si="35"/>
        <v>#DIV/0!</v>
      </c>
      <c r="BK33" s="132" t="e">
        <f t="shared" si="20"/>
        <v>#DIV/0!</v>
      </c>
      <c r="BL33" s="98">
        <f>SUMIFS('Return Report Rev B'!H25:H9920,'Return Report Rev B'!Q25:Q9920,"&gt;="&amp;B33,'Return Report Rev B'!Q25:Q9920,"&lt;"&amp;B34)</f>
        <v>49</v>
      </c>
      <c r="BM33" s="36">
        <f t="shared" si="36"/>
        <v>1135</v>
      </c>
      <c r="BN33" s="131" t="e">
        <f t="shared" si="9"/>
        <v>#DIV/0!</v>
      </c>
      <c r="BO33" s="131" t="e">
        <f t="shared" si="37"/>
        <v>#DIV/0!</v>
      </c>
      <c r="BP33" s="131" t="e">
        <f t="shared" si="19"/>
        <v>#DIV/0!</v>
      </c>
    </row>
    <row r="34" spans="2:68" outlineLevel="1" x14ac:dyDescent="0.25">
      <c r="B34" s="96">
        <v>41852</v>
      </c>
      <c r="C34" s="97">
        <f>COUNTIFS('Delivery Report'!$E$4:$E$83253,"&gt;=0",'Delivery Report'!$F$4:$F$83253,"&gt;="&amp;B34,'Delivery Report'!$F$4:$F$83253,"&lt;"&amp;B35)</f>
        <v>0</v>
      </c>
      <c r="D34" s="97">
        <f>C34-SUMIFS('Delivery Report'!$H$4:$H$83253,'Delivery Report'!$F$4:$F$83253,"&gt;="&amp;B34,'Delivery Report'!$F$4:$F$83253,"&lt;"&amp;B35)</f>
        <v>0</v>
      </c>
      <c r="E34" s="36">
        <f t="shared" si="26"/>
        <v>0</v>
      </c>
      <c r="F34" s="97">
        <f>SUMIFS('Delivery Report'!$E$4:$E$83253,'Delivery Report'!$F$4:$F$83253,"&gt;="&amp;B34,'Delivery Report'!$F$4:$F$83253,"&lt;"&amp;B35)</f>
        <v>0</v>
      </c>
      <c r="G34" s="97">
        <f>SUMIFS('Delivery Report'!$E$4:$E$83253,'Delivery Report'!$F$4:$F$83253,"&gt;="&amp;B34,'Delivery Report'!$F$4:$F$83253,"&lt;"&amp;B35,'Delivery Report'!$H$4:$H$83253,"=1")</f>
        <v>0</v>
      </c>
      <c r="H34" s="36">
        <f t="shared" si="49"/>
        <v>0</v>
      </c>
      <c r="I34" s="36">
        <f t="shared" si="49"/>
        <v>0</v>
      </c>
      <c r="J34" s="131" t="e">
        <f t="shared" si="21"/>
        <v>#DIV/0!</v>
      </c>
      <c r="K34" s="131" t="e">
        <f t="shared" si="30"/>
        <v>#DIV/0!</v>
      </c>
      <c r="L34" s="131" t="e">
        <f t="shared" si="22"/>
        <v>#DIV/0!</v>
      </c>
      <c r="M34" s="131" t="e">
        <f t="shared" si="31"/>
        <v>#DIV/0!</v>
      </c>
      <c r="N34" s="98">
        <f>COUNTIFS('Return Report Rev B'!H26:H9921,"&gt;=0",'Return Report Rev B'!Q26:Q9921,"&gt;="&amp;B34,'Return Report Rev B'!Q26:Q9921,"&lt;"&amp;B35,'Return Report Rev B'!A26:A9921,"&lt;&gt;N*")</f>
        <v>5</v>
      </c>
      <c r="O34" s="36">
        <f t="shared" si="32"/>
        <v>37</v>
      </c>
      <c r="P34" s="131" t="e">
        <f t="shared" si="23"/>
        <v>#DIV/0!</v>
      </c>
      <c r="Q34" s="131" t="e">
        <f t="shared" si="28"/>
        <v>#DIV/0!</v>
      </c>
      <c r="R34" s="98">
        <f>SUMIFS('Return Report Rev B'!H26:H9921,'Return Report Rev B'!Q26:Q9921,"&gt;="&amp;B34,'Return Report Rev B'!Q26:Q9921,"&lt;"&amp;B35,'Return Report Rev B'!A26:A9921,"&lt;&gt;N*")</f>
        <v>66</v>
      </c>
      <c r="S34" s="36">
        <f t="shared" si="33"/>
        <v>1190</v>
      </c>
      <c r="T34" s="131" t="e">
        <f t="shared" si="24"/>
        <v>#DIV/0!</v>
      </c>
      <c r="U34" s="131" t="e">
        <f t="shared" si="29"/>
        <v>#DIV/0!</v>
      </c>
      <c r="V34" s="132" t="e">
        <f t="shared" si="25"/>
        <v>#DIV/0!</v>
      </c>
      <c r="W34" s="132" t="e">
        <f t="shared" si="11"/>
        <v>#DIV/0!</v>
      </c>
      <c r="X34" s="132" t="e">
        <f t="shared" si="12"/>
        <v>#DIV/0!</v>
      </c>
      <c r="Y34" s="132" t="e">
        <f t="shared" si="13"/>
        <v>#DIV/0!</v>
      </c>
      <c r="Z34" s="132"/>
      <c r="AA34" s="4" t="s">
        <v>6385</v>
      </c>
      <c r="AB34" s="40">
        <v>0.95</v>
      </c>
      <c r="AC34" s="41">
        <v>0.03</v>
      </c>
      <c r="AD34" s="59"/>
      <c r="AE34" s="12" t="e">
        <f>COUNTIFS(#REF!,"&gt;=0",#REF!,"&gt;="&amp;B23,#REF!,"&lt;"&amp;B35,#REF!,"=1")</f>
        <v>#REF!</v>
      </c>
      <c r="AF34" s="12" t="e">
        <f>COUNTIFS(#REF!,"&gt;=0",#REF!,"&gt;="&amp;B23,#REF!,"&lt;"&amp;B35,#REF!,"&gt;0")</f>
        <v>#REF!</v>
      </c>
      <c r="AG34" s="104" t="e">
        <f t="shared" si="41"/>
        <v>#REF!</v>
      </c>
      <c r="AH34" s="104" t="e">
        <f t="shared" si="42"/>
        <v>#REF!</v>
      </c>
      <c r="AI34" s="104"/>
      <c r="AJ34" s="64" t="e">
        <f t="shared" si="38"/>
        <v>#DIV/0!</v>
      </c>
      <c r="AK34" s="64" t="e">
        <f t="shared" si="39"/>
        <v>#DIV/0!</v>
      </c>
      <c r="AL34" s="64" t="e">
        <f t="shared" si="40"/>
        <v>#DIV/0!</v>
      </c>
      <c r="AM34" s="52"/>
      <c r="AO34" s="93"/>
      <c r="AP34" s="93">
        <f t="shared" si="43"/>
        <v>0</v>
      </c>
      <c r="AQ34" s="93">
        <f t="shared" si="44"/>
        <v>0</v>
      </c>
      <c r="AR34" s="95" t="e">
        <f t="shared" ref="AR34:AR35" si="50">AQ34/AP34*100</f>
        <v>#DIV/0!</v>
      </c>
      <c r="AT34">
        <v>8</v>
      </c>
      <c r="AU34" s="116">
        <f t="shared" si="46"/>
        <v>41852</v>
      </c>
      <c r="AW34" s="93">
        <f t="shared" si="47"/>
        <v>0</v>
      </c>
      <c r="AX34" s="93">
        <f t="shared" si="48"/>
        <v>0</v>
      </c>
      <c r="BC34" s="210">
        <f t="shared" si="3"/>
        <v>41852</v>
      </c>
      <c r="BD34" s="97"/>
      <c r="BE34" s="211"/>
      <c r="BG34" s="98">
        <f>COUNTIFS('Return Report Rev B'!H26:H9921,"&gt;=0",'Return Report Rev B'!Q26:Q9921,"&gt;="&amp;B34,'Return Report Rev B'!Q26:Q9921,"&lt;"&amp;B35)</f>
        <v>5</v>
      </c>
      <c r="BH34" s="36">
        <f t="shared" si="34"/>
        <v>37</v>
      </c>
      <c r="BI34" s="131" t="e">
        <f t="shared" si="8"/>
        <v>#DIV/0!</v>
      </c>
      <c r="BJ34" s="131" t="e">
        <f t="shared" si="35"/>
        <v>#DIV/0!</v>
      </c>
      <c r="BK34" s="132" t="e">
        <f t="shared" si="20"/>
        <v>#DIV/0!</v>
      </c>
      <c r="BL34" s="98">
        <f>SUMIFS('Return Report Rev B'!H26:H9921,'Return Report Rev B'!Q26:Q9921,"&gt;="&amp;B34,'Return Report Rev B'!Q26:Q9921,"&lt;"&amp;B35)</f>
        <v>66</v>
      </c>
      <c r="BM34" s="36">
        <f t="shared" si="36"/>
        <v>1190</v>
      </c>
      <c r="BN34" s="131" t="e">
        <f t="shared" si="9"/>
        <v>#DIV/0!</v>
      </c>
      <c r="BO34" s="131" t="e">
        <f t="shared" si="37"/>
        <v>#DIV/0!</v>
      </c>
      <c r="BP34" s="131" t="e">
        <f t="shared" si="19"/>
        <v>#DIV/0!</v>
      </c>
    </row>
    <row r="35" spans="2:68" outlineLevel="1" x14ac:dyDescent="0.25">
      <c r="B35" s="96">
        <v>41883</v>
      </c>
      <c r="C35" s="97">
        <f>COUNTIFS('Delivery Report'!$E$4:$E$83253,"&gt;=0",'Delivery Report'!$F$4:$F$83253,"&gt;="&amp;B35,'Delivery Report'!$F$4:$F$83253,"&lt;"&amp;B36)</f>
        <v>0</v>
      </c>
      <c r="D35" s="97">
        <f>C35-SUMIFS('Delivery Report'!$H$4:$H$83253,'Delivery Report'!$F$4:$F$83253,"&gt;="&amp;B35,'Delivery Report'!$F$4:$F$83253,"&lt;"&amp;B36)</f>
        <v>0</v>
      </c>
      <c r="E35" s="36">
        <f t="shared" si="26"/>
        <v>0</v>
      </c>
      <c r="F35" s="97">
        <f>SUMIFS('Delivery Report'!$E$4:$E$83253,'Delivery Report'!$F$4:$F$83253,"&gt;="&amp;B35,'Delivery Report'!$F$4:$F$83253,"&lt;"&amp;B36)</f>
        <v>0</v>
      </c>
      <c r="G35" s="97">
        <f>SUMIFS('Delivery Report'!$E$4:$E$83253,'Delivery Report'!$F$4:$F$83253,"&gt;="&amp;B35,'Delivery Report'!$F$4:$F$83253,"&lt;"&amp;B36,'Delivery Report'!$H$4:$H$83253,"=1")</f>
        <v>0</v>
      </c>
      <c r="H35" s="36">
        <f t="shared" si="49"/>
        <v>0</v>
      </c>
      <c r="I35" s="36">
        <f t="shared" si="49"/>
        <v>0</v>
      </c>
      <c r="J35" s="131" t="e">
        <f t="shared" si="21"/>
        <v>#DIV/0!</v>
      </c>
      <c r="K35" s="131" t="e">
        <f t="shared" si="30"/>
        <v>#DIV/0!</v>
      </c>
      <c r="L35" s="131" t="e">
        <f t="shared" si="22"/>
        <v>#DIV/0!</v>
      </c>
      <c r="M35" s="131" t="e">
        <f t="shared" si="31"/>
        <v>#DIV/0!</v>
      </c>
      <c r="N35" s="98">
        <f>COUNTIFS('Return Report Rev B'!H27:H9922,"&gt;=0",'Return Report Rev B'!Q27:Q9922,"&gt;="&amp;B35,'Return Report Rev B'!Q27:Q9922,"&lt;"&amp;B36,'Return Report Rev B'!A27:A9922,"&lt;&gt;N*")</f>
        <v>2</v>
      </c>
      <c r="O35" s="36">
        <f t="shared" si="32"/>
        <v>36</v>
      </c>
      <c r="P35" s="131" t="e">
        <f t="shared" si="23"/>
        <v>#DIV/0!</v>
      </c>
      <c r="Q35" s="131" t="e">
        <f t="shared" si="28"/>
        <v>#DIV/0!</v>
      </c>
      <c r="R35" s="98">
        <f>SUMIFS('Return Report Rev B'!H27:H9922,'Return Report Rev B'!Q27:Q9922,"&gt;="&amp;B35,'Return Report Rev B'!Q27:Q9922,"&lt;"&amp;B36,'Return Report Rev B'!A27:A9922,"&lt;&gt;N*")</f>
        <v>18</v>
      </c>
      <c r="S35" s="36">
        <f t="shared" si="33"/>
        <v>1160</v>
      </c>
      <c r="T35" s="131" t="e">
        <f t="shared" si="24"/>
        <v>#DIV/0!</v>
      </c>
      <c r="U35" s="131" t="e">
        <f t="shared" si="29"/>
        <v>#DIV/0!</v>
      </c>
      <c r="V35" s="132" t="e">
        <f t="shared" si="25"/>
        <v>#DIV/0!</v>
      </c>
      <c r="W35" s="132" t="e">
        <f t="shared" si="11"/>
        <v>#DIV/0!</v>
      </c>
      <c r="X35" s="132" t="e">
        <f t="shared" si="12"/>
        <v>#DIV/0!</v>
      </c>
      <c r="Y35" s="132" t="e">
        <f t="shared" si="13"/>
        <v>#DIV/0!</v>
      </c>
      <c r="Z35" s="132"/>
      <c r="AA35" s="4" t="s">
        <v>8251</v>
      </c>
      <c r="AB35" s="40">
        <v>0.95</v>
      </c>
      <c r="AC35" s="41">
        <v>0.05</v>
      </c>
      <c r="AD35" s="59"/>
      <c r="AE35" s="12" t="e">
        <f>COUNTIFS(#REF!,"&gt;=0",#REF!,"&gt;="&amp;B24,#REF!,"&lt;"&amp;B36,#REF!,"=1")</f>
        <v>#REF!</v>
      </c>
      <c r="AF35" s="12" t="e">
        <f>COUNTIFS(#REF!,"&gt;=0",#REF!,"&gt;="&amp;B24,#REF!,"&lt;"&amp;B36,#REF!,"&gt;0")</f>
        <v>#REF!</v>
      </c>
      <c r="AG35" s="104" t="e">
        <f t="shared" ref="AG35:AG44" si="51">AE35/$O35</f>
        <v>#REF!</v>
      </c>
      <c r="AH35" s="104" t="e">
        <f t="shared" ref="AH35:AH44" si="52">AF35/$O35</f>
        <v>#REF!</v>
      </c>
      <c r="AI35" s="104"/>
      <c r="AJ35" s="64" t="e">
        <f t="shared" si="38"/>
        <v>#DIV/0!</v>
      </c>
      <c r="AK35" s="64" t="e">
        <f t="shared" si="39"/>
        <v>#DIV/0!</v>
      </c>
      <c r="AL35" s="64" t="e">
        <f t="shared" si="40"/>
        <v>#DIV/0!</v>
      </c>
      <c r="AM35" s="52"/>
      <c r="AO35" s="93"/>
      <c r="AP35" s="93">
        <f t="shared" si="43"/>
        <v>0</v>
      </c>
      <c r="AQ35" s="93">
        <f t="shared" si="44"/>
        <v>0</v>
      </c>
      <c r="AR35" s="95" t="e">
        <f t="shared" si="50"/>
        <v>#DIV/0!</v>
      </c>
      <c r="AT35">
        <v>9</v>
      </c>
      <c r="AU35" s="116">
        <f t="shared" si="46"/>
        <v>41883</v>
      </c>
      <c r="AW35" s="93">
        <f t="shared" si="47"/>
        <v>0</v>
      </c>
      <c r="AX35" s="93">
        <f t="shared" si="48"/>
        <v>0</v>
      </c>
      <c r="BC35" s="210">
        <f t="shared" si="3"/>
        <v>41883</v>
      </c>
      <c r="BD35" s="97"/>
      <c r="BE35" s="211"/>
      <c r="BG35" s="98">
        <f>COUNTIFS('Return Report Rev B'!H27:H9922,"&gt;=0",'Return Report Rev B'!Q27:Q9922,"&gt;="&amp;B35,'Return Report Rev B'!Q27:Q9922,"&lt;"&amp;B36)</f>
        <v>2</v>
      </c>
      <c r="BH35" s="36">
        <f t="shared" si="34"/>
        <v>36</v>
      </c>
      <c r="BI35" s="131" t="e">
        <f t="shared" si="8"/>
        <v>#DIV/0!</v>
      </c>
      <c r="BJ35" s="131" t="e">
        <f t="shared" si="35"/>
        <v>#DIV/0!</v>
      </c>
      <c r="BK35" s="132" t="e">
        <f t="shared" si="20"/>
        <v>#DIV/0!</v>
      </c>
      <c r="BL35" s="98">
        <f>SUMIFS('Return Report Rev B'!H27:H9922,'Return Report Rev B'!Q27:Q9922,"&gt;="&amp;B35,'Return Report Rev B'!Q27:Q9922,"&lt;"&amp;B36)</f>
        <v>18</v>
      </c>
      <c r="BM35" s="36">
        <f t="shared" si="36"/>
        <v>1160</v>
      </c>
      <c r="BN35" s="131" t="e">
        <f t="shared" si="9"/>
        <v>#DIV/0!</v>
      </c>
      <c r="BO35" s="131" t="e">
        <f t="shared" si="37"/>
        <v>#DIV/0!</v>
      </c>
      <c r="BP35" s="131" t="e">
        <f t="shared" si="19"/>
        <v>#DIV/0!</v>
      </c>
    </row>
    <row r="36" spans="2:68" outlineLevel="1" x14ac:dyDescent="0.25">
      <c r="B36" s="96">
        <v>41913</v>
      </c>
      <c r="C36" s="97">
        <f>COUNTIFS('Delivery Report'!$E$4:$E$83253,"&gt;=0",'Delivery Report'!$F$4:$F$83253,"&gt;="&amp;B36,'Delivery Report'!$F$4:$F$83253,"&lt;"&amp;B37)</f>
        <v>0</v>
      </c>
      <c r="D36" s="97">
        <f>C36-SUMIFS('Delivery Report'!$H$4:$H$83253,'Delivery Report'!$F$4:$F$83253,"&gt;="&amp;B36,'Delivery Report'!$F$4:$F$83253,"&lt;"&amp;B37)</f>
        <v>0</v>
      </c>
      <c r="E36" s="36">
        <f t="shared" si="26"/>
        <v>0</v>
      </c>
      <c r="F36" s="97">
        <f>SUMIFS('Delivery Report'!$E$4:$E$83253,'Delivery Report'!$F$4:$F$83253,"&gt;="&amp;B36,'Delivery Report'!$F$4:$F$83253,"&lt;"&amp;B37)</f>
        <v>0</v>
      </c>
      <c r="G36" s="97">
        <f>SUMIFS('Delivery Report'!$E$4:$E$83253,'Delivery Report'!$F$4:$F$83253,"&gt;="&amp;B36,'Delivery Report'!$F$4:$F$83253,"&lt;"&amp;B37,'Delivery Report'!$H$4:$H$83253,"=1")</f>
        <v>0</v>
      </c>
      <c r="H36" s="36">
        <f t="shared" si="49"/>
        <v>0</v>
      </c>
      <c r="I36" s="36">
        <f t="shared" si="49"/>
        <v>0</v>
      </c>
      <c r="J36" s="131" t="e">
        <f t="shared" si="21"/>
        <v>#DIV/0!</v>
      </c>
      <c r="K36" s="131" t="e">
        <f t="shared" si="30"/>
        <v>#DIV/0!</v>
      </c>
      <c r="L36" s="131" t="e">
        <f t="shared" si="22"/>
        <v>#DIV/0!</v>
      </c>
      <c r="M36" s="131" t="e">
        <f t="shared" si="31"/>
        <v>#DIV/0!</v>
      </c>
      <c r="N36" s="98">
        <f>COUNTIFS('Return Report Rev B'!H28:H9923,"&gt;=0",'Return Report Rev B'!Q28:Q9923,"&gt;="&amp;B36,'Return Report Rev B'!Q28:Q9923,"&lt;"&amp;B37,'Return Report Rev B'!A28:A9923,"&lt;&gt;N*")</f>
        <v>2</v>
      </c>
      <c r="O36" s="36">
        <f t="shared" si="32"/>
        <v>35</v>
      </c>
      <c r="P36" s="131" t="e">
        <f t="shared" si="23"/>
        <v>#DIV/0!</v>
      </c>
      <c r="Q36" s="131" t="e">
        <f t="shared" si="28"/>
        <v>#DIV/0!</v>
      </c>
      <c r="R36" s="98">
        <f>SUMIFS('Return Report Rev B'!H28:H9923,'Return Report Rev B'!Q28:Q9923,"&gt;="&amp;B36,'Return Report Rev B'!Q28:Q9923,"&lt;"&amp;B37,'Return Report Rev B'!A28:A9923,"&lt;&gt;N*")</f>
        <v>441</v>
      </c>
      <c r="S36" s="36">
        <f t="shared" si="33"/>
        <v>1468</v>
      </c>
      <c r="T36" s="131" t="e">
        <f t="shared" si="24"/>
        <v>#DIV/0!</v>
      </c>
      <c r="U36" s="131" t="e">
        <f t="shared" si="29"/>
        <v>#DIV/0!</v>
      </c>
      <c r="V36" s="132" t="e">
        <f t="shared" si="25"/>
        <v>#DIV/0!</v>
      </c>
      <c r="W36" s="132" t="e">
        <f t="shared" si="11"/>
        <v>#DIV/0!</v>
      </c>
      <c r="X36" s="132" t="e">
        <f t="shared" si="12"/>
        <v>#DIV/0!</v>
      </c>
      <c r="Y36" s="132" t="e">
        <f t="shared" si="13"/>
        <v>#DIV/0!</v>
      </c>
      <c r="Z36" s="132"/>
      <c r="AA36" s="4" t="s">
        <v>8252</v>
      </c>
      <c r="AB36" s="40">
        <v>0.95</v>
      </c>
      <c r="AC36" s="41">
        <v>0.05</v>
      </c>
      <c r="AD36" s="59"/>
      <c r="AE36" s="12" t="e">
        <f>COUNTIFS(#REF!,"&gt;=0",#REF!,"&gt;="&amp;B25,#REF!,"&lt;"&amp;B37,#REF!,"=1")</f>
        <v>#REF!</v>
      </c>
      <c r="AF36" s="12" t="e">
        <f>COUNTIFS(#REF!,"&gt;=0",#REF!,"&gt;="&amp;B25,#REF!,"&lt;"&amp;B37,#REF!,"&gt;0")</f>
        <v>#REF!</v>
      </c>
      <c r="AG36" s="104" t="e">
        <f t="shared" si="51"/>
        <v>#REF!</v>
      </c>
      <c r="AH36" s="104" t="e">
        <f t="shared" si="52"/>
        <v>#REF!</v>
      </c>
      <c r="AI36" s="104"/>
      <c r="AJ36" s="64" t="e">
        <f t="shared" si="38"/>
        <v>#DIV/0!</v>
      </c>
      <c r="AK36" s="64" t="e">
        <f t="shared" si="39"/>
        <v>#DIV/0!</v>
      </c>
      <c r="AL36" s="64" t="e">
        <f t="shared" si="40"/>
        <v>#DIV/0!</v>
      </c>
      <c r="AM36" s="52"/>
      <c r="AO36" s="93"/>
      <c r="AP36" s="93">
        <f t="shared" si="43"/>
        <v>0</v>
      </c>
      <c r="AQ36" s="93">
        <f t="shared" si="44"/>
        <v>0</v>
      </c>
      <c r="AR36" s="95" t="e">
        <f t="shared" ref="AR36:AR45" si="53">AQ36/AP36*100</f>
        <v>#DIV/0!</v>
      </c>
      <c r="AT36">
        <v>10</v>
      </c>
      <c r="AU36" s="116">
        <f t="shared" si="46"/>
        <v>41913</v>
      </c>
      <c r="AW36" s="93">
        <f t="shared" si="47"/>
        <v>0</v>
      </c>
      <c r="AX36" s="93">
        <f t="shared" si="48"/>
        <v>0</v>
      </c>
      <c r="BC36" s="210">
        <f t="shared" si="3"/>
        <v>41913</v>
      </c>
      <c r="BD36" s="97"/>
      <c r="BE36" s="211"/>
      <c r="BG36" s="98">
        <f>COUNTIFS('Return Report Rev B'!H28:H9923,"&gt;=0",'Return Report Rev B'!Q28:Q9923,"&gt;="&amp;B36,'Return Report Rev B'!Q28:Q9923,"&lt;"&amp;B37)</f>
        <v>2</v>
      </c>
      <c r="BH36" s="36">
        <f t="shared" si="34"/>
        <v>35</v>
      </c>
      <c r="BI36" s="131" t="e">
        <f t="shared" si="8"/>
        <v>#DIV/0!</v>
      </c>
      <c r="BJ36" s="131" t="e">
        <f t="shared" si="35"/>
        <v>#DIV/0!</v>
      </c>
      <c r="BK36" s="132" t="e">
        <f t="shared" si="20"/>
        <v>#DIV/0!</v>
      </c>
      <c r="BL36" s="98">
        <f>SUMIFS('Return Report Rev B'!H28:H9923,'Return Report Rev B'!Q28:Q9923,"&gt;="&amp;B36,'Return Report Rev B'!Q28:Q9923,"&lt;"&amp;B37)</f>
        <v>441</v>
      </c>
      <c r="BM36" s="36">
        <f t="shared" si="36"/>
        <v>1468</v>
      </c>
      <c r="BN36" s="131" t="e">
        <f t="shared" si="9"/>
        <v>#DIV/0!</v>
      </c>
      <c r="BO36" s="131" t="e">
        <f t="shared" si="37"/>
        <v>#DIV/0!</v>
      </c>
      <c r="BP36" s="131" t="e">
        <f t="shared" si="19"/>
        <v>#DIV/0!</v>
      </c>
    </row>
    <row r="37" spans="2:68" outlineLevel="1" x14ac:dyDescent="0.25">
      <c r="B37" s="96">
        <v>41944</v>
      </c>
      <c r="C37" s="97">
        <f>COUNTIFS('Delivery Report'!$E$4:$E$83253,"&gt;=0",'Delivery Report'!$F$4:$F$83253,"&gt;="&amp;B37,'Delivery Report'!$F$4:$F$83253,"&lt;"&amp;B38)</f>
        <v>0</v>
      </c>
      <c r="D37" s="97">
        <f>C37-SUMIFS('Delivery Report'!$H$4:$H$83253,'Delivery Report'!$F$4:$F$83253,"&gt;="&amp;B37,'Delivery Report'!$F$4:$F$83253,"&lt;"&amp;B38)</f>
        <v>0</v>
      </c>
      <c r="E37" s="36">
        <f t="shared" si="26"/>
        <v>0</v>
      </c>
      <c r="F37" s="97">
        <f>SUMIFS('Delivery Report'!$E$4:$E$83253,'Delivery Report'!$F$4:$F$83253,"&gt;="&amp;B37,'Delivery Report'!$F$4:$F$83253,"&lt;"&amp;B38)</f>
        <v>0</v>
      </c>
      <c r="G37" s="97">
        <f>SUMIFS('Delivery Report'!$E$4:$E$83253,'Delivery Report'!$F$4:$F$83253,"&gt;="&amp;B37,'Delivery Report'!$F$4:$F$83253,"&lt;"&amp;B38,'Delivery Report'!$H$4:$H$83253,"=1")</f>
        <v>0</v>
      </c>
      <c r="H37" s="36">
        <f t="shared" si="49"/>
        <v>0</v>
      </c>
      <c r="I37" s="36">
        <f t="shared" si="49"/>
        <v>0</v>
      </c>
      <c r="J37" s="131" t="e">
        <f t="shared" si="21"/>
        <v>#DIV/0!</v>
      </c>
      <c r="K37" s="131" t="e">
        <f t="shared" si="30"/>
        <v>#DIV/0!</v>
      </c>
      <c r="L37" s="131" t="e">
        <f t="shared" si="22"/>
        <v>#DIV/0!</v>
      </c>
      <c r="M37" s="131" t="e">
        <f t="shared" si="31"/>
        <v>#DIV/0!</v>
      </c>
      <c r="N37" s="98">
        <f>COUNTIFS('Return Report Rev B'!H29:H9924,"&gt;=0",'Return Report Rev B'!Q29:Q9924,"&gt;="&amp;B37,'Return Report Rev B'!Q29:Q9924,"&lt;"&amp;B38,'Return Report Rev B'!A29:A9924,"&lt;&gt;N*")</f>
        <v>4</v>
      </c>
      <c r="O37" s="36">
        <f t="shared" si="32"/>
        <v>35</v>
      </c>
      <c r="P37" s="131" t="e">
        <f t="shared" si="23"/>
        <v>#DIV/0!</v>
      </c>
      <c r="Q37" s="131" t="e">
        <f t="shared" si="28"/>
        <v>#DIV/0!</v>
      </c>
      <c r="R37" s="98">
        <f>SUMIFS('Return Report Rev B'!H29:H9924,'Return Report Rev B'!Q29:Q9924,"&gt;="&amp;B37,'Return Report Rev B'!Q29:Q9924,"&lt;"&amp;B38,'Return Report Rev B'!A29:A9924,"&lt;&gt;N*")</f>
        <v>21</v>
      </c>
      <c r="S37" s="36">
        <f t="shared" si="33"/>
        <v>1004</v>
      </c>
      <c r="T37" s="131" t="e">
        <f t="shared" si="24"/>
        <v>#DIV/0!</v>
      </c>
      <c r="U37" s="131" t="e">
        <f t="shared" si="29"/>
        <v>#DIV/0!</v>
      </c>
      <c r="V37" s="132" t="e">
        <f t="shared" si="25"/>
        <v>#DIV/0!</v>
      </c>
      <c r="W37" s="132" t="e">
        <f t="shared" si="11"/>
        <v>#DIV/0!</v>
      </c>
      <c r="X37" s="132" t="e">
        <f t="shared" si="12"/>
        <v>#DIV/0!</v>
      </c>
      <c r="Y37" s="132" t="e">
        <f t="shared" si="13"/>
        <v>#DIV/0!</v>
      </c>
      <c r="Z37" s="132"/>
      <c r="AA37" s="4" t="s">
        <v>8253</v>
      </c>
      <c r="AB37" s="40">
        <v>0.95</v>
      </c>
      <c r="AC37" s="41">
        <v>0.05</v>
      </c>
      <c r="AD37" s="59"/>
      <c r="AE37" s="12" t="e">
        <f>COUNTIFS(#REF!,"&gt;=0",#REF!,"&gt;="&amp;B26,#REF!,"&lt;"&amp;B38,#REF!,"=1")</f>
        <v>#REF!</v>
      </c>
      <c r="AF37" s="12" t="e">
        <f>COUNTIFS(#REF!,"&gt;=0",#REF!,"&gt;="&amp;B26,#REF!,"&lt;"&amp;B38,#REF!,"&gt;0")</f>
        <v>#REF!</v>
      </c>
      <c r="AG37" s="104" t="e">
        <f t="shared" si="51"/>
        <v>#REF!</v>
      </c>
      <c r="AH37" s="104" t="e">
        <f t="shared" si="52"/>
        <v>#REF!</v>
      </c>
      <c r="AI37" s="104"/>
      <c r="AJ37" s="64" t="e">
        <f t="shared" si="38"/>
        <v>#DIV/0!</v>
      </c>
      <c r="AK37" s="64" t="e">
        <f t="shared" si="39"/>
        <v>#DIV/0!</v>
      </c>
      <c r="AL37" s="64" t="e">
        <f t="shared" si="40"/>
        <v>#DIV/0!</v>
      </c>
      <c r="AM37" s="52"/>
      <c r="AO37" s="93"/>
      <c r="AP37" s="93">
        <f t="shared" si="43"/>
        <v>0</v>
      </c>
      <c r="AQ37" s="93">
        <f t="shared" si="44"/>
        <v>0</v>
      </c>
      <c r="AR37" s="95" t="e">
        <f t="shared" si="53"/>
        <v>#DIV/0!</v>
      </c>
      <c r="AT37">
        <v>11</v>
      </c>
      <c r="AU37" s="116">
        <f t="shared" si="46"/>
        <v>41944</v>
      </c>
      <c r="AW37" s="93">
        <f t="shared" si="47"/>
        <v>0</v>
      </c>
      <c r="AX37" s="93">
        <f t="shared" si="48"/>
        <v>0</v>
      </c>
      <c r="BC37" s="210">
        <f t="shared" si="3"/>
        <v>41944</v>
      </c>
      <c r="BD37" s="97"/>
      <c r="BE37" s="211"/>
      <c r="BG37" s="98">
        <f>COUNTIFS('Return Report Rev B'!H29:H9924,"&gt;=0",'Return Report Rev B'!Q29:Q9924,"&gt;="&amp;B37,'Return Report Rev B'!Q29:Q9924,"&lt;"&amp;B38)</f>
        <v>4</v>
      </c>
      <c r="BH37" s="36">
        <f t="shared" si="34"/>
        <v>35</v>
      </c>
      <c r="BI37" s="131" t="e">
        <f t="shared" si="8"/>
        <v>#DIV/0!</v>
      </c>
      <c r="BJ37" s="131" t="e">
        <f t="shared" si="35"/>
        <v>#DIV/0!</v>
      </c>
      <c r="BK37" s="132" t="e">
        <f t="shared" si="20"/>
        <v>#DIV/0!</v>
      </c>
      <c r="BL37" s="98">
        <f>SUMIFS('Return Report Rev B'!H29:H9924,'Return Report Rev B'!Q29:Q9924,"&gt;="&amp;B37,'Return Report Rev B'!Q29:Q9924,"&lt;"&amp;B38)</f>
        <v>21</v>
      </c>
      <c r="BM37" s="36">
        <f t="shared" si="36"/>
        <v>1004</v>
      </c>
      <c r="BN37" s="131" t="e">
        <f t="shared" si="9"/>
        <v>#DIV/0!</v>
      </c>
      <c r="BO37" s="131" t="e">
        <f t="shared" si="37"/>
        <v>#DIV/0!</v>
      </c>
      <c r="BP37" s="131" t="e">
        <f t="shared" si="19"/>
        <v>#DIV/0!</v>
      </c>
    </row>
    <row r="38" spans="2:68" outlineLevel="1" x14ac:dyDescent="0.25">
      <c r="B38" s="96">
        <v>41974</v>
      </c>
      <c r="C38" s="97">
        <f>COUNTIFS('Delivery Report'!$E$4:$E$83253,"&gt;=0",'Delivery Report'!$F$4:$F$83253,"&gt;="&amp;B38,'Delivery Report'!$F$4:$F$83253,"&lt;"&amp;B39)</f>
        <v>0</v>
      </c>
      <c r="D38" s="97">
        <f>C38-SUMIFS('Delivery Report'!$H$4:$H$83253,'Delivery Report'!$F$4:$F$83253,"&gt;="&amp;B38,'Delivery Report'!$F$4:$F$83253,"&lt;"&amp;B39)</f>
        <v>0</v>
      </c>
      <c r="E38" s="36">
        <f t="shared" si="26"/>
        <v>0</v>
      </c>
      <c r="F38" s="97">
        <f>SUMIFS('Delivery Report'!$E$4:$E$83253,'Delivery Report'!$F$4:$F$83253,"&gt;="&amp;B38,'Delivery Report'!$F$4:$F$83253,"&lt;"&amp;B39)</f>
        <v>0</v>
      </c>
      <c r="G38" s="97">
        <f>SUMIFS('Delivery Report'!$E$4:$E$83253,'Delivery Report'!$F$4:$F$83253,"&gt;="&amp;B38,'Delivery Report'!$F$4:$F$83253,"&lt;"&amp;B39,'Delivery Report'!$H$4:$H$83253,"=1")</f>
        <v>0</v>
      </c>
      <c r="H38" s="36">
        <f t="shared" si="49"/>
        <v>0</v>
      </c>
      <c r="I38" s="36">
        <f t="shared" si="49"/>
        <v>0</v>
      </c>
      <c r="J38" s="131" t="e">
        <f t="shared" si="21"/>
        <v>#DIV/0!</v>
      </c>
      <c r="K38" s="131" t="e">
        <f t="shared" si="30"/>
        <v>#DIV/0!</v>
      </c>
      <c r="L38" s="131" t="e">
        <f t="shared" si="22"/>
        <v>#DIV/0!</v>
      </c>
      <c r="M38" s="131" t="e">
        <f t="shared" si="31"/>
        <v>#DIV/0!</v>
      </c>
      <c r="N38" s="98">
        <f>COUNTIFS('Return Report Rev B'!H30:H9925,"&gt;=0",'Return Report Rev B'!Q30:Q9925,"&gt;="&amp;B38,'Return Report Rev B'!Q30:Q9925,"&lt;"&amp;B39,'Return Report Rev B'!A30:A9925,"&lt;&gt;N*")</f>
        <v>5</v>
      </c>
      <c r="O38" s="36">
        <f t="shared" si="32"/>
        <v>39</v>
      </c>
      <c r="P38" s="131" t="e">
        <f t="shared" si="23"/>
        <v>#DIV/0!</v>
      </c>
      <c r="Q38" s="131" t="e">
        <f t="shared" si="28"/>
        <v>#DIV/0!</v>
      </c>
      <c r="R38" s="98">
        <f>SUMIFS('Return Report Rev B'!H30:H9925,'Return Report Rev B'!Q30:Q9925,"&gt;="&amp;B38,'Return Report Rev B'!Q30:Q9925,"&lt;"&amp;B39,'Return Report Rev B'!A30:A9925,"&lt;&gt;N*")</f>
        <v>199</v>
      </c>
      <c r="S38" s="36">
        <f t="shared" si="33"/>
        <v>1203</v>
      </c>
      <c r="T38" s="131" t="e">
        <f t="shared" si="24"/>
        <v>#DIV/0!</v>
      </c>
      <c r="U38" s="131" t="e">
        <f t="shared" si="29"/>
        <v>#DIV/0!</v>
      </c>
      <c r="V38" s="132" t="e">
        <f t="shared" si="25"/>
        <v>#DIV/0!</v>
      </c>
      <c r="W38" s="132" t="e">
        <f t="shared" si="11"/>
        <v>#DIV/0!</v>
      </c>
      <c r="X38" s="132" t="e">
        <f t="shared" si="12"/>
        <v>#DIV/0!</v>
      </c>
      <c r="Y38" s="132" t="e">
        <f t="shared" si="13"/>
        <v>#DIV/0!</v>
      </c>
      <c r="Z38" s="132"/>
      <c r="AA38" s="4" t="s">
        <v>8254</v>
      </c>
      <c r="AB38" s="40">
        <v>0.95</v>
      </c>
      <c r="AC38" s="41">
        <v>0.05</v>
      </c>
      <c r="AD38" s="59"/>
      <c r="AE38" s="12" t="e">
        <f>COUNTIFS(#REF!,"&gt;=0",#REF!,"&gt;="&amp;B27,#REF!,"&lt;"&amp;B39,#REF!,"=1")</f>
        <v>#REF!</v>
      </c>
      <c r="AF38" s="12" t="e">
        <f>COUNTIFS(#REF!,"&gt;=0",#REF!,"&gt;="&amp;B27,#REF!,"&lt;"&amp;B39,#REF!,"&gt;0")</f>
        <v>#REF!</v>
      </c>
      <c r="AG38" s="104" t="e">
        <f t="shared" si="51"/>
        <v>#REF!</v>
      </c>
      <c r="AH38" s="104" t="e">
        <f t="shared" si="52"/>
        <v>#REF!</v>
      </c>
      <c r="AI38" s="104"/>
      <c r="AJ38" s="64" t="e">
        <f t="shared" si="38"/>
        <v>#DIV/0!</v>
      </c>
      <c r="AK38" s="64" t="e">
        <f t="shared" si="39"/>
        <v>#DIV/0!</v>
      </c>
      <c r="AL38" s="64" t="e">
        <f t="shared" si="40"/>
        <v>#DIV/0!</v>
      </c>
      <c r="AM38" s="52"/>
      <c r="AO38" s="93"/>
      <c r="AP38" s="93">
        <f t="shared" si="43"/>
        <v>0</v>
      </c>
      <c r="AQ38" s="93">
        <f t="shared" si="44"/>
        <v>0</v>
      </c>
      <c r="AR38" s="95" t="e">
        <f t="shared" si="53"/>
        <v>#DIV/0!</v>
      </c>
      <c r="AT38">
        <v>12</v>
      </c>
      <c r="AU38" s="116">
        <f t="shared" si="46"/>
        <v>41974</v>
      </c>
      <c r="AW38" s="93">
        <f t="shared" si="47"/>
        <v>0</v>
      </c>
      <c r="AX38" s="93">
        <f t="shared" si="48"/>
        <v>0</v>
      </c>
      <c r="BC38" s="210">
        <f t="shared" si="3"/>
        <v>41974</v>
      </c>
      <c r="BD38" s="97"/>
      <c r="BE38" s="211"/>
      <c r="BG38" s="98">
        <f>COUNTIFS('Return Report Rev B'!H30:H9925,"&gt;=0",'Return Report Rev B'!Q30:Q9925,"&gt;="&amp;B38,'Return Report Rev B'!Q30:Q9925,"&lt;"&amp;B39)</f>
        <v>5</v>
      </c>
      <c r="BH38" s="36">
        <f t="shared" si="34"/>
        <v>39</v>
      </c>
      <c r="BI38" s="131" t="e">
        <f t="shared" si="8"/>
        <v>#DIV/0!</v>
      </c>
      <c r="BJ38" s="131" t="e">
        <f t="shared" si="35"/>
        <v>#DIV/0!</v>
      </c>
      <c r="BK38" s="132" t="e">
        <f t="shared" si="20"/>
        <v>#DIV/0!</v>
      </c>
      <c r="BL38" s="98">
        <f>SUMIFS('Return Report Rev B'!H30:H9925,'Return Report Rev B'!Q30:Q9925,"&gt;="&amp;B38,'Return Report Rev B'!Q30:Q9925,"&lt;"&amp;B39)</f>
        <v>199</v>
      </c>
      <c r="BM38" s="36">
        <f t="shared" si="36"/>
        <v>1203</v>
      </c>
      <c r="BN38" s="131" t="e">
        <f t="shared" si="9"/>
        <v>#DIV/0!</v>
      </c>
      <c r="BO38" s="131" t="e">
        <f t="shared" si="37"/>
        <v>#DIV/0!</v>
      </c>
      <c r="BP38" s="131" t="e">
        <f t="shared" si="19"/>
        <v>#DIV/0!</v>
      </c>
    </row>
    <row r="39" spans="2:68" outlineLevel="1" x14ac:dyDescent="0.25">
      <c r="B39" s="96">
        <v>42005</v>
      </c>
      <c r="C39" s="97">
        <f>COUNTIFS('Delivery Report'!$E$4:$E$83253,"&gt;=0",'Delivery Report'!$F$4:$F$83253,"&gt;="&amp;B39,'Delivery Report'!$F$4:$F$83253,"&lt;"&amp;B40)</f>
        <v>0</v>
      </c>
      <c r="D39" s="97">
        <f>C39-SUMIFS('Delivery Report'!$H$4:$H$83253,'Delivery Report'!$F$4:$F$83253,"&gt;="&amp;B39,'Delivery Report'!$F$4:$F$83253,"&lt;"&amp;B40)</f>
        <v>0</v>
      </c>
      <c r="E39" s="36">
        <f t="shared" si="26"/>
        <v>0</v>
      </c>
      <c r="F39" s="97">
        <f>SUMIFS('Delivery Report'!$E$4:$E$83253,'Delivery Report'!$F$4:$F$83253,"&gt;="&amp;B39,'Delivery Report'!$F$4:$F$83253,"&lt;"&amp;B40)</f>
        <v>0</v>
      </c>
      <c r="G39" s="97">
        <f>SUMIFS('Delivery Report'!$E$4:$E$83253,'Delivery Report'!$F$4:$F$83253,"&gt;="&amp;B39,'Delivery Report'!$F$4:$F$83253,"&lt;"&amp;B40,'Delivery Report'!$H$4:$H$83253,"=1")</f>
        <v>0</v>
      </c>
      <c r="H39" s="36">
        <f t="shared" si="49"/>
        <v>0</v>
      </c>
      <c r="I39" s="36">
        <f t="shared" si="49"/>
        <v>0</v>
      </c>
      <c r="J39" s="131" t="e">
        <f t="shared" si="21"/>
        <v>#DIV/0!</v>
      </c>
      <c r="K39" s="131" t="e">
        <f t="shared" si="30"/>
        <v>#DIV/0!</v>
      </c>
      <c r="L39" s="131" t="e">
        <f t="shared" si="22"/>
        <v>#DIV/0!</v>
      </c>
      <c r="M39" s="131" t="e">
        <f t="shared" si="31"/>
        <v>#DIV/0!</v>
      </c>
      <c r="N39" s="98">
        <f>COUNTIFS('Return Report Rev B'!H31:H9926,"&gt;=0",'Return Report Rev B'!Q31:Q9926,"&gt;="&amp;B39,'Return Report Rev B'!Q31:Q9926,"&lt;"&amp;B40,'Return Report Rev B'!A31:A9926,"&lt;&gt;N*")</f>
        <v>6</v>
      </c>
      <c r="O39" s="36">
        <f t="shared" si="32"/>
        <v>43</v>
      </c>
      <c r="P39" s="131" t="e">
        <f t="shared" si="23"/>
        <v>#DIV/0!</v>
      </c>
      <c r="Q39" s="131" t="e">
        <f t="shared" si="28"/>
        <v>#DIV/0!</v>
      </c>
      <c r="R39" s="98">
        <f>SUMIFS('Return Report Rev B'!H31:H9926,'Return Report Rev B'!Q31:Q9926,"&gt;="&amp;B39,'Return Report Rev B'!Q31:Q9926,"&lt;"&amp;B40,'Return Report Rev B'!A31:A9926,"&lt;&gt;N*")</f>
        <v>19</v>
      </c>
      <c r="S39" s="36">
        <f t="shared" si="33"/>
        <v>1215</v>
      </c>
      <c r="T39" s="131" t="e">
        <f t="shared" si="24"/>
        <v>#DIV/0!</v>
      </c>
      <c r="U39" s="131" t="e">
        <f t="shared" si="29"/>
        <v>#DIV/0!</v>
      </c>
      <c r="V39" s="132" t="e">
        <f t="shared" si="25"/>
        <v>#DIV/0!</v>
      </c>
      <c r="W39" s="132" t="e">
        <f t="shared" si="11"/>
        <v>#DIV/0!</v>
      </c>
      <c r="X39" s="132" t="e">
        <f t="shared" si="12"/>
        <v>#DIV/0!</v>
      </c>
      <c r="Y39" s="132" t="e">
        <f t="shared" si="13"/>
        <v>#DIV/0!</v>
      </c>
      <c r="Z39" s="132"/>
      <c r="AA39" s="4" t="s">
        <v>8255</v>
      </c>
      <c r="AB39" s="40">
        <v>0.95</v>
      </c>
      <c r="AC39" s="41">
        <v>0.05</v>
      </c>
      <c r="AD39" s="59"/>
      <c r="AE39" s="12" t="e">
        <f>COUNTIFS(#REF!,"&gt;=0",#REF!,"&gt;="&amp;B28,#REF!,"&lt;"&amp;B40,#REF!,"=1")</f>
        <v>#REF!</v>
      </c>
      <c r="AF39" s="12" t="e">
        <f>COUNTIFS(#REF!,"&gt;=0",#REF!,"&gt;="&amp;B28,#REF!,"&lt;"&amp;B40,#REF!,"&gt;0")</f>
        <v>#REF!</v>
      </c>
      <c r="AG39" s="104" t="e">
        <f t="shared" si="51"/>
        <v>#REF!</v>
      </c>
      <c r="AH39" s="104" t="e">
        <f t="shared" si="52"/>
        <v>#REF!</v>
      </c>
      <c r="AI39" s="104"/>
      <c r="AJ39" s="64" t="e">
        <f t="shared" si="38"/>
        <v>#DIV/0!</v>
      </c>
      <c r="AK39" s="64" t="e">
        <f t="shared" si="39"/>
        <v>#DIV/0!</v>
      </c>
      <c r="AL39" s="64" t="e">
        <f t="shared" si="40"/>
        <v>#DIV/0!</v>
      </c>
      <c r="AM39" s="52"/>
      <c r="AO39" s="93"/>
      <c r="AP39" s="93">
        <f t="shared" si="43"/>
        <v>0</v>
      </c>
      <c r="AQ39" s="93">
        <f t="shared" si="44"/>
        <v>0</v>
      </c>
      <c r="AR39" s="95" t="e">
        <f t="shared" si="53"/>
        <v>#DIV/0!</v>
      </c>
      <c r="AT39">
        <v>13</v>
      </c>
      <c r="AU39" s="116">
        <f t="shared" si="46"/>
        <v>42005</v>
      </c>
      <c r="AW39" s="93">
        <f t="shared" si="47"/>
        <v>0</v>
      </c>
      <c r="AX39" s="93">
        <f t="shared" si="48"/>
        <v>0</v>
      </c>
      <c r="BC39" s="210">
        <f t="shared" si="3"/>
        <v>42005</v>
      </c>
      <c r="BD39" s="97"/>
      <c r="BE39" s="211"/>
      <c r="BG39" s="98">
        <f>COUNTIFS('Return Report Rev B'!H31:H9926,"&gt;=0",'Return Report Rev B'!Q31:Q9926,"&gt;="&amp;B39,'Return Report Rev B'!Q31:Q9926,"&lt;"&amp;B40)</f>
        <v>6</v>
      </c>
      <c r="BH39" s="36">
        <f t="shared" si="34"/>
        <v>43</v>
      </c>
      <c r="BI39" s="131" t="e">
        <f t="shared" si="8"/>
        <v>#DIV/0!</v>
      </c>
      <c r="BJ39" s="131" t="e">
        <f t="shared" si="35"/>
        <v>#DIV/0!</v>
      </c>
      <c r="BK39" s="132" t="e">
        <f t="shared" si="20"/>
        <v>#DIV/0!</v>
      </c>
      <c r="BL39" s="98">
        <f>SUMIFS('Return Report Rev B'!H31:H9926,'Return Report Rev B'!Q31:Q9926,"&gt;="&amp;B39,'Return Report Rev B'!Q31:Q9926,"&lt;"&amp;B40)</f>
        <v>19</v>
      </c>
      <c r="BM39" s="36">
        <f t="shared" si="36"/>
        <v>1215</v>
      </c>
      <c r="BN39" s="131" t="e">
        <f t="shared" si="9"/>
        <v>#DIV/0!</v>
      </c>
      <c r="BO39" s="131" t="e">
        <f t="shared" si="37"/>
        <v>#DIV/0!</v>
      </c>
      <c r="BP39" s="131" t="e">
        <f t="shared" si="19"/>
        <v>#DIV/0!</v>
      </c>
    </row>
    <row r="40" spans="2:68" outlineLevel="1" x14ac:dyDescent="0.25">
      <c r="B40" s="96">
        <v>42036</v>
      </c>
      <c r="C40" s="97">
        <f>COUNTIFS('Delivery Report'!$E$4:$E$83253,"&gt;=0",'Delivery Report'!$F$4:$F$83253,"&gt;="&amp;B40,'Delivery Report'!$F$4:$F$83253,"&lt;"&amp;B41)</f>
        <v>0</v>
      </c>
      <c r="D40" s="97">
        <f>C40-SUMIFS('Delivery Report'!$H$4:$H$83253,'Delivery Report'!$F$4:$F$83253,"&gt;="&amp;B40,'Delivery Report'!$F$4:$F$83253,"&lt;"&amp;B41)</f>
        <v>0</v>
      </c>
      <c r="E40" s="36">
        <f t="shared" si="26"/>
        <v>0</v>
      </c>
      <c r="F40" s="97">
        <f>SUMIFS('Delivery Report'!$E$4:$E$83253,'Delivery Report'!$F$4:$F$83253,"&gt;="&amp;B40,'Delivery Report'!$F$4:$F$83253,"&lt;"&amp;B41)</f>
        <v>0</v>
      </c>
      <c r="G40" s="97">
        <f>SUMIFS('Delivery Report'!$E$4:$E$83253,'Delivery Report'!$F$4:$F$83253,"&gt;="&amp;B40,'Delivery Report'!$F$4:$F$83253,"&lt;"&amp;B41,'Delivery Report'!$H$4:$H$83253,"=1")</f>
        <v>0</v>
      </c>
      <c r="H40" s="36">
        <f t="shared" si="49"/>
        <v>0</v>
      </c>
      <c r="I40" s="36">
        <f t="shared" si="49"/>
        <v>0</v>
      </c>
      <c r="J40" s="131" t="e">
        <f t="shared" si="21"/>
        <v>#DIV/0!</v>
      </c>
      <c r="K40" s="131" t="e">
        <f t="shared" si="30"/>
        <v>#DIV/0!</v>
      </c>
      <c r="L40" s="131" t="e">
        <f t="shared" si="22"/>
        <v>#DIV/0!</v>
      </c>
      <c r="M40" s="131" t="e">
        <f t="shared" si="31"/>
        <v>#DIV/0!</v>
      </c>
      <c r="N40" s="98">
        <f>COUNTIFS('Return Report Rev B'!H32:H9927,"&gt;=0",'Return Report Rev B'!Q32:Q9927,"&gt;="&amp;B40,'Return Report Rev B'!Q32:Q9927,"&lt;"&amp;B41,'Return Report Rev B'!A32:A9927,"&lt;&gt;N*")</f>
        <v>3</v>
      </c>
      <c r="O40" s="36">
        <f t="shared" si="32"/>
        <v>40</v>
      </c>
      <c r="P40" s="131" t="e">
        <f t="shared" si="23"/>
        <v>#DIV/0!</v>
      </c>
      <c r="Q40" s="131" t="e">
        <f t="shared" si="28"/>
        <v>#DIV/0!</v>
      </c>
      <c r="R40" s="98">
        <f>SUMIFS('Return Report Rev B'!H32:H9927,'Return Report Rev B'!Q32:Q9927,"&gt;="&amp;B40,'Return Report Rev B'!Q32:Q9927,"&lt;"&amp;B41,'Return Report Rev B'!A32:A9927,"&lt;&gt;N*")</f>
        <v>87</v>
      </c>
      <c r="S40" s="36">
        <f t="shared" si="33"/>
        <v>969</v>
      </c>
      <c r="T40" s="131" t="e">
        <f t="shared" si="24"/>
        <v>#DIV/0!</v>
      </c>
      <c r="U40" s="131" t="e">
        <f t="shared" si="29"/>
        <v>#DIV/0!</v>
      </c>
      <c r="V40" s="132" t="e">
        <f t="shared" si="25"/>
        <v>#DIV/0!</v>
      </c>
      <c r="W40" s="132" t="e">
        <f t="shared" si="11"/>
        <v>#DIV/0!</v>
      </c>
      <c r="X40" s="132" t="e">
        <f t="shared" si="12"/>
        <v>#DIV/0!</v>
      </c>
      <c r="Y40" s="132" t="e">
        <f t="shared" si="13"/>
        <v>#DIV/0!</v>
      </c>
      <c r="Z40" s="132"/>
      <c r="AA40" s="4" t="s">
        <v>8256</v>
      </c>
      <c r="AB40" s="40">
        <v>0.95</v>
      </c>
      <c r="AC40" s="41">
        <v>0.05</v>
      </c>
      <c r="AD40" s="59"/>
      <c r="AE40" s="12" t="e">
        <f>COUNTIFS(#REF!,"&gt;=0",#REF!,"&gt;="&amp;B29,#REF!,"&lt;"&amp;B41,#REF!,"=1")</f>
        <v>#REF!</v>
      </c>
      <c r="AF40" s="12" t="e">
        <f>COUNTIFS(#REF!,"&gt;=0",#REF!,"&gt;="&amp;B29,#REF!,"&lt;"&amp;B41,#REF!,"&gt;0")</f>
        <v>#REF!</v>
      </c>
      <c r="AG40" s="104" t="e">
        <f t="shared" si="51"/>
        <v>#REF!</v>
      </c>
      <c r="AH40" s="104" t="e">
        <f t="shared" si="52"/>
        <v>#REF!</v>
      </c>
      <c r="AI40" s="104"/>
      <c r="AJ40" s="64" t="e">
        <f t="shared" si="38"/>
        <v>#DIV/0!</v>
      </c>
      <c r="AK40" s="64" t="e">
        <f t="shared" si="39"/>
        <v>#DIV/0!</v>
      </c>
      <c r="AL40" s="64" t="e">
        <f t="shared" si="40"/>
        <v>#DIV/0!</v>
      </c>
      <c r="AM40" s="52"/>
      <c r="AO40" s="93"/>
      <c r="AP40" s="93">
        <f t="shared" si="43"/>
        <v>0</v>
      </c>
      <c r="AQ40" s="93">
        <f t="shared" si="44"/>
        <v>0</v>
      </c>
      <c r="AR40" s="95" t="e">
        <f t="shared" si="53"/>
        <v>#DIV/0!</v>
      </c>
      <c r="AT40">
        <v>14</v>
      </c>
      <c r="AU40" s="116">
        <f t="shared" si="46"/>
        <v>42036</v>
      </c>
      <c r="AW40" s="93">
        <f t="shared" si="47"/>
        <v>0</v>
      </c>
      <c r="AX40" s="93">
        <f t="shared" si="48"/>
        <v>0</v>
      </c>
      <c r="BC40" s="210">
        <f>B40</f>
        <v>42036</v>
      </c>
      <c r="BD40" s="97"/>
      <c r="BE40" s="211"/>
      <c r="BG40" s="98">
        <f>COUNTIFS('Return Report Rev B'!H32:H9927,"&gt;=0",'Return Report Rev B'!Q32:Q9927,"&gt;="&amp;B40,'Return Report Rev B'!Q32:Q9927,"&lt;"&amp;B41)</f>
        <v>3</v>
      </c>
      <c r="BH40" s="36">
        <f t="shared" si="34"/>
        <v>40</v>
      </c>
      <c r="BI40" s="131" t="e">
        <f t="shared" si="8"/>
        <v>#DIV/0!</v>
      </c>
      <c r="BJ40" s="131" t="e">
        <f t="shared" si="35"/>
        <v>#DIV/0!</v>
      </c>
      <c r="BK40" s="132" t="e">
        <f t="shared" si="20"/>
        <v>#DIV/0!</v>
      </c>
      <c r="BL40" s="98">
        <f>SUMIFS('Return Report Rev B'!H32:H9927,'Return Report Rev B'!Q32:Q9927,"&gt;="&amp;B40,'Return Report Rev B'!Q32:Q9927,"&lt;"&amp;B41)</f>
        <v>87</v>
      </c>
      <c r="BM40" s="36">
        <f t="shared" si="36"/>
        <v>969</v>
      </c>
      <c r="BN40" s="131" t="e">
        <f t="shared" si="9"/>
        <v>#DIV/0!</v>
      </c>
      <c r="BO40" s="131" t="e">
        <f t="shared" si="37"/>
        <v>#DIV/0!</v>
      </c>
      <c r="BP40" s="131" t="e">
        <f t="shared" si="19"/>
        <v>#DIV/0!</v>
      </c>
    </row>
    <row r="41" spans="2:68" outlineLevel="1" x14ac:dyDescent="0.25">
      <c r="B41" s="96">
        <v>42064</v>
      </c>
      <c r="C41" s="97">
        <f>COUNTIFS('Delivery Report'!$E$4:$E$83253,"&gt;=0",'Delivery Report'!$F$4:$F$83253,"&gt;="&amp;B41,'Delivery Report'!$F$4:$F$83253,"&lt;"&amp;B42)</f>
        <v>0</v>
      </c>
      <c r="D41" s="97">
        <f>C41-SUMIFS('Delivery Report'!$H$4:$H$83253,'Delivery Report'!$F$4:$F$83253,"&gt;="&amp;B41,'Delivery Report'!$F$4:$F$83253,"&lt;"&amp;B42)</f>
        <v>0</v>
      </c>
      <c r="E41" s="36">
        <f t="shared" si="26"/>
        <v>0</v>
      </c>
      <c r="F41" s="97">
        <f>SUMIFS('Delivery Report'!$E$4:$E$83253,'Delivery Report'!$F$4:$F$83253,"&gt;="&amp;B41,'Delivery Report'!$F$4:$F$83253,"&lt;"&amp;B42)</f>
        <v>0</v>
      </c>
      <c r="G41" s="97">
        <f>SUMIFS('Delivery Report'!$E$4:$E$83253,'Delivery Report'!$F$4:$F$83253,"&gt;="&amp;B41,'Delivery Report'!$F$4:$F$83253,"&lt;"&amp;B42,'Delivery Report'!$H$4:$H$83253,"=1")</f>
        <v>0</v>
      </c>
      <c r="H41" s="36">
        <f t="shared" si="49"/>
        <v>0</v>
      </c>
      <c r="I41" s="36">
        <f t="shared" si="49"/>
        <v>0</v>
      </c>
      <c r="J41" s="131" t="e">
        <f t="shared" si="21"/>
        <v>#DIV/0!</v>
      </c>
      <c r="K41" s="131" t="e">
        <f t="shared" si="30"/>
        <v>#DIV/0!</v>
      </c>
      <c r="L41" s="131" t="e">
        <f t="shared" si="22"/>
        <v>#DIV/0!</v>
      </c>
      <c r="M41" s="131" t="e">
        <f t="shared" si="31"/>
        <v>#DIV/0!</v>
      </c>
      <c r="N41" s="98">
        <f>COUNTIFS('Return Report Rev B'!H33:H9928,"&gt;=0",'Return Report Rev B'!Q33:Q9928,"&gt;="&amp;B41,'Return Report Rev B'!Q33:Q9928,"&lt;"&amp;B42,'Return Report Rev B'!A33:A9928,"&lt;&gt;N*")</f>
        <v>2</v>
      </c>
      <c r="O41" s="36">
        <f t="shared" si="32"/>
        <v>40</v>
      </c>
      <c r="P41" s="131" t="e">
        <f t="shared" si="23"/>
        <v>#DIV/0!</v>
      </c>
      <c r="Q41" s="131" t="e">
        <f t="shared" si="28"/>
        <v>#DIV/0!</v>
      </c>
      <c r="R41" s="98">
        <f>SUMIFS('Return Report Rev B'!H33:H9928,'Return Report Rev B'!Q33:Q9928,"&gt;="&amp;B41,'Return Report Rev B'!Q33:Q9928,"&lt;"&amp;B42,'Return Report Rev B'!A33:A9928,"&lt;&gt;N*")</f>
        <v>163</v>
      </c>
      <c r="S41" s="36">
        <f t="shared" si="33"/>
        <v>1130</v>
      </c>
      <c r="T41" s="131" t="e">
        <f t="shared" si="24"/>
        <v>#DIV/0!</v>
      </c>
      <c r="U41" s="131" t="e">
        <f t="shared" si="29"/>
        <v>#DIV/0!</v>
      </c>
      <c r="V41" s="132" t="e">
        <f t="shared" si="25"/>
        <v>#DIV/0!</v>
      </c>
      <c r="W41" s="132" t="e">
        <f t="shared" si="11"/>
        <v>#DIV/0!</v>
      </c>
      <c r="X41" s="132" t="e">
        <f t="shared" si="12"/>
        <v>#DIV/0!</v>
      </c>
      <c r="Y41" s="132" t="e">
        <f t="shared" si="13"/>
        <v>#DIV/0!</v>
      </c>
      <c r="Z41" s="132"/>
      <c r="AA41" s="4" t="s">
        <v>1394</v>
      </c>
      <c r="AB41" s="40">
        <v>0.95</v>
      </c>
      <c r="AC41" s="41">
        <v>0.05</v>
      </c>
      <c r="AD41" s="59"/>
      <c r="AE41" s="12" t="e">
        <f>COUNTIFS(#REF!,"&gt;=0",#REF!,"&gt;="&amp;B30,#REF!,"&lt;"&amp;B42,#REF!,"=1")</f>
        <v>#REF!</v>
      </c>
      <c r="AF41" s="12" t="e">
        <f>COUNTIFS(#REF!,"&gt;=0",#REF!,"&gt;="&amp;B30,#REF!,"&lt;"&amp;B42,#REF!,"&gt;0")</f>
        <v>#REF!</v>
      </c>
      <c r="AG41" s="104" t="e">
        <f t="shared" si="51"/>
        <v>#REF!</v>
      </c>
      <c r="AH41" s="104" t="e">
        <f t="shared" si="52"/>
        <v>#REF!</v>
      </c>
      <c r="AI41" s="104"/>
      <c r="AJ41" s="64" t="e">
        <f t="shared" si="38"/>
        <v>#DIV/0!</v>
      </c>
      <c r="AK41" s="64" t="e">
        <f t="shared" si="39"/>
        <v>#DIV/0!</v>
      </c>
      <c r="AL41" s="64" t="e">
        <f t="shared" si="40"/>
        <v>#DIV/0!</v>
      </c>
      <c r="AM41" s="52"/>
      <c r="AO41" s="93"/>
      <c r="AP41" s="93">
        <f t="shared" si="43"/>
        <v>0</v>
      </c>
      <c r="AQ41" s="93">
        <f t="shared" si="44"/>
        <v>0</v>
      </c>
      <c r="AR41" s="95" t="e">
        <f t="shared" si="53"/>
        <v>#DIV/0!</v>
      </c>
      <c r="AT41">
        <v>15</v>
      </c>
      <c r="AU41" s="116">
        <f t="shared" si="46"/>
        <v>42064</v>
      </c>
      <c r="AW41" s="93">
        <f t="shared" si="47"/>
        <v>0</v>
      </c>
      <c r="AX41" s="93">
        <f t="shared" si="48"/>
        <v>0</v>
      </c>
      <c r="BC41" s="210">
        <f t="shared" ref="BC41:BC81" si="54">B41</f>
        <v>42064</v>
      </c>
      <c r="BD41" s="97"/>
      <c r="BE41" s="211"/>
      <c r="BG41" s="98">
        <f>COUNTIFS('Return Report Rev B'!H33:H9928,"&gt;=0",'Return Report Rev B'!Q33:Q9928,"&gt;="&amp;B41,'Return Report Rev B'!Q33:Q9928,"&lt;"&amp;B42)</f>
        <v>2</v>
      </c>
      <c r="BH41" s="36">
        <f t="shared" si="34"/>
        <v>40</v>
      </c>
      <c r="BI41" s="131" t="e">
        <f t="shared" si="8"/>
        <v>#DIV/0!</v>
      </c>
      <c r="BJ41" s="131" t="e">
        <f t="shared" si="35"/>
        <v>#DIV/0!</v>
      </c>
      <c r="BK41" s="132" t="e">
        <f t="shared" si="20"/>
        <v>#DIV/0!</v>
      </c>
      <c r="BL41" s="98">
        <f>SUMIFS('Return Report Rev B'!H33:H9928,'Return Report Rev B'!Q33:Q9928,"&gt;="&amp;B41,'Return Report Rev B'!Q33:Q9928,"&lt;"&amp;B42)</f>
        <v>163</v>
      </c>
      <c r="BM41" s="36">
        <f t="shared" si="36"/>
        <v>1130</v>
      </c>
      <c r="BN41" s="131" t="e">
        <f t="shared" si="9"/>
        <v>#DIV/0!</v>
      </c>
      <c r="BO41" s="131" t="e">
        <f t="shared" si="37"/>
        <v>#DIV/0!</v>
      </c>
      <c r="BP41" s="131" t="e">
        <f t="shared" si="19"/>
        <v>#DIV/0!</v>
      </c>
    </row>
    <row r="42" spans="2:68" outlineLevel="1" x14ac:dyDescent="0.25">
      <c r="B42" s="96">
        <v>42095</v>
      </c>
      <c r="C42" s="97">
        <f>COUNTIFS('Delivery Report'!$E$4:$E$83253,"&gt;=0",'Delivery Report'!$F$4:$F$83253,"&gt;="&amp;B42,'Delivery Report'!$F$4:$F$83253,"&lt;"&amp;B43)</f>
        <v>0</v>
      </c>
      <c r="D42" s="97">
        <f>C42-SUMIFS('Delivery Report'!$H$4:$H$83253,'Delivery Report'!$F$4:$F$83253,"&gt;="&amp;B42,'Delivery Report'!$F$4:$F$83253,"&lt;"&amp;B43)</f>
        <v>0</v>
      </c>
      <c r="E42" s="36">
        <f t="shared" si="26"/>
        <v>0</v>
      </c>
      <c r="F42" s="97">
        <f>SUMIFS('Delivery Report'!$E$4:$E$83253,'Delivery Report'!$F$4:$F$83253,"&gt;="&amp;B42,'Delivery Report'!$F$4:$F$83253,"&lt;"&amp;B43)</f>
        <v>0</v>
      </c>
      <c r="G42" s="97">
        <f>SUMIFS('Delivery Report'!$E$4:$E$83253,'Delivery Report'!$F$4:$F$83253,"&gt;="&amp;B42,'Delivery Report'!$F$4:$F$83253,"&lt;"&amp;B43,'Delivery Report'!$H$4:$H$83253,"=1")</f>
        <v>0</v>
      </c>
      <c r="H42" s="36">
        <f t="shared" si="49"/>
        <v>0</v>
      </c>
      <c r="I42" s="36">
        <f t="shared" si="49"/>
        <v>0</v>
      </c>
      <c r="J42" s="131" t="e">
        <f t="shared" si="21"/>
        <v>#DIV/0!</v>
      </c>
      <c r="K42" s="131" t="e">
        <f t="shared" si="30"/>
        <v>#DIV/0!</v>
      </c>
      <c r="L42" s="131" t="e">
        <f t="shared" si="22"/>
        <v>#DIV/0!</v>
      </c>
      <c r="M42" s="131" t="e">
        <f t="shared" si="31"/>
        <v>#DIV/0!</v>
      </c>
      <c r="N42" s="98">
        <f>COUNTIFS('Return Report Rev B'!H34:H9929,"&gt;=0",'Return Report Rev B'!Q34:Q9929,"&gt;="&amp;B42,'Return Report Rev B'!Q34:Q9929,"&lt;"&amp;B43,'Return Report Rev B'!A34:A9929,"&lt;&gt;N*")</f>
        <v>4</v>
      </c>
      <c r="O42" s="36">
        <f t="shared" si="32"/>
        <v>43</v>
      </c>
      <c r="P42" s="131" t="e">
        <f t="shared" si="23"/>
        <v>#DIV/0!</v>
      </c>
      <c r="Q42" s="131" t="e">
        <f t="shared" si="28"/>
        <v>#DIV/0!</v>
      </c>
      <c r="R42" s="98">
        <f>SUMIFS('Return Report Rev B'!H34:H9929,'Return Report Rev B'!Q34:Q9929,"&gt;="&amp;B42,'Return Report Rev B'!Q34:Q9929,"&lt;"&amp;B43,'Return Report Rev B'!A34:A9929,"&lt;&gt;N*")</f>
        <v>57</v>
      </c>
      <c r="S42" s="36">
        <f t="shared" si="33"/>
        <v>1186</v>
      </c>
      <c r="T42" s="131" t="e">
        <f t="shared" si="24"/>
        <v>#DIV/0!</v>
      </c>
      <c r="U42" s="131" t="e">
        <f t="shared" si="29"/>
        <v>#DIV/0!</v>
      </c>
      <c r="V42" s="132" t="e">
        <f t="shared" si="25"/>
        <v>#DIV/0!</v>
      </c>
      <c r="W42" s="132" t="e">
        <f t="shared" si="11"/>
        <v>#DIV/0!</v>
      </c>
      <c r="X42" s="132" t="e">
        <f t="shared" si="12"/>
        <v>#DIV/0!</v>
      </c>
      <c r="Y42" s="132" t="e">
        <f t="shared" si="13"/>
        <v>#DIV/0!</v>
      </c>
      <c r="Z42" s="132"/>
      <c r="AA42" s="4" t="s">
        <v>8257</v>
      </c>
      <c r="AB42" s="40">
        <v>0.95</v>
      </c>
      <c r="AC42" s="41">
        <v>0.05</v>
      </c>
      <c r="AD42" s="59"/>
      <c r="AE42" s="12" t="e">
        <f>COUNTIFS(#REF!,"&gt;=0",#REF!,"&gt;="&amp;B31,#REF!,"&lt;"&amp;B43,#REF!,"=1")</f>
        <v>#REF!</v>
      </c>
      <c r="AF42" s="12" t="e">
        <f>COUNTIFS(#REF!,"&gt;=0",#REF!,"&gt;="&amp;B31,#REF!,"&lt;"&amp;B43,#REF!,"&gt;0")</f>
        <v>#REF!</v>
      </c>
      <c r="AG42" s="104" t="e">
        <f t="shared" si="51"/>
        <v>#REF!</v>
      </c>
      <c r="AH42" s="104" t="e">
        <f t="shared" si="52"/>
        <v>#REF!</v>
      </c>
      <c r="AI42" s="104"/>
      <c r="AJ42" s="64" t="e">
        <f t="shared" si="38"/>
        <v>#DIV/0!</v>
      </c>
      <c r="AK42" s="64" t="e">
        <f t="shared" si="39"/>
        <v>#DIV/0!</v>
      </c>
      <c r="AL42" s="64" t="e">
        <f t="shared" si="40"/>
        <v>#DIV/0!</v>
      </c>
      <c r="AM42" s="52"/>
      <c r="AO42" s="93"/>
      <c r="AP42" s="93">
        <f t="shared" si="43"/>
        <v>0</v>
      </c>
      <c r="AQ42" s="93">
        <f t="shared" si="44"/>
        <v>0</v>
      </c>
      <c r="AR42" s="95" t="e">
        <f t="shared" si="53"/>
        <v>#DIV/0!</v>
      </c>
      <c r="AT42">
        <v>16</v>
      </c>
      <c r="AU42" s="116">
        <f t="shared" si="46"/>
        <v>42095</v>
      </c>
      <c r="AW42" s="93">
        <f t="shared" si="47"/>
        <v>0</v>
      </c>
      <c r="AX42" s="93">
        <f t="shared" si="48"/>
        <v>0</v>
      </c>
      <c r="BC42" s="210">
        <f t="shared" si="54"/>
        <v>42095</v>
      </c>
      <c r="BD42" s="97"/>
      <c r="BE42" s="211"/>
      <c r="BG42" s="98">
        <f>COUNTIFS('Return Report Rev B'!H34:H9929,"&gt;=0",'Return Report Rev B'!Q34:Q9929,"&gt;="&amp;B42,'Return Report Rev B'!Q34:Q9929,"&lt;"&amp;B43)</f>
        <v>4</v>
      </c>
      <c r="BH42" s="36">
        <f t="shared" si="34"/>
        <v>43</v>
      </c>
      <c r="BI42" s="131" t="e">
        <f t="shared" si="8"/>
        <v>#DIV/0!</v>
      </c>
      <c r="BJ42" s="131" t="e">
        <f t="shared" si="35"/>
        <v>#DIV/0!</v>
      </c>
      <c r="BK42" s="132" t="e">
        <f t="shared" si="20"/>
        <v>#DIV/0!</v>
      </c>
      <c r="BL42" s="98">
        <f>SUMIFS('Return Report Rev B'!H34:H9929,'Return Report Rev B'!Q34:Q9929,"&gt;="&amp;B42,'Return Report Rev B'!Q34:Q9929,"&lt;"&amp;B43)</f>
        <v>57</v>
      </c>
      <c r="BM42" s="36">
        <f t="shared" si="36"/>
        <v>1186</v>
      </c>
      <c r="BN42" s="131" t="e">
        <f t="shared" si="9"/>
        <v>#DIV/0!</v>
      </c>
      <c r="BO42" s="131" t="e">
        <f t="shared" si="37"/>
        <v>#DIV/0!</v>
      </c>
      <c r="BP42" s="131" t="e">
        <f t="shared" si="19"/>
        <v>#DIV/0!</v>
      </c>
    </row>
    <row r="43" spans="2:68" outlineLevel="1" x14ac:dyDescent="0.25">
      <c r="B43" s="96">
        <v>42125</v>
      </c>
      <c r="C43" s="97">
        <f>COUNTIFS('Delivery Report'!$E$4:$E$83253,"&gt;=0",'Delivery Report'!$F$4:$F$83253,"&gt;="&amp;B43,'Delivery Report'!$F$4:$F$83253,"&lt;"&amp;B44)</f>
        <v>0</v>
      </c>
      <c r="D43" s="97">
        <f>C43-SUMIFS('Delivery Report'!$H$4:$H$83253,'Delivery Report'!$F$4:$F$83253,"&gt;="&amp;B43,'Delivery Report'!$F$4:$F$83253,"&lt;"&amp;B44)</f>
        <v>0</v>
      </c>
      <c r="E43" s="36">
        <f t="shared" si="26"/>
        <v>0</v>
      </c>
      <c r="F43" s="97">
        <f>SUMIFS('Delivery Report'!$E$4:$E$83253,'Delivery Report'!$F$4:$F$83253,"&gt;="&amp;B43,'Delivery Report'!$F$4:$F$83253,"&lt;"&amp;B44)</f>
        <v>0</v>
      </c>
      <c r="G43" s="97">
        <f>SUMIFS('Delivery Report'!$E$4:$E$83253,'Delivery Report'!$F$4:$F$83253,"&gt;="&amp;B43,'Delivery Report'!$F$4:$F$83253,"&lt;"&amp;B44,'Delivery Report'!$H$4:$H$83253,"=1")</f>
        <v>0</v>
      </c>
      <c r="H43" s="36">
        <f t="shared" si="49"/>
        <v>0</v>
      </c>
      <c r="I43" s="36">
        <f t="shared" si="49"/>
        <v>0</v>
      </c>
      <c r="J43" s="131" t="e">
        <f t="shared" si="21"/>
        <v>#DIV/0!</v>
      </c>
      <c r="K43" s="131" t="e">
        <f t="shared" si="30"/>
        <v>#DIV/0!</v>
      </c>
      <c r="L43" s="131" t="e">
        <f t="shared" si="22"/>
        <v>#DIV/0!</v>
      </c>
      <c r="M43" s="131" t="e">
        <f t="shared" si="31"/>
        <v>#DIV/0!</v>
      </c>
      <c r="N43" s="98">
        <f>COUNTIFS('Return Report Rev B'!H35:H9930,"&gt;=0",'Return Report Rev B'!Q35:Q9930,"&gt;="&amp;B43,'Return Report Rev B'!Q35:Q9930,"&lt;"&amp;B44,'Return Report Rev B'!A35:A9930,"&lt;&gt;N*")</f>
        <v>5</v>
      </c>
      <c r="O43" s="36">
        <f t="shared" si="32"/>
        <v>45</v>
      </c>
      <c r="P43" s="131" t="e">
        <f t="shared" ref="P43:P74" si="55">N43/C43</f>
        <v>#DIV/0!</v>
      </c>
      <c r="Q43" s="131" t="e">
        <f t="shared" ref="Q43:Q74" si="56">O43/E43</f>
        <v>#DIV/0!</v>
      </c>
      <c r="R43" s="98">
        <f>SUMIFS('Return Report Rev B'!H35:H9930,'Return Report Rev B'!Q35:Q9930,"&gt;="&amp;B43,'Return Report Rev B'!Q35:Q9930,"&lt;"&amp;B44,'Return Report Rev B'!A35:A9930,"&lt;&gt;N*")</f>
        <v>559</v>
      </c>
      <c r="S43" s="36">
        <f t="shared" si="33"/>
        <v>1696</v>
      </c>
      <c r="T43" s="131" t="e">
        <f t="shared" si="24"/>
        <v>#DIV/0!</v>
      </c>
      <c r="U43" s="131" t="e">
        <f t="shared" si="29"/>
        <v>#DIV/0!</v>
      </c>
      <c r="V43" s="132" t="e">
        <f t="shared" si="25"/>
        <v>#DIV/0!</v>
      </c>
      <c r="W43" s="132" t="e">
        <f t="shared" si="11"/>
        <v>#DIV/0!</v>
      </c>
      <c r="X43" s="132" t="e">
        <f t="shared" si="12"/>
        <v>#DIV/0!</v>
      </c>
      <c r="Y43" s="132" t="e">
        <f t="shared" si="13"/>
        <v>#DIV/0!</v>
      </c>
      <c r="Z43" s="132"/>
      <c r="AA43" s="4" t="s">
        <v>1395</v>
      </c>
      <c r="AB43" s="40">
        <v>0.95</v>
      </c>
      <c r="AC43" s="41">
        <v>0.05</v>
      </c>
      <c r="AD43" s="59"/>
      <c r="AE43" s="12" t="e">
        <f>COUNTIFS(#REF!,"&gt;=0",#REF!,"&gt;="&amp;B32,#REF!,"&lt;"&amp;B44,#REF!,"=1")</f>
        <v>#REF!</v>
      </c>
      <c r="AF43" s="12" t="e">
        <f>COUNTIFS(#REF!,"&gt;=0",#REF!,"&gt;="&amp;B32,#REF!,"&lt;"&amp;B44,#REF!,"&gt;0")</f>
        <v>#REF!</v>
      </c>
      <c r="AG43" s="104" t="e">
        <f t="shared" si="51"/>
        <v>#REF!</v>
      </c>
      <c r="AH43" s="104" t="e">
        <f t="shared" si="52"/>
        <v>#REF!</v>
      </c>
      <c r="AI43" s="104"/>
      <c r="AJ43" s="64" t="e">
        <f t="shared" si="38"/>
        <v>#DIV/0!</v>
      </c>
      <c r="AK43" s="64" t="e">
        <f t="shared" si="39"/>
        <v>#DIV/0!</v>
      </c>
      <c r="AL43" s="64" t="e">
        <f t="shared" si="40"/>
        <v>#DIV/0!</v>
      </c>
      <c r="AM43" s="52"/>
      <c r="AO43" s="93"/>
      <c r="AP43" s="93">
        <f t="shared" si="43"/>
        <v>0</v>
      </c>
      <c r="AQ43" s="93">
        <f t="shared" si="44"/>
        <v>0</v>
      </c>
      <c r="AR43" s="95" t="e">
        <f>AQ43/AP43*100</f>
        <v>#DIV/0!</v>
      </c>
      <c r="AT43">
        <v>17</v>
      </c>
      <c r="AU43" s="116">
        <f t="shared" si="46"/>
        <v>42125</v>
      </c>
      <c r="AW43" s="93">
        <f t="shared" si="47"/>
        <v>0</v>
      </c>
      <c r="AX43" s="93">
        <f t="shared" si="48"/>
        <v>0</v>
      </c>
      <c r="BC43" s="210">
        <f t="shared" si="54"/>
        <v>42125</v>
      </c>
      <c r="BD43" s="97"/>
      <c r="BE43" s="211"/>
      <c r="BG43" s="98">
        <f>COUNTIFS('Return Report Rev B'!H35:H9930,"&gt;=0",'Return Report Rev B'!Q35:Q9930,"&gt;="&amp;B43,'Return Report Rev B'!Q35:Q9930,"&lt;"&amp;B44)</f>
        <v>5</v>
      </c>
      <c r="BH43" s="36">
        <f t="shared" si="34"/>
        <v>45</v>
      </c>
      <c r="BI43" s="131" t="e">
        <f t="shared" si="8"/>
        <v>#DIV/0!</v>
      </c>
      <c r="BJ43" s="131" t="e">
        <f t="shared" si="35"/>
        <v>#DIV/0!</v>
      </c>
      <c r="BK43" s="132" t="e">
        <f t="shared" si="20"/>
        <v>#DIV/0!</v>
      </c>
      <c r="BL43" s="98">
        <f>SUMIFS('Return Report Rev B'!H35:H9930,'Return Report Rev B'!Q35:Q9930,"&gt;="&amp;B43,'Return Report Rev B'!Q35:Q9930,"&lt;"&amp;B44)</f>
        <v>559</v>
      </c>
      <c r="BM43" s="36">
        <f t="shared" si="36"/>
        <v>1696</v>
      </c>
      <c r="BN43" s="131" t="e">
        <f t="shared" si="9"/>
        <v>#DIV/0!</v>
      </c>
      <c r="BO43" s="131" t="e">
        <f t="shared" si="37"/>
        <v>#DIV/0!</v>
      </c>
      <c r="BP43" s="131" t="e">
        <f t="shared" si="19"/>
        <v>#DIV/0!</v>
      </c>
    </row>
    <row r="44" spans="2:68" outlineLevel="1" x14ac:dyDescent="0.25">
      <c r="B44" s="96">
        <v>42156</v>
      </c>
      <c r="C44" s="97">
        <f>COUNTIFS('Delivery Report'!$E$4:$E$83253,"&gt;=0",'Delivery Report'!$F$4:$F$83253,"&gt;="&amp;B44,'Delivery Report'!$F$4:$F$83253,"&lt;"&amp;B45)</f>
        <v>0</v>
      </c>
      <c r="D44" s="97">
        <f>C44-SUMIFS('Delivery Report'!$H$4:$H$83253,'Delivery Report'!$F$4:$F$83253,"&gt;="&amp;B44,'Delivery Report'!$F$4:$F$83253,"&lt;"&amp;B45)</f>
        <v>0</v>
      </c>
      <c r="E44" s="36">
        <f t="shared" si="26"/>
        <v>0</v>
      </c>
      <c r="F44" s="97">
        <f>SUMIFS('Delivery Report'!$E$4:$E$83253,'Delivery Report'!$F$4:$F$83253,"&gt;="&amp;B44,'Delivery Report'!$F$4:$F$83253,"&lt;"&amp;B45)</f>
        <v>0</v>
      </c>
      <c r="G44" s="97">
        <f>SUMIFS('Delivery Report'!$E$4:$E$83253,'Delivery Report'!$F$4:$F$83253,"&gt;="&amp;B44,'Delivery Report'!$F$4:$F$83253,"&lt;"&amp;B45,'Delivery Report'!$H$4:$H$83253,"=1")</f>
        <v>0</v>
      </c>
      <c r="H44" s="36">
        <f t="shared" si="49"/>
        <v>0</v>
      </c>
      <c r="I44" s="36">
        <f t="shared" si="49"/>
        <v>0</v>
      </c>
      <c r="J44" s="131" t="e">
        <f t="shared" si="21"/>
        <v>#DIV/0!</v>
      </c>
      <c r="K44" s="131" t="e">
        <f t="shared" si="30"/>
        <v>#DIV/0!</v>
      </c>
      <c r="L44" s="131" t="e">
        <f t="shared" si="22"/>
        <v>#DIV/0!</v>
      </c>
      <c r="M44" s="131" t="e">
        <f t="shared" si="31"/>
        <v>#DIV/0!</v>
      </c>
      <c r="N44" s="98">
        <f>COUNTIFS('Return Report Rev B'!H36:H9931,"&gt;=0",'Return Report Rev B'!Q36:Q9931,"&gt;="&amp;B44,'Return Report Rev B'!Q36:Q9931,"&lt;"&amp;B45,'Return Report Rev B'!A36:A9931,"&lt;&gt;N*")</f>
        <v>7</v>
      </c>
      <c r="O44" s="36">
        <f t="shared" si="32"/>
        <v>48</v>
      </c>
      <c r="P44" s="131" t="e">
        <f t="shared" si="55"/>
        <v>#DIV/0!</v>
      </c>
      <c r="Q44" s="131" t="e">
        <f t="shared" si="56"/>
        <v>#DIV/0!</v>
      </c>
      <c r="R44" s="98">
        <f>SUMIFS('Return Report Rev B'!H36:H9931,'Return Report Rev B'!Q36:Q9931,"&gt;="&amp;B44,'Return Report Rev B'!Q36:Q9931,"&lt;"&amp;B45,'Return Report Rev B'!A36:A9931,"&lt;&gt;N*")</f>
        <v>405</v>
      </c>
      <c r="S44" s="36">
        <f t="shared" si="33"/>
        <v>2084</v>
      </c>
      <c r="T44" s="131" t="e">
        <f t="shared" si="24"/>
        <v>#DIV/0!</v>
      </c>
      <c r="U44" s="131" t="e">
        <f t="shared" si="29"/>
        <v>#DIV/0!</v>
      </c>
      <c r="V44" s="132" t="e">
        <f t="shared" si="25"/>
        <v>#DIV/0!</v>
      </c>
      <c r="W44" s="132" t="e">
        <f t="shared" si="11"/>
        <v>#DIV/0!</v>
      </c>
      <c r="X44" s="132" t="e">
        <f t="shared" si="12"/>
        <v>#DIV/0!</v>
      </c>
      <c r="Y44" s="132" t="e">
        <f t="shared" si="13"/>
        <v>#DIV/0!</v>
      </c>
      <c r="Z44" s="132"/>
      <c r="AA44" s="4" t="s">
        <v>1396</v>
      </c>
      <c r="AB44" s="40">
        <v>0.95</v>
      </c>
      <c r="AC44" s="41">
        <v>0.05</v>
      </c>
      <c r="AD44" s="59"/>
      <c r="AE44" s="12" t="e">
        <f>COUNTIFS(#REF!,"&gt;=0",#REF!,"&gt;="&amp;B33,#REF!,"&lt;"&amp;B45,#REF!,"=1")</f>
        <v>#REF!</v>
      </c>
      <c r="AF44" s="12" t="e">
        <f>COUNTIFS(#REF!,"&gt;=0",#REF!,"&gt;="&amp;B33,#REF!,"&lt;"&amp;B45,#REF!,"&gt;0")</f>
        <v>#REF!</v>
      </c>
      <c r="AG44" s="104" t="e">
        <f t="shared" si="51"/>
        <v>#REF!</v>
      </c>
      <c r="AH44" s="104" t="e">
        <f t="shared" si="52"/>
        <v>#REF!</v>
      </c>
      <c r="AI44" s="104"/>
      <c r="AJ44" s="64" t="e">
        <f t="shared" si="38"/>
        <v>#DIV/0!</v>
      </c>
      <c r="AK44" s="64" t="e">
        <f t="shared" si="39"/>
        <v>#DIV/0!</v>
      </c>
      <c r="AL44" s="64" t="e">
        <f t="shared" si="40"/>
        <v>#DIV/0!</v>
      </c>
      <c r="AM44" s="52"/>
      <c r="AO44" s="93"/>
      <c r="AP44" s="93">
        <f t="shared" si="43"/>
        <v>0</v>
      </c>
      <c r="AQ44" s="93">
        <f t="shared" si="44"/>
        <v>0</v>
      </c>
      <c r="AR44" s="95" t="e">
        <f t="shared" si="53"/>
        <v>#DIV/0!</v>
      </c>
      <c r="AT44">
        <v>18</v>
      </c>
      <c r="AU44" s="116">
        <f t="shared" si="46"/>
        <v>42156</v>
      </c>
      <c r="AW44" s="93">
        <f t="shared" si="47"/>
        <v>0</v>
      </c>
      <c r="AX44" s="93">
        <f t="shared" si="48"/>
        <v>0</v>
      </c>
      <c r="BC44" s="210">
        <f t="shared" si="54"/>
        <v>42156</v>
      </c>
      <c r="BD44" s="97"/>
      <c r="BE44" s="211"/>
      <c r="BG44" s="98">
        <f>COUNTIFS('Return Report Rev B'!H36:H9931,"&gt;=0",'Return Report Rev B'!Q36:Q9931,"&gt;="&amp;B44,'Return Report Rev B'!Q36:Q9931,"&lt;"&amp;B45)</f>
        <v>7</v>
      </c>
      <c r="BH44" s="36">
        <f t="shared" si="34"/>
        <v>48</v>
      </c>
      <c r="BI44" s="131" t="e">
        <f t="shared" si="8"/>
        <v>#DIV/0!</v>
      </c>
      <c r="BJ44" s="131" t="e">
        <f t="shared" si="35"/>
        <v>#DIV/0!</v>
      </c>
      <c r="BK44" s="132" t="e">
        <f t="shared" si="20"/>
        <v>#DIV/0!</v>
      </c>
      <c r="BL44" s="98">
        <f>SUMIFS('Return Report Rev B'!H36:H9931,'Return Report Rev B'!Q36:Q9931,"&gt;="&amp;B44,'Return Report Rev B'!Q36:Q9931,"&lt;"&amp;B45)</f>
        <v>405</v>
      </c>
      <c r="BM44" s="36">
        <f t="shared" si="36"/>
        <v>2084</v>
      </c>
      <c r="BN44" s="131" t="e">
        <f t="shared" si="9"/>
        <v>#DIV/0!</v>
      </c>
      <c r="BO44" s="131" t="e">
        <f t="shared" si="37"/>
        <v>#DIV/0!</v>
      </c>
      <c r="BP44" s="131" t="e">
        <f t="shared" si="19"/>
        <v>#DIV/0!</v>
      </c>
    </row>
    <row r="45" spans="2:68" outlineLevel="1" x14ac:dyDescent="0.25">
      <c r="B45" s="96">
        <v>42186</v>
      </c>
      <c r="C45" s="97">
        <f>COUNTIFS('Delivery Report'!$E$4:$E$83253,"&gt;=0",'Delivery Report'!$F$4:$F$83253,"&gt;="&amp;B45,'Delivery Report'!$F$4:$F$83253,"&lt;"&amp;B46)</f>
        <v>0</v>
      </c>
      <c r="D45" s="97">
        <f>C45-SUMIFS('Delivery Report'!$H$4:$H$83253,'Delivery Report'!$F$4:$F$83253,"&gt;="&amp;B45,'Delivery Report'!$F$4:$F$83253,"&lt;"&amp;B46)</f>
        <v>0</v>
      </c>
      <c r="E45" s="36">
        <f t="shared" si="26"/>
        <v>0</v>
      </c>
      <c r="F45" s="97">
        <f>SUMIFS('Delivery Report'!$E$4:$E$83253,'Delivery Report'!$F$4:$F$83253,"&gt;="&amp;B45,'Delivery Report'!$F$4:$F$83253,"&lt;"&amp;B46)</f>
        <v>0</v>
      </c>
      <c r="G45" s="97">
        <f>SUMIFS('Delivery Report'!$E$4:$E$83253,'Delivery Report'!$F$4:$F$83253,"&gt;="&amp;B45,'Delivery Report'!$F$4:$F$83253,"&lt;"&amp;B46,'Delivery Report'!$H$4:$H$83253,"=1")</f>
        <v>0</v>
      </c>
      <c r="H45" s="36">
        <f t="shared" si="49"/>
        <v>0</v>
      </c>
      <c r="I45" s="36">
        <f t="shared" si="49"/>
        <v>0</v>
      </c>
      <c r="J45" s="131" t="e">
        <f t="shared" si="21"/>
        <v>#DIV/0!</v>
      </c>
      <c r="K45" s="131" t="e">
        <f t="shared" si="30"/>
        <v>#DIV/0!</v>
      </c>
      <c r="L45" s="131" t="e">
        <f t="shared" si="22"/>
        <v>#DIV/0!</v>
      </c>
      <c r="M45" s="131" t="e">
        <f t="shared" si="31"/>
        <v>#DIV/0!</v>
      </c>
      <c r="N45" s="98">
        <f>COUNTIFS('Return Report Rev B'!H37:H9932,"&gt;=0",'Return Report Rev B'!Q37:Q9932,"&gt;="&amp;B45,'Return Report Rev B'!Q37:Q9932,"&lt;"&amp;B46,'Return Report Rev B'!A37:A9932,"&lt;&gt;N*")</f>
        <v>2</v>
      </c>
      <c r="O45" s="36">
        <f t="shared" si="32"/>
        <v>47</v>
      </c>
      <c r="P45" s="131" t="e">
        <f t="shared" si="55"/>
        <v>#DIV/0!</v>
      </c>
      <c r="Q45" s="131" t="e">
        <f t="shared" si="56"/>
        <v>#DIV/0!</v>
      </c>
      <c r="R45" s="98">
        <f>SUMIFS('Return Report Rev B'!H37:H9932,'Return Report Rev B'!Q37:Q9932,"&gt;="&amp;B45,'Return Report Rev B'!Q37:Q9932,"&lt;"&amp;B46,'Return Report Rev B'!A37:A9932,"&lt;&gt;N*")</f>
        <v>21</v>
      </c>
      <c r="S45" s="36">
        <f t="shared" si="33"/>
        <v>2056</v>
      </c>
      <c r="T45" s="131" t="e">
        <f t="shared" si="24"/>
        <v>#DIV/0!</v>
      </c>
      <c r="U45" s="131" t="e">
        <f t="shared" si="29"/>
        <v>#DIV/0!</v>
      </c>
      <c r="V45" s="132" t="e">
        <f t="shared" si="25"/>
        <v>#DIV/0!</v>
      </c>
      <c r="W45" s="132" t="e">
        <f t="shared" si="11"/>
        <v>#DIV/0!</v>
      </c>
      <c r="X45" s="132" t="e">
        <f t="shared" si="12"/>
        <v>#DIV/0!</v>
      </c>
      <c r="Y45" s="132" t="e">
        <f t="shared" si="13"/>
        <v>#DIV/0!</v>
      </c>
      <c r="Z45" s="132"/>
      <c r="AA45" s="4" t="s">
        <v>1397</v>
      </c>
      <c r="AB45" s="40">
        <v>0.95</v>
      </c>
      <c r="AC45" s="41">
        <v>0.05</v>
      </c>
      <c r="AD45" s="59"/>
      <c r="AE45" s="12" t="e">
        <f>COUNTIFS(#REF!,"&gt;=0",#REF!,"&gt;="&amp;B34,#REF!,"&lt;"&amp;B46,#REF!,"=1")</f>
        <v>#REF!</v>
      </c>
      <c r="AF45" s="12" t="e">
        <f>COUNTIFS(#REF!,"&gt;=0",#REF!,"&gt;="&amp;B34,#REF!,"&lt;"&amp;B46,#REF!,"&gt;0")</f>
        <v>#REF!</v>
      </c>
      <c r="AG45" s="104" t="e">
        <f t="shared" ref="AG45:AG56" si="57">AE45/$O45</f>
        <v>#REF!</v>
      </c>
      <c r="AH45" s="104" t="e">
        <f t="shared" ref="AH45:AH56" si="58">AF45/$O45</f>
        <v>#REF!</v>
      </c>
      <c r="AI45" s="104"/>
      <c r="AJ45" s="64" t="e">
        <f t="shared" si="38"/>
        <v>#DIV/0!</v>
      </c>
      <c r="AK45" s="64" t="e">
        <f t="shared" si="39"/>
        <v>#DIV/0!</v>
      </c>
      <c r="AL45" s="64" t="e">
        <f t="shared" si="40"/>
        <v>#DIV/0!</v>
      </c>
      <c r="AM45" s="52"/>
      <c r="AN45" s="119"/>
      <c r="AO45" s="93"/>
      <c r="AP45" s="93">
        <f t="shared" si="43"/>
        <v>0</v>
      </c>
      <c r="AQ45" s="93">
        <f t="shared" si="44"/>
        <v>0</v>
      </c>
      <c r="AR45" s="95" t="e">
        <f t="shared" si="53"/>
        <v>#DIV/0!</v>
      </c>
      <c r="AT45">
        <v>19</v>
      </c>
      <c r="AU45" s="116">
        <f t="shared" si="46"/>
        <v>42186</v>
      </c>
      <c r="AW45" s="93">
        <f t="shared" si="47"/>
        <v>0</v>
      </c>
      <c r="AX45" s="93">
        <f t="shared" si="48"/>
        <v>0</v>
      </c>
      <c r="BC45" s="210">
        <f t="shared" si="54"/>
        <v>42186</v>
      </c>
      <c r="BD45" s="97"/>
      <c r="BE45" s="211"/>
      <c r="BG45" s="98">
        <f>COUNTIFS('Return Report Rev B'!H37:H9932,"&gt;=0",'Return Report Rev B'!Q37:Q9932,"&gt;="&amp;B45,'Return Report Rev B'!Q37:Q9932,"&lt;"&amp;B46)</f>
        <v>2</v>
      </c>
      <c r="BH45" s="36">
        <f t="shared" si="34"/>
        <v>47</v>
      </c>
      <c r="BI45" s="131" t="e">
        <f t="shared" si="8"/>
        <v>#DIV/0!</v>
      </c>
      <c r="BJ45" s="131" t="e">
        <f t="shared" si="35"/>
        <v>#DIV/0!</v>
      </c>
      <c r="BK45" s="132" t="e">
        <f t="shared" si="20"/>
        <v>#DIV/0!</v>
      </c>
      <c r="BL45" s="98">
        <f>SUMIFS('Return Report Rev B'!H37:H9932,'Return Report Rev B'!Q37:Q9932,"&gt;="&amp;B45,'Return Report Rev B'!Q37:Q9932,"&lt;"&amp;B46)</f>
        <v>21</v>
      </c>
      <c r="BM45" s="36">
        <f t="shared" si="36"/>
        <v>2056</v>
      </c>
      <c r="BN45" s="131" t="e">
        <f t="shared" si="9"/>
        <v>#DIV/0!</v>
      </c>
      <c r="BO45" s="131" t="e">
        <f t="shared" si="37"/>
        <v>#DIV/0!</v>
      </c>
      <c r="BP45" s="131" t="e">
        <f t="shared" si="19"/>
        <v>#DIV/0!</v>
      </c>
    </row>
    <row r="46" spans="2:68" outlineLevel="1" x14ac:dyDescent="0.25">
      <c r="B46" s="96">
        <v>42217</v>
      </c>
      <c r="C46" s="97">
        <f>COUNTIFS('Delivery Report'!$E$4:$E$83253,"&gt;=0",'Delivery Report'!$F$4:$F$83253,"&gt;="&amp;B46,'Delivery Report'!$F$4:$F$83253,"&lt;"&amp;B47)</f>
        <v>0</v>
      </c>
      <c r="D46" s="97">
        <f>C46-SUMIFS('Delivery Report'!$H$4:$H$83253,'Delivery Report'!$F$4:$F$83253,"&gt;="&amp;B46,'Delivery Report'!$F$4:$F$83253,"&lt;"&amp;B47)</f>
        <v>0</v>
      </c>
      <c r="E46" s="36">
        <f t="shared" si="26"/>
        <v>0</v>
      </c>
      <c r="F46" s="97">
        <f>SUMIFS('Delivery Report'!$E$4:$E$83253,'Delivery Report'!$F$4:$F$83253,"&gt;="&amp;B46,'Delivery Report'!$F$4:$F$83253,"&lt;"&amp;B47)</f>
        <v>0</v>
      </c>
      <c r="G46" s="97">
        <f>SUMIFS('Delivery Report'!$E$4:$E$83253,'Delivery Report'!$F$4:$F$83253,"&gt;="&amp;B46,'Delivery Report'!$F$4:$F$83253,"&lt;"&amp;B47,'Delivery Report'!$H$4:$H$83253,"=1")</f>
        <v>0</v>
      </c>
      <c r="H46" s="36">
        <f t="shared" si="49"/>
        <v>0</v>
      </c>
      <c r="I46" s="36">
        <f t="shared" si="49"/>
        <v>0</v>
      </c>
      <c r="J46" s="131" t="e">
        <f t="shared" si="21"/>
        <v>#DIV/0!</v>
      </c>
      <c r="K46" s="131" t="e">
        <f t="shared" si="30"/>
        <v>#DIV/0!</v>
      </c>
      <c r="L46" s="131" t="e">
        <f t="shared" si="22"/>
        <v>#DIV/0!</v>
      </c>
      <c r="M46" s="131" t="e">
        <f t="shared" si="31"/>
        <v>#DIV/0!</v>
      </c>
      <c r="N46" s="98">
        <f>COUNTIFS('Return Report Rev B'!H38:H9933,"&gt;=0",'Return Report Rev B'!Q38:Q9933,"&gt;="&amp;B46,'Return Report Rev B'!Q38:Q9933,"&lt;"&amp;B47,'Return Report Rev B'!A38:A9933,"&lt;&gt;N*")</f>
        <v>3</v>
      </c>
      <c r="O46" s="36">
        <f t="shared" si="32"/>
        <v>45</v>
      </c>
      <c r="P46" s="131" t="e">
        <f t="shared" si="55"/>
        <v>#DIV/0!</v>
      </c>
      <c r="Q46" s="131" t="e">
        <f t="shared" si="56"/>
        <v>#DIV/0!</v>
      </c>
      <c r="R46" s="98">
        <f>SUMIFS('Return Report Rev B'!H38:H9933,'Return Report Rev B'!Q38:Q9933,"&gt;="&amp;B46,'Return Report Rev B'!Q38:Q9933,"&lt;"&amp;B47,'Return Report Rev B'!A38:A9933,"&lt;&gt;N*")</f>
        <v>15</v>
      </c>
      <c r="S46" s="36">
        <f t="shared" si="33"/>
        <v>2005</v>
      </c>
      <c r="T46" s="131" t="e">
        <f t="shared" si="24"/>
        <v>#DIV/0!</v>
      </c>
      <c r="U46" s="131" t="e">
        <f t="shared" si="29"/>
        <v>#DIV/0!</v>
      </c>
      <c r="V46" s="132" t="e">
        <f t="shared" si="25"/>
        <v>#DIV/0!</v>
      </c>
      <c r="W46" s="132" t="e">
        <f t="shared" si="11"/>
        <v>#DIV/0!</v>
      </c>
      <c r="X46" s="132" t="e">
        <f t="shared" si="12"/>
        <v>#DIV/0!</v>
      </c>
      <c r="Y46" s="132" t="e">
        <f t="shared" si="13"/>
        <v>#DIV/0!</v>
      </c>
      <c r="Z46" s="132"/>
      <c r="AA46" s="4" t="s">
        <v>6385</v>
      </c>
      <c r="AB46" s="40">
        <v>0.95</v>
      </c>
      <c r="AC46" s="41">
        <v>0.05</v>
      </c>
      <c r="AD46" s="59"/>
      <c r="AE46" s="12" t="e">
        <f>COUNTIFS(#REF!,"&gt;=0",#REF!,"&gt;="&amp;B35,#REF!,"&lt;"&amp;B47,#REF!,"=1")</f>
        <v>#REF!</v>
      </c>
      <c r="AF46" s="12" t="e">
        <f>COUNTIFS(#REF!,"&gt;=0",#REF!,"&gt;="&amp;B35,#REF!,"&lt;"&amp;B47,#REF!,"&gt;0")</f>
        <v>#REF!</v>
      </c>
      <c r="AG46" s="104" t="e">
        <f t="shared" si="57"/>
        <v>#REF!</v>
      </c>
      <c r="AH46" s="104" t="e">
        <f t="shared" si="58"/>
        <v>#REF!</v>
      </c>
      <c r="AI46" s="104"/>
      <c r="AJ46" s="64" t="e">
        <f t="shared" si="38"/>
        <v>#DIV/0!</v>
      </c>
      <c r="AK46" s="64" t="e">
        <f t="shared" si="39"/>
        <v>#DIV/0!</v>
      </c>
      <c r="AL46" s="64" t="e">
        <f t="shared" si="40"/>
        <v>#DIV/0!</v>
      </c>
      <c r="AM46" s="52"/>
      <c r="AN46" s="119"/>
      <c r="AO46" s="93"/>
      <c r="AP46" s="93">
        <f t="shared" si="43"/>
        <v>0</v>
      </c>
      <c r="AQ46" s="93">
        <f t="shared" si="44"/>
        <v>0</v>
      </c>
      <c r="AR46" s="95" t="e">
        <f t="shared" ref="AR46:AR56" si="59">AQ46/AP46*100</f>
        <v>#DIV/0!</v>
      </c>
      <c r="AT46">
        <v>20</v>
      </c>
      <c r="AU46" s="116">
        <f t="shared" si="46"/>
        <v>42217</v>
      </c>
      <c r="AW46" s="93">
        <f t="shared" si="47"/>
        <v>0</v>
      </c>
      <c r="AX46" s="93">
        <f t="shared" si="48"/>
        <v>0</v>
      </c>
      <c r="BC46" s="210">
        <f t="shared" si="54"/>
        <v>42217</v>
      </c>
      <c r="BD46" s="97"/>
      <c r="BE46" s="211"/>
      <c r="BG46" s="98">
        <f>COUNTIFS('Return Report Rev B'!H38:H9933,"&gt;=0",'Return Report Rev B'!Q38:Q9933,"&gt;="&amp;B46,'Return Report Rev B'!Q38:Q9933,"&lt;"&amp;B47)</f>
        <v>3</v>
      </c>
      <c r="BH46" s="36">
        <f t="shared" si="34"/>
        <v>45</v>
      </c>
      <c r="BI46" s="131" t="e">
        <f t="shared" si="8"/>
        <v>#DIV/0!</v>
      </c>
      <c r="BJ46" s="131" t="e">
        <f t="shared" si="35"/>
        <v>#DIV/0!</v>
      </c>
      <c r="BK46" s="132" t="e">
        <f t="shared" si="20"/>
        <v>#DIV/0!</v>
      </c>
      <c r="BL46" s="98">
        <f>SUMIFS('Return Report Rev B'!H38:H9933,'Return Report Rev B'!Q38:Q9933,"&gt;="&amp;B46,'Return Report Rev B'!Q38:Q9933,"&lt;"&amp;B47)</f>
        <v>15</v>
      </c>
      <c r="BM46" s="36">
        <f t="shared" si="36"/>
        <v>2005</v>
      </c>
      <c r="BN46" s="131" t="e">
        <f t="shared" si="9"/>
        <v>#DIV/0!</v>
      </c>
      <c r="BO46" s="131" t="e">
        <f t="shared" si="37"/>
        <v>#DIV/0!</v>
      </c>
      <c r="BP46" s="131" t="e">
        <f t="shared" si="19"/>
        <v>#DIV/0!</v>
      </c>
    </row>
    <row r="47" spans="2:68" outlineLevel="1" x14ac:dyDescent="0.25">
      <c r="B47" s="96">
        <v>42248</v>
      </c>
      <c r="C47" s="97">
        <f>COUNTIFS('Delivery Report'!$E$4:$E$83253,"&gt;=0",'Delivery Report'!$F$4:$F$83253,"&gt;="&amp;B47,'Delivery Report'!$F$4:$F$83253,"&lt;"&amp;B48)</f>
        <v>0</v>
      </c>
      <c r="D47" s="97">
        <f>C47-SUMIFS('Delivery Report'!$H$4:$H$83253,'Delivery Report'!$F$4:$F$83253,"&gt;="&amp;B47,'Delivery Report'!$F$4:$F$83253,"&lt;"&amp;B48)</f>
        <v>0</v>
      </c>
      <c r="E47" s="36">
        <f t="shared" si="26"/>
        <v>0</v>
      </c>
      <c r="F47" s="97">
        <f>SUMIFS('Delivery Report'!$E$4:$E$83253,'Delivery Report'!$F$4:$F$83253,"&gt;="&amp;B47,'Delivery Report'!$F$4:$F$83253,"&lt;"&amp;B48)</f>
        <v>0</v>
      </c>
      <c r="G47" s="97">
        <f>SUMIFS('Delivery Report'!$E$4:$E$83253,'Delivery Report'!$F$4:$F$83253,"&gt;="&amp;B47,'Delivery Report'!$F$4:$F$83253,"&lt;"&amp;B48,'Delivery Report'!$H$4:$H$83253,"=1")</f>
        <v>0</v>
      </c>
      <c r="H47" s="36">
        <f t="shared" si="49"/>
        <v>0</v>
      </c>
      <c r="I47" s="36">
        <f t="shared" si="49"/>
        <v>0</v>
      </c>
      <c r="J47" s="131" t="e">
        <f t="shared" si="21"/>
        <v>#DIV/0!</v>
      </c>
      <c r="K47" s="131" t="e">
        <f t="shared" si="30"/>
        <v>#DIV/0!</v>
      </c>
      <c r="L47" s="131" t="e">
        <f t="shared" si="22"/>
        <v>#DIV/0!</v>
      </c>
      <c r="M47" s="131" t="e">
        <f t="shared" si="31"/>
        <v>#DIV/0!</v>
      </c>
      <c r="N47" s="98">
        <f>COUNTIFS('Return Report Rev B'!H39:H9934,"&gt;=0",'Return Report Rev B'!Q39:Q9934,"&gt;="&amp;B47,'Return Report Rev B'!Q39:Q9934,"&lt;"&amp;B48,'Return Report Rev B'!A39:A9934,"&lt;&gt;N*")</f>
        <v>2</v>
      </c>
      <c r="O47" s="36">
        <f t="shared" si="32"/>
        <v>45</v>
      </c>
      <c r="P47" s="131" t="e">
        <f t="shared" si="55"/>
        <v>#DIV/0!</v>
      </c>
      <c r="Q47" s="131" t="e">
        <f t="shared" si="56"/>
        <v>#DIV/0!</v>
      </c>
      <c r="R47" s="98">
        <f>SUMIFS('Return Report Rev B'!H39:H9934,'Return Report Rev B'!Q39:Q9934,"&gt;="&amp;B47,'Return Report Rev B'!Q39:Q9934,"&lt;"&amp;B48,'Return Report Rev B'!A39:A9934,"&lt;&gt;N*")</f>
        <v>4</v>
      </c>
      <c r="S47" s="36">
        <f t="shared" si="33"/>
        <v>1991</v>
      </c>
      <c r="T47" s="131" t="e">
        <f t="shared" si="24"/>
        <v>#DIV/0!</v>
      </c>
      <c r="U47" s="131" t="e">
        <f t="shared" si="29"/>
        <v>#DIV/0!</v>
      </c>
      <c r="V47" s="132" t="e">
        <f t="shared" si="25"/>
        <v>#DIV/0!</v>
      </c>
      <c r="W47" s="132" t="e">
        <f t="shared" si="11"/>
        <v>#DIV/0!</v>
      </c>
      <c r="X47" s="132" t="e">
        <f t="shared" si="12"/>
        <v>#DIV/0!</v>
      </c>
      <c r="Y47" s="132" t="e">
        <f t="shared" si="13"/>
        <v>#DIV/0!</v>
      </c>
      <c r="Z47" s="132"/>
      <c r="AA47" s="4" t="s">
        <v>8251</v>
      </c>
      <c r="AB47" s="40">
        <v>0.95</v>
      </c>
      <c r="AC47" s="41">
        <v>0.05</v>
      </c>
      <c r="AD47" s="59"/>
      <c r="AE47" s="12" t="e">
        <f>COUNTIFS(#REF!,"&gt;=0",#REF!,"&gt;="&amp;B36,#REF!,"&lt;"&amp;B48,#REF!,"=1")</f>
        <v>#REF!</v>
      </c>
      <c r="AF47" s="12" t="e">
        <f>COUNTIFS(#REF!,"&gt;=0",#REF!,"&gt;="&amp;B36,#REF!,"&lt;"&amp;B48,#REF!,"&gt;0")</f>
        <v>#REF!</v>
      </c>
      <c r="AG47" s="104" t="e">
        <f t="shared" si="57"/>
        <v>#REF!</v>
      </c>
      <c r="AH47" s="104" t="e">
        <f t="shared" si="58"/>
        <v>#REF!</v>
      </c>
      <c r="AI47" s="104"/>
      <c r="AJ47" s="64" t="e">
        <f t="shared" si="38"/>
        <v>#DIV/0!</v>
      </c>
      <c r="AK47" s="64" t="e">
        <f t="shared" si="39"/>
        <v>#DIV/0!</v>
      </c>
      <c r="AL47" s="64" t="e">
        <f t="shared" si="40"/>
        <v>#DIV/0!</v>
      </c>
      <c r="AM47" s="52"/>
      <c r="AN47" s="119"/>
      <c r="AO47" s="93"/>
      <c r="AP47" s="93">
        <f t="shared" si="43"/>
        <v>0</v>
      </c>
      <c r="AQ47" s="93">
        <f t="shared" si="44"/>
        <v>0</v>
      </c>
      <c r="AR47" s="95" t="e">
        <f t="shared" si="59"/>
        <v>#DIV/0!</v>
      </c>
      <c r="AT47">
        <v>21</v>
      </c>
      <c r="AU47" s="116">
        <f t="shared" si="46"/>
        <v>42248</v>
      </c>
      <c r="AW47" s="93">
        <f t="shared" si="47"/>
        <v>0</v>
      </c>
      <c r="AX47" s="93">
        <f t="shared" si="48"/>
        <v>0</v>
      </c>
      <c r="BC47" s="210">
        <f t="shared" si="54"/>
        <v>42248</v>
      </c>
      <c r="BD47" s="97"/>
      <c r="BE47" s="211"/>
      <c r="BG47" s="98">
        <f>COUNTIFS('Return Report Rev B'!H39:H9934,"&gt;=0",'Return Report Rev B'!Q39:Q9934,"&gt;="&amp;B47,'Return Report Rev B'!Q39:Q9934,"&lt;"&amp;B48)</f>
        <v>2</v>
      </c>
      <c r="BH47" s="36">
        <f t="shared" si="34"/>
        <v>45</v>
      </c>
      <c r="BI47" s="131" t="e">
        <f t="shared" si="8"/>
        <v>#DIV/0!</v>
      </c>
      <c r="BJ47" s="131" t="e">
        <f t="shared" si="35"/>
        <v>#DIV/0!</v>
      </c>
      <c r="BK47" s="132" t="e">
        <f t="shared" si="20"/>
        <v>#DIV/0!</v>
      </c>
      <c r="BL47" s="98">
        <f>SUMIFS('Return Report Rev B'!H39:H9934,'Return Report Rev B'!Q39:Q9934,"&gt;="&amp;B47,'Return Report Rev B'!Q39:Q9934,"&lt;"&amp;B48)</f>
        <v>4</v>
      </c>
      <c r="BM47" s="36">
        <f t="shared" si="36"/>
        <v>1991</v>
      </c>
      <c r="BN47" s="131" t="e">
        <f t="shared" si="9"/>
        <v>#DIV/0!</v>
      </c>
      <c r="BO47" s="131" t="e">
        <f t="shared" si="37"/>
        <v>#DIV/0!</v>
      </c>
      <c r="BP47" s="131" t="e">
        <f t="shared" si="19"/>
        <v>#DIV/0!</v>
      </c>
    </row>
    <row r="48" spans="2:68" outlineLevel="1" x14ac:dyDescent="0.25">
      <c r="B48" s="96">
        <v>42278</v>
      </c>
      <c r="C48" s="97">
        <f>COUNTIFS('Delivery Report'!$E$4:$E$83253,"&gt;=0",'Delivery Report'!$F$4:$F$83253,"&gt;="&amp;B48,'Delivery Report'!$F$4:$F$83253,"&lt;"&amp;B49)</f>
        <v>0</v>
      </c>
      <c r="D48" s="97">
        <f>C48-SUMIFS('Delivery Report'!$H$4:$H$83253,'Delivery Report'!$F$4:$F$83253,"&gt;="&amp;B48,'Delivery Report'!$F$4:$F$83253,"&lt;"&amp;B49)</f>
        <v>0</v>
      </c>
      <c r="E48" s="36">
        <f t="shared" si="26"/>
        <v>0</v>
      </c>
      <c r="F48" s="97">
        <f>SUMIFS('Delivery Report'!$E$4:$E$83253,'Delivery Report'!$F$4:$F$83253,"&gt;="&amp;B48,'Delivery Report'!$F$4:$F$83253,"&lt;"&amp;B49)</f>
        <v>0</v>
      </c>
      <c r="G48" s="97">
        <f>SUMIFS('Delivery Report'!$E$4:$E$83253,'Delivery Report'!$F$4:$F$83253,"&gt;="&amp;B48,'Delivery Report'!$F$4:$F$83253,"&lt;"&amp;B49,'Delivery Report'!$H$4:$H$83253,"=1")</f>
        <v>0</v>
      </c>
      <c r="H48" s="36">
        <f t="shared" si="49"/>
        <v>0</v>
      </c>
      <c r="I48" s="36">
        <f t="shared" si="49"/>
        <v>0</v>
      </c>
      <c r="J48" s="131" t="e">
        <f t="shared" si="21"/>
        <v>#DIV/0!</v>
      </c>
      <c r="K48" s="131" t="e">
        <f t="shared" si="30"/>
        <v>#DIV/0!</v>
      </c>
      <c r="L48" s="131" t="e">
        <f t="shared" si="22"/>
        <v>#DIV/0!</v>
      </c>
      <c r="M48" s="131" t="e">
        <f t="shared" si="31"/>
        <v>#DIV/0!</v>
      </c>
      <c r="N48" s="98">
        <f>COUNTIFS('Return Report Rev B'!H40:H9935,"&gt;=0",'Return Report Rev B'!Q40:Q9935,"&gt;="&amp;B48,'Return Report Rev B'!Q40:Q9935,"&lt;"&amp;B49,'Return Report Rev B'!A40:A9935,"&lt;&gt;N*")</f>
        <v>6</v>
      </c>
      <c r="O48" s="36">
        <f t="shared" si="32"/>
        <v>49</v>
      </c>
      <c r="P48" s="131" t="e">
        <f t="shared" si="55"/>
        <v>#DIV/0!</v>
      </c>
      <c r="Q48" s="131" t="e">
        <f t="shared" si="56"/>
        <v>#DIV/0!</v>
      </c>
      <c r="R48" s="98">
        <f>SUMIFS('Return Report Rev B'!H40:H9935,'Return Report Rev B'!Q40:Q9935,"&gt;="&amp;B48,'Return Report Rev B'!Q40:Q9935,"&lt;"&amp;B49,'Return Report Rev B'!A40:A9935,"&lt;&gt;N*")</f>
        <v>89</v>
      </c>
      <c r="S48" s="36">
        <f t="shared" si="33"/>
        <v>1639</v>
      </c>
      <c r="T48" s="131" t="e">
        <f t="shared" si="24"/>
        <v>#DIV/0!</v>
      </c>
      <c r="U48" s="131" t="e">
        <f t="shared" si="29"/>
        <v>#DIV/0!</v>
      </c>
      <c r="V48" s="132" t="e">
        <f t="shared" si="25"/>
        <v>#DIV/0!</v>
      </c>
      <c r="W48" s="132" t="e">
        <f t="shared" si="11"/>
        <v>#DIV/0!</v>
      </c>
      <c r="X48" s="132" t="e">
        <f t="shared" si="12"/>
        <v>#DIV/0!</v>
      </c>
      <c r="Y48" s="132" t="e">
        <f t="shared" si="13"/>
        <v>#DIV/0!</v>
      </c>
      <c r="Z48" s="132"/>
      <c r="AA48" s="4" t="s">
        <v>8252</v>
      </c>
      <c r="AB48" s="40">
        <v>0.95</v>
      </c>
      <c r="AC48" s="41">
        <v>0.05</v>
      </c>
      <c r="AD48" s="59"/>
      <c r="AE48" s="12" t="e">
        <f>COUNTIFS(#REF!,"&gt;=0",#REF!,"&gt;="&amp;B37,#REF!,"&lt;"&amp;B49,#REF!,"=1")</f>
        <v>#REF!</v>
      </c>
      <c r="AF48" s="12" t="e">
        <f>COUNTIFS(#REF!,"&gt;=0",#REF!,"&gt;="&amp;B37,#REF!,"&lt;"&amp;B49,#REF!,"&gt;0")</f>
        <v>#REF!</v>
      </c>
      <c r="AG48" s="104" t="e">
        <f t="shared" si="57"/>
        <v>#REF!</v>
      </c>
      <c r="AH48" s="104" t="e">
        <f t="shared" si="58"/>
        <v>#REF!</v>
      </c>
      <c r="AI48" s="104"/>
      <c r="AJ48" s="64" t="e">
        <f t="shared" ref="AJ48:AJ67" si="60">IF(J48=J36,SIGN(C48-C36)-SIGN(K48-K47),SIGN(J48-J36)-SIGN(K48-K47))</f>
        <v>#DIV/0!</v>
      </c>
      <c r="AK48" s="64" t="e">
        <f t="shared" ref="AK48:AK67" si="61">IF(P48=P36,SIGN(N48-N36)-SIGN(Q48-Q47),SIGN(P48-P36)-SIGN(Q48-Q47))</f>
        <v>#DIV/0!</v>
      </c>
      <c r="AL48" s="64" t="e">
        <f t="shared" ref="AL48:AL67" si="62">IF(T48=T36,SIGN(R48-R36)-SIGN(U48-U47),SIGN(T48-T36)-SIGN(U48-U47))</f>
        <v>#DIV/0!</v>
      </c>
      <c r="AM48" s="52"/>
      <c r="AN48" s="119"/>
      <c r="AO48" s="93"/>
      <c r="AP48" s="93">
        <f t="shared" si="43"/>
        <v>0</v>
      </c>
      <c r="AQ48" s="93">
        <f t="shared" si="44"/>
        <v>0</v>
      </c>
      <c r="AR48" s="95" t="e">
        <f t="shared" si="59"/>
        <v>#DIV/0!</v>
      </c>
      <c r="AT48">
        <v>22</v>
      </c>
      <c r="AU48" s="116">
        <f t="shared" si="46"/>
        <v>42278</v>
      </c>
      <c r="AW48" s="93">
        <f t="shared" si="47"/>
        <v>0</v>
      </c>
      <c r="AX48" s="93">
        <f t="shared" si="48"/>
        <v>0</v>
      </c>
      <c r="BC48" s="210">
        <f t="shared" si="54"/>
        <v>42278</v>
      </c>
      <c r="BD48" s="97"/>
      <c r="BE48" s="211"/>
      <c r="BG48" s="98">
        <f>COUNTIFS('Return Report Rev B'!H40:H9935,"&gt;=0",'Return Report Rev B'!Q40:Q9935,"&gt;="&amp;B48,'Return Report Rev B'!Q40:Q9935,"&lt;"&amp;B49)</f>
        <v>6</v>
      </c>
      <c r="BH48" s="36">
        <f t="shared" si="34"/>
        <v>49</v>
      </c>
      <c r="BI48" s="131" t="e">
        <f t="shared" si="8"/>
        <v>#DIV/0!</v>
      </c>
      <c r="BJ48" s="131" t="e">
        <f t="shared" si="35"/>
        <v>#DIV/0!</v>
      </c>
      <c r="BK48" s="132" t="e">
        <f t="shared" si="20"/>
        <v>#DIV/0!</v>
      </c>
      <c r="BL48" s="98">
        <f>SUMIFS('Return Report Rev B'!H40:H9935,'Return Report Rev B'!Q40:Q9935,"&gt;="&amp;B48,'Return Report Rev B'!Q40:Q9935,"&lt;"&amp;B49)</f>
        <v>89</v>
      </c>
      <c r="BM48" s="36">
        <f t="shared" si="36"/>
        <v>1639</v>
      </c>
      <c r="BN48" s="131" t="e">
        <f t="shared" si="9"/>
        <v>#DIV/0!</v>
      </c>
      <c r="BO48" s="131" t="e">
        <f t="shared" si="37"/>
        <v>#DIV/0!</v>
      </c>
      <c r="BP48" s="131" t="e">
        <f t="shared" si="19"/>
        <v>#DIV/0!</v>
      </c>
    </row>
    <row r="49" spans="2:68" outlineLevel="1" x14ac:dyDescent="0.25">
      <c r="B49" s="96">
        <v>42309</v>
      </c>
      <c r="C49" s="97">
        <f>COUNTIFS('Delivery Report'!$E$4:$E$83253,"&gt;=0",'Delivery Report'!$F$4:$F$83253,"&gt;="&amp;B49,'Delivery Report'!$F$4:$F$83253,"&lt;"&amp;B50)</f>
        <v>0</v>
      </c>
      <c r="D49" s="97">
        <f>C49-SUMIFS('Delivery Report'!$H$4:$H$83253,'Delivery Report'!$F$4:$F$83253,"&gt;="&amp;B49,'Delivery Report'!$F$4:$F$83253,"&lt;"&amp;B50)</f>
        <v>0</v>
      </c>
      <c r="E49" s="36">
        <f t="shared" si="26"/>
        <v>0</v>
      </c>
      <c r="F49" s="97">
        <f>SUMIFS('Delivery Report'!$E$4:$E$83253,'Delivery Report'!$F$4:$F$83253,"&gt;="&amp;B49,'Delivery Report'!$F$4:$F$83253,"&lt;"&amp;B50)</f>
        <v>0</v>
      </c>
      <c r="G49" s="97">
        <f>SUMIFS('Delivery Report'!$E$4:$E$83253,'Delivery Report'!$F$4:$F$83253,"&gt;="&amp;B49,'Delivery Report'!$F$4:$F$83253,"&lt;"&amp;B50,'Delivery Report'!$H$4:$H$83253,"=1")</f>
        <v>0</v>
      </c>
      <c r="H49" s="36">
        <f t="shared" si="49"/>
        <v>0</v>
      </c>
      <c r="I49" s="36">
        <f t="shared" si="49"/>
        <v>0</v>
      </c>
      <c r="J49" s="131" t="e">
        <f t="shared" ref="J49:J72" si="63">1-D49/C49</f>
        <v>#DIV/0!</v>
      </c>
      <c r="K49" s="131" t="e">
        <f t="shared" si="30"/>
        <v>#DIV/0!</v>
      </c>
      <c r="L49" s="131" t="e">
        <f t="shared" ref="L49:L72" si="64">G49/F49</f>
        <v>#DIV/0!</v>
      </c>
      <c r="M49" s="131" t="e">
        <f t="shared" si="31"/>
        <v>#DIV/0!</v>
      </c>
      <c r="N49" s="98">
        <f>COUNTIFS('Return Report Rev B'!H41:H9936,"&gt;=0",'Return Report Rev B'!Q41:Q9936,"&gt;="&amp;B49,'Return Report Rev B'!Q41:Q9936,"&lt;"&amp;B50,'Return Report Rev B'!A41:A9936,"&lt;&gt;N*")</f>
        <v>3</v>
      </c>
      <c r="O49" s="36">
        <f t="shared" si="32"/>
        <v>48</v>
      </c>
      <c r="P49" s="131" t="e">
        <f t="shared" si="55"/>
        <v>#DIV/0!</v>
      </c>
      <c r="Q49" s="131" t="e">
        <f t="shared" si="56"/>
        <v>#DIV/0!</v>
      </c>
      <c r="R49" s="98">
        <f>SUMIFS('Return Report Rev B'!H41:H9936,'Return Report Rev B'!Q41:Q9936,"&gt;="&amp;B49,'Return Report Rev B'!Q41:Q9936,"&lt;"&amp;B50,'Return Report Rev B'!A41:A9936,"&lt;&gt;N*")</f>
        <v>216</v>
      </c>
      <c r="S49" s="36">
        <f t="shared" si="33"/>
        <v>1834</v>
      </c>
      <c r="T49" s="131" t="e">
        <f t="shared" ref="T49:T72" si="65">R49/F49</f>
        <v>#DIV/0!</v>
      </c>
      <c r="U49" s="131" t="e">
        <f t="shared" ref="U49:U72" si="66">S49/H49</f>
        <v>#DIV/0!</v>
      </c>
      <c r="V49" s="132" t="e">
        <f t="shared" ref="V49:V72" si="67">1-SUM(D47:D49)/SUM(C47:C49)</f>
        <v>#DIV/0!</v>
      </c>
      <c r="W49" s="132" t="e">
        <f t="shared" si="11"/>
        <v>#DIV/0!</v>
      </c>
      <c r="X49" s="132" t="e">
        <f t="shared" si="12"/>
        <v>#DIV/0!</v>
      </c>
      <c r="Y49" s="132" t="e">
        <f t="shared" si="13"/>
        <v>#DIV/0!</v>
      </c>
      <c r="Z49" s="132"/>
      <c r="AA49" s="4" t="s">
        <v>8253</v>
      </c>
      <c r="AB49" s="40">
        <v>0.95</v>
      </c>
      <c r="AC49" s="41">
        <v>0.05</v>
      </c>
      <c r="AD49" s="59"/>
      <c r="AE49" s="12" t="e">
        <f>COUNTIFS(#REF!,"&gt;=0",#REF!,"&gt;="&amp;B38,#REF!,"&lt;"&amp;B50,#REF!,"=1")</f>
        <v>#REF!</v>
      </c>
      <c r="AF49" s="12" t="e">
        <f>COUNTIFS(#REF!,"&gt;=0",#REF!,"&gt;="&amp;B38,#REF!,"&lt;"&amp;B50,#REF!,"&gt;0")</f>
        <v>#REF!</v>
      </c>
      <c r="AG49" s="104" t="e">
        <f t="shared" si="57"/>
        <v>#REF!</v>
      </c>
      <c r="AH49" s="104" t="e">
        <f t="shared" si="58"/>
        <v>#REF!</v>
      </c>
      <c r="AI49" s="104"/>
      <c r="AJ49" s="64" t="e">
        <f t="shared" si="60"/>
        <v>#DIV/0!</v>
      </c>
      <c r="AK49" s="64" t="e">
        <f t="shared" si="61"/>
        <v>#DIV/0!</v>
      </c>
      <c r="AL49" s="64" t="e">
        <f t="shared" si="62"/>
        <v>#DIV/0!</v>
      </c>
      <c r="AM49" s="52"/>
      <c r="AN49" s="119"/>
      <c r="AO49" s="93"/>
      <c r="AP49" s="93">
        <f t="shared" si="43"/>
        <v>0</v>
      </c>
      <c r="AQ49" s="93">
        <f t="shared" si="44"/>
        <v>0</v>
      </c>
      <c r="AR49" s="95" t="e">
        <f t="shared" si="59"/>
        <v>#DIV/0!</v>
      </c>
      <c r="AT49">
        <v>23</v>
      </c>
      <c r="AU49" s="116">
        <f t="shared" si="46"/>
        <v>42309</v>
      </c>
      <c r="AW49" s="93">
        <f t="shared" si="47"/>
        <v>0</v>
      </c>
      <c r="AX49" s="93">
        <f t="shared" si="48"/>
        <v>0</v>
      </c>
      <c r="BC49" s="210">
        <f t="shared" si="54"/>
        <v>42309</v>
      </c>
      <c r="BD49" s="97"/>
      <c r="BE49" s="211"/>
      <c r="BG49" s="98">
        <f>COUNTIFS('Return Report Rev B'!H41:H9936,"&gt;=0",'Return Report Rev B'!Q41:Q9936,"&gt;="&amp;B49,'Return Report Rev B'!Q41:Q9936,"&lt;"&amp;B50)</f>
        <v>3</v>
      </c>
      <c r="BH49" s="36">
        <f t="shared" si="34"/>
        <v>48</v>
      </c>
      <c r="BI49" s="131" t="e">
        <f t="shared" si="8"/>
        <v>#DIV/0!</v>
      </c>
      <c r="BJ49" s="131" t="e">
        <f t="shared" si="35"/>
        <v>#DIV/0!</v>
      </c>
      <c r="BK49" s="132" t="e">
        <f t="shared" si="20"/>
        <v>#DIV/0!</v>
      </c>
      <c r="BL49" s="98">
        <f>SUMIFS('Return Report Rev B'!H41:H9936,'Return Report Rev B'!Q41:Q9936,"&gt;="&amp;B49,'Return Report Rev B'!Q41:Q9936,"&lt;"&amp;B50)</f>
        <v>216</v>
      </c>
      <c r="BM49" s="36">
        <f t="shared" si="36"/>
        <v>1834</v>
      </c>
      <c r="BN49" s="131" t="e">
        <f t="shared" si="9"/>
        <v>#DIV/0!</v>
      </c>
      <c r="BO49" s="131" t="e">
        <f t="shared" si="37"/>
        <v>#DIV/0!</v>
      </c>
      <c r="BP49" s="131" t="e">
        <f t="shared" si="19"/>
        <v>#DIV/0!</v>
      </c>
    </row>
    <row r="50" spans="2:68" outlineLevel="1" x14ac:dyDescent="0.25">
      <c r="B50" s="96">
        <v>42339</v>
      </c>
      <c r="C50" s="97">
        <f>COUNTIFS('Delivery Report'!$E$4:$E$83253,"&gt;=0",'Delivery Report'!$F$4:$F$83253,"&gt;="&amp;B50,'Delivery Report'!$F$4:$F$83253,"&lt;"&amp;B51)</f>
        <v>0</v>
      </c>
      <c r="D50" s="97">
        <f>C50-SUMIFS('Delivery Report'!$H$4:$H$83253,'Delivery Report'!$F$4:$F$83253,"&gt;="&amp;B50,'Delivery Report'!$F$4:$F$83253,"&lt;"&amp;B51)</f>
        <v>0</v>
      </c>
      <c r="E50" s="36">
        <f t="shared" si="26"/>
        <v>0</v>
      </c>
      <c r="F50" s="97">
        <f>SUMIFS('Delivery Report'!$E$4:$E$83253,'Delivery Report'!$F$4:$F$83253,"&gt;="&amp;B50,'Delivery Report'!$F$4:$F$83253,"&lt;"&amp;B51)</f>
        <v>0</v>
      </c>
      <c r="G50" s="97">
        <f>SUMIFS('Delivery Report'!$E$4:$E$83253,'Delivery Report'!$F$4:$F$83253,"&gt;="&amp;B50,'Delivery Report'!$F$4:$F$83253,"&lt;"&amp;B51,'Delivery Report'!$H$4:$H$83253,"=1")</f>
        <v>0</v>
      </c>
      <c r="H50" s="36">
        <f t="shared" si="49"/>
        <v>0</v>
      </c>
      <c r="I50" s="36">
        <f t="shared" si="49"/>
        <v>0</v>
      </c>
      <c r="J50" s="131" t="e">
        <f t="shared" si="63"/>
        <v>#DIV/0!</v>
      </c>
      <c r="K50" s="131" t="e">
        <f t="shared" si="30"/>
        <v>#DIV/0!</v>
      </c>
      <c r="L50" s="131" t="e">
        <f t="shared" si="64"/>
        <v>#DIV/0!</v>
      </c>
      <c r="M50" s="131" t="e">
        <f t="shared" si="31"/>
        <v>#DIV/0!</v>
      </c>
      <c r="N50" s="98">
        <f>COUNTIFS('Return Report Rev B'!H42:H9937,"&gt;=0",'Return Report Rev B'!Q42:Q9937,"&gt;="&amp;B50,'Return Report Rev B'!Q42:Q9937,"&lt;"&amp;B51,'Return Report Rev B'!A42:A9937,"&lt;&gt;N*")</f>
        <v>4</v>
      </c>
      <c r="O50" s="36">
        <f t="shared" si="32"/>
        <v>47</v>
      </c>
      <c r="P50" s="131" t="e">
        <f t="shared" si="55"/>
        <v>#DIV/0!</v>
      </c>
      <c r="Q50" s="131" t="e">
        <f t="shared" si="56"/>
        <v>#DIV/0!</v>
      </c>
      <c r="R50" s="98">
        <f>SUMIFS('Return Report Rev B'!H42:H9937,'Return Report Rev B'!Q42:Q9937,"&gt;="&amp;B50,'Return Report Rev B'!Q42:Q9937,"&lt;"&amp;B51,'Return Report Rev B'!A42:A9937,"&lt;&gt;N*")</f>
        <v>56</v>
      </c>
      <c r="S50" s="36">
        <f t="shared" si="33"/>
        <v>1691</v>
      </c>
      <c r="T50" s="131" t="e">
        <f t="shared" si="65"/>
        <v>#DIV/0!</v>
      </c>
      <c r="U50" s="131" t="e">
        <f t="shared" si="66"/>
        <v>#DIV/0!</v>
      </c>
      <c r="V50" s="132" t="e">
        <f t="shared" si="67"/>
        <v>#DIV/0!</v>
      </c>
      <c r="W50" s="132" t="e">
        <f t="shared" si="11"/>
        <v>#DIV/0!</v>
      </c>
      <c r="X50" s="132" t="e">
        <f t="shared" si="12"/>
        <v>#DIV/0!</v>
      </c>
      <c r="Y50" s="132" t="e">
        <f t="shared" si="13"/>
        <v>#DIV/0!</v>
      </c>
      <c r="Z50" s="132"/>
      <c r="AA50" s="4" t="s">
        <v>8254</v>
      </c>
      <c r="AB50" s="40">
        <v>0.95</v>
      </c>
      <c r="AC50" s="41">
        <v>0.05</v>
      </c>
      <c r="AD50" s="59"/>
      <c r="AE50" s="12" t="e">
        <f>COUNTIFS(#REF!,"&gt;=0",#REF!,"&gt;="&amp;B39,#REF!,"&lt;"&amp;B51,#REF!,"=1")</f>
        <v>#REF!</v>
      </c>
      <c r="AF50" s="12" t="e">
        <f>COUNTIFS(#REF!,"&gt;=0",#REF!,"&gt;="&amp;B39,#REF!,"&lt;"&amp;B51,#REF!,"&gt;0")</f>
        <v>#REF!</v>
      </c>
      <c r="AG50" s="104" t="e">
        <f t="shared" si="57"/>
        <v>#REF!</v>
      </c>
      <c r="AH50" s="104" t="e">
        <f t="shared" si="58"/>
        <v>#REF!</v>
      </c>
      <c r="AI50" s="104"/>
      <c r="AJ50" s="64" t="e">
        <f t="shared" si="60"/>
        <v>#DIV/0!</v>
      </c>
      <c r="AK50" s="64" t="e">
        <f t="shared" si="61"/>
        <v>#DIV/0!</v>
      </c>
      <c r="AL50" s="64" t="e">
        <f t="shared" si="62"/>
        <v>#DIV/0!</v>
      </c>
      <c r="AM50" s="52"/>
      <c r="AN50" s="119"/>
      <c r="AO50" s="93"/>
      <c r="AP50" s="93">
        <f t="shared" si="43"/>
        <v>0</v>
      </c>
      <c r="AQ50" s="93">
        <f t="shared" si="44"/>
        <v>0</v>
      </c>
      <c r="AR50" s="95" t="e">
        <f t="shared" si="59"/>
        <v>#DIV/0!</v>
      </c>
      <c r="AT50">
        <v>24</v>
      </c>
      <c r="AU50" s="116">
        <f t="shared" si="46"/>
        <v>42339</v>
      </c>
      <c r="AW50" s="93">
        <f t="shared" si="47"/>
        <v>0</v>
      </c>
      <c r="AX50" s="93">
        <f t="shared" si="48"/>
        <v>0</v>
      </c>
      <c r="BC50" s="210">
        <f t="shared" si="54"/>
        <v>42339</v>
      </c>
      <c r="BD50" s="97"/>
      <c r="BE50" s="211"/>
      <c r="BG50" s="98">
        <f>COUNTIFS('Return Report Rev B'!H42:H9937,"&gt;=0",'Return Report Rev B'!Q42:Q9937,"&gt;="&amp;B50,'Return Report Rev B'!Q42:Q9937,"&lt;"&amp;B51)</f>
        <v>4</v>
      </c>
      <c r="BH50" s="36">
        <f t="shared" si="34"/>
        <v>47</v>
      </c>
      <c r="BI50" s="131" t="e">
        <f t="shared" si="8"/>
        <v>#DIV/0!</v>
      </c>
      <c r="BJ50" s="131" t="e">
        <f t="shared" si="35"/>
        <v>#DIV/0!</v>
      </c>
      <c r="BK50" s="132" t="e">
        <f t="shared" si="20"/>
        <v>#DIV/0!</v>
      </c>
      <c r="BL50" s="98">
        <f>SUMIFS('Return Report Rev B'!H42:H9937,'Return Report Rev B'!Q42:Q9937,"&gt;="&amp;B50,'Return Report Rev B'!Q42:Q9937,"&lt;"&amp;B51)</f>
        <v>56</v>
      </c>
      <c r="BM50" s="36">
        <f t="shared" si="36"/>
        <v>1691</v>
      </c>
      <c r="BN50" s="131" t="e">
        <f t="shared" si="9"/>
        <v>#DIV/0!</v>
      </c>
      <c r="BO50" s="131" t="e">
        <f t="shared" si="37"/>
        <v>#DIV/0!</v>
      </c>
      <c r="BP50" s="131" t="e">
        <f t="shared" si="19"/>
        <v>#DIV/0!</v>
      </c>
    </row>
    <row r="51" spans="2:68" outlineLevel="1" x14ac:dyDescent="0.25">
      <c r="B51" s="96">
        <v>42370</v>
      </c>
      <c r="C51" s="97">
        <f>COUNTIFS('Delivery Report'!$E$4:$E$83253,"&gt;=0",'Delivery Report'!$F$4:$F$83253,"&gt;="&amp;B51,'Delivery Report'!$F$4:$F$83253,"&lt;"&amp;B52)</f>
        <v>0</v>
      </c>
      <c r="D51" s="97">
        <f>C51-SUMIFS('Delivery Report'!$H$4:$H$83253,'Delivery Report'!$F$4:$F$83253,"&gt;="&amp;B51,'Delivery Report'!$F$4:$F$83253,"&lt;"&amp;B52)</f>
        <v>0</v>
      </c>
      <c r="E51" s="36">
        <f t="shared" si="26"/>
        <v>0</v>
      </c>
      <c r="F51" s="97">
        <f>SUMIFS('Delivery Report'!$E$4:$E$83253,'Delivery Report'!$F$4:$F$83253,"&gt;="&amp;B51,'Delivery Report'!$F$4:$F$83253,"&lt;"&amp;B52)</f>
        <v>0</v>
      </c>
      <c r="G51" s="97">
        <f>SUMIFS('Delivery Report'!$E$4:$E$83253,'Delivery Report'!$F$4:$F$83253,"&gt;="&amp;B51,'Delivery Report'!$F$4:$F$83253,"&lt;"&amp;B52,'Delivery Report'!$H$4:$H$83253,"=1")</f>
        <v>0</v>
      </c>
      <c r="H51" s="36">
        <f t="shared" si="49"/>
        <v>0</v>
      </c>
      <c r="I51" s="36">
        <f t="shared" si="49"/>
        <v>0</v>
      </c>
      <c r="J51" s="131" t="e">
        <f t="shared" si="63"/>
        <v>#DIV/0!</v>
      </c>
      <c r="K51" s="131" t="e">
        <f t="shared" si="30"/>
        <v>#DIV/0!</v>
      </c>
      <c r="L51" s="131" t="e">
        <f t="shared" si="64"/>
        <v>#DIV/0!</v>
      </c>
      <c r="M51" s="131" t="e">
        <f t="shared" si="31"/>
        <v>#DIV/0!</v>
      </c>
      <c r="N51" s="98">
        <f>COUNTIFS('Return Report Rev B'!H43:H9938,"&gt;=0",'Return Report Rev B'!Q43:Q9938,"&gt;="&amp;B51,'Return Report Rev B'!Q43:Q9938,"&lt;"&amp;B52,'Return Report Rev B'!A43:A9938,"&lt;&gt;N*")</f>
        <v>4</v>
      </c>
      <c r="O51" s="36">
        <f t="shared" si="32"/>
        <v>45</v>
      </c>
      <c r="P51" s="131" t="e">
        <f t="shared" si="55"/>
        <v>#DIV/0!</v>
      </c>
      <c r="Q51" s="131" t="e">
        <f t="shared" si="56"/>
        <v>#DIV/0!</v>
      </c>
      <c r="R51" s="98">
        <f>SUMIFS('Return Report Rev B'!H43:H9938,'Return Report Rev B'!Q43:Q9938,"&gt;="&amp;B51,'Return Report Rev B'!Q43:Q9938,"&lt;"&amp;B52,'Return Report Rev B'!A43:A9938,"&lt;&gt;N*")</f>
        <v>952</v>
      </c>
      <c r="S51" s="36">
        <f t="shared" si="33"/>
        <v>2624</v>
      </c>
      <c r="T51" s="131" t="e">
        <f t="shared" si="65"/>
        <v>#DIV/0!</v>
      </c>
      <c r="U51" s="131" t="e">
        <f t="shared" si="66"/>
        <v>#DIV/0!</v>
      </c>
      <c r="V51" s="132" t="e">
        <f t="shared" si="67"/>
        <v>#DIV/0!</v>
      </c>
      <c r="W51" s="132" t="e">
        <f t="shared" si="11"/>
        <v>#DIV/0!</v>
      </c>
      <c r="X51" s="132" t="e">
        <f t="shared" si="12"/>
        <v>#DIV/0!</v>
      </c>
      <c r="Y51" s="132" t="e">
        <f t="shared" si="13"/>
        <v>#DIV/0!</v>
      </c>
      <c r="Z51" s="132"/>
      <c r="AA51" s="4" t="s">
        <v>8255</v>
      </c>
      <c r="AB51" s="40">
        <v>0.95</v>
      </c>
      <c r="AC51" s="41">
        <v>0.05</v>
      </c>
      <c r="AD51" s="59"/>
      <c r="AE51" s="12" t="e">
        <f>COUNTIFS(#REF!,"&gt;=0",#REF!,"&gt;="&amp;B40,#REF!,"&lt;"&amp;B52,#REF!,"=1")</f>
        <v>#REF!</v>
      </c>
      <c r="AF51" s="12" t="e">
        <f>COUNTIFS(#REF!,"&gt;=0",#REF!,"&gt;="&amp;B40,#REF!,"&lt;"&amp;B52,#REF!,"&gt;0")</f>
        <v>#REF!</v>
      </c>
      <c r="AG51" s="104" t="e">
        <f t="shared" si="57"/>
        <v>#REF!</v>
      </c>
      <c r="AH51" s="104" t="e">
        <f t="shared" si="58"/>
        <v>#REF!</v>
      </c>
      <c r="AI51" s="104"/>
      <c r="AJ51" s="64" t="e">
        <f t="shared" si="60"/>
        <v>#DIV/0!</v>
      </c>
      <c r="AK51" s="64" t="e">
        <f t="shared" si="61"/>
        <v>#DIV/0!</v>
      </c>
      <c r="AL51" s="64" t="e">
        <f t="shared" si="62"/>
        <v>#DIV/0!</v>
      </c>
      <c r="AM51" s="52"/>
      <c r="AN51" s="119"/>
      <c r="AO51" s="93"/>
      <c r="AP51" s="93">
        <f t="shared" si="43"/>
        <v>0</v>
      </c>
      <c r="AQ51" s="93">
        <f t="shared" si="44"/>
        <v>0</v>
      </c>
      <c r="AR51" s="95" t="e">
        <f t="shared" si="59"/>
        <v>#DIV/0!</v>
      </c>
      <c r="AT51">
        <v>25</v>
      </c>
      <c r="AU51" s="116">
        <f t="shared" si="46"/>
        <v>42370</v>
      </c>
      <c r="AW51" s="93">
        <f t="shared" si="47"/>
        <v>0</v>
      </c>
      <c r="AX51" s="93">
        <f t="shared" si="48"/>
        <v>0</v>
      </c>
      <c r="BC51" s="210">
        <f t="shared" si="54"/>
        <v>42370</v>
      </c>
      <c r="BD51" s="97"/>
      <c r="BE51" s="211"/>
      <c r="BG51" s="98">
        <f>COUNTIFS('Return Report Rev B'!H43:H9938,"&gt;=0",'Return Report Rev B'!Q43:Q9938,"&gt;="&amp;B51,'Return Report Rev B'!Q43:Q9938,"&lt;"&amp;B52)</f>
        <v>4</v>
      </c>
      <c r="BH51" s="36">
        <f t="shared" si="34"/>
        <v>45</v>
      </c>
      <c r="BI51" s="131" t="e">
        <f t="shared" si="8"/>
        <v>#DIV/0!</v>
      </c>
      <c r="BJ51" s="131" t="e">
        <f t="shared" si="35"/>
        <v>#DIV/0!</v>
      </c>
      <c r="BK51" s="132" t="e">
        <f t="shared" si="20"/>
        <v>#DIV/0!</v>
      </c>
      <c r="BL51" s="98">
        <f>SUMIFS('Return Report Rev B'!H43:H9938,'Return Report Rev B'!Q43:Q9938,"&gt;="&amp;B51,'Return Report Rev B'!Q43:Q9938,"&lt;"&amp;B52)</f>
        <v>952</v>
      </c>
      <c r="BM51" s="36">
        <f t="shared" si="36"/>
        <v>2624</v>
      </c>
      <c r="BN51" s="131" t="e">
        <f t="shared" si="9"/>
        <v>#DIV/0!</v>
      </c>
      <c r="BO51" s="131" t="e">
        <f t="shared" si="37"/>
        <v>#DIV/0!</v>
      </c>
      <c r="BP51" s="131" t="e">
        <f t="shared" si="19"/>
        <v>#DIV/0!</v>
      </c>
    </row>
    <row r="52" spans="2:68" outlineLevel="1" x14ac:dyDescent="0.25">
      <c r="B52" s="96">
        <v>42401</v>
      </c>
      <c r="C52" s="97">
        <f>COUNTIFS('Delivery Report'!$E$4:$E$83253,"&gt;=0",'Delivery Report'!$F$4:$F$83253,"&gt;="&amp;B52,'Delivery Report'!$F$4:$F$83253,"&lt;"&amp;B53)</f>
        <v>0</v>
      </c>
      <c r="D52" s="97">
        <f>C52-SUMIFS('Delivery Report'!$H$4:$H$83253,'Delivery Report'!$F$4:$F$83253,"&gt;="&amp;B52,'Delivery Report'!$F$4:$F$83253,"&lt;"&amp;B53)</f>
        <v>0</v>
      </c>
      <c r="E52" s="36">
        <f t="shared" si="26"/>
        <v>0</v>
      </c>
      <c r="F52" s="97">
        <f>SUMIFS('Delivery Report'!$E$4:$E$83253,'Delivery Report'!$F$4:$F$83253,"&gt;="&amp;B52,'Delivery Report'!$F$4:$F$83253,"&lt;"&amp;B53)</f>
        <v>0</v>
      </c>
      <c r="G52" s="97">
        <f>SUMIFS('Delivery Report'!$E$4:$E$83253,'Delivery Report'!$F$4:$F$83253,"&gt;="&amp;B52,'Delivery Report'!$F$4:$F$83253,"&lt;"&amp;B53,'Delivery Report'!$H$4:$H$83253,"=1")</f>
        <v>0</v>
      </c>
      <c r="H52" s="36">
        <f t="shared" si="49"/>
        <v>0</v>
      </c>
      <c r="I52" s="36">
        <f t="shared" si="49"/>
        <v>0</v>
      </c>
      <c r="J52" s="131" t="e">
        <f t="shared" si="63"/>
        <v>#DIV/0!</v>
      </c>
      <c r="K52" s="131" t="e">
        <f t="shared" si="30"/>
        <v>#DIV/0!</v>
      </c>
      <c r="L52" s="131" t="e">
        <f t="shared" si="64"/>
        <v>#DIV/0!</v>
      </c>
      <c r="M52" s="131" t="e">
        <f t="shared" si="31"/>
        <v>#DIV/0!</v>
      </c>
      <c r="N52" s="98">
        <f>COUNTIFS('Return Report Rev B'!H44:H9939,"&gt;=0",'Return Report Rev B'!Q44:Q9939,"&gt;="&amp;B52,'Return Report Rev B'!Q44:Q9939,"&lt;"&amp;B53,'Return Report Rev B'!A44:A9939,"&lt;&gt;N*")</f>
        <v>1</v>
      </c>
      <c r="O52" s="36">
        <f t="shared" si="32"/>
        <v>43</v>
      </c>
      <c r="P52" s="131" t="e">
        <f t="shared" si="55"/>
        <v>#DIV/0!</v>
      </c>
      <c r="Q52" s="131" t="e">
        <f t="shared" si="56"/>
        <v>#DIV/0!</v>
      </c>
      <c r="R52" s="98">
        <f>SUMIFS('Return Report Rev B'!H44:H9939,'Return Report Rev B'!Q44:Q9939,"&gt;="&amp;B52,'Return Report Rev B'!Q44:Q9939,"&lt;"&amp;B53,'Return Report Rev B'!A44:A9939,"&lt;&gt;N*")</f>
        <v>1</v>
      </c>
      <c r="S52" s="36">
        <f t="shared" si="33"/>
        <v>2538</v>
      </c>
      <c r="T52" s="131" t="e">
        <f t="shared" si="65"/>
        <v>#DIV/0!</v>
      </c>
      <c r="U52" s="131" t="e">
        <f t="shared" si="66"/>
        <v>#DIV/0!</v>
      </c>
      <c r="V52" s="132" t="e">
        <f t="shared" si="67"/>
        <v>#DIV/0!</v>
      </c>
      <c r="W52" s="132" t="e">
        <f t="shared" si="11"/>
        <v>#DIV/0!</v>
      </c>
      <c r="X52" s="132" t="e">
        <f t="shared" si="12"/>
        <v>#DIV/0!</v>
      </c>
      <c r="Y52" s="132" t="e">
        <f t="shared" si="13"/>
        <v>#DIV/0!</v>
      </c>
      <c r="Z52" s="132"/>
      <c r="AA52" s="4" t="s">
        <v>8256</v>
      </c>
      <c r="AB52" s="40">
        <v>0.95</v>
      </c>
      <c r="AC52" s="41">
        <v>0.05</v>
      </c>
      <c r="AD52" s="59"/>
      <c r="AE52" s="12" t="e">
        <f>COUNTIFS(#REF!,"&gt;=0",#REF!,"&gt;="&amp;B41,#REF!,"&lt;"&amp;B53,#REF!,"=1")</f>
        <v>#REF!</v>
      </c>
      <c r="AF52" s="12" t="e">
        <f>COUNTIFS(#REF!,"&gt;=0",#REF!,"&gt;="&amp;B41,#REF!,"&lt;"&amp;B53,#REF!,"&gt;0")</f>
        <v>#REF!</v>
      </c>
      <c r="AG52" s="104" t="e">
        <f t="shared" si="57"/>
        <v>#REF!</v>
      </c>
      <c r="AH52" s="104" t="e">
        <f t="shared" si="58"/>
        <v>#REF!</v>
      </c>
      <c r="AI52" s="104"/>
      <c r="AJ52" s="64" t="e">
        <f t="shared" si="60"/>
        <v>#DIV/0!</v>
      </c>
      <c r="AK52" s="64" t="e">
        <f t="shared" si="61"/>
        <v>#DIV/0!</v>
      </c>
      <c r="AL52" s="64" t="e">
        <f t="shared" si="62"/>
        <v>#DIV/0!</v>
      </c>
      <c r="AM52" s="52"/>
      <c r="AN52" s="119"/>
      <c r="AO52" s="93"/>
      <c r="AP52" s="93">
        <f t="shared" si="43"/>
        <v>0</v>
      </c>
      <c r="AQ52" s="93">
        <f t="shared" si="44"/>
        <v>0</v>
      </c>
      <c r="AR52" s="95" t="e">
        <f t="shared" si="59"/>
        <v>#DIV/0!</v>
      </c>
      <c r="AT52">
        <v>26</v>
      </c>
      <c r="AU52" s="116">
        <f t="shared" si="46"/>
        <v>42401</v>
      </c>
      <c r="AW52" s="93">
        <f t="shared" si="47"/>
        <v>0</v>
      </c>
      <c r="AX52" s="93">
        <f t="shared" si="48"/>
        <v>0</v>
      </c>
      <c r="BC52" s="210">
        <f t="shared" si="54"/>
        <v>42401</v>
      </c>
      <c r="BD52" s="97"/>
      <c r="BE52" s="211"/>
      <c r="BG52" s="98">
        <f>COUNTIFS('Return Report Rev B'!H44:H9939,"&gt;=0",'Return Report Rev B'!Q44:Q9939,"&gt;="&amp;B52,'Return Report Rev B'!Q44:Q9939,"&lt;"&amp;B53)</f>
        <v>1</v>
      </c>
      <c r="BH52" s="36">
        <f t="shared" si="34"/>
        <v>43</v>
      </c>
      <c r="BI52" s="131" t="e">
        <f t="shared" si="8"/>
        <v>#DIV/0!</v>
      </c>
      <c r="BJ52" s="131" t="e">
        <f t="shared" si="35"/>
        <v>#DIV/0!</v>
      </c>
      <c r="BK52" s="132" t="e">
        <f t="shared" si="20"/>
        <v>#DIV/0!</v>
      </c>
      <c r="BL52" s="98">
        <f>SUMIFS('Return Report Rev B'!H44:H9939,'Return Report Rev B'!Q44:Q9939,"&gt;="&amp;B52,'Return Report Rev B'!Q44:Q9939,"&lt;"&amp;B53)</f>
        <v>1</v>
      </c>
      <c r="BM52" s="36">
        <f t="shared" si="36"/>
        <v>2538</v>
      </c>
      <c r="BN52" s="131" t="e">
        <f t="shared" si="9"/>
        <v>#DIV/0!</v>
      </c>
      <c r="BO52" s="131" t="e">
        <f t="shared" si="37"/>
        <v>#DIV/0!</v>
      </c>
      <c r="BP52" s="131" t="e">
        <f t="shared" si="19"/>
        <v>#DIV/0!</v>
      </c>
    </row>
    <row r="53" spans="2:68" outlineLevel="1" x14ac:dyDescent="0.25">
      <c r="B53" s="96">
        <v>42430</v>
      </c>
      <c r="C53" s="97">
        <f>COUNTIFS('Delivery Report'!$E$4:$E$83253,"&gt;=0",'Delivery Report'!$F$4:$F$83253,"&gt;="&amp;B53,'Delivery Report'!$F$4:$F$83253,"&lt;"&amp;B54)</f>
        <v>0</v>
      </c>
      <c r="D53" s="97">
        <f>C53-SUMIFS('Delivery Report'!$H$4:$H$83253,'Delivery Report'!$F$4:$F$83253,"&gt;="&amp;B53,'Delivery Report'!$F$4:$F$83253,"&lt;"&amp;B54)</f>
        <v>0</v>
      </c>
      <c r="E53" s="36">
        <f t="shared" si="26"/>
        <v>0</v>
      </c>
      <c r="F53" s="97">
        <f>SUMIFS('Delivery Report'!$E$4:$E$83253,'Delivery Report'!$F$4:$F$83253,"&gt;="&amp;B53,'Delivery Report'!$F$4:$F$83253,"&lt;"&amp;B54)</f>
        <v>0</v>
      </c>
      <c r="G53" s="97">
        <f>SUMIFS('Delivery Report'!$E$4:$E$83253,'Delivery Report'!$F$4:$F$83253,"&gt;="&amp;B53,'Delivery Report'!$F$4:$F$83253,"&lt;"&amp;B54,'Delivery Report'!$H$4:$H$83253,"=1")</f>
        <v>0</v>
      </c>
      <c r="H53" s="36">
        <f t="shared" si="49"/>
        <v>0</v>
      </c>
      <c r="I53" s="36">
        <f t="shared" si="49"/>
        <v>0</v>
      </c>
      <c r="J53" s="131" t="e">
        <f t="shared" si="63"/>
        <v>#DIV/0!</v>
      </c>
      <c r="K53" s="131" t="e">
        <f t="shared" si="30"/>
        <v>#DIV/0!</v>
      </c>
      <c r="L53" s="131" t="e">
        <f t="shared" si="64"/>
        <v>#DIV/0!</v>
      </c>
      <c r="M53" s="131" t="e">
        <f t="shared" si="31"/>
        <v>#DIV/0!</v>
      </c>
      <c r="N53" s="98">
        <f>COUNTIFS('Return Report Rev B'!H45:H9940,"&gt;=0",'Return Report Rev B'!Q45:Q9940,"&gt;="&amp;B53,'Return Report Rev B'!Q45:Q9940,"&lt;"&amp;B54,'Return Report Rev B'!A45:A9940,"&lt;&gt;N*")</f>
        <v>5</v>
      </c>
      <c r="O53" s="36">
        <f t="shared" si="32"/>
        <v>46</v>
      </c>
      <c r="P53" s="131" t="e">
        <f t="shared" si="55"/>
        <v>#DIV/0!</v>
      </c>
      <c r="Q53" s="131" t="e">
        <f t="shared" si="56"/>
        <v>#DIV/0!</v>
      </c>
      <c r="R53" s="98">
        <f>SUMIFS('Return Report Rev B'!H45:H9940,'Return Report Rev B'!Q45:Q9940,"&gt;="&amp;B53,'Return Report Rev B'!Q45:Q9940,"&lt;"&amp;B54,'Return Report Rev B'!A45:A9940,"&lt;&gt;N*")</f>
        <v>266</v>
      </c>
      <c r="S53" s="36">
        <f t="shared" si="33"/>
        <v>2641</v>
      </c>
      <c r="T53" s="131" t="e">
        <f t="shared" si="65"/>
        <v>#DIV/0!</v>
      </c>
      <c r="U53" s="131" t="e">
        <f t="shared" si="66"/>
        <v>#DIV/0!</v>
      </c>
      <c r="V53" s="132" t="e">
        <f t="shared" si="67"/>
        <v>#DIV/0!</v>
      </c>
      <c r="W53" s="132" t="e">
        <f t="shared" si="11"/>
        <v>#DIV/0!</v>
      </c>
      <c r="X53" s="132" t="e">
        <f t="shared" si="12"/>
        <v>#DIV/0!</v>
      </c>
      <c r="Y53" s="132" t="e">
        <f t="shared" si="13"/>
        <v>#DIV/0!</v>
      </c>
      <c r="Z53" s="132"/>
      <c r="AA53" s="4" t="s">
        <v>1394</v>
      </c>
      <c r="AB53" s="40">
        <v>0.95</v>
      </c>
      <c r="AC53" s="41">
        <v>0.05</v>
      </c>
      <c r="AD53" s="59"/>
      <c r="AE53" s="12" t="e">
        <f>COUNTIFS(#REF!,"&gt;=0",#REF!,"&gt;="&amp;B42,#REF!,"&lt;"&amp;B54,#REF!,"=1")</f>
        <v>#REF!</v>
      </c>
      <c r="AF53" s="12" t="e">
        <f>COUNTIFS(#REF!,"&gt;=0",#REF!,"&gt;="&amp;B42,#REF!,"&lt;"&amp;B54,#REF!,"&gt;0")</f>
        <v>#REF!</v>
      </c>
      <c r="AG53" s="104" t="e">
        <f t="shared" si="57"/>
        <v>#REF!</v>
      </c>
      <c r="AH53" s="104" t="e">
        <f t="shared" si="58"/>
        <v>#REF!</v>
      </c>
      <c r="AI53" s="104"/>
      <c r="AJ53" s="64" t="e">
        <f t="shared" si="60"/>
        <v>#DIV/0!</v>
      </c>
      <c r="AK53" s="64" t="e">
        <f t="shared" si="61"/>
        <v>#DIV/0!</v>
      </c>
      <c r="AL53" s="64" t="e">
        <f t="shared" si="62"/>
        <v>#DIV/0!</v>
      </c>
      <c r="AM53" s="52"/>
      <c r="AN53" s="119"/>
      <c r="AO53" s="93"/>
      <c r="AP53" s="93">
        <f t="shared" si="43"/>
        <v>0</v>
      </c>
      <c r="AQ53" s="93">
        <f t="shared" si="44"/>
        <v>0</v>
      </c>
      <c r="AR53" s="95" t="e">
        <f t="shared" si="59"/>
        <v>#DIV/0!</v>
      </c>
      <c r="AT53">
        <v>27</v>
      </c>
      <c r="AU53" s="116">
        <f t="shared" si="46"/>
        <v>42430</v>
      </c>
      <c r="AW53" s="93">
        <f t="shared" si="47"/>
        <v>0</v>
      </c>
      <c r="AX53" s="93">
        <f t="shared" si="48"/>
        <v>0</v>
      </c>
      <c r="BC53" s="210">
        <f t="shared" si="54"/>
        <v>42430</v>
      </c>
      <c r="BD53" s="97"/>
      <c r="BE53" s="211"/>
      <c r="BG53" s="98">
        <f>COUNTIFS('Return Report Rev B'!H45:H9940,"&gt;=0",'Return Report Rev B'!Q45:Q9940,"&gt;="&amp;B53,'Return Report Rev B'!Q45:Q9940,"&lt;"&amp;B54)</f>
        <v>5</v>
      </c>
      <c r="BH53" s="36">
        <f t="shared" si="34"/>
        <v>46</v>
      </c>
      <c r="BI53" s="131" t="e">
        <f t="shared" si="8"/>
        <v>#DIV/0!</v>
      </c>
      <c r="BJ53" s="131" t="e">
        <f t="shared" si="35"/>
        <v>#DIV/0!</v>
      </c>
      <c r="BK53" s="132" t="e">
        <f t="shared" si="20"/>
        <v>#DIV/0!</v>
      </c>
      <c r="BL53" s="98">
        <f>SUMIFS('Return Report Rev B'!H45:H9940,'Return Report Rev B'!Q45:Q9940,"&gt;="&amp;B53,'Return Report Rev B'!Q45:Q9940,"&lt;"&amp;B54)</f>
        <v>266</v>
      </c>
      <c r="BM53" s="36">
        <f t="shared" si="36"/>
        <v>2641</v>
      </c>
      <c r="BN53" s="131" t="e">
        <f t="shared" si="9"/>
        <v>#DIV/0!</v>
      </c>
      <c r="BO53" s="131" t="e">
        <f t="shared" si="37"/>
        <v>#DIV/0!</v>
      </c>
      <c r="BP53" s="131" t="e">
        <f t="shared" si="19"/>
        <v>#DIV/0!</v>
      </c>
    </row>
    <row r="54" spans="2:68" outlineLevel="1" x14ac:dyDescent="0.25">
      <c r="B54" s="96">
        <v>42461</v>
      </c>
      <c r="C54" s="97">
        <f>COUNTIFS('Delivery Report'!$E$4:$E$83253,"&gt;=0",'Delivery Report'!$F$4:$F$83253,"&gt;="&amp;B54,'Delivery Report'!$F$4:$F$83253,"&lt;"&amp;B55)</f>
        <v>0</v>
      </c>
      <c r="D54" s="97">
        <f>C54-SUMIFS('Delivery Report'!$H$4:$H$83253,'Delivery Report'!$F$4:$F$83253,"&gt;="&amp;B54,'Delivery Report'!$F$4:$F$83253,"&lt;"&amp;B55)</f>
        <v>0</v>
      </c>
      <c r="E54" s="36">
        <f t="shared" si="26"/>
        <v>0</v>
      </c>
      <c r="F54" s="97">
        <f>SUMIFS('Delivery Report'!$E$4:$E$83253,'Delivery Report'!$F$4:$F$83253,"&gt;="&amp;B54,'Delivery Report'!$F$4:$F$83253,"&lt;"&amp;B55)</f>
        <v>0</v>
      </c>
      <c r="G54" s="97">
        <f>SUMIFS('Delivery Report'!$E$4:$E$83253,'Delivery Report'!$F$4:$F$83253,"&gt;="&amp;B54,'Delivery Report'!$F$4:$F$83253,"&lt;"&amp;B55,'Delivery Report'!$H$4:$H$83253,"=1")</f>
        <v>0</v>
      </c>
      <c r="H54" s="36">
        <f t="shared" si="49"/>
        <v>0</v>
      </c>
      <c r="I54" s="36">
        <f t="shared" si="49"/>
        <v>0</v>
      </c>
      <c r="J54" s="131" t="e">
        <f t="shared" si="63"/>
        <v>#DIV/0!</v>
      </c>
      <c r="K54" s="131" t="e">
        <f t="shared" si="30"/>
        <v>#DIV/0!</v>
      </c>
      <c r="L54" s="131" t="e">
        <f t="shared" si="64"/>
        <v>#DIV/0!</v>
      </c>
      <c r="M54" s="131" t="e">
        <f t="shared" si="31"/>
        <v>#DIV/0!</v>
      </c>
      <c r="N54" s="98">
        <f>COUNTIFS('Return Report Rev B'!H46:H9941,"&gt;=0",'Return Report Rev B'!Q46:Q9941,"&gt;="&amp;B54,'Return Report Rev B'!Q46:Q9941,"&lt;"&amp;B55,'Return Report Rev B'!A46:A9941,"&lt;&gt;N*")</f>
        <v>4</v>
      </c>
      <c r="O54" s="36">
        <f t="shared" si="32"/>
        <v>46</v>
      </c>
      <c r="P54" s="131" t="e">
        <f t="shared" si="55"/>
        <v>#DIV/0!</v>
      </c>
      <c r="Q54" s="131" t="e">
        <f t="shared" si="56"/>
        <v>#DIV/0!</v>
      </c>
      <c r="R54" s="98">
        <f>SUMIFS('Return Report Rev B'!H46:H9941,'Return Report Rev B'!Q46:Q9941,"&gt;="&amp;B54,'Return Report Rev B'!Q46:Q9941,"&lt;"&amp;B55,'Return Report Rev B'!A46:A9941,"&lt;&gt;N*")</f>
        <v>51</v>
      </c>
      <c r="S54" s="36">
        <f t="shared" si="33"/>
        <v>2635</v>
      </c>
      <c r="T54" s="131" t="e">
        <f t="shared" si="65"/>
        <v>#DIV/0!</v>
      </c>
      <c r="U54" s="131" t="e">
        <f t="shared" si="66"/>
        <v>#DIV/0!</v>
      </c>
      <c r="V54" s="132" t="e">
        <f t="shared" si="67"/>
        <v>#DIV/0!</v>
      </c>
      <c r="W54" s="132" t="e">
        <f t="shared" si="11"/>
        <v>#DIV/0!</v>
      </c>
      <c r="X54" s="132" t="e">
        <f t="shared" si="12"/>
        <v>#DIV/0!</v>
      </c>
      <c r="Y54" s="132" t="e">
        <f t="shared" si="13"/>
        <v>#DIV/0!</v>
      </c>
      <c r="Z54" s="132"/>
      <c r="AA54" s="4" t="s">
        <v>8257</v>
      </c>
      <c r="AB54" s="40">
        <v>0.95</v>
      </c>
      <c r="AC54" s="41">
        <v>0.05</v>
      </c>
      <c r="AD54" s="59"/>
      <c r="AE54" s="12" t="e">
        <f>COUNTIFS(#REF!,"&gt;=0",#REF!,"&gt;="&amp;B43,#REF!,"&lt;"&amp;B55,#REF!,"=1")</f>
        <v>#REF!</v>
      </c>
      <c r="AF54" s="12" t="e">
        <f>COUNTIFS(#REF!,"&gt;=0",#REF!,"&gt;="&amp;B43,#REF!,"&lt;"&amp;B55,#REF!,"&gt;0")</f>
        <v>#REF!</v>
      </c>
      <c r="AG54" s="104" t="e">
        <f t="shared" si="57"/>
        <v>#REF!</v>
      </c>
      <c r="AH54" s="104" t="e">
        <f t="shared" si="58"/>
        <v>#REF!</v>
      </c>
      <c r="AI54" s="104"/>
      <c r="AJ54" s="64" t="e">
        <f t="shared" si="60"/>
        <v>#DIV/0!</v>
      </c>
      <c r="AK54" s="64" t="e">
        <f t="shared" si="61"/>
        <v>#DIV/0!</v>
      </c>
      <c r="AL54" s="64" t="e">
        <f t="shared" si="62"/>
        <v>#DIV/0!</v>
      </c>
      <c r="AM54" s="52"/>
      <c r="AN54" s="119"/>
      <c r="AO54" s="93"/>
      <c r="AP54" s="93">
        <f t="shared" si="43"/>
        <v>0</v>
      </c>
      <c r="AQ54" s="93">
        <f t="shared" si="44"/>
        <v>0</v>
      </c>
      <c r="AR54" s="95" t="e">
        <f t="shared" si="59"/>
        <v>#DIV/0!</v>
      </c>
      <c r="AT54">
        <v>28</v>
      </c>
      <c r="AU54" s="116">
        <f t="shared" si="46"/>
        <v>42461</v>
      </c>
      <c r="AW54" s="93">
        <f t="shared" si="47"/>
        <v>0</v>
      </c>
      <c r="AX54" s="93">
        <f t="shared" si="48"/>
        <v>0</v>
      </c>
      <c r="BC54" s="210">
        <f t="shared" si="54"/>
        <v>42461</v>
      </c>
      <c r="BD54" s="97"/>
      <c r="BE54" s="211"/>
      <c r="BG54" s="98">
        <f>COUNTIFS('Return Report Rev B'!H46:H9941,"&gt;=0",'Return Report Rev B'!Q46:Q9941,"&gt;="&amp;B54,'Return Report Rev B'!Q46:Q9941,"&lt;"&amp;B55)</f>
        <v>4</v>
      </c>
      <c r="BH54" s="36">
        <f t="shared" si="34"/>
        <v>46</v>
      </c>
      <c r="BI54" s="131" t="e">
        <f t="shared" si="8"/>
        <v>#DIV/0!</v>
      </c>
      <c r="BJ54" s="131" t="e">
        <f t="shared" si="35"/>
        <v>#DIV/0!</v>
      </c>
      <c r="BK54" s="132" t="e">
        <f t="shared" si="20"/>
        <v>#DIV/0!</v>
      </c>
      <c r="BL54" s="98">
        <f>SUMIFS('Return Report Rev B'!H46:H9941,'Return Report Rev B'!Q46:Q9941,"&gt;="&amp;B54,'Return Report Rev B'!Q46:Q9941,"&lt;"&amp;B55)</f>
        <v>51</v>
      </c>
      <c r="BM54" s="36">
        <f t="shared" si="36"/>
        <v>2635</v>
      </c>
      <c r="BN54" s="131" t="e">
        <f t="shared" si="9"/>
        <v>#DIV/0!</v>
      </c>
      <c r="BO54" s="131" t="e">
        <f t="shared" si="37"/>
        <v>#DIV/0!</v>
      </c>
      <c r="BP54" s="131" t="e">
        <f t="shared" si="19"/>
        <v>#DIV/0!</v>
      </c>
    </row>
    <row r="55" spans="2:68" outlineLevel="1" x14ac:dyDescent="0.25">
      <c r="B55" s="96">
        <v>42491</v>
      </c>
      <c r="C55" s="97">
        <f>COUNTIFS('Delivery Report'!$E$4:$E$83253,"&gt;=0",'Delivery Report'!$F$4:$F$83253,"&gt;="&amp;B55,'Delivery Report'!$F$4:$F$83253,"&lt;"&amp;B56)</f>
        <v>0</v>
      </c>
      <c r="D55" s="97">
        <f>C55-SUMIFS('Delivery Report'!$H$4:$H$83253,'Delivery Report'!$F$4:$F$83253,"&gt;="&amp;B55,'Delivery Report'!$F$4:$F$83253,"&lt;"&amp;B56)</f>
        <v>0</v>
      </c>
      <c r="E55" s="36">
        <f t="shared" si="26"/>
        <v>0</v>
      </c>
      <c r="F55" s="97">
        <f>SUMIFS('Delivery Report'!$E$4:$E$83253,'Delivery Report'!$F$4:$F$83253,"&gt;="&amp;B55,'Delivery Report'!$F$4:$F$83253,"&lt;"&amp;B56)</f>
        <v>0</v>
      </c>
      <c r="G55" s="97">
        <f>SUMIFS('Delivery Report'!$E$4:$E$83253,'Delivery Report'!$F$4:$F$83253,"&gt;="&amp;B55,'Delivery Report'!$F$4:$F$83253,"&lt;"&amp;B56,'Delivery Report'!$H$4:$H$83253,"=1")</f>
        <v>0</v>
      </c>
      <c r="H55" s="36">
        <f t="shared" si="49"/>
        <v>0</v>
      </c>
      <c r="I55" s="36">
        <f t="shared" si="49"/>
        <v>0</v>
      </c>
      <c r="J55" s="131" t="e">
        <f t="shared" si="63"/>
        <v>#DIV/0!</v>
      </c>
      <c r="K55" s="131" t="e">
        <f t="shared" si="30"/>
        <v>#DIV/0!</v>
      </c>
      <c r="L55" s="131" t="e">
        <f t="shared" si="64"/>
        <v>#DIV/0!</v>
      </c>
      <c r="M55" s="131" t="e">
        <f t="shared" si="31"/>
        <v>#DIV/0!</v>
      </c>
      <c r="N55" s="98">
        <f>COUNTIFS('Return Report Rev B'!H47:H9942,"&gt;=0",'Return Report Rev B'!Q47:Q9942,"&gt;="&amp;B55,'Return Report Rev B'!Q47:Q9942,"&lt;"&amp;B56,'Return Report Rev B'!A47:A9942,"&lt;&gt;N*")</f>
        <v>4</v>
      </c>
      <c r="O55" s="36">
        <f t="shared" si="32"/>
        <v>45</v>
      </c>
      <c r="P55" s="131" t="e">
        <f t="shared" si="55"/>
        <v>#DIV/0!</v>
      </c>
      <c r="Q55" s="131" t="e">
        <f t="shared" si="56"/>
        <v>#DIV/0!</v>
      </c>
      <c r="R55" s="98">
        <f>SUMIFS('Return Report Rev B'!H47:H9942,'Return Report Rev B'!Q47:Q9942,"&gt;="&amp;B55,'Return Report Rev B'!Q47:Q9942,"&lt;"&amp;B56,'Return Report Rev B'!A47:A9942,"&lt;&gt;N*")</f>
        <v>518</v>
      </c>
      <c r="S55" s="36">
        <f t="shared" si="33"/>
        <v>2594</v>
      </c>
      <c r="T55" s="131" t="e">
        <f t="shared" si="65"/>
        <v>#DIV/0!</v>
      </c>
      <c r="U55" s="131" t="e">
        <f t="shared" si="66"/>
        <v>#DIV/0!</v>
      </c>
      <c r="V55" s="132" t="e">
        <f t="shared" si="67"/>
        <v>#DIV/0!</v>
      </c>
      <c r="W55" s="132" t="e">
        <f t="shared" si="11"/>
        <v>#DIV/0!</v>
      </c>
      <c r="X55" s="132" t="e">
        <f t="shared" si="12"/>
        <v>#DIV/0!</v>
      </c>
      <c r="Y55" s="132" t="e">
        <f t="shared" si="13"/>
        <v>#DIV/0!</v>
      </c>
      <c r="Z55" s="132"/>
      <c r="AA55" s="4" t="s">
        <v>1395</v>
      </c>
      <c r="AB55" s="40">
        <v>0.95</v>
      </c>
      <c r="AC55" s="41">
        <v>0.05</v>
      </c>
      <c r="AD55" s="59"/>
      <c r="AE55" s="12" t="e">
        <f>COUNTIFS(#REF!,"&gt;=0",#REF!,"&gt;="&amp;B44,#REF!,"&lt;"&amp;B56,#REF!,"=1")</f>
        <v>#REF!</v>
      </c>
      <c r="AF55" s="12" t="e">
        <f>COUNTIFS(#REF!,"&gt;=0",#REF!,"&gt;="&amp;B44,#REF!,"&lt;"&amp;B56,#REF!,"&gt;0")</f>
        <v>#REF!</v>
      </c>
      <c r="AG55" s="104" t="e">
        <f t="shared" si="57"/>
        <v>#REF!</v>
      </c>
      <c r="AH55" s="104" t="e">
        <f t="shared" si="58"/>
        <v>#REF!</v>
      </c>
      <c r="AI55" s="104"/>
      <c r="AJ55" s="64" t="e">
        <f t="shared" si="60"/>
        <v>#DIV/0!</v>
      </c>
      <c r="AK55" s="64" t="e">
        <f t="shared" si="61"/>
        <v>#DIV/0!</v>
      </c>
      <c r="AL55" s="64" t="e">
        <f t="shared" si="62"/>
        <v>#DIV/0!</v>
      </c>
      <c r="AM55" s="52"/>
      <c r="AN55" s="119"/>
      <c r="AO55" s="93"/>
      <c r="AP55" s="93">
        <f t="shared" si="43"/>
        <v>0</v>
      </c>
      <c r="AQ55" s="93">
        <f t="shared" si="44"/>
        <v>0</v>
      </c>
      <c r="AR55" s="95" t="e">
        <f t="shared" si="59"/>
        <v>#DIV/0!</v>
      </c>
      <c r="AT55">
        <v>29</v>
      </c>
      <c r="AU55" s="116">
        <f t="shared" si="46"/>
        <v>42491</v>
      </c>
      <c r="AW55" s="93">
        <f t="shared" si="47"/>
        <v>0</v>
      </c>
      <c r="AX55" s="93">
        <f t="shared" si="48"/>
        <v>0</v>
      </c>
      <c r="BC55" s="210">
        <f t="shared" si="54"/>
        <v>42491</v>
      </c>
      <c r="BD55" s="97"/>
      <c r="BE55" s="211"/>
      <c r="BG55" s="98">
        <f>COUNTIFS('Return Report Rev B'!H47:H9942,"&gt;=0",'Return Report Rev B'!Q47:Q9942,"&gt;="&amp;B55,'Return Report Rev B'!Q47:Q9942,"&lt;"&amp;B56)</f>
        <v>4</v>
      </c>
      <c r="BH55" s="36">
        <f t="shared" si="34"/>
        <v>45</v>
      </c>
      <c r="BI55" s="131" t="e">
        <f t="shared" si="8"/>
        <v>#DIV/0!</v>
      </c>
      <c r="BJ55" s="131" t="e">
        <f t="shared" si="35"/>
        <v>#DIV/0!</v>
      </c>
      <c r="BK55" s="132" t="e">
        <f t="shared" si="20"/>
        <v>#DIV/0!</v>
      </c>
      <c r="BL55" s="98">
        <f>SUMIFS('Return Report Rev B'!H47:H9942,'Return Report Rev B'!Q47:Q9942,"&gt;="&amp;B55,'Return Report Rev B'!Q47:Q9942,"&lt;"&amp;B56)</f>
        <v>518</v>
      </c>
      <c r="BM55" s="36">
        <f t="shared" si="36"/>
        <v>2594</v>
      </c>
      <c r="BN55" s="131" t="e">
        <f t="shared" si="9"/>
        <v>#DIV/0!</v>
      </c>
      <c r="BO55" s="131" t="e">
        <f t="shared" si="37"/>
        <v>#DIV/0!</v>
      </c>
      <c r="BP55" s="131" t="e">
        <f t="shared" si="19"/>
        <v>#DIV/0!</v>
      </c>
    </row>
    <row r="56" spans="2:68" outlineLevel="1" x14ac:dyDescent="0.25">
      <c r="B56" s="96">
        <v>42522</v>
      </c>
      <c r="C56" s="97">
        <f>COUNTIFS('Delivery Report'!$E$4:$E$83253,"&gt;=0",'Delivery Report'!$F$4:$F$83253,"&gt;="&amp;B56,'Delivery Report'!$F$4:$F$83253,"&lt;"&amp;B57)</f>
        <v>0</v>
      </c>
      <c r="D56" s="97">
        <f>C56-SUMIFS('Delivery Report'!$H$4:$H$83253,'Delivery Report'!$F$4:$F$83253,"&gt;="&amp;B56,'Delivery Report'!$F$4:$F$83253,"&lt;"&amp;B57)</f>
        <v>0</v>
      </c>
      <c r="E56" s="36">
        <f t="shared" si="26"/>
        <v>0</v>
      </c>
      <c r="F56" s="97">
        <f>SUMIFS('Delivery Report'!$E$4:$E$83253,'Delivery Report'!$F$4:$F$83253,"&gt;="&amp;B56,'Delivery Report'!$F$4:$F$83253,"&lt;"&amp;B57)</f>
        <v>0</v>
      </c>
      <c r="G56" s="97">
        <f>SUMIFS('Delivery Report'!$E$4:$E$83253,'Delivery Report'!$F$4:$F$83253,"&gt;="&amp;B56,'Delivery Report'!$F$4:$F$83253,"&lt;"&amp;B57,'Delivery Report'!$H$4:$H$83253,"=1")</f>
        <v>0</v>
      </c>
      <c r="H56" s="36">
        <f t="shared" si="49"/>
        <v>0</v>
      </c>
      <c r="I56" s="36">
        <f t="shared" si="49"/>
        <v>0</v>
      </c>
      <c r="J56" s="131" t="e">
        <f t="shared" si="63"/>
        <v>#DIV/0!</v>
      </c>
      <c r="K56" s="131" t="e">
        <f t="shared" si="30"/>
        <v>#DIV/0!</v>
      </c>
      <c r="L56" s="131" t="e">
        <f t="shared" si="64"/>
        <v>#DIV/0!</v>
      </c>
      <c r="M56" s="131" t="e">
        <f t="shared" si="31"/>
        <v>#DIV/0!</v>
      </c>
      <c r="N56" s="98">
        <f>COUNTIFS('Return Report Rev B'!H48:H9943,"&gt;=0",'Return Report Rev B'!Q48:Q9943,"&gt;="&amp;B56,'Return Report Rev B'!Q48:Q9943,"&lt;"&amp;B57,'Return Report Rev B'!A48:A9943,"&lt;&gt;N*")</f>
        <v>3</v>
      </c>
      <c r="O56" s="36">
        <f t="shared" si="32"/>
        <v>41</v>
      </c>
      <c r="P56" s="131" t="e">
        <f t="shared" si="55"/>
        <v>#DIV/0!</v>
      </c>
      <c r="Q56" s="131" t="e">
        <f t="shared" si="56"/>
        <v>#DIV/0!</v>
      </c>
      <c r="R56" s="98">
        <f>SUMIFS('Return Report Rev B'!H48:H9943,'Return Report Rev B'!Q48:Q9943,"&gt;="&amp;B56,'Return Report Rev B'!Q48:Q9943,"&lt;"&amp;B57,'Return Report Rev B'!A48:A9943,"&lt;&gt;N*")</f>
        <v>3</v>
      </c>
      <c r="S56" s="36">
        <f t="shared" si="33"/>
        <v>2192</v>
      </c>
      <c r="T56" s="131" t="e">
        <f t="shared" si="65"/>
        <v>#DIV/0!</v>
      </c>
      <c r="U56" s="131" t="e">
        <f t="shared" si="66"/>
        <v>#DIV/0!</v>
      </c>
      <c r="V56" s="132" t="e">
        <f t="shared" si="67"/>
        <v>#DIV/0!</v>
      </c>
      <c r="W56" s="132" t="e">
        <f t="shared" si="11"/>
        <v>#DIV/0!</v>
      </c>
      <c r="X56" s="132" t="e">
        <f t="shared" si="12"/>
        <v>#DIV/0!</v>
      </c>
      <c r="Y56" s="132" t="e">
        <f t="shared" si="13"/>
        <v>#DIV/0!</v>
      </c>
      <c r="Z56" s="132"/>
      <c r="AA56" s="4" t="s">
        <v>1396</v>
      </c>
      <c r="AB56" s="40">
        <v>0.95</v>
      </c>
      <c r="AC56" s="41">
        <v>0.05</v>
      </c>
      <c r="AD56" s="59"/>
      <c r="AE56" s="12" t="e">
        <f>COUNTIFS(#REF!,"&gt;=0",#REF!,"&gt;="&amp;B45,#REF!,"&lt;"&amp;B57,#REF!,"=1")</f>
        <v>#REF!</v>
      </c>
      <c r="AF56" s="12" t="e">
        <f>COUNTIFS(#REF!,"&gt;=0",#REF!,"&gt;="&amp;B45,#REF!,"&lt;"&amp;B57,#REF!,"&gt;0")</f>
        <v>#REF!</v>
      </c>
      <c r="AG56" s="104" t="e">
        <f t="shared" si="57"/>
        <v>#REF!</v>
      </c>
      <c r="AH56" s="104" t="e">
        <f t="shared" si="58"/>
        <v>#REF!</v>
      </c>
      <c r="AI56" s="104"/>
      <c r="AJ56" s="64" t="e">
        <f t="shared" si="60"/>
        <v>#DIV/0!</v>
      </c>
      <c r="AK56" s="64" t="e">
        <f t="shared" si="61"/>
        <v>#DIV/0!</v>
      </c>
      <c r="AL56" s="64" t="e">
        <f t="shared" si="62"/>
        <v>#DIV/0!</v>
      </c>
      <c r="AM56" s="52"/>
      <c r="AN56" s="119"/>
      <c r="AO56" s="93"/>
      <c r="AP56" s="93">
        <f t="shared" si="43"/>
        <v>0</v>
      </c>
      <c r="AQ56" s="93">
        <f t="shared" si="44"/>
        <v>0</v>
      </c>
      <c r="AR56" s="95" t="e">
        <f t="shared" si="59"/>
        <v>#DIV/0!</v>
      </c>
      <c r="AT56">
        <v>30</v>
      </c>
      <c r="AU56" s="116">
        <f t="shared" si="46"/>
        <v>42522</v>
      </c>
      <c r="AW56" s="93">
        <f t="shared" si="47"/>
        <v>0</v>
      </c>
      <c r="AX56" s="93">
        <f t="shared" si="48"/>
        <v>0</v>
      </c>
      <c r="BC56" s="210">
        <f t="shared" si="54"/>
        <v>42522</v>
      </c>
      <c r="BD56" s="97"/>
      <c r="BE56" s="211"/>
      <c r="BG56" s="98">
        <f>COUNTIFS('Return Report Rev B'!H48:H9943,"&gt;=0",'Return Report Rev B'!Q48:Q9943,"&gt;="&amp;B56,'Return Report Rev B'!Q48:Q9943,"&lt;"&amp;B57)</f>
        <v>3</v>
      </c>
      <c r="BH56" s="36">
        <f t="shared" si="34"/>
        <v>41</v>
      </c>
      <c r="BI56" s="131" t="e">
        <f t="shared" si="8"/>
        <v>#DIV/0!</v>
      </c>
      <c r="BJ56" s="131" t="e">
        <f t="shared" si="35"/>
        <v>#DIV/0!</v>
      </c>
      <c r="BK56" s="132" t="e">
        <f t="shared" si="20"/>
        <v>#DIV/0!</v>
      </c>
      <c r="BL56" s="98">
        <f>SUMIFS('Return Report Rev B'!H48:H9943,'Return Report Rev B'!Q48:Q9943,"&gt;="&amp;B56,'Return Report Rev B'!Q48:Q9943,"&lt;"&amp;B57)</f>
        <v>3</v>
      </c>
      <c r="BM56" s="36">
        <f t="shared" si="36"/>
        <v>2192</v>
      </c>
      <c r="BN56" s="131" t="e">
        <f t="shared" si="9"/>
        <v>#DIV/0!</v>
      </c>
      <c r="BO56" s="131" t="e">
        <f t="shared" si="37"/>
        <v>#DIV/0!</v>
      </c>
      <c r="BP56" s="131" t="e">
        <f t="shared" si="19"/>
        <v>#DIV/0!</v>
      </c>
    </row>
    <row r="57" spans="2:68" outlineLevel="1" x14ac:dyDescent="0.25">
      <c r="B57" s="96">
        <v>42552</v>
      </c>
      <c r="C57" s="97">
        <f>COUNTIFS('Delivery Report'!$E$4:$E$83253,"&gt;=0",'Delivery Report'!$F$4:$F$83253,"&gt;="&amp;B57,'Delivery Report'!$F$4:$F$83253,"&lt;"&amp;B58)</f>
        <v>0</v>
      </c>
      <c r="D57" s="97">
        <f>C57-SUMIFS('Delivery Report'!$H$4:$H$83253,'Delivery Report'!$F$4:$F$83253,"&gt;="&amp;B57,'Delivery Report'!$F$4:$F$83253,"&lt;"&amp;B58)</f>
        <v>0</v>
      </c>
      <c r="E57" s="36">
        <f t="shared" si="26"/>
        <v>0</v>
      </c>
      <c r="F57" s="97">
        <f>SUMIFS('Delivery Report'!$E$4:$E$83253,'Delivery Report'!$F$4:$F$83253,"&gt;="&amp;B57,'Delivery Report'!$F$4:$F$83253,"&lt;"&amp;B58)</f>
        <v>0</v>
      </c>
      <c r="G57" s="97">
        <f>SUMIFS('Delivery Report'!$E$4:$E$83253,'Delivery Report'!$F$4:$F$83253,"&gt;="&amp;B57,'Delivery Report'!$F$4:$F$83253,"&lt;"&amp;B58,'Delivery Report'!$H$4:$H$83253,"=1")</f>
        <v>0</v>
      </c>
      <c r="H57" s="36">
        <f t="shared" si="49"/>
        <v>0</v>
      </c>
      <c r="I57" s="36">
        <f t="shared" si="49"/>
        <v>0</v>
      </c>
      <c r="J57" s="131" t="e">
        <f t="shared" si="63"/>
        <v>#DIV/0!</v>
      </c>
      <c r="K57" s="131" t="e">
        <f t="shared" si="30"/>
        <v>#DIV/0!</v>
      </c>
      <c r="L57" s="131" t="e">
        <f t="shared" si="64"/>
        <v>#DIV/0!</v>
      </c>
      <c r="M57" s="131" t="e">
        <f t="shared" si="31"/>
        <v>#DIV/0!</v>
      </c>
      <c r="N57" s="98">
        <f>COUNTIFS('Return Report Rev B'!H49:H9944,"&gt;=0",'Return Report Rev B'!Q49:Q9944,"&gt;="&amp;B57,'Return Report Rev B'!Q49:Q9944,"&lt;"&amp;B58,'Return Report Rev B'!A49:A9944,"&lt;&gt;N*")</f>
        <v>1</v>
      </c>
      <c r="O57" s="36">
        <f t="shared" si="32"/>
        <v>40</v>
      </c>
      <c r="P57" s="131" t="e">
        <f t="shared" si="55"/>
        <v>#DIV/0!</v>
      </c>
      <c r="Q57" s="131" t="e">
        <f t="shared" si="56"/>
        <v>#DIV/0!</v>
      </c>
      <c r="R57" s="98">
        <f>SUMIFS('Return Report Rev B'!H49:H9944,'Return Report Rev B'!Q49:Q9944,"&gt;="&amp;B57,'Return Report Rev B'!Q49:Q9944,"&lt;"&amp;B58,'Return Report Rev B'!A49:A9944,"&lt;&gt;N*")</f>
        <v>1</v>
      </c>
      <c r="S57" s="36">
        <f t="shared" si="33"/>
        <v>2172</v>
      </c>
      <c r="T57" s="131" t="e">
        <f t="shared" si="65"/>
        <v>#DIV/0!</v>
      </c>
      <c r="U57" s="131" t="e">
        <f t="shared" si="66"/>
        <v>#DIV/0!</v>
      </c>
      <c r="V57" s="132" t="e">
        <f t="shared" si="67"/>
        <v>#DIV/0!</v>
      </c>
      <c r="W57" s="132" t="e">
        <f t="shared" si="11"/>
        <v>#DIV/0!</v>
      </c>
      <c r="X57" s="132" t="e">
        <f t="shared" si="12"/>
        <v>#DIV/0!</v>
      </c>
      <c r="Y57" s="132" t="e">
        <f t="shared" si="13"/>
        <v>#DIV/0!</v>
      </c>
      <c r="Z57" s="132"/>
      <c r="AA57" s="4" t="s">
        <v>1397</v>
      </c>
      <c r="AB57" s="40">
        <v>0.95</v>
      </c>
      <c r="AC57" s="41">
        <v>0.05</v>
      </c>
      <c r="AD57" s="59"/>
      <c r="AE57" s="12" t="e">
        <f>COUNTIFS(#REF!,"&gt;=0",#REF!,"&gt;="&amp;B46,#REF!,"&lt;"&amp;B58,#REF!,"=1")</f>
        <v>#REF!</v>
      </c>
      <c r="AF57" s="12" t="e">
        <f>COUNTIFS(#REF!,"&gt;=0",#REF!,"&gt;="&amp;B46,#REF!,"&lt;"&amp;B58,#REF!,"&gt;0")</f>
        <v>#REF!</v>
      </c>
      <c r="AG57" s="104" t="e">
        <f t="shared" ref="AG57:AG67" si="68">AE57/$O57</f>
        <v>#REF!</v>
      </c>
      <c r="AH57" s="104" t="e">
        <f t="shared" ref="AH57:AH67" si="69">AF57/$O57</f>
        <v>#REF!</v>
      </c>
      <c r="AI57" s="104"/>
      <c r="AJ57" s="64" t="e">
        <f t="shared" si="60"/>
        <v>#DIV/0!</v>
      </c>
      <c r="AK57" s="64" t="e">
        <f t="shared" si="61"/>
        <v>#DIV/0!</v>
      </c>
      <c r="AL57" s="64" t="e">
        <f t="shared" si="62"/>
        <v>#DIV/0!</v>
      </c>
      <c r="AM57" s="52"/>
      <c r="AN57" s="59"/>
      <c r="AO57" s="93"/>
      <c r="AP57" s="93">
        <f t="shared" si="43"/>
        <v>0</v>
      </c>
      <c r="AQ57" s="93">
        <f t="shared" si="44"/>
        <v>0</v>
      </c>
      <c r="AR57" s="95" t="e">
        <f t="shared" ref="AR57:AR66" si="70">AQ57/AP57*100</f>
        <v>#DIV/0!</v>
      </c>
      <c r="AT57">
        <v>31</v>
      </c>
      <c r="AU57" s="116">
        <f t="shared" ref="AU57:AU67" si="71">B57</f>
        <v>42552</v>
      </c>
      <c r="AW57" s="93">
        <f t="shared" ref="AW57:AW67" si="72">C57/$AW$1*100</f>
        <v>0</v>
      </c>
      <c r="AX57" s="93">
        <f t="shared" ref="AX57:AX67" si="73">F57/$AX$1*100</f>
        <v>0</v>
      </c>
      <c r="BC57" s="210">
        <f t="shared" si="54"/>
        <v>42552</v>
      </c>
      <c r="BD57" s="97"/>
      <c r="BE57" s="211"/>
      <c r="BG57" s="98">
        <f>COUNTIFS('Return Report Rev B'!H49:H9944,"&gt;=0",'Return Report Rev B'!Q49:Q9944,"&gt;="&amp;B57,'Return Report Rev B'!Q49:Q9944,"&lt;"&amp;B58)</f>
        <v>1</v>
      </c>
      <c r="BH57" s="36">
        <f t="shared" si="34"/>
        <v>40</v>
      </c>
      <c r="BI57" s="131" t="e">
        <f t="shared" si="8"/>
        <v>#DIV/0!</v>
      </c>
      <c r="BJ57" s="131" t="e">
        <f t="shared" si="35"/>
        <v>#DIV/0!</v>
      </c>
      <c r="BK57" s="132" t="e">
        <f t="shared" si="20"/>
        <v>#DIV/0!</v>
      </c>
      <c r="BL57" s="98">
        <f>SUMIFS('Return Report Rev B'!H49:H9944,'Return Report Rev B'!Q49:Q9944,"&gt;="&amp;B57,'Return Report Rev B'!Q49:Q9944,"&lt;"&amp;B58)</f>
        <v>1</v>
      </c>
      <c r="BM57" s="36">
        <f t="shared" si="36"/>
        <v>2172</v>
      </c>
      <c r="BN57" s="131" t="e">
        <f t="shared" si="9"/>
        <v>#DIV/0!</v>
      </c>
      <c r="BO57" s="131" t="e">
        <f t="shared" si="37"/>
        <v>#DIV/0!</v>
      </c>
      <c r="BP57" s="131" t="e">
        <f t="shared" si="19"/>
        <v>#DIV/0!</v>
      </c>
    </row>
    <row r="58" spans="2:68" outlineLevel="1" x14ac:dyDescent="0.25">
      <c r="B58" s="96">
        <v>42583</v>
      </c>
      <c r="C58" s="97">
        <f>COUNTIFS('Delivery Report'!$E$4:$E$83253,"&gt;=0",'Delivery Report'!$F$4:$F$83253,"&gt;="&amp;B58,'Delivery Report'!$F$4:$F$83253,"&lt;"&amp;B59)</f>
        <v>0</v>
      </c>
      <c r="D58" s="97">
        <f>C58-SUMIFS('Delivery Report'!$H$4:$H$83253,'Delivery Report'!$F$4:$F$83253,"&gt;="&amp;B58,'Delivery Report'!$F$4:$F$83253,"&lt;"&amp;B59)</f>
        <v>0</v>
      </c>
      <c r="E58" s="36">
        <f t="shared" si="26"/>
        <v>0</v>
      </c>
      <c r="F58" s="97">
        <f>SUMIFS('Delivery Report'!$E$4:$E$83253,'Delivery Report'!$F$4:$F$83253,"&gt;="&amp;B58,'Delivery Report'!$F$4:$F$83253,"&lt;"&amp;B59)</f>
        <v>0</v>
      </c>
      <c r="G58" s="97">
        <f>SUMIFS('Delivery Report'!$E$4:$E$83253,'Delivery Report'!$F$4:$F$83253,"&gt;="&amp;B58,'Delivery Report'!$F$4:$F$83253,"&lt;"&amp;B59,'Delivery Report'!$H$4:$H$83253,"=1")</f>
        <v>0</v>
      </c>
      <c r="H58" s="36">
        <f t="shared" si="49"/>
        <v>0</v>
      </c>
      <c r="I58" s="36">
        <f t="shared" si="49"/>
        <v>0</v>
      </c>
      <c r="J58" s="131" t="e">
        <f t="shared" si="63"/>
        <v>#DIV/0!</v>
      </c>
      <c r="K58" s="131" t="e">
        <f t="shared" si="30"/>
        <v>#DIV/0!</v>
      </c>
      <c r="L58" s="131" t="e">
        <f t="shared" si="64"/>
        <v>#DIV/0!</v>
      </c>
      <c r="M58" s="131" t="e">
        <f t="shared" si="31"/>
        <v>#DIV/0!</v>
      </c>
      <c r="N58" s="98">
        <f>COUNTIFS('Return Report Rev B'!H50:H9945,"&gt;=0",'Return Report Rev B'!Q50:Q9945,"&gt;="&amp;B58,'Return Report Rev B'!Q50:Q9945,"&lt;"&amp;B59,'Return Report Rev B'!A50:A9945,"&lt;&gt;N*")</f>
        <v>4</v>
      </c>
      <c r="O58" s="36">
        <f t="shared" si="32"/>
        <v>41</v>
      </c>
      <c r="P58" s="131" t="e">
        <f t="shared" si="55"/>
        <v>#DIV/0!</v>
      </c>
      <c r="Q58" s="131" t="e">
        <f t="shared" si="56"/>
        <v>#DIV/0!</v>
      </c>
      <c r="R58" s="98">
        <f>SUMIFS('Return Report Rev B'!H50:H9945,'Return Report Rev B'!Q50:Q9945,"&gt;="&amp;B58,'Return Report Rev B'!Q50:Q9945,"&lt;"&amp;B59,'Return Report Rev B'!A50:A9945,"&lt;&gt;N*")</f>
        <v>331</v>
      </c>
      <c r="S58" s="36">
        <f t="shared" si="33"/>
        <v>2488</v>
      </c>
      <c r="T58" s="131" t="e">
        <f t="shared" si="65"/>
        <v>#DIV/0!</v>
      </c>
      <c r="U58" s="131" t="e">
        <f t="shared" si="66"/>
        <v>#DIV/0!</v>
      </c>
      <c r="V58" s="132" t="e">
        <f t="shared" si="67"/>
        <v>#DIV/0!</v>
      </c>
      <c r="W58" s="132" t="e">
        <f t="shared" si="11"/>
        <v>#DIV/0!</v>
      </c>
      <c r="X58" s="132" t="e">
        <f t="shared" si="12"/>
        <v>#DIV/0!</v>
      </c>
      <c r="Y58" s="132" t="e">
        <f t="shared" si="13"/>
        <v>#DIV/0!</v>
      </c>
      <c r="Z58" s="132"/>
      <c r="AA58" s="4" t="s">
        <v>6385</v>
      </c>
      <c r="AB58" s="40">
        <v>0.95</v>
      </c>
      <c r="AC58" s="41">
        <v>0.05</v>
      </c>
      <c r="AD58" s="59"/>
      <c r="AE58" s="12" t="e">
        <f>COUNTIFS(#REF!,"&gt;=0",#REF!,"&gt;="&amp;B47,#REF!,"&lt;"&amp;B59,#REF!,"=1")</f>
        <v>#REF!</v>
      </c>
      <c r="AF58" s="12" t="e">
        <f>COUNTIFS(#REF!,"&gt;=0",#REF!,"&gt;="&amp;B47,#REF!,"&lt;"&amp;B59,#REF!,"&gt;0")</f>
        <v>#REF!</v>
      </c>
      <c r="AG58" s="104" t="e">
        <f t="shared" si="68"/>
        <v>#REF!</v>
      </c>
      <c r="AH58" s="104" t="e">
        <f t="shared" si="69"/>
        <v>#REF!</v>
      </c>
      <c r="AI58" s="104"/>
      <c r="AJ58" s="64" t="e">
        <f t="shared" si="60"/>
        <v>#DIV/0!</v>
      </c>
      <c r="AK58" s="64" t="e">
        <f t="shared" si="61"/>
        <v>#DIV/0!</v>
      </c>
      <c r="AL58" s="64" t="e">
        <f t="shared" si="62"/>
        <v>#DIV/0!</v>
      </c>
      <c r="AM58" s="52"/>
      <c r="AN58" s="59"/>
      <c r="AO58" s="93"/>
      <c r="AP58" s="93">
        <f t="shared" si="43"/>
        <v>0</v>
      </c>
      <c r="AQ58" s="93">
        <f t="shared" si="44"/>
        <v>0</v>
      </c>
      <c r="AR58" s="95" t="e">
        <f t="shared" si="70"/>
        <v>#DIV/0!</v>
      </c>
      <c r="AT58">
        <v>32</v>
      </c>
      <c r="AU58" s="116">
        <f t="shared" si="71"/>
        <v>42583</v>
      </c>
      <c r="AW58" s="93">
        <f t="shared" si="72"/>
        <v>0</v>
      </c>
      <c r="AX58" s="93">
        <f t="shared" si="73"/>
        <v>0</v>
      </c>
      <c r="BC58" s="210">
        <f t="shared" si="54"/>
        <v>42583</v>
      </c>
      <c r="BD58" s="97"/>
      <c r="BE58" s="211"/>
      <c r="BG58" s="98">
        <f>COUNTIFS('Return Report Rev B'!H50:H9945,"&gt;=0",'Return Report Rev B'!Q50:Q9945,"&gt;="&amp;B58,'Return Report Rev B'!Q50:Q9945,"&lt;"&amp;B59)</f>
        <v>4</v>
      </c>
      <c r="BH58" s="36">
        <f t="shared" si="34"/>
        <v>41</v>
      </c>
      <c r="BI58" s="131" t="e">
        <f t="shared" si="8"/>
        <v>#DIV/0!</v>
      </c>
      <c r="BJ58" s="131" t="e">
        <f t="shared" si="35"/>
        <v>#DIV/0!</v>
      </c>
      <c r="BK58" s="132" t="e">
        <f t="shared" si="20"/>
        <v>#DIV/0!</v>
      </c>
      <c r="BL58" s="98">
        <f>SUMIFS('Return Report Rev B'!H50:H9945,'Return Report Rev B'!Q50:Q9945,"&gt;="&amp;B58,'Return Report Rev B'!Q50:Q9945,"&lt;"&amp;B59)</f>
        <v>331</v>
      </c>
      <c r="BM58" s="36">
        <f t="shared" si="36"/>
        <v>2488</v>
      </c>
      <c r="BN58" s="131" t="e">
        <f t="shared" si="9"/>
        <v>#DIV/0!</v>
      </c>
      <c r="BO58" s="131" t="e">
        <f t="shared" si="37"/>
        <v>#DIV/0!</v>
      </c>
      <c r="BP58" s="131" t="e">
        <f t="shared" si="19"/>
        <v>#DIV/0!</v>
      </c>
    </row>
    <row r="59" spans="2:68" outlineLevel="1" x14ac:dyDescent="0.25">
      <c r="B59" s="96">
        <v>42614</v>
      </c>
      <c r="C59" s="97">
        <f>COUNTIFS('Delivery Report'!$E$4:$E$83253,"&gt;=0",'Delivery Report'!$F$4:$F$83253,"&gt;="&amp;B59,'Delivery Report'!$F$4:$F$83253,"&lt;"&amp;B60)</f>
        <v>0</v>
      </c>
      <c r="D59" s="97">
        <f>C59-SUMIFS('Delivery Report'!$H$4:$H$83253,'Delivery Report'!$F$4:$F$83253,"&gt;="&amp;B59,'Delivery Report'!$F$4:$F$83253,"&lt;"&amp;B60)</f>
        <v>0</v>
      </c>
      <c r="E59" s="36">
        <f t="shared" si="26"/>
        <v>0</v>
      </c>
      <c r="F59" s="97">
        <f>SUMIFS('Delivery Report'!$E$4:$E$83253,'Delivery Report'!$F$4:$F$83253,"&gt;="&amp;B59,'Delivery Report'!$F$4:$F$83253,"&lt;"&amp;B60)</f>
        <v>0</v>
      </c>
      <c r="G59" s="97">
        <f>SUMIFS('Delivery Report'!$E$4:$E$83253,'Delivery Report'!$F$4:$F$83253,"&gt;="&amp;B59,'Delivery Report'!$F$4:$F$83253,"&lt;"&amp;B60,'Delivery Report'!$H$4:$H$83253,"=1")</f>
        <v>0</v>
      </c>
      <c r="H59" s="36">
        <f t="shared" si="49"/>
        <v>0</v>
      </c>
      <c r="I59" s="36">
        <f t="shared" si="49"/>
        <v>0</v>
      </c>
      <c r="J59" s="131" t="e">
        <f t="shared" si="63"/>
        <v>#DIV/0!</v>
      </c>
      <c r="K59" s="131" t="e">
        <f t="shared" si="30"/>
        <v>#DIV/0!</v>
      </c>
      <c r="L59" s="131" t="e">
        <f t="shared" si="64"/>
        <v>#DIV/0!</v>
      </c>
      <c r="M59" s="131" t="e">
        <f t="shared" si="31"/>
        <v>#DIV/0!</v>
      </c>
      <c r="N59" s="98">
        <f>COUNTIFS('Return Report Rev B'!H51:H9946,"&gt;=0",'Return Report Rev B'!Q51:Q9946,"&gt;="&amp;B59,'Return Report Rev B'!Q51:Q9946,"&lt;"&amp;B60,'Return Report Rev B'!A51:A9946,"&lt;&gt;N*")</f>
        <v>3</v>
      </c>
      <c r="O59" s="36">
        <f t="shared" si="32"/>
        <v>42</v>
      </c>
      <c r="P59" s="131" t="e">
        <f t="shared" si="55"/>
        <v>#DIV/0!</v>
      </c>
      <c r="Q59" s="131" t="e">
        <f t="shared" si="56"/>
        <v>#DIV/0!</v>
      </c>
      <c r="R59" s="98">
        <f>SUMIFS('Return Report Rev B'!H51:H9946,'Return Report Rev B'!Q51:Q9946,"&gt;="&amp;B59,'Return Report Rev B'!Q51:Q9946,"&lt;"&amp;B60,'Return Report Rev B'!A51:A9946,"&lt;&gt;N*")</f>
        <v>12</v>
      </c>
      <c r="S59" s="36">
        <f t="shared" si="33"/>
        <v>2496</v>
      </c>
      <c r="T59" s="131" t="e">
        <f t="shared" si="65"/>
        <v>#DIV/0!</v>
      </c>
      <c r="U59" s="131" t="e">
        <f t="shared" si="66"/>
        <v>#DIV/0!</v>
      </c>
      <c r="V59" s="132" t="e">
        <f t="shared" si="67"/>
        <v>#DIV/0!</v>
      </c>
      <c r="W59" s="132" t="e">
        <f t="shared" si="11"/>
        <v>#DIV/0!</v>
      </c>
      <c r="X59" s="132" t="e">
        <f t="shared" si="12"/>
        <v>#DIV/0!</v>
      </c>
      <c r="Y59" s="132" t="e">
        <f t="shared" si="13"/>
        <v>#DIV/0!</v>
      </c>
      <c r="Z59" s="132"/>
      <c r="AA59" s="4" t="s">
        <v>8251</v>
      </c>
      <c r="AB59" s="40">
        <v>0.95</v>
      </c>
      <c r="AC59" s="41">
        <v>0.05</v>
      </c>
      <c r="AD59" s="59"/>
      <c r="AE59" s="12" t="e">
        <f>COUNTIFS(#REF!,"&gt;=0",#REF!,"&gt;="&amp;B48,#REF!,"&lt;"&amp;B60,#REF!,"=1")</f>
        <v>#REF!</v>
      </c>
      <c r="AF59" s="12" t="e">
        <f>COUNTIFS(#REF!,"&gt;=0",#REF!,"&gt;="&amp;B48,#REF!,"&lt;"&amp;B60,#REF!,"&gt;0")</f>
        <v>#REF!</v>
      </c>
      <c r="AG59" s="104" t="e">
        <f t="shared" si="68"/>
        <v>#REF!</v>
      </c>
      <c r="AH59" s="104" t="e">
        <f t="shared" si="69"/>
        <v>#REF!</v>
      </c>
      <c r="AI59" s="104"/>
      <c r="AJ59" s="64" t="e">
        <f t="shared" si="60"/>
        <v>#DIV/0!</v>
      </c>
      <c r="AK59" s="64" t="e">
        <f t="shared" si="61"/>
        <v>#DIV/0!</v>
      </c>
      <c r="AL59" s="64" t="e">
        <f t="shared" si="62"/>
        <v>#DIV/0!</v>
      </c>
      <c r="AM59" s="52"/>
      <c r="AN59" s="59"/>
      <c r="AO59" s="93"/>
      <c r="AP59" s="93">
        <f t="shared" si="43"/>
        <v>0</v>
      </c>
      <c r="AQ59" s="93">
        <f t="shared" si="44"/>
        <v>0</v>
      </c>
      <c r="AR59" s="95" t="e">
        <f t="shared" si="70"/>
        <v>#DIV/0!</v>
      </c>
      <c r="AT59">
        <v>33</v>
      </c>
      <c r="AU59" s="116">
        <f t="shared" si="71"/>
        <v>42614</v>
      </c>
      <c r="AW59" s="93">
        <f t="shared" si="72"/>
        <v>0</v>
      </c>
      <c r="AX59" s="93">
        <f>F59/$AX$1*100</f>
        <v>0</v>
      </c>
      <c r="BC59" s="210">
        <f t="shared" si="54"/>
        <v>42614</v>
      </c>
      <c r="BD59" s="97"/>
      <c r="BE59" s="211"/>
      <c r="BG59" s="98">
        <f>COUNTIFS('Return Report Rev B'!H51:H9946,"&gt;=0",'Return Report Rev B'!Q51:Q9946,"&gt;="&amp;B59,'Return Report Rev B'!Q51:Q9946,"&lt;"&amp;B60)</f>
        <v>3</v>
      </c>
      <c r="BH59" s="36">
        <f t="shared" si="34"/>
        <v>42</v>
      </c>
      <c r="BI59" s="131" t="e">
        <f t="shared" si="8"/>
        <v>#DIV/0!</v>
      </c>
      <c r="BJ59" s="131" t="e">
        <f t="shared" si="35"/>
        <v>#DIV/0!</v>
      </c>
      <c r="BK59" s="132" t="e">
        <f t="shared" si="20"/>
        <v>#DIV/0!</v>
      </c>
      <c r="BL59" s="98">
        <f>SUMIFS('Return Report Rev B'!H51:H9946,'Return Report Rev B'!Q51:Q9946,"&gt;="&amp;B59,'Return Report Rev B'!Q51:Q9946,"&lt;"&amp;B60)</f>
        <v>12</v>
      </c>
      <c r="BM59" s="36">
        <f t="shared" si="36"/>
        <v>2496</v>
      </c>
      <c r="BN59" s="131" t="e">
        <f t="shared" si="9"/>
        <v>#DIV/0!</v>
      </c>
      <c r="BO59" s="131" t="e">
        <f t="shared" si="37"/>
        <v>#DIV/0!</v>
      </c>
      <c r="BP59" s="131" t="e">
        <f t="shared" si="19"/>
        <v>#DIV/0!</v>
      </c>
    </row>
    <row r="60" spans="2:68" outlineLevel="1" x14ac:dyDescent="0.25">
      <c r="B60" s="96">
        <v>42644</v>
      </c>
      <c r="C60" s="97">
        <f>COUNTIFS('Delivery Report'!$E$4:$E$83253,"&gt;=0",'Delivery Report'!$F$4:$F$83253,"&gt;="&amp;B60,'Delivery Report'!$F$4:$F$83253,"&lt;"&amp;B61)</f>
        <v>0</v>
      </c>
      <c r="D60" s="97">
        <f>C60-SUMIFS('Delivery Report'!$H$4:$H$83253,'Delivery Report'!$F$4:$F$83253,"&gt;="&amp;B60,'Delivery Report'!$F$4:$F$83253,"&lt;"&amp;B61)</f>
        <v>0</v>
      </c>
      <c r="E60" s="36">
        <f t="shared" si="26"/>
        <v>0</v>
      </c>
      <c r="F60" s="97">
        <f>SUMIFS('Delivery Report'!$E$4:$E$83253,'Delivery Report'!$F$4:$F$83253,"&gt;="&amp;B60,'Delivery Report'!$F$4:$F$83253,"&lt;"&amp;B61)</f>
        <v>0</v>
      </c>
      <c r="G60" s="97">
        <f>SUMIFS('Delivery Report'!$E$4:$E$83253,'Delivery Report'!$F$4:$F$83253,"&gt;="&amp;B60,'Delivery Report'!$F$4:$F$83253,"&lt;"&amp;B61,'Delivery Report'!$H$4:$H$83253,"=1")</f>
        <v>0</v>
      </c>
      <c r="H60" s="36">
        <f t="shared" si="49"/>
        <v>0</v>
      </c>
      <c r="I60" s="36">
        <f t="shared" si="49"/>
        <v>0</v>
      </c>
      <c r="J60" s="131" t="e">
        <f t="shared" si="63"/>
        <v>#DIV/0!</v>
      </c>
      <c r="K60" s="131" t="e">
        <f t="shared" si="30"/>
        <v>#DIV/0!</v>
      </c>
      <c r="L60" s="131" t="e">
        <f t="shared" si="64"/>
        <v>#DIV/0!</v>
      </c>
      <c r="M60" s="131" t="e">
        <f t="shared" si="31"/>
        <v>#DIV/0!</v>
      </c>
      <c r="N60" s="98">
        <f>COUNTIFS('Return Report Rev B'!H52:H9947,"&gt;=0",'Return Report Rev B'!Q52:Q9947,"&gt;="&amp;B60,'Return Report Rev B'!Q52:Q9947,"&lt;"&amp;B61,'Return Report Rev B'!A52:A9947,"&lt;&gt;N*")</f>
        <v>2</v>
      </c>
      <c r="O60" s="36">
        <f t="shared" si="32"/>
        <v>38</v>
      </c>
      <c r="P60" s="131" t="e">
        <f t="shared" si="55"/>
        <v>#DIV/0!</v>
      </c>
      <c r="Q60" s="131" t="e">
        <f t="shared" si="56"/>
        <v>#DIV/0!</v>
      </c>
      <c r="R60" s="98">
        <f>SUMIFS('Return Report Rev B'!H52:H9947,'Return Report Rev B'!Q52:Q9947,"&gt;="&amp;B60,'Return Report Rev B'!Q52:Q9947,"&lt;"&amp;B61,'Return Report Rev B'!A52:A9947,"&lt;&gt;N*")</f>
        <v>44</v>
      </c>
      <c r="S60" s="36">
        <f t="shared" si="33"/>
        <v>2451</v>
      </c>
      <c r="T60" s="131" t="e">
        <f t="shared" si="65"/>
        <v>#DIV/0!</v>
      </c>
      <c r="U60" s="131" t="e">
        <f t="shared" si="66"/>
        <v>#DIV/0!</v>
      </c>
      <c r="V60" s="132" t="e">
        <f t="shared" si="67"/>
        <v>#DIV/0!</v>
      </c>
      <c r="W60" s="132" t="e">
        <f t="shared" si="11"/>
        <v>#DIV/0!</v>
      </c>
      <c r="X60" s="132" t="e">
        <f t="shared" si="12"/>
        <v>#DIV/0!</v>
      </c>
      <c r="Y60" s="132" t="e">
        <f t="shared" si="13"/>
        <v>#DIV/0!</v>
      </c>
      <c r="Z60" s="132"/>
      <c r="AA60" s="4" t="s">
        <v>8252</v>
      </c>
      <c r="AB60" s="40">
        <v>0.95</v>
      </c>
      <c r="AC60" s="41">
        <v>0.05</v>
      </c>
      <c r="AD60" s="59"/>
      <c r="AE60" s="12" t="e">
        <f>COUNTIFS(#REF!,"&gt;=0",#REF!,"&gt;="&amp;B49,#REF!,"&lt;"&amp;B61,#REF!,"=1")</f>
        <v>#REF!</v>
      </c>
      <c r="AF60" s="12" t="e">
        <f>COUNTIFS(#REF!,"&gt;=0",#REF!,"&gt;="&amp;B49,#REF!,"&lt;"&amp;B61,#REF!,"&gt;0")</f>
        <v>#REF!</v>
      </c>
      <c r="AG60" s="104" t="e">
        <f t="shared" si="68"/>
        <v>#REF!</v>
      </c>
      <c r="AH60" s="104" t="e">
        <f t="shared" si="69"/>
        <v>#REF!</v>
      </c>
      <c r="AI60" s="104"/>
      <c r="AJ60" s="64" t="e">
        <f t="shared" si="60"/>
        <v>#DIV/0!</v>
      </c>
      <c r="AK60" s="64" t="e">
        <f t="shared" si="61"/>
        <v>#DIV/0!</v>
      </c>
      <c r="AL60" s="64" t="e">
        <f t="shared" si="62"/>
        <v>#DIV/0!</v>
      </c>
      <c r="AM60" s="52"/>
      <c r="AN60" s="59"/>
      <c r="AO60" s="93"/>
      <c r="AP60" s="93">
        <f t="shared" si="43"/>
        <v>0</v>
      </c>
      <c r="AQ60" s="93">
        <f t="shared" si="44"/>
        <v>0</v>
      </c>
      <c r="AR60" s="95" t="e">
        <f t="shared" si="70"/>
        <v>#DIV/0!</v>
      </c>
      <c r="AT60">
        <v>34</v>
      </c>
      <c r="AU60" s="116">
        <f t="shared" si="71"/>
        <v>42644</v>
      </c>
      <c r="AW60" s="93">
        <f t="shared" si="72"/>
        <v>0</v>
      </c>
      <c r="AX60" s="93">
        <f t="shared" si="73"/>
        <v>0</v>
      </c>
      <c r="BC60" s="210">
        <f t="shared" si="54"/>
        <v>42644</v>
      </c>
      <c r="BD60" s="97"/>
      <c r="BE60" s="211"/>
      <c r="BG60" s="98">
        <f>COUNTIFS('Return Report Rev B'!H52:H9947,"&gt;=0",'Return Report Rev B'!Q52:Q9947,"&gt;="&amp;B60,'Return Report Rev B'!Q52:Q9947,"&lt;"&amp;B61)</f>
        <v>2</v>
      </c>
      <c r="BH60" s="36">
        <f t="shared" si="34"/>
        <v>38</v>
      </c>
      <c r="BI60" s="131" t="e">
        <f t="shared" si="8"/>
        <v>#DIV/0!</v>
      </c>
      <c r="BJ60" s="131" t="e">
        <f t="shared" si="35"/>
        <v>#DIV/0!</v>
      </c>
      <c r="BK60" s="132" t="e">
        <f t="shared" si="20"/>
        <v>#DIV/0!</v>
      </c>
      <c r="BL60" s="98">
        <f>SUMIFS('Return Report Rev B'!H52:H9947,'Return Report Rev B'!Q52:Q9947,"&gt;="&amp;B60,'Return Report Rev B'!Q52:Q9947,"&lt;"&amp;B61)</f>
        <v>44</v>
      </c>
      <c r="BM60" s="36">
        <f t="shared" si="36"/>
        <v>2451</v>
      </c>
      <c r="BN60" s="131" t="e">
        <f t="shared" si="9"/>
        <v>#DIV/0!</v>
      </c>
      <c r="BO60" s="131" t="e">
        <f t="shared" si="37"/>
        <v>#DIV/0!</v>
      </c>
      <c r="BP60" s="131" t="e">
        <f t="shared" si="19"/>
        <v>#DIV/0!</v>
      </c>
    </row>
    <row r="61" spans="2:68" outlineLevel="1" x14ac:dyDescent="0.25">
      <c r="B61" s="96">
        <v>42675</v>
      </c>
      <c r="C61" s="97">
        <f>COUNTIFS('Delivery Report'!$E$4:$E$83253,"&gt;=0",'Delivery Report'!$F$4:$F$83253,"&gt;="&amp;B61,'Delivery Report'!$F$4:$F$83253,"&lt;"&amp;B62)</f>
        <v>0</v>
      </c>
      <c r="D61" s="97">
        <f>C61-SUMIFS('Delivery Report'!$H$4:$H$83253,'Delivery Report'!$F$4:$F$83253,"&gt;="&amp;B61,'Delivery Report'!$F$4:$F$83253,"&lt;"&amp;B62)</f>
        <v>0</v>
      </c>
      <c r="E61" s="36">
        <f t="shared" si="26"/>
        <v>0</v>
      </c>
      <c r="F61" s="97">
        <f>SUMIFS('Delivery Report'!$E$4:$E$83253,'Delivery Report'!$F$4:$F$83253,"&gt;="&amp;B61,'Delivery Report'!$F$4:$F$83253,"&lt;"&amp;B62)</f>
        <v>0</v>
      </c>
      <c r="G61" s="97">
        <f>SUMIFS('Delivery Report'!$E$4:$E$83253,'Delivery Report'!$F$4:$F$83253,"&gt;="&amp;B61,'Delivery Report'!$F$4:$F$83253,"&lt;"&amp;B62,'Delivery Report'!$H$4:$H$83253,"=1")</f>
        <v>0</v>
      </c>
      <c r="H61" s="36">
        <f t="shared" si="49"/>
        <v>0</v>
      </c>
      <c r="I61" s="36">
        <f t="shared" si="49"/>
        <v>0</v>
      </c>
      <c r="J61" s="131" t="e">
        <f t="shared" si="63"/>
        <v>#DIV/0!</v>
      </c>
      <c r="K61" s="131" t="e">
        <f t="shared" si="30"/>
        <v>#DIV/0!</v>
      </c>
      <c r="L61" s="131" t="e">
        <f t="shared" si="64"/>
        <v>#DIV/0!</v>
      </c>
      <c r="M61" s="131" t="e">
        <f t="shared" si="31"/>
        <v>#DIV/0!</v>
      </c>
      <c r="N61" s="98">
        <f>COUNTIFS('Return Report Rev B'!H53:H9948,"&gt;=0",'Return Report Rev B'!Q53:Q9948,"&gt;="&amp;B61,'Return Report Rev B'!Q53:Q9948,"&lt;"&amp;B62,'Return Report Rev B'!A53:A9948,"&lt;&gt;N*")</f>
        <v>3</v>
      </c>
      <c r="O61" s="36">
        <f t="shared" si="32"/>
        <v>38</v>
      </c>
      <c r="P61" s="131" t="e">
        <f t="shared" si="55"/>
        <v>#DIV/0!</v>
      </c>
      <c r="Q61" s="131" t="e">
        <f t="shared" si="56"/>
        <v>#DIV/0!</v>
      </c>
      <c r="R61" s="98">
        <f>SUMIFS('Return Report Rev B'!H53:H9948,'Return Report Rev B'!Q53:Q9948,"&gt;="&amp;B61,'Return Report Rev B'!Q53:Q9948,"&lt;"&amp;B62,'Return Report Rev B'!A53:A9948,"&lt;&gt;N*")</f>
        <v>574</v>
      </c>
      <c r="S61" s="36">
        <f t="shared" si="33"/>
        <v>2809</v>
      </c>
      <c r="T61" s="131" t="e">
        <f t="shared" si="65"/>
        <v>#DIV/0!</v>
      </c>
      <c r="U61" s="131" t="e">
        <f t="shared" si="66"/>
        <v>#DIV/0!</v>
      </c>
      <c r="V61" s="132" t="e">
        <f t="shared" si="67"/>
        <v>#DIV/0!</v>
      </c>
      <c r="W61" s="132" t="e">
        <f t="shared" si="11"/>
        <v>#DIV/0!</v>
      </c>
      <c r="X61" s="132" t="e">
        <f t="shared" si="12"/>
        <v>#DIV/0!</v>
      </c>
      <c r="Y61" s="132" t="e">
        <f t="shared" si="13"/>
        <v>#DIV/0!</v>
      </c>
      <c r="Z61" s="132"/>
      <c r="AA61" s="4" t="s">
        <v>8253</v>
      </c>
      <c r="AB61" s="40">
        <v>0.95</v>
      </c>
      <c r="AC61" s="41">
        <v>0.05</v>
      </c>
      <c r="AD61" s="59"/>
      <c r="AE61" s="12" t="e">
        <f>COUNTIFS(#REF!,"&gt;=0",#REF!,"&gt;="&amp;B50,#REF!,"&lt;"&amp;B62,#REF!,"=1")</f>
        <v>#REF!</v>
      </c>
      <c r="AF61" s="12" t="e">
        <f>COUNTIFS(#REF!,"&gt;=0",#REF!,"&gt;="&amp;B50,#REF!,"&lt;"&amp;B62,#REF!,"&gt;0")</f>
        <v>#REF!</v>
      </c>
      <c r="AG61" s="104" t="e">
        <f t="shared" si="68"/>
        <v>#REF!</v>
      </c>
      <c r="AH61" s="104" t="e">
        <f t="shared" si="69"/>
        <v>#REF!</v>
      </c>
      <c r="AI61" s="104"/>
      <c r="AJ61" s="64" t="e">
        <f t="shared" si="60"/>
        <v>#DIV/0!</v>
      </c>
      <c r="AK61" s="64" t="e">
        <f t="shared" si="61"/>
        <v>#DIV/0!</v>
      </c>
      <c r="AL61" s="64" t="e">
        <f t="shared" si="62"/>
        <v>#DIV/0!</v>
      </c>
      <c r="AM61" s="52"/>
      <c r="AN61" s="59"/>
      <c r="AO61" s="93"/>
      <c r="AP61" s="93">
        <f t="shared" si="43"/>
        <v>0</v>
      </c>
      <c r="AQ61" s="93">
        <f t="shared" si="44"/>
        <v>0</v>
      </c>
      <c r="AR61" s="95" t="e">
        <f t="shared" si="70"/>
        <v>#DIV/0!</v>
      </c>
      <c r="AT61">
        <v>35</v>
      </c>
      <c r="AU61" s="116">
        <f t="shared" si="71"/>
        <v>42675</v>
      </c>
      <c r="AW61" s="93">
        <f t="shared" si="72"/>
        <v>0</v>
      </c>
      <c r="AX61" s="93">
        <f t="shared" si="73"/>
        <v>0</v>
      </c>
      <c r="BC61" s="210">
        <f t="shared" si="54"/>
        <v>42675</v>
      </c>
      <c r="BD61" s="97"/>
      <c r="BE61" s="211"/>
      <c r="BG61" s="98">
        <f>COUNTIFS('Return Report Rev B'!H53:H9948,"&gt;=0",'Return Report Rev B'!Q53:Q9948,"&gt;="&amp;B61,'Return Report Rev B'!Q53:Q9948,"&lt;"&amp;B62)</f>
        <v>3</v>
      </c>
      <c r="BH61" s="36">
        <f t="shared" si="34"/>
        <v>38</v>
      </c>
      <c r="BI61" s="131" t="e">
        <f t="shared" si="8"/>
        <v>#DIV/0!</v>
      </c>
      <c r="BJ61" s="131" t="e">
        <f t="shared" si="35"/>
        <v>#DIV/0!</v>
      </c>
      <c r="BK61" s="132" t="e">
        <f t="shared" si="20"/>
        <v>#DIV/0!</v>
      </c>
      <c r="BL61" s="98">
        <f>SUMIFS('Return Report Rev B'!H53:H9948,'Return Report Rev B'!Q53:Q9948,"&gt;="&amp;B61,'Return Report Rev B'!Q53:Q9948,"&lt;"&amp;B62)</f>
        <v>574</v>
      </c>
      <c r="BM61" s="36">
        <f t="shared" si="36"/>
        <v>2809</v>
      </c>
      <c r="BN61" s="131" t="e">
        <f t="shared" si="9"/>
        <v>#DIV/0!</v>
      </c>
      <c r="BO61" s="131" t="e">
        <f t="shared" si="37"/>
        <v>#DIV/0!</v>
      </c>
      <c r="BP61" s="131" t="e">
        <f t="shared" si="19"/>
        <v>#DIV/0!</v>
      </c>
    </row>
    <row r="62" spans="2:68" outlineLevel="1" x14ac:dyDescent="0.25">
      <c r="B62" s="96">
        <v>42705</v>
      </c>
      <c r="C62" s="97">
        <f>COUNTIFS('Delivery Report'!$E$4:$E$83253,"&gt;=0",'Delivery Report'!$F$4:$F$83253,"&gt;="&amp;B62,'Delivery Report'!$F$4:$F$83253,"&lt;"&amp;B63)</f>
        <v>0</v>
      </c>
      <c r="D62" s="97">
        <f>C62-SUMIFS('Delivery Report'!$H$4:$H$83253,'Delivery Report'!$F$4:$F$83253,"&gt;="&amp;B62,'Delivery Report'!$F$4:$F$83253,"&lt;"&amp;B63)</f>
        <v>0</v>
      </c>
      <c r="E62" s="36">
        <f t="shared" si="26"/>
        <v>0</v>
      </c>
      <c r="F62" s="97">
        <f>SUMIFS('Delivery Report'!$E$4:$E$83253,'Delivery Report'!$F$4:$F$83253,"&gt;="&amp;B62,'Delivery Report'!$F$4:$F$83253,"&lt;"&amp;B63)</f>
        <v>0</v>
      </c>
      <c r="G62" s="97">
        <f>SUMIFS('Delivery Report'!$E$4:$E$83253,'Delivery Report'!$F$4:$F$83253,"&gt;="&amp;B62,'Delivery Report'!$F$4:$F$83253,"&lt;"&amp;B63,'Delivery Report'!$H$4:$H$83253,"=1")</f>
        <v>0</v>
      </c>
      <c r="H62" s="36">
        <f t="shared" si="49"/>
        <v>0</v>
      </c>
      <c r="I62" s="36">
        <f t="shared" si="49"/>
        <v>0</v>
      </c>
      <c r="J62" s="131" t="e">
        <f t="shared" si="63"/>
        <v>#DIV/0!</v>
      </c>
      <c r="K62" s="131" t="e">
        <f t="shared" si="30"/>
        <v>#DIV/0!</v>
      </c>
      <c r="L62" s="131" t="e">
        <f t="shared" si="64"/>
        <v>#DIV/0!</v>
      </c>
      <c r="M62" s="131" t="e">
        <f t="shared" si="31"/>
        <v>#DIV/0!</v>
      </c>
      <c r="N62" s="98">
        <f>COUNTIFS('Return Report Rev B'!H54:H9949,"&gt;=0",'Return Report Rev B'!Q54:Q9949,"&gt;="&amp;B62,'Return Report Rev B'!Q54:Q9949,"&lt;"&amp;B63,'Return Report Rev B'!A54:A9949,"&lt;&gt;N*")</f>
        <v>0</v>
      </c>
      <c r="O62" s="36">
        <f t="shared" si="32"/>
        <v>34</v>
      </c>
      <c r="P62" s="131" t="e">
        <f t="shared" si="55"/>
        <v>#DIV/0!</v>
      </c>
      <c r="Q62" s="131" t="e">
        <f t="shared" si="56"/>
        <v>#DIV/0!</v>
      </c>
      <c r="R62" s="98">
        <f>SUMIFS('Return Report Rev B'!H54:H9949,'Return Report Rev B'!Q54:Q9949,"&gt;="&amp;B62,'Return Report Rev B'!Q54:Q9949,"&lt;"&amp;B63,'Return Report Rev B'!A54:A9949,"&lt;&gt;N*")</f>
        <v>0</v>
      </c>
      <c r="S62" s="36">
        <f t="shared" si="33"/>
        <v>2753</v>
      </c>
      <c r="T62" s="131" t="e">
        <f t="shared" si="65"/>
        <v>#DIV/0!</v>
      </c>
      <c r="U62" s="131" t="e">
        <f t="shared" si="66"/>
        <v>#DIV/0!</v>
      </c>
      <c r="V62" s="132" t="e">
        <f t="shared" si="67"/>
        <v>#DIV/0!</v>
      </c>
      <c r="W62" s="132" t="e">
        <f t="shared" si="11"/>
        <v>#DIV/0!</v>
      </c>
      <c r="X62" s="132" t="e">
        <f t="shared" si="12"/>
        <v>#DIV/0!</v>
      </c>
      <c r="Y62" s="132" t="e">
        <f t="shared" si="13"/>
        <v>#DIV/0!</v>
      </c>
      <c r="Z62" s="132"/>
      <c r="AA62" s="4" t="s">
        <v>8254</v>
      </c>
      <c r="AB62" s="40">
        <v>0.95</v>
      </c>
      <c r="AC62" s="41">
        <v>0.05</v>
      </c>
      <c r="AD62" s="59"/>
      <c r="AE62" s="12" t="e">
        <f>COUNTIFS(#REF!,"&gt;=0",#REF!,"&gt;="&amp;B51,#REF!,"&lt;"&amp;B63,#REF!,"=1")</f>
        <v>#REF!</v>
      </c>
      <c r="AF62" s="12" t="e">
        <f>COUNTIFS(#REF!,"&gt;=0",#REF!,"&gt;="&amp;B51,#REF!,"&lt;"&amp;B63,#REF!,"&gt;0")</f>
        <v>#REF!</v>
      </c>
      <c r="AG62" s="104" t="e">
        <f t="shared" si="68"/>
        <v>#REF!</v>
      </c>
      <c r="AH62" s="104" t="e">
        <f t="shared" si="69"/>
        <v>#REF!</v>
      </c>
      <c r="AI62" s="104"/>
      <c r="AJ62" s="64" t="e">
        <f t="shared" si="60"/>
        <v>#DIV/0!</v>
      </c>
      <c r="AK62" s="64" t="e">
        <f t="shared" si="61"/>
        <v>#DIV/0!</v>
      </c>
      <c r="AL62" s="64" t="e">
        <f t="shared" si="62"/>
        <v>#DIV/0!</v>
      </c>
      <c r="AM62" s="52"/>
      <c r="AN62" s="59"/>
      <c r="AO62" s="93"/>
      <c r="AP62" s="93">
        <f t="shared" si="43"/>
        <v>0</v>
      </c>
      <c r="AQ62" s="93">
        <f t="shared" si="44"/>
        <v>0</v>
      </c>
      <c r="AR62" s="95" t="e">
        <f t="shared" si="70"/>
        <v>#DIV/0!</v>
      </c>
      <c r="AT62">
        <v>36</v>
      </c>
      <c r="AU62" s="116">
        <f t="shared" si="71"/>
        <v>42705</v>
      </c>
      <c r="AW62" s="93">
        <f t="shared" si="72"/>
        <v>0</v>
      </c>
      <c r="AX62" s="93">
        <f t="shared" si="73"/>
        <v>0</v>
      </c>
      <c r="BC62" s="210">
        <f t="shared" si="54"/>
        <v>42705</v>
      </c>
      <c r="BD62" s="97"/>
      <c r="BE62" s="211"/>
      <c r="BG62" s="98">
        <f>COUNTIFS('Return Report Rev B'!H54:H9949,"&gt;=0",'Return Report Rev B'!Q54:Q9949,"&gt;="&amp;B62,'Return Report Rev B'!Q54:Q9949,"&lt;"&amp;B63)</f>
        <v>0</v>
      </c>
      <c r="BH62" s="36">
        <f t="shared" si="34"/>
        <v>34</v>
      </c>
      <c r="BI62" s="131" t="e">
        <f t="shared" si="8"/>
        <v>#DIV/0!</v>
      </c>
      <c r="BJ62" s="131" t="e">
        <f t="shared" si="35"/>
        <v>#DIV/0!</v>
      </c>
      <c r="BK62" s="132" t="e">
        <f t="shared" si="20"/>
        <v>#DIV/0!</v>
      </c>
      <c r="BL62" s="98">
        <f>SUMIFS('Return Report Rev B'!H54:H9949,'Return Report Rev B'!Q54:Q9949,"&gt;="&amp;B62,'Return Report Rev B'!Q54:Q9949,"&lt;"&amp;B63)</f>
        <v>0</v>
      </c>
      <c r="BM62" s="36">
        <f t="shared" si="36"/>
        <v>2753</v>
      </c>
      <c r="BN62" s="131" t="e">
        <f t="shared" si="9"/>
        <v>#DIV/0!</v>
      </c>
      <c r="BO62" s="131" t="e">
        <f t="shared" si="37"/>
        <v>#DIV/0!</v>
      </c>
      <c r="BP62" s="131" t="e">
        <f t="shared" si="19"/>
        <v>#DIV/0!</v>
      </c>
    </row>
    <row r="63" spans="2:68" x14ac:dyDescent="0.25">
      <c r="B63" s="96">
        <v>42736</v>
      </c>
      <c r="C63" s="97">
        <f>COUNTIFS('Delivery Report'!$E$4:$E$83253,"&gt;=0",'Delivery Report'!$F$4:$F$83253,"&gt;="&amp;B63,'Delivery Report'!$F$4:$F$83253,"&lt;"&amp;B64)</f>
        <v>0</v>
      </c>
      <c r="D63" s="97">
        <f>C63-SUMIFS('Delivery Report'!$H$4:$H$83253,'Delivery Report'!$F$4:$F$83253,"&gt;="&amp;B63,'Delivery Report'!$F$4:$F$83253,"&lt;"&amp;B64)</f>
        <v>0</v>
      </c>
      <c r="E63" s="36">
        <f t="shared" si="26"/>
        <v>0</v>
      </c>
      <c r="F63" s="97">
        <f>SUMIFS('Delivery Report'!$E$4:$E$83253,'Delivery Report'!$F$4:$F$83253,"&gt;="&amp;B63,'Delivery Report'!$F$4:$F$83253,"&lt;"&amp;B64)</f>
        <v>0</v>
      </c>
      <c r="G63" s="97">
        <f>SUMIFS('Delivery Report'!$E$4:$E$83253,'Delivery Report'!$F$4:$F$83253,"&gt;="&amp;B63,'Delivery Report'!$F$4:$F$83253,"&lt;"&amp;B64,'Delivery Report'!$H$4:$H$83253,"=1")</f>
        <v>0</v>
      </c>
      <c r="H63" s="36">
        <f t="shared" si="49"/>
        <v>0</v>
      </c>
      <c r="I63" s="36">
        <f t="shared" si="49"/>
        <v>0</v>
      </c>
      <c r="J63" s="131" t="e">
        <f t="shared" si="63"/>
        <v>#DIV/0!</v>
      </c>
      <c r="K63" s="131" t="e">
        <f t="shared" si="30"/>
        <v>#DIV/0!</v>
      </c>
      <c r="L63" s="131" t="e">
        <f t="shared" si="64"/>
        <v>#DIV/0!</v>
      </c>
      <c r="M63" s="131" t="e">
        <f t="shared" si="31"/>
        <v>#DIV/0!</v>
      </c>
      <c r="N63" s="98">
        <f>COUNTIFS('Return Report Rev B'!H55:H9950,"&gt;=0",'Return Report Rev B'!Q55:Q9950,"&gt;="&amp;B63,'Return Report Rev B'!Q55:Q9950,"&lt;"&amp;B64,'Return Report Rev B'!A55:A9950,"&lt;&gt;N*")</f>
        <v>5</v>
      </c>
      <c r="O63" s="36">
        <f t="shared" si="32"/>
        <v>35</v>
      </c>
      <c r="P63" s="131" t="e">
        <f t="shared" si="55"/>
        <v>#DIV/0!</v>
      </c>
      <c r="Q63" s="131" t="e">
        <f t="shared" si="56"/>
        <v>#DIV/0!</v>
      </c>
      <c r="R63" s="98">
        <f>SUMIFS('Return Report Rev B'!H55:H9950,'Return Report Rev B'!Q55:Q9950,"&gt;="&amp;B63,'Return Report Rev B'!Q55:Q9950,"&lt;"&amp;B64,'Return Report Rev B'!A55:A9950,"&lt;&gt;N*")</f>
        <v>261</v>
      </c>
      <c r="S63" s="36">
        <f t="shared" si="33"/>
        <v>2062</v>
      </c>
      <c r="T63" s="131" t="e">
        <f t="shared" si="65"/>
        <v>#DIV/0!</v>
      </c>
      <c r="U63" s="131" t="e">
        <f t="shared" si="66"/>
        <v>#DIV/0!</v>
      </c>
      <c r="V63" s="132" t="e">
        <f t="shared" si="67"/>
        <v>#DIV/0!</v>
      </c>
      <c r="W63" s="132" t="e">
        <f t="shared" si="11"/>
        <v>#DIV/0!</v>
      </c>
      <c r="X63" s="132" t="e">
        <f t="shared" si="12"/>
        <v>#DIV/0!</v>
      </c>
      <c r="Y63" s="132" t="e">
        <f t="shared" si="13"/>
        <v>#DIV/0!</v>
      </c>
      <c r="Z63" s="132"/>
      <c r="AA63" s="4" t="s">
        <v>8255</v>
      </c>
      <c r="AB63" s="40">
        <v>0.95</v>
      </c>
      <c r="AC63" s="41">
        <v>0.05</v>
      </c>
      <c r="AD63" s="59"/>
      <c r="AE63" s="12" t="e">
        <f>COUNTIFS(#REF!,"&gt;=0",#REF!,"&gt;="&amp;B52,#REF!,"&lt;"&amp;B64,#REF!,"=1")</f>
        <v>#REF!</v>
      </c>
      <c r="AF63" s="12" t="e">
        <f>COUNTIFS(#REF!,"&gt;=0",#REF!,"&gt;="&amp;B52,#REF!,"&lt;"&amp;B64,#REF!,"&gt;0")</f>
        <v>#REF!</v>
      </c>
      <c r="AG63" s="104" t="e">
        <f t="shared" si="68"/>
        <v>#REF!</v>
      </c>
      <c r="AH63" s="104" t="e">
        <f t="shared" si="69"/>
        <v>#REF!</v>
      </c>
      <c r="AI63" s="104"/>
      <c r="AJ63" s="64" t="e">
        <f t="shared" si="60"/>
        <v>#DIV/0!</v>
      </c>
      <c r="AK63" s="64" t="e">
        <f t="shared" si="61"/>
        <v>#DIV/0!</v>
      </c>
      <c r="AL63" s="64" t="e">
        <f t="shared" si="62"/>
        <v>#DIV/0!</v>
      </c>
      <c r="AM63" s="52"/>
      <c r="AN63" s="59"/>
      <c r="AO63" s="93"/>
      <c r="AP63" s="93">
        <f t="shared" si="43"/>
        <v>0</v>
      </c>
      <c r="AQ63" s="93">
        <f t="shared" si="44"/>
        <v>0</v>
      </c>
      <c r="AR63" s="95" t="e">
        <f t="shared" si="70"/>
        <v>#DIV/0!</v>
      </c>
      <c r="AT63">
        <v>37</v>
      </c>
      <c r="AU63" s="116">
        <f t="shared" si="71"/>
        <v>42736</v>
      </c>
      <c r="AW63" s="93">
        <f t="shared" si="72"/>
        <v>0</v>
      </c>
      <c r="AX63" s="93">
        <f t="shared" si="73"/>
        <v>0</v>
      </c>
      <c r="BC63" s="210">
        <f t="shared" si="54"/>
        <v>42736</v>
      </c>
      <c r="BD63" s="97"/>
      <c r="BE63" s="211"/>
      <c r="BG63" s="98">
        <f>COUNTIFS('Return Report Rev B'!H55:H9950,"&gt;=0",'Return Report Rev B'!Q55:Q9950,"&gt;="&amp;B63,'Return Report Rev B'!Q55:Q9950,"&lt;"&amp;B64)</f>
        <v>5</v>
      </c>
      <c r="BH63" s="36">
        <f t="shared" si="34"/>
        <v>35</v>
      </c>
      <c r="BI63" s="131" t="e">
        <f t="shared" si="8"/>
        <v>#DIV/0!</v>
      </c>
      <c r="BJ63" s="131" t="e">
        <f t="shared" si="35"/>
        <v>#DIV/0!</v>
      </c>
      <c r="BK63" s="132" t="e">
        <f t="shared" si="20"/>
        <v>#DIV/0!</v>
      </c>
      <c r="BL63" s="98">
        <f>SUMIFS('Return Report Rev B'!H55:H9950,'Return Report Rev B'!Q55:Q9950,"&gt;="&amp;B63,'Return Report Rev B'!Q55:Q9950,"&lt;"&amp;B64)</f>
        <v>261</v>
      </c>
      <c r="BM63" s="36">
        <f t="shared" si="36"/>
        <v>2062</v>
      </c>
      <c r="BN63" s="131" t="e">
        <f t="shared" si="9"/>
        <v>#DIV/0!</v>
      </c>
      <c r="BO63" s="131" t="e">
        <f t="shared" si="37"/>
        <v>#DIV/0!</v>
      </c>
      <c r="BP63" s="131" t="e">
        <f t="shared" si="19"/>
        <v>#DIV/0!</v>
      </c>
    </row>
    <row r="64" spans="2:68" x14ac:dyDescent="0.25">
      <c r="B64" s="96">
        <v>42767</v>
      </c>
      <c r="C64" s="97">
        <f>COUNTIFS('Delivery Report'!$E$4:$E$83253,"&gt;=0",'Delivery Report'!$F$4:$F$83253,"&gt;="&amp;B64,'Delivery Report'!$F$4:$F$83253,"&lt;"&amp;B65)</f>
        <v>0</v>
      </c>
      <c r="D64" s="97">
        <f>C64-SUMIFS('Delivery Report'!$H$4:$H$83253,'Delivery Report'!$F$4:$F$83253,"&gt;="&amp;B64,'Delivery Report'!$F$4:$F$83253,"&lt;"&amp;B65)</f>
        <v>0</v>
      </c>
      <c r="E64" s="36">
        <f t="shared" si="26"/>
        <v>0</v>
      </c>
      <c r="F64" s="97">
        <f>SUMIFS('Delivery Report'!$E$4:$E$83253,'Delivery Report'!$F$4:$F$83253,"&gt;="&amp;B64,'Delivery Report'!$F$4:$F$83253,"&lt;"&amp;B65)</f>
        <v>0</v>
      </c>
      <c r="G64" s="97">
        <f>SUMIFS('Delivery Report'!$E$4:$E$83253,'Delivery Report'!$F$4:$F$83253,"&gt;="&amp;B64,'Delivery Report'!$F$4:$F$83253,"&lt;"&amp;B65,'Delivery Report'!$H$4:$H$83253,"=1")</f>
        <v>0</v>
      </c>
      <c r="H64" s="36">
        <f t="shared" si="49"/>
        <v>0</v>
      </c>
      <c r="I64" s="36">
        <f t="shared" si="49"/>
        <v>0</v>
      </c>
      <c r="J64" s="131" t="e">
        <f t="shared" si="63"/>
        <v>#DIV/0!</v>
      </c>
      <c r="K64" s="131" t="e">
        <f t="shared" si="30"/>
        <v>#DIV/0!</v>
      </c>
      <c r="L64" s="131" t="e">
        <f t="shared" si="64"/>
        <v>#DIV/0!</v>
      </c>
      <c r="M64" s="131" t="e">
        <f t="shared" si="31"/>
        <v>#DIV/0!</v>
      </c>
      <c r="N64" s="98">
        <f>COUNTIFS('Return Report Rev B'!H56:H9951,"&gt;=0",'Return Report Rev B'!Q56:Q9951,"&gt;="&amp;B64,'Return Report Rev B'!Q56:Q9951,"&lt;"&amp;B65,'Return Report Rev B'!A56:A9951,"&lt;&gt;N*")</f>
        <v>3</v>
      </c>
      <c r="O64" s="36">
        <f t="shared" si="32"/>
        <v>37</v>
      </c>
      <c r="P64" s="131" t="e">
        <f t="shared" si="55"/>
        <v>#DIV/0!</v>
      </c>
      <c r="Q64" s="131" t="e">
        <f t="shared" si="56"/>
        <v>#DIV/0!</v>
      </c>
      <c r="R64" s="98">
        <f>SUMIFS('Return Report Rev B'!H56:H9951,'Return Report Rev B'!Q56:Q9951,"&gt;="&amp;B64,'Return Report Rev B'!Q56:Q9951,"&lt;"&amp;B65,'Return Report Rev B'!A56:A9951,"&lt;&gt;N*")</f>
        <v>16</v>
      </c>
      <c r="S64" s="36">
        <f t="shared" si="33"/>
        <v>2077</v>
      </c>
      <c r="T64" s="131" t="e">
        <f t="shared" si="65"/>
        <v>#DIV/0!</v>
      </c>
      <c r="U64" s="131" t="e">
        <f t="shared" si="66"/>
        <v>#DIV/0!</v>
      </c>
      <c r="V64" s="132" t="e">
        <f t="shared" si="67"/>
        <v>#DIV/0!</v>
      </c>
      <c r="W64" s="132" t="e">
        <f t="shared" si="11"/>
        <v>#DIV/0!</v>
      </c>
      <c r="X64" s="132" t="e">
        <f t="shared" si="12"/>
        <v>#DIV/0!</v>
      </c>
      <c r="Y64" s="132" t="e">
        <f t="shared" si="13"/>
        <v>#DIV/0!</v>
      </c>
      <c r="Z64" s="132"/>
      <c r="AA64" s="4" t="s">
        <v>8256</v>
      </c>
      <c r="AB64" s="40">
        <v>0.95</v>
      </c>
      <c r="AC64" s="41">
        <v>0.05</v>
      </c>
      <c r="AD64" s="59"/>
      <c r="AE64" s="12" t="e">
        <f>COUNTIFS(#REF!,"&gt;=0",#REF!,"&gt;="&amp;B53,#REF!,"&lt;"&amp;B65,#REF!,"=1")</f>
        <v>#REF!</v>
      </c>
      <c r="AF64" s="12" t="e">
        <f>COUNTIFS(#REF!,"&gt;=0",#REF!,"&gt;="&amp;B53,#REF!,"&lt;"&amp;B65,#REF!,"&gt;0")</f>
        <v>#REF!</v>
      </c>
      <c r="AG64" s="104" t="e">
        <f t="shared" si="68"/>
        <v>#REF!</v>
      </c>
      <c r="AH64" s="104" t="e">
        <f t="shared" si="69"/>
        <v>#REF!</v>
      </c>
      <c r="AI64" s="104"/>
      <c r="AJ64" s="64" t="e">
        <f t="shared" si="60"/>
        <v>#DIV/0!</v>
      </c>
      <c r="AK64" s="64" t="e">
        <f t="shared" si="61"/>
        <v>#DIV/0!</v>
      </c>
      <c r="AL64" s="64" t="e">
        <f t="shared" si="62"/>
        <v>#DIV/0!</v>
      </c>
      <c r="AM64" s="52"/>
      <c r="AN64" s="59"/>
      <c r="AO64" s="93"/>
      <c r="AP64" s="93">
        <f t="shared" si="43"/>
        <v>0</v>
      </c>
      <c r="AQ64" s="93">
        <f t="shared" si="44"/>
        <v>0</v>
      </c>
      <c r="AR64" s="95" t="e">
        <f t="shared" si="70"/>
        <v>#DIV/0!</v>
      </c>
      <c r="AT64">
        <v>38</v>
      </c>
      <c r="AU64" s="116">
        <f t="shared" si="71"/>
        <v>42767</v>
      </c>
      <c r="AW64" s="93">
        <f t="shared" si="72"/>
        <v>0</v>
      </c>
      <c r="AX64" s="93">
        <f t="shared" si="73"/>
        <v>0</v>
      </c>
      <c r="BC64" s="210">
        <f t="shared" si="54"/>
        <v>42767</v>
      </c>
      <c r="BD64" s="97"/>
      <c r="BE64" s="211"/>
      <c r="BG64" s="98">
        <f>COUNTIFS('Return Report Rev B'!H56:H9951,"&gt;=0",'Return Report Rev B'!Q56:Q9951,"&gt;="&amp;B64,'Return Report Rev B'!Q56:Q9951,"&lt;"&amp;B65)</f>
        <v>3</v>
      </c>
      <c r="BH64" s="36">
        <f t="shared" si="34"/>
        <v>37</v>
      </c>
      <c r="BI64" s="131" t="e">
        <f t="shared" si="8"/>
        <v>#DIV/0!</v>
      </c>
      <c r="BJ64" s="131" t="e">
        <f t="shared" si="35"/>
        <v>#DIV/0!</v>
      </c>
      <c r="BK64" s="132" t="e">
        <f t="shared" si="20"/>
        <v>#DIV/0!</v>
      </c>
      <c r="BL64" s="98">
        <f>SUMIFS('Return Report Rev B'!H56:H9951,'Return Report Rev B'!Q56:Q9951,"&gt;="&amp;B64,'Return Report Rev B'!Q56:Q9951,"&lt;"&amp;B65)</f>
        <v>16</v>
      </c>
      <c r="BM64" s="36">
        <f t="shared" si="36"/>
        <v>2077</v>
      </c>
      <c r="BN64" s="131" t="e">
        <f t="shared" si="9"/>
        <v>#DIV/0!</v>
      </c>
      <c r="BO64" s="131" t="e">
        <f t="shared" si="37"/>
        <v>#DIV/0!</v>
      </c>
      <c r="BP64" s="131" t="e">
        <f t="shared" si="19"/>
        <v>#DIV/0!</v>
      </c>
    </row>
    <row r="65" spans="2:68" x14ac:dyDescent="0.25">
      <c r="B65" s="96">
        <v>42795</v>
      </c>
      <c r="C65" s="97">
        <f>COUNTIFS('Delivery Report'!$E$4:$E$83253,"&gt;=0",'Delivery Report'!$F$4:$F$83253,"&gt;="&amp;B65,'Delivery Report'!$F$4:$F$83253,"&lt;"&amp;B66)</f>
        <v>0</v>
      </c>
      <c r="D65" s="97">
        <f>C65-SUMIFS('Delivery Report'!$H$4:$H$83253,'Delivery Report'!$F$4:$F$83253,"&gt;="&amp;B65,'Delivery Report'!$F$4:$F$83253,"&lt;"&amp;B66)</f>
        <v>0</v>
      </c>
      <c r="E65" s="36">
        <f t="shared" si="26"/>
        <v>0</v>
      </c>
      <c r="F65" s="97">
        <f>SUMIFS('Delivery Report'!$E$4:$E$83253,'Delivery Report'!$F$4:$F$83253,"&gt;="&amp;B65,'Delivery Report'!$F$4:$F$83253,"&lt;"&amp;B66)</f>
        <v>0</v>
      </c>
      <c r="G65" s="97">
        <f>SUMIFS('Delivery Report'!$E$4:$E$83253,'Delivery Report'!$F$4:$F$83253,"&gt;="&amp;B65,'Delivery Report'!$F$4:$F$83253,"&lt;"&amp;B66,'Delivery Report'!$H$4:$H$83253,"=1")</f>
        <v>0</v>
      </c>
      <c r="H65" s="36">
        <f t="shared" si="49"/>
        <v>0</v>
      </c>
      <c r="I65" s="36">
        <f t="shared" si="49"/>
        <v>0</v>
      </c>
      <c r="J65" s="131" t="e">
        <f t="shared" si="63"/>
        <v>#DIV/0!</v>
      </c>
      <c r="K65" s="131" t="e">
        <f t="shared" si="30"/>
        <v>#DIV/0!</v>
      </c>
      <c r="L65" s="131" t="e">
        <f t="shared" si="64"/>
        <v>#DIV/0!</v>
      </c>
      <c r="M65" s="131" t="e">
        <f t="shared" si="31"/>
        <v>#DIV/0!</v>
      </c>
      <c r="N65" s="98">
        <f>COUNTIFS('Return Report Rev B'!H57:H9952,"&gt;=0",'Return Report Rev B'!Q57:Q9952,"&gt;="&amp;B65,'Return Report Rev B'!Q57:Q9952,"&lt;"&amp;B66,'Return Report Rev B'!A57:A9952,"&lt;&gt;N*")</f>
        <v>0</v>
      </c>
      <c r="O65" s="36">
        <f t="shared" si="32"/>
        <v>32</v>
      </c>
      <c r="P65" s="131" t="e">
        <f t="shared" si="55"/>
        <v>#DIV/0!</v>
      </c>
      <c r="Q65" s="131" t="e">
        <f t="shared" si="56"/>
        <v>#DIV/0!</v>
      </c>
      <c r="R65" s="98">
        <f>SUMIFS('Return Report Rev B'!H57:H9952,'Return Report Rev B'!Q57:Q9952,"&gt;="&amp;B65,'Return Report Rev B'!Q57:Q9952,"&lt;"&amp;B66,'Return Report Rev B'!A57:A9952,"&lt;&gt;N*")</f>
        <v>0</v>
      </c>
      <c r="S65" s="36">
        <f t="shared" si="33"/>
        <v>1811</v>
      </c>
      <c r="T65" s="131" t="e">
        <f t="shared" si="65"/>
        <v>#DIV/0!</v>
      </c>
      <c r="U65" s="131" t="e">
        <f t="shared" si="66"/>
        <v>#DIV/0!</v>
      </c>
      <c r="V65" s="132" t="e">
        <f t="shared" si="67"/>
        <v>#DIV/0!</v>
      </c>
      <c r="W65" s="132" t="e">
        <f t="shared" si="11"/>
        <v>#DIV/0!</v>
      </c>
      <c r="X65" s="132" t="e">
        <f t="shared" si="12"/>
        <v>#DIV/0!</v>
      </c>
      <c r="Y65" s="132" t="e">
        <f t="shared" si="13"/>
        <v>#DIV/0!</v>
      </c>
      <c r="Z65" s="132"/>
      <c r="AA65" s="4" t="s">
        <v>1394</v>
      </c>
      <c r="AB65" s="40">
        <v>0.95</v>
      </c>
      <c r="AC65" s="41">
        <v>0.05</v>
      </c>
      <c r="AD65" s="59"/>
      <c r="AE65" s="12" t="e">
        <f>COUNTIFS(#REF!,"&gt;=0",#REF!,"&gt;="&amp;B54,#REF!,"&lt;"&amp;B66,#REF!,"=1")</f>
        <v>#REF!</v>
      </c>
      <c r="AF65" s="12" t="e">
        <f>COUNTIFS(#REF!,"&gt;=0",#REF!,"&gt;="&amp;B54,#REF!,"&lt;"&amp;B66,#REF!,"&gt;0")</f>
        <v>#REF!</v>
      </c>
      <c r="AG65" s="104" t="e">
        <f t="shared" si="68"/>
        <v>#REF!</v>
      </c>
      <c r="AH65" s="104" t="e">
        <f t="shared" si="69"/>
        <v>#REF!</v>
      </c>
      <c r="AI65" s="104"/>
      <c r="AJ65" s="64" t="e">
        <f t="shared" si="60"/>
        <v>#DIV/0!</v>
      </c>
      <c r="AK65" s="64" t="e">
        <f t="shared" si="61"/>
        <v>#DIV/0!</v>
      </c>
      <c r="AL65" s="64" t="e">
        <f t="shared" si="62"/>
        <v>#DIV/0!</v>
      </c>
      <c r="AM65" s="52"/>
      <c r="AN65" s="59"/>
      <c r="AO65" s="93"/>
      <c r="AP65" s="93">
        <f t="shared" si="43"/>
        <v>0</v>
      </c>
      <c r="AQ65" s="93">
        <f t="shared" si="44"/>
        <v>0</v>
      </c>
      <c r="AR65" s="95" t="e">
        <f t="shared" si="70"/>
        <v>#DIV/0!</v>
      </c>
      <c r="AT65">
        <v>39</v>
      </c>
      <c r="AU65" s="116">
        <f t="shared" si="71"/>
        <v>42795</v>
      </c>
      <c r="AW65" s="93">
        <f t="shared" si="72"/>
        <v>0</v>
      </c>
      <c r="AX65" s="93">
        <f t="shared" si="73"/>
        <v>0</v>
      </c>
      <c r="BC65" s="210">
        <f t="shared" si="54"/>
        <v>42795</v>
      </c>
      <c r="BD65" s="97"/>
      <c r="BE65" s="211"/>
      <c r="BG65" s="98">
        <f>COUNTIFS('Return Report Rev B'!H57:H9952,"&gt;=0",'Return Report Rev B'!Q57:Q9952,"&gt;="&amp;B65,'Return Report Rev B'!Q57:Q9952,"&lt;"&amp;B66)</f>
        <v>0</v>
      </c>
      <c r="BH65" s="36">
        <f t="shared" si="34"/>
        <v>32</v>
      </c>
      <c r="BI65" s="131" t="e">
        <f t="shared" si="8"/>
        <v>#DIV/0!</v>
      </c>
      <c r="BJ65" s="131" t="e">
        <f t="shared" si="35"/>
        <v>#DIV/0!</v>
      </c>
      <c r="BK65" s="132" t="e">
        <f t="shared" si="20"/>
        <v>#DIV/0!</v>
      </c>
      <c r="BL65" s="98">
        <f>SUMIFS('Return Report Rev B'!H57:H9952,'Return Report Rev B'!Q57:Q9952,"&gt;="&amp;B65,'Return Report Rev B'!Q57:Q9952,"&lt;"&amp;B66)</f>
        <v>0</v>
      </c>
      <c r="BM65" s="36">
        <f t="shared" si="36"/>
        <v>1811</v>
      </c>
      <c r="BN65" s="131" t="e">
        <f t="shared" si="9"/>
        <v>#DIV/0!</v>
      </c>
      <c r="BO65" s="131" t="e">
        <f t="shared" si="37"/>
        <v>#DIV/0!</v>
      </c>
      <c r="BP65" s="131" t="e">
        <f t="shared" si="19"/>
        <v>#DIV/0!</v>
      </c>
    </row>
    <row r="66" spans="2:68" x14ac:dyDescent="0.25">
      <c r="B66" s="96">
        <v>42826</v>
      </c>
      <c r="C66" s="97">
        <f>COUNTIFS('Delivery Report'!$E$4:$E$83253,"&gt;=0",'Delivery Report'!$F$4:$F$83253,"&gt;="&amp;B66,'Delivery Report'!$F$4:$F$83253,"&lt;"&amp;B67)</f>
        <v>0</v>
      </c>
      <c r="D66" s="97">
        <f>C66-SUMIFS('Delivery Report'!$H$4:$H$83253,'Delivery Report'!$F$4:$F$83253,"&gt;="&amp;B66,'Delivery Report'!$F$4:$F$83253,"&lt;"&amp;B67)</f>
        <v>0</v>
      </c>
      <c r="E66" s="36">
        <f t="shared" si="26"/>
        <v>0</v>
      </c>
      <c r="F66" s="97">
        <f>SUMIFS('Delivery Report'!$E$4:$E$83253,'Delivery Report'!$F$4:$F$83253,"&gt;="&amp;B66,'Delivery Report'!$F$4:$F$83253,"&lt;"&amp;B67)</f>
        <v>0</v>
      </c>
      <c r="G66" s="97">
        <f>SUMIFS('Delivery Report'!$E$4:$E$83253,'Delivery Report'!$F$4:$F$83253,"&gt;="&amp;B66,'Delivery Report'!$F$4:$F$83253,"&lt;"&amp;B67,'Delivery Report'!$H$4:$H$83253,"=1")</f>
        <v>0</v>
      </c>
      <c r="H66" s="36">
        <f t="shared" si="49"/>
        <v>0</v>
      </c>
      <c r="I66" s="36">
        <f t="shared" si="49"/>
        <v>0</v>
      </c>
      <c r="J66" s="131" t="e">
        <f t="shared" si="63"/>
        <v>#DIV/0!</v>
      </c>
      <c r="K66" s="131" t="e">
        <f t="shared" si="30"/>
        <v>#DIV/0!</v>
      </c>
      <c r="L66" s="131" t="e">
        <f t="shared" si="64"/>
        <v>#DIV/0!</v>
      </c>
      <c r="M66" s="131" t="e">
        <f t="shared" si="31"/>
        <v>#DIV/0!</v>
      </c>
      <c r="N66" s="98">
        <f>COUNTIFS('Return Report Rev B'!H58:H9953,"&gt;=0",'Return Report Rev B'!Q58:Q9953,"&gt;="&amp;B66,'Return Report Rev B'!Q58:Q9953,"&lt;"&amp;B67,'Return Report Rev B'!A58:A9953,"&lt;&gt;N*")</f>
        <v>0</v>
      </c>
      <c r="O66" s="36">
        <f t="shared" si="32"/>
        <v>28</v>
      </c>
      <c r="P66" s="131" t="e">
        <f t="shared" si="55"/>
        <v>#DIV/0!</v>
      </c>
      <c r="Q66" s="131" t="e">
        <f t="shared" si="56"/>
        <v>#DIV/0!</v>
      </c>
      <c r="R66" s="98">
        <f>SUMIFS('Return Report Rev B'!H58:H9953,'Return Report Rev B'!Q58:Q9953,"&gt;="&amp;B66,'Return Report Rev B'!Q58:Q9953,"&lt;"&amp;B67,'Return Report Rev B'!A58:A9953,"&lt;&gt;N*")</f>
        <v>0</v>
      </c>
      <c r="S66" s="36">
        <f t="shared" si="33"/>
        <v>1760</v>
      </c>
      <c r="T66" s="131" t="e">
        <f t="shared" si="65"/>
        <v>#DIV/0!</v>
      </c>
      <c r="U66" s="131" t="e">
        <f t="shared" si="66"/>
        <v>#DIV/0!</v>
      </c>
      <c r="V66" s="132" t="e">
        <f t="shared" si="67"/>
        <v>#DIV/0!</v>
      </c>
      <c r="W66" s="132" t="e">
        <f t="shared" si="11"/>
        <v>#DIV/0!</v>
      </c>
      <c r="X66" s="132" t="e">
        <f t="shared" si="12"/>
        <v>#DIV/0!</v>
      </c>
      <c r="Y66" s="132" t="e">
        <f t="shared" si="13"/>
        <v>#DIV/0!</v>
      </c>
      <c r="Z66" s="132"/>
      <c r="AA66" s="4" t="s">
        <v>8257</v>
      </c>
      <c r="AB66" s="40">
        <v>0.95</v>
      </c>
      <c r="AC66" s="41">
        <v>0.05</v>
      </c>
      <c r="AD66" s="59"/>
      <c r="AE66" s="12" t="e">
        <f>COUNTIFS(#REF!,"&gt;=0",#REF!,"&gt;="&amp;B55,#REF!,"&lt;"&amp;B67,#REF!,"=1")</f>
        <v>#REF!</v>
      </c>
      <c r="AF66" s="12" t="e">
        <f>COUNTIFS(#REF!,"&gt;=0",#REF!,"&gt;="&amp;B55,#REF!,"&lt;"&amp;B67,#REF!,"&gt;0")</f>
        <v>#REF!</v>
      </c>
      <c r="AG66" s="104" t="e">
        <f t="shared" si="68"/>
        <v>#REF!</v>
      </c>
      <c r="AH66" s="104" t="e">
        <f t="shared" si="69"/>
        <v>#REF!</v>
      </c>
      <c r="AI66" s="104"/>
      <c r="AJ66" s="64" t="e">
        <f t="shared" si="60"/>
        <v>#DIV/0!</v>
      </c>
      <c r="AK66" s="64" t="e">
        <f t="shared" si="61"/>
        <v>#DIV/0!</v>
      </c>
      <c r="AL66" s="64" t="e">
        <f t="shared" si="62"/>
        <v>#DIV/0!</v>
      </c>
      <c r="AM66" s="52"/>
      <c r="AN66" s="59"/>
      <c r="AO66" s="93"/>
      <c r="AP66" s="93">
        <f t="shared" si="43"/>
        <v>0</v>
      </c>
      <c r="AQ66" s="93">
        <f t="shared" si="44"/>
        <v>0</v>
      </c>
      <c r="AR66" s="95" t="e">
        <f t="shared" si="70"/>
        <v>#DIV/0!</v>
      </c>
      <c r="AT66">
        <v>40</v>
      </c>
      <c r="AU66" s="116">
        <f t="shared" si="71"/>
        <v>42826</v>
      </c>
      <c r="AW66" s="93">
        <f t="shared" si="72"/>
        <v>0</v>
      </c>
      <c r="AX66" s="93">
        <f t="shared" si="73"/>
        <v>0</v>
      </c>
      <c r="BC66" s="210">
        <f t="shared" si="54"/>
        <v>42826</v>
      </c>
      <c r="BD66" s="97"/>
      <c r="BE66" s="211"/>
      <c r="BG66" s="98">
        <f>COUNTIFS('Return Report Rev B'!H58:H9953,"&gt;=0",'Return Report Rev B'!Q58:Q9953,"&gt;="&amp;B66,'Return Report Rev B'!Q58:Q9953,"&lt;"&amp;B67)</f>
        <v>0</v>
      </c>
      <c r="BH66" s="36">
        <f t="shared" si="34"/>
        <v>28</v>
      </c>
      <c r="BI66" s="131" t="e">
        <f t="shared" si="8"/>
        <v>#DIV/0!</v>
      </c>
      <c r="BJ66" s="131" t="e">
        <f t="shared" si="35"/>
        <v>#DIV/0!</v>
      </c>
      <c r="BK66" s="132" t="e">
        <f t="shared" si="20"/>
        <v>#DIV/0!</v>
      </c>
      <c r="BL66" s="98">
        <f>SUMIFS('Return Report Rev B'!H58:H9953,'Return Report Rev B'!Q58:Q9953,"&gt;="&amp;B66,'Return Report Rev B'!Q58:Q9953,"&lt;"&amp;B67)</f>
        <v>0</v>
      </c>
      <c r="BM66" s="36">
        <f t="shared" si="36"/>
        <v>1760</v>
      </c>
      <c r="BN66" s="131" t="e">
        <f t="shared" si="9"/>
        <v>#DIV/0!</v>
      </c>
      <c r="BO66" s="131" t="e">
        <f t="shared" si="37"/>
        <v>#DIV/0!</v>
      </c>
      <c r="BP66" s="131" t="e">
        <f t="shared" si="19"/>
        <v>#DIV/0!</v>
      </c>
    </row>
    <row r="67" spans="2:68" x14ac:dyDescent="0.25">
      <c r="B67" s="96">
        <v>42856</v>
      </c>
      <c r="C67" s="97">
        <f>COUNTIFS('Delivery Report'!$E$4:$E$83253,"&gt;=0",'Delivery Report'!$F$4:$F$83253,"&gt;="&amp;B67,'Delivery Report'!$F$4:$F$83253,"&lt;"&amp;B68)</f>
        <v>0</v>
      </c>
      <c r="D67" s="97">
        <f>C67-SUMIFS('Delivery Report'!$H$4:$H$83253,'Delivery Report'!$F$4:$F$83253,"&gt;="&amp;B67,'Delivery Report'!$F$4:$F$83253,"&lt;"&amp;B68)</f>
        <v>0</v>
      </c>
      <c r="E67" s="36">
        <f t="shared" si="26"/>
        <v>0</v>
      </c>
      <c r="F67" s="97">
        <f>SUMIFS('Delivery Report'!$E$4:$E$83253,'Delivery Report'!$F$4:$F$83253,"&gt;="&amp;B67,'Delivery Report'!$F$4:$F$83253,"&lt;"&amp;B68)</f>
        <v>0</v>
      </c>
      <c r="G67" s="97">
        <f>SUMIFS('Delivery Report'!$E$4:$E$83253,'Delivery Report'!$F$4:$F$83253,"&gt;="&amp;B67,'Delivery Report'!$F$4:$F$83253,"&lt;"&amp;B68,'Delivery Report'!$H$4:$H$83253,"=1")</f>
        <v>0</v>
      </c>
      <c r="H67" s="36">
        <f t="shared" si="49"/>
        <v>0</v>
      </c>
      <c r="I67" s="36">
        <f t="shared" si="49"/>
        <v>0</v>
      </c>
      <c r="J67" s="131" t="e">
        <f t="shared" si="63"/>
        <v>#DIV/0!</v>
      </c>
      <c r="K67" s="131" t="e">
        <f t="shared" si="30"/>
        <v>#DIV/0!</v>
      </c>
      <c r="L67" s="131" t="e">
        <f t="shared" si="64"/>
        <v>#DIV/0!</v>
      </c>
      <c r="M67" s="131" t="e">
        <f t="shared" si="31"/>
        <v>#DIV/0!</v>
      </c>
      <c r="N67" s="98">
        <f>COUNTIFS('Return Report Rev B'!H59:H9954,"&gt;=0",'Return Report Rev B'!Q59:Q9954,"&gt;="&amp;B67,'Return Report Rev B'!Q59:Q9954,"&lt;"&amp;B68,'Return Report Rev B'!A59:A9954,"&lt;&gt;N*")</f>
        <v>4</v>
      </c>
      <c r="O67" s="36">
        <f t="shared" si="32"/>
        <v>28</v>
      </c>
      <c r="P67" s="131" t="e">
        <f t="shared" si="55"/>
        <v>#DIV/0!</v>
      </c>
      <c r="Q67" s="131" t="e">
        <f t="shared" si="56"/>
        <v>#DIV/0!</v>
      </c>
      <c r="R67" s="98">
        <f>SUMIFS('Return Report Rev B'!H59:H9954,'Return Report Rev B'!Q59:Q9954,"&gt;="&amp;B67,'Return Report Rev B'!Q59:Q9954,"&lt;"&amp;B68,'Return Report Rev B'!A59:A9954,"&lt;&gt;N*")</f>
        <v>63</v>
      </c>
      <c r="S67" s="36">
        <f t="shared" si="33"/>
        <v>1305</v>
      </c>
      <c r="T67" s="131" t="e">
        <f t="shared" si="65"/>
        <v>#DIV/0!</v>
      </c>
      <c r="U67" s="131" t="e">
        <f t="shared" si="66"/>
        <v>#DIV/0!</v>
      </c>
      <c r="V67" s="132" t="e">
        <f t="shared" si="67"/>
        <v>#DIV/0!</v>
      </c>
      <c r="W67" s="132" t="e">
        <f t="shared" si="11"/>
        <v>#DIV/0!</v>
      </c>
      <c r="X67" s="132" t="e">
        <f t="shared" si="12"/>
        <v>#DIV/0!</v>
      </c>
      <c r="Y67" s="132" t="e">
        <f t="shared" si="13"/>
        <v>#DIV/0!</v>
      </c>
      <c r="Z67" s="132"/>
      <c r="AA67" s="4" t="s">
        <v>1395</v>
      </c>
      <c r="AB67" s="40">
        <v>0.95</v>
      </c>
      <c r="AC67" s="41">
        <v>0.05</v>
      </c>
      <c r="AD67" s="59"/>
      <c r="AE67" s="12" t="e">
        <f>COUNTIFS(#REF!,"&gt;=0",#REF!,"&gt;="&amp;B56,#REF!,"&lt;"&amp;B68,#REF!,"=1")</f>
        <v>#REF!</v>
      </c>
      <c r="AF67" s="12" t="e">
        <f>COUNTIFS(#REF!,"&gt;=0",#REF!,"&gt;="&amp;B56,#REF!,"&lt;"&amp;B68,#REF!,"&gt;0")</f>
        <v>#REF!</v>
      </c>
      <c r="AG67" s="104" t="e">
        <f t="shared" si="68"/>
        <v>#REF!</v>
      </c>
      <c r="AH67" s="104" t="e">
        <f t="shared" si="69"/>
        <v>#REF!</v>
      </c>
      <c r="AI67" s="104"/>
      <c r="AJ67" s="64" t="e">
        <f t="shared" si="60"/>
        <v>#DIV/0!</v>
      </c>
      <c r="AK67" s="64" t="e">
        <f t="shared" si="61"/>
        <v>#DIV/0!</v>
      </c>
      <c r="AL67" s="64" t="e">
        <f t="shared" si="62"/>
        <v>#DIV/0!</v>
      </c>
      <c r="AM67" s="52"/>
      <c r="AN67" s="59"/>
      <c r="AO67" s="93"/>
      <c r="AP67" s="93">
        <f t="shared" si="43"/>
        <v>0</v>
      </c>
      <c r="AQ67" s="93">
        <f t="shared" si="44"/>
        <v>0</v>
      </c>
      <c r="AR67" s="95" t="e">
        <f>AQ67/AP67*100</f>
        <v>#DIV/0!</v>
      </c>
      <c r="AT67">
        <v>41</v>
      </c>
      <c r="AU67" s="116">
        <f t="shared" si="71"/>
        <v>42856</v>
      </c>
      <c r="AW67" s="93">
        <f t="shared" si="72"/>
        <v>0</v>
      </c>
      <c r="AX67" s="93">
        <f t="shared" si="73"/>
        <v>0</v>
      </c>
      <c r="BC67" s="210">
        <f t="shared" si="54"/>
        <v>42856</v>
      </c>
      <c r="BD67" s="97"/>
      <c r="BE67" s="211"/>
      <c r="BG67" s="98">
        <f>COUNTIFS('Return Report Rev B'!H59:H9954,"&gt;=0",'Return Report Rev B'!Q59:Q9954,"&gt;="&amp;B67,'Return Report Rev B'!Q59:Q9954,"&lt;"&amp;B68)</f>
        <v>4</v>
      </c>
      <c r="BH67" s="36">
        <f t="shared" si="34"/>
        <v>28</v>
      </c>
      <c r="BI67" s="131" t="e">
        <f t="shared" si="8"/>
        <v>#DIV/0!</v>
      </c>
      <c r="BJ67" s="131" t="e">
        <f t="shared" si="35"/>
        <v>#DIV/0!</v>
      </c>
      <c r="BK67" s="132" t="e">
        <f t="shared" si="20"/>
        <v>#DIV/0!</v>
      </c>
      <c r="BL67" s="98">
        <f>SUMIFS('Return Report Rev B'!H59:H9954,'Return Report Rev B'!Q59:Q9954,"&gt;="&amp;B67,'Return Report Rev B'!Q59:Q9954,"&lt;"&amp;B68)</f>
        <v>63</v>
      </c>
      <c r="BM67" s="36">
        <f t="shared" si="36"/>
        <v>1305</v>
      </c>
      <c r="BN67" s="131" t="e">
        <f t="shared" si="9"/>
        <v>#DIV/0!</v>
      </c>
      <c r="BO67" s="131" t="e">
        <f t="shared" si="37"/>
        <v>#DIV/0!</v>
      </c>
      <c r="BP67" s="131" t="e">
        <f t="shared" si="19"/>
        <v>#DIV/0!</v>
      </c>
    </row>
    <row r="68" spans="2:68" x14ac:dyDescent="0.25">
      <c r="B68" s="96">
        <v>42887</v>
      </c>
      <c r="C68" s="97">
        <f>COUNTIFS('Delivery Report'!$E$4:$E$83253,"&gt;=0",'Delivery Report'!$F$4:$F$83253,"&gt;="&amp;B68,'Delivery Report'!$F$4:$F$83253,"&lt;"&amp;B69)</f>
        <v>0</v>
      </c>
      <c r="D68" s="97">
        <f>C68-SUMIFS('Delivery Report'!$H$4:$H$83253,'Delivery Report'!$F$4:$F$83253,"&gt;="&amp;B68,'Delivery Report'!$F$4:$F$83253,"&lt;"&amp;B69)</f>
        <v>0</v>
      </c>
      <c r="E68" s="36">
        <f t="shared" si="26"/>
        <v>0</v>
      </c>
      <c r="F68" s="97">
        <f>SUMIFS('Delivery Report'!$E$4:$E$83253,'Delivery Report'!$F$4:$F$83253,"&gt;="&amp;B68,'Delivery Report'!$F$4:$F$83253,"&lt;"&amp;B69)</f>
        <v>0</v>
      </c>
      <c r="G68" s="97">
        <f>SUMIFS('Delivery Report'!$E$4:$E$83253,'Delivery Report'!$F$4:$F$83253,"&gt;="&amp;B68,'Delivery Report'!$F$4:$F$83253,"&lt;"&amp;B69,'Delivery Report'!$H$4:$H$83253,"=1")</f>
        <v>0</v>
      </c>
      <c r="H68" s="36">
        <f t="shared" si="49"/>
        <v>0</v>
      </c>
      <c r="I68" s="36">
        <f t="shared" si="49"/>
        <v>0</v>
      </c>
      <c r="J68" s="131" t="e">
        <f t="shared" si="63"/>
        <v>#DIV/0!</v>
      </c>
      <c r="K68" s="131" t="e">
        <f t="shared" si="30"/>
        <v>#DIV/0!</v>
      </c>
      <c r="L68" s="131" t="e">
        <f t="shared" si="64"/>
        <v>#DIV/0!</v>
      </c>
      <c r="M68" s="131" t="e">
        <f t="shared" si="31"/>
        <v>#DIV/0!</v>
      </c>
      <c r="N68" s="98">
        <f>COUNTIFS('Return Report Rev B'!H60:H9955,"&gt;=0",'Return Report Rev B'!Q60:Q9955,"&gt;="&amp;B68,'Return Report Rev B'!Q60:Q9955,"&lt;"&amp;B69,'Return Report Rev B'!A60:A9955,"&lt;&gt;N*")</f>
        <v>1</v>
      </c>
      <c r="O68" s="36">
        <f t="shared" si="32"/>
        <v>26</v>
      </c>
      <c r="P68" s="131" t="e">
        <f t="shared" si="55"/>
        <v>#DIV/0!</v>
      </c>
      <c r="Q68" s="131" t="e">
        <f t="shared" si="56"/>
        <v>#DIV/0!</v>
      </c>
      <c r="R68" s="98">
        <f>SUMIFS('Return Report Rev B'!H60:H9955,'Return Report Rev B'!Q60:Q9955,"&gt;="&amp;B68,'Return Report Rev B'!Q60:Q9955,"&lt;"&amp;B69,'Return Report Rev B'!A60:A9955,"&lt;&gt;N*")</f>
        <v>35</v>
      </c>
      <c r="S68" s="36">
        <f t="shared" si="33"/>
        <v>1337</v>
      </c>
      <c r="T68" s="131" t="e">
        <f t="shared" si="65"/>
        <v>#DIV/0!</v>
      </c>
      <c r="U68" s="131" t="e">
        <f t="shared" si="66"/>
        <v>#DIV/0!</v>
      </c>
      <c r="V68" s="132" t="e">
        <f t="shared" si="67"/>
        <v>#DIV/0!</v>
      </c>
      <c r="W68" s="132" t="e">
        <f t="shared" si="11"/>
        <v>#DIV/0!</v>
      </c>
      <c r="X68" s="132" t="e">
        <f t="shared" si="12"/>
        <v>#DIV/0!</v>
      </c>
      <c r="Y68" s="132" t="e">
        <f t="shared" si="13"/>
        <v>#DIV/0!</v>
      </c>
      <c r="Z68" s="132"/>
      <c r="AA68" s="4" t="s">
        <v>1396</v>
      </c>
      <c r="AB68" s="40">
        <v>0.95</v>
      </c>
      <c r="AC68" s="41">
        <v>0.05</v>
      </c>
      <c r="AD68" s="59"/>
      <c r="AE68" s="12" t="e">
        <f>COUNTIFS(#REF!,"&gt;=0",#REF!,"&gt;="&amp;B57,#REF!,"&lt;"&amp;B69,#REF!,"=1")</f>
        <v>#REF!</v>
      </c>
      <c r="AF68" s="12" t="e">
        <f>COUNTIFS(#REF!,"&gt;=0",#REF!,"&gt;="&amp;B57,#REF!,"&lt;"&amp;B69,#REF!,"&gt;0")</f>
        <v>#REF!</v>
      </c>
      <c r="AG68" s="104" t="e">
        <f t="shared" ref="AG68" si="74">AE68/$O68</f>
        <v>#REF!</v>
      </c>
      <c r="AH68" s="104" t="e">
        <f t="shared" ref="AH68" si="75">AF68/$O68</f>
        <v>#REF!</v>
      </c>
      <c r="AJ68" s="64"/>
      <c r="AK68" s="64"/>
      <c r="AL68" s="64"/>
      <c r="AM68" s="52"/>
      <c r="AN68" s="59"/>
      <c r="AO68" s="93"/>
      <c r="AP68" s="93"/>
      <c r="AQ68" s="93"/>
      <c r="AR68" s="95"/>
      <c r="AV68" s="93"/>
      <c r="AW68" s="93"/>
      <c r="AX68" s="93"/>
      <c r="BC68" s="210">
        <f t="shared" si="54"/>
        <v>42887</v>
      </c>
      <c r="BD68" s="97"/>
      <c r="BE68" s="211"/>
      <c r="BG68" s="98">
        <f>COUNTIFS('Return Report Rev B'!H60:H9955,"&gt;=0",'Return Report Rev B'!Q60:Q9955,"&gt;="&amp;B68,'Return Report Rev B'!Q60:Q9955,"&lt;"&amp;B69)</f>
        <v>1</v>
      </c>
      <c r="BH68" s="36">
        <f t="shared" si="34"/>
        <v>26</v>
      </c>
      <c r="BI68" s="131" t="e">
        <f t="shared" ref="BI68:BI81" si="76">BG68/C68</f>
        <v>#DIV/0!</v>
      </c>
      <c r="BJ68" s="131" t="e">
        <f t="shared" si="35"/>
        <v>#DIV/0!</v>
      </c>
      <c r="BK68" s="132" t="e">
        <f t="shared" si="20"/>
        <v>#DIV/0!</v>
      </c>
      <c r="BL68" s="98">
        <f>SUMIFS('Return Report Rev B'!H60:H9955,'Return Report Rev B'!Q60:Q9955,"&gt;="&amp;B68,'Return Report Rev B'!Q60:Q9955,"&lt;"&amp;B69)</f>
        <v>35</v>
      </c>
      <c r="BM68" s="36">
        <f t="shared" si="36"/>
        <v>1337</v>
      </c>
      <c r="BN68" s="131" t="e">
        <f t="shared" ref="BN68:BN81" si="77">BL68/F68</f>
        <v>#DIV/0!</v>
      </c>
      <c r="BO68" s="131" t="e">
        <f t="shared" si="37"/>
        <v>#DIV/0!</v>
      </c>
      <c r="BP68" s="131" t="e">
        <f t="shared" si="19"/>
        <v>#DIV/0!</v>
      </c>
    </row>
    <row r="69" spans="2:68" x14ac:dyDescent="0.25">
      <c r="B69" s="96">
        <v>42917</v>
      </c>
      <c r="C69" s="97">
        <f>COUNTIFS('Delivery Report'!$E$4:$E$83253,"&gt;=0",'Delivery Report'!$F$4:$F$83253,"&gt;="&amp;B69,'Delivery Report'!$F$4:$F$83253,"&lt;"&amp;B70)</f>
        <v>0</v>
      </c>
      <c r="D69" s="97">
        <f>C69-SUMIFS('Delivery Report'!$H$4:$H$83253,'Delivery Report'!$F$4:$F$83253,"&gt;="&amp;B69,'Delivery Report'!$F$4:$F$83253,"&lt;"&amp;B70)</f>
        <v>0</v>
      </c>
      <c r="E69" s="36">
        <f t="shared" si="26"/>
        <v>0</v>
      </c>
      <c r="F69" s="97">
        <f>SUMIFS('Delivery Report'!$E$4:$E$83253,'Delivery Report'!$F$4:$F$83253,"&gt;="&amp;B69,'Delivery Report'!$F$4:$F$83253,"&lt;"&amp;B70)</f>
        <v>0</v>
      </c>
      <c r="G69" s="97">
        <f>SUMIFS('Delivery Report'!$E$4:$E$83253,'Delivery Report'!$F$4:$F$83253,"&gt;="&amp;B69,'Delivery Report'!$F$4:$F$83253,"&lt;"&amp;B70,'Delivery Report'!$H$4:$H$83253,"=1")</f>
        <v>0</v>
      </c>
      <c r="H69" s="36">
        <f t="shared" si="49"/>
        <v>0</v>
      </c>
      <c r="I69" s="36">
        <f t="shared" si="49"/>
        <v>0</v>
      </c>
      <c r="J69" s="131" t="e">
        <f t="shared" si="63"/>
        <v>#DIV/0!</v>
      </c>
      <c r="K69" s="131" t="e">
        <f t="shared" si="30"/>
        <v>#DIV/0!</v>
      </c>
      <c r="L69" s="131" t="e">
        <f t="shared" si="64"/>
        <v>#DIV/0!</v>
      </c>
      <c r="M69" s="131" t="e">
        <f t="shared" si="31"/>
        <v>#DIV/0!</v>
      </c>
      <c r="N69" s="98">
        <f>COUNTIFS('Return Report Rev B'!H61:H9956,"&gt;=0",'Return Report Rev B'!Q61:Q9956,"&gt;="&amp;B69,'Return Report Rev B'!Q61:Q9956,"&lt;"&amp;B70,'Return Report Rev B'!A61:A9956,"&lt;&gt;N*")</f>
        <v>2</v>
      </c>
      <c r="O69" s="36">
        <f t="shared" si="32"/>
        <v>27</v>
      </c>
      <c r="P69" s="131" t="e">
        <f t="shared" si="55"/>
        <v>#DIV/0!</v>
      </c>
      <c r="Q69" s="131" t="e">
        <f t="shared" si="56"/>
        <v>#DIV/0!</v>
      </c>
      <c r="R69" s="98">
        <f>SUMIFS('Return Report Rev B'!H61:H9956,'Return Report Rev B'!Q61:Q9956,"&gt;="&amp;B69,'Return Report Rev B'!Q61:Q9956,"&lt;"&amp;B70,'Return Report Rev B'!A61:A9956,"&lt;&gt;N*")</f>
        <v>12</v>
      </c>
      <c r="S69" s="36">
        <f t="shared" si="33"/>
        <v>1348</v>
      </c>
      <c r="T69" s="131" t="e">
        <f t="shared" si="65"/>
        <v>#DIV/0!</v>
      </c>
      <c r="U69" s="131" t="e">
        <f t="shared" si="66"/>
        <v>#DIV/0!</v>
      </c>
      <c r="V69" s="132" t="e">
        <f t="shared" si="67"/>
        <v>#DIV/0!</v>
      </c>
      <c r="W69" s="132" t="e">
        <f t="shared" ref="W69:W77" si="78">SUM(G67:G69)/SUM(F67:F69)</f>
        <v>#DIV/0!</v>
      </c>
      <c r="X69" s="132" t="e">
        <f t="shared" ref="X69:X77" si="79">SUM(N67:N69)/SUM(C67:C69)</f>
        <v>#DIV/0!</v>
      </c>
      <c r="Y69" s="132" t="e">
        <f t="shared" ref="Y69:Y77" si="80">SUM(R67:R69)/SUM(F67:F69)</f>
        <v>#DIV/0!</v>
      </c>
      <c r="Z69" s="132"/>
      <c r="AA69" s="4" t="s">
        <v>1397</v>
      </c>
      <c r="AB69" s="40">
        <v>0.95</v>
      </c>
      <c r="AC69" s="41">
        <v>0.05</v>
      </c>
      <c r="AD69" s="117"/>
      <c r="AE69" s="3"/>
      <c r="AF69" s="3"/>
      <c r="AG69" s="3"/>
      <c r="AJ69" s="64"/>
      <c r="AK69" s="64"/>
      <c r="AL69" s="64"/>
      <c r="AM69" s="52"/>
      <c r="AN69" s="59"/>
      <c r="AO69" s="93"/>
      <c r="AP69" s="93"/>
      <c r="AQ69" s="93"/>
      <c r="AR69" s="95"/>
      <c r="AV69" s="93"/>
      <c r="AW69" s="93"/>
      <c r="AX69" s="93"/>
      <c r="BC69" s="210">
        <f t="shared" si="54"/>
        <v>42917</v>
      </c>
      <c r="BD69" s="97"/>
      <c r="BE69" s="211"/>
      <c r="BF69" s="216"/>
      <c r="BG69" s="98">
        <f>COUNTIFS('Return Report Rev B'!H61:H9956,"&gt;=0",'Return Report Rev B'!Q61:Q9956,"&gt;="&amp;B69,'Return Report Rev B'!Q61:Q9956,"&lt;"&amp;B70)</f>
        <v>2</v>
      </c>
      <c r="BH69" s="36">
        <f t="shared" si="34"/>
        <v>27</v>
      </c>
      <c r="BI69" s="131" t="e">
        <f t="shared" si="76"/>
        <v>#DIV/0!</v>
      </c>
      <c r="BJ69" s="131" t="e">
        <f t="shared" si="35"/>
        <v>#DIV/0!</v>
      </c>
      <c r="BK69" s="132" t="e">
        <f t="shared" si="20"/>
        <v>#DIV/0!</v>
      </c>
      <c r="BL69" s="98">
        <f>SUMIFS('Return Report Rev B'!H61:H9956,'Return Report Rev B'!Q61:Q9956,"&gt;="&amp;B69,'Return Report Rev B'!Q61:Q9956,"&lt;"&amp;B70)</f>
        <v>12</v>
      </c>
      <c r="BM69" s="36">
        <f t="shared" si="36"/>
        <v>1348</v>
      </c>
      <c r="BN69" s="131" t="e">
        <f t="shared" si="77"/>
        <v>#DIV/0!</v>
      </c>
      <c r="BO69" s="131" t="e">
        <f t="shared" si="37"/>
        <v>#DIV/0!</v>
      </c>
      <c r="BP69" s="131" t="e">
        <f t="shared" si="19"/>
        <v>#DIV/0!</v>
      </c>
    </row>
    <row r="70" spans="2:68" x14ac:dyDescent="0.25">
      <c r="B70" s="96">
        <v>42948</v>
      </c>
      <c r="C70" s="97">
        <f>COUNTIFS('Delivery Report'!$E$4:$E$83253,"&gt;=0",'Delivery Report'!$F$4:$F$83253,"&gt;="&amp;B70,'Delivery Report'!$F$4:$F$83253,"&lt;"&amp;B71)</f>
        <v>0</v>
      </c>
      <c r="D70" s="97">
        <f>C70-SUMIFS('Delivery Report'!$H$4:$H$83253,'Delivery Report'!$F$4:$F$83253,"&gt;="&amp;B70,'Delivery Report'!$F$4:$F$83253,"&lt;"&amp;B71)</f>
        <v>0</v>
      </c>
      <c r="E70" s="36">
        <f t="shared" si="26"/>
        <v>0</v>
      </c>
      <c r="F70" s="97">
        <f>SUMIFS('Delivery Report'!$E$4:$E$83253,'Delivery Report'!$F$4:$F$83253,"&gt;="&amp;B70,'Delivery Report'!$F$4:$F$83253,"&lt;"&amp;B71)</f>
        <v>0</v>
      </c>
      <c r="G70" s="97">
        <f>SUMIFS('Delivery Report'!$E$4:$E$83253,'Delivery Report'!$F$4:$F$83253,"&gt;="&amp;B70,'Delivery Report'!$F$4:$F$83253,"&lt;"&amp;B71,'Delivery Report'!$H$4:$H$83253,"=1")</f>
        <v>0</v>
      </c>
      <c r="H70" s="36">
        <f t="shared" si="49"/>
        <v>0</v>
      </c>
      <c r="I70" s="36">
        <f t="shared" si="49"/>
        <v>0</v>
      </c>
      <c r="J70" s="131" t="e">
        <f t="shared" si="63"/>
        <v>#DIV/0!</v>
      </c>
      <c r="K70" s="131" t="e">
        <f t="shared" si="30"/>
        <v>#DIV/0!</v>
      </c>
      <c r="L70" s="131" t="e">
        <f t="shared" si="64"/>
        <v>#DIV/0!</v>
      </c>
      <c r="M70" s="131" t="e">
        <f t="shared" si="31"/>
        <v>#DIV/0!</v>
      </c>
      <c r="N70" s="98">
        <f>COUNTIFS('Return Report Rev B'!H62:H9957,"&gt;=0",'Return Report Rev B'!Q62:Q9957,"&gt;="&amp;B70,'Return Report Rev B'!Q62:Q9957,"&lt;"&amp;B71,'Return Report Rev B'!A62:A9957,"&lt;&gt;N*")</f>
        <v>3</v>
      </c>
      <c r="O70" s="36">
        <f t="shared" si="32"/>
        <v>26</v>
      </c>
      <c r="P70" s="131" t="e">
        <f t="shared" si="55"/>
        <v>#DIV/0!</v>
      </c>
      <c r="Q70" s="131" t="e">
        <f t="shared" si="56"/>
        <v>#DIV/0!</v>
      </c>
      <c r="R70" s="98">
        <f>SUMIFS('Return Report Rev B'!H62:H9957,'Return Report Rev B'!Q62:Q9957,"&gt;="&amp;B70,'Return Report Rev B'!Q62:Q9957,"&lt;"&amp;B71,'Return Report Rev B'!A62:A9957,"&lt;&gt;N*")</f>
        <v>65</v>
      </c>
      <c r="S70" s="36">
        <f t="shared" si="33"/>
        <v>1082</v>
      </c>
      <c r="T70" s="131" t="e">
        <f t="shared" si="65"/>
        <v>#DIV/0!</v>
      </c>
      <c r="U70" s="131" t="e">
        <f t="shared" si="66"/>
        <v>#DIV/0!</v>
      </c>
      <c r="V70" s="132" t="e">
        <f t="shared" si="67"/>
        <v>#DIV/0!</v>
      </c>
      <c r="W70" s="132" t="e">
        <f t="shared" si="78"/>
        <v>#DIV/0!</v>
      </c>
      <c r="X70" s="132" t="e">
        <f t="shared" si="79"/>
        <v>#DIV/0!</v>
      </c>
      <c r="Y70" s="132" t="e">
        <f t="shared" si="80"/>
        <v>#DIV/0!</v>
      </c>
      <c r="Z70" s="132"/>
      <c r="AA70" s="4" t="s">
        <v>6385</v>
      </c>
      <c r="AB70" s="40">
        <v>0.95</v>
      </c>
      <c r="AC70" s="41">
        <v>0.05</v>
      </c>
      <c r="AD70" s="117"/>
      <c r="AE70" s="3"/>
      <c r="AF70" s="3"/>
      <c r="AG70" s="3"/>
      <c r="AJ70" s="64"/>
      <c r="AK70" s="64"/>
      <c r="AL70" s="64"/>
      <c r="AM70" s="52"/>
      <c r="AN70" s="59"/>
      <c r="AO70" s="93"/>
      <c r="AP70" s="93"/>
      <c r="AQ70" s="93"/>
      <c r="AR70" s="95"/>
      <c r="AV70" s="93"/>
      <c r="AW70" s="93"/>
      <c r="AX70" s="93"/>
      <c r="BC70" s="210">
        <f t="shared" si="54"/>
        <v>42948</v>
      </c>
      <c r="BD70" s="97"/>
      <c r="BE70" s="211"/>
      <c r="BF70" s="216"/>
      <c r="BG70" s="98">
        <f>COUNTIFS('Return Report Rev B'!H62:H9957,"&gt;=0",'Return Report Rev B'!Q62:Q9957,"&gt;="&amp;B70,'Return Report Rev B'!Q62:Q9957,"&lt;"&amp;B71)</f>
        <v>3</v>
      </c>
      <c r="BH70" s="36">
        <f t="shared" si="34"/>
        <v>26</v>
      </c>
      <c r="BI70" s="131" t="e">
        <f t="shared" si="76"/>
        <v>#DIV/0!</v>
      </c>
      <c r="BJ70" s="131" t="e">
        <f t="shared" si="35"/>
        <v>#DIV/0!</v>
      </c>
      <c r="BK70" s="132" t="e">
        <f t="shared" ref="BK70:BK81" si="81">SUM(BG68:BG70)/SUM(C68:C70)</f>
        <v>#DIV/0!</v>
      </c>
      <c r="BL70" s="98">
        <f>SUMIFS('Return Report Rev B'!H62:H9957,'Return Report Rev B'!Q62:Q9957,"&gt;="&amp;B70,'Return Report Rev B'!Q62:Q9957,"&lt;"&amp;B71)</f>
        <v>65</v>
      </c>
      <c r="BM70" s="36">
        <f t="shared" si="36"/>
        <v>1082</v>
      </c>
      <c r="BN70" s="131" t="e">
        <f t="shared" si="77"/>
        <v>#DIV/0!</v>
      </c>
      <c r="BO70" s="131" t="e">
        <f t="shared" si="37"/>
        <v>#DIV/0!</v>
      </c>
      <c r="BP70" s="131" t="e">
        <f t="shared" ref="BP70:BP81" si="82">SUM(BL68:BL70)/SUM(F68:F70)</f>
        <v>#DIV/0!</v>
      </c>
    </row>
    <row r="71" spans="2:68" x14ac:dyDescent="0.25">
      <c r="B71" s="96">
        <v>42979</v>
      </c>
      <c r="C71" s="97">
        <f>COUNTIFS('Delivery Report'!$E$4:$E$83253,"&gt;=0",'Delivery Report'!$F$4:$F$83253,"&gt;="&amp;B71,'Delivery Report'!$F$4:$F$83253,"&lt;"&amp;B72)</f>
        <v>0</v>
      </c>
      <c r="D71" s="97">
        <f>C71-SUMIFS('Delivery Report'!$H$4:$H$83253,'Delivery Report'!$F$4:$F$83253,"&gt;="&amp;B71,'Delivery Report'!$F$4:$F$83253,"&lt;"&amp;B72)</f>
        <v>0</v>
      </c>
      <c r="E71" s="36">
        <f t="shared" si="26"/>
        <v>0</v>
      </c>
      <c r="F71" s="97">
        <f>SUMIFS('Delivery Report'!$E$4:$E$83253,'Delivery Report'!$F$4:$F$83253,"&gt;="&amp;B71,'Delivery Report'!$F$4:$F$83253,"&lt;"&amp;B72)</f>
        <v>0</v>
      </c>
      <c r="G71" s="97">
        <f>SUMIFS('Delivery Report'!$E$4:$E$83253,'Delivery Report'!$F$4:$F$83253,"&gt;="&amp;B71,'Delivery Report'!$F$4:$F$83253,"&lt;"&amp;B72,'Delivery Report'!$H$4:$H$83253,"=1")</f>
        <v>0</v>
      </c>
      <c r="H71" s="36">
        <f t="shared" si="49"/>
        <v>0</v>
      </c>
      <c r="I71" s="36">
        <f t="shared" si="49"/>
        <v>0</v>
      </c>
      <c r="J71" s="131" t="e">
        <f t="shared" si="63"/>
        <v>#DIV/0!</v>
      </c>
      <c r="K71" s="131" t="e">
        <f t="shared" si="30"/>
        <v>#DIV/0!</v>
      </c>
      <c r="L71" s="131" t="e">
        <f t="shared" si="64"/>
        <v>#DIV/0!</v>
      </c>
      <c r="M71" s="131" t="e">
        <f t="shared" si="31"/>
        <v>#DIV/0!</v>
      </c>
      <c r="N71" s="98">
        <f>COUNTIFS('Return Report Rev B'!H63:H9958,"&gt;=0",'Return Report Rev B'!Q63:Q9958,"&gt;="&amp;B71,'Return Report Rev B'!Q63:Q9958,"&lt;"&amp;B72,'Return Report Rev B'!A63:A9958,"&lt;&gt;N*")</f>
        <v>4</v>
      </c>
      <c r="O71" s="36">
        <f t="shared" si="32"/>
        <v>27</v>
      </c>
      <c r="P71" s="131" t="e">
        <f t="shared" si="55"/>
        <v>#DIV/0!</v>
      </c>
      <c r="Q71" s="131" t="e">
        <f t="shared" si="56"/>
        <v>#DIV/0!</v>
      </c>
      <c r="R71" s="98">
        <f>SUMIFS('Return Report Rev B'!H63:H9958,'Return Report Rev B'!Q63:Q9958,"&gt;="&amp;B71,'Return Report Rev B'!Q63:Q9958,"&lt;"&amp;B72,'Return Report Rev B'!A63:A9958,"&lt;&gt;N*")</f>
        <v>530</v>
      </c>
      <c r="S71" s="36">
        <f t="shared" si="33"/>
        <v>1600</v>
      </c>
      <c r="T71" s="131" t="e">
        <f t="shared" si="65"/>
        <v>#DIV/0!</v>
      </c>
      <c r="U71" s="131" t="e">
        <f t="shared" si="66"/>
        <v>#DIV/0!</v>
      </c>
      <c r="V71" s="132" t="e">
        <f t="shared" si="67"/>
        <v>#DIV/0!</v>
      </c>
      <c r="W71" s="132" t="e">
        <f t="shared" si="78"/>
        <v>#DIV/0!</v>
      </c>
      <c r="X71" s="132" t="e">
        <f t="shared" si="79"/>
        <v>#DIV/0!</v>
      </c>
      <c r="Y71" s="132" t="e">
        <f t="shared" si="80"/>
        <v>#DIV/0!</v>
      </c>
      <c r="Z71" s="132"/>
      <c r="AA71" s="4" t="s">
        <v>8251</v>
      </c>
      <c r="AB71" s="40">
        <v>0.95</v>
      </c>
      <c r="AC71" s="41">
        <v>0.05</v>
      </c>
      <c r="AD71" s="117"/>
      <c r="AE71" s="3"/>
      <c r="AF71" s="3"/>
      <c r="AG71" s="3"/>
      <c r="AJ71" s="64"/>
      <c r="AK71" s="64"/>
      <c r="AL71" s="64"/>
      <c r="AM71" s="52"/>
      <c r="AN71" s="59"/>
      <c r="AO71" s="93"/>
      <c r="AP71" s="93"/>
      <c r="AQ71" s="93"/>
      <c r="AR71" s="95"/>
      <c r="AV71" s="93"/>
      <c r="AW71" s="93"/>
      <c r="AX71" s="93"/>
      <c r="BC71" s="210">
        <f t="shared" si="54"/>
        <v>42979</v>
      </c>
      <c r="BD71" s="97"/>
      <c r="BE71" s="211"/>
      <c r="BF71" s="216"/>
      <c r="BG71" s="98">
        <f>COUNTIFS('Return Report Rev B'!H63:H9958,"&gt;=0",'Return Report Rev B'!Q63:Q9958,"&gt;="&amp;B71,'Return Report Rev B'!Q63:Q9958,"&lt;"&amp;B72)</f>
        <v>4</v>
      </c>
      <c r="BH71" s="36">
        <f t="shared" si="34"/>
        <v>27</v>
      </c>
      <c r="BI71" s="131" t="e">
        <f t="shared" si="76"/>
        <v>#DIV/0!</v>
      </c>
      <c r="BJ71" s="131" t="e">
        <f t="shared" si="35"/>
        <v>#DIV/0!</v>
      </c>
      <c r="BK71" s="132" t="e">
        <f t="shared" si="81"/>
        <v>#DIV/0!</v>
      </c>
      <c r="BL71" s="98">
        <f>SUMIFS('Return Report Rev B'!H63:H9958,'Return Report Rev B'!Q63:Q9958,"&gt;="&amp;B71,'Return Report Rev B'!Q63:Q9958,"&lt;"&amp;B72)</f>
        <v>530</v>
      </c>
      <c r="BM71" s="36">
        <f t="shared" si="36"/>
        <v>1600</v>
      </c>
      <c r="BN71" s="131" t="e">
        <f t="shared" si="77"/>
        <v>#DIV/0!</v>
      </c>
      <c r="BO71" s="131" t="e">
        <f t="shared" si="37"/>
        <v>#DIV/0!</v>
      </c>
      <c r="BP71" s="131" t="e">
        <f t="shared" si="82"/>
        <v>#DIV/0!</v>
      </c>
    </row>
    <row r="72" spans="2:68" x14ac:dyDescent="0.25">
      <c r="B72" s="96">
        <v>43009</v>
      </c>
      <c r="C72" s="97">
        <f>COUNTIFS('Delivery Report'!$E$4:$E$83253,"&gt;=0",'Delivery Report'!$F$4:$F$83253,"&gt;="&amp;B72,'Delivery Report'!$F$4:$F$83253,"&lt;"&amp;B73)</f>
        <v>0</v>
      </c>
      <c r="D72" s="97">
        <f>C72-SUMIFS('Delivery Report'!$H$4:$H$83253,'Delivery Report'!$F$4:$F$83253,"&gt;="&amp;B72,'Delivery Report'!$F$4:$F$83253,"&lt;"&amp;B73)</f>
        <v>0</v>
      </c>
      <c r="E72" s="36">
        <f t="shared" si="26"/>
        <v>0</v>
      </c>
      <c r="F72" s="97">
        <f>SUMIFS('Delivery Report'!$E$4:$E$83253,'Delivery Report'!$F$4:$F$83253,"&gt;="&amp;B72,'Delivery Report'!$F$4:$F$83253,"&lt;"&amp;B73)</f>
        <v>0</v>
      </c>
      <c r="G72" s="97">
        <f>SUMIFS('Delivery Report'!$E$4:$E$83253,'Delivery Report'!$F$4:$F$83253,"&gt;="&amp;B72,'Delivery Report'!$F$4:$F$83253,"&lt;"&amp;B73,'Delivery Report'!$H$4:$H$83253,"=1")</f>
        <v>0</v>
      </c>
      <c r="H72" s="36">
        <f t="shared" si="49"/>
        <v>0</v>
      </c>
      <c r="I72" s="36">
        <f t="shared" si="49"/>
        <v>0</v>
      </c>
      <c r="J72" s="131" t="e">
        <f t="shared" si="63"/>
        <v>#DIV/0!</v>
      </c>
      <c r="K72" s="131" t="e">
        <f t="shared" si="30"/>
        <v>#DIV/0!</v>
      </c>
      <c r="L72" s="131" t="e">
        <f t="shared" si="64"/>
        <v>#DIV/0!</v>
      </c>
      <c r="M72" s="131" t="e">
        <f t="shared" si="31"/>
        <v>#DIV/0!</v>
      </c>
      <c r="N72" s="98">
        <f>COUNTIFS('Return Report Rev B'!H64:H9959,"&gt;=0",'Return Report Rev B'!Q64:Q9959,"&gt;="&amp;B72,'Return Report Rev B'!Q64:Q9959,"&lt;"&amp;B73,'Return Report Rev B'!A64:A9959,"&lt;&gt;N*")</f>
        <v>2</v>
      </c>
      <c r="O72" s="36">
        <f t="shared" si="32"/>
        <v>27</v>
      </c>
      <c r="P72" s="131" t="e">
        <f t="shared" si="55"/>
        <v>#DIV/0!</v>
      </c>
      <c r="Q72" s="131" t="e">
        <f t="shared" si="56"/>
        <v>#DIV/0!</v>
      </c>
      <c r="R72" s="98">
        <f>SUMIFS('Return Report Rev B'!H64:H9959,'Return Report Rev B'!Q64:Q9959,"&gt;="&amp;B72,'Return Report Rev B'!Q64:Q9959,"&lt;"&amp;B73,'Return Report Rev B'!A64:A9959,"&lt;&gt;N*")</f>
        <v>6</v>
      </c>
      <c r="S72" s="36">
        <f t="shared" si="33"/>
        <v>1562</v>
      </c>
      <c r="T72" s="131" t="e">
        <f t="shared" si="65"/>
        <v>#DIV/0!</v>
      </c>
      <c r="U72" s="131" t="e">
        <f t="shared" si="66"/>
        <v>#DIV/0!</v>
      </c>
      <c r="V72" s="132" t="e">
        <f t="shared" si="67"/>
        <v>#DIV/0!</v>
      </c>
      <c r="W72" s="132" t="e">
        <f t="shared" si="78"/>
        <v>#DIV/0!</v>
      </c>
      <c r="X72" s="132" t="e">
        <f t="shared" si="79"/>
        <v>#DIV/0!</v>
      </c>
      <c r="Y72" s="132" t="e">
        <f t="shared" si="80"/>
        <v>#DIV/0!</v>
      </c>
      <c r="Z72" s="132"/>
      <c r="AA72" s="4" t="s">
        <v>8252</v>
      </c>
      <c r="AB72" s="40">
        <v>0.95</v>
      </c>
      <c r="AC72" s="41">
        <v>0.05</v>
      </c>
      <c r="AD72" s="117"/>
      <c r="AE72" s="3"/>
      <c r="AF72" s="3"/>
      <c r="AG72" s="3"/>
      <c r="AJ72" s="64"/>
      <c r="AK72" s="64"/>
      <c r="AL72" s="64"/>
      <c r="AM72" s="52"/>
      <c r="AN72" s="59"/>
      <c r="AO72" s="93"/>
      <c r="AP72" s="93"/>
      <c r="AQ72" s="93"/>
      <c r="AR72" s="95"/>
      <c r="AV72" s="93"/>
      <c r="AW72" s="93"/>
      <c r="AX72" s="93"/>
      <c r="BC72" s="210">
        <f t="shared" si="54"/>
        <v>43009</v>
      </c>
      <c r="BD72" s="97"/>
      <c r="BE72" s="211"/>
      <c r="BF72" s="216"/>
      <c r="BG72" s="98">
        <f>COUNTIFS('Return Report Rev B'!H64:H9959,"&gt;=0",'Return Report Rev B'!Q64:Q9959,"&gt;="&amp;B72,'Return Report Rev B'!Q64:Q9959,"&lt;"&amp;B73)</f>
        <v>2</v>
      </c>
      <c r="BH72" s="36">
        <f t="shared" si="34"/>
        <v>27</v>
      </c>
      <c r="BI72" s="131" t="e">
        <f t="shared" si="76"/>
        <v>#DIV/0!</v>
      </c>
      <c r="BJ72" s="131" t="e">
        <f t="shared" si="35"/>
        <v>#DIV/0!</v>
      </c>
      <c r="BK72" s="132" t="e">
        <f t="shared" si="81"/>
        <v>#DIV/0!</v>
      </c>
      <c r="BL72" s="98">
        <f>SUMIFS('Return Report Rev B'!H64:H9959,'Return Report Rev B'!Q64:Q9959,"&gt;="&amp;B72,'Return Report Rev B'!Q64:Q9959,"&lt;"&amp;B73)</f>
        <v>6</v>
      </c>
      <c r="BM72" s="36">
        <f t="shared" si="36"/>
        <v>1562</v>
      </c>
      <c r="BN72" s="131" t="e">
        <f t="shared" si="77"/>
        <v>#DIV/0!</v>
      </c>
      <c r="BO72" s="131" t="e">
        <f t="shared" si="37"/>
        <v>#DIV/0!</v>
      </c>
      <c r="BP72" s="131" t="e">
        <f t="shared" si="82"/>
        <v>#DIV/0!</v>
      </c>
    </row>
    <row r="73" spans="2:68" x14ac:dyDescent="0.25">
      <c r="B73" s="96">
        <v>43040</v>
      </c>
      <c r="C73" s="97">
        <f>COUNTIFS('Delivery Report'!$E$4:$E$83253,"&gt;=0",'Delivery Report'!$F$4:$F$83253,"&gt;="&amp;B73,'Delivery Report'!$F$4:$F$83253,"&lt;"&amp;B74)</f>
        <v>0</v>
      </c>
      <c r="D73" s="97">
        <f>C73-SUMIFS('Delivery Report'!$H$4:$H$83253,'Delivery Report'!$F$4:$F$83253,"&gt;="&amp;B73,'Delivery Report'!$F$4:$F$83253,"&lt;"&amp;B74)</f>
        <v>0</v>
      </c>
      <c r="E73" s="36">
        <f t="shared" si="26"/>
        <v>0</v>
      </c>
      <c r="F73" s="97">
        <f>SUMIFS('Delivery Report'!$E$4:$E$83253,'Delivery Report'!$F$4:$F$83253,"&gt;="&amp;B73,'Delivery Report'!$F$4:$F$83253,"&lt;"&amp;B74)</f>
        <v>0</v>
      </c>
      <c r="G73" s="97">
        <f>SUMIFS('Delivery Report'!$E$4:$E$83253,'Delivery Report'!$F$4:$F$83253,"&gt;="&amp;B73,'Delivery Report'!$F$4:$F$83253,"&lt;"&amp;B74,'Delivery Report'!$H$4:$H$83253,"=1")</f>
        <v>0</v>
      </c>
      <c r="H73" s="36">
        <f t="shared" si="49"/>
        <v>0</v>
      </c>
      <c r="I73" s="36">
        <f t="shared" si="49"/>
        <v>0</v>
      </c>
      <c r="J73" s="131" t="e">
        <f t="shared" ref="J73:J74" si="83">1-D73/C73</f>
        <v>#DIV/0!</v>
      </c>
      <c r="K73" s="131" t="e">
        <f t="shared" si="30"/>
        <v>#DIV/0!</v>
      </c>
      <c r="L73" s="131" t="e">
        <f t="shared" ref="L73:L74" si="84">G73/F73</f>
        <v>#DIV/0!</v>
      </c>
      <c r="M73" s="131" t="e">
        <f t="shared" si="31"/>
        <v>#DIV/0!</v>
      </c>
      <c r="N73" s="98">
        <f>COUNTIFS('Return Report Rev B'!H65:H9960,"&gt;=0",'Return Report Rev B'!Q65:Q9960,"&gt;="&amp;B73,'Return Report Rev B'!Q65:Q9960,"&lt;"&amp;B74,'Return Report Rev B'!A65:A9960,"&lt;&gt;N*")</f>
        <v>4</v>
      </c>
      <c r="O73" s="36">
        <f t="shared" si="32"/>
        <v>28</v>
      </c>
      <c r="P73" s="131" t="e">
        <f t="shared" si="55"/>
        <v>#DIV/0!</v>
      </c>
      <c r="Q73" s="131" t="e">
        <f t="shared" si="56"/>
        <v>#DIV/0!</v>
      </c>
      <c r="R73" s="98">
        <f>SUMIFS('Return Report Rev B'!H65:H9960,'Return Report Rev B'!Q65:Q9960,"&gt;="&amp;B73,'Return Report Rev B'!Q65:Q9960,"&lt;"&amp;B74,'Return Report Rev B'!A65:A9960,"&lt;&gt;N*")</f>
        <v>16</v>
      </c>
      <c r="S73" s="36">
        <f t="shared" si="33"/>
        <v>1004</v>
      </c>
      <c r="T73" s="131" t="e">
        <f t="shared" ref="T73:T74" si="85">R73/F73</f>
        <v>#DIV/0!</v>
      </c>
      <c r="U73" s="131" t="e">
        <f t="shared" ref="U73:U74" si="86">S73/H73</f>
        <v>#DIV/0!</v>
      </c>
      <c r="V73" s="132" t="e">
        <f t="shared" ref="V73:V74" si="87">1-SUM(D71:D73)/SUM(C71:C73)</f>
        <v>#DIV/0!</v>
      </c>
      <c r="W73" s="132" t="e">
        <f t="shared" si="78"/>
        <v>#DIV/0!</v>
      </c>
      <c r="X73" s="132" t="e">
        <f t="shared" si="79"/>
        <v>#DIV/0!</v>
      </c>
      <c r="Y73" s="132" t="e">
        <f t="shared" si="80"/>
        <v>#DIV/0!</v>
      </c>
      <c r="Z73" s="132"/>
      <c r="AA73" s="4" t="s">
        <v>8253</v>
      </c>
      <c r="AB73" s="40">
        <v>0.95</v>
      </c>
      <c r="AC73" s="41">
        <v>0.05</v>
      </c>
      <c r="AD73" s="117"/>
      <c r="AE73" s="3"/>
      <c r="AF73" s="3"/>
      <c r="AG73" s="3"/>
      <c r="AJ73" s="64"/>
      <c r="AK73" s="64"/>
      <c r="AL73" s="64"/>
      <c r="AM73" s="52"/>
      <c r="AN73" s="59"/>
      <c r="AO73" s="93"/>
      <c r="AP73" s="93"/>
      <c r="AQ73" s="93"/>
      <c r="AR73" s="95"/>
      <c r="AV73" s="93"/>
      <c r="AW73" s="93"/>
      <c r="AX73" s="93"/>
      <c r="BC73" s="210">
        <f t="shared" si="54"/>
        <v>43040</v>
      </c>
      <c r="BD73" s="97"/>
      <c r="BE73" s="211"/>
      <c r="BF73" s="216"/>
      <c r="BG73" s="98">
        <f>COUNTIFS('Return Report Rev B'!H65:H9960,"&gt;=0",'Return Report Rev B'!Q65:Q9960,"&gt;="&amp;B73,'Return Report Rev B'!Q65:Q9960,"&lt;"&amp;B74)</f>
        <v>4</v>
      </c>
      <c r="BH73" s="36">
        <f t="shared" si="34"/>
        <v>28</v>
      </c>
      <c r="BI73" s="131" t="e">
        <f t="shared" si="76"/>
        <v>#DIV/0!</v>
      </c>
      <c r="BJ73" s="131" t="e">
        <f t="shared" si="35"/>
        <v>#DIV/0!</v>
      </c>
      <c r="BK73" s="132" t="e">
        <f t="shared" si="81"/>
        <v>#DIV/0!</v>
      </c>
      <c r="BL73" s="98">
        <f>SUMIFS('Return Report Rev B'!H65:H9960,'Return Report Rev B'!Q65:Q9960,"&gt;="&amp;B73,'Return Report Rev B'!Q65:Q9960,"&lt;"&amp;B74)</f>
        <v>16</v>
      </c>
      <c r="BM73" s="36">
        <f t="shared" si="36"/>
        <v>1004</v>
      </c>
      <c r="BN73" s="131" t="e">
        <f t="shared" si="77"/>
        <v>#DIV/0!</v>
      </c>
      <c r="BO73" s="131" t="e">
        <f t="shared" si="37"/>
        <v>#DIV/0!</v>
      </c>
      <c r="BP73" s="131" t="e">
        <f t="shared" si="82"/>
        <v>#DIV/0!</v>
      </c>
    </row>
    <row r="74" spans="2:68" x14ac:dyDescent="0.25">
      <c r="B74" s="96">
        <v>43070</v>
      </c>
      <c r="C74" s="97">
        <f>COUNTIFS('Delivery Report'!$E$4:$E$83253,"&gt;=0",'Delivery Report'!$F$4:$F$83253,"&gt;="&amp;B74,'Delivery Report'!$F$4:$F$83253,"&lt;"&amp;B75)</f>
        <v>0</v>
      </c>
      <c r="D74" s="97">
        <f>C74-SUMIFS('Delivery Report'!$H$4:$H$83253,'Delivery Report'!$F$4:$F$83253,"&gt;="&amp;B74,'Delivery Report'!$F$4:$F$83253,"&lt;"&amp;B75)</f>
        <v>0</v>
      </c>
      <c r="E74" s="36">
        <f t="shared" si="26"/>
        <v>0</v>
      </c>
      <c r="F74" s="97">
        <f>SUMIFS('Delivery Report'!$E$4:$E$83253,'Delivery Report'!$F$4:$F$83253,"&gt;="&amp;B74,'Delivery Report'!$F$4:$F$83253,"&lt;"&amp;B75)</f>
        <v>0</v>
      </c>
      <c r="G74" s="97">
        <f>SUMIFS('Delivery Report'!$E$4:$E$83253,'Delivery Report'!$F$4:$F$83253,"&gt;="&amp;B74,'Delivery Report'!$F$4:$F$83253,"&lt;"&amp;B75,'Delivery Report'!$H$4:$H$83253,"=1")</f>
        <v>0</v>
      </c>
      <c r="H74" s="36">
        <f t="shared" si="49"/>
        <v>0</v>
      </c>
      <c r="I74" s="36">
        <f t="shared" si="49"/>
        <v>0</v>
      </c>
      <c r="J74" s="131" t="e">
        <f t="shared" si="83"/>
        <v>#DIV/0!</v>
      </c>
      <c r="K74" s="131" t="e">
        <f t="shared" si="30"/>
        <v>#DIV/0!</v>
      </c>
      <c r="L74" s="131" t="e">
        <f t="shared" si="84"/>
        <v>#DIV/0!</v>
      </c>
      <c r="M74" s="131" t="e">
        <f t="shared" si="31"/>
        <v>#DIV/0!</v>
      </c>
      <c r="N74" s="98">
        <f>COUNTIFS('Return Report Rev B'!H66:H9961,"&gt;=0",'Return Report Rev B'!Q66:Q9961,"&gt;="&amp;B74,'Return Report Rev B'!Q66:Q9961,"&lt;"&amp;B75,'Return Report Rev B'!A66:A9961,"&lt;&gt;N*")</f>
        <v>2</v>
      </c>
      <c r="O74" s="36">
        <f t="shared" si="32"/>
        <v>30</v>
      </c>
      <c r="P74" s="131" t="e">
        <f t="shared" si="55"/>
        <v>#DIV/0!</v>
      </c>
      <c r="Q74" s="131" t="e">
        <f t="shared" si="56"/>
        <v>#DIV/0!</v>
      </c>
      <c r="R74" s="98">
        <f>SUMIFS('Return Report Rev B'!H66:H9961,'Return Report Rev B'!Q66:Q9961,"&gt;="&amp;B74,'Return Report Rev B'!Q66:Q9961,"&lt;"&amp;B75,'Return Report Rev B'!A66:A9961,"&lt;&gt;N*")</f>
        <v>39</v>
      </c>
      <c r="S74" s="36">
        <f t="shared" si="33"/>
        <v>1043</v>
      </c>
      <c r="T74" s="131" t="e">
        <f t="shared" si="85"/>
        <v>#DIV/0!</v>
      </c>
      <c r="U74" s="131" t="e">
        <f t="shared" si="86"/>
        <v>#DIV/0!</v>
      </c>
      <c r="V74" s="132" t="e">
        <f t="shared" si="87"/>
        <v>#DIV/0!</v>
      </c>
      <c r="W74" s="132" t="e">
        <f t="shared" si="78"/>
        <v>#DIV/0!</v>
      </c>
      <c r="X74" s="132" t="e">
        <f t="shared" si="79"/>
        <v>#DIV/0!</v>
      </c>
      <c r="Y74" s="132" t="e">
        <f t="shared" si="80"/>
        <v>#DIV/0!</v>
      </c>
      <c r="Z74" s="132"/>
      <c r="AA74" s="4" t="s">
        <v>8254</v>
      </c>
      <c r="AB74" s="40">
        <v>0.95</v>
      </c>
      <c r="AC74" s="41">
        <v>0.05</v>
      </c>
      <c r="AD74" s="117"/>
      <c r="AE74" s="3"/>
      <c r="AF74" s="3"/>
      <c r="AG74" s="3"/>
      <c r="AJ74" s="64"/>
      <c r="AK74" s="64"/>
      <c r="AL74" s="64"/>
      <c r="AM74" s="52"/>
      <c r="AN74" s="59"/>
      <c r="AO74" s="93"/>
      <c r="AP74" s="93"/>
      <c r="AQ74" s="93"/>
      <c r="AR74" s="95"/>
      <c r="AV74" s="93"/>
      <c r="AW74" s="93"/>
      <c r="AX74" s="93"/>
      <c r="BC74" s="210">
        <f t="shared" si="54"/>
        <v>43070</v>
      </c>
      <c r="BD74" s="97"/>
      <c r="BE74" s="211"/>
      <c r="BF74" s="216"/>
      <c r="BG74" s="98">
        <f>COUNTIFS('Return Report Rev B'!H66:H9961,"&gt;=0",'Return Report Rev B'!Q66:Q9961,"&gt;="&amp;B74,'Return Report Rev B'!Q66:Q9961,"&lt;"&amp;B75)</f>
        <v>2</v>
      </c>
      <c r="BH74" s="36">
        <f t="shared" si="34"/>
        <v>30</v>
      </c>
      <c r="BI74" s="131" t="e">
        <f t="shared" si="76"/>
        <v>#DIV/0!</v>
      </c>
      <c r="BJ74" s="131" t="e">
        <f t="shared" si="35"/>
        <v>#DIV/0!</v>
      </c>
      <c r="BK74" s="132" t="e">
        <f t="shared" si="81"/>
        <v>#DIV/0!</v>
      </c>
      <c r="BL74" s="98">
        <f>SUMIFS('Return Report Rev B'!H66:H9961,'Return Report Rev B'!Q66:Q9961,"&gt;="&amp;B74,'Return Report Rev B'!Q66:Q9961,"&lt;"&amp;B75)</f>
        <v>39</v>
      </c>
      <c r="BM74" s="36">
        <f t="shared" si="36"/>
        <v>1043</v>
      </c>
      <c r="BN74" s="131" t="e">
        <f t="shared" si="77"/>
        <v>#DIV/0!</v>
      </c>
      <c r="BO74" s="131" t="e">
        <f t="shared" si="37"/>
        <v>#DIV/0!</v>
      </c>
      <c r="BP74" s="131" t="e">
        <f t="shared" si="82"/>
        <v>#DIV/0!</v>
      </c>
    </row>
    <row r="75" spans="2:68" x14ac:dyDescent="0.25">
      <c r="B75" s="96">
        <v>43101</v>
      </c>
      <c r="C75" s="97">
        <f>COUNTIFS('Delivery Report'!$E$4:$E$83253,"&gt;=0",'Delivery Report'!$F$4:$F$83253,"&gt;="&amp;B75,'Delivery Report'!$F$4:$F$83253,"&lt;"&amp;B76)</f>
        <v>0</v>
      </c>
      <c r="D75" s="97">
        <f>C75-SUMIFS('Delivery Report'!$H$4:$H$83253,'Delivery Report'!$F$4:$F$83253,"&gt;="&amp;B75,'Delivery Report'!$F$4:$F$83253,"&lt;"&amp;B76)</f>
        <v>0</v>
      </c>
      <c r="E75" s="36">
        <f t="shared" si="26"/>
        <v>0</v>
      </c>
      <c r="F75" s="97">
        <f>SUMIFS('Delivery Report'!$E$4:$E$83253,'Delivery Report'!$F$4:$F$83253,"&gt;="&amp;B75,'Delivery Report'!$F$4:$F$83253,"&lt;"&amp;B76)</f>
        <v>0</v>
      </c>
      <c r="G75" s="97">
        <f>SUMIFS('Delivery Report'!$E$4:$E$83253,'Delivery Report'!$F$4:$F$83253,"&gt;="&amp;B75,'Delivery Report'!$F$4:$F$83253,"&lt;"&amp;B76,'Delivery Report'!$H$4:$H$83253,"=1")</f>
        <v>0</v>
      </c>
      <c r="H75" s="36">
        <f t="shared" si="49"/>
        <v>0</v>
      </c>
      <c r="I75" s="36">
        <f t="shared" si="49"/>
        <v>0</v>
      </c>
      <c r="J75" s="131" t="e">
        <f t="shared" ref="J75:J76" si="88">1-D75/C75</f>
        <v>#DIV/0!</v>
      </c>
      <c r="K75" s="131" t="e">
        <f t="shared" si="30"/>
        <v>#DIV/0!</v>
      </c>
      <c r="L75" s="131" t="e">
        <f t="shared" ref="L75:L76" si="89">G75/F75</f>
        <v>#DIV/0!</v>
      </c>
      <c r="M75" s="131" t="e">
        <f t="shared" si="31"/>
        <v>#DIV/0!</v>
      </c>
      <c r="N75" s="98">
        <f>COUNTIFS('Return Report Rev B'!H67:H9962,"&gt;=0",'Return Report Rev B'!Q67:Q9962,"&gt;="&amp;B75,'Return Report Rev B'!Q67:Q9962,"&lt;"&amp;B76,'Return Report Rev B'!A67:A9962,"&lt;&gt;N*")</f>
        <v>4</v>
      </c>
      <c r="O75" s="36">
        <f t="shared" si="32"/>
        <v>29</v>
      </c>
      <c r="P75" s="131" t="e">
        <f t="shared" ref="P75:P76" si="90">N75/C75</f>
        <v>#DIV/0!</v>
      </c>
      <c r="Q75" s="131" t="e">
        <f t="shared" ref="Q75:Q76" si="91">O75/E75</f>
        <v>#DIV/0!</v>
      </c>
      <c r="R75" s="98">
        <f>SUMIFS('Return Report Rev B'!H67:H9962,'Return Report Rev B'!Q67:Q9962,"&gt;="&amp;B75,'Return Report Rev B'!Q67:Q9962,"&lt;"&amp;B76,'Return Report Rev B'!A67:A9962,"&lt;&gt;N*")</f>
        <v>165</v>
      </c>
      <c r="S75" s="36">
        <f t="shared" si="33"/>
        <v>947</v>
      </c>
      <c r="T75" s="131" t="e">
        <f t="shared" ref="T75:T76" si="92">R75/F75</f>
        <v>#DIV/0!</v>
      </c>
      <c r="U75" s="131" t="e">
        <f t="shared" ref="U75:U76" si="93">S75/H75</f>
        <v>#DIV/0!</v>
      </c>
      <c r="V75" s="132" t="e">
        <f t="shared" ref="V75" si="94">1-SUM(D73:D75)/SUM(C73:C75)</f>
        <v>#DIV/0!</v>
      </c>
      <c r="W75" s="132" t="e">
        <f t="shared" si="78"/>
        <v>#DIV/0!</v>
      </c>
      <c r="X75" s="132" t="e">
        <f t="shared" si="79"/>
        <v>#DIV/0!</v>
      </c>
      <c r="Y75" s="132" t="e">
        <f t="shared" si="80"/>
        <v>#DIV/0!</v>
      </c>
      <c r="Z75" s="132"/>
      <c r="AA75" s="4" t="s">
        <v>8255</v>
      </c>
      <c r="AB75" s="40">
        <v>0.95</v>
      </c>
      <c r="AC75" s="41">
        <v>0.05</v>
      </c>
      <c r="AD75" s="117"/>
      <c r="AE75" s="3"/>
      <c r="AF75" s="3"/>
      <c r="AG75" s="3"/>
      <c r="AJ75" s="64"/>
      <c r="AK75" s="64"/>
      <c r="AL75" s="64"/>
      <c r="AM75" s="52"/>
      <c r="AN75" s="59"/>
      <c r="AO75" s="93"/>
      <c r="AP75" s="93"/>
      <c r="AQ75" s="93"/>
      <c r="AR75" s="95"/>
      <c r="AV75" s="93"/>
      <c r="AW75" s="93"/>
      <c r="AX75" s="93"/>
      <c r="BC75" s="210">
        <f t="shared" si="54"/>
        <v>43101</v>
      </c>
      <c r="BD75" s="97"/>
      <c r="BE75" s="211"/>
      <c r="BF75" s="216"/>
      <c r="BG75" s="98">
        <f>COUNTIFS('Return Report Rev B'!H67:H9962,"&gt;=0",'Return Report Rev B'!Q67:Q9962,"&gt;="&amp;B75,'Return Report Rev B'!Q67:Q9962,"&lt;"&amp;B76)</f>
        <v>5</v>
      </c>
      <c r="BH75" s="36">
        <f t="shared" si="34"/>
        <v>30</v>
      </c>
      <c r="BI75" s="131" t="e">
        <f t="shared" si="76"/>
        <v>#DIV/0!</v>
      </c>
      <c r="BJ75" s="131" t="e">
        <f t="shared" si="35"/>
        <v>#DIV/0!</v>
      </c>
      <c r="BK75" s="132" t="e">
        <f t="shared" si="81"/>
        <v>#DIV/0!</v>
      </c>
      <c r="BL75" s="98">
        <f>SUMIFS('Return Report Rev B'!H67:H9962,'Return Report Rev B'!Q67:Q9962,"&gt;="&amp;B75,'Return Report Rev B'!Q67:Q9962,"&lt;"&amp;B76)</f>
        <v>167</v>
      </c>
      <c r="BM75" s="36">
        <f t="shared" si="36"/>
        <v>949</v>
      </c>
      <c r="BN75" s="131" t="e">
        <f t="shared" si="77"/>
        <v>#DIV/0!</v>
      </c>
      <c r="BO75" s="131" t="e">
        <f t="shared" si="37"/>
        <v>#DIV/0!</v>
      </c>
      <c r="BP75" s="131" t="e">
        <f t="shared" si="82"/>
        <v>#DIV/0!</v>
      </c>
    </row>
    <row r="76" spans="2:68" x14ac:dyDescent="0.25">
      <c r="B76" s="96">
        <v>43132</v>
      </c>
      <c r="C76" s="97">
        <f>COUNTIFS('Delivery Report'!$E$4:$E$83253,"&gt;=0",'Delivery Report'!$F$4:$F$83253,"&gt;="&amp;B76,'Delivery Report'!$F$4:$F$83253,"&lt;"&amp;B77)</f>
        <v>0</v>
      </c>
      <c r="D76" s="97">
        <f>C76-SUMIFS('Delivery Report'!$H$4:$H$83253,'Delivery Report'!$F$4:$F$83253,"&gt;="&amp;B76,'Delivery Report'!$F$4:$F$83253,"&lt;"&amp;B77)</f>
        <v>0</v>
      </c>
      <c r="E76" s="36">
        <f t="shared" si="26"/>
        <v>0</v>
      </c>
      <c r="F76" s="97">
        <f>SUMIFS('Delivery Report'!$E$4:$E$83253,'Delivery Report'!$F$4:$F$83253,"&gt;="&amp;B76,'Delivery Report'!$F$4:$F$83253,"&lt;"&amp;B77)</f>
        <v>0</v>
      </c>
      <c r="G76" s="97">
        <f>SUMIFS('Delivery Report'!$E$4:$E$83253,'Delivery Report'!$F$4:$F$83253,"&gt;="&amp;B76,'Delivery Report'!$F$4:$F$83253,"&lt;"&amp;B77,'Delivery Report'!$H$4:$H$83253,"=1")</f>
        <v>0</v>
      </c>
      <c r="H76" s="36">
        <f t="shared" si="49"/>
        <v>0</v>
      </c>
      <c r="I76" s="36">
        <f t="shared" si="49"/>
        <v>0</v>
      </c>
      <c r="J76" s="131" t="e">
        <f t="shared" si="88"/>
        <v>#DIV/0!</v>
      </c>
      <c r="K76" s="131" t="e">
        <f t="shared" si="30"/>
        <v>#DIV/0!</v>
      </c>
      <c r="L76" s="131" t="e">
        <f t="shared" si="89"/>
        <v>#DIV/0!</v>
      </c>
      <c r="M76" s="131" t="e">
        <f t="shared" si="31"/>
        <v>#DIV/0!</v>
      </c>
      <c r="N76" s="98">
        <f>COUNTIFS('Return Report Rev B'!H68:H9963,"&gt;=0",'Return Report Rev B'!Q68:Q9963,"&gt;="&amp;B76,'Return Report Rev B'!Q68:Q9963,"&lt;"&amp;B77,'Return Report Rev B'!A68:A9963,"&lt;&gt;N*")</f>
        <v>6</v>
      </c>
      <c r="O76" s="36">
        <f t="shared" si="32"/>
        <v>32</v>
      </c>
      <c r="P76" s="131" t="e">
        <f t="shared" si="90"/>
        <v>#DIV/0!</v>
      </c>
      <c r="Q76" s="131" t="e">
        <f t="shared" si="91"/>
        <v>#DIV/0!</v>
      </c>
      <c r="R76" s="98">
        <f>SUMIFS('Return Report Rev B'!H68:H9963,'Return Report Rev B'!Q68:Q9963,"&gt;="&amp;B76,'Return Report Rev B'!Q68:Q9963,"&lt;"&amp;B77,'Return Report Rev B'!A68:A9963,"&lt;&gt;N*")</f>
        <v>101</v>
      </c>
      <c r="S76" s="36">
        <f t="shared" si="33"/>
        <v>1032</v>
      </c>
      <c r="T76" s="131" t="e">
        <f t="shared" si="92"/>
        <v>#DIV/0!</v>
      </c>
      <c r="U76" s="131" t="e">
        <f t="shared" si="93"/>
        <v>#DIV/0!</v>
      </c>
      <c r="V76" s="132" t="e">
        <f t="shared" ref="V76" si="95">1-SUM(D74:D76)/SUM(C74:C76)</f>
        <v>#DIV/0!</v>
      </c>
      <c r="W76" s="132" t="e">
        <f t="shared" si="78"/>
        <v>#DIV/0!</v>
      </c>
      <c r="X76" s="132" t="e">
        <f t="shared" si="79"/>
        <v>#DIV/0!</v>
      </c>
      <c r="Y76" s="132" t="e">
        <f t="shared" si="80"/>
        <v>#DIV/0!</v>
      </c>
      <c r="Z76" s="132"/>
      <c r="AA76" s="4" t="s">
        <v>8256</v>
      </c>
      <c r="AB76" s="40">
        <v>0.95</v>
      </c>
      <c r="AC76" s="41">
        <v>0.05</v>
      </c>
      <c r="AD76" s="117"/>
      <c r="AE76" s="3"/>
      <c r="AF76" s="3"/>
      <c r="AG76" s="3"/>
      <c r="AJ76" s="64"/>
      <c r="AK76" s="64"/>
      <c r="AL76" s="64"/>
      <c r="AM76" s="52"/>
      <c r="AN76" s="59"/>
      <c r="AO76" s="93"/>
      <c r="AP76" s="93"/>
      <c r="AQ76" s="93"/>
      <c r="AR76" s="95"/>
      <c r="AV76" s="93"/>
      <c r="AW76" s="93"/>
      <c r="AX76" s="93"/>
      <c r="BC76" s="210">
        <f t="shared" si="54"/>
        <v>43132</v>
      </c>
      <c r="BD76" s="97"/>
      <c r="BE76" s="211"/>
      <c r="BF76" s="216"/>
      <c r="BG76" s="98">
        <f>COUNTIFS('Return Report Rev B'!H68:H9963,"&gt;=0",'Return Report Rev B'!Q68:Q9963,"&gt;="&amp;B76,'Return Report Rev B'!Q68:Q9963,"&lt;"&amp;B77)</f>
        <v>10</v>
      </c>
      <c r="BH76" s="36">
        <f t="shared" si="34"/>
        <v>37</v>
      </c>
      <c r="BI76" s="131" t="e">
        <f t="shared" si="76"/>
        <v>#DIV/0!</v>
      </c>
      <c r="BJ76" s="131" t="e">
        <f t="shared" si="35"/>
        <v>#DIV/0!</v>
      </c>
      <c r="BK76" s="132" t="e">
        <f t="shared" si="81"/>
        <v>#DIV/0!</v>
      </c>
      <c r="BL76" s="98">
        <f>SUMIFS('Return Report Rev B'!H68:H9963,'Return Report Rev B'!Q68:Q9963,"&gt;="&amp;B76,'Return Report Rev B'!Q68:Q9963,"&lt;"&amp;B77)</f>
        <v>198</v>
      </c>
      <c r="BM76" s="36">
        <f t="shared" si="36"/>
        <v>1131</v>
      </c>
      <c r="BN76" s="131" t="e">
        <f t="shared" si="77"/>
        <v>#DIV/0!</v>
      </c>
      <c r="BO76" s="131" t="e">
        <f t="shared" si="37"/>
        <v>#DIV/0!</v>
      </c>
      <c r="BP76" s="131" t="e">
        <f t="shared" si="82"/>
        <v>#DIV/0!</v>
      </c>
    </row>
    <row r="77" spans="2:68" x14ac:dyDescent="0.25">
      <c r="B77" s="96">
        <v>43160</v>
      </c>
      <c r="C77" s="97">
        <f>COUNTIFS('Delivery Report'!$E$4:$E$83253,"&gt;=0",'Delivery Report'!$F$4:$F$83253,"&gt;="&amp;B77,'Delivery Report'!$F$4:$F$83253,"&lt;"&amp;B78)</f>
        <v>0</v>
      </c>
      <c r="D77" s="97">
        <f>C77-SUMIFS('Delivery Report'!$H$4:$H$83253,'Delivery Report'!$F$4:$F$83253,"&gt;="&amp;B77,'Delivery Report'!$F$4:$F$83253,"&lt;"&amp;B78)</f>
        <v>0</v>
      </c>
      <c r="E77" s="36">
        <f t="shared" si="26"/>
        <v>0</v>
      </c>
      <c r="F77" s="97">
        <f>SUMIFS('Delivery Report'!$E$4:$E$83253,'Delivery Report'!$F$4:$F$83253,"&gt;="&amp;B77,'Delivery Report'!$F$4:$F$83253,"&lt;"&amp;B78)</f>
        <v>0</v>
      </c>
      <c r="G77" s="97">
        <f>SUMIFS('Delivery Report'!$E$4:$E$83253,'Delivery Report'!$F$4:$F$83253,"&gt;="&amp;B77,'Delivery Report'!$F$4:$F$83253,"&lt;"&amp;B78,'Delivery Report'!$H$4:$H$83253,"=1")</f>
        <v>0</v>
      </c>
      <c r="H77" s="36">
        <f t="shared" si="49"/>
        <v>0</v>
      </c>
      <c r="I77" s="36">
        <f t="shared" si="49"/>
        <v>0</v>
      </c>
      <c r="J77" s="131" t="e">
        <f t="shared" ref="J77:J78" si="96">1-D77/C77</f>
        <v>#DIV/0!</v>
      </c>
      <c r="K77" s="131" t="e">
        <f t="shared" si="30"/>
        <v>#DIV/0!</v>
      </c>
      <c r="L77" s="131" t="e">
        <f t="shared" ref="L77:L78" si="97">G77/F77</f>
        <v>#DIV/0!</v>
      </c>
      <c r="M77" s="131" t="e">
        <f t="shared" si="31"/>
        <v>#DIV/0!</v>
      </c>
      <c r="N77" s="98">
        <f>COUNTIFS('Return Report Rev B'!H69:H9964,"&gt;=0",'Return Report Rev B'!Q69:Q9964,"&gt;="&amp;B77,'Return Report Rev B'!Q69:Q9964,"&lt;"&amp;B78,'Return Report Rev B'!A69:A9964,"&lt;&gt;N*")</f>
        <v>1</v>
      </c>
      <c r="O77" s="36">
        <f t="shared" si="32"/>
        <v>33</v>
      </c>
      <c r="P77" s="131" t="e">
        <f t="shared" ref="P77:P78" si="98">N77/C77</f>
        <v>#DIV/0!</v>
      </c>
      <c r="Q77" s="131" t="e">
        <f t="shared" ref="Q77" si="99">O77/E77</f>
        <v>#DIV/0!</v>
      </c>
      <c r="R77" s="98">
        <f>SUMIFS('Return Report Rev B'!H69:H9964,'Return Report Rev B'!Q69:Q9964,"&gt;="&amp;B77,'Return Report Rev B'!Q69:Q9964,"&lt;"&amp;B78,'Return Report Rev B'!A69:A9964,"&lt;&gt;N*")</f>
        <v>1</v>
      </c>
      <c r="S77" s="36">
        <f t="shared" si="33"/>
        <v>1033</v>
      </c>
      <c r="T77" s="131" t="e">
        <f t="shared" ref="T77:T78" si="100">R77/F77</f>
        <v>#DIV/0!</v>
      </c>
      <c r="U77" s="131" t="e">
        <f t="shared" ref="U77:U78" si="101">S77/H77</f>
        <v>#DIV/0!</v>
      </c>
      <c r="V77" s="132" t="e">
        <f t="shared" ref="V77" si="102">1-SUM(D75:D77)/SUM(C75:C77)</f>
        <v>#DIV/0!</v>
      </c>
      <c r="W77" s="132" t="e">
        <f t="shared" si="78"/>
        <v>#DIV/0!</v>
      </c>
      <c r="X77" s="132" t="e">
        <f t="shared" si="79"/>
        <v>#DIV/0!</v>
      </c>
      <c r="Y77" s="132" t="e">
        <f t="shared" si="80"/>
        <v>#DIV/0!</v>
      </c>
      <c r="Z77" s="132"/>
      <c r="AA77" s="4" t="s">
        <v>1394</v>
      </c>
      <c r="AB77" s="40">
        <v>0.95</v>
      </c>
      <c r="AC77" s="41">
        <v>0.05</v>
      </c>
      <c r="AD77" s="117"/>
      <c r="AE77" s="3"/>
      <c r="AF77" s="3"/>
      <c r="AG77" s="3"/>
      <c r="AJ77" s="64"/>
      <c r="AK77" s="64"/>
      <c r="AL77" s="64"/>
      <c r="AM77" s="52"/>
      <c r="AN77" s="59"/>
      <c r="AO77" s="93"/>
      <c r="AP77" s="93"/>
      <c r="AQ77" s="93"/>
      <c r="AR77" s="95"/>
      <c r="AV77" s="93"/>
      <c r="AW77" s="93"/>
      <c r="AX77" s="93"/>
      <c r="BC77" s="210">
        <f t="shared" si="54"/>
        <v>43160</v>
      </c>
      <c r="BD77" s="97"/>
      <c r="BE77" s="211"/>
      <c r="BF77" s="216"/>
      <c r="BG77" s="98">
        <f>COUNTIFS('Return Report Rev B'!H69:H9964,"&gt;=0",'Return Report Rev B'!Q69:Q9964,"&gt;="&amp;B77,'Return Report Rev B'!Q69:Q9964,"&lt;"&amp;B78)</f>
        <v>5</v>
      </c>
      <c r="BH77" s="36">
        <f t="shared" si="34"/>
        <v>42</v>
      </c>
      <c r="BI77" s="131" t="e">
        <f t="shared" si="76"/>
        <v>#DIV/0!</v>
      </c>
      <c r="BJ77" s="131" t="e">
        <f t="shared" si="35"/>
        <v>#DIV/0!</v>
      </c>
      <c r="BK77" s="132" t="e">
        <f t="shared" si="81"/>
        <v>#DIV/0!</v>
      </c>
      <c r="BL77" s="98">
        <f>SUMIFS('Return Report Rev B'!H69:H9964,'Return Report Rev B'!Q69:Q9964,"&gt;="&amp;B77,'Return Report Rev B'!Q69:Q9964,"&lt;"&amp;B78)</f>
        <v>16</v>
      </c>
      <c r="BM77" s="36">
        <f t="shared" si="36"/>
        <v>1147</v>
      </c>
      <c r="BN77" s="131" t="e">
        <f t="shared" si="77"/>
        <v>#DIV/0!</v>
      </c>
      <c r="BO77" s="131" t="e">
        <f t="shared" si="37"/>
        <v>#DIV/0!</v>
      </c>
      <c r="BP77" s="131" t="e">
        <f t="shared" si="82"/>
        <v>#DIV/0!</v>
      </c>
    </row>
    <row r="78" spans="2:68" x14ac:dyDescent="0.25">
      <c r="B78" s="96">
        <v>43191</v>
      </c>
      <c r="C78" s="97">
        <f>COUNTIFS('Delivery Report'!$E$4:$E$83253,"&gt;=0",'Delivery Report'!$F$4:$F$83253,"&gt;="&amp;B78,'Delivery Report'!$F$4:$F$83253,"&lt;"&amp;B79)</f>
        <v>0</v>
      </c>
      <c r="D78" s="97">
        <f>C78-SUMIFS('Delivery Report'!$H$4:$H$83253,'Delivery Report'!$F$4:$F$83253,"&gt;="&amp;B78,'Delivery Report'!$F$4:$F$83253,"&lt;"&amp;B79)</f>
        <v>0</v>
      </c>
      <c r="E78" s="36">
        <f>SUM(C67:C78)</f>
        <v>0</v>
      </c>
      <c r="F78" s="97">
        <f>SUMIFS('Delivery Report'!$E$4:$E$83253,'Delivery Report'!$F$4:$F$83253,"&gt;="&amp;B78,'Delivery Report'!$F$4:$F$83253,"&lt;"&amp;B79)</f>
        <v>0</v>
      </c>
      <c r="G78" s="97">
        <f>SUMIFS('Delivery Report'!$E$4:$E$83253,'Delivery Report'!$F$4:$F$83253,"&gt;="&amp;B78,'Delivery Report'!$F$4:$F$83253,"&lt;"&amp;B79,'Delivery Report'!$H$4:$H$83253,"=1")</f>
        <v>0</v>
      </c>
      <c r="H78" s="36">
        <f t="shared" si="49"/>
        <v>0</v>
      </c>
      <c r="I78" s="36">
        <f t="shared" si="49"/>
        <v>0</v>
      </c>
      <c r="J78" s="131" t="e">
        <f t="shared" si="96"/>
        <v>#DIV/0!</v>
      </c>
      <c r="K78" s="131" t="e">
        <f t="shared" si="30"/>
        <v>#DIV/0!</v>
      </c>
      <c r="L78" s="131" t="e">
        <f t="shared" si="97"/>
        <v>#DIV/0!</v>
      </c>
      <c r="M78" s="131" t="e">
        <f t="shared" si="31"/>
        <v>#DIV/0!</v>
      </c>
      <c r="N78" s="98">
        <f>COUNTIFS('Return Report Rev B'!H70:H9965,"&gt;=0",'Return Report Rev B'!Q70:Q9965,"&gt;="&amp;B78,'Return Report Rev B'!Q70:Q9965,"&lt;"&amp;B79,'Return Report Rev B'!A70:A9965,"&lt;&gt;N*")</f>
        <v>3</v>
      </c>
      <c r="O78" s="36">
        <f t="shared" si="32"/>
        <v>36</v>
      </c>
      <c r="P78" s="131" t="e">
        <f t="shared" si="98"/>
        <v>#DIV/0!</v>
      </c>
      <c r="Q78" s="131" t="e">
        <f>O78/E78</f>
        <v>#DIV/0!</v>
      </c>
      <c r="R78" s="98">
        <f>SUMIFS('Return Report Rev B'!H70:H9965,'Return Report Rev B'!Q70:Q9965,"&gt;="&amp;B78,'Return Report Rev B'!Q70:Q9965,"&lt;"&amp;B79,'Return Report Rev B'!A70:A9965,"&lt;&gt;N*")</f>
        <v>59</v>
      </c>
      <c r="S78" s="36">
        <f t="shared" si="33"/>
        <v>1092</v>
      </c>
      <c r="T78" s="131" t="e">
        <f t="shared" si="100"/>
        <v>#DIV/0!</v>
      </c>
      <c r="U78" s="131" t="e">
        <f t="shared" si="101"/>
        <v>#DIV/0!</v>
      </c>
      <c r="V78" s="132" t="e">
        <f t="shared" ref="V78" si="103">1-SUM(D76:D78)/SUM(C76:C78)</f>
        <v>#DIV/0!</v>
      </c>
      <c r="W78" s="132" t="e">
        <f>SUM(G76:G78)/SUM(F76:F78)</f>
        <v>#DIV/0!</v>
      </c>
      <c r="X78" s="132" t="e">
        <f>SUM(N76:N78)/SUM(C76:C78)</f>
        <v>#DIV/0!</v>
      </c>
      <c r="Y78" s="132" t="e">
        <f>SUM(R76:R78)/SUM(F76:F78)</f>
        <v>#DIV/0!</v>
      </c>
      <c r="Z78" s="132"/>
      <c r="AA78" s="4" t="s">
        <v>8257</v>
      </c>
      <c r="AB78" s="40">
        <v>0.95</v>
      </c>
      <c r="AC78" s="41">
        <v>0.05</v>
      </c>
      <c r="AD78" s="117"/>
      <c r="AE78" s="3"/>
      <c r="AF78" s="3"/>
      <c r="AG78" s="3"/>
      <c r="AJ78" s="64"/>
      <c r="AK78" s="64"/>
      <c r="AL78" s="64"/>
      <c r="AM78" s="52"/>
      <c r="AN78" s="59"/>
      <c r="AO78" s="93"/>
      <c r="AP78" s="93"/>
      <c r="AQ78" s="93"/>
      <c r="AR78" s="95"/>
      <c r="AV78" s="93"/>
      <c r="AW78" s="93"/>
      <c r="AX78" s="93"/>
      <c r="BC78" s="210">
        <f t="shared" si="54"/>
        <v>43191</v>
      </c>
      <c r="BD78" s="97"/>
      <c r="BE78" s="211"/>
      <c r="BF78" s="216"/>
      <c r="BG78" s="98">
        <f>COUNTIFS('Return Report Rev B'!H70:H9965,"&gt;=0",'Return Report Rev B'!Q70:Q9965,"&gt;="&amp;B78,'Return Report Rev B'!Q70:Q9965,"&lt;"&amp;B79)</f>
        <v>3</v>
      </c>
      <c r="BH78" s="36">
        <f t="shared" si="34"/>
        <v>45</v>
      </c>
      <c r="BI78" s="131" t="e">
        <f t="shared" si="76"/>
        <v>#DIV/0!</v>
      </c>
      <c r="BJ78" s="131" t="e">
        <f t="shared" si="35"/>
        <v>#DIV/0!</v>
      </c>
      <c r="BK78" s="132" t="e">
        <f t="shared" si="81"/>
        <v>#DIV/0!</v>
      </c>
      <c r="BL78" s="98">
        <f>SUMIFS('Return Report Rev B'!H70:H9965,'Return Report Rev B'!Q70:Q9965,"&gt;="&amp;B78,'Return Report Rev B'!Q70:Q9965,"&lt;"&amp;B79)</f>
        <v>59</v>
      </c>
      <c r="BM78" s="36">
        <f t="shared" si="36"/>
        <v>1206</v>
      </c>
      <c r="BN78" s="131" t="e">
        <f t="shared" si="77"/>
        <v>#DIV/0!</v>
      </c>
      <c r="BO78" s="131" t="e">
        <f t="shared" si="37"/>
        <v>#DIV/0!</v>
      </c>
      <c r="BP78" s="131" t="e">
        <f t="shared" si="82"/>
        <v>#DIV/0!</v>
      </c>
    </row>
    <row r="79" spans="2:68" x14ac:dyDescent="0.25">
      <c r="B79" s="96">
        <v>43221</v>
      </c>
      <c r="C79" s="97">
        <f>COUNTIFS('Delivery Report'!$E$4:$E$83253,"&gt;=0",'Delivery Report'!$F$4:$F$83253,"&gt;="&amp;B79,'Delivery Report'!$F$4:$F$83253,"&lt;"&amp;B80)</f>
        <v>0</v>
      </c>
      <c r="D79" s="97">
        <f>C79-SUMIFS('Delivery Report'!$H$4:$H$83253,'Delivery Report'!$F$4:$F$83253,"&gt;="&amp;B79,'Delivery Report'!$F$4:$F$83253,"&lt;"&amp;B80)</f>
        <v>0</v>
      </c>
      <c r="E79" s="36">
        <f t="shared" ref="E79" si="104">SUM(C68:C79)</f>
        <v>0</v>
      </c>
      <c r="F79" s="97">
        <f>SUMIFS('Delivery Report'!$E$4:$E$83253,'Delivery Report'!$F$4:$F$83253,"&gt;="&amp;B79,'Delivery Report'!$F$4:$F$83253,"&lt;"&amp;B80)</f>
        <v>0</v>
      </c>
      <c r="G79" s="97">
        <f>SUMIFS('Delivery Report'!$E$4:$E$83253,'Delivery Report'!$F$4:$F$83253,"&gt;="&amp;B79,'Delivery Report'!$F$4:$F$83253,"&lt;"&amp;B80,'Delivery Report'!$H$4:$H$83253,"=1")</f>
        <v>0</v>
      </c>
      <c r="H79" s="36">
        <f t="shared" ref="H79:H81" si="105">SUM(F68:F79)</f>
        <v>0</v>
      </c>
      <c r="I79" s="36">
        <f t="shared" ref="I79:I81" si="106">SUM(G68:G79)</f>
        <v>0</v>
      </c>
      <c r="J79" s="131" t="e">
        <f t="shared" ref="J79:J81" si="107">1-D79/C79</f>
        <v>#DIV/0!</v>
      </c>
      <c r="K79" s="131" t="e">
        <f t="shared" ref="K79" si="108">1-SUM(D68:D79)/SUM(C68:C79)</f>
        <v>#DIV/0!</v>
      </c>
      <c r="L79" s="131" t="e">
        <f t="shared" ref="L79:L81" si="109">G79/F79</f>
        <v>#DIV/0!</v>
      </c>
      <c r="M79" s="131" t="e">
        <f t="shared" ref="M79:M81" si="110">SUM(G68:G79)/SUM(F68:F79)</f>
        <v>#DIV/0!</v>
      </c>
      <c r="N79" s="98">
        <f>COUNTIFS('Return Report Rev B'!H71:H9966,"&gt;=0",'Return Report Rev B'!Q71:Q9966,"&gt;="&amp;B79,'Return Report Rev B'!Q71:Q9966,"&lt;"&amp;B80,'Return Report Rev B'!A71:A9966,"&lt;&gt;N*")</f>
        <v>3</v>
      </c>
      <c r="O79" s="36">
        <f t="shared" ref="O79:O81" si="111">SUM(N68:N79)</f>
        <v>35</v>
      </c>
      <c r="P79" s="131" t="e">
        <f t="shared" ref="P79:P81" si="112">N79/C79</f>
        <v>#DIV/0!</v>
      </c>
      <c r="Q79" s="131" t="e">
        <f t="shared" ref="Q79" si="113">O79/E79</f>
        <v>#DIV/0!</v>
      </c>
      <c r="R79" s="98">
        <f>SUMIFS('Return Report Rev B'!H71:H9966,'Return Report Rev B'!Q71:Q9966,"&gt;="&amp;B79,'Return Report Rev B'!Q71:Q9966,"&lt;"&amp;B80,'Return Report Rev B'!A71:A9966,"&lt;&gt;N*")</f>
        <v>3</v>
      </c>
      <c r="S79" s="36">
        <f t="shared" ref="S79:S81" si="114">SUM(R68:R79)</f>
        <v>1032</v>
      </c>
      <c r="T79" s="131" t="e">
        <f t="shared" ref="T79:T81" si="115">R79/F79</f>
        <v>#DIV/0!</v>
      </c>
      <c r="U79" s="131" t="e">
        <f t="shared" ref="U79:U81" si="116">S79/H79</f>
        <v>#DIV/0!</v>
      </c>
      <c r="V79" s="132" t="e">
        <f t="shared" ref="V79" si="117">1-SUM(D77:D79)/SUM(C77:C79)</f>
        <v>#DIV/0!</v>
      </c>
      <c r="W79" s="132" t="e">
        <f t="shared" ref="W79" si="118">SUM(G77:G79)/SUM(F77:F79)</f>
        <v>#DIV/0!</v>
      </c>
      <c r="X79" s="132" t="e">
        <f t="shared" ref="X79" si="119">SUM(N77:N79)/SUM(C77:C79)</f>
        <v>#DIV/0!</v>
      </c>
      <c r="Y79" s="132" t="e">
        <f t="shared" ref="Y79" si="120">SUM(R77:R79)/SUM(F77:F79)</f>
        <v>#DIV/0!</v>
      </c>
      <c r="Z79" s="132"/>
      <c r="AA79" s="4" t="s">
        <v>1395</v>
      </c>
      <c r="AB79" s="40">
        <v>0.95</v>
      </c>
      <c r="AC79" s="41">
        <v>0.05</v>
      </c>
      <c r="AD79" s="117"/>
      <c r="AE79" s="3"/>
      <c r="AF79" s="3"/>
      <c r="AG79" s="3"/>
      <c r="AJ79" s="64"/>
      <c r="AK79" s="64"/>
      <c r="AL79" s="64"/>
      <c r="AM79" s="52"/>
      <c r="AN79" s="59"/>
      <c r="AO79" s="93"/>
      <c r="AP79" s="93"/>
      <c r="AQ79" s="93"/>
      <c r="AR79" s="95"/>
      <c r="AV79" s="93"/>
      <c r="AW79" s="93"/>
      <c r="AX79" s="93"/>
      <c r="BC79" s="210">
        <f t="shared" si="54"/>
        <v>43221</v>
      </c>
      <c r="BD79" s="97"/>
      <c r="BE79" s="211"/>
      <c r="BF79" s="216"/>
      <c r="BG79" s="98">
        <f>COUNTIFS('Return Report Rev B'!H71:H9966,"&gt;=0",'Return Report Rev B'!Q71:Q9966,"&gt;="&amp;B79,'Return Report Rev B'!Q71:Q9966,"&lt;"&amp;B80)</f>
        <v>5</v>
      </c>
      <c r="BH79" s="36">
        <f t="shared" ref="BH79:BH81" si="121">SUM(BG68:BG79)</f>
        <v>46</v>
      </c>
      <c r="BI79" s="131" t="e">
        <f t="shared" si="76"/>
        <v>#DIV/0!</v>
      </c>
      <c r="BJ79" s="131" t="e">
        <f t="shared" ref="BJ79:BJ81" si="122">O79/E79</f>
        <v>#DIV/0!</v>
      </c>
      <c r="BK79" s="132" t="e">
        <f t="shared" si="81"/>
        <v>#DIV/0!</v>
      </c>
      <c r="BL79" s="98">
        <f>SUMIFS('Return Report Rev B'!H71:H9966,'Return Report Rev B'!Q71:Q9966,"&gt;="&amp;B79,'Return Report Rev B'!Q71:Q9966,"&lt;"&amp;B80)</f>
        <v>20</v>
      </c>
      <c r="BM79" s="36">
        <f t="shared" ref="BM79:BM81" si="123">SUM(BL68:BL79)</f>
        <v>1163</v>
      </c>
      <c r="BN79" s="131" t="e">
        <f t="shared" si="77"/>
        <v>#DIV/0!</v>
      </c>
      <c r="BO79" s="131" t="e">
        <f t="shared" ref="BO79:BO81" si="124">BM79/H79</f>
        <v>#DIV/0!</v>
      </c>
      <c r="BP79" s="131" t="e">
        <f t="shared" si="82"/>
        <v>#DIV/0!</v>
      </c>
    </row>
    <row r="80" spans="2:68" x14ac:dyDescent="0.25">
      <c r="B80" s="96">
        <v>43252</v>
      </c>
      <c r="C80" s="97">
        <f>COUNTIFS('Delivery Report'!$E$4:$E$83253,"&gt;=0",'Delivery Report'!$F$4:$F$83253,"&gt;="&amp;B80,'Delivery Report'!$F$4:$F$83253,"&lt;"&amp;B81)</f>
        <v>0</v>
      </c>
      <c r="D80" s="97">
        <f>C80-SUMIFS('Delivery Report'!$H$4:$H$83253,'Delivery Report'!$F$4:$F$83253,"&gt;="&amp;B80,'Delivery Report'!$F$4:$F$83253,"&lt;"&amp;B81)</f>
        <v>0</v>
      </c>
      <c r="E80" s="36">
        <f t="shared" ref="E80:E85" si="125">SUM(C69:C80)</f>
        <v>0</v>
      </c>
      <c r="F80" s="97">
        <f>SUMIFS('Delivery Report'!$E$4:$E$83253,'Delivery Report'!$F$4:$F$83253,"&gt;="&amp;B80,'Delivery Report'!$F$4:$F$83253,"&lt;"&amp;B81)</f>
        <v>0</v>
      </c>
      <c r="G80" s="97">
        <f>SUMIFS('Delivery Report'!$E$4:$E$83253,'Delivery Report'!$F$4:$F$83253,"&gt;="&amp;B80,'Delivery Report'!$F$4:$F$83253,"&lt;"&amp;B81,'Delivery Report'!$H$4:$H$83253,"=1")</f>
        <v>0</v>
      </c>
      <c r="H80" s="36">
        <f t="shared" si="105"/>
        <v>0</v>
      </c>
      <c r="I80" s="36">
        <f t="shared" si="106"/>
        <v>0</v>
      </c>
      <c r="J80" s="131" t="e">
        <f t="shared" si="107"/>
        <v>#DIV/0!</v>
      </c>
      <c r="K80" s="131" t="e">
        <f t="shared" ref="K80" si="126">1-SUM(D69:D80)/SUM(C69:C80)</f>
        <v>#DIV/0!</v>
      </c>
      <c r="L80" s="131" t="e">
        <f t="shared" si="109"/>
        <v>#DIV/0!</v>
      </c>
      <c r="M80" s="131" t="e">
        <f t="shared" si="110"/>
        <v>#DIV/0!</v>
      </c>
      <c r="N80" s="98">
        <f>COUNTIFS('Return Report Rev B'!H72:H9967,"&gt;=0",'Return Report Rev B'!Q72:Q9967,"&gt;="&amp;B80,'Return Report Rev B'!Q72:Q9967,"&lt;"&amp;B81,'Return Report Rev B'!A72:A9967,"&lt;&gt;N*")</f>
        <v>4</v>
      </c>
      <c r="O80" s="36">
        <f t="shared" si="111"/>
        <v>38</v>
      </c>
      <c r="P80" s="131" t="e">
        <f t="shared" si="112"/>
        <v>#DIV/0!</v>
      </c>
      <c r="Q80" s="131" t="e">
        <f t="shared" ref="Q80:Q85" si="127">O80/E80</f>
        <v>#DIV/0!</v>
      </c>
      <c r="R80" s="98">
        <f>SUMIFS('Return Report Rev B'!H72:H9967,'Return Report Rev B'!Q72:Q9967,"&gt;="&amp;B80,'Return Report Rev B'!Q72:Q9967,"&lt;"&amp;B81,'Return Report Rev B'!A72:A9967,"&lt;&gt;N*")</f>
        <v>60</v>
      </c>
      <c r="S80" s="36">
        <f t="shared" si="114"/>
        <v>1057</v>
      </c>
      <c r="T80" s="131" t="e">
        <f t="shared" si="115"/>
        <v>#DIV/0!</v>
      </c>
      <c r="U80" s="131" t="e">
        <f t="shared" si="116"/>
        <v>#DIV/0!</v>
      </c>
      <c r="V80" s="132" t="e">
        <f t="shared" ref="V80" si="128">1-SUM(D78:D80)/SUM(C78:C80)</f>
        <v>#DIV/0!</v>
      </c>
      <c r="W80" s="132" t="e">
        <f t="shared" ref="W80:W85" si="129">SUM(G78:G80)/SUM(F78:F80)</f>
        <v>#DIV/0!</v>
      </c>
      <c r="X80" s="132" t="e">
        <f t="shared" ref="X80:X85" si="130">SUM(N78:N80)/SUM(C78:C80)</f>
        <v>#DIV/0!</v>
      </c>
      <c r="Y80" s="132" t="e">
        <f t="shared" ref="Y80:Y85" si="131">SUM(R78:R80)/SUM(F78:F80)</f>
        <v>#DIV/0!</v>
      </c>
      <c r="Z80" s="132"/>
      <c r="AA80" s="4" t="s">
        <v>1396</v>
      </c>
      <c r="AB80" s="40">
        <v>0.95</v>
      </c>
      <c r="AC80" s="41">
        <v>0.05</v>
      </c>
      <c r="AD80" s="117"/>
      <c r="AE80" s="3"/>
      <c r="AF80" s="3"/>
      <c r="AG80" s="3"/>
      <c r="AJ80" s="64"/>
      <c r="AK80" s="64"/>
      <c r="AL80" s="64"/>
      <c r="AM80" s="52"/>
      <c r="AN80" s="59"/>
      <c r="AO80" s="93"/>
      <c r="AP80" s="93"/>
      <c r="AQ80" s="93"/>
      <c r="AR80" s="95"/>
      <c r="AV80" s="93"/>
      <c r="AW80" s="93"/>
      <c r="AX80" s="93"/>
      <c r="BC80" s="210">
        <f t="shared" si="54"/>
        <v>43252</v>
      </c>
      <c r="BD80" s="97">
        <f>C80-SUMIFS('Delivery Report'!$I$4:$I$83253,'Delivery Report'!$F$4:$F$83253,"&gt;="&amp;B80,'Delivery Report'!$F$4:$F$83253,"&lt;"&amp;B81)</f>
        <v>0</v>
      </c>
      <c r="BE80" s="211" t="e">
        <f t="shared" ref="BE80:BE81" si="132">BD80/C80</f>
        <v>#DIV/0!</v>
      </c>
      <c r="BF80" s="216"/>
      <c r="BG80" s="98">
        <f>COUNTIFS('Return Report Rev B'!H72:H9967,"&gt;=0",'Return Report Rev B'!Q72:Q9967,"&gt;="&amp;B80,'Return Report Rev B'!Q72:Q9967,"&lt;"&amp;B81)</f>
        <v>4</v>
      </c>
      <c r="BH80" s="36">
        <f t="shared" si="121"/>
        <v>49</v>
      </c>
      <c r="BI80" s="131" t="e">
        <f t="shared" si="76"/>
        <v>#DIV/0!</v>
      </c>
      <c r="BJ80" s="131" t="e">
        <f t="shared" si="122"/>
        <v>#DIV/0!</v>
      </c>
      <c r="BK80" s="132" t="e">
        <f t="shared" si="81"/>
        <v>#DIV/0!</v>
      </c>
      <c r="BL80" s="98">
        <f>SUMIFS('Return Report Rev B'!H72:H9967,'Return Report Rev B'!Q72:Q9967,"&gt;="&amp;B80,'Return Report Rev B'!Q72:Q9967,"&lt;"&amp;B81)</f>
        <v>60</v>
      </c>
      <c r="BM80" s="36">
        <f t="shared" si="123"/>
        <v>1188</v>
      </c>
      <c r="BN80" s="131" t="e">
        <f t="shared" si="77"/>
        <v>#DIV/0!</v>
      </c>
      <c r="BO80" s="131" t="e">
        <f t="shared" si="124"/>
        <v>#DIV/0!</v>
      </c>
      <c r="BP80" s="131" t="e">
        <f t="shared" si="82"/>
        <v>#DIV/0!</v>
      </c>
    </row>
    <row r="81" spans="2:68" x14ac:dyDescent="0.25">
      <c r="B81" s="96">
        <v>43282</v>
      </c>
      <c r="C81" s="97">
        <f>COUNTIFS('Delivery Report'!$E$4:$E$83253,"&gt;=0",'Delivery Report'!$F$4:$F$83253,"&gt;="&amp;B81,'Delivery Report'!$F$4:$F$83253,"&lt;"&amp;B82)</f>
        <v>0</v>
      </c>
      <c r="D81" s="97">
        <f>C81-SUMIFS('Delivery Report'!$H$4:$H$83253,'Delivery Report'!$F$4:$F$83253,"&gt;="&amp;B81,'Delivery Report'!$F$4:$F$83253,"&lt;"&amp;B82)</f>
        <v>0</v>
      </c>
      <c r="E81" s="36">
        <f t="shared" si="125"/>
        <v>0</v>
      </c>
      <c r="F81" s="97">
        <f>SUMIFS('Delivery Report'!$E$4:$E$83253,'Delivery Report'!$F$4:$F$83253,"&gt;="&amp;B81,'Delivery Report'!$F$4:$F$83253,"&lt;"&amp;B82)</f>
        <v>0</v>
      </c>
      <c r="G81" s="97">
        <f>SUMIFS('Delivery Report'!$E$4:$E$83253,'Delivery Report'!$F$4:$F$83253,"&gt;="&amp;B81,'Delivery Report'!$F$4:$F$83253,"&lt;"&amp;B82,'Delivery Report'!$H$4:$H$83253,"=1")</f>
        <v>0</v>
      </c>
      <c r="H81" s="36">
        <f t="shared" si="105"/>
        <v>0</v>
      </c>
      <c r="I81" s="36">
        <f t="shared" si="106"/>
        <v>0</v>
      </c>
      <c r="J81" s="131" t="e">
        <f t="shared" si="107"/>
        <v>#DIV/0!</v>
      </c>
      <c r="K81" s="131" t="e">
        <f t="shared" ref="K81" si="133">1-SUM(D70:D81)/SUM(C70:C81)</f>
        <v>#DIV/0!</v>
      </c>
      <c r="L81" s="131" t="e">
        <f t="shared" si="109"/>
        <v>#DIV/0!</v>
      </c>
      <c r="M81" s="131" t="e">
        <f t="shared" si="110"/>
        <v>#DIV/0!</v>
      </c>
      <c r="N81" s="98">
        <f>COUNTIFS('Return Report Rev B'!H73:H9968,"&gt;=0",'Return Report Rev B'!Q73:Q9968,"&gt;="&amp;B81,'Return Report Rev B'!Q73:Q9968,"&lt;"&amp;B82,'Return Report Rev B'!A73:A9968,"&lt;&gt;N*")</f>
        <v>2</v>
      </c>
      <c r="O81" s="36">
        <f t="shared" si="111"/>
        <v>38</v>
      </c>
      <c r="P81" s="131" t="e">
        <f t="shared" si="112"/>
        <v>#DIV/0!</v>
      </c>
      <c r="Q81" s="131" t="e">
        <f t="shared" si="127"/>
        <v>#DIV/0!</v>
      </c>
      <c r="R81" s="98">
        <f>SUMIFS('Return Report Rev B'!H73:H9968,'Return Report Rev B'!Q73:Q9968,"&gt;="&amp;B81,'Return Report Rev B'!Q73:Q9968,"&lt;"&amp;B82,'Return Report Rev B'!A73:A9968,"&lt;&gt;N*")</f>
        <v>8</v>
      </c>
      <c r="S81" s="36">
        <f t="shared" si="114"/>
        <v>1053</v>
      </c>
      <c r="T81" s="131" t="e">
        <f t="shared" si="115"/>
        <v>#DIV/0!</v>
      </c>
      <c r="U81" s="131" t="e">
        <f t="shared" si="116"/>
        <v>#DIV/0!</v>
      </c>
      <c r="V81" s="132" t="e">
        <f t="shared" ref="V81" si="134">1-SUM(D79:D81)/SUM(C79:C81)</f>
        <v>#DIV/0!</v>
      </c>
      <c r="W81" s="132" t="e">
        <f t="shared" si="129"/>
        <v>#DIV/0!</v>
      </c>
      <c r="X81" s="132" t="e">
        <f t="shared" si="130"/>
        <v>#DIV/0!</v>
      </c>
      <c r="Y81" s="132" t="e">
        <f t="shared" si="131"/>
        <v>#DIV/0!</v>
      </c>
      <c r="Z81" s="132"/>
      <c r="AA81" s="4" t="s">
        <v>1397</v>
      </c>
      <c r="AB81" s="41">
        <v>0.95</v>
      </c>
      <c r="AC81" s="41">
        <v>0.05</v>
      </c>
      <c r="AD81" s="117"/>
      <c r="AE81" s="3"/>
      <c r="AF81" s="3"/>
      <c r="AG81" s="3"/>
      <c r="AJ81" s="64"/>
      <c r="AK81" s="64"/>
      <c r="AL81" s="64"/>
      <c r="AM81" s="52"/>
      <c r="AN81" s="59"/>
      <c r="AO81" s="93"/>
      <c r="AP81" s="93"/>
      <c r="AQ81" s="93"/>
      <c r="AR81" s="95"/>
      <c r="AV81" s="93"/>
      <c r="AW81" s="93"/>
      <c r="AX81" s="93"/>
      <c r="BC81" s="210">
        <f t="shared" si="54"/>
        <v>43282</v>
      </c>
      <c r="BD81" s="97">
        <f>C81-SUMIFS('Delivery Report'!$I$4:$I$83253,'Delivery Report'!$F$4:$F$83253,"&gt;="&amp;B81,'Delivery Report'!$F$4:$F$83253,"&lt;"&amp;B82)</f>
        <v>0</v>
      </c>
      <c r="BE81" s="211" t="e">
        <f t="shared" si="132"/>
        <v>#DIV/0!</v>
      </c>
      <c r="BF81" s="216"/>
      <c r="BG81" s="98">
        <f>COUNTIFS('Return Report Rev B'!H73:H9968,"&gt;=0",'Return Report Rev B'!Q73:Q9968,"&gt;="&amp;B81,'Return Report Rev B'!Q73:Q9968,"&lt;"&amp;B82)</f>
        <v>2</v>
      </c>
      <c r="BH81" s="36">
        <f t="shared" si="121"/>
        <v>49</v>
      </c>
      <c r="BI81" s="131" t="e">
        <f t="shared" si="76"/>
        <v>#DIV/0!</v>
      </c>
      <c r="BJ81" s="131" t="e">
        <f t="shared" si="122"/>
        <v>#DIV/0!</v>
      </c>
      <c r="BK81" s="132" t="e">
        <f t="shared" si="81"/>
        <v>#DIV/0!</v>
      </c>
      <c r="BL81" s="98">
        <f>SUMIFS('Return Report Rev B'!H73:H9968,'Return Report Rev B'!Q73:Q9968,"&gt;="&amp;B81,'Return Report Rev B'!Q73:Q9968,"&lt;"&amp;B82)</f>
        <v>8</v>
      </c>
      <c r="BM81" s="36">
        <f t="shared" si="123"/>
        <v>1184</v>
      </c>
      <c r="BN81" s="131" t="e">
        <f t="shared" si="77"/>
        <v>#DIV/0!</v>
      </c>
      <c r="BO81" s="131" t="e">
        <f t="shared" si="124"/>
        <v>#DIV/0!</v>
      </c>
      <c r="BP81" s="131" t="e">
        <f t="shared" si="82"/>
        <v>#DIV/0!</v>
      </c>
    </row>
    <row r="82" spans="2:68" x14ac:dyDescent="0.25">
      <c r="B82" s="96">
        <v>43313</v>
      </c>
      <c r="C82" s="97">
        <f>COUNTIFS('Delivery Report'!$E$4:$E$83253,"&gt;=0",'Delivery Report'!$F$4:$F$83253,"&gt;="&amp;B82,'Delivery Report'!$F$4:$F$83253,"&lt;"&amp;B83)</f>
        <v>0</v>
      </c>
      <c r="D82" s="97">
        <f>C82-SUMIFS('Delivery Report'!$H$4:$H$83253,'Delivery Report'!$F$4:$F$83253,"&gt;="&amp;B82,'Delivery Report'!$F$4:$F$83253,"&lt;"&amp;B83)</f>
        <v>0</v>
      </c>
      <c r="E82" s="36">
        <f t="shared" si="125"/>
        <v>0</v>
      </c>
      <c r="F82" s="97">
        <f>SUMIFS('Delivery Report'!$E$4:$E$83253,'Delivery Report'!$F$4:$F$83253,"&gt;="&amp;B82,'Delivery Report'!$F$4:$F$83253,"&lt;"&amp;B83)</f>
        <v>0</v>
      </c>
      <c r="G82" s="97">
        <f>SUMIFS('Delivery Report'!$E$4:$E$83253,'Delivery Report'!$F$4:$F$83253,"&gt;="&amp;B82,'Delivery Report'!$F$4:$F$83253,"&lt;"&amp;B83,'Delivery Report'!$H$4:$H$83253,"=1")</f>
        <v>0</v>
      </c>
      <c r="H82" s="36">
        <f t="shared" ref="H82:H83" si="135">SUM(F71:F82)</f>
        <v>0</v>
      </c>
      <c r="I82" s="36">
        <f t="shared" ref="I82:I83" si="136">SUM(G71:G82)</f>
        <v>0</v>
      </c>
      <c r="J82" s="131" t="e">
        <f t="shared" ref="J82:J83" si="137">1-D82/C82</f>
        <v>#DIV/0!</v>
      </c>
      <c r="K82" s="131" t="e">
        <f t="shared" ref="K82" si="138">1-SUM(D71:D82)/SUM(C71:C82)</f>
        <v>#DIV/0!</v>
      </c>
      <c r="L82" s="131" t="e">
        <f t="shared" ref="L82:L83" si="139">G82/F82</f>
        <v>#DIV/0!</v>
      </c>
      <c r="M82" s="131" t="e">
        <f t="shared" ref="M82:M83" si="140">SUM(G71:G82)/SUM(F71:F82)</f>
        <v>#DIV/0!</v>
      </c>
      <c r="N82" s="98">
        <f>COUNTIFS('Return Report Rev B'!H74:H9969,"&gt;=0",'Return Report Rev B'!Q74:Q9969,"&gt;="&amp;B82,'Return Report Rev B'!Q74:Q9969,"&lt;"&amp;B83,'Return Report Rev B'!A74:A9969,"&lt;&gt;N*")</f>
        <v>5</v>
      </c>
      <c r="O82" s="36">
        <f t="shared" ref="O82:O83" si="141">SUM(N71:N82)</f>
        <v>40</v>
      </c>
      <c r="P82" s="131" t="e">
        <f t="shared" ref="P82:P83" si="142">N82/C82</f>
        <v>#DIV/0!</v>
      </c>
      <c r="Q82" s="131" t="e">
        <f t="shared" si="127"/>
        <v>#DIV/0!</v>
      </c>
      <c r="R82" s="98">
        <f>SUMIFS('Return Report Rev B'!H74:H9969,'Return Report Rev B'!Q74:Q9969,"&gt;="&amp;B82,'Return Report Rev B'!Q74:Q9969,"&lt;"&amp;B83,'Return Report Rev B'!A74:A9969,"&lt;&gt;N*")</f>
        <v>43</v>
      </c>
      <c r="S82" s="36">
        <f t="shared" ref="S82:S83" si="143">SUM(R71:R82)</f>
        <v>1031</v>
      </c>
      <c r="T82" s="131" t="e">
        <f t="shared" ref="T82:T83" si="144">R82/F82</f>
        <v>#DIV/0!</v>
      </c>
      <c r="U82" s="131" t="e">
        <f t="shared" ref="U82:U83" si="145">S82/H82</f>
        <v>#DIV/0!</v>
      </c>
      <c r="V82" s="132" t="e">
        <f t="shared" ref="V82" si="146">1-SUM(D80:D82)/SUM(C80:C82)</f>
        <v>#DIV/0!</v>
      </c>
      <c r="W82" s="132" t="e">
        <f t="shared" si="129"/>
        <v>#DIV/0!</v>
      </c>
      <c r="X82" s="132" t="e">
        <f t="shared" si="130"/>
        <v>#DIV/0!</v>
      </c>
      <c r="Y82" s="132" t="e">
        <f t="shared" si="131"/>
        <v>#DIV/0!</v>
      </c>
      <c r="Z82" s="132"/>
      <c r="AA82" s="4" t="s">
        <v>6385</v>
      </c>
      <c r="AB82" s="41">
        <v>0.95</v>
      </c>
      <c r="AC82" s="41">
        <v>0.05</v>
      </c>
      <c r="AD82" s="117"/>
      <c r="AE82" s="3"/>
      <c r="AF82" s="3"/>
      <c r="AG82" s="3"/>
      <c r="AJ82" s="64"/>
      <c r="AK82" s="64"/>
      <c r="AL82" s="64"/>
      <c r="AM82" s="52"/>
      <c r="AN82" s="59"/>
      <c r="AO82" s="93"/>
      <c r="AP82" s="93"/>
      <c r="AQ82" s="93"/>
      <c r="AR82" s="95"/>
      <c r="AV82" s="93"/>
      <c r="AW82" s="93"/>
      <c r="AX82" s="93"/>
      <c r="BC82" s="210">
        <f t="shared" ref="BC82:BC83" si="147">B82</f>
        <v>43313</v>
      </c>
      <c r="BD82" s="97">
        <f>C82-SUMIFS('Delivery Report'!$I$4:$I$83253,'Delivery Report'!$F$4:$F$83253,"&gt;="&amp;B82,'Delivery Report'!$F$4:$F$83253,"&lt;"&amp;B83)</f>
        <v>0</v>
      </c>
      <c r="BE82" s="211" t="e">
        <f t="shared" ref="BE82:BE83" si="148">BD82/C82</f>
        <v>#DIV/0!</v>
      </c>
      <c r="BF82" s="216"/>
      <c r="BG82" s="98">
        <f>COUNTIFS('Return Report Rev B'!H74:H9969,"&gt;=0",'Return Report Rev B'!Q74:Q9969,"&gt;="&amp;B82,'Return Report Rev B'!Q74:Q9969,"&lt;"&amp;B83)</f>
        <v>5</v>
      </c>
      <c r="BH82" s="36">
        <f t="shared" ref="BH82:BH83" si="149">SUM(BG71:BG82)</f>
        <v>51</v>
      </c>
      <c r="BI82" s="131" t="e">
        <f>BG82/C82</f>
        <v>#DIV/0!</v>
      </c>
      <c r="BJ82" s="131" t="e">
        <f t="shared" ref="BJ82:BJ83" si="150">O82/E82</f>
        <v>#DIV/0!</v>
      </c>
      <c r="BK82" s="132" t="e">
        <f>SUM(BG80:BG82)/SUM(C80:C82)</f>
        <v>#DIV/0!</v>
      </c>
      <c r="BL82" s="98">
        <f>SUMIFS('Return Report Rev B'!H74:H9969,'Return Report Rev B'!Q74:Q9969,"&gt;="&amp;B82,'Return Report Rev B'!Q74:Q9969,"&lt;"&amp;B83)</f>
        <v>43</v>
      </c>
      <c r="BM82" s="36">
        <f t="shared" ref="BM82:BM83" si="151">SUM(BL71:BL82)</f>
        <v>1162</v>
      </c>
      <c r="BN82" s="131" t="e">
        <f t="shared" ref="BN82:BN83" si="152">BL82/F82</f>
        <v>#DIV/0!</v>
      </c>
      <c r="BO82" s="131" t="e">
        <f t="shared" ref="BO82:BO83" si="153">BM82/H82</f>
        <v>#DIV/0!</v>
      </c>
      <c r="BP82" s="131" t="e">
        <f>SUM(BL80:BL82)/SUM(F80:F82)</f>
        <v>#DIV/0!</v>
      </c>
    </row>
    <row r="83" spans="2:68" x14ac:dyDescent="0.25">
      <c r="B83" s="96">
        <v>43344</v>
      </c>
      <c r="C83" s="97">
        <f>COUNTIFS('Delivery Report'!$E$4:$E$83253,"&gt;=0",'Delivery Report'!$F$4:$F$83253,"&gt;="&amp;B83,'Delivery Report'!$F$4:$F$83253,"&lt;"&amp;B84)</f>
        <v>0</v>
      </c>
      <c r="D83" s="97">
        <f>C83-SUMIFS('Delivery Report'!$H$4:$H$83253,'Delivery Report'!$F$4:$F$83253,"&gt;="&amp;B83,'Delivery Report'!$F$4:$F$83253,"&lt;"&amp;B84)</f>
        <v>0</v>
      </c>
      <c r="E83" s="36">
        <f t="shared" si="125"/>
        <v>0</v>
      </c>
      <c r="F83" s="97">
        <f>SUMIFS('Delivery Report'!$E$4:$E$83253,'Delivery Report'!$F$4:$F$83253,"&gt;="&amp;B83,'Delivery Report'!$F$4:$F$83253,"&lt;"&amp;B84)</f>
        <v>0</v>
      </c>
      <c r="G83" s="97">
        <f>SUMIFS('Delivery Report'!$E$4:$E$83253,'Delivery Report'!$F$4:$F$83253,"&gt;="&amp;B83,'Delivery Report'!$F$4:$F$83253,"&lt;"&amp;B84,'Delivery Report'!$H$4:$H$83253,"=1")</f>
        <v>0</v>
      </c>
      <c r="H83" s="36">
        <f t="shared" si="135"/>
        <v>0</v>
      </c>
      <c r="I83" s="36">
        <f t="shared" si="136"/>
        <v>0</v>
      </c>
      <c r="J83" s="131" t="e">
        <f t="shared" si="137"/>
        <v>#DIV/0!</v>
      </c>
      <c r="K83" s="131" t="e">
        <f t="shared" ref="K83" si="154">1-SUM(D72:D83)/SUM(C72:C83)</f>
        <v>#DIV/0!</v>
      </c>
      <c r="L83" s="131" t="e">
        <f t="shared" si="139"/>
        <v>#DIV/0!</v>
      </c>
      <c r="M83" s="131" t="e">
        <f t="shared" si="140"/>
        <v>#DIV/0!</v>
      </c>
      <c r="N83" s="98">
        <f>COUNTIFS('Return Report Rev B'!H75:H9970,"&gt;=0",'Return Report Rev B'!Q75:Q9970,"&gt;="&amp;B83,'Return Report Rev B'!Q75:Q9970,"&lt;"&amp;B84,'Return Report Rev B'!A75:A9970,"&lt;&gt;N*")</f>
        <v>3</v>
      </c>
      <c r="O83" s="36">
        <f t="shared" si="141"/>
        <v>39</v>
      </c>
      <c r="P83" s="131" t="e">
        <f t="shared" si="142"/>
        <v>#DIV/0!</v>
      </c>
      <c r="Q83" s="131" t="e">
        <f t="shared" si="127"/>
        <v>#DIV/0!</v>
      </c>
      <c r="R83" s="98">
        <f>SUMIFS('Return Report Rev B'!H75:H9970,'Return Report Rev B'!Q75:Q9970,"&gt;="&amp;B83,'Return Report Rev B'!Q75:Q9970,"&lt;"&amp;B84,'Return Report Rev B'!A75:A9970,"&lt;&gt;N*")</f>
        <v>218</v>
      </c>
      <c r="S83" s="36">
        <f t="shared" si="143"/>
        <v>719</v>
      </c>
      <c r="T83" s="131" t="e">
        <f t="shared" si="144"/>
        <v>#DIV/0!</v>
      </c>
      <c r="U83" s="131" t="e">
        <f t="shared" si="145"/>
        <v>#DIV/0!</v>
      </c>
      <c r="V83" s="132" t="e">
        <f t="shared" ref="V83" si="155">1-SUM(D81:D83)/SUM(C81:C83)</f>
        <v>#DIV/0!</v>
      </c>
      <c r="W83" s="132" t="e">
        <f t="shared" si="129"/>
        <v>#DIV/0!</v>
      </c>
      <c r="X83" s="132" t="e">
        <f t="shared" si="130"/>
        <v>#DIV/0!</v>
      </c>
      <c r="Y83" s="132" t="e">
        <f t="shared" si="131"/>
        <v>#DIV/0!</v>
      </c>
      <c r="Z83" s="132"/>
      <c r="AA83" s="4" t="s">
        <v>8251</v>
      </c>
      <c r="AB83" s="41">
        <v>0.95</v>
      </c>
      <c r="AC83" s="41">
        <v>0.05</v>
      </c>
      <c r="AD83" s="117"/>
      <c r="AE83" s="3"/>
      <c r="AF83" s="3"/>
      <c r="AG83" s="3"/>
      <c r="AJ83" s="64"/>
      <c r="AK83" s="64"/>
      <c r="AL83" s="64"/>
      <c r="AM83" s="52"/>
      <c r="AN83" s="59"/>
      <c r="AO83" s="93"/>
      <c r="AP83" s="93"/>
      <c r="AQ83" s="93"/>
      <c r="AR83" s="95"/>
      <c r="AV83" s="93"/>
      <c r="AW83" s="93"/>
      <c r="AX83" s="93"/>
      <c r="BC83" s="210">
        <f t="shared" si="147"/>
        <v>43344</v>
      </c>
      <c r="BD83" s="97">
        <f>C83-SUMIFS('Delivery Report'!$I$4:$I$83253,'Delivery Report'!$F$4:$F$83253,"&gt;="&amp;B83,'Delivery Report'!$F$4:$F$83253,"&lt;"&amp;B84)</f>
        <v>0</v>
      </c>
      <c r="BE83" s="211" t="e">
        <f t="shared" si="148"/>
        <v>#DIV/0!</v>
      </c>
      <c r="BF83" s="216"/>
      <c r="BG83" s="98">
        <f>COUNTIFS('Return Report Rev B'!H75:H9970,"&gt;=0",'Return Report Rev B'!Q75:Q9970,"&gt;="&amp;B83,'Return Report Rev B'!Q75:Q9970,"&lt;"&amp;B84)</f>
        <v>3</v>
      </c>
      <c r="BH83" s="36">
        <f t="shared" si="149"/>
        <v>50</v>
      </c>
      <c r="BI83" s="131" t="e">
        <f t="shared" ref="BI83" si="156">BG83/C83</f>
        <v>#DIV/0!</v>
      </c>
      <c r="BJ83" s="131" t="e">
        <f t="shared" si="150"/>
        <v>#DIV/0!</v>
      </c>
      <c r="BK83" s="132" t="e">
        <f t="shared" ref="BK83" si="157">SUM(BG81:BG83)/SUM(C81:C83)</f>
        <v>#DIV/0!</v>
      </c>
      <c r="BL83" s="98">
        <f>SUMIFS('Return Report Rev B'!H75:H9970,'Return Report Rev B'!Q75:Q9970,"&gt;="&amp;B83,'Return Report Rev B'!Q75:Q9970,"&lt;"&amp;B84)</f>
        <v>218</v>
      </c>
      <c r="BM83" s="36">
        <f t="shared" si="151"/>
        <v>850</v>
      </c>
      <c r="BN83" s="131" t="e">
        <f t="shared" si="152"/>
        <v>#DIV/0!</v>
      </c>
      <c r="BO83" s="131" t="e">
        <f t="shared" si="153"/>
        <v>#DIV/0!</v>
      </c>
      <c r="BP83" s="131" t="e">
        <f t="shared" ref="BP83" si="158">SUM(BL81:BL83)/SUM(F81:F83)</f>
        <v>#DIV/0!</v>
      </c>
    </row>
    <row r="84" spans="2:68" x14ac:dyDescent="0.25">
      <c r="B84" s="96">
        <v>43374</v>
      </c>
      <c r="C84" s="97">
        <f>COUNTIFS('Delivery Report'!$E$4:$E$83253,"&gt;=0",'Delivery Report'!$F$4:$F$83253,"&gt;="&amp;B84,'Delivery Report'!$F$4:$F$83253,"&lt;"&amp;B85)</f>
        <v>0</v>
      </c>
      <c r="D84" s="97">
        <f>C84-SUMIFS('Delivery Report'!$H$4:$H$83253,'Delivery Report'!$F$4:$F$83253,"&gt;="&amp;B84,'Delivery Report'!$F$4:$F$83253,"&lt;"&amp;B85)</f>
        <v>0</v>
      </c>
      <c r="E84" s="36">
        <f t="shared" si="125"/>
        <v>0</v>
      </c>
      <c r="F84" s="97">
        <f>SUMIFS('Delivery Report'!$E$4:$E$83253,'Delivery Report'!$F$4:$F$83253,"&gt;="&amp;B84,'Delivery Report'!$F$4:$F$83253,"&lt;"&amp;B85)</f>
        <v>0</v>
      </c>
      <c r="G84" s="97">
        <f>SUMIFS('Delivery Report'!$E$4:$E$83253,'Delivery Report'!$F$4:$F$83253,"&gt;="&amp;B84,'Delivery Report'!$F$4:$F$83253,"&lt;"&amp;B85,'Delivery Report'!$H$4:$H$83253,"=1")</f>
        <v>0</v>
      </c>
      <c r="H84" s="36">
        <f t="shared" ref="H84:H85" si="159">SUM(F73:F84)</f>
        <v>0</v>
      </c>
      <c r="I84" s="36">
        <f t="shared" ref="I84:I85" si="160">SUM(G73:G84)</f>
        <v>0</v>
      </c>
      <c r="J84" s="131" t="e">
        <f t="shared" ref="J84:J85" si="161">1-D84/C84</f>
        <v>#DIV/0!</v>
      </c>
      <c r="K84" s="131" t="e">
        <f t="shared" ref="K84" si="162">1-SUM(D73:D84)/SUM(C73:C84)</f>
        <v>#DIV/0!</v>
      </c>
      <c r="L84" s="131" t="e">
        <f t="shared" ref="L84:L85" si="163">G84/F84</f>
        <v>#DIV/0!</v>
      </c>
      <c r="M84" s="131" t="e">
        <f t="shared" ref="M84:M85" si="164">SUM(G73:G84)/SUM(F73:F84)</f>
        <v>#DIV/0!</v>
      </c>
      <c r="N84" s="98">
        <f>COUNTIFS('Return Report Rev B'!H76:H9971,"&gt;=0",'Return Report Rev B'!Q76:Q9971,"&gt;="&amp;B84,'Return Report Rev B'!Q76:Q9971,"&lt;"&amp;B85,'Return Report Rev B'!A76:A9971,"&lt;&gt;N*")</f>
        <v>2</v>
      </c>
      <c r="O84" s="36">
        <f t="shared" ref="O84:O85" si="165">SUM(N73:N84)</f>
        <v>39</v>
      </c>
      <c r="P84" s="131" t="e">
        <f t="shared" ref="P84:P85" si="166">N84/C84</f>
        <v>#DIV/0!</v>
      </c>
      <c r="Q84" s="131" t="e">
        <f t="shared" si="127"/>
        <v>#DIV/0!</v>
      </c>
      <c r="R84" s="98">
        <f>SUMIFS('Return Report Rev B'!H76:H9971,'Return Report Rev B'!Q76:Q9971,"&gt;="&amp;B84,'Return Report Rev B'!Q76:Q9971,"&lt;"&amp;B85,'Return Report Rev B'!A76:A9971,"&lt;&gt;N*")</f>
        <v>46</v>
      </c>
      <c r="S84" s="36">
        <f t="shared" ref="S84:S85" si="167">SUM(R73:R84)</f>
        <v>759</v>
      </c>
      <c r="T84" s="131" t="e">
        <f t="shared" ref="T84:T85" si="168">R84/F84</f>
        <v>#DIV/0!</v>
      </c>
      <c r="U84" s="131" t="e">
        <f t="shared" ref="U84:U85" si="169">S84/H84</f>
        <v>#DIV/0!</v>
      </c>
      <c r="V84" s="132" t="e">
        <f t="shared" ref="V84" si="170">1-SUM(D82:D84)/SUM(C82:C84)</f>
        <v>#DIV/0!</v>
      </c>
      <c r="W84" s="132" t="e">
        <f t="shared" si="129"/>
        <v>#DIV/0!</v>
      </c>
      <c r="X84" s="132" t="e">
        <f t="shared" si="130"/>
        <v>#DIV/0!</v>
      </c>
      <c r="Y84" s="132" t="e">
        <f t="shared" si="131"/>
        <v>#DIV/0!</v>
      </c>
      <c r="Z84" s="132"/>
      <c r="AA84" s="4" t="s">
        <v>8252</v>
      </c>
      <c r="AB84" s="41">
        <v>0.95</v>
      </c>
      <c r="AC84" s="41">
        <v>0.05</v>
      </c>
      <c r="AD84" s="117"/>
      <c r="AE84" s="3"/>
      <c r="AF84" s="3"/>
      <c r="AG84" s="3"/>
      <c r="AJ84" s="64"/>
      <c r="AK84" s="64"/>
      <c r="AL84" s="64"/>
      <c r="AM84" s="52"/>
      <c r="AN84" s="59"/>
      <c r="AO84" s="93"/>
      <c r="AP84" s="93"/>
      <c r="AQ84" s="93"/>
      <c r="AR84" s="95"/>
      <c r="AV84" s="93"/>
      <c r="AW84" s="93"/>
      <c r="AX84" s="93"/>
      <c r="BC84" s="210">
        <f t="shared" ref="BC84:BC85" si="171">B84</f>
        <v>43374</v>
      </c>
      <c r="BD84" s="97">
        <f>C84-SUMIFS('Delivery Report'!$I$4:$I$83253,'Delivery Report'!$F$4:$F$83253,"&gt;="&amp;B84,'Delivery Report'!$F$4:$F$83253,"&lt;"&amp;B85)</f>
        <v>0</v>
      </c>
      <c r="BE84" s="211" t="e">
        <f t="shared" ref="BE84:BE85" si="172">BD84/C84</f>
        <v>#DIV/0!</v>
      </c>
      <c r="BF84" s="216"/>
      <c r="BG84" s="98">
        <f>COUNTIFS('Return Report Rev B'!H76:H9971,"&gt;=0",'Return Report Rev B'!Q76:Q9971,"&gt;="&amp;B84,'Return Report Rev B'!Q76:Q9971,"&lt;"&amp;B85)</f>
        <v>2</v>
      </c>
      <c r="BH84" s="36">
        <f t="shared" ref="BH84:BH85" si="173">SUM(BG73:BG84)</f>
        <v>50</v>
      </c>
      <c r="BI84" s="131" t="e">
        <f>BG84/C84</f>
        <v>#DIV/0!</v>
      </c>
      <c r="BJ84" s="131" t="e">
        <f t="shared" ref="BJ84:BJ85" si="174">O84/E84</f>
        <v>#DIV/0!</v>
      </c>
      <c r="BK84" s="132" t="e">
        <f>SUM(BG82:BG84)/SUM(C82:C84)</f>
        <v>#DIV/0!</v>
      </c>
      <c r="BL84" s="98">
        <f>SUMIFS('Return Report Rev B'!H76:H9971,'Return Report Rev B'!Q76:Q9971,"&gt;="&amp;B84,'Return Report Rev B'!Q76:Q9971,"&lt;"&amp;B85)</f>
        <v>46</v>
      </c>
      <c r="BM84" s="36">
        <f t="shared" ref="BM84:BM85" si="175">SUM(BL73:BL84)</f>
        <v>890</v>
      </c>
      <c r="BN84" s="131" t="e">
        <f t="shared" ref="BN84:BN85" si="176">BL84/F84</f>
        <v>#DIV/0!</v>
      </c>
      <c r="BO84" s="131" t="e">
        <f t="shared" ref="BO84:BO85" si="177">BM84/H84</f>
        <v>#DIV/0!</v>
      </c>
      <c r="BP84" s="131" t="e">
        <f>SUM(BL82:BL84)/SUM(F82:F84)</f>
        <v>#DIV/0!</v>
      </c>
    </row>
    <row r="85" spans="2:68" x14ac:dyDescent="0.25">
      <c r="B85" s="96">
        <v>43405</v>
      </c>
      <c r="C85" s="97">
        <f>COUNTIFS('Delivery Report'!$E$4:$E$83253,"&gt;=0",'Delivery Report'!$F$4:$F$83253,"&gt;="&amp;B85,'Delivery Report'!$F$4:$F$83253,"&lt;"&amp;B86)</f>
        <v>0</v>
      </c>
      <c r="D85" s="97">
        <f>C85-SUMIFS('Delivery Report'!$H$4:$H$83253,'Delivery Report'!$F$4:$F$83253,"&gt;="&amp;B85,'Delivery Report'!$F$4:$F$83253,"&lt;"&amp;B86)</f>
        <v>0</v>
      </c>
      <c r="E85" s="36">
        <f t="shared" si="125"/>
        <v>0</v>
      </c>
      <c r="F85" s="97">
        <f>SUMIFS('Delivery Report'!$E$4:$E$83253,'Delivery Report'!$F$4:$F$83253,"&gt;="&amp;B85,'Delivery Report'!$F$4:$F$83253,"&lt;"&amp;B86)</f>
        <v>0</v>
      </c>
      <c r="G85" s="97">
        <f>SUMIFS('Delivery Report'!$E$4:$E$83253,'Delivery Report'!$F$4:$F$83253,"&gt;="&amp;B85,'Delivery Report'!$F$4:$F$83253,"&lt;"&amp;B86,'Delivery Report'!$H$4:$H$83253,"=1")</f>
        <v>0</v>
      </c>
      <c r="H85" s="36">
        <f t="shared" si="159"/>
        <v>0</v>
      </c>
      <c r="I85" s="36">
        <f t="shared" si="160"/>
        <v>0</v>
      </c>
      <c r="J85" s="131" t="e">
        <f t="shared" si="161"/>
        <v>#DIV/0!</v>
      </c>
      <c r="K85" s="131" t="e">
        <f t="shared" ref="K85" si="178">1-SUM(D74:D85)/SUM(C74:C85)</f>
        <v>#DIV/0!</v>
      </c>
      <c r="L85" s="131" t="e">
        <f t="shared" si="163"/>
        <v>#DIV/0!</v>
      </c>
      <c r="M85" s="131" t="e">
        <f t="shared" si="164"/>
        <v>#DIV/0!</v>
      </c>
      <c r="N85" s="98">
        <f>COUNTIFS('Return Report Rev B'!H77:H9972,"&gt;=0",'Return Report Rev B'!Q77:Q9972,"&gt;="&amp;B85,'Return Report Rev B'!Q77:Q9972,"&lt;"&amp;B86,'Return Report Rev B'!A77:A9972,"&lt;&gt;N*")</f>
        <v>3</v>
      </c>
      <c r="O85" s="36">
        <f t="shared" si="165"/>
        <v>38</v>
      </c>
      <c r="P85" s="131" t="e">
        <f t="shared" si="166"/>
        <v>#DIV/0!</v>
      </c>
      <c r="Q85" s="131" t="e">
        <f t="shared" si="127"/>
        <v>#DIV/0!</v>
      </c>
      <c r="R85" s="98">
        <f>SUMIFS('Return Report Rev B'!H77:H9972,'Return Report Rev B'!Q77:Q9972,"&gt;="&amp;B85,'Return Report Rev B'!Q77:Q9972,"&lt;"&amp;B86,'Return Report Rev B'!A77:A9972,"&lt;&gt;N*")</f>
        <v>28</v>
      </c>
      <c r="S85" s="36">
        <f t="shared" si="167"/>
        <v>771</v>
      </c>
      <c r="T85" s="131" t="e">
        <f t="shared" si="168"/>
        <v>#DIV/0!</v>
      </c>
      <c r="U85" s="131" t="e">
        <f t="shared" si="169"/>
        <v>#DIV/0!</v>
      </c>
      <c r="V85" s="132" t="e">
        <f t="shared" ref="V85" si="179">1-SUM(D83:D85)/SUM(C83:C85)</f>
        <v>#DIV/0!</v>
      </c>
      <c r="W85" s="132" t="e">
        <f t="shared" si="129"/>
        <v>#DIV/0!</v>
      </c>
      <c r="X85" s="132" t="e">
        <f t="shared" si="130"/>
        <v>#DIV/0!</v>
      </c>
      <c r="Y85" s="132" t="e">
        <f t="shared" si="131"/>
        <v>#DIV/0!</v>
      </c>
      <c r="Z85" s="132"/>
      <c r="AA85" s="4" t="s">
        <v>8253</v>
      </c>
      <c r="AB85" s="41">
        <v>0.95</v>
      </c>
      <c r="AC85" s="41">
        <v>0.05</v>
      </c>
      <c r="AD85" s="117"/>
      <c r="AE85" s="3"/>
      <c r="AF85" s="3"/>
      <c r="AG85" s="3"/>
      <c r="AJ85" s="64"/>
      <c r="AK85" s="64"/>
      <c r="AL85" s="64"/>
      <c r="AM85" s="52"/>
      <c r="AN85" s="59"/>
      <c r="AO85" s="93"/>
      <c r="AP85" s="93"/>
      <c r="AQ85" s="93"/>
      <c r="AR85" s="95"/>
      <c r="AV85" s="93"/>
      <c r="AW85" s="93"/>
      <c r="AX85" s="93"/>
      <c r="BC85" s="210">
        <f t="shared" si="171"/>
        <v>43405</v>
      </c>
      <c r="BD85" s="97">
        <f>C85-SUMIFS('Delivery Report'!$I$4:$I$83253,'Delivery Report'!$F$4:$F$83253,"&gt;="&amp;B85,'Delivery Report'!$F$4:$F$83253,"&lt;"&amp;B86)</f>
        <v>0</v>
      </c>
      <c r="BE85" s="211" t="e">
        <f t="shared" si="172"/>
        <v>#DIV/0!</v>
      </c>
      <c r="BF85" s="216"/>
      <c r="BG85" s="98">
        <f>COUNTIFS('Return Report Rev B'!H77:H9972,"&gt;=0",'Return Report Rev B'!Q77:Q9972,"&gt;="&amp;B85,'Return Report Rev B'!Q77:Q9972,"&lt;"&amp;B86)</f>
        <v>3</v>
      </c>
      <c r="BH85" s="36">
        <f t="shared" si="173"/>
        <v>49</v>
      </c>
      <c r="BI85" s="131" t="e">
        <f t="shared" ref="BI85" si="180">BG85/C85</f>
        <v>#DIV/0!</v>
      </c>
      <c r="BJ85" s="131" t="e">
        <f t="shared" si="174"/>
        <v>#DIV/0!</v>
      </c>
      <c r="BK85" s="132" t="e">
        <f t="shared" ref="BK85" si="181">SUM(BG83:BG85)/SUM(C83:C85)</f>
        <v>#DIV/0!</v>
      </c>
      <c r="BL85" s="98">
        <f>SUMIFS('Return Report Rev B'!H77:H9972,'Return Report Rev B'!Q77:Q9972,"&gt;="&amp;B85,'Return Report Rev B'!Q77:Q9972,"&lt;"&amp;B86)</f>
        <v>28</v>
      </c>
      <c r="BM85" s="36">
        <f t="shared" si="175"/>
        <v>902</v>
      </c>
      <c r="BN85" s="131" t="e">
        <f t="shared" si="176"/>
        <v>#DIV/0!</v>
      </c>
      <c r="BO85" s="131" t="e">
        <f t="shared" si="177"/>
        <v>#DIV/0!</v>
      </c>
      <c r="BP85" s="131" t="e">
        <f t="shared" ref="BP85" si="182">SUM(BL83:BL85)/SUM(F83:F85)</f>
        <v>#DIV/0!</v>
      </c>
    </row>
    <row r="86" spans="2:68" x14ac:dyDescent="0.25">
      <c r="B86" s="96">
        <v>43435</v>
      </c>
      <c r="C86" s="97">
        <f>COUNTIFS('Delivery Report'!$E$4:$E$83253,"&gt;=0",'Delivery Report'!$F$4:$F$83253,"&gt;="&amp;B86,'Delivery Report'!$F$4:$F$83253,"&lt;"&amp;B87)</f>
        <v>0</v>
      </c>
      <c r="D86" s="97">
        <f>C86-SUMIFS('Delivery Report'!$H$4:$H$83253,'Delivery Report'!$F$4:$F$83253,"&gt;="&amp;B86,'Delivery Report'!$F$4:$F$83253,"&lt;"&amp;B87)</f>
        <v>0</v>
      </c>
      <c r="E86" s="36">
        <f t="shared" ref="E86:E87" si="183">SUM(C75:C86)</f>
        <v>0</v>
      </c>
      <c r="F86" s="97">
        <f>SUMIFS('Delivery Report'!$E$4:$E$83253,'Delivery Report'!$F$4:$F$83253,"&gt;="&amp;B86,'Delivery Report'!$F$4:$F$83253,"&lt;"&amp;B87)</f>
        <v>0</v>
      </c>
      <c r="G86" s="97">
        <f>SUMIFS('Delivery Report'!$E$4:$E$83253,'Delivery Report'!$F$4:$F$83253,"&gt;="&amp;B86,'Delivery Report'!$F$4:$F$83253,"&lt;"&amp;B87,'Delivery Report'!$H$4:$H$83253,"=1")</f>
        <v>0</v>
      </c>
      <c r="H86" s="36">
        <f t="shared" ref="H86:H87" si="184">SUM(F75:F86)</f>
        <v>0</v>
      </c>
      <c r="I86" s="36">
        <f t="shared" ref="I86:I87" si="185">SUM(G75:G86)</f>
        <v>0</v>
      </c>
      <c r="J86" s="131" t="e">
        <f t="shared" ref="J86:J87" si="186">1-D86/C86</f>
        <v>#DIV/0!</v>
      </c>
      <c r="K86" s="131" t="e">
        <f t="shared" ref="K86" si="187">1-SUM(D75:D86)/SUM(C75:C86)</f>
        <v>#DIV/0!</v>
      </c>
      <c r="L86" s="131" t="e">
        <f t="shared" ref="L86:L87" si="188">G86/F86</f>
        <v>#DIV/0!</v>
      </c>
      <c r="M86" s="131" t="e">
        <f t="shared" ref="M86:M87" si="189">SUM(G75:G86)/SUM(F75:F86)</f>
        <v>#DIV/0!</v>
      </c>
      <c r="N86" s="98">
        <f>COUNTIFS('Return Report Rev B'!H78:H9973,"&gt;=0",'Return Report Rev B'!Q78:Q9973,"&gt;="&amp;B86,'Return Report Rev B'!Q78:Q9973,"&lt;"&amp;B87,'Return Report Rev B'!A78:A9973,"&lt;&gt;N*")</f>
        <v>2</v>
      </c>
      <c r="O86" s="36">
        <f t="shared" ref="O86:O87" si="190">SUM(N75:N86)</f>
        <v>38</v>
      </c>
      <c r="P86" s="131" t="e">
        <f t="shared" ref="P86:P87" si="191">N86/C86</f>
        <v>#DIV/0!</v>
      </c>
      <c r="Q86" s="131" t="e">
        <f t="shared" ref="Q86:Q87" si="192">O86/E86</f>
        <v>#DIV/0!</v>
      </c>
      <c r="R86" s="98">
        <f>SUMIFS('Return Report Rev B'!H78:H9973,'Return Report Rev B'!Q78:Q9973,"&gt;="&amp;B86,'Return Report Rev B'!Q78:Q9973,"&lt;"&amp;B87,'Return Report Rev B'!A78:A9973,"&lt;&gt;N*")</f>
        <v>8</v>
      </c>
      <c r="S86" s="36">
        <f t="shared" ref="S86:S87" si="193">SUM(R75:R86)</f>
        <v>740</v>
      </c>
      <c r="T86" s="131" t="e">
        <f t="shared" ref="T86:T87" si="194">R86/F86</f>
        <v>#DIV/0!</v>
      </c>
      <c r="U86" s="131" t="e">
        <f t="shared" ref="U86:U87" si="195">S86/H86</f>
        <v>#DIV/0!</v>
      </c>
      <c r="V86" s="132" t="e">
        <f t="shared" ref="V86" si="196">1-SUM(D84:D86)/SUM(C84:C86)</f>
        <v>#DIV/0!</v>
      </c>
      <c r="W86" s="132" t="e">
        <f t="shared" ref="W86:W87" si="197">SUM(G84:G86)/SUM(F84:F86)</f>
        <v>#DIV/0!</v>
      </c>
      <c r="X86" s="132" t="e">
        <f t="shared" ref="X86:X87" si="198">SUM(N84:N86)/SUM(C84:C86)</f>
        <v>#DIV/0!</v>
      </c>
      <c r="Y86" s="132" t="e">
        <f t="shared" ref="Y86:Y87" si="199">SUM(R84:R86)/SUM(F84:F86)</f>
        <v>#DIV/0!</v>
      </c>
      <c r="Z86" s="132"/>
      <c r="AA86" s="4" t="s">
        <v>8254</v>
      </c>
      <c r="AB86" s="41">
        <v>0.95</v>
      </c>
      <c r="AC86" s="41">
        <v>0.05</v>
      </c>
      <c r="AD86" s="117"/>
      <c r="AE86" s="3"/>
      <c r="AF86" s="3"/>
      <c r="AG86" s="3"/>
      <c r="AJ86" s="64"/>
      <c r="AK86" s="64"/>
      <c r="AL86" s="64"/>
      <c r="AM86" s="52"/>
      <c r="AN86" s="59"/>
      <c r="AO86" s="93"/>
      <c r="AP86" s="93"/>
      <c r="AQ86" s="93"/>
      <c r="AR86" s="95"/>
      <c r="AV86" s="93"/>
      <c r="AW86" s="93"/>
      <c r="AX86" s="93"/>
      <c r="BC86" s="210">
        <f t="shared" ref="BC86:BC87" si="200">B86</f>
        <v>43435</v>
      </c>
      <c r="BD86" s="97">
        <f>C86-SUMIFS('Delivery Report'!$I$4:$I$83253,'Delivery Report'!$F$4:$F$83253,"&gt;="&amp;B86,'Delivery Report'!$F$4:$F$83253,"&lt;"&amp;B87)</f>
        <v>0</v>
      </c>
      <c r="BE86" s="211" t="e">
        <f t="shared" ref="BE86:BE87" si="201">BD86/C86</f>
        <v>#DIV/0!</v>
      </c>
      <c r="BF86" s="216"/>
      <c r="BG86" s="98">
        <f>COUNTIFS('Return Report Rev B'!H78:H9973,"&gt;=0",'Return Report Rev B'!Q78:Q9973,"&gt;="&amp;B86,'Return Report Rev B'!Q78:Q9973,"&lt;"&amp;B87)</f>
        <v>4</v>
      </c>
      <c r="BH86" s="36">
        <f t="shared" ref="BH86:BH87" si="202">SUM(BG75:BG86)</f>
        <v>51</v>
      </c>
      <c r="BI86" s="131" t="e">
        <f>BG86/C86</f>
        <v>#DIV/0!</v>
      </c>
      <c r="BJ86" s="131" t="e">
        <f t="shared" ref="BJ86:BJ87" si="203">O86/E86</f>
        <v>#DIV/0!</v>
      </c>
      <c r="BK86" s="132" t="e">
        <f>SUM(BG84:BG86)/SUM(C84:C86)</f>
        <v>#DIV/0!</v>
      </c>
      <c r="BL86" s="98">
        <f>SUMIFS('Return Report Rev B'!H78:H9973,'Return Report Rev B'!Q78:Q9973,"&gt;="&amp;B86,'Return Report Rev B'!Q78:Q9973,"&lt;"&amp;B87)</f>
        <v>38</v>
      </c>
      <c r="BM86" s="36">
        <f t="shared" ref="BM86:BM87" si="204">SUM(BL75:BL86)</f>
        <v>901</v>
      </c>
      <c r="BN86" s="131" t="e">
        <f t="shared" ref="BN86:BN87" si="205">BL86/F86</f>
        <v>#DIV/0!</v>
      </c>
      <c r="BO86" s="131" t="e">
        <f t="shared" ref="BO86:BO87" si="206">BM86/H86</f>
        <v>#DIV/0!</v>
      </c>
      <c r="BP86" s="131" t="e">
        <f>SUM(BL84:BL86)/SUM(F84:F86)</f>
        <v>#DIV/0!</v>
      </c>
    </row>
    <row r="87" spans="2:68" x14ac:dyDescent="0.25">
      <c r="B87" s="96">
        <v>43466</v>
      </c>
      <c r="C87" s="97">
        <f>COUNTIFS('Delivery Report'!$E$4:$E$83253,"&gt;=0",'Delivery Report'!$F$4:$F$83253,"&gt;="&amp;B87,'Delivery Report'!$F$4:$F$83253,"&lt;"&amp;B88)</f>
        <v>0</v>
      </c>
      <c r="D87" s="97">
        <f>C87-SUMIFS('Delivery Report'!$H$4:$H$83253,'Delivery Report'!$F$4:$F$83253,"&gt;="&amp;B87,'Delivery Report'!$F$4:$F$83253,"&lt;"&amp;B88)</f>
        <v>0</v>
      </c>
      <c r="E87" s="36">
        <f t="shared" si="183"/>
        <v>0</v>
      </c>
      <c r="F87" s="97">
        <f>SUMIFS('Delivery Report'!$E$4:$E$83253,'Delivery Report'!$F$4:$F$83253,"&gt;="&amp;B87,'Delivery Report'!$F$4:$F$83253,"&lt;"&amp;B88)</f>
        <v>0</v>
      </c>
      <c r="G87" s="97">
        <f>SUMIFS('Delivery Report'!$E$4:$E$83253,'Delivery Report'!$F$4:$F$83253,"&gt;="&amp;B87,'Delivery Report'!$F$4:$F$83253,"&lt;"&amp;B88,'Delivery Report'!$H$4:$H$83253,"=1")</f>
        <v>0</v>
      </c>
      <c r="H87" s="36">
        <f t="shared" si="184"/>
        <v>0</v>
      </c>
      <c r="I87" s="36">
        <f t="shared" si="185"/>
        <v>0</v>
      </c>
      <c r="J87" s="131" t="e">
        <f t="shared" si="186"/>
        <v>#DIV/0!</v>
      </c>
      <c r="K87" s="131" t="e">
        <f t="shared" ref="K87" si="207">1-SUM(D76:D87)/SUM(C76:C87)</f>
        <v>#DIV/0!</v>
      </c>
      <c r="L87" s="131" t="e">
        <f t="shared" si="188"/>
        <v>#DIV/0!</v>
      </c>
      <c r="M87" s="131" t="e">
        <f t="shared" si="189"/>
        <v>#DIV/0!</v>
      </c>
      <c r="N87" s="98">
        <f>COUNTIFS('Return Report Rev B'!H79:H9974,"&gt;=0",'Return Report Rev B'!Q79:Q9974,"&gt;="&amp;B87,'Return Report Rev B'!Q79:Q9974,"&lt;"&amp;B88,'Return Report Rev B'!A79:A9974,"&lt;&gt;N*")</f>
        <v>4</v>
      </c>
      <c r="O87" s="36">
        <f t="shared" si="190"/>
        <v>38</v>
      </c>
      <c r="P87" s="131" t="e">
        <f t="shared" si="191"/>
        <v>#DIV/0!</v>
      </c>
      <c r="Q87" s="131" t="e">
        <f t="shared" si="192"/>
        <v>#DIV/0!</v>
      </c>
      <c r="R87" s="98">
        <f>SUMIFS('Return Report Rev B'!H79:H9974,'Return Report Rev B'!Q79:Q9974,"&gt;="&amp;B87,'Return Report Rev B'!Q79:Q9974,"&lt;"&amp;B88,'Return Report Rev B'!A79:A9974,"&lt;&gt;N*")</f>
        <v>60</v>
      </c>
      <c r="S87" s="36">
        <f t="shared" si="193"/>
        <v>635</v>
      </c>
      <c r="T87" s="131" t="e">
        <f t="shared" si="194"/>
        <v>#DIV/0!</v>
      </c>
      <c r="U87" s="131" t="e">
        <f t="shared" si="195"/>
        <v>#DIV/0!</v>
      </c>
      <c r="V87" s="132" t="e">
        <f t="shared" ref="V87" si="208">1-SUM(D85:D87)/SUM(C85:C87)</f>
        <v>#DIV/0!</v>
      </c>
      <c r="W87" s="132" t="e">
        <f t="shared" si="197"/>
        <v>#DIV/0!</v>
      </c>
      <c r="X87" s="132" t="e">
        <f t="shared" si="198"/>
        <v>#DIV/0!</v>
      </c>
      <c r="Y87" s="132" t="e">
        <f t="shared" si="199"/>
        <v>#DIV/0!</v>
      </c>
      <c r="Z87" s="132"/>
      <c r="AA87" s="4" t="s">
        <v>8255</v>
      </c>
      <c r="AB87" s="41">
        <v>0.95</v>
      </c>
      <c r="AC87" s="41">
        <v>0.05</v>
      </c>
      <c r="AD87" s="117"/>
      <c r="AE87" s="3"/>
      <c r="AF87" s="3"/>
      <c r="AG87" s="3"/>
      <c r="AJ87" s="64"/>
      <c r="AK87" s="64"/>
      <c r="AL87" s="64"/>
      <c r="AM87" s="52"/>
      <c r="AN87" s="59"/>
      <c r="AO87" s="93"/>
      <c r="AP87" s="93"/>
      <c r="AQ87" s="93"/>
      <c r="AR87" s="95"/>
      <c r="AV87" s="93"/>
      <c r="AW87" s="93"/>
      <c r="AX87" s="93"/>
      <c r="BC87" s="210">
        <f t="shared" si="200"/>
        <v>43466</v>
      </c>
      <c r="BD87" s="97">
        <f>C87-SUMIFS('Delivery Report'!$I$4:$I$83253,'Delivery Report'!$F$4:$F$83253,"&gt;="&amp;B87,'Delivery Report'!$F$4:$F$83253,"&lt;"&amp;B88)</f>
        <v>0</v>
      </c>
      <c r="BE87" s="211" t="e">
        <f t="shared" si="201"/>
        <v>#DIV/0!</v>
      </c>
      <c r="BF87" s="216"/>
      <c r="BG87" s="98">
        <f>COUNTIFS('Return Report Rev B'!H79:H9974,"&gt;=0",'Return Report Rev B'!Q79:Q9974,"&gt;="&amp;B87,'Return Report Rev B'!Q79:Q9974,"&lt;"&amp;B88)</f>
        <v>5</v>
      </c>
      <c r="BH87" s="36">
        <f t="shared" si="202"/>
        <v>51</v>
      </c>
      <c r="BI87" s="131" t="e">
        <f t="shared" ref="BI87" si="209">BG87/C87</f>
        <v>#DIV/0!</v>
      </c>
      <c r="BJ87" s="131" t="e">
        <f t="shared" si="203"/>
        <v>#DIV/0!</v>
      </c>
      <c r="BK87" s="132" t="e">
        <f t="shared" ref="BK87" si="210">SUM(BG85:BG87)/SUM(C85:C87)</f>
        <v>#DIV/0!</v>
      </c>
      <c r="BL87" s="98">
        <f>SUMIFS('Return Report Rev B'!H79:H9974,'Return Report Rev B'!Q79:Q9974,"&gt;="&amp;B87,'Return Report Rev B'!Q79:Q9974,"&lt;"&amp;B88)</f>
        <v>64</v>
      </c>
      <c r="BM87" s="36">
        <f t="shared" si="204"/>
        <v>798</v>
      </c>
      <c r="BN87" s="131" t="e">
        <f t="shared" si="205"/>
        <v>#DIV/0!</v>
      </c>
      <c r="BO87" s="131" t="e">
        <f t="shared" si="206"/>
        <v>#DIV/0!</v>
      </c>
      <c r="BP87" s="131" t="e">
        <f t="shared" ref="BP87" si="211">SUM(BL85:BL87)/SUM(F85:F87)</f>
        <v>#DIV/0!</v>
      </c>
    </row>
    <row r="88" spans="2:68" x14ac:dyDescent="0.25">
      <c r="B88" s="96">
        <v>43497</v>
      </c>
      <c r="C88" s="97">
        <f>COUNTIFS('Delivery Report'!$E$4:$E$83253,"&gt;=0",'Delivery Report'!$F$4:$F$83253,"&gt;="&amp;B88,'Delivery Report'!$F$4:$F$83253,"&lt;"&amp;B89)</f>
        <v>0</v>
      </c>
      <c r="D88" s="97">
        <f>C88-SUMIFS('Delivery Report'!$H$4:$H$83253,'Delivery Report'!$F$4:$F$83253,"&gt;="&amp;B88,'Delivery Report'!$F$4:$F$83253,"&lt;"&amp;B89)</f>
        <v>0</v>
      </c>
      <c r="E88" s="36">
        <f t="shared" ref="E88:E89" si="212">SUM(C77:C88)</f>
        <v>0</v>
      </c>
      <c r="F88" s="97">
        <f>SUMIFS('Delivery Report'!$E$4:$E$83253,'Delivery Report'!$F$4:$F$83253,"&gt;="&amp;B88,'Delivery Report'!$F$4:$F$83253,"&lt;"&amp;B89)</f>
        <v>0</v>
      </c>
      <c r="G88" s="97">
        <f>SUMIFS('Delivery Report'!$E$4:$E$83253,'Delivery Report'!$F$4:$F$83253,"&gt;="&amp;B88,'Delivery Report'!$F$4:$F$83253,"&lt;"&amp;B89,'Delivery Report'!$H$4:$H$83253,"=1")</f>
        <v>0</v>
      </c>
      <c r="H88" s="36">
        <f t="shared" ref="H88:H89" si="213">SUM(F77:F88)</f>
        <v>0</v>
      </c>
      <c r="I88" s="36">
        <f t="shared" ref="I88:I89" si="214">SUM(G77:G88)</f>
        <v>0</v>
      </c>
      <c r="J88" s="131" t="e">
        <f t="shared" ref="J88:J89" si="215">1-D88/C88</f>
        <v>#DIV/0!</v>
      </c>
      <c r="K88" s="131" t="e">
        <f t="shared" ref="K88" si="216">1-SUM(D77:D88)/SUM(C77:C88)</f>
        <v>#DIV/0!</v>
      </c>
      <c r="L88" s="131" t="e">
        <f t="shared" ref="L88:L89" si="217">G88/F88</f>
        <v>#DIV/0!</v>
      </c>
      <c r="M88" s="131" t="e">
        <f t="shared" ref="M88:M89" si="218">SUM(G77:G88)/SUM(F77:F88)</f>
        <v>#DIV/0!</v>
      </c>
      <c r="N88" s="98">
        <f>COUNTIFS('Return Report Rev B'!H80:H9975,"&gt;=0",'Return Report Rev B'!Q80:Q9975,"&gt;="&amp;B88,'Return Report Rev B'!Q80:Q9975,"&lt;"&amp;B89,'Return Report Rev B'!A80:A9975,"&lt;&gt;N*")</f>
        <v>3</v>
      </c>
      <c r="O88" s="36">
        <f t="shared" ref="O88:O89" si="219">SUM(N77:N88)</f>
        <v>35</v>
      </c>
      <c r="P88" s="131" t="e">
        <f t="shared" ref="P88:P89" si="220">N88/C88</f>
        <v>#DIV/0!</v>
      </c>
      <c r="Q88" s="131" t="e">
        <f t="shared" ref="Q88:Q89" si="221">O88/E88</f>
        <v>#DIV/0!</v>
      </c>
      <c r="R88" s="98">
        <f>SUMIFS('Return Report Rev B'!H80:H9975,'Return Report Rev B'!Q80:Q9975,"&gt;="&amp;B88,'Return Report Rev B'!Q80:Q9975,"&lt;"&amp;B89,'Return Report Rev B'!A80:A9975,"&lt;&gt;N*")</f>
        <v>147</v>
      </c>
      <c r="S88" s="36">
        <f t="shared" ref="S88:S89" si="222">SUM(R77:R88)</f>
        <v>681</v>
      </c>
      <c r="T88" s="131" t="e">
        <f t="shared" ref="T88:T89" si="223">R88/F88</f>
        <v>#DIV/0!</v>
      </c>
      <c r="U88" s="131" t="e">
        <f t="shared" ref="U88:U89" si="224">S88/H88</f>
        <v>#DIV/0!</v>
      </c>
      <c r="V88" s="132" t="e">
        <f t="shared" ref="V88" si="225">1-SUM(D86:D88)/SUM(C86:C88)</f>
        <v>#DIV/0!</v>
      </c>
      <c r="W88" s="132" t="e">
        <f t="shared" ref="W88:W89" si="226">SUM(G86:G88)/SUM(F86:F88)</f>
        <v>#DIV/0!</v>
      </c>
      <c r="X88" s="132" t="e">
        <f t="shared" ref="X88:X89" si="227">SUM(N86:N88)/SUM(C86:C88)</f>
        <v>#DIV/0!</v>
      </c>
      <c r="Y88" s="132" t="e">
        <f t="shared" ref="Y88:Y89" si="228">SUM(R86:R88)/SUM(F86:F88)</f>
        <v>#DIV/0!</v>
      </c>
      <c r="Z88" s="132"/>
      <c r="AA88" s="4" t="s">
        <v>8256</v>
      </c>
      <c r="AB88" s="41">
        <v>0.95</v>
      </c>
      <c r="AC88" s="41">
        <v>0.05</v>
      </c>
      <c r="AD88" s="117"/>
      <c r="AE88" s="3"/>
      <c r="AF88" s="3"/>
      <c r="AG88" s="3"/>
      <c r="AJ88" s="64"/>
      <c r="AK88" s="64"/>
      <c r="AL88" s="64"/>
      <c r="AM88" s="52"/>
      <c r="AN88" s="59"/>
      <c r="AO88" s="93"/>
      <c r="AP88" s="93"/>
      <c r="AQ88" s="93"/>
      <c r="AR88" s="95"/>
      <c r="AV88" s="93"/>
      <c r="AW88" s="93"/>
      <c r="AX88" s="93"/>
      <c r="BC88" s="210">
        <f t="shared" ref="BC88:BC89" si="229">B88</f>
        <v>43497</v>
      </c>
      <c r="BD88" s="97">
        <f>C88-SUMIFS('Delivery Report'!$I$4:$I$83253,'Delivery Report'!$F$4:$F$83253,"&gt;="&amp;B88,'Delivery Report'!$F$4:$F$83253,"&lt;"&amp;B89)</f>
        <v>0</v>
      </c>
      <c r="BE88" s="211" t="e">
        <f t="shared" ref="BE88:BE89" si="230">BD88/C88</f>
        <v>#DIV/0!</v>
      </c>
      <c r="BF88" s="216"/>
      <c r="BG88" s="98">
        <f>COUNTIFS('Return Report Rev B'!H80:H9975,"&gt;=0",'Return Report Rev B'!Q80:Q9975,"&gt;="&amp;B88,'Return Report Rev B'!Q80:Q9975,"&lt;"&amp;B89)</f>
        <v>4</v>
      </c>
      <c r="BH88" s="36">
        <f t="shared" ref="BH88:BH89" si="231">SUM(BG77:BG88)</f>
        <v>45</v>
      </c>
      <c r="BI88" s="131" t="e">
        <f>BG88/C88</f>
        <v>#DIV/0!</v>
      </c>
      <c r="BJ88" s="131" t="e">
        <f t="shared" ref="BJ88:BJ89" si="232">O88/E88</f>
        <v>#DIV/0!</v>
      </c>
      <c r="BK88" s="132" t="e">
        <f>SUM(BG86:BG88)/SUM(C86:C88)</f>
        <v>#DIV/0!</v>
      </c>
      <c r="BL88" s="98">
        <f>SUMIFS('Return Report Rev B'!H80:H9975,'Return Report Rev B'!Q80:Q9975,"&gt;="&amp;B88,'Return Report Rev B'!Q80:Q9975,"&lt;"&amp;B89)</f>
        <v>148</v>
      </c>
      <c r="BM88" s="36">
        <f t="shared" ref="BM88:BM89" si="233">SUM(BL77:BL88)</f>
        <v>748</v>
      </c>
      <c r="BN88" s="131" t="e">
        <f t="shared" ref="BN88:BN89" si="234">BL88/F88</f>
        <v>#DIV/0!</v>
      </c>
      <c r="BO88" s="131" t="e">
        <f t="shared" ref="BO88:BO89" si="235">BM88/H88</f>
        <v>#DIV/0!</v>
      </c>
      <c r="BP88" s="131" t="e">
        <f>SUM(BL86:BL88)/SUM(F86:F88)</f>
        <v>#DIV/0!</v>
      </c>
    </row>
    <row r="89" spans="2:68" x14ac:dyDescent="0.25">
      <c r="B89" s="96">
        <v>43525</v>
      </c>
      <c r="C89" s="97">
        <f>COUNTIFS('Delivery Report'!$E$4:$E$83253,"&gt;=0",'Delivery Report'!$F$4:$F$83253,"&gt;="&amp;B89,'Delivery Report'!$F$4:$F$83253,"&lt;"&amp;B90)</f>
        <v>0</v>
      </c>
      <c r="D89" s="97">
        <f>C89-SUMIFS('Delivery Report'!$H$4:$H$83253,'Delivery Report'!$F$4:$F$83253,"&gt;="&amp;B89,'Delivery Report'!$F$4:$F$83253,"&lt;"&amp;B90)</f>
        <v>0</v>
      </c>
      <c r="E89" s="36">
        <f t="shared" si="212"/>
        <v>0</v>
      </c>
      <c r="F89" s="97">
        <f>SUMIFS('Delivery Report'!$E$4:$E$83253,'Delivery Report'!$F$4:$F$83253,"&gt;="&amp;B89,'Delivery Report'!$F$4:$F$83253,"&lt;"&amp;B90)</f>
        <v>0</v>
      </c>
      <c r="G89" s="97">
        <f>SUMIFS('Delivery Report'!$E$4:$E$83253,'Delivery Report'!$F$4:$F$83253,"&gt;="&amp;B89,'Delivery Report'!$F$4:$F$83253,"&lt;"&amp;B90,'Delivery Report'!$H$4:$H$83253,"=1")</f>
        <v>0</v>
      </c>
      <c r="H89" s="36">
        <f t="shared" si="213"/>
        <v>0</v>
      </c>
      <c r="I89" s="36">
        <f t="shared" si="214"/>
        <v>0</v>
      </c>
      <c r="J89" s="131" t="e">
        <f t="shared" si="215"/>
        <v>#DIV/0!</v>
      </c>
      <c r="K89" s="131" t="e">
        <f t="shared" ref="K89" si="236">1-SUM(D78:D89)/SUM(C78:C89)</f>
        <v>#DIV/0!</v>
      </c>
      <c r="L89" s="131" t="e">
        <f t="shared" si="217"/>
        <v>#DIV/0!</v>
      </c>
      <c r="M89" s="131" t="e">
        <f t="shared" si="218"/>
        <v>#DIV/0!</v>
      </c>
      <c r="N89" s="98">
        <f>COUNTIFS('Return Report Rev B'!H81:H9976,"&gt;=0",'Return Report Rev B'!Q81:Q9976,"&gt;="&amp;B89,'Return Report Rev B'!Q81:Q9976,"&lt;"&amp;B90,'Return Report Rev B'!A81:A9976,"&lt;&gt;N*")</f>
        <v>5</v>
      </c>
      <c r="O89" s="36">
        <f t="shared" si="219"/>
        <v>39</v>
      </c>
      <c r="P89" s="131" t="e">
        <f t="shared" si="220"/>
        <v>#DIV/0!</v>
      </c>
      <c r="Q89" s="131" t="e">
        <f t="shared" si="221"/>
        <v>#DIV/0!</v>
      </c>
      <c r="R89" s="98">
        <f>SUMIFS('Return Report Rev B'!H81:H9976,'Return Report Rev B'!Q81:Q9976,"&gt;="&amp;B89,'Return Report Rev B'!Q81:Q9976,"&lt;"&amp;B90,'Return Report Rev B'!A81:A9976,"&lt;&gt;N*")</f>
        <v>13</v>
      </c>
      <c r="S89" s="36">
        <f t="shared" si="222"/>
        <v>693</v>
      </c>
      <c r="T89" s="131" t="e">
        <f t="shared" si="223"/>
        <v>#DIV/0!</v>
      </c>
      <c r="U89" s="131" t="e">
        <f t="shared" si="224"/>
        <v>#DIV/0!</v>
      </c>
      <c r="V89" s="132" t="e">
        <f t="shared" ref="V89" si="237">1-SUM(D87:D89)/SUM(C87:C89)</f>
        <v>#DIV/0!</v>
      </c>
      <c r="W89" s="132" t="e">
        <f t="shared" si="226"/>
        <v>#DIV/0!</v>
      </c>
      <c r="X89" s="132" t="e">
        <f t="shared" si="227"/>
        <v>#DIV/0!</v>
      </c>
      <c r="Y89" s="132" t="e">
        <f t="shared" si="228"/>
        <v>#DIV/0!</v>
      </c>
      <c r="Z89" s="132"/>
      <c r="AA89" s="4" t="s">
        <v>1394</v>
      </c>
      <c r="AB89" s="41">
        <v>0.95</v>
      </c>
      <c r="AC89" s="41">
        <v>0.05</v>
      </c>
      <c r="AD89" s="117"/>
      <c r="AE89" s="3"/>
      <c r="AF89" s="3"/>
      <c r="AG89" s="3"/>
      <c r="AJ89" s="64"/>
      <c r="AK89" s="64"/>
      <c r="AL89" s="64"/>
      <c r="AM89" s="52"/>
      <c r="AN89" s="59"/>
      <c r="AO89" s="93"/>
      <c r="AP89" s="93"/>
      <c r="AQ89" s="93"/>
      <c r="AR89" s="95"/>
      <c r="AV89" s="93"/>
      <c r="AW89" s="93"/>
      <c r="AX89" s="93"/>
      <c r="BC89" s="210">
        <f t="shared" si="229"/>
        <v>43525</v>
      </c>
      <c r="BD89" s="97">
        <f>C89-SUMIFS('Delivery Report'!$I$4:$I$83253,'Delivery Report'!$F$4:$F$83253,"&gt;="&amp;B89,'Delivery Report'!$F$4:$F$83253,"&lt;"&amp;B90)</f>
        <v>0</v>
      </c>
      <c r="BE89" s="211" t="e">
        <f t="shared" si="230"/>
        <v>#DIV/0!</v>
      </c>
      <c r="BF89" s="216"/>
      <c r="BG89" s="98">
        <f>COUNTIFS('Return Report Rev B'!H81:H9976,"&gt;=0",'Return Report Rev B'!Q81:Q9976,"&gt;="&amp;B89,'Return Report Rev B'!Q81:Q9976,"&lt;"&amp;B90)</f>
        <v>5</v>
      </c>
      <c r="BH89" s="36">
        <f t="shared" si="231"/>
        <v>45</v>
      </c>
      <c r="BI89" s="131" t="e">
        <f t="shared" ref="BI89" si="238">BG89/C89</f>
        <v>#DIV/0!</v>
      </c>
      <c r="BJ89" s="131" t="e">
        <f t="shared" si="232"/>
        <v>#DIV/0!</v>
      </c>
      <c r="BK89" s="132" t="e">
        <f t="shared" ref="BK89" si="239">SUM(BG87:BG89)/SUM(C87:C89)</f>
        <v>#DIV/0!</v>
      </c>
      <c r="BL89" s="98">
        <f>SUMIFS('Return Report Rev B'!H81:H9976,'Return Report Rev B'!Q81:Q9976,"&gt;="&amp;B89,'Return Report Rev B'!Q81:Q9976,"&lt;"&amp;B90)</f>
        <v>13</v>
      </c>
      <c r="BM89" s="36">
        <f t="shared" si="233"/>
        <v>745</v>
      </c>
      <c r="BN89" s="131" t="e">
        <f t="shared" si="234"/>
        <v>#DIV/0!</v>
      </c>
      <c r="BO89" s="131" t="e">
        <f t="shared" si="235"/>
        <v>#DIV/0!</v>
      </c>
      <c r="BP89" s="131" t="e">
        <f t="shared" ref="BP89" si="240">SUM(BL87:BL89)/SUM(F87:F89)</f>
        <v>#DIV/0!</v>
      </c>
    </row>
    <row r="90" spans="2:68" x14ac:dyDescent="0.25">
      <c r="B90" s="96">
        <v>43556</v>
      </c>
      <c r="C90" s="97">
        <f>COUNTIFS('Delivery Report'!$E$4:$E$83253,"&gt;=0",'Delivery Report'!$F$4:$F$83253,"&gt;="&amp;B90,'Delivery Report'!$F$4:$F$83253,"&lt;"&amp;B91)</f>
        <v>0</v>
      </c>
      <c r="D90" s="97">
        <f>C90-SUMIFS('Delivery Report'!$H$4:$H$83253,'Delivery Report'!$F$4:$F$83253,"&gt;="&amp;B90,'Delivery Report'!$F$4:$F$83253,"&lt;"&amp;B91)</f>
        <v>0</v>
      </c>
      <c r="E90" s="36">
        <f t="shared" ref="E90:E91" si="241">SUM(C79:C90)</f>
        <v>0</v>
      </c>
      <c r="F90" s="97">
        <f>SUMIFS('Delivery Report'!$E$4:$E$83253,'Delivery Report'!$F$4:$F$83253,"&gt;="&amp;B90,'Delivery Report'!$F$4:$F$83253,"&lt;"&amp;B91)</f>
        <v>0</v>
      </c>
      <c r="G90" s="97">
        <f>SUMIFS('Delivery Report'!$E$4:$E$83253,'Delivery Report'!$F$4:$F$83253,"&gt;="&amp;B90,'Delivery Report'!$F$4:$F$83253,"&lt;"&amp;B91,'Delivery Report'!$H$4:$H$83253,"=1")</f>
        <v>0</v>
      </c>
      <c r="H90" s="36">
        <f t="shared" ref="H90:H91" si="242">SUM(F79:F90)</f>
        <v>0</v>
      </c>
      <c r="I90" s="36">
        <f t="shared" ref="I90:I91" si="243">SUM(G79:G90)</f>
        <v>0</v>
      </c>
      <c r="J90" s="131" t="e">
        <f t="shared" ref="J90:J91" si="244">1-D90/C90</f>
        <v>#DIV/0!</v>
      </c>
      <c r="K90" s="131" t="e">
        <f t="shared" ref="K90" si="245">1-SUM(D79:D90)/SUM(C79:C90)</f>
        <v>#DIV/0!</v>
      </c>
      <c r="L90" s="131" t="e">
        <f t="shared" ref="L90:L91" si="246">G90/F90</f>
        <v>#DIV/0!</v>
      </c>
      <c r="M90" s="131" t="e">
        <f t="shared" ref="M90:M91" si="247">SUM(G79:G90)/SUM(F79:F90)</f>
        <v>#DIV/0!</v>
      </c>
      <c r="N90" s="98">
        <f>COUNTIFS('Return Report Rev B'!H82:H9977,"&gt;=0",'Return Report Rev B'!Q82:Q9977,"&gt;="&amp;B90,'Return Report Rev B'!Q82:Q9977,"&lt;"&amp;B91,'Return Report Rev B'!A82:A9977,"&lt;&gt;N*")</f>
        <v>3</v>
      </c>
      <c r="O90" s="36">
        <f t="shared" ref="O90:O91" si="248">SUM(N79:N90)</f>
        <v>39</v>
      </c>
      <c r="P90" s="131" t="e">
        <f t="shared" ref="P90:P91" si="249">N90/C90</f>
        <v>#DIV/0!</v>
      </c>
      <c r="Q90" s="131" t="e">
        <f t="shared" ref="Q90:Q91" si="250">O90/E90</f>
        <v>#DIV/0!</v>
      </c>
      <c r="R90" s="98">
        <f>SUMIFS('Return Report Rev B'!H82:H9977,'Return Report Rev B'!Q82:Q9977,"&gt;="&amp;B90,'Return Report Rev B'!Q82:Q9977,"&lt;"&amp;B91,'Return Report Rev B'!A82:A9977,"&lt;&gt;N*")</f>
        <v>53</v>
      </c>
      <c r="S90" s="36">
        <f t="shared" ref="S90:S91" si="251">SUM(R79:R90)</f>
        <v>687</v>
      </c>
      <c r="T90" s="131" t="e">
        <f t="shared" ref="T90:T91" si="252">R90/F90</f>
        <v>#DIV/0!</v>
      </c>
      <c r="U90" s="131" t="e">
        <f t="shared" ref="U90:U91" si="253">S90/H90</f>
        <v>#DIV/0!</v>
      </c>
      <c r="V90" s="132" t="e">
        <f t="shared" ref="V90" si="254">1-SUM(D88:D90)/SUM(C88:C90)</f>
        <v>#DIV/0!</v>
      </c>
      <c r="W90" s="132" t="e">
        <f t="shared" ref="W90:W91" si="255">SUM(G88:G90)/SUM(F88:F90)</f>
        <v>#DIV/0!</v>
      </c>
      <c r="X90" s="132" t="e">
        <f t="shared" ref="X90:X91" si="256">SUM(N88:N90)/SUM(C88:C90)</f>
        <v>#DIV/0!</v>
      </c>
      <c r="Y90" s="132" t="e">
        <f t="shared" ref="Y90:Y91" si="257">SUM(R88:R90)/SUM(F88:F90)</f>
        <v>#DIV/0!</v>
      </c>
      <c r="Z90" s="132"/>
      <c r="AA90" s="4" t="s">
        <v>8257</v>
      </c>
      <c r="AB90" s="41">
        <v>0.95</v>
      </c>
      <c r="AC90" s="41">
        <v>0.05</v>
      </c>
      <c r="AD90" s="117"/>
      <c r="AE90" s="3"/>
      <c r="AF90" s="3"/>
      <c r="AG90" s="3"/>
      <c r="AJ90" s="64"/>
      <c r="AK90" s="64"/>
      <c r="AL90" s="64"/>
      <c r="AM90" s="52"/>
      <c r="AN90" s="59"/>
      <c r="AO90" s="93"/>
      <c r="AP90" s="93"/>
      <c r="AQ90" s="93"/>
      <c r="AR90" s="95"/>
      <c r="AV90" s="93"/>
      <c r="AW90" s="93"/>
      <c r="AX90" s="93"/>
      <c r="BC90" s="210">
        <f t="shared" ref="BC90:BC91" si="258">B90</f>
        <v>43556</v>
      </c>
      <c r="BD90" s="97">
        <f>C90-SUMIFS('Delivery Report'!$I$4:$I$83253,'Delivery Report'!$F$4:$F$83253,"&gt;="&amp;B90,'Delivery Report'!$F$4:$F$83253,"&lt;"&amp;B91)</f>
        <v>0</v>
      </c>
      <c r="BE90" s="211" t="e">
        <f t="shared" ref="BE90:BE91" si="259">BD90/C90</f>
        <v>#DIV/0!</v>
      </c>
      <c r="BF90" s="216"/>
      <c r="BG90" s="98">
        <f>COUNTIFS('Return Report Rev B'!H82:H9977,"&gt;=0",'Return Report Rev B'!Q82:Q9977,"&gt;="&amp;B90,'Return Report Rev B'!Q82:Q9977,"&lt;"&amp;B91)</f>
        <v>4</v>
      </c>
      <c r="BH90" s="36">
        <f t="shared" ref="BH90:BH91" si="260">SUM(BG79:BG90)</f>
        <v>46</v>
      </c>
      <c r="BI90" s="131" t="e">
        <f>BG90/C90</f>
        <v>#DIV/0!</v>
      </c>
      <c r="BJ90" s="131" t="e">
        <f t="shared" ref="BJ90:BJ91" si="261">O90/E90</f>
        <v>#DIV/0!</v>
      </c>
      <c r="BK90" s="132" t="e">
        <f>SUM(BG88:BG90)/SUM(C88:C90)</f>
        <v>#DIV/0!</v>
      </c>
      <c r="BL90" s="98">
        <f>SUMIFS('Return Report Rev B'!H82:H9977,'Return Report Rev B'!Q82:Q9977,"&gt;="&amp;B90,'Return Report Rev B'!Q82:Q9977,"&lt;"&amp;B91)</f>
        <v>55</v>
      </c>
      <c r="BM90" s="36">
        <f t="shared" ref="BM90:BM91" si="262">SUM(BL79:BL90)</f>
        <v>741</v>
      </c>
      <c r="BN90" s="131" t="e">
        <f t="shared" ref="BN90:BN91" si="263">BL90/F90</f>
        <v>#DIV/0!</v>
      </c>
      <c r="BO90" s="131" t="e">
        <f t="shared" ref="BO90:BO91" si="264">BM90/H90</f>
        <v>#DIV/0!</v>
      </c>
      <c r="BP90" s="131" t="e">
        <f>SUM(BL88:BL90)/SUM(F88:F90)</f>
        <v>#DIV/0!</v>
      </c>
    </row>
    <row r="91" spans="2:68" x14ac:dyDescent="0.25">
      <c r="B91" s="96">
        <v>43586</v>
      </c>
      <c r="C91" s="97">
        <f>COUNTIFS('Delivery Report'!$E$4:$E$83253,"&gt;=0",'Delivery Report'!$F$4:$F$83253,"&gt;="&amp;B91,'Delivery Report'!$F$4:$F$83253,"&lt;"&amp;B92)</f>
        <v>0</v>
      </c>
      <c r="D91" s="97">
        <f>C91-SUMIFS('Delivery Report'!$H$4:$H$83253,'Delivery Report'!$F$4:$F$83253,"&gt;="&amp;B91,'Delivery Report'!$F$4:$F$83253,"&lt;"&amp;B92)</f>
        <v>0</v>
      </c>
      <c r="E91" s="36">
        <f t="shared" si="241"/>
        <v>0</v>
      </c>
      <c r="F91" s="97">
        <f>SUMIFS('Delivery Report'!$E$4:$E$83253,'Delivery Report'!$F$4:$F$83253,"&gt;="&amp;B91,'Delivery Report'!$F$4:$F$83253,"&lt;"&amp;B92)</f>
        <v>0</v>
      </c>
      <c r="G91" s="97">
        <f>SUMIFS('Delivery Report'!$E$4:$E$83253,'Delivery Report'!$F$4:$F$83253,"&gt;="&amp;B91,'Delivery Report'!$F$4:$F$83253,"&lt;"&amp;B92,'Delivery Report'!$H$4:$H$83253,"=1")</f>
        <v>0</v>
      </c>
      <c r="H91" s="36">
        <f t="shared" si="242"/>
        <v>0</v>
      </c>
      <c r="I91" s="36">
        <f t="shared" si="243"/>
        <v>0</v>
      </c>
      <c r="J91" s="131" t="e">
        <f t="shared" si="244"/>
        <v>#DIV/0!</v>
      </c>
      <c r="K91" s="131" t="e">
        <f t="shared" ref="K91" si="265">1-SUM(D80:D91)/SUM(C80:C91)</f>
        <v>#DIV/0!</v>
      </c>
      <c r="L91" s="131" t="e">
        <f t="shared" si="246"/>
        <v>#DIV/0!</v>
      </c>
      <c r="M91" s="131" t="e">
        <f t="shared" si="247"/>
        <v>#DIV/0!</v>
      </c>
      <c r="N91" s="98">
        <f>COUNTIFS('Return Report Rev B'!H83:H9978,"&gt;=0",'Return Report Rev B'!Q83:Q9978,"&gt;="&amp;B91,'Return Report Rev B'!Q83:Q9978,"&lt;"&amp;B92,'Return Report Rev B'!A83:A9978,"&lt;&gt;N*")</f>
        <v>1</v>
      </c>
      <c r="O91" s="36">
        <f t="shared" si="248"/>
        <v>37</v>
      </c>
      <c r="P91" s="131" t="e">
        <f t="shared" si="249"/>
        <v>#DIV/0!</v>
      </c>
      <c r="Q91" s="131" t="e">
        <f t="shared" si="250"/>
        <v>#DIV/0!</v>
      </c>
      <c r="R91" s="98">
        <f>SUMIFS('Return Report Rev B'!H83:H9978,'Return Report Rev B'!Q83:Q9978,"&gt;="&amp;B91,'Return Report Rev B'!Q83:Q9978,"&lt;"&amp;B92,'Return Report Rev B'!A83:A9978,"&lt;&gt;N*")</f>
        <v>24</v>
      </c>
      <c r="S91" s="36">
        <f t="shared" si="251"/>
        <v>708</v>
      </c>
      <c r="T91" s="131" t="e">
        <f t="shared" si="252"/>
        <v>#DIV/0!</v>
      </c>
      <c r="U91" s="131" t="e">
        <f t="shared" si="253"/>
        <v>#DIV/0!</v>
      </c>
      <c r="V91" s="132" t="e">
        <f t="shared" ref="V91" si="266">1-SUM(D89:D91)/SUM(C89:C91)</f>
        <v>#DIV/0!</v>
      </c>
      <c r="W91" s="132" t="e">
        <f t="shared" si="255"/>
        <v>#DIV/0!</v>
      </c>
      <c r="X91" s="132" t="e">
        <f t="shared" si="256"/>
        <v>#DIV/0!</v>
      </c>
      <c r="Y91" s="132" t="e">
        <f t="shared" si="257"/>
        <v>#DIV/0!</v>
      </c>
      <c r="Z91" s="132"/>
      <c r="AA91" s="4" t="s">
        <v>1395</v>
      </c>
      <c r="AB91" s="41">
        <v>0.95</v>
      </c>
      <c r="AC91" s="41">
        <v>0.05</v>
      </c>
      <c r="AD91" s="117"/>
      <c r="AE91" s="3"/>
      <c r="AF91" s="3"/>
      <c r="AG91" s="3"/>
      <c r="AJ91" s="64"/>
      <c r="AK91" s="64"/>
      <c r="AL91" s="64"/>
      <c r="AM91" s="52"/>
      <c r="AN91" s="59"/>
      <c r="AO91" s="93"/>
      <c r="AP91" s="93"/>
      <c r="AQ91" s="93"/>
      <c r="AR91" s="95"/>
      <c r="AV91" s="93"/>
      <c r="AW91" s="93"/>
      <c r="AX91" s="93"/>
      <c r="BC91" s="210">
        <f t="shared" si="258"/>
        <v>43586</v>
      </c>
      <c r="BD91" s="97">
        <f>C91-SUMIFS('Delivery Report'!$I$4:$I$83253,'Delivery Report'!$F$4:$F$83253,"&gt;="&amp;B91,'Delivery Report'!$F$4:$F$83253,"&lt;"&amp;B92)</f>
        <v>0</v>
      </c>
      <c r="BE91" s="211" t="e">
        <f t="shared" si="259"/>
        <v>#DIV/0!</v>
      </c>
      <c r="BG91" s="98">
        <f>COUNTIFS('Return Report Rev B'!H83:H9978,"&gt;=0",'Return Report Rev B'!Q83:Q9978,"&gt;="&amp;B91,'Return Report Rev B'!Q83:Q9978,"&lt;"&amp;B92)</f>
        <v>1</v>
      </c>
      <c r="BH91" s="36">
        <f t="shared" si="260"/>
        <v>42</v>
      </c>
      <c r="BI91" s="131" t="e">
        <f t="shared" ref="BI91" si="267">BG91/C91</f>
        <v>#DIV/0!</v>
      </c>
      <c r="BJ91" s="131" t="e">
        <f t="shared" si="261"/>
        <v>#DIV/0!</v>
      </c>
      <c r="BK91" s="132" t="e">
        <f t="shared" ref="BK91" si="268">SUM(BG89:BG91)/SUM(C89:C91)</f>
        <v>#DIV/0!</v>
      </c>
      <c r="BL91" s="98">
        <f>SUMIFS('Return Report Rev B'!H83:H9978,'Return Report Rev B'!Q83:Q9978,"&gt;="&amp;B91,'Return Report Rev B'!Q83:Q9978,"&lt;"&amp;B92)</f>
        <v>24</v>
      </c>
      <c r="BM91" s="36">
        <f t="shared" si="262"/>
        <v>745</v>
      </c>
      <c r="BN91" s="131" t="e">
        <f t="shared" si="263"/>
        <v>#DIV/0!</v>
      </c>
      <c r="BO91" s="131" t="e">
        <f t="shared" si="264"/>
        <v>#DIV/0!</v>
      </c>
      <c r="BP91" s="131" t="e">
        <f t="shared" ref="BP91" si="269">SUM(BL89:BL91)/SUM(F89:F91)</f>
        <v>#DIV/0!</v>
      </c>
    </row>
    <row r="92" spans="2:68" x14ac:dyDescent="0.25">
      <c r="B92" s="96">
        <v>43617</v>
      </c>
      <c r="C92" s="97">
        <f>COUNTIFS('Delivery Report'!$E$4:$E$83253,"&gt;=0",'Delivery Report'!$F$4:$F$83253,"&gt;="&amp;B92,'Delivery Report'!$F$4:$F$83253,"&lt;"&amp;B93)</f>
        <v>0</v>
      </c>
      <c r="D92" s="97">
        <f>C92-SUMIFS('Delivery Report'!$H$4:$H$83253,'Delivery Report'!$F$4:$F$83253,"&gt;="&amp;B92,'Delivery Report'!$F$4:$F$83253,"&lt;"&amp;B93)</f>
        <v>0</v>
      </c>
      <c r="E92" s="36">
        <f t="shared" ref="E92:E95" si="270">SUM(C81:C92)</f>
        <v>0</v>
      </c>
      <c r="F92" s="97">
        <f>SUMIFS('Delivery Report'!$E$4:$E$83253,'Delivery Report'!$F$4:$F$83253,"&gt;="&amp;B92,'Delivery Report'!$F$4:$F$83253,"&lt;"&amp;B93)</f>
        <v>0</v>
      </c>
      <c r="G92" s="97">
        <f>SUMIFS('Delivery Report'!$E$4:$E$83253,'Delivery Report'!$F$4:$F$83253,"&gt;="&amp;B92,'Delivery Report'!$F$4:$F$83253,"&lt;"&amp;B93,'Delivery Report'!$H$4:$H$83253,"=1")</f>
        <v>0</v>
      </c>
      <c r="H92" s="36">
        <f t="shared" ref="H92:H95" si="271">SUM(F81:F92)</f>
        <v>0</v>
      </c>
      <c r="I92" s="36">
        <f t="shared" ref="I92:I95" si="272">SUM(G81:G92)</f>
        <v>0</v>
      </c>
      <c r="J92" s="131" t="e">
        <f t="shared" ref="J92:J95" si="273">1-D92/C92</f>
        <v>#DIV/0!</v>
      </c>
      <c r="K92" s="131" t="e">
        <f t="shared" ref="K92" si="274">1-SUM(D81:D92)/SUM(C81:C92)</f>
        <v>#DIV/0!</v>
      </c>
      <c r="L92" s="131" t="e">
        <f t="shared" ref="L92:L95" si="275">G92/F92</f>
        <v>#DIV/0!</v>
      </c>
      <c r="M92" s="131" t="e">
        <f t="shared" ref="M92:M95" si="276">SUM(G81:G92)/SUM(F81:F92)</f>
        <v>#DIV/0!</v>
      </c>
      <c r="N92" s="98">
        <f>COUNTIFS('Return Report Rev B'!H84:H9979,"&gt;=0",'Return Report Rev B'!Q84:Q9979,"&gt;="&amp;B92,'Return Report Rev B'!Q84:Q9979,"&lt;"&amp;B93,'Return Report Rev B'!A84:A9979,"&lt;&gt;N*")</f>
        <v>4</v>
      </c>
      <c r="O92" s="36">
        <f t="shared" ref="O92:O95" si="277">SUM(N81:N92)</f>
        <v>37</v>
      </c>
      <c r="P92" s="131" t="e">
        <f t="shared" ref="P92:P95" si="278">N92/C92</f>
        <v>#DIV/0!</v>
      </c>
      <c r="Q92" s="131" t="e">
        <f t="shared" ref="Q92:Q95" si="279">O92/E92</f>
        <v>#DIV/0!</v>
      </c>
      <c r="R92" s="98">
        <f>SUMIFS('Return Report Rev B'!H84:H9979,'Return Report Rev B'!Q84:Q9979,"&gt;="&amp;B92,'Return Report Rev B'!Q84:Q9979,"&lt;"&amp;B93,'Return Report Rev B'!A84:A9979,"&lt;&gt;N*")</f>
        <v>27</v>
      </c>
      <c r="S92" s="36">
        <f t="shared" ref="S92:S95" si="280">SUM(R81:R92)</f>
        <v>675</v>
      </c>
      <c r="T92" s="131" t="e">
        <f t="shared" ref="T92:T95" si="281">R92/F92</f>
        <v>#DIV/0!</v>
      </c>
      <c r="U92" s="131" t="e">
        <f t="shared" ref="U92:U95" si="282">S92/H92</f>
        <v>#DIV/0!</v>
      </c>
      <c r="V92" s="132" t="e">
        <f t="shared" ref="V92" si="283">1-SUM(D90:D92)/SUM(C90:C92)</f>
        <v>#DIV/0!</v>
      </c>
      <c r="W92" s="132" t="e">
        <f t="shared" ref="W92:W95" si="284">SUM(G90:G92)/SUM(F90:F92)</f>
        <v>#DIV/0!</v>
      </c>
      <c r="X92" s="132" t="e">
        <f t="shared" ref="X92:X95" si="285">SUM(N90:N92)/SUM(C90:C92)</f>
        <v>#DIV/0!</v>
      </c>
      <c r="Y92" s="132" t="e">
        <f t="shared" ref="Y92:Y95" si="286">SUM(R90:R92)/SUM(F90:F92)</f>
        <v>#DIV/0!</v>
      </c>
      <c r="Z92" s="132"/>
      <c r="AA92" s="4" t="s">
        <v>1396</v>
      </c>
      <c r="AB92" s="41">
        <v>0.95</v>
      </c>
      <c r="AC92" s="41">
        <v>0.05</v>
      </c>
      <c r="AD92" s="117"/>
      <c r="AE92" s="3"/>
      <c r="AF92" s="3"/>
      <c r="AG92" s="3"/>
      <c r="AJ92" s="64"/>
      <c r="AK92" s="64"/>
      <c r="AL92" s="64"/>
      <c r="AM92" s="52"/>
      <c r="AN92" s="59"/>
      <c r="AO92" s="93"/>
      <c r="AP92" s="93"/>
      <c r="AQ92" s="93"/>
      <c r="AR92" s="95"/>
      <c r="AV92" s="93"/>
      <c r="AW92" s="93"/>
      <c r="AX92" s="93"/>
      <c r="BC92" s="210">
        <f t="shared" ref="BC92:BC93" si="287">B92</f>
        <v>43617</v>
      </c>
      <c r="BD92" s="97">
        <f>C92-SUMIFS('Delivery Report'!$I$4:$I$83253,'Delivery Report'!$F$4:$F$83253,"&gt;="&amp;B92,'Delivery Report'!$F$4:$F$83253,"&lt;"&amp;B93)</f>
        <v>0</v>
      </c>
      <c r="BE92" s="211" t="e">
        <f t="shared" ref="BE92:BE93" si="288">BD92/C92</f>
        <v>#DIV/0!</v>
      </c>
      <c r="BG92" s="98">
        <f>COUNTIFS('Return Report Rev B'!H84:H9979,"&gt;=0",'Return Report Rev B'!Q84:Q9979,"&gt;="&amp;B92,'Return Report Rev B'!Q84:Q9979,"&lt;"&amp;B93)</f>
        <v>4</v>
      </c>
      <c r="BH92" s="36">
        <f t="shared" ref="BH92:BH93" si="289">SUM(BG81:BG92)</f>
        <v>42</v>
      </c>
      <c r="BI92" s="131" t="e">
        <f t="shared" ref="BI92:BI93" si="290">BG92/C92</f>
        <v>#DIV/0!</v>
      </c>
      <c r="BJ92" s="131" t="e">
        <f t="shared" ref="BJ92:BJ93" si="291">O92/E92</f>
        <v>#DIV/0!</v>
      </c>
      <c r="BK92" s="132" t="e">
        <f t="shared" ref="BK92" si="292">SUM(BG90:BG92)/SUM(C90:C92)</f>
        <v>#DIV/0!</v>
      </c>
      <c r="BL92" s="98">
        <f>SUMIFS('Return Report Rev B'!H84:H9979,'Return Report Rev B'!Q84:Q9979,"&gt;="&amp;B92,'Return Report Rev B'!Q84:Q9979,"&lt;"&amp;B93)</f>
        <v>27</v>
      </c>
      <c r="BM92" s="36">
        <f t="shared" ref="BM92:BM93" si="293">SUM(BL81:BL92)</f>
        <v>712</v>
      </c>
      <c r="BN92" s="131" t="e">
        <f t="shared" ref="BN92:BN93" si="294">BL92/F92</f>
        <v>#DIV/0!</v>
      </c>
      <c r="BO92" s="131" t="e">
        <f t="shared" ref="BO92:BO93" si="295">BM92/H92</f>
        <v>#DIV/0!</v>
      </c>
      <c r="BP92" s="131" t="e">
        <f t="shared" ref="BP92" si="296">SUM(BL90:BL92)/SUM(F90:F92)</f>
        <v>#DIV/0!</v>
      </c>
    </row>
    <row r="93" spans="2:68" x14ac:dyDescent="0.25">
      <c r="B93" s="96">
        <v>43647</v>
      </c>
      <c r="C93" s="97">
        <f>COUNTIFS('Delivery Report'!$E$4:$E$83253,"&gt;=0",'Delivery Report'!$F$4:$F$83253,"&gt;="&amp;B93,'Delivery Report'!$F$4:$F$83253,"&lt;"&amp;B94)</f>
        <v>0</v>
      </c>
      <c r="D93" s="97">
        <f>C93-SUMIFS('Delivery Report'!$H$4:$H$83253,'Delivery Report'!$F$4:$F$83253,"&gt;="&amp;B93,'Delivery Report'!$F$4:$F$83253,"&lt;"&amp;B94)</f>
        <v>0</v>
      </c>
      <c r="E93" s="36">
        <f t="shared" si="270"/>
        <v>0</v>
      </c>
      <c r="F93" s="97">
        <f>SUMIFS('Delivery Report'!$E$4:$E$83253,'Delivery Report'!$F$4:$F$83253,"&gt;="&amp;B93,'Delivery Report'!$F$4:$F$83253,"&lt;"&amp;B94)</f>
        <v>0</v>
      </c>
      <c r="G93" s="97">
        <f>SUMIFS('Delivery Report'!$E$4:$E$83253,'Delivery Report'!$F$4:$F$83253,"&gt;="&amp;B93,'Delivery Report'!$F$4:$F$83253,"&lt;"&amp;B94,'Delivery Report'!$H$4:$H$83253,"=1")</f>
        <v>0</v>
      </c>
      <c r="H93" s="36">
        <f t="shared" si="271"/>
        <v>0</v>
      </c>
      <c r="I93" s="36">
        <f t="shared" si="272"/>
        <v>0</v>
      </c>
      <c r="J93" s="131" t="e">
        <f t="shared" si="273"/>
        <v>#DIV/0!</v>
      </c>
      <c r="K93" s="131" t="e">
        <f t="shared" ref="K93" si="297">1-SUM(D82:D93)/SUM(C82:C93)</f>
        <v>#DIV/0!</v>
      </c>
      <c r="L93" s="131" t="e">
        <f t="shared" si="275"/>
        <v>#DIV/0!</v>
      </c>
      <c r="M93" s="131" t="e">
        <f t="shared" si="276"/>
        <v>#DIV/0!</v>
      </c>
      <c r="N93" s="98">
        <f>COUNTIFS('Return Report Rev B'!H85:H9980,"&gt;=0",'Return Report Rev B'!Q85:Q9980,"&gt;="&amp;B93,'Return Report Rev B'!Q85:Q9980,"&lt;"&amp;B94,'Return Report Rev B'!A85:A9980,"&lt;&gt;N*")</f>
        <v>4</v>
      </c>
      <c r="O93" s="36">
        <f t="shared" si="277"/>
        <v>39</v>
      </c>
      <c r="P93" s="131" t="e">
        <f t="shared" si="278"/>
        <v>#DIV/0!</v>
      </c>
      <c r="Q93" s="131" t="e">
        <f t="shared" si="279"/>
        <v>#DIV/0!</v>
      </c>
      <c r="R93" s="98">
        <f>SUMIFS('Return Report Rev B'!H85:H9980,'Return Report Rev B'!Q85:Q9980,"&gt;="&amp;B93,'Return Report Rev B'!Q85:Q9980,"&lt;"&amp;B94,'Return Report Rev B'!A85:A9980,"&lt;&gt;N*")</f>
        <v>3</v>
      </c>
      <c r="S93" s="36">
        <f t="shared" si="280"/>
        <v>670</v>
      </c>
      <c r="T93" s="131" t="e">
        <f t="shared" si="281"/>
        <v>#DIV/0!</v>
      </c>
      <c r="U93" s="131" t="e">
        <f t="shared" si="282"/>
        <v>#DIV/0!</v>
      </c>
      <c r="V93" s="132" t="e">
        <f t="shared" ref="V93" si="298">1-SUM(D91:D93)/SUM(C91:C93)</f>
        <v>#DIV/0!</v>
      </c>
      <c r="W93" s="132" t="e">
        <f t="shared" si="284"/>
        <v>#DIV/0!</v>
      </c>
      <c r="X93" s="132" t="e">
        <f t="shared" si="285"/>
        <v>#DIV/0!</v>
      </c>
      <c r="Y93" s="132" t="e">
        <f t="shared" si="286"/>
        <v>#DIV/0!</v>
      </c>
      <c r="Z93" s="132"/>
      <c r="AA93" s="4" t="s">
        <v>1397</v>
      </c>
      <c r="AB93" s="41">
        <v>0.95</v>
      </c>
      <c r="AC93" s="41">
        <v>0.05</v>
      </c>
      <c r="AD93" s="117"/>
      <c r="AE93" s="3"/>
      <c r="AF93" s="3"/>
      <c r="AG93" s="3"/>
      <c r="AJ93" s="64"/>
      <c r="AK93" s="64"/>
      <c r="AL93" s="64"/>
      <c r="AM93" s="52"/>
      <c r="AN93" s="59"/>
      <c r="AO93" s="93"/>
      <c r="AP93" s="93"/>
      <c r="AQ93" s="93"/>
      <c r="AR93" s="95"/>
      <c r="AV93" s="93"/>
      <c r="AW93" s="93"/>
      <c r="AX93" s="93"/>
      <c r="BC93" s="210">
        <f t="shared" si="287"/>
        <v>43647</v>
      </c>
      <c r="BD93" s="97">
        <f>C93-SUMIFS('Delivery Report'!$I$4:$I$83253,'Delivery Report'!$F$4:$F$83253,"&gt;="&amp;B93,'Delivery Report'!$F$4:$F$83253,"&lt;"&amp;B94)</f>
        <v>0</v>
      </c>
      <c r="BE93" s="211" t="e">
        <f t="shared" si="288"/>
        <v>#DIV/0!</v>
      </c>
      <c r="BG93" s="98">
        <f>COUNTIFS('Return Report Rev B'!H85:H9980,"&gt;=0",'Return Report Rev B'!Q85:Q9980,"&gt;="&amp;B93,'Return Report Rev B'!Q85:Q9980,"&lt;"&amp;B94)</f>
        <v>4</v>
      </c>
      <c r="BH93" s="36">
        <f t="shared" si="289"/>
        <v>44</v>
      </c>
      <c r="BI93" s="131" t="e">
        <f t="shared" si="290"/>
        <v>#DIV/0!</v>
      </c>
      <c r="BJ93" s="131" t="e">
        <f t="shared" si="291"/>
        <v>#DIV/0!</v>
      </c>
      <c r="BK93" s="132" t="e">
        <f t="shared" ref="BK93" si="299">SUM(BG91:BG93)/SUM(C91:C93)</f>
        <v>#DIV/0!</v>
      </c>
      <c r="BL93" s="98">
        <f>SUMIFS('Return Report Rev B'!H85:H9980,'Return Report Rev B'!Q85:Q9980,"&gt;="&amp;B93,'Return Report Rev B'!Q85:Q9980,"&lt;"&amp;B94)</f>
        <v>3</v>
      </c>
      <c r="BM93" s="36">
        <f t="shared" si="293"/>
        <v>707</v>
      </c>
      <c r="BN93" s="131" t="e">
        <f t="shared" si="294"/>
        <v>#DIV/0!</v>
      </c>
      <c r="BO93" s="131" t="e">
        <f t="shared" si="295"/>
        <v>#DIV/0!</v>
      </c>
      <c r="BP93" s="131" t="e">
        <f t="shared" ref="BP93" si="300">SUM(BL91:BL93)/SUM(F91:F93)</f>
        <v>#DIV/0!</v>
      </c>
    </row>
    <row r="94" spans="2:68" x14ac:dyDescent="0.25">
      <c r="B94" s="96">
        <v>43678</v>
      </c>
      <c r="C94" s="97">
        <f>COUNTIFS('Delivery Report'!$E$4:$E$83253,"&gt;=0",'Delivery Report'!$F$4:$F$83253,"&gt;="&amp;B94,'Delivery Report'!$F$4:$F$83253,"&lt;"&amp;B95)</f>
        <v>0</v>
      </c>
      <c r="D94" s="97">
        <f>C94-SUMIFS('Delivery Report'!$H$4:$H$83253,'Delivery Report'!$F$4:$F$83253,"&gt;="&amp;B94,'Delivery Report'!$F$4:$F$83253,"&lt;"&amp;B95)</f>
        <v>0</v>
      </c>
      <c r="E94" s="36">
        <f t="shared" si="270"/>
        <v>0</v>
      </c>
      <c r="F94" s="97">
        <f>SUMIFS('Delivery Report'!$E$4:$E$83253,'Delivery Report'!$F$4:$F$83253,"&gt;="&amp;B94,'Delivery Report'!$F$4:$F$83253,"&lt;"&amp;B95)</f>
        <v>0</v>
      </c>
      <c r="G94" s="97">
        <f>SUMIFS('Delivery Report'!$E$4:$E$83253,'Delivery Report'!$F$4:$F$83253,"&gt;="&amp;B94,'Delivery Report'!$F$4:$F$83253,"&lt;"&amp;B95,'Delivery Report'!$H$4:$H$83253,"=1")</f>
        <v>0</v>
      </c>
      <c r="H94" s="36">
        <f t="shared" si="271"/>
        <v>0</v>
      </c>
      <c r="I94" s="36">
        <f t="shared" si="272"/>
        <v>0</v>
      </c>
      <c r="J94" s="131" t="e">
        <f t="shared" si="273"/>
        <v>#DIV/0!</v>
      </c>
      <c r="K94" s="131" t="e">
        <f t="shared" ref="K94" si="301">1-SUM(D83:D94)/SUM(C83:C94)</f>
        <v>#DIV/0!</v>
      </c>
      <c r="L94" s="131" t="e">
        <f t="shared" si="275"/>
        <v>#DIV/0!</v>
      </c>
      <c r="M94" s="131" t="e">
        <f t="shared" si="276"/>
        <v>#DIV/0!</v>
      </c>
      <c r="N94" s="98">
        <f>COUNTIFS('Return Report Rev B'!H86:H9981,"&gt;=0",'Return Report Rev B'!Q86:Q9981,"&gt;="&amp;B94,'Return Report Rev B'!Q86:Q9981,"&lt;"&amp;B95,'Return Report Rev B'!A86:A9981,"&lt;&gt;N*")</f>
        <v>4</v>
      </c>
      <c r="O94" s="36">
        <f t="shared" si="277"/>
        <v>38</v>
      </c>
      <c r="P94" s="131" t="e">
        <f t="shared" si="278"/>
        <v>#DIV/0!</v>
      </c>
      <c r="Q94" s="131" t="e">
        <f t="shared" si="279"/>
        <v>#DIV/0!</v>
      </c>
      <c r="R94" s="98">
        <f>SUMIFS('Return Report Rev B'!H86:H9981,'Return Report Rev B'!Q86:Q9981,"&gt;="&amp;B94,'Return Report Rev B'!Q86:Q9981,"&lt;"&amp;B95,'Return Report Rev B'!A86:A9981,"&lt;&gt;N*")</f>
        <v>5</v>
      </c>
      <c r="S94" s="36">
        <f t="shared" si="280"/>
        <v>632</v>
      </c>
      <c r="T94" s="131" t="e">
        <f t="shared" si="281"/>
        <v>#DIV/0!</v>
      </c>
      <c r="U94" s="131" t="e">
        <f t="shared" si="282"/>
        <v>#DIV/0!</v>
      </c>
      <c r="V94" s="132" t="e">
        <f t="shared" ref="V94" si="302">1-SUM(D92:D94)/SUM(C92:C94)</f>
        <v>#DIV/0!</v>
      </c>
      <c r="W94" s="132" t="e">
        <f t="shared" si="284"/>
        <v>#DIV/0!</v>
      </c>
      <c r="X94" s="132" t="e">
        <f t="shared" si="285"/>
        <v>#DIV/0!</v>
      </c>
      <c r="Y94" s="132" t="e">
        <f t="shared" si="286"/>
        <v>#DIV/0!</v>
      </c>
      <c r="Z94" s="132"/>
      <c r="AA94" s="4" t="s">
        <v>6385</v>
      </c>
      <c r="AB94" s="41">
        <v>0.95</v>
      </c>
      <c r="AC94" s="41">
        <v>0.05</v>
      </c>
      <c r="AD94" s="117"/>
      <c r="AE94" s="3"/>
      <c r="AF94" s="3"/>
      <c r="AG94" s="3"/>
      <c r="AJ94" s="64"/>
      <c r="AK94" s="64"/>
      <c r="AL94" s="64"/>
      <c r="AM94" s="52"/>
      <c r="AN94" s="59"/>
      <c r="AO94" s="93"/>
      <c r="AP94" s="93"/>
      <c r="AQ94" s="93"/>
      <c r="AR94" s="95"/>
      <c r="AV94" s="93"/>
      <c r="AW94" s="93"/>
      <c r="AX94" s="93"/>
      <c r="BC94" s="210">
        <f t="shared" ref="BC94:BC95" si="303">B94</f>
        <v>43678</v>
      </c>
      <c r="BD94" s="97">
        <f>C94-SUMIFS('Delivery Report'!$I$4:$I$83253,'Delivery Report'!$F$4:$F$83253,"&gt;="&amp;B94,'Delivery Report'!$F$4:$F$83253,"&lt;"&amp;B95)</f>
        <v>0</v>
      </c>
      <c r="BE94" s="211" t="e">
        <f t="shared" ref="BE94:BE95" si="304">BD94/C94</f>
        <v>#DIV/0!</v>
      </c>
      <c r="BG94" s="98">
        <f>COUNTIFS('Return Report Rev B'!H86:H9981,"&gt;=0",'Return Report Rev B'!Q86:Q9981,"&gt;="&amp;B94,'Return Report Rev B'!Q86:Q9981,"&lt;"&amp;B95)</f>
        <v>4</v>
      </c>
      <c r="BH94" s="36">
        <f t="shared" ref="BH94:BH95" si="305">SUM(BG83:BG94)</f>
        <v>43</v>
      </c>
      <c r="BI94" s="131" t="e">
        <f>BG94/C94</f>
        <v>#DIV/0!</v>
      </c>
      <c r="BJ94" s="131" t="e">
        <f>O94/E94</f>
        <v>#DIV/0!</v>
      </c>
      <c r="BK94" s="132" t="e">
        <f t="shared" ref="BK94" si="306">SUM(BG92:BG94)/SUM(C92:C94)</f>
        <v>#DIV/0!</v>
      </c>
      <c r="BL94" s="98">
        <f>SUMIFS('Return Report Rev B'!H86:H9981,'Return Report Rev B'!Q86:Q9981,"&gt;="&amp;B94,'Return Report Rev B'!Q86:Q9981,"&lt;"&amp;B95)</f>
        <v>5</v>
      </c>
      <c r="BM94" s="36">
        <f>SUM(BL83:BL94)</f>
        <v>669</v>
      </c>
      <c r="BN94" s="131" t="e">
        <f>BL94/F94</f>
        <v>#DIV/0!</v>
      </c>
      <c r="BO94" s="131" t="e">
        <f t="shared" ref="BO94:BO95" si="307">BM94/H94</f>
        <v>#DIV/0!</v>
      </c>
      <c r="BP94" s="131" t="e">
        <f t="shared" ref="BP94" si="308">SUM(BL92:BL94)/SUM(F92:F94)</f>
        <v>#DIV/0!</v>
      </c>
    </row>
    <row r="95" spans="2:68" x14ac:dyDescent="0.25">
      <c r="B95" s="96">
        <v>43709</v>
      </c>
      <c r="C95" s="97">
        <f>COUNTIFS('Delivery Report'!$E$4:$E$83253,"&gt;=0",'Delivery Report'!$F$4:$F$83253,"&gt;="&amp;B95,'Delivery Report'!$F$4:$F$83253,"&lt;"&amp;B96)</f>
        <v>0</v>
      </c>
      <c r="D95" s="97">
        <f>C95-SUMIFS('Delivery Report'!$H$4:$H$83253,'Delivery Report'!$F$4:$F$83253,"&gt;="&amp;B95,'Delivery Report'!$F$4:$F$83253,"&lt;"&amp;B96)</f>
        <v>0</v>
      </c>
      <c r="E95" s="36">
        <f t="shared" si="270"/>
        <v>0</v>
      </c>
      <c r="F95" s="97">
        <f>SUMIFS('Delivery Report'!$E$4:$E$83253,'Delivery Report'!$F$4:$F$83253,"&gt;="&amp;B95,'Delivery Report'!$F$4:$F$83253,"&lt;"&amp;B96)</f>
        <v>0</v>
      </c>
      <c r="G95" s="97">
        <f>SUMIFS('Delivery Report'!$E$4:$E$83253,'Delivery Report'!$F$4:$F$83253,"&gt;="&amp;B95,'Delivery Report'!$F$4:$F$83253,"&lt;"&amp;B96,'Delivery Report'!$H$4:$H$83253,"=1")</f>
        <v>0</v>
      </c>
      <c r="H95" s="36">
        <f t="shared" si="271"/>
        <v>0</v>
      </c>
      <c r="I95" s="36">
        <f t="shared" si="272"/>
        <v>0</v>
      </c>
      <c r="J95" s="131" t="e">
        <f t="shared" si="273"/>
        <v>#DIV/0!</v>
      </c>
      <c r="K95" s="131" t="e">
        <f t="shared" ref="K95" si="309">1-SUM(D84:D95)/SUM(C84:C95)</f>
        <v>#DIV/0!</v>
      </c>
      <c r="L95" s="131" t="e">
        <f t="shared" si="275"/>
        <v>#DIV/0!</v>
      </c>
      <c r="M95" s="131" t="e">
        <f t="shared" si="276"/>
        <v>#DIV/0!</v>
      </c>
      <c r="N95" s="98">
        <f>COUNTIFS('Return Report Rev B'!H87:H9982,"&gt;=0",'Return Report Rev B'!Q87:Q9982,"&gt;="&amp;B95,'Return Report Rev B'!Q87:Q9982,"&lt;"&amp;B96,'Return Report Rev B'!A87:A9982,"&lt;&gt;N*")</f>
        <v>6</v>
      </c>
      <c r="O95" s="36">
        <f t="shared" si="277"/>
        <v>41</v>
      </c>
      <c r="P95" s="131" t="e">
        <f t="shared" si="278"/>
        <v>#DIV/0!</v>
      </c>
      <c r="Q95" s="131" t="e">
        <f t="shared" si="279"/>
        <v>#DIV/0!</v>
      </c>
      <c r="R95" s="98">
        <f>SUMIFS('Return Report Rev B'!H87:H9982,'Return Report Rev B'!Q87:Q9982,"&gt;="&amp;B95,'Return Report Rev B'!Q87:Q9982,"&lt;"&amp;B96,'Return Report Rev B'!A87:A9982,"&lt;&gt;N*")</f>
        <v>21</v>
      </c>
      <c r="S95" s="36">
        <f t="shared" si="280"/>
        <v>435</v>
      </c>
      <c r="T95" s="131" t="e">
        <f t="shared" si="281"/>
        <v>#DIV/0!</v>
      </c>
      <c r="U95" s="131" t="e">
        <f t="shared" si="282"/>
        <v>#DIV/0!</v>
      </c>
      <c r="V95" s="132" t="e">
        <f t="shared" ref="V95" si="310">1-SUM(D93:D95)/SUM(C93:C95)</f>
        <v>#DIV/0!</v>
      </c>
      <c r="W95" s="132" t="e">
        <f t="shared" si="284"/>
        <v>#DIV/0!</v>
      </c>
      <c r="X95" s="132" t="e">
        <f t="shared" si="285"/>
        <v>#DIV/0!</v>
      </c>
      <c r="Y95" s="132" t="e">
        <f t="shared" si="286"/>
        <v>#DIV/0!</v>
      </c>
      <c r="Z95" s="132"/>
      <c r="AA95" s="4" t="s">
        <v>8251</v>
      </c>
      <c r="AB95" s="41">
        <v>0.95</v>
      </c>
      <c r="AC95" s="41">
        <v>0.05</v>
      </c>
      <c r="AD95" s="117"/>
      <c r="AE95" s="3"/>
      <c r="AF95" s="3"/>
      <c r="AG95" s="3"/>
      <c r="AJ95" s="64"/>
      <c r="AK95" s="64"/>
      <c r="AL95" s="64"/>
      <c r="AM95" s="52"/>
      <c r="AN95" s="59"/>
      <c r="AO95" s="93"/>
      <c r="AP95" s="93"/>
      <c r="AQ95" s="93"/>
      <c r="AR95" s="95"/>
      <c r="AV95" s="93"/>
      <c r="AW95" s="93"/>
      <c r="AX95" s="93"/>
      <c r="BC95" s="210">
        <f t="shared" si="303"/>
        <v>43709</v>
      </c>
      <c r="BD95" s="97">
        <f>C95-SUMIFS('Delivery Report'!$I$4:$I$83253,'Delivery Report'!$F$4:$F$83253,"&gt;="&amp;B95,'Delivery Report'!$F$4:$F$83253,"&lt;"&amp;B96)</f>
        <v>0</v>
      </c>
      <c r="BE95" s="211" t="e">
        <f t="shared" si="304"/>
        <v>#DIV/0!</v>
      </c>
      <c r="BG95" s="98">
        <f>COUNTIFS('Return Report Rev B'!H87:H9982,"&gt;=0",'Return Report Rev B'!Q87:Q9982,"&gt;="&amp;B95,'Return Report Rev B'!Q87:Q9982,"&lt;"&amp;B96)</f>
        <v>6</v>
      </c>
      <c r="BH95" s="36">
        <f t="shared" si="305"/>
        <v>46</v>
      </c>
      <c r="BI95" s="131" t="e">
        <f t="shared" ref="BI95" si="311">BG95/C95</f>
        <v>#DIV/0!</v>
      </c>
      <c r="BJ95" s="131" t="e">
        <f t="shared" ref="BJ95" si="312">O95/E95</f>
        <v>#DIV/0!</v>
      </c>
      <c r="BK95" s="132" t="e">
        <f t="shared" ref="BK95" si="313">SUM(BG93:BG95)/SUM(C93:C95)</f>
        <v>#DIV/0!</v>
      </c>
      <c r="BL95" s="98">
        <f>SUMIFS('Return Report Rev B'!H87:H9982,'Return Report Rev B'!Q87:Q9982,"&gt;="&amp;B95,'Return Report Rev B'!Q87:Q9982,"&lt;"&amp;B96)</f>
        <v>21</v>
      </c>
      <c r="BM95" s="36">
        <f t="shared" ref="BM95" si="314">SUM(BL84:BL95)</f>
        <v>472</v>
      </c>
      <c r="BN95" s="131" t="e">
        <f t="shared" ref="BN95" si="315">BL95/F95</f>
        <v>#DIV/0!</v>
      </c>
      <c r="BO95" s="131" t="e">
        <f t="shared" si="307"/>
        <v>#DIV/0!</v>
      </c>
      <c r="BP95" s="131" t="e">
        <f t="shared" ref="BP95" si="316">SUM(BL93:BL95)/SUM(F93:F95)</f>
        <v>#DIV/0!</v>
      </c>
    </row>
    <row r="96" spans="2:68" x14ac:dyDescent="0.25">
      <c r="B96" s="96">
        <v>43739</v>
      </c>
      <c r="C96" s="97">
        <f>COUNTIFS('Delivery Report'!$E$4:$E$83253,"&gt;=0",'Delivery Report'!$F$4:$F$83253,"&gt;="&amp;B96,'Delivery Report'!$F$4:$F$83253,"&lt;"&amp;B97)</f>
        <v>0</v>
      </c>
      <c r="D96" s="97">
        <f>C96-SUMIFS('Delivery Report'!$H$4:$H$83253,'Delivery Report'!$F$4:$F$83253,"&gt;="&amp;B96,'Delivery Report'!$F$4:$F$83253,"&lt;"&amp;B97)</f>
        <v>0</v>
      </c>
      <c r="E96" s="36">
        <f t="shared" ref="E96:E98" si="317">SUM(C85:C96)</f>
        <v>0</v>
      </c>
      <c r="F96" s="97">
        <f>SUMIFS('Delivery Report'!$E$4:$E$83253,'Delivery Report'!$F$4:$F$83253,"&gt;="&amp;B96,'Delivery Report'!$F$4:$F$83253,"&lt;"&amp;B97)</f>
        <v>0</v>
      </c>
      <c r="G96" s="97">
        <f>SUMIFS('Delivery Report'!$E$4:$E$83253,'Delivery Report'!$F$4:$F$83253,"&gt;="&amp;B96,'Delivery Report'!$F$4:$F$83253,"&lt;"&amp;B97,'Delivery Report'!$H$4:$H$83253,"=1")</f>
        <v>0</v>
      </c>
      <c r="H96" s="36">
        <f t="shared" ref="H96:H98" si="318">SUM(F85:F96)</f>
        <v>0</v>
      </c>
      <c r="I96" s="36">
        <f t="shared" ref="I96:I98" si="319">SUM(G85:G96)</f>
        <v>0</v>
      </c>
      <c r="J96" s="131" t="e">
        <f t="shared" ref="J96:J98" si="320">1-D96/C96</f>
        <v>#DIV/0!</v>
      </c>
      <c r="K96" s="131" t="e">
        <f t="shared" ref="K96" si="321">1-SUM(D85:D96)/SUM(C85:C96)</f>
        <v>#DIV/0!</v>
      </c>
      <c r="L96" s="131" t="e">
        <f t="shared" ref="L96:L98" si="322">G96/F96</f>
        <v>#DIV/0!</v>
      </c>
      <c r="M96" s="131" t="e">
        <f t="shared" ref="M96:M98" si="323">SUM(G85:G96)/SUM(F85:F96)</f>
        <v>#DIV/0!</v>
      </c>
      <c r="N96" s="98">
        <f>COUNTIFS('Return Report Rev B'!H88:H9983,"&gt;=0",'Return Report Rev B'!Q88:Q9983,"&gt;="&amp;B96,'Return Report Rev B'!Q88:Q9983,"&lt;"&amp;B97,'Return Report Rev B'!A88:A9983,"&lt;&gt;N*")</f>
        <v>6</v>
      </c>
      <c r="O96" s="36">
        <f t="shared" ref="O96:O98" si="324">SUM(N85:N96)</f>
        <v>45</v>
      </c>
      <c r="P96" s="131" t="e">
        <f t="shared" ref="P96:P98" si="325">N96/C96</f>
        <v>#DIV/0!</v>
      </c>
      <c r="Q96" s="131" t="e">
        <f t="shared" ref="Q96:Q98" si="326">O96/E96</f>
        <v>#DIV/0!</v>
      </c>
      <c r="R96" s="98">
        <f>SUMIFS('Return Report Rev B'!H88:H9983,'Return Report Rev B'!Q88:Q9983,"&gt;="&amp;B96,'Return Report Rev B'!Q88:Q9983,"&lt;"&amp;B97,'Return Report Rev B'!A88:A9983,"&lt;&gt;N*")</f>
        <v>243</v>
      </c>
      <c r="S96" s="36">
        <f t="shared" ref="S96:S98" si="327">SUM(R85:R96)</f>
        <v>632</v>
      </c>
      <c r="T96" s="131" t="e">
        <f t="shared" ref="T96:T98" si="328">R96/F96</f>
        <v>#DIV/0!</v>
      </c>
      <c r="U96" s="131" t="e">
        <f t="shared" ref="U96:U98" si="329">S96/H96</f>
        <v>#DIV/0!</v>
      </c>
      <c r="V96" s="132" t="e">
        <f t="shared" ref="V96" si="330">1-SUM(D94:D96)/SUM(C94:C96)</f>
        <v>#DIV/0!</v>
      </c>
      <c r="W96" s="132" t="e">
        <f t="shared" ref="W96:W98" si="331">SUM(G94:G96)/SUM(F94:F96)</f>
        <v>#DIV/0!</v>
      </c>
      <c r="X96" s="132" t="e">
        <f t="shared" ref="X96:X98" si="332">SUM(N94:N96)/SUM(C94:C96)</f>
        <v>#DIV/0!</v>
      </c>
      <c r="Y96" s="132" t="e">
        <f t="shared" ref="Y96:Y98" si="333">SUM(R94:R96)/SUM(F94:F96)</f>
        <v>#DIV/0!</v>
      </c>
      <c r="Z96" s="132"/>
      <c r="AA96" s="4" t="s">
        <v>8252</v>
      </c>
      <c r="AB96" s="41">
        <v>0.95</v>
      </c>
      <c r="AC96" s="41">
        <v>0.05</v>
      </c>
      <c r="AD96" s="117"/>
      <c r="AE96" s="3"/>
      <c r="AF96" s="3"/>
      <c r="AG96" s="3"/>
      <c r="AJ96" s="64"/>
      <c r="AK96" s="64"/>
      <c r="AL96" s="64"/>
      <c r="AM96" s="52"/>
      <c r="AN96" s="59"/>
      <c r="AO96" s="93"/>
      <c r="AP96" s="93"/>
      <c r="AQ96" s="93"/>
      <c r="AR96" s="95"/>
      <c r="AV96" s="93"/>
      <c r="AW96" s="93"/>
      <c r="AX96" s="93"/>
      <c r="BC96" s="210">
        <f t="shared" ref="BC96:BC97" si="334">B96</f>
        <v>43739</v>
      </c>
      <c r="BD96" s="97">
        <f>C96-SUMIFS('Delivery Report'!$I$4:$I$83253,'Delivery Report'!$F$4:$F$83253,"&gt;="&amp;B96,'Delivery Report'!$F$4:$F$83253,"&lt;"&amp;B97)</f>
        <v>0</v>
      </c>
      <c r="BE96" s="211" t="e">
        <f t="shared" ref="BE96:BE97" si="335">BD96/C96</f>
        <v>#DIV/0!</v>
      </c>
      <c r="BG96" s="98">
        <f>COUNTIFS('Return Report Rev B'!H88:H9983,"&gt;=0",'Return Report Rev B'!Q88:Q9983,"&gt;="&amp;B96,'Return Report Rev B'!Q88:Q9983,"&lt;"&amp;B97)</f>
        <v>6</v>
      </c>
      <c r="BH96" s="36">
        <f t="shared" ref="BH96:BH97" si="336">SUM(BG85:BG96)</f>
        <v>50</v>
      </c>
      <c r="BI96" s="131" t="e">
        <f>BG96/C96</f>
        <v>#DIV/0!</v>
      </c>
      <c r="BJ96" s="131" t="e">
        <f>O96/E96</f>
        <v>#DIV/0!</v>
      </c>
      <c r="BK96" s="132" t="e">
        <f t="shared" ref="BK96:BK97" si="337">SUM(BG94:BG96)/SUM(C94:C96)</f>
        <v>#DIV/0!</v>
      </c>
      <c r="BL96" s="98">
        <f>SUMIFS('Return Report Rev B'!H88:H9983,'Return Report Rev B'!Q88:Q9983,"&gt;="&amp;B96,'Return Report Rev B'!Q88:Q9983,"&lt;"&amp;B97)</f>
        <v>243</v>
      </c>
      <c r="BM96" s="36">
        <f>SUM(BL85:BL96)</f>
        <v>669</v>
      </c>
      <c r="BN96" s="131" t="e">
        <f>BL96/F96</f>
        <v>#DIV/0!</v>
      </c>
      <c r="BO96" s="131" t="e">
        <f t="shared" ref="BO96:BO97" si="338">BM96/H96</f>
        <v>#DIV/0!</v>
      </c>
      <c r="BP96" s="131" t="e">
        <f t="shared" ref="BP96:BP97" si="339">SUM(BL94:BL96)/SUM(F94:F96)</f>
        <v>#DIV/0!</v>
      </c>
    </row>
    <row r="97" spans="2:68" x14ac:dyDescent="0.25">
      <c r="B97" s="96">
        <v>43770</v>
      </c>
      <c r="C97" s="97">
        <f>COUNTIFS('Delivery Report'!$E$4:$E$83253,"&gt;=0",'Delivery Report'!$F$4:$F$83253,"&gt;="&amp;B97,'Delivery Report'!$F$4:$F$83253,"&lt;"&amp;B98)</f>
        <v>0</v>
      </c>
      <c r="D97" s="97">
        <f>C97-SUMIFS('Delivery Report'!$H$4:$H$83253,'Delivery Report'!$F$4:$F$83253,"&gt;="&amp;B97,'Delivery Report'!$F$4:$F$83253,"&lt;"&amp;B98)</f>
        <v>0</v>
      </c>
      <c r="E97" s="36">
        <f t="shared" si="317"/>
        <v>0</v>
      </c>
      <c r="F97" s="97">
        <f>SUMIFS('Delivery Report'!$E$4:$E$83253,'Delivery Report'!$F$4:$F$83253,"&gt;="&amp;B97,'Delivery Report'!$F$4:$F$83253,"&lt;"&amp;B98)</f>
        <v>0</v>
      </c>
      <c r="G97" s="97">
        <f>SUMIFS('Delivery Report'!$E$4:$E$83253,'Delivery Report'!$F$4:$F$83253,"&gt;="&amp;B97,'Delivery Report'!$F$4:$F$83253,"&lt;"&amp;B98,'Delivery Report'!$H$4:$H$83253,"=1")</f>
        <v>0</v>
      </c>
      <c r="H97" s="36">
        <f t="shared" si="318"/>
        <v>0</v>
      </c>
      <c r="I97" s="36">
        <f t="shared" si="319"/>
        <v>0</v>
      </c>
      <c r="J97" s="131" t="e">
        <f t="shared" si="320"/>
        <v>#DIV/0!</v>
      </c>
      <c r="K97" s="131" t="e">
        <f t="shared" ref="K97" si="340">1-SUM(D86:D97)/SUM(C86:C97)</f>
        <v>#DIV/0!</v>
      </c>
      <c r="L97" s="131" t="e">
        <f t="shared" si="322"/>
        <v>#DIV/0!</v>
      </c>
      <c r="M97" s="131" t="e">
        <f t="shared" si="323"/>
        <v>#DIV/0!</v>
      </c>
      <c r="N97" s="98">
        <f>COUNTIFS('Return Report Rev B'!H89:H9984,"&gt;=0",'Return Report Rev B'!Q89:Q9984,"&gt;="&amp;B97,'Return Report Rev B'!Q89:Q9984,"&lt;"&amp;B98,'Return Report Rev B'!A89:A9984,"&lt;&gt;N*")</f>
        <v>3</v>
      </c>
      <c r="O97" s="36">
        <f t="shared" si="324"/>
        <v>45</v>
      </c>
      <c r="P97" s="131" t="e">
        <f t="shared" si="325"/>
        <v>#DIV/0!</v>
      </c>
      <c r="Q97" s="131" t="e">
        <f t="shared" si="326"/>
        <v>#DIV/0!</v>
      </c>
      <c r="R97" s="98">
        <f>SUMIFS('Return Report Rev B'!H89:H9984,'Return Report Rev B'!Q89:Q9984,"&gt;="&amp;B97,'Return Report Rev B'!Q89:Q9984,"&lt;"&amp;B98,'Return Report Rev B'!A89:A9984,"&lt;&gt;N*")</f>
        <v>24</v>
      </c>
      <c r="S97" s="36">
        <f t="shared" si="327"/>
        <v>628</v>
      </c>
      <c r="T97" s="131" t="e">
        <f t="shared" si="328"/>
        <v>#DIV/0!</v>
      </c>
      <c r="U97" s="131" t="e">
        <f t="shared" si="329"/>
        <v>#DIV/0!</v>
      </c>
      <c r="V97" s="132" t="e">
        <f t="shared" ref="V97" si="341">1-SUM(D95:D97)/SUM(C95:C97)</f>
        <v>#DIV/0!</v>
      </c>
      <c r="W97" s="132" t="e">
        <f t="shared" si="331"/>
        <v>#DIV/0!</v>
      </c>
      <c r="X97" s="132" t="e">
        <f t="shared" si="332"/>
        <v>#DIV/0!</v>
      </c>
      <c r="Y97" s="132" t="e">
        <f t="shared" si="333"/>
        <v>#DIV/0!</v>
      </c>
      <c r="Z97" s="132"/>
      <c r="AA97" s="4" t="s">
        <v>8253</v>
      </c>
      <c r="AB97" s="41">
        <v>0.95</v>
      </c>
      <c r="AC97" s="41">
        <v>0.05</v>
      </c>
      <c r="AD97" s="117"/>
      <c r="AE97" s="3"/>
      <c r="AF97" s="3"/>
      <c r="AG97" s="3"/>
      <c r="AJ97" s="64"/>
      <c r="AK97" s="64"/>
      <c r="AL97" s="64"/>
      <c r="AM97" s="52"/>
      <c r="AN97" s="59"/>
      <c r="AO97" s="93"/>
      <c r="AP97" s="93"/>
      <c r="AQ97" s="93"/>
      <c r="AR97" s="95"/>
      <c r="AV97" s="93"/>
      <c r="AW97" s="93"/>
      <c r="AX97" s="93"/>
      <c r="BC97" s="210">
        <f t="shared" si="334"/>
        <v>43770</v>
      </c>
      <c r="BD97" s="97">
        <f>C97-SUMIFS('Delivery Report'!$I$4:$I$83253,'Delivery Report'!$F$4:$F$83253,"&gt;="&amp;B97,'Delivery Report'!$F$4:$F$83253,"&lt;"&amp;B98)</f>
        <v>0</v>
      </c>
      <c r="BE97" s="211" t="e">
        <f t="shared" si="335"/>
        <v>#DIV/0!</v>
      </c>
      <c r="BG97" s="98">
        <f>COUNTIFS('Return Report Rev B'!H89:H9984,"&gt;=0",'Return Report Rev B'!Q89:Q9984,"&gt;="&amp;B97,'Return Report Rev B'!Q89:Q9984,"&lt;"&amp;B98)</f>
        <v>3</v>
      </c>
      <c r="BH97" s="36">
        <f t="shared" si="336"/>
        <v>50</v>
      </c>
      <c r="BI97" s="131" t="e">
        <f t="shared" ref="BI97" si="342">BG97/C97</f>
        <v>#DIV/0!</v>
      </c>
      <c r="BJ97" s="131" t="e">
        <f t="shared" ref="BJ97" si="343">O97/E97</f>
        <v>#DIV/0!</v>
      </c>
      <c r="BK97" s="132" t="e">
        <f t="shared" si="337"/>
        <v>#DIV/0!</v>
      </c>
      <c r="BL97" s="98">
        <f>SUMIFS('Return Report Rev B'!H89:H9984,'Return Report Rev B'!Q89:Q9984,"&gt;="&amp;B97,'Return Report Rev B'!Q89:Q9984,"&lt;"&amp;B98)</f>
        <v>24</v>
      </c>
      <c r="BM97" s="36">
        <f t="shared" ref="BM97" si="344">SUM(BL86:BL97)</f>
        <v>665</v>
      </c>
      <c r="BN97" s="131" t="e">
        <f t="shared" ref="BN97" si="345">BL97/F97</f>
        <v>#DIV/0!</v>
      </c>
      <c r="BO97" s="131" t="e">
        <f t="shared" si="338"/>
        <v>#DIV/0!</v>
      </c>
      <c r="BP97" s="131" t="e">
        <f t="shared" si="339"/>
        <v>#DIV/0!</v>
      </c>
    </row>
    <row r="98" spans="2:68" x14ac:dyDescent="0.25">
      <c r="B98" s="96">
        <v>43800</v>
      </c>
      <c r="C98" s="97">
        <f>COUNTIFS('Delivery Report'!$E$4:$E$83253,"&gt;=0",'Delivery Report'!$F$4:$F$83253,"&gt;="&amp;B98,'Delivery Report'!$F$4:$F$83253,"&lt;"&amp;B99)</f>
        <v>0</v>
      </c>
      <c r="D98" s="97">
        <f>C98-SUMIFS('Delivery Report'!$H$4:$H$83253,'Delivery Report'!$F$4:$F$83253,"&gt;="&amp;B98,'Delivery Report'!$F$4:$F$83253,"&lt;"&amp;B99)</f>
        <v>0</v>
      </c>
      <c r="E98" s="36">
        <f t="shared" si="317"/>
        <v>0</v>
      </c>
      <c r="F98" s="97">
        <f>SUMIFS('Delivery Report'!$E$4:$E$83253,'Delivery Report'!$F$4:$F$83253,"&gt;="&amp;B98,'Delivery Report'!$F$4:$F$83253,"&lt;"&amp;B99)</f>
        <v>0</v>
      </c>
      <c r="G98" s="97">
        <f>SUMIFS('Delivery Report'!$E$4:$E$83253,'Delivery Report'!$F$4:$F$83253,"&gt;="&amp;B98,'Delivery Report'!$F$4:$F$83253,"&lt;"&amp;B99,'Delivery Report'!$H$4:$H$83253,"=1")</f>
        <v>0</v>
      </c>
      <c r="H98" s="36">
        <f t="shared" si="318"/>
        <v>0</v>
      </c>
      <c r="I98" s="36">
        <f t="shared" si="319"/>
        <v>0</v>
      </c>
      <c r="J98" s="131" t="e">
        <f t="shared" si="320"/>
        <v>#DIV/0!</v>
      </c>
      <c r="K98" s="131" t="e">
        <f t="shared" ref="K98" si="346">1-SUM(D87:D98)/SUM(C87:C98)</f>
        <v>#DIV/0!</v>
      </c>
      <c r="L98" s="131" t="e">
        <f t="shared" si="322"/>
        <v>#DIV/0!</v>
      </c>
      <c r="M98" s="131" t="e">
        <f t="shared" si="323"/>
        <v>#DIV/0!</v>
      </c>
      <c r="N98" s="98">
        <f>COUNTIFS('Return Report Rev B'!H90:H9985,"&gt;=0",'Return Report Rev B'!Q90:Q9985,"&gt;="&amp;B98,'Return Report Rev B'!Q90:Q9985,"&lt;"&amp;B99,'Return Report Rev B'!A90:A9985,"&lt;&gt;N*")</f>
        <v>5</v>
      </c>
      <c r="O98" s="36">
        <f t="shared" si="324"/>
        <v>48</v>
      </c>
      <c r="P98" s="131" t="e">
        <f t="shared" si="325"/>
        <v>#DIV/0!</v>
      </c>
      <c r="Q98" s="131" t="e">
        <f t="shared" si="326"/>
        <v>#DIV/0!</v>
      </c>
      <c r="R98" s="98">
        <f>SUMIFS('Return Report Rev B'!H90:H9985,'Return Report Rev B'!Q90:Q9985,"&gt;="&amp;B98,'Return Report Rev B'!Q90:Q9985,"&lt;"&amp;B99,'Return Report Rev B'!A90:A9985,"&lt;&gt;N*")</f>
        <v>10</v>
      </c>
      <c r="S98" s="36">
        <f t="shared" si="327"/>
        <v>630</v>
      </c>
      <c r="T98" s="131" t="e">
        <f t="shared" si="328"/>
        <v>#DIV/0!</v>
      </c>
      <c r="U98" s="131" t="e">
        <f t="shared" si="329"/>
        <v>#DIV/0!</v>
      </c>
      <c r="V98" s="132" t="e">
        <f t="shared" ref="V98" si="347">1-SUM(D96:D98)/SUM(C96:C98)</f>
        <v>#DIV/0!</v>
      </c>
      <c r="W98" s="132" t="e">
        <f t="shared" si="331"/>
        <v>#DIV/0!</v>
      </c>
      <c r="X98" s="132" t="e">
        <f t="shared" si="332"/>
        <v>#DIV/0!</v>
      </c>
      <c r="Y98" s="132" t="e">
        <f t="shared" si="333"/>
        <v>#DIV/0!</v>
      </c>
      <c r="Z98" s="132"/>
      <c r="AA98" s="4" t="s">
        <v>8254</v>
      </c>
      <c r="AB98" s="41">
        <v>0.95</v>
      </c>
      <c r="AC98" s="41">
        <v>0.05</v>
      </c>
      <c r="AD98" s="117"/>
      <c r="AE98" s="3"/>
      <c r="AF98" s="3"/>
      <c r="AG98" s="3"/>
      <c r="AJ98" s="64"/>
      <c r="AK98" s="64"/>
      <c r="AL98" s="64"/>
      <c r="AM98" s="52"/>
      <c r="AN98" s="59"/>
      <c r="AO98" s="93"/>
      <c r="AP98" s="93"/>
      <c r="AQ98" s="93"/>
      <c r="AR98" s="95"/>
      <c r="AV98" s="93"/>
      <c r="AW98" s="93"/>
      <c r="AX98" s="93"/>
      <c r="BC98" s="210">
        <f t="shared" ref="BC98" si="348">B98</f>
        <v>43800</v>
      </c>
      <c r="BD98" s="97">
        <f>C98-SUMIFS('Delivery Report'!$I$4:$I$83253,'Delivery Report'!$F$4:$F$83253,"&gt;="&amp;B98,'Delivery Report'!$F$4:$F$83253,"&lt;"&amp;B99)</f>
        <v>0</v>
      </c>
      <c r="BE98" s="211" t="e">
        <f t="shared" ref="BE98" si="349">BD98/C98</f>
        <v>#DIV/0!</v>
      </c>
      <c r="BG98" s="98">
        <f>COUNTIFS('Return Report Rev B'!H90:H9985,"&gt;=0",'Return Report Rev B'!Q90:Q9985,"&gt;="&amp;B98,'Return Report Rev B'!Q90:Q9985,"&lt;"&amp;B99)</f>
        <v>5</v>
      </c>
      <c r="BH98" s="36">
        <f t="shared" ref="BH98" si="350">SUM(BG87:BG98)</f>
        <v>51</v>
      </c>
      <c r="BI98" s="131" t="e">
        <f>BG98/C98</f>
        <v>#DIV/0!</v>
      </c>
      <c r="BJ98" s="131" t="e">
        <f>O98/E98</f>
        <v>#DIV/0!</v>
      </c>
      <c r="BK98" s="132" t="e">
        <f t="shared" ref="BK98" si="351">SUM(BG96:BG98)/SUM(C96:C98)</f>
        <v>#DIV/0!</v>
      </c>
      <c r="BL98" s="98">
        <f>SUMIFS('Return Report Rev B'!H90:H9985,'Return Report Rev B'!Q90:Q9985,"&gt;="&amp;B98,'Return Report Rev B'!Q90:Q9985,"&lt;"&amp;B99)</f>
        <v>10</v>
      </c>
      <c r="BM98" s="36">
        <f>SUM(BL87:BL98)</f>
        <v>637</v>
      </c>
      <c r="BN98" s="131" t="e">
        <f>BL98/F98</f>
        <v>#DIV/0!</v>
      </c>
      <c r="BO98" s="131" t="e">
        <f t="shared" ref="BO98" si="352">BM98/H98</f>
        <v>#DIV/0!</v>
      </c>
      <c r="BP98" s="131" t="e">
        <f t="shared" ref="BP98" si="353">SUM(BL96:BL98)/SUM(F96:F98)</f>
        <v>#DIV/0!</v>
      </c>
    </row>
    <row r="99" spans="2:68" x14ac:dyDescent="0.25">
      <c r="B99" s="96">
        <v>43831</v>
      </c>
      <c r="C99" s="97">
        <f>COUNTIFS('Delivery Report'!$E$4:$E$83253,"&gt;=0",'Delivery Report'!$F$4:$F$83253,"&gt;="&amp;B99,'Delivery Report'!$F$4:$F$83253,"&lt;"&amp;B100)</f>
        <v>0</v>
      </c>
      <c r="D99" s="97">
        <f>C99-SUMIFS('Delivery Report'!$H$4:$H$83253,'Delivery Report'!$F$4:$F$83253,"&gt;="&amp;B99,'Delivery Report'!$F$4:$F$83253,"&lt;"&amp;B100)</f>
        <v>0</v>
      </c>
      <c r="E99" s="36">
        <f t="shared" ref="E99:E100" si="354">SUM(C88:C99)</f>
        <v>0</v>
      </c>
      <c r="F99" s="97">
        <f>SUMIFS('Delivery Report'!$E$4:$E$83253,'Delivery Report'!$F$4:$F$83253,"&gt;="&amp;B99,'Delivery Report'!$F$4:$F$83253,"&lt;"&amp;B100)</f>
        <v>0</v>
      </c>
      <c r="G99" s="97">
        <f>SUMIFS('Delivery Report'!$E$4:$E$83253,'Delivery Report'!$F$4:$F$83253,"&gt;="&amp;B99,'Delivery Report'!$F$4:$F$83253,"&lt;"&amp;B100,'Delivery Report'!$H$4:$H$83253,"=1")</f>
        <v>0</v>
      </c>
      <c r="H99" s="36">
        <f t="shared" ref="H99:H100" si="355">SUM(F88:F99)</f>
        <v>0</v>
      </c>
      <c r="I99" s="36">
        <f t="shared" ref="I99:I100" si="356">SUM(G88:G99)</f>
        <v>0</v>
      </c>
      <c r="J99" s="131" t="e">
        <f t="shared" ref="J99:J100" si="357">1-D99/C99</f>
        <v>#DIV/0!</v>
      </c>
      <c r="K99" s="131" t="e">
        <f t="shared" ref="K99" si="358">1-SUM(D88:D99)/SUM(C88:C99)</f>
        <v>#DIV/0!</v>
      </c>
      <c r="L99" s="131" t="e">
        <f t="shared" ref="L99:L100" si="359">G99/F99</f>
        <v>#DIV/0!</v>
      </c>
      <c r="M99" s="131" t="e">
        <f t="shared" ref="M99:M100" si="360">SUM(G88:G99)/SUM(F88:F99)</f>
        <v>#DIV/0!</v>
      </c>
      <c r="N99" s="98">
        <f>COUNTIFS('Return Report Rev B'!H91:H9986,"&gt;=0",'Return Report Rev B'!Q91:Q9986,"&gt;="&amp;B99,'Return Report Rev B'!Q91:Q9986,"&lt;"&amp;B100,'Return Report Rev B'!A91:A9986,"&lt;&gt;N*")</f>
        <v>9</v>
      </c>
      <c r="O99" s="36">
        <f t="shared" ref="O99" si="361">SUM(N88:N99)</f>
        <v>53</v>
      </c>
      <c r="P99" s="131" t="e">
        <f t="shared" ref="P99:P100" si="362">N99/C99</f>
        <v>#DIV/0!</v>
      </c>
      <c r="Q99" s="131" t="e">
        <f t="shared" ref="Q99:Q100" si="363">O99/E99</f>
        <v>#DIV/0!</v>
      </c>
      <c r="R99" s="98">
        <f>SUMIFS('Return Report Rev B'!H91:H9986,'Return Report Rev B'!Q91:Q9986,"&gt;="&amp;B99,'Return Report Rev B'!Q91:Q9986,"&lt;"&amp;B100,'Return Report Rev B'!A91:A9986,"&lt;&gt;N*")</f>
        <v>17</v>
      </c>
      <c r="S99" s="36">
        <f t="shared" ref="S99:S100" si="364">SUM(R88:R99)</f>
        <v>587</v>
      </c>
      <c r="T99" s="131" t="e">
        <f t="shared" ref="T99:T100" si="365">R99/F99</f>
        <v>#DIV/0!</v>
      </c>
      <c r="U99" s="131" t="e">
        <f t="shared" ref="U99:U100" si="366">S99/H99</f>
        <v>#DIV/0!</v>
      </c>
      <c r="V99" s="132" t="e">
        <f t="shared" ref="V99" si="367">1-SUM(D97:D99)/SUM(C97:C99)</f>
        <v>#DIV/0!</v>
      </c>
      <c r="W99" s="132" t="e">
        <f t="shared" ref="W99:W100" si="368">SUM(G97:G99)/SUM(F97:F99)</f>
        <v>#DIV/0!</v>
      </c>
      <c r="X99" s="132" t="e">
        <f t="shared" ref="X99:X100" si="369">SUM(N97:N99)/SUM(C97:C99)</f>
        <v>#DIV/0!</v>
      </c>
      <c r="Y99" s="132" t="e">
        <f t="shared" ref="Y99:Y100" si="370">SUM(R97:R99)/SUM(F97:F99)</f>
        <v>#DIV/0!</v>
      </c>
      <c r="Z99" s="132"/>
      <c r="AA99" s="4" t="s">
        <v>8255</v>
      </c>
      <c r="AB99" s="41">
        <v>0.95</v>
      </c>
      <c r="AC99" s="41">
        <v>0.05</v>
      </c>
      <c r="AD99" s="117"/>
      <c r="AE99" s="3"/>
      <c r="AF99" s="3"/>
      <c r="AG99" s="3"/>
      <c r="AJ99" s="64"/>
      <c r="AK99" s="64"/>
      <c r="AL99" s="64"/>
      <c r="AM99" s="52"/>
      <c r="AN99" s="59"/>
      <c r="AO99" s="93"/>
      <c r="AP99" s="93"/>
      <c r="AQ99" s="93"/>
      <c r="AR99" s="95"/>
      <c r="AV99" s="93"/>
      <c r="AW99" s="93"/>
      <c r="AX99" s="93"/>
      <c r="BC99" s="210">
        <f t="shared" ref="BC99:BC100" si="371">B99</f>
        <v>43831</v>
      </c>
      <c r="BD99" s="97">
        <f>C99-SUMIFS('Delivery Report'!$I$4:$I$83253,'Delivery Report'!$F$4:$F$83253,"&gt;="&amp;B99,'Delivery Report'!$F$4:$F$83253,"&lt;"&amp;B100)</f>
        <v>0</v>
      </c>
      <c r="BE99" s="211" t="e">
        <f t="shared" ref="BE99:BE100" si="372">BD99/C99</f>
        <v>#DIV/0!</v>
      </c>
      <c r="BG99" s="98">
        <f>COUNTIFS('Return Report Rev B'!H91:H9986,"&gt;=0",'Return Report Rev B'!Q91:Q9986,"&gt;="&amp;B99,'Return Report Rev B'!Q91:Q9986,"&lt;"&amp;B100)</f>
        <v>9</v>
      </c>
      <c r="BH99" s="36">
        <f t="shared" ref="BH99:BH100" si="373">SUM(BG88:BG99)</f>
        <v>55</v>
      </c>
      <c r="BI99" s="131" t="e">
        <f>BG99/C99</f>
        <v>#DIV/0!</v>
      </c>
      <c r="BJ99" s="131" t="e">
        <f>O99/E99</f>
        <v>#DIV/0!</v>
      </c>
      <c r="BK99" s="132" t="e">
        <f t="shared" ref="BK99:BK100" si="374">SUM(BG97:BG99)/SUM(C97:C99)</f>
        <v>#DIV/0!</v>
      </c>
      <c r="BL99" s="98">
        <f>SUMIFS('Return Report Rev B'!H91:H9986,'Return Report Rev B'!Q91:Q9986,"&gt;="&amp;B99,'Return Report Rev B'!Q91:Q9986,"&lt;"&amp;B100)</f>
        <v>17</v>
      </c>
      <c r="BM99" s="36">
        <f>SUM(BL88:BL99)</f>
        <v>590</v>
      </c>
      <c r="BN99" s="131" t="e">
        <f>BL99/F99</f>
        <v>#DIV/0!</v>
      </c>
      <c r="BO99" s="131" t="e">
        <f t="shared" ref="BO99:BO100" si="375">BM99/H99</f>
        <v>#DIV/0!</v>
      </c>
      <c r="BP99" s="131" t="e">
        <f t="shared" ref="BP99:BP100" si="376">SUM(BL97:BL99)/SUM(F97:F99)</f>
        <v>#DIV/0!</v>
      </c>
    </row>
    <row r="100" spans="2:68" x14ac:dyDescent="0.25">
      <c r="B100" s="96">
        <v>43862</v>
      </c>
      <c r="C100" s="97">
        <f>COUNTIFS('Delivery Report'!$E$4:$E$83253,"&gt;=0",'Delivery Report'!$F$4:$F$83253,"&gt;="&amp;B100,'Delivery Report'!$F$4:$F$83253,"&lt;"&amp;B101)</f>
        <v>0</v>
      </c>
      <c r="D100" s="97">
        <f>C100-SUMIFS('Delivery Report'!$H$4:$H$83253,'Delivery Report'!$F$4:$F$83253,"&gt;="&amp;B100,'Delivery Report'!$F$4:$F$83253,"&lt;"&amp;B101)</f>
        <v>0</v>
      </c>
      <c r="E100" s="36">
        <f t="shared" si="354"/>
        <v>0</v>
      </c>
      <c r="F100" s="97">
        <f>SUMIFS('Delivery Report'!$E$4:$E$83253,'Delivery Report'!$F$4:$F$83253,"&gt;="&amp;B100,'Delivery Report'!$F$4:$F$83253,"&lt;"&amp;B101)</f>
        <v>0</v>
      </c>
      <c r="G100" s="97">
        <f>SUMIFS('Delivery Report'!$E$4:$E$83253,'Delivery Report'!$F$4:$F$83253,"&gt;="&amp;B100,'Delivery Report'!$F$4:$F$83253,"&lt;"&amp;B101,'Delivery Report'!$H$4:$H$83253,"=1")</f>
        <v>0</v>
      </c>
      <c r="H100" s="36">
        <f t="shared" si="355"/>
        <v>0</v>
      </c>
      <c r="I100" s="36">
        <f t="shared" si="356"/>
        <v>0</v>
      </c>
      <c r="J100" s="131" t="e">
        <f t="shared" si="357"/>
        <v>#DIV/0!</v>
      </c>
      <c r="K100" s="131" t="e">
        <f t="shared" ref="K100" si="377">1-SUM(D89:D100)/SUM(C89:C100)</f>
        <v>#DIV/0!</v>
      </c>
      <c r="L100" s="131" t="e">
        <f t="shared" si="359"/>
        <v>#DIV/0!</v>
      </c>
      <c r="M100" s="131" t="e">
        <f t="shared" si="360"/>
        <v>#DIV/0!</v>
      </c>
      <c r="N100" s="98">
        <f>COUNTIFS('Return Report Rev B'!H92:H9987,"&gt;=0",'Return Report Rev B'!Q92:Q9987,"&gt;="&amp;B100,'Return Report Rev B'!Q92:Q9987,"&lt;"&amp;B101,'Return Report Rev B'!A92:A9987,"&lt;&gt;N*")</f>
        <v>8</v>
      </c>
      <c r="O100" s="36">
        <f>SUM(N89:N100)</f>
        <v>58</v>
      </c>
      <c r="P100" s="131" t="e">
        <f t="shared" si="362"/>
        <v>#DIV/0!</v>
      </c>
      <c r="Q100" s="131" t="e">
        <f t="shared" si="363"/>
        <v>#DIV/0!</v>
      </c>
      <c r="R100" s="98">
        <f>SUMIFS('Return Report Rev B'!H92:H9987,'Return Report Rev B'!Q92:Q9987,"&gt;="&amp;B100,'Return Report Rev B'!Q92:Q9987,"&lt;"&amp;B101,'Return Report Rev B'!A92:A9987,"&lt;&gt;N*")</f>
        <v>44</v>
      </c>
      <c r="S100" s="36">
        <f t="shared" si="364"/>
        <v>484</v>
      </c>
      <c r="T100" s="131" t="e">
        <f t="shared" si="365"/>
        <v>#DIV/0!</v>
      </c>
      <c r="U100" s="131" t="e">
        <f t="shared" si="366"/>
        <v>#DIV/0!</v>
      </c>
      <c r="V100" s="132" t="e">
        <f t="shared" ref="V100" si="378">1-SUM(D98:D100)/SUM(C98:C100)</f>
        <v>#DIV/0!</v>
      </c>
      <c r="W100" s="132" t="e">
        <f t="shared" si="368"/>
        <v>#DIV/0!</v>
      </c>
      <c r="X100" s="132" t="e">
        <f t="shared" si="369"/>
        <v>#DIV/0!</v>
      </c>
      <c r="Y100" s="132" t="e">
        <f t="shared" si="370"/>
        <v>#DIV/0!</v>
      </c>
      <c r="Z100" s="132"/>
      <c r="AA100" s="4" t="s">
        <v>8256</v>
      </c>
      <c r="AB100" s="41">
        <v>0.95</v>
      </c>
      <c r="AC100" s="41">
        <v>0.05</v>
      </c>
      <c r="AD100" s="117"/>
      <c r="AE100" s="3"/>
      <c r="AF100" s="3"/>
      <c r="AG100" s="3"/>
      <c r="AJ100" s="64"/>
      <c r="AK100" s="64"/>
      <c r="AL100" s="64"/>
      <c r="AM100" s="52"/>
      <c r="AN100" s="59"/>
      <c r="AO100" s="93"/>
      <c r="AP100" s="93"/>
      <c r="AQ100" s="93"/>
      <c r="AR100" s="95"/>
      <c r="AV100" s="93"/>
      <c r="AW100" s="93"/>
      <c r="AX100" s="93"/>
      <c r="BC100" s="210">
        <f t="shared" si="371"/>
        <v>43862</v>
      </c>
      <c r="BD100" s="97">
        <f>C100-SUMIFS('Delivery Report'!$I$4:$I$83253,'Delivery Report'!$F$4:$F$83253,"&gt;="&amp;B100,'Delivery Report'!$F$4:$F$83253,"&lt;"&amp;B101)</f>
        <v>0</v>
      </c>
      <c r="BE100" s="211" t="e">
        <f t="shared" si="372"/>
        <v>#DIV/0!</v>
      </c>
      <c r="BG100" s="98">
        <f>COUNTIFS('Return Report Rev B'!H92:H9987,"&gt;=0",'Return Report Rev B'!Q92:Q9987,"&gt;="&amp;B100,'Return Report Rev B'!Q92:Q9987,"&lt;"&amp;B101)</f>
        <v>8</v>
      </c>
      <c r="BH100" s="36">
        <f t="shared" si="373"/>
        <v>59</v>
      </c>
      <c r="BI100" s="131" t="e">
        <f>BG100/C100</f>
        <v>#DIV/0!</v>
      </c>
      <c r="BJ100" s="131" t="e">
        <f>O100/E100</f>
        <v>#DIV/0!</v>
      </c>
      <c r="BK100" s="132" t="e">
        <f t="shared" si="374"/>
        <v>#DIV/0!</v>
      </c>
      <c r="BL100" s="98">
        <f>SUMIFS('Return Report Rev B'!H92:H9987,'Return Report Rev B'!Q92:Q9987,"&gt;="&amp;B100,'Return Report Rev B'!Q92:Q9987,"&lt;"&amp;B101)</f>
        <v>44</v>
      </c>
      <c r="BM100" s="36">
        <f>SUM(BL89:BL100)</f>
        <v>486</v>
      </c>
      <c r="BN100" s="131" t="e">
        <f>BL100/F100</f>
        <v>#DIV/0!</v>
      </c>
      <c r="BO100" s="131" t="e">
        <f t="shared" si="375"/>
        <v>#DIV/0!</v>
      </c>
      <c r="BP100" s="131" t="e">
        <f t="shared" si="376"/>
        <v>#DIV/0!</v>
      </c>
    </row>
    <row r="101" spans="2:68" x14ac:dyDescent="0.25">
      <c r="B101" s="96">
        <v>43891</v>
      </c>
      <c r="C101" s="97">
        <f>COUNTIFS('Delivery Report'!$E$4:$E$83253,"&gt;=0",'Delivery Report'!$F$4:$F$83253,"&gt;="&amp;B101,'Delivery Report'!$F$4:$F$83253,"&lt;"&amp;B102)</f>
        <v>0</v>
      </c>
      <c r="D101" s="97">
        <f>C101-SUMIFS('Delivery Report'!$H$4:$H$83253,'Delivery Report'!$F$4:$F$83253,"&gt;="&amp;B101,'Delivery Report'!$F$4:$F$83253,"&lt;"&amp;B102)</f>
        <v>0</v>
      </c>
      <c r="E101" s="36">
        <f t="shared" ref="E101:E102" si="379">SUM(C90:C101)</f>
        <v>0</v>
      </c>
      <c r="F101" s="97">
        <f>SUMIFS('Delivery Report'!$E$4:$E$83253,'Delivery Report'!$F$4:$F$83253,"&gt;="&amp;B101,'Delivery Report'!$F$4:$F$83253,"&lt;"&amp;B102)</f>
        <v>0</v>
      </c>
      <c r="G101" s="97">
        <f>SUMIFS('Delivery Report'!$E$4:$E$83253,'Delivery Report'!$F$4:$F$83253,"&gt;="&amp;B101,'Delivery Report'!$F$4:$F$83253,"&lt;"&amp;B102,'Delivery Report'!$H$4:$H$83253,"=1")</f>
        <v>0</v>
      </c>
      <c r="H101" s="36">
        <f t="shared" ref="H101:H102" si="380">SUM(F90:F101)</f>
        <v>0</v>
      </c>
      <c r="I101" s="36">
        <f t="shared" ref="I101:I102" si="381">SUM(G90:G101)</f>
        <v>0</v>
      </c>
      <c r="J101" s="131" t="e">
        <f t="shared" ref="J101:J102" si="382">1-D101/C101</f>
        <v>#DIV/0!</v>
      </c>
      <c r="K101" s="131" t="e">
        <f t="shared" ref="K101" si="383">1-SUM(D90:D101)/SUM(C90:C101)</f>
        <v>#DIV/0!</v>
      </c>
      <c r="L101" s="131" t="e">
        <f t="shared" ref="L101:L102" si="384">G101/F101</f>
        <v>#DIV/0!</v>
      </c>
      <c r="M101" s="131" t="e">
        <f t="shared" ref="M101:M102" si="385">SUM(G90:G101)/SUM(F90:F101)</f>
        <v>#DIV/0!</v>
      </c>
      <c r="N101" s="98">
        <f>COUNTIFS('Return Report Rev B'!H93:H9988,"&gt;=0",'Return Report Rev B'!Q93:Q9988,"&gt;="&amp;B101,'Return Report Rev B'!Q93:Q9988,"&lt;"&amp;B102,'Return Report Rev B'!A93:A9988,"&lt;&gt;N*")</f>
        <v>4</v>
      </c>
      <c r="O101" s="36">
        <f t="shared" ref="O101:O102" si="386">SUM(N90:N101)</f>
        <v>57</v>
      </c>
      <c r="P101" s="131" t="e">
        <f t="shared" ref="P101:P102" si="387">N101/C101</f>
        <v>#DIV/0!</v>
      </c>
      <c r="Q101" s="131" t="e">
        <f t="shared" ref="Q101:Q102" si="388">O101/E101</f>
        <v>#DIV/0!</v>
      </c>
      <c r="R101" s="98">
        <f>SUMIFS('Return Report Rev B'!H93:H9988,'Return Report Rev B'!Q93:Q9988,"&gt;="&amp;B101,'Return Report Rev B'!Q93:Q9988,"&lt;"&amp;B102,'Return Report Rev B'!A93:A9988,"&lt;&gt;N*")</f>
        <v>105</v>
      </c>
      <c r="S101" s="36">
        <f t="shared" ref="S101:S102" si="389">SUM(R90:R101)</f>
        <v>576</v>
      </c>
      <c r="T101" s="131" t="e">
        <f t="shared" ref="T101:T102" si="390">R101/F101</f>
        <v>#DIV/0!</v>
      </c>
      <c r="U101" s="131" t="e">
        <f t="shared" ref="U101:U102" si="391">S101/H101</f>
        <v>#DIV/0!</v>
      </c>
      <c r="V101" s="132" t="e">
        <f t="shared" ref="V101" si="392">1-SUM(D99:D101)/SUM(C99:C101)</f>
        <v>#DIV/0!</v>
      </c>
      <c r="W101" s="132" t="e">
        <f t="shared" ref="W101:W102" si="393">SUM(G99:G101)/SUM(F99:F101)</f>
        <v>#DIV/0!</v>
      </c>
      <c r="X101" s="132" t="e">
        <f t="shared" ref="X101:X102" si="394">SUM(N99:N101)/SUM(C99:C101)</f>
        <v>#DIV/0!</v>
      </c>
      <c r="Y101" s="132" t="e">
        <f t="shared" ref="Y101:Y102" si="395">SUM(R99:R101)/SUM(F99:F101)</f>
        <v>#DIV/0!</v>
      </c>
      <c r="Z101" s="132"/>
      <c r="AA101" s="4" t="s">
        <v>1394</v>
      </c>
      <c r="AB101" s="41">
        <v>0.95</v>
      </c>
      <c r="AC101" s="41">
        <v>0.05</v>
      </c>
      <c r="AD101" s="117"/>
      <c r="AE101" s="3"/>
      <c r="AF101" s="3"/>
      <c r="AG101" s="3"/>
      <c r="AJ101" s="64"/>
      <c r="AK101" s="64"/>
      <c r="AL101" s="64"/>
      <c r="AM101" s="52"/>
      <c r="AN101" s="59"/>
      <c r="AO101" s="93"/>
      <c r="AP101" s="93"/>
      <c r="AQ101" s="93"/>
      <c r="AR101" s="95"/>
      <c r="AV101" s="93"/>
      <c r="AW101" s="93"/>
      <c r="AX101" s="93"/>
      <c r="BC101" s="210">
        <f t="shared" ref="BC101:BC102" si="396">B101</f>
        <v>43891</v>
      </c>
      <c r="BD101" s="97">
        <f>C101-SUMIFS('Delivery Report'!$I$4:$I$83253,'Delivery Report'!$F$4:$F$83253,"&gt;="&amp;B101,'Delivery Report'!$F$4:$F$83253,"&lt;"&amp;B102)</f>
        <v>0</v>
      </c>
      <c r="BE101" s="211" t="e">
        <f t="shared" ref="BE101:BE102" si="397">BD101/C101</f>
        <v>#DIV/0!</v>
      </c>
      <c r="BG101" s="98">
        <f>COUNTIFS('Return Report Rev B'!H93:H9988,"&gt;=0",'Return Report Rev B'!Q93:Q9988,"&gt;="&amp;B101,'Return Report Rev B'!Q93:Q9988,"&lt;"&amp;B102)</f>
        <v>4</v>
      </c>
      <c r="BH101" s="36">
        <f t="shared" ref="BH101:BH102" si="398">SUM(BG90:BG101)</f>
        <v>58</v>
      </c>
      <c r="BI101" s="131" t="e">
        <f>BG101/C101</f>
        <v>#DIV/0!</v>
      </c>
      <c r="BJ101" s="131" t="e">
        <f>O101/E101</f>
        <v>#DIV/0!</v>
      </c>
      <c r="BK101" s="132" t="e">
        <f t="shared" ref="BK101:BK102" si="399">SUM(BG99:BG101)/SUM(C99:C101)</f>
        <v>#DIV/0!</v>
      </c>
      <c r="BL101" s="98">
        <f>SUMIFS('Return Report Rev B'!H93:H9988,'Return Report Rev B'!Q93:Q9988,"&gt;="&amp;B101,'Return Report Rev B'!Q93:Q9988,"&lt;"&amp;B102)</f>
        <v>105</v>
      </c>
      <c r="BM101" s="36">
        <f>SUM(BL90:BL101)</f>
        <v>578</v>
      </c>
      <c r="BN101" s="131" t="e">
        <f>BL101/F101</f>
        <v>#DIV/0!</v>
      </c>
      <c r="BO101" s="131" t="e">
        <f t="shared" ref="BO101:BO102" si="400">BM101/H101</f>
        <v>#DIV/0!</v>
      </c>
      <c r="BP101" s="131" t="e">
        <f t="shared" ref="BP101:BP102" si="401">SUM(BL99:BL101)/SUM(F99:F101)</f>
        <v>#DIV/0!</v>
      </c>
    </row>
    <row r="102" spans="2:68" x14ac:dyDescent="0.25">
      <c r="B102" s="96">
        <v>43922</v>
      </c>
      <c r="C102" s="97">
        <f>COUNTIFS('Delivery Report'!$E$4:$E$83253,"&gt;=0",'Delivery Report'!$F$4:$F$83253,"&gt;="&amp;B102,'Delivery Report'!$F$4:$F$83253,"&lt;"&amp;B103)</f>
        <v>0</v>
      </c>
      <c r="D102" s="97">
        <f>C102-SUMIFS('Delivery Report'!$H$4:$H$83253,'Delivery Report'!$F$4:$F$83253,"&gt;="&amp;B102,'Delivery Report'!$F$4:$F$83253,"&lt;"&amp;B103)</f>
        <v>0</v>
      </c>
      <c r="E102" s="36">
        <f t="shared" si="379"/>
        <v>0</v>
      </c>
      <c r="F102" s="97">
        <f>SUMIFS('Delivery Report'!$E$4:$E$83253,'Delivery Report'!$F$4:$F$83253,"&gt;="&amp;B102,'Delivery Report'!$F$4:$F$83253,"&lt;"&amp;B103)</f>
        <v>0</v>
      </c>
      <c r="G102" s="97">
        <f>SUMIFS('Delivery Report'!$E$4:$E$83253,'Delivery Report'!$F$4:$F$83253,"&gt;="&amp;B102,'Delivery Report'!$F$4:$F$83253,"&lt;"&amp;B103,'Delivery Report'!$H$4:$H$83253,"=1")</f>
        <v>0</v>
      </c>
      <c r="H102" s="36">
        <f t="shared" si="380"/>
        <v>0</v>
      </c>
      <c r="I102" s="36">
        <f t="shared" si="381"/>
        <v>0</v>
      </c>
      <c r="J102" s="131" t="e">
        <f t="shared" si="382"/>
        <v>#DIV/0!</v>
      </c>
      <c r="K102" s="131" t="e">
        <f t="shared" ref="K102" si="402">1-SUM(D91:D102)/SUM(C91:C102)</f>
        <v>#DIV/0!</v>
      </c>
      <c r="L102" s="131" t="e">
        <f t="shared" si="384"/>
        <v>#DIV/0!</v>
      </c>
      <c r="M102" s="131" t="e">
        <f t="shared" si="385"/>
        <v>#DIV/0!</v>
      </c>
      <c r="N102" s="98">
        <f>COUNTIFS('Return Report Rev B'!H94:H9989,"&gt;=0",'Return Report Rev B'!Q94:Q9989,"&gt;="&amp;B102,'Return Report Rev B'!Q94:Q9989,"&lt;"&amp;B103,'Return Report Rev B'!A94:A9989,"&lt;&gt;N*")</f>
        <v>1</v>
      </c>
      <c r="O102" s="36">
        <f t="shared" si="386"/>
        <v>55</v>
      </c>
      <c r="P102" s="131" t="e">
        <f t="shared" si="387"/>
        <v>#DIV/0!</v>
      </c>
      <c r="Q102" s="131" t="e">
        <f t="shared" si="388"/>
        <v>#DIV/0!</v>
      </c>
      <c r="R102" s="98">
        <f>SUMIFS('Return Report Rev B'!H94:H9989,'Return Report Rev B'!Q94:Q9989,"&gt;="&amp;B102,'Return Report Rev B'!Q94:Q9989,"&lt;"&amp;B103,'Return Report Rev B'!A94:A9989,"&lt;&gt;N*")</f>
        <v>2</v>
      </c>
      <c r="S102" s="36">
        <f t="shared" si="389"/>
        <v>525</v>
      </c>
      <c r="T102" s="131" t="e">
        <f t="shared" si="390"/>
        <v>#DIV/0!</v>
      </c>
      <c r="U102" s="131" t="e">
        <f t="shared" si="391"/>
        <v>#DIV/0!</v>
      </c>
      <c r="V102" s="132" t="e">
        <f t="shared" ref="V102" si="403">1-SUM(D100:D102)/SUM(C100:C102)</f>
        <v>#DIV/0!</v>
      </c>
      <c r="W102" s="132" t="e">
        <f t="shared" si="393"/>
        <v>#DIV/0!</v>
      </c>
      <c r="X102" s="132" t="e">
        <f t="shared" si="394"/>
        <v>#DIV/0!</v>
      </c>
      <c r="Y102" s="132" t="e">
        <f t="shared" si="395"/>
        <v>#DIV/0!</v>
      </c>
      <c r="Z102" s="132"/>
      <c r="AA102" s="4" t="s">
        <v>8257</v>
      </c>
      <c r="AB102" s="41">
        <v>0.95</v>
      </c>
      <c r="AC102" s="41">
        <v>0.05</v>
      </c>
      <c r="AD102" s="117"/>
      <c r="AE102" s="3"/>
      <c r="AF102" s="3"/>
      <c r="AG102" s="3"/>
      <c r="AJ102" s="64"/>
      <c r="AK102" s="64"/>
      <c r="AL102" s="64"/>
      <c r="AM102" s="52"/>
      <c r="AN102" s="59"/>
      <c r="AO102" s="93"/>
      <c r="AP102" s="93"/>
      <c r="AQ102" s="93"/>
      <c r="AR102" s="95"/>
      <c r="AV102" s="93"/>
      <c r="AW102" s="93"/>
      <c r="AX102" s="93"/>
      <c r="BC102" s="210">
        <f t="shared" si="396"/>
        <v>43922</v>
      </c>
      <c r="BD102" s="97">
        <f>C102-SUMIFS('Delivery Report'!$I$4:$I$83253,'Delivery Report'!$F$4:$F$83253,"&gt;="&amp;B102,'Delivery Report'!$F$4:$F$83253,"&lt;"&amp;B103)</f>
        <v>0</v>
      </c>
      <c r="BE102" s="211" t="e">
        <f t="shared" si="397"/>
        <v>#DIV/0!</v>
      </c>
      <c r="BG102" s="98">
        <f>COUNTIFS('Return Report Rev B'!H94:H9989,"&gt;=0",'Return Report Rev B'!Q94:Q9989,"&gt;="&amp;B102,'Return Report Rev B'!Q94:Q9989,"&lt;"&amp;B103)</f>
        <v>1</v>
      </c>
      <c r="BH102" s="36">
        <f t="shared" si="398"/>
        <v>55</v>
      </c>
      <c r="BI102" s="131" t="e">
        <f t="shared" ref="BI102:BI104" si="404">BG102/C102</f>
        <v>#DIV/0!</v>
      </c>
      <c r="BJ102" s="131" t="e">
        <f t="shared" ref="BJ102:BJ104" si="405">O102/E102</f>
        <v>#DIV/0!</v>
      </c>
      <c r="BK102" s="132" t="e">
        <f t="shared" si="399"/>
        <v>#DIV/0!</v>
      </c>
      <c r="BL102" s="98">
        <f>SUMIFS('Return Report Rev B'!H94:H9989,'Return Report Rev B'!Q94:Q9989,"&gt;="&amp;B102,'Return Report Rev B'!Q94:Q9989,"&lt;"&amp;B103)</f>
        <v>2</v>
      </c>
      <c r="BM102" s="36">
        <f t="shared" ref="BM102:BM104" si="406">SUM(BL91:BL102)</f>
        <v>525</v>
      </c>
      <c r="BN102" s="131" t="e">
        <f t="shared" ref="BN102:BN104" si="407">BL102/F102</f>
        <v>#DIV/0!</v>
      </c>
      <c r="BO102" s="131" t="e">
        <f t="shared" si="400"/>
        <v>#DIV/0!</v>
      </c>
      <c r="BP102" s="131" t="e">
        <f t="shared" si="401"/>
        <v>#DIV/0!</v>
      </c>
    </row>
    <row r="103" spans="2:68" x14ac:dyDescent="0.25">
      <c r="B103" s="96">
        <v>43952</v>
      </c>
      <c r="C103" s="97">
        <f>COUNTIFS('Delivery Report'!$E$4:$E$83253,"&gt;=0",'Delivery Report'!$F$4:$F$83253,"&gt;="&amp;B103,'Delivery Report'!$F$4:$F$83253,"&lt;"&amp;B104)</f>
        <v>0</v>
      </c>
      <c r="D103" s="97">
        <f>C103-SUMIFS('Delivery Report'!$H$4:$H$83253,'Delivery Report'!$F$4:$F$83253,"&gt;="&amp;B103,'Delivery Report'!$F$4:$F$83253,"&lt;"&amp;B104)</f>
        <v>0</v>
      </c>
      <c r="E103" s="36">
        <f t="shared" ref="E103:E104" si="408">SUM(C92:C103)</f>
        <v>0</v>
      </c>
      <c r="F103" s="97">
        <f>SUMIFS('Delivery Report'!$E$4:$E$83253,'Delivery Report'!$F$4:$F$83253,"&gt;="&amp;B103,'Delivery Report'!$F$4:$F$83253,"&lt;"&amp;B104)</f>
        <v>0</v>
      </c>
      <c r="G103" s="97">
        <f>SUMIFS('Delivery Report'!$E$4:$E$83253,'Delivery Report'!$F$4:$F$83253,"&gt;="&amp;B103,'Delivery Report'!$F$4:$F$83253,"&lt;"&amp;B104,'Delivery Report'!$H$4:$H$83253,"=1")</f>
        <v>0</v>
      </c>
      <c r="H103" s="36">
        <f t="shared" ref="H103:H104" si="409">SUM(F92:F103)</f>
        <v>0</v>
      </c>
      <c r="I103" s="36">
        <f t="shared" ref="I103:I104" si="410">SUM(G92:G103)</f>
        <v>0</v>
      </c>
      <c r="J103" s="131" t="e">
        <f t="shared" ref="J103:J104" si="411">1-D103/C103</f>
        <v>#DIV/0!</v>
      </c>
      <c r="K103" s="131" t="e">
        <f t="shared" ref="K103" si="412">1-SUM(D92:D103)/SUM(C92:C103)</f>
        <v>#DIV/0!</v>
      </c>
      <c r="L103" s="131" t="e">
        <f t="shared" ref="L103:L104" si="413">G103/F103</f>
        <v>#DIV/0!</v>
      </c>
      <c r="M103" s="131" t="e">
        <f t="shared" ref="M103:M104" si="414">SUM(G92:G103)/SUM(F92:F103)</f>
        <v>#DIV/0!</v>
      </c>
      <c r="N103" s="98">
        <f>COUNTIFS('Return Report Rev B'!H95:H9990,"&gt;=0",'Return Report Rev B'!Q95:Q9990,"&gt;="&amp;B103,'Return Report Rev B'!Q95:Q9990,"&lt;"&amp;B104,'Return Report Rev B'!A95:A9990,"&lt;&gt;N*")</f>
        <v>3</v>
      </c>
      <c r="O103" s="36">
        <f t="shared" ref="O103:O104" si="415">SUM(N92:N103)</f>
        <v>57</v>
      </c>
      <c r="P103" s="131" t="e">
        <f t="shared" ref="P103:P104" si="416">N103/C103</f>
        <v>#DIV/0!</v>
      </c>
      <c r="Q103" s="131" t="e">
        <f t="shared" ref="Q103:Q104" si="417">O103/E103</f>
        <v>#DIV/0!</v>
      </c>
      <c r="R103" s="98">
        <f>SUMIFS('Return Report Rev B'!H95:H9990,'Return Report Rev B'!Q95:Q9990,"&gt;="&amp;B103,'Return Report Rev B'!Q95:Q9990,"&lt;"&amp;B104,'Return Report Rev B'!A95:A9990,"&lt;&gt;N*")</f>
        <v>36</v>
      </c>
      <c r="S103" s="36">
        <f t="shared" ref="S103:S104" si="418">SUM(R92:R103)</f>
        <v>537</v>
      </c>
      <c r="T103" s="131" t="e">
        <f t="shared" ref="T103:T104" si="419">R103/F103</f>
        <v>#DIV/0!</v>
      </c>
      <c r="U103" s="131" t="e">
        <f t="shared" ref="U103:U104" si="420">S103/H103</f>
        <v>#DIV/0!</v>
      </c>
      <c r="V103" s="132" t="e">
        <f t="shared" ref="V103" si="421">1-SUM(D101:D103)/SUM(C101:C103)</f>
        <v>#DIV/0!</v>
      </c>
      <c r="W103" s="132" t="e">
        <f t="shared" ref="W103:W104" si="422">SUM(G101:G103)/SUM(F101:F103)</f>
        <v>#DIV/0!</v>
      </c>
      <c r="X103" s="132" t="e">
        <f t="shared" ref="X103:X104" si="423">SUM(N101:N103)/SUM(C101:C103)</f>
        <v>#DIV/0!</v>
      </c>
      <c r="Y103" s="132" t="e">
        <f t="shared" ref="Y103:Y104" si="424">SUM(R101:R103)/SUM(F101:F103)</f>
        <v>#DIV/0!</v>
      </c>
      <c r="Z103" s="132"/>
      <c r="AA103" s="4" t="s">
        <v>1395</v>
      </c>
      <c r="AB103" s="41">
        <v>0.95</v>
      </c>
      <c r="AC103" s="41">
        <v>0.05</v>
      </c>
      <c r="AD103" s="117"/>
      <c r="AE103" s="3"/>
      <c r="AF103" s="3"/>
      <c r="AG103" s="3"/>
      <c r="AJ103" s="64"/>
      <c r="AK103" s="64"/>
      <c r="AL103" s="64"/>
      <c r="AM103" s="52"/>
      <c r="AN103" s="59"/>
      <c r="AO103" s="93"/>
      <c r="AP103" s="93"/>
      <c r="AQ103" s="93"/>
      <c r="AR103" s="95"/>
      <c r="AV103" s="93"/>
      <c r="AW103" s="93"/>
      <c r="AX103" s="93"/>
      <c r="BC103" s="210">
        <f t="shared" ref="BC103:BC104" si="425">B103</f>
        <v>43952</v>
      </c>
      <c r="BD103" s="97">
        <f>C103-SUMIFS('Delivery Report'!$I$4:$I$83253,'Delivery Report'!$F$4:$F$83253,"&gt;="&amp;B103,'Delivery Report'!$F$4:$F$83253,"&lt;"&amp;B104)</f>
        <v>0</v>
      </c>
      <c r="BE103" s="211" t="e">
        <f t="shared" ref="BE103:BE104" si="426">BD103/C103</f>
        <v>#DIV/0!</v>
      </c>
      <c r="BG103" s="98">
        <f>COUNTIFS('Return Report Rev B'!H95:H9990,"&gt;=0",'Return Report Rev B'!Q95:Q9990,"&gt;="&amp;B103,'Return Report Rev B'!Q95:Q9990,"&lt;"&amp;B104)</f>
        <v>3</v>
      </c>
      <c r="BH103" s="36">
        <f t="shared" ref="BH103:BH104" si="427">SUM(BG92:BG103)</f>
        <v>57</v>
      </c>
      <c r="BI103" s="131" t="e">
        <f t="shared" si="404"/>
        <v>#DIV/0!</v>
      </c>
      <c r="BJ103" s="131" t="e">
        <f t="shared" si="405"/>
        <v>#DIV/0!</v>
      </c>
      <c r="BK103" s="132" t="e">
        <f t="shared" ref="BK103:BK104" si="428">SUM(BG101:BG103)/SUM(C101:C103)</f>
        <v>#DIV/0!</v>
      </c>
      <c r="BL103" s="98">
        <f>SUMIFS('Return Report Rev B'!H95:H9990,'Return Report Rev B'!Q95:Q9990,"&gt;="&amp;B103,'Return Report Rev B'!Q95:Q9990,"&lt;"&amp;B104)</f>
        <v>36</v>
      </c>
      <c r="BM103" s="36">
        <f t="shared" si="406"/>
        <v>537</v>
      </c>
      <c r="BN103" s="131" t="e">
        <f t="shared" si="407"/>
        <v>#DIV/0!</v>
      </c>
      <c r="BO103" s="131" t="e">
        <f t="shared" ref="BO103:BO104" si="429">BM103/H103</f>
        <v>#DIV/0!</v>
      </c>
      <c r="BP103" s="131" t="e">
        <f t="shared" ref="BP103:BP104" si="430">SUM(BL101:BL103)/SUM(F101:F103)</f>
        <v>#DIV/0!</v>
      </c>
    </row>
    <row r="104" spans="2:68" x14ac:dyDescent="0.25">
      <c r="B104" s="96">
        <v>43983</v>
      </c>
      <c r="C104" s="97">
        <f>COUNTIFS('Delivery Report'!$E$4:$E$83253,"&gt;=0",'Delivery Report'!$F$4:$F$83253,"&gt;="&amp;B104,'Delivery Report'!$F$4:$F$83253,"&lt;"&amp;B105)</f>
        <v>0</v>
      </c>
      <c r="D104" s="97">
        <f>C104-SUMIFS('Delivery Report'!$H$4:$H$83253,'Delivery Report'!$F$4:$F$83253,"&gt;="&amp;B104,'Delivery Report'!$F$4:$F$83253,"&lt;"&amp;B105)</f>
        <v>0</v>
      </c>
      <c r="E104" s="36">
        <f t="shared" si="408"/>
        <v>0</v>
      </c>
      <c r="F104" s="97">
        <f>SUMIFS('Delivery Report'!$E$4:$E$83253,'Delivery Report'!$F$4:$F$83253,"&gt;="&amp;B104,'Delivery Report'!$F$4:$F$83253,"&lt;"&amp;B105)</f>
        <v>0</v>
      </c>
      <c r="G104" s="97">
        <f>SUMIFS('Delivery Report'!$E$4:$E$83253,'Delivery Report'!$F$4:$F$83253,"&gt;="&amp;B104,'Delivery Report'!$F$4:$F$83253,"&lt;"&amp;B105,'Delivery Report'!$H$4:$H$83253,"=1")</f>
        <v>0</v>
      </c>
      <c r="H104" s="36">
        <f t="shared" si="409"/>
        <v>0</v>
      </c>
      <c r="I104" s="36">
        <f t="shared" si="410"/>
        <v>0</v>
      </c>
      <c r="J104" s="131" t="e">
        <f t="shared" si="411"/>
        <v>#DIV/0!</v>
      </c>
      <c r="K104" s="131" t="e">
        <f t="shared" ref="K104" si="431">1-SUM(D93:D104)/SUM(C93:C104)</f>
        <v>#DIV/0!</v>
      </c>
      <c r="L104" s="131" t="e">
        <f t="shared" si="413"/>
        <v>#DIV/0!</v>
      </c>
      <c r="M104" s="131" t="e">
        <f t="shared" si="414"/>
        <v>#DIV/0!</v>
      </c>
      <c r="N104" s="98">
        <f>COUNTIFS('Return Report Rev B'!H96:H9991,"&gt;=0",'Return Report Rev B'!Q96:Q9991,"&gt;="&amp;B104,'Return Report Rev B'!Q96:Q9991,"&lt;"&amp;B105,'Return Report Rev B'!A96:A9991,"&lt;&gt;N*")</f>
        <v>9</v>
      </c>
      <c r="O104" s="36">
        <f t="shared" si="415"/>
        <v>62</v>
      </c>
      <c r="P104" s="131" t="e">
        <f t="shared" si="416"/>
        <v>#DIV/0!</v>
      </c>
      <c r="Q104" s="131" t="e">
        <f t="shared" si="417"/>
        <v>#DIV/0!</v>
      </c>
      <c r="R104" s="98">
        <f>SUMIFS('Return Report Rev B'!H96:H9991,'Return Report Rev B'!Q96:Q9991,"&gt;="&amp;B104,'Return Report Rev B'!Q96:Q9991,"&lt;"&amp;B105,'Return Report Rev B'!A96:A9991,"&lt;&gt;N*")</f>
        <v>41</v>
      </c>
      <c r="S104" s="36">
        <f t="shared" si="418"/>
        <v>551</v>
      </c>
      <c r="T104" s="131" t="e">
        <f t="shared" si="419"/>
        <v>#DIV/0!</v>
      </c>
      <c r="U104" s="131" t="e">
        <f t="shared" si="420"/>
        <v>#DIV/0!</v>
      </c>
      <c r="V104" s="132" t="e">
        <f t="shared" ref="V104" si="432">1-SUM(D102:D104)/SUM(C102:C104)</f>
        <v>#DIV/0!</v>
      </c>
      <c r="W104" s="132" t="e">
        <f t="shared" si="422"/>
        <v>#DIV/0!</v>
      </c>
      <c r="X104" s="132" t="e">
        <f t="shared" si="423"/>
        <v>#DIV/0!</v>
      </c>
      <c r="Y104" s="132" t="e">
        <f t="shared" si="424"/>
        <v>#DIV/0!</v>
      </c>
      <c r="Z104" s="132"/>
      <c r="AA104" s="4" t="s">
        <v>1396</v>
      </c>
      <c r="AB104" s="41">
        <v>0.95</v>
      </c>
      <c r="AC104" s="41">
        <v>0.05</v>
      </c>
      <c r="AD104" s="117"/>
      <c r="AE104" s="3"/>
      <c r="AF104" s="3"/>
      <c r="AG104" s="3"/>
      <c r="AJ104" s="64"/>
      <c r="AK104" s="64"/>
      <c r="AL104" s="64"/>
      <c r="AM104" s="52"/>
      <c r="AN104" s="59"/>
      <c r="AO104" s="93"/>
      <c r="AP104" s="93"/>
      <c r="AQ104" s="93"/>
      <c r="AR104" s="95"/>
      <c r="AV104" s="93"/>
      <c r="AW104" s="93"/>
      <c r="AX104" s="93"/>
      <c r="BC104" s="210">
        <f t="shared" si="425"/>
        <v>43983</v>
      </c>
      <c r="BD104" s="97">
        <f>C104-SUMIFS('Delivery Report'!$I$4:$I$83253,'Delivery Report'!$F$4:$F$83253,"&gt;="&amp;B104,'Delivery Report'!$F$4:$F$83253,"&lt;"&amp;B105)</f>
        <v>0</v>
      </c>
      <c r="BE104" s="211" t="e">
        <f t="shared" si="426"/>
        <v>#DIV/0!</v>
      </c>
      <c r="BG104" s="98">
        <f>COUNTIFS('Return Report Rev B'!H96:H9991,"&gt;=0",'Return Report Rev B'!Q96:Q9991,"&gt;="&amp;B104,'Return Report Rev B'!Q96:Q9991,"&lt;"&amp;B105)</f>
        <v>9</v>
      </c>
      <c r="BH104" s="36">
        <f t="shared" si="427"/>
        <v>62</v>
      </c>
      <c r="BI104" s="131" t="e">
        <f t="shared" si="404"/>
        <v>#DIV/0!</v>
      </c>
      <c r="BJ104" s="131" t="e">
        <f t="shared" si="405"/>
        <v>#DIV/0!</v>
      </c>
      <c r="BK104" s="132" t="e">
        <f t="shared" si="428"/>
        <v>#DIV/0!</v>
      </c>
      <c r="BL104" s="98">
        <f>SUMIFS('Return Report Rev B'!H96:H9991,'Return Report Rev B'!Q96:Q9991,"&gt;="&amp;B104,'Return Report Rev B'!Q96:Q9991,"&lt;"&amp;B105)</f>
        <v>41</v>
      </c>
      <c r="BM104" s="36">
        <f t="shared" si="406"/>
        <v>551</v>
      </c>
      <c r="BN104" s="131" t="e">
        <f t="shared" si="407"/>
        <v>#DIV/0!</v>
      </c>
      <c r="BO104" s="131" t="e">
        <f t="shared" si="429"/>
        <v>#DIV/0!</v>
      </c>
      <c r="BP104" s="131" t="e">
        <f t="shared" si="430"/>
        <v>#DIV/0!</v>
      </c>
    </row>
    <row r="105" spans="2:68" x14ac:dyDescent="0.25">
      <c r="B105" s="96">
        <v>44013</v>
      </c>
      <c r="C105" s="97">
        <f>COUNTIFS('Delivery Report'!$E$4:$E$83253,"&gt;=0",'Delivery Report'!$F$4:$F$83253,"&gt;="&amp;B105,'Delivery Report'!$F$4:$F$83253,"&lt;"&amp;B106)</f>
        <v>0</v>
      </c>
      <c r="D105" s="97">
        <f>C105-SUMIFS('Delivery Report'!$H$4:$H$83253,'Delivery Report'!$F$4:$F$83253,"&gt;="&amp;B105,'Delivery Report'!$F$4:$F$83253,"&lt;"&amp;B106)</f>
        <v>0</v>
      </c>
      <c r="E105" s="36">
        <f t="shared" ref="E105:E106" si="433">SUM(C94:C105)</f>
        <v>0</v>
      </c>
      <c r="F105" s="97">
        <f>SUMIFS('Delivery Report'!$E$4:$E$83253,'Delivery Report'!$F$4:$F$83253,"&gt;="&amp;B105,'Delivery Report'!$F$4:$F$83253,"&lt;"&amp;B106)</f>
        <v>0</v>
      </c>
      <c r="G105" s="97">
        <f>SUMIFS('Delivery Report'!$E$4:$E$83253,'Delivery Report'!$F$4:$F$83253,"&gt;="&amp;B105,'Delivery Report'!$F$4:$F$83253,"&lt;"&amp;B106,'Delivery Report'!$H$4:$H$83253,"=1")</f>
        <v>0</v>
      </c>
      <c r="H105" s="36">
        <f t="shared" ref="H105:H106" si="434">SUM(F94:F105)</f>
        <v>0</v>
      </c>
      <c r="I105" s="36">
        <f t="shared" ref="I105:I106" si="435">SUM(G94:G105)</f>
        <v>0</v>
      </c>
      <c r="J105" s="131" t="e">
        <f t="shared" ref="J105:J106" si="436">1-D105/C105</f>
        <v>#DIV/0!</v>
      </c>
      <c r="K105" s="131" t="e">
        <f t="shared" ref="K105" si="437">1-SUM(D94:D105)/SUM(C94:C105)</f>
        <v>#DIV/0!</v>
      </c>
      <c r="L105" s="131" t="e">
        <f t="shared" ref="L105:L106" si="438">G105/F105</f>
        <v>#DIV/0!</v>
      </c>
      <c r="M105" s="131" t="e">
        <f t="shared" ref="M105:M106" si="439">SUM(G94:G105)/SUM(F94:F105)</f>
        <v>#DIV/0!</v>
      </c>
      <c r="N105" s="98">
        <f>COUNTIFS('Return Report Rev B'!H97:H9992,"&gt;=0",'Return Report Rev B'!Q97:Q9992,"&gt;="&amp;B105,'Return Report Rev B'!Q97:Q9992,"&lt;"&amp;B106,'Return Report Rev B'!A97:A9992,"&lt;&gt;N*")</f>
        <v>4</v>
      </c>
      <c r="O105" s="36">
        <f t="shared" ref="O105:O106" si="440">SUM(N94:N105)</f>
        <v>62</v>
      </c>
      <c r="P105" s="131" t="e">
        <f t="shared" ref="P105:P106" si="441">N105/C105</f>
        <v>#DIV/0!</v>
      </c>
      <c r="Q105" s="131" t="e">
        <f t="shared" ref="Q105:Q106" si="442">O105/E105</f>
        <v>#DIV/0!</v>
      </c>
      <c r="R105" s="98">
        <f>SUMIFS('Return Report Rev B'!H97:H9992,'Return Report Rev B'!Q97:Q9992,"&gt;="&amp;B105,'Return Report Rev B'!Q97:Q9992,"&lt;"&amp;B106,'Return Report Rev B'!A97:A9992,"&lt;&gt;N*")</f>
        <v>19</v>
      </c>
      <c r="S105" s="36">
        <f t="shared" ref="S105:S106" si="443">SUM(R94:R105)</f>
        <v>567</v>
      </c>
      <c r="T105" s="131" t="e">
        <f t="shared" ref="T105:T106" si="444">R105/F105</f>
        <v>#DIV/0!</v>
      </c>
      <c r="U105" s="131" t="e">
        <f t="shared" ref="U105:U106" si="445">S105/H105</f>
        <v>#DIV/0!</v>
      </c>
      <c r="V105" s="132" t="e">
        <f t="shared" ref="V105" si="446">1-SUM(D103:D105)/SUM(C103:C105)</f>
        <v>#DIV/0!</v>
      </c>
      <c r="W105" s="132" t="e">
        <f t="shared" ref="W105:W106" si="447">SUM(G103:G105)/SUM(F103:F105)</f>
        <v>#DIV/0!</v>
      </c>
      <c r="X105" s="132" t="e">
        <f t="shared" ref="X105:X106" si="448">SUM(N103:N105)/SUM(C103:C105)</f>
        <v>#DIV/0!</v>
      </c>
      <c r="Y105" s="132" t="e">
        <f t="shared" ref="Y105:Y106" si="449">SUM(R103:R105)/SUM(F103:F105)</f>
        <v>#DIV/0!</v>
      </c>
      <c r="Z105" s="132"/>
      <c r="AA105" s="4" t="s">
        <v>1397</v>
      </c>
      <c r="AB105" s="41">
        <v>0.95</v>
      </c>
      <c r="AC105" s="41">
        <v>0.05</v>
      </c>
      <c r="AD105" s="117"/>
      <c r="AE105" s="3"/>
      <c r="AF105" s="3"/>
      <c r="AG105" s="3"/>
      <c r="AJ105" s="64"/>
      <c r="AK105" s="64"/>
      <c r="AL105" s="64"/>
      <c r="AM105" s="52"/>
      <c r="AN105" s="59"/>
      <c r="AO105" s="93"/>
      <c r="AP105" s="93"/>
      <c r="AQ105" s="93"/>
      <c r="AR105" s="95"/>
      <c r="AV105" s="93"/>
      <c r="AW105" s="93"/>
      <c r="AX105" s="93"/>
      <c r="BC105" s="210">
        <f t="shared" ref="BC105:BC106" si="450">B105</f>
        <v>44013</v>
      </c>
      <c r="BD105" s="97">
        <f>C105-SUMIFS('Delivery Report'!$I$4:$I$83253,'Delivery Report'!$F$4:$F$83253,"&gt;="&amp;B105,'Delivery Report'!$F$4:$F$83253,"&lt;"&amp;B106)</f>
        <v>0</v>
      </c>
      <c r="BE105" s="211" t="e">
        <f t="shared" ref="BE105:BE106" si="451">BD105/C105</f>
        <v>#DIV/0!</v>
      </c>
      <c r="BG105" s="98">
        <f>COUNTIFS('Return Report Rev B'!H97:H9992,"&gt;=0",'Return Report Rev B'!Q97:Q9992,"&gt;="&amp;B105,'Return Report Rev B'!Q97:Q9992,"&lt;"&amp;B106)</f>
        <v>4</v>
      </c>
      <c r="BH105" s="36">
        <f t="shared" ref="BH105:BH106" si="452">SUM(BG94:BG105)</f>
        <v>62</v>
      </c>
      <c r="BI105" s="131" t="e">
        <f t="shared" ref="BI105:BI106" si="453">BG105/C105</f>
        <v>#DIV/0!</v>
      </c>
      <c r="BJ105" s="131" t="e">
        <f t="shared" ref="BJ105:BJ106" si="454">O105/E105</f>
        <v>#DIV/0!</v>
      </c>
      <c r="BK105" s="132" t="e">
        <f t="shared" ref="BK105:BK106" si="455">SUM(BG103:BG105)/SUM(C103:C105)</f>
        <v>#DIV/0!</v>
      </c>
      <c r="BL105" s="98">
        <f>SUMIFS('Return Report Rev B'!H97:H9992,'Return Report Rev B'!Q97:Q9992,"&gt;="&amp;B105,'Return Report Rev B'!Q97:Q9992,"&lt;"&amp;B106)</f>
        <v>19</v>
      </c>
      <c r="BM105" s="36">
        <f t="shared" ref="BM105:BM106" si="456">SUM(BL94:BL105)</f>
        <v>567</v>
      </c>
      <c r="BN105" s="131" t="e">
        <f t="shared" ref="BN105:BN106" si="457">BL105/F105</f>
        <v>#DIV/0!</v>
      </c>
      <c r="BO105" s="131" t="e">
        <f t="shared" ref="BO105:BO106" si="458">BM105/H105</f>
        <v>#DIV/0!</v>
      </c>
      <c r="BP105" s="131" t="e">
        <f t="shared" ref="BP105:BP106" si="459">SUM(BL103:BL105)/SUM(F103:F105)</f>
        <v>#DIV/0!</v>
      </c>
    </row>
    <row r="106" spans="2:68" x14ac:dyDescent="0.25">
      <c r="B106" s="96">
        <v>44044</v>
      </c>
      <c r="C106" s="97">
        <f>COUNTIFS('Delivery Report'!$E$4:$E$83253,"&gt;=0",'Delivery Report'!$F$4:$F$83253,"&gt;="&amp;B106,'Delivery Report'!$F$4:$F$83253,"&lt;"&amp;B107)</f>
        <v>0</v>
      </c>
      <c r="D106" s="97">
        <f>C106-SUMIFS('Delivery Report'!$H$4:$H$83253,'Delivery Report'!$F$4:$F$83253,"&gt;="&amp;B106,'Delivery Report'!$F$4:$F$83253,"&lt;"&amp;B107)</f>
        <v>0</v>
      </c>
      <c r="E106" s="36">
        <f t="shared" si="433"/>
        <v>0</v>
      </c>
      <c r="F106" s="97">
        <f>SUMIFS('Delivery Report'!$E$4:$E$83253,'Delivery Report'!$F$4:$F$83253,"&gt;="&amp;B106,'Delivery Report'!$F$4:$F$83253,"&lt;"&amp;B107)</f>
        <v>0</v>
      </c>
      <c r="G106" s="97">
        <f>SUMIFS('Delivery Report'!$E$4:$E$83253,'Delivery Report'!$F$4:$F$83253,"&gt;="&amp;B106,'Delivery Report'!$F$4:$F$83253,"&lt;"&amp;B107,'Delivery Report'!$H$4:$H$83253,"=1")</f>
        <v>0</v>
      </c>
      <c r="H106" s="36">
        <f t="shared" si="434"/>
        <v>0</v>
      </c>
      <c r="I106" s="36">
        <f t="shared" si="435"/>
        <v>0</v>
      </c>
      <c r="J106" s="131" t="e">
        <f t="shared" si="436"/>
        <v>#DIV/0!</v>
      </c>
      <c r="K106" s="131" t="e">
        <f t="shared" ref="K106" si="460">1-SUM(D95:D106)/SUM(C95:C106)</f>
        <v>#DIV/0!</v>
      </c>
      <c r="L106" s="131" t="e">
        <f t="shared" si="438"/>
        <v>#DIV/0!</v>
      </c>
      <c r="M106" s="131" t="e">
        <f t="shared" si="439"/>
        <v>#DIV/0!</v>
      </c>
      <c r="N106" s="98">
        <f>COUNTIFS('Return Report Rev B'!H98:H9993,"&gt;=0",'Return Report Rev B'!Q98:Q9993,"&gt;="&amp;B106,'Return Report Rev B'!Q98:Q9993,"&lt;"&amp;B107,'Return Report Rev B'!A98:A9993,"&lt;&gt;N*")</f>
        <v>2</v>
      </c>
      <c r="O106" s="36">
        <f t="shared" si="440"/>
        <v>60</v>
      </c>
      <c r="P106" s="131" t="e">
        <f t="shared" si="441"/>
        <v>#DIV/0!</v>
      </c>
      <c r="Q106" s="131" t="e">
        <f t="shared" si="442"/>
        <v>#DIV/0!</v>
      </c>
      <c r="R106" s="98">
        <f>SUMIFS('Return Report Rev B'!H98:H9993,'Return Report Rev B'!Q98:Q9993,"&gt;="&amp;B106,'Return Report Rev B'!Q98:Q9993,"&lt;"&amp;B107,'Return Report Rev B'!A98:A9993,"&lt;&gt;N*")</f>
        <v>4</v>
      </c>
      <c r="S106" s="36">
        <f t="shared" si="443"/>
        <v>566</v>
      </c>
      <c r="T106" s="131" t="e">
        <f t="shared" si="444"/>
        <v>#DIV/0!</v>
      </c>
      <c r="U106" s="131" t="e">
        <f t="shared" si="445"/>
        <v>#DIV/0!</v>
      </c>
      <c r="V106" s="132" t="e">
        <f t="shared" ref="V106" si="461">1-SUM(D104:D106)/SUM(C104:C106)</f>
        <v>#DIV/0!</v>
      </c>
      <c r="W106" s="132" t="e">
        <f t="shared" si="447"/>
        <v>#DIV/0!</v>
      </c>
      <c r="X106" s="132" t="e">
        <f t="shared" si="448"/>
        <v>#DIV/0!</v>
      </c>
      <c r="Y106" s="132" t="e">
        <f t="shared" si="449"/>
        <v>#DIV/0!</v>
      </c>
      <c r="Z106" s="132"/>
      <c r="AA106" s="4" t="s">
        <v>6385</v>
      </c>
      <c r="AB106" s="41">
        <v>0.95</v>
      </c>
      <c r="AC106" s="41">
        <v>0.05</v>
      </c>
      <c r="AD106" s="117"/>
      <c r="AE106" s="3"/>
      <c r="AF106" s="3"/>
      <c r="AG106" s="3"/>
      <c r="AJ106" s="64"/>
      <c r="AK106" s="64"/>
      <c r="AL106" s="64"/>
      <c r="AM106" s="52"/>
      <c r="AN106" s="59"/>
      <c r="AO106" s="93"/>
      <c r="AP106" s="93"/>
      <c r="AQ106" s="93"/>
      <c r="AR106" s="95"/>
      <c r="AV106" s="93"/>
      <c r="AW106" s="93"/>
      <c r="AX106" s="93"/>
      <c r="BC106" s="210">
        <f t="shared" si="450"/>
        <v>44044</v>
      </c>
      <c r="BD106" s="97">
        <f>C106-SUMIFS('Delivery Report'!$I$4:$I$83253,'Delivery Report'!$F$4:$F$83253,"&gt;="&amp;B106,'Delivery Report'!$F$4:$F$83253,"&lt;"&amp;B107)</f>
        <v>0</v>
      </c>
      <c r="BE106" s="211" t="e">
        <f t="shared" si="451"/>
        <v>#DIV/0!</v>
      </c>
      <c r="BG106" s="98">
        <f>COUNTIFS('Return Report Rev B'!H98:H9993,"&gt;=0",'Return Report Rev B'!Q98:Q9993,"&gt;="&amp;B106,'Return Report Rev B'!Q98:Q9993,"&lt;"&amp;B107)</f>
        <v>2</v>
      </c>
      <c r="BH106" s="36">
        <f t="shared" si="452"/>
        <v>60</v>
      </c>
      <c r="BI106" s="131" t="e">
        <f t="shared" si="453"/>
        <v>#DIV/0!</v>
      </c>
      <c r="BJ106" s="131" t="e">
        <f t="shared" si="454"/>
        <v>#DIV/0!</v>
      </c>
      <c r="BK106" s="132" t="e">
        <f t="shared" si="455"/>
        <v>#DIV/0!</v>
      </c>
      <c r="BL106" s="98">
        <f>SUMIFS('Return Report Rev B'!H98:H9993,'Return Report Rev B'!Q98:Q9993,"&gt;="&amp;B106,'Return Report Rev B'!Q98:Q9993,"&lt;"&amp;B107)</f>
        <v>4</v>
      </c>
      <c r="BM106" s="36">
        <f t="shared" si="456"/>
        <v>566</v>
      </c>
      <c r="BN106" s="131" t="e">
        <f t="shared" si="457"/>
        <v>#DIV/0!</v>
      </c>
      <c r="BO106" s="131" t="e">
        <f t="shared" si="458"/>
        <v>#DIV/0!</v>
      </c>
      <c r="BP106" s="131" t="e">
        <f t="shared" si="459"/>
        <v>#DIV/0!</v>
      </c>
    </row>
    <row r="107" spans="2:68" x14ac:dyDescent="0.25">
      <c r="B107" s="96">
        <v>44075</v>
      </c>
      <c r="C107" s="97">
        <f>COUNTIFS('Delivery Report'!$E$4:$E$83253,"&gt;=0",'Delivery Report'!$F$4:$F$83253,"&gt;="&amp;B107,'Delivery Report'!$F$4:$F$83253,"&lt;"&amp;B108)</f>
        <v>0</v>
      </c>
      <c r="D107" s="97">
        <f>C107-SUMIFS('Delivery Report'!$H$4:$H$83253,'Delivery Report'!$F$4:$F$83253,"&gt;="&amp;B107,'Delivery Report'!$F$4:$F$83253,"&lt;"&amp;B108)</f>
        <v>0</v>
      </c>
      <c r="E107" s="36">
        <f t="shared" ref="E107:E108" si="462">SUM(C96:C107)</f>
        <v>0</v>
      </c>
      <c r="F107" s="97">
        <f>SUMIFS('Delivery Report'!$E$4:$E$83253,'Delivery Report'!$F$4:$F$83253,"&gt;="&amp;B107,'Delivery Report'!$F$4:$F$83253,"&lt;"&amp;B108)</f>
        <v>0</v>
      </c>
      <c r="G107" s="97">
        <f>SUMIFS('Delivery Report'!$E$4:$E$83253,'Delivery Report'!$F$4:$F$83253,"&gt;="&amp;B107,'Delivery Report'!$F$4:$F$83253,"&lt;"&amp;B108,'Delivery Report'!$H$4:$H$83253,"=1")</f>
        <v>0</v>
      </c>
      <c r="H107" s="36">
        <f t="shared" ref="H107:H108" si="463">SUM(F96:F107)</f>
        <v>0</v>
      </c>
      <c r="I107" s="36">
        <f t="shared" ref="I107:I108" si="464">SUM(G96:G107)</f>
        <v>0</v>
      </c>
      <c r="J107" s="131" t="e">
        <f t="shared" ref="J107:J108" si="465">1-D107/C107</f>
        <v>#DIV/0!</v>
      </c>
      <c r="K107" s="131" t="e">
        <f t="shared" ref="K107" si="466">1-SUM(D96:D107)/SUM(C96:C107)</f>
        <v>#DIV/0!</v>
      </c>
      <c r="L107" s="131" t="e">
        <f t="shared" ref="L107:L108" si="467">G107/F107</f>
        <v>#DIV/0!</v>
      </c>
      <c r="M107" s="131" t="e">
        <f t="shared" ref="M107:M108" si="468">SUM(G96:G107)/SUM(F96:F107)</f>
        <v>#DIV/0!</v>
      </c>
      <c r="N107" s="98">
        <f>COUNTIFS('Return Report Rev B'!H99:H9994,"&gt;=0",'Return Report Rev B'!Q99:Q9994,"&gt;="&amp;B107,'Return Report Rev B'!Q99:Q9994,"&lt;"&amp;B108,'Return Report Rev B'!A99:A9994,"&lt;&gt;N*")</f>
        <v>1</v>
      </c>
      <c r="O107" s="36">
        <f t="shared" ref="O107:O108" si="469">SUM(N96:N107)</f>
        <v>55</v>
      </c>
      <c r="P107" s="131" t="e">
        <f t="shared" ref="P107:P108" si="470">N107/C107</f>
        <v>#DIV/0!</v>
      </c>
      <c r="Q107" s="131" t="e">
        <f t="shared" ref="Q107:Q108" si="471">O107/E107</f>
        <v>#DIV/0!</v>
      </c>
      <c r="R107" s="98">
        <f>SUMIFS('Return Report Rev B'!H99:H9994,'Return Report Rev B'!Q99:Q9994,"&gt;="&amp;B107,'Return Report Rev B'!Q99:Q9994,"&lt;"&amp;B108,'Return Report Rev B'!A99:A9994,"&lt;&gt;N*")</f>
        <v>2</v>
      </c>
      <c r="S107" s="36">
        <f t="shared" ref="S107:S108" si="472">SUM(R96:R107)</f>
        <v>547</v>
      </c>
      <c r="T107" s="131" t="e">
        <f t="shared" ref="T107:T108" si="473">R107/F107</f>
        <v>#DIV/0!</v>
      </c>
      <c r="U107" s="131" t="e">
        <f t="shared" ref="U107:U108" si="474">S107/H107</f>
        <v>#DIV/0!</v>
      </c>
      <c r="V107" s="132" t="e">
        <f t="shared" ref="V107" si="475">1-SUM(D105:D107)/SUM(C105:C107)</f>
        <v>#DIV/0!</v>
      </c>
      <c r="W107" s="132" t="e">
        <f t="shared" ref="W107:W108" si="476">SUM(G105:G107)/SUM(F105:F107)</f>
        <v>#DIV/0!</v>
      </c>
      <c r="X107" s="132" t="e">
        <f t="shared" ref="X107:X108" si="477">SUM(N105:N107)/SUM(C105:C107)</f>
        <v>#DIV/0!</v>
      </c>
      <c r="Y107" s="132" t="e">
        <f t="shared" ref="Y107:Y108" si="478">SUM(R105:R107)/SUM(F105:F107)</f>
        <v>#DIV/0!</v>
      </c>
      <c r="Z107" s="132"/>
      <c r="AA107" s="4" t="s">
        <v>8251</v>
      </c>
      <c r="AB107" s="41">
        <v>0.95</v>
      </c>
      <c r="AC107" s="41">
        <v>0.05</v>
      </c>
      <c r="AD107" s="117"/>
      <c r="AE107" s="3"/>
      <c r="AF107" s="3"/>
      <c r="AG107" s="3"/>
      <c r="AJ107" s="64"/>
      <c r="AK107" s="64"/>
      <c r="AL107" s="64"/>
      <c r="AM107" s="52"/>
      <c r="AN107" s="59"/>
      <c r="AO107" s="93"/>
      <c r="AP107" s="93"/>
      <c r="AQ107" s="93"/>
      <c r="AR107" s="95"/>
      <c r="AV107" s="93"/>
      <c r="AW107" s="93"/>
      <c r="AX107" s="93"/>
      <c r="BC107" s="210">
        <f t="shared" ref="BC107:BC109" si="479">B107</f>
        <v>44075</v>
      </c>
      <c r="BD107" s="97">
        <f>C107-SUMIFS('Delivery Report'!$I$4:$I$83253,'Delivery Report'!$F$4:$F$83253,"&gt;="&amp;B107,'Delivery Report'!$F$4:$F$83253,"&lt;"&amp;B108)</f>
        <v>0</v>
      </c>
      <c r="BE107" s="211" t="e">
        <f t="shared" ref="BE107:BE109" si="480">BD107/C107</f>
        <v>#DIV/0!</v>
      </c>
      <c r="BG107" s="98">
        <f>COUNTIFS('Return Report Rev B'!H99:H9994,"&gt;=0",'Return Report Rev B'!Q99:Q9994,"&gt;="&amp;B107,'Return Report Rev B'!Q99:Q9994,"&lt;"&amp;B108)</f>
        <v>1</v>
      </c>
      <c r="BH107" s="36">
        <f t="shared" ref="BH107:BH110" si="481">SUM(BG96:BG107)</f>
        <v>55</v>
      </c>
      <c r="BI107" s="131" t="e">
        <f t="shared" ref="BI107:BI110" si="482">BG107/C107</f>
        <v>#DIV/0!</v>
      </c>
      <c r="BJ107" s="131" t="e">
        <f t="shared" ref="BJ107:BJ110" si="483">O107/E107</f>
        <v>#DIV/0!</v>
      </c>
      <c r="BK107" s="132" t="e">
        <f t="shared" ref="BK107:BK110" si="484">SUM(BG105:BG107)/SUM(C105:C107)</f>
        <v>#DIV/0!</v>
      </c>
      <c r="BL107" s="98">
        <f>SUMIFS('Return Report Rev B'!H99:H9994,'Return Report Rev B'!Q99:Q9994,"&gt;="&amp;B107,'Return Report Rev B'!Q99:Q9994,"&lt;"&amp;B108)</f>
        <v>2</v>
      </c>
      <c r="BM107" s="36">
        <f t="shared" ref="BM107:BM110" si="485">SUM(BL96:BL107)</f>
        <v>547</v>
      </c>
      <c r="BN107" s="131" t="e">
        <f t="shared" ref="BN107:BN110" si="486">BL107/F107</f>
        <v>#DIV/0!</v>
      </c>
      <c r="BO107" s="131" t="e">
        <f t="shared" ref="BO107:BO110" si="487">BM107/H107</f>
        <v>#DIV/0!</v>
      </c>
      <c r="BP107" s="131" t="e">
        <f t="shared" ref="BP107:BP110" si="488">SUM(BL105:BL107)/SUM(F105:F107)</f>
        <v>#DIV/0!</v>
      </c>
    </row>
    <row r="108" spans="2:68" x14ac:dyDescent="0.25">
      <c r="B108" s="96">
        <v>44105</v>
      </c>
      <c r="C108" s="97">
        <f>COUNTIFS('Delivery Report'!$E$4:$E$83253,"&gt;=0",'Delivery Report'!$F$4:$F$83253,"&gt;="&amp;B108,'Delivery Report'!$F$4:$F$83253,"&lt;"&amp;B109)</f>
        <v>0</v>
      </c>
      <c r="D108" s="97">
        <f>C108-SUMIFS('Delivery Report'!$H$4:$H$83253,'Delivery Report'!$F$4:$F$83253,"&gt;="&amp;B108,'Delivery Report'!$F$4:$F$83253,"&lt;"&amp;B109)</f>
        <v>0</v>
      </c>
      <c r="E108" s="36">
        <f t="shared" si="462"/>
        <v>0</v>
      </c>
      <c r="F108" s="97">
        <f>SUMIFS('Delivery Report'!$E$4:$E$83253,'Delivery Report'!$F$4:$F$83253,"&gt;="&amp;B108,'Delivery Report'!$F$4:$F$83253,"&lt;"&amp;B109)</f>
        <v>0</v>
      </c>
      <c r="G108" s="97">
        <f>SUMIFS('Delivery Report'!$E$4:$E$83253,'Delivery Report'!$F$4:$F$83253,"&gt;="&amp;B108,'Delivery Report'!$F$4:$F$83253,"&lt;"&amp;B109,'Delivery Report'!$H$4:$H$83253,"=1")</f>
        <v>0</v>
      </c>
      <c r="H108" s="36">
        <f t="shared" si="463"/>
        <v>0</v>
      </c>
      <c r="I108" s="36">
        <f t="shared" si="464"/>
        <v>0</v>
      </c>
      <c r="J108" s="131" t="e">
        <f t="shared" si="465"/>
        <v>#DIV/0!</v>
      </c>
      <c r="K108" s="131" t="e">
        <f t="shared" ref="K108" si="489">1-SUM(D97:D108)/SUM(C97:C108)</f>
        <v>#DIV/0!</v>
      </c>
      <c r="L108" s="131" t="e">
        <f t="shared" si="467"/>
        <v>#DIV/0!</v>
      </c>
      <c r="M108" s="131" t="e">
        <f t="shared" si="468"/>
        <v>#DIV/0!</v>
      </c>
      <c r="N108" s="98">
        <f>COUNTIFS('Return Report Rev B'!H100:H9995,"&gt;=0",'Return Report Rev B'!Q100:Q9995,"&gt;="&amp;B108,'Return Report Rev B'!Q100:Q9995,"&lt;"&amp;B109,'Return Report Rev B'!A100:A9995,"&lt;&gt;N*")</f>
        <v>0</v>
      </c>
      <c r="O108" s="36">
        <f t="shared" si="469"/>
        <v>49</v>
      </c>
      <c r="P108" s="131" t="e">
        <f t="shared" si="470"/>
        <v>#DIV/0!</v>
      </c>
      <c r="Q108" s="131" t="e">
        <f t="shared" si="471"/>
        <v>#DIV/0!</v>
      </c>
      <c r="R108" s="98">
        <f>SUMIFS('Return Report Rev B'!H100:H9995,'Return Report Rev B'!Q100:Q9995,"&gt;="&amp;B108,'Return Report Rev B'!Q100:Q9995,"&lt;"&amp;B109,'Return Report Rev B'!A100:A9995,"&lt;&gt;N*")</f>
        <v>0</v>
      </c>
      <c r="S108" s="36">
        <f t="shared" si="472"/>
        <v>304</v>
      </c>
      <c r="T108" s="131" t="e">
        <f t="shared" si="473"/>
        <v>#DIV/0!</v>
      </c>
      <c r="U108" s="131" t="e">
        <f t="shared" si="474"/>
        <v>#DIV/0!</v>
      </c>
      <c r="V108" s="132" t="e">
        <f t="shared" ref="V108" si="490">1-SUM(D106:D108)/SUM(C106:C108)</f>
        <v>#DIV/0!</v>
      </c>
      <c r="W108" s="132" t="e">
        <f t="shared" si="476"/>
        <v>#DIV/0!</v>
      </c>
      <c r="X108" s="132" t="e">
        <f t="shared" si="477"/>
        <v>#DIV/0!</v>
      </c>
      <c r="Y108" s="132" t="e">
        <f t="shared" si="478"/>
        <v>#DIV/0!</v>
      </c>
      <c r="Z108" s="132"/>
      <c r="AA108" s="4" t="s">
        <v>8252</v>
      </c>
      <c r="AB108" s="41">
        <v>0.95</v>
      </c>
      <c r="AC108" s="41">
        <v>0.05</v>
      </c>
      <c r="AD108" s="117"/>
      <c r="AE108" s="3"/>
      <c r="AF108" s="3"/>
      <c r="AG108" s="3"/>
      <c r="AJ108" s="64"/>
      <c r="AK108" s="64"/>
      <c r="AL108" s="64"/>
      <c r="AM108" s="52"/>
      <c r="AN108" s="59"/>
      <c r="AO108" s="93"/>
      <c r="AP108" s="93"/>
      <c r="AQ108" s="93"/>
      <c r="AR108" s="95"/>
      <c r="AV108" s="93"/>
      <c r="AW108" s="93"/>
      <c r="AX108" s="93"/>
      <c r="BC108" s="210">
        <f t="shared" si="479"/>
        <v>44105</v>
      </c>
      <c r="BD108" s="97">
        <f>C108-SUMIFS('Delivery Report'!$I$4:$I$83253,'Delivery Report'!$F$4:$F$83253,"&gt;="&amp;B108,'Delivery Report'!$F$4:$F$83253,"&lt;"&amp;B109)</f>
        <v>0</v>
      </c>
      <c r="BE108" s="211" t="e">
        <f t="shared" si="480"/>
        <v>#DIV/0!</v>
      </c>
      <c r="BG108" s="98">
        <f>COUNTIFS('Return Report Rev B'!H100:H9995,"&gt;=0",'Return Report Rev B'!Q100:Q9995,"&gt;="&amp;B108,'Return Report Rev B'!Q100:Q9995,"&lt;"&amp;B109)</f>
        <v>0</v>
      </c>
      <c r="BH108" s="36">
        <f t="shared" si="481"/>
        <v>49</v>
      </c>
      <c r="BI108" s="131" t="e">
        <f t="shared" si="482"/>
        <v>#DIV/0!</v>
      </c>
      <c r="BJ108" s="131" t="e">
        <f t="shared" si="483"/>
        <v>#DIV/0!</v>
      </c>
      <c r="BK108" s="132" t="e">
        <f t="shared" si="484"/>
        <v>#DIV/0!</v>
      </c>
      <c r="BL108" s="98">
        <f>SUMIFS('Return Report Rev B'!H100:H9995,'Return Report Rev B'!Q100:Q9995,"&gt;="&amp;B108,'Return Report Rev B'!Q100:Q9995,"&lt;"&amp;B109)</f>
        <v>0</v>
      </c>
      <c r="BM108" s="36">
        <f t="shared" si="485"/>
        <v>304</v>
      </c>
      <c r="BN108" s="131" t="e">
        <f t="shared" si="486"/>
        <v>#DIV/0!</v>
      </c>
      <c r="BO108" s="131" t="e">
        <f t="shared" si="487"/>
        <v>#DIV/0!</v>
      </c>
      <c r="BP108" s="131" t="e">
        <f t="shared" si="488"/>
        <v>#DIV/0!</v>
      </c>
    </row>
    <row r="109" spans="2:68" x14ac:dyDescent="0.25">
      <c r="B109" s="96">
        <v>44136</v>
      </c>
      <c r="C109" s="97">
        <f>COUNTIFS('Delivery Report'!$E$4:$E$83253,"&gt;=0",'Delivery Report'!$F$4:$F$83253,"&gt;="&amp;B109,'Delivery Report'!$F$4:$F$83253,"&lt;"&amp;B110)</f>
        <v>0</v>
      </c>
      <c r="D109" s="97">
        <f>C109-SUMIFS('Delivery Report'!$H$4:$H$83253,'Delivery Report'!$F$4:$F$83253,"&gt;="&amp;B109,'Delivery Report'!$F$4:$F$83253,"&lt;"&amp;B110)</f>
        <v>0</v>
      </c>
      <c r="E109" s="36">
        <f t="shared" ref="E109:E110" si="491">SUM(C98:C109)</f>
        <v>0</v>
      </c>
      <c r="F109" s="97">
        <f>SUMIFS('Delivery Report'!$E$4:$E$83253,'Delivery Report'!$F$4:$F$83253,"&gt;="&amp;B109,'Delivery Report'!$F$4:$F$83253,"&lt;"&amp;B110)</f>
        <v>0</v>
      </c>
      <c r="G109" s="97">
        <f>SUMIFS('Delivery Report'!$E$4:$E$83253,'Delivery Report'!$F$4:$F$83253,"&gt;="&amp;B109,'Delivery Report'!$F$4:$F$83253,"&lt;"&amp;B110,'Delivery Report'!$H$4:$H$83253,"=1")</f>
        <v>0</v>
      </c>
      <c r="H109" s="36">
        <f t="shared" ref="H109:H110" si="492">SUM(F98:F109)</f>
        <v>0</v>
      </c>
      <c r="I109" s="36">
        <f t="shared" ref="I109:I110" si="493">SUM(G98:G109)</f>
        <v>0</v>
      </c>
      <c r="J109" s="131" t="e">
        <f t="shared" ref="J109:J110" si="494">1-D109/C109</f>
        <v>#DIV/0!</v>
      </c>
      <c r="K109" s="131" t="e">
        <f t="shared" ref="K109" si="495">1-SUM(D98:D109)/SUM(C98:C109)</f>
        <v>#DIV/0!</v>
      </c>
      <c r="L109" s="131" t="e">
        <f t="shared" ref="L109:L110" si="496">G109/F109</f>
        <v>#DIV/0!</v>
      </c>
      <c r="M109" s="131" t="e">
        <f t="shared" ref="M109:M110" si="497">SUM(G98:G109)/SUM(F98:F109)</f>
        <v>#DIV/0!</v>
      </c>
      <c r="N109" s="98">
        <f>COUNTIFS('Return Report Rev B'!H101:H9996,"&gt;=0",'Return Report Rev B'!Q101:Q9996,"&gt;="&amp;B109,'Return Report Rev B'!Q101:Q9996,"&lt;"&amp;B110,'Return Report Rev B'!A101:A9996,"&lt;&gt;N*")</f>
        <v>9</v>
      </c>
      <c r="O109" s="36">
        <f t="shared" ref="O109:O110" si="498">SUM(N98:N109)</f>
        <v>55</v>
      </c>
      <c r="P109" s="131" t="e">
        <f t="shared" ref="P109:P110" si="499">N109/C109</f>
        <v>#DIV/0!</v>
      </c>
      <c r="Q109" s="131" t="e">
        <f t="shared" ref="Q109:Q110" si="500">O109/E109</f>
        <v>#DIV/0!</v>
      </c>
      <c r="R109" s="98">
        <f>SUMIFS('Return Report Rev B'!H101:H9996,'Return Report Rev B'!Q101:Q9996,"&gt;="&amp;B109,'Return Report Rev B'!Q101:Q9996,"&lt;"&amp;B110,'Return Report Rev B'!A101:A9996,"&lt;&gt;N*")</f>
        <v>45</v>
      </c>
      <c r="S109" s="36">
        <f t="shared" ref="S109:S110" si="501">SUM(R98:R109)</f>
        <v>325</v>
      </c>
      <c r="T109" s="131" t="e">
        <f t="shared" ref="T109:T110" si="502">R109/F109</f>
        <v>#DIV/0!</v>
      </c>
      <c r="U109" s="131" t="e">
        <f t="shared" ref="U109:U110" si="503">S109/H109</f>
        <v>#DIV/0!</v>
      </c>
      <c r="V109" s="132" t="e">
        <f t="shared" ref="V109" si="504">1-SUM(D107:D109)/SUM(C107:C109)</f>
        <v>#DIV/0!</v>
      </c>
      <c r="W109" s="132" t="e">
        <f t="shared" ref="W109:W110" si="505">SUM(G107:G109)/SUM(F107:F109)</f>
        <v>#DIV/0!</v>
      </c>
      <c r="X109" s="132" t="e">
        <f t="shared" ref="X109:X110" si="506">SUM(N107:N109)/SUM(C107:C109)</f>
        <v>#DIV/0!</v>
      </c>
      <c r="Y109" s="132" t="e">
        <f t="shared" ref="Y109:Y110" si="507">SUM(R107:R109)/SUM(F107:F109)</f>
        <v>#DIV/0!</v>
      </c>
      <c r="Z109" s="132"/>
      <c r="AA109" s="4" t="s">
        <v>8253</v>
      </c>
      <c r="AB109" s="41">
        <v>0.95</v>
      </c>
      <c r="AC109" s="41">
        <v>0.05</v>
      </c>
      <c r="AD109" s="117"/>
      <c r="AE109" s="3"/>
      <c r="AF109" s="3"/>
      <c r="AG109" s="3"/>
      <c r="AJ109" s="64"/>
      <c r="AK109" s="64"/>
      <c r="AL109" s="64"/>
      <c r="AM109" s="52"/>
      <c r="AN109" s="59"/>
      <c r="AO109" s="93"/>
      <c r="AP109" s="93"/>
      <c r="AQ109" s="93"/>
      <c r="AR109" s="95"/>
      <c r="AV109" s="93"/>
      <c r="AW109" s="93"/>
      <c r="AX109" s="93"/>
      <c r="BC109" s="210">
        <f t="shared" si="479"/>
        <v>44136</v>
      </c>
      <c r="BD109" s="97">
        <f>C109-SUMIFS('Delivery Report'!$I$4:$I$83253,'Delivery Report'!$F$4:$F$83253,"&gt;="&amp;B109,'Delivery Report'!$F$4:$F$83253,"&lt;"&amp;B110)</f>
        <v>0</v>
      </c>
      <c r="BE109" s="211" t="e">
        <f t="shared" si="480"/>
        <v>#DIV/0!</v>
      </c>
      <c r="BG109" s="98">
        <f>COUNTIFS('Return Report Rev B'!H101:H9996,"&gt;=0",'Return Report Rev B'!Q101:Q9996,"&gt;="&amp;B109,'Return Report Rev B'!Q101:Q9996,"&lt;"&amp;B110)</f>
        <v>9</v>
      </c>
      <c r="BH109" s="36">
        <f t="shared" si="481"/>
        <v>55</v>
      </c>
      <c r="BI109" s="131" t="e">
        <f t="shared" si="482"/>
        <v>#DIV/0!</v>
      </c>
      <c r="BJ109" s="131" t="e">
        <f t="shared" si="483"/>
        <v>#DIV/0!</v>
      </c>
      <c r="BK109" s="132" t="e">
        <f t="shared" si="484"/>
        <v>#DIV/0!</v>
      </c>
      <c r="BL109" s="98">
        <f>SUMIFS('Return Report Rev B'!H101:H9996,'Return Report Rev B'!Q101:Q9996,"&gt;="&amp;B109,'Return Report Rev B'!Q101:Q9996,"&lt;"&amp;B110)</f>
        <v>45</v>
      </c>
      <c r="BM109" s="36">
        <f t="shared" si="485"/>
        <v>325</v>
      </c>
      <c r="BN109" s="131" t="e">
        <f t="shared" si="486"/>
        <v>#DIV/0!</v>
      </c>
      <c r="BO109" s="131" t="e">
        <f t="shared" si="487"/>
        <v>#DIV/0!</v>
      </c>
      <c r="BP109" s="131" t="e">
        <f t="shared" si="488"/>
        <v>#DIV/0!</v>
      </c>
    </row>
    <row r="110" spans="2:68" x14ac:dyDescent="0.25">
      <c r="B110" s="96">
        <v>44166</v>
      </c>
      <c r="C110" s="97">
        <f>COUNTIFS('Delivery Report'!$E$4:$E$83253,"&gt;=0",'Delivery Report'!$F$4:$F$83253,"&gt;="&amp;B110,'Delivery Report'!$F$4:$F$83253,"&lt;"&amp;B111)</f>
        <v>0</v>
      </c>
      <c r="D110" s="97">
        <f>C110-SUMIFS('Delivery Report'!$H$4:$H$83253,'Delivery Report'!$F$4:$F$83253,"&gt;="&amp;B110,'Delivery Report'!$F$4:$F$83253,"&lt;"&amp;B111)</f>
        <v>0</v>
      </c>
      <c r="E110" s="36">
        <f t="shared" si="491"/>
        <v>0</v>
      </c>
      <c r="F110" s="97">
        <f>SUMIFS('Delivery Report'!$E$4:$E$83253,'Delivery Report'!$F$4:$F$83253,"&gt;="&amp;B110,'Delivery Report'!$F$4:$F$83253,"&lt;"&amp;B111)</f>
        <v>0</v>
      </c>
      <c r="G110" s="97">
        <f>SUMIFS('Delivery Report'!$E$4:$E$83253,'Delivery Report'!$F$4:$F$83253,"&gt;="&amp;B110,'Delivery Report'!$F$4:$F$83253,"&lt;"&amp;B111,'Delivery Report'!$H$4:$H$83253,"=1")</f>
        <v>0</v>
      </c>
      <c r="H110" s="36">
        <f t="shared" si="492"/>
        <v>0</v>
      </c>
      <c r="I110" s="36">
        <f t="shared" si="493"/>
        <v>0</v>
      </c>
      <c r="J110" s="131" t="e">
        <f t="shared" si="494"/>
        <v>#DIV/0!</v>
      </c>
      <c r="K110" s="131" t="e">
        <f t="shared" ref="K110" si="508">1-SUM(D99:D110)/SUM(C99:C110)</f>
        <v>#DIV/0!</v>
      </c>
      <c r="L110" s="131" t="e">
        <f t="shared" si="496"/>
        <v>#DIV/0!</v>
      </c>
      <c r="M110" s="131" t="e">
        <f t="shared" si="497"/>
        <v>#DIV/0!</v>
      </c>
      <c r="N110" s="98">
        <f>COUNTIFS('Return Report Rev B'!H102:H9997,"&gt;=0",'Return Report Rev B'!Q102:Q9997,"&gt;="&amp;B110,'Return Report Rev B'!Q102:Q9997,"&lt;"&amp;B111,'Return Report Rev B'!A102:A9997,"&lt;&gt;N*")</f>
        <v>1</v>
      </c>
      <c r="O110" s="36">
        <f t="shared" si="498"/>
        <v>51</v>
      </c>
      <c r="P110" s="131" t="e">
        <f t="shared" si="499"/>
        <v>#DIV/0!</v>
      </c>
      <c r="Q110" s="131" t="e">
        <f t="shared" si="500"/>
        <v>#DIV/0!</v>
      </c>
      <c r="R110" s="98">
        <f>SUMIFS('Return Report Rev B'!H102:H9997,'Return Report Rev B'!Q102:Q9997,"&gt;="&amp;B110,'Return Report Rev B'!Q102:Q9997,"&lt;"&amp;B111,'Return Report Rev B'!A102:A9997,"&lt;&gt;N*")</f>
        <v>1</v>
      </c>
      <c r="S110" s="36">
        <f t="shared" si="501"/>
        <v>316</v>
      </c>
      <c r="T110" s="131" t="e">
        <f t="shared" si="502"/>
        <v>#DIV/0!</v>
      </c>
      <c r="U110" s="131" t="e">
        <f t="shared" si="503"/>
        <v>#DIV/0!</v>
      </c>
      <c r="V110" s="132" t="e">
        <f t="shared" ref="V110" si="509">1-SUM(D108:D110)/SUM(C108:C110)</f>
        <v>#DIV/0!</v>
      </c>
      <c r="W110" s="132" t="e">
        <f t="shared" si="505"/>
        <v>#DIV/0!</v>
      </c>
      <c r="X110" s="132" t="e">
        <f t="shared" si="506"/>
        <v>#DIV/0!</v>
      </c>
      <c r="Y110" s="132" t="e">
        <f t="shared" si="507"/>
        <v>#DIV/0!</v>
      </c>
      <c r="Z110" s="132"/>
      <c r="AA110" s="4" t="s">
        <v>8254</v>
      </c>
      <c r="AB110" s="41">
        <v>0.95</v>
      </c>
      <c r="AC110" s="41">
        <v>0.05</v>
      </c>
      <c r="AD110" s="117"/>
      <c r="AE110" s="3"/>
      <c r="AF110" s="3"/>
      <c r="AG110" s="3"/>
      <c r="AJ110" s="64"/>
      <c r="AK110" s="64"/>
      <c r="AL110" s="64"/>
      <c r="AM110" s="52"/>
      <c r="AN110" s="59"/>
      <c r="AO110" s="93"/>
      <c r="AP110" s="93"/>
      <c r="AQ110" s="93"/>
      <c r="AR110" s="95"/>
      <c r="AV110" s="93"/>
      <c r="AW110" s="93"/>
      <c r="AX110" s="93"/>
      <c r="BC110" s="210">
        <f t="shared" ref="BC110:BC116" si="510">B110</f>
        <v>44166</v>
      </c>
      <c r="BD110" s="97">
        <f>C110-SUMIFS('Delivery Report'!$I$4:$I$83253,'Delivery Report'!$F$4:$F$83253,"&gt;="&amp;B110,'Delivery Report'!$F$4:$F$83253,"&lt;"&amp;B111)</f>
        <v>0</v>
      </c>
      <c r="BE110" s="211" t="e">
        <f t="shared" ref="BE110:BE113" si="511">BD110/C110</f>
        <v>#DIV/0!</v>
      </c>
      <c r="BG110" s="98">
        <f>COUNTIFS('Return Report Rev B'!H102:H9997,"&gt;=0",'Return Report Rev B'!Q102:Q9997,"&gt;="&amp;B110,'Return Report Rev B'!Q102:Q9997,"&lt;"&amp;B111)</f>
        <v>1</v>
      </c>
      <c r="BH110" s="36">
        <f t="shared" si="481"/>
        <v>51</v>
      </c>
      <c r="BI110" s="131" t="e">
        <f t="shared" si="482"/>
        <v>#DIV/0!</v>
      </c>
      <c r="BJ110" s="131" t="e">
        <f t="shared" si="483"/>
        <v>#DIV/0!</v>
      </c>
      <c r="BK110" s="132" t="e">
        <f t="shared" si="484"/>
        <v>#DIV/0!</v>
      </c>
      <c r="BL110" s="98">
        <f>SUMIFS('Return Report Rev B'!H102:H9997,'Return Report Rev B'!Q102:Q9997,"&gt;="&amp;B110,'Return Report Rev B'!Q102:Q9997,"&lt;"&amp;B111)</f>
        <v>1</v>
      </c>
      <c r="BM110" s="36">
        <f t="shared" si="485"/>
        <v>316</v>
      </c>
      <c r="BN110" s="131" t="e">
        <f t="shared" si="486"/>
        <v>#DIV/0!</v>
      </c>
      <c r="BO110" s="131" t="e">
        <f t="shared" si="487"/>
        <v>#DIV/0!</v>
      </c>
      <c r="BP110" s="131" t="e">
        <f t="shared" si="488"/>
        <v>#DIV/0!</v>
      </c>
    </row>
    <row r="111" spans="2:68" x14ac:dyDescent="0.25">
      <c r="B111" s="96">
        <v>44197</v>
      </c>
      <c r="C111" s="97">
        <f>COUNTIFS('Delivery Report'!$E$4:$E$83253,"&gt;=0",'Delivery Report'!$F$4:$F$83253,"&gt;="&amp;B111,'Delivery Report'!$F$4:$F$83253,"&lt;"&amp;B112)</f>
        <v>0</v>
      </c>
      <c r="D111" s="97">
        <f>C111-SUMIFS('Delivery Report'!$H$4:$H$83253,'Delivery Report'!$F$4:$F$83253,"&gt;="&amp;B111,'Delivery Report'!$F$4:$F$83253,"&lt;"&amp;B112)</f>
        <v>0</v>
      </c>
      <c r="E111" s="36">
        <f t="shared" ref="E111:E113" si="512">SUM(C100:C111)</f>
        <v>0</v>
      </c>
      <c r="F111" s="97">
        <f>SUMIFS('Delivery Report'!$E$4:$E$83253,'Delivery Report'!$F$4:$F$83253,"&gt;="&amp;B111,'Delivery Report'!$F$4:$F$83253,"&lt;"&amp;B112)</f>
        <v>0</v>
      </c>
      <c r="G111" s="97">
        <f>SUMIFS('Delivery Report'!$E$4:$E$83253,'Delivery Report'!$F$4:$F$83253,"&gt;="&amp;B111,'Delivery Report'!$F$4:$F$83253,"&lt;"&amp;B112,'Delivery Report'!$H$4:$H$83253,"=1")</f>
        <v>0</v>
      </c>
      <c r="H111" s="36">
        <f t="shared" ref="H111:H113" si="513">SUM(F100:F111)</f>
        <v>0</v>
      </c>
      <c r="I111" s="36">
        <f t="shared" ref="I111:I113" si="514">SUM(G100:G111)</f>
        <v>0</v>
      </c>
      <c r="J111" s="131" t="e">
        <f t="shared" ref="J111:J113" si="515">1-D111/C111</f>
        <v>#DIV/0!</v>
      </c>
      <c r="K111" s="131" t="e">
        <f t="shared" ref="K111" si="516">1-SUM(D100:D111)/SUM(C100:C111)</f>
        <v>#DIV/0!</v>
      </c>
      <c r="L111" s="131" t="e">
        <f t="shared" ref="L111:L113" si="517">G111/F111</f>
        <v>#DIV/0!</v>
      </c>
      <c r="M111" s="131" t="e">
        <f t="shared" ref="M111:M113" si="518">SUM(G100:G111)/SUM(F100:F111)</f>
        <v>#DIV/0!</v>
      </c>
      <c r="N111" s="98">
        <f>COUNTIFS('Return Report Rev B'!H103:H9998,"&gt;=0",'Return Report Rev B'!Q103:Q9998,"&gt;="&amp;B111,'Return Report Rev B'!Q103:Q9998,"&lt;"&amp;B112,'Return Report Rev B'!A103:A9998,"&lt;&gt;N*")</f>
        <v>1</v>
      </c>
      <c r="O111" s="36">
        <f t="shared" ref="O111:O113" si="519">SUM(N100:N111)</f>
        <v>43</v>
      </c>
      <c r="P111" s="131" t="e">
        <f t="shared" ref="P111:P113" si="520">N111/C111</f>
        <v>#DIV/0!</v>
      </c>
      <c r="Q111" s="131" t="e">
        <f t="shared" ref="Q111:Q113" si="521">O111/E111</f>
        <v>#DIV/0!</v>
      </c>
      <c r="R111" s="98">
        <f>SUMIFS('Return Report Rev B'!H103:H9998,'Return Report Rev B'!Q103:Q9998,"&gt;="&amp;B111,'Return Report Rev B'!Q103:Q9998,"&lt;"&amp;B112,'Return Report Rev B'!A103:A9998,"&lt;&gt;N*")</f>
        <v>1</v>
      </c>
      <c r="S111" s="36">
        <f t="shared" ref="S111:S113" si="522">SUM(R100:R111)</f>
        <v>300</v>
      </c>
      <c r="T111" s="131" t="e">
        <f t="shared" ref="T111:T113" si="523">R111/F111</f>
        <v>#DIV/0!</v>
      </c>
      <c r="U111" s="131" t="e">
        <f t="shared" ref="U111:U113" si="524">S111/H111</f>
        <v>#DIV/0!</v>
      </c>
      <c r="V111" s="132" t="e">
        <f t="shared" ref="V111" si="525">1-SUM(D109:D111)/SUM(C109:C111)</f>
        <v>#DIV/0!</v>
      </c>
      <c r="W111" s="132" t="e">
        <f t="shared" ref="W111:W113" si="526">SUM(G109:G111)/SUM(F109:F111)</f>
        <v>#DIV/0!</v>
      </c>
      <c r="X111" s="132" t="e">
        <f t="shared" ref="X111:X113" si="527">SUM(N109:N111)/SUM(C109:C111)</f>
        <v>#DIV/0!</v>
      </c>
      <c r="Y111" s="132" t="e">
        <f t="shared" ref="Y111:Y113" si="528">SUM(R109:R111)/SUM(F109:F111)</f>
        <v>#DIV/0!</v>
      </c>
      <c r="Z111" s="132"/>
      <c r="AA111" s="4" t="s">
        <v>8255</v>
      </c>
      <c r="AB111" s="41">
        <v>0.95</v>
      </c>
      <c r="AC111" s="41">
        <v>0.05</v>
      </c>
      <c r="AD111" s="117"/>
      <c r="AE111" s="3"/>
      <c r="AF111" s="3"/>
      <c r="AG111" s="3"/>
      <c r="AJ111" s="64"/>
      <c r="AK111" s="64"/>
      <c r="AL111" s="64"/>
      <c r="AM111" s="52"/>
      <c r="AN111" s="59"/>
      <c r="AO111" s="93"/>
      <c r="AP111" s="93"/>
      <c r="AQ111" s="93"/>
      <c r="AR111" s="95"/>
      <c r="AV111" s="93"/>
      <c r="AW111" s="93"/>
      <c r="AX111" s="93"/>
      <c r="BC111" s="210">
        <f t="shared" si="510"/>
        <v>44197</v>
      </c>
      <c r="BD111" s="97">
        <f>C111-SUMIFS('Delivery Report'!$I$4:$I$83253,'Delivery Report'!$F$4:$F$83253,"&gt;="&amp;B111,'Delivery Report'!$F$4:$F$83253,"&lt;"&amp;B112)</f>
        <v>0</v>
      </c>
      <c r="BE111" s="211" t="e">
        <f t="shared" si="511"/>
        <v>#DIV/0!</v>
      </c>
      <c r="BG111" s="98">
        <f>COUNTIFS('Return Report Rev B'!H103:H9998,"&gt;=0",'Return Report Rev B'!Q103:Q9998,"&gt;="&amp;B111,'Return Report Rev B'!Q103:Q9998,"&lt;"&amp;B112)</f>
        <v>1</v>
      </c>
      <c r="BH111" s="36">
        <f t="shared" ref="BH111:BH113" si="529">SUM(BG100:BG111)</f>
        <v>43</v>
      </c>
      <c r="BI111" s="131" t="e">
        <f t="shared" ref="BI111:BI113" si="530">BG111/C111</f>
        <v>#DIV/0!</v>
      </c>
      <c r="BJ111" s="131" t="e">
        <f t="shared" ref="BJ111:BJ113" si="531">O111/E111</f>
        <v>#DIV/0!</v>
      </c>
      <c r="BK111" s="132" t="e">
        <f t="shared" ref="BK111:BK113" si="532">SUM(BG109:BG111)/SUM(C109:C111)</f>
        <v>#DIV/0!</v>
      </c>
      <c r="BL111" s="98">
        <f>SUMIFS('Return Report Rev B'!H103:H9998,'Return Report Rev B'!Q103:Q9998,"&gt;="&amp;B111,'Return Report Rev B'!Q103:Q9998,"&lt;"&amp;B112)</f>
        <v>1</v>
      </c>
      <c r="BM111" s="36">
        <f t="shared" ref="BM111:BM113" si="533">SUM(BL100:BL111)</f>
        <v>300</v>
      </c>
      <c r="BN111" s="131" t="e">
        <f t="shared" ref="BN111:BN113" si="534">BL111/F111</f>
        <v>#DIV/0!</v>
      </c>
      <c r="BO111" s="131" t="e">
        <f t="shared" ref="BO111:BO113" si="535">BM111/H111</f>
        <v>#DIV/0!</v>
      </c>
      <c r="BP111" s="131" t="e">
        <f t="shared" ref="BP111:BP113" si="536">SUM(BL109:BL111)/SUM(F109:F111)</f>
        <v>#DIV/0!</v>
      </c>
    </row>
    <row r="112" spans="2:68" x14ac:dyDescent="0.25">
      <c r="B112" s="96">
        <v>44228</v>
      </c>
      <c r="C112" s="97">
        <f>COUNTIFS('Delivery Report'!$E$4:$E$83253,"&gt;=0",'Delivery Report'!$F$4:$F$83253,"&gt;="&amp;B112,'Delivery Report'!$F$4:$F$83253,"&lt;"&amp;B113)</f>
        <v>0</v>
      </c>
      <c r="D112" s="97">
        <f>C112-SUMIFS('Delivery Report'!$H$4:$H$83253,'Delivery Report'!$F$4:$F$83253,"&gt;="&amp;B112,'Delivery Report'!$F$4:$F$83253,"&lt;"&amp;B113)</f>
        <v>0</v>
      </c>
      <c r="E112" s="36">
        <f t="shared" si="512"/>
        <v>0</v>
      </c>
      <c r="F112" s="97">
        <f>SUMIFS('Delivery Report'!$E$4:$E$83253,'Delivery Report'!$F$4:$F$83253,"&gt;="&amp;B112,'Delivery Report'!$F$4:$F$83253,"&lt;"&amp;B113)</f>
        <v>0</v>
      </c>
      <c r="G112" s="97">
        <f>SUMIFS('Delivery Report'!$E$4:$E$83253,'Delivery Report'!$F$4:$F$83253,"&gt;="&amp;B112,'Delivery Report'!$F$4:$F$83253,"&lt;"&amp;B113,'Delivery Report'!$H$4:$H$83253,"=1")</f>
        <v>0</v>
      </c>
      <c r="H112" s="36">
        <f t="shared" si="513"/>
        <v>0</v>
      </c>
      <c r="I112" s="36">
        <f t="shared" si="514"/>
        <v>0</v>
      </c>
      <c r="J112" s="131" t="e">
        <f t="shared" si="515"/>
        <v>#DIV/0!</v>
      </c>
      <c r="K112" s="131" t="e">
        <f t="shared" ref="K112" si="537">1-SUM(D101:D112)/SUM(C101:C112)</f>
        <v>#DIV/0!</v>
      </c>
      <c r="L112" s="131" t="e">
        <f t="shared" si="517"/>
        <v>#DIV/0!</v>
      </c>
      <c r="M112" s="131" t="e">
        <f t="shared" si="518"/>
        <v>#DIV/0!</v>
      </c>
      <c r="N112" s="98">
        <f>COUNTIFS('Return Report Rev B'!H104:H9999,"&gt;=0",'Return Report Rev B'!Q104:Q9999,"&gt;="&amp;B112,'Return Report Rev B'!Q104:Q9999,"&lt;"&amp;B113,'Return Report Rev B'!A104:A9999,"&lt;&gt;N*")</f>
        <v>5</v>
      </c>
      <c r="O112" s="36">
        <f t="shared" si="519"/>
        <v>40</v>
      </c>
      <c r="P112" s="131" t="e">
        <f t="shared" si="520"/>
        <v>#DIV/0!</v>
      </c>
      <c r="Q112" s="131" t="e">
        <f t="shared" si="521"/>
        <v>#DIV/0!</v>
      </c>
      <c r="R112" s="98">
        <f>SUMIFS('Return Report Rev B'!H104:H9999,'Return Report Rev B'!Q104:Q9999,"&gt;="&amp;B112,'Return Report Rev B'!Q104:Q9999,"&lt;"&amp;B113,'Return Report Rev B'!A104:A9999,"&lt;&gt;N*")</f>
        <v>139</v>
      </c>
      <c r="S112" s="36">
        <f t="shared" si="522"/>
        <v>395</v>
      </c>
      <c r="T112" s="131" t="e">
        <f t="shared" si="523"/>
        <v>#DIV/0!</v>
      </c>
      <c r="U112" s="131" t="e">
        <f t="shared" si="524"/>
        <v>#DIV/0!</v>
      </c>
      <c r="V112" s="132" t="e">
        <f t="shared" ref="V112" si="538">1-SUM(D110:D112)/SUM(C110:C112)</f>
        <v>#DIV/0!</v>
      </c>
      <c r="W112" s="132" t="e">
        <f t="shared" si="526"/>
        <v>#DIV/0!</v>
      </c>
      <c r="X112" s="132" t="e">
        <f t="shared" si="527"/>
        <v>#DIV/0!</v>
      </c>
      <c r="Y112" s="132" t="e">
        <f t="shared" si="528"/>
        <v>#DIV/0!</v>
      </c>
      <c r="Z112" s="132"/>
      <c r="AA112" s="4" t="s">
        <v>8256</v>
      </c>
      <c r="AB112" s="41">
        <v>0.95</v>
      </c>
      <c r="AC112" s="41">
        <v>0.05</v>
      </c>
      <c r="AD112" s="117"/>
      <c r="AE112" s="3"/>
      <c r="AF112" s="3"/>
      <c r="AG112" s="3"/>
      <c r="AJ112" s="64"/>
      <c r="AK112" s="64"/>
      <c r="AL112" s="64"/>
      <c r="AM112" s="52"/>
      <c r="AN112" s="59"/>
      <c r="AO112" s="93"/>
      <c r="AP112" s="93"/>
      <c r="AQ112" s="93"/>
      <c r="AR112" s="95"/>
      <c r="AV112" s="93"/>
      <c r="AW112" s="93"/>
      <c r="AX112" s="93"/>
      <c r="BC112" s="210">
        <f t="shared" si="510"/>
        <v>44228</v>
      </c>
      <c r="BD112" s="97">
        <f>C112-SUMIFS('Delivery Report'!$I$4:$I$83253,'Delivery Report'!$F$4:$F$83253,"&gt;="&amp;B112,'Delivery Report'!$F$4:$F$83253,"&lt;"&amp;B113)</f>
        <v>0</v>
      </c>
      <c r="BE112" s="211" t="e">
        <f t="shared" si="511"/>
        <v>#DIV/0!</v>
      </c>
      <c r="BG112" s="98">
        <f>COUNTIFS('Return Report Rev B'!H104:H9999,"&gt;=0",'Return Report Rev B'!Q104:Q9999,"&gt;="&amp;B112,'Return Report Rev B'!Q104:Q9999,"&lt;"&amp;B113)</f>
        <v>5</v>
      </c>
      <c r="BH112" s="36">
        <f t="shared" si="529"/>
        <v>40</v>
      </c>
      <c r="BI112" s="131" t="e">
        <f t="shared" si="530"/>
        <v>#DIV/0!</v>
      </c>
      <c r="BJ112" s="131" t="e">
        <f t="shared" si="531"/>
        <v>#DIV/0!</v>
      </c>
      <c r="BK112" s="132" t="e">
        <f t="shared" si="532"/>
        <v>#DIV/0!</v>
      </c>
      <c r="BL112" s="98">
        <f>SUMIFS('Return Report Rev B'!H104:H9999,'Return Report Rev B'!Q104:Q9999,"&gt;="&amp;B112,'Return Report Rev B'!Q104:Q9999,"&lt;"&amp;B113)</f>
        <v>139</v>
      </c>
      <c r="BM112" s="36">
        <f t="shared" si="533"/>
        <v>395</v>
      </c>
      <c r="BN112" s="131" t="e">
        <f t="shared" si="534"/>
        <v>#DIV/0!</v>
      </c>
      <c r="BO112" s="131" t="e">
        <f t="shared" si="535"/>
        <v>#DIV/0!</v>
      </c>
      <c r="BP112" s="131" t="e">
        <f t="shared" si="536"/>
        <v>#DIV/0!</v>
      </c>
    </row>
    <row r="113" spans="2:68" x14ac:dyDescent="0.25">
      <c r="B113" s="96">
        <v>44256</v>
      </c>
      <c r="C113" s="97">
        <f>COUNTIFS('Delivery Report'!$E$4:$E$83253,"&gt;=0",'Delivery Report'!$F$4:$F$83253,"&gt;="&amp;B113,'Delivery Report'!$F$4:$F$83253,"&lt;"&amp;B114)</f>
        <v>0</v>
      </c>
      <c r="D113" s="97">
        <f>C113-SUMIFS('Delivery Report'!$H$4:$H$83253,'Delivery Report'!$F$4:$F$83253,"&gt;="&amp;B113,'Delivery Report'!$F$4:$F$83253,"&lt;"&amp;B114)</f>
        <v>0</v>
      </c>
      <c r="E113" s="36">
        <f t="shared" si="512"/>
        <v>0</v>
      </c>
      <c r="F113" s="97">
        <f>SUMIFS('Delivery Report'!$E$4:$E$83253,'Delivery Report'!$F$4:$F$83253,"&gt;="&amp;B113,'Delivery Report'!$F$4:$F$83253,"&lt;"&amp;B114)</f>
        <v>0</v>
      </c>
      <c r="G113" s="97">
        <f>SUMIFS('Delivery Report'!$E$4:$E$83253,'Delivery Report'!$F$4:$F$83253,"&gt;="&amp;B113,'Delivery Report'!$F$4:$F$83253,"&lt;"&amp;B114,'Delivery Report'!$H$4:$H$83253,"=1")</f>
        <v>0</v>
      </c>
      <c r="H113" s="36">
        <f t="shared" si="513"/>
        <v>0</v>
      </c>
      <c r="I113" s="36">
        <f t="shared" si="514"/>
        <v>0</v>
      </c>
      <c r="J113" s="131" t="e">
        <f t="shared" si="515"/>
        <v>#DIV/0!</v>
      </c>
      <c r="K113" s="131" t="e">
        <f t="shared" ref="K113" si="539">1-SUM(D102:D113)/SUM(C102:C113)</f>
        <v>#DIV/0!</v>
      </c>
      <c r="L113" s="131" t="e">
        <f t="shared" si="517"/>
        <v>#DIV/0!</v>
      </c>
      <c r="M113" s="131" t="e">
        <f t="shared" si="518"/>
        <v>#DIV/0!</v>
      </c>
      <c r="N113" s="98">
        <f>COUNTIFS('Return Report Rev B'!H105:H10000,"&gt;=0",'Return Report Rev B'!Q105:Q10000,"&gt;="&amp;B113,'Return Report Rev B'!Q105:Q10000,"&lt;"&amp;B114,'Return Report Rev B'!A105:A10000,"&lt;&gt;N*")</f>
        <v>6</v>
      </c>
      <c r="O113" s="36">
        <f t="shared" si="519"/>
        <v>42</v>
      </c>
      <c r="P113" s="131" t="e">
        <f t="shared" si="520"/>
        <v>#DIV/0!</v>
      </c>
      <c r="Q113" s="131" t="e">
        <f t="shared" si="521"/>
        <v>#DIV/0!</v>
      </c>
      <c r="R113" s="98">
        <f>SUMIFS('Return Report Rev B'!H105:H10000,'Return Report Rev B'!Q105:Q10000,"&gt;="&amp;B113,'Return Report Rev B'!Q105:Q10000,"&lt;"&amp;B114,'Return Report Rev B'!A105:A10000,"&lt;&gt;N*")</f>
        <v>66</v>
      </c>
      <c r="S113" s="36">
        <f t="shared" si="522"/>
        <v>356</v>
      </c>
      <c r="T113" s="131" t="e">
        <f t="shared" si="523"/>
        <v>#DIV/0!</v>
      </c>
      <c r="U113" s="131" t="e">
        <f t="shared" si="524"/>
        <v>#DIV/0!</v>
      </c>
      <c r="V113" s="132" t="e">
        <f t="shared" ref="V113" si="540">1-SUM(D111:D113)/SUM(C111:C113)</f>
        <v>#DIV/0!</v>
      </c>
      <c r="W113" s="132" t="e">
        <f t="shared" si="526"/>
        <v>#DIV/0!</v>
      </c>
      <c r="X113" s="132" t="e">
        <f t="shared" si="527"/>
        <v>#DIV/0!</v>
      </c>
      <c r="Y113" s="132" t="e">
        <f t="shared" si="528"/>
        <v>#DIV/0!</v>
      </c>
      <c r="Z113" s="132"/>
      <c r="AA113" s="4" t="s">
        <v>1394</v>
      </c>
      <c r="AB113" s="41">
        <v>0.95</v>
      </c>
      <c r="AC113" s="41">
        <v>0.05</v>
      </c>
      <c r="AD113" s="117"/>
      <c r="AE113" s="3"/>
      <c r="AF113" s="3"/>
      <c r="AG113" s="3"/>
      <c r="AJ113" s="64"/>
      <c r="AK113" s="64"/>
      <c r="AL113" s="64"/>
      <c r="AM113" s="52"/>
      <c r="AN113" s="59"/>
      <c r="AO113" s="93"/>
      <c r="AP113" s="93"/>
      <c r="AQ113" s="93"/>
      <c r="AR113" s="95"/>
      <c r="AV113" s="93"/>
      <c r="AW113" s="93"/>
      <c r="AX113" s="93"/>
      <c r="BC113" s="210">
        <f t="shared" si="510"/>
        <v>44256</v>
      </c>
      <c r="BD113" s="97">
        <f>C113-SUMIFS('Delivery Report'!$I$4:$I$83253,'Delivery Report'!$F$4:$F$83253,"&gt;="&amp;B113,'Delivery Report'!$F$4:$F$83253,"&lt;"&amp;B114)</f>
        <v>0</v>
      </c>
      <c r="BE113" s="211" t="e">
        <f t="shared" si="511"/>
        <v>#DIV/0!</v>
      </c>
      <c r="BG113" s="98">
        <f>COUNTIFS('Return Report Rev B'!H105:H10000,"&gt;=0",'Return Report Rev B'!Q105:Q10000,"&gt;="&amp;B113,'Return Report Rev B'!Q105:Q10000,"&lt;"&amp;B114)</f>
        <v>6</v>
      </c>
      <c r="BH113" s="36">
        <f t="shared" si="529"/>
        <v>42</v>
      </c>
      <c r="BI113" s="131" t="e">
        <f t="shared" si="530"/>
        <v>#DIV/0!</v>
      </c>
      <c r="BJ113" s="131" t="e">
        <f t="shared" si="531"/>
        <v>#DIV/0!</v>
      </c>
      <c r="BK113" s="132" t="e">
        <f t="shared" si="532"/>
        <v>#DIV/0!</v>
      </c>
      <c r="BL113" s="98">
        <f>SUMIFS('Return Report Rev B'!H105:H10000,'Return Report Rev B'!Q105:Q10000,"&gt;="&amp;B113,'Return Report Rev B'!Q105:Q10000,"&lt;"&amp;B114)</f>
        <v>66</v>
      </c>
      <c r="BM113" s="36">
        <f t="shared" si="533"/>
        <v>356</v>
      </c>
      <c r="BN113" s="131" t="e">
        <f t="shared" si="534"/>
        <v>#DIV/0!</v>
      </c>
      <c r="BO113" s="131" t="e">
        <f t="shared" si="535"/>
        <v>#DIV/0!</v>
      </c>
      <c r="BP113" s="131" t="e">
        <f t="shared" si="536"/>
        <v>#DIV/0!</v>
      </c>
    </row>
    <row r="114" spans="2:68" x14ac:dyDescent="0.25">
      <c r="B114" s="96">
        <v>44287</v>
      </c>
      <c r="C114" s="97">
        <f>COUNTIFS('Delivery Report'!$E$4:$E$83253,"&gt;=0",'Delivery Report'!$F$4:$F$83253,"&gt;="&amp;B114,'Delivery Report'!$F$4:$F$83253,"&lt;"&amp;B115)</f>
        <v>0</v>
      </c>
      <c r="D114" s="97">
        <f>C114-SUMIFS('Delivery Report'!$H$4:$H$83253,'Delivery Report'!$F$4:$F$83253,"&gt;="&amp;B114,'Delivery Report'!$F$4:$F$83253,"&lt;"&amp;B115)</f>
        <v>0</v>
      </c>
      <c r="E114" s="36">
        <f t="shared" ref="E114:E116" si="541">SUM(C103:C114)</f>
        <v>0</v>
      </c>
      <c r="F114" s="97">
        <f>SUMIFS('Delivery Report'!$E$4:$E$83253,'Delivery Report'!$F$4:$F$83253,"&gt;="&amp;B114,'Delivery Report'!$F$4:$F$83253,"&lt;"&amp;B115)</f>
        <v>0</v>
      </c>
      <c r="G114" s="97">
        <f>SUMIFS('Delivery Report'!$E$4:$E$83253,'Delivery Report'!$F$4:$F$83253,"&gt;="&amp;B114,'Delivery Report'!$F$4:$F$83253,"&lt;"&amp;B115,'Delivery Report'!$H$4:$H$83253,"=1")</f>
        <v>0</v>
      </c>
      <c r="H114" s="36">
        <f t="shared" ref="H114:H116" si="542">SUM(F103:F114)</f>
        <v>0</v>
      </c>
      <c r="I114" s="36">
        <f t="shared" ref="I114:I116" si="543">SUM(G103:G114)</f>
        <v>0</v>
      </c>
      <c r="J114" s="131" t="e">
        <f t="shared" ref="J114:J116" si="544">1-D114/C114</f>
        <v>#DIV/0!</v>
      </c>
      <c r="K114" s="131" t="e">
        <f t="shared" ref="K114" si="545">1-SUM(D103:D114)/SUM(C103:C114)</f>
        <v>#DIV/0!</v>
      </c>
      <c r="L114" s="131" t="e">
        <f t="shared" ref="L114:L116" si="546">G114/F114</f>
        <v>#DIV/0!</v>
      </c>
      <c r="M114" s="131" t="e">
        <f t="shared" ref="M114:M116" si="547">SUM(G103:G114)/SUM(F103:F114)</f>
        <v>#DIV/0!</v>
      </c>
      <c r="N114" s="98">
        <f>COUNTIFS('Return Report Rev B'!H106:H10001,"&gt;=0",'Return Report Rev B'!Q106:Q10001,"&gt;="&amp;B114,'Return Report Rev B'!Q106:Q10001,"&lt;"&amp;B115,'Return Report Rev B'!A106:A10001,"&lt;&gt;N*")</f>
        <v>12</v>
      </c>
      <c r="O114" s="36">
        <f t="shared" ref="O114:O116" si="548">SUM(N103:N114)</f>
        <v>53</v>
      </c>
      <c r="P114" s="131" t="e">
        <f t="shared" ref="P114:P116" si="549">N114/C114</f>
        <v>#DIV/0!</v>
      </c>
      <c r="Q114" s="131" t="e">
        <f t="shared" ref="Q114:Q116" si="550">O114/E114</f>
        <v>#DIV/0!</v>
      </c>
      <c r="R114" s="98">
        <f>SUMIFS('Return Report Rev B'!H106:H10001,'Return Report Rev B'!Q106:Q10001,"&gt;="&amp;B114,'Return Report Rev B'!Q106:Q10001,"&lt;"&amp;B115,'Return Report Rev B'!A106:A10001,"&lt;&gt;N*")</f>
        <v>218</v>
      </c>
      <c r="S114" s="36">
        <f t="shared" ref="S114:S116" si="551">SUM(R103:R114)</f>
        <v>572</v>
      </c>
      <c r="T114" s="131" t="e">
        <f t="shared" ref="T114:T116" si="552">R114/F114</f>
        <v>#DIV/0!</v>
      </c>
      <c r="U114" s="131" t="e">
        <f t="shared" ref="U114:U116" si="553">S114/H114</f>
        <v>#DIV/0!</v>
      </c>
      <c r="V114" s="132" t="e">
        <f t="shared" ref="V114" si="554">1-SUM(D112:D114)/SUM(C112:C114)</f>
        <v>#DIV/0!</v>
      </c>
      <c r="W114" s="132" t="e">
        <f t="shared" ref="W114:W116" si="555">SUM(G112:G114)/SUM(F112:F114)</f>
        <v>#DIV/0!</v>
      </c>
      <c r="X114" s="132" t="e">
        <f t="shared" ref="X114:X116" si="556">SUM(N112:N114)/SUM(C112:C114)</f>
        <v>#DIV/0!</v>
      </c>
      <c r="Y114" s="132" t="e">
        <f t="shared" ref="Y114:Y116" si="557">SUM(R112:R114)/SUM(F112:F114)</f>
        <v>#DIV/0!</v>
      </c>
      <c r="Z114" s="132"/>
      <c r="AA114" s="4" t="s">
        <v>8257</v>
      </c>
      <c r="AB114" s="41">
        <v>0.95</v>
      </c>
      <c r="AC114" s="41">
        <v>0.05</v>
      </c>
      <c r="AD114" s="117"/>
      <c r="AE114" s="3"/>
      <c r="AF114" s="3"/>
      <c r="AG114" s="3"/>
      <c r="AJ114" s="64"/>
      <c r="AK114" s="64"/>
      <c r="AL114" s="64"/>
      <c r="AM114" s="52"/>
      <c r="AN114" s="59"/>
      <c r="AO114" s="93"/>
      <c r="AP114" s="93"/>
      <c r="AQ114" s="93"/>
      <c r="AR114" s="95"/>
      <c r="AV114" s="93"/>
      <c r="AW114" s="93"/>
      <c r="AX114" s="93"/>
      <c r="BC114" s="210">
        <f t="shared" si="510"/>
        <v>44287</v>
      </c>
      <c r="BD114" s="97">
        <f>C114-SUMIFS('Delivery Report'!$I$4:$I$83253,'Delivery Report'!$F$4:$F$83253,"&gt;="&amp;B114,'Delivery Report'!$F$4:$F$83253,"&lt;"&amp;B115)</f>
        <v>0</v>
      </c>
      <c r="BE114" s="211" t="e">
        <f t="shared" ref="BE114:BE116" si="558">BD114/C114</f>
        <v>#DIV/0!</v>
      </c>
      <c r="BG114" s="98">
        <f>COUNTIFS('Return Report Rev B'!H106:H10001,"&gt;=0",'Return Report Rev B'!Q106:Q10001,"&gt;="&amp;B114,'Return Report Rev B'!Q106:Q10001,"&lt;"&amp;B115)</f>
        <v>12</v>
      </c>
      <c r="BH114" s="36">
        <f t="shared" ref="BH114:BH116" si="559">SUM(BG103:BG114)</f>
        <v>53</v>
      </c>
      <c r="BI114" s="131" t="e">
        <f t="shared" ref="BI114:BI116" si="560">BG114/C114</f>
        <v>#DIV/0!</v>
      </c>
      <c r="BJ114" s="131" t="e">
        <f t="shared" ref="BJ114:BJ116" si="561">O114/E114</f>
        <v>#DIV/0!</v>
      </c>
      <c r="BK114" s="132" t="e">
        <f t="shared" ref="BK114:BK116" si="562">SUM(BG112:BG114)/SUM(C112:C114)</f>
        <v>#DIV/0!</v>
      </c>
      <c r="BL114" s="98">
        <f>SUMIFS('Return Report Rev B'!H106:H10001,'Return Report Rev B'!Q106:Q10001,"&gt;="&amp;B114,'Return Report Rev B'!Q106:Q10001,"&lt;"&amp;B115)</f>
        <v>218</v>
      </c>
      <c r="BM114" s="36">
        <f t="shared" ref="BM114:BM116" si="563">SUM(BL103:BL114)</f>
        <v>572</v>
      </c>
      <c r="BN114" s="131" t="e">
        <f t="shared" ref="BN114:BN116" si="564">BL114/F114</f>
        <v>#DIV/0!</v>
      </c>
      <c r="BO114" s="131" t="e">
        <f t="shared" ref="BO114:BO116" si="565">BM114/H114</f>
        <v>#DIV/0!</v>
      </c>
      <c r="BP114" s="131" t="e">
        <f t="shared" ref="BP114:BP116" si="566">SUM(BL112:BL114)/SUM(F112:F114)</f>
        <v>#DIV/0!</v>
      </c>
    </row>
    <row r="115" spans="2:68" x14ac:dyDescent="0.25">
      <c r="B115" s="96">
        <v>44317</v>
      </c>
      <c r="C115" s="97">
        <f>COUNTIFS('Delivery Report'!$E$4:$E$83253,"&gt;=0",'Delivery Report'!$F$4:$F$83253,"&gt;="&amp;B115,'Delivery Report'!$F$4:$F$83253,"&lt;"&amp;B116)</f>
        <v>0</v>
      </c>
      <c r="D115" s="97">
        <f>C115-SUMIFS('Delivery Report'!$H$4:$H$83253,'Delivery Report'!$F$4:$F$83253,"&gt;="&amp;B115,'Delivery Report'!$F$4:$F$83253,"&lt;"&amp;B116)</f>
        <v>0</v>
      </c>
      <c r="E115" s="36">
        <f t="shared" si="541"/>
        <v>0</v>
      </c>
      <c r="F115" s="97">
        <f>SUMIFS('Delivery Report'!$E$4:$E$83253,'Delivery Report'!$F$4:$F$83253,"&gt;="&amp;B115,'Delivery Report'!$F$4:$F$83253,"&lt;"&amp;B116)</f>
        <v>0</v>
      </c>
      <c r="G115" s="97">
        <f>SUMIFS('Delivery Report'!$E$4:$E$83253,'Delivery Report'!$F$4:$F$83253,"&gt;="&amp;B115,'Delivery Report'!$F$4:$F$83253,"&lt;"&amp;B116,'Delivery Report'!$H$4:$H$83253,"=1")</f>
        <v>0</v>
      </c>
      <c r="H115" s="36">
        <f t="shared" si="542"/>
        <v>0</v>
      </c>
      <c r="I115" s="36">
        <f t="shared" si="543"/>
        <v>0</v>
      </c>
      <c r="J115" s="131" t="e">
        <f t="shared" si="544"/>
        <v>#DIV/0!</v>
      </c>
      <c r="K115" s="131" t="e">
        <f t="shared" ref="K115" si="567">1-SUM(D104:D115)/SUM(C104:C115)</f>
        <v>#DIV/0!</v>
      </c>
      <c r="L115" s="131" t="e">
        <f t="shared" si="546"/>
        <v>#DIV/0!</v>
      </c>
      <c r="M115" s="131" t="e">
        <f t="shared" si="547"/>
        <v>#DIV/0!</v>
      </c>
      <c r="N115" s="98">
        <f>COUNTIFS('Return Report Rev B'!H107:H10002,"&gt;=0",'Return Report Rev B'!Q107:Q10002,"&gt;="&amp;B115,'Return Report Rev B'!Q107:Q10002,"&lt;"&amp;B116,'Return Report Rev B'!A107:A10002,"&lt;&gt;N*")</f>
        <v>3</v>
      </c>
      <c r="O115" s="36">
        <f t="shared" si="548"/>
        <v>53</v>
      </c>
      <c r="P115" s="131" t="e">
        <f t="shared" si="549"/>
        <v>#DIV/0!</v>
      </c>
      <c r="Q115" s="131" t="e">
        <f t="shared" si="550"/>
        <v>#DIV/0!</v>
      </c>
      <c r="R115" s="98">
        <f>SUMIFS('Return Report Rev B'!H107:H10002,'Return Report Rev B'!Q107:Q10002,"&gt;="&amp;B115,'Return Report Rev B'!Q107:Q10002,"&lt;"&amp;B116,'Return Report Rev B'!A107:A10002,"&lt;&gt;N*")</f>
        <v>23</v>
      </c>
      <c r="S115" s="36">
        <f t="shared" si="551"/>
        <v>559</v>
      </c>
      <c r="T115" s="131" t="e">
        <f t="shared" si="552"/>
        <v>#DIV/0!</v>
      </c>
      <c r="U115" s="131" t="e">
        <f t="shared" si="553"/>
        <v>#DIV/0!</v>
      </c>
      <c r="V115" s="132" t="e">
        <f t="shared" ref="V115" si="568">1-SUM(D113:D115)/SUM(C113:C115)</f>
        <v>#DIV/0!</v>
      </c>
      <c r="W115" s="132" t="e">
        <f t="shared" si="555"/>
        <v>#DIV/0!</v>
      </c>
      <c r="X115" s="132" t="e">
        <f t="shared" si="556"/>
        <v>#DIV/0!</v>
      </c>
      <c r="Y115" s="132" t="e">
        <f t="shared" si="557"/>
        <v>#DIV/0!</v>
      </c>
      <c r="Z115" s="132"/>
      <c r="AA115" s="4" t="s">
        <v>1395</v>
      </c>
      <c r="AB115" s="41">
        <v>0.95</v>
      </c>
      <c r="AC115" s="41">
        <v>0.05</v>
      </c>
      <c r="AD115" s="117"/>
      <c r="AE115" s="3"/>
      <c r="AF115" s="3"/>
      <c r="AG115" s="3"/>
      <c r="AJ115" s="64"/>
      <c r="AK115" s="64"/>
      <c r="AL115" s="64"/>
      <c r="AM115" s="52"/>
      <c r="AN115" s="59"/>
      <c r="AO115" s="93"/>
      <c r="AP115" s="93"/>
      <c r="AQ115" s="93"/>
      <c r="AR115" s="95"/>
      <c r="AV115" s="93"/>
      <c r="AW115" s="93"/>
      <c r="AX115" s="93"/>
      <c r="BC115" s="210">
        <f t="shared" si="510"/>
        <v>44317</v>
      </c>
      <c r="BD115" s="97">
        <f>C115-SUMIFS('Delivery Report'!$I$4:$I$83253,'Delivery Report'!$F$4:$F$83253,"&gt;="&amp;B115,'Delivery Report'!$F$4:$F$83253,"&lt;"&amp;B116)</f>
        <v>0</v>
      </c>
      <c r="BE115" s="211" t="e">
        <f t="shared" si="558"/>
        <v>#DIV/0!</v>
      </c>
      <c r="BG115" s="98">
        <f>COUNTIFS('Return Report Rev B'!H107:H10002,"&gt;=0",'Return Report Rev B'!Q107:Q10002,"&gt;="&amp;B115,'Return Report Rev B'!Q107:Q10002,"&lt;"&amp;B116)</f>
        <v>3</v>
      </c>
      <c r="BH115" s="36">
        <f t="shared" si="559"/>
        <v>53</v>
      </c>
      <c r="BI115" s="131" t="e">
        <f t="shared" si="560"/>
        <v>#DIV/0!</v>
      </c>
      <c r="BJ115" s="131" t="e">
        <f t="shared" si="561"/>
        <v>#DIV/0!</v>
      </c>
      <c r="BK115" s="132" t="e">
        <f t="shared" si="562"/>
        <v>#DIV/0!</v>
      </c>
      <c r="BL115" s="98">
        <f>SUMIFS('Return Report Rev B'!H107:H10002,'Return Report Rev B'!Q107:Q10002,"&gt;="&amp;B115,'Return Report Rev B'!Q107:Q10002,"&lt;"&amp;B116)</f>
        <v>23</v>
      </c>
      <c r="BM115" s="36">
        <f t="shared" si="563"/>
        <v>559</v>
      </c>
      <c r="BN115" s="131" t="e">
        <f t="shared" si="564"/>
        <v>#DIV/0!</v>
      </c>
      <c r="BO115" s="131" t="e">
        <f t="shared" si="565"/>
        <v>#DIV/0!</v>
      </c>
      <c r="BP115" s="131" t="e">
        <f t="shared" si="566"/>
        <v>#DIV/0!</v>
      </c>
    </row>
    <row r="116" spans="2:68" x14ac:dyDescent="0.25">
      <c r="B116" s="96">
        <v>44348</v>
      </c>
      <c r="C116" s="97">
        <f>COUNTIFS('Delivery Report'!$E$4:$E$83253,"&gt;=0",'Delivery Report'!$F$4:$F$83253,"&gt;="&amp;B116,'Delivery Report'!$F$4:$F$83253,"&lt;"&amp;B117)</f>
        <v>0</v>
      </c>
      <c r="D116" s="97">
        <f>C116-SUMIFS('Delivery Report'!$H$4:$H$83253,'Delivery Report'!$F$4:$F$83253,"&gt;="&amp;B116,'Delivery Report'!$F$4:$F$83253,"&lt;"&amp;B117)</f>
        <v>0</v>
      </c>
      <c r="E116" s="36">
        <f t="shared" si="541"/>
        <v>0</v>
      </c>
      <c r="F116" s="97">
        <f>SUMIFS('Delivery Report'!$E$4:$E$83253,'Delivery Report'!$F$4:$F$83253,"&gt;="&amp;B116,'Delivery Report'!$F$4:$F$83253,"&lt;"&amp;B117)</f>
        <v>0</v>
      </c>
      <c r="G116" s="97">
        <f>SUMIFS('Delivery Report'!$E$4:$E$83253,'Delivery Report'!$F$4:$F$83253,"&gt;="&amp;B116,'Delivery Report'!$F$4:$F$83253,"&lt;"&amp;B117,'Delivery Report'!$H$4:$H$83253,"=1")</f>
        <v>0</v>
      </c>
      <c r="H116" s="36">
        <f t="shared" si="542"/>
        <v>0</v>
      </c>
      <c r="I116" s="36">
        <f t="shared" si="543"/>
        <v>0</v>
      </c>
      <c r="J116" s="131" t="e">
        <f t="shared" si="544"/>
        <v>#DIV/0!</v>
      </c>
      <c r="K116" s="131" t="e">
        <f t="shared" ref="K116" si="569">1-SUM(D105:D116)/SUM(C105:C116)</f>
        <v>#DIV/0!</v>
      </c>
      <c r="L116" s="131" t="e">
        <f t="shared" si="546"/>
        <v>#DIV/0!</v>
      </c>
      <c r="M116" s="131" t="e">
        <f t="shared" si="547"/>
        <v>#DIV/0!</v>
      </c>
      <c r="N116" s="98">
        <f>COUNTIFS('Return Report Rev B'!H108:H10003,"&gt;=0",'Return Report Rev B'!Q108:Q10003,"&gt;="&amp;B116,'Return Report Rev B'!Q108:Q10003,"&lt;"&amp;B117,'Return Report Rev B'!A108:A10003,"&lt;&gt;N*")</f>
        <v>3</v>
      </c>
      <c r="O116" s="36">
        <f t="shared" si="548"/>
        <v>47</v>
      </c>
      <c r="P116" s="131" t="e">
        <f t="shared" si="549"/>
        <v>#DIV/0!</v>
      </c>
      <c r="Q116" s="131" t="e">
        <f t="shared" si="550"/>
        <v>#DIV/0!</v>
      </c>
      <c r="R116" s="98">
        <f>SUMIFS('Return Report Rev B'!H108:H10003,'Return Report Rev B'!Q108:Q10003,"&gt;="&amp;B116,'Return Report Rev B'!Q108:Q10003,"&lt;"&amp;B117,'Return Report Rev B'!A108:A10003,"&lt;&gt;N*")</f>
        <v>29</v>
      </c>
      <c r="S116" s="36">
        <f t="shared" si="551"/>
        <v>547</v>
      </c>
      <c r="T116" s="131" t="e">
        <f t="shared" si="552"/>
        <v>#DIV/0!</v>
      </c>
      <c r="U116" s="131" t="e">
        <f t="shared" si="553"/>
        <v>#DIV/0!</v>
      </c>
      <c r="V116" s="132" t="e">
        <f t="shared" ref="V116" si="570">1-SUM(D114:D116)/SUM(C114:C116)</f>
        <v>#DIV/0!</v>
      </c>
      <c r="W116" s="132" t="e">
        <f t="shared" si="555"/>
        <v>#DIV/0!</v>
      </c>
      <c r="X116" s="132" t="e">
        <f t="shared" si="556"/>
        <v>#DIV/0!</v>
      </c>
      <c r="Y116" s="132" t="e">
        <f t="shared" si="557"/>
        <v>#DIV/0!</v>
      </c>
      <c r="Z116" s="132"/>
      <c r="AA116" s="4" t="s">
        <v>1396</v>
      </c>
      <c r="AB116" s="41">
        <v>0.95</v>
      </c>
      <c r="AC116" s="41">
        <v>0.05</v>
      </c>
      <c r="AD116" s="117"/>
      <c r="AE116" s="3"/>
      <c r="AF116" s="3"/>
      <c r="AG116" s="3"/>
      <c r="AJ116" s="64"/>
      <c r="AK116" s="64"/>
      <c r="AL116" s="64"/>
      <c r="AM116" s="52"/>
      <c r="AN116" s="59"/>
      <c r="AO116" s="93"/>
      <c r="AP116" s="93"/>
      <c r="AQ116" s="93"/>
      <c r="AR116" s="95"/>
      <c r="AV116" s="93"/>
      <c r="AW116" s="93"/>
      <c r="AX116" s="93"/>
      <c r="BC116" s="210">
        <f t="shared" si="510"/>
        <v>44348</v>
      </c>
      <c r="BD116" s="97">
        <f>C116-SUMIFS('Delivery Report'!$I$4:$I$83253,'Delivery Report'!$F$4:$F$83253,"&gt;="&amp;B116,'Delivery Report'!$F$4:$F$83253,"&lt;"&amp;B117)</f>
        <v>0</v>
      </c>
      <c r="BE116" s="211" t="e">
        <f t="shared" si="558"/>
        <v>#DIV/0!</v>
      </c>
      <c r="BG116" s="98">
        <f>COUNTIFS('Return Report Rev B'!H108:H10003,"&gt;=0",'Return Report Rev B'!Q108:Q10003,"&gt;="&amp;B116,'Return Report Rev B'!Q108:Q10003,"&lt;"&amp;B117)</f>
        <v>3</v>
      </c>
      <c r="BH116" s="36">
        <f t="shared" si="559"/>
        <v>47</v>
      </c>
      <c r="BI116" s="131" t="e">
        <f t="shared" si="560"/>
        <v>#DIV/0!</v>
      </c>
      <c r="BJ116" s="131" t="e">
        <f t="shared" si="561"/>
        <v>#DIV/0!</v>
      </c>
      <c r="BK116" s="132" t="e">
        <f t="shared" si="562"/>
        <v>#DIV/0!</v>
      </c>
      <c r="BL116" s="98">
        <f>SUMIFS('Return Report Rev B'!H108:H10003,'Return Report Rev B'!Q108:Q10003,"&gt;="&amp;B116,'Return Report Rev B'!Q108:Q10003,"&lt;"&amp;B117)</f>
        <v>29</v>
      </c>
      <c r="BM116" s="36">
        <f t="shared" si="563"/>
        <v>547</v>
      </c>
      <c r="BN116" s="131" t="e">
        <f t="shared" si="564"/>
        <v>#DIV/0!</v>
      </c>
      <c r="BO116" s="131" t="e">
        <f t="shared" si="565"/>
        <v>#DIV/0!</v>
      </c>
      <c r="BP116" s="131" t="e">
        <f t="shared" si="566"/>
        <v>#DIV/0!</v>
      </c>
    </row>
    <row r="117" spans="2:68" x14ac:dyDescent="0.25">
      <c r="B117" s="96">
        <v>44378</v>
      </c>
      <c r="C117" s="97">
        <f>COUNTIFS('Delivery Report'!$E$4:$E$83253,"&gt;=0",'Delivery Report'!$F$4:$F$83253,"&gt;="&amp;B117,'Delivery Report'!$F$4:$F$83253,"&lt;"&amp;B118)</f>
        <v>0</v>
      </c>
      <c r="D117" s="97">
        <f>C117-SUMIFS('Delivery Report'!$H$4:$H$83253,'Delivery Report'!$F$4:$F$83253,"&gt;="&amp;B117,'Delivery Report'!$F$4:$F$83253,"&lt;"&amp;B118)</f>
        <v>0</v>
      </c>
      <c r="E117" s="36">
        <f t="shared" ref="E117:E119" si="571">SUM(C106:C117)</f>
        <v>0</v>
      </c>
      <c r="F117" s="97">
        <f>SUMIFS('Delivery Report'!$E$4:$E$83253,'Delivery Report'!$F$4:$F$83253,"&gt;="&amp;B117,'Delivery Report'!$F$4:$F$83253,"&lt;"&amp;B118)</f>
        <v>0</v>
      </c>
      <c r="G117" s="97">
        <f>SUMIFS('Delivery Report'!$E$4:$E$83253,'Delivery Report'!$F$4:$F$83253,"&gt;="&amp;B117,'Delivery Report'!$F$4:$F$83253,"&lt;"&amp;B118,'Delivery Report'!$H$4:$H$83253,"=1")</f>
        <v>0</v>
      </c>
      <c r="H117" s="36">
        <f t="shared" ref="H117:H119" si="572">SUM(F106:F117)</f>
        <v>0</v>
      </c>
      <c r="I117" s="36">
        <f t="shared" ref="I117:I119" si="573">SUM(G106:G117)</f>
        <v>0</v>
      </c>
      <c r="J117" s="131" t="e">
        <f t="shared" ref="J117:J119" si="574">1-D117/C117</f>
        <v>#DIV/0!</v>
      </c>
      <c r="K117" s="131" t="e">
        <f t="shared" ref="K117" si="575">1-SUM(D106:D117)/SUM(C106:C117)</f>
        <v>#DIV/0!</v>
      </c>
      <c r="L117" s="131" t="e">
        <f t="shared" ref="L117:L119" si="576">G117/F117</f>
        <v>#DIV/0!</v>
      </c>
      <c r="M117" s="131" t="e">
        <f t="shared" ref="M117:M119" si="577">SUM(G106:G117)/SUM(F106:F117)</f>
        <v>#DIV/0!</v>
      </c>
      <c r="N117" s="98">
        <f>COUNTIFS('Return Report Rev B'!H109:H10004,"&gt;=0",'Return Report Rev B'!Q109:Q10004,"&gt;="&amp;B117,'Return Report Rev B'!Q109:Q10004,"&lt;"&amp;B118,'Return Report Rev B'!A109:A10004,"&lt;&gt;N*")</f>
        <v>4</v>
      </c>
      <c r="O117" s="36">
        <f t="shared" ref="O117:O119" si="578">SUM(N106:N117)</f>
        <v>47</v>
      </c>
      <c r="P117" s="131" t="e">
        <f t="shared" ref="P117:P119" si="579">N117/C117</f>
        <v>#DIV/0!</v>
      </c>
      <c r="Q117" s="131" t="e">
        <f t="shared" ref="Q117:Q119" si="580">O117/E117</f>
        <v>#DIV/0!</v>
      </c>
      <c r="R117" s="98">
        <f>SUMIFS('Return Report Rev B'!H109:H10004,'Return Report Rev B'!Q109:Q10004,"&gt;="&amp;B117,'Return Report Rev B'!Q109:Q10004,"&lt;"&amp;B118,'Return Report Rev B'!A109:A10004,"&lt;&gt;N*")</f>
        <v>249</v>
      </c>
      <c r="S117" s="36">
        <f t="shared" ref="S117:S119" si="581">SUM(R106:R117)</f>
        <v>777</v>
      </c>
      <c r="T117" s="131" t="e">
        <f t="shared" ref="T117:T119" si="582">R117/F117</f>
        <v>#DIV/0!</v>
      </c>
      <c r="U117" s="131" t="e">
        <f t="shared" ref="U117:U119" si="583">S117/H117</f>
        <v>#DIV/0!</v>
      </c>
      <c r="V117" s="132" t="e">
        <f t="shared" ref="V117" si="584">1-SUM(D115:D117)/SUM(C115:C117)</f>
        <v>#DIV/0!</v>
      </c>
      <c r="W117" s="132" t="e">
        <f t="shared" ref="W117:W119" si="585">SUM(G115:G117)/SUM(F115:F117)</f>
        <v>#DIV/0!</v>
      </c>
      <c r="X117" s="132" t="e">
        <f t="shared" ref="X117:X119" si="586">SUM(N115:N117)/SUM(C115:C117)</f>
        <v>#DIV/0!</v>
      </c>
      <c r="Y117" s="132" t="e">
        <f t="shared" ref="Y117:Y119" si="587">SUM(R115:R117)/SUM(F115:F117)</f>
        <v>#DIV/0!</v>
      </c>
      <c r="Z117" s="132"/>
      <c r="AA117" s="4" t="s">
        <v>1397</v>
      </c>
      <c r="AB117" s="41">
        <v>0.95</v>
      </c>
      <c r="AC117" s="41">
        <v>0.05</v>
      </c>
      <c r="AD117" s="117"/>
      <c r="AE117" s="3"/>
      <c r="AF117" s="3"/>
      <c r="AG117" s="3"/>
      <c r="AJ117" s="64"/>
      <c r="AK117" s="64"/>
      <c r="AL117" s="64"/>
      <c r="AM117" s="52"/>
      <c r="AN117" s="59"/>
      <c r="AO117" s="93"/>
      <c r="AP117" s="93"/>
      <c r="AQ117" s="93"/>
      <c r="AR117" s="95"/>
      <c r="AV117" s="93"/>
      <c r="AW117" s="93"/>
      <c r="AX117" s="93"/>
      <c r="BC117" s="210">
        <f t="shared" ref="BC117:BC119" si="588">B117</f>
        <v>44378</v>
      </c>
      <c r="BD117" s="97">
        <f>C117-SUMIFS('Delivery Report'!$I$4:$I$83253,'Delivery Report'!$F$4:$F$83253,"&gt;="&amp;B117,'Delivery Report'!$F$4:$F$83253,"&lt;"&amp;B118)</f>
        <v>0</v>
      </c>
      <c r="BE117" s="211" t="e">
        <f t="shared" ref="BE117:BE119" si="589">BD117/C117</f>
        <v>#DIV/0!</v>
      </c>
      <c r="BG117" s="98">
        <f>COUNTIFS('Return Report Rev B'!H109:H10004,"&gt;=0",'Return Report Rev B'!Q109:Q10004,"&gt;="&amp;B117,'Return Report Rev B'!Q109:Q10004,"&lt;"&amp;B118)</f>
        <v>4</v>
      </c>
      <c r="BH117" s="36">
        <f t="shared" ref="BH117:BH119" si="590">SUM(BG106:BG117)</f>
        <v>47</v>
      </c>
      <c r="BI117" s="131" t="e">
        <f t="shared" ref="BI117:BI119" si="591">BG117/C117</f>
        <v>#DIV/0!</v>
      </c>
      <c r="BJ117" s="131" t="e">
        <f t="shared" ref="BJ117:BJ119" si="592">O117/E117</f>
        <v>#DIV/0!</v>
      </c>
      <c r="BK117" s="132" t="e">
        <f t="shared" ref="BK117:BK119" si="593">SUM(BG115:BG117)/SUM(C115:C117)</f>
        <v>#DIV/0!</v>
      </c>
      <c r="BL117" s="98">
        <f>SUMIFS('Return Report Rev B'!H109:H10004,'Return Report Rev B'!Q109:Q10004,"&gt;="&amp;B117,'Return Report Rev B'!Q109:Q10004,"&lt;"&amp;B118)</f>
        <v>249</v>
      </c>
      <c r="BM117" s="36">
        <f t="shared" ref="BM117:BM119" si="594">SUM(BL106:BL117)</f>
        <v>777</v>
      </c>
      <c r="BN117" s="131" t="e">
        <f t="shared" ref="BN117:BN119" si="595">BL117/F117</f>
        <v>#DIV/0!</v>
      </c>
      <c r="BO117" s="131" t="e">
        <f t="shared" ref="BO117:BO119" si="596">BM117/H117</f>
        <v>#DIV/0!</v>
      </c>
      <c r="BP117" s="131" t="e">
        <f t="shared" ref="BP117:BP119" si="597">SUM(BL115:BL117)/SUM(F115:F117)</f>
        <v>#DIV/0!</v>
      </c>
    </row>
    <row r="118" spans="2:68" x14ac:dyDescent="0.25">
      <c r="B118" s="96">
        <v>44409</v>
      </c>
      <c r="C118" s="97">
        <f>COUNTIFS('Delivery Report'!$E$4:$E$83253,"&gt;=0",'Delivery Report'!$F$4:$F$83253,"&gt;="&amp;B118,'Delivery Report'!$F$4:$F$83253,"&lt;"&amp;B119)</f>
        <v>0</v>
      </c>
      <c r="D118" s="97">
        <f>C118-SUMIFS('Delivery Report'!$H$4:$H$83253,'Delivery Report'!$F$4:$F$83253,"&gt;="&amp;B118,'Delivery Report'!$F$4:$F$83253,"&lt;"&amp;B119)</f>
        <v>0</v>
      </c>
      <c r="E118" s="36">
        <f t="shared" si="571"/>
        <v>0</v>
      </c>
      <c r="F118" s="97">
        <f>SUMIFS('Delivery Report'!$E$4:$E$83253,'Delivery Report'!$F$4:$F$83253,"&gt;="&amp;B118,'Delivery Report'!$F$4:$F$83253,"&lt;"&amp;B119)</f>
        <v>0</v>
      </c>
      <c r="G118" s="97">
        <f>SUMIFS('Delivery Report'!$E$4:$E$83253,'Delivery Report'!$F$4:$F$83253,"&gt;="&amp;B118,'Delivery Report'!$F$4:$F$83253,"&lt;"&amp;B119,'Delivery Report'!$H$4:$H$83253,"=1")</f>
        <v>0</v>
      </c>
      <c r="H118" s="36">
        <f t="shared" si="572"/>
        <v>0</v>
      </c>
      <c r="I118" s="36">
        <f t="shared" si="573"/>
        <v>0</v>
      </c>
      <c r="J118" s="131" t="e">
        <f t="shared" si="574"/>
        <v>#DIV/0!</v>
      </c>
      <c r="K118" s="131" t="e">
        <f t="shared" ref="K118" si="598">1-SUM(D107:D118)/SUM(C107:C118)</f>
        <v>#DIV/0!</v>
      </c>
      <c r="L118" s="131" t="e">
        <f t="shared" si="576"/>
        <v>#DIV/0!</v>
      </c>
      <c r="M118" s="131" t="e">
        <f t="shared" si="577"/>
        <v>#DIV/0!</v>
      </c>
      <c r="N118" s="98">
        <f>COUNTIFS('Return Report Rev B'!H110:H10005,"&gt;=0",'Return Report Rev B'!Q110:Q10005,"&gt;="&amp;B118,'Return Report Rev B'!Q110:Q10005,"&lt;"&amp;B119,'Return Report Rev B'!A110:A10005,"&lt;&gt;N*")</f>
        <v>2</v>
      </c>
      <c r="O118" s="36">
        <f t="shared" si="578"/>
        <v>47</v>
      </c>
      <c r="P118" s="131" t="e">
        <f t="shared" si="579"/>
        <v>#DIV/0!</v>
      </c>
      <c r="Q118" s="131" t="e">
        <f t="shared" si="580"/>
        <v>#DIV/0!</v>
      </c>
      <c r="R118" s="98">
        <f>SUMIFS('Return Report Rev B'!H110:H10005,'Return Report Rev B'!Q110:Q10005,"&gt;="&amp;B118,'Return Report Rev B'!Q110:Q10005,"&lt;"&amp;B119,'Return Report Rev B'!A110:A10005,"&lt;&gt;N*")</f>
        <v>3</v>
      </c>
      <c r="S118" s="36">
        <f t="shared" si="581"/>
        <v>776</v>
      </c>
      <c r="T118" s="131" t="e">
        <f t="shared" si="582"/>
        <v>#DIV/0!</v>
      </c>
      <c r="U118" s="131" t="e">
        <f t="shared" si="583"/>
        <v>#DIV/0!</v>
      </c>
      <c r="V118" s="132" t="e">
        <f t="shared" ref="V118" si="599">1-SUM(D116:D118)/SUM(C116:C118)</f>
        <v>#DIV/0!</v>
      </c>
      <c r="W118" s="132" t="e">
        <f t="shared" si="585"/>
        <v>#DIV/0!</v>
      </c>
      <c r="X118" s="132" t="e">
        <f t="shared" si="586"/>
        <v>#DIV/0!</v>
      </c>
      <c r="Y118" s="132" t="e">
        <f t="shared" si="587"/>
        <v>#DIV/0!</v>
      </c>
      <c r="Z118" s="132"/>
      <c r="AA118" s="4" t="s">
        <v>6385</v>
      </c>
      <c r="AB118" s="41">
        <v>0.95</v>
      </c>
      <c r="AC118" s="41">
        <v>0.05</v>
      </c>
      <c r="AD118" s="117"/>
      <c r="AE118" s="3"/>
      <c r="AF118" s="3"/>
      <c r="AG118" s="3"/>
      <c r="AJ118" s="64"/>
      <c r="AK118" s="64"/>
      <c r="AL118" s="64"/>
      <c r="AM118" s="52"/>
      <c r="AN118" s="59"/>
      <c r="AO118" s="93"/>
      <c r="AP118" s="93"/>
      <c r="AQ118" s="93"/>
      <c r="AR118" s="95"/>
      <c r="AV118" s="93"/>
      <c r="AW118" s="93"/>
      <c r="AX118" s="93"/>
      <c r="BC118" s="210">
        <f t="shared" si="588"/>
        <v>44409</v>
      </c>
      <c r="BD118" s="97">
        <f>C118-SUMIFS('Delivery Report'!$I$4:$I$83253,'Delivery Report'!$F$4:$F$83253,"&gt;="&amp;B118,'Delivery Report'!$F$4:$F$83253,"&lt;"&amp;B119)</f>
        <v>0</v>
      </c>
      <c r="BE118" s="211" t="e">
        <f t="shared" si="589"/>
        <v>#DIV/0!</v>
      </c>
      <c r="BG118" s="98">
        <f>COUNTIFS('Return Report Rev B'!H110:H10005,"&gt;=0",'Return Report Rev B'!Q110:Q10005,"&gt;="&amp;B118,'Return Report Rev B'!Q110:Q10005,"&lt;"&amp;B119)</f>
        <v>2</v>
      </c>
      <c r="BH118" s="36">
        <f t="shared" si="590"/>
        <v>47</v>
      </c>
      <c r="BI118" s="131" t="e">
        <f t="shared" si="591"/>
        <v>#DIV/0!</v>
      </c>
      <c r="BJ118" s="131" t="e">
        <f t="shared" si="592"/>
        <v>#DIV/0!</v>
      </c>
      <c r="BK118" s="132" t="e">
        <f t="shared" si="593"/>
        <v>#DIV/0!</v>
      </c>
      <c r="BL118" s="98">
        <f>SUMIFS('Return Report Rev B'!H110:H10005,'Return Report Rev B'!Q110:Q10005,"&gt;="&amp;B118,'Return Report Rev B'!Q110:Q10005,"&lt;"&amp;B119)</f>
        <v>3</v>
      </c>
      <c r="BM118" s="36">
        <f t="shared" si="594"/>
        <v>776</v>
      </c>
      <c r="BN118" s="131" t="e">
        <f t="shared" si="595"/>
        <v>#DIV/0!</v>
      </c>
      <c r="BO118" s="131" t="e">
        <f t="shared" si="596"/>
        <v>#DIV/0!</v>
      </c>
      <c r="BP118" s="131" t="e">
        <f t="shared" si="597"/>
        <v>#DIV/0!</v>
      </c>
    </row>
    <row r="119" spans="2:68" x14ac:dyDescent="0.25">
      <c r="B119" s="96">
        <v>44440</v>
      </c>
      <c r="C119" s="97">
        <f>COUNTIFS('Delivery Report'!$E$4:$E$83253,"&gt;=0",'Delivery Report'!$F$4:$F$83253,"&gt;="&amp;B119,'Delivery Report'!$F$4:$F$83253,"&lt;"&amp;B120)</f>
        <v>0</v>
      </c>
      <c r="D119" s="97">
        <f>C119-SUMIFS('Delivery Report'!$H$4:$H$83253,'Delivery Report'!$F$4:$F$83253,"&gt;="&amp;B119,'Delivery Report'!$F$4:$F$83253,"&lt;"&amp;B120)</f>
        <v>0</v>
      </c>
      <c r="E119" s="36">
        <f t="shared" si="571"/>
        <v>0</v>
      </c>
      <c r="F119" s="97">
        <f>SUMIFS('Delivery Report'!$E$4:$E$83253,'Delivery Report'!$F$4:$F$83253,"&gt;="&amp;B119,'Delivery Report'!$F$4:$F$83253,"&lt;"&amp;B120)</f>
        <v>0</v>
      </c>
      <c r="G119" s="97">
        <f>SUMIFS('Delivery Report'!$E$4:$E$83253,'Delivery Report'!$F$4:$F$83253,"&gt;="&amp;B119,'Delivery Report'!$F$4:$F$83253,"&lt;"&amp;B120,'Delivery Report'!$H$4:$H$83253,"=1")</f>
        <v>0</v>
      </c>
      <c r="H119" s="36">
        <f t="shared" si="572"/>
        <v>0</v>
      </c>
      <c r="I119" s="36">
        <f t="shared" si="573"/>
        <v>0</v>
      </c>
      <c r="J119" s="131" t="e">
        <f t="shared" si="574"/>
        <v>#DIV/0!</v>
      </c>
      <c r="K119" s="131" t="e">
        <f t="shared" ref="K119" si="600">1-SUM(D108:D119)/SUM(C108:C119)</f>
        <v>#DIV/0!</v>
      </c>
      <c r="L119" s="131" t="e">
        <f t="shared" si="576"/>
        <v>#DIV/0!</v>
      </c>
      <c r="M119" s="131" t="e">
        <f t="shared" si="577"/>
        <v>#DIV/0!</v>
      </c>
      <c r="N119" s="98">
        <f>COUNTIFS('Return Report Rev B'!H111:H10006,"&gt;=0",'Return Report Rev B'!Q111:Q10006,"&gt;="&amp;B119,'Return Report Rev B'!Q111:Q10006,"&lt;"&amp;B120,'Return Report Rev B'!A111:A10006,"&lt;&gt;N*")</f>
        <v>7</v>
      </c>
      <c r="O119" s="36">
        <f t="shared" si="578"/>
        <v>53</v>
      </c>
      <c r="P119" s="131" t="e">
        <f t="shared" si="579"/>
        <v>#DIV/0!</v>
      </c>
      <c r="Q119" s="131" t="e">
        <f t="shared" si="580"/>
        <v>#DIV/0!</v>
      </c>
      <c r="R119" s="98">
        <f>SUMIFS('Return Report Rev B'!H111:H10006,'Return Report Rev B'!Q111:Q10006,"&gt;="&amp;B119,'Return Report Rev B'!Q111:Q10006,"&lt;"&amp;B120,'Return Report Rev B'!A111:A10006,"&lt;&gt;N*")</f>
        <v>18</v>
      </c>
      <c r="S119" s="36">
        <f t="shared" si="581"/>
        <v>792</v>
      </c>
      <c r="T119" s="131" t="e">
        <f t="shared" si="582"/>
        <v>#DIV/0!</v>
      </c>
      <c r="U119" s="131" t="e">
        <f t="shared" si="583"/>
        <v>#DIV/0!</v>
      </c>
      <c r="V119" s="132" t="e">
        <f t="shared" ref="V119" si="601">1-SUM(D117:D119)/SUM(C117:C119)</f>
        <v>#DIV/0!</v>
      </c>
      <c r="W119" s="132" t="e">
        <f t="shared" si="585"/>
        <v>#DIV/0!</v>
      </c>
      <c r="X119" s="132" t="e">
        <f t="shared" si="586"/>
        <v>#DIV/0!</v>
      </c>
      <c r="Y119" s="132" t="e">
        <f t="shared" si="587"/>
        <v>#DIV/0!</v>
      </c>
      <c r="Z119" s="132"/>
      <c r="AA119" s="4" t="s">
        <v>8251</v>
      </c>
      <c r="AB119" s="41">
        <v>0.95</v>
      </c>
      <c r="AC119" s="41">
        <v>0.05</v>
      </c>
      <c r="AD119" s="117"/>
      <c r="AE119" s="3"/>
      <c r="AF119" s="3"/>
      <c r="AG119" s="3"/>
      <c r="AJ119" s="64"/>
      <c r="AK119" s="64"/>
      <c r="AL119" s="64"/>
      <c r="AM119" s="52"/>
      <c r="AN119" s="59"/>
      <c r="AO119" s="93"/>
      <c r="AP119" s="93"/>
      <c r="AQ119" s="93"/>
      <c r="AR119" s="95"/>
      <c r="AV119" s="93"/>
      <c r="AW119" s="93"/>
      <c r="AX119" s="93"/>
      <c r="BC119" s="210">
        <f t="shared" si="588"/>
        <v>44440</v>
      </c>
      <c r="BD119" s="97">
        <f>C119-SUMIFS('Delivery Report'!$I$4:$I$83253,'Delivery Report'!$F$4:$F$83253,"&gt;="&amp;B119,'Delivery Report'!$F$4:$F$83253,"&lt;"&amp;B120)</f>
        <v>0</v>
      </c>
      <c r="BE119" s="211" t="e">
        <f t="shared" si="589"/>
        <v>#DIV/0!</v>
      </c>
      <c r="BG119" s="98">
        <f>COUNTIFS('Return Report Rev B'!H111:H10006,"&gt;=0",'Return Report Rev B'!Q111:Q10006,"&gt;="&amp;B119,'Return Report Rev B'!Q111:Q10006,"&lt;"&amp;B120)</f>
        <v>8</v>
      </c>
      <c r="BH119" s="36">
        <f t="shared" si="590"/>
        <v>54</v>
      </c>
      <c r="BI119" s="131" t="e">
        <f t="shared" si="591"/>
        <v>#DIV/0!</v>
      </c>
      <c r="BJ119" s="131" t="e">
        <f t="shared" si="592"/>
        <v>#DIV/0!</v>
      </c>
      <c r="BK119" s="132" t="e">
        <f t="shared" si="593"/>
        <v>#DIV/0!</v>
      </c>
      <c r="BL119" s="98">
        <f>SUMIFS('Return Report Rev B'!H111:H10006,'Return Report Rev B'!Q111:Q10006,"&gt;="&amp;B119,'Return Report Rev B'!Q111:Q10006,"&lt;"&amp;B120)</f>
        <v>118</v>
      </c>
      <c r="BM119" s="36">
        <f t="shared" si="594"/>
        <v>892</v>
      </c>
      <c r="BN119" s="131" t="e">
        <f t="shared" si="595"/>
        <v>#DIV/0!</v>
      </c>
      <c r="BO119" s="131" t="e">
        <f t="shared" si="596"/>
        <v>#DIV/0!</v>
      </c>
      <c r="BP119" s="131" t="e">
        <f t="shared" si="597"/>
        <v>#DIV/0!</v>
      </c>
    </row>
    <row r="120" spans="2:68" x14ac:dyDescent="0.25">
      <c r="B120" s="96">
        <v>44470</v>
      </c>
      <c r="C120" s="97">
        <f>COUNTIFS('Delivery Report'!$E$4:$E$83253,"&gt;=0",'Delivery Report'!$F$4:$F$83253,"&gt;="&amp;B120,'Delivery Report'!$F$4:$F$83253,"&lt;"&amp;B121)</f>
        <v>0</v>
      </c>
      <c r="D120" s="97">
        <f>C120-SUMIFS('Delivery Report'!$H$4:$H$83253,'Delivery Report'!$F$4:$F$83253,"&gt;="&amp;B120,'Delivery Report'!$F$4:$F$83253,"&lt;"&amp;B121)</f>
        <v>0</v>
      </c>
      <c r="E120" s="36">
        <f t="shared" ref="E120:E121" si="602">SUM(C109:C120)</f>
        <v>0</v>
      </c>
      <c r="F120" s="97">
        <f>SUMIFS('Delivery Report'!$E$4:$E$83253,'Delivery Report'!$F$4:$F$83253,"&gt;="&amp;B120,'Delivery Report'!$F$4:$F$83253,"&lt;"&amp;B121)</f>
        <v>0</v>
      </c>
      <c r="G120" s="97">
        <f>SUMIFS('Delivery Report'!$E$4:$E$83253,'Delivery Report'!$F$4:$F$83253,"&gt;="&amp;B120,'Delivery Report'!$F$4:$F$83253,"&lt;"&amp;B121,'Delivery Report'!$H$4:$H$83253,"=1")</f>
        <v>0</v>
      </c>
      <c r="H120" s="36">
        <f t="shared" ref="H120:H121" si="603">SUM(F109:F120)</f>
        <v>0</v>
      </c>
      <c r="I120" s="36">
        <f t="shared" ref="I120:I121" si="604">SUM(G109:G120)</f>
        <v>0</v>
      </c>
      <c r="J120" s="131" t="e">
        <f t="shared" ref="J120:J121" si="605">1-D120/C120</f>
        <v>#DIV/0!</v>
      </c>
      <c r="K120" s="131" t="e">
        <f t="shared" ref="K120" si="606">1-SUM(D109:D120)/SUM(C109:C120)</f>
        <v>#DIV/0!</v>
      </c>
      <c r="L120" s="131" t="e">
        <f t="shared" ref="L120:L121" si="607">G120/F120</f>
        <v>#DIV/0!</v>
      </c>
      <c r="M120" s="131" t="e">
        <f t="shared" ref="M120:M121" si="608">SUM(G109:G120)/SUM(F109:F120)</f>
        <v>#DIV/0!</v>
      </c>
      <c r="N120" s="98">
        <f>COUNTIFS('Return Report Rev B'!H112:H10007,"&gt;=0",'Return Report Rev B'!Q112:Q10007,"&gt;="&amp;B120,'Return Report Rev B'!Q112:Q10007,"&lt;"&amp;B121,'Return Report Rev B'!A112:A10007,"&lt;&gt;N*")</f>
        <v>5</v>
      </c>
      <c r="O120" s="36">
        <f t="shared" ref="O120:O121" si="609">SUM(N109:N120)</f>
        <v>58</v>
      </c>
      <c r="P120" s="131" t="e">
        <f t="shared" ref="P120:P121" si="610">N120/C120</f>
        <v>#DIV/0!</v>
      </c>
      <c r="Q120" s="131" t="e">
        <f t="shared" ref="Q120:Q121" si="611">O120/E120</f>
        <v>#DIV/0!</v>
      </c>
      <c r="R120" s="98">
        <f>SUMIFS('Return Report Rev B'!H112:H10007,'Return Report Rev B'!Q112:Q10007,"&gt;="&amp;B120,'Return Report Rev B'!Q112:Q10007,"&lt;"&amp;B121,'Return Report Rev B'!A112:A10007,"&lt;&gt;N*")</f>
        <v>17</v>
      </c>
      <c r="S120" s="36">
        <f t="shared" ref="S120:S121" si="612">SUM(R109:R120)</f>
        <v>809</v>
      </c>
      <c r="T120" s="131" t="e">
        <f t="shared" ref="T120:T121" si="613">R120/F120</f>
        <v>#DIV/0!</v>
      </c>
      <c r="U120" s="131" t="e">
        <f t="shared" ref="U120:U121" si="614">S120/H120</f>
        <v>#DIV/0!</v>
      </c>
      <c r="V120" s="132" t="e">
        <f t="shared" ref="V120" si="615">1-SUM(D118:D120)/SUM(C118:C120)</f>
        <v>#DIV/0!</v>
      </c>
      <c r="W120" s="132" t="e">
        <f t="shared" ref="W120:W121" si="616">SUM(G118:G120)/SUM(F118:F120)</f>
        <v>#DIV/0!</v>
      </c>
      <c r="X120" s="132" t="e">
        <f t="shared" ref="X120:X121" si="617">SUM(N118:N120)/SUM(C118:C120)</f>
        <v>#DIV/0!</v>
      </c>
      <c r="Y120" s="132" t="e">
        <f t="shared" ref="Y120:Y121" si="618">SUM(R118:R120)/SUM(F118:F120)</f>
        <v>#DIV/0!</v>
      </c>
      <c r="Z120" s="132"/>
      <c r="AA120" s="4" t="s">
        <v>8252</v>
      </c>
      <c r="AB120" s="41">
        <v>0.95</v>
      </c>
      <c r="AC120" s="41">
        <v>0.05</v>
      </c>
      <c r="AD120" s="117"/>
      <c r="AE120" s="3"/>
      <c r="AF120" s="3"/>
      <c r="AG120" s="3"/>
      <c r="AJ120" s="64"/>
      <c r="AK120" s="64"/>
      <c r="AL120" s="64"/>
      <c r="AM120" s="52"/>
      <c r="AN120" s="59"/>
      <c r="AO120" s="93"/>
      <c r="AP120" s="93"/>
      <c r="AQ120" s="93"/>
      <c r="AR120" s="95"/>
      <c r="AV120" s="93"/>
      <c r="AW120" s="93"/>
      <c r="AX120" s="93"/>
      <c r="BC120" s="210">
        <f t="shared" ref="BC120:BC123" si="619">B120</f>
        <v>44470</v>
      </c>
      <c r="BD120" s="97">
        <f>C120-SUMIFS('Delivery Report'!$I$4:$I$83253,'Delivery Report'!$F$4:$F$83253,"&gt;="&amp;B120,'Delivery Report'!$F$4:$F$83253,"&lt;"&amp;B121)</f>
        <v>0</v>
      </c>
      <c r="BE120" s="211" t="e">
        <f t="shared" ref="BE120:BE121" si="620">BD120/C120</f>
        <v>#DIV/0!</v>
      </c>
      <c r="BG120" s="98">
        <f>COUNTIFS('Return Report Rev B'!H112:H10007,"&gt;=0",'Return Report Rev B'!Q112:Q10007,"&gt;="&amp;B120,'Return Report Rev B'!Q112:Q10007,"&lt;"&amp;B121)</f>
        <v>5</v>
      </c>
      <c r="BH120" s="36">
        <f t="shared" ref="BH120:BH121" si="621">SUM(BG109:BG120)</f>
        <v>59</v>
      </c>
      <c r="BI120" s="131" t="e">
        <f t="shared" ref="BI120:BI121" si="622">BG120/C120</f>
        <v>#DIV/0!</v>
      </c>
      <c r="BJ120" s="131" t="e">
        <f t="shared" ref="BJ120:BJ121" si="623">O120/E120</f>
        <v>#DIV/0!</v>
      </c>
      <c r="BK120" s="132" t="e">
        <f t="shared" ref="BK120:BK121" si="624">SUM(BG118:BG120)/SUM(C118:C120)</f>
        <v>#DIV/0!</v>
      </c>
      <c r="BL120" s="98">
        <f>SUMIFS('Return Report Rev B'!H112:H10007,'Return Report Rev B'!Q112:Q10007,"&gt;="&amp;B120,'Return Report Rev B'!Q112:Q10007,"&lt;"&amp;B121)</f>
        <v>17</v>
      </c>
      <c r="BM120" s="36">
        <f t="shared" ref="BM120:BM121" si="625">SUM(BL109:BL120)</f>
        <v>909</v>
      </c>
      <c r="BN120" s="131" t="e">
        <f t="shared" ref="BN120:BN121" si="626">BL120/F120</f>
        <v>#DIV/0!</v>
      </c>
      <c r="BO120" s="131" t="e">
        <f t="shared" ref="BO120:BO121" si="627">BM120/H120</f>
        <v>#DIV/0!</v>
      </c>
      <c r="BP120" s="131" t="e">
        <f t="shared" ref="BP120:BP121" si="628">SUM(BL118:BL120)/SUM(F118:F120)</f>
        <v>#DIV/0!</v>
      </c>
    </row>
    <row r="121" spans="2:68" x14ac:dyDescent="0.25">
      <c r="B121" s="96">
        <v>44501</v>
      </c>
      <c r="C121" s="97">
        <f>COUNTIFS('Delivery Report'!$E$4:$E$83253,"&gt;=0",'Delivery Report'!$F$4:$F$83253,"&gt;="&amp;B121,'Delivery Report'!$F$4:$F$83253,"&lt;"&amp;B122)</f>
        <v>0</v>
      </c>
      <c r="D121" s="97">
        <f>C121-SUMIFS('Delivery Report'!$H$4:$H$83253,'Delivery Report'!$F$4:$F$83253,"&gt;="&amp;B121,'Delivery Report'!$F$4:$F$83253,"&lt;"&amp;B122)</f>
        <v>0</v>
      </c>
      <c r="E121" s="36">
        <f t="shared" si="602"/>
        <v>0</v>
      </c>
      <c r="F121" s="97">
        <f>SUMIFS('Delivery Report'!$E$4:$E$83253,'Delivery Report'!$F$4:$F$83253,"&gt;="&amp;B121,'Delivery Report'!$F$4:$F$83253,"&lt;"&amp;B123)</f>
        <v>0</v>
      </c>
      <c r="G121" s="97">
        <f>SUMIFS('Delivery Report'!$E$4:$E$83253,'Delivery Report'!$F$4:$F$83253,"&gt;="&amp;B121,'Delivery Report'!$F$4:$F$83253,"&lt;"&amp;B123,'Delivery Report'!$H$4:$H$83253,"=1")</f>
        <v>0</v>
      </c>
      <c r="H121" s="36">
        <f t="shared" si="603"/>
        <v>0</v>
      </c>
      <c r="I121" s="36">
        <f t="shared" si="604"/>
        <v>0</v>
      </c>
      <c r="J121" s="131" t="e">
        <f t="shared" si="605"/>
        <v>#DIV/0!</v>
      </c>
      <c r="K121" s="131" t="e">
        <f t="shared" ref="K121" si="629">1-SUM(D110:D121)/SUM(C110:C121)</f>
        <v>#DIV/0!</v>
      </c>
      <c r="L121" s="131" t="e">
        <f t="shared" si="607"/>
        <v>#DIV/0!</v>
      </c>
      <c r="M121" s="131" t="e">
        <f t="shared" si="608"/>
        <v>#DIV/0!</v>
      </c>
      <c r="N121" s="98">
        <f>COUNTIFS('Return Report Rev B'!H113:H10008,"&gt;=0",'Return Report Rev B'!Q113:Q10008,"&gt;="&amp;B121,'Return Report Rev B'!Q113:Q10008,"&lt;"&amp;B122,'Return Report Rev B'!A113:A10008,"&lt;&gt;N*")</f>
        <v>5</v>
      </c>
      <c r="O121" s="36">
        <f t="shared" si="609"/>
        <v>54</v>
      </c>
      <c r="P121" s="131" t="e">
        <f t="shared" si="610"/>
        <v>#DIV/0!</v>
      </c>
      <c r="Q121" s="131" t="e">
        <f t="shared" si="611"/>
        <v>#DIV/0!</v>
      </c>
      <c r="R121" s="98">
        <f>SUMIFS('Return Report Rev B'!H113:H10008,'Return Report Rev B'!Q113:Q10008,"&gt;="&amp;B121,'Return Report Rev B'!Q113:Q10008,"&lt;"&amp;B122,'Return Report Rev B'!A113:A10008,"&lt;&gt;N*")</f>
        <v>113</v>
      </c>
      <c r="S121" s="36">
        <f t="shared" si="612"/>
        <v>877</v>
      </c>
      <c r="T121" s="131" t="e">
        <f t="shared" si="613"/>
        <v>#DIV/0!</v>
      </c>
      <c r="U121" s="131" t="e">
        <f t="shared" si="614"/>
        <v>#DIV/0!</v>
      </c>
      <c r="V121" s="132" t="e">
        <f t="shared" ref="V121" si="630">1-SUM(D119:D121)/SUM(C119:C121)</f>
        <v>#DIV/0!</v>
      </c>
      <c r="W121" s="132" t="e">
        <f t="shared" si="616"/>
        <v>#DIV/0!</v>
      </c>
      <c r="X121" s="132" t="e">
        <f t="shared" si="617"/>
        <v>#DIV/0!</v>
      </c>
      <c r="Y121" s="132" t="e">
        <f t="shared" si="618"/>
        <v>#DIV/0!</v>
      </c>
      <c r="Z121" s="132"/>
      <c r="AA121" s="4" t="s">
        <v>8253</v>
      </c>
      <c r="AB121" s="41">
        <v>0.95</v>
      </c>
      <c r="AC121" s="41">
        <v>0.05</v>
      </c>
      <c r="AD121" s="117"/>
      <c r="AE121" s="3"/>
      <c r="AF121" s="3"/>
      <c r="AG121" s="3"/>
      <c r="AJ121" s="64"/>
      <c r="AK121" s="64"/>
      <c r="AL121" s="64"/>
      <c r="AM121" s="52"/>
      <c r="AN121" s="59"/>
      <c r="AO121" s="93"/>
      <c r="AP121" s="93"/>
      <c r="AQ121" s="93"/>
      <c r="AR121" s="95"/>
      <c r="AV121" s="93"/>
      <c r="AW121" s="93"/>
      <c r="AX121" s="93"/>
      <c r="BC121" s="210">
        <f t="shared" si="619"/>
        <v>44501</v>
      </c>
      <c r="BD121" s="97">
        <f>C121-SUMIFS('Delivery Report'!$I$4:$I$83253,'Delivery Report'!$F$4:$F$83253,"&gt;="&amp;B121,'Delivery Report'!$F$4:$F$83253,"&lt;"&amp;B122)</f>
        <v>0</v>
      </c>
      <c r="BE121" s="211" t="e">
        <f t="shared" si="620"/>
        <v>#DIV/0!</v>
      </c>
      <c r="BG121" s="98">
        <f>COUNTIFS('Return Report Rev B'!H113:H10008,"&gt;=0",'Return Report Rev B'!Q113:Q10008,"&gt;="&amp;B121,'Return Report Rev B'!Q113:Q10008,"&lt;"&amp;B122)</f>
        <v>5</v>
      </c>
      <c r="BH121" s="36">
        <f t="shared" si="621"/>
        <v>55</v>
      </c>
      <c r="BI121" s="131" t="e">
        <f t="shared" si="622"/>
        <v>#DIV/0!</v>
      </c>
      <c r="BJ121" s="131" t="e">
        <f t="shared" si="623"/>
        <v>#DIV/0!</v>
      </c>
      <c r="BK121" s="132" t="e">
        <f t="shared" si="624"/>
        <v>#DIV/0!</v>
      </c>
      <c r="BL121" s="98">
        <f>SUMIFS('Return Report Rev B'!H113:H10008,'Return Report Rev B'!Q113:Q10008,"&gt;="&amp;B121,'Return Report Rev B'!Q113:Q10008,"&lt;"&amp;B122)</f>
        <v>113</v>
      </c>
      <c r="BM121" s="36">
        <f t="shared" si="625"/>
        <v>977</v>
      </c>
      <c r="BN121" s="131" t="e">
        <f t="shared" si="626"/>
        <v>#DIV/0!</v>
      </c>
      <c r="BO121" s="131" t="e">
        <f t="shared" si="627"/>
        <v>#DIV/0!</v>
      </c>
      <c r="BP121" s="131" t="e">
        <f t="shared" si="628"/>
        <v>#DIV/0!</v>
      </c>
    </row>
    <row r="122" spans="2:68" x14ac:dyDescent="0.25">
      <c r="B122" s="96">
        <v>44531</v>
      </c>
      <c r="C122" s="97">
        <f>COUNTIFS('Delivery Report'!$E$4:$E$83253,"&gt;=0",'Delivery Report'!$F$4:$F$83253,"&gt;="&amp;B122,'Delivery Report'!$F$4:$F$83253,"&lt;"&amp;B123)</f>
        <v>0</v>
      </c>
      <c r="D122" s="97">
        <f>C122-SUMIFS('Delivery Report'!$H$4:$H$83253,'Delivery Report'!$F$4:$F$83253,"&gt;="&amp;B122,'Delivery Report'!$F$4:$F$83253,"&lt;"&amp;B123)</f>
        <v>0</v>
      </c>
      <c r="E122" s="36">
        <f t="shared" ref="E122:E123" si="631">SUM(C111:C122)</f>
        <v>0</v>
      </c>
      <c r="F122" s="97">
        <f>SUMIFS('Delivery Report'!$E$4:$E$83253,'Delivery Report'!$F$4:$F$83253,"&gt;="&amp;B122,'Delivery Report'!$F$4:$F$83253,"&lt;"&amp;B123)</f>
        <v>0</v>
      </c>
      <c r="G122" s="97">
        <f>SUMIFS('Delivery Report'!$E$4:$E$83253,'Delivery Report'!$F$4:$F$83253,"&gt;="&amp;B122,'Delivery Report'!$F$4:$F$83253,"&lt;"&amp;B123,'Delivery Report'!$H$4:$H$83253,"=1")</f>
        <v>0</v>
      </c>
      <c r="H122" s="36">
        <f t="shared" ref="H122:H123" si="632">SUM(F111:F122)</f>
        <v>0</v>
      </c>
      <c r="I122" s="36">
        <f t="shared" ref="I122:I123" si="633">SUM(G111:G122)</f>
        <v>0</v>
      </c>
      <c r="J122" s="131" t="e">
        <f t="shared" ref="J122:J123" si="634">1-D122/C122</f>
        <v>#DIV/0!</v>
      </c>
      <c r="K122" s="131" t="e">
        <f t="shared" ref="K122" si="635">1-SUM(D111:D122)/SUM(C111:C122)</f>
        <v>#DIV/0!</v>
      </c>
      <c r="L122" s="131" t="e">
        <f t="shared" ref="L122:L123" si="636">G122/F122</f>
        <v>#DIV/0!</v>
      </c>
      <c r="M122" s="131" t="e">
        <f t="shared" ref="M122:M123" si="637">SUM(G111:G122)/SUM(F111:F122)</f>
        <v>#DIV/0!</v>
      </c>
      <c r="N122" s="98">
        <f>COUNTIFS('Return Report Rev B'!H114:H10009,"&gt;=0",'Return Report Rev B'!Q114:Q10009,"&gt;="&amp;B122,'Return Report Rev B'!Q114:Q10009,"&lt;"&amp;B123,'Return Report Rev B'!A114:A10009,"&lt;&gt;N*")</f>
        <v>10</v>
      </c>
      <c r="O122" s="36">
        <f t="shared" ref="O122:O123" si="638">SUM(N111:N122)</f>
        <v>63</v>
      </c>
      <c r="P122" s="131" t="e">
        <f t="shared" ref="P122:P123" si="639">N122/C122</f>
        <v>#DIV/0!</v>
      </c>
      <c r="Q122" s="131" t="e">
        <f t="shared" ref="Q122:Q123" si="640">O122/E122</f>
        <v>#DIV/0!</v>
      </c>
      <c r="R122" s="98">
        <f>SUMIFS('Return Report Rev B'!H114:H10009,'Return Report Rev B'!Q114:Q10009,"&gt;="&amp;B122,'Return Report Rev B'!Q114:Q10009,"&lt;"&amp;B123,'Return Report Rev B'!A114:A10009,"&lt;&gt;N*")</f>
        <v>59</v>
      </c>
      <c r="S122" s="36">
        <f t="shared" ref="S122:S123" si="641">SUM(R111:R122)</f>
        <v>935</v>
      </c>
      <c r="T122" s="131" t="e">
        <f t="shared" ref="T122:T123" si="642">R122/F122</f>
        <v>#DIV/0!</v>
      </c>
      <c r="U122" s="131" t="e">
        <f t="shared" ref="U122:U123" si="643">S122/H122</f>
        <v>#DIV/0!</v>
      </c>
      <c r="V122" s="132" t="e">
        <f t="shared" ref="V122" si="644">1-SUM(D120:D122)/SUM(C120:C122)</f>
        <v>#DIV/0!</v>
      </c>
      <c r="W122" s="132" t="e">
        <f t="shared" ref="W122:W123" si="645">SUM(G120:G122)/SUM(F120:F122)</f>
        <v>#DIV/0!</v>
      </c>
      <c r="X122" s="132" t="e">
        <f t="shared" ref="X122:X123" si="646">SUM(N120:N122)/SUM(C120:C122)</f>
        <v>#DIV/0!</v>
      </c>
      <c r="Y122" s="132" t="e">
        <f t="shared" ref="Y122:Y123" si="647">SUM(R120:R122)/SUM(F120:F122)</f>
        <v>#DIV/0!</v>
      </c>
      <c r="Z122" s="132"/>
      <c r="AA122" s="4" t="s">
        <v>8254</v>
      </c>
      <c r="AB122" s="41">
        <v>0.95</v>
      </c>
      <c r="AC122" s="41">
        <v>0.05</v>
      </c>
      <c r="AD122" s="117"/>
      <c r="AE122" s="3"/>
      <c r="AF122" s="3"/>
      <c r="AG122" s="3"/>
      <c r="AJ122" s="64"/>
      <c r="AK122" s="64"/>
      <c r="AL122" s="64"/>
      <c r="AM122" s="52"/>
      <c r="AN122" s="59"/>
      <c r="AO122" s="93"/>
      <c r="AP122" s="93"/>
      <c r="AQ122" s="93"/>
      <c r="AR122" s="95"/>
      <c r="AV122" s="93"/>
      <c r="AW122" s="93"/>
      <c r="AX122" s="93"/>
      <c r="BC122" s="210">
        <f t="shared" ref="BC122" si="648">B122</f>
        <v>44531</v>
      </c>
      <c r="BD122" s="97">
        <f>C122-SUMIFS('Delivery Report'!$I$4:$I$83253,'Delivery Report'!$F$4:$F$83253,"&gt;="&amp;B122,'Delivery Report'!$F$4:$F$83253,"&lt;"&amp;B123)</f>
        <v>0</v>
      </c>
      <c r="BE122" s="211" t="e">
        <f t="shared" ref="BE122:BE123" si="649">BD122/C122</f>
        <v>#DIV/0!</v>
      </c>
      <c r="BG122" s="98">
        <f>COUNTIFS('Return Report Rev B'!H114:H10009,"&gt;=0",'Return Report Rev B'!Q114:Q10009,"&gt;="&amp;B122,'Return Report Rev B'!Q114:Q10009,"&lt;"&amp;B123)</f>
        <v>10</v>
      </c>
      <c r="BH122" s="36">
        <f t="shared" ref="BH122:BH123" si="650">SUM(BG111:BG122)</f>
        <v>64</v>
      </c>
      <c r="BI122" s="131" t="e">
        <f t="shared" ref="BI122:BI123" si="651">BG122/C122</f>
        <v>#DIV/0!</v>
      </c>
      <c r="BJ122" s="131" t="e">
        <f t="shared" ref="BJ122:BJ123" si="652">O122/E122</f>
        <v>#DIV/0!</v>
      </c>
      <c r="BK122" s="132" t="e">
        <f t="shared" ref="BK122:BK123" si="653">SUM(BG120:BG122)/SUM(C120:C122)</f>
        <v>#DIV/0!</v>
      </c>
      <c r="BL122" s="98">
        <f>SUMIFS('Return Report Rev B'!H114:H10009,'Return Report Rev B'!Q114:Q10009,"&gt;="&amp;B122,'Return Report Rev B'!Q114:Q10009,"&lt;"&amp;B123)</f>
        <v>59</v>
      </c>
      <c r="BM122" s="36">
        <f t="shared" ref="BM122:BM123" si="654">SUM(BL111:BL122)</f>
        <v>1035</v>
      </c>
      <c r="BN122" s="131" t="e">
        <f t="shared" ref="BN122:BN123" si="655">BL122/F122</f>
        <v>#DIV/0!</v>
      </c>
      <c r="BO122" s="131" t="e">
        <f t="shared" ref="BO122:BO123" si="656">BM122/H122</f>
        <v>#DIV/0!</v>
      </c>
      <c r="BP122" s="131" t="e">
        <f t="shared" ref="BP122:BP123" si="657">SUM(BL120:BL122)/SUM(F120:F122)</f>
        <v>#DIV/0!</v>
      </c>
    </row>
    <row r="123" spans="2:68" x14ac:dyDescent="0.25">
      <c r="B123" s="96">
        <v>44562</v>
      </c>
      <c r="C123" s="97">
        <f>COUNTIFS('Delivery Report'!$E$4:$E$83253,"&gt;=0",'Delivery Report'!$F$4:$F$83253,"&gt;="&amp;B123,'Delivery Report'!$F$4:$F$83253,"&lt;"&amp;B124)</f>
        <v>0</v>
      </c>
      <c r="D123" s="97">
        <f>C123-SUMIFS('Delivery Report'!$H$4:$H$83253,'Delivery Report'!$F$4:$F$83253,"&gt;="&amp;B123,'Delivery Report'!$F$4:$F$83253,"&lt;"&amp;B124)</f>
        <v>0</v>
      </c>
      <c r="E123" s="36">
        <f t="shared" si="631"/>
        <v>0</v>
      </c>
      <c r="F123" s="97">
        <f>SUMIFS('Delivery Report'!$E$4:$E$83253,'Delivery Report'!$F$4:$F$83253,"&gt;="&amp;B123,'Delivery Report'!$F$4:$F$83253,"&lt;"&amp;B125)</f>
        <v>0</v>
      </c>
      <c r="G123" s="97">
        <f>SUMIFS('Delivery Report'!$E$4:$E$83253,'Delivery Report'!$F$4:$F$83253,"&gt;="&amp;B123,'Delivery Report'!$F$4:$F$83253,"&lt;"&amp;B125,'Delivery Report'!$H$4:$H$83253,"=1")</f>
        <v>0</v>
      </c>
      <c r="H123" s="36">
        <f t="shared" si="632"/>
        <v>0</v>
      </c>
      <c r="I123" s="36">
        <f t="shared" si="633"/>
        <v>0</v>
      </c>
      <c r="J123" s="131" t="e">
        <f t="shared" si="634"/>
        <v>#DIV/0!</v>
      </c>
      <c r="K123" s="131" t="e">
        <f t="shared" ref="K123" si="658">1-SUM(D112:D123)/SUM(C112:C123)</f>
        <v>#DIV/0!</v>
      </c>
      <c r="L123" s="131" t="e">
        <f t="shared" si="636"/>
        <v>#DIV/0!</v>
      </c>
      <c r="M123" s="131" t="e">
        <f t="shared" si="637"/>
        <v>#DIV/0!</v>
      </c>
      <c r="N123" s="98">
        <f>COUNTIFS('Return Report Rev B'!H115:H10010,"&gt;=0",'Return Report Rev B'!Q115:Q10010,"&gt;="&amp;B123,'Return Report Rev B'!Q115:Q10010,"&lt;"&amp;B124,'Return Report Rev B'!A115:A10010,"&lt;&gt;N*")</f>
        <v>2</v>
      </c>
      <c r="O123" s="36">
        <f t="shared" si="638"/>
        <v>64</v>
      </c>
      <c r="P123" s="131" t="e">
        <f t="shared" si="639"/>
        <v>#DIV/0!</v>
      </c>
      <c r="Q123" s="131" t="e">
        <f t="shared" si="640"/>
        <v>#DIV/0!</v>
      </c>
      <c r="R123" s="98">
        <f>SUMIFS('Return Report Rev B'!H115:H10010,'Return Report Rev B'!Q115:Q10010,"&gt;="&amp;B123,'Return Report Rev B'!Q115:Q10010,"&lt;"&amp;B124,'Return Report Rev B'!A115:A10010,"&lt;&gt;N*")</f>
        <v>18</v>
      </c>
      <c r="S123" s="36">
        <f t="shared" si="641"/>
        <v>952</v>
      </c>
      <c r="T123" s="131" t="e">
        <f t="shared" si="642"/>
        <v>#DIV/0!</v>
      </c>
      <c r="U123" s="131" t="e">
        <f t="shared" si="643"/>
        <v>#DIV/0!</v>
      </c>
      <c r="V123" s="132" t="e">
        <f t="shared" ref="V123" si="659">1-SUM(D121:D123)/SUM(C121:C123)</f>
        <v>#DIV/0!</v>
      </c>
      <c r="W123" s="132" t="e">
        <f t="shared" si="645"/>
        <v>#DIV/0!</v>
      </c>
      <c r="X123" s="132" t="e">
        <f t="shared" si="646"/>
        <v>#DIV/0!</v>
      </c>
      <c r="Y123" s="132" t="e">
        <f t="shared" si="647"/>
        <v>#DIV/0!</v>
      </c>
      <c r="Z123" s="132"/>
      <c r="AA123" s="4" t="s">
        <v>8255</v>
      </c>
      <c r="AB123" s="41">
        <v>0.95</v>
      </c>
      <c r="AC123" s="41">
        <v>0.05</v>
      </c>
      <c r="AD123" s="117"/>
      <c r="AE123" s="3"/>
      <c r="AF123" s="3"/>
      <c r="AG123" s="3"/>
      <c r="AJ123" s="64"/>
      <c r="AK123" s="64"/>
      <c r="AL123" s="64"/>
      <c r="AM123" s="52"/>
      <c r="AN123" s="59"/>
      <c r="AO123" s="93"/>
      <c r="AP123" s="93"/>
      <c r="AQ123" s="93"/>
      <c r="AR123" s="95"/>
      <c r="AV123" s="93"/>
      <c r="AW123" s="93"/>
      <c r="AX123" s="93"/>
      <c r="BC123" s="210">
        <f t="shared" si="619"/>
        <v>44562</v>
      </c>
      <c r="BD123" s="97">
        <f>C123-SUMIFS('Delivery Report'!$I$4:$I$83253,'Delivery Report'!$F$4:$F$83253,"&gt;="&amp;B123,'Delivery Report'!$F$4:$F$83253,"&lt;"&amp;B124)</f>
        <v>0</v>
      </c>
      <c r="BE123" s="211" t="e">
        <f t="shared" si="649"/>
        <v>#DIV/0!</v>
      </c>
      <c r="BG123" s="98">
        <f>COUNTIFS('Return Report Rev B'!H115:H10010,"&gt;=0",'Return Report Rev B'!Q115:Q10010,"&gt;="&amp;B123,'Return Report Rev B'!Q115:Q10010,"&lt;"&amp;B124)</f>
        <v>2</v>
      </c>
      <c r="BH123" s="36">
        <f t="shared" si="650"/>
        <v>65</v>
      </c>
      <c r="BI123" s="131" t="e">
        <f t="shared" si="651"/>
        <v>#DIV/0!</v>
      </c>
      <c r="BJ123" s="131" t="e">
        <f t="shared" si="652"/>
        <v>#DIV/0!</v>
      </c>
      <c r="BK123" s="132" t="e">
        <f t="shared" si="653"/>
        <v>#DIV/0!</v>
      </c>
      <c r="BL123" s="98">
        <f>SUMIFS('Return Report Rev B'!H115:H10010,'Return Report Rev B'!Q115:Q10010,"&gt;="&amp;B123,'Return Report Rev B'!Q115:Q10010,"&lt;"&amp;B124)</f>
        <v>18</v>
      </c>
      <c r="BM123" s="36">
        <f t="shared" si="654"/>
        <v>1052</v>
      </c>
      <c r="BN123" s="131" t="e">
        <f t="shared" si="655"/>
        <v>#DIV/0!</v>
      </c>
      <c r="BO123" s="131" t="e">
        <f t="shared" si="656"/>
        <v>#DIV/0!</v>
      </c>
      <c r="BP123" s="131" t="e">
        <f t="shared" si="657"/>
        <v>#DIV/0!</v>
      </c>
    </row>
    <row r="124" spans="2:68" x14ac:dyDescent="0.25">
      <c r="B124" s="96">
        <v>44593</v>
      </c>
      <c r="C124" s="97">
        <f>COUNTIFS('Delivery Report'!$E$4:$E$83253,"&gt;=0",'Delivery Report'!$F$4:$F$83253,"&gt;="&amp;B124,'Delivery Report'!$F$4:$F$83253,"&lt;"&amp;B125)</f>
        <v>0</v>
      </c>
      <c r="D124" s="97">
        <f>C124-SUMIFS('Delivery Report'!$H$4:$H$83253,'Delivery Report'!$F$4:$F$83253,"&gt;="&amp;B124,'Delivery Report'!$F$4:$F$83253,"&lt;"&amp;B125)</f>
        <v>0</v>
      </c>
      <c r="E124" s="36">
        <f t="shared" ref="E124:E126" si="660">SUM(C113:C124)</f>
        <v>0</v>
      </c>
      <c r="F124" s="97">
        <f>SUMIFS('Delivery Report'!$E$4:$E$83253,'Delivery Report'!$F$4:$F$83253,"&gt;="&amp;B124,'Delivery Report'!$F$4:$F$83253,"&lt;"&amp;B125)</f>
        <v>0</v>
      </c>
      <c r="G124" s="97">
        <f>SUMIFS('Delivery Report'!$E$4:$E$83253,'Delivery Report'!$F$4:$F$83253,"&gt;="&amp;B124,'Delivery Report'!$F$4:$F$83253,"&lt;"&amp;B125,'Delivery Report'!$H$4:$H$83253,"=1")</f>
        <v>0</v>
      </c>
      <c r="H124" s="36">
        <f t="shared" ref="H124:H126" si="661">SUM(F113:F124)</f>
        <v>0</v>
      </c>
      <c r="I124" s="36">
        <f t="shared" ref="I124:I126" si="662">SUM(G113:G124)</f>
        <v>0</v>
      </c>
      <c r="J124" s="131" t="e">
        <f t="shared" ref="J124:J126" si="663">1-D124/C124</f>
        <v>#DIV/0!</v>
      </c>
      <c r="K124" s="131" t="e">
        <f t="shared" ref="K124" si="664">1-SUM(D113:D124)/SUM(C113:C124)</f>
        <v>#DIV/0!</v>
      </c>
      <c r="L124" s="131" t="e">
        <f t="shared" ref="L124:L126" si="665">G124/F124</f>
        <v>#DIV/0!</v>
      </c>
      <c r="M124" s="131" t="e">
        <f t="shared" ref="M124:M126" si="666">SUM(G113:G124)/SUM(F113:F124)</f>
        <v>#DIV/0!</v>
      </c>
      <c r="N124" s="98">
        <f>COUNTIFS('Return Report Rev B'!H116:H10011,"&gt;=0",'Return Report Rev B'!Q116:Q10011,"&gt;="&amp;B124,'Return Report Rev B'!Q116:Q10011,"&lt;"&amp;B125,'Return Report Rev B'!A116:A10011,"&lt;&gt;N*")</f>
        <v>4</v>
      </c>
      <c r="O124" s="36">
        <f t="shared" ref="O124:O126" si="667">SUM(N113:N124)</f>
        <v>63</v>
      </c>
      <c r="P124" s="131" t="e">
        <f t="shared" ref="P124:P126" si="668">N124/C124</f>
        <v>#DIV/0!</v>
      </c>
      <c r="Q124" s="131" t="e">
        <f t="shared" ref="Q124:Q126" si="669">O124/E124</f>
        <v>#DIV/0!</v>
      </c>
      <c r="R124" s="98">
        <f>SUMIFS('Return Report Rev B'!H116:H10011,'Return Report Rev B'!Q116:Q10011,"&gt;="&amp;B124,'Return Report Rev B'!Q116:Q10011,"&lt;"&amp;B125,'Return Report Rev B'!A116:A10011,"&lt;&gt;N*")</f>
        <v>27</v>
      </c>
      <c r="S124" s="36">
        <f t="shared" ref="S124:S126" si="670">SUM(R113:R124)</f>
        <v>840</v>
      </c>
      <c r="T124" s="131" t="e">
        <f t="shared" ref="T124:T126" si="671">R124/F124</f>
        <v>#DIV/0!</v>
      </c>
      <c r="U124" s="131" t="e">
        <f t="shared" ref="U124:U126" si="672">S124/H124</f>
        <v>#DIV/0!</v>
      </c>
      <c r="V124" s="132" t="e">
        <f t="shared" ref="V124" si="673">1-SUM(D122:D124)/SUM(C122:C124)</f>
        <v>#DIV/0!</v>
      </c>
      <c r="W124" s="132" t="e">
        <f t="shared" ref="W124:W126" si="674">SUM(G122:G124)/SUM(F122:F124)</f>
        <v>#DIV/0!</v>
      </c>
      <c r="X124" s="132" t="e">
        <f t="shared" ref="X124:X126" si="675">SUM(N122:N124)/SUM(C122:C124)</f>
        <v>#DIV/0!</v>
      </c>
      <c r="Y124" s="132" t="e">
        <f t="shared" ref="Y124:Y126" si="676">SUM(R122:R124)/SUM(F122:F124)</f>
        <v>#DIV/0!</v>
      </c>
      <c r="Z124" s="132"/>
      <c r="AA124" s="4" t="s">
        <v>8256</v>
      </c>
      <c r="AB124" s="41">
        <v>0.95</v>
      </c>
      <c r="AC124" s="41">
        <v>0.05</v>
      </c>
      <c r="AD124" s="117"/>
      <c r="AE124" s="3"/>
      <c r="AF124" s="3"/>
      <c r="AG124" s="3"/>
      <c r="AJ124" s="64"/>
      <c r="AK124" s="64"/>
      <c r="AL124" s="64"/>
      <c r="AM124" s="52"/>
      <c r="AN124" s="59"/>
      <c r="AO124" s="93"/>
      <c r="AP124" s="93"/>
      <c r="AQ124" s="93"/>
      <c r="AR124" s="95"/>
      <c r="AV124" s="93"/>
      <c r="AW124" s="93"/>
      <c r="AX124" s="93"/>
      <c r="BC124" s="210">
        <f t="shared" ref="BC124:BC126" si="677">B124</f>
        <v>44593</v>
      </c>
      <c r="BD124" s="97">
        <f>C124-SUMIFS('Delivery Report'!$I$4:$I$83253,'Delivery Report'!$F$4:$F$83253,"&gt;="&amp;B124,'Delivery Report'!$F$4:$F$83253,"&lt;"&amp;B125)</f>
        <v>0</v>
      </c>
      <c r="BE124" s="211" t="e">
        <f t="shared" ref="BE124:BE126" si="678">BD124/C124</f>
        <v>#DIV/0!</v>
      </c>
      <c r="BG124" s="98">
        <f>COUNTIFS('Return Report Rev B'!H116:H10011,"&gt;=0",'Return Report Rev B'!Q116:Q10011,"&gt;="&amp;B124,'Return Report Rev B'!Q116:Q10011,"&lt;"&amp;B125)</f>
        <v>4</v>
      </c>
      <c r="BH124" s="36">
        <f t="shared" ref="BH124:BH126" si="679">SUM(BG113:BG124)</f>
        <v>64</v>
      </c>
      <c r="BI124" s="131" t="e">
        <f t="shared" ref="BI124:BI126" si="680">BG124/C124</f>
        <v>#DIV/0!</v>
      </c>
      <c r="BJ124" s="131" t="e">
        <f t="shared" ref="BJ124:BJ126" si="681">O124/E124</f>
        <v>#DIV/0!</v>
      </c>
      <c r="BK124" s="132" t="e">
        <f t="shared" ref="BK124:BK126" si="682">SUM(BG122:BG124)/SUM(C122:C124)</f>
        <v>#DIV/0!</v>
      </c>
      <c r="BL124" s="98">
        <f>SUMIFS('Return Report Rev B'!H116:H10011,'Return Report Rev B'!Q116:Q10011,"&gt;="&amp;B124,'Return Report Rev B'!Q116:Q10011,"&lt;"&amp;B125)</f>
        <v>27</v>
      </c>
      <c r="BM124" s="36">
        <f t="shared" ref="BM124:BM126" si="683">SUM(BL113:BL124)</f>
        <v>940</v>
      </c>
      <c r="BN124" s="131" t="e">
        <f t="shared" ref="BN124:BN126" si="684">BL124/F124</f>
        <v>#DIV/0!</v>
      </c>
      <c r="BO124" s="131" t="e">
        <f t="shared" ref="BO124:BO126" si="685">BM124/H124</f>
        <v>#DIV/0!</v>
      </c>
      <c r="BP124" s="131" t="e">
        <f t="shared" ref="BP124:BP126" si="686">SUM(BL122:BL124)/SUM(F122:F124)</f>
        <v>#DIV/0!</v>
      </c>
    </row>
    <row r="125" spans="2:68" x14ac:dyDescent="0.25">
      <c r="B125" s="96">
        <v>44621</v>
      </c>
      <c r="C125" s="97">
        <f>COUNTIFS('Delivery Report'!$E$4:$E$83253,"&gt;=0",'Delivery Report'!$F$4:$F$83253,"&gt;="&amp;B125,'Delivery Report'!$F$4:$F$83253,"&lt;"&amp;B126)</f>
        <v>0</v>
      </c>
      <c r="D125" s="97">
        <f>C125-SUMIFS('Delivery Report'!$H$4:$H$83253,'Delivery Report'!$F$4:$F$83253,"&gt;="&amp;B125,'Delivery Report'!$F$4:$F$83253,"&lt;"&amp;B126)</f>
        <v>0</v>
      </c>
      <c r="E125" s="36">
        <f t="shared" si="660"/>
        <v>0</v>
      </c>
      <c r="F125" s="97">
        <f>SUMIFS('Delivery Report'!$E$4:$E$83253,'Delivery Report'!$F$4:$F$83253,"&gt;="&amp;B125,'Delivery Report'!$F$4:$F$83253,"&lt;"&amp;B127)</f>
        <v>0</v>
      </c>
      <c r="G125" s="97">
        <f>SUMIFS('Delivery Report'!$E$4:$E$83253,'Delivery Report'!$F$4:$F$83253,"&gt;="&amp;B125,'Delivery Report'!$F$4:$F$83253,"&lt;"&amp;B127,'Delivery Report'!$H$4:$H$83253,"=1")</f>
        <v>0</v>
      </c>
      <c r="H125" s="36">
        <f t="shared" si="661"/>
        <v>0</v>
      </c>
      <c r="I125" s="36">
        <f t="shared" si="662"/>
        <v>0</v>
      </c>
      <c r="J125" s="131" t="e">
        <f t="shared" si="663"/>
        <v>#DIV/0!</v>
      </c>
      <c r="K125" s="131" t="e">
        <f t="shared" ref="K125" si="687">1-SUM(D114:D125)/SUM(C114:C125)</f>
        <v>#DIV/0!</v>
      </c>
      <c r="L125" s="131" t="e">
        <f t="shared" si="665"/>
        <v>#DIV/0!</v>
      </c>
      <c r="M125" s="131" t="e">
        <f t="shared" si="666"/>
        <v>#DIV/0!</v>
      </c>
      <c r="N125" s="98">
        <f>COUNTIFS('Return Report Rev B'!H117:H10012,"&gt;=0",'Return Report Rev B'!Q117:Q10012,"&gt;="&amp;B125,'Return Report Rev B'!Q117:Q10012,"&lt;"&amp;B126,'Return Report Rev B'!A117:A10012,"&lt;&gt;N*")</f>
        <v>6</v>
      </c>
      <c r="O125" s="36">
        <f t="shared" si="667"/>
        <v>63</v>
      </c>
      <c r="P125" s="131" t="e">
        <f t="shared" si="668"/>
        <v>#DIV/0!</v>
      </c>
      <c r="Q125" s="131" t="e">
        <f t="shared" si="669"/>
        <v>#DIV/0!</v>
      </c>
      <c r="R125" s="98">
        <f>SUMIFS('Return Report Rev B'!H117:H10012,'Return Report Rev B'!Q117:Q10012,"&gt;="&amp;B125,'Return Report Rev B'!Q117:Q10012,"&lt;"&amp;B126,'Return Report Rev B'!A117:A10012,"&lt;&gt;N*")</f>
        <v>197</v>
      </c>
      <c r="S125" s="36">
        <f t="shared" si="670"/>
        <v>971</v>
      </c>
      <c r="T125" s="131" t="e">
        <f t="shared" si="671"/>
        <v>#DIV/0!</v>
      </c>
      <c r="U125" s="131" t="e">
        <f t="shared" si="672"/>
        <v>#DIV/0!</v>
      </c>
      <c r="V125" s="132" t="e">
        <f t="shared" ref="V125" si="688">1-SUM(D123:D125)/SUM(C123:C125)</f>
        <v>#DIV/0!</v>
      </c>
      <c r="W125" s="132" t="e">
        <f t="shared" si="674"/>
        <v>#DIV/0!</v>
      </c>
      <c r="X125" s="132" t="e">
        <f t="shared" si="675"/>
        <v>#DIV/0!</v>
      </c>
      <c r="Y125" s="132" t="e">
        <f t="shared" si="676"/>
        <v>#DIV/0!</v>
      </c>
      <c r="Z125" s="132"/>
      <c r="AA125" s="4" t="s">
        <v>1394</v>
      </c>
      <c r="AB125" s="41">
        <v>0.95</v>
      </c>
      <c r="AC125" s="41">
        <v>0.05</v>
      </c>
      <c r="AD125" s="117"/>
      <c r="AE125" s="3"/>
      <c r="AF125" s="3"/>
      <c r="AG125" s="3"/>
      <c r="AJ125" s="64"/>
      <c r="AK125" s="64"/>
      <c r="AL125" s="64"/>
      <c r="AM125" s="52"/>
      <c r="AN125" s="59"/>
      <c r="AO125" s="93"/>
      <c r="AP125" s="93"/>
      <c r="AQ125" s="93"/>
      <c r="AR125" s="95"/>
      <c r="AV125" s="93"/>
      <c r="AW125" s="93"/>
      <c r="AX125" s="93"/>
      <c r="BC125" s="210">
        <f t="shared" si="677"/>
        <v>44621</v>
      </c>
      <c r="BD125" s="97">
        <f>C125-SUMIFS('Delivery Report'!$I$4:$I$83253,'Delivery Report'!$F$4:$F$83253,"&gt;="&amp;B125,'Delivery Report'!$F$4:$F$83253,"&lt;"&amp;B126)</f>
        <v>0</v>
      </c>
      <c r="BE125" s="211" t="e">
        <f t="shared" si="678"/>
        <v>#DIV/0!</v>
      </c>
      <c r="BG125" s="98">
        <f>COUNTIFS('Return Report Rev B'!H117:H10012,"&gt;=0",'Return Report Rev B'!Q117:Q10012,"&gt;="&amp;B125,'Return Report Rev B'!Q117:Q10012,"&lt;"&amp;B126)</f>
        <v>6</v>
      </c>
      <c r="BH125" s="36">
        <f t="shared" si="679"/>
        <v>64</v>
      </c>
      <c r="BI125" s="131" t="e">
        <f t="shared" si="680"/>
        <v>#DIV/0!</v>
      </c>
      <c r="BJ125" s="131" t="e">
        <f t="shared" si="681"/>
        <v>#DIV/0!</v>
      </c>
      <c r="BK125" s="132" t="e">
        <f t="shared" si="682"/>
        <v>#DIV/0!</v>
      </c>
      <c r="BL125" s="98">
        <f>SUMIFS('Return Report Rev B'!H117:H10012,'Return Report Rev B'!Q117:Q10012,"&gt;="&amp;B125,'Return Report Rev B'!Q117:Q10012,"&lt;"&amp;B126)</f>
        <v>197</v>
      </c>
      <c r="BM125" s="36">
        <f t="shared" si="683"/>
        <v>1071</v>
      </c>
      <c r="BN125" s="131" t="e">
        <f t="shared" si="684"/>
        <v>#DIV/0!</v>
      </c>
      <c r="BO125" s="131" t="e">
        <f t="shared" si="685"/>
        <v>#DIV/0!</v>
      </c>
      <c r="BP125" s="131" t="e">
        <f t="shared" si="686"/>
        <v>#DIV/0!</v>
      </c>
    </row>
    <row r="126" spans="2:68" x14ac:dyDescent="0.25">
      <c r="B126" s="96">
        <v>44652</v>
      </c>
      <c r="C126" s="97">
        <f>COUNTIFS('Delivery Report'!$E$4:$E$83253,"&gt;=0",'Delivery Report'!$F$4:$F$83253,"&gt;="&amp;B126,'Delivery Report'!$F$4:$F$83253,"&lt;"&amp;B127)</f>
        <v>0</v>
      </c>
      <c r="D126" s="97">
        <f>C126-SUMIFS('Delivery Report'!$H$4:$H$83253,'Delivery Report'!$F$4:$F$83253,"&gt;="&amp;B126,'Delivery Report'!$F$4:$F$83253,"&lt;"&amp;B127)</f>
        <v>0</v>
      </c>
      <c r="E126" s="36">
        <f t="shared" si="660"/>
        <v>0</v>
      </c>
      <c r="F126" s="97">
        <f>SUMIFS('Delivery Report'!$E$4:$E$83253,'Delivery Report'!$F$4:$F$83253,"&gt;="&amp;B126,'Delivery Report'!$F$4:$F$83253,"&lt;"&amp;B127)</f>
        <v>0</v>
      </c>
      <c r="G126" s="97">
        <f>SUMIFS('Delivery Report'!$E$4:$E$83253,'Delivery Report'!$F$4:$F$83253,"&gt;="&amp;B126,'Delivery Report'!$F$4:$F$83253,"&lt;"&amp;B127,'Delivery Report'!$H$4:$H$83253,"=1")</f>
        <v>0</v>
      </c>
      <c r="H126" s="36">
        <f t="shared" si="661"/>
        <v>0</v>
      </c>
      <c r="I126" s="36">
        <f t="shared" si="662"/>
        <v>0</v>
      </c>
      <c r="J126" s="131" t="e">
        <f t="shared" si="663"/>
        <v>#DIV/0!</v>
      </c>
      <c r="K126" s="131" t="e">
        <f t="shared" ref="K126" si="689">1-SUM(D115:D126)/SUM(C115:C126)</f>
        <v>#DIV/0!</v>
      </c>
      <c r="L126" s="131" t="e">
        <f t="shared" si="665"/>
        <v>#DIV/0!</v>
      </c>
      <c r="M126" s="131" t="e">
        <f t="shared" si="666"/>
        <v>#DIV/0!</v>
      </c>
      <c r="N126" s="98">
        <f>COUNTIFS('Return Report Rev B'!H118:H10013,"&gt;=0",'Return Report Rev B'!Q118:Q10013,"&gt;="&amp;B126,'Return Report Rev B'!Q118:Q10013,"&lt;"&amp;B127,'Return Report Rev B'!A118:A10013,"&lt;&gt;N*")</f>
        <v>9</v>
      </c>
      <c r="O126" s="36">
        <f t="shared" si="667"/>
        <v>60</v>
      </c>
      <c r="P126" s="131" t="e">
        <f t="shared" si="668"/>
        <v>#DIV/0!</v>
      </c>
      <c r="Q126" s="131" t="e">
        <f t="shared" si="669"/>
        <v>#DIV/0!</v>
      </c>
      <c r="R126" s="98">
        <f>SUMIFS('Return Report Rev B'!H118:H10013,'Return Report Rev B'!Q118:Q10013,"&gt;="&amp;B126,'Return Report Rev B'!Q118:Q10013,"&lt;"&amp;B127,'Return Report Rev B'!A118:A10013,"&lt;&gt;N*")</f>
        <v>990</v>
      </c>
      <c r="S126" s="36">
        <f t="shared" si="670"/>
        <v>1743</v>
      </c>
      <c r="T126" s="131" t="e">
        <f t="shared" si="671"/>
        <v>#DIV/0!</v>
      </c>
      <c r="U126" s="131" t="e">
        <f t="shared" si="672"/>
        <v>#DIV/0!</v>
      </c>
      <c r="V126" s="132" t="e">
        <f t="shared" ref="V126" si="690">1-SUM(D124:D126)/SUM(C124:C126)</f>
        <v>#DIV/0!</v>
      </c>
      <c r="W126" s="132" t="e">
        <f t="shared" si="674"/>
        <v>#DIV/0!</v>
      </c>
      <c r="X126" s="132" t="e">
        <f t="shared" si="675"/>
        <v>#DIV/0!</v>
      </c>
      <c r="Y126" s="132" t="e">
        <f t="shared" si="676"/>
        <v>#DIV/0!</v>
      </c>
      <c r="Z126" s="132"/>
      <c r="AA126" s="4" t="s">
        <v>8257</v>
      </c>
      <c r="AB126" s="41">
        <v>0.95</v>
      </c>
      <c r="AC126" s="41">
        <v>0.05</v>
      </c>
      <c r="AD126" s="117"/>
      <c r="AE126" s="3"/>
      <c r="AF126" s="3"/>
      <c r="AG126" s="3"/>
      <c r="AJ126" s="64"/>
      <c r="AK126" s="64"/>
      <c r="AL126" s="64"/>
      <c r="AM126" s="52"/>
      <c r="AN126" s="59"/>
      <c r="AO126" s="93"/>
      <c r="AP126" s="93"/>
      <c r="AQ126" s="93"/>
      <c r="AR126" s="95"/>
      <c r="AV126" s="93"/>
      <c r="AW126" s="93"/>
      <c r="AX126" s="93"/>
      <c r="BC126" s="210">
        <f t="shared" si="677"/>
        <v>44652</v>
      </c>
      <c r="BD126" s="97">
        <f>C126-SUMIFS('Delivery Report'!$I$4:$I$83253,'Delivery Report'!$F$4:$F$83253,"&gt;="&amp;B126,'Delivery Report'!$F$4:$F$83253,"&lt;"&amp;B127)</f>
        <v>0</v>
      </c>
      <c r="BE126" s="211" t="e">
        <f t="shared" si="678"/>
        <v>#DIV/0!</v>
      </c>
      <c r="BG126" s="98">
        <f>COUNTIFS('Return Report Rev B'!H118:H10013,"&gt;=0",'Return Report Rev B'!Q118:Q10013,"&gt;="&amp;B126,'Return Report Rev B'!Q118:Q10013,"&lt;"&amp;B127)</f>
        <v>9</v>
      </c>
      <c r="BH126" s="36">
        <f t="shared" si="679"/>
        <v>61</v>
      </c>
      <c r="BI126" s="131" t="e">
        <f t="shared" si="680"/>
        <v>#DIV/0!</v>
      </c>
      <c r="BJ126" s="131" t="e">
        <f t="shared" si="681"/>
        <v>#DIV/0!</v>
      </c>
      <c r="BK126" s="132" t="e">
        <f t="shared" si="682"/>
        <v>#DIV/0!</v>
      </c>
      <c r="BL126" s="98">
        <f>SUMIFS('Return Report Rev B'!H118:H10013,'Return Report Rev B'!Q118:Q10013,"&gt;="&amp;B126,'Return Report Rev B'!Q118:Q10013,"&lt;"&amp;B127)</f>
        <v>990</v>
      </c>
      <c r="BM126" s="36">
        <f t="shared" si="683"/>
        <v>1843</v>
      </c>
      <c r="BN126" s="131" t="e">
        <f t="shared" si="684"/>
        <v>#DIV/0!</v>
      </c>
      <c r="BO126" s="131" t="e">
        <f t="shared" si="685"/>
        <v>#DIV/0!</v>
      </c>
      <c r="BP126" s="131" t="e">
        <f t="shared" si="686"/>
        <v>#DIV/0!</v>
      </c>
    </row>
    <row r="127" spans="2:68" x14ac:dyDescent="0.25">
      <c r="B127" s="96">
        <v>44682</v>
      </c>
      <c r="C127" s="97">
        <f>COUNTIFS('Delivery Report'!$E$4:$E$83253,"&gt;=0",'Delivery Report'!$F$4:$F$83253,"&gt;="&amp;B127,'Delivery Report'!$F$4:$F$83253,"&lt;"&amp;B128)</f>
        <v>0</v>
      </c>
      <c r="D127" s="97">
        <f>C127-SUMIFS('Delivery Report'!$H$4:$H$83253,'Delivery Report'!$F$4:$F$83253,"&gt;="&amp;B127,'Delivery Report'!$F$4:$F$83253,"&lt;"&amp;B128)</f>
        <v>0</v>
      </c>
      <c r="E127" s="36">
        <f t="shared" ref="E127:E130" si="691">SUM(C116:C127)</f>
        <v>0</v>
      </c>
      <c r="F127" s="97">
        <f>SUMIFS('Delivery Report'!$E$4:$E$83253,'Delivery Report'!$F$4:$F$83253,"&gt;="&amp;B127,'Delivery Report'!$F$4:$F$83253,"&lt;"&amp;B128)</f>
        <v>0</v>
      </c>
      <c r="G127" s="97">
        <f>SUMIFS('Delivery Report'!$E$4:$E$83253,'Delivery Report'!$F$4:$F$83253,"&gt;="&amp;B127,'Delivery Report'!$F$4:$F$83253,"&lt;"&amp;B128,'Delivery Report'!$H$4:$H$83253,"=1")</f>
        <v>0</v>
      </c>
      <c r="H127" s="36">
        <f t="shared" ref="H127:H130" si="692">SUM(F116:F127)</f>
        <v>0</v>
      </c>
      <c r="I127" s="36">
        <f t="shared" ref="I127:I130" si="693">SUM(G116:G127)</f>
        <v>0</v>
      </c>
      <c r="J127" s="131" t="e">
        <f t="shared" ref="J127:J130" si="694">1-D127/C127</f>
        <v>#DIV/0!</v>
      </c>
      <c r="K127" s="131" t="e">
        <f t="shared" ref="K127" si="695">1-SUM(D116:D127)/SUM(C116:C127)</f>
        <v>#DIV/0!</v>
      </c>
      <c r="L127" s="131" t="e">
        <f t="shared" ref="L127:L130" si="696">G127/F127</f>
        <v>#DIV/0!</v>
      </c>
      <c r="M127" s="131" t="e">
        <f t="shared" ref="M127:M130" si="697">SUM(G116:G127)/SUM(F116:F127)</f>
        <v>#DIV/0!</v>
      </c>
      <c r="N127" s="98">
        <f>COUNTIFS('Return Report Rev B'!H119:H10014,"&gt;=0",'Return Report Rev B'!Q119:Q10014,"&gt;="&amp;B127,'Return Report Rev B'!Q119:Q10014,"&lt;"&amp;B128,'Return Report Rev B'!A119:A10014,"&lt;&gt;N*")</f>
        <v>5</v>
      </c>
      <c r="O127" s="36">
        <f t="shared" ref="O127:O130" si="698">SUM(N116:N127)</f>
        <v>62</v>
      </c>
      <c r="P127" s="131" t="e">
        <f t="shared" ref="P127:P130" si="699">N127/C127</f>
        <v>#DIV/0!</v>
      </c>
      <c r="Q127" s="131" t="e">
        <f t="shared" ref="Q127:Q130" si="700">O127/E127</f>
        <v>#DIV/0!</v>
      </c>
      <c r="R127" s="98">
        <f>SUMIFS('Return Report Rev B'!H119:H10014,'Return Report Rev B'!Q119:Q10014,"&gt;="&amp;B127,'Return Report Rev B'!Q119:Q10014,"&lt;"&amp;B128,'Return Report Rev B'!A119:A10014,"&lt;&gt;N*")</f>
        <v>46</v>
      </c>
      <c r="S127" s="36">
        <f t="shared" ref="S127:S130" si="701">SUM(R116:R127)</f>
        <v>1766</v>
      </c>
      <c r="T127" s="131" t="e">
        <f t="shared" ref="T127:T130" si="702">R127/F127</f>
        <v>#DIV/0!</v>
      </c>
      <c r="U127" s="131" t="e">
        <f t="shared" ref="U127:U130" si="703">S127/H127</f>
        <v>#DIV/0!</v>
      </c>
      <c r="V127" s="132" t="e">
        <f t="shared" ref="V127" si="704">1-SUM(D125:D127)/SUM(C125:C127)</f>
        <v>#DIV/0!</v>
      </c>
      <c r="W127" s="132" t="e">
        <f t="shared" ref="W127:W130" si="705">SUM(G125:G127)/SUM(F125:F127)</f>
        <v>#DIV/0!</v>
      </c>
      <c r="X127" s="132" t="e">
        <f t="shared" ref="X127:X130" si="706">SUM(N125:N127)/SUM(C125:C127)</f>
        <v>#DIV/0!</v>
      </c>
      <c r="Y127" s="132" t="e">
        <f t="shared" ref="Y127:Y130" si="707">SUM(R125:R127)/SUM(F125:F127)</f>
        <v>#DIV/0!</v>
      </c>
      <c r="Z127" s="132"/>
      <c r="AA127" s="4" t="s">
        <v>1395</v>
      </c>
      <c r="AB127" s="41">
        <v>0.95</v>
      </c>
      <c r="AC127" s="41">
        <v>0.05</v>
      </c>
      <c r="AD127" s="117"/>
      <c r="AE127" s="3"/>
      <c r="AF127" s="3"/>
      <c r="AG127" s="3"/>
      <c r="AJ127" s="64"/>
      <c r="AK127" s="64"/>
      <c r="AL127" s="64"/>
      <c r="AM127" s="52"/>
      <c r="AN127" s="59"/>
      <c r="AO127" s="93"/>
      <c r="AP127" s="93"/>
      <c r="AQ127" s="93"/>
      <c r="AR127" s="95"/>
      <c r="AV127" s="93"/>
      <c r="AW127" s="93"/>
      <c r="AX127" s="93"/>
      <c r="BC127" s="210">
        <f t="shared" ref="BC127:BC130" si="708">B127</f>
        <v>44682</v>
      </c>
      <c r="BD127" s="97">
        <f>C127-SUMIFS('Delivery Report'!$I$4:$I$83253,'Delivery Report'!$F$4:$F$83253,"&gt;="&amp;B127,'Delivery Report'!$F$4:$F$83253,"&lt;"&amp;B128)</f>
        <v>0</v>
      </c>
      <c r="BE127" s="211" t="e">
        <f t="shared" ref="BE127:BE130" si="709">BD127/C127</f>
        <v>#DIV/0!</v>
      </c>
      <c r="BG127" s="98">
        <f>COUNTIFS('Return Report Rev B'!H119:H10014,"&gt;=0",'Return Report Rev B'!Q119:Q10014,"&gt;="&amp;B127,'Return Report Rev B'!Q119:Q10014,"&lt;"&amp;B128)</f>
        <v>5</v>
      </c>
      <c r="BH127" s="36">
        <f t="shared" ref="BH127:BH130" si="710">SUM(BG116:BG127)</f>
        <v>63</v>
      </c>
      <c r="BI127" s="131" t="e">
        <f t="shared" ref="BI127:BI130" si="711">BG127/C127</f>
        <v>#DIV/0!</v>
      </c>
      <c r="BJ127" s="131" t="e">
        <f t="shared" ref="BJ127:BJ130" si="712">O127/E127</f>
        <v>#DIV/0!</v>
      </c>
      <c r="BK127" s="132" t="e">
        <f t="shared" ref="BK127:BK130" si="713">SUM(BG125:BG127)/SUM(C125:C127)</f>
        <v>#DIV/0!</v>
      </c>
      <c r="BL127" s="98">
        <f>SUMIFS('Return Report Rev B'!H119:H10014,'Return Report Rev B'!Q119:Q10014,"&gt;="&amp;B127,'Return Report Rev B'!Q119:Q10014,"&lt;"&amp;B128)</f>
        <v>46</v>
      </c>
      <c r="BM127" s="36">
        <f t="shared" ref="BM127:BM130" si="714">SUM(BL116:BL127)</f>
        <v>1866</v>
      </c>
      <c r="BN127" s="131" t="e">
        <f t="shared" ref="BN127:BN130" si="715">BL127/F127</f>
        <v>#DIV/0!</v>
      </c>
      <c r="BO127" s="131" t="e">
        <f t="shared" ref="BO127:BO130" si="716">BM127/H127</f>
        <v>#DIV/0!</v>
      </c>
      <c r="BP127" s="131" t="e">
        <f t="shared" ref="BP127:BP130" si="717">SUM(BL125:BL127)/SUM(F125:F127)</f>
        <v>#DIV/0!</v>
      </c>
    </row>
    <row r="128" spans="2:68" x14ac:dyDescent="0.25">
      <c r="B128" s="96">
        <v>44713</v>
      </c>
      <c r="C128" s="97">
        <f>COUNTIFS('Delivery Report'!$E$4:$E$83253,"&gt;=0",'Delivery Report'!$F$4:$F$83253,"&gt;="&amp;B128,'Delivery Report'!$F$4:$F$83253,"&lt;"&amp;B129)</f>
        <v>0</v>
      </c>
      <c r="D128" s="97">
        <f>C128-SUMIFS('Delivery Report'!$H$4:$H$83253,'Delivery Report'!$F$4:$F$83253,"&gt;="&amp;B128,'Delivery Report'!$F$4:$F$83253,"&lt;"&amp;B129)</f>
        <v>0</v>
      </c>
      <c r="E128" s="36">
        <f t="shared" si="691"/>
        <v>0</v>
      </c>
      <c r="F128" s="97">
        <f>SUMIFS('Delivery Report'!$E$4:$E$83253,'Delivery Report'!$F$4:$F$83253,"&gt;="&amp;B128,'Delivery Report'!$F$4:$F$83253,"&lt;"&amp;B130)</f>
        <v>0</v>
      </c>
      <c r="G128" s="97">
        <f>SUMIFS('Delivery Report'!$E$4:$E$83253,'Delivery Report'!$F$4:$F$83253,"&gt;="&amp;B128,'Delivery Report'!$F$4:$F$83253,"&lt;"&amp;B130,'Delivery Report'!$H$4:$H$83253,"=1")</f>
        <v>0</v>
      </c>
      <c r="H128" s="36">
        <f t="shared" si="692"/>
        <v>0</v>
      </c>
      <c r="I128" s="36">
        <f t="shared" si="693"/>
        <v>0</v>
      </c>
      <c r="J128" s="131" t="e">
        <f t="shared" si="694"/>
        <v>#DIV/0!</v>
      </c>
      <c r="K128" s="131" t="e">
        <f t="shared" ref="K128" si="718">1-SUM(D117:D128)/SUM(C117:C128)</f>
        <v>#DIV/0!</v>
      </c>
      <c r="L128" s="131" t="e">
        <f t="shared" si="696"/>
        <v>#DIV/0!</v>
      </c>
      <c r="M128" s="131" t="e">
        <f t="shared" si="697"/>
        <v>#DIV/0!</v>
      </c>
      <c r="N128" s="98">
        <f>COUNTIFS('Return Report Rev B'!H120:H10015,"&gt;=0",'Return Report Rev B'!Q120:Q10015,"&gt;="&amp;B128,'Return Report Rev B'!Q120:Q10015,"&lt;"&amp;B129,'Return Report Rev B'!A120:A10015,"&lt;&gt;N*")</f>
        <v>7</v>
      </c>
      <c r="O128" s="36">
        <f t="shared" si="698"/>
        <v>66</v>
      </c>
      <c r="P128" s="131" t="e">
        <f t="shared" si="699"/>
        <v>#DIV/0!</v>
      </c>
      <c r="Q128" s="131" t="e">
        <f t="shared" si="700"/>
        <v>#DIV/0!</v>
      </c>
      <c r="R128" s="98">
        <f>SUMIFS('Return Report Rev B'!H120:H10015,'Return Report Rev B'!Q120:Q10015,"&gt;="&amp;B128,'Return Report Rev B'!Q120:Q10015,"&lt;"&amp;B129,'Return Report Rev B'!A120:A10015,"&lt;&gt;N*")</f>
        <v>152</v>
      </c>
      <c r="S128" s="36">
        <f t="shared" si="701"/>
        <v>1889</v>
      </c>
      <c r="T128" s="131" t="e">
        <f t="shared" si="702"/>
        <v>#DIV/0!</v>
      </c>
      <c r="U128" s="131" t="e">
        <f t="shared" si="703"/>
        <v>#DIV/0!</v>
      </c>
      <c r="V128" s="132" t="e">
        <f t="shared" ref="V128" si="719">1-SUM(D126:D128)/SUM(C126:C128)</f>
        <v>#DIV/0!</v>
      </c>
      <c r="W128" s="132" t="e">
        <f t="shared" si="705"/>
        <v>#DIV/0!</v>
      </c>
      <c r="X128" s="132" t="e">
        <f t="shared" si="706"/>
        <v>#DIV/0!</v>
      </c>
      <c r="Y128" s="132" t="e">
        <f t="shared" si="707"/>
        <v>#DIV/0!</v>
      </c>
      <c r="Z128" s="132"/>
      <c r="AA128" s="4" t="s">
        <v>1396</v>
      </c>
      <c r="AB128" s="41">
        <v>0.95</v>
      </c>
      <c r="AC128" s="41">
        <v>0.05</v>
      </c>
      <c r="AD128" s="117"/>
      <c r="AE128" s="3"/>
      <c r="AF128" s="3"/>
      <c r="AG128" s="3"/>
      <c r="AJ128" s="64"/>
      <c r="AK128" s="64"/>
      <c r="AL128" s="64"/>
      <c r="AM128" s="52"/>
      <c r="AN128" s="59"/>
      <c r="AO128" s="93"/>
      <c r="AP128" s="93"/>
      <c r="AQ128" s="93"/>
      <c r="AR128" s="95"/>
      <c r="AV128" s="93"/>
      <c r="AW128" s="93"/>
      <c r="AX128" s="93"/>
      <c r="BC128" s="210">
        <f t="shared" si="708"/>
        <v>44713</v>
      </c>
      <c r="BD128" s="97">
        <f>C128-SUMIFS('Delivery Report'!$I$4:$I$83253,'Delivery Report'!$F$4:$F$83253,"&gt;="&amp;B128,'Delivery Report'!$F$4:$F$83253,"&lt;"&amp;B129)</f>
        <v>0</v>
      </c>
      <c r="BE128" s="211" t="e">
        <f t="shared" si="709"/>
        <v>#DIV/0!</v>
      </c>
      <c r="BG128" s="98">
        <f>COUNTIFS('Return Report Rev B'!H120:H10015,"&gt;=0",'Return Report Rev B'!Q120:Q10015,"&gt;="&amp;B128,'Return Report Rev B'!Q120:Q10015,"&lt;"&amp;B129)</f>
        <v>7</v>
      </c>
      <c r="BH128" s="36">
        <f t="shared" si="710"/>
        <v>67</v>
      </c>
      <c r="BI128" s="131" t="e">
        <f t="shared" si="711"/>
        <v>#DIV/0!</v>
      </c>
      <c r="BJ128" s="131" t="e">
        <f t="shared" si="712"/>
        <v>#DIV/0!</v>
      </c>
      <c r="BK128" s="132" t="e">
        <f t="shared" si="713"/>
        <v>#DIV/0!</v>
      </c>
      <c r="BL128" s="98">
        <f>SUMIFS('Return Report Rev B'!H120:H10015,'Return Report Rev B'!Q120:Q10015,"&gt;="&amp;B128,'Return Report Rev B'!Q120:Q10015,"&lt;"&amp;B129)</f>
        <v>152</v>
      </c>
      <c r="BM128" s="36">
        <f t="shared" si="714"/>
        <v>1989</v>
      </c>
      <c r="BN128" s="131" t="e">
        <f t="shared" si="715"/>
        <v>#DIV/0!</v>
      </c>
      <c r="BO128" s="131" t="e">
        <f t="shared" si="716"/>
        <v>#DIV/0!</v>
      </c>
      <c r="BP128" s="131" t="e">
        <f t="shared" si="717"/>
        <v>#DIV/0!</v>
      </c>
    </row>
    <row r="129" spans="2:68" x14ac:dyDescent="0.25">
      <c r="B129" s="96">
        <v>44743</v>
      </c>
      <c r="C129" s="97">
        <f>COUNTIFS('Delivery Report'!$E$4:$E$83253,"&gt;=0",'Delivery Report'!$F$4:$F$83253,"&gt;="&amp;B129,'Delivery Report'!$F$4:$F$83253,"&lt;"&amp;B130)</f>
        <v>0</v>
      </c>
      <c r="D129" s="97">
        <f>C129-SUMIFS('Delivery Report'!$H$4:$H$83253,'Delivery Report'!$F$4:$F$83253,"&gt;="&amp;B129,'Delivery Report'!$F$4:$F$83253,"&lt;"&amp;B130)</f>
        <v>0</v>
      </c>
      <c r="E129" s="36">
        <f t="shared" si="691"/>
        <v>0</v>
      </c>
      <c r="F129" s="97">
        <f>SUMIFS('Delivery Report'!$E$4:$E$83253,'Delivery Report'!$F$4:$F$83253,"&gt;="&amp;B129,'Delivery Report'!$F$4:$F$83253,"&lt;"&amp;B130)</f>
        <v>0</v>
      </c>
      <c r="G129" s="97">
        <f>SUMIFS('Delivery Report'!$E$4:$E$83253,'Delivery Report'!$F$4:$F$83253,"&gt;="&amp;B129,'Delivery Report'!$F$4:$F$83253,"&lt;"&amp;B130,'Delivery Report'!$H$4:$H$83253,"=1")</f>
        <v>0</v>
      </c>
      <c r="H129" s="36">
        <f t="shared" si="692"/>
        <v>0</v>
      </c>
      <c r="I129" s="36">
        <f t="shared" si="693"/>
        <v>0</v>
      </c>
      <c r="J129" s="131" t="e">
        <f t="shared" si="694"/>
        <v>#DIV/0!</v>
      </c>
      <c r="K129" s="131" t="e">
        <f t="shared" ref="K129" si="720">1-SUM(D118:D129)/SUM(C118:C129)</f>
        <v>#DIV/0!</v>
      </c>
      <c r="L129" s="131" t="e">
        <f t="shared" si="696"/>
        <v>#DIV/0!</v>
      </c>
      <c r="M129" s="131" t="e">
        <f t="shared" si="697"/>
        <v>#DIV/0!</v>
      </c>
      <c r="N129" s="98">
        <f>COUNTIFS('Return Report Rev B'!H121:H10016,"&gt;=0",'Return Report Rev B'!Q121:Q10016,"&gt;="&amp;B129,'Return Report Rev B'!Q121:Q10016,"&lt;"&amp;B130,'Return Report Rev B'!A121:A10016,"&lt;&gt;N*")</f>
        <v>3</v>
      </c>
      <c r="O129" s="36">
        <f t="shared" si="698"/>
        <v>65</v>
      </c>
      <c r="P129" s="131" t="e">
        <f t="shared" si="699"/>
        <v>#DIV/0!</v>
      </c>
      <c r="Q129" s="131" t="e">
        <f t="shared" si="700"/>
        <v>#DIV/0!</v>
      </c>
      <c r="R129" s="98">
        <f>SUMIFS('Return Report Rev B'!H121:H10016,'Return Report Rev B'!Q121:Q10016,"&gt;="&amp;B129,'Return Report Rev B'!Q121:Q10016,"&lt;"&amp;B130,'Return Report Rev B'!A121:A10016,"&lt;&gt;N*")</f>
        <v>99</v>
      </c>
      <c r="S129" s="36">
        <f t="shared" si="701"/>
        <v>1739</v>
      </c>
      <c r="T129" s="131" t="e">
        <f t="shared" si="702"/>
        <v>#DIV/0!</v>
      </c>
      <c r="U129" s="131" t="e">
        <f t="shared" si="703"/>
        <v>#DIV/0!</v>
      </c>
      <c r="V129" s="132" t="e">
        <f t="shared" ref="V129" si="721">1-SUM(D127:D129)/SUM(C127:C129)</f>
        <v>#DIV/0!</v>
      </c>
      <c r="W129" s="132" t="e">
        <f t="shared" si="705"/>
        <v>#DIV/0!</v>
      </c>
      <c r="X129" s="132" t="e">
        <f t="shared" si="706"/>
        <v>#DIV/0!</v>
      </c>
      <c r="Y129" s="132" t="e">
        <f t="shared" si="707"/>
        <v>#DIV/0!</v>
      </c>
      <c r="Z129" s="132"/>
      <c r="AA129" s="4" t="s">
        <v>1397</v>
      </c>
      <c r="AB129" s="41">
        <v>0.95</v>
      </c>
      <c r="AC129" s="41">
        <v>0.05</v>
      </c>
      <c r="AD129" s="117"/>
      <c r="AE129" s="3"/>
      <c r="AF129" s="3"/>
      <c r="AG129" s="3"/>
      <c r="AJ129" s="64"/>
      <c r="AK129" s="64"/>
      <c r="AL129" s="64"/>
      <c r="AM129" s="52"/>
      <c r="AN129" s="59"/>
      <c r="AO129" s="93"/>
      <c r="AP129" s="93"/>
      <c r="AQ129" s="93"/>
      <c r="AR129" s="95"/>
      <c r="AV129" s="93"/>
      <c r="AW129" s="93"/>
      <c r="AX129" s="93"/>
      <c r="BC129" s="210">
        <f t="shared" si="708"/>
        <v>44743</v>
      </c>
      <c r="BD129" s="97">
        <f>C129-SUMIFS('Delivery Report'!$I$4:$I$83253,'Delivery Report'!$F$4:$F$83253,"&gt;="&amp;B129,'Delivery Report'!$F$4:$F$83253,"&lt;"&amp;B130)</f>
        <v>0</v>
      </c>
      <c r="BE129" s="211" t="e">
        <f t="shared" si="709"/>
        <v>#DIV/0!</v>
      </c>
      <c r="BG129" s="98">
        <f>COUNTIFS('Return Report Rev B'!H121:H10016,"&gt;=0",'Return Report Rev B'!Q121:Q10016,"&gt;="&amp;B129,'Return Report Rev B'!Q121:Q10016,"&lt;"&amp;B130)</f>
        <v>3</v>
      </c>
      <c r="BH129" s="36">
        <f t="shared" si="710"/>
        <v>66</v>
      </c>
      <c r="BI129" s="131" t="e">
        <f t="shared" si="711"/>
        <v>#DIV/0!</v>
      </c>
      <c r="BJ129" s="131" t="e">
        <f t="shared" si="712"/>
        <v>#DIV/0!</v>
      </c>
      <c r="BK129" s="132" t="e">
        <f t="shared" si="713"/>
        <v>#DIV/0!</v>
      </c>
      <c r="BL129" s="98">
        <f>SUMIFS('Return Report Rev B'!H121:H10016,'Return Report Rev B'!Q121:Q10016,"&gt;="&amp;B129,'Return Report Rev B'!Q121:Q10016,"&lt;"&amp;B130)</f>
        <v>99</v>
      </c>
      <c r="BM129" s="36">
        <f t="shared" si="714"/>
        <v>1839</v>
      </c>
      <c r="BN129" s="131" t="e">
        <f t="shared" si="715"/>
        <v>#DIV/0!</v>
      </c>
      <c r="BO129" s="131" t="e">
        <f t="shared" si="716"/>
        <v>#DIV/0!</v>
      </c>
      <c r="BP129" s="131" t="e">
        <f t="shared" si="717"/>
        <v>#DIV/0!</v>
      </c>
    </row>
    <row r="130" spans="2:68" x14ac:dyDescent="0.25">
      <c r="B130" s="96">
        <v>44774</v>
      </c>
      <c r="C130" s="97">
        <f>COUNTIFS('Delivery Report'!$E$4:$E$83253,"&gt;=0",'Delivery Report'!$F$4:$F$83253,"&gt;="&amp;B130,'Delivery Report'!$F$4:$F$83253,"&lt;"&amp;B131)</f>
        <v>0</v>
      </c>
      <c r="D130" s="97">
        <f>C130-SUMIFS('Delivery Report'!$H$4:$H$83253,'Delivery Report'!$F$4:$F$83253,"&gt;="&amp;B130,'Delivery Report'!$F$4:$F$83253,"&lt;"&amp;B131)</f>
        <v>0</v>
      </c>
      <c r="E130" s="36">
        <f t="shared" si="691"/>
        <v>0</v>
      </c>
      <c r="F130" s="97">
        <f>SUMIFS('Delivery Report'!$E$4:$E$83253,'Delivery Report'!$F$4:$F$83253,"&gt;="&amp;B130,'Delivery Report'!$F$4:$F$83253,"&lt;"&amp;B131)</f>
        <v>0</v>
      </c>
      <c r="G130" s="97">
        <f>SUMIFS('Delivery Report'!$E$4:$E$83253,'Delivery Report'!$F$4:$F$83253,"&gt;="&amp;B130,'Delivery Report'!$F$4:$F$83253,"&lt;"&amp;B131,'Delivery Report'!$H$4:$H$83253,"=1")</f>
        <v>0</v>
      </c>
      <c r="H130" s="36">
        <f t="shared" si="692"/>
        <v>0</v>
      </c>
      <c r="I130" s="36">
        <f t="shared" si="693"/>
        <v>0</v>
      </c>
      <c r="J130" s="131" t="e">
        <f t="shared" si="694"/>
        <v>#DIV/0!</v>
      </c>
      <c r="K130" s="131" t="e">
        <f t="shared" ref="K130" si="722">1-SUM(D119:D130)/SUM(C119:C130)</f>
        <v>#DIV/0!</v>
      </c>
      <c r="L130" s="131" t="e">
        <f t="shared" si="696"/>
        <v>#DIV/0!</v>
      </c>
      <c r="M130" s="131" t="e">
        <f t="shared" si="697"/>
        <v>#DIV/0!</v>
      </c>
      <c r="N130" s="98">
        <f>COUNTIFS('Return Report Rev B'!H122:H10017,"&gt;=0",'Return Report Rev B'!Q122:Q10017,"&gt;="&amp;B130,'Return Report Rev B'!Q122:Q10017,"&lt;"&amp;B131,'Return Report Rev B'!A122:A10017,"&lt;&gt;N*")</f>
        <v>9</v>
      </c>
      <c r="O130" s="36">
        <f t="shared" si="698"/>
        <v>72</v>
      </c>
      <c r="P130" s="131" t="e">
        <f t="shared" si="699"/>
        <v>#DIV/0!</v>
      </c>
      <c r="Q130" s="131" t="e">
        <f t="shared" si="700"/>
        <v>#DIV/0!</v>
      </c>
      <c r="R130" s="98">
        <f>SUMIFS('Return Report Rev B'!H122:H10017,'Return Report Rev B'!Q122:Q10017,"&gt;="&amp;B130,'Return Report Rev B'!Q122:Q10017,"&lt;"&amp;B131,'Return Report Rev B'!A122:A10017,"&lt;&gt;N*")</f>
        <v>317</v>
      </c>
      <c r="S130" s="36">
        <f t="shared" si="701"/>
        <v>2053</v>
      </c>
      <c r="T130" s="131" t="e">
        <f t="shared" si="702"/>
        <v>#DIV/0!</v>
      </c>
      <c r="U130" s="131" t="e">
        <f t="shared" si="703"/>
        <v>#DIV/0!</v>
      </c>
      <c r="V130" s="132" t="e">
        <f t="shared" ref="V130" si="723">1-SUM(D128:D130)/SUM(C128:C130)</f>
        <v>#DIV/0!</v>
      </c>
      <c r="W130" s="132" t="e">
        <f t="shared" si="705"/>
        <v>#DIV/0!</v>
      </c>
      <c r="X130" s="132" t="e">
        <f t="shared" si="706"/>
        <v>#DIV/0!</v>
      </c>
      <c r="Y130" s="132" t="e">
        <f t="shared" si="707"/>
        <v>#DIV/0!</v>
      </c>
      <c r="Z130" s="132"/>
      <c r="AA130" s="4" t="s">
        <v>6385</v>
      </c>
      <c r="AB130" s="41">
        <v>0.95</v>
      </c>
      <c r="AC130" s="41">
        <v>0.05</v>
      </c>
      <c r="AD130" s="117"/>
      <c r="AE130" s="3"/>
      <c r="AF130" s="3"/>
      <c r="AG130" s="3"/>
      <c r="AJ130" s="64"/>
      <c r="AK130" s="64"/>
      <c r="AL130" s="64"/>
      <c r="AM130" s="52"/>
      <c r="AN130" s="59"/>
      <c r="AO130" s="93"/>
      <c r="AP130" s="93"/>
      <c r="AQ130" s="93"/>
      <c r="AR130" s="95"/>
      <c r="AV130" s="93"/>
      <c r="AW130" s="93"/>
      <c r="AX130" s="93"/>
      <c r="BC130" s="210">
        <f t="shared" si="708"/>
        <v>44774</v>
      </c>
      <c r="BD130" s="97">
        <f>C130-SUMIFS('Delivery Report'!$I$4:$I$83253,'Delivery Report'!$F$4:$F$83253,"&gt;="&amp;B130,'Delivery Report'!$F$4:$F$83253,"&lt;"&amp;B131)</f>
        <v>0</v>
      </c>
      <c r="BE130" s="211" t="e">
        <f t="shared" si="709"/>
        <v>#DIV/0!</v>
      </c>
      <c r="BG130" s="98">
        <f>COUNTIFS('Return Report Rev B'!H122:H10017,"&gt;=0",'Return Report Rev B'!Q122:Q10017,"&gt;="&amp;B130,'Return Report Rev B'!Q122:Q10017,"&lt;"&amp;B131)</f>
        <v>9</v>
      </c>
      <c r="BH130" s="36">
        <f t="shared" si="710"/>
        <v>73</v>
      </c>
      <c r="BI130" s="131" t="e">
        <f t="shared" si="711"/>
        <v>#DIV/0!</v>
      </c>
      <c r="BJ130" s="131" t="e">
        <f t="shared" si="712"/>
        <v>#DIV/0!</v>
      </c>
      <c r="BK130" s="132" t="e">
        <f t="shared" si="713"/>
        <v>#DIV/0!</v>
      </c>
      <c r="BL130" s="98">
        <f>SUMIFS('Return Report Rev B'!H122:H10017,'Return Report Rev B'!Q122:Q10017,"&gt;="&amp;B130,'Return Report Rev B'!Q122:Q10017,"&lt;"&amp;B131)</f>
        <v>317</v>
      </c>
      <c r="BM130" s="36">
        <f t="shared" si="714"/>
        <v>2153</v>
      </c>
      <c r="BN130" s="131" t="e">
        <f t="shared" si="715"/>
        <v>#DIV/0!</v>
      </c>
      <c r="BO130" s="131" t="e">
        <f t="shared" si="716"/>
        <v>#DIV/0!</v>
      </c>
      <c r="BP130" s="131" t="e">
        <f t="shared" si="717"/>
        <v>#DIV/0!</v>
      </c>
    </row>
    <row r="131" spans="2:68" x14ac:dyDescent="0.25">
      <c r="B131" s="96">
        <v>44805</v>
      </c>
      <c r="C131" s="97">
        <f>COUNTIFS('Delivery Report'!$E$4:$E$83253,"&gt;=0",'Delivery Report'!$F$4:$F$83253,"&gt;="&amp;B131,'Delivery Report'!$F$4:$F$83253,"&lt;"&amp;B132)</f>
        <v>0</v>
      </c>
      <c r="D131" s="97">
        <f>C131-SUMIFS('Delivery Report'!$H$4:$H$83253,'Delivery Report'!$F$4:$F$83253,"&gt;="&amp;B131,'Delivery Report'!$F$4:$F$83253,"&lt;"&amp;B132)</f>
        <v>0</v>
      </c>
      <c r="E131" s="36">
        <f t="shared" ref="E131" si="724">SUM(C120:C131)</f>
        <v>0</v>
      </c>
      <c r="F131" s="97">
        <f>SUMIFS('Delivery Report'!$E$4:$E$83253,'Delivery Report'!$F$4:$F$83253,"&gt;="&amp;B131,'Delivery Report'!$F$4:$F$83253,"&lt;"&amp;B132)</f>
        <v>0</v>
      </c>
      <c r="G131" s="97">
        <f>SUMIFS('Delivery Report'!$E$4:$E$83253,'Delivery Report'!$F$4:$F$83253,"&gt;="&amp;B131,'Delivery Report'!$F$4:$F$83253,"&lt;"&amp;B132,'Delivery Report'!$H$4:$H$83253,"=1")</f>
        <v>0</v>
      </c>
      <c r="H131" s="36">
        <f t="shared" ref="H131" si="725">SUM(F120:F131)</f>
        <v>0</v>
      </c>
      <c r="I131" s="36">
        <f t="shared" ref="I131" si="726">SUM(G120:G131)</f>
        <v>0</v>
      </c>
      <c r="J131" s="131" t="e">
        <f t="shared" ref="J131" si="727">1-D131/C131</f>
        <v>#DIV/0!</v>
      </c>
      <c r="K131" s="131" t="e">
        <f t="shared" ref="K131" si="728">1-SUM(D120:D131)/SUM(C120:C131)</f>
        <v>#DIV/0!</v>
      </c>
      <c r="L131" s="131" t="e">
        <f t="shared" ref="L131" si="729">G131/F131</f>
        <v>#DIV/0!</v>
      </c>
      <c r="M131" s="131" t="e">
        <f t="shared" ref="M131" si="730">SUM(G120:G131)/SUM(F120:F131)</f>
        <v>#DIV/0!</v>
      </c>
      <c r="N131" s="98">
        <f>COUNTIFS('Return Report Rev B'!H123:H10018,"&gt;=0",'Return Report Rev B'!Q123:Q10018,"&gt;="&amp;B131,'Return Report Rev B'!Q123:Q10018,"&lt;"&amp;B132,'Return Report Rev B'!A123:A10018,"&lt;&gt;N*")</f>
        <v>4</v>
      </c>
      <c r="O131" s="36">
        <f t="shared" ref="O131" si="731">SUM(N120:N131)</f>
        <v>69</v>
      </c>
      <c r="P131" s="131" t="e">
        <f t="shared" ref="P131" si="732">N131/C131</f>
        <v>#DIV/0!</v>
      </c>
      <c r="Q131" s="131" t="e">
        <f t="shared" ref="Q131" si="733">O131/E131</f>
        <v>#DIV/0!</v>
      </c>
      <c r="R131" s="98">
        <f>SUMIFS('Return Report Rev B'!H123:H10018,'Return Report Rev B'!Q123:Q10018,"&gt;="&amp;B131,'Return Report Rev B'!Q123:Q10018,"&lt;"&amp;B132,'Return Report Rev B'!A123:A10018,"&lt;&gt;N*")</f>
        <v>299</v>
      </c>
      <c r="S131" s="36">
        <f t="shared" ref="S131" si="734">SUM(R120:R131)</f>
        <v>2334</v>
      </c>
      <c r="T131" s="131" t="e">
        <f t="shared" ref="T131" si="735">R131/F131</f>
        <v>#DIV/0!</v>
      </c>
      <c r="U131" s="131" t="e">
        <f t="shared" ref="U131" si="736">S131/H131</f>
        <v>#DIV/0!</v>
      </c>
      <c r="V131" s="132" t="e">
        <f t="shared" ref="V131" si="737">1-SUM(D129:D131)/SUM(C129:C131)</f>
        <v>#DIV/0!</v>
      </c>
      <c r="W131" s="132" t="e">
        <f t="shared" ref="W131" si="738">SUM(G129:G131)/SUM(F129:F131)</f>
        <v>#DIV/0!</v>
      </c>
      <c r="X131" s="132" t="e">
        <f t="shared" ref="X131" si="739">SUM(N129:N131)/SUM(C129:C131)</f>
        <v>#DIV/0!</v>
      </c>
      <c r="Y131" s="132" t="e">
        <f t="shared" ref="Y131" si="740">SUM(R129:R131)/SUM(F129:F131)</f>
        <v>#DIV/0!</v>
      </c>
      <c r="Z131" s="132"/>
      <c r="AA131" s="4" t="s">
        <v>8251</v>
      </c>
      <c r="AB131" s="41">
        <v>0.95</v>
      </c>
      <c r="AC131" s="41">
        <v>0.05</v>
      </c>
      <c r="AD131" s="117"/>
      <c r="AE131" s="3"/>
      <c r="AF131" s="3"/>
      <c r="AG131" s="3"/>
      <c r="AJ131" s="64"/>
      <c r="AK131" s="64"/>
      <c r="AL131" s="64"/>
      <c r="AM131" s="52"/>
      <c r="AN131" s="59"/>
      <c r="AO131" s="93"/>
      <c r="AP131" s="93"/>
      <c r="AQ131" s="93"/>
      <c r="AR131" s="95"/>
      <c r="AV131" s="93"/>
      <c r="AW131" s="93"/>
      <c r="AX131" s="93"/>
      <c r="BC131" s="210">
        <f t="shared" ref="BC131:BC133" si="741">B131</f>
        <v>44805</v>
      </c>
      <c r="BD131" s="97">
        <f>C131-SUMIFS('Delivery Report'!$I$4:$I$83253,'Delivery Report'!$F$4:$F$83253,"&gt;="&amp;B131,'Delivery Report'!$F$4:$F$83253,"&lt;"&amp;#REF!)</f>
        <v>0</v>
      </c>
      <c r="BE131" s="211" t="e">
        <f t="shared" ref="BE131:BE133" si="742">BD131/C131</f>
        <v>#DIV/0!</v>
      </c>
      <c r="BG131" s="98">
        <f>COUNTIFS('Return Report Rev B'!H123:H10018,"&gt;=0",'Return Report Rev B'!Q123:Q10018,"&gt;="&amp;B131,'Return Report Rev B'!Q123:Q10018,"&lt;"&amp;B132)</f>
        <v>4</v>
      </c>
      <c r="BH131" s="36">
        <f t="shared" ref="BH131:BH133" si="743">SUM(BG120:BG131)</f>
        <v>69</v>
      </c>
      <c r="BI131" s="131" t="e">
        <f t="shared" ref="BI131:BI133" si="744">BG131/C131</f>
        <v>#DIV/0!</v>
      </c>
      <c r="BJ131" s="131" t="e">
        <f t="shared" ref="BJ131:BJ133" si="745">O131/E131</f>
        <v>#DIV/0!</v>
      </c>
      <c r="BK131" s="132" t="e">
        <f t="shared" ref="BK131:BK133" si="746">SUM(BG129:BG131)/SUM(C129:C131)</f>
        <v>#DIV/0!</v>
      </c>
      <c r="BL131" s="98">
        <f>SUMIFS('Return Report Rev B'!H123:H10018,'Return Report Rev B'!Q123:Q10018,"&gt;="&amp;B131,'Return Report Rev B'!Q123:Q10018,"&lt;"&amp;B132)</f>
        <v>299</v>
      </c>
      <c r="BM131" s="36">
        <f t="shared" ref="BM131:BM133" si="747">SUM(BL120:BL131)</f>
        <v>2334</v>
      </c>
      <c r="BN131" s="131" t="e">
        <f>BL131/F131</f>
        <v>#DIV/0!</v>
      </c>
      <c r="BO131" s="131" t="e">
        <f t="shared" ref="BO131:BO133" si="748">BM131/H131</f>
        <v>#DIV/0!</v>
      </c>
      <c r="BP131" s="131" t="e">
        <f t="shared" ref="BP131:BP133" si="749">SUM(BL129:BL131)/SUM(F129:F131)</f>
        <v>#DIV/0!</v>
      </c>
    </row>
    <row r="132" spans="2:68" x14ac:dyDescent="0.25">
      <c r="B132" s="96">
        <v>44835</v>
      </c>
      <c r="C132" s="97">
        <f>COUNTIFS('Delivery Report'!$E$4:$E$83253,"&gt;=0",'Delivery Report'!$F$4:$F$83253,"&gt;="&amp;B132,'Delivery Report'!$F$4:$F$83253,"&lt;"&amp;B133)</f>
        <v>0</v>
      </c>
      <c r="D132" s="97">
        <f>C132-SUMIFS('Delivery Report'!$H$4:$H$83253,'Delivery Report'!$F$4:$F$83253,"&gt;="&amp;B132,'Delivery Report'!$F$4:$F$83253,"&lt;"&amp;B133)</f>
        <v>0</v>
      </c>
      <c r="E132" s="36">
        <f t="shared" ref="E132:E134" si="750">SUM(C121:C132)</f>
        <v>0</v>
      </c>
      <c r="F132" s="97">
        <f>SUMIFS('Delivery Report'!$E$4:$E$83253,'Delivery Report'!$F$4:$F$83253,"&gt;="&amp;B132,'Delivery Report'!$F$4:$F$83253,"&lt;"&amp;B133)</f>
        <v>0</v>
      </c>
      <c r="G132" s="97">
        <f>SUMIFS('Delivery Report'!$E$4:$E$83253,'Delivery Report'!$F$4:$F$83253,"&gt;="&amp;B132,'Delivery Report'!$F$4:$F$83253,"&lt;"&amp;B133,'Delivery Report'!$H$4:$H$83253,"=1")</f>
        <v>0</v>
      </c>
      <c r="H132" s="36">
        <f t="shared" ref="H132:H134" si="751">SUM(F121:F132)</f>
        <v>0</v>
      </c>
      <c r="I132" s="36">
        <f t="shared" ref="I132:I134" si="752">SUM(G121:G132)</f>
        <v>0</v>
      </c>
      <c r="J132" s="131" t="e">
        <f t="shared" ref="J132:J134" si="753">1-D132/C132</f>
        <v>#DIV/0!</v>
      </c>
      <c r="K132" s="131" t="e">
        <f t="shared" ref="K132" si="754">1-SUM(D121:D132)/SUM(C121:C132)</f>
        <v>#DIV/0!</v>
      </c>
      <c r="L132" s="131" t="e">
        <f t="shared" ref="L132:L134" si="755">G132/F132</f>
        <v>#DIV/0!</v>
      </c>
      <c r="M132" s="131" t="e">
        <f t="shared" ref="M132:M134" si="756">SUM(G121:G132)/SUM(F121:F132)</f>
        <v>#DIV/0!</v>
      </c>
      <c r="N132" s="98">
        <f>COUNTIFS('Return Report Rev B'!H124:H10019,"&gt;=0",'Return Report Rev B'!Q124:Q10019,"&gt;="&amp;B132,'Return Report Rev B'!Q124:Q10019,"&lt;"&amp;B133,'Return Report Rev B'!A124:A10019,"&lt;&gt;N*")</f>
        <v>6</v>
      </c>
      <c r="O132" s="36">
        <f t="shared" ref="O132:O134" si="757">SUM(N121:N132)</f>
        <v>70</v>
      </c>
      <c r="P132" s="131" t="e">
        <f t="shared" ref="P132:P134" si="758">N132/C132</f>
        <v>#DIV/0!</v>
      </c>
      <c r="Q132" s="131" t="e">
        <f t="shared" ref="Q132:Q134" si="759">O132/E132</f>
        <v>#DIV/0!</v>
      </c>
      <c r="R132" s="98">
        <f>SUMIFS('Return Report Rev B'!H124:H10019,'Return Report Rev B'!Q124:Q10019,"&gt;="&amp;B132,'Return Report Rev B'!Q124:Q10019,"&lt;"&amp;B133,'Return Report Rev B'!A124:A10019,"&lt;&gt;N*")</f>
        <v>18</v>
      </c>
      <c r="S132" s="36">
        <f t="shared" ref="S132:S134" si="760">SUM(R121:R132)</f>
        <v>2335</v>
      </c>
      <c r="T132" s="131" t="e">
        <f t="shared" ref="T132:T134" si="761">R132/F132</f>
        <v>#DIV/0!</v>
      </c>
      <c r="U132" s="131" t="e">
        <f t="shared" ref="U132:U134" si="762">S132/H132</f>
        <v>#DIV/0!</v>
      </c>
      <c r="V132" s="132" t="e">
        <f t="shared" ref="V132" si="763">1-SUM(D130:D132)/SUM(C130:C132)</f>
        <v>#DIV/0!</v>
      </c>
      <c r="W132" s="132" t="e">
        <f t="shared" ref="W132:W134" si="764">SUM(G130:G132)/SUM(F130:F132)</f>
        <v>#DIV/0!</v>
      </c>
      <c r="X132" s="132" t="e">
        <f t="shared" ref="X132:X134" si="765">SUM(N130:N132)/SUM(C130:C132)</f>
        <v>#DIV/0!</v>
      </c>
      <c r="Y132" s="132" t="e">
        <f t="shared" ref="Y132:Y134" si="766">SUM(R130:R132)/SUM(F130:F132)</f>
        <v>#DIV/0!</v>
      </c>
      <c r="Z132" s="132"/>
      <c r="AA132" s="4" t="s">
        <v>8252</v>
      </c>
      <c r="AB132" s="41">
        <v>0.95</v>
      </c>
      <c r="AC132" s="41">
        <v>0.05</v>
      </c>
      <c r="AD132" s="117"/>
      <c r="AE132" s="3"/>
      <c r="AF132" s="3"/>
      <c r="AG132" s="3"/>
      <c r="AJ132" s="64"/>
      <c r="AK132" s="64"/>
      <c r="AL132" s="64"/>
      <c r="AM132" s="52"/>
      <c r="AN132" s="59"/>
      <c r="AO132" s="93"/>
      <c r="AP132" s="93"/>
      <c r="AQ132" s="93"/>
      <c r="AR132" s="95"/>
      <c r="AV132" s="93"/>
      <c r="AW132" s="93"/>
      <c r="AX132" s="93"/>
      <c r="BC132" s="210">
        <f t="shared" si="741"/>
        <v>44835</v>
      </c>
      <c r="BD132" s="97">
        <f>C132-SUMIFS('Delivery Report'!$I$4:$I$83253,'Delivery Report'!$F$4:$F$83253,"&gt;="&amp;B132,'Delivery Report'!$F$4:$F$83253,"&lt;"&amp;B133)</f>
        <v>0</v>
      </c>
      <c r="BE132" s="211" t="e">
        <f t="shared" si="742"/>
        <v>#DIV/0!</v>
      </c>
      <c r="BG132" s="98">
        <f>COUNTIFS('Return Report Rev B'!H124:H10019,"&gt;=0",'Return Report Rev B'!Q124:Q10019,"&gt;="&amp;B132,'Return Report Rev B'!Q124:Q10019,"&lt;"&amp;B133)</f>
        <v>6</v>
      </c>
      <c r="BH132" s="36">
        <f t="shared" si="743"/>
        <v>70</v>
      </c>
      <c r="BI132" s="131" t="e">
        <f t="shared" si="744"/>
        <v>#DIV/0!</v>
      </c>
      <c r="BJ132" s="131" t="e">
        <f t="shared" si="745"/>
        <v>#DIV/0!</v>
      </c>
      <c r="BK132" s="132" t="e">
        <f t="shared" si="746"/>
        <v>#DIV/0!</v>
      </c>
      <c r="BL132" s="98">
        <f>SUMIFS('Return Report Rev B'!H124:H10019,'Return Report Rev B'!Q124:Q10019,"&gt;="&amp;B132,'Return Report Rev B'!Q124:Q10019,"&lt;"&amp;B133)</f>
        <v>18</v>
      </c>
      <c r="BM132" s="36">
        <f t="shared" si="747"/>
        <v>2335</v>
      </c>
      <c r="BN132" s="131" t="e">
        <f t="shared" ref="BN132:BN134" si="767">BL132/F132</f>
        <v>#DIV/0!</v>
      </c>
      <c r="BO132" s="131" t="e">
        <f t="shared" si="748"/>
        <v>#DIV/0!</v>
      </c>
      <c r="BP132" s="131" t="e">
        <f t="shared" si="749"/>
        <v>#DIV/0!</v>
      </c>
    </row>
    <row r="133" spans="2:68" x14ac:dyDescent="0.25">
      <c r="B133" s="96">
        <v>44866</v>
      </c>
      <c r="C133" s="97">
        <f>COUNTIFS('Delivery Report'!$E$4:$E$83253,"&gt;=0",'Delivery Report'!$F$4:$F$83253,"&gt;="&amp;B133,'Delivery Report'!$F$4:$F$83253,"&lt;"&amp;B134)</f>
        <v>0</v>
      </c>
      <c r="D133" s="97">
        <f>C133-SUMIFS('Delivery Report'!$H$4:$H$83253,'Delivery Report'!$F$4:$F$83253,"&gt;="&amp;B133,'Delivery Report'!$F$4:$F$83253,"&lt;"&amp;B134)</f>
        <v>0</v>
      </c>
      <c r="E133" s="36">
        <f t="shared" si="750"/>
        <v>0</v>
      </c>
      <c r="F133" s="97">
        <f>SUMIFS('Delivery Report'!$E$4:$E$83253,'Delivery Report'!$F$4:$F$83253,"&gt;="&amp;B133,'Delivery Report'!$F$4:$F$83253,"&lt;"&amp;B134)</f>
        <v>0</v>
      </c>
      <c r="G133" s="97">
        <f>SUMIFS('Delivery Report'!$E$4:$E$83253,'Delivery Report'!$F$4:$F$83253,"&gt;="&amp;B133,'Delivery Report'!$F$4:$F$83253,"&lt;"&amp;B134,'Delivery Report'!$H$4:$H$83253,"=1")</f>
        <v>0</v>
      </c>
      <c r="H133" s="36">
        <f t="shared" si="751"/>
        <v>0</v>
      </c>
      <c r="I133" s="36">
        <f t="shared" si="752"/>
        <v>0</v>
      </c>
      <c r="J133" s="131" t="e">
        <f t="shared" si="753"/>
        <v>#DIV/0!</v>
      </c>
      <c r="K133" s="131" t="e">
        <f t="shared" ref="K133" si="768">1-SUM(D122:D133)/SUM(C122:C133)</f>
        <v>#DIV/0!</v>
      </c>
      <c r="L133" s="131" t="e">
        <f t="shared" si="755"/>
        <v>#DIV/0!</v>
      </c>
      <c r="M133" s="131" t="e">
        <f t="shared" si="756"/>
        <v>#DIV/0!</v>
      </c>
      <c r="N133" s="98">
        <f>COUNTIFS('Return Report Rev B'!H125:H10020,"&gt;=0",'Return Report Rev B'!Q125:Q10020,"&gt;="&amp;B133,'Return Report Rev B'!Q125:Q10020,"&lt;"&amp;B134,'Return Report Rev B'!A125:A10020,"&lt;&gt;N*")</f>
        <v>9</v>
      </c>
      <c r="O133" s="36">
        <f t="shared" si="757"/>
        <v>74</v>
      </c>
      <c r="P133" s="131" t="e">
        <f t="shared" si="758"/>
        <v>#DIV/0!</v>
      </c>
      <c r="Q133" s="131" t="e">
        <f t="shared" si="759"/>
        <v>#DIV/0!</v>
      </c>
      <c r="R133" s="98">
        <f>SUMIFS('Return Report Rev B'!H125:H10020,'Return Report Rev B'!Q125:Q10020,"&gt;="&amp;B133,'Return Report Rev B'!Q125:Q10020,"&lt;"&amp;B134,'Return Report Rev B'!A125:A10020,"&lt;&gt;N*")</f>
        <v>148</v>
      </c>
      <c r="S133" s="36">
        <f t="shared" si="760"/>
        <v>2370</v>
      </c>
      <c r="T133" s="131" t="e">
        <f t="shared" si="761"/>
        <v>#DIV/0!</v>
      </c>
      <c r="U133" s="131" t="e">
        <f t="shared" si="762"/>
        <v>#DIV/0!</v>
      </c>
      <c r="V133" s="132" t="e">
        <f t="shared" ref="V133" si="769">1-SUM(D131:D133)/SUM(C131:C133)</f>
        <v>#DIV/0!</v>
      </c>
      <c r="W133" s="132" t="e">
        <f t="shared" si="764"/>
        <v>#DIV/0!</v>
      </c>
      <c r="X133" s="132" t="e">
        <f t="shared" si="765"/>
        <v>#DIV/0!</v>
      </c>
      <c r="Y133" s="132" t="e">
        <f t="shared" si="766"/>
        <v>#DIV/0!</v>
      </c>
      <c r="Z133" s="132"/>
      <c r="AA133" s="4" t="s">
        <v>8253</v>
      </c>
      <c r="AB133" s="41">
        <v>0.95</v>
      </c>
      <c r="AC133" s="41">
        <v>0.05</v>
      </c>
      <c r="AD133" s="117"/>
      <c r="AE133" s="3"/>
      <c r="AF133" s="3"/>
      <c r="AG133" s="3"/>
      <c r="AJ133" s="64"/>
      <c r="AK133" s="64"/>
      <c r="AL133" s="64"/>
      <c r="AM133" s="52"/>
      <c r="AN133" s="59"/>
      <c r="AO133" s="93"/>
      <c r="AP133" s="93"/>
      <c r="AQ133" s="93"/>
      <c r="AR133" s="95"/>
      <c r="AV133" s="93"/>
      <c r="AW133" s="93"/>
      <c r="AX133" s="93"/>
      <c r="BC133" s="210">
        <f t="shared" si="741"/>
        <v>44866</v>
      </c>
      <c r="BD133" s="97">
        <f>C133-SUMIFS('Delivery Report'!$I$4:$I$83253,'Delivery Report'!$F$4:$F$83253,"&gt;="&amp;B133,'Delivery Report'!$F$4:$F$83253,"&lt;"&amp;B134)</f>
        <v>0</v>
      </c>
      <c r="BE133" s="211" t="e">
        <f t="shared" si="742"/>
        <v>#DIV/0!</v>
      </c>
      <c r="BG133" s="98">
        <f>COUNTIFS('Return Report Rev B'!H125:H10020,"&gt;=0",'Return Report Rev B'!Q125:Q10020,"&gt;="&amp;B133,'Return Report Rev B'!Q125:Q10020,"&lt;"&amp;B134)</f>
        <v>9</v>
      </c>
      <c r="BH133" s="36">
        <f t="shared" si="743"/>
        <v>74</v>
      </c>
      <c r="BI133" s="131" t="e">
        <f t="shared" si="744"/>
        <v>#DIV/0!</v>
      </c>
      <c r="BJ133" s="131" t="e">
        <f t="shared" si="745"/>
        <v>#DIV/0!</v>
      </c>
      <c r="BK133" s="132" t="e">
        <f t="shared" si="746"/>
        <v>#DIV/0!</v>
      </c>
      <c r="BL133" s="98">
        <f>SUMIFS('Return Report Rev B'!H125:H10020,'Return Report Rev B'!Q125:Q10020,"&gt;="&amp;B133,'Return Report Rev B'!Q125:Q10020,"&lt;"&amp;B134)</f>
        <v>148</v>
      </c>
      <c r="BM133" s="36">
        <f t="shared" si="747"/>
        <v>2370</v>
      </c>
      <c r="BN133" s="131" t="e">
        <f t="shared" si="767"/>
        <v>#DIV/0!</v>
      </c>
      <c r="BO133" s="131" t="e">
        <f t="shared" si="748"/>
        <v>#DIV/0!</v>
      </c>
      <c r="BP133" s="131" t="e">
        <f t="shared" si="749"/>
        <v>#DIV/0!</v>
      </c>
    </row>
    <row r="134" spans="2:68" x14ac:dyDescent="0.25">
      <c r="B134" s="96">
        <v>44896</v>
      </c>
      <c r="C134" s="97">
        <f>COUNTIFS('Delivery Report'!$E$4:$E$83253,"&gt;=0",'Delivery Report'!$F$4:$F$83253,"&gt;="&amp;B134,'Delivery Report'!$F$4:$F$83253,"&lt;"&amp;B135)</f>
        <v>0</v>
      </c>
      <c r="D134" s="97">
        <f>C134-SUMIFS('Delivery Report'!$H$4:$H$83253,'Delivery Report'!$F$4:$F$83253,"&gt;="&amp;B134,'Delivery Report'!$F$4:$F$83253,"&lt;"&amp;B135)</f>
        <v>0</v>
      </c>
      <c r="E134" s="36">
        <f t="shared" si="750"/>
        <v>0</v>
      </c>
      <c r="F134" s="97">
        <f>SUMIFS('Delivery Report'!$E$4:$E$83253,'Delivery Report'!$F$4:$F$83253,"&gt;="&amp;B134,'Delivery Report'!$F$4:$F$83253,"&lt;"&amp;B135)</f>
        <v>0</v>
      </c>
      <c r="G134" s="97">
        <f>SUMIFS('Delivery Report'!$E$4:$E$83253,'Delivery Report'!$F$4:$F$83253,"&gt;="&amp;B134,'Delivery Report'!$F$4:$F$83253,"&lt;"&amp;B135,'Delivery Report'!$H$4:$H$83253,"=1")</f>
        <v>0</v>
      </c>
      <c r="H134" s="36">
        <f t="shared" si="751"/>
        <v>0</v>
      </c>
      <c r="I134" s="36">
        <f t="shared" si="752"/>
        <v>0</v>
      </c>
      <c r="J134" s="131" t="e">
        <f t="shared" si="753"/>
        <v>#DIV/0!</v>
      </c>
      <c r="K134" s="131" t="e">
        <f t="shared" ref="K134" si="770">1-SUM(D123:D134)/SUM(C123:C134)</f>
        <v>#DIV/0!</v>
      </c>
      <c r="L134" s="131" t="e">
        <f t="shared" si="755"/>
        <v>#DIV/0!</v>
      </c>
      <c r="M134" s="131" t="e">
        <f t="shared" si="756"/>
        <v>#DIV/0!</v>
      </c>
      <c r="N134" s="98">
        <f>COUNTIFS('Return Report Rev B'!H126:H10021,"&gt;=0",'Return Report Rev B'!Q126:Q10021,"&gt;="&amp;B134,'Return Report Rev B'!Q126:Q10021,"&lt;"&amp;B135,'Return Report Rev B'!A126:A10021,"&lt;&gt;N*")</f>
        <v>11</v>
      </c>
      <c r="O134" s="36">
        <f t="shared" si="757"/>
        <v>75</v>
      </c>
      <c r="P134" s="131" t="e">
        <f t="shared" si="758"/>
        <v>#DIV/0!</v>
      </c>
      <c r="Q134" s="131" t="e">
        <f t="shared" si="759"/>
        <v>#DIV/0!</v>
      </c>
      <c r="R134" s="98">
        <f>SUMIFS('Return Report Rev B'!H126:H10021,'Return Report Rev B'!Q126:Q10021,"&gt;="&amp;B134,'Return Report Rev B'!Q126:Q10021,"&lt;"&amp;B135,'Return Report Rev B'!A126:A10021,"&lt;&gt;N*")</f>
        <v>542</v>
      </c>
      <c r="S134" s="36">
        <f t="shared" si="760"/>
        <v>2853</v>
      </c>
      <c r="T134" s="131" t="e">
        <f t="shared" si="761"/>
        <v>#DIV/0!</v>
      </c>
      <c r="U134" s="131" t="e">
        <f t="shared" si="762"/>
        <v>#DIV/0!</v>
      </c>
      <c r="V134" s="132" t="e">
        <f t="shared" ref="V134" si="771">1-SUM(D132:D134)/SUM(C132:C134)</f>
        <v>#DIV/0!</v>
      </c>
      <c r="W134" s="132" t="e">
        <f t="shared" si="764"/>
        <v>#DIV/0!</v>
      </c>
      <c r="X134" s="132" t="e">
        <f t="shared" si="765"/>
        <v>#DIV/0!</v>
      </c>
      <c r="Y134" s="132" t="e">
        <f t="shared" si="766"/>
        <v>#DIV/0!</v>
      </c>
      <c r="Z134" s="132"/>
      <c r="AA134" s="4" t="s">
        <v>8254</v>
      </c>
      <c r="AB134" s="41">
        <v>0.95</v>
      </c>
      <c r="AC134" s="41">
        <v>0.05</v>
      </c>
      <c r="AD134" s="117"/>
      <c r="AE134" s="3"/>
      <c r="AF134" s="3"/>
      <c r="AG134" s="3"/>
      <c r="AJ134" s="64"/>
      <c r="AK134" s="64"/>
      <c r="AL134" s="64"/>
      <c r="AM134" s="52"/>
      <c r="AN134" s="59"/>
      <c r="AO134" s="93"/>
      <c r="AP134" s="93"/>
      <c r="AQ134" s="93"/>
      <c r="AR134" s="95"/>
      <c r="AV134" s="93"/>
      <c r="AW134" s="93"/>
      <c r="AX134" s="93"/>
      <c r="BC134" s="210">
        <f t="shared" ref="BC134:BC136" si="772">B134</f>
        <v>44896</v>
      </c>
      <c r="BD134" s="97">
        <f>C134-SUMIFS('Delivery Report'!$I$4:$I$83253,'Delivery Report'!$F$4:$F$83253,"&gt;="&amp;B134,'Delivery Report'!$F$4:$F$83253,"&lt;"&amp;#REF!)</f>
        <v>0</v>
      </c>
      <c r="BE134" s="211" t="e">
        <f t="shared" ref="BE134:BE136" si="773">BD134/C134</f>
        <v>#DIV/0!</v>
      </c>
      <c r="BG134" s="98">
        <f>COUNTIFS('Return Report Rev B'!H126:H10021,"&gt;=0",'Return Report Rev B'!Q126:Q10021,"&gt;="&amp;B134,'Return Report Rev B'!Q126:Q10021,"&lt;"&amp;B135)</f>
        <v>11</v>
      </c>
      <c r="BH134" s="36">
        <f t="shared" ref="BH134:BH136" si="774">SUM(BG123:BG134)</f>
        <v>75</v>
      </c>
      <c r="BI134" s="131" t="e">
        <f t="shared" ref="BI134:BI136" si="775">BG134/C134</f>
        <v>#DIV/0!</v>
      </c>
      <c r="BJ134" s="131" t="e">
        <f t="shared" ref="BJ134:BJ136" si="776">O134/E134</f>
        <v>#DIV/0!</v>
      </c>
      <c r="BK134" s="132" t="e">
        <f t="shared" ref="BK134:BK136" si="777">SUM(BG132:BG134)/SUM(C132:C134)</f>
        <v>#DIV/0!</v>
      </c>
      <c r="BL134" s="98">
        <f>SUMIFS('Return Report Rev B'!H126:H10021,'Return Report Rev B'!Q126:Q10021,"&gt;="&amp;B134,'Return Report Rev B'!Q126:Q10021,"&lt;"&amp;B135)</f>
        <v>542</v>
      </c>
      <c r="BM134" s="36">
        <f t="shared" ref="BM134:BM136" si="778">SUM(BL123:BL134)</f>
        <v>2853</v>
      </c>
      <c r="BN134" s="131" t="e">
        <f t="shared" si="767"/>
        <v>#DIV/0!</v>
      </c>
      <c r="BO134" s="131" t="e">
        <f t="shared" ref="BO134:BO136" si="779">BM134/H134</f>
        <v>#DIV/0!</v>
      </c>
      <c r="BP134" s="131" t="e">
        <f t="shared" ref="BP134:BP136" si="780">SUM(BL132:BL134)/SUM(F132:F134)</f>
        <v>#DIV/0!</v>
      </c>
    </row>
    <row r="135" spans="2:68" x14ac:dyDescent="0.25">
      <c r="B135" s="96">
        <v>44927</v>
      </c>
      <c r="C135" s="97">
        <f>COUNTIFS('Delivery Report'!$E$4:$E$83253,"&gt;=0",'Delivery Report'!$F$4:$F$83253,"&gt;="&amp;B135,'Delivery Report'!$F$4:$F$83253,"&lt;"&amp;B136)</f>
        <v>0</v>
      </c>
      <c r="D135" s="97">
        <f>C135-SUMIFS('Delivery Report'!$H$4:$H$83253,'Delivery Report'!$F$4:$F$83253,"&gt;="&amp;B135,'Delivery Report'!$F$4:$F$83253,"&lt;"&amp;B136)</f>
        <v>0</v>
      </c>
      <c r="E135" s="36">
        <f t="shared" ref="E135:E136" si="781">SUM(C124:C135)</f>
        <v>0</v>
      </c>
      <c r="F135" s="97">
        <f>SUMIFS('Delivery Report'!$E$4:$E$83253,'Delivery Report'!$F$4:$F$83253,"&gt;="&amp;B135,'Delivery Report'!$F$4:$F$83253,"&lt;"&amp;B136)</f>
        <v>0</v>
      </c>
      <c r="G135" s="97">
        <f>SUMIFS('Delivery Report'!$E$4:$E$83253,'Delivery Report'!$F$4:$F$83253,"&gt;="&amp;B135,'Delivery Report'!$F$4:$F$83253,"&lt;"&amp;B136,'Delivery Report'!$H$4:$H$83253,"=1")</f>
        <v>0</v>
      </c>
      <c r="H135" s="36">
        <f t="shared" ref="H135:H136" si="782">SUM(F124:F135)</f>
        <v>0</v>
      </c>
      <c r="I135" s="36">
        <f t="shared" ref="I135:I136" si="783">SUM(G124:G135)</f>
        <v>0</v>
      </c>
      <c r="J135" s="131" t="e">
        <f t="shared" ref="J135:J136" si="784">1-D135/C135</f>
        <v>#DIV/0!</v>
      </c>
      <c r="K135" s="131" t="e">
        <f t="shared" ref="K135" si="785">1-SUM(D124:D135)/SUM(C124:C135)</f>
        <v>#DIV/0!</v>
      </c>
      <c r="L135" s="131" t="e">
        <f t="shared" ref="L135:L136" si="786">G135/F135</f>
        <v>#DIV/0!</v>
      </c>
      <c r="M135" s="131" t="e">
        <f t="shared" ref="M135:M136" si="787">SUM(G124:G135)/SUM(F124:F135)</f>
        <v>#DIV/0!</v>
      </c>
      <c r="N135" s="98">
        <f>COUNTIFS('Return Report Rev B'!H127:H10022,"&gt;=0",'Return Report Rev B'!Q127:Q10022,"&gt;="&amp;B135,'Return Report Rev B'!Q127:Q10022,"&lt;"&amp;B136,'Return Report Rev B'!A127:A10022,"&lt;&gt;N*")</f>
        <v>11</v>
      </c>
      <c r="O135" s="36">
        <f t="shared" ref="O135:O136" si="788">SUM(N124:N135)</f>
        <v>84</v>
      </c>
      <c r="P135" s="131" t="e">
        <f t="shared" ref="P135:P136" si="789">N135/C135</f>
        <v>#DIV/0!</v>
      </c>
      <c r="Q135" s="131" t="e">
        <f t="shared" ref="Q135:Q136" si="790">O135/E135</f>
        <v>#DIV/0!</v>
      </c>
      <c r="R135" s="98">
        <f>SUMIFS('Return Report Rev B'!H127:H10022,'Return Report Rev B'!Q127:Q10022,"&gt;="&amp;B135,'Return Report Rev B'!Q127:Q10022,"&lt;"&amp;B136,'Return Report Rev B'!A127:A10022,"&lt;&gt;N*")</f>
        <v>160</v>
      </c>
      <c r="S135" s="36">
        <f t="shared" ref="S135:S136" si="791">SUM(R124:R135)</f>
        <v>2995</v>
      </c>
      <c r="T135" s="131" t="e">
        <f t="shared" ref="T135:T136" si="792">R135/F135</f>
        <v>#DIV/0!</v>
      </c>
      <c r="U135" s="131" t="e">
        <f t="shared" ref="U135:U136" si="793">S135/H135</f>
        <v>#DIV/0!</v>
      </c>
      <c r="V135" s="132" t="e">
        <f t="shared" ref="V135" si="794">1-SUM(D133:D135)/SUM(C133:C135)</f>
        <v>#DIV/0!</v>
      </c>
      <c r="W135" s="132" t="e">
        <f t="shared" ref="W135:W136" si="795">SUM(G133:G135)/SUM(F133:F135)</f>
        <v>#DIV/0!</v>
      </c>
      <c r="X135" s="132" t="e">
        <f t="shared" ref="X135:X136" si="796">SUM(N133:N135)/SUM(C133:C135)</f>
        <v>#DIV/0!</v>
      </c>
      <c r="Y135" s="132" t="e">
        <f t="shared" ref="Y135:Y136" si="797">SUM(R133:R135)/SUM(F133:F135)</f>
        <v>#DIV/0!</v>
      </c>
      <c r="Z135" s="132"/>
      <c r="AA135" s="4" t="s">
        <v>8255</v>
      </c>
      <c r="AB135" s="41">
        <v>0.95</v>
      </c>
      <c r="AC135" s="41">
        <v>0.05</v>
      </c>
      <c r="AD135" s="117"/>
      <c r="AE135" s="3"/>
      <c r="AF135" s="3"/>
      <c r="AG135" s="3"/>
      <c r="AJ135" s="64"/>
      <c r="AK135" s="64"/>
      <c r="AL135" s="64"/>
      <c r="AM135" s="52"/>
      <c r="AN135" s="59"/>
      <c r="AO135" s="93"/>
      <c r="AP135" s="93"/>
      <c r="AQ135" s="93"/>
      <c r="AR135" s="95"/>
      <c r="AV135" s="93"/>
      <c r="AW135" s="93"/>
      <c r="AX135" s="93"/>
      <c r="BC135" s="210">
        <f t="shared" si="772"/>
        <v>44927</v>
      </c>
      <c r="BD135" s="97">
        <f>C135-SUMIFS('Delivery Report'!$I$4:$I$83253,'Delivery Report'!$F$4:$F$83253,"&gt;="&amp;B135,'Delivery Report'!$F$4:$F$83253,"&lt;"&amp;B136)</f>
        <v>0</v>
      </c>
      <c r="BE135" s="211" t="e">
        <f t="shared" si="773"/>
        <v>#DIV/0!</v>
      </c>
      <c r="BG135" s="98">
        <f>COUNTIFS('Return Report Rev B'!H127:H10022,"&gt;=0",'Return Report Rev B'!Q127:Q10022,"&gt;="&amp;B135,'Return Report Rev B'!Q127:Q10022,"&lt;"&amp;B136)</f>
        <v>11</v>
      </c>
      <c r="BH135" s="36">
        <f t="shared" si="774"/>
        <v>84</v>
      </c>
      <c r="BI135" s="131" t="e">
        <f t="shared" si="775"/>
        <v>#DIV/0!</v>
      </c>
      <c r="BJ135" s="131" t="e">
        <f t="shared" si="776"/>
        <v>#DIV/0!</v>
      </c>
      <c r="BK135" s="132" t="e">
        <f t="shared" si="777"/>
        <v>#DIV/0!</v>
      </c>
      <c r="BL135" s="98">
        <f>SUMIFS('Return Report Rev B'!H127:H10022,'Return Report Rev B'!Q127:Q10022,"&gt;="&amp;B135,'Return Report Rev B'!Q127:Q10022,"&lt;"&amp;B136)</f>
        <v>160</v>
      </c>
      <c r="BM135" s="36">
        <f t="shared" si="778"/>
        <v>2995</v>
      </c>
      <c r="BN135" s="131" t="e">
        <f t="shared" ref="BN135:BN136" si="798">BL135/F135</f>
        <v>#DIV/0!</v>
      </c>
      <c r="BO135" s="131" t="e">
        <f t="shared" si="779"/>
        <v>#DIV/0!</v>
      </c>
      <c r="BP135" s="131" t="e">
        <f t="shared" si="780"/>
        <v>#DIV/0!</v>
      </c>
    </row>
    <row r="136" spans="2:68" x14ac:dyDescent="0.25">
      <c r="B136" s="96">
        <v>44958</v>
      </c>
      <c r="C136" s="97">
        <f>COUNTIFS('Delivery Report'!$E$4:$E$83253,"&gt;=0",'Delivery Report'!$F$4:$F$83253,"&gt;="&amp;B136,'Delivery Report'!$F$4:$F$83253,"&lt;"&amp;B137)</f>
        <v>0</v>
      </c>
      <c r="D136" s="97">
        <f>C136-SUMIFS('Delivery Report'!$H$4:$H$83253,'Delivery Report'!$F$4:$F$83253,"&gt;="&amp;B136,'Delivery Report'!$F$4:$F$83253,"&lt;"&amp;B137)</f>
        <v>0</v>
      </c>
      <c r="E136" s="36">
        <f t="shared" si="781"/>
        <v>0</v>
      </c>
      <c r="F136" s="97">
        <f>SUMIFS('Delivery Report'!$E$4:$E$83253,'Delivery Report'!$F$4:$F$83253,"&gt;="&amp;B136,'Delivery Report'!$F$4:$F$83253,"&lt;"&amp;B137)</f>
        <v>0</v>
      </c>
      <c r="G136" s="97">
        <f>SUMIFS('Delivery Report'!$E$4:$E$83253,'Delivery Report'!$F$4:$F$83253,"&gt;="&amp;B136,'Delivery Report'!$F$4:$F$83253,"&lt;"&amp;B137,'Delivery Report'!$H$4:$H$83253,"=1")</f>
        <v>0</v>
      </c>
      <c r="H136" s="36">
        <f t="shared" si="782"/>
        <v>0</v>
      </c>
      <c r="I136" s="36">
        <f t="shared" si="783"/>
        <v>0</v>
      </c>
      <c r="J136" s="131" t="e">
        <f t="shared" si="784"/>
        <v>#DIV/0!</v>
      </c>
      <c r="K136" s="131" t="e">
        <f t="shared" ref="K136" si="799">1-SUM(D125:D136)/SUM(C125:C136)</f>
        <v>#DIV/0!</v>
      </c>
      <c r="L136" s="131" t="e">
        <f t="shared" si="786"/>
        <v>#DIV/0!</v>
      </c>
      <c r="M136" s="131" t="e">
        <f t="shared" si="787"/>
        <v>#DIV/0!</v>
      </c>
      <c r="N136" s="98">
        <f>COUNTIFS('Return Report Rev B'!H128:H10023,"&gt;=0",'Return Report Rev B'!Q128:Q10023,"&gt;="&amp;B136,'Return Report Rev B'!Q128:Q10023,"&lt;"&amp;B137,'Return Report Rev B'!A128:A10023,"&lt;&gt;N*")</f>
        <v>4</v>
      </c>
      <c r="O136" s="36">
        <f t="shared" si="788"/>
        <v>84</v>
      </c>
      <c r="P136" s="131" t="e">
        <f t="shared" si="789"/>
        <v>#DIV/0!</v>
      </c>
      <c r="Q136" s="131" t="e">
        <f t="shared" si="790"/>
        <v>#DIV/0!</v>
      </c>
      <c r="R136" s="98">
        <f>SUMIFS('Return Report Rev B'!H128:H10023,'Return Report Rev B'!Q128:Q10023,"&gt;="&amp;B136,'Return Report Rev B'!Q128:Q10023,"&lt;"&amp;B137,'Return Report Rev B'!A128:A10023,"&lt;&gt;N*")</f>
        <v>13</v>
      </c>
      <c r="S136" s="36">
        <f t="shared" si="791"/>
        <v>2981</v>
      </c>
      <c r="T136" s="131" t="e">
        <f t="shared" si="792"/>
        <v>#DIV/0!</v>
      </c>
      <c r="U136" s="131" t="e">
        <f t="shared" si="793"/>
        <v>#DIV/0!</v>
      </c>
      <c r="V136" s="132" t="e">
        <f t="shared" ref="V136" si="800">1-SUM(D134:D136)/SUM(C134:C136)</f>
        <v>#DIV/0!</v>
      </c>
      <c r="W136" s="132" t="e">
        <f t="shared" si="795"/>
        <v>#DIV/0!</v>
      </c>
      <c r="X136" s="132" t="e">
        <f t="shared" si="796"/>
        <v>#DIV/0!</v>
      </c>
      <c r="Y136" s="132" t="e">
        <f t="shared" si="797"/>
        <v>#DIV/0!</v>
      </c>
      <c r="Z136" s="132"/>
      <c r="AA136" s="4" t="s">
        <v>8256</v>
      </c>
      <c r="AB136" s="41">
        <v>0.95</v>
      </c>
      <c r="AC136" s="41">
        <v>0.05</v>
      </c>
      <c r="AD136" s="117"/>
      <c r="AE136" s="3"/>
      <c r="AF136" s="3"/>
      <c r="AG136" s="3"/>
      <c r="AJ136" s="64"/>
      <c r="AK136" s="64"/>
      <c r="AL136" s="64"/>
      <c r="AM136" s="52"/>
      <c r="AN136" s="59"/>
      <c r="AO136" s="93"/>
      <c r="AP136" s="93"/>
      <c r="AQ136" s="93"/>
      <c r="AR136" s="95"/>
      <c r="AV136" s="93"/>
      <c r="AW136" s="93"/>
      <c r="AX136" s="93"/>
      <c r="BC136" s="210">
        <f t="shared" si="772"/>
        <v>44958</v>
      </c>
      <c r="BD136" s="97">
        <f>C136-SUMIFS('Delivery Report'!$I$4:$I$83253,'Delivery Report'!$F$4:$F$83253,"&gt;="&amp;B136,'Delivery Report'!$F$4:$F$83253,"&lt;"&amp;B137)</f>
        <v>0</v>
      </c>
      <c r="BE136" s="211" t="e">
        <f t="shared" si="773"/>
        <v>#DIV/0!</v>
      </c>
      <c r="BG136" s="98">
        <f>COUNTIFS('Return Report Rev B'!H128:H10023,"&gt;=0",'Return Report Rev B'!Q128:Q10023,"&gt;="&amp;B136,'Return Report Rev B'!Q128:Q10023,"&lt;"&amp;B137)</f>
        <v>4</v>
      </c>
      <c r="BH136" s="36">
        <f t="shared" si="774"/>
        <v>84</v>
      </c>
      <c r="BI136" s="131" t="e">
        <f t="shared" si="775"/>
        <v>#DIV/0!</v>
      </c>
      <c r="BJ136" s="131" t="e">
        <f t="shared" si="776"/>
        <v>#DIV/0!</v>
      </c>
      <c r="BK136" s="132" t="e">
        <f t="shared" si="777"/>
        <v>#DIV/0!</v>
      </c>
      <c r="BL136" s="98">
        <f>SUMIFS('Return Report Rev B'!H128:H10023,'Return Report Rev B'!Q128:Q10023,"&gt;="&amp;B136,'Return Report Rev B'!Q128:Q10023,"&lt;"&amp;B137)</f>
        <v>13</v>
      </c>
      <c r="BM136" s="36">
        <f t="shared" si="778"/>
        <v>2981</v>
      </c>
      <c r="BN136" s="131" t="e">
        <f t="shared" si="798"/>
        <v>#DIV/0!</v>
      </c>
      <c r="BO136" s="131" t="e">
        <f t="shared" si="779"/>
        <v>#DIV/0!</v>
      </c>
      <c r="BP136" s="131" t="e">
        <f t="shared" si="780"/>
        <v>#DIV/0!</v>
      </c>
    </row>
    <row r="137" spans="2:68" x14ac:dyDescent="0.25">
      <c r="B137" s="96">
        <v>44986</v>
      </c>
      <c r="C137" s="97">
        <f>COUNTIFS('Delivery Report'!$E$4:$E$83253,"&gt;=0",'Delivery Report'!$F$4:$F$83253,"&gt;="&amp;B137,'Delivery Report'!$F$4:$F$83253,"&lt;"&amp;B138)</f>
        <v>0</v>
      </c>
      <c r="D137" s="97">
        <f>C137-SUMIFS('Delivery Report'!$H$4:$H$83253,'Delivery Report'!$F$4:$F$83253,"&gt;="&amp;B137,'Delivery Report'!$F$4:$F$83253,"&lt;"&amp;B138)</f>
        <v>0</v>
      </c>
      <c r="E137" s="36">
        <f t="shared" ref="E137:E140" si="801">SUM(C126:C137)</f>
        <v>0</v>
      </c>
      <c r="F137" s="97">
        <f>SUMIFS('Delivery Report'!$E$4:$E$83253,'Delivery Report'!$F$4:$F$83253,"&gt;="&amp;B137,'Delivery Report'!$F$4:$F$83253,"&lt;"&amp;B138)</f>
        <v>0</v>
      </c>
      <c r="G137" s="97">
        <f>SUMIFS('Delivery Report'!$E$4:$E$83253,'Delivery Report'!$F$4:$F$83253,"&gt;="&amp;B137,'Delivery Report'!$F$4:$F$83253,"&lt;"&amp;B138,'Delivery Report'!$H$4:$H$83253,"=1")</f>
        <v>0</v>
      </c>
      <c r="H137" s="36">
        <f t="shared" ref="H137:H140" si="802">SUM(F126:F137)</f>
        <v>0</v>
      </c>
      <c r="I137" s="36">
        <f t="shared" ref="I137:I140" si="803">SUM(G126:G137)</f>
        <v>0</v>
      </c>
      <c r="J137" s="131" t="e">
        <f t="shared" ref="J137:J140" si="804">1-D137/C137</f>
        <v>#DIV/0!</v>
      </c>
      <c r="K137" s="131" t="e">
        <f t="shared" ref="K137" si="805">1-SUM(D126:D137)/SUM(C126:C137)</f>
        <v>#DIV/0!</v>
      </c>
      <c r="L137" s="131" t="e">
        <f t="shared" ref="L137:L140" si="806">G137/F137</f>
        <v>#DIV/0!</v>
      </c>
      <c r="M137" s="131" t="e">
        <f t="shared" ref="M137:M140" si="807">SUM(G126:G137)/SUM(F126:F137)</f>
        <v>#DIV/0!</v>
      </c>
      <c r="N137" s="98">
        <f>COUNTIFS('Return Report Rev B'!H129:H10024,"&gt;=0",'Return Report Rev B'!Q129:Q10024,"&gt;="&amp;B137,'Return Report Rev B'!Q129:Q10024,"&lt;"&amp;B138,'Return Report Rev B'!A129:A10024,"&lt;&gt;N*")</f>
        <v>8</v>
      </c>
      <c r="O137" s="36">
        <f t="shared" ref="O137:O140" si="808">SUM(N126:N137)</f>
        <v>86</v>
      </c>
      <c r="P137" s="131" t="e">
        <f t="shared" ref="P137:P140" si="809">N137/C137</f>
        <v>#DIV/0!</v>
      </c>
      <c r="Q137" s="131" t="e">
        <f t="shared" ref="Q137:Q140" si="810">O137/E137</f>
        <v>#DIV/0!</v>
      </c>
      <c r="R137" s="98">
        <f>SUMIFS('Return Report Rev B'!H129:H10024,'Return Report Rev B'!Q129:Q10024,"&gt;="&amp;B137,'Return Report Rev B'!Q129:Q10024,"&lt;"&amp;B138,'Return Report Rev B'!A129:A10024,"&lt;&gt;N*")</f>
        <v>142</v>
      </c>
      <c r="S137" s="36">
        <f t="shared" ref="S137:S140" si="811">SUM(R126:R137)</f>
        <v>2926</v>
      </c>
      <c r="T137" s="131" t="e">
        <f t="shared" ref="T137:T140" si="812">R137/F137</f>
        <v>#DIV/0!</v>
      </c>
      <c r="U137" s="131" t="e">
        <f t="shared" ref="U137:U140" si="813">S137/H137</f>
        <v>#DIV/0!</v>
      </c>
      <c r="V137" s="132" t="e">
        <f t="shared" ref="V137" si="814">1-SUM(D135:D137)/SUM(C135:C137)</f>
        <v>#DIV/0!</v>
      </c>
      <c r="W137" s="132" t="e">
        <f t="shared" ref="W137:W140" si="815">SUM(G135:G137)/SUM(F135:F137)</f>
        <v>#DIV/0!</v>
      </c>
      <c r="X137" s="132" t="e">
        <f t="shared" ref="X137:X140" si="816">SUM(N135:N137)/SUM(C135:C137)</f>
        <v>#DIV/0!</v>
      </c>
      <c r="Y137" s="132" t="e">
        <f t="shared" ref="Y137:Y140" si="817">SUM(R135:R137)/SUM(F135:F137)</f>
        <v>#DIV/0!</v>
      </c>
      <c r="Z137" s="132"/>
      <c r="AA137" s="4" t="s">
        <v>1394</v>
      </c>
      <c r="AB137" s="41">
        <v>0.95</v>
      </c>
      <c r="AC137" s="41">
        <v>0.05</v>
      </c>
      <c r="AD137" s="117"/>
      <c r="AE137" s="3"/>
      <c r="AF137" s="3"/>
      <c r="AG137" s="3"/>
      <c r="AJ137" s="64"/>
      <c r="AK137" s="64"/>
      <c r="AL137" s="64"/>
      <c r="AM137" s="52"/>
      <c r="AN137" s="59"/>
      <c r="AO137" s="93"/>
      <c r="AP137" s="93"/>
      <c r="AQ137" s="93"/>
      <c r="AR137" s="95"/>
      <c r="AV137" s="93"/>
      <c r="AW137" s="93"/>
      <c r="AX137" s="93"/>
      <c r="BC137" s="210">
        <f t="shared" ref="BC137:BC140" si="818">B137</f>
        <v>44986</v>
      </c>
      <c r="BD137" s="97">
        <f>C137-SUMIFS('Delivery Report'!$I$4:$I$83253,'Delivery Report'!$F$4:$F$83253,"&gt;="&amp;B137,'Delivery Report'!$F$4:$F$83253,"&lt;"&amp;B138)</f>
        <v>0</v>
      </c>
      <c r="BE137" s="211" t="e">
        <f t="shared" ref="BE137:BE140" si="819">BD137/C137</f>
        <v>#DIV/0!</v>
      </c>
      <c r="BG137" s="98">
        <f>COUNTIFS('Return Report Rev B'!H129:H10024,"&gt;=0",'Return Report Rev B'!Q129:Q10024,"&gt;="&amp;B137,'Return Report Rev B'!Q129:Q10024,"&lt;"&amp;B138)</f>
        <v>8</v>
      </c>
      <c r="BH137" s="36">
        <f t="shared" ref="BH137:BH140" si="820">SUM(BG126:BG137)</f>
        <v>86</v>
      </c>
      <c r="BI137" s="131" t="e">
        <f t="shared" ref="BI137:BI140" si="821">BG137/C137</f>
        <v>#DIV/0!</v>
      </c>
      <c r="BJ137" s="131" t="e">
        <f t="shared" ref="BJ137:BJ140" si="822">O137/E137</f>
        <v>#DIV/0!</v>
      </c>
      <c r="BK137" s="132" t="e">
        <f t="shared" ref="BK137:BK140" si="823">SUM(BG135:BG137)/SUM(C135:C137)</f>
        <v>#DIV/0!</v>
      </c>
      <c r="BL137" s="98">
        <f>SUMIFS('Return Report Rev B'!H129:H10024,'Return Report Rev B'!Q129:Q10024,"&gt;="&amp;B137,'Return Report Rev B'!Q129:Q10024,"&lt;"&amp;B138)</f>
        <v>142</v>
      </c>
      <c r="BM137" s="36">
        <f t="shared" ref="BM137:BM140" si="824">SUM(BL126:BL137)</f>
        <v>2926</v>
      </c>
      <c r="BN137" s="131" t="e">
        <f t="shared" ref="BN137:BN140" si="825">BL137/F137</f>
        <v>#DIV/0!</v>
      </c>
      <c r="BO137" s="131" t="e">
        <f t="shared" ref="BO137:BO140" si="826">BM137/H137</f>
        <v>#DIV/0!</v>
      </c>
      <c r="BP137" s="131" t="e">
        <f t="shared" ref="BP137:BP140" si="827">SUM(BL135:BL137)/SUM(F135:F137)</f>
        <v>#DIV/0!</v>
      </c>
    </row>
    <row r="138" spans="2:68" x14ac:dyDescent="0.25">
      <c r="B138" s="96">
        <v>45017</v>
      </c>
      <c r="C138" s="97">
        <f>COUNTIFS('Delivery Report'!$E$4:$E$83253,"&gt;=0",'Delivery Report'!$F$4:$F$83253,"&gt;="&amp;B138,'Delivery Report'!$F$4:$F$83253,"&lt;"&amp;B139)</f>
        <v>0</v>
      </c>
      <c r="D138" s="97">
        <f>C138-SUMIFS('Delivery Report'!$H$4:$H$83253,'Delivery Report'!$F$4:$F$83253,"&gt;="&amp;B138,'Delivery Report'!$F$4:$F$83253,"&lt;"&amp;B139)</f>
        <v>0</v>
      </c>
      <c r="E138" s="36">
        <f t="shared" si="801"/>
        <v>0</v>
      </c>
      <c r="F138" s="97">
        <f>SUMIFS('Delivery Report'!$E$4:$E$83253,'Delivery Report'!$F$4:$F$83253,"&gt;="&amp;B138,'Delivery Report'!$F$4:$F$83253,"&lt;"&amp;B139)</f>
        <v>0</v>
      </c>
      <c r="G138" s="97">
        <f>SUMIFS('Delivery Report'!$E$4:$E$83253,'Delivery Report'!$F$4:$F$83253,"&gt;="&amp;B138,'Delivery Report'!$F$4:$F$83253,"&lt;"&amp;B139,'Delivery Report'!$H$4:$H$83253,"=1")</f>
        <v>0</v>
      </c>
      <c r="H138" s="36">
        <f t="shared" si="802"/>
        <v>0</v>
      </c>
      <c r="I138" s="36">
        <f t="shared" si="803"/>
        <v>0</v>
      </c>
      <c r="J138" s="131" t="e">
        <f t="shared" si="804"/>
        <v>#DIV/0!</v>
      </c>
      <c r="K138" s="131" t="e">
        <f t="shared" ref="K138" si="828">1-SUM(D127:D138)/SUM(C127:C138)</f>
        <v>#DIV/0!</v>
      </c>
      <c r="L138" s="131" t="e">
        <f t="shared" si="806"/>
        <v>#DIV/0!</v>
      </c>
      <c r="M138" s="131" t="e">
        <f t="shared" si="807"/>
        <v>#DIV/0!</v>
      </c>
      <c r="N138" s="98">
        <f>COUNTIFS('Return Report Rev B'!H130:H10025,"&gt;=0",'Return Report Rev B'!Q130:Q10025,"&gt;="&amp;B138,'Return Report Rev B'!Q130:Q10025,"&lt;"&amp;B139,'Return Report Rev B'!A130:A10025,"&lt;&gt;N*")</f>
        <v>6</v>
      </c>
      <c r="O138" s="36">
        <f t="shared" si="808"/>
        <v>83</v>
      </c>
      <c r="P138" s="131" t="e">
        <f t="shared" si="809"/>
        <v>#DIV/0!</v>
      </c>
      <c r="Q138" s="131" t="e">
        <f t="shared" si="810"/>
        <v>#DIV/0!</v>
      </c>
      <c r="R138" s="98">
        <f>SUMIFS('Return Report Rev B'!H130:H10025,'Return Report Rev B'!Q130:Q10025,"&gt;="&amp;B138,'Return Report Rev B'!Q130:Q10025,"&lt;"&amp;B139,'Return Report Rev B'!A130:A10025,"&lt;&gt;N*")</f>
        <v>74</v>
      </c>
      <c r="S138" s="36">
        <f t="shared" si="811"/>
        <v>2010</v>
      </c>
      <c r="T138" s="131" t="e">
        <f t="shared" si="812"/>
        <v>#DIV/0!</v>
      </c>
      <c r="U138" s="131" t="e">
        <f t="shared" si="813"/>
        <v>#DIV/0!</v>
      </c>
      <c r="V138" s="132" t="e">
        <f t="shared" ref="V138" si="829">1-SUM(D136:D138)/SUM(C136:C138)</f>
        <v>#DIV/0!</v>
      </c>
      <c r="W138" s="132" t="e">
        <f t="shared" si="815"/>
        <v>#DIV/0!</v>
      </c>
      <c r="X138" s="132" t="e">
        <f t="shared" si="816"/>
        <v>#DIV/0!</v>
      </c>
      <c r="Y138" s="132" t="e">
        <f t="shared" si="817"/>
        <v>#DIV/0!</v>
      </c>
      <c r="Z138" s="132"/>
      <c r="AA138" s="4" t="s">
        <v>8257</v>
      </c>
      <c r="AB138" s="41">
        <v>0.95</v>
      </c>
      <c r="AC138" s="41">
        <v>0.05</v>
      </c>
      <c r="AD138" s="117"/>
      <c r="AE138" s="3"/>
      <c r="AF138" s="3"/>
      <c r="AG138" s="3"/>
      <c r="AJ138" s="64"/>
      <c r="AK138" s="64"/>
      <c r="AL138" s="64"/>
      <c r="AM138" s="52"/>
      <c r="AN138" s="59"/>
      <c r="AO138" s="93"/>
      <c r="AP138" s="93"/>
      <c r="AQ138" s="93"/>
      <c r="AR138" s="95"/>
      <c r="AV138" s="93"/>
      <c r="AW138" s="93"/>
      <c r="AX138" s="93"/>
      <c r="BC138" s="210">
        <f t="shared" si="818"/>
        <v>45017</v>
      </c>
      <c r="BD138" s="97">
        <f>C138-SUMIFS('Delivery Report'!$I$4:$I$83253,'Delivery Report'!$F$4:$F$83253,"&gt;="&amp;B138,'Delivery Report'!$F$4:$F$83253,"&lt;"&amp;B139)</f>
        <v>0</v>
      </c>
      <c r="BE138" s="211" t="e">
        <f t="shared" si="819"/>
        <v>#DIV/0!</v>
      </c>
      <c r="BG138" s="98">
        <f>COUNTIFS('Return Report Rev B'!H130:H10025,"&gt;=0",'Return Report Rev B'!Q130:Q10025,"&gt;="&amp;B138,'Return Report Rev B'!Q130:Q10025,"&lt;"&amp;B139)</f>
        <v>6</v>
      </c>
      <c r="BH138" s="36">
        <f t="shared" si="820"/>
        <v>83</v>
      </c>
      <c r="BI138" s="131" t="e">
        <f t="shared" si="821"/>
        <v>#DIV/0!</v>
      </c>
      <c r="BJ138" s="131" t="e">
        <f t="shared" si="822"/>
        <v>#DIV/0!</v>
      </c>
      <c r="BK138" s="132" t="e">
        <f t="shared" si="823"/>
        <v>#DIV/0!</v>
      </c>
      <c r="BL138" s="98">
        <f>SUMIFS('Return Report Rev B'!H130:H10025,'Return Report Rev B'!Q130:Q10025,"&gt;="&amp;B138,'Return Report Rev B'!Q130:Q10025,"&lt;"&amp;B139)</f>
        <v>74</v>
      </c>
      <c r="BM138" s="36">
        <f t="shared" si="824"/>
        <v>2010</v>
      </c>
      <c r="BN138" s="131" t="e">
        <f t="shared" si="825"/>
        <v>#DIV/0!</v>
      </c>
      <c r="BO138" s="131" t="e">
        <f t="shared" si="826"/>
        <v>#DIV/0!</v>
      </c>
      <c r="BP138" s="131" t="e">
        <f t="shared" si="827"/>
        <v>#DIV/0!</v>
      </c>
    </row>
    <row r="139" spans="2:68" x14ac:dyDescent="0.25">
      <c r="B139" s="96">
        <v>45047</v>
      </c>
      <c r="C139" s="97">
        <f>COUNTIFS('Delivery Report'!$E$4:$E$83253,"&gt;=0",'Delivery Report'!$F$4:$F$83253,"&gt;="&amp;B139,'Delivery Report'!$F$4:$F$83253,"&lt;"&amp;B140)</f>
        <v>0</v>
      </c>
      <c r="D139" s="97">
        <f>C139-SUMIFS('Delivery Report'!$H$4:$H$83253,'Delivery Report'!$F$4:$F$83253,"&gt;="&amp;B139,'Delivery Report'!$F$4:$F$83253,"&lt;"&amp;B140)</f>
        <v>0</v>
      </c>
      <c r="E139" s="36">
        <f t="shared" si="801"/>
        <v>0</v>
      </c>
      <c r="F139" s="97">
        <f>SUMIFS('Delivery Report'!$E$4:$E$83253,'Delivery Report'!$F$4:$F$83253,"&gt;="&amp;B139,'Delivery Report'!$F$4:$F$83253,"&lt;"&amp;B140)</f>
        <v>0</v>
      </c>
      <c r="G139" s="97">
        <f>SUMIFS('Delivery Report'!$E$4:$E$83253,'Delivery Report'!$F$4:$F$83253,"&gt;="&amp;B139,'Delivery Report'!$F$4:$F$83253,"&lt;"&amp;B140,'Delivery Report'!$H$4:$H$83253,"=1")</f>
        <v>0</v>
      </c>
      <c r="H139" s="36">
        <f t="shared" si="802"/>
        <v>0</v>
      </c>
      <c r="I139" s="36">
        <f t="shared" si="803"/>
        <v>0</v>
      </c>
      <c r="J139" s="131" t="e">
        <f t="shared" si="804"/>
        <v>#DIV/0!</v>
      </c>
      <c r="K139" s="131" t="e">
        <f t="shared" ref="K139:K140" si="830">1-SUM(D128:D139)/SUM(C128:C139)</f>
        <v>#DIV/0!</v>
      </c>
      <c r="L139" s="131" t="e">
        <f t="shared" si="806"/>
        <v>#DIV/0!</v>
      </c>
      <c r="M139" s="131" t="e">
        <f t="shared" si="807"/>
        <v>#DIV/0!</v>
      </c>
      <c r="N139" s="98">
        <f>COUNTIFS('Return Report Rev B'!H131:H10026,"&gt;=0",'Return Report Rev B'!Q131:Q10026,"&gt;="&amp;B139,'Return Report Rev B'!Q131:Q10026,"&lt;"&amp;B140,'Return Report Rev B'!A131:A10026,"&lt;&gt;N*")</f>
        <v>5</v>
      </c>
      <c r="O139" s="36">
        <f t="shared" si="808"/>
        <v>83</v>
      </c>
      <c r="P139" s="131" t="e">
        <f t="shared" si="809"/>
        <v>#DIV/0!</v>
      </c>
      <c r="Q139" s="131" t="e">
        <f t="shared" si="810"/>
        <v>#DIV/0!</v>
      </c>
      <c r="R139" s="98">
        <f>SUMIFS('Return Report Rev B'!H131:H10026,'Return Report Rev B'!Q131:Q10026,"&gt;="&amp;B139,'Return Report Rev B'!Q131:Q10026,"&lt;"&amp;B140,'Return Report Rev B'!A131:A10026,"&lt;&gt;N*")</f>
        <v>31</v>
      </c>
      <c r="S139" s="36">
        <f t="shared" si="811"/>
        <v>1995</v>
      </c>
      <c r="T139" s="131" t="e">
        <f t="shared" si="812"/>
        <v>#DIV/0!</v>
      </c>
      <c r="U139" s="131" t="e">
        <f t="shared" si="813"/>
        <v>#DIV/0!</v>
      </c>
      <c r="V139" s="132" t="e">
        <f t="shared" ref="V139:V140" si="831">1-SUM(D137:D139)/SUM(C137:C139)</f>
        <v>#DIV/0!</v>
      </c>
      <c r="W139" s="132" t="e">
        <f t="shared" si="815"/>
        <v>#DIV/0!</v>
      </c>
      <c r="X139" s="132" t="e">
        <f t="shared" si="816"/>
        <v>#DIV/0!</v>
      </c>
      <c r="Y139" s="132" t="e">
        <f t="shared" si="817"/>
        <v>#DIV/0!</v>
      </c>
      <c r="Z139" s="132"/>
      <c r="AA139" s="4" t="s">
        <v>1395</v>
      </c>
      <c r="AB139" s="41">
        <v>0.95</v>
      </c>
      <c r="AC139" s="41">
        <v>0.05</v>
      </c>
      <c r="AD139" s="117"/>
      <c r="AE139" s="3"/>
      <c r="AF139" s="3"/>
      <c r="AG139" s="3"/>
      <c r="AJ139" s="64"/>
      <c r="AK139" s="64"/>
      <c r="AL139" s="64"/>
      <c r="AM139" s="52"/>
      <c r="AN139" s="59"/>
      <c r="AO139" s="93"/>
      <c r="AP139" s="93"/>
      <c r="AQ139" s="93"/>
      <c r="AR139" s="95"/>
      <c r="AV139" s="93"/>
      <c r="AW139" s="93"/>
      <c r="AX139" s="93"/>
      <c r="BC139" s="210">
        <f t="shared" si="818"/>
        <v>45047</v>
      </c>
      <c r="BD139" s="97">
        <f>C139-SUMIFS('Delivery Report'!$I$4:$I$83253,'Delivery Report'!$F$4:$F$83253,"&gt;="&amp;B139,'Delivery Report'!$F$4:$F$83253,"&lt;"&amp;B140)</f>
        <v>0</v>
      </c>
      <c r="BE139" s="211" t="e">
        <f t="shared" si="819"/>
        <v>#DIV/0!</v>
      </c>
      <c r="BG139" s="98">
        <f>COUNTIFS('Return Report Rev B'!H131:H10026,"&gt;=0",'Return Report Rev B'!Q131:Q10026,"&gt;="&amp;B139,'Return Report Rev B'!Q131:Q10026,"&lt;"&amp;B140)</f>
        <v>5</v>
      </c>
      <c r="BH139" s="36">
        <f t="shared" si="820"/>
        <v>83</v>
      </c>
      <c r="BI139" s="131" t="e">
        <f t="shared" si="821"/>
        <v>#DIV/0!</v>
      </c>
      <c r="BJ139" s="131" t="e">
        <f t="shared" si="822"/>
        <v>#DIV/0!</v>
      </c>
      <c r="BK139" s="132" t="e">
        <f t="shared" si="823"/>
        <v>#DIV/0!</v>
      </c>
      <c r="BL139" s="98">
        <f>SUMIFS('Return Report Rev B'!H131:H10026,'Return Report Rev B'!Q131:Q10026,"&gt;="&amp;B139,'Return Report Rev B'!Q131:Q10026,"&lt;"&amp;B140)</f>
        <v>31</v>
      </c>
      <c r="BM139" s="36">
        <f t="shared" si="824"/>
        <v>1995</v>
      </c>
      <c r="BN139" s="131" t="e">
        <f t="shared" si="825"/>
        <v>#DIV/0!</v>
      </c>
      <c r="BO139" s="131" t="e">
        <f t="shared" si="826"/>
        <v>#DIV/0!</v>
      </c>
      <c r="BP139" s="131" t="e">
        <f t="shared" si="827"/>
        <v>#DIV/0!</v>
      </c>
    </row>
    <row r="140" spans="2:68" x14ac:dyDescent="0.25">
      <c r="B140" s="96">
        <v>45078</v>
      </c>
      <c r="C140" s="97">
        <f>COUNTIFS('Delivery Report'!$E$4:$E$83253,"&gt;=0",'Delivery Report'!$F$4:$F$83253,"&gt;="&amp;B140,'Delivery Report'!$F$4:$F$83253,"&lt;"&amp;B141)</f>
        <v>0</v>
      </c>
      <c r="D140" s="97">
        <f>C140-SUMIFS('Delivery Report'!$H$4:$H$83253,'Delivery Report'!$F$4:$F$83253,"&gt;="&amp;B140,'Delivery Report'!$F$4:$F$83253,"&lt;"&amp;B141)</f>
        <v>0</v>
      </c>
      <c r="E140" s="36">
        <f t="shared" si="801"/>
        <v>0</v>
      </c>
      <c r="F140" s="97">
        <f>SUMIFS('Delivery Report'!$E$4:$E$83253,'Delivery Report'!$F$4:$F$83253,"&gt;="&amp;B140,'Delivery Report'!$F$4:$F$83253,"&lt;"&amp;B141)</f>
        <v>0</v>
      </c>
      <c r="G140" s="97">
        <f>SUMIFS('Delivery Report'!$E$4:$E$83253,'Delivery Report'!$F$4:$F$83253,"&gt;="&amp;B140,'Delivery Report'!$F$4:$F$83253,"&lt;"&amp;B141,'Delivery Report'!$H$4:$H$83253,"=1")</f>
        <v>0</v>
      </c>
      <c r="H140" s="36">
        <f t="shared" si="802"/>
        <v>0</v>
      </c>
      <c r="I140" s="36">
        <f t="shared" si="803"/>
        <v>0</v>
      </c>
      <c r="J140" s="131" t="e">
        <f t="shared" si="804"/>
        <v>#DIV/0!</v>
      </c>
      <c r="K140" s="131" t="e">
        <f t="shared" si="830"/>
        <v>#DIV/0!</v>
      </c>
      <c r="L140" s="131" t="e">
        <f t="shared" si="806"/>
        <v>#DIV/0!</v>
      </c>
      <c r="M140" s="131" t="e">
        <f t="shared" si="807"/>
        <v>#DIV/0!</v>
      </c>
      <c r="N140" s="98">
        <f>COUNTIFS('Return Report Rev B'!H132:H10027,"&gt;=0",'Return Report Rev B'!Q132:Q10027,"&gt;="&amp;B140,'Return Report Rev B'!Q132:Q10027,"&lt;"&amp;B141,'Return Report Rev B'!A132:A10027,"&lt;&gt;N*")</f>
        <v>5</v>
      </c>
      <c r="O140" s="36">
        <f t="shared" si="808"/>
        <v>81</v>
      </c>
      <c r="P140" s="131" t="e">
        <f t="shared" si="809"/>
        <v>#DIV/0!</v>
      </c>
      <c r="Q140" s="131" t="e">
        <f t="shared" si="810"/>
        <v>#DIV/0!</v>
      </c>
      <c r="R140" s="98">
        <f>SUMIFS('Return Report Rev B'!H132:H10027,'Return Report Rev B'!Q132:Q10027,"&gt;="&amp;B140,'Return Report Rev B'!Q132:Q10027,"&lt;"&amp;B141,'Return Report Rev B'!A132:A10027,"&lt;&gt;N*")</f>
        <v>53</v>
      </c>
      <c r="S140" s="36">
        <f t="shared" si="811"/>
        <v>1896</v>
      </c>
      <c r="T140" s="131" t="e">
        <f t="shared" si="812"/>
        <v>#DIV/0!</v>
      </c>
      <c r="U140" s="131" t="e">
        <f t="shared" si="813"/>
        <v>#DIV/0!</v>
      </c>
      <c r="V140" s="132" t="e">
        <f t="shared" si="831"/>
        <v>#DIV/0!</v>
      </c>
      <c r="W140" s="132" t="e">
        <f t="shared" si="815"/>
        <v>#DIV/0!</v>
      </c>
      <c r="X140" s="132" t="e">
        <f t="shared" si="816"/>
        <v>#DIV/0!</v>
      </c>
      <c r="Y140" s="132" t="e">
        <f t="shared" si="817"/>
        <v>#DIV/0!</v>
      </c>
      <c r="Z140" s="132"/>
      <c r="AA140" s="4" t="s">
        <v>1396</v>
      </c>
      <c r="AB140" s="41">
        <v>0.95</v>
      </c>
      <c r="AC140" s="41">
        <v>0.05</v>
      </c>
      <c r="AD140" s="117"/>
      <c r="AE140" s="3"/>
      <c r="AF140" s="3"/>
      <c r="AG140" s="3"/>
      <c r="AJ140" s="64"/>
      <c r="AK140" s="64"/>
      <c r="AL140" s="64"/>
      <c r="AM140" s="52"/>
      <c r="AN140" s="59"/>
      <c r="AO140" s="93"/>
      <c r="AP140" s="93"/>
      <c r="AQ140" s="93"/>
      <c r="AR140" s="95"/>
      <c r="AV140" s="93"/>
      <c r="AW140" s="93"/>
      <c r="AX140" s="93"/>
      <c r="BC140" s="210">
        <f t="shared" si="818"/>
        <v>45078</v>
      </c>
      <c r="BD140" s="97">
        <f>C140-SUMIFS('Delivery Report'!$I$4:$I$83253,'Delivery Report'!$F$4:$F$83253,"&gt;="&amp;B140,'Delivery Report'!$F$4:$F$83253,"&lt;"&amp;B141)</f>
        <v>0</v>
      </c>
      <c r="BE140" s="211" t="e">
        <f t="shared" si="819"/>
        <v>#DIV/0!</v>
      </c>
      <c r="BG140" s="98">
        <f>COUNTIFS('Return Report Rev B'!H132:H10027,"&gt;=0",'Return Report Rev B'!Q132:Q10027,"&gt;="&amp;B140,'Return Report Rev B'!Q132:Q10027,"&lt;"&amp;B141)</f>
        <v>5</v>
      </c>
      <c r="BH140" s="36">
        <f t="shared" si="820"/>
        <v>81</v>
      </c>
      <c r="BI140" s="131" t="e">
        <f t="shared" si="821"/>
        <v>#DIV/0!</v>
      </c>
      <c r="BJ140" s="131" t="e">
        <f t="shared" si="822"/>
        <v>#DIV/0!</v>
      </c>
      <c r="BK140" s="132" t="e">
        <f t="shared" si="823"/>
        <v>#DIV/0!</v>
      </c>
      <c r="BL140" s="98">
        <f>SUMIFS('Return Report Rev B'!H132:H10027,'Return Report Rev B'!Q132:Q10027,"&gt;="&amp;B140,'Return Report Rev B'!Q132:Q10027,"&lt;"&amp;B141)</f>
        <v>53</v>
      </c>
      <c r="BM140" s="36">
        <f t="shared" si="824"/>
        <v>1896</v>
      </c>
      <c r="BN140" s="131" t="e">
        <f t="shared" si="825"/>
        <v>#DIV/0!</v>
      </c>
      <c r="BO140" s="131" t="e">
        <f t="shared" si="826"/>
        <v>#DIV/0!</v>
      </c>
      <c r="BP140" s="131" t="e">
        <f t="shared" si="827"/>
        <v>#DIV/0!</v>
      </c>
    </row>
    <row r="141" spans="2:68" x14ac:dyDescent="0.25">
      <c r="B141" s="96">
        <v>45108</v>
      </c>
      <c r="C141" s="97">
        <f>COUNTIFS('Delivery Report'!$E$4:$E$83253,"&gt;=0",'Delivery Report'!$F$4:$F$83253,"&gt;="&amp;B141,'Delivery Report'!$F$4:$F$83253,"&lt;"&amp;B142)</f>
        <v>0</v>
      </c>
      <c r="D141" s="97">
        <f>C141-SUMIFS('Delivery Report'!$H$4:$H$83253,'Delivery Report'!$F$4:$F$83253,"&gt;="&amp;B141,'Delivery Report'!$F$4:$F$83253,"&lt;"&amp;B142)</f>
        <v>0</v>
      </c>
      <c r="E141" s="36">
        <f t="shared" ref="E141:E146" si="832">SUM(C130:C141)</f>
        <v>0</v>
      </c>
      <c r="F141" s="97">
        <f>SUMIFS('Delivery Report'!$E$4:$E$83253,'Delivery Report'!$F$4:$F$83253,"&gt;="&amp;B141,'Delivery Report'!$F$4:$F$83253,"&lt;"&amp;B142)</f>
        <v>0</v>
      </c>
      <c r="G141" s="97">
        <f>SUMIFS('Delivery Report'!$E$4:$E$83253,'Delivery Report'!$F$4:$F$83253,"&gt;="&amp;B141,'Delivery Report'!$F$4:$F$83253,"&lt;"&amp;B142,'Delivery Report'!$H$4:$H$83253,"=1")</f>
        <v>0</v>
      </c>
      <c r="H141" s="36">
        <f t="shared" ref="H141:H146" si="833">SUM(F130:F141)</f>
        <v>0</v>
      </c>
      <c r="I141" s="36">
        <f t="shared" ref="I141:I146" si="834">SUM(G130:G141)</f>
        <v>0</v>
      </c>
      <c r="J141" s="131" t="e">
        <f t="shared" ref="J141:J146" si="835">1-D141/C141</f>
        <v>#DIV/0!</v>
      </c>
      <c r="K141" s="131" t="e">
        <f t="shared" ref="K141" si="836">1-SUM(D130:D141)/SUM(C130:C141)</f>
        <v>#DIV/0!</v>
      </c>
      <c r="L141" s="131" t="e">
        <f t="shared" ref="L141:L146" si="837">G141/F141</f>
        <v>#DIV/0!</v>
      </c>
      <c r="M141" s="131" t="e">
        <f t="shared" ref="M141:M146" si="838">SUM(G130:G141)/SUM(F130:F141)</f>
        <v>#DIV/0!</v>
      </c>
      <c r="N141" s="98">
        <f>COUNTIFS('Return Report Rev B'!H133:H10028,"&gt;=0",'Return Report Rev B'!Q133:Q10028,"&gt;="&amp;B141,'Return Report Rev B'!Q133:Q10028,"&lt;"&amp;B142,'Return Report Rev B'!A133:A10028,"&lt;&gt;N*")</f>
        <v>14</v>
      </c>
      <c r="O141" s="36">
        <f t="shared" ref="O141:O146" si="839">SUM(N130:N141)</f>
        <v>92</v>
      </c>
      <c r="P141" s="131" t="e">
        <f t="shared" ref="P141:P146" si="840">N141/C141</f>
        <v>#DIV/0!</v>
      </c>
      <c r="Q141" s="131" t="e">
        <f t="shared" ref="Q141:Q146" si="841">O141/E141</f>
        <v>#DIV/0!</v>
      </c>
      <c r="R141" s="98">
        <f>SUMIFS('Return Report Rev B'!H133:H10028,'Return Report Rev B'!Q133:Q10028,"&gt;="&amp;B141,'Return Report Rev B'!Q133:Q10028,"&lt;"&amp;B142,'Return Report Rev B'!A133:A10028,"&lt;&gt;N*")</f>
        <v>437</v>
      </c>
      <c r="S141" s="36">
        <f t="shared" ref="S141:S146" si="842">SUM(R130:R141)</f>
        <v>2234</v>
      </c>
      <c r="T141" s="131" t="e">
        <f t="shared" ref="T141:T146" si="843">R141/F141</f>
        <v>#DIV/0!</v>
      </c>
      <c r="U141" s="131" t="e">
        <f t="shared" ref="U141:U146" si="844">S141/H141</f>
        <v>#DIV/0!</v>
      </c>
      <c r="V141" s="132" t="e">
        <f t="shared" ref="V141" si="845">1-SUM(D139:D141)/SUM(C139:C141)</f>
        <v>#DIV/0!</v>
      </c>
      <c r="W141" s="132" t="e">
        <f t="shared" ref="W141:W146" si="846">SUM(G139:G141)/SUM(F139:F141)</f>
        <v>#DIV/0!</v>
      </c>
      <c r="X141" s="132" t="e">
        <f t="shared" ref="X141:X146" si="847">SUM(N139:N141)/SUM(C139:C141)</f>
        <v>#DIV/0!</v>
      </c>
      <c r="Y141" s="132" t="e">
        <f t="shared" ref="Y141:Y146" si="848">SUM(R139:R141)/SUM(F139:F141)</f>
        <v>#DIV/0!</v>
      </c>
      <c r="Z141" s="132"/>
      <c r="AA141" s="4" t="s">
        <v>1397</v>
      </c>
      <c r="AB141" s="41">
        <v>0.95</v>
      </c>
      <c r="AC141" s="41">
        <v>0.05</v>
      </c>
      <c r="AD141" s="117"/>
      <c r="AE141" s="3"/>
      <c r="AF141" s="3"/>
      <c r="AG141" s="3"/>
      <c r="AJ141" s="64"/>
      <c r="AK141" s="64"/>
      <c r="AL141" s="64"/>
      <c r="AM141" s="52"/>
      <c r="AN141" s="59"/>
      <c r="AO141" s="93"/>
      <c r="AP141" s="93"/>
      <c r="AQ141" s="93"/>
      <c r="AR141" s="95"/>
      <c r="AV141" s="93"/>
      <c r="AW141" s="93"/>
      <c r="AX141" s="93"/>
      <c r="BC141" s="210">
        <f t="shared" ref="BC141:BC146" si="849">B141</f>
        <v>45108</v>
      </c>
      <c r="BD141" s="97">
        <f>C141-SUMIFS('Delivery Report'!$I$4:$I$83253,'Delivery Report'!$F$4:$F$83253,"&gt;="&amp;B141,'Delivery Report'!$F$4:$F$83253,"&lt;"&amp;B142)</f>
        <v>0</v>
      </c>
      <c r="BE141" s="211" t="e">
        <f t="shared" ref="BE141:BE146" si="850">BD141/C141</f>
        <v>#DIV/0!</v>
      </c>
      <c r="BG141" s="98">
        <f>COUNTIFS('Return Report Rev B'!H133:H10028,"&gt;=0",'Return Report Rev B'!Q133:Q10028,"&gt;="&amp;B141,'Return Report Rev B'!Q133:Q10028,"&lt;"&amp;B142)</f>
        <v>14</v>
      </c>
      <c r="BH141" s="36">
        <f t="shared" ref="BH141:BH146" si="851">SUM(BG130:BG141)</f>
        <v>92</v>
      </c>
      <c r="BI141" s="131" t="e">
        <f t="shared" ref="BI141:BI146" si="852">BG141/C141</f>
        <v>#DIV/0!</v>
      </c>
      <c r="BJ141" s="131" t="e">
        <f t="shared" ref="BJ141:BJ146" si="853">O141/E141</f>
        <v>#DIV/0!</v>
      </c>
      <c r="BK141" s="132" t="e">
        <f t="shared" ref="BK141:BK146" si="854">SUM(BG139:BG141)/SUM(C139:C141)</f>
        <v>#DIV/0!</v>
      </c>
      <c r="BL141" s="98">
        <f>SUMIFS('Return Report Rev B'!H133:H10028,'Return Report Rev B'!Q133:Q10028,"&gt;="&amp;B141,'Return Report Rev B'!Q133:Q10028,"&lt;"&amp;B142)</f>
        <v>437</v>
      </c>
      <c r="BM141" s="36">
        <f t="shared" ref="BM141:BM146" si="855">SUM(BL130:BL141)</f>
        <v>2234</v>
      </c>
      <c r="BN141" s="131" t="e">
        <f t="shared" ref="BN141:BN146" si="856">BL141/F141</f>
        <v>#DIV/0!</v>
      </c>
      <c r="BO141" s="131" t="e">
        <f t="shared" ref="BO141:BO146" si="857">BM141/H141</f>
        <v>#DIV/0!</v>
      </c>
      <c r="BP141" s="131" t="e">
        <f t="shared" ref="BP141:BP146" si="858">SUM(BL139:BL141)/SUM(F139:F141)</f>
        <v>#DIV/0!</v>
      </c>
    </row>
    <row r="142" spans="2:68" x14ac:dyDescent="0.25">
      <c r="B142" s="96">
        <v>45139</v>
      </c>
      <c r="C142" s="97">
        <f>COUNTIFS('Delivery Report'!$E$4:$E$83253,"&gt;=0",'Delivery Report'!$F$4:$F$83253,"&gt;="&amp;B142,'Delivery Report'!$F$4:$F$83253,"&lt;"&amp;B143)</f>
        <v>0</v>
      </c>
      <c r="D142" s="97">
        <f>C142-SUMIFS('Delivery Report'!$H$4:$H$83253,'Delivery Report'!$F$4:$F$83253,"&gt;="&amp;B142,'Delivery Report'!$F$4:$F$83253,"&lt;"&amp;B143)</f>
        <v>0</v>
      </c>
      <c r="E142" s="36">
        <f t="shared" si="832"/>
        <v>0</v>
      </c>
      <c r="F142" s="97">
        <f>SUMIFS('Delivery Report'!$E$4:$E$83253,'Delivery Report'!$F$4:$F$83253,"&gt;="&amp;B142,'Delivery Report'!$F$4:$F$83253,"&lt;"&amp;B143)</f>
        <v>0</v>
      </c>
      <c r="G142" s="97">
        <f>SUMIFS('Delivery Report'!$E$4:$E$83253,'Delivery Report'!$F$4:$F$83253,"&gt;="&amp;B142,'Delivery Report'!$F$4:$F$83253,"&lt;"&amp;B143,'Delivery Report'!$H$4:$H$83253,"=1")</f>
        <v>0</v>
      </c>
      <c r="H142" s="36">
        <f t="shared" si="833"/>
        <v>0</v>
      </c>
      <c r="I142" s="36">
        <f t="shared" si="834"/>
        <v>0</v>
      </c>
      <c r="J142" s="131" t="e">
        <f t="shared" si="835"/>
        <v>#DIV/0!</v>
      </c>
      <c r="K142" s="131" t="e">
        <f t="shared" ref="K142:K143" si="859">1-SUM(D131:D142)/SUM(C131:C142)</f>
        <v>#DIV/0!</v>
      </c>
      <c r="L142" s="131" t="e">
        <f t="shared" si="837"/>
        <v>#DIV/0!</v>
      </c>
      <c r="M142" s="131" t="e">
        <f t="shared" si="838"/>
        <v>#DIV/0!</v>
      </c>
      <c r="N142" s="98">
        <f>COUNTIFS('Return Report Rev B'!H134:H10029,"&gt;=0",'Return Report Rev B'!Q134:Q10029,"&gt;="&amp;B142,'Return Report Rev B'!Q134:Q10029,"&lt;"&amp;B143,'Return Report Rev B'!A134:A10029,"&lt;&gt;N*")</f>
        <v>3</v>
      </c>
      <c r="O142" s="36">
        <f t="shared" si="839"/>
        <v>86</v>
      </c>
      <c r="P142" s="131" t="e">
        <f t="shared" si="840"/>
        <v>#DIV/0!</v>
      </c>
      <c r="Q142" s="131" t="e">
        <f t="shared" si="841"/>
        <v>#DIV/0!</v>
      </c>
      <c r="R142" s="98">
        <f>SUMIFS('Return Report Rev B'!H134:H10029,'Return Report Rev B'!Q134:Q10029,"&gt;="&amp;B142,'Return Report Rev B'!Q134:Q10029,"&lt;"&amp;B143,'Return Report Rev B'!A134:A10029,"&lt;&gt;N*")</f>
        <v>26</v>
      </c>
      <c r="S142" s="36">
        <f t="shared" si="842"/>
        <v>1943</v>
      </c>
      <c r="T142" s="131" t="e">
        <f t="shared" si="843"/>
        <v>#DIV/0!</v>
      </c>
      <c r="U142" s="131" t="e">
        <f t="shared" si="844"/>
        <v>#DIV/0!</v>
      </c>
      <c r="V142" s="132" t="e">
        <f t="shared" ref="V142:V143" si="860">1-SUM(D140:D142)/SUM(C140:C142)</f>
        <v>#DIV/0!</v>
      </c>
      <c r="W142" s="132" t="e">
        <f t="shared" si="846"/>
        <v>#DIV/0!</v>
      </c>
      <c r="X142" s="132" t="e">
        <f t="shared" si="847"/>
        <v>#DIV/0!</v>
      </c>
      <c r="Y142" s="132" t="e">
        <f t="shared" si="848"/>
        <v>#DIV/0!</v>
      </c>
      <c r="Z142" s="132"/>
      <c r="AA142" s="4" t="s">
        <v>6385</v>
      </c>
      <c r="AB142" s="41">
        <v>0.95</v>
      </c>
      <c r="AC142" s="41">
        <v>0.05</v>
      </c>
      <c r="AD142" s="117"/>
      <c r="AE142" s="3"/>
      <c r="AF142" s="3"/>
      <c r="AG142" s="3"/>
      <c r="AJ142" s="64"/>
      <c r="AK142" s="64"/>
      <c r="AL142" s="64"/>
      <c r="AM142" s="52"/>
      <c r="AN142" s="59"/>
      <c r="AO142" s="93"/>
      <c r="AP142" s="93"/>
      <c r="AQ142" s="93"/>
      <c r="AR142" s="95"/>
      <c r="AV142" s="93"/>
      <c r="AW142" s="93"/>
      <c r="AX142" s="93"/>
      <c r="BC142" s="210">
        <f t="shared" si="849"/>
        <v>45139</v>
      </c>
      <c r="BD142" s="97">
        <f>C142-SUMIFS('Delivery Report'!$I$4:$I$83253,'Delivery Report'!$F$4:$F$83253,"&gt;="&amp;B142,'Delivery Report'!$F$4:$F$83253,"&lt;"&amp;B143)</f>
        <v>0</v>
      </c>
      <c r="BE142" s="211" t="e">
        <f t="shared" si="850"/>
        <v>#DIV/0!</v>
      </c>
      <c r="BG142" s="98">
        <f>COUNTIFS('Return Report Rev B'!H134:H10029,"&gt;=0",'Return Report Rev B'!Q134:Q10029,"&gt;="&amp;B142,'Return Report Rev B'!Q134:Q10029,"&lt;"&amp;B143)</f>
        <v>3</v>
      </c>
      <c r="BH142" s="36">
        <f t="shared" si="851"/>
        <v>86</v>
      </c>
      <c r="BI142" s="131" t="e">
        <f t="shared" si="852"/>
        <v>#DIV/0!</v>
      </c>
      <c r="BJ142" s="131" t="e">
        <f t="shared" si="853"/>
        <v>#DIV/0!</v>
      </c>
      <c r="BK142" s="132" t="e">
        <f t="shared" si="854"/>
        <v>#DIV/0!</v>
      </c>
      <c r="BL142" s="98">
        <f>SUMIFS('Return Report Rev B'!H134:H10029,'Return Report Rev B'!Q134:Q10029,"&gt;="&amp;B142,'Return Report Rev B'!Q134:Q10029,"&lt;"&amp;B143)</f>
        <v>26</v>
      </c>
      <c r="BM142" s="36">
        <f t="shared" si="855"/>
        <v>1943</v>
      </c>
      <c r="BN142" s="131" t="e">
        <f t="shared" si="856"/>
        <v>#DIV/0!</v>
      </c>
      <c r="BO142" s="131" t="e">
        <f t="shared" si="857"/>
        <v>#DIV/0!</v>
      </c>
      <c r="BP142" s="131" t="e">
        <f t="shared" si="858"/>
        <v>#DIV/0!</v>
      </c>
    </row>
    <row r="143" spans="2:68" x14ac:dyDescent="0.25">
      <c r="B143" s="96">
        <v>45170</v>
      </c>
      <c r="C143" s="97">
        <f>COUNTIFS('Delivery Report'!$E$4:$E$83253,"&gt;=0",'Delivery Report'!$F$4:$F$83253,"&gt;="&amp;B143,'Delivery Report'!$F$4:$F$83253,"&lt;"&amp;B144)</f>
        <v>0</v>
      </c>
      <c r="D143" s="97">
        <f>C143-SUMIFS('Delivery Report'!$H$4:$H$83253,'Delivery Report'!$F$4:$F$83253,"&gt;="&amp;B143,'Delivery Report'!$F$4:$F$83253,"&lt;"&amp;B144)</f>
        <v>0</v>
      </c>
      <c r="E143" s="36">
        <f t="shared" si="832"/>
        <v>0</v>
      </c>
      <c r="F143" s="97">
        <f>SUMIFS('Delivery Report'!$E$4:$E$83253,'Delivery Report'!$F$4:$F$83253,"&gt;="&amp;B143,'Delivery Report'!$F$4:$F$83253,"&lt;"&amp;B144)</f>
        <v>0</v>
      </c>
      <c r="G143" s="97">
        <f>SUMIFS('Delivery Report'!$E$4:$E$83253,'Delivery Report'!$F$4:$F$83253,"&gt;="&amp;B143,'Delivery Report'!$F$4:$F$83253,"&lt;"&amp;B144,'Delivery Report'!$H$4:$H$83253,"=1")</f>
        <v>0</v>
      </c>
      <c r="H143" s="36">
        <f t="shared" si="833"/>
        <v>0</v>
      </c>
      <c r="I143" s="36">
        <f t="shared" si="834"/>
        <v>0</v>
      </c>
      <c r="J143" s="131" t="e">
        <f t="shared" si="835"/>
        <v>#DIV/0!</v>
      </c>
      <c r="K143" s="131" t="e">
        <f t="shared" si="859"/>
        <v>#DIV/0!</v>
      </c>
      <c r="L143" s="131" t="e">
        <f t="shared" si="837"/>
        <v>#DIV/0!</v>
      </c>
      <c r="M143" s="131" t="e">
        <f t="shared" si="838"/>
        <v>#DIV/0!</v>
      </c>
      <c r="N143" s="98">
        <f>COUNTIFS('Return Report Rev B'!H135:H10030,"&gt;=0",'Return Report Rev B'!Q135:Q10030,"&gt;="&amp;B143,'Return Report Rev B'!Q135:Q10030,"&lt;"&amp;B144,'Return Report Rev B'!A135:A10030,"&lt;&gt;N*")</f>
        <v>4</v>
      </c>
      <c r="O143" s="36">
        <f t="shared" si="839"/>
        <v>86</v>
      </c>
      <c r="P143" s="131" t="e">
        <f t="shared" si="840"/>
        <v>#DIV/0!</v>
      </c>
      <c r="Q143" s="131" t="e">
        <f t="shared" si="841"/>
        <v>#DIV/0!</v>
      </c>
      <c r="R143" s="98">
        <f>SUMIFS('Return Report Rev B'!H135:H10030,'Return Report Rev B'!Q135:Q10030,"&gt;="&amp;B143,'Return Report Rev B'!Q135:Q10030,"&lt;"&amp;B144,'Return Report Rev B'!A135:A10030,"&lt;&gt;N*")</f>
        <v>12</v>
      </c>
      <c r="S143" s="36">
        <f t="shared" si="842"/>
        <v>1656</v>
      </c>
      <c r="T143" s="131" t="e">
        <f t="shared" si="843"/>
        <v>#DIV/0!</v>
      </c>
      <c r="U143" s="131" t="e">
        <f t="shared" si="844"/>
        <v>#DIV/0!</v>
      </c>
      <c r="V143" s="132" t="e">
        <f t="shared" si="860"/>
        <v>#DIV/0!</v>
      </c>
      <c r="W143" s="132" t="e">
        <f t="shared" si="846"/>
        <v>#DIV/0!</v>
      </c>
      <c r="X143" s="132" t="e">
        <f t="shared" si="847"/>
        <v>#DIV/0!</v>
      </c>
      <c r="Y143" s="132" t="e">
        <f t="shared" si="848"/>
        <v>#DIV/0!</v>
      </c>
      <c r="Z143" s="132"/>
      <c r="AA143" s="4" t="s">
        <v>8251</v>
      </c>
      <c r="AB143" s="41">
        <v>0.95</v>
      </c>
      <c r="AC143" s="41">
        <v>0.05</v>
      </c>
      <c r="AD143" s="117"/>
      <c r="AE143" s="3"/>
      <c r="AF143" s="3"/>
      <c r="AG143" s="3"/>
      <c r="AJ143" s="64"/>
      <c r="AK143" s="64"/>
      <c r="AL143" s="64"/>
      <c r="AM143" s="52"/>
      <c r="AN143" s="59"/>
      <c r="AO143" s="93"/>
      <c r="AP143" s="93"/>
      <c r="AQ143" s="93"/>
      <c r="AR143" s="95"/>
      <c r="AV143" s="93"/>
      <c r="AW143" s="93"/>
      <c r="AX143" s="93"/>
      <c r="BC143" s="210">
        <f t="shared" si="849"/>
        <v>45170</v>
      </c>
      <c r="BD143" s="97">
        <f>C143-SUMIFS('Delivery Report'!$I$4:$I$83253,'Delivery Report'!$F$4:$F$83253,"&gt;="&amp;B143,'Delivery Report'!$F$4:$F$83253,"&lt;"&amp;B144)</f>
        <v>0</v>
      </c>
      <c r="BE143" s="211" t="e">
        <f t="shared" si="850"/>
        <v>#DIV/0!</v>
      </c>
      <c r="BG143" s="98">
        <f>COUNTIFS('Return Report Rev B'!H135:H10030,"&gt;=0",'Return Report Rev B'!Q135:Q10030,"&gt;="&amp;B143,'Return Report Rev B'!Q135:Q10030,"&lt;"&amp;B144)</f>
        <v>4</v>
      </c>
      <c r="BH143" s="36">
        <f t="shared" si="851"/>
        <v>86</v>
      </c>
      <c r="BI143" s="131" t="e">
        <f t="shared" si="852"/>
        <v>#DIV/0!</v>
      </c>
      <c r="BJ143" s="131" t="e">
        <f t="shared" si="853"/>
        <v>#DIV/0!</v>
      </c>
      <c r="BK143" s="132" t="e">
        <f t="shared" si="854"/>
        <v>#DIV/0!</v>
      </c>
      <c r="BL143" s="98">
        <f>SUMIFS('Return Report Rev B'!H135:H10030,'Return Report Rev B'!Q135:Q10030,"&gt;="&amp;B143,'Return Report Rev B'!Q135:Q10030,"&lt;"&amp;B144)</f>
        <v>12</v>
      </c>
      <c r="BM143" s="36">
        <f t="shared" si="855"/>
        <v>1656</v>
      </c>
      <c r="BN143" s="131" t="e">
        <f t="shared" si="856"/>
        <v>#DIV/0!</v>
      </c>
      <c r="BO143" s="131" t="e">
        <f t="shared" si="857"/>
        <v>#DIV/0!</v>
      </c>
      <c r="BP143" s="131" t="e">
        <f t="shared" si="858"/>
        <v>#DIV/0!</v>
      </c>
    </row>
    <row r="144" spans="2:68" x14ac:dyDescent="0.25">
      <c r="B144" s="96">
        <v>45200</v>
      </c>
      <c r="C144" s="97">
        <f>COUNTIFS('Delivery Report'!$E$4:$E$83253,"&gt;=0",'Delivery Report'!$F$4:$F$83253,"&gt;="&amp;B144,'Delivery Report'!$F$4:$F$83253,"&lt;"&amp;B145)</f>
        <v>0</v>
      </c>
      <c r="D144" s="97">
        <f>C144-SUMIFS('Delivery Report'!$H$4:$H$83253,'Delivery Report'!$F$4:$F$83253,"&gt;="&amp;B144,'Delivery Report'!$F$4:$F$83253,"&lt;"&amp;B145)</f>
        <v>0</v>
      </c>
      <c r="E144" s="36">
        <f t="shared" si="832"/>
        <v>0</v>
      </c>
      <c r="F144" s="97">
        <f>SUMIFS('Delivery Report'!$E$4:$E$83253,'Delivery Report'!$F$4:$F$83253,"&gt;="&amp;B144,'Delivery Report'!$F$4:$F$83253,"&lt;"&amp;B145)</f>
        <v>0</v>
      </c>
      <c r="G144" s="97">
        <f>SUMIFS('Delivery Report'!$E$4:$E$83253,'Delivery Report'!$F$4:$F$83253,"&gt;="&amp;B144,'Delivery Report'!$F$4:$F$83253,"&lt;"&amp;B145,'Delivery Report'!$H$4:$H$83253,"=1")</f>
        <v>0</v>
      </c>
      <c r="H144" s="36">
        <f t="shared" si="833"/>
        <v>0</v>
      </c>
      <c r="I144" s="36">
        <f t="shared" si="834"/>
        <v>0</v>
      </c>
      <c r="J144" s="131" t="e">
        <f t="shared" si="835"/>
        <v>#DIV/0!</v>
      </c>
      <c r="K144" s="131" t="e">
        <f t="shared" ref="K144" si="861">1-SUM(D133:D144)/SUM(C133:C144)</f>
        <v>#DIV/0!</v>
      </c>
      <c r="L144" s="131" t="e">
        <f t="shared" si="837"/>
        <v>#DIV/0!</v>
      </c>
      <c r="M144" s="131" t="e">
        <f t="shared" si="838"/>
        <v>#DIV/0!</v>
      </c>
      <c r="N144" s="98">
        <f>COUNTIFS('Return Report Rev B'!H136:H10031,"&gt;=0",'Return Report Rev B'!Q136:Q10031,"&gt;="&amp;B144,'Return Report Rev B'!Q136:Q10031,"&lt;"&amp;B145,'Return Report Rev B'!A136:A10031,"&lt;&gt;N*")</f>
        <v>8</v>
      </c>
      <c r="O144" s="36">
        <f t="shared" si="839"/>
        <v>88</v>
      </c>
      <c r="P144" s="131" t="e">
        <f t="shared" si="840"/>
        <v>#DIV/0!</v>
      </c>
      <c r="Q144" s="131" t="e">
        <f t="shared" si="841"/>
        <v>#DIV/0!</v>
      </c>
      <c r="R144" s="98">
        <f>SUMIFS('Return Report Rev B'!H136:H10031,'Return Report Rev B'!Q136:Q10031,"&gt;="&amp;B144,'Return Report Rev B'!Q136:Q10031,"&lt;"&amp;B145,'Return Report Rev B'!A136:A10031,"&lt;&gt;N*")</f>
        <v>342</v>
      </c>
      <c r="S144" s="36">
        <f t="shared" si="842"/>
        <v>1980</v>
      </c>
      <c r="T144" s="131" t="e">
        <f t="shared" si="843"/>
        <v>#DIV/0!</v>
      </c>
      <c r="U144" s="131" t="e">
        <f t="shared" si="844"/>
        <v>#DIV/0!</v>
      </c>
      <c r="V144" s="132" t="e">
        <f t="shared" ref="V144" si="862">1-SUM(D142:D144)/SUM(C142:C144)</f>
        <v>#DIV/0!</v>
      </c>
      <c r="W144" s="132" t="e">
        <f t="shared" si="846"/>
        <v>#DIV/0!</v>
      </c>
      <c r="X144" s="132" t="e">
        <f t="shared" si="847"/>
        <v>#DIV/0!</v>
      </c>
      <c r="Y144" s="132" t="e">
        <f t="shared" si="848"/>
        <v>#DIV/0!</v>
      </c>
      <c r="Z144" s="132"/>
      <c r="AA144" s="4" t="s">
        <v>8252</v>
      </c>
      <c r="AB144" s="41">
        <v>0.95</v>
      </c>
      <c r="AC144" s="41">
        <v>0.05</v>
      </c>
      <c r="AD144" s="117"/>
      <c r="AE144" s="3"/>
      <c r="AF144" s="3"/>
      <c r="AG144" s="3"/>
      <c r="AJ144" s="64"/>
      <c r="AK144" s="64"/>
      <c r="AL144" s="64"/>
      <c r="AM144" s="52"/>
      <c r="AN144" s="59"/>
      <c r="AO144" s="93"/>
      <c r="AP144" s="93"/>
      <c r="AQ144" s="93"/>
      <c r="AR144" s="95"/>
      <c r="AV144" s="93"/>
      <c r="AW144" s="93"/>
      <c r="AX144" s="93"/>
      <c r="BC144" s="210">
        <f t="shared" si="849"/>
        <v>45200</v>
      </c>
      <c r="BD144" s="97">
        <f>C144-SUMIFS('Delivery Report'!$I$4:$I$83253,'Delivery Report'!$F$4:$F$83253,"&gt;="&amp;B144,'Delivery Report'!$F$4:$F$83253,"&lt;"&amp;B145)</f>
        <v>0</v>
      </c>
      <c r="BE144" s="211" t="e">
        <f t="shared" si="850"/>
        <v>#DIV/0!</v>
      </c>
      <c r="BG144" s="98">
        <f>COUNTIFS('Return Report Rev B'!H136:H10031,"&gt;=0",'Return Report Rev B'!Q136:Q10031,"&gt;="&amp;B144,'Return Report Rev B'!Q136:Q10031,"&lt;"&amp;B145)</f>
        <v>8</v>
      </c>
      <c r="BH144" s="36">
        <f t="shared" si="851"/>
        <v>88</v>
      </c>
      <c r="BI144" s="131" t="e">
        <f t="shared" si="852"/>
        <v>#DIV/0!</v>
      </c>
      <c r="BJ144" s="131" t="e">
        <f t="shared" si="853"/>
        <v>#DIV/0!</v>
      </c>
      <c r="BK144" s="132" t="e">
        <f t="shared" si="854"/>
        <v>#DIV/0!</v>
      </c>
      <c r="BL144" s="98">
        <f>SUMIFS('Return Report Rev B'!H136:H10031,'Return Report Rev B'!Q136:Q10031,"&gt;="&amp;B144,'Return Report Rev B'!Q136:Q10031,"&lt;"&amp;B145)</f>
        <v>342</v>
      </c>
      <c r="BM144" s="36">
        <f t="shared" si="855"/>
        <v>1980</v>
      </c>
      <c r="BN144" s="131" t="e">
        <f t="shared" si="856"/>
        <v>#DIV/0!</v>
      </c>
      <c r="BO144" s="131" t="e">
        <f t="shared" si="857"/>
        <v>#DIV/0!</v>
      </c>
      <c r="BP144" s="131" t="e">
        <f t="shared" si="858"/>
        <v>#DIV/0!</v>
      </c>
    </row>
    <row r="145" spans="2:68" x14ac:dyDescent="0.25">
      <c r="B145" s="96">
        <v>45231</v>
      </c>
      <c r="C145" s="97">
        <f>COUNTIFS('Delivery Report'!$E$4:$E$83253,"&gt;=0",'Delivery Report'!$F$4:$F$83253,"&gt;="&amp;B145,'Delivery Report'!$F$4:$F$83253,"&lt;"&amp;B146)</f>
        <v>0</v>
      </c>
      <c r="D145" s="97">
        <f>C145-SUMIFS('Delivery Report'!$H$4:$H$83253,'Delivery Report'!$F$4:$F$83253,"&gt;="&amp;B145,'Delivery Report'!$F$4:$F$83253,"&lt;"&amp;B146)</f>
        <v>0</v>
      </c>
      <c r="E145" s="36">
        <f t="shared" si="832"/>
        <v>0</v>
      </c>
      <c r="F145" s="97">
        <f>SUMIFS('Delivery Report'!$E$4:$E$83253,'Delivery Report'!$F$4:$F$83253,"&gt;="&amp;B145,'Delivery Report'!$F$4:$F$83253,"&lt;"&amp;B146)</f>
        <v>0</v>
      </c>
      <c r="G145" s="97">
        <f>SUMIFS('Delivery Report'!$E$4:$E$83253,'Delivery Report'!$F$4:$F$83253,"&gt;="&amp;B145,'Delivery Report'!$F$4:$F$83253,"&lt;"&amp;B146,'Delivery Report'!$H$4:$H$83253,"=1")</f>
        <v>0</v>
      </c>
      <c r="H145" s="36">
        <f t="shared" si="833"/>
        <v>0</v>
      </c>
      <c r="I145" s="36">
        <f t="shared" si="834"/>
        <v>0</v>
      </c>
      <c r="J145" s="131" t="e">
        <f t="shared" si="835"/>
        <v>#DIV/0!</v>
      </c>
      <c r="K145" s="131" t="e">
        <f t="shared" ref="K145" si="863">1-SUM(D134:D145)/SUM(C134:C145)</f>
        <v>#DIV/0!</v>
      </c>
      <c r="L145" s="131" t="e">
        <f t="shared" si="837"/>
        <v>#DIV/0!</v>
      </c>
      <c r="M145" s="131" t="e">
        <f t="shared" si="838"/>
        <v>#DIV/0!</v>
      </c>
      <c r="N145" s="98">
        <f>COUNTIFS('Return Report Rev B'!H137:H10032,"&gt;=0",'Return Report Rev B'!Q137:Q10032,"&gt;="&amp;B145,'Return Report Rev B'!Q137:Q10032,"&lt;"&amp;B146,'Return Report Rev B'!A137:A10032,"&lt;&gt;N*")</f>
        <v>3</v>
      </c>
      <c r="O145" s="36">
        <f t="shared" si="839"/>
        <v>82</v>
      </c>
      <c r="P145" s="131" t="e">
        <f t="shared" si="840"/>
        <v>#DIV/0!</v>
      </c>
      <c r="Q145" s="131" t="e">
        <f t="shared" si="841"/>
        <v>#DIV/0!</v>
      </c>
      <c r="R145" s="98">
        <f>SUMIFS('Return Report Rev B'!H137:H10032,'Return Report Rev B'!Q137:Q10032,"&gt;="&amp;B145,'Return Report Rev B'!Q137:Q10032,"&lt;"&amp;B146,'Return Report Rev B'!A137:A10032,"&lt;&gt;N*")</f>
        <v>45</v>
      </c>
      <c r="S145" s="36">
        <f t="shared" si="842"/>
        <v>1877</v>
      </c>
      <c r="T145" s="131" t="e">
        <f t="shared" si="843"/>
        <v>#DIV/0!</v>
      </c>
      <c r="U145" s="131" t="e">
        <f t="shared" si="844"/>
        <v>#DIV/0!</v>
      </c>
      <c r="V145" s="132" t="e">
        <f t="shared" ref="V145" si="864">1-SUM(D143:D145)/SUM(C143:C145)</f>
        <v>#DIV/0!</v>
      </c>
      <c r="W145" s="132" t="e">
        <f t="shared" si="846"/>
        <v>#DIV/0!</v>
      </c>
      <c r="X145" s="132" t="e">
        <f t="shared" si="847"/>
        <v>#DIV/0!</v>
      </c>
      <c r="Y145" s="132" t="e">
        <f t="shared" si="848"/>
        <v>#DIV/0!</v>
      </c>
      <c r="Z145" s="132"/>
      <c r="AA145" s="4" t="s">
        <v>8253</v>
      </c>
      <c r="AB145" s="41">
        <v>0.95</v>
      </c>
      <c r="AC145" s="41">
        <v>0.05</v>
      </c>
      <c r="AD145" s="117"/>
      <c r="AE145" s="3"/>
      <c r="AF145" s="3"/>
      <c r="AG145" s="3"/>
      <c r="AJ145" s="64"/>
      <c r="AK145" s="64"/>
      <c r="AL145" s="64"/>
      <c r="AM145" s="52"/>
      <c r="AN145" s="59"/>
      <c r="AO145" s="93"/>
      <c r="AP145" s="93"/>
      <c r="AQ145" s="93"/>
      <c r="AR145" s="95"/>
      <c r="AV145" s="93"/>
      <c r="AW145" s="93"/>
      <c r="AX145" s="93"/>
      <c r="BC145" s="210">
        <f t="shared" si="849"/>
        <v>45231</v>
      </c>
      <c r="BD145" s="97">
        <f>C145-SUMIFS('Delivery Report'!$I$4:$I$83253,'Delivery Report'!$F$4:$F$83253,"&gt;="&amp;B145,'Delivery Report'!$F$4:$F$83253,"&lt;"&amp;B146)</f>
        <v>0</v>
      </c>
      <c r="BE145" s="211" t="e">
        <f t="shared" si="850"/>
        <v>#DIV/0!</v>
      </c>
      <c r="BG145" s="98">
        <f>COUNTIFS('Return Report Rev B'!H137:H10032,"&gt;=0",'Return Report Rev B'!Q137:Q10032,"&gt;="&amp;B145,'Return Report Rev B'!Q137:Q10032,"&lt;"&amp;B146)</f>
        <v>3</v>
      </c>
      <c r="BH145" s="36">
        <f t="shared" si="851"/>
        <v>82</v>
      </c>
      <c r="BI145" s="131" t="e">
        <f t="shared" si="852"/>
        <v>#DIV/0!</v>
      </c>
      <c r="BJ145" s="131" t="e">
        <f t="shared" si="853"/>
        <v>#DIV/0!</v>
      </c>
      <c r="BK145" s="132" t="e">
        <f t="shared" si="854"/>
        <v>#DIV/0!</v>
      </c>
      <c r="BL145" s="98">
        <f>SUMIFS('Return Report Rev B'!H137:H10032,'Return Report Rev B'!Q137:Q10032,"&gt;="&amp;B145,'Return Report Rev B'!Q137:Q10032,"&lt;"&amp;B146)</f>
        <v>45</v>
      </c>
      <c r="BM145" s="36">
        <f t="shared" si="855"/>
        <v>1877</v>
      </c>
      <c r="BN145" s="131" t="e">
        <f t="shared" si="856"/>
        <v>#DIV/0!</v>
      </c>
      <c r="BO145" s="131" t="e">
        <f t="shared" si="857"/>
        <v>#DIV/0!</v>
      </c>
      <c r="BP145" s="131" t="e">
        <f t="shared" si="858"/>
        <v>#DIV/0!</v>
      </c>
    </row>
    <row r="146" spans="2:68" x14ac:dyDescent="0.25">
      <c r="B146" s="96">
        <v>45261</v>
      </c>
      <c r="C146" s="97">
        <f>COUNTIFS('Delivery Report'!$E$4:$E$83253,"&gt;=0",'Delivery Report'!$F$4:$F$83253,"&gt;="&amp;B146,'Delivery Report'!$F$4:$F$83253,"&lt;"&amp;B147)</f>
        <v>0</v>
      </c>
      <c r="D146" s="97">
        <f>C146-SUMIFS('Delivery Report'!$H$4:$H$83253,'Delivery Report'!$F$4:$F$83253,"&gt;="&amp;B146,'Delivery Report'!$F$4:$F$83253,"&lt;"&amp;B147)</f>
        <v>0</v>
      </c>
      <c r="E146" s="36">
        <f t="shared" si="832"/>
        <v>0</v>
      </c>
      <c r="F146" s="97">
        <f>SUMIFS('Delivery Report'!$E$4:$E$83253,'Delivery Report'!$F$4:$F$83253,"&gt;="&amp;B146,'Delivery Report'!$F$4:$F$83253,"&lt;"&amp;B147)</f>
        <v>0</v>
      </c>
      <c r="G146" s="97">
        <f>SUMIFS('Delivery Report'!$E$4:$E$83253,'Delivery Report'!$F$4:$F$83253,"&gt;="&amp;B146,'Delivery Report'!$F$4:$F$83253,"&lt;"&amp;B147,'Delivery Report'!$H$4:$H$83253,"=1")</f>
        <v>0</v>
      </c>
      <c r="H146" s="36">
        <f t="shared" si="833"/>
        <v>0</v>
      </c>
      <c r="I146" s="36">
        <f t="shared" si="834"/>
        <v>0</v>
      </c>
      <c r="J146" s="131" t="e">
        <f t="shared" si="835"/>
        <v>#DIV/0!</v>
      </c>
      <c r="K146" s="131" t="e">
        <f t="shared" ref="K146" si="865">1-SUM(D135:D146)/SUM(C135:C146)</f>
        <v>#DIV/0!</v>
      </c>
      <c r="L146" s="131" t="e">
        <f t="shared" si="837"/>
        <v>#DIV/0!</v>
      </c>
      <c r="M146" s="131" t="e">
        <f t="shared" si="838"/>
        <v>#DIV/0!</v>
      </c>
      <c r="N146" s="98">
        <f>COUNTIFS('Return Report Rev B'!H138:H10033,"&gt;=0",'Return Report Rev B'!Q138:Q10033,"&gt;="&amp;B146,'Return Report Rev B'!Q138:Q10033,"&lt;"&amp;B147,'Return Report Rev B'!A138:A10033,"&lt;&gt;N*")</f>
        <v>5</v>
      </c>
      <c r="O146" s="36">
        <f t="shared" si="839"/>
        <v>76</v>
      </c>
      <c r="P146" s="131" t="e">
        <f t="shared" si="840"/>
        <v>#DIV/0!</v>
      </c>
      <c r="Q146" s="131" t="e">
        <f t="shared" si="841"/>
        <v>#DIV/0!</v>
      </c>
      <c r="R146" s="98">
        <f>SUMIFS('Return Report Rev B'!H138:H10033,'Return Report Rev B'!Q138:Q10033,"&gt;="&amp;B146,'Return Report Rev B'!Q138:Q10033,"&lt;"&amp;B147,'Return Report Rev B'!A138:A10033,"&lt;&gt;N*")</f>
        <v>214</v>
      </c>
      <c r="S146" s="36">
        <f t="shared" si="842"/>
        <v>1549</v>
      </c>
      <c r="T146" s="131" t="e">
        <f t="shared" si="843"/>
        <v>#DIV/0!</v>
      </c>
      <c r="U146" s="131" t="e">
        <f t="shared" si="844"/>
        <v>#DIV/0!</v>
      </c>
      <c r="V146" s="132" t="e">
        <f t="shared" ref="V146" si="866">1-SUM(D144:D146)/SUM(C144:C146)</f>
        <v>#DIV/0!</v>
      </c>
      <c r="W146" s="132" t="e">
        <f t="shared" si="846"/>
        <v>#DIV/0!</v>
      </c>
      <c r="X146" s="132" t="e">
        <f t="shared" si="847"/>
        <v>#DIV/0!</v>
      </c>
      <c r="Y146" s="132" t="e">
        <f t="shared" si="848"/>
        <v>#DIV/0!</v>
      </c>
      <c r="Z146" s="132"/>
      <c r="AA146" s="4" t="s">
        <v>8254</v>
      </c>
      <c r="AB146" s="41">
        <v>0.95</v>
      </c>
      <c r="AC146" s="41">
        <v>0.05</v>
      </c>
      <c r="AD146" s="117"/>
      <c r="AE146" s="3"/>
      <c r="AF146" s="3"/>
      <c r="AG146" s="3"/>
      <c r="AJ146" s="64"/>
      <c r="AK146" s="64"/>
      <c r="AL146" s="64"/>
      <c r="AM146" s="52"/>
      <c r="AN146" s="59"/>
      <c r="AO146" s="93"/>
      <c r="AP146" s="93"/>
      <c r="AQ146" s="93"/>
      <c r="AR146" s="95"/>
      <c r="AV146" s="93"/>
      <c r="AW146" s="93"/>
      <c r="AX146" s="93"/>
      <c r="BC146" s="210">
        <f t="shared" si="849"/>
        <v>45261</v>
      </c>
      <c r="BD146" s="97">
        <f>C146-SUMIFS('Delivery Report'!$I$4:$I$83253,'Delivery Report'!$F$4:$F$83253,"&gt;="&amp;B146,'Delivery Report'!$F$4:$F$83253,"&lt;"&amp;B147)</f>
        <v>0</v>
      </c>
      <c r="BE146" s="211" t="e">
        <f t="shared" si="850"/>
        <v>#DIV/0!</v>
      </c>
      <c r="BG146" s="98">
        <f>COUNTIFS('Return Report Rev B'!H138:H10033,"&gt;=0",'Return Report Rev B'!Q138:Q10033,"&gt;="&amp;B146,'Return Report Rev B'!Q138:Q10033,"&lt;"&amp;B147)</f>
        <v>5</v>
      </c>
      <c r="BH146" s="36">
        <f t="shared" si="851"/>
        <v>76</v>
      </c>
      <c r="BI146" s="131" t="e">
        <f t="shared" si="852"/>
        <v>#DIV/0!</v>
      </c>
      <c r="BJ146" s="131" t="e">
        <f t="shared" si="853"/>
        <v>#DIV/0!</v>
      </c>
      <c r="BK146" s="132" t="e">
        <f t="shared" si="854"/>
        <v>#DIV/0!</v>
      </c>
      <c r="BL146" s="98">
        <f>SUMIFS('Return Report Rev B'!H138:H10033,'Return Report Rev B'!Q138:Q10033,"&gt;="&amp;B146,'Return Report Rev B'!Q138:Q10033,"&lt;"&amp;B147)</f>
        <v>214</v>
      </c>
      <c r="BM146" s="36">
        <f t="shared" si="855"/>
        <v>1549</v>
      </c>
      <c r="BN146" s="131" t="e">
        <f t="shared" si="856"/>
        <v>#DIV/0!</v>
      </c>
      <c r="BO146" s="131" t="e">
        <f t="shared" si="857"/>
        <v>#DIV/0!</v>
      </c>
      <c r="BP146" s="131" t="e">
        <f t="shared" si="858"/>
        <v>#DIV/0!</v>
      </c>
    </row>
    <row r="147" spans="2:68" x14ac:dyDescent="0.25">
      <c r="B147" s="96">
        <v>45292</v>
      </c>
      <c r="C147" s="97">
        <f>COUNTIFS('Delivery Report'!$E$4:$E$83253,"&gt;=0",'Delivery Report'!$F$4:$F$83253,"&gt;="&amp;B147,'Delivery Report'!$F$4:$F$83253,"&lt;"&amp;B148)</f>
        <v>0</v>
      </c>
      <c r="D147" s="97">
        <f>C147-SUMIFS('Delivery Report'!$H$4:$H$83253,'Delivery Report'!$F$4:$F$83253,"&gt;="&amp;B147,'Delivery Report'!$F$4:$F$83253,"&lt;"&amp;B148)</f>
        <v>0</v>
      </c>
      <c r="E147" s="36">
        <f t="shared" ref="E147:E150" si="867">SUM(C136:C147)</f>
        <v>0</v>
      </c>
      <c r="F147" s="97">
        <f>SUMIFS('Delivery Report'!$E$4:$E$83253,'Delivery Report'!$F$4:$F$83253,"&gt;="&amp;B147,'Delivery Report'!$F$4:$F$83253,"&lt;"&amp;B148)</f>
        <v>0</v>
      </c>
      <c r="G147" s="97">
        <f>SUMIFS('Delivery Report'!$E$4:$E$83253,'Delivery Report'!$F$4:$F$83253,"&gt;="&amp;B147,'Delivery Report'!$F$4:$F$83253,"&lt;"&amp;B148,'Delivery Report'!$H$4:$H$83253,"=1")</f>
        <v>0</v>
      </c>
      <c r="H147" s="36">
        <f t="shared" ref="H147:H150" si="868">SUM(F136:F147)</f>
        <v>0</v>
      </c>
      <c r="I147" s="36">
        <f t="shared" ref="I147:I150" si="869">SUM(G136:G147)</f>
        <v>0</v>
      </c>
      <c r="J147" s="131" t="e">
        <f t="shared" ref="J147:J150" si="870">1-D147/C147</f>
        <v>#DIV/0!</v>
      </c>
      <c r="K147" s="131" t="e">
        <f t="shared" ref="K147" si="871">1-SUM(D136:D147)/SUM(C136:C147)</f>
        <v>#DIV/0!</v>
      </c>
      <c r="L147" s="131" t="e">
        <f t="shared" ref="L147:L150" si="872">G147/F147</f>
        <v>#DIV/0!</v>
      </c>
      <c r="M147" s="131" t="e">
        <f t="shared" ref="M147:M150" si="873">SUM(G136:G147)/SUM(F136:F147)</f>
        <v>#DIV/0!</v>
      </c>
      <c r="N147" s="98">
        <f>COUNTIFS('Return Report Rev B'!H139:H10034,"&gt;=0",'Return Report Rev B'!Q139:Q10034,"&gt;="&amp;B147,'Return Report Rev B'!Q139:Q10034,"&lt;"&amp;B148,'Return Report Rev B'!A139:A10034,"&lt;&gt;N*")</f>
        <v>4</v>
      </c>
      <c r="O147" s="36">
        <f t="shared" ref="O147:O150" si="874">SUM(N136:N147)</f>
        <v>69</v>
      </c>
      <c r="P147" s="131" t="e">
        <f t="shared" ref="P147:P150" si="875">N147/C147</f>
        <v>#DIV/0!</v>
      </c>
      <c r="Q147" s="131" t="e">
        <f t="shared" ref="Q147:Q150" si="876">O147/E147</f>
        <v>#DIV/0!</v>
      </c>
      <c r="R147" s="98">
        <f>SUMIFS('Return Report Rev B'!H139:H10034,'Return Report Rev B'!Q139:Q10034,"&gt;="&amp;B147,'Return Report Rev B'!Q139:Q10034,"&lt;"&amp;B148,'Return Report Rev B'!A139:A10034,"&lt;&gt;N*")</f>
        <v>16</v>
      </c>
      <c r="S147" s="36">
        <f t="shared" ref="S147:S150" si="877">SUM(R136:R147)</f>
        <v>1405</v>
      </c>
      <c r="T147" s="131" t="e">
        <f t="shared" ref="T147:T150" si="878">R147/F147</f>
        <v>#DIV/0!</v>
      </c>
      <c r="U147" s="131" t="e">
        <f t="shared" ref="U147:U150" si="879">S147/H147</f>
        <v>#DIV/0!</v>
      </c>
      <c r="V147" s="132" t="e">
        <f t="shared" ref="V147" si="880">1-SUM(D145:D147)/SUM(C145:C147)</f>
        <v>#DIV/0!</v>
      </c>
      <c r="W147" s="132" t="e">
        <f t="shared" ref="W147:W150" si="881">SUM(G145:G147)/SUM(F145:F147)</f>
        <v>#DIV/0!</v>
      </c>
      <c r="X147" s="132" t="e">
        <f t="shared" ref="X147:X150" si="882">SUM(N145:N147)/SUM(C145:C147)</f>
        <v>#DIV/0!</v>
      </c>
      <c r="Y147" s="132" t="e">
        <f t="shared" ref="Y147:Y150" si="883">SUM(R145:R147)/SUM(F145:F147)</f>
        <v>#DIV/0!</v>
      </c>
      <c r="Z147" s="132"/>
      <c r="AA147" s="4" t="s">
        <v>8255</v>
      </c>
      <c r="AB147" s="41">
        <v>0.95</v>
      </c>
      <c r="AC147" s="41">
        <v>0.05</v>
      </c>
      <c r="AD147" s="117"/>
      <c r="AE147" s="3"/>
      <c r="AF147" s="3"/>
      <c r="AG147" s="3"/>
      <c r="AJ147" s="64"/>
      <c r="AK147" s="64"/>
      <c r="AL147" s="64"/>
      <c r="AM147" s="52"/>
      <c r="AN147" s="59"/>
      <c r="AO147" s="93"/>
      <c r="AP147" s="93"/>
      <c r="AQ147" s="93"/>
      <c r="AR147" s="95"/>
      <c r="AV147" s="93"/>
      <c r="AW147" s="93"/>
      <c r="AX147" s="93"/>
      <c r="BC147" s="210">
        <f t="shared" ref="BC147:BC150" si="884">B147</f>
        <v>45292</v>
      </c>
      <c r="BD147" s="97">
        <f>C147-SUMIFS('Delivery Report'!$I$4:$I$83253,'Delivery Report'!$F$4:$F$83253,"&gt;="&amp;B147,'Delivery Report'!$F$4:$F$83253,"&lt;"&amp;B148)</f>
        <v>0</v>
      </c>
      <c r="BE147" s="211" t="e">
        <f t="shared" ref="BE147:BE150" si="885">BD147/C147</f>
        <v>#DIV/0!</v>
      </c>
      <c r="BG147" s="98">
        <f>COUNTIFS('Return Report Rev B'!H139:H10034,"&gt;=0",'Return Report Rev B'!Q139:Q10034,"&gt;="&amp;B147,'Return Report Rev B'!Q139:Q10034,"&lt;"&amp;B148)</f>
        <v>4</v>
      </c>
      <c r="BH147" s="36">
        <f t="shared" ref="BH147:BH150" si="886">SUM(BG136:BG147)</f>
        <v>69</v>
      </c>
      <c r="BI147" s="131" t="e">
        <f t="shared" ref="BI147:BI150" si="887">BG147/C147</f>
        <v>#DIV/0!</v>
      </c>
      <c r="BJ147" s="131" t="e">
        <f t="shared" ref="BJ147:BJ150" si="888">O147/E147</f>
        <v>#DIV/0!</v>
      </c>
      <c r="BK147" s="132" t="e">
        <f t="shared" ref="BK147:BK150" si="889">SUM(BG145:BG147)/SUM(C145:C147)</f>
        <v>#DIV/0!</v>
      </c>
      <c r="BL147" s="98">
        <f>SUMIFS('Return Report Rev B'!H139:H10034,'Return Report Rev B'!Q139:Q10034,"&gt;="&amp;B147,'Return Report Rev B'!Q139:Q10034,"&lt;"&amp;B148)</f>
        <v>16</v>
      </c>
      <c r="BM147" s="36">
        <f t="shared" ref="BM147:BM150" si="890">SUM(BL136:BL147)</f>
        <v>1405</v>
      </c>
      <c r="BN147" s="131" t="e">
        <f t="shared" ref="BN147:BN150" si="891">BL147/F147</f>
        <v>#DIV/0!</v>
      </c>
      <c r="BO147" s="131" t="e">
        <f t="shared" ref="BO147:BO150" si="892">BM147/H147</f>
        <v>#DIV/0!</v>
      </c>
      <c r="BP147" s="131" t="e">
        <f t="shared" ref="BP147:BP150" si="893">SUM(BL145:BL147)/SUM(F145:F147)</f>
        <v>#DIV/0!</v>
      </c>
    </row>
    <row r="148" spans="2:68" x14ac:dyDescent="0.25">
      <c r="B148" s="96">
        <v>45323</v>
      </c>
      <c r="C148" s="97">
        <f>COUNTIFS('Delivery Report'!$E$4:$E$83253,"&gt;=0",'Delivery Report'!$F$4:$F$83253,"&gt;="&amp;B148,'Delivery Report'!$F$4:$F$83253,"&lt;"&amp;B149)</f>
        <v>0</v>
      </c>
      <c r="D148" s="97">
        <f>C148-SUMIFS('Delivery Report'!$H$4:$H$83253,'Delivery Report'!$F$4:$F$83253,"&gt;="&amp;B148,'Delivery Report'!$F$4:$F$83253,"&lt;"&amp;B149)</f>
        <v>0</v>
      </c>
      <c r="E148" s="36">
        <f t="shared" si="867"/>
        <v>0</v>
      </c>
      <c r="F148" s="97">
        <f>SUMIFS('Delivery Report'!$E$4:$E$83253,'Delivery Report'!$F$4:$F$83253,"&gt;="&amp;B148,'Delivery Report'!$F$4:$F$83253,"&lt;"&amp;B149)</f>
        <v>0</v>
      </c>
      <c r="G148" s="97">
        <f>SUMIFS('Delivery Report'!$E$4:$E$83253,'Delivery Report'!$F$4:$F$83253,"&gt;="&amp;B148,'Delivery Report'!$F$4:$F$83253,"&lt;"&amp;B149,'Delivery Report'!$H$4:$H$83253,"=1")</f>
        <v>0</v>
      </c>
      <c r="H148" s="36">
        <f t="shared" si="868"/>
        <v>0</v>
      </c>
      <c r="I148" s="36">
        <f t="shared" si="869"/>
        <v>0</v>
      </c>
      <c r="J148" s="131" t="e">
        <f t="shared" si="870"/>
        <v>#DIV/0!</v>
      </c>
      <c r="K148" s="131" t="e">
        <f t="shared" ref="K148" si="894">1-SUM(D137:D148)/SUM(C137:C148)</f>
        <v>#DIV/0!</v>
      </c>
      <c r="L148" s="131" t="e">
        <f t="shared" si="872"/>
        <v>#DIV/0!</v>
      </c>
      <c r="M148" s="131" t="e">
        <f t="shared" si="873"/>
        <v>#DIV/0!</v>
      </c>
      <c r="N148" s="98">
        <f>COUNTIFS('Return Report Rev B'!H140:H10035,"&gt;=0",'Return Report Rev B'!Q140:Q10035,"&gt;="&amp;B148,'Return Report Rev B'!Q140:Q10035,"&lt;"&amp;B149,'Return Report Rev B'!A140:A10035,"&lt;&gt;N*")</f>
        <v>7</v>
      </c>
      <c r="O148" s="36">
        <f t="shared" si="874"/>
        <v>72</v>
      </c>
      <c r="P148" s="131" t="e">
        <f t="shared" si="875"/>
        <v>#DIV/0!</v>
      </c>
      <c r="Q148" s="131" t="e">
        <f t="shared" si="876"/>
        <v>#DIV/0!</v>
      </c>
      <c r="R148" s="98">
        <f>SUMIFS('Return Report Rev B'!H140:H10035,'Return Report Rev B'!Q140:Q10035,"&gt;="&amp;B148,'Return Report Rev B'!Q140:Q10035,"&lt;"&amp;B149,'Return Report Rev B'!A140:A10035,"&lt;&gt;N*")</f>
        <v>17</v>
      </c>
      <c r="S148" s="36">
        <f t="shared" si="877"/>
        <v>1409</v>
      </c>
      <c r="T148" s="131" t="e">
        <f t="shared" si="878"/>
        <v>#DIV/0!</v>
      </c>
      <c r="U148" s="131" t="e">
        <f t="shared" si="879"/>
        <v>#DIV/0!</v>
      </c>
      <c r="V148" s="132" t="e">
        <f t="shared" ref="V148" si="895">1-SUM(D146:D148)/SUM(C146:C148)</f>
        <v>#DIV/0!</v>
      </c>
      <c r="W148" s="132" t="e">
        <f t="shared" si="881"/>
        <v>#DIV/0!</v>
      </c>
      <c r="X148" s="132" t="e">
        <f t="shared" si="882"/>
        <v>#DIV/0!</v>
      </c>
      <c r="Y148" s="132" t="e">
        <f t="shared" si="883"/>
        <v>#DIV/0!</v>
      </c>
      <c r="Z148" s="132"/>
      <c r="AA148" s="4" t="s">
        <v>8256</v>
      </c>
      <c r="AB148" s="41">
        <v>0.95</v>
      </c>
      <c r="AC148" s="41">
        <v>0.05</v>
      </c>
      <c r="AD148" s="117"/>
      <c r="AE148" s="3"/>
      <c r="AF148" s="3"/>
      <c r="AG148" s="3"/>
      <c r="AJ148" s="64"/>
      <c r="AK148" s="64"/>
      <c r="AL148" s="64"/>
      <c r="AM148" s="52"/>
      <c r="AN148" s="59"/>
      <c r="AO148" s="93"/>
      <c r="AP148" s="93"/>
      <c r="AQ148" s="93"/>
      <c r="AR148" s="95"/>
      <c r="AV148" s="93"/>
      <c r="AW148" s="93"/>
      <c r="AX148" s="93"/>
      <c r="BC148" s="210">
        <f t="shared" si="884"/>
        <v>45323</v>
      </c>
      <c r="BD148" s="97">
        <f>C148-SUMIFS('Delivery Report'!$I$4:$I$83253,'Delivery Report'!$F$4:$F$83253,"&gt;="&amp;B148,'Delivery Report'!$F$4:$F$83253,"&lt;"&amp;B149)</f>
        <v>0</v>
      </c>
      <c r="BE148" s="211" t="e">
        <f t="shared" si="885"/>
        <v>#DIV/0!</v>
      </c>
      <c r="BG148" s="98">
        <f>COUNTIFS('Return Report Rev B'!H140:H10035,"&gt;=0",'Return Report Rev B'!Q140:Q10035,"&gt;="&amp;B148,'Return Report Rev B'!Q140:Q10035,"&lt;"&amp;B149)</f>
        <v>7</v>
      </c>
      <c r="BH148" s="36">
        <f t="shared" si="886"/>
        <v>72</v>
      </c>
      <c r="BI148" s="131" t="e">
        <f t="shared" si="887"/>
        <v>#DIV/0!</v>
      </c>
      <c r="BJ148" s="131" t="e">
        <f t="shared" si="888"/>
        <v>#DIV/0!</v>
      </c>
      <c r="BK148" s="132" t="e">
        <f t="shared" si="889"/>
        <v>#DIV/0!</v>
      </c>
      <c r="BL148" s="98">
        <f>SUMIFS('Return Report Rev B'!H140:H10035,'Return Report Rev B'!Q140:Q10035,"&gt;="&amp;B148,'Return Report Rev B'!Q140:Q10035,"&lt;"&amp;B149)</f>
        <v>17</v>
      </c>
      <c r="BM148" s="36">
        <f t="shared" si="890"/>
        <v>1409</v>
      </c>
      <c r="BN148" s="131" t="e">
        <f t="shared" si="891"/>
        <v>#DIV/0!</v>
      </c>
      <c r="BO148" s="131" t="e">
        <f t="shared" si="892"/>
        <v>#DIV/0!</v>
      </c>
      <c r="BP148" s="131" t="e">
        <f t="shared" si="893"/>
        <v>#DIV/0!</v>
      </c>
    </row>
    <row r="149" spans="2:68" x14ac:dyDescent="0.25">
      <c r="B149" s="96">
        <v>45352</v>
      </c>
      <c r="C149" s="97">
        <f>COUNTIFS('Delivery Report'!$E$4:$E$83253,"&gt;=0",'Delivery Report'!$F$4:$F$83253,"&gt;="&amp;B149,'Delivery Report'!$F$4:$F$83253,"&lt;"&amp;B150)</f>
        <v>0</v>
      </c>
      <c r="D149" s="97">
        <f>C149-SUMIFS('Delivery Report'!$H$4:$H$83253,'Delivery Report'!$F$4:$F$83253,"&gt;="&amp;B149,'Delivery Report'!$F$4:$F$83253,"&lt;"&amp;B150)</f>
        <v>0</v>
      </c>
      <c r="E149" s="36">
        <f t="shared" si="867"/>
        <v>0</v>
      </c>
      <c r="F149" s="97">
        <f>SUMIFS('Delivery Report'!$E$4:$E$83253,'Delivery Report'!$F$4:$F$83253,"&gt;="&amp;B149,'Delivery Report'!$F$4:$F$83253,"&lt;"&amp;B150)</f>
        <v>0</v>
      </c>
      <c r="G149" s="97">
        <f>SUMIFS('Delivery Report'!$E$4:$E$83253,'Delivery Report'!$F$4:$F$83253,"&gt;="&amp;B149,'Delivery Report'!$F$4:$F$83253,"&lt;"&amp;B150,'Delivery Report'!$H$4:$H$83253,"=1")</f>
        <v>0</v>
      </c>
      <c r="H149" s="36">
        <f t="shared" si="868"/>
        <v>0</v>
      </c>
      <c r="I149" s="36">
        <f t="shared" si="869"/>
        <v>0</v>
      </c>
      <c r="J149" s="131" t="e">
        <f t="shared" si="870"/>
        <v>#DIV/0!</v>
      </c>
      <c r="K149" s="131" t="e">
        <f t="shared" ref="K149" si="896">1-SUM(D138:D149)/SUM(C138:C149)</f>
        <v>#DIV/0!</v>
      </c>
      <c r="L149" s="131" t="e">
        <f t="shared" si="872"/>
        <v>#DIV/0!</v>
      </c>
      <c r="M149" s="131" t="e">
        <f t="shared" si="873"/>
        <v>#DIV/0!</v>
      </c>
      <c r="N149" s="98">
        <f>COUNTIFS('Return Report Rev B'!H141:H10036,"&gt;=0",'Return Report Rev B'!Q141:Q10036,"&gt;="&amp;B149,'Return Report Rev B'!Q141:Q10036,"&lt;"&amp;B150,'Return Report Rev B'!A141:A10036,"&lt;&gt;N*")</f>
        <v>6</v>
      </c>
      <c r="O149" s="36">
        <f t="shared" si="874"/>
        <v>70</v>
      </c>
      <c r="P149" s="131" t="e">
        <f t="shared" si="875"/>
        <v>#DIV/0!</v>
      </c>
      <c r="Q149" s="131" t="e">
        <f t="shared" si="876"/>
        <v>#DIV/0!</v>
      </c>
      <c r="R149" s="98">
        <f>SUMIFS('Return Report Rev B'!H141:H10036,'Return Report Rev B'!Q141:Q10036,"&gt;="&amp;B149,'Return Report Rev B'!Q141:Q10036,"&lt;"&amp;B150,'Return Report Rev B'!A141:A10036,"&lt;&gt;N*")</f>
        <v>32</v>
      </c>
      <c r="S149" s="36">
        <f t="shared" si="877"/>
        <v>1299</v>
      </c>
      <c r="T149" s="131" t="e">
        <f t="shared" si="878"/>
        <v>#DIV/0!</v>
      </c>
      <c r="U149" s="131" t="e">
        <f t="shared" si="879"/>
        <v>#DIV/0!</v>
      </c>
      <c r="V149" s="132" t="e">
        <f t="shared" ref="V149" si="897">1-SUM(D147:D149)/SUM(C147:C149)</f>
        <v>#DIV/0!</v>
      </c>
      <c r="W149" s="132" t="e">
        <f t="shared" si="881"/>
        <v>#DIV/0!</v>
      </c>
      <c r="X149" s="132" t="e">
        <f t="shared" si="882"/>
        <v>#DIV/0!</v>
      </c>
      <c r="Y149" s="132" t="e">
        <f t="shared" si="883"/>
        <v>#DIV/0!</v>
      </c>
      <c r="Z149" s="132"/>
      <c r="AA149" s="4" t="s">
        <v>1394</v>
      </c>
      <c r="AB149" s="41">
        <v>0.95</v>
      </c>
      <c r="AC149" s="41">
        <v>0.05</v>
      </c>
      <c r="AD149" s="117"/>
      <c r="AE149" s="3"/>
      <c r="AF149" s="3"/>
      <c r="AG149" s="3"/>
      <c r="AJ149" s="64"/>
      <c r="AK149" s="64"/>
      <c r="AL149" s="64"/>
      <c r="AM149" s="52"/>
      <c r="AN149" s="59"/>
      <c r="AO149" s="93"/>
      <c r="AP149" s="93"/>
      <c r="AQ149" s="93"/>
      <c r="AR149" s="95"/>
      <c r="AV149" s="93"/>
      <c r="AW149" s="93"/>
      <c r="AX149" s="93"/>
      <c r="BC149" s="210">
        <f t="shared" si="884"/>
        <v>45352</v>
      </c>
      <c r="BD149" s="97">
        <f>C149-SUMIFS('Delivery Report'!$I$4:$I$83253,'Delivery Report'!$F$4:$F$83253,"&gt;="&amp;B149,'Delivery Report'!$F$4:$F$83253,"&lt;"&amp;B150)</f>
        <v>0</v>
      </c>
      <c r="BE149" s="211" t="e">
        <f t="shared" si="885"/>
        <v>#DIV/0!</v>
      </c>
      <c r="BG149" s="98">
        <f>COUNTIFS('Return Report Rev B'!H141:H10036,"&gt;=0",'Return Report Rev B'!Q141:Q10036,"&gt;="&amp;B149,'Return Report Rev B'!Q141:Q10036,"&lt;"&amp;B150)</f>
        <v>6</v>
      </c>
      <c r="BH149" s="36">
        <f t="shared" si="886"/>
        <v>70</v>
      </c>
      <c r="BI149" s="131" t="e">
        <f t="shared" si="887"/>
        <v>#DIV/0!</v>
      </c>
      <c r="BJ149" s="131" t="e">
        <f t="shared" si="888"/>
        <v>#DIV/0!</v>
      </c>
      <c r="BK149" s="132" t="e">
        <f t="shared" si="889"/>
        <v>#DIV/0!</v>
      </c>
      <c r="BL149" s="98">
        <f>SUMIFS('Return Report Rev B'!H141:H10036,'Return Report Rev B'!Q141:Q10036,"&gt;="&amp;B149,'Return Report Rev B'!Q141:Q10036,"&lt;"&amp;B150)</f>
        <v>32</v>
      </c>
      <c r="BM149" s="36">
        <f t="shared" si="890"/>
        <v>1299</v>
      </c>
      <c r="BN149" s="131" t="e">
        <f t="shared" si="891"/>
        <v>#DIV/0!</v>
      </c>
      <c r="BO149" s="131" t="e">
        <f t="shared" si="892"/>
        <v>#DIV/0!</v>
      </c>
      <c r="BP149" s="131" t="e">
        <f t="shared" si="893"/>
        <v>#DIV/0!</v>
      </c>
    </row>
    <row r="150" spans="2:68" x14ac:dyDescent="0.25">
      <c r="B150" s="96">
        <v>45383</v>
      </c>
      <c r="C150" s="97">
        <f>COUNTIFS('Delivery Report'!$E$4:$E$83253,"&gt;=0",'Delivery Report'!$F$4:$F$83253,"&gt;="&amp;B150,'Delivery Report'!$F$4:$F$83253,"&lt;"&amp;B151)</f>
        <v>0</v>
      </c>
      <c r="D150" s="97">
        <f>C150-SUMIFS('Delivery Report'!$H$4:$H$83253,'Delivery Report'!$F$4:$F$83253,"&gt;="&amp;B150,'Delivery Report'!$F$4:$F$83253,"&lt;"&amp;B151)</f>
        <v>0</v>
      </c>
      <c r="E150" s="36">
        <f t="shared" si="867"/>
        <v>0</v>
      </c>
      <c r="F150" s="97">
        <f>SUMIFS('Delivery Report'!$E$4:$E$83253,'Delivery Report'!$F$4:$F$83253,"&gt;="&amp;B150,'Delivery Report'!$F$4:$F$83253,"&lt;"&amp;B151)</f>
        <v>0</v>
      </c>
      <c r="G150" s="97">
        <f>SUMIFS('Delivery Report'!$E$4:$E$83253,'Delivery Report'!$F$4:$F$83253,"&gt;="&amp;B150,'Delivery Report'!$F$4:$F$83253,"&lt;"&amp;B151,'Delivery Report'!$H$4:$H$83253,"=1")</f>
        <v>0</v>
      </c>
      <c r="H150" s="36">
        <f t="shared" si="868"/>
        <v>0</v>
      </c>
      <c r="I150" s="36">
        <f t="shared" si="869"/>
        <v>0</v>
      </c>
      <c r="J150" s="131" t="e">
        <f t="shared" si="870"/>
        <v>#DIV/0!</v>
      </c>
      <c r="K150" s="131" t="e">
        <f t="shared" ref="K150" si="898">1-SUM(D139:D150)/SUM(C139:C150)</f>
        <v>#DIV/0!</v>
      </c>
      <c r="L150" s="131" t="e">
        <f t="shared" si="872"/>
        <v>#DIV/0!</v>
      </c>
      <c r="M150" s="131" t="e">
        <f t="shared" si="873"/>
        <v>#DIV/0!</v>
      </c>
      <c r="N150" s="98">
        <f>COUNTIFS('Return Report Rev B'!H142:H10037,"&gt;=0",'Return Report Rev B'!Q142:Q10037,"&gt;="&amp;B150,'Return Report Rev B'!Q142:Q10037,"&lt;"&amp;B151,'Return Report Rev B'!A142:A10037,"&lt;&gt;N*")</f>
        <v>2</v>
      </c>
      <c r="O150" s="36">
        <f t="shared" si="874"/>
        <v>66</v>
      </c>
      <c r="P150" s="131" t="e">
        <f t="shared" si="875"/>
        <v>#DIV/0!</v>
      </c>
      <c r="Q150" s="131" t="e">
        <f t="shared" si="876"/>
        <v>#DIV/0!</v>
      </c>
      <c r="R150" s="98">
        <f>SUMIFS('Return Report Rev B'!H142:H10037,'Return Report Rev B'!Q142:Q10037,"&gt;="&amp;B150,'Return Report Rev B'!Q142:Q10037,"&lt;"&amp;B151,'Return Report Rev B'!A142:A10037,"&lt;&gt;N*")</f>
        <v>77</v>
      </c>
      <c r="S150" s="36">
        <f t="shared" si="877"/>
        <v>1302</v>
      </c>
      <c r="T150" s="131" t="e">
        <f t="shared" si="878"/>
        <v>#DIV/0!</v>
      </c>
      <c r="U150" s="131" t="e">
        <f t="shared" si="879"/>
        <v>#DIV/0!</v>
      </c>
      <c r="V150" s="132" t="e">
        <f t="shared" ref="V150" si="899">1-SUM(D148:D150)/SUM(C148:C150)</f>
        <v>#DIV/0!</v>
      </c>
      <c r="W150" s="132" t="e">
        <f t="shared" si="881"/>
        <v>#DIV/0!</v>
      </c>
      <c r="X150" s="132" t="e">
        <f t="shared" si="882"/>
        <v>#DIV/0!</v>
      </c>
      <c r="Y150" s="132" t="e">
        <f t="shared" si="883"/>
        <v>#DIV/0!</v>
      </c>
      <c r="Z150" s="132"/>
      <c r="AA150" s="4" t="s">
        <v>8257</v>
      </c>
      <c r="AB150" s="41">
        <v>0.95</v>
      </c>
      <c r="AC150" s="41">
        <v>0.05</v>
      </c>
      <c r="AD150" s="117"/>
      <c r="AE150" s="3"/>
      <c r="AF150" s="3"/>
      <c r="AG150" s="3"/>
      <c r="AJ150" s="64"/>
      <c r="AK150" s="64"/>
      <c r="AL150" s="64"/>
      <c r="AM150" s="52"/>
      <c r="AN150" s="59"/>
      <c r="AO150" s="93"/>
      <c r="AP150" s="93"/>
      <c r="AQ150" s="93"/>
      <c r="AR150" s="95"/>
      <c r="AV150" s="93"/>
      <c r="AW150" s="93"/>
      <c r="AX150" s="93"/>
      <c r="BC150" s="210">
        <f t="shared" si="884"/>
        <v>45383</v>
      </c>
      <c r="BD150" s="97">
        <f>C150-SUMIFS('Delivery Report'!$I$4:$I$83253,'Delivery Report'!$F$4:$F$83253,"&gt;="&amp;B150,'Delivery Report'!$F$4:$F$83253,"&lt;"&amp;B151)</f>
        <v>0</v>
      </c>
      <c r="BE150" s="211" t="e">
        <f t="shared" si="885"/>
        <v>#DIV/0!</v>
      </c>
      <c r="BG150" s="98">
        <f>COUNTIFS('Return Report Rev B'!H142:H10037,"&gt;=0",'Return Report Rev B'!Q142:Q10037,"&gt;="&amp;B150,'Return Report Rev B'!Q142:Q10037,"&lt;"&amp;B151)</f>
        <v>2</v>
      </c>
      <c r="BH150" s="36">
        <f t="shared" si="886"/>
        <v>66</v>
      </c>
      <c r="BI150" s="131" t="e">
        <f t="shared" si="887"/>
        <v>#DIV/0!</v>
      </c>
      <c r="BJ150" s="131" t="e">
        <f t="shared" si="888"/>
        <v>#DIV/0!</v>
      </c>
      <c r="BK150" s="132" t="e">
        <f t="shared" si="889"/>
        <v>#DIV/0!</v>
      </c>
      <c r="BL150" s="98">
        <f>SUMIFS('Return Report Rev B'!H142:H10037,'Return Report Rev B'!Q142:Q10037,"&gt;="&amp;B150,'Return Report Rev B'!Q142:Q10037,"&lt;"&amp;B151)</f>
        <v>77</v>
      </c>
      <c r="BM150" s="36">
        <f t="shared" si="890"/>
        <v>1302</v>
      </c>
      <c r="BN150" s="131" t="e">
        <f t="shared" si="891"/>
        <v>#DIV/0!</v>
      </c>
      <c r="BO150" s="131" t="e">
        <f t="shared" si="892"/>
        <v>#DIV/0!</v>
      </c>
      <c r="BP150" s="131" t="e">
        <f t="shared" si="893"/>
        <v>#DIV/0!</v>
      </c>
    </row>
    <row r="151" spans="2:68" x14ac:dyDescent="0.25">
      <c r="B151" s="96">
        <v>45413</v>
      </c>
      <c r="C151" s="97">
        <f>COUNTIFS('Delivery Report'!$E$4:$E$83253,"&gt;=0",'Delivery Report'!$F$4:$F$83253,"&gt;="&amp;B151,'Delivery Report'!$F$4:$F$83253,"&lt;"&amp;B152)</f>
        <v>0</v>
      </c>
      <c r="D151" s="97">
        <f>C151-SUMIFS('Delivery Report'!$H$4:$H$83253,'Delivery Report'!$F$4:$F$83253,"&gt;="&amp;B151,'Delivery Report'!$F$4:$F$83253,"&lt;"&amp;B152)</f>
        <v>0</v>
      </c>
      <c r="E151" s="36">
        <f t="shared" ref="E151:E154" si="900">SUM(C140:C151)</f>
        <v>0</v>
      </c>
      <c r="F151" s="97">
        <f>SUMIFS('Delivery Report'!$E$4:$E$83253,'Delivery Report'!$F$4:$F$83253,"&gt;="&amp;B151,'Delivery Report'!$F$4:$F$83253,"&lt;"&amp;B152)</f>
        <v>0</v>
      </c>
      <c r="G151" s="97">
        <f>SUMIFS('Delivery Report'!$E$4:$E$83253,'Delivery Report'!$F$4:$F$83253,"&gt;="&amp;B151,'Delivery Report'!$F$4:$F$83253,"&lt;"&amp;B152,'Delivery Report'!$H$4:$H$83253,"=1")</f>
        <v>0</v>
      </c>
      <c r="H151" s="36">
        <f t="shared" ref="H151:H154" si="901">SUM(F140:F151)</f>
        <v>0</v>
      </c>
      <c r="I151" s="36">
        <f t="shared" ref="I151:I154" si="902">SUM(G140:G151)</f>
        <v>0</v>
      </c>
      <c r="J151" s="131" t="e">
        <f t="shared" ref="J151:J154" si="903">1-D151/C151</f>
        <v>#DIV/0!</v>
      </c>
      <c r="K151" s="131" t="e">
        <f t="shared" ref="K151" si="904">1-SUM(D140:D151)/SUM(C140:C151)</f>
        <v>#DIV/0!</v>
      </c>
      <c r="L151" s="131" t="e">
        <f t="shared" ref="L151:L154" si="905">G151/F151</f>
        <v>#DIV/0!</v>
      </c>
      <c r="M151" s="131" t="e">
        <f t="shared" ref="M151:M154" si="906">SUM(G140:G151)/SUM(F140:F151)</f>
        <v>#DIV/0!</v>
      </c>
      <c r="N151" s="98">
        <f>COUNTIFS('Return Report Rev B'!H143:H10038,"&gt;=0",'Return Report Rev B'!Q143:Q10038,"&gt;="&amp;B151,'Return Report Rev B'!Q143:Q10038,"&lt;"&amp;B152,'Return Report Rev B'!A143:A10038,"&lt;&gt;N*")</f>
        <v>17</v>
      </c>
      <c r="O151" s="36">
        <f t="shared" ref="O151:O154" si="907">SUM(N140:N151)</f>
        <v>78</v>
      </c>
      <c r="P151" s="131" t="e">
        <f t="shared" ref="P151:P154" si="908">N151/C151</f>
        <v>#DIV/0!</v>
      </c>
      <c r="Q151" s="131" t="e">
        <f t="shared" ref="Q151:Q154" si="909">O151/E151</f>
        <v>#DIV/0!</v>
      </c>
      <c r="R151" s="98">
        <f>SUMIFS('Return Report Rev B'!H143:H10038,'Return Report Rev B'!Q143:Q10038,"&gt;="&amp;B151,'Return Report Rev B'!Q143:Q10038,"&lt;"&amp;B152,'Return Report Rev B'!A143:A10038,"&lt;&gt;N*")</f>
        <v>627</v>
      </c>
      <c r="S151" s="36">
        <f t="shared" ref="S151:S154" si="910">SUM(R140:R151)</f>
        <v>1898</v>
      </c>
      <c r="T151" s="131" t="e">
        <f t="shared" ref="T151:T154" si="911">R151/F151</f>
        <v>#DIV/0!</v>
      </c>
      <c r="U151" s="131" t="e">
        <f t="shared" ref="U151:U154" si="912">S151/H151</f>
        <v>#DIV/0!</v>
      </c>
      <c r="V151" s="132" t="e">
        <f t="shared" ref="V151" si="913">1-SUM(D149:D151)/SUM(C149:C151)</f>
        <v>#DIV/0!</v>
      </c>
      <c r="W151" s="132" t="e">
        <f t="shared" ref="W151:W154" si="914">SUM(G149:G151)/SUM(F149:F151)</f>
        <v>#DIV/0!</v>
      </c>
      <c r="X151" s="132" t="e">
        <f t="shared" ref="X151:X154" si="915">SUM(N149:N151)/SUM(C149:C151)</f>
        <v>#DIV/0!</v>
      </c>
      <c r="Y151" s="132" t="e">
        <f t="shared" ref="Y151:Y154" si="916">SUM(R149:R151)/SUM(F149:F151)</f>
        <v>#DIV/0!</v>
      </c>
      <c r="Z151" s="132"/>
      <c r="AA151" s="4" t="s">
        <v>1395</v>
      </c>
      <c r="AB151" s="41">
        <v>0.95</v>
      </c>
      <c r="AC151" s="41">
        <v>0.05</v>
      </c>
      <c r="AD151" s="117"/>
      <c r="AE151" s="3"/>
      <c r="AF151" s="3"/>
      <c r="AG151" s="3"/>
      <c r="AJ151" s="64"/>
      <c r="AK151" s="64"/>
      <c r="AL151" s="64"/>
      <c r="AM151" s="52"/>
      <c r="AN151" s="59"/>
      <c r="AO151" s="93"/>
      <c r="AP151" s="93"/>
      <c r="AQ151" s="93"/>
      <c r="AR151" s="95"/>
      <c r="AV151" s="93"/>
      <c r="AW151" s="93"/>
      <c r="AX151" s="93"/>
      <c r="BC151" s="210">
        <f t="shared" ref="BC151:BC154" si="917">B151</f>
        <v>45413</v>
      </c>
      <c r="BD151" s="97">
        <f>C151-SUMIFS('Delivery Report'!$I$4:$I$83253,'Delivery Report'!$F$4:$F$83253,"&gt;="&amp;B151,'Delivery Report'!$F$4:$F$83253,"&lt;"&amp;B152)</f>
        <v>0</v>
      </c>
      <c r="BE151" s="211" t="e">
        <f t="shared" ref="BE151:BE154" si="918">BD151/C151</f>
        <v>#DIV/0!</v>
      </c>
      <c r="BG151" s="98">
        <f>COUNTIFS('Return Report Rev B'!H143:H10038,"&gt;=0",'Return Report Rev B'!Q143:Q10038,"&gt;="&amp;B151,'Return Report Rev B'!Q143:Q10038,"&lt;"&amp;B152)</f>
        <v>17</v>
      </c>
      <c r="BH151" s="36">
        <f t="shared" ref="BH151:BH154" si="919">SUM(BG140:BG151)</f>
        <v>78</v>
      </c>
      <c r="BI151" s="131" t="e">
        <f t="shared" ref="BI151:BI154" si="920">BG151/C151</f>
        <v>#DIV/0!</v>
      </c>
      <c r="BJ151" s="131" t="e">
        <f t="shared" ref="BJ151:BJ154" si="921">O151/E151</f>
        <v>#DIV/0!</v>
      </c>
      <c r="BK151" s="132" t="e">
        <f t="shared" ref="BK151:BK154" si="922">SUM(BG149:BG151)/SUM(C149:C151)</f>
        <v>#DIV/0!</v>
      </c>
      <c r="BL151" s="98">
        <f>SUMIFS('Return Report Rev B'!H143:H10038,'Return Report Rev B'!Q143:Q10038,"&gt;="&amp;B151,'Return Report Rev B'!Q143:Q10038,"&lt;"&amp;B152)</f>
        <v>627</v>
      </c>
      <c r="BM151" s="36">
        <f t="shared" ref="BM151:BM154" si="923">SUM(BL140:BL151)</f>
        <v>1898</v>
      </c>
      <c r="BN151" s="131" t="e">
        <f t="shared" ref="BN151:BN154" si="924">BL151/F151</f>
        <v>#DIV/0!</v>
      </c>
      <c r="BO151" s="131" t="e">
        <f t="shared" ref="BO151:BO154" si="925">BM151/H151</f>
        <v>#DIV/0!</v>
      </c>
      <c r="BP151" s="131" t="e">
        <f t="shared" ref="BP151:BP154" si="926">SUM(BL149:BL151)/SUM(F149:F151)</f>
        <v>#DIV/0!</v>
      </c>
    </row>
    <row r="152" spans="2:68" x14ac:dyDescent="0.25">
      <c r="B152" s="96">
        <v>45444</v>
      </c>
      <c r="C152" s="97">
        <f>COUNTIFS('Delivery Report'!$E$4:$E$83253,"&gt;=0",'Delivery Report'!$F$4:$F$83253,"&gt;="&amp;B152,'Delivery Report'!$F$4:$F$83253,"&lt;"&amp;B153)</f>
        <v>0</v>
      </c>
      <c r="D152" s="97">
        <f>C152-SUMIFS('Delivery Report'!$H$4:$H$83253,'Delivery Report'!$F$4:$F$83253,"&gt;="&amp;B152,'Delivery Report'!$F$4:$F$83253,"&lt;"&amp;B153)</f>
        <v>0</v>
      </c>
      <c r="E152" s="36">
        <f t="shared" si="900"/>
        <v>0</v>
      </c>
      <c r="F152" s="97">
        <f>SUMIFS('Delivery Report'!$E$4:$E$83253,'Delivery Report'!$F$4:$F$83253,"&gt;="&amp;B152,'Delivery Report'!$F$4:$F$83253,"&lt;"&amp;B153)</f>
        <v>0</v>
      </c>
      <c r="G152" s="97">
        <f>SUMIFS('Delivery Report'!$E$4:$E$83253,'Delivery Report'!$F$4:$F$83253,"&gt;="&amp;B152,'Delivery Report'!$F$4:$F$83253,"&lt;"&amp;B153,'Delivery Report'!$H$4:$H$83253,"=1")</f>
        <v>0</v>
      </c>
      <c r="H152" s="36">
        <f t="shared" si="901"/>
        <v>0</v>
      </c>
      <c r="I152" s="36">
        <f t="shared" si="902"/>
        <v>0</v>
      </c>
      <c r="J152" s="131" t="e">
        <f t="shared" si="903"/>
        <v>#DIV/0!</v>
      </c>
      <c r="K152" s="131" t="e">
        <f t="shared" ref="K152" si="927">1-SUM(D141:D152)/SUM(C141:C152)</f>
        <v>#DIV/0!</v>
      </c>
      <c r="L152" s="131" t="e">
        <f t="shared" si="905"/>
        <v>#DIV/0!</v>
      </c>
      <c r="M152" s="131" t="e">
        <f t="shared" si="906"/>
        <v>#DIV/0!</v>
      </c>
      <c r="N152" s="98">
        <f>COUNTIFS('Return Report Rev B'!H144:H10039,"&gt;=0",'Return Report Rev B'!Q144:Q10039,"&gt;="&amp;B152,'Return Report Rev B'!Q144:Q10039,"&lt;"&amp;B153,'Return Report Rev B'!A144:A10039,"&lt;&gt;N*")</f>
        <v>2</v>
      </c>
      <c r="O152" s="36">
        <f t="shared" si="907"/>
        <v>75</v>
      </c>
      <c r="P152" s="131" t="e">
        <f t="shared" si="908"/>
        <v>#DIV/0!</v>
      </c>
      <c r="Q152" s="131" t="e">
        <f t="shared" si="909"/>
        <v>#DIV/0!</v>
      </c>
      <c r="R152" s="98">
        <f>SUMIFS('Return Report Rev B'!H144:H10039,'Return Report Rev B'!Q144:Q10039,"&gt;="&amp;B152,'Return Report Rev B'!Q144:Q10039,"&lt;"&amp;B153,'Return Report Rev B'!A144:A10039,"&lt;&gt;N*")</f>
        <v>117</v>
      </c>
      <c r="S152" s="36">
        <f t="shared" si="910"/>
        <v>1962</v>
      </c>
      <c r="T152" s="131" t="e">
        <f t="shared" si="911"/>
        <v>#DIV/0!</v>
      </c>
      <c r="U152" s="131" t="e">
        <f t="shared" si="912"/>
        <v>#DIV/0!</v>
      </c>
      <c r="V152" s="132" t="e">
        <f t="shared" ref="V152" si="928">1-SUM(D150:D152)/SUM(C150:C152)</f>
        <v>#DIV/0!</v>
      </c>
      <c r="W152" s="132" t="e">
        <f t="shared" si="914"/>
        <v>#DIV/0!</v>
      </c>
      <c r="X152" s="132" t="e">
        <f t="shared" si="915"/>
        <v>#DIV/0!</v>
      </c>
      <c r="Y152" s="132" t="e">
        <f t="shared" si="916"/>
        <v>#DIV/0!</v>
      </c>
      <c r="Z152" s="132"/>
      <c r="AA152" s="4" t="s">
        <v>1396</v>
      </c>
      <c r="AB152" s="41">
        <v>0.95</v>
      </c>
      <c r="AC152" s="41">
        <v>0.05</v>
      </c>
      <c r="AD152" s="117"/>
      <c r="AE152" s="3"/>
      <c r="AF152" s="3"/>
      <c r="AG152" s="3"/>
      <c r="AJ152" s="64"/>
      <c r="AK152" s="64"/>
      <c r="AL152" s="64"/>
      <c r="AM152" s="52"/>
      <c r="AN152" s="59"/>
      <c r="AO152" s="93"/>
      <c r="AP152" s="93"/>
      <c r="AQ152" s="93"/>
      <c r="AR152" s="95"/>
      <c r="AV152" s="93"/>
      <c r="AW152" s="93"/>
      <c r="AX152" s="93"/>
      <c r="BC152" s="210">
        <f t="shared" si="917"/>
        <v>45444</v>
      </c>
      <c r="BD152" s="97">
        <f>C152-SUMIFS('Delivery Report'!$I$4:$I$83253,'Delivery Report'!$F$4:$F$83253,"&gt;="&amp;B152,'Delivery Report'!$F$4:$F$83253,"&lt;"&amp;B153)</f>
        <v>0</v>
      </c>
      <c r="BE152" s="211" t="e">
        <f t="shared" si="918"/>
        <v>#DIV/0!</v>
      </c>
      <c r="BG152" s="98">
        <f>COUNTIFS('Return Report Rev B'!H144:H10039,"&gt;=0",'Return Report Rev B'!Q144:Q10039,"&gt;="&amp;B152,'Return Report Rev B'!Q144:Q10039,"&lt;"&amp;B153)</f>
        <v>2</v>
      </c>
      <c r="BH152" s="36">
        <f t="shared" si="919"/>
        <v>75</v>
      </c>
      <c r="BI152" s="131" t="e">
        <f t="shared" si="920"/>
        <v>#DIV/0!</v>
      </c>
      <c r="BJ152" s="131" t="e">
        <f t="shared" si="921"/>
        <v>#DIV/0!</v>
      </c>
      <c r="BK152" s="132" t="e">
        <f t="shared" si="922"/>
        <v>#DIV/0!</v>
      </c>
      <c r="BL152" s="98">
        <f>SUMIFS('Return Report Rev B'!H144:H10039,'Return Report Rev B'!Q144:Q10039,"&gt;="&amp;B152,'Return Report Rev B'!Q144:Q10039,"&lt;"&amp;B153)</f>
        <v>117</v>
      </c>
      <c r="BM152" s="36">
        <f t="shared" si="923"/>
        <v>1962</v>
      </c>
      <c r="BN152" s="131" t="e">
        <f t="shared" si="924"/>
        <v>#DIV/0!</v>
      </c>
      <c r="BO152" s="131" t="e">
        <f t="shared" si="925"/>
        <v>#DIV/0!</v>
      </c>
      <c r="BP152" s="131" t="e">
        <f t="shared" si="926"/>
        <v>#DIV/0!</v>
      </c>
    </row>
    <row r="153" spans="2:68" x14ac:dyDescent="0.25">
      <c r="B153" s="96">
        <v>45474</v>
      </c>
      <c r="C153" s="97">
        <f>COUNTIFS('Delivery Report'!$E$4:$E$83253,"&gt;=0",'Delivery Report'!$F$4:$F$83253,"&gt;="&amp;B153,'Delivery Report'!$F$4:$F$83253,"&lt;"&amp;B154)</f>
        <v>0</v>
      </c>
      <c r="D153" s="97">
        <f>C153-SUMIFS('Delivery Report'!$H$4:$H$83253,'Delivery Report'!$F$4:$F$83253,"&gt;="&amp;B153,'Delivery Report'!$F$4:$F$83253,"&lt;"&amp;B154)</f>
        <v>0</v>
      </c>
      <c r="E153" s="36">
        <f t="shared" si="900"/>
        <v>0</v>
      </c>
      <c r="F153" s="97">
        <f>SUMIFS('Delivery Report'!$E$4:$E$83253,'Delivery Report'!$F$4:$F$83253,"&gt;="&amp;B153,'Delivery Report'!$F$4:$F$83253,"&lt;"&amp;B154)</f>
        <v>0</v>
      </c>
      <c r="G153" s="97">
        <f>SUMIFS('Delivery Report'!$E$4:$E$83253,'Delivery Report'!$F$4:$F$83253,"&gt;="&amp;B153,'Delivery Report'!$F$4:$F$83253,"&lt;"&amp;B154,'Delivery Report'!$H$4:$H$83253,"=1")</f>
        <v>0</v>
      </c>
      <c r="H153" s="36">
        <f t="shared" si="901"/>
        <v>0</v>
      </c>
      <c r="I153" s="36">
        <f t="shared" si="902"/>
        <v>0</v>
      </c>
      <c r="J153" s="131" t="e">
        <f t="shared" si="903"/>
        <v>#DIV/0!</v>
      </c>
      <c r="K153" s="131" t="e">
        <f t="shared" ref="K153" si="929">1-SUM(D142:D153)/SUM(C142:C153)</f>
        <v>#DIV/0!</v>
      </c>
      <c r="L153" s="131" t="e">
        <f t="shared" si="905"/>
        <v>#DIV/0!</v>
      </c>
      <c r="M153" s="131" t="e">
        <f t="shared" si="906"/>
        <v>#DIV/0!</v>
      </c>
      <c r="N153" s="98">
        <f>COUNTIFS('Return Report Rev B'!H145:H10040,"&gt;=0",'Return Report Rev B'!Q145:Q10040,"&gt;="&amp;B153,'Return Report Rev B'!Q145:Q10040,"&lt;"&amp;B154,'Return Report Rev B'!A145:A10040,"&lt;&gt;N*")</f>
        <v>3</v>
      </c>
      <c r="O153" s="36">
        <f t="shared" si="907"/>
        <v>64</v>
      </c>
      <c r="P153" s="131" t="e">
        <f t="shared" si="908"/>
        <v>#DIV/0!</v>
      </c>
      <c r="Q153" s="131" t="e">
        <f t="shared" si="909"/>
        <v>#DIV/0!</v>
      </c>
      <c r="R153" s="98">
        <f>SUMIFS('Return Report Rev B'!H145:H10040,'Return Report Rev B'!Q145:Q10040,"&gt;="&amp;B153,'Return Report Rev B'!Q145:Q10040,"&lt;"&amp;B154,'Return Report Rev B'!A145:A10040,"&lt;&gt;N*")</f>
        <v>29</v>
      </c>
      <c r="S153" s="36">
        <f t="shared" si="910"/>
        <v>1554</v>
      </c>
      <c r="T153" s="131" t="e">
        <f t="shared" si="911"/>
        <v>#DIV/0!</v>
      </c>
      <c r="U153" s="131" t="e">
        <f t="shared" si="912"/>
        <v>#DIV/0!</v>
      </c>
      <c r="V153" s="132" t="e">
        <f t="shared" ref="V153" si="930">1-SUM(D151:D153)/SUM(C151:C153)</f>
        <v>#DIV/0!</v>
      </c>
      <c r="W153" s="132" t="e">
        <f t="shared" si="914"/>
        <v>#DIV/0!</v>
      </c>
      <c r="X153" s="132" t="e">
        <f t="shared" si="915"/>
        <v>#DIV/0!</v>
      </c>
      <c r="Y153" s="132" t="e">
        <f t="shared" si="916"/>
        <v>#DIV/0!</v>
      </c>
      <c r="Z153" s="132"/>
      <c r="AA153" s="4" t="s">
        <v>1397</v>
      </c>
      <c r="AB153" s="41">
        <v>0.95</v>
      </c>
      <c r="AC153" s="41">
        <v>0.05</v>
      </c>
      <c r="AD153" s="117"/>
      <c r="AE153" s="3"/>
      <c r="AF153" s="3"/>
      <c r="AG153" s="3"/>
      <c r="AJ153" s="64"/>
      <c r="AK153" s="64"/>
      <c r="AL153" s="64"/>
      <c r="AM153" s="52"/>
      <c r="AN153" s="59"/>
      <c r="AO153" s="93"/>
      <c r="AP153" s="93"/>
      <c r="AQ153" s="93"/>
      <c r="AR153" s="95"/>
      <c r="AV153" s="93"/>
      <c r="AW153" s="93"/>
      <c r="AX153" s="93"/>
      <c r="BC153" s="210">
        <f t="shared" si="917"/>
        <v>45474</v>
      </c>
      <c r="BD153" s="97">
        <f>C153-SUMIFS('Delivery Report'!$I$4:$I$83253,'Delivery Report'!$F$4:$F$83253,"&gt;="&amp;B153,'Delivery Report'!$F$4:$F$83253,"&lt;"&amp;B154)</f>
        <v>0</v>
      </c>
      <c r="BE153" s="211" t="e">
        <f t="shared" si="918"/>
        <v>#DIV/0!</v>
      </c>
      <c r="BG153" s="98">
        <f>COUNTIFS('Return Report Rev B'!H145:H10040,"&gt;=0",'Return Report Rev B'!Q145:Q10040,"&gt;="&amp;B153,'Return Report Rev B'!Q145:Q10040,"&lt;"&amp;B154)</f>
        <v>3</v>
      </c>
      <c r="BH153" s="36">
        <f t="shared" si="919"/>
        <v>64</v>
      </c>
      <c r="BI153" s="131" t="e">
        <f t="shared" si="920"/>
        <v>#DIV/0!</v>
      </c>
      <c r="BJ153" s="131" t="e">
        <f t="shared" si="921"/>
        <v>#DIV/0!</v>
      </c>
      <c r="BK153" s="132" t="e">
        <f t="shared" si="922"/>
        <v>#DIV/0!</v>
      </c>
      <c r="BL153" s="98">
        <f>SUMIFS('Return Report Rev B'!H145:H10040,'Return Report Rev B'!Q145:Q10040,"&gt;="&amp;B153,'Return Report Rev B'!Q145:Q10040,"&lt;"&amp;B154)</f>
        <v>29</v>
      </c>
      <c r="BM153" s="36">
        <f t="shared" si="923"/>
        <v>1554</v>
      </c>
      <c r="BN153" s="131" t="e">
        <f t="shared" si="924"/>
        <v>#DIV/0!</v>
      </c>
      <c r="BO153" s="131" t="e">
        <f t="shared" si="925"/>
        <v>#DIV/0!</v>
      </c>
      <c r="BP153" s="131" t="e">
        <f t="shared" si="926"/>
        <v>#DIV/0!</v>
      </c>
    </row>
    <row r="154" spans="2:68" x14ac:dyDescent="0.25">
      <c r="B154" s="96">
        <v>45505</v>
      </c>
      <c r="C154" s="97">
        <f>COUNTIFS('Delivery Report'!$E$4:$E$83253,"&gt;=0",'Delivery Report'!$F$4:$F$83253,"&gt;="&amp;B154,'Delivery Report'!$F$4:$F$83253,"&lt;"&amp;B155)</f>
        <v>0</v>
      </c>
      <c r="D154" s="97">
        <f>C154-SUMIFS('Delivery Report'!$H$4:$H$83253,'Delivery Report'!$F$4:$F$83253,"&gt;="&amp;B154,'Delivery Report'!$F$4:$F$83253,"&lt;"&amp;B155)</f>
        <v>0</v>
      </c>
      <c r="E154" s="36">
        <f t="shared" si="900"/>
        <v>0</v>
      </c>
      <c r="F154" s="97">
        <f>SUMIFS('Delivery Report'!$E$4:$E$83253,'Delivery Report'!$F$4:$F$83253,"&gt;="&amp;B154,'Delivery Report'!$F$4:$F$83253,"&lt;"&amp;B155)</f>
        <v>0</v>
      </c>
      <c r="G154" s="97">
        <f>SUMIFS('Delivery Report'!$E$4:$E$83253,'Delivery Report'!$F$4:$F$83253,"&gt;="&amp;B154,'Delivery Report'!$F$4:$F$83253,"&lt;"&amp;B155,'Delivery Report'!$H$4:$H$83253,"=1")</f>
        <v>0</v>
      </c>
      <c r="H154" s="36">
        <f t="shared" si="901"/>
        <v>0</v>
      </c>
      <c r="I154" s="36">
        <f t="shared" si="902"/>
        <v>0</v>
      </c>
      <c r="J154" s="131" t="e">
        <f t="shared" si="903"/>
        <v>#DIV/0!</v>
      </c>
      <c r="K154" s="131" t="e">
        <f t="shared" ref="K154" si="931">1-SUM(D143:D154)/SUM(C143:C154)</f>
        <v>#DIV/0!</v>
      </c>
      <c r="L154" s="131" t="e">
        <f t="shared" si="905"/>
        <v>#DIV/0!</v>
      </c>
      <c r="M154" s="131" t="e">
        <f t="shared" si="906"/>
        <v>#DIV/0!</v>
      </c>
      <c r="N154" s="98">
        <f>COUNTIFS('Return Report Rev B'!H146:H10041,"&gt;=0",'Return Report Rev B'!Q146:Q10041,"&gt;="&amp;B154,'Return Report Rev B'!Q146:Q10041,"&lt;"&amp;B155,'Return Report Rev B'!A146:A10041,"&lt;&gt;N*")</f>
        <v>17</v>
      </c>
      <c r="O154" s="36">
        <f t="shared" si="907"/>
        <v>78</v>
      </c>
      <c r="P154" s="131" t="e">
        <f t="shared" si="908"/>
        <v>#DIV/0!</v>
      </c>
      <c r="Q154" s="131" t="e">
        <f t="shared" si="909"/>
        <v>#DIV/0!</v>
      </c>
      <c r="R154" s="98">
        <f>SUMIFS('Return Report Rev B'!H146:H10041,'Return Report Rev B'!Q146:Q10041,"&gt;="&amp;B154,'Return Report Rev B'!Q146:Q10041,"&lt;"&amp;B155,'Return Report Rev B'!A146:A10041,"&lt;&gt;N*")</f>
        <v>273</v>
      </c>
      <c r="S154" s="36">
        <f t="shared" si="910"/>
        <v>1801</v>
      </c>
      <c r="T154" s="131" t="e">
        <f t="shared" si="911"/>
        <v>#DIV/0!</v>
      </c>
      <c r="U154" s="131" t="e">
        <f t="shared" si="912"/>
        <v>#DIV/0!</v>
      </c>
      <c r="V154" s="132" t="e">
        <f t="shared" ref="V154" si="932">1-SUM(D152:D154)/SUM(C152:C154)</f>
        <v>#DIV/0!</v>
      </c>
      <c r="W154" s="132" t="e">
        <f t="shared" si="914"/>
        <v>#DIV/0!</v>
      </c>
      <c r="X154" s="132" t="e">
        <f t="shared" si="915"/>
        <v>#DIV/0!</v>
      </c>
      <c r="Y154" s="132" t="e">
        <f t="shared" si="916"/>
        <v>#DIV/0!</v>
      </c>
      <c r="Z154" s="132"/>
      <c r="AA154" s="4" t="s">
        <v>6385</v>
      </c>
      <c r="AB154" s="41">
        <v>0.95</v>
      </c>
      <c r="AC154" s="41">
        <v>0.05</v>
      </c>
      <c r="AD154" s="117"/>
      <c r="AE154" s="3"/>
      <c r="AF154" s="3"/>
      <c r="AG154" s="3"/>
      <c r="AJ154" s="64"/>
      <c r="AK154" s="64"/>
      <c r="AL154" s="64"/>
      <c r="AM154" s="52"/>
      <c r="AN154" s="59"/>
      <c r="AO154" s="93"/>
      <c r="AP154" s="93"/>
      <c r="AQ154" s="93"/>
      <c r="AR154" s="95"/>
      <c r="AV154" s="93"/>
      <c r="AW154" s="93"/>
      <c r="AX154" s="93"/>
      <c r="BC154" s="210">
        <f t="shared" si="917"/>
        <v>45505</v>
      </c>
      <c r="BD154" s="97">
        <f>C154-SUMIFS('Delivery Report'!$I$4:$I$83253,'Delivery Report'!$F$4:$F$83253,"&gt;="&amp;B154,'Delivery Report'!$F$4:$F$83253,"&lt;"&amp;B155)</f>
        <v>0</v>
      </c>
      <c r="BE154" s="211" t="e">
        <f t="shared" si="918"/>
        <v>#DIV/0!</v>
      </c>
      <c r="BG154" s="98">
        <f>COUNTIFS('Return Report Rev B'!H146:H10041,"&gt;=0",'Return Report Rev B'!Q146:Q10041,"&gt;="&amp;B154,'Return Report Rev B'!Q146:Q10041,"&lt;"&amp;B155)</f>
        <v>17</v>
      </c>
      <c r="BH154" s="36">
        <f t="shared" si="919"/>
        <v>78</v>
      </c>
      <c r="BI154" s="131" t="e">
        <f t="shared" si="920"/>
        <v>#DIV/0!</v>
      </c>
      <c r="BJ154" s="131" t="e">
        <f t="shared" si="921"/>
        <v>#DIV/0!</v>
      </c>
      <c r="BK154" s="132" t="e">
        <f t="shared" si="922"/>
        <v>#DIV/0!</v>
      </c>
      <c r="BL154" s="98">
        <f>SUMIFS('Return Report Rev B'!H146:H10041,'Return Report Rev B'!Q146:Q10041,"&gt;="&amp;B154,'Return Report Rev B'!Q146:Q10041,"&lt;"&amp;B155)</f>
        <v>273</v>
      </c>
      <c r="BM154" s="36">
        <f t="shared" si="923"/>
        <v>1801</v>
      </c>
      <c r="BN154" s="131" t="e">
        <f t="shared" si="924"/>
        <v>#DIV/0!</v>
      </c>
      <c r="BO154" s="131" t="e">
        <f t="shared" si="925"/>
        <v>#DIV/0!</v>
      </c>
      <c r="BP154" s="131" t="e">
        <f t="shared" si="926"/>
        <v>#DIV/0!</v>
      </c>
    </row>
    <row r="155" spans="2:68" x14ac:dyDescent="0.25">
      <c r="B155" s="96">
        <v>45536</v>
      </c>
      <c r="C155" s="97">
        <f>COUNTIFS('Delivery Report'!$E$4:$E$83253,"&gt;=0",'Delivery Report'!$F$4:$F$83253,"&gt;="&amp;B155,'Delivery Report'!$F$4:$F$83253,"&lt;"&amp;B156)</f>
        <v>0</v>
      </c>
      <c r="D155" s="97">
        <f>C155-SUMIFS('Delivery Report'!$H$4:$H$83253,'Delivery Report'!$F$4:$F$83253,"&gt;="&amp;B155,'Delivery Report'!$F$4:$F$83253,"&lt;"&amp;B156)</f>
        <v>0</v>
      </c>
      <c r="E155" s="36">
        <f t="shared" ref="E155:E157" si="933">SUM(C144:C155)</f>
        <v>0</v>
      </c>
      <c r="F155" s="97">
        <f>SUMIFS('Delivery Report'!$E$4:$E$83253,'Delivery Report'!$F$4:$F$83253,"&gt;="&amp;B155,'Delivery Report'!$F$4:$F$83253,"&lt;"&amp;B156)</f>
        <v>0</v>
      </c>
      <c r="G155" s="97">
        <f>SUMIFS('Delivery Report'!$E$4:$E$83253,'Delivery Report'!$F$4:$F$83253,"&gt;="&amp;B155,'Delivery Report'!$F$4:$F$83253,"&lt;"&amp;B156,'Delivery Report'!$H$4:$H$83253,"=1")</f>
        <v>0</v>
      </c>
      <c r="H155" s="36">
        <f t="shared" ref="H155:H157" si="934">SUM(F144:F155)</f>
        <v>0</v>
      </c>
      <c r="I155" s="36">
        <f t="shared" ref="I155:I157" si="935">SUM(G144:G155)</f>
        <v>0</v>
      </c>
      <c r="J155" s="131" t="e">
        <f t="shared" ref="J155:J157" si="936">1-D155/C155</f>
        <v>#DIV/0!</v>
      </c>
      <c r="K155" s="131" t="e">
        <f t="shared" ref="K155" si="937">1-SUM(D144:D155)/SUM(C144:C155)</f>
        <v>#DIV/0!</v>
      </c>
      <c r="L155" s="131" t="e">
        <f t="shared" ref="L155:L157" si="938">G155/F155</f>
        <v>#DIV/0!</v>
      </c>
      <c r="M155" s="131" t="e">
        <f t="shared" ref="M155:M157" si="939">SUM(G144:G155)/SUM(F144:F155)</f>
        <v>#DIV/0!</v>
      </c>
      <c r="N155" s="98">
        <f>COUNTIFS('Return Report Rev B'!H147:H10042,"&gt;=0",'Return Report Rev B'!Q147:Q10042,"&gt;="&amp;B155,'Return Report Rev B'!Q147:Q10042,"&lt;"&amp;B156,'Return Report Rev B'!A147:A10042,"&lt;&gt;N*")</f>
        <v>10</v>
      </c>
      <c r="O155" s="36">
        <f t="shared" ref="O155:O157" si="940">SUM(N144:N155)</f>
        <v>84</v>
      </c>
      <c r="P155" s="131" t="e">
        <f t="shared" ref="P155:P157" si="941">N155/C155</f>
        <v>#DIV/0!</v>
      </c>
      <c r="Q155" s="131" t="e">
        <f t="shared" ref="Q155:Q157" si="942">O155/E155</f>
        <v>#DIV/0!</v>
      </c>
      <c r="R155" s="98">
        <f>SUMIFS('Return Report Rev B'!H147:H10042,'Return Report Rev B'!Q147:Q10042,"&gt;="&amp;B155,'Return Report Rev B'!Q147:Q10042,"&lt;"&amp;B156,'Return Report Rev B'!A147:A10042,"&lt;&gt;N*")</f>
        <v>37</v>
      </c>
      <c r="S155" s="36">
        <f t="shared" ref="S155:S157" si="943">SUM(R144:R155)</f>
        <v>1826</v>
      </c>
      <c r="T155" s="131" t="e">
        <f t="shared" ref="T155:T157" si="944">R155/F155</f>
        <v>#DIV/0!</v>
      </c>
      <c r="U155" s="131" t="e">
        <f t="shared" ref="U155:U157" si="945">S155/H155</f>
        <v>#DIV/0!</v>
      </c>
      <c r="V155" s="132" t="e">
        <f t="shared" ref="V155" si="946">1-SUM(D153:D155)/SUM(C153:C155)</f>
        <v>#DIV/0!</v>
      </c>
      <c r="W155" s="132" t="e">
        <f t="shared" ref="W155:W157" si="947">SUM(G153:G155)/SUM(F153:F155)</f>
        <v>#DIV/0!</v>
      </c>
      <c r="X155" s="132" t="e">
        <f t="shared" ref="X155:X157" si="948">SUM(N153:N155)/SUM(C153:C155)</f>
        <v>#DIV/0!</v>
      </c>
      <c r="Y155" s="132" t="e">
        <f t="shared" ref="Y155:Y157" si="949">SUM(R153:R155)/SUM(F153:F155)</f>
        <v>#DIV/0!</v>
      </c>
      <c r="Z155" s="132"/>
      <c r="AA155" s="4" t="s">
        <v>8251</v>
      </c>
      <c r="AB155" s="41">
        <v>0.95</v>
      </c>
      <c r="AC155" s="41">
        <v>0.05</v>
      </c>
      <c r="AD155" s="117"/>
      <c r="AE155" s="3"/>
      <c r="AF155" s="3"/>
      <c r="AG155" s="3"/>
      <c r="AJ155" s="64"/>
      <c r="AK155" s="64"/>
      <c r="AL155" s="64"/>
      <c r="AM155" s="52"/>
      <c r="AN155" s="59"/>
      <c r="AO155" s="93"/>
      <c r="AP155" s="93"/>
      <c r="AQ155" s="93"/>
      <c r="AR155" s="95"/>
      <c r="AV155" s="93"/>
      <c r="AW155" s="93"/>
      <c r="AX155" s="93"/>
      <c r="BC155" s="210">
        <f t="shared" ref="BC155" si="950">B155</f>
        <v>45536</v>
      </c>
      <c r="BD155" s="97">
        <f>C155-SUMIFS('Delivery Report'!$I$4:$I$83253,'Delivery Report'!$F$4:$F$83253,"&gt;="&amp;B155,'Delivery Report'!$F$4:$F$83253,"&lt;"&amp;B156)</f>
        <v>0</v>
      </c>
      <c r="BE155" s="211" t="e">
        <f t="shared" ref="BE155" si="951">BD155/C155</f>
        <v>#DIV/0!</v>
      </c>
      <c r="BG155" s="98">
        <f>COUNTIFS('Return Report Rev B'!H147:H10042,"&gt;=0",'Return Report Rev B'!Q147:Q10042,"&gt;="&amp;B155,'Return Report Rev B'!Q147:Q10042,"&lt;"&amp;B156)</f>
        <v>10</v>
      </c>
      <c r="BH155" s="36">
        <f t="shared" ref="BH155" si="952">SUM(BG144:BG155)</f>
        <v>84</v>
      </c>
      <c r="BI155" s="131" t="e">
        <f t="shared" ref="BI155" si="953">BG155/C155</f>
        <v>#DIV/0!</v>
      </c>
      <c r="BJ155" s="131" t="e">
        <f t="shared" ref="BJ155" si="954">O155/E155</f>
        <v>#DIV/0!</v>
      </c>
      <c r="BK155" s="132" t="e">
        <f t="shared" ref="BK155" si="955">SUM(BG153:BG155)/SUM(C153:C155)</f>
        <v>#DIV/0!</v>
      </c>
      <c r="BL155" s="98">
        <f>SUMIFS('Return Report Rev B'!H147:H10042,'Return Report Rev B'!Q147:Q10042,"&gt;="&amp;B155,'Return Report Rev B'!Q147:Q10042,"&lt;"&amp;B156)</f>
        <v>37</v>
      </c>
      <c r="BM155" s="36">
        <f t="shared" ref="BM155" si="956">SUM(BL144:BL155)</f>
        <v>1826</v>
      </c>
      <c r="BN155" s="131" t="e">
        <f t="shared" ref="BN155" si="957">BL155/F155</f>
        <v>#DIV/0!</v>
      </c>
      <c r="BO155" s="131" t="e">
        <f t="shared" ref="BO155" si="958">BM155/H155</f>
        <v>#DIV/0!</v>
      </c>
      <c r="BP155" s="131" t="e">
        <f t="shared" ref="BP155" si="959">SUM(BL153:BL155)/SUM(F153:F155)</f>
        <v>#DIV/0!</v>
      </c>
    </row>
    <row r="156" spans="2:68" x14ac:dyDescent="0.25">
      <c r="B156" s="96">
        <v>45566</v>
      </c>
      <c r="C156" s="97">
        <f>COUNTIFS('Delivery Report'!$E$4:$E$83253,"&gt;=0",'Delivery Report'!$F$4:$F$83253,"&gt;="&amp;B156,'Delivery Report'!$F$4:$F$83253,"&lt;"&amp;B157)</f>
        <v>1</v>
      </c>
      <c r="D156" s="97">
        <f>C156-SUMIFS('Delivery Report'!$H$4:$H$83253,'Delivery Report'!$F$4:$F$83253,"&gt;="&amp;B156,'Delivery Report'!$F$4:$F$83253,"&lt;"&amp;B157)</f>
        <v>0</v>
      </c>
      <c r="E156" s="36">
        <f t="shared" si="933"/>
        <v>1</v>
      </c>
      <c r="F156" s="97">
        <f>SUMIFS('Delivery Report'!$E$4:$E$83253,'Delivery Report'!$F$4:$F$83253,"&gt;="&amp;B156,'Delivery Report'!$F$4:$F$83253,"&lt;"&amp;B157)</f>
        <v>5</v>
      </c>
      <c r="G156" s="97">
        <f>SUMIFS('Delivery Report'!$E$4:$E$83253,'Delivery Report'!$F$4:$F$83253,"&gt;="&amp;B156,'Delivery Report'!$F$4:$F$83253,"&lt;"&amp;B157,'Delivery Report'!$H$4:$H$83253,"=1")</f>
        <v>5</v>
      </c>
      <c r="H156" s="36">
        <f t="shared" si="934"/>
        <v>5</v>
      </c>
      <c r="I156" s="36">
        <f t="shared" si="935"/>
        <v>5</v>
      </c>
      <c r="J156" s="131">
        <f t="shared" si="936"/>
        <v>1</v>
      </c>
      <c r="K156" s="131">
        <f t="shared" ref="K156" si="960">1-SUM(D145:D156)/SUM(C145:C156)</f>
        <v>1</v>
      </c>
      <c r="L156" s="131">
        <f t="shared" si="938"/>
        <v>1</v>
      </c>
      <c r="M156" s="131">
        <f t="shared" si="939"/>
        <v>1</v>
      </c>
      <c r="N156" s="98">
        <f>COUNTIFS('Return Report Rev B'!H148:H10043,"&gt;=0",'Return Report Rev B'!Q148:Q10043,"&gt;="&amp;B156,'Return Report Rev B'!Q148:Q10043,"&lt;"&amp;B157,'Return Report Rev B'!A148:A10043,"&lt;&gt;N*")</f>
        <v>11</v>
      </c>
      <c r="O156" s="36">
        <f t="shared" si="940"/>
        <v>87</v>
      </c>
      <c r="P156" s="131">
        <f t="shared" si="941"/>
        <v>11</v>
      </c>
      <c r="Q156" s="131">
        <f t="shared" si="942"/>
        <v>87</v>
      </c>
      <c r="R156" s="98">
        <f>SUMIFS('Return Report Rev B'!H148:H10043,'Return Report Rev B'!Q148:Q10043,"&gt;="&amp;B156,'Return Report Rev B'!Q148:Q10043,"&lt;"&amp;B157,'Return Report Rev B'!A148:A10043,"&lt;&gt;N*")</f>
        <v>39</v>
      </c>
      <c r="S156" s="36">
        <f t="shared" si="943"/>
        <v>1523</v>
      </c>
      <c r="T156" s="131">
        <f t="shared" si="944"/>
        <v>7.8</v>
      </c>
      <c r="U156" s="131">
        <f t="shared" si="945"/>
        <v>304.60000000000002</v>
      </c>
      <c r="V156" s="132">
        <f t="shared" ref="V156" si="961">1-SUM(D154:D156)/SUM(C154:C156)</f>
        <v>1</v>
      </c>
      <c r="W156" s="132">
        <f t="shared" si="947"/>
        <v>1</v>
      </c>
      <c r="X156" s="132">
        <f t="shared" si="948"/>
        <v>38</v>
      </c>
      <c r="Y156" s="132">
        <f t="shared" si="949"/>
        <v>69.8</v>
      </c>
      <c r="Z156" s="132"/>
      <c r="AA156" s="58"/>
      <c r="AB156" s="59"/>
      <c r="AC156" s="59"/>
      <c r="AD156" s="117"/>
      <c r="AE156" s="3"/>
      <c r="AF156" s="3"/>
      <c r="AG156" s="3"/>
      <c r="AJ156" s="64"/>
      <c r="AK156" s="64"/>
      <c r="AL156" s="64"/>
      <c r="AM156" s="52"/>
      <c r="AN156" s="59"/>
      <c r="AO156" s="93"/>
      <c r="AP156" s="93"/>
      <c r="AQ156" s="93"/>
      <c r="AR156" s="95"/>
      <c r="AV156" s="93"/>
      <c r="AW156" s="93"/>
      <c r="AX156" s="93"/>
      <c r="BC156" s="389"/>
      <c r="BD156" s="366"/>
      <c r="BE156" s="216"/>
      <c r="BG156" s="367"/>
      <c r="BH156" s="368"/>
      <c r="BI156" s="132"/>
      <c r="BJ156" s="132"/>
      <c r="BK156" s="132"/>
      <c r="BL156" s="367"/>
      <c r="BM156" s="368"/>
      <c r="BN156" s="132"/>
      <c r="BO156" s="132"/>
      <c r="BP156" s="132"/>
    </row>
    <row r="157" spans="2:68" x14ac:dyDescent="0.25">
      <c r="B157" s="96">
        <v>45597</v>
      </c>
      <c r="C157" s="97">
        <f>COUNTIFS('Delivery Report'!$E$4:$E$83253,"&gt;=0",'Delivery Report'!$F$4:$F$83253,"&gt;="&amp;B157,'Delivery Report'!$F$4:$F$83253,"&lt;"&amp;B158)</f>
        <v>0</v>
      </c>
      <c r="D157" s="97">
        <f>C157-SUMIFS('Delivery Report'!$H$4:$H$83253,'Delivery Report'!$F$4:$F$83253,"&gt;="&amp;B157,'Delivery Report'!$F$4:$F$83253,"&lt;"&amp;B158)</f>
        <v>0</v>
      </c>
      <c r="E157" s="36">
        <f t="shared" si="933"/>
        <v>1</v>
      </c>
      <c r="F157" s="97">
        <f>SUMIFS('Delivery Report'!$E$4:$E$83253,'Delivery Report'!$F$4:$F$83253,"&gt;="&amp;B157,'Delivery Report'!$F$4:$F$83253,"&lt;"&amp;B158)</f>
        <v>0</v>
      </c>
      <c r="G157" s="97">
        <f>SUMIFS('Delivery Report'!$E$4:$E$83253,'Delivery Report'!$F$4:$F$83253,"&gt;="&amp;B157,'Delivery Report'!$F$4:$F$83253,"&lt;"&amp;B158,'Delivery Report'!$H$4:$H$83253,"=1")</f>
        <v>0</v>
      </c>
      <c r="H157" s="36">
        <f t="shared" si="934"/>
        <v>5</v>
      </c>
      <c r="I157" s="36">
        <f t="shared" si="935"/>
        <v>5</v>
      </c>
      <c r="J157" s="131" t="e">
        <f t="shared" si="936"/>
        <v>#DIV/0!</v>
      </c>
      <c r="K157" s="131">
        <f t="shared" ref="K157" si="962">1-SUM(D146:D157)/SUM(C146:C157)</f>
        <v>1</v>
      </c>
      <c r="L157" s="131" t="e">
        <f t="shared" si="938"/>
        <v>#DIV/0!</v>
      </c>
      <c r="M157" s="131">
        <f t="shared" si="939"/>
        <v>1</v>
      </c>
      <c r="N157" s="98">
        <f>COUNTIFS('Return Report Rev B'!H149:H10044,"&gt;=0",'Return Report Rev B'!Q149:Q10044,"&gt;="&amp;B157,'Return Report Rev B'!Q149:Q10044,"&lt;"&amp;B158,'Return Report Rev B'!A149:A10044,"&lt;&gt;N*")</f>
        <v>7</v>
      </c>
      <c r="O157" s="36">
        <f t="shared" si="940"/>
        <v>91</v>
      </c>
      <c r="P157" s="131" t="e">
        <f t="shared" si="941"/>
        <v>#DIV/0!</v>
      </c>
      <c r="Q157" s="131">
        <f t="shared" si="942"/>
        <v>91</v>
      </c>
      <c r="R157" s="98">
        <f>SUMIFS('Return Report Rev B'!H149:H10044,'Return Report Rev B'!Q149:Q10044,"&gt;="&amp;B157,'Return Report Rev B'!Q149:Q10044,"&lt;"&amp;B158,'Return Report Rev B'!A149:A10044,"&lt;&gt;N*")</f>
        <v>266</v>
      </c>
      <c r="S157" s="36">
        <f t="shared" si="943"/>
        <v>1744</v>
      </c>
      <c r="T157" s="131" t="e">
        <f t="shared" si="944"/>
        <v>#DIV/0!</v>
      </c>
      <c r="U157" s="131">
        <f t="shared" si="945"/>
        <v>348.8</v>
      </c>
      <c r="V157" s="132">
        <f t="shared" ref="V157" si="963">1-SUM(D155:D157)/SUM(C155:C157)</f>
        <v>1</v>
      </c>
      <c r="W157" s="132">
        <f t="shared" si="947"/>
        <v>1</v>
      </c>
      <c r="X157" s="132">
        <f t="shared" si="948"/>
        <v>28</v>
      </c>
      <c r="Y157" s="132">
        <f t="shared" si="949"/>
        <v>68.400000000000006</v>
      </c>
      <c r="Z157" s="132"/>
      <c r="AA157" s="58"/>
      <c r="AB157" s="59"/>
      <c r="AC157" s="59"/>
      <c r="AD157" s="117"/>
      <c r="AE157" s="3"/>
      <c r="AF157" s="3"/>
      <c r="AG157" s="3"/>
      <c r="AJ157" s="64"/>
      <c r="AK157" s="64"/>
      <c r="AL157" s="64"/>
      <c r="AM157" s="52"/>
      <c r="AN157" s="59"/>
      <c r="AO157" s="93"/>
      <c r="AP157" s="93"/>
      <c r="AQ157" s="93"/>
      <c r="AR157" s="95"/>
      <c r="AV157" s="93"/>
      <c r="AW157" s="93"/>
      <c r="AX157" s="93"/>
      <c r="BC157" s="389"/>
      <c r="BD157" s="366"/>
      <c r="BE157" s="216"/>
      <c r="BG157" s="367"/>
      <c r="BH157" s="368"/>
      <c r="BI157" s="132"/>
      <c r="BJ157" s="132"/>
      <c r="BK157" s="132"/>
      <c r="BL157" s="367"/>
      <c r="BM157" s="368"/>
      <c r="BN157" s="132"/>
      <c r="BO157" s="132"/>
      <c r="BP157" s="132"/>
    </row>
    <row r="158" spans="2:68" x14ac:dyDescent="0.25">
      <c r="B158" s="96">
        <v>45627</v>
      </c>
      <c r="C158" s="97">
        <f>COUNTIFS('Delivery Report'!$E$4:$E$83253,"&gt;=0",'Delivery Report'!$F$4:$F$83253,"&gt;="&amp;B158,'Delivery Report'!$F$4:$F$83253,"&lt;"&amp;B159)</f>
        <v>0</v>
      </c>
      <c r="D158" s="97">
        <f>C158-SUMIFS('Delivery Report'!$H$4:$H$83253,'Delivery Report'!$F$4:$F$83253,"&gt;="&amp;B158,'Delivery Report'!$F$4:$F$83253,"&lt;"&amp;B159)</f>
        <v>0</v>
      </c>
      <c r="E158" s="36">
        <f t="shared" ref="E158:E161" si="964">SUM(C147:C158)</f>
        <v>1</v>
      </c>
      <c r="F158" s="97">
        <f>SUMIFS('Delivery Report'!$E$4:$E$83253,'Delivery Report'!$F$4:$F$83253,"&gt;="&amp;B158,'Delivery Report'!$F$4:$F$83253,"&lt;"&amp;B159)</f>
        <v>0</v>
      </c>
      <c r="G158" s="97">
        <f>SUMIFS('Delivery Report'!$E$4:$E$83253,'Delivery Report'!$F$4:$F$83253,"&gt;="&amp;B158,'Delivery Report'!$F$4:$F$83253,"&lt;"&amp;B159,'Delivery Report'!$H$4:$H$83253,"=1")</f>
        <v>0</v>
      </c>
      <c r="H158" s="36">
        <f t="shared" ref="H158:H161" si="965">SUM(F147:F158)</f>
        <v>5</v>
      </c>
      <c r="I158" s="36">
        <f t="shared" ref="I158:I161" si="966">SUM(G147:G158)</f>
        <v>5</v>
      </c>
      <c r="J158" s="131" t="e">
        <f t="shared" ref="J158:J161" si="967">1-D158/C158</f>
        <v>#DIV/0!</v>
      </c>
      <c r="K158" s="131">
        <f t="shared" ref="K158" si="968">1-SUM(D147:D158)/SUM(C147:C158)</f>
        <v>1</v>
      </c>
      <c r="L158" s="131" t="e">
        <f t="shared" ref="L158:L161" si="969">G158/F158</f>
        <v>#DIV/0!</v>
      </c>
      <c r="M158" s="131">
        <f t="shared" ref="M158:M161" si="970">SUM(G147:G158)/SUM(F147:F158)</f>
        <v>1</v>
      </c>
      <c r="N158" s="98">
        <f>COUNTIFS('Return Report Rev B'!H150:H10045,"&gt;=0",'Return Report Rev B'!Q150:Q10045,"&gt;="&amp;B158,'Return Report Rev B'!Q150:Q10045,"&lt;"&amp;B159,'Return Report Rev B'!A150:A10045,"&lt;&gt;N*")</f>
        <v>9</v>
      </c>
      <c r="O158" s="36">
        <f t="shared" ref="O158:O161" si="971">SUM(N147:N158)</f>
        <v>95</v>
      </c>
      <c r="P158" s="131" t="e">
        <f t="shared" ref="P158:P161" si="972">N158/C158</f>
        <v>#DIV/0!</v>
      </c>
      <c r="Q158" s="131">
        <f t="shared" ref="Q158:Q161" si="973">O158/E158</f>
        <v>95</v>
      </c>
      <c r="R158" s="98">
        <f>SUMIFS('Return Report Rev B'!H150:H10045,'Return Report Rev B'!Q150:Q10045,"&gt;="&amp;B158,'Return Report Rev B'!Q150:Q10045,"&lt;"&amp;B159,'Return Report Rev B'!A150:A10045,"&lt;&gt;N*")</f>
        <v>97</v>
      </c>
      <c r="S158" s="36">
        <f t="shared" ref="S158:S161" si="974">SUM(R147:R158)</f>
        <v>1627</v>
      </c>
      <c r="T158" s="131" t="e">
        <f t="shared" ref="T158:T161" si="975">R158/F158</f>
        <v>#DIV/0!</v>
      </c>
      <c r="U158" s="131">
        <f t="shared" ref="U158:U161" si="976">S158/H158</f>
        <v>325.39999999999998</v>
      </c>
      <c r="V158" s="132">
        <f t="shared" ref="V158" si="977">1-SUM(D156:D158)/SUM(C156:C158)</f>
        <v>1</v>
      </c>
      <c r="W158" s="132">
        <f t="shared" ref="W158:W161" si="978">SUM(G156:G158)/SUM(F156:F158)</f>
        <v>1</v>
      </c>
      <c r="X158" s="132">
        <f t="shared" ref="X158:X161" si="979">SUM(N156:N158)/SUM(C156:C158)</f>
        <v>27</v>
      </c>
      <c r="Y158" s="132">
        <f t="shared" ref="Y158:Y161" si="980">SUM(R156:R158)/SUM(F156:F158)</f>
        <v>80.400000000000006</v>
      </c>
      <c r="Z158" s="132"/>
      <c r="AA158" s="58"/>
      <c r="AB158" s="59"/>
      <c r="AC158" s="59"/>
      <c r="AD158" s="117"/>
      <c r="AE158" s="3"/>
      <c r="AF158" s="3"/>
      <c r="AG158" s="3"/>
      <c r="AJ158" s="64"/>
      <c r="AK158" s="64"/>
      <c r="AL158" s="64"/>
      <c r="AM158" s="52"/>
      <c r="AN158" s="59"/>
      <c r="AO158" s="93"/>
      <c r="AP158" s="93"/>
      <c r="AQ158" s="93"/>
      <c r="AR158" s="95"/>
      <c r="AV158" s="93"/>
      <c r="AW158" s="93"/>
      <c r="AX158" s="93"/>
      <c r="BC158" s="389"/>
      <c r="BD158" s="366"/>
      <c r="BE158" s="216"/>
      <c r="BG158" s="367"/>
      <c r="BH158" s="368"/>
      <c r="BI158" s="132"/>
      <c r="BJ158" s="132"/>
      <c r="BK158" s="132"/>
      <c r="BL158" s="367"/>
      <c r="BM158" s="368"/>
      <c r="BN158" s="132"/>
      <c r="BO158" s="132"/>
      <c r="BP158" s="132"/>
    </row>
    <row r="159" spans="2:68" x14ac:dyDescent="0.25">
      <c r="B159" s="96">
        <v>45658</v>
      </c>
      <c r="C159" s="97">
        <f>COUNTIFS('Delivery Report'!$E$4:$E$83253,"&gt;=0",'Delivery Report'!$F$4:$F$83253,"&gt;="&amp;B159,'Delivery Report'!$F$4:$F$83253,"&lt;"&amp;B160)</f>
        <v>30</v>
      </c>
      <c r="D159" s="97">
        <f>C159-SUMIFS('Delivery Report'!$H$4:$H$83253,'Delivery Report'!$F$4:$F$83253,"&gt;="&amp;B159,'Delivery Report'!$F$4:$F$83253,"&lt;"&amp;B160)</f>
        <v>0</v>
      </c>
      <c r="E159" s="36">
        <f t="shared" si="964"/>
        <v>31</v>
      </c>
      <c r="F159" s="97">
        <f>SUMIFS('Delivery Report'!$E$4:$E$83253,'Delivery Report'!$F$4:$F$83253,"&gt;="&amp;B159,'Delivery Report'!$F$4:$F$83253,"&lt;"&amp;B160)</f>
        <v>3155</v>
      </c>
      <c r="G159" s="97">
        <f>SUMIFS('Delivery Report'!$E$4:$E$83253,'Delivery Report'!$F$4:$F$83253,"&gt;="&amp;B159,'Delivery Report'!$F$4:$F$83253,"&lt;"&amp;B160,'Delivery Report'!$H$4:$H$83253,"=1")</f>
        <v>3155</v>
      </c>
      <c r="H159" s="36">
        <f t="shared" si="965"/>
        <v>3160</v>
      </c>
      <c r="I159" s="36">
        <f t="shared" si="966"/>
        <v>3160</v>
      </c>
      <c r="J159" s="131">
        <f t="shared" si="967"/>
        <v>1</v>
      </c>
      <c r="K159" s="131">
        <f t="shared" ref="K159" si="981">1-SUM(D148:D159)/SUM(C148:C159)</f>
        <v>1</v>
      </c>
      <c r="L159" s="131">
        <f t="shared" si="969"/>
        <v>1</v>
      </c>
      <c r="M159" s="131">
        <f t="shared" si="970"/>
        <v>1</v>
      </c>
      <c r="N159" s="98">
        <f>COUNTIFS('Return Report Rev B'!H151:H10046,"&gt;=0",'Return Report Rev B'!Q151:Q10046,"&gt;="&amp;B159,'Return Report Rev B'!Q151:Q10046,"&lt;"&amp;B160,'Return Report Rev B'!A151:A10046,"&lt;&gt;N*")</f>
        <v>11</v>
      </c>
      <c r="O159" s="36">
        <f t="shared" si="971"/>
        <v>102</v>
      </c>
      <c r="P159" s="131">
        <f t="shared" si="972"/>
        <v>0.36666666666666664</v>
      </c>
      <c r="Q159" s="131">
        <f t="shared" si="973"/>
        <v>3.2903225806451615</v>
      </c>
      <c r="R159" s="98">
        <f>SUMIFS('Return Report Rev B'!H151:H10046,'Return Report Rev B'!Q151:Q10046,"&gt;="&amp;B159,'Return Report Rev B'!Q151:Q10046,"&lt;"&amp;B160,'Return Report Rev B'!A151:A10046,"&lt;&gt;N*")</f>
        <v>25</v>
      </c>
      <c r="S159" s="36">
        <f t="shared" si="974"/>
        <v>1636</v>
      </c>
      <c r="T159" s="131">
        <f t="shared" si="975"/>
        <v>7.9239302694136295E-3</v>
      </c>
      <c r="U159" s="131">
        <f t="shared" si="976"/>
        <v>0.51772151898734176</v>
      </c>
      <c r="V159" s="132">
        <f t="shared" ref="V159" si="982">1-SUM(D157:D159)/SUM(C157:C159)</f>
        <v>1</v>
      </c>
      <c r="W159" s="132">
        <f t="shared" si="978"/>
        <v>1</v>
      </c>
      <c r="X159" s="132">
        <f t="shared" si="979"/>
        <v>0.9</v>
      </c>
      <c r="Y159" s="132">
        <f t="shared" si="980"/>
        <v>0.12297939778129953</v>
      </c>
      <c r="Z159" s="132"/>
      <c r="AA159" s="58"/>
      <c r="AB159" s="59"/>
      <c r="AC159" s="59"/>
      <c r="AD159" s="117"/>
      <c r="AE159" s="3"/>
      <c r="AF159" s="3"/>
      <c r="AG159" s="3"/>
      <c r="AJ159" s="64"/>
      <c r="AK159" s="64"/>
      <c r="AL159" s="64"/>
      <c r="AM159" s="52"/>
      <c r="AN159" s="59"/>
      <c r="AO159" s="93"/>
      <c r="AP159" s="93"/>
      <c r="AQ159" s="93"/>
      <c r="AR159" s="95"/>
      <c r="AV159" s="93"/>
      <c r="AW159" s="93"/>
      <c r="AX159" s="93"/>
      <c r="BC159" s="389"/>
      <c r="BD159" s="366"/>
      <c r="BE159" s="216"/>
      <c r="BG159" s="367"/>
      <c r="BH159" s="368"/>
      <c r="BI159" s="132"/>
      <c r="BJ159" s="132"/>
      <c r="BK159" s="132"/>
      <c r="BL159" s="367"/>
      <c r="BM159" s="368"/>
      <c r="BN159" s="132"/>
      <c r="BO159" s="132"/>
      <c r="BP159" s="132"/>
    </row>
    <row r="160" spans="2:68" x14ac:dyDescent="0.25">
      <c r="B160" s="96">
        <v>45689</v>
      </c>
      <c r="C160" s="97">
        <f>COUNTIFS('Delivery Report'!$E$4:$E$83253,"&gt;=0",'Delivery Report'!$F$4:$F$83253,"&gt;="&amp;B160,'Delivery Report'!$F$4:$F$83253,"&lt;"&amp;B161)</f>
        <v>83</v>
      </c>
      <c r="D160" s="97">
        <f>C160-SUMIFS('Delivery Report'!$H$4:$H$83253,'Delivery Report'!$F$4:$F$83253,"&gt;="&amp;B160,'Delivery Report'!$F$4:$F$83253,"&lt;"&amp;B161)</f>
        <v>0</v>
      </c>
      <c r="E160" s="36">
        <f t="shared" si="964"/>
        <v>114</v>
      </c>
      <c r="F160" s="97">
        <f>SUMIFS('Delivery Report'!$E$4:$E$83253,'Delivery Report'!$F$4:$F$83253,"&gt;="&amp;B160,'Delivery Report'!$F$4:$F$83253,"&lt;"&amp;B161)</f>
        <v>27095</v>
      </c>
      <c r="G160" s="97">
        <f>SUMIFS('Delivery Report'!$E$4:$E$83253,'Delivery Report'!$F$4:$F$83253,"&gt;="&amp;B160,'Delivery Report'!$F$4:$F$83253,"&lt;"&amp;B161,'Delivery Report'!$H$4:$H$83253,"=1")</f>
        <v>27095</v>
      </c>
      <c r="H160" s="36">
        <f t="shared" si="965"/>
        <v>30255</v>
      </c>
      <c r="I160" s="36">
        <f t="shared" si="966"/>
        <v>30255</v>
      </c>
      <c r="J160" s="131">
        <f t="shared" si="967"/>
        <v>1</v>
      </c>
      <c r="K160" s="131">
        <f t="shared" ref="K160" si="983">1-SUM(D149:D160)/SUM(C149:C160)</f>
        <v>1</v>
      </c>
      <c r="L160" s="131">
        <f t="shared" si="969"/>
        <v>1</v>
      </c>
      <c r="M160" s="131">
        <f t="shared" si="970"/>
        <v>1</v>
      </c>
      <c r="N160" s="98">
        <f>COUNTIFS('Return Report Rev B'!H152:H10047,"&gt;=0",'Return Report Rev B'!Q152:Q10047,"&gt;="&amp;B160,'Return Report Rev B'!Q152:Q10047,"&lt;"&amp;B161,'Return Report Rev B'!A152:A10047,"&lt;&gt;N*")</f>
        <v>3</v>
      </c>
      <c r="O160" s="36">
        <f t="shared" si="971"/>
        <v>98</v>
      </c>
      <c r="P160" s="131">
        <f t="shared" si="972"/>
        <v>3.614457831325301E-2</v>
      </c>
      <c r="Q160" s="131">
        <f t="shared" si="973"/>
        <v>0.85964912280701755</v>
      </c>
      <c r="R160" s="98">
        <f>SUMIFS('Return Report Rev B'!H152:H10047,'Return Report Rev B'!Q152:Q10047,"&gt;="&amp;B160,'Return Report Rev B'!Q152:Q10047,"&lt;"&amp;B161,'Return Report Rev B'!A152:A10047,"&lt;&gt;N*")</f>
        <v>372</v>
      </c>
      <c r="S160" s="36">
        <f t="shared" si="974"/>
        <v>1991</v>
      </c>
      <c r="T160" s="131">
        <f t="shared" si="975"/>
        <v>1.3729470381989297E-2</v>
      </c>
      <c r="U160" s="131">
        <f t="shared" si="976"/>
        <v>6.5807304577755743E-2</v>
      </c>
      <c r="V160" s="132">
        <f t="shared" ref="V160" si="984">1-SUM(D158:D160)/SUM(C158:C160)</f>
        <v>1</v>
      </c>
      <c r="W160" s="132">
        <f t="shared" si="978"/>
        <v>1</v>
      </c>
      <c r="X160" s="132">
        <f t="shared" si="979"/>
        <v>0.20353982300884957</v>
      </c>
      <c r="Y160" s="132">
        <f t="shared" si="980"/>
        <v>1.6330578512396693E-2</v>
      </c>
      <c r="Z160" s="132"/>
      <c r="AA160" s="58"/>
      <c r="AB160" s="59"/>
      <c r="AC160" s="59"/>
      <c r="AD160" s="117"/>
      <c r="AE160" s="3"/>
      <c r="AF160" s="3"/>
      <c r="AG160" s="3"/>
      <c r="AJ160" s="64"/>
      <c r="AK160" s="64"/>
      <c r="AL160" s="64"/>
      <c r="AM160" s="52"/>
      <c r="AN160" s="59"/>
      <c r="AO160" s="93"/>
      <c r="AP160" s="93"/>
      <c r="AQ160" s="93"/>
      <c r="AR160" s="95"/>
      <c r="AV160" s="93"/>
      <c r="AW160" s="93"/>
      <c r="AX160" s="93"/>
      <c r="BC160" s="389"/>
      <c r="BD160" s="366"/>
      <c r="BE160" s="216"/>
      <c r="BG160" s="367"/>
      <c r="BH160" s="368"/>
      <c r="BI160" s="132"/>
      <c r="BJ160" s="132"/>
      <c r="BK160" s="132"/>
      <c r="BL160" s="367"/>
      <c r="BM160" s="368"/>
      <c r="BN160" s="132"/>
      <c r="BO160" s="132"/>
      <c r="BP160" s="132"/>
    </row>
    <row r="161" spans="2:68" x14ac:dyDescent="0.25">
      <c r="B161" s="96">
        <v>45717</v>
      </c>
      <c r="C161" s="97">
        <f>COUNTIFS('Delivery Report'!$E$4:$E$83253,"&gt;=0",'Delivery Report'!$F$4:$F$83253,"&gt;="&amp;B161,'Delivery Report'!$F$4:$F$83253,"&lt;"&amp;B162)</f>
        <v>170</v>
      </c>
      <c r="D161" s="97">
        <f>C161-SUMIFS('Delivery Report'!$H$4:$H$83253,'Delivery Report'!$F$4:$F$83253,"&gt;="&amp;B161,'Delivery Report'!$F$4:$F$83253,"&lt;"&amp;B162)</f>
        <v>1</v>
      </c>
      <c r="E161" s="36">
        <f t="shared" si="964"/>
        <v>284</v>
      </c>
      <c r="F161" s="97">
        <f>SUMIFS('Delivery Report'!$E$4:$E$83253,'Delivery Report'!$F$4:$F$83253,"&gt;="&amp;B161,'Delivery Report'!$F$4:$F$83253,"&lt;"&amp;B162)</f>
        <v>55725</v>
      </c>
      <c r="G161" s="97">
        <f>SUMIFS('Delivery Report'!$E$4:$E$83253,'Delivery Report'!$F$4:$F$83253,"&gt;="&amp;B161,'Delivery Report'!$F$4:$F$83253,"&lt;"&amp;B162,'Delivery Report'!$H$4:$H$83253,"=1")</f>
        <v>55575</v>
      </c>
      <c r="H161" s="36">
        <f t="shared" si="965"/>
        <v>85980</v>
      </c>
      <c r="I161" s="36">
        <f t="shared" si="966"/>
        <v>85830</v>
      </c>
      <c r="J161" s="131">
        <f t="shared" si="967"/>
        <v>0.99411764705882355</v>
      </c>
      <c r="K161" s="131">
        <f t="shared" ref="K161" si="985">1-SUM(D150:D161)/SUM(C150:C161)</f>
        <v>0.99647887323943662</v>
      </c>
      <c r="L161" s="131">
        <f t="shared" si="969"/>
        <v>0.9973082099596231</v>
      </c>
      <c r="M161" s="131">
        <f t="shared" si="970"/>
        <v>0.99825540823447312</v>
      </c>
      <c r="N161" s="98">
        <f>COUNTIFS('Return Report Rev B'!H153:H10048,"&gt;=0",'Return Report Rev B'!Q153:Q10048,"&gt;="&amp;B161,'Return Report Rev B'!Q153:Q10048,"&lt;"&amp;B162,'Return Report Rev B'!A153:A10048,"&lt;&gt;N*")</f>
        <v>7</v>
      </c>
      <c r="O161" s="36">
        <f t="shared" si="971"/>
        <v>99</v>
      </c>
      <c r="P161" s="131">
        <f t="shared" si="972"/>
        <v>4.1176470588235294E-2</v>
      </c>
      <c r="Q161" s="131">
        <f t="shared" si="973"/>
        <v>0.34859154929577463</v>
      </c>
      <c r="R161" s="98">
        <f>SUMIFS('Return Report Rev B'!H153:H10048,'Return Report Rev B'!Q153:Q10048,"&gt;="&amp;B161,'Return Report Rev B'!Q153:Q10048,"&lt;"&amp;B162,'Return Report Rev B'!A153:A10048,"&lt;&gt;N*")</f>
        <v>51</v>
      </c>
      <c r="S161" s="36">
        <f t="shared" si="974"/>
        <v>2010</v>
      </c>
      <c r="T161" s="131">
        <f t="shared" si="975"/>
        <v>9.1520861372812923E-4</v>
      </c>
      <c r="U161" s="131">
        <f t="shared" si="976"/>
        <v>2.3377529658060014E-2</v>
      </c>
      <c r="V161" s="132">
        <f t="shared" ref="V161" si="986">1-SUM(D159:D161)/SUM(C159:C161)</f>
        <v>0.99646643109540634</v>
      </c>
      <c r="W161" s="132">
        <f t="shared" si="978"/>
        <v>0.99825530677522534</v>
      </c>
      <c r="X161" s="132">
        <f t="shared" si="979"/>
        <v>7.4204946996466431E-2</v>
      </c>
      <c r="Y161" s="132">
        <f t="shared" si="980"/>
        <v>5.2108170979936032E-3</v>
      </c>
      <c r="Z161" s="132"/>
      <c r="AA161" s="58"/>
      <c r="AB161" s="59"/>
      <c r="AC161" s="59"/>
      <c r="AD161" s="117"/>
      <c r="AE161" s="3"/>
      <c r="AF161" s="3"/>
      <c r="AG161" s="3"/>
      <c r="AJ161" s="64"/>
      <c r="AK161" s="64"/>
      <c r="AL161" s="64"/>
      <c r="AM161" s="52"/>
      <c r="AN161" s="59"/>
      <c r="AO161" s="93"/>
      <c r="AP161" s="93"/>
      <c r="AQ161" s="93"/>
      <c r="AR161" s="95"/>
      <c r="AV161" s="93"/>
      <c r="AW161" s="93"/>
      <c r="AX161" s="93"/>
      <c r="BC161" s="389"/>
      <c r="BD161" s="366"/>
      <c r="BE161" s="216"/>
      <c r="BG161" s="367"/>
      <c r="BH161" s="368"/>
      <c r="BI161" s="132"/>
      <c r="BJ161" s="132"/>
      <c r="BK161" s="132"/>
      <c r="BL161" s="367"/>
      <c r="BM161" s="368"/>
      <c r="BN161" s="132"/>
      <c r="BO161" s="132"/>
      <c r="BP161" s="132"/>
    </row>
    <row r="162" spans="2:68" x14ac:dyDescent="0.25">
      <c r="B162" s="96">
        <v>45777</v>
      </c>
      <c r="C162" s="97"/>
      <c r="D162" s="97"/>
      <c r="E162" s="36"/>
      <c r="F162" s="97"/>
      <c r="G162" s="97"/>
      <c r="H162" s="36"/>
      <c r="I162" s="36"/>
      <c r="J162" s="131"/>
      <c r="K162" s="131"/>
      <c r="L162" s="131"/>
      <c r="M162" s="131"/>
      <c r="N162" s="98"/>
      <c r="O162" s="36"/>
      <c r="P162" s="131"/>
      <c r="Q162" s="131"/>
      <c r="R162" s="98"/>
      <c r="S162" s="36"/>
      <c r="T162" s="131"/>
      <c r="U162" s="131"/>
      <c r="V162" s="132"/>
      <c r="W162" s="132"/>
      <c r="X162" s="132"/>
      <c r="Y162" s="132"/>
      <c r="Z162" s="132"/>
      <c r="AA162" s="58"/>
      <c r="AB162" s="59"/>
      <c r="AC162" s="59"/>
      <c r="AD162" s="117"/>
      <c r="AE162" s="3"/>
      <c r="AF162" s="3"/>
      <c r="AG162" s="3"/>
      <c r="AJ162" s="64"/>
      <c r="AK162" s="64"/>
      <c r="AL162" s="64"/>
      <c r="AM162" s="52"/>
      <c r="AN162" s="59"/>
      <c r="AO162" s="93"/>
      <c r="AP162" s="93"/>
      <c r="AQ162" s="93"/>
      <c r="AR162" s="95"/>
      <c r="AV162" s="93"/>
      <c r="AW162" s="93"/>
      <c r="AX162" s="93"/>
      <c r="BC162" s="389"/>
      <c r="BD162" s="366"/>
      <c r="BE162" s="216"/>
      <c r="BG162" s="367"/>
      <c r="BH162" s="368"/>
      <c r="BI162" s="132"/>
      <c r="BJ162" s="132"/>
      <c r="BK162" s="132"/>
      <c r="BL162" s="367"/>
      <c r="BM162" s="368"/>
      <c r="BN162" s="132"/>
      <c r="BO162" s="132"/>
      <c r="BP162" s="132"/>
    </row>
    <row r="163" spans="2:68" x14ac:dyDescent="0.25">
      <c r="B163" s="96">
        <v>45778</v>
      </c>
      <c r="C163" s="145"/>
      <c r="D163" s="145"/>
      <c r="E163" s="146"/>
      <c r="F163" s="145"/>
      <c r="G163" s="145"/>
      <c r="H163" s="146"/>
      <c r="I163" s="146"/>
      <c r="J163" s="147"/>
      <c r="K163" s="147"/>
      <c r="L163" s="147"/>
      <c r="M163" s="147"/>
      <c r="N163" s="182"/>
      <c r="O163" s="146"/>
      <c r="P163" s="147"/>
      <c r="Q163" s="147"/>
      <c r="R163" s="182"/>
      <c r="S163" s="146"/>
      <c r="T163" s="147"/>
      <c r="U163" s="149"/>
      <c r="V163" s="132"/>
      <c r="W163" s="132"/>
      <c r="X163" s="132"/>
      <c r="Y163" s="132"/>
      <c r="Z163" s="132"/>
      <c r="AA163" s="58"/>
      <c r="AB163" s="59"/>
      <c r="AC163" s="59"/>
      <c r="AD163" s="117"/>
      <c r="AE163" s="3"/>
      <c r="AF163" s="3"/>
      <c r="AG163" s="3"/>
      <c r="AJ163" s="64"/>
      <c r="AK163" s="64"/>
      <c r="AL163" s="64"/>
      <c r="AM163" s="52"/>
      <c r="AN163" s="59"/>
      <c r="AO163" s="93"/>
      <c r="AP163" s="93"/>
      <c r="AQ163" s="93"/>
      <c r="AR163" s="95"/>
      <c r="AV163" s="93"/>
      <c r="AW163" s="93"/>
      <c r="AX163" s="93"/>
      <c r="BC163" s="389"/>
      <c r="BD163" s="366"/>
      <c r="BE163" s="216"/>
      <c r="BG163" s="367"/>
      <c r="BH163" s="368"/>
      <c r="BI163" s="132"/>
      <c r="BJ163" s="132"/>
      <c r="BK163" s="132"/>
      <c r="BL163" s="367"/>
      <c r="BM163" s="368"/>
      <c r="BN163" s="132"/>
      <c r="BO163" s="132"/>
      <c r="BP163" s="132"/>
    </row>
    <row r="164" spans="2:68" x14ac:dyDescent="0.25">
      <c r="B164" s="96"/>
      <c r="C164" s="145"/>
      <c r="D164" s="145"/>
      <c r="E164" s="146"/>
      <c r="F164" s="145"/>
      <c r="G164" s="145"/>
      <c r="H164" s="146"/>
      <c r="I164" s="146"/>
      <c r="J164" s="147"/>
      <c r="K164" s="147"/>
      <c r="L164" s="147"/>
      <c r="M164" s="147"/>
      <c r="N164" s="182"/>
      <c r="O164" s="146"/>
      <c r="P164" s="147"/>
      <c r="Q164" s="147"/>
      <c r="R164" s="182"/>
      <c r="S164" s="146"/>
      <c r="T164" s="147"/>
      <c r="U164" s="149"/>
      <c r="V164" s="132"/>
      <c r="W164" s="132"/>
      <c r="X164" s="132"/>
      <c r="Y164" s="132"/>
      <c r="Z164" s="132"/>
      <c r="AA164" s="58"/>
      <c r="AB164" s="59"/>
      <c r="AC164" s="59"/>
      <c r="AD164" s="117"/>
      <c r="AE164" s="3"/>
      <c r="AF164" s="3"/>
      <c r="AG164" s="3"/>
      <c r="AJ164" s="64"/>
      <c r="AK164" s="64"/>
      <c r="AL164" s="64"/>
      <c r="AM164" s="52"/>
      <c r="AN164" s="59"/>
      <c r="AO164" s="93"/>
      <c r="AP164" s="93"/>
      <c r="AQ164" s="93"/>
      <c r="AR164" s="95"/>
      <c r="AV164" s="93"/>
      <c r="AW164" s="93"/>
      <c r="AX164" s="93"/>
      <c r="BC164" s="389"/>
      <c r="BD164" s="366"/>
      <c r="BE164" s="216"/>
      <c r="BG164" s="367"/>
      <c r="BH164" s="368"/>
      <c r="BI164" s="132"/>
      <c r="BJ164" s="132"/>
      <c r="BK164" s="132"/>
      <c r="BL164" s="367"/>
      <c r="BM164" s="368"/>
      <c r="BN164" s="132"/>
      <c r="BO164" s="132"/>
      <c r="BP164" s="132"/>
    </row>
    <row r="165" spans="2:68" x14ac:dyDescent="0.25">
      <c r="B165" s="96"/>
      <c r="C165" s="145"/>
      <c r="D165" s="145"/>
      <c r="E165" s="146"/>
      <c r="F165" s="145"/>
      <c r="G165" s="145"/>
      <c r="H165" s="146"/>
      <c r="I165" s="146"/>
      <c r="J165" s="147"/>
      <c r="K165" s="147"/>
      <c r="L165" s="147"/>
      <c r="M165" s="147"/>
      <c r="N165" s="182"/>
      <c r="O165" s="146"/>
      <c r="P165" s="147"/>
      <c r="Q165" s="147"/>
      <c r="R165" s="182"/>
      <c r="S165" s="146"/>
      <c r="T165" s="147"/>
      <c r="U165" s="149"/>
      <c r="V165" s="132"/>
      <c r="W165" s="132"/>
      <c r="X165" s="132"/>
      <c r="Y165" s="132"/>
      <c r="Z165" s="132"/>
      <c r="AA165" s="58"/>
      <c r="AB165" s="59"/>
      <c r="AC165" s="59"/>
      <c r="AD165" s="117"/>
      <c r="AE165" s="3"/>
      <c r="AF165" s="3"/>
      <c r="AG165" s="3"/>
      <c r="AJ165" s="64"/>
      <c r="AK165" s="64"/>
      <c r="AL165" s="64"/>
      <c r="AM165" s="52"/>
      <c r="AN165" s="59"/>
      <c r="AO165" s="93"/>
      <c r="AP165" s="93"/>
      <c r="AQ165" s="93"/>
      <c r="AR165" s="95"/>
      <c r="AV165" s="93"/>
      <c r="AW165" s="93"/>
      <c r="AX165" s="93"/>
      <c r="BC165" s="389"/>
      <c r="BD165" s="366"/>
      <c r="BE165" s="216"/>
      <c r="BG165" s="367"/>
      <c r="BH165" s="368"/>
      <c r="BI165" s="132"/>
      <c r="BJ165" s="132"/>
      <c r="BK165" s="132"/>
      <c r="BL165" s="367"/>
      <c r="BM165" s="368"/>
      <c r="BN165" s="132"/>
      <c r="BO165" s="132"/>
      <c r="BP165" s="132"/>
    </row>
    <row r="166" spans="2:68" x14ac:dyDescent="0.25">
      <c r="B166" s="96"/>
      <c r="C166" s="145"/>
      <c r="D166" s="145"/>
      <c r="E166" s="146"/>
      <c r="F166" s="145"/>
      <c r="G166" s="145"/>
      <c r="H166" s="146"/>
      <c r="I166" s="146"/>
      <c r="J166" s="147"/>
      <c r="K166" s="147"/>
      <c r="L166" s="147"/>
      <c r="M166" s="147"/>
      <c r="N166" s="182"/>
      <c r="O166" s="146"/>
      <c r="P166" s="147"/>
      <c r="Q166" s="147"/>
      <c r="R166" s="182"/>
      <c r="S166" s="146"/>
      <c r="T166" s="147"/>
      <c r="U166" s="149"/>
      <c r="V166" s="132"/>
      <c r="W166" s="132"/>
      <c r="X166" s="132"/>
      <c r="Y166" s="132"/>
      <c r="Z166" s="132"/>
      <c r="AA166" s="58"/>
      <c r="AB166" s="59"/>
      <c r="AC166" s="59"/>
      <c r="AD166" s="117"/>
      <c r="AE166" s="3"/>
      <c r="AF166" s="3"/>
      <c r="AG166" s="3"/>
      <c r="AJ166" s="64"/>
      <c r="AK166" s="64"/>
      <c r="AL166" s="64"/>
      <c r="AM166" s="52"/>
      <c r="AN166" s="59"/>
      <c r="AO166" s="93"/>
      <c r="AP166" s="93"/>
      <c r="AQ166" s="93"/>
      <c r="AR166" s="95"/>
      <c r="AV166" s="93"/>
      <c r="AW166" s="93"/>
      <c r="AX166" s="93"/>
      <c r="BC166" s="389"/>
      <c r="BD166" s="366"/>
      <c r="BE166" s="216"/>
      <c r="BG166" s="367"/>
      <c r="BH166" s="368"/>
      <c r="BI166" s="132"/>
      <c r="BJ166" s="132"/>
      <c r="BK166" s="132"/>
      <c r="BL166" s="367"/>
      <c r="BM166" s="368"/>
      <c r="BN166" s="132"/>
      <c r="BO166" s="132"/>
      <c r="BP166" s="132"/>
    </row>
    <row r="167" spans="2:68" x14ac:dyDescent="0.25">
      <c r="C167" s="145"/>
      <c r="D167" s="145"/>
      <c r="E167" s="146"/>
      <c r="F167" s="145"/>
      <c r="G167" s="145"/>
      <c r="H167" s="146"/>
      <c r="I167" s="146"/>
      <c r="J167" s="147"/>
      <c r="K167" s="147"/>
      <c r="L167" s="147"/>
      <c r="M167" s="147"/>
      <c r="N167" s="182"/>
      <c r="O167" s="146"/>
      <c r="P167" s="147"/>
      <c r="Q167" s="147"/>
      <c r="R167" s="182"/>
      <c r="S167" s="146"/>
      <c r="T167" s="147"/>
      <c r="U167" s="149"/>
      <c r="V167" s="132"/>
      <c r="W167" s="132"/>
      <c r="X167" s="132"/>
      <c r="Y167" s="132"/>
      <c r="Z167" s="132"/>
      <c r="AA167" s="58"/>
      <c r="AB167" s="59"/>
      <c r="AC167" s="59"/>
      <c r="AD167" s="117"/>
      <c r="AE167" s="3"/>
      <c r="AF167" s="3"/>
      <c r="AG167" s="3"/>
      <c r="AJ167" s="64"/>
      <c r="AK167" s="64"/>
      <c r="AL167" s="64"/>
      <c r="AM167" s="52"/>
      <c r="AN167" s="59"/>
      <c r="AO167" s="93"/>
      <c r="AP167" s="93"/>
      <c r="AQ167" s="93"/>
      <c r="AR167" s="95"/>
      <c r="AV167" s="93"/>
      <c r="AW167" s="93"/>
      <c r="AX167" s="93"/>
      <c r="BC167" s="389"/>
      <c r="BD167" s="366"/>
      <c r="BE167" s="216"/>
      <c r="BG167" s="367"/>
      <c r="BH167" s="368"/>
      <c r="BI167" s="132"/>
      <c r="BJ167" s="132"/>
      <c r="BK167" s="132"/>
      <c r="BL167" s="367"/>
      <c r="BM167" s="368"/>
      <c r="BN167" s="132"/>
      <c r="BO167" s="132"/>
      <c r="BP167" s="132"/>
    </row>
    <row r="168" spans="2:68" ht="14.25" customHeight="1" x14ac:dyDescent="0.25">
      <c r="B168" s="388"/>
      <c r="C168" s="145"/>
      <c r="D168" s="145"/>
      <c r="E168" s="146"/>
      <c r="F168" s="145"/>
      <c r="G168" s="145"/>
      <c r="H168" s="146"/>
      <c r="I168" s="146"/>
      <c r="J168" s="147"/>
      <c r="K168" s="147"/>
      <c r="L168" s="147"/>
      <c r="M168" s="147"/>
      <c r="N168" s="182"/>
      <c r="O168" s="146"/>
      <c r="P168" s="147"/>
      <c r="Q168" s="147"/>
      <c r="R168" s="182"/>
      <c r="S168" s="146"/>
      <c r="T168" s="147"/>
      <c r="U168" s="149"/>
      <c r="V168" s="132"/>
      <c r="W168" s="132"/>
      <c r="X168" s="132"/>
      <c r="Y168" s="132"/>
      <c r="Z168" s="132"/>
      <c r="AA168" s="58"/>
      <c r="AB168" s="59"/>
      <c r="AC168" s="59"/>
      <c r="AD168" s="117"/>
      <c r="AE168" s="3"/>
      <c r="AF168" s="3"/>
      <c r="AG168" s="3"/>
      <c r="AJ168" s="64"/>
      <c r="AK168" s="64"/>
      <c r="AL168" s="64"/>
      <c r="AM168" s="52"/>
      <c r="AN168" s="59"/>
      <c r="AO168" s="93"/>
      <c r="AP168" s="93"/>
      <c r="AQ168" s="93"/>
      <c r="AR168" s="95"/>
      <c r="AV168" s="93"/>
      <c r="AW168" s="93"/>
      <c r="AX168" s="93"/>
      <c r="BC168" s="389"/>
      <c r="BD168" s="366"/>
      <c r="BE168" s="216"/>
      <c r="BG168" s="367"/>
      <c r="BH168" s="368"/>
      <c r="BI168" s="132"/>
      <c r="BJ168" s="132"/>
      <c r="BK168" s="132"/>
      <c r="BL168" s="367"/>
      <c r="BM168" s="368"/>
      <c r="BN168" s="132"/>
      <c r="BO168" s="132"/>
      <c r="BP168" s="132"/>
    </row>
    <row r="169" spans="2:68" x14ac:dyDescent="0.25">
      <c r="B169" s="213"/>
      <c r="C169" s="145"/>
      <c r="D169" s="145"/>
      <c r="E169" s="146"/>
      <c r="F169" s="145"/>
      <c r="G169" s="145"/>
      <c r="H169" s="146"/>
      <c r="I169" s="146"/>
      <c r="J169" s="147"/>
      <c r="K169" s="147"/>
      <c r="L169" s="147"/>
      <c r="M169" s="147"/>
      <c r="N169" s="182"/>
      <c r="O169" s="148"/>
      <c r="P169" s="147"/>
      <c r="Q169" s="147"/>
      <c r="R169" s="182"/>
      <c r="S169" s="148"/>
      <c r="T169" s="147"/>
      <c r="U169" s="149"/>
      <c r="V169" s="132"/>
      <c r="W169" s="132"/>
      <c r="X169" s="132"/>
      <c r="Y169" s="132"/>
      <c r="Z169" s="132"/>
      <c r="AA169" s="58"/>
      <c r="AD169" s="117"/>
      <c r="AE169" s="3"/>
      <c r="AF169" s="3"/>
      <c r="AG169" s="3"/>
      <c r="AJ169" s="64"/>
      <c r="AK169" s="64"/>
      <c r="AL169" s="64"/>
      <c r="AM169" s="52"/>
      <c r="AN169" s="59"/>
      <c r="AO169" s="93"/>
      <c r="AP169" s="93"/>
      <c r="AQ169" s="93"/>
      <c r="AR169" s="95"/>
      <c r="AV169" s="93"/>
      <c r="AW169" s="93"/>
      <c r="AX169" s="93"/>
    </row>
    <row r="170" spans="2:68" x14ac:dyDescent="0.25">
      <c r="B170" s="141" t="s">
        <v>2338</v>
      </c>
      <c r="C170" s="135">
        <f>COUNT('Delivery Report'!#REF!)-SUM($C$67:C98)</f>
        <v>0</v>
      </c>
      <c r="D170" s="135" t="e">
        <f>SUM($C$67:C98)-SUM('Delivery Report'!#REF!)-SUM($D$67:D98)</f>
        <v>#REF!</v>
      </c>
      <c r="E170" s="135">
        <f>COUNT('Delivery Report'!#REF!)-SUM(C3:C78)</f>
        <v>0</v>
      </c>
      <c r="F170" s="135" t="e">
        <f>SUM($F$58:F78)-SUM(('Delivery Report'!#REF!))</f>
        <v>#REF!</v>
      </c>
      <c r="G170" s="136"/>
      <c r="H170" s="135"/>
      <c r="I170" s="135"/>
      <c r="J170" s="137"/>
      <c r="K170" s="138"/>
      <c r="L170" s="138"/>
      <c r="M170" s="138"/>
      <c r="N170" s="135">
        <f>SUM($N$71:N82)-COUNT(#REF!)</f>
        <v>40</v>
      </c>
      <c r="O170" s="135">
        <f>COUNTA(#REF!)-SUM(N15:N82)</f>
        <v>-203</v>
      </c>
      <c r="P170" s="139"/>
      <c r="Q170" s="139"/>
      <c r="R170" s="135">
        <f>SUM($R$71:R82)-SUM('Return Report Rev B'!H174:H210)</f>
        <v>-50</v>
      </c>
      <c r="S170" s="135">
        <f>SUM('Return Report Rev B'!H11:H210)-SUM(R15:R82)</f>
        <v>-3748</v>
      </c>
      <c r="T170" s="139"/>
      <c r="U170" s="140"/>
      <c r="V170" s="1"/>
      <c r="W170" s="1"/>
      <c r="X170" s="1"/>
      <c r="Y170" s="1"/>
      <c r="Z170" s="1"/>
      <c r="AC170" s="52"/>
      <c r="AE170" s="1"/>
      <c r="AF170" s="1"/>
      <c r="AG170" s="1"/>
      <c r="AJ170" s="64"/>
      <c r="AK170" s="64"/>
      <c r="AL170" s="64"/>
      <c r="AP170" s="93"/>
      <c r="AQ170" s="93"/>
      <c r="AR170" s="95"/>
    </row>
    <row r="171" spans="2:68" x14ac:dyDescent="0.25">
      <c r="C171" s="203" t="s">
        <v>13418</v>
      </c>
      <c r="D171" s="9" t="s">
        <v>13418</v>
      </c>
      <c r="E171" s="143"/>
      <c r="F171" s="143"/>
      <c r="G171" s="114"/>
      <c r="H171" s="143"/>
      <c r="I171" s="114"/>
      <c r="J171" s="115"/>
      <c r="K171" s="115"/>
      <c r="L171" s="115"/>
      <c r="M171" s="115"/>
      <c r="N171" s="1"/>
      <c r="O171" s="114"/>
      <c r="P171" s="115"/>
      <c r="Q171" s="115"/>
      <c r="R171" s="114"/>
      <c r="S171" s="114"/>
      <c r="T171" s="115"/>
      <c r="U171" s="115"/>
      <c r="AC171" s="52"/>
      <c r="AD171" s="52"/>
      <c r="AE171" s="52"/>
      <c r="AF171" s="52"/>
    </row>
    <row r="172" spans="2:68" x14ac:dyDescent="0.25">
      <c r="L172" s="39"/>
      <c r="N172" s="1"/>
      <c r="AD172" s="52"/>
      <c r="AE172" s="52"/>
      <c r="AF172" s="52"/>
    </row>
    <row r="173" spans="2:68" x14ac:dyDescent="0.25">
      <c r="B173" s="38"/>
      <c r="C173" s="153"/>
      <c r="E173" s="114"/>
      <c r="I173" s="60"/>
      <c r="K173" t="s">
        <v>2439</v>
      </c>
      <c r="N173" s="144" t="s">
        <v>12026</v>
      </c>
      <c r="R173" s="99"/>
      <c r="S173" s="99"/>
    </row>
    <row r="174" spans="2:68" x14ac:dyDescent="0.25">
      <c r="B174" s="37" t="s">
        <v>2337</v>
      </c>
      <c r="K174" t="s">
        <v>10138</v>
      </c>
      <c r="R174" s="99"/>
      <c r="S174" s="100"/>
    </row>
    <row r="175" spans="2:68" x14ac:dyDescent="0.25">
      <c r="B175" s="37" t="s">
        <v>3341</v>
      </c>
      <c r="K175" t="s">
        <v>10139</v>
      </c>
    </row>
    <row r="176" spans="2:68" x14ac:dyDescent="0.25">
      <c r="B176" s="37"/>
      <c r="G176" s="215" t="s">
        <v>13657</v>
      </c>
      <c r="P176" s="215" t="s">
        <v>13656</v>
      </c>
    </row>
    <row r="177" spans="2:2" x14ac:dyDescent="0.25">
      <c r="B177" s="37"/>
    </row>
    <row r="178" spans="2:2" x14ac:dyDescent="0.25">
      <c r="B178" s="37"/>
    </row>
    <row r="179" spans="2:2" x14ac:dyDescent="0.25">
      <c r="B179" s="37"/>
    </row>
    <row r="180" spans="2:2" x14ac:dyDescent="0.25">
      <c r="B180" s="37"/>
    </row>
    <row r="181" spans="2:2" x14ac:dyDescent="0.25">
      <c r="B181" s="37"/>
    </row>
    <row r="182" spans="2:2" x14ac:dyDescent="0.25">
      <c r="B182" s="37"/>
    </row>
    <row r="183" spans="2:2" ht="11.25" customHeight="1" x14ac:dyDescent="0.25">
      <c r="B183" s="37"/>
    </row>
    <row r="216" spans="2:31" ht="16.5" customHeight="1" x14ac:dyDescent="0.25"/>
    <row r="217" spans="2:31" ht="24.75" customHeight="1" x14ac:dyDescent="0.3">
      <c r="B217" s="53" t="s">
        <v>13505</v>
      </c>
      <c r="C217" s="10"/>
      <c r="D217"/>
      <c r="E217"/>
      <c r="F217"/>
      <c r="G217"/>
      <c r="H217"/>
    </row>
    <row r="218" spans="2:31" ht="60" x14ac:dyDescent="0.25">
      <c r="B218" s="185" t="s">
        <v>2</v>
      </c>
      <c r="C218" s="185" t="s">
        <v>0</v>
      </c>
      <c r="D218" s="185" t="s">
        <v>1</v>
      </c>
      <c r="E218" s="202" t="s">
        <v>8</v>
      </c>
      <c r="F218" s="188" t="s">
        <v>13426</v>
      </c>
      <c r="G218" s="198" t="s">
        <v>13427</v>
      </c>
      <c r="H218" s="199" t="s">
        <v>13408</v>
      </c>
      <c r="I218" s="188" t="s">
        <v>13477</v>
      </c>
      <c r="J218" s="208" t="s">
        <v>13478</v>
      </c>
      <c r="K218" s="72" t="s">
        <v>7</v>
      </c>
      <c r="AE218" s="142" t="s">
        <v>11734</v>
      </c>
    </row>
    <row r="219" spans="2:31" x14ac:dyDescent="0.25">
      <c r="B219" s="176"/>
      <c r="C219" s="176"/>
      <c r="D219" s="176"/>
      <c r="E219" s="156"/>
      <c r="F219" s="157"/>
      <c r="G219" s="166"/>
      <c r="H219" s="166"/>
      <c r="I219" s="157"/>
      <c r="J219" s="157"/>
      <c r="K219" s="25"/>
    </row>
    <row r="220" spans="2:31" x14ac:dyDescent="0.25">
      <c r="B220" s="176"/>
      <c r="C220" s="176"/>
      <c r="D220" s="176"/>
      <c r="E220" s="156"/>
      <c r="F220" s="157"/>
      <c r="G220" s="166"/>
      <c r="H220" s="166"/>
      <c r="I220" s="157"/>
      <c r="J220" s="157"/>
      <c r="K220" s="25"/>
    </row>
    <row r="221" spans="2:31" x14ac:dyDescent="0.25">
      <c r="B221" s="176"/>
      <c r="C221" s="176"/>
      <c r="D221" s="176"/>
      <c r="E221" s="156"/>
      <c r="F221" s="157"/>
      <c r="G221" s="166"/>
      <c r="H221" s="166"/>
      <c r="I221" s="157"/>
      <c r="J221" s="157"/>
      <c r="K221" s="25"/>
    </row>
    <row r="242" spans="19:19" x14ac:dyDescent="0.25">
      <c r="S242" s="68"/>
    </row>
    <row r="264" spans="2:17" ht="17.25" x14ac:dyDescent="0.3">
      <c r="B264" s="53" t="s">
        <v>3098</v>
      </c>
      <c r="C264" s="10"/>
      <c r="D264"/>
      <c r="E264"/>
      <c r="F264"/>
      <c r="G264"/>
      <c r="H264"/>
    </row>
    <row r="265" spans="2:17" ht="45" x14ac:dyDescent="0.25">
      <c r="B265" s="5" t="s">
        <v>2172</v>
      </c>
      <c r="C265" s="5" t="s">
        <v>2173</v>
      </c>
      <c r="D265" s="54" t="s">
        <v>2</v>
      </c>
      <c r="E265" s="5" t="s">
        <v>0</v>
      </c>
      <c r="F265" s="5" t="s">
        <v>4431</v>
      </c>
      <c r="G265" s="5" t="s">
        <v>1</v>
      </c>
      <c r="H265" s="5" t="s">
        <v>3</v>
      </c>
      <c r="I265" s="49" t="s">
        <v>2175</v>
      </c>
      <c r="J265" s="121" t="s">
        <v>2746</v>
      </c>
      <c r="K265" s="54" t="s">
        <v>2176</v>
      </c>
      <c r="L265" s="54" t="s">
        <v>2347</v>
      </c>
      <c r="M265" s="54" t="s">
        <v>2748</v>
      </c>
      <c r="N265" s="54" t="s">
        <v>4407</v>
      </c>
      <c r="O265" s="14" t="s">
        <v>2179</v>
      </c>
      <c r="P265" s="48" t="s">
        <v>2181</v>
      </c>
      <c r="Q265" s="49" t="s">
        <v>6387</v>
      </c>
    </row>
    <row r="266" spans="2:17" x14ac:dyDescent="0.25">
      <c r="B266" s="87"/>
      <c r="C266" s="88"/>
      <c r="D266" s="89"/>
      <c r="E266" s="87"/>
      <c r="F266" s="87"/>
      <c r="G266" s="87"/>
      <c r="H266" s="87"/>
      <c r="I266" s="87"/>
      <c r="J266" s="122"/>
      <c r="K266" s="89"/>
      <c r="L266" s="89"/>
      <c r="M266" s="90"/>
      <c r="N266" s="89"/>
      <c r="O266" s="90"/>
      <c r="P266" s="90"/>
      <c r="Q266" s="209"/>
    </row>
    <row r="267" spans="2:17" x14ac:dyDescent="0.25">
      <c r="B267" s="87"/>
      <c r="C267" s="88"/>
      <c r="D267" s="89"/>
      <c r="E267" s="87"/>
      <c r="F267" s="87"/>
      <c r="G267" s="87"/>
      <c r="H267" s="87"/>
      <c r="I267" s="87"/>
      <c r="J267" s="122"/>
      <c r="K267" s="89"/>
      <c r="L267" s="89"/>
      <c r="M267" s="90"/>
      <c r="N267" s="89"/>
      <c r="O267" s="90"/>
      <c r="P267" s="90"/>
      <c r="Q267" s="209"/>
    </row>
    <row r="268" spans="2:17" x14ac:dyDescent="0.25">
      <c r="B268" s="87"/>
      <c r="C268" s="88"/>
      <c r="D268" s="89"/>
      <c r="E268" s="87"/>
      <c r="F268" s="87"/>
      <c r="G268" s="87"/>
      <c r="H268" s="87"/>
      <c r="I268" s="87"/>
      <c r="J268" s="122"/>
      <c r="K268" s="89"/>
      <c r="L268" s="89"/>
      <c r="M268" s="90"/>
      <c r="N268" s="89"/>
      <c r="O268" s="90"/>
      <c r="P268" s="90"/>
      <c r="Q268" s="209"/>
    </row>
    <row r="269" spans="2:17" x14ac:dyDescent="0.25">
      <c r="B269" s="87"/>
      <c r="C269" s="88"/>
      <c r="D269" s="89"/>
      <c r="E269" s="87"/>
      <c r="F269" s="87"/>
      <c r="G269" s="87"/>
      <c r="H269" s="87"/>
      <c r="I269" s="87"/>
      <c r="J269" s="122"/>
      <c r="K269" s="89"/>
      <c r="L269" s="89"/>
      <c r="M269" s="90"/>
      <c r="N269" s="89"/>
      <c r="O269" s="90"/>
      <c r="P269" s="90"/>
      <c r="Q269" s="209"/>
    </row>
    <row r="270" spans="2:17" x14ac:dyDescent="0.25">
      <c r="B270" s="87"/>
      <c r="C270" s="88"/>
      <c r="D270" s="89"/>
      <c r="E270" s="87"/>
      <c r="F270" s="87"/>
      <c r="G270" s="87"/>
      <c r="H270" s="87"/>
      <c r="I270" s="87"/>
      <c r="J270" s="122"/>
      <c r="K270" s="89"/>
      <c r="L270" s="89"/>
      <c r="M270" s="90"/>
      <c r="N270" s="89"/>
      <c r="O270" s="90"/>
      <c r="P270" s="90"/>
      <c r="Q270" s="209"/>
    </row>
    <row r="271" spans="2:17" x14ac:dyDescent="0.25">
      <c r="B271" s="87"/>
      <c r="C271" s="88"/>
      <c r="D271" s="89"/>
      <c r="E271" s="87"/>
      <c r="F271" s="87"/>
      <c r="G271" s="87"/>
      <c r="H271" s="87"/>
      <c r="I271" s="87"/>
      <c r="J271" s="122"/>
      <c r="K271" s="89"/>
      <c r="L271" s="89"/>
      <c r="M271" s="90"/>
      <c r="N271" s="89"/>
      <c r="O271" s="90"/>
      <c r="P271" s="90"/>
      <c r="Q271" s="209"/>
    </row>
    <row r="272" spans="2:17" x14ac:dyDescent="0.25">
      <c r="B272" s="87"/>
      <c r="C272" s="88"/>
      <c r="D272" s="89"/>
      <c r="E272" s="87"/>
      <c r="F272" s="87"/>
      <c r="G272" s="87"/>
      <c r="H272" s="87"/>
      <c r="I272" s="87"/>
      <c r="J272" s="122"/>
      <c r="K272" s="89"/>
      <c r="L272" s="89"/>
      <c r="M272" s="90"/>
      <c r="N272" s="89"/>
      <c r="O272" s="90"/>
      <c r="P272" s="90"/>
      <c r="Q272" s="209"/>
    </row>
    <row r="273" spans="2:17" x14ac:dyDescent="0.25">
      <c r="B273" s="87"/>
      <c r="C273" s="88"/>
      <c r="D273" s="89"/>
      <c r="E273" s="87"/>
      <c r="F273" s="87"/>
      <c r="G273" s="87"/>
      <c r="H273" s="87"/>
      <c r="I273" s="87"/>
      <c r="J273" s="122"/>
      <c r="K273" s="89"/>
      <c r="L273" s="89"/>
      <c r="M273" s="90"/>
      <c r="N273" s="89"/>
      <c r="O273" s="90"/>
      <c r="P273" s="90"/>
      <c r="Q273" s="209"/>
    </row>
    <row r="274" spans="2:17" x14ac:dyDescent="0.25">
      <c r="B274"/>
      <c r="C274"/>
      <c r="D274"/>
      <c r="E274"/>
      <c r="F274"/>
      <c r="G274"/>
      <c r="H274"/>
    </row>
    <row r="275" spans="2:17" x14ac:dyDescent="0.25">
      <c r="B275" s="91" t="s">
        <v>5980</v>
      </c>
    </row>
    <row r="276" spans="2:17" ht="60" x14ac:dyDescent="0.25">
      <c r="B276" s="5" t="s">
        <v>2172</v>
      </c>
      <c r="C276" s="5" t="s">
        <v>2173</v>
      </c>
      <c r="D276" s="54" t="s">
        <v>2</v>
      </c>
      <c r="E276" s="5" t="s">
        <v>0</v>
      </c>
      <c r="F276" s="5" t="s">
        <v>4431</v>
      </c>
      <c r="G276" s="5" t="s">
        <v>1</v>
      </c>
      <c r="H276" s="5" t="s">
        <v>3</v>
      </c>
      <c r="I276" s="49" t="s">
        <v>2175</v>
      </c>
      <c r="J276" s="5" t="s">
        <v>2746</v>
      </c>
      <c r="K276" s="54" t="s">
        <v>2176</v>
      </c>
      <c r="L276" s="54" t="s">
        <v>2347</v>
      </c>
      <c r="M276" s="54" t="s">
        <v>2748</v>
      </c>
      <c r="N276" s="54" t="s">
        <v>4407</v>
      </c>
      <c r="O276" s="14" t="s">
        <v>2179</v>
      </c>
      <c r="P276" s="54" t="s">
        <v>5169</v>
      </c>
    </row>
    <row r="277" spans="2:17" x14ac:dyDescent="0.25">
      <c r="B277" s="1" t="s">
        <v>2216</v>
      </c>
    </row>
    <row r="311" spans="18:20" x14ac:dyDescent="0.25">
      <c r="R311" s="86"/>
    </row>
    <row r="313" spans="18:20" ht="48.75" customHeight="1" x14ac:dyDescent="0.25"/>
    <row r="319" spans="18:20" x14ac:dyDescent="0.25">
      <c r="S319" s="86"/>
      <c r="T319" s="86"/>
    </row>
    <row r="333" spans="21:21" x14ac:dyDescent="0.25">
      <c r="U333" s="86"/>
    </row>
    <row r="337" spans="1:29" x14ac:dyDescent="0.25">
      <c r="A337" s="86"/>
    </row>
    <row r="344" spans="1:29" x14ac:dyDescent="0.25">
      <c r="AB344" s="86"/>
      <c r="AC344" s="86"/>
    </row>
    <row r="345" spans="1:29" s="86" customFormat="1" x14ac:dyDescent="0.25">
      <c r="A345"/>
      <c r="B345" s="1"/>
      <c r="C345" s="1"/>
      <c r="D345" s="1"/>
      <c r="E345" s="1"/>
      <c r="F345" s="1"/>
      <c r="G345" s="1"/>
      <c r="H345" s="3"/>
      <c r="I345"/>
      <c r="J345"/>
      <c r="K345"/>
      <c r="L345"/>
      <c r="M345"/>
      <c r="N345"/>
      <c r="O345"/>
      <c r="P345"/>
      <c r="Q345"/>
      <c r="R345"/>
      <c r="S345"/>
      <c r="T345"/>
      <c r="U345"/>
      <c r="AB345"/>
      <c r="AC345"/>
    </row>
  </sheetData>
  <customSheetViews>
    <customSheetView guid="{8A36B514-EB79-4C71-8DFE-FE9FBFEA9AB9}" scale="85" fitToPage="1" topLeftCell="A46">
      <selection activeCell="C3" sqref="C3"/>
      <pageMargins left="0.25" right="0.25" top="0.75" bottom="0.75" header="0.3" footer="0.3"/>
      <printOptions horizontalCentered="1"/>
      <pageSetup scale="49" orientation="portrait" r:id="rId1"/>
      <headerFooter>
        <oddHeader>&amp;C&amp;"-,Bold"&amp;14On-time Delivery and Return Report</oddHeader>
        <oddFooter>&amp;R&amp;D</oddFooter>
      </headerFooter>
    </customSheetView>
  </customSheetViews>
  <mergeCells count="9">
    <mergeCell ref="BG1:BK1"/>
    <mergeCell ref="BL1:BP1"/>
    <mergeCell ref="AW25:AX25"/>
    <mergeCell ref="AW3:AX3"/>
    <mergeCell ref="J1:K1"/>
    <mergeCell ref="AJ2:AL2"/>
    <mergeCell ref="L1:M1"/>
    <mergeCell ref="N1:Q1"/>
    <mergeCell ref="R1:U1"/>
  </mergeCells>
  <phoneticPr fontId="28" type="noConversion"/>
  <conditionalFormatting sqref="K219:K221">
    <cfRule type="expression" dxfId="5" priority="1">
      <formula>IF(G219&gt;H219,1,0)=I219</formula>
    </cfRule>
  </conditionalFormatting>
  <printOptions horizontalCentered="1"/>
  <pageMargins left="0.25" right="0.25" top="0.75" bottom="0.75" header="0.3" footer="0.3"/>
  <pageSetup scale="59" fitToHeight="0" orientation="landscape" r:id="rId2"/>
  <headerFooter>
    <oddHeader>&amp;C&amp;"-,Bold"&amp;14On-time Delivery and Return Report</oddHeader>
    <oddFooter>&amp;R&amp;D</oddFooter>
  </headerFooter>
  <rowBreaks count="3" manualBreakCount="3">
    <brk id="216" max="17" man="1"/>
    <brk id="221" max="17" man="1"/>
    <brk id="263" max="17" man="1"/>
  </rowBreaks>
  <ignoredErrors>
    <ignoredError sqref="N3:N10 R3:R10" formulaRange="1"/>
    <ignoredError sqref="BD134 BD122 BD129:BD131 BD126:BD127 BD124" formula="1"/>
  </ignoredErrors>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18"/>
  <sheetViews>
    <sheetView workbookViewId="0">
      <selection activeCell="F16" sqref="F16"/>
    </sheetView>
  </sheetViews>
  <sheetFormatPr defaultRowHeight="15" x14ac:dyDescent="0.25"/>
  <sheetData>
    <row r="1" spans="1:1" x14ac:dyDescent="0.25">
      <c r="A1" s="118" t="s">
        <v>10145</v>
      </c>
    </row>
    <row r="2" spans="1:1" x14ac:dyDescent="0.25">
      <c r="A2" t="s">
        <v>11743</v>
      </c>
    </row>
    <row r="3" spans="1:1" x14ac:dyDescent="0.25">
      <c r="A3" t="s">
        <v>11720</v>
      </c>
    </row>
    <row r="4" spans="1:1" x14ac:dyDescent="0.25">
      <c r="A4" t="s">
        <v>11732</v>
      </c>
    </row>
    <row r="5" spans="1:1" x14ac:dyDescent="0.25">
      <c r="A5" t="s">
        <v>10146</v>
      </c>
    </row>
    <row r="6" spans="1:1" x14ac:dyDescent="0.25">
      <c r="A6" t="s">
        <v>11721</v>
      </c>
    </row>
    <row r="9" spans="1:1" x14ac:dyDescent="0.25">
      <c r="A9" s="118" t="s">
        <v>13846</v>
      </c>
    </row>
    <row r="10" spans="1:1" x14ac:dyDescent="0.25">
      <c r="A10" t="s">
        <v>11744</v>
      </c>
    </row>
    <row r="11" spans="1:1" x14ac:dyDescent="0.25">
      <c r="A11" t="s">
        <v>10170</v>
      </c>
    </row>
    <row r="12" spans="1:1" x14ac:dyDescent="0.25">
      <c r="A12" t="s">
        <v>10175</v>
      </c>
    </row>
    <row r="13" spans="1:1" x14ac:dyDescent="0.25">
      <c r="A13" t="s">
        <v>10171</v>
      </c>
    </row>
    <row r="14" spans="1:1" x14ac:dyDescent="0.25">
      <c r="A14" t="s">
        <v>10172</v>
      </c>
    </row>
    <row r="15" spans="1:1" x14ac:dyDescent="0.25">
      <c r="A15" t="s">
        <v>10173</v>
      </c>
    </row>
    <row r="16" spans="1:1" x14ac:dyDescent="0.25">
      <c r="A16" t="s">
        <v>10174</v>
      </c>
    </row>
    <row r="17" spans="1:1" x14ac:dyDescent="0.25">
      <c r="A17" t="s">
        <v>10188</v>
      </c>
    </row>
    <row r="18" spans="1:1" x14ac:dyDescent="0.25">
      <c r="A18" t="s">
        <v>10189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0"/>
  <sheetViews>
    <sheetView workbookViewId="0">
      <selection activeCell="AB13" sqref="AB13"/>
    </sheetView>
  </sheetViews>
  <sheetFormatPr defaultRowHeight="15" x14ac:dyDescent="0.25"/>
  <cols>
    <col min="1" max="1" width="27.42578125" bestFit="1" customWidth="1"/>
    <col min="2" max="2" width="16.42578125" bestFit="1" customWidth="1"/>
    <col min="3" max="3" width="58.42578125" bestFit="1" customWidth="1"/>
    <col min="4" max="6" width="6.5703125" bestFit="1" customWidth="1"/>
    <col min="7" max="8" width="11.42578125" bestFit="1" customWidth="1"/>
    <col min="9" max="11" width="6.5703125" bestFit="1" customWidth="1"/>
    <col min="12" max="12" width="9.5703125" bestFit="1" customWidth="1"/>
    <col min="13" max="14" width="11.42578125" bestFit="1" customWidth="1"/>
    <col min="15" max="16" width="6.5703125" bestFit="1" customWidth="1"/>
    <col min="17" max="17" width="9.5703125" bestFit="1" customWidth="1"/>
    <col min="18" max="18" width="11.42578125" bestFit="1" customWidth="1"/>
    <col min="19" max="20" width="6.5703125" bestFit="1" customWidth="1"/>
    <col min="21" max="21" width="9.5703125" bestFit="1" customWidth="1"/>
    <col min="22" max="22" width="11.42578125" bestFit="1" customWidth="1"/>
    <col min="23" max="24" width="6.5703125" bestFit="1" customWidth="1"/>
    <col min="25" max="25" width="9.5703125" bestFit="1" customWidth="1"/>
    <col min="26" max="26" width="11.42578125" bestFit="1" customWidth="1"/>
  </cols>
  <sheetData>
    <row r="1" spans="1:7" x14ac:dyDescent="0.25">
      <c r="A1" s="219" t="s">
        <v>2</v>
      </c>
      <c r="B1" t="s">
        <v>71</v>
      </c>
    </row>
    <row r="2" spans="1:7" x14ac:dyDescent="0.25">
      <c r="C2" s="91" t="s">
        <v>13835</v>
      </c>
    </row>
    <row r="3" spans="1:7" x14ac:dyDescent="0.25">
      <c r="A3" s="219" t="s">
        <v>13834</v>
      </c>
      <c r="B3" s="219" t="s">
        <v>13832</v>
      </c>
    </row>
    <row r="4" spans="1:7" x14ac:dyDescent="0.25">
      <c r="B4" t="s">
        <v>13827</v>
      </c>
      <c r="C4" t="s">
        <v>13830</v>
      </c>
      <c r="D4" t="s">
        <v>13828</v>
      </c>
      <c r="E4" t="s">
        <v>13829</v>
      </c>
      <c r="F4" t="s">
        <v>13831</v>
      </c>
      <c r="G4" t="s">
        <v>13822</v>
      </c>
    </row>
    <row r="5" spans="1:7" x14ac:dyDescent="0.25">
      <c r="A5" s="219" t="s">
        <v>13821</v>
      </c>
    </row>
    <row r="6" spans="1:7" x14ac:dyDescent="0.25">
      <c r="A6" s="29" t="s">
        <v>11924</v>
      </c>
      <c r="B6" s="28"/>
      <c r="C6" s="28">
        <v>523</v>
      </c>
      <c r="D6" s="28"/>
      <c r="E6" s="28">
        <v>2034</v>
      </c>
      <c r="F6" s="28"/>
      <c r="G6" s="28">
        <v>2557</v>
      </c>
    </row>
    <row r="7" spans="1:7" x14ac:dyDescent="0.25">
      <c r="A7" s="29" t="s">
        <v>167</v>
      </c>
      <c r="B7" s="28">
        <v>176</v>
      </c>
      <c r="C7" s="28">
        <v>268</v>
      </c>
      <c r="D7" s="28">
        <v>384</v>
      </c>
      <c r="E7" s="28">
        <v>786</v>
      </c>
      <c r="F7" s="28"/>
      <c r="G7" s="28">
        <v>1614</v>
      </c>
    </row>
    <row r="8" spans="1:7" x14ac:dyDescent="0.25">
      <c r="A8" s="29" t="s">
        <v>1550</v>
      </c>
      <c r="B8" s="28">
        <v>188</v>
      </c>
      <c r="C8" s="28">
        <v>240</v>
      </c>
      <c r="D8" s="28">
        <v>286</v>
      </c>
      <c r="E8" s="28">
        <v>391</v>
      </c>
      <c r="F8" s="28"/>
      <c r="G8" s="28">
        <v>1105</v>
      </c>
    </row>
    <row r="9" spans="1:7" x14ac:dyDescent="0.25">
      <c r="A9" s="29" t="s">
        <v>2730</v>
      </c>
      <c r="B9" s="28">
        <v>183</v>
      </c>
      <c r="C9" s="28">
        <v>256</v>
      </c>
      <c r="D9" s="28">
        <v>254</v>
      </c>
      <c r="E9" s="28">
        <v>199</v>
      </c>
      <c r="F9" s="28">
        <v>106</v>
      </c>
      <c r="G9" s="28">
        <v>998</v>
      </c>
    </row>
    <row r="10" spans="1:7" x14ac:dyDescent="0.25">
      <c r="A10" s="29" t="s">
        <v>1530</v>
      </c>
      <c r="B10" s="28">
        <v>101</v>
      </c>
      <c r="C10" s="28">
        <v>134</v>
      </c>
      <c r="D10" s="28">
        <v>175</v>
      </c>
      <c r="E10" s="28">
        <v>188</v>
      </c>
      <c r="F10" s="28">
        <v>25</v>
      </c>
      <c r="G10" s="28">
        <v>623</v>
      </c>
    </row>
    <row r="11" spans="1:7" x14ac:dyDescent="0.25">
      <c r="A11" s="29" t="s">
        <v>154</v>
      </c>
      <c r="B11" s="28">
        <v>79</v>
      </c>
      <c r="C11" s="28">
        <v>134</v>
      </c>
      <c r="D11" s="28">
        <v>178</v>
      </c>
      <c r="E11" s="28">
        <v>163</v>
      </c>
      <c r="F11" s="28">
        <v>46</v>
      </c>
      <c r="G11" s="28">
        <v>600</v>
      </c>
    </row>
    <row r="12" spans="1:7" x14ac:dyDescent="0.25">
      <c r="A12" s="29" t="s">
        <v>2957</v>
      </c>
      <c r="B12" s="28">
        <v>320</v>
      </c>
      <c r="C12" s="28">
        <v>78</v>
      </c>
      <c r="D12" s="28">
        <v>122</v>
      </c>
      <c r="E12" s="28">
        <v>60</v>
      </c>
      <c r="F12" s="28"/>
      <c r="G12" s="28">
        <v>580</v>
      </c>
    </row>
    <row r="13" spans="1:7" x14ac:dyDescent="0.25">
      <c r="A13" s="29" t="s">
        <v>477</v>
      </c>
      <c r="B13" s="28">
        <v>117</v>
      </c>
      <c r="C13" s="28">
        <v>132</v>
      </c>
      <c r="D13" s="28">
        <v>105</v>
      </c>
      <c r="E13" s="28">
        <v>92</v>
      </c>
      <c r="F13" s="28">
        <v>33</v>
      </c>
      <c r="G13" s="28">
        <v>479</v>
      </c>
    </row>
    <row r="14" spans="1:7" x14ac:dyDescent="0.25">
      <c r="A14" s="29" t="s">
        <v>102</v>
      </c>
      <c r="B14" s="28">
        <v>80</v>
      </c>
      <c r="C14" s="28">
        <v>110</v>
      </c>
      <c r="D14" s="28">
        <v>130</v>
      </c>
      <c r="E14" s="28">
        <v>126</v>
      </c>
      <c r="F14" s="28"/>
      <c r="G14" s="28">
        <v>446</v>
      </c>
    </row>
    <row r="15" spans="1:7" x14ac:dyDescent="0.25">
      <c r="A15" s="29" t="s">
        <v>13475</v>
      </c>
      <c r="B15" s="28"/>
      <c r="C15" s="28"/>
      <c r="D15" s="28">
        <v>34</v>
      </c>
      <c r="E15" s="28">
        <v>296</v>
      </c>
      <c r="F15" s="28"/>
      <c r="G15" s="28">
        <v>330</v>
      </c>
    </row>
    <row r="16" spans="1:7" x14ac:dyDescent="0.25">
      <c r="A16" s="29" t="s">
        <v>1168</v>
      </c>
      <c r="B16" s="28">
        <v>44</v>
      </c>
      <c r="C16" s="28">
        <v>80</v>
      </c>
      <c r="D16" s="28">
        <v>80</v>
      </c>
      <c r="E16" s="28">
        <v>74</v>
      </c>
      <c r="F16" s="28">
        <v>20</v>
      </c>
      <c r="G16" s="28">
        <v>298</v>
      </c>
    </row>
    <row r="17" spans="1:7" x14ac:dyDescent="0.25">
      <c r="A17" s="29" t="s">
        <v>583</v>
      </c>
      <c r="B17" s="28">
        <v>30</v>
      </c>
      <c r="C17" s="28">
        <v>66</v>
      </c>
      <c r="D17" s="28">
        <v>75</v>
      </c>
      <c r="E17" s="28">
        <v>60</v>
      </c>
      <c r="F17" s="28"/>
      <c r="G17" s="28">
        <v>231</v>
      </c>
    </row>
    <row r="18" spans="1:7" x14ac:dyDescent="0.25">
      <c r="A18" s="29" t="s">
        <v>13684</v>
      </c>
      <c r="B18" s="28"/>
      <c r="C18" s="28"/>
      <c r="D18" s="28"/>
      <c r="E18" s="28">
        <v>200</v>
      </c>
      <c r="F18" s="28"/>
      <c r="G18" s="28">
        <v>200</v>
      </c>
    </row>
    <row r="19" spans="1:7" x14ac:dyDescent="0.25">
      <c r="A19" s="29" t="s">
        <v>74</v>
      </c>
      <c r="B19" s="28">
        <v>75</v>
      </c>
      <c r="C19" s="28"/>
      <c r="D19" s="28">
        <v>10</v>
      </c>
      <c r="E19" s="28">
        <v>20</v>
      </c>
      <c r="F19" s="28"/>
      <c r="G19" s="28">
        <v>105</v>
      </c>
    </row>
    <row r="20" spans="1:7" x14ac:dyDescent="0.25">
      <c r="A20" s="10" t="s">
        <v>13822</v>
      </c>
      <c r="B20">
        <v>1393</v>
      </c>
      <c r="C20">
        <v>2021</v>
      </c>
      <c r="D20">
        <v>1833</v>
      </c>
      <c r="E20">
        <v>4689</v>
      </c>
      <c r="F20">
        <v>230</v>
      </c>
      <c r="G20">
        <v>10166</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X20"/>
  <sheetViews>
    <sheetView workbookViewId="0">
      <selection activeCell="AB13" sqref="AB13"/>
    </sheetView>
  </sheetViews>
  <sheetFormatPr defaultRowHeight="15" x14ac:dyDescent="0.25"/>
  <cols>
    <col min="1" max="1" width="27.42578125" bestFit="1" customWidth="1"/>
    <col min="2" max="2" width="16.42578125" bestFit="1" customWidth="1"/>
    <col min="3" max="4" width="4.5703125" bestFit="1" customWidth="1"/>
    <col min="5" max="5" width="58.42578125" bestFit="1" customWidth="1"/>
    <col min="6" max="6" width="9.5703125" bestFit="1" customWidth="1"/>
    <col min="7" max="7" width="6.5703125" bestFit="1" customWidth="1"/>
    <col min="8" max="10" width="4.5703125" bestFit="1" customWidth="1"/>
    <col min="11" max="11" width="9.5703125" bestFit="1" customWidth="1"/>
    <col min="12" max="12" width="6.5703125" bestFit="1" customWidth="1"/>
    <col min="13" max="15" width="4.5703125" bestFit="1" customWidth="1"/>
    <col min="16" max="16" width="9.5703125" bestFit="1" customWidth="1"/>
    <col min="17" max="17" width="6.5703125" bestFit="1" customWidth="1"/>
    <col min="18" max="18" width="4.5703125" bestFit="1" customWidth="1"/>
    <col min="19" max="20" width="5" bestFit="1" customWidth="1"/>
    <col min="21" max="21" width="9.5703125" bestFit="1" customWidth="1"/>
    <col min="22" max="22" width="6.5703125" bestFit="1" customWidth="1"/>
    <col min="23" max="23" width="9.5703125" hidden="1" customWidth="1"/>
    <col min="24" max="24" width="11.42578125" bestFit="1" customWidth="1"/>
    <col min="25" max="25" width="9.5703125" bestFit="1" customWidth="1"/>
    <col min="26" max="26" width="11.42578125" bestFit="1" customWidth="1"/>
  </cols>
  <sheetData>
    <row r="1" spans="1:24" x14ac:dyDescent="0.25">
      <c r="A1" s="219" t="s">
        <v>2</v>
      </c>
      <c r="B1" t="s">
        <v>71</v>
      </c>
    </row>
    <row r="2" spans="1:24" x14ac:dyDescent="0.25">
      <c r="E2" s="91" t="s">
        <v>13835</v>
      </c>
    </row>
    <row r="3" spans="1:24" x14ac:dyDescent="0.25">
      <c r="A3" s="219" t="s">
        <v>13834</v>
      </c>
      <c r="B3" s="219" t="s">
        <v>13832</v>
      </c>
    </row>
    <row r="4" spans="1:24" x14ac:dyDescent="0.25">
      <c r="B4" t="s">
        <v>13827</v>
      </c>
      <c r="F4" s="220" t="s">
        <v>13839</v>
      </c>
      <c r="G4" t="s">
        <v>13830</v>
      </c>
      <c r="K4" s="220" t="s">
        <v>13838</v>
      </c>
      <c r="L4" t="s">
        <v>13828</v>
      </c>
      <c r="P4" s="220" t="s">
        <v>13837</v>
      </c>
      <c r="Q4" t="s">
        <v>13829</v>
      </c>
      <c r="U4" s="220" t="s">
        <v>13836</v>
      </c>
      <c r="V4" t="s">
        <v>13831</v>
      </c>
      <c r="W4" t="s">
        <v>13833</v>
      </c>
      <c r="X4" t="s">
        <v>13822</v>
      </c>
    </row>
    <row r="5" spans="1:24" x14ac:dyDescent="0.25">
      <c r="A5" s="219" t="s">
        <v>13821</v>
      </c>
      <c r="B5" t="s">
        <v>13826</v>
      </c>
      <c r="C5" t="s">
        <v>13824</v>
      </c>
      <c r="D5" t="s">
        <v>13825</v>
      </c>
      <c r="E5" t="s">
        <v>13823</v>
      </c>
      <c r="F5" s="220"/>
      <c r="G5" t="s">
        <v>13826</v>
      </c>
      <c r="H5" t="s">
        <v>13824</v>
      </c>
      <c r="I5" t="s">
        <v>13825</v>
      </c>
      <c r="J5" t="s">
        <v>13823</v>
      </c>
      <c r="K5" s="220"/>
      <c r="L5" t="s">
        <v>13826</v>
      </c>
      <c r="M5" t="s">
        <v>13824</v>
      </c>
      <c r="N5" t="s">
        <v>13825</v>
      </c>
      <c r="O5" t="s">
        <v>13823</v>
      </c>
      <c r="P5" s="220"/>
      <c r="Q5" t="s">
        <v>13826</v>
      </c>
      <c r="R5" t="s">
        <v>13824</v>
      </c>
      <c r="S5" t="s">
        <v>13825</v>
      </c>
      <c r="T5" t="s">
        <v>13823</v>
      </c>
      <c r="U5" s="220"/>
      <c r="V5" t="s">
        <v>13826</v>
      </c>
    </row>
    <row r="6" spans="1:24" x14ac:dyDescent="0.25">
      <c r="A6" s="29" t="s">
        <v>11924</v>
      </c>
      <c r="B6" s="28"/>
      <c r="C6" s="28"/>
      <c r="D6" s="28"/>
      <c r="E6" s="28"/>
      <c r="F6" s="28"/>
      <c r="G6" s="28"/>
      <c r="H6" s="28"/>
      <c r="I6" s="28">
        <v>25</v>
      </c>
      <c r="J6" s="28">
        <v>498</v>
      </c>
      <c r="K6" s="28">
        <v>523</v>
      </c>
      <c r="L6" s="28"/>
      <c r="M6" s="28"/>
      <c r="N6" s="28"/>
      <c r="O6" s="28"/>
      <c r="P6" s="28"/>
      <c r="Q6" s="28">
        <v>100</v>
      </c>
      <c r="R6" s="28">
        <v>333</v>
      </c>
      <c r="S6" s="28">
        <v>400</v>
      </c>
      <c r="T6" s="28">
        <v>1201</v>
      </c>
      <c r="U6" s="28">
        <v>2034</v>
      </c>
      <c r="V6" s="28"/>
      <c r="W6" s="28"/>
      <c r="X6" s="28">
        <v>2557</v>
      </c>
    </row>
    <row r="7" spans="1:24" x14ac:dyDescent="0.25">
      <c r="A7" s="29" t="s">
        <v>167</v>
      </c>
      <c r="B7" s="28">
        <v>25</v>
      </c>
      <c r="C7" s="28">
        <v>50</v>
      </c>
      <c r="D7" s="28">
        <v>50</v>
      </c>
      <c r="E7" s="28">
        <v>51</v>
      </c>
      <c r="F7" s="28">
        <v>176</v>
      </c>
      <c r="G7" s="28">
        <v>50</v>
      </c>
      <c r="H7" s="28">
        <v>75</v>
      </c>
      <c r="I7" s="28">
        <v>60</v>
      </c>
      <c r="J7" s="28">
        <v>83</v>
      </c>
      <c r="K7" s="28">
        <v>268</v>
      </c>
      <c r="L7" s="28">
        <v>90</v>
      </c>
      <c r="M7" s="28">
        <v>134</v>
      </c>
      <c r="N7" s="28">
        <v>52</v>
      </c>
      <c r="O7" s="28">
        <v>108</v>
      </c>
      <c r="P7" s="28">
        <v>384</v>
      </c>
      <c r="Q7" s="28">
        <v>156</v>
      </c>
      <c r="R7" s="28">
        <v>225</v>
      </c>
      <c r="S7" s="28">
        <v>378</v>
      </c>
      <c r="T7" s="28">
        <v>27</v>
      </c>
      <c r="U7" s="28">
        <v>786</v>
      </c>
      <c r="V7" s="28"/>
      <c r="W7" s="28"/>
      <c r="X7" s="28">
        <v>1614</v>
      </c>
    </row>
    <row r="8" spans="1:24" x14ac:dyDescent="0.25">
      <c r="A8" s="29" t="s">
        <v>1550</v>
      </c>
      <c r="B8" s="28">
        <v>40</v>
      </c>
      <c r="C8" s="28">
        <v>47</v>
      </c>
      <c r="D8" s="28">
        <v>55</v>
      </c>
      <c r="E8" s="28">
        <v>46</v>
      </c>
      <c r="F8" s="28">
        <v>188</v>
      </c>
      <c r="G8" s="28">
        <v>41</v>
      </c>
      <c r="H8" s="28">
        <v>70</v>
      </c>
      <c r="I8" s="28">
        <v>56</v>
      </c>
      <c r="J8" s="28">
        <v>73</v>
      </c>
      <c r="K8" s="28">
        <v>240</v>
      </c>
      <c r="L8" s="28">
        <v>71</v>
      </c>
      <c r="M8" s="28">
        <v>55</v>
      </c>
      <c r="N8" s="28">
        <v>61</v>
      </c>
      <c r="O8" s="28">
        <v>99</v>
      </c>
      <c r="P8" s="28">
        <v>286</v>
      </c>
      <c r="Q8" s="28">
        <v>64</v>
      </c>
      <c r="R8" s="28">
        <v>76</v>
      </c>
      <c r="S8" s="28">
        <v>151</v>
      </c>
      <c r="T8" s="28">
        <v>100</v>
      </c>
      <c r="U8" s="28">
        <v>391</v>
      </c>
      <c r="V8" s="28"/>
      <c r="W8" s="28"/>
      <c r="X8" s="28">
        <v>1105</v>
      </c>
    </row>
    <row r="9" spans="1:24" x14ac:dyDescent="0.25">
      <c r="A9" s="29" t="s">
        <v>2730</v>
      </c>
      <c r="B9" s="28">
        <v>50</v>
      </c>
      <c r="C9" s="28">
        <v>56</v>
      </c>
      <c r="D9" s="28">
        <v>26</v>
      </c>
      <c r="E9" s="28">
        <v>51</v>
      </c>
      <c r="F9" s="28">
        <v>183</v>
      </c>
      <c r="G9" s="28">
        <v>76</v>
      </c>
      <c r="H9" s="28">
        <v>51</v>
      </c>
      <c r="I9" s="28">
        <v>91</v>
      </c>
      <c r="J9" s="28">
        <v>38</v>
      </c>
      <c r="K9" s="28">
        <v>256</v>
      </c>
      <c r="L9" s="28">
        <v>84</v>
      </c>
      <c r="M9" s="28">
        <v>26</v>
      </c>
      <c r="N9" s="28">
        <v>52</v>
      </c>
      <c r="O9" s="28">
        <v>92</v>
      </c>
      <c r="P9" s="28">
        <v>254</v>
      </c>
      <c r="Q9" s="28">
        <v>26</v>
      </c>
      <c r="R9" s="28">
        <v>58</v>
      </c>
      <c r="S9" s="28">
        <v>53</v>
      </c>
      <c r="T9" s="28">
        <v>62</v>
      </c>
      <c r="U9" s="28">
        <v>199</v>
      </c>
      <c r="V9" s="28">
        <v>106</v>
      </c>
      <c r="W9" s="28">
        <v>106</v>
      </c>
      <c r="X9" s="28">
        <v>998</v>
      </c>
    </row>
    <row r="10" spans="1:24" x14ac:dyDescent="0.25">
      <c r="A10" s="29" t="s">
        <v>1530</v>
      </c>
      <c r="B10" s="28">
        <v>21</v>
      </c>
      <c r="C10" s="28">
        <v>25</v>
      </c>
      <c r="D10" s="28">
        <v>30</v>
      </c>
      <c r="E10" s="28">
        <v>25</v>
      </c>
      <c r="F10" s="28">
        <v>101</v>
      </c>
      <c r="G10" s="28">
        <v>42</v>
      </c>
      <c r="H10" s="28">
        <v>28</v>
      </c>
      <c r="I10" s="28">
        <v>32</v>
      </c>
      <c r="J10" s="28">
        <v>32</v>
      </c>
      <c r="K10" s="28">
        <v>134</v>
      </c>
      <c r="L10" s="28">
        <v>41</v>
      </c>
      <c r="M10" s="28">
        <v>13</v>
      </c>
      <c r="N10" s="28">
        <v>55</v>
      </c>
      <c r="O10" s="28">
        <v>66</v>
      </c>
      <c r="P10" s="28">
        <v>175</v>
      </c>
      <c r="Q10" s="28">
        <v>52</v>
      </c>
      <c r="R10" s="28">
        <v>16</v>
      </c>
      <c r="S10" s="28">
        <v>70</v>
      </c>
      <c r="T10" s="28">
        <v>50</v>
      </c>
      <c r="U10" s="28">
        <v>188</v>
      </c>
      <c r="V10" s="28">
        <v>25</v>
      </c>
      <c r="W10" s="28">
        <v>25</v>
      </c>
      <c r="X10" s="28">
        <v>623</v>
      </c>
    </row>
    <row r="11" spans="1:24" x14ac:dyDescent="0.25">
      <c r="A11" s="29" t="s">
        <v>154</v>
      </c>
      <c r="B11" s="28">
        <v>27</v>
      </c>
      <c r="C11" s="28">
        <v>27</v>
      </c>
      <c r="D11" s="28">
        <v>10</v>
      </c>
      <c r="E11" s="28">
        <v>15</v>
      </c>
      <c r="F11" s="28">
        <v>79</v>
      </c>
      <c r="G11" s="28">
        <v>10</v>
      </c>
      <c r="H11" s="28">
        <v>44</v>
      </c>
      <c r="I11" s="28">
        <v>47</v>
      </c>
      <c r="J11" s="28">
        <v>33</v>
      </c>
      <c r="K11" s="28">
        <v>134</v>
      </c>
      <c r="L11" s="28">
        <v>38</v>
      </c>
      <c r="M11" s="28">
        <v>42</v>
      </c>
      <c r="N11" s="28">
        <v>63</v>
      </c>
      <c r="O11" s="28">
        <v>35</v>
      </c>
      <c r="P11" s="28">
        <v>178</v>
      </c>
      <c r="Q11" s="28">
        <v>64</v>
      </c>
      <c r="R11" s="28">
        <v>56</v>
      </c>
      <c r="S11" s="28">
        <v>12</v>
      </c>
      <c r="T11" s="28">
        <v>31</v>
      </c>
      <c r="U11" s="28">
        <v>163</v>
      </c>
      <c r="V11" s="28">
        <v>46</v>
      </c>
      <c r="W11" s="28">
        <v>46</v>
      </c>
      <c r="X11" s="28">
        <v>600</v>
      </c>
    </row>
    <row r="12" spans="1:24" x14ac:dyDescent="0.25">
      <c r="A12" s="29" t="s">
        <v>2957</v>
      </c>
      <c r="B12" s="28">
        <v>67</v>
      </c>
      <c r="C12" s="28">
        <v>253</v>
      </c>
      <c r="D12" s="28"/>
      <c r="E12" s="28"/>
      <c r="F12" s="28">
        <v>320</v>
      </c>
      <c r="G12" s="28"/>
      <c r="H12" s="28">
        <v>8</v>
      </c>
      <c r="I12" s="28">
        <v>60</v>
      </c>
      <c r="J12" s="28">
        <v>10</v>
      </c>
      <c r="K12" s="28">
        <v>78</v>
      </c>
      <c r="L12" s="28"/>
      <c r="M12" s="28">
        <v>31</v>
      </c>
      <c r="N12" s="28"/>
      <c r="O12" s="28">
        <v>91</v>
      </c>
      <c r="P12" s="28">
        <v>122</v>
      </c>
      <c r="Q12" s="28"/>
      <c r="R12" s="28">
        <v>1</v>
      </c>
      <c r="S12" s="28"/>
      <c r="T12" s="28">
        <v>59</v>
      </c>
      <c r="U12" s="28">
        <v>60</v>
      </c>
      <c r="V12" s="28"/>
      <c r="W12" s="28"/>
      <c r="X12" s="28">
        <v>580</v>
      </c>
    </row>
    <row r="13" spans="1:24" x14ac:dyDescent="0.25">
      <c r="A13" s="29" t="s">
        <v>477</v>
      </c>
      <c r="B13" s="28">
        <v>25</v>
      </c>
      <c r="C13" s="28">
        <v>37</v>
      </c>
      <c r="D13" s="28">
        <v>15</v>
      </c>
      <c r="E13" s="28">
        <v>40</v>
      </c>
      <c r="F13" s="28">
        <v>117</v>
      </c>
      <c r="G13" s="28">
        <v>21</v>
      </c>
      <c r="H13" s="28">
        <v>25</v>
      </c>
      <c r="I13" s="28">
        <v>55</v>
      </c>
      <c r="J13" s="28">
        <v>31</v>
      </c>
      <c r="K13" s="28">
        <v>132</v>
      </c>
      <c r="L13" s="28">
        <v>5</v>
      </c>
      <c r="M13" s="28">
        <v>60</v>
      </c>
      <c r="N13" s="28">
        <v>5</v>
      </c>
      <c r="O13" s="28">
        <v>35</v>
      </c>
      <c r="P13" s="28">
        <v>105</v>
      </c>
      <c r="Q13" s="28">
        <v>18</v>
      </c>
      <c r="R13" s="28">
        <v>18</v>
      </c>
      <c r="S13" s="28">
        <v>23</v>
      </c>
      <c r="T13" s="28">
        <v>33</v>
      </c>
      <c r="U13" s="28">
        <v>92</v>
      </c>
      <c r="V13" s="28">
        <v>33</v>
      </c>
      <c r="W13" s="28">
        <v>33</v>
      </c>
      <c r="X13" s="28">
        <v>479</v>
      </c>
    </row>
    <row r="14" spans="1:24" x14ac:dyDescent="0.25">
      <c r="A14" s="29" t="s">
        <v>102</v>
      </c>
      <c r="B14" s="28">
        <v>30</v>
      </c>
      <c r="C14" s="28">
        <v>30</v>
      </c>
      <c r="D14" s="28"/>
      <c r="E14" s="28">
        <v>20</v>
      </c>
      <c r="F14" s="28">
        <v>80</v>
      </c>
      <c r="G14" s="28">
        <v>10</v>
      </c>
      <c r="H14" s="28">
        <v>30</v>
      </c>
      <c r="I14" s="28">
        <v>20</v>
      </c>
      <c r="J14" s="28">
        <v>50</v>
      </c>
      <c r="K14" s="28">
        <v>110</v>
      </c>
      <c r="L14" s="28">
        <v>30</v>
      </c>
      <c r="M14" s="28">
        <v>20</v>
      </c>
      <c r="N14" s="28">
        <v>20</v>
      </c>
      <c r="O14" s="28">
        <v>60</v>
      </c>
      <c r="P14" s="28">
        <v>130</v>
      </c>
      <c r="Q14" s="28">
        <v>46</v>
      </c>
      <c r="R14" s="28">
        <v>40</v>
      </c>
      <c r="S14" s="28">
        <v>20</v>
      </c>
      <c r="T14" s="28">
        <v>20</v>
      </c>
      <c r="U14" s="28">
        <v>126</v>
      </c>
      <c r="V14" s="28"/>
      <c r="W14" s="28"/>
      <c r="X14" s="28">
        <v>446</v>
      </c>
    </row>
    <row r="15" spans="1:24" x14ac:dyDescent="0.25">
      <c r="A15" s="29" t="s">
        <v>13475</v>
      </c>
      <c r="B15" s="28"/>
      <c r="C15" s="28"/>
      <c r="D15" s="28"/>
      <c r="E15" s="28"/>
      <c r="F15" s="28"/>
      <c r="G15" s="28"/>
      <c r="H15" s="28"/>
      <c r="I15" s="28"/>
      <c r="J15" s="28"/>
      <c r="K15" s="28"/>
      <c r="L15" s="28"/>
      <c r="M15" s="28"/>
      <c r="N15" s="28">
        <v>10</v>
      </c>
      <c r="O15" s="28">
        <v>24</v>
      </c>
      <c r="P15" s="28">
        <v>34</v>
      </c>
      <c r="Q15" s="28"/>
      <c r="R15" s="28">
        <v>62</v>
      </c>
      <c r="S15" s="28">
        <v>105</v>
      </c>
      <c r="T15" s="28">
        <v>129</v>
      </c>
      <c r="U15" s="28">
        <v>296</v>
      </c>
      <c r="V15" s="28"/>
      <c r="W15" s="28"/>
      <c r="X15" s="28">
        <v>330</v>
      </c>
    </row>
    <row r="16" spans="1:24" x14ac:dyDescent="0.25">
      <c r="A16" s="29" t="s">
        <v>1168</v>
      </c>
      <c r="B16" s="28">
        <v>14</v>
      </c>
      <c r="C16" s="28"/>
      <c r="D16" s="28">
        <v>10</v>
      </c>
      <c r="E16" s="28">
        <v>20</v>
      </c>
      <c r="F16" s="28">
        <v>44</v>
      </c>
      <c r="G16" s="28">
        <v>10</v>
      </c>
      <c r="H16" s="28">
        <v>20</v>
      </c>
      <c r="I16" s="28">
        <v>30</v>
      </c>
      <c r="J16" s="28">
        <v>20</v>
      </c>
      <c r="K16" s="28">
        <v>80</v>
      </c>
      <c r="L16" s="28">
        <v>20</v>
      </c>
      <c r="M16" s="28">
        <v>10</v>
      </c>
      <c r="N16" s="28">
        <v>20</v>
      </c>
      <c r="O16" s="28">
        <v>30</v>
      </c>
      <c r="P16" s="28">
        <v>80</v>
      </c>
      <c r="Q16" s="28">
        <v>20</v>
      </c>
      <c r="R16" s="28">
        <v>20</v>
      </c>
      <c r="S16" s="28">
        <v>20</v>
      </c>
      <c r="T16" s="28">
        <v>14</v>
      </c>
      <c r="U16" s="28">
        <v>74</v>
      </c>
      <c r="V16" s="28">
        <v>20</v>
      </c>
      <c r="W16" s="28">
        <v>20</v>
      </c>
      <c r="X16" s="28">
        <v>298</v>
      </c>
    </row>
    <row r="17" spans="1:24" x14ac:dyDescent="0.25">
      <c r="A17" s="29" t="s">
        <v>583</v>
      </c>
      <c r="B17" s="28">
        <v>5</v>
      </c>
      <c r="C17" s="28">
        <v>10</v>
      </c>
      <c r="D17" s="28">
        <v>10</v>
      </c>
      <c r="E17" s="28">
        <v>5</v>
      </c>
      <c r="F17" s="28">
        <v>30</v>
      </c>
      <c r="G17" s="28">
        <v>21</v>
      </c>
      <c r="H17" s="28">
        <v>5</v>
      </c>
      <c r="I17" s="28">
        <v>15</v>
      </c>
      <c r="J17" s="28">
        <v>25</v>
      </c>
      <c r="K17" s="28">
        <v>66</v>
      </c>
      <c r="L17" s="28">
        <v>10</v>
      </c>
      <c r="M17" s="28">
        <v>5</v>
      </c>
      <c r="N17" s="28">
        <v>50</v>
      </c>
      <c r="O17" s="28">
        <v>10</v>
      </c>
      <c r="P17" s="28">
        <v>75</v>
      </c>
      <c r="Q17" s="28">
        <v>5</v>
      </c>
      <c r="R17" s="28">
        <v>30</v>
      </c>
      <c r="S17" s="28">
        <v>15</v>
      </c>
      <c r="T17" s="28">
        <v>10</v>
      </c>
      <c r="U17" s="28">
        <v>60</v>
      </c>
      <c r="V17" s="28"/>
      <c r="W17" s="28"/>
      <c r="X17" s="28">
        <v>231</v>
      </c>
    </row>
    <row r="18" spans="1:24" x14ac:dyDescent="0.25">
      <c r="A18" s="29" t="s">
        <v>13684</v>
      </c>
      <c r="B18" s="28"/>
      <c r="C18" s="28"/>
      <c r="D18" s="28"/>
      <c r="E18" s="28"/>
      <c r="F18" s="28"/>
      <c r="G18" s="28"/>
      <c r="H18" s="28"/>
      <c r="I18" s="28"/>
      <c r="J18" s="28"/>
      <c r="K18" s="28"/>
      <c r="L18" s="28"/>
      <c r="M18" s="28"/>
      <c r="N18" s="28"/>
      <c r="O18" s="28"/>
      <c r="P18" s="28"/>
      <c r="Q18" s="28"/>
      <c r="R18" s="28"/>
      <c r="S18" s="28">
        <v>200</v>
      </c>
      <c r="T18" s="28"/>
      <c r="U18" s="28">
        <v>200</v>
      </c>
      <c r="V18" s="28"/>
      <c r="W18" s="28"/>
      <c r="X18" s="28">
        <v>200</v>
      </c>
    </row>
    <row r="19" spans="1:24" x14ac:dyDescent="0.25">
      <c r="A19" s="29" t="s">
        <v>74</v>
      </c>
      <c r="B19" s="28">
        <v>25</v>
      </c>
      <c r="C19" s="28"/>
      <c r="D19" s="28">
        <v>25</v>
      </c>
      <c r="E19" s="28">
        <v>25</v>
      </c>
      <c r="F19" s="28">
        <v>75</v>
      </c>
      <c r="G19" s="28"/>
      <c r="H19" s="28"/>
      <c r="I19" s="28"/>
      <c r="J19" s="28"/>
      <c r="K19" s="28"/>
      <c r="L19" s="28"/>
      <c r="M19" s="28"/>
      <c r="N19" s="28"/>
      <c r="O19" s="28">
        <v>10</v>
      </c>
      <c r="P19" s="28">
        <v>10</v>
      </c>
      <c r="Q19" s="28"/>
      <c r="R19" s="28"/>
      <c r="S19" s="28">
        <v>10</v>
      </c>
      <c r="T19" s="28">
        <v>10</v>
      </c>
      <c r="U19" s="28">
        <v>20</v>
      </c>
      <c r="V19" s="28"/>
      <c r="W19" s="28"/>
      <c r="X19" s="28">
        <v>105</v>
      </c>
    </row>
    <row r="20" spans="1:24" x14ac:dyDescent="0.25">
      <c r="A20" s="10" t="s">
        <v>13822</v>
      </c>
      <c r="B20">
        <v>329</v>
      </c>
      <c r="C20">
        <v>535</v>
      </c>
      <c r="D20">
        <v>231</v>
      </c>
      <c r="E20">
        <v>298</v>
      </c>
      <c r="F20">
        <v>1393</v>
      </c>
      <c r="G20">
        <v>281</v>
      </c>
      <c r="H20">
        <v>356</v>
      </c>
      <c r="I20">
        <v>491</v>
      </c>
      <c r="J20">
        <v>893</v>
      </c>
      <c r="K20">
        <v>2021</v>
      </c>
      <c r="L20">
        <v>389</v>
      </c>
      <c r="M20">
        <v>396</v>
      </c>
      <c r="N20">
        <v>388</v>
      </c>
      <c r="O20">
        <v>660</v>
      </c>
      <c r="P20">
        <v>1833</v>
      </c>
      <c r="Q20">
        <v>551</v>
      </c>
      <c r="R20">
        <v>935</v>
      </c>
      <c r="S20">
        <v>1457</v>
      </c>
      <c r="T20">
        <v>1746</v>
      </c>
      <c r="U20">
        <v>4689</v>
      </c>
      <c r="V20">
        <v>230</v>
      </c>
      <c r="W20">
        <v>230</v>
      </c>
      <c r="X20">
        <v>10166</v>
      </c>
    </row>
  </sheetData>
  <pageMargins left="0.45" right="0.45" top="0.75" bottom="0.75" header="0.3" footer="0.3"/>
  <pageSetup scale="56"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P17194"/>
  <sheetViews>
    <sheetView zoomScale="85" zoomScaleNormal="85" workbookViewId="0">
      <pane ySplit="3" topLeftCell="A4" activePane="bottomLeft" state="frozen"/>
      <selection pane="bottomLeft" activeCell="A16843" sqref="A4:J16843"/>
    </sheetView>
  </sheetViews>
  <sheetFormatPr defaultColWidth="19.42578125" defaultRowHeight="15" x14ac:dyDescent="0.25"/>
  <cols>
    <col min="1" max="1" width="25" style="155" customWidth="1"/>
    <col min="2" max="2" width="18.28515625" style="155" customWidth="1"/>
    <col min="3" max="3" width="13.5703125" style="156" customWidth="1"/>
    <col min="4" max="4" width="10.5703125" style="156" customWidth="1"/>
    <col min="5" max="5" width="10.5703125" style="157" customWidth="1"/>
    <col min="6" max="7" width="11.42578125" style="166" customWidth="1"/>
    <col min="8" max="8" width="17" style="157" customWidth="1"/>
    <col min="9" max="9" width="15.5703125" style="27" customWidth="1"/>
    <col min="10" max="10" width="65.5703125" style="192" customWidth="1"/>
    <col min="11" max="11" width="19.42578125" style="160" customWidth="1"/>
    <col min="12" max="14" width="19.42578125" style="161" customWidth="1"/>
    <col min="15" max="16384" width="19.42578125" style="161"/>
  </cols>
  <sheetData>
    <row r="1" spans="1:16" ht="18.75" x14ac:dyDescent="0.3">
      <c r="A1" s="154" t="s">
        <v>4</v>
      </c>
      <c r="F1" s="156"/>
      <c r="G1" s="156"/>
      <c r="I1" s="157"/>
      <c r="J1" s="201" t="s">
        <v>13407</v>
      </c>
    </row>
    <row r="2" spans="1:16" x14ac:dyDescent="0.25">
      <c r="A2" s="162">
        <f ca="1">TODAY()</f>
        <v>45826</v>
      </c>
      <c r="F2" s="156"/>
      <c r="G2" s="156"/>
      <c r="I2" s="157"/>
    </row>
    <row r="3" spans="1:16" s="165" customFormat="1" ht="52.5" customHeight="1" x14ac:dyDescent="0.25">
      <c r="A3" s="185" t="s">
        <v>2</v>
      </c>
      <c r="B3" s="185" t="s">
        <v>0</v>
      </c>
      <c r="C3" s="202" t="s">
        <v>1</v>
      </c>
      <c r="D3" s="202" t="s">
        <v>8</v>
      </c>
      <c r="E3" s="188" t="s">
        <v>13426</v>
      </c>
      <c r="F3" s="198" t="s">
        <v>13427</v>
      </c>
      <c r="G3" s="199" t="s">
        <v>13408</v>
      </c>
      <c r="H3" s="188" t="s">
        <v>13477</v>
      </c>
      <c r="I3" s="208" t="s">
        <v>13478</v>
      </c>
      <c r="J3" s="202" t="s">
        <v>7</v>
      </c>
      <c r="K3" s="164"/>
    </row>
    <row r="4" spans="1:16" ht="15" customHeight="1" x14ac:dyDescent="0.25">
      <c r="A4" s="176" t="s">
        <v>71</v>
      </c>
      <c r="B4" s="176" t="s">
        <v>74</v>
      </c>
      <c r="C4" s="22" t="s">
        <v>15082</v>
      </c>
      <c r="D4" s="156">
        <v>10</v>
      </c>
      <c r="E4" s="157">
        <v>10</v>
      </c>
      <c r="F4" s="166">
        <v>45677</v>
      </c>
      <c r="G4" s="166">
        <v>45679</v>
      </c>
      <c r="H4" s="157">
        <v>1</v>
      </c>
      <c r="I4" s="180">
        <v>1</v>
      </c>
      <c r="J4" s="29"/>
      <c r="K4" s="217"/>
      <c r="P4" s="160"/>
    </row>
    <row r="5" spans="1:16" ht="15" customHeight="1" x14ac:dyDescent="0.25">
      <c r="A5" s="176" t="s">
        <v>71</v>
      </c>
      <c r="B5" s="176" t="s">
        <v>14095</v>
      </c>
      <c r="C5" s="22" t="s">
        <v>15083</v>
      </c>
      <c r="D5" s="156">
        <v>5</v>
      </c>
      <c r="E5" s="157">
        <v>5</v>
      </c>
      <c r="F5" s="166">
        <v>45677</v>
      </c>
      <c r="G5" s="166">
        <v>45681</v>
      </c>
      <c r="H5" s="157">
        <v>1</v>
      </c>
      <c r="I5" s="180">
        <v>1</v>
      </c>
      <c r="J5" s="29"/>
      <c r="K5" s="217"/>
      <c r="P5" s="160"/>
    </row>
    <row r="6" spans="1:16" ht="15" customHeight="1" x14ac:dyDescent="0.25">
      <c r="A6" s="176" t="s">
        <v>13850</v>
      </c>
      <c r="B6" s="176" t="s">
        <v>15074</v>
      </c>
      <c r="C6" s="22" t="s">
        <v>15090</v>
      </c>
      <c r="D6" s="156">
        <v>1</v>
      </c>
      <c r="E6" s="157">
        <v>1</v>
      </c>
      <c r="F6" s="166">
        <v>45680</v>
      </c>
      <c r="G6" s="166">
        <v>45687</v>
      </c>
      <c r="H6" s="157">
        <v>1</v>
      </c>
      <c r="I6" s="180">
        <v>1</v>
      </c>
      <c r="J6" s="29" t="s">
        <v>15091</v>
      </c>
      <c r="K6" s="217"/>
      <c r="P6" s="160"/>
    </row>
    <row r="7" spans="1:16" ht="15" customHeight="1" x14ac:dyDescent="0.25">
      <c r="A7" s="176" t="s">
        <v>13850</v>
      </c>
      <c r="B7" s="176" t="s">
        <v>15093</v>
      </c>
      <c r="C7" s="22" t="s">
        <v>15094</v>
      </c>
      <c r="D7" s="156">
        <v>1</v>
      </c>
      <c r="E7" s="157">
        <v>1</v>
      </c>
      <c r="F7" s="166">
        <v>45680</v>
      </c>
      <c r="G7" s="166">
        <v>45687</v>
      </c>
      <c r="H7" s="157">
        <v>1</v>
      </c>
      <c r="I7" s="180">
        <v>1</v>
      </c>
      <c r="J7" s="29"/>
      <c r="K7" s="217"/>
      <c r="P7" s="160"/>
    </row>
    <row r="8" spans="1:16" ht="15" customHeight="1" x14ac:dyDescent="0.25">
      <c r="A8" s="176" t="s">
        <v>14094</v>
      </c>
      <c r="B8" s="176" t="s">
        <v>15095</v>
      </c>
      <c r="C8" s="22" t="s">
        <v>15096</v>
      </c>
      <c r="D8" s="156">
        <v>2</v>
      </c>
      <c r="E8" s="157">
        <v>2</v>
      </c>
      <c r="F8" s="166">
        <v>45681</v>
      </c>
      <c r="G8" s="166">
        <v>45687</v>
      </c>
      <c r="H8" s="157">
        <v>1</v>
      </c>
      <c r="I8" s="180">
        <v>1</v>
      </c>
      <c r="J8" s="29"/>
      <c r="K8" s="217"/>
      <c r="P8" s="160"/>
    </row>
    <row r="9" spans="1:16" ht="14.25" customHeight="1" x14ac:dyDescent="0.25">
      <c r="A9" s="176" t="s">
        <v>563</v>
      </c>
      <c r="B9" s="176" t="s">
        <v>13798</v>
      </c>
      <c r="C9" s="22" t="s">
        <v>15102</v>
      </c>
      <c r="D9" s="156">
        <v>60</v>
      </c>
      <c r="E9" s="157">
        <v>60</v>
      </c>
      <c r="F9" s="166">
        <v>45685</v>
      </c>
      <c r="G9" s="166">
        <v>45686</v>
      </c>
      <c r="H9" s="157">
        <v>1</v>
      </c>
      <c r="I9" s="180">
        <v>1</v>
      </c>
      <c r="J9" s="29"/>
      <c r="K9" s="217"/>
      <c r="P9" s="160"/>
    </row>
    <row r="10" spans="1:16" ht="15" customHeight="1" x14ac:dyDescent="0.25">
      <c r="A10" s="176" t="s">
        <v>65</v>
      </c>
      <c r="B10" s="176" t="s">
        <v>14219</v>
      </c>
      <c r="C10" s="22" t="s">
        <v>15103</v>
      </c>
      <c r="D10" s="156">
        <v>200</v>
      </c>
      <c r="E10" s="157">
        <v>200</v>
      </c>
      <c r="F10" s="166">
        <v>45685</v>
      </c>
      <c r="G10" s="166">
        <v>45685</v>
      </c>
      <c r="H10" s="157">
        <v>1</v>
      </c>
      <c r="I10" s="180">
        <v>1</v>
      </c>
      <c r="J10" s="29"/>
      <c r="K10" s="217"/>
      <c r="P10" s="160"/>
    </row>
    <row r="11" spans="1:16" ht="15" customHeight="1" x14ac:dyDescent="0.25">
      <c r="A11" s="176" t="s">
        <v>14949</v>
      </c>
      <c r="B11" s="176" t="s">
        <v>15104</v>
      </c>
      <c r="C11" s="22" t="s">
        <v>15105</v>
      </c>
      <c r="D11" s="156">
        <v>240</v>
      </c>
      <c r="E11" s="157">
        <v>240</v>
      </c>
      <c r="F11" s="166">
        <v>45685</v>
      </c>
      <c r="G11" s="166">
        <v>45685</v>
      </c>
      <c r="H11" s="157">
        <v>1</v>
      </c>
      <c r="I11" s="180">
        <v>1</v>
      </c>
      <c r="J11" s="29" t="s">
        <v>15106</v>
      </c>
      <c r="K11" s="217"/>
      <c r="P11" s="160"/>
    </row>
    <row r="12" spans="1:16" ht="15" customHeight="1" x14ac:dyDescent="0.25">
      <c r="A12" s="176" t="s">
        <v>14949</v>
      </c>
      <c r="B12" s="176" t="s">
        <v>14960</v>
      </c>
      <c r="C12" s="22" t="s">
        <v>15107</v>
      </c>
      <c r="D12" s="156">
        <v>35</v>
      </c>
      <c r="E12" s="157">
        <v>35</v>
      </c>
      <c r="F12" s="166">
        <v>45685</v>
      </c>
      <c r="G12" s="166">
        <v>45685</v>
      </c>
      <c r="H12" s="157">
        <v>1</v>
      </c>
      <c r="I12" s="180">
        <v>1</v>
      </c>
      <c r="J12" s="29"/>
      <c r="K12" s="217"/>
      <c r="P12" s="160"/>
    </row>
    <row r="13" spans="1:16" ht="15" customHeight="1" x14ac:dyDescent="0.25">
      <c r="A13" s="176" t="s">
        <v>14949</v>
      </c>
      <c r="B13" s="176" t="s">
        <v>15108</v>
      </c>
      <c r="C13" s="22" t="s">
        <v>15109</v>
      </c>
      <c r="D13" s="156">
        <v>35</v>
      </c>
      <c r="E13" s="157">
        <v>35</v>
      </c>
      <c r="F13" s="166">
        <v>45685</v>
      </c>
      <c r="G13" s="166">
        <v>45685</v>
      </c>
      <c r="H13" s="157">
        <v>1</v>
      </c>
      <c r="I13" s="180">
        <v>1</v>
      </c>
      <c r="J13" s="29"/>
      <c r="K13" s="217"/>
      <c r="P13" s="160"/>
    </row>
    <row r="14" spans="1:16" ht="15" customHeight="1" x14ac:dyDescent="0.25">
      <c r="A14" s="176" t="s">
        <v>14949</v>
      </c>
      <c r="B14" s="176" t="s">
        <v>15110</v>
      </c>
      <c r="C14" s="22" t="s">
        <v>15116</v>
      </c>
      <c r="D14" s="156">
        <v>35</v>
      </c>
      <c r="E14" s="157">
        <v>35</v>
      </c>
      <c r="F14" s="166">
        <v>45685</v>
      </c>
      <c r="G14" s="166">
        <v>45685</v>
      </c>
      <c r="H14" s="157">
        <v>1</v>
      </c>
      <c r="I14" s="180">
        <v>1</v>
      </c>
      <c r="J14" s="29"/>
      <c r="K14" s="217"/>
      <c r="P14" s="160"/>
    </row>
    <row r="15" spans="1:16" ht="15" customHeight="1" x14ac:dyDescent="0.25">
      <c r="A15" s="176" t="s">
        <v>14949</v>
      </c>
      <c r="B15" s="176" t="s">
        <v>15111</v>
      </c>
      <c r="C15" s="22" t="s">
        <v>15117</v>
      </c>
      <c r="D15" s="156">
        <v>35</v>
      </c>
      <c r="E15" s="157">
        <v>35</v>
      </c>
      <c r="F15" s="166">
        <v>45685</v>
      </c>
      <c r="G15" s="166">
        <v>45685</v>
      </c>
      <c r="H15" s="157">
        <v>1</v>
      </c>
      <c r="I15" s="180">
        <v>1</v>
      </c>
      <c r="J15" s="29"/>
      <c r="K15" s="217"/>
      <c r="P15" s="160"/>
    </row>
    <row r="16" spans="1:16" ht="15" customHeight="1" x14ac:dyDescent="0.25">
      <c r="A16" s="176" t="s">
        <v>14949</v>
      </c>
      <c r="B16" s="176" t="s">
        <v>15112</v>
      </c>
      <c r="C16" s="22" t="s">
        <v>15118</v>
      </c>
      <c r="D16" s="156">
        <v>35</v>
      </c>
      <c r="E16" s="157">
        <v>35</v>
      </c>
      <c r="F16" s="166">
        <v>45685</v>
      </c>
      <c r="G16" s="166">
        <v>45685</v>
      </c>
      <c r="H16" s="157">
        <v>1</v>
      </c>
      <c r="I16" s="180">
        <v>1</v>
      </c>
      <c r="J16" s="29"/>
      <c r="K16" s="217"/>
      <c r="P16" s="160"/>
    </row>
    <row r="17" spans="1:16" ht="15" customHeight="1" x14ac:dyDescent="0.25">
      <c r="A17" s="176" t="s">
        <v>14949</v>
      </c>
      <c r="B17" s="176" t="s">
        <v>15113</v>
      </c>
      <c r="C17" s="22" t="s">
        <v>15119</v>
      </c>
      <c r="D17" s="156">
        <v>35</v>
      </c>
      <c r="E17" s="157">
        <v>35</v>
      </c>
      <c r="F17" s="166">
        <v>45685</v>
      </c>
      <c r="G17" s="166">
        <v>45685</v>
      </c>
      <c r="H17" s="157">
        <v>1</v>
      </c>
      <c r="I17" s="180">
        <v>1</v>
      </c>
      <c r="J17" s="29"/>
      <c r="K17" s="217"/>
      <c r="P17" s="160"/>
    </row>
    <row r="18" spans="1:16" ht="15" customHeight="1" x14ac:dyDescent="0.25">
      <c r="A18" s="176" t="s">
        <v>14949</v>
      </c>
      <c r="B18" s="176" t="s">
        <v>15114</v>
      </c>
      <c r="C18" s="22" t="s">
        <v>15120</v>
      </c>
      <c r="D18" s="156">
        <v>35</v>
      </c>
      <c r="E18" s="157">
        <v>35</v>
      </c>
      <c r="F18" s="166">
        <v>45685</v>
      </c>
      <c r="G18" s="166">
        <v>45685</v>
      </c>
      <c r="H18" s="157">
        <v>1</v>
      </c>
      <c r="I18" s="180">
        <v>1</v>
      </c>
      <c r="J18" s="29"/>
      <c r="K18" s="217"/>
      <c r="P18" s="160"/>
    </row>
    <row r="19" spans="1:16" ht="15" customHeight="1" x14ac:dyDescent="0.25">
      <c r="A19" s="176" t="s">
        <v>14949</v>
      </c>
      <c r="B19" s="176" t="s">
        <v>15115</v>
      </c>
      <c r="C19" s="22" t="s">
        <v>15121</v>
      </c>
      <c r="D19" s="156">
        <v>35</v>
      </c>
      <c r="E19" s="157">
        <v>35</v>
      </c>
      <c r="F19" s="166">
        <v>45685</v>
      </c>
      <c r="G19" s="166">
        <v>45685</v>
      </c>
      <c r="H19" s="157">
        <v>1</v>
      </c>
      <c r="I19" s="180">
        <v>1</v>
      </c>
      <c r="J19" s="29"/>
      <c r="K19" s="217"/>
      <c r="P19" s="160"/>
    </row>
    <row r="20" spans="1:16" ht="15" customHeight="1" x14ac:dyDescent="0.25">
      <c r="A20" s="176" t="s">
        <v>14949</v>
      </c>
      <c r="B20" s="176" t="s">
        <v>15129</v>
      </c>
      <c r="C20" s="22" t="s">
        <v>15124</v>
      </c>
      <c r="D20" s="156">
        <v>35</v>
      </c>
      <c r="E20" s="157">
        <v>35</v>
      </c>
      <c r="F20" s="166">
        <v>45685</v>
      </c>
      <c r="G20" s="166">
        <v>45685</v>
      </c>
      <c r="H20" s="157">
        <v>1</v>
      </c>
      <c r="I20" s="180">
        <v>1</v>
      </c>
      <c r="J20" s="29"/>
      <c r="K20" s="217"/>
      <c r="P20" s="160"/>
    </row>
    <row r="21" spans="1:16" ht="15.75" customHeight="1" x14ac:dyDescent="0.25">
      <c r="A21" s="176" t="s">
        <v>14949</v>
      </c>
      <c r="B21" s="176" t="s">
        <v>15112</v>
      </c>
      <c r="C21" s="22" t="s">
        <v>15125</v>
      </c>
      <c r="D21" s="156">
        <v>35</v>
      </c>
      <c r="E21" s="157">
        <v>35</v>
      </c>
      <c r="F21" s="166">
        <v>45685</v>
      </c>
      <c r="G21" s="166">
        <v>45685</v>
      </c>
      <c r="H21" s="157">
        <v>1</v>
      </c>
      <c r="I21" s="180">
        <v>1</v>
      </c>
      <c r="J21" s="29"/>
      <c r="K21" s="217"/>
      <c r="P21" s="160"/>
    </row>
    <row r="22" spans="1:16" ht="15" customHeight="1" x14ac:dyDescent="0.25">
      <c r="A22" s="176" t="s">
        <v>14949</v>
      </c>
      <c r="B22" s="176" t="s">
        <v>15130</v>
      </c>
      <c r="C22" s="22" t="s">
        <v>15126</v>
      </c>
      <c r="D22" s="156">
        <v>35</v>
      </c>
      <c r="E22" s="157">
        <v>35</v>
      </c>
      <c r="F22" s="166">
        <v>45685</v>
      </c>
      <c r="G22" s="166">
        <v>45685</v>
      </c>
      <c r="H22" s="157">
        <v>1</v>
      </c>
      <c r="I22" s="180">
        <v>1</v>
      </c>
      <c r="J22" s="29"/>
      <c r="K22" s="217"/>
      <c r="P22" s="160"/>
    </row>
    <row r="23" spans="1:16" ht="15.75" customHeight="1" x14ac:dyDescent="0.25">
      <c r="A23" s="176" t="s">
        <v>14949</v>
      </c>
      <c r="B23" s="176" t="s">
        <v>15131</v>
      </c>
      <c r="C23" s="22" t="s">
        <v>15127</v>
      </c>
      <c r="D23" s="156">
        <v>35</v>
      </c>
      <c r="E23" s="157">
        <v>35</v>
      </c>
      <c r="F23" s="166">
        <v>45685</v>
      </c>
      <c r="G23" s="166">
        <v>45685</v>
      </c>
      <c r="H23" s="157">
        <v>1</v>
      </c>
      <c r="I23" s="180">
        <v>1</v>
      </c>
      <c r="J23" s="29"/>
      <c r="K23" s="217"/>
      <c r="P23" s="160"/>
    </row>
    <row r="24" spans="1:16" ht="15" customHeight="1" x14ac:dyDescent="0.25">
      <c r="A24" s="176" t="s">
        <v>14949</v>
      </c>
      <c r="B24" s="176" t="s">
        <v>15132</v>
      </c>
      <c r="C24" s="22" t="s">
        <v>15128</v>
      </c>
      <c r="D24" s="156">
        <v>35</v>
      </c>
      <c r="E24" s="157">
        <v>35</v>
      </c>
      <c r="F24" s="166">
        <v>45685</v>
      </c>
      <c r="G24" s="166">
        <v>45685</v>
      </c>
      <c r="H24" s="157">
        <v>1</v>
      </c>
      <c r="I24" s="180">
        <v>1</v>
      </c>
      <c r="J24" s="29"/>
      <c r="K24" s="217"/>
      <c r="P24" s="160"/>
    </row>
    <row r="25" spans="1:16" ht="15" customHeight="1" x14ac:dyDescent="0.25">
      <c r="A25" s="176" t="s">
        <v>14094</v>
      </c>
      <c r="B25" s="176" t="s">
        <v>15122</v>
      </c>
      <c r="C25" s="22" t="s">
        <v>15123</v>
      </c>
      <c r="D25" s="156">
        <v>5</v>
      </c>
      <c r="E25" s="157">
        <v>5</v>
      </c>
      <c r="F25" s="166">
        <v>45685</v>
      </c>
      <c r="G25" s="166">
        <v>45687</v>
      </c>
      <c r="H25" s="157">
        <v>1</v>
      </c>
      <c r="I25" s="180">
        <v>1</v>
      </c>
      <c r="J25" s="29"/>
      <c r="K25" s="217"/>
      <c r="P25" s="160"/>
    </row>
    <row r="26" spans="1:16" ht="15" customHeight="1" x14ac:dyDescent="0.25">
      <c r="A26" s="176" t="s">
        <v>13850</v>
      </c>
      <c r="B26" s="176" t="s">
        <v>15122</v>
      </c>
      <c r="C26" s="22" t="s">
        <v>15123</v>
      </c>
      <c r="D26" s="156">
        <v>5</v>
      </c>
      <c r="E26" s="157">
        <v>5</v>
      </c>
      <c r="F26" s="166">
        <v>45685</v>
      </c>
      <c r="G26" s="166">
        <v>45687</v>
      </c>
      <c r="H26" s="157">
        <v>1</v>
      </c>
      <c r="I26" s="180">
        <v>1</v>
      </c>
      <c r="J26" s="29"/>
      <c r="K26" s="217"/>
      <c r="P26" s="160"/>
    </row>
    <row r="27" spans="1:16" ht="15" customHeight="1" x14ac:dyDescent="0.25">
      <c r="A27" s="176" t="s">
        <v>13850</v>
      </c>
      <c r="B27" s="176" t="s">
        <v>14982</v>
      </c>
      <c r="C27" s="22" t="s">
        <v>14819</v>
      </c>
      <c r="D27" s="156">
        <v>1</v>
      </c>
      <c r="E27" s="157">
        <v>1</v>
      </c>
      <c r="F27" s="166">
        <v>45685</v>
      </c>
      <c r="G27" s="166">
        <v>45687</v>
      </c>
      <c r="H27" s="157">
        <v>1</v>
      </c>
      <c r="I27" s="180">
        <v>1</v>
      </c>
      <c r="J27" s="29"/>
      <c r="K27" s="217"/>
      <c r="P27" s="160"/>
    </row>
    <row r="28" spans="1:16" ht="15" customHeight="1" x14ac:dyDescent="0.25">
      <c r="A28" s="176" t="s">
        <v>5053</v>
      </c>
      <c r="B28" s="176" t="s">
        <v>5054</v>
      </c>
      <c r="C28" s="22" t="s">
        <v>15136</v>
      </c>
      <c r="D28" s="156">
        <v>1500</v>
      </c>
      <c r="E28" s="157">
        <v>1500</v>
      </c>
      <c r="F28" s="166">
        <v>45686</v>
      </c>
      <c r="G28" s="166">
        <v>45671</v>
      </c>
      <c r="H28" s="157">
        <v>1</v>
      </c>
      <c r="I28" s="180">
        <v>1</v>
      </c>
      <c r="J28" s="29"/>
      <c r="K28" s="217"/>
      <c r="P28" s="160"/>
    </row>
    <row r="29" spans="1:16" ht="18.75" customHeight="1" x14ac:dyDescent="0.25">
      <c r="A29" s="176" t="s">
        <v>8170</v>
      </c>
      <c r="B29" s="176" t="s">
        <v>8172</v>
      </c>
      <c r="C29" s="22" t="s">
        <v>15137</v>
      </c>
      <c r="D29" s="156">
        <v>400</v>
      </c>
      <c r="E29" s="157">
        <v>400</v>
      </c>
      <c r="F29" s="166">
        <v>45686</v>
      </c>
      <c r="G29" s="166">
        <v>45689</v>
      </c>
      <c r="H29" s="157">
        <v>1</v>
      </c>
      <c r="I29" s="180">
        <v>1</v>
      </c>
      <c r="J29" s="29"/>
      <c r="K29" s="217"/>
      <c r="P29" s="160"/>
    </row>
    <row r="30" spans="1:16" ht="15" customHeight="1" x14ac:dyDescent="0.25">
      <c r="A30" s="176" t="s">
        <v>8170</v>
      </c>
      <c r="B30" s="176" t="s">
        <v>8173</v>
      </c>
      <c r="C30" s="22" t="s">
        <v>15138</v>
      </c>
      <c r="D30" s="156">
        <v>70</v>
      </c>
      <c r="E30" s="157">
        <v>70</v>
      </c>
      <c r="F30" s="166">
        <v>45686</v>
      </c>
      <c r="G30" s="166">
        <v>45689</v>
      </c>
      <c r="H30" s="157">
        <v>1</v>
      </c>
      <c r="I30" s="180">
        <v>1</v>
      </c>
      <c r="J30" s="29"/>
      <c r="K30" s="217"/>
      <c r="P30" s="160"/>
    </row>
    <row r="31" spans="1:16" ht="15" customHeight="1" x14ac:dyDescent="0.25">
      <c r="A31" s="176" t="s">
        <v>13900</v>
      </c>
      <c r="B31" s="176" t="s">
        <v>13985</v>
      </c>
      <c r="C31" s="22" t="s">
        <v>15028</v>
      </c>
      <c r="D31" s="156">
        <v>150</v>
      </c>
      <c r="E31" s="157">
        <v>150</v>
      </c>
      <c r="F31" s="166">
        <v>45687</v>
      </c>
      <c r="G31" s="166">
        <v>45689</v>
      </c>
      <c r="H31" s="157">
        <v>1</v>
      </c>
      <c r="I31" s="180">
        <v>1</v>
      </c>
      <c r="J31" s="29"/>
      <c r="K31" s="217"/>
      <c r="P31" s="160"/>
    </row>
    <row r="32" spans="1:16" ht="15" customHeight="1" x14ac:dyDescent="0.25">
      <c r="A32" s="176" t="s">
        <v>11630</v>
      </c>
      <c r="B32" s="176" t="s">
        <v>14718</v>
      </c>
      <c r="C32" s="22" t="s">
        <v>15139</v>
      </c>
      <c r="D32" s="156">
        <v>25</v>
      </c>
      <c r="E32" s="157">
        <v>25</v>
      </c>
      <c r="F32" s="166">
        <v>45687</v>
      </c>
      <c r="G32" s="166">
        <v>45689</v>
      </c>
      <c r="H32" s="157">
        <v>1</v>
      </c>
      <c r="I32" s="180">
        <v>1</v>
      </c>
      <c r="J32" s="29"/>
      <c r="K32" s="217"/>
      <c r="P32" s="160"/>
    </row>
    <row r="33" spans="1:16" ht="15.75" customHeight="1" x14ac:dyDescent="0.25">
      <c r="A33" s="176" t="s">
        <v>15141</v>
      </c>
      <c r="B33" s="176" t="s">
        <v>626</v>
      </c>
      <c r="C33" s="22" t="s">
        <v>15142</v>
      </c>
      <c r="D33" s="156">
        <v>3500</v>
      </c>
      <c r="E33" s="157">
        <v>3500</v>
      </c>
      <c r="F33" s="166">
        <v>45691</v>
      </c>
      <c r="G33" s="166">
        <v>45691</v>
      </c>
      <c r="H33" s="157">
        <v>1</v>
      </c>
      <c r="I33" s="180">
        <v>1</v>
      </c>
      <c r="J33" s="29"/>
      <c r="K33" s="217"/>
      <c r="P33" s="160"/>
    </row>
    <row r="34" spans="1:16" ht="15" customHeight="1" x14ac:dyDescent="0.25">
      <c r="A34" s="176" t="s">
        <v>2714</v>
      </c>
      <c r="B34" s="176" t="s">
        <v>1887</v>
      </c>
      <c r="C34" s="22" t="s">
        <v>15143</v>
      </c>
      <c r="D34" s="156">
        <v>25</v>
      </c>
      <c r="E34" s="157">
        <v>25</v>
      </c>
      <c r="F34" s="166">
        <v>45691</v>
      </c>
      <c r="G34" s="166">
        <v>45691</v>
      </c>
      <c r="H34" s="157">
        <v>1</v>
      </c>
      <c r="I34" s="180">
        <v>1</v>
      </c>
      <c r="J34" s="29"/>
      <c r="K34" s="217"/>
      <c r="P34" s="160"/>
    </row>
    <row r="35" spans="1:16" ht="15" customHeight="1" x14ac:dyDescent="0.25">
      <c r="A35" s="176" t="s">
        <v>251</v>
      </c>
      <c r="B35" s="176" t="s">
        <v>5270</v>
      </c>
      <c r="C35" s="22" t="s">
        <v>15144</v>
      </c>
      <c r="D35" s="156">
        <v>10</v>
      </c>
      <c r="E35" s="157">
        <v>10</v>
      </c>
      <c r="F35" s="166">
        <v>45691</v>
      </c>
      <c r="G35" s="166">
        <v>45691</v>
      </c>
      <c r="H35" s="157">
        <v>1</v>
      </c>
      <c r="I35" s="180">
        <v>1</v>
      </c>
      <c r="J35" s="29"/>
      <c r="K35" s="217"/>
      <c r="P35" s="160"/>
    </row>
    <row r="36" spans="1:16" ht="15" customHeight="1" x14ac:dyDescent="0.25">
      <c r="A36" s="176" t="s">
        <v>4591</v>
      </c>
      <c r="B36" s="176" t="s">
        <v>7572</v>
      </c>
      <c r="C36" s="22" t="s">
        <v>15145</v>
      </c>
      <c r="D36" s="156">
        <v>350</v>
      </c>
      <c r="E36" s="157">
        <v>350</v>
      </c>
      <c r="F36" s="166">
        <v>45691</v>
      </c>
      <c r="G36" s="166">
        <v>45692</v>
      </c>
      <c r="H36" s="157">
        <v>1</v>
      </c>
      <c r="I36" s="180">
        <v>1</v>
      </c>
      <c r="J36" s="29"/>
      <c r="K36" s="217"/>
      <c r="P36" s="160"/>
    </row>
    <row r="37" spans="1:16" ht="15" customHeight="1" x14ac:dyDescent="0.25">
      <c r="A37" s="176" t="s">
        <v>911</v>
      </c>
      <c r="B37" s="176" t="s">
        <v>912</v>
      </c>
      <c r="C37" s="22" t="s">
        <v>15146</v>
      </c>
      <c r="D37" s="156">
        <v>500</v>
      </c>
      <c r="E37" s="157">
        <v>510</v>
      </c>
      <c r="F37" s="166">
        <v>45691</v>
      </c>
      <c r="G37" s="166">
        <v>45698</v>
      </c>
      <c r="H37" s="157">
        <v>1</v>
      </c>
      <c r="I37" s="180">
        <v>1</v>
      </c>
      <c r="J37" s="29"/>
      <c r="K37" s="217"/>
      <c r="P37" s="160"/>
    </row>
    <row r="38" spans="1:16" ht="15" customHeight="1" x14ac:dyDescent="0.25">
      <c r="A38" s="176" t="s">
        <v>8170</v>
      </c>
      <c r="B38" s="176" t="s">
        <v>8171</v>
      </c>
      <c r="C38" s="22" t="s">
        <v>15147</v>
      </c>
      <c r="D38" s="156">
        <v>400</v>
      </c>
      <c r="E38" s="157">
        <v>400</v>
      </c>
      <c r="F38" s="166">
        <v>45691</v>
      </c>
      <c r="G38" s="166">
        <v>45698</v>
      </c>
      <c r="H38" s="157">
        <v>1</v>
      </c>
      <c r="I38" s="180">
        <v>1</v>
      </c>
      <c r="J38" s="29"/>
      <c r="K38" s="217"/>
      <c r="P38" s="160"/>
    </row>
    <row r="39" spans="1:16" ht="15" customHeight="1" x14ac:dyDescent="0.25">
      <c r="A39" s="176" t="s">
        <v>1554</v>
      </c>
      <c r="B39" s="176" t="s">
        <v>14648</v>
      </c>
      <c r="C39" s="22" t="s">
        <v>14824</v>
      </c>
      <c r="D39" s="156">
        <v>250</v>
      </c>
      <c r="E39" s="157">
        <v>250</v>
      </c>
      <c r="F39" s="166">
        <v>45692</v>
      </c>
      <c r="G39" s="166">
        <v>45692</v>
      </c>
      <c r="H39" s="157">
        <v>1</v>
      </c>
      <c r="I39" s="180">
        <v>1</v>
      </c>
      <c r="J39" s="29"/>
      <c r="K39" s="217"/>
      <c r="P39" s="160"/>
    </row>
    <row r="40" spans="1:16" ht="14.25" customHeight="1" x14ac:dyDescent="0.25">
      <c r="A40" s="176" t="s">
        <v>1554</v>
      </c>
      <c r="B40" s="176" t="s">
        <v>14647</v>
      </c>
      <c r="C40" s="22" t="s">
        <v>14902</v>
      </c>
      <c r="D40" s="156">
        <v>250</v>
      </c>
      <c r="E40" s="157">
        <v>250</v>
      </c>
      <c r="F40" s="166">
        <v>45692</v>
      </c>
      <c r="G40" s="166">
        <v>45692</v>
      </c>
      <c r="H40" s="157">
        <v>1</v>
      </c>
      <c r="I40" s="180">
        <v>1</v>
      </c>
      <c r="J40" s="29"/>
      <c r="K40" s="217"/>
      <c r="P40" s="160"/>
    </row>
    <row r="41" spans="1:16" ht="15" customHeight="1" x14ac:dyDescent="0.25">
      <c r="A41" s="176" t="s">
        <v>1554</v>
      </c>
      <c r="B41" s="176" t="s">
        <v>14631</v>
      </c>
      <c r="C41" s="22" t="s">
        <v>14903</v>
      </c>
      <c r="D41" s="156">
        <v>235</v>
      </c>
      <c r="E41" s="157">
        <v>235</v>
      </c>
      <c r="F41" s="166">
        <v>45692</v>
      </c>
      <c r="G41" s="166">
        <v>45692</v>
      </c>
      <c r="H41" s="157">
        <v>1</v>
      </c>
      <c r="I41" s="180">
        <v>1</v>
      </c>
      <c r="J41" s="29"/>
      <c r="K41" s="217"/>
      <c r="P41" s="160"/>
    </row>
    <row r="42" spans="1:16" ht="15" customHeight="1" x14ac:dyDescent="0.25">
      <c r="A42" s="176" t="s">
        <v>1554</v>
      </c>
      <c r="B42" s="176" t="s">
        <v>14629</v>
      </c>
      <c r="C42" s="22" t="s">
        <v>14909</v>
      </c>
      <c r="D42" s="156">
        <v>1500</v>
      </c>
      <c r="E42" s="157">
        <v>1500</v>
      </c>
      <c r="F42" s="166">
        <v>45692</v>
      </c>
      <c r="G42" s="166">
        <v>45692</v>
      </c>
      <c r="H42" s="157">
        <v>1</v>
      </c>
      <c r="I42" s="180">
        <v>1</v>
      </c>
      <c r="J42" s="29"/>
      <c r="K42" s="217"/>
      <c r="P42" s="160"/>
    </row>
    <row r="43" spans="1:16" ht="15" customHeight="1" x14ac:dyDescent="0.25">
      <c r="A43" s="176" t="s">
        <v>1554</v>
      </c>
      <c r="B43" s="176" t="s">
        <v>14630</v>
      </c>
      <c r="C43" s="22" t="s">
        <v>14904</v>
      </c>
      <c r="D43" s="156">
        <v>235</v>
      </c>
      <c r="E43" s="157">
        <v>235</v>
      </c>
      <c r="F43" s="166">
        <v>45692</v>
      </c>
      <c r="G43" s="166">
        <v>45692</v>
      </c>
      <c r="H43" s="157">
        <v>1</v>
      </c>
      <c r="I43" s="180">
        <v>1</v>
      </c>
      <c r="J43" s="29"/>
      <c r="K43" s="217"/>
      <c r="P43" s="160"/>
    </row>
    <row r="44" spans="1:16" ht="15" customHeight="1" x14ac:dyDescent="0.25">
      <c r="A44" s="176" t="s">
        <v>1554</v>
      </c>
      <c r="B44" s="176" t="s">
        <v>15040</v>
      </c>
      <c r="C44" s="22" t="s">
        <v>14905</v>
      </c>
      <c r="D44" s="156">
        <v>235</v>
      </c>
      <c r="E44" s="157">
        <v>235</v>
      </c>
      <c r="F44" s="166">
        <v>45692</v>
      </c>
      <c r="G44" s="166">
        <v>45692</v>
      </c>
      <c r="H44" s="157">
        <v>1</v>
      </c>
      <c r="I44" s="180">
        <v>1</v>
      </c>
      <c r="J44" s="29"/>
      <c r="K44" s="217"/>
      <c r="P44" s="160"/>
    </row>
    <row r="45" spans="1:16" ht="13.5" customHeight="1" x14ac:dyDescent="0.25">
      <c r="A45" s="176" t="s">
        <v>1554</v>
      </c>
      <c r="B45" s="176" t="s">
        <v>14951</v>
      </c>
      <c r="C45" s="22" t="s">
        <v>15041</v>
      </c>
      <c r="D45" s="156">
        <v>350</v>
      </c>
      <c r="E45" s="157">
        <v>350</v>
      </c>
      <c r="F45" s="166">
        <v>45692</v>
      </c>
      <c r="G45" s="166">
        <v>45692</v>
      </c>
      <c r="H45" s="157">
        <v>1</v>
      </c>
      <c r="I45" s="180">
        <v>1</v>
      </c>
      <c r="J45" s="29"/>
      <c r="K45" s="217"/>
      <c r="P45" s="160"/>
    </row>
    <row r="46" spans="1:16" ht="15" customHeight="1" x14ac:dyDescent="0.25">
      <c r="A46" s="176" t="s">
        <v>1554</v>
      </c>
      <c r="B46" s="176" t="s">
        <v>14901</v>
      </c>
      <c r="C46" s="22" t="s">
        <v>15024</v>
      </c>
      <c r="D46" s="156">
        <v>200</v>
      </c>
      <c r="E46" s="157">
        <v>200</v>
      </c>
      <c r="F46" s="166">
        <v>45692</v>
      </c>
      <c r="G46" s="166">
        <v>45692</v>
      </c>
      <c r="H46" s="157">
        <v>1</v>
      </c>
      <c r="I46" s="180">
        <v>1</v>
      </c>
      <c r="J46" s="29"/>
      <c r="K46" s="217"/>
      <c r="P46" s="160"/>
    </row>
    <row r="47" spans="1:16" ht="15" customHeight="1" x14ac:dyDescent="0.25">
      <c r="A47" s="176" t="s">
        <v>1554</v>
      </c>
      <c r="B47" s="176" t="s">
        <v>14703</v>
      </c>
      <c r="C47" s="22" t="s">
        <v>15065</v>
      </c>
      <c r="D47" s="156">
        <v>150</v>
      </c>
      <c r="E47" s="157">
        <v>150</v>
      </c>
      <c r="F47" s="166">
        <v>45692</v>
      </c>
      <c r="G47" s="166">
        <v>45692</v>
      </c>
      <c r="H47" s="157">
        <v>1</v>
      </c>
      <c r="I47" s="180">
        <v>1</v>
      </c>
      <c r="J47" s="29"/>
      <c r="K47" s="217"/>
      <c r="P47" s="160"/>
    </row>
    <row r="48" spans="1:16" ht="15" customHeight="1" x14ac:dyDescent="0.25">
      <c r="A48" s="176" t="s">
        <v>3437</v>
      </c>
      <c r="B48" s="176" t="s">
        <v>14798</v>
      </c>
      <c r="C48" s="22" t="s">
        <v>15148</v>
      </c>
      <c r="D48" s="156">
        <v>1</v>
      </c>
      <c r="E48" s="157">
        <v>1</v>
      </c>
      <c r="F48" s="166">
        <v>45692</v>
      </c>
      <c r="G48" s="166">
        <v>45698</v>
      </c>
      <c r="H48" s="157">
        <v>1</v>
      </c>
      <c r="I48" s="180">
        <v>1</v>
      </c>
      <c r="J48" s="29"/>
      <c r="K48" s="217"/>
      <c r="P48" s="160"/>
    </row>
    <row r="49" spans="1:16" ht="15" customHeight="1" x14ac:dyDescent="0.25">
      <c r="A49" s="176" t="s">
        <v>14837</v>
      </c>
      <c r="B49" s="176" t="s">
        <v>9800</v>
      </c>
      <c r="C49" s="22" t="s">
        <v>15154</v>
      </c>
      <c r="D49" s="156">
        <v>16</v>
      </c>
      <c r="E49" s="157">
        <v>16</v>
      </c>
      <c r="F49" s="166">
        <v>45692</v>
      </c>
      <c r="G49" s="166">
        <v>45693</v>
      </c>
      <c r="H49" s="157">
        <v>1</v>
      </c>
      <c r="I49" s="180">
        <v>1</v>
      </c>
      <c r="J49" s="29"/>
      <c r="K49" s="217"/>
      <c r="P49" s="160"/>
    </row>
    <row r="50" spans="1:16" ht="15" customHeight="1" x14ac:dyDescent="0.25">
      <c r="A50" s="176" t="s">
        <v>14207</v>
      </c>
      <c r="B50" s="176" t="s">
        <v>14719</v>
      </c>
      <c r="C50" s="22" t="s">
        <v>15149</v>
      </c>
      <c r="D50" s="156">
        <v>4</v>
      </c>
      <c r="E50" s="157">
        <v>4</v>
      </c>
      <c r="F50" s="166">
        <v>45692</v>
      </c>
      <c r="G50" s="166">
        <v>45694</v>
      </c>
      <c r="H50" s="157">
        <v>1</v>
      </c>
      <c r="I50" s="180">
        <v>1</v>
      </c>
      <c r="J50" s="29"/>
      <c r="K50" s="217"/>
      <c r="P50" s="160"/>
    </row>
    <row r="51" spans="1:16" ht="15" customHeight="1" x14ac:dyDescent="0.25">
      <c r="A51" s="176" t="s">
        <v>13621</v>
      </c>
      <c r="B51" s="176" t="s">
        <v>13952</v>
      </c>
      <c r="C51" s="22" t="s">
        <v>15154</v>
      </c>
      <c r="D51" s="156">
        <v>50</v>
      </c>
      <c r="E51" s="157">
        <v>50</v>
      </c>
      <c r="F51" s="166">
        <v>45693</v>
      </c>
      <c r="G51" s="166">
        <v>45693</v>
      </c>
      <c r="H51" s="157">
        <v>1</v>
      </c>
      <c r="I51" s="180">
        <v>1</v>
      </c>
      <c r="J51" s="29"/>
      <c r="K51" s="217"/>
      <c r="P51" s="160"/>
    </row>
    <row r="52" spans="1:16" ht="15" customHeight="1" x14ac:dyDescent="0.25">
      <c r="A52" s="176" t="s">
        <v>13621</v>
      </c>
      <c r="B52" s="176" t="s">
        <v>13953</v>
      </c>
      <c r="C52" s="22" t="s">
        <v>15155</v>
      </c>
      <c r="D52" s="156">
        <v>50</v>
      </c>
      <c r="E52" s="157">
        <v>50</v>
      </c>
      <c r="F52" s="166">
        <v>45693</v>
      </c>
      <c r="G52" s="166">
        <v>45693</v>
      </c>
      <c r="H52" s="157">
        <v>1</v>
      </c>
      <c r="I52" s="180">
        <v>1</v>
      </c>
      <c r="J52" s="29"/>
      <c r="K52" s="217"/>
      <c r="P52" s="160"/>
    </row>
    <row r="53" spans="1:16" ht="15" customHeight="1" x14ac:dyDescent="0.25">
      <c r="A53" s="176" t="s">
        <v>13621</v>
      </c>
      <c r="B53" s="176" t="s">
        <v>13954</v>
      </c>
      <c r="C53" s="22" t="s">
        <v>15156</v>
      </c>
      <c r="D53" s="156">
        <v>50</v>
      </c>
      <c r="E53" s="157">
        <v>50</v>
      </c>
      <c r="F53" s="166">
        <v>45693</v>
      </c>
      <c r="G53" s="166">
        <v>45693</v>
      </c>
      <c r="H53" s="157">
        <v>1</v>
      </c>
      <c r="I53" s="180">
        <v>1</v>
      </c>
      <c r="J53" s="29"/>
      <c r="K53" s="217"/>
      <c r="P53" s="160"/>
    </row>
    <row r="54" spans="1:16" ht="15" customHeight="1" x14ac:dyDescent="0.25">
      <c r="A54" s="176" t="s">
        <v>13621</v>
      </c>
      <c r="B54" s="176" t="s">
        <v>13947</v>
      </c>
      <c r="C54" s="22" t="s">
        <v>15157</v>
      </c>
      <c r="D54" s="156">
        <v>50</v>
      </c>
      <c r="E54" s="157">
        <v>50</v>
      </c>
      <c r="F54" s="166">
        <v>45693</v>
      </c>
      <c r="G54" s="166">
        <v>45693</v>
      </c>
      <c r="H54" s="157">
        <v>1</v>
      </c>
      <c r="I54" s="180">
        <v>1</v>
      </c>
      <c r="J54" s="29"/>
      <c r="K54" s="217"/>
      <c r="P54" s="160"/>
    </row>
    <row r="55" spans="1:16" ht="15" customHeight="1" x14ac:dyDescent="0.25">
      <c r="A55" s="176" t="s">
        <v>13621</v>
      </c>
      <c r="B55" s="176" t="s">
        <v>13948</v>
      </c>
      <c r="C55" s="22" t="s">
        <v>15152</v>
      </c>
      <c r="D55" s="156">
        <v>50</v>
      </c>
      <c r="E55" s="157">
        <v>50</v>
      </c>
      <c r="F55" s="166">
        <v>45693</v>
      </c>
      <c r="G55" s="166">
        <v>45693</v>
      </c>
      <c r="H55" s="157">
        <v>1</v>
      </c>
      <c r="I55" s="180">
        <v>1</v>
      </c>
      <c r="J55" s="29"/>
      <c r="K55" s="217"/>
      <c r="P55" s="160"/>
    </row>
    <row r="56" spans="1:16" ht="15" customHeight="1" x14ac:dyDescent="0.25">
      <c r="A56" s="176" t="s">
        <v>13621</v>
      </c>
      <c r="B56" s="176" t="s">
        <v>13957</v>
      </c>
      <c r="C56" s="22" t="s">
        <v>15158</v>
      </c>
      <c r="D56" s="156">
        <v>50</v>
      </c>
      <c r="E56" s="157">
        <v>50</v>
      </c>
      <c r="F56" s="166">
        <v>45693</v>
      </c>
      <c r="G56" s="166">
        <v>45693</v>
      </c>
      <c r="H56" s="157">
        <v>1</v>
      </c>
      <c r="I56" s="180">
        <v>1</v>
      </c>
      <c r="J56" s="29"/>
      <c r="K56" s="217"/>
      <c r="P56" s="160"/>
    </row>
    <row r="57" spans="1:16" ht="15" customHeight="1" x14ac:dyDescent="0.25">
      <c r="A57" s="176" t="s">
        <v>13621</v>
      </c>
      <c r="B57" s="176" t="s">
        <v>13949</v>
      </c>
      <c r="C57" s="22" t="s">
        <v>15159</v>
      </c>
      <c r="D57" s="156">
        <v>50</v>
      </c>
      <c r="E57" s="157">
        <v>50</v>
      </c>
      <c r="F57" s="166">
        <v>45693</v>
      </c>
      <c r="G57" s="166">
        <v>45693</v>
      </c>
      <c r="H57" s="157">
        <v>1</v>
      </c>
      <c r="I57" s="180">
        <v>1</v>
      </c>
      <c r="J57" s="29"/>
      <c r="K57" s="217"/>
      <c r="P57" s="160"/>
    </row>
    <row r="58" spans="1:16" ht="15" customHeight="1" x14ac:dyDescent="0.25">
      <c r="A58" s="176" t="s">
        <v>13621</v>
      </c>
      <c r="B58" s="176" t="s">
        <v>13956</v>
      </c>
      <c r="C58" s="22" t="s">
        <v>15160</v>
      </c>
      <c r="D58" s="156">
        <v>50</v>
      </c>
      <c r="E58" s="157">
        <v>50</v>
      </c>
      <c r="F58" s="166">
        <v>45693</v>
      </c>
      <c r="G58" s="166">
        <v>45693</v>
      </c>
      <c r="H58" s="157">
        <v>1</v>
      </c>
      <c r="I58" s="180">
        <v>1</v>
      </c>
      <c r="J58" s="29"/>
      <c r="K58" s="217"/>
      <c r="P58" s="160"/>
    </row>
    <row r="59" spans="1:16" ht="15" customHeight="1" x14ac:dyDescent="0.25">
      <c r="A59" s="176" t="s">
        <v>13621</v>
      </c>
      <c r="B59" s="176" t="s">
        <v>13950</v>
      </c>
      <c r="C59" s="22" t="s">
        <v>15161</v>
      </c>
      <c r="D59" s="156">
        <v>50</v>
      </c>
      <c r="E59" s="157">
        <v>50</v>
      </c>
      <c r="F59" s="166">
        <v>45693</v>
      </c>
      <c r="G59" s="166">
        <v>45693</v>
      </c>
      <c r="H59" s="157">
        <v>1</v>
      </c>
      <c r="I59" s="180">
        <v>1</v>
      </c>
      <c r="J59" s="29"/>
      <c r="K59" s="217"/>
      <c r="P59" s="160"/>
    </row>
    <row r="60" spans="1:16" ht="15" customHeight="1" x14ac:dyDescent="0.25">
      <c r="A60" s="176" t="s">
        <v>13621</v>
      </c>
      <c r="B60" s="176" t="s">
        <v>13951</v>
      </c>
      <c r="C60" s="22" t="s">
        <v>15162</v>
      </c>
      <c r="D60" s="156">
        <v>50</v>
      </c>
      <c r="E60" s="157">
        <v>50</v>
      </c>
      <c r="F60" s="166">
        <v>45693</v>
      </c>
      <c r="G60" s="166">
        <v>45693</v>
      </c>
      <c r="H60" s="157">
        <v>1</v>
      </c>
      <c r="I60" s="180">
        <v>1</v>
      </c>
      <c r="J60" s="29"/>
      <c r="K60" s="217"/>
      <c r="P60" s="160"/>
    </row>
    <row r="61" spans="1:16" ht="15" customHeight="1" x14ac:dyDescent="0.25">
      <c r="A61" s="176" t="s">
        <v>13621</v>
      </c>
      <c r="B61" s="176" t="s">
        <v>14063</v>
      </c>
      <c r="C61" s="22" t="s">
        <v>15163</v>
      </c>
      <c r="D61" s="156">
        <v>50</v>
      </c>
      <c r="E61" s="157">
        <v>50</v>
      </c>
      <c r="F61" s="166">
        <v>45693</v>
      </c>
      <c r="G61" s="166">
        <v>45693</v>
      </c>
      <c r="H61" s="157">
        <v>1</v>
      </c>
      <c r="I61" s="180">
        <v>1</v>
      </c>
      <c r="J61" s="29"/>
      <c r="K61" s="217"/>
      <c r="P61" s="160"/>
    </row>
    <row r="62" spans="1:16" ht="15" customHeight="1" x14ac:dyDescent="0.25">
      <c r="A62" s="176" t="s">
        <v>13621</v>
      </c>
      <c r="B62" s="176" t="s">
        <v>13958</v>
      </c>
      <c r="C62" s="22" t="s">
        <v>15153</v>
      </c>
      <c r="D62" s="156">
        <v>50</v>
      </c>
      <c r="E62" s="157">
        <v>50</v>
      </c>
      <c r="F62" s="166">
        <v>45693</v>
      </c>
      <c r="G62" s="166">
        <v>45693</v>
      </c>
      <c r="H62" s="157">
        <v>1</v>
      </c>
      <c r="I62" s="180">
        <v>1</v>
      </c>
      <c r="J62" s="29"/>
      <c r="K62" s="217"/>
      <c r="P62" s="160"/>
    </row>
    <row r="63" spans="1:16" ht="15" customHeight="1" x14ac:dyDescent="0.25">
      <c r="A63" s="176" t="s">
        <v>1554</v>
      </c>
      <c r="B63" s="176" t="s">
        <v>13466</v>
      </c>
      <c r="C63" s="22" t="s">
        <v>15165</v>
      </c>
      <c r="D63" s="156">
        <v>300</v>
      </c>
      <c r="E63" s="157">
        <v>300</v>
      </c>
      <c r="F63" s="166">
        <v>45693</v>
      </c>
      <c r="G63" s="166">
        <v>45698</v>
      </c>
      <c r="H63" s="157">
        <v>1</v>
      </c>
      <c r="I63" s="180">
        <v>1</v>
      </c>
      <c r="J63" s="29"/>
      <c r="K63" s="217"/>
      <c r="P63" s="160"/>
    </row>
    <row r="64" spans="1:16" ht="15" customHeight="1" x14ac:dyDescent="0.25">
      <c r="A64" s="176" t="s">
        <v>15001</v>
      </c>
      <c r="B64" s="176" t="s">
        <v>15179</v>
      </c>
      <c r="C64" s="22" t="s">
        <v>15180</v>
      </c>
      <c r="D64" s="156">
        <v>10</v>
      </c>
      <c r="E64" s="157">
        <v>10</v>
      </c>
      <c r="F64" s="166">
        <v>45695</v>
      </c>
      <c r="G64" s="166">
        <v>45708</v>
      </c>
      <c r="H64" s="157">
        <v>1</v>
      </c>
      <c r="I64" s="180">
        <v>1</v>
      </c>
      <c r="J64" s="29"/>
      <c r="K64" s="217"/>
      <c r="P64" s="160"/>
    </row>
    <row r="65" spans="1:16" ht="15" customHeight="1" x14ac:dyDescent="0.25">
      <c r="A65" s="176" t="s">
        <v>520</v>
      </c>
      <c r="B65" s="176" t="s">
        <v>609</v>
      </c>
      <c r="C65" s="22" t="s">
        <v>15173</v>
      </c>
      <c r="D65" s="156">
        <v>4000</v>
      </c>
      <c r="E65" s="157">
        <v>4000</v>
      </c>
      <c r="F65" s="166">
        <v>45698</v>
      </c>
      <c r="G65" s="166">
        <v>45698</v>
      </c>
      <c r="H65" s="157">
        <v>1</v>
      </c>
      <c r="I65" s="180">
        <v>1</v>
      </c>
      <c r="J65" s="29"/>
      <c r="K65" s="217"/>
      <c r="P65" s="160"/>
    </row>
    <row r="66" spans="1:16" ht="15" customHeight="1" x14ac:dyDescent="0.25">
      <c r="A66" s="176" t="s">
        <v>13710</v>
      </c>
      <c r="B66" s="176" t="s">
        <v>11567</v>
      </c>
      <c r="C66" s="22" t="s">
        <v>15174</v>
      </c>
      <c r="D66" s="156">
        <v>25</v>
      </c>
      <c r="E66" s="157">
        <v>25</v>
      </c>
      <c r="F66" s="166">
        <v>45667</v>
      </c>
      <c r="G66" s="166">
        <v>45698</v>
      </c>
      <c r="H66" s="157">
        <v>1</v>
      </c>
      <c r="I66" s="180">
        <v>1</v>
      </c>
      <c r="J66" s="29"/>
      <c r="K66" s="217"/>
      <c r="P66" s="160"/>
    </row>
    <row r="67" spans="1:16" ht="15" customHeight="1" x14ac:dyDescent="0.25">
      <c r="A67" s="176" t="s">
        <v>13710</v>
      </c>
      <c r="B67" s="176" t="s">
        <v>14103</v>
      </c>
      <c r="C67" s="22" t="s">
        <v>15175</v>
      </c>
      <c r="D67" s="156">
        <v>175</v>
      </c>
      <c r="E67" s="157">
        <v>175</v>
      </c>
      <c r="F67" s="166">
        <v>45698</v>
      </c>
      <c r="G67" s="166">
        <v>45698</v>
      </c>
      <c r="H67" s="157">
        <v>1</v>
      </c>
      <c r="I67" s="180">
        <v>1</v>
      </c>
      <c r="J67" s="29"/>
      <c r="K67" s="217"/>
      <c r="P67" s="160"/>
    </row>
    <row r="68" spans="1:16" ht="15" customHeight="1" x14ac:dyDescent="0.25">
      <c r="A68" s="176" t="s">
        <v>13906</v>
      </c>
      <c r="B68" s="176" t="s">
        <v>13735</v>
      </c>
      <c r="C68" s="22" t="s">
        <v>15176</v>
      </c>
      <c r="D68" s="156">
        <v>300</v>
      </c>
      <c r="E68" s="157">
        <v>300</v>
      </c>
      <c r="F68" s="166">
        <v>45698</v>
      </c>
      <c r="G68" s="166">
        <v>45698</v>
      </c>
      <c r="H68" s="157">
        <v>1</v>
      </c>
      <c r="I68" s="180">
        <v>1</v>
      </c>
      <c r="J68" s="29"/>
      <c r="K68" s="217"/>
      <c r="P68" s="160"/>
    </row>
    <row r="69" spans="1:16" ht="15" customHeight="1" x14ac:dyDescent="0.25">
      <c r="A69" s="176" t="s">
        <v>3689</v>
      </c>
      <c r="B69" s="176" t="s">
        <v>493</v>
      </c>
      <c r="C69" s="22" t="s">
        <v>15178</v>
      </c>
      <c r="D69" s="156">
        <v>5088</v>
      </c>
      <c r="E69" s="157">
        <v>5088</v>
      </c>
      <c r="F69" s="166">
        <v>45698</v>
      </c>
      <c r="G69" s="166">
        <v>45698</v>
      </c>
      <c r="H69" s="157">
        <v>1</v>
      </c>
      <c r="I69" s="180">
        <v>1</v>
      </c>
      <c r="J69" s="29"/>
      <c r="K69" s="217"/>
      <c r="P69" s="160"/>
    </row>
    <row r="70" spans="1:16" ht="15" customHeight="1" x14ac:dyDescent="0.25">
      <c r="A70" s="176" t="s">
        <v>3689</v>
      </c>
      <c r="B70" s="176" t="s">
        <v>495</v>
      </c>
      <c r="C70" s="22" t="s">
        <v>15177</v>
      </c>
      <c r="D70" s="156">
        <v>5088</v>
      </c>
      <c r="E70" s="180">
        <v>5088</v>
      </c>
      <c r="F70" s="166">
        <v>45698</v>
      </c>
      <c r="G70" s="166">
        <v>45698</v>
      </c>
      <c r="H70" s="157">
        <v>1</v>
      </c>
      <c r="I70" s="180">
        <v>1</v>
      </c>
      <c r="J70" s="29"/>
      <c r="K70" s="217"/>
      <c r="P70" s="160"/>
    </row>
    <row r="71" spans="1:16" ht="15" customHeight="1" x14ac:dyDescent="0.25">
      <c r="A71" s="176" t="s">
        <v>13900</v>
      </c>
      <c r="B71" s="176" t="s">
        <v>13985</v>
      </c>
      <c r="C71" s="22" t="s">
        <v>15181</v>
      </c>
      <c r="D71" s="156">
        <v>150</v>
      </c>
      <c r="E71" s="157">
        <v>150</v>
      </c>
      <c r="F71" s="166">
        <v>45698</v>
      </c>
      <c r="G71" s="166">
        <v>45703</v>
      </c>
      <c r="H71" s="157">
        <v>1</v>
      </c>
      <c r="I71" s="180">
        <v>1</v>
      </c>
      <c r="J71" s="29"/>
      <c r="K71" s="217"/>
      <c r="P71" s="160"/>
    </row>
    <row r="72" spans="1:16" ht="15" customHeight="1" x14ac:dyDescent="0.25">
      <c r="A72" s="176" t="s">
        <v>9181</v>
      </c>
      <c r="B72" s="176" t="s">
        <v>295</v>
      </c>
      <c r="C72" s="22" t="s">
        <v>15182</v>
      </c>
      <c r="D72" s="156">
        <v>25</v>
      </c>
      <c r="E72" s="157">
        <v>25</v>
      </c>
      <c r="F72" s="166">
        <v>45698</v>
      </c>
      <c r="G72" s="166">
        <v>45703</v>
      </c>
      <c r="H72" s="157">
        <v>1</v>
      </c>
      <c r="I72" s="180">
        <v>1</v>
      </c>
      <c r="J72" s="29"/>
      <c r="K72" s="217"/>
      <c r="P72" s="160"/>
    </row>
    <row r="73" spans="1:16" ht="15" customHeight="1" x14ac:dyDescent="0.25">
      <c r="A73" s="176" t="s">
        <v>15183</v>
      </c>
      <c r="B73" s="176" t="s">
        <v>13501</v>
      </c>
      <c r="C73" s="22" t="s">
        <v>15184</v>
      </c>
      <c r="D73" s="156">
        <v>50</v>
      </c>
      <c r="E73" s="157">
        <v>50</v>
      </c>
      <c r="F73" s="166">
        <v>45699</v>
      </c>
      <c r="G73" s="166">
        <v>45702</v>
      </c>
      <c r="H73" s="157">
        <v>1</v>
      </c>
      <c r="I73" s="180">
        <v>1</v>
      </c>
      <c r="J73" s="29"/>
      <c r="K73" s="217"/>
      <c r="P73" s="160"/>
    </row>
    <row r="74" spans="1:16" ht="15" customHeight="1" x14ac:dyDescent="0.25">
      <c r="A74" s="176" t="s">
        <v>13710</v>
      </c>
      <c r="B74" s="176" t="s">
        <v>11243</v>
      </c>
      <c r="C74" s="22" t="s">
        <v>15185</v>
      </c>
      <c r="D74" s="156">
        <v>15</v>
      </c>
      <c r="E74" s="157">
        <v>15</v>
      </c>
      <c r="F74" s="166">
        <v>45699</v>
      </c>
      <c r="G74" s="166">
        <v>45702</v>
      </c>
      <c r="H74" s="157">
        <v>1</v>
      </c>
      <c r="I74" s="180">
        <v>1</v>
      </c>
      <c r="J74" s="29"/>
      <c r="K74" s="217"/>
      <c r="P74" s="160"/>
    </row>
    <row r="75" spans="1:16" ht="15" customHeight="1" x14ac:dyDescent="0.25">
      <c r="A75" s="176" t="s">
        <v>14211</v>
      </c>
      <c r="B75" s="176" t="s">
        <v>9800</v>
      </c>
      <c r="C75" s="22" t="s">
        <v>15188</v>
      </c>
      <c r="D75" s="156">
        <v>2</v>
      </c>
      <c r="E75" s="157">
        <v>2</v>
      </c>
      <c r="F75" s="166">
        <v>45701</v>
      </c>
      <c r="G75" s="166">
        <v>45702</v>
      </c>
      <c r="H75" s="157">
        <v>1</v>
      </c>
      <c r="I75" s="180">
        <v>1</v>
      </c>
      <c r="J75" s="29"/>
      <c r="K75" s="217"/>
      <c r="P75" s="160"/>
    </row>
    <row r="76" spans="1:16" ht="15" customHeight="1" x14ac:dyDescent="0.25">
      <c r="A76" s="176" t="s">
        <v>14222</v>
      </c>
      <c r="B76" s="176" t="s">
        <v>14719</v>
      </c>
      <c r="C76" s="22" t="s">
        <v>15189</v>
      </c>
      <c r="D76" s="156">
        <v>6</v>
      </c>
      <c r="E76" s="157">
        <v>6</v>
      </c>
      <c r="F76" s="166">
        <v>45701</v>
      </c>
      <c r="G76" s="166">
        <v>45701</v>
      </c>
      <c r="H76" s="157">
        <v>1</v>
      </c>
      <c r="I76" s="180">
        <v>1</v>
      </c>
      <c r="J76" s="29"/>
      <c r="K76" s="217"/>
      <c r="P76" s="160"/>
    </row>
    <row r="77" spans="1:16" ht="15" customHeight="1" x14ac:dyDescent="0.25">
      <c r="A77" s="176" t="s">
        <v>13508</v>
      </c>
      <c r="B77" s="176" t="s">
        <v>13857</v>
      </c>
      <c r="C77" s="22" t="s">
        <v>15190</v>
      </c>
      <c r="D77" s="156">
        <v>200</v>
      </c>
      <c r="E77" s="157">
        <v>200</v>
      </c>
      <c r="F77" s="166">
        <v>45705</v>
      </c>
      <c r="G77" s="166">
        <v>45705</v>
      </c>
      <c r="H77" s="157">
        <v>1</v>
      </c>
      <c r="I77" s="180">
        <v>1</v>
      </c>
      <c r="J77" s="29"/>
      <c r="K77" s="217"/>
      <c r="P77" s="160"/>
    </row>
    <row r="78" spans="1:16" ht="15" customHeight="1" x14ac:dyDescent="0.25">
      <c r="A78" s="176" t="s">
        <v>14234</v>
      </c>
      <c r="B78" s="176" t="s">
        <v>15191</v>
      </c>
      <c r="C78" s="22" t="s">
        <v>15192</v>
      </c>
      <c r="D78" s="156">
        <v>41</v>
      </c>
      <c r="E78" s="157">
        <v>41</v>
      </c>
      <c r="F78" s="166">
        <v>45705</v>
      </c>
      <c r="G78" s="166">
        <v>45706</v>
      </c>
      <c r="H78" s="157">
        <v>1</v>
      </c>
      <c r="I78" s="180">
        <v>1</v>
      </c>
      <c r="J78" s="29"/>
      <c r="K78" s="217"/>
      <c r="P78" s="160"/>
    </row>
    <row r="79" spans="1:16" ht="15" customHeight="1" x14ac:dyDescent="0.25">
      <c r="A79" s="176" t="s">
        <v>71</v>
      </c>
      <c r="B79" s="176" t="s">
        <v>14121</v>
      </c>
      <c r="C79" s="22" t="s">
        <v>15193</v>
      </c>
      <c r="D79" s="156">
        <v>10</v>
      </c>
      <c r="E79" s="157">
        <v>10</v>
      </c>
      <c r="F79" s="166">
        <v>45707</v>
      </c>
      <c r="G79" s="166">
        <v>45709</v>
      </c>
      <c r="H79" s="157">
        <v>1</v>
      </c>
      <c r="I79" s="180">
        <v>1</v>
      </c>
      <c r="J79" s="29"/>
      <c r="K79" s="217"/>
      <c r="P79" s="160"/>
    </row>
    <row r="80" spans="1:16" ht="15" customHeight="1" x14ac:dyDescent="0.25">
      <c r="A80" s="176" t="s">
        <v>6975</v>
      </c>
      <c r="B80" s="176" t="s">
        <v>13623</v>
      </c>
      <c r="C80" s="22" t="s">
        <v>15194</v>
      </c>
      <c r="D80" s="156">
        <v>500</v>
      </c>
      <c r="E80" s="157">
        <v>500</v>
      </c>
      <c r="F80" s="166">
        <v>45707</v>
      </c>
      <c r="G80" s="166">
        <v>45709</v>
      </c>
      <c r="H80" s="157">
        <v>1</v>
      </c>
      <c r="I80" s="180">
        <v>1</v>
      </c>
      <c r="J80" s="29"/>
      <c r="K80" s="217"/>
      <c r="P80" s="160"/>
    </row>
    <row r="81" spans="1:16" ht="15" customHeight="1" x14ac:dyDescent="0.25">
      <c r="A81" s="176" t="s">
        <v>286</v>
      </c>
      <c r="B81" s="176" t="s">
        <v>562</v>
      </c>
      <c r="C81" s="22" t="s">
        <v>15195</v>
      </c>
      <c r="D81" s="156">
        <v>70</v>
      </c>
      <c r="E81" s="157">
        <v>70</v>
      </c>
      <c r="F81" s="166">
        <v>45707</v>
      </c>
      <c r="G81" s="166">
        <v>45708</v>
      </c>
      <c r="H81" s="157">
        <v>1</v>
      </c>
      <c r="I81" s="180">
        <v>1</v>
      </c>
      <c r="J81" s="29"/>
      <c r="K81" s="217"/>
      <c r="P81" s="160"/>
    </row>
    <row r="82" spans="1:16" ht="15" customHeight="1" x14ac:dyDescent="0.25">
      <c r="A82" s="176" t="s">
        <v>14238</v>
      </c>
      <c r="B82" s="176" t="s">
        <v>13772</v>
      </c>
      <c r="C82" s="22" t="s">
        <v>15196</v>
      </c>
      <c r="D82" s="156">
        <v>140</v>
      </c>
      <c r="E82" s="157">
        <v>140</v>
      </c>
      <c r="F82" s="177">
        <v>45707</v>
      </c>
      <c r="G82" s="166">
        <v>45710</v>
      </c>
      <c r="H82" s="157">
        <v>1</v>
      </c>
      <c r="I82" s="180">
        <v>1</v>
      </c>
      <c r="J82" s="29" t="s">
        <v>1847</v>
      </c>
      <c r="K82" s="217"/>
      <c r="P82" s="160"/>
    </row>
    <row r="83" spans="1:16" ht="15" customHeight="1" x14ac:dyDescent="0.25">
      <c r="A83" s="176" t="s">
        <v>14949</v>
      </c>
      <c r="B83" s="176" t="s">
        <v>15197</v>
      </c>
      <c r="C83" s="22" t="s">
        <v>15198</v>
      </c>
      <c r="D83" s="156">
        <v>2</v>
      </c>
      <c r="E83" s="157">
        <v>2</v>
      </c>
      <c r="F83" s="166">
        <v>45707</v>
      </c>
      <c r="G83" s="166">
        <v>45716</v>
      </c>
      <c r="H83" s="157">
        <v>1</v>
      </c>
      <c r="I83" s="180">
        <v>1</v>
      </c>
      <c r="J83" s="29"/>
      <c r="K83" s="217"/>
      <c r="P83" s="160"/>
    </row>
    <row r="84" spans="1:16" ht="15" customHeight="1" x14ac:dyDescent="0.25">
      <c r="A84" s="176" t="s">
        <v>14949</v>
      </c>
      <c r="B84" s="176" t="s">
        <v>14993</v>
      </c>
      <c r="C84" s="22" t="s">
        <v>14994</v>
      </c>
      <c r="D84" s="156">
        <v>5</v>
      </c>
      <c r="E84" s="157">
        <v>5</v>
      </c>
      <c r="F84" s="166">
        <v>45568</v>
      </c>
      <c r="G84" s="166">
        <v>45570</v>
      </c>
      <c r="H84" s="157">
        <v>1</v>
      </c>
      <c r="I84" s="180">
        <v>1</v>
      </c>
      <c r="J84" s="29"/>
      <c r="K84" s="217"/>
      <c r="P84" s="160"/>
    </row>
    <row r="85" spans="1:16" ht="15" customHeight="1" x14ac:dyDescent="0.25">
      <c r="A85" s="176" t="s">
        <v>14949</v>
      </c>
      <c r="B85" s="176" t="s">
        <v>15200</v>
      </c>
      <c r="C85" s="22" t="s">
        <v>15201</v>
      </c>
      <c r="D85" s="156">
        <v>35</v>
      </c>
      <c r="E85" s="157">
        <v>35</v>
      </c>
      <c r="F85" s="166">
        <v>45707</v>
      </c>
      <c r="G85" s="166">
        <v>45716</v>
      </c>
      <c r="H85" s="157">
        <v>1</v>
      </c>
      <c r="I85" s="180">
        <v>1</v>
      </c>
      <c r="J85" s="29"/>
      <c r="K85" s="217"/>
      <c r="P85" s="160"/>
    </row>
    <row r="86" spans="1:16" ht="15" customHeight="1" x14ac:dyDescent="0.25">
      <c r="A86" s="176" t="s">
        <v>14949</v>
      </c>
      <c r="B86" s="176" t="s">
        <v>15202</v>
      </c>
      <c r="C86" s="22" t="s">
        <v>15203</v>
      </c>
      <c r="D86" s="156">
        <v>35</v>
      </c>
      <c r="E86" s="157">
        <v>35</v>
      </c>
      <c r="F86" s="166">
        <v>45707</v>
      </c>
      <c r="G86" s="166">
        <v>45716</v>
      </c>
      <c r="H86" s="157">
        <v>1</v>
      </c>
      <c r="I86" s="180">
        <v>1</v>
      </c>
      <c r="J86" s="29"/>
      <c r="K86" s="217"/>
      <c r="P86" s="160"/>
    </row>
    <row r="87" spans="1:16" ht="15" customHeight="1" x14ac:dyDescent="0.25">
      <c r="A87" s="176" t="s">
        <v>14949</v>
      </c>
      <c r="B87" s="176" t="s">
        <v>15205</v>
      </c>
      <c r="C87" s="22" t="s">
        <v>15204</v>
      </c>
      <c r="D87" s="156">
        <v>35</v>
      </c>
      <c r="E87" s="157">
        <v>35</v>
      </c>
      <c r="F87" s="166">
        <v>45707</v>
      </c>
      <c r="G87" s="166">
        <v>45716</v>
      </c>
      <c r="H87" s="157">
        <v>1</v>
      </c>
      <c r="I87" s="180">
        <v>1</v>
      </c>
      <c r="J87" s="29"/>
      <c r="K87" s="217"/>
      <c r="P87" s="160"/>
    </row>
    <row r="88" spans="1:16" ht="15" customHeight="1" x14ac:dyDescent="0.25">
      <c r="A88" s="176" t="s">
        <v>14949</v>
      </c>
      <c r="B88" s="176" t="s">
        <v>15206</v>
      </c>
      <c r="C88" s="22" t="s">
        <v>15207</v>
      </c>
      <c r="D88" s="156">
        <v>35</v>
      </c>
      <c r="E88" s="157">
        <v>35</v>
      </c>
      <c r="F88" s="166">
        <v>45707</v>
      </c>
      <c r="G88" s="166">
        <v>45716</v>
      </c>
      <c r="H88" s="157">
        <v>1</v>
      </c>
      <c r="I88" s="180">
        <v>1</v>
      </c>
      <c r="J88" s="29"/>
      <c r="K88" s="217"/>
      <c r="P88" s="160"/>
    </row>
    <row r="89" spans="1:16" ht="15" customHeight="1" x14ac:dyDescent="0.25">
      <c r="A89" s="176" t="s">
        <v>14949</v>
      </c>
      <c r="B89" s="176" t="s">
        <v>15215</v>
      </c>
      <c r="C89" s="22" t="s">
        <v>15208</v>
      </c>
      <c r="D89" s="156">
        <v>35</v>
      </c>
      <c r="E89" s="157">
        <v>35</v>
      </c>
      <c r="F89" s="166">
        <v>45707</v>
      </c>
      <c r="G89" s="166">
        <v>45716</v>
      </c>
      <c r="H89" s="157">
        <v>1</v>
      </c>
      <c r="I89" s="180">
        <v>1</v>
      </c>
      <c r="J89" s="29"/>
      <c r="K89" s="217"/>
      <c r="P89" s="160"/>
    </row>
    <row r="90" spans="1:16" ht="15" customHeight="1" x14ac:dyDescent="0.25">
      <c r="A90" s="176" t="s">
        <v>14949</v>
      </c>
      <c r="B90" s="176" t="s">
        <v>15214</v>
      </c>
      <c r="C90" s="22" t="s">
        <v>15209</v>
      </c>
      <c r="D90" s="156">
        <v>35</v>
      </c>
      <c r="E90" s="157">
        <v>35</v>
      </c>
      <c r="F90" s="166">
        <v>45707</v>
      </c>
      <c r="G90" s="166">
        <v>45716</v>
      </c>
      <c r="H90" s="157">
        <v>1</v>
      </c>
      <c r="I90" s="180">
        <v>1</v>
      </c>
      <c r="J90" s="29"/>
      <c r="K90" s="217"/>
      <c r="P90" s="160"/>
    </row>
    <row r="91" spans="1:16" ht="15" customHeight="1" x14ac:dyDescent="0.25">
      <c r="A91" s="176" t="s">
        <v>14949</v>
      </c>
      <c r="B91" s="176" t="s">
        <v>15213</v>
      </c>
      <c r="C91" s="22" t="s">
        <v>15210</v>
      </c>
      <c r="D91" s="156">
        <v>35</v>
      </c>
      <c r="E91" s="157">
        <v>35</v>
      </c>
      <c r="F91" s="166">
        <v>45707</v>
      </c>
      <c r="G91" s="166">
        <v>45716</v>
      </c>
      <c r="H91" s="157">
        <v>1</v>
      </c>
      <c r="I91" s="180">
        <v>1</v>
      </c>
      <c r="J91" s="29"/>
      <c r="K91" s="217"/>
      <c r="P91" s="160"/>
    </row>
    <row r="92" spans="1:16" ht="15" customHeight="1" x14ac:dyDescent="0.25">
      <c r="A92" s="176" t="s">
        <v>14949</v>
      </c>
      <c r="B92" s="176" t="s">
        <v>15212</v>
      </c>
      <c r="C92" s="22" t="s">
        <v>15211</v>
      </c>
      <c r="D92" s="156">
        <v>35</v>
      </c>
      <c r="E92" s="157">
        <v>35</v>
      </c>
      <c r="F92" s="166">
        <v>45707</v>
      </c>
      <c r="G92" s="166">
        <v>45716</v>
      </c>
      <c r="H92" s="157">
        <v>1</v>
      </c>
      <c r="I92" s="180">
        <v>1</v>
      </c>
      <c r="J92" s="29"/>
      <c r="K92" s="217"/>
      <c r="P92" s="160"/>
    </row>
    <row r="93" spans="1:16" ht="15" customHeight="1" x14ac:dyDescent="0.25">
      <c r="A93" s="176" t="s">
        <v>14949</v>
      </c>
      <c r="B93" s="176" t="s">
        <v>15216</v>
      </c>
      <c r="C93" s="22" t="s">
        <v>15217</v>
      </c>
      <c r="D93" s="156">
        <v>35</v>
      </c>
      <c r="E93" s="157">
        <v>35</v>
      </c>
      <c r="F93" s="166">
        <v>45707</v>
      </c>
      <c r="G93" s="166">
        <v>45716</v>
      </c>
      <c r="H93" s="157">
        <v>1</v>
      </c>
      <c r="I93" s="180">
        <v>1</v>
      </c>
      <c r="J93" s="29"/>
      <c r="K93" s="217"/>
      <c r="P93" s="160"/>
    </row>
    <row r="94" spans="1:16" ht="15" customHeight="1" x14ac:dyDescent="0.25">
      <c r="A94" s="176" t="s">
        <v>14949</v>
      </c>
      <c r="B94" s="176" t="s">
        <v>15221</v>
      </c>
      <c r="C94" s="22" t="s">
        <v>15218</v>
      </c>
      <c r="D94" s="156">
        <v>35</v>
      </c>
      <c r="E94" s="157">
        <v>35</v>
      </c>
      <c r="F94" s="166">
        <v>45707</v>
      </c>
      <c r="G94" s="166">
        <v>45716</v>
      </c>
      <c r="H94" s="157">
        <v>1</v>
      </c>
      <c r="I94" s="180">
        <v>1</v>
      </c>
      <c r="J94" s="29"/>
      <c r="K94" s="217"/>
      <c r="P94" s="160"/>
    </row>
    <row r="95" spans="1:16" ht="15" customHeight="1" x14ac:dyDescent="0.25">
      <c r="A95" s="176" t="s">
        <v>14949</v>
      </c>
      <c r="B95" s="176" t="s">
        <v>15222</v>
      </c>
      <c r="C95" s="22" t="s">
        <v>15219</v>
      </c>
      <c r="D95" s="156">
        <v>35</v>
      </c>
      <c r="E95" s="157">
        <v>35</v>
      </c>
      <c r="F95" s="166">
        <v>45707</v>
      </c>
      <c r="G95" s="166">
        <v>45716</v>
      </c>
      <c r="H95" s="157">
        <v>1</v>
      </c>
      <c r="I95" s="180">
        <v>1</v>
      </c>
      <c r="J95" s="29"/>
      <c r="K95" s="217"/>
      <c r="P95" s="160"/>
    </row>
    <row r="96" spans="1:16" ht="15" customHeight="1" x14ac:dyDescent="0.25">
      <c r="A96" s="176" t="s">
        <v>14949</v>
      </c>
      <c r="B96" s="176" t="s">
        <v>15223</v>
      </c>
      <c r="C96" s="22" t="s">
        <v>15220</v>
      </c>
      <c r="D96" s="156">
        <v>35</v>
      </c>
      <c r="E96" s="157">
        <v>35</v>
      </c>
      <c r="F96" s="166">
        <v>45707</v>
      </c>
      <c r="G96" s="166">
        <v>45716</v>
      </c>
      <c r="H96" s="157">
        <v>1</v>
      </c>
      <c r="I96" s="180">
        <v>1</v>
      </c>
      <c r="J96" s="29"/>
      <c r="K96" s="217"/>
      <c r="P96" s="160"/>
    </row>
    <row r="97" spans="1:16" ht="15" customHeight="1" x14ac:dyDescent="0.25">
      <c r="A97" s="176" t="s">
        <v>13900</v>
      </c>
      <c r="B97" s="176" t="s">
        <v>13985</v>
      </c>
      <c r="C97" s="22" t="s">
        <v>15028</v>
      </c>
      <c r="D97" s="156">
        <v>150</v>
      </c>
      <c r="E97" s="157">
        <v>150</v>
      </c>
      <c r="F97" s="166">
        <v>45708</v>
      </c>
      <c r="G97" s="166">
        <v>45709</v>
      </c>
      <c r="H97" s="157">
        <v>1</v>
      </c>
      <c r="I97" s="180">
        <v>1</v>
      </c>
      <c r="J97" s="29"/>
      <c r="K97" s="217"/>
      <c r="P97" s="160"/>
    </row>
    <row r="98" spans="1:16" ht="15" customHeight="1" x14ac:dyDescent="0.25">
      <c r="A98" s="176" t="s">
        <v>14222</v>
      </c>
      <c r="B98" s="176" t="s">
        <v>9800</v>
      </c>
      <c r="C98" s="22" t="s">
        <v>15225</v>
      </c>
      <c r="D98" s="156">
        <v>20</v>
      </c>
      <c r="E98" s="157">
        <v>20</v>
      </c>
      <c r="F98" s="166">
        <v>45709</v>
      </c>
      <c r="G98" s="166">
        <v>45712</v>
      </c>
      <c r="H98" s="157">
        <v>1</v>
      </c>
      <c r="I98" s="180">
        <v>1</v>
      </c>
      <c r="J98" s="29"/>
      <c r="K98" s="217"/>
      <c r="P98" s="160"/>
    </row>
    <row r="99" spans="1:16" ht="15" customHeight="1" x14ac:dyDescent="0.25">
      <c r="A99" s="176" t="s">
        <v>634</v>
      </c>
      <c r="B99" s="176" t="s">
        <v>3129</v>
      </c>
      <c r="C99" s="22" t="s">
        <v>15226</v>
      </c>
      <c r="D99" s="156">
        <v>25</v>
      </c>
      <c r="E99" s="157">
        <v>25</v>
      </c>
      <c r="F99" s="166">
        <v>45709</v>
      </c>
      <c r="G99" s="166">
        <v>45712</v>
      </c>
      <c r="H99" s="157">
        <v>1</v>
      </c>
      <c r="I99" s="180">
        <v>1</v>
      </c>
      <c r="J99" s="29"/>
      <c r="K99" s="217"/>
      <c r="P99" s="160"/>
    </row>
    <row r="100" spans="1:16" ht="15" customHeight="1" x14ac:dyDescent="0.25">
      <c r="A100" s="176" t="s">
        <v>4963</v>
      </c>
      <c r="B100" s="176" t="s">
        <v>1373</v>
      </c>
      <c r="C100" s="22" t="s">
        <v>15228</v>
      </c>
      <c r="D100" s="156">
        <v>200</v>
      </c>
      <c r="E100" s="157">
        <v>200</v>
      </c>
      <c r="F100" s="166">
        <v>45709</v>
      </c>
      <c r="G100" s="166">
        <v>45709</v>
      </c>
      <c r="H100" s="157">
        <v>1</v>
      </c>
      <c r="I100" s="180">
        <v>1</v>
      </c>
      <c r="J100" s="29"/>
      <c r="K100" s="217"/>
      <c r="P100" s="160"/>
    </row>
    <row r="101" spans="1:16" ht="15" customHeight="1" x14ac:dyDescent="0.25">
      <c r="A101" s="176" t="s">
        <v>4963</v>
      </c>
      <c r="B101" s="176" t="s">
        <v>15227</v>
      </c>
      <c r="C101" s="22" t="s">
        <v>15229</v>
      </c>
      <c r="D101" s="156">
        <v>200</v>
      </c>
      <c r="E101" s="157">
        <v>200</v>
      </c>
      <c r="F101" s="166">
        <v>45709</v>
      </c>
      <c r="G101" s="166">
        <v>45709</v>
      </c>
      <c r="H101" s="157">
        <v>1</v>
      </c>
      <c r="I101" s="180">
        <v>1</v>
      </c>
      <c r="J101" s="29"/>
      <c r="K101" s="217"/>
      <c r="P101" s="160"/>
    </row>
    <row r="102" spans="1:16" ht="15" customHeight="1" x14ac:dyDescent="0.25">
      <c r="A102" s="176" t="s">
        <v>71</v>
      </c>
      <c r="B102" s="176" t="s">
        <v>14095</v>
      </c>
      <c r="C102" s="22" t="s">
        <v>15230</v>
      </c>
      <c r="D102" s="156">
        <v>6</v>
      </c>
      <c r="E102" s="157">
        <v>6</v>
      </c>
      <c r="F102" s="166">
        <v>45712</v>
      </c>
      <c r="G102" s="166">
        <v>45712</v>
      </c>
      <c r="H102" s="157">
        <v>1</v>
      </c>
      <c r="I102" s="180">
        <v>1</v>
      </c>
      <c r="J102" s="29"/>
      <c r="K102" s="217"/>
      <c r="P102" s="160"/>
    </row>
    <row r="103" spans="1:16" ht="15" customHeight="1" x14ac:dyDescent="0.25">
      <c r="A103" s="176" t="s">
        <v>71</v>
      </c>
      <c r="B103" s="176" t="s">
        <v>2730</v>
      </c>
      <c r="C103" s="22" t="s">
        <v>15231</v>
      </c>
      <c r="D103" s="156">
        <v>26</v>
      </c>
      <c r="E103" s="157">
        <v>26</v>
      </c>
      <c r="F103" s="166">
        <v>45712</v>
      </c>
      <c r="G103" s="166">
        <v>45712</v>
      </c>
      <c r="H103" s="157">
        <v>1</v>
      </c>
      <c r="I103" s="180">
        <v>1</v>
      </c>
      <c r="J103" s="29"/>
      <c r="K103" s="217"/>
      <c r="P103" s="160"/>
    </row>
    <row r="104" spans="1:16" ht="15" customHeight="1" x14ac:dyDescent="0.25">
      <c r="A104" s="176" t="s">
        <v>1508</v>
      </c>
      <c r="B104" s="176" t="s">
        <v>5161</v>
      </c>
      <c r="C104" s="22" t="s">
        <v>15232</v>
      </c>
      <c r="D104" s="156">
        <v>10</v>
      </c>
      <c r="E104" s="157">
        <v>10</v>
      </c>
      <c r="F104" s="166">
        <v>45712</v>
      </c>
      <c r="G104" s="166">
        <v>45712</v>
      </c>
      <c r="H104" s="157">
        <v>1</v>
      </c>
      <c r="I104" s="180">
        <v>1</v>
      </c>
      <c r="J104" s="29"/>
      <c r="K104" s="217"/>
      <c r="P104" s="160"/>
    </row>
    <row r="105" spans="1:16" ht="15" customHeight="1" x14ac:dyDescent="0.25">
      <c r="A105" s="176" t="s">
        <v>15001</v>
      </c>
      <c r="B105" s="176" t="s">
        <v>15233</v>
      </c>
      <c r="C105" s="22" t="s">
        <v>15234</v>
      </c>
      <c r="D105" s="156">
        <v>6</v>
      </c>
      <c r="E105" s="157">
        <v>6</v>
      </c>
      <c r="F105" s="166">
        <v>45712</v>
      </c>
      <c r="G105" s="166">
        <v>45712</v>
      </c>
      <c r="H105" s="157">
        <v>1</v>
      </c>
      <c r="I105" s="180">
        <v>1</v>
      </c>
      <c r="J105" s="29"/>
      <c r="K105" s="217"/>
      <c r="P105" s="160"/>
    </row>
    <row r="106" spans="1:16" ht="15" customHeight="1" x14ac:dyDescent="0.25">
      <c r="A106" s="176" t="s">
        <v>15235</v>
      </c>
      <c r="B106" s="176" t="s">
        <v>4729</v>
      </c>
      <c r="C106" s="176" t="s">
        <v>15236</v>
      </c>
      <c r="D106" s="156">
        <v>12</v>
      </c>
      <c r="E106" s="156">
        <v>12</v>
      </c>
      <c r="F106" s="166">
        <v>45712</v>
      </c>
      <c r="G106" s="166">
        <v>45712</v>
      </c>
      <c r="H106" s="157">
        <v>1</v>
      </c>
      <c r="I106" s="180">
        <v>1</v>
      </c>
      <c r="J106" s="29"/>
      <c r="K106" s="217"/>
      <c r="P106" s="160"/>
    </row>
    <row r="107" spans="1:16" ht="15" customHeight="1" x14ac:dyDescent="0.25">
      <c r="A107" s="176" t="s">
        <v>14222</v>
      </c>
      <c r="B107" s="176" t="s">
        <v>9800</v>
      </c>
      <c r="C107" s="22" t="s">
        <v>15234</v>
      </c>
      <c r="D107" s="156">
        <v>1</v>
      </c>
      <c r="E107" s="157">
        <v>1</v>
      </c>
      <c r="F107" s="166">
        <v>45713</v>
      </c>
      <c r="G107" s="166">
        <v>45715</v>
      </c>
      <c r="H107" s="157">
        <v>1</v>
      </c>
      <c r="I107" s="180">
        <v>1</v>
      </c>
      <c r="J107" s="29"/>
      <c r="K107" s="217"/>
      <c r="P107" s="160"/>
    </row>
    <row r="108" spans="1:16" ht="15" customHeight="1" x14ac:dyDescent="0.25">
      <c r="A108" s="176" t="s">
        <v>1020</v>
      </c>
      <c r="B108" s="176" t="s">
        <v>9814</v>
      </c>
      <c r="C108" s="22" t="s">
        <v>15237</v>
      </c>
      <c r="D108" s="156">
        <v>25</v>
      </c>
      <c r="E108" s="157">
        <v>25</v>
      </c>
      <c r="F108" s="166">
        <v>45713</v>
      </c>
      <c r="G108" s="166">
        <v>45713</v>
      </c>
      <c r="H108" s="157">
        <v>1</v>
      </c>
      <c r="I108" s="180">
        <v>1</v>
      </c>
      <c r="J108" s="29"/>
      <c r="K108" s="217"/>
      <c r="P108" s="160"/>
    </row>
    <row r="109" spans="1:16" ht="15" customHeight="1" x14ac:dyDescent="0.25">
      <c r="A109" s="176" t="s">
        <v>3481</v>
      </c>
      <c r="B109" s="176" t="s">
        <v>255</v>
      </c>
      <c r="C109" s="22" t="s">
        <v>15238</v>
      </c>
      <c r="D109" s="156">
        <v>500</v>
      </c>
      <c r="E109" s="157">
        <v>500</v>
      </c>
      <c r="F109" s="166">
        <v>45713</v>
      </c>
      <c r="G109" s="166">
        <v>45713</v>
      </c>
      <c r="H109" s="157">
        <v>1</v>
      </c>
      <c r="I109" s="180">
        <v>1</v>
      </c>
      <c r="J109" s="29"/>
      <c r="K109" s="217"/>
      <c r="P109" s="160"/>
    </row>
    <row r="110" spans="1:16" ht="15" customHeight="1" x14ac:dyDescent="0.25">
      <c r="A110" s="176" t="s">
        <v>65</v>
      </c>
      <c r="B110" s="176" t="s">
        <v>14219</v>
      </c>
      <c r="C110" s="22" t="s">
        <v>15239</v>
      </c>
      <c r="D110" s="156">
        <v>200</v>
      </c>
      <c r="E110" s="157">
        <v>200</v>
      </c>
      <c r="F110" s="166">
        <v>45713</v>
      </c>
      <c r="G110" s="166">
        <v>45714</v>
      </c>
      <c r="H110" s="157">
        <v>1</v>
      </c>
      <c r="I110" s="180">
        <v>1</v>
      </c>
      <c r="J110" s="29"/>
      <c r="K110" s="217"/>
      <c r="P110" s="160"/>
    </row>
    <row r="111" spans="1:16" ht="15" customHeight="1" x14ac:dyDescent="0.25">
      <c r="A111" s="176" t="s">
        <v>2714</v>
      </c>
      <c r="B111" s="176" t="s">
        <v>5304</v>
      </c>
      <c r="C111" s="22" t="s">
        <v>15241</v>
      </c>
      <c r="D111" s="156">
        <v>500</v>
      </c>
      <c r="E111" s="157">
        <v>500</v>
      </c>
      <c r="F111" s="166">
        <v>45834</v>
      </c>
      <c r="G111" s="166">
        <v>45835</v>
      </c>
      <c r="H111" s="157">
        <v>1</v>
      </c>
      <c r="I111" s="180">
        <v>1</v>
      </c>
      <c r="J111" s="29"/>
      <c r="K111" s="217"/>
      <c r="P111" s="160"/>
    </row>
    <row r="112" spans="1:16" ht="15" customHeight="1" x14ac:dyDescent="0.25">
      <c r="A112" s="176" t="s">
        <v>2714</v>
      </c>
      <c r="B112" s="176" t="s">
        <v>3029</v>
      </c>
      <c r="C112" s="22" t="s">
        <v>15240</v>
      </c>
      <c r="D112" s="156">
        <v>100</v>
      </c>
      <c r="E112" s="157">
        <v>100</v>
      </c>
      <c r="F112" s="166">
        <v>45834</v>
      </c>
      <c r="G112" s="166">
        <v>45834</v>
      </c>
      <c r="H112" s="157">
        <v>1</v>
      </c>
      <c r="I112" s="180">
        <v>1</v>
      </c>
      <c r="J112" s="29"/>
      <c r="K112" s="217"/>
      <c r="P112" s="160"/>
    </row>
    <row r="113" spans="1:16" ht="15" customHeight="1" x14ac:dyDescent="0.25">
      <c r="A113" s="176" t="s">
        <v>39</v>
      </c>
      <c r="B113" s="176" t="s">
        <v>40</v>
      </c>
      <c r="C113" s="22" t="s">
        <v>15242</v>
      </c>
      <c r="D113" s="156">
        <v>120</v>
      </c>
      <c r="E113" s="157">
        <v>120</v>
      </c>
      <c r="F113" s="166">
        <v>45714</v>
      </c>
      <c r="G113" s="166">
        <v>45714</v>
      </c>
      <c r="H113" s="157">
        <v>1</v>
      </c>
      <c r="I113" s="180">
        <v>1</v>
      </c>
      <c r="J113" s="29"/>
      <c r="K113" s="217"/>
      <c r="P113" s="160"/>
    </row>
    <row r="114" spans="1:16" ht="15" customHeight="1" x14ac:dyDescent="0.25">
      <c r="A114" s="176" t="s">
        <v>15243</v>
      </c>
      <c r="B114" s="176" t="s">
        <v>15244</v>
      </c>
      <c r="C114" s="22" t="s">
        <v>15245</v>
      </c>
      <c r="D114" s="156">
        <v>2</v>
      </c>
      <c r="E114" s="157">
        <v>2</v>
      </c>
      <c r="F114" s="166">
        <v>45718</v>
      </c>
      <c r="G114" s="166">
        <v>45719</v>
      </c>
      <c r="H114" s="157">
        <v>1</v>
      </c>
      <c r="I114" s="180">
        <v>1</v>
      </c>
      <c r="J114" s="29"/>
      <c r="K114" s="217"/>
      <c r="P114" s="160"/>
    </row>
    <row r="115" spans="1:16" ht="15" customHeight="1" x14ac:dyDescent="0.25">
      <c r="A115" s="176" t="s">
        <v>39</v>
      </c>
      <c r="B115" s="176" t="s">
        <v>704</v>
      </c>
      <c r="C115" s="22" t="s">
        <v>15242</v>
      </c>
      <c r="D115" s="156">
        <v>35</v>
      </c>
      <c r="E115" s="157">
        <v>35</v>
      </c>
      <c r="F115" s="166">
        <v>45715</v>
      </c>
      <c r="G115" s="166">
        <v>45715</v>
      </c>
      <c r="H115" s="157">
        <v>1</v>
      </c>
      <c r="I115" s="180">
        <v>1</v>
      </c>
      <c r="J115" s="29"/>
      <c r="K115" s="217"/>
      <c r="P115" s="160"/>
    </row>
    <row r="116" spans="1:16" ht="15" customHeight="1" x14ac:dyDescent="0.25">
      <c r="A116" s="176" t="s">
        <v>14875</v>
      </c>
      <c r="B116" s="176" t="s">
        <v>4729</v>
      </c>
      <c r="C116" s="22" t="s">
        <v>15246</v>
      </c>
      <c r="D116" s="156">
        <v>6</v>
      </c>
      <c r="E116" s="157">
        <v>6</v>
      </c>
      <c r="F116" s="166">
        <v>45715</v>
      </c>
      <c r="G116" s="166">
        <v>45716</v>
      </c>
      <c r="H116" s="157">
        <v>1</v>
      </c>
      <c r="I116" s="180">
        <v>1</v>
      </c>
      <c r="J116" s="29"/>
      <c r="K116" s="217"/>
      <c r="P116" s="160"/>
    </row>
    <row r="117" spans="1:16" ht="15" customHeight="1" x14ac:dyDescent="0.25">
      <c r="A117" s="176" t="s">
        <v>13710</v>
      </c>
      <c r="B117" s="176" t="s">
        <v>11236</v>
      </c>
      <c r="C117" s="22" t="s">
        <v>15247</v>
      </c>
      <c r="D117" s="156">
        <v>25</v>
      </c>
      <c r="E117" s="157">
        <v>25</v>
      </c>
      <c r="F117" s="166">
        <v>45716</v>
      </c>
      <c r="G117" s="166">
        <v>45716</v>
      </c>
      <c r="H117" s="157">
        <v>1</v>
      </c>
      <c r="I117" s="180">
        <v>1</v>
      </c>
      <c r="J117" s="29"/>
      <c r="K117" s="217"/>
      <c r="P117" s="160"/>
    </row>
    <row r="118" spans="1:16" ht="15" customHeight="1" x14ac:dyDescent="0.25">
      <c r="A118" s="176" t="s">
        <v>14234</v>
      </c>
      <c r="B118" s="176" t="s">
        <v>9800</v>
      </c>
      <c r="C118" s="22" t="s">
        <v>15248</v>
      </c>
      <c r="D118" s="156">
        <v>3</v>
      </c>
      <c r="E118" s="157">
        <v>3</v>
      </c>
      <c r="F118" s="166">
        <v>45716</v>
      </c>
      <c r="G118" s="166">
        <v>45719</v>
      </c>
      <c r="H118" s="157">
        <v>1</v>
      </c>
      <c r="I118" s="180">
        <v>1</v>
      </c>
      <c r="J118" s="29"/>
      <c r="K118" s="217"/>
      <c r="P118" s="160"/>
    </row>
    <row r="119" spans="1:16" ht="15" customHeight="1" x14ac:dyDescent="0.25">
      <c r="A119" s="176" t="s">
        <v>8170</v>
      </c>
      <c r="B119" s="176" t="s">
        <v>9420</v>
      </c>
      <c r="C119" s="22" t="s">
        <v>15249</v>
      </c>
      <c r="D119" s="156">
        <v>110</v>
      </c>
      <c r="E119" s="157">
        <v>110</v>
      </c>
      <c r="F119" s="166">
        <v>45716</v>
      </c>
      <c r="G119" s="166">
        <v>45721</v>
      </c>
      <c r="H119" s="157">
        <v>1</v>
      </c>
      <c r="I119" s="180">
        <v>1</v>
      </c>
      <c r="J119" s="29"/>
      <c r="K119" s="217"/>
      <c r="P119" s="160"/>
    </row>
    <row r="120" spans="1:16" ht="15" customHeight="1" x14ac:dyDescent="0.25">
      <c r="A120" s="176" t="s">
        <v>13508</v>
      </c>
      <c r="B120" s="176" t="s">
        <v>14185</v>
      </c>
      <c r="C120" s="22" t="s">
        <v>15148</v>
      </c>
      <c r="D120" s="156">
        <v>6</v>
      </c>
      <c r="E120" s="157">
        <v>6</v>
      </c>
      <c r="F120" s="166">
        <v>45719</v>
      </c>
      <c r="G120" s="166">
        <v>45726</v>
      </c>
      <c r="H120" s="157">
        <v>1</v>
      </c>
      <c r="I120" s="180">
        <v>1</v>
      </c>
      <c r="J120" s="29"/>
      <c r="K120" s="217"/>
      <c r="P120" s="160"/>
    </row>
    <row r="121" spans="1:16" ht="15" customHeight="1" x14ac:dyDescent="0.25">
      <c r="A121" s="176" t="s">
        <v>12800</v>
      </c>
      <c r="B121" s="176" t="s">
        <v>12635</v>
      </c>
      <c r="C121" s="22" t="s">
        <v>15254</v>
      </c>
      <c r="D121" s="156">
        <v>250</v>
      </c>
      <c r="E121" s="157">
        <v>250</v>
      </c>
      <c r="F121" s="166">
        <v>45719</v>
      </c>
      <c r="G121" s="166">
        <v>45719</v>
      </c>
      <c r="H121" s="157">
        <v>1</v>
      </c>
      <c r="I121" s="180">
        <v>1</v>
      </c>
      <c r="J121" s="29"/>
      <c r="K121" s="217"/>
      <c r="P121" s="160"/>
    </row>
    <row r="122" spans="1:16" ht="15" customHeight="1" x14ac:dyDescent="0.25">
      <c r="A122" s="176" t="s">
        <v>3481</v>
      </c>
      <c r="B122" s="176" t="s">
        <v>149</v>
      </c>
      <c r="C122" s="22" t="s">
        <v>15255</v>
      </c>
      <c r="D122" s="156">
        <v>200</v>
      </c>
      <c r="E122" s="157">
        <v>200</v>
      </c>
      <c r="F122" s="166">
        <v>45719</v>
      </c>
      <c r="G122" s="166">
        <v>45719</v>
      </c>
      <c r="H122" s="157">
        <v>1</v>
      </c>
      <c r="I122" s="180">
        <v>1</v>
      </c>
      <c r="J122" s="29"/>
      <c r="K122" s="217"/>
      <c r="P122" s="160"/>
    </row>
    <row r="123" spans="1:16" ht="15" customHeight="1" x14ac:dyDescent="0.25">
      <c r="A123" s="176" t="s">
        <v>15141</v>
      </c>
      <c r="B123" s="176" t="s">
        <v>626</v>
      </c>
      <c r="C123" s="22" t="s">
        <v>15256</v>
      </c>
      <c r="D123" s="156">
        <v>4500</v>
      </c>
      <c r="E123" s="157">
        <v>4500</v>
      </c>
      <c r="F123" s="166">
        <v>45719</v>
      </c>
      <c r="G123" s="166">
        <v>45719</v>
      </c>
      <c r="H123" s="157">
        <v>1</v>
      </c>
      <c r="I123" s="180">
        <v>1</v>
      </c>
      <c r="J123" s="29"/>
      <c r="K123" s="217"/>
      <c r="P123" s="160"/>
    </row>
    <row r="124" spans="1:16" ht="15" customHeight="1" x14ac:dyDescent="0.25">
      <c r="A124" s="176" t="s">
        <v>1554</v>
      </c>
      <c r="B124" s="176" t="s">
        <v>14648</v>
      </c>
      <c r="C124" s="22" t="s">
        <v>14824</v>
      </c>
      <c r="D124" s="156">
        <v>250</v>
      </c>
      <c r="E124" s="157">
        <v>250</v>
      </c>
      <c r="F124" s="166">
        <v>45719</v>
      </c>
      <c r="G124" s="166">
        <v>45719</v>
      </c>
      <c r="H124" s="157">
        <v>1</v>
      </c>
      <c r="I124" s="180">
        <v>1</v>
      </c>
      <c r="J124" s="29"/>
      <c r="K124" s="217"/>
      <c r="P124" s="160"/>
    </row>
    <row r="125" spans="1:16" ht="15" customHeight="1" x14ac:dyDescent="0.25">
      <c r="A125" s="176" t="s">
        <v>1554</v>
      </c>
      <c r="B125" s="176" t="s">
        <v>14647</v>
      </c>
      <c r="C125" s="22" t="s">
        <v>14902</v>
      </c>
      <c r="D125" s="156">
        <v>250</v>
      </c>
      <c r="E125" s="157">
        <v>250</v>
      </c>
      <c r="F125" s="166">
        <v>45719</v>
      </c>
      <c r="G125" s="166">
        <v>45719</v>
      </c>
      <c r="H125" s="157">
        <v>1</v>
      </c>
      <c r="I125" s="180">
        <v>1</v>
      </c>
      <c r="J125" s="29"/>
      <c r="K125" s="217"/>
      <c r="P125" s="160"/>
    </row>
    <row r="126" spans="1:16" ht="15" customHeight="1" x14ac:dyDescent="0.25">
      <c r="A126" s="176" t="s">
        <v>1554</v>
      </c>
      <c r="B126" s="176" t="s">
        <v>14631</v>
      </c>
      <c r="C126" s="22" t="s">
        <v>14903</v>
      </c>
      <c r="D126" s="156">
        <v>235</v>
      </c>
      <c r="E126" s="157">
        <v>235</v>
      </c>
      <c r="F126" s="166">
        <v>45719</v>
      </c>
      <c r="G126" s="166">
        <v>45719</v>
      </c>
      <c r="H126" s="157">
        <v>1</v>
      </c>
      <c r="I126" s="180">
        <v>1</v>
      </c>
      <c r="J126" s="29"/>
      <c r="K126" s="217"/>
      <c r="P126" s="160"/>
    </row>
    <row r="127" spans="1:16" ht="15" customHeight="1" x14ac:dyDescent="0.25">
      <c r="A127" s="176" t="s">
        <v>1554</v>
      </c>
      <c r="B127" s="176" t="s">
        <v>14629</v>
      </c>
      <c r="C127" s="22" t="s">
        <v>14909</v>
      </c>
      <c r="D127" s="156">
        <v>1500</v>
      </c>
      <c r="E127" s="157">
        <v>1500</v>
      </c>
      <c r="F127" s="166">
        <v>45719</v>
      </c>
      <c r="G127" s="166">
        <v>45719</v>
      </c>
      <c r="H127" s="157">
        <v>1</v>
      </c>
      <c r="I127" s="180">
        <v>1</v>
      </c>
      <c r="J127" s="29"/>
      <c r="K127" s="217"/>
      <c r="P127" s="160"/>
    </row>
    <row r="128" spans="1:16" ht="15" customHeight="1" x14ac:dyDescent="0.25">
      <c r="A128" s="176" t="s">
        <v>1554</v>
      </c>
      <c r="B128" s="176" t="s">
        <v>14630</v>
      </c>
      <c r="C128" s="22" t="s">
        <v>14904</v>
      </c>
      <c r="D128" s="156">
        <v>235</v>
      </c>
      <c r="E128" s="157">
        <v>235</v>
      </c>
      <c r="F128" s="166">
        <v>45719</v>
      </c>
      <c r="G128" s="166">
        <v>45719</v>
      </c>
      <c r="H128" s="157">
        <v>1</v>
      </c>
      <c r="I128" s="180">
        <v>1</v>
      </c>
      <c r="J128" s="29"/>
      <c r="K128" s="217"/>
      <c r="P128" s="160"/>
    </row>
    <row r="129" spans="1:16" ht="15" customHeight="1" x14ac:dyDescent="0.25">
      <c r="A129" s="176" t="s">
        <v>1554</v>
      </c>
      <c r="B129" s="176" t="s">
        <v>15040</v>
      </c>
      <c r="C129" s="22" t="s">
        <v>14905</v>
      </c>
      <c r="D129" s="156">
        <v>235</v>
      </c>
      <c r="E129" s="157">
        <v>235</v>
      </c>
      <c r="F129" s="166">
        <v>45719</v>
      </c>
      <c r="G129" s="166">
        <v>45719</v>
      </c>
      <c r="H129" s="157">
        <v>1</v>
      </c>
      <c r="I129" s="180">
        <v>1</v>
      </c>
      <c r="J129" s="29"/>
      <c r="K129" s="217"/>
      <c r="P129" s="160"/>
    </row>
    <row r="130" spans="1:16" ht="15" customHeight="1" x14ac:dyDescent="0.25">
      <c r="A130" s="176" t="s">
        <v>1554</v>
      </c>
      <c r="B130" s="176" t="s">
        <v>14951</v>
      </c>
      <c r="C130" s="22" t="s">
        <v>15041</v>
      </c>
      <c r="D130" s="156">
        <v>350</v>
      </c>
      <c r="E130" s="157">
        <v>350</v>
      </c>
      <c r="F130" s="166">
        <v>45719</v>
      </c>
      <c r="G130" s="166">
        <v>45719</v>
      </c>
      <c r="H130" s="157">
        <v>1</v>
      </c>
      <c r="I130" s="180">
        <v>1</v>
      </c>
      <c r="J130" s="29"/>
      <c r="K130" s="217"/>
      <c r="P130" s="160"/>
    </row>
    <row r="131" spans="1:16" ht="15" customHeight="1" x14ac:dyDescent="0.25">
      <c r="A131" s="176" t="s">
        <v>1554</v>
      </c>
      <c r="B131" s="176" t="s">
        <v>14901</v>
      </c>
      <c r="C131" s="22" t="s">
        <v>15024</v>
      </c>
      <c r="D131" s="156">
        <v>200</v>
      </c>
      <c r="E131" s="157">
        <v>200</v>
      </c>
      <c r="F131" s="166">
        <v>45719</v>
      </c>
      <c r="G131" s="166">
        <v>45719</v>
      </c>
      <c r="H131" s="157">
        <v>1</v>
      </c>
      <c r="I131" s="180">
        <v>1</v>
      </c>
      <c r="J131" s="29"/>
      <c r="K131" s="217"/>
      <c r="P131" s="160"/>
    </row>
    <row r="132" spans="1:16" ht="15" customHeight="1" x14ac:dyDescent="0.25">
      <c r="A132" s="176" t="s">
        <v>1554</v>
      </c>
      <c r="B132" s="176" t="s">
        <v>14703</v>
      </c>
      <c r="C132" s="22" t="s">
        <v>15065</v>
      </c>
      <c r="D132" s="156">
        <v>150</v>
      </c>
      <c r="E132" s="157">
        <v>150</v>
      </c>
      <c r="F132" s="166">
        <v>45719</v>
      </c>
      <c r="G132" s="166">
        <v>45719</v>
      </c>
      <c r="H132" s="157">
        <v>1</v>
      </c>
      <c r="I132" s="180">
        <v>1</v>
      </c>
      <c r="J132" s="29"/>
      <c r="K132" s="217"/>
      <c r="P132" s="160"/>
    </row>
    <row r="133" spans="1:16" ht="15" customHeight="1" x14ac:dyDescent="0.25">
      <c r="A133" s="176" t="s">
        <v>1554</v>
      </c>
      <c r="B133" s="176" t="s">
        <v>14633</v>
      </c>
      <c r="C133" s="22" t="s">
        <v>15257</v>
      </c>
      <c r="D133" s="156">
        <v>100</v>
      </c>
      <c r="E133" s="157">
        <v>100</v>
      </c>
      <c r="F133" s="166">
        <v>45719</v>
      </c>
      <c r="G133" s="166">
        <v>45719</v>
      </c>
      <c r="H133" s="157">
        <v>1</v>
      </c>
      <c r="I133" s="180">
        <v>1</v>
      </c>
      <c r="J133" s="29"/>
      <c r="K133" s="217"/>
      <c r="P133" s="160"/>
    </row>
    <row r="134" spans="1:16" ht="15" customHeight="1" x14ac:dyDescent="0.25">
      <c r="A134" s="176" t="s">
        <v>1554</v>
      </c>
      <c r="B134" s="176" t="s">
        <v>14632</v>
      </c>
      <c r="C134" s="22" t="s">
        <v>15258</v>
      </c>
      <c r="D134" s="156">
        <v>100</v>
      </c>
      <c r="E134" s="157">
        <v>100</v>
      </c>
      <c r="F134" s="166">
        <v>45719</v>
      </c>
      <c r="G134" s="166">
        <v>45719</v>
      </c>
      <c r="H134" s="157">
        <v>1</v>
      </c>
      <c r="I134" s="180">
        <v>1</v>
      </c>
      <c r="J134" s="29"/>
      <c r="K134" s="217"/>
      <c r="P134" s="160"/>
    </row>
    <row r="135" spans="1:16" ht="15" customHeight="1" x14ac:dyDescent="0.25">
      <c r="A135" s="176" t="s">
        <v>1554</v>
      </c>
      <c r="B135" s="176" t="s">
        <v>13466</v>
      </c>
      <c r="C135" s="22" t="s">
        <v>15259</v>
      </c>
      <c r="D135" s="156">
        <v>300</v>
      </c>
      <c r="E135" s="157">
        <v>300</v>
      </c>
      <c r="F135" s="166">
        <v>45719</v>
      </c>
      <c r="G135" s="166">
        <v>45719</v>
      </c>
      <c r="H135" s="157">
        <v>1</v>
      </c>
      <c r="I135" s="180">
        <v>1</v>
      </c>
      <c r="J135" s="29"/>
      <c r="K135" s="217"/>
      <c r="P135" s="160"/>
    </row>
    <row r="136" spans="1:16" ht="15" customHeight="1" x14ac:dyDescent="0.25">
      <c r="A136" s="176" t="s">
        <v>1554</v>
      </c>
      <c r="B136" s="176" t="s">
        <v>15260</v>
      </c>
      <c r="C136" s="22" t="s">
        <v>15261</v>
      </c>
      <c r="D136" s="156">
        <v>100</v>
      </c>
      <c r="E136" s="157">
        <v>50</v>
      </c>
      <c r="F136" s="166">
        <v>45719</v>
      </c>
      <c r="G136" s="166">
        <v>45719</v>
      </c>
      <c r="H136" s="157">
        <v>1</v>
      </c>
      <c r="I136" s="180">
        <v>1</v>
      </c>
      <c r="J136" s="29"/>
      <c r="K136" s="217"/>
      <c r="P136" s="160"/>
    </row>
    <row r="137" spans="1:16" ht="15" customHeight="1" x14ac:dyDescent="0.25">
      <c r="A137" s="176" t="s">
        <v>3437</v>
      </c>
      <c r="B137" s="176" t="s">
        <v>14570</v>
      </c>
      <c r="C137" s="22" t="s">
        <v>15262</v>
      </c>
      <c r="D137" s="156">
        <v>150</v>
      </c>
      <c r="E137" s="157">
        <v>150</v>
      </c>
      <c r="F137" s="166">
        <v>45721</v>
      </c>
      <c r="G137" s="166">
        <v>45722</v>
      </c>
      <c r="H137" s="157">
        <v>1</v>
      </c>
      <c r="I137" s="180">
        <v>1</v>
      </c>
      <c r="J137" s="29"/>
      <c r="K137" s="217"/>
      <c r="P137" s="160"/>
    </row>
    <row r="138" spans="1:16" ht="15" customHeight="1" x14ac:dyDescent="0.25">
      <c r="A138" s="176" t="s">
        <v>12945</v>
      </c>
      <c r="B138" s="176" t="s">
        <v>14802</v>
      </c>
      <c r="C138" s="22" t="s">
        <v>15267</v>
      </c>
      <c r="D138" s="156">
        <v>200</v>
      </c>
      <c r="E138" s="157">
        <v>191</v>
      </c>
      <c r="F138" s="166">
        <v>45721</v>
      </c>
      <c r="G138" s="166">
        <v>45726</v>
      </c>
      <c r="H138" s="157">
        <v>1</v>
      </c>
      <c r="I138" s="180">
        <v>1</v>
      </c>
      <c r="J138" s="29"/>
      <c r="K138" s="217"/>
      <c r="P138" s="160"/>
    </row>
    <row r="139" spans="1:16" ht="15" customHeight="1" x14ac:dyDescent="0.25">
      <c r="A139" s="176" t="s">
        <v>12882</v>
      </c>
      <c r="B139" s="176" t="s">
        <v>14820</v>
      </c>
      <c r="C139" s="22" t="s">
        <v>15263</v>
      </c>
      <c r="D139" s="156">
        <v>50</v>
      </c>
      <c r="E139" s="157">
        <v>50</v>
      </c>
      <c r="F139" s="166">
        <v>45721</v>
      </c>
      <c r="G139" s="166">
        <v>45723</v>
      </c>
      <c r="H139" s="157">
        <v>1</v>
      </c>
      <c r="I139" s="180">
        <v>1</v>
      </c>
      <c r="J139" s="29"/>
      <c r="K139" s="217"/>
      <c r="P139" s="160"/>
    </row>
    <row r="140" spans="1:16" ht="15" customHeight="1" x14ac:dyDescent="0.25">
      <c r="A140" s="176" t="s">
        <v>2714</v>
      </c>
      <c r="B140" s="176" t="s">
        <v>1888</v>
      </c>
      <c r="C140" s="22" t="s">
        <v>15264</v>
      </c>
      <c r="D140" s="156">
        <v>50</v>
      </c>
      <c r="E140" s="157">
        <v>50</v>
      </c>
      <c r="F140" s="166">
        <v>45721</v>
      </c>
      <c r="G140" s="166">
        <v>45721</v>
      </c>
      <c r="H140" s="157">
        <v>1</v>
      </c>
      <c r="I140" s="180">
        <v>1</v>
      </c>
      <c r="J140" s="29"/>
      <c r="K140" s="217"/>
      <c r="P140" s="160"/>
    </row>
    <row r="141" spans="1:16" ht="15" customHeight="1" x14ac:dyDescent="0.25">
      <c r="A141" s="176" t="s">
        <v>1492</v>
      </c>
      <c r="B141" s="176" t="s">
        <v>4506</v>
      </c>
      <c r="C141" s="22" t="s">
        <v>15265</v>
      </c>
      <c r="D141" s="156">
        <v>1000</v>
      </c>
      <c r="E141" s="157">
        <v>1000</v>
      </c>
      <c r="F141" s="166">
        <v>45722</v>
      </c>
      <c r="G141" s="166">
        <v>45722</v>
      </c>
      <c r="H141" s="157">
        <v>1</v>
      </c>
      <c r="I141" s="180">
        <v>1</v>
      </c>
      <c r="J141" s="29"/>
      <c r="K141" s="217"/>
      <c r="P141" s="160"/>
    </row>
    <row r="142" spans="1:16" ht="15" customHeight="1" x14ac:dyDescent="0.25">
      <c r="A142" s="176" t="s">
        <v>8170</v>
      </c>
      <c r="B142" s="176" t="s">
        <v>8426</v>
      </c>
      <c r="C142" s="22" t="s">
        <v>15266</v>
      </c>
      <c r="D142" s="156">
        <v>70</v>
      </c>
      <c r="E142" s="157">
        <v>70</v>
      </c>
      <c r="F142" s="166">
        <v>45722</v>
      </c>
      <c r="G142" s="166">
        <v>45723</v>
      </c>
      <c r="H142" s="157">
        <v>1</v>
      </c>
      <c r="I142" s="180">
        <v>1</v>
      </c>
      <c r="J142" s="29"/>
      <c r="K142" s="217"/>
      <c r="P142" s="160"/>
    </row>
    <row r="143" spans="1:16" ht="15" customHeight="1" x14ac:dyDescent="0.25">
      <c r="A143" s="176" t="s">
        <v>12945</v>
      </c>
      <c r="B143" s="176" t="s">
        <v>14802</v>
      </c>
      <c r="C143" s="22" t="s">
        <v>15267</v>
      </c>
      <c r="D143" s="156">
        <v>14</v>
      </c>
      <c r="E143" s="157">
        <v>14</v>
      </c>
      <c r="F143" s="166">
        <v>45723</v>
      </c>
      <c r="G143" s="166">
        <v>45853</v>
      </c>
      <c r="H143" s="157">
        <v>1</v>
      </c>
      <c r="I143" s="180">
        <v>1</v>
      </c>
      <c r="J143" s="29"/>
      <c r="K143" s="217"/>
      <c r="P143" s="160"/>
    </row>
    <row r="144" spans="1:16" ht="15" customHeight="1" x14ac:dyDescent="0.25">
      <c r="A144" s="176" t="s">
        <v>12800</v>
      </c>
      <c r="B144" s="176" t="s">
        <v>12635</v>
      </c>
      <c r="C144" s="22" t="s">
        <v>15268</v>
      </c>
      <c r="D144" s="156">
        <v>250</v>
      </c>
      <c r="E144" s="157">
        <v>250</v>
      </c>
      <c r="F144" s="166">
        <v>45726</v>
      </c>
      <c r="G144" s="166">
        <v>45726</v>
      </c>
      <c r="H144" s="157">
        <v>1</v>
      </c>
      <c r="I144" s="180">
        <v>1</v>
      </c>
      <c r="J144" s="29"/>
      <c r="K144" s="217"/>
      <c r="P144" s="160"/>
    </row>
    <row r="145" spans="1:16" ht="15" customHeight="1" x14ac:dyDescent="0.25">
      <c r="A145" s="176" t="s">
        <v>13906</v>
      </c>
      <c r="B145" s="176" t="s">
        <v>13735</v>
      </c>
      <c r="C145" s="22" t="s">
        <v>15269</v>
      </c>
      <c r="D145" s="156">
        <v>300</v>
      </c>
      <c r="E145" s="157">
        <v>300</v>
      </c>
      <c r="F145" s="166">
        <v>45726</v>
      </c>
      <c r="G145" s="166">
        <v>45726</v>
      </c>
      <c r="H145" s="157">
        <v>1</v>
      </c>
      <c r="I145" s="180">
        <v>1</v>
      </c>
      <c r="J145" s="29"/>
      <c r="K145" s="217"/>
      <c r="P145" s="160"/>
    </row>
    <row r="146" spans="1:16" ht="15" customHeight="1" x14ac:dyDescent="0.25">
      <c r="A146" s="176" t="s">
        <v>13710</v>
      </c>
      <c r="B146" s="176" t="s">
        <v>11240</v>
      </c>
      <c r="C146" s="22" t="s">
        <v>15270</v>
      </c>
      <c r="D146" s="156">
        <v>10</v>
      </c>
      <c r="E146" s="157">
        <v>10</v>
      </c>
      <c r="F146" s="166">
        <v>45726</v>
      </c>
      <c r="G146" s="166">
        <v>45726</v>
      </c>
      <c r="H146" s="157">
        <v>1</v>
      </c>
      <c r="I146" s="180">
        <v>1</v>
      </c>
      <c r="J146" s="29"/>
      <c r="K146" s="217"/>
      <c r="P146" s="160"/>
    </row>
    <row r="147" spans="1:16" ht="15" customHeight="1" x14ac:dyDescent="0.25">
      <c r="A147" s="176" t="s">
        <v>6323</v>
      </c>
      <c r="B147" s="176" t="s">
        <v>6942</v>
      </c>
      <c r="C147" s="22" t="s">
        <v>15271</v>
      </c>
      <c r="D147" s="156">
        <v>1</v>
      </c>
      <c r="E147" s="157">
        <v>1</v>
      </c>
      <c r="F147" s="166">
        <v>45726</v>
      </c>
      <c r="G147" s="166">
        <v>45726</v>
      </c>
      <c r="H147" s="157">
        <v>1</v>
      </c>
      <c r="I147" s="180">
        <v>1</v>
      </c>
      <c r="J147" s="29"/>
      <c r="K147" s="217"/>
      <c r="P147" s="160"/>
    </row>
    <row r="148" spans="1:16" ht="15" customHeight="1" x14ac:dyDescent="0.25">
      <c r="A148" s="176" t="s">
        <v>71</v>
      </c>
      <c r="B148" s="176" t="s">
        <v>14847</v>
      </c>
      <c r="C148" s="22" t="s">
        <v>15272</v>
      </c>
      <c r="D148" s="156">
        <v>50</v>
      </c>
      <c r="E148" s="157">
        <v>49</v>
      </c>
      <c r="F148" s="166">
        <v>45726</v>
      </c>
      <c r="G148" s="166">
        <v>45726</v>
      </c>
      <c r="H148" s="157">
        <v>1</v>
      </c>
      <c r="I148" s="180">
        <v>1</v>
      </c>
      <c r="J148" s="29"/>
      <c r="K148" s="217"/>
      <c r="P148" s="160"/>
    </row>
    <row r="149" spans="1:16" ht="15" customHeight="1" x14ac:dyDescent="0.25">
      <c r="A149" s="176" t="s">
        <v>8170</v>
      </c>
      <c r="B149" s="176" t="s">
        <v>9419</v>
      </c>
      <c r="C149" s="22" t="s">
        <v>15275</v>
      </c>
      <c r="D149" s="156">
        <v>110</v>
      </c>
      <c r="E149" s="157">
        <v>110</v>
      </c>
      <c r="F149" s="166">
        <v>45727</v>
      </c>
      <c r="G149" s="166">
        <v>45731</v>
      </c>
      <c r="H149" s="157">
        <v>1</v>
      </c>
      <c r="I149" s="180">
        <v>1</v>
      </c>
      <c r="J149" s="29"/>
      <c r="K149" s="217"/>
      <c r="P149" s="160"/>
    </row>
    <row r="150" spans="1:16" ht="15" customHeight="1" x14ac:dyDescent="0.25">
      <c r="A150" s="176" t="s">
        <v>8170</v>
      </c>
      <c r="B150" s="176" t="s">
        <v>8174</v>
      </c>
      <c r="C150" s="22" t="s">
        <v>15276</v>
      </c>
      <c r="D150" s="156">
        <v>70</v>
      </c>
      <c r="E150" s="157">
        <v>70</v>
      </c>
      <c r="F150" s="166">
        <v>45727</v>
      </c>
      <c r="G150" s="166">
        <v>45731</v>
      </c>
      <c r="H150" s="157">
        <v>1</v>
      </c>
      <c r="I150" s="180">
        <v>1</v>
      </c>
      <c r="J150" s="29"/>
      <c r="K150" s="217"/>
      <c r="P150" s="160"/>
    </row>
    <row r="151" spans="1:16" ht="15" customHeight="1" x14ac:dyDescent="0.25">
      <c r="A151" s="176" t="s">
        <v>3437</v>
      </c>
      <c r="B151" s="176" t="s">
        <v>13454</v>
      </c>
      <c r="C151" s="22" t="s">
        <v>15277</v>
      </c>
      <c r="D151" s="156">
        <v>200</v>
      </c>
      <c r="E151" s="157">
        <v>200</v>
      </c>
      <c r="F151" s="166">
        <v>45727</v>
      </c>
      <c r="G151" s="166">
        <v>45727</v>
      </c>
      <c r="H151" s="157">
        <v>1</v>
      </c>
      <c r="I151" s="180">
        <v>1</v>
      </c>
      <c r="J151" s="29"/>
      <c r="K151" s="217"/>
      <c r="P151" s="160"/>
    </row>
    <row r="152" spans="1:16" ht="15" customHeight="1" x14ac:dyDescent="0.25">
      <c r="A152" s="176" t="s">
        <v>2714</v>
      </c>
      <c r="B152" s="176" t="s">
        <v>1588</v>
      </c>
      <c r="C152" s="22" t="s">
        <v>15278</v>
      </c>
      <c r="D152" s="156">
        <v>5</v>
      </c>
      <c r="E152" s="157">
        <v>5</v>
      </c>
      <c r="F152" s="166">
        <v>45728</v>
      </c>
      <c r="G152" s="166">
        <v>45728</v>
      </c>
      <c r="H152" s="157">
        <v>1</v>
      </c>
      <c r="I152" s="180">
        <v>1</v>
      </c>
      <c r="J152" s="29"/>
      <c r="K152" s="217"/>
      <c r="P152" s="160"/>
    </row>
    <row r="153" spans="1:16" ht="15" customHeight="1" x14ac:dyDescent="0.25">
      <c r="A153" s="176" t="s">
        <v>14085</v>
      </c>
      <c r="B153" s="176" t="s">
        <v>12540</v>
      </c>
      <c r="C153" s="22" t="s">
        <v>15279</v>
      </c>
      <c r="D153" s="156">
        <v>20</v>
      </c>
      <c r="E153" s="157">
        <v>20</v>
      </c>
      <c r="F153" s="166">
        <v>45728</v>
      </c>
      <c r="G153" s="166">
        <v>45741</v>
      </c>
      <c r="H153" s="157">
        <v>1</v>
      </c>
      <c r="I153" s="180">
        <v>1</v>
      </c>
      <c r="J153" s="29"/>
      <c r="K153" s="217"/>
      <c r="P153" s="160"/>
    </row>
    <row r="154" spans="1:16" ht="15" customHeight="1" x14ac:dyDescent="0.25">
      <c r="A154" s="176" t="s">
        <v>15280</v>
      </c>
      <c r="B154" s="176" t="s">
        <v>4729</v>
      </c>
      <c r="C154" s="22" t="s">
        <v>15281</v>
      </c>
      <c r="D154" s="156">
        <v>15</v>
      </c>
      <c r="E154" s="157">
        <v>15</v>
      </c>
      <c r="F154" s="166">
        <v>45729</v>
      </c>
      <c r="G154" s="166">
        <v>45729</v>
      </c>
      <c r="H154" s="157">
        <v>1</v>
      </c>
      <c r="I154" s="180">
        <v>1</v>
      </c>
      <c r="J154" s="29"/>
      <c r="K154" s="217"/>
      <c r="P154" s="160"/>
    </row>
    <row r="155" spans="1:16" ht="15" customHeight="1" x14ac:dyDescent="0.25">
      <c r="A155" s="176" t="s">
        <v>520</v>
      </c>
      <c r="B155" s="176" t="s">
        <v>609</v>
      </c>
      <c r="C155" s="22" t="s">
        <v>15282</v>
      </c>
      <c r="D155" s="156">
        <v>4000</v>
      </c>
      <c r="E155" s="157">
        <v>4000</v>
      </c>
      <c r="F155" s="166">
        <v>45729</v>
      </c>
      <c r="G155" s="166">
        <v>45729</v>
      </c>
      <c r="H155" s="157">
        <v>1</v>
      </c>
      <c r="I155" s="180">
        <v>1</v>
      </c>
      <c r="J155" s="29"/>
      <c r="K155" s="217"/>
      <c r="P155" s="160"/>
    </row>
    <row r="156" spans="1:16" ht="15" customHeight="1" x14ac:dyDescent="0.25">
      <c r="A156" s="176" t="s">
        <v>13900</v>
      </c>
      <c r="B156" s="176" t="s">
        <v>13985</v>
      </c>
      <c r="C156" s="22" t="s">
        <v>15028</v>
      </c>
      <c r="D156" s="156">
        <v>150</v>
      </c>
      <c r="E156" s="157">
        <v>150</v>
      </c>
      <c r="F156" s="166">
        <v>45729</v>
      </c>
      <c r="G156" s="166">
        <v>45730</v>
      </c>
      <c r="H156" s="157">
        <v>1</v>
      </c>
      <c r="I156" s="180">
        <v>1</v>
      </c>
      <c r="J156" s="29"/>
      <c r="K156" s="217"/>
      <c r="P156" s="160"/>
    </row>
    <row r="157" spans="1:16" ht="15" customHeight="1" x14ac:dyDescent="0.25">
      <c r="A157" s="176" t="s">
        <v>12800</v>
      </c>
      <c r="B157" s="176" t="s">
        <v>14998</v>
      </c>
      <c r="C157" s="22" t="s">
        <v>15283</v>
      </c>
      <c r="D157" s="156">
        <v>30</v>
      </c>
      <c r="E157" s="157">
        <v>30</v>
      </c>
      <c r="F157" s="166">
        <v>45729</v>
      </c>
      <c r="G157" s="166">
        <v>45736</v>
      </c>
      <c r="H157" s="157">
        <v>1</v>
      </c>
      <c r="I157" s="180">
        <v>1</v>
      </c>
      <c r="J157" s="29" t="s">
        <v>15284</v>
      </c>
      <c r="K157" s="217"/>
      <c r="P157" s="160"/>
    </row>
    <row r="158" spans="1:16" ht="15" customHeight="1" x14ac:dyDescent="0.25">
      <c r="A158" s="176" t="s">
        <v>559</v>
      </c>
      <c r="B158" s="176" t="s">
        <v>560</v>
      </c>
      <c r="C158" s="22" t="s">
        <v>15285</v>
      </c>
      <c r="D158" s="156">
        <v>20000</v>
      </c>
      <c r="E158" s="157">
        <v>20051</v>
      </c>
      <c r="F158" s="166">
        <v>45730</v>
      </c>
      <c r="G158" s="166">
        <v>45730</v>
      </c>
      <c r="H158" s="157">
        <v>1</v>
      </c>
      <c r="I158" s="180">
        <v>1</v>
      </c>
      <c r="J158" s="29"/>
      <c r="K158" s="217"/>
      <c r="P158" s="160"/>
    </row>
    <row r="159" spans="1:16" ht="15" customHeight="1" x14ac:dyDescent="0.25">
      <c r="A159" s="176" t="s">
        <v>5967</v>
      </c>
      <c r="B159" s="176" t="s">
        <v>671</v>
      </c>
      <c r="C159" s="22" t="s">
        <v>15286</v>
      </c>
      <c r="D159" s="156">
        <v>6</v>
      </c>
      <c r="E159" s="157">
        <v>6</v>
      </c>
      <c r="F159" s="166">
        <v>45730</v>
      </c>
      <c r="G159" s="166">
        <v>45730</v>
      </c>
      <c r="H159" s="157">
        <v>1</v>
      </c>
      <c r="I159" s="180">
        <v>1</v>
      </c>
      <c r="J159" s="29"/>
      <c r="K159" s="217"/>
      <c r="P159" s="160"/>
    </row>
    <row r="160" spans="1:16" ht="15" customHeight="1" x14ac:dyDescent="0.25">
      <c r="A160" s="176" t="s">
        <v>9181</v>
      </c>
      <c r="B160" s="176" t="s">
        <v>295</v>
      </c>
      <c r="C160" s="22" t="s">
        <v>15287</v>
      </c>
      <c r="D160" s="156">
        <v>25</v>
      </c>
      <c r="E160" s="157">
        <v>25</v>
      </c>
      <c r="F160" s="166">
        <v>45730</v>
      </c>
      <c r="G160" s="166">
        <v>45730</v>
      </c>
      <c r="H160" s="157">
        <v>1</v>
      </c>
      <c r="I160" s="180">
        <v>1</v>
      </c>
      <c r="J160" s="29"/>
      <c r="K160" s="217"/>
      <c r="P160" s="160"/>
    </row>
    <row r="161" spans="1:16" ht="15" customHeight="1" x14ac:dyDescent="0.25">
      <c r="A161" s="176" t="s">
        <v>71</v>
      </c>
      <c r="B161" s="176" t="s">
        <v>102</v>
      </c>
      <c r="C161" s="22" t="s">
        <v>15288</v>
      </c>
      <c r="D161" s="156">
        <v>10</v>
      </c>
      <c r="E161" s="157">
        <v>10</v>
      </c>
      <c r="F161" s="166">
        <v>45733</v>
      </c>
      <c r="G161" s="166">
        <v>45733</v>
      </c>
      <c r="H161" s="157">
        <v>1</v>
      </c>
      <c r="I161" s="180">
        <v>1</v>
      </c>
      <c r="J161" s="29"/>
      <c r="K161" s="217"/>
      <c r="P161" s="160"/>
    </row>
    <row r="162" spans="1:16" ht="15" customHeight="1" x14ac:dyDescent="0.25">
      <c r="A162" s="176" t="s">
        <v>10330</v>
      </c>
      <c r="B162" s="176" t="s">
        <v>1004</v>
      </c>
      <c r="C162" s="22" t="s">
        <v>15289</v>
      </c>
      <c r="D162" s="156">
        <v>50</v>
      </c>
      <c r="E162" s="157">
        <v>50</v>
      </c>
      <c r="F162" s="166">
        <v>45733</v>
      </c>
      <c r="G162" s="166">
        <v>45734</v>
      </c>
      <c r="H162" s="157">
        <v>1</v>
      </c>
      <c r="I162" s="180">
        <v>1</v>
      </c>
      <c r="J162" s="29"/>
      <c r="K162" s="217"/>
      <c r="P162" s="160"/>
    </row>
    <row r="163" spans="1:16" ht="15" customHeight="1" x14ac:dyDescent="0.25">
      <c r="A163" s="176" t="s">
        <v>10330</v>
      </c>
      <c r="B163" s="176" t="s">
        <v>697</v>
      </c>
      <c r="C163" s="22" t="s">
        <v>15290</v>
      </c>
      <c r="D163" s="156">
        <v>50</v>
      </c>
      <c r="E163" s="157">
        <v>50</v>
      </c>
      <c r="F163" s="166">
        <v>45733</v>
      </c>
      <c r="G163" s="166">
        <v>45734</v>
      </c>
      <c r="H163" s="157">
        <v>1</v>
      </c>
      <c r="I163" s="180">
        <v>1</v>
      </c>
      <c r="J163" s="29"/>
      <c r="K163" s="217"/>
      <c r="P163" s="160"/>
    </row>
    <row r="164" spans="1:16" ht="15" customHeight="1" x14ac:dyDescent="0.25">
      <c r="A164" s="176" t="s">
        <v>14835</v>
      </c>
      <c r="B164" s="176" t="s">
        <v>14890</v>
      </c>
      <c r="C164" s="22" t="s">
        <v>15291</v>
      </c>
      <c r="D164" s="156">
        <v>3</v>
      </c>
      <c r="E164" s="157">
        <v>3</v>
      </c>
      <c r="F164" s="166">
        <v>45733</v>
      </c>
      <c r="G164" s="166">
        <v>45733</v>
      </c>
      <c r="H164" s="157">
        <v>1</v>
      </c>
      <c r="I164" s="180">
        <v>1</v>
      </c>
      <c r="J164" s="29"/>
      <c r="K164" s="217"/>
      <c r="P164" s="160"/>
    </row>
    <row r="165" spans="1:16" ht="15" customHeight="1" x14ac:dyDescent="0.25">
      <c r="A165" s="176" t="s">
        <v>13508</v>
      </c>
      <c r="B165" s="176" t="s">
        <v>15292</v>
      </c>
      <c r="C165" s="22" t="s">
        <v>15293</v>
      </c>
      <c r="D165" s="156">
        <v>200</v>
      </c>
      <c r="E165" s="157">
        <v>200</v>
      </c>
      <c r="F165" s="166">
        <v>45733</v>
      </c>
      <c r="G165" s="166">
        <v>45733</v>
      </c>
      <c r="H165" s="157">
        <v>1</v>
      </c>
      <c r="I165" s="180">
        <v>1</v>
      </c>
      <c r="J165" s="29"/>
      <c r="K165" s="217"/>
      <c r="P165" s="160"/>
    </row>
    <row r="166" spans="1:16" ht="15" customHeight="1" x14ac:dyDescent="0.25">
      <c r="A166" s="176" t="s">
        <v>15243</v>
      </c>
      <c r="B166" s="176" t="s">
        <v>15294</v>
      </c>
      <c r="C166" s="22" t="s">
        <v>15296</v>
      </c>
      <c r="D166" s="156">
        <v>50</v>
      </c>
      <c r="E166" s="157">
        <v>50</v>
      </c>
      <c r="F166" s="166">
        <v>45733</v>
      </c>
      <c r="G166" s="166">
        <v>45738</v>
      </c>
      <c r="H166" s="157">
        <v>1</v>
      </c>
      <c r="I166" s="180">
        <v>1</v>
      </c>
      <c r="J166" s="29"/>
      <c r="K166" s="217"/>
      <c r="P166" s="160"/>
    </row>
    <row r="167" spans="1:16" ht="15" customHeight="1" x14ac:dyDescent="0.25">
      <c r="A167" s="176" t="s">
        <v>15243</v>
      </c>
      <c r="B167" s="176" t="s">
        <v>15295</v>
      </c>
      <c r="C167" s="22" t="s">
        <v>15297</v>
      </c>
      <c r="D167" s="156">
        <v>50</v>
      </c>
      <c r="E167" s="157">
        <v>50</v>
      </c>
      <c r="F167" s="166">
        <v>45733</v>
      </c>
      <c r="G167" s="166">
        <v>45738</v>
      </c>
      <c r="H167" s="157">
        <v>1</v>
      </c>
      <c r="I167" s="180">
        <v>1</v>
      </c>
      <c r="J167" s="29"/>
      <c r="K167" s="217"/>
      <c r="P167" s="160"/>
    </row>
    <row r="168" spans="1:16" ht="15" customHeight="1" x14ac:dyDescent="0.25">
      <c r="A168" s="176" t="s">
        <v>13900</v>
      </c>
      <c r="B168" s="176" t="s">
        <v>13985</v>
      </c>
      <c r="C168" s="22" t="s">
        <v>15028</v>
      </c>
      <c r="D168" s="156">
        <v>150</v>
      </c>
      <c r="E168" s="157">
        <v>150</v>
      </c>
      <c r="F168" s="166">
        <v>45734</v>
      </c>
      <c r="G168" s="166">
        <v>45736</v>
      </c>
      <c r="H168" s="157">
        <v>1</v>
      </c>
      <c r="I168" s="180">
        <v>1</v>
      </c>
      <c r="J168" s="29"/>
      <c r="K168" s="217"/>
      <c r="P168" s="160"/>
    </row>
    <row r="169" spans="1:16" ht="15" customHeight="1" x14ac:dyDescent="0.25">
      <c r="A169" s="176" t="s">
        <v>13643</v>
      </c>
      <c r="B169" s="176" t="s">
        <v>2542</v>
      </c>
      <c r="C169" s="22" t="s">
        <v>15302</v>
      </c>
      <c r="D169" s="156">
        <v>75</v>
      </c>
      <c r="E169" s="157">
        <v>75</v>
      </c>
      <c r="F169" s="166">
        <v>45734</v>
      </c>
      <c r="G169" s="166">
        <v>45734</v>
      </c>
      <c r="H169" s="157">
        <v>1</v>
      </c>
      <c r="I169" s="180">
        <v>1</v>
      </c>
      <c r="J169" s="29"/>
      <c r="K169" s="217"/>
      <c r="P169" s="160"/>
    </row>
    <row r="170" spans="1:16" ht="15" customHeight="1" x14ac:dyDescent="0.25">
      <c r="A170" s="176" t="s">
        <v>3967</v>
      </c>
      <c r="B170" s="176" t="s">
        <v>10999</v>
      </c>
      <c r="C170" s="22" t="s">
        <v>15303</v>
      </c>
      <c r="D170" s="156">
        <v>7</v>
      </c>
      <c r="E170" s="157">
        <v>7</v>
      </c>
      <c r="F170" s="166">
        <v>45734</v>
      </c>
      <c r="G170" s="166">
        <v>45734</v>
      </c>
      <c r="H170" s="157">
        <v>1</v>
      </c>
      <c r="I170" s="180">
        <v>1</v>
      </c>
      <c r="J170" s="29"/>
      <c r="K170" s="217"/>
      <c r="P170" s="160"/>
    </row>
    <row r="171" spans="1:16" ht="15" customHeight="1" x14ac:dyDescent="0.25">
      <c r="A171" s="176" t="s">
        <v>408</v>
      </c>
      <c r="B171" s="176" t="s">
        <v>13874</v>
      </c>
      <c r="C171" s="22" t="s">
        <v>15304</v>
      </c>
      <c r="D171" s="156">
        <v>50</v>
      </c>
      <c r="E171" s="157">
        <v>50</v>
      </c>
      <c r="F171" s="166">
        <v>45734</v>
      </c>
      <c r="G171" s="166">
        <v>45734</v>
      </c>
      <c r="H171" s="157">
        <v>1</v>
      </c>
      <c r="I171" s="180">
        <v>1</v>
      </c>
      <c r="J171" s="29"/>
      <c r="K171" s="217"/>
      <c r="P171" s="160"/>
    </row>
    <row r="172" spans="1:16" ht="15" customHeight="1" x14ac:dyDescent="0.25">
      <c r="A172" s="176" t="s">
        <v>12800</v>
      </c>
      <c r="B172" s="176" t="s">
        <v>14998</v>
      </c>
      <c r="C172" s="22" t="s">
        <v>15283</v>
      </c>
      <c r="D172" s="156">
        <v>30</v>
      </c>
      <c r="E172" s="157">
        <v>5</v>
      </c>
      <c r="F172" s="166">
        <v>45734</v>
      </c>
      <c r="G172" s="166">
        <v>45736</v>
      </c>
      <c r="H172" s="157">
        <v>1</v>
      </c>
      <c r="I172" s="180">
        <v>1</v>
      </c>
      <c r="J172" s="29"/>
      <c r="K172" s="217"/>
      <c r="P172" s="160"/>
    </row>
    <row r="173" spans="1:16" ht="15" customHeight="1" x14ac:dyDescent="0.25">
      <c r="A173" s="176" t="s">
        <v>15243</v>
      </c>
      <c r="B173" s="176" t="s">
        <v>15305</v>
      </c>
      <c r="C173" s="22" t="s">
        <v>15306</v>
      </c>
      <c r="D173" s="156">
        <v>50</v>
      </c>
      <c r="E173" s="157">
        <v>35</v>
      </c>
      <c r="F173" s="166">
        <v>45734</v>
      </c>
      <c r="G173" s="166">
        <v>45738</v>
      </c>
      <c r="H173" s="157">
        <v>1</v>
      </c>
      <c r="I173" s="180">
        <v>1</v>
      </c>
      <c r="J173" s="29"/>
      <c r="K173" s="217"/>
      <c r="P173" s="160"/>
    </row>
    <row r="174" spans="1:16" ht="15" customHeight="1" x14ac:dyDescent="0.25">
      <c r="A174" s="176" t="s">
        <v>15243</v>
      </c>
      <c r="B174" s="176" t="s">
        <v>15305</v>
      </c>
      <c r="C174" s="22" t="s">
        <v>15306</v>
      </c>
      <c r="D174" s="156">
        <v>50</v>
      </c>
      <c r="E174" s="157">
        <v>15</v>
      </c>
      <c r="F174" s="166">
        <v>45735</v>
      </c>
      <c r="G174" s="166">
        <v>45738</v>
      </c>
      <c r="H174" s="157">
        <v>1</v>
      </c>
      <c r="I174" s="180">
        <v>1</v>
      </c>
      <c r="J174" s="29"/>
      <c r="K174" s="217"/>
      <c r="P174" s="160"/>
    </row>
    <row r="175" spans="1:16" ht="15" customHeight="1" x14ac:dyDescent="0.25">
      <c r="A175" s="176" t="s">
        <v>1554</v>
      </c>
      <c r="B175" s="176" t="s">
        <v>15307</v>
      </c>
      <c r="C175" s="22" t="s">
        <v>15308</v>
      </c>
      <c r="D175" s="156">
        <v>13</v>
      </c>
      <c r="E175" s="157">
        <v>13</v>
      </c>
      <c r="F175" s="166">
        <v>45735</v>
      </c>
      <c r="G175" s="166">
        <v>45738</v>
      </c>
      <c r="H175" s="157">
        <v>1</v>
      </c>
      <c r="I175" s="180">
        <v>1</v>
      </c>
      <c r="J175" s="29"/>
      <c r="K175" s="217"/>
      <c r="P175" s="160"/>
    </row>
    <row r="176" spans="1:16" ht="15" customHeight="1" x14ac:dyDescent="0.25">
      <c r="A176" s="176" t="s">
        <v>12800</v>
      </c>
      <c r="B176" s="176" t="s">
        <v>13711</v>
      </c>
      <c r="C176" s="22" t="s">
        <v>14569</v>
      </c>
      <c r="D176" s="156">
        <v>3</v>
      </c>
      <c r="E176" s="157">
        <v>3</v>
      </c>
      <c r="F176" s="166">
        <v>45735</v>
      </c>
      <c r="G176" s="166">
        <v>45738</v>
      </c>
      <c r="H176" s="157">
        <v>1</v>
      </c>
      <c r="I176" s="180">
        <v>1</v>
      </c>
      <c r="J176" s="29"/>
      <c r="K176" s="217"/>
      <c r="P176" s="160"/>
    </row>
    <row r="177" spans="1:16" ht="15" customHeight="1" x14ac:dyDescent="0.25">
      <c r="A177" s="176" t="s">
        <v>15243</v>
      </c>
      <c r="B177" s="176" t="s">
        <v>15309</v>
      </c>
      <c r="C177" s="22" t="s">
        <v>15310</v>
      </c>
      <c r="D177" s="156">
        <v>50</v>
      </c>
      <c r="E177" s="157">
        <v>15</v>
      </c>
      <c r="F177" s="166">
        <v>45735</v>
      </c>
      <c r="G177" s="166">
        <v>45738</v>
      </c>
      <c r="H177" s="157">
        <v>1</v>
      </c>
      <c r="I177" s="180">
        <v>1</v>
      </c>
      <c r="J177" s="29"/>
      <c r="K177" s="217"/>
      <c r="P177" s="160"/>
    </row>
    <row r="178" spans="1:16" ht="15" customHeight="1" x14ac:dyDescent="0.25">
      <c r="A178" s="176" t="s">
        <v>13900</v>
      </c>
      <c r="B178" s="176" t="s">
        <v>13985</v>
      </c>
      <c r="C178" s="22" t="s">
        <v>15028</v>
      </c>
      <c r="D178" s="156">
        <v>150</v>
      </c>
      <c r="E178" s="157">
        <v>123</v>
      </c>
      <c r="F178" s="166">
        <v>45737</v>
      </c>
      <c r="G178" s="166">
        <v>45738</v>
      </c>
      <c r="H178" s="157">
        <v>1</v>
      </c>
      <c r="I178" s="180">
        <v>1</v>
      </c>
      <c r="J178" s="29"/>
      <c r="K178" s="217"/>
      <c r="P178" s="160"/>
    </row>
    <row r="179" spans="1:16" ht="15" customHeight="1" x14ac:dyDescent="0.25">
      <c r="A179" s="176" t="s">
        <v>13710</v>
      </c>
      <c r="B179" s="176" t="s">
        <v>11243</v>
      </c>
      <c r="C179" s="22" t="s">
        <v>15315</v>
      </c>
      <c r="D179" s="156">
        <v>5</v>
      </c>
      <c r="E179" s="157">
        <v>5</v>
      </c>
      <c r="F179" s="166">
        <v>45740</v>
      </c>
      <c r="G179" s="166">
        <v>45740</v>
      </c>
      <c r="H179" s="157">
        <v>1</v>
      </c>
      <c r="I179" s="180">
        <v>1</v>
      </c>
      <c r="J179" s="29"/>
      <c r="K179" s="217"/>
      <c r="P179" s="160"/>
    </row>
    <row r="180" spans="1:16" ht="15" customHeight="1" x14ac:dyDescent="0.25">
      <c r="A180" s="176" t="s">
        <v>2714</v>
      </c>
      <c r="B180" s="176" t="s">
        <v>1060</v>
      </c>
      <c r="C180" s="22" t="s">
        <v>5469</v>
      </c>
      <c r="D180" s="156">
        <v>10</v>
      </c>
      <c r="E180" s="157">
        <v>10</v>
      </c>
      <c r="F180" s="166">
        <v>45740</v>
      </c>
      <c r="G180" s="166">
        <v>45740</v>
      </c>
      <c r="H180" s="157">
        <v>1</v>
      </c>
      <c r="I180" s="180">
        <v>1</v>
      </c>
      <c r="J180" s="29"/>
      <c r="K180" s="217"/>
      <c r="P180" s="160"/>
    </row>
    <row r="181" spans="1:16" ht="15" customHeight="1" x14ac:dyDescent="0.25">
      <c r="A181" s="176" t="s">
        <v>12800</v>
      </c>
      <c r="B181" s="176" t="s">
        <v>13955</v>
      </c>
      <c r="C181" s="22" t="s">
        <v>15316</v>
      </c>
      <c r="D181" s="156">
        <v>100</v>
      </c>
      <c r="E181" s="157">
        <v>100</v>
      </c>
      <c r="F181" s="166">
        <v>45740</v>
      </c>
      <c r="G181" s="166">
        <v>45740</v>
      </c>
      <c r="H181" s="157">
        <v>1</v>
      </c>
      <c r="I181" s="180">
        <v>1</v>
      </c>
      <c r="J181" s="29"/>
      <c r="K181" s="217"/>
      <c r="P181" s="160"/>
    </row>
    <row r="182" spans="1:16" ht="15" customHeight="1" x14ac:dyDescent="0.25">
      <c r="A182" s="176" t="s">
        <v>15243</v>
      </c>
      <c r="B182" s="176" t="s">
        <v>15317</v>
      </c>
      <c r="C182" s="22" t="s">
        <v>15318</v>
      </c>
      <c r="D182" s="156">
        <v>700</v>
      </c>
      <c r="E182" s="157">
        <v>708</v>
      </c>
      <c r="F182" s="166">
        <v>45740</v>
      </c>
      <c r="G182" s="166">
        <v>45742</v>
      </c>
      <c r="H182" s="157">
        <v>1</v>
      </c>
      <c r="I182" s="180">
        <v>1</v>
      </c>
      <c r="J182" s="29"/>
      <c r="K182" s="217"/>
      <c r="P182" s="160"/>
    </row>
    <row r="183" spans="1:16" ht="15" customHeight="1" x14ac:dyDescent="0.25">
      <c r="A183" s="176" t="s">
        <v>12800</v>
      </c>
      <c r="B183" s="176" t="s">
        <v>13955</v>
      </c>
      <c r="C183" s="22" t="s">
        <v>15320</v>
      </c>
      <c r="D183" s="156">
        <v>100</v>
      </c>
      <c r="E183" s="157">
        <v>100</v>
      </c>
      <c r="F183" s="166">
        <v>45742</v>
      </c>
      <c r="G183" s="166">
        <v>45742</v>
      </c>
      <c r="H183" s="157">
        <v>1</v>
      </c>
      <c r="I183" s="180">
        <v>1</v>
      </c>
      <c r="J183" s="29"/>
      <c r="K183" s="217"/>
      <c r="P183" s="160"/>
    </row>
    <row r="184" spans="1:16" ht="15" customHeight="1" x14ac:dyDescent="0.25">
      <c r="A184" s="176" t="s">
        <v>12800</v>
      </c>
      <c r="B184" s="176" t="s">
        <v>14998</v>
      </c>
      <c r="C184" s="22" t="s">
        <v>15321</v>
      </c>
      <c r="D184" s="156">
        <v>30</v>
      </c>
      <c r="E184" s="157">
        <v>30</v>
      </c>
      <c r="F184" s="166">
        <v>45742</v>
      </c>
      <c r="G184" s="166">
        <v>45744</v>
      </c>
      <c r="H184" s="157">
        <v>1</v>
      </c>
      <c r="I184" s="180">
        <v>1</v>
      </c>
      <c r="J184" s="29"/>
      <c r="K184" s="217"/>
      <c r="P184" s="160"/>
    </row>
    <row r="185" spans="1:16" ht="15" customHeight="1" x14ac:dyDescent="0.25">
      <c r="A185" s="176" t="s">
        <v>1554</v>
      </c>
      <c r="B185" s="176" t="s">
        <v>13962</v>
      </c>
      <c r="C185" s="22" t="s">
        <v>15322</v>
      </c>
      <c r="D185" s="156">
        <v>150</v>
      </c>
      <c r="E185" s="157">
        <v>150</v>
      </c>
      <c r="F185" s="166">
        <v>45742</v>
      </c>
      <c r="G185" s="166">
        <v>45744</v>
      </c>
      <c r="H185" s="157">
        <v>1</v>
      </c>
      <c r="I185" s="180">
        <v>1</v>
      </c>
      <c r="J185" s="29"/>
      <c r="K185" s="217"/>
      <c r="P185" s="160"/>
    </row>
    <row r="186" spans="1:16" ht="15" customHeight="1" x14ac:dyDescent="0.25">
      <c r="A186" s="176" t="s">
        <v>1492</v>
      </c>
      <c r="B186" s="176" t="s">
        <v>2726</v>
      </c>
      <c r="C186" s="22" t="s">
        <v>15323</v>
      </c>
      <c r="D186" s="156">
        <v>250</v>
      </c>
      <c r="E186" s="157">
        <v>250</v>
      </c>
      <c r="F186" s="166">
        <v>45742</v>
      </c>
      <c r="G186" s="166">
        <v>45743</v>
      </c>
      <c r="H186" s="157">
        <v>1</v>
      </c>
      <c r="I186" s="180">
        <v>1</v>
      </c>
      <c r="J186" s="29"/>
      <c r="K186" s="217"/>
      <c r="P186" s="160"/>
    </row>
    <row r="187" spans="1:16" ht="15" customHeight="1" x14ac:dyDescent="0.25">
      <c r="A187" s="176" t="s">
        <v>251</v>
      </c>
      <c r="B187" s="176" t="s">
        <v>5180</v>
      </c>
      <c r="C187" s="22" t="s">
        <v>15324</v>
      </c>
      <c r="D187" s="156">
        <v>15</v>
      </c>
      <c r="E187" s="157">
        <v>15</v>
      </c>
      <c r="F187" s="166">
        <v>45742</v>
      </c>
      <c r="G187" s="166">
        <v>45742</v>
      </c>
      <c r="H187" s="157">
        <v>1</v>
      </c>
      <c r="I187" s="180">
        <v>1</v>
      </c>
      <c r="J187" s="29"/>
      <c r="K187" s="217"/>
      <c r="P187" s="160"/>
    </row>
    <row r="188" spans="1:16" ht="15" customHeight="1" x14ac:dyDescent="0.25">
      <c r="A188" s="176" t="s">
        <v>2106</v>
      </c>
      <c r="B188" s="176" t="s">
        <v>15325</v>
      </c>
      <c r="C188" s="22" t="s">
        <v>15326</v>
      </c>
      <c r="D188" s="156">
        <v>3</v>
      </c>
      <c r="E188" s="157">
        <v>3</v>
      </c>
      <c r="F188" s="166">
        <v>45742</v>
      </c>
      <c r="G188" s="166">
        <v>45744</v>
      </c>
      <c r="H188" s="157">
        <v>1</v>
      </c>
      <c r="I188" s="180">
        <v>1</v>
      </c>
      <c r="J188" s="29"/>
      <c r="K188" s="217"/>
      <c r="P188" s="160"/>
    </row>
    <row r="189" spans="1:16" ht="15" customHeight="1" x14ac:dyDescent="0.25">
      <c r="A189" s="176" t="s">
        <v>15243</v>
      </c>
      <c r="B189" s="176" t="s">
        <v>15327</v>
      </c>
      <c r="C189" s="22" t="s">
        <v>15330</v>
      </c>
      <c r="D189" s="156">
        <v>100</v>
      </c>
      <c r="E189" s="157">
        <v>100</v>
      </c>
      <c r="F189" s="166">
        <v>45743</v>
      </c>
      <c r="G189" s="166">
        <v>45743</v>
      </c>
      <c r="H189" s="157">
        <v>1</v>
      </c>
      <c r="I189" s="180">
        <v>1</v>
      </c>
      <c r="J189" s="29"/>
      <c r="K189" s="217"/>
      <c r="P189" s="160"/>
    </row>
    <row r="190" spans="1:16" ht="15" customHeight="1" x14ac:dyDescent="0.25">
      <c r="A190" s="176" t="s">
        <v>15243</v>
      </c>
      <c r="B190" s="176" t="s">
        <v>15328</v>
      </c>
      <c r="C190" s="22" t="s">
        <v>15331</v>
      </c>
      <c r="D190" s="156">
        <v>50</v>
      </c>
      <c r="E190" s="157">
        <v>50</v>
      </c>
      <c r="F190" s="166">
        <v>45743</v>
      </c>
      <c r="G190" s="166">
        <v>45743</v>
      </c>
      <c r="H190" s="157">
        <v>1</v>
      </c>
      <c r="I190" s="180">
        <v>1</v>
      </c>
      <c r="J190" s="29"/>
      <c r="K190" s="217"/>
      <c r="P190" s="160"/>
    </row>
    <row r="191" spans="1:16" ht="15" customHeight="1" x14ac:dyDescent="0.25">
      <c r="A191" s="176" t="s">
        <v>15243</v>
      </c>
      <c r="B191" s="176" t="s">
        <v>15329</v>
      </c>
      <c r="C191" s="22" t="s">
        <v>15332</v>
      </c>
      <c r="D191" s="156">
        <v>200</v>
      </c>
      <c r="E191" s="157">
        <v>200</v>
      </c>
      <c r="F191" s="166">
        <v>45743</v>
      </c>
      <c r="G191" s="166">
        <v>45743</v>
      </c>
      <c r="H191" s="157">
        <v>1</v>
      </c>
      <c r="I191" s="180">
        <v>1</v>
      </c>
      <c r="J191" s="29"/>
      <c r="K191" s="217"/>
      <c r="P191" s="160"/>
    </row>
    <row r="192" spans="1:16" ht="15" customHeight="1" x14ac:dyDescent="0.25">
      <c r="A192" s="176" t="s">
        <v>12800</v>
      </c>
      <c r="B192" s="176" t="s">
        <v>13711</v>
      </c>
      <c r="C192" s="22" t="s">
        <v>15333</v>
      </c>
      <c r="D192" s="156">
        <v>1</v>
      </c>
      <c r="E192" s="157">
        <v>1</v>
      </c>
      <c r="F192" s="166">
        <v>45743</v>
      </c>
      <c r="G192" s="166">
        <v>45746</v>
      </c>
      <c r="H192" s="157">
        <v>1</v>
      </c>
      <c r="I192" s="180">
        <v>1</v>
      </c>
      <c r="J192" s="29"/>
      <c r="K192" s="217"/>
      <c r="P192" s="160"/>
    </row>
    <row r="193" spans="1:16" ht="15" customHeight="1" x14ac:dyDescent="0.25">
      <c r="A193" s="176" t="s">
        <v>14949</v>
      </c>
      <c r="B193" s="176" t="s">
        <v>15334</v>
      </c>
      <c r="C193" s="22" t="s">
        <v>15335</v>
      </c>
      <c r="D193" s="156">
        <v>1</v>
      </c>
      <c r="E193" s="157">
        <v>1</v>
      </c>
      <c r="F193" s="166">
        <v>45743</v>
      </c>
      <c r="G193" s="166">
        <v>45746</v>
      </c>
      <c r="H193" s="157">
        <v>1</v>
      </c>
      <c r="I193" s="180">
        <v>1</v>
      </c>
      <c r="J193" s="29"/>
      <c r="K193" s="217"/>
      <c r="P193" s="160"/>
    </row>
    <row r="194" spans="1:16" ht="15" customHeight="1" x14ac:dyDescent="0.25">
      <c r="A194" s="176" t="s">
        <v>12800</v>
      </c>
      <c r="B194" s="176" t="s">
        <v>14999</v>
      </c>
      <c r="C194" s="22" t="s">
        <v>15336</v>
      </c>
      <c r="D194" s="156">
        <v>50</v>
      </c>
      <c r="E194" s="157">
        <v>50</v>
      </c>
      <c r="F194" s="166">
        <v>45744</v>
      </c>
      <c r="G194" s="166">
        <v>45744</v>
      </c>
      <c r="H194" s="157">
        <v>1</v>
      </c>
      <c r="I194" s="180">
        <v>1</v>
      </c>
      <c r="J194" s="29"/>
      <c r="K194" s="217"/>
      <c r="P194" s="160"/>
    </row>
    <row r="195" spans="1:16" ht="15" customHeight="1" x14ac:dyDescent="0.25">
      <c r="A195" s="176" t="s">
        <v>2714</v>
      </c>
      <c r="B195" s="176" t="s">
        <v>2066</v>
      </c>
      <c r="C195" s="22" t="s">
        <v>15369</v>
      </c>
      <c r="D195" s="156">
        <v>700</v>
      </c>
      <c r="E195" s="157">
        <v>700</v>
      </c>
      <c r="F195" s="166">
        <v>45747</v>
      </c>
      <c r="G195" s="166">
        <v>45747</v>
      </c>
      <c r="H195" s="157">
        <v>1</v>
      </c>
      <c r="I195" s="180">
        <v>1</v>
      </c>
      <c r="J195" s="29"/>
      <c r="K195" s="217"/>
      <c r="P195" s="160"/>
    </row>
    <row r="196" spans="1:16" ht="15" customHeight="1" x14ac:dyDescent="0.25">
      <c r="A196" s="176" t="s">
        <v>14835</v>
      </c>
      <c r="B196" s="176" t="s">
        <v>14890</v>
      </c>
      <c r="C196" s="22" t="s">
        <v>15386</v>
      </c>
      <c r="D196" s="156">
        <v>3</v>
      </c>
      <c r="E196" s="157">
        <v>3</v>
      </c>
      <c r="F196" s="166">
        <v>45747</v>
      </c>
      <c r="G196" s="166">
        <v>45755</v>
      </c>
      <c r="H196" s="157">
        <v>1</v>
      </c>
      <c r="I196" s="180">
        <v>1</v>
      </c>
      <c r="J196" s="29"/>
      <c r="K196" s="217"/>
      <c r="P196" s="160"/>
    </row>
    <row r="197" spans="1:16" ht="15" customHeight="1" x14ac:dyDescent="0.25">
      <c r="A197" s="176" t="s">
        <v>15387</v>
      </c>
      <c r="B197" s="176" t="s">
        <v>4729</v>
      </c>
      <c r="C197" s="22" t="s">
        <v>15388</v>
      </c>
      <c r="D197" s="156">
        <v>5</v>
      </c>
      <c r="E197" s="157">
        <v>5</v>
      </c>
      <c r="F197" s="166">
        <v>45747</v>
      </c>
      <c r="G197" s="166">
        <v>45751</v>
      </c>
      <c r="H197" s="157">
        <v>1</v>
      </c>
      <c r="I197" s="180">
        <v>1</v>
      </c>
      <c r="J197" s="29"/>
      <c r="K197" s="217"/>
      <c r="P197" s="160"/>
    </row>
    <row r="198" spans="1:16" ht="15" customHeight="1" x14ac:dyDescent="0.25">
      <c r="A198" s="176" t="s">
        <v>911</v>
      </c>
      <c r="B198" s="176" t="s">
        <v>15390</v>
      </c>
      <c r="C198" s="22" t="s">
        <v>15391</v>
      </c>
      <c r="D198" s="156">
        <v>500</v>
      </c>
      <c r="E198" s="157">
        <v>500</v>
      </c>
      <c r="F198" s="166">
        <v>45748</v>
      </c>
      <c r="G198" s="166">
        <v>45751</v>
      </c>
      <c r="H198" s="157">
        <v>1</v>
      </c>
      <c r="I198" s="180">
        <v>1</v>
      </c>
      <c r="J198" s="29"/>
      <c r="K198" s="217"/>
      <c r="P198" s="160"/>
    </row>
    <row r="199" spans="1:16" ht="15" customHeight="1" x14ac:dyDescent="0.25">
      <c r="A199" s="176" t="s">
        <v>286</v>
      </c>
      <c r="B199" s="176" t="s">
        <v>562</v>
      </c>
      <c r="C199" s="22" t="s">
        <v>15392</v>
      </c>
      <c r="D199" s="156">
        <v>70</v>
      </c>
      <c r="E199" s="157">
        <v>70</v>
      </c>
      <c r="F199" s="166">
        <v>45748</v>
      </c>
      <c r="G199" s="166">
        <v>45748</v>
      </c>
      <c r="H199" s="157">
        <v>1</v>
      </c>
      <c r="I199" s="180">
        <v>1</v>
      </c>
      <c r="J199" s="29"/>
      <c r="K199" s="217"/>
      <c r="P199" s="160"/>
    </row>
    <row r="200" spans="1:16" ht="15" customHeight="1" x14ac:dyDescent="0.25">
      <c r="A200" s="176" t="s">
        <v>2714</v>
      </c>
      <c r="B200" s="176" t="s">
        <v>505</v>
      </c>
      <c r="C200" s="22" t="s">
        <v>15393</v>
      </c>
      <c r="D200" s="156">
        <v>25</v>
      </c>
      <c r="E200" s="157">
        <v>25</v>
      </c>
      <c r="F200" s="166">
        <v>45748</v>
      </c>
      <c r="G200" s="166">
        <v>45748</v>
      </c>
      <c r="H200" s="157">
        <v>1</v>
      </c>
      <c r="I200" s="180">
        <v>1</v>
      </c>
      <c r="J200" s="29"/>
      <c r="K200" s="217"/>
      <c r="P200" s="160"/>
    </row>
    <row r="201" spans="1:16" ht="15" customHeight="1" x14ac:dyDescent="0.25">
      <c r="A201" s="176" t="s">
        <v>563</v>
      </c>
      <c r="B201" s="176" t="s">
        <v>13878</v>
      </c>
      <c r="C201" s="22" t="s">
        <v>15394</v>
      </c>
      <c r="D201" s="156">
        <v>75</v>
      </c>
      <c r="E201" s="157">
        <v>75</v>
      </c>
      <c r="F201" s="166">
        <v>45748</v>
      </c>
      <c r="G201" s="166">
        <v>45748</v>
      </c>
      <c r="H201" s="157">
        <v>1</v>
      </c>
      <c r="I201" s="180">
        <v>1</v>
      </c>
      <c r="J201" s="29"/>
      <c r="K201" s="217"/>
      <c r="P201" s="160"/>
    </row>
    <row r="202" spans="1:16" ht="15" customHeight="1" x14ac:dyDescent="0.25">
      <c r="A202" s="176" t="s">
        <v>71</v>
      </c>
      <c r="B202" s="176" t="s">
        <v>14121</v>
      </c>
      <c r="C202" s="22" t="s">
        <v>15395</v>
      </c>
      <c r="D202" s="156">
        <v>10</v>
      </c>
      <c r="E202" s="157">
        <v>10</v>
      </c>
      <c r="F202" s="166">
        <v>45748</v>
      </c>
      <c r="G202" s="166">
        <v>45750</v>
      </c>
      <c r="H202" s="157">
        <v>1</v>
      </c>
      <c r="I202" s="180">
        <v>1</v>
      </c>
      <c r="J202" s="29"/>
      <c r="K202" s="217"/>
      <c r="P202" s="160"/>
    </row>
    <row r="203" spans="1:16" ht="15" customHeight="1" x14ac:dyDescent="0.25">
      <c r="A203" s="176" t="s">
        <v>13900</v>
      </c>
      <c r="B203" s="176" t="s">
        <v>13985</v>
      </c>
      <c r="C203" s="22" t="s">
        <v>15028</v>
      </c>
      <c r="D203" s="156">
        <v>27</v>
      </c>
      <c r="E203" s="157">
        <v>27</v>
      </c>
      <c r="F203" s="166">
        <v>45748</v>
      </c>
      <c r="G203" s="166">
        <v>45748</v>
      </c>
      <c r="H203" s="157">
        <v>1</v>
      </c>
      <c r="I203" s="180">
        <v>1</v>
      </c>
      <c r="J203" s="29"/>
      <c r="K203" s="217"/>
      <c r="P203" s="160"/>
    </row>
    <row r="204" spans="1:16" ht="15" customHeight="1" x14ac:dyDescent="0.25">
      <c r="A204" s="176" t="s">
        <v>15243</v>
      </c>
      <c r="B204" s="176" t="s">
        <v>15396</v>
      </c>
      <c r="C204" s="22" t="s">
        <v>15397</v>
      </c>
      <c r="D204" s="156">
        <v>50</v>
      </c>
      <c r="E204" s="157">
        <v>49</v>
      </c>
      <c r="F204" s="166">
        <v>45749</v>
      </c>
      <c r="G204" s="166">
        <v>45749</v>
      </c>
      <c r="H204" s="157">
        <v>1</v>
      </c>
      <c r="I204" s="180">
        <v>1</v>
      </c>
      <c r="J204" s="29"/>
      <c r="K204" s="217"/>
      <c r="P204" s="160"/>
    </row>
    <row r="205" spans="1:16" ht="15" customHeight="1" x14ac:dyDescent="0.25">
      <c r="A205" s="176" t="s">
        <v>520</v>
      </c>
      <c r="B205" s="176" t="s">
        <v>14097</v>
      </c>
      <c r="C205" s="22" t="s">
        <v>15398</v>
      </c>
      <c r="D205" s="156">
        <v>15</v>
      </c>
      <c r="E205" s="157">
        <v>15</v>
      </c>
      <c r="F205" s="166">
        <v>45748</v>
      </c>
      <c r="G205" s="166">
        <v>45749</v>
      </c>
      <c r="H205" s="157">
        <v>1</v>
      </c>
      <c r="I205" s="180">
        <v>1</v>
      </c>
      <c r="J205" s="29"/>
      <c r="K205" s="217"/>
      <c r="P205" s="160"/>
    </row>
    <row r="206" spans="1:16" ht="15" customHeight="1" x14ac:dyDescent="0.25">
      <c r="A206" s="176" t="s">
        <v>15243</v>
      </c>
      <c r="B206" s="176" t="s">
        <v>15399</v>
      </c>
      <c r="C206" s="22" t="s">
        <v>15400</v>
      </c>
      <c r="D206" s="156">
        <v>50</v>
      </c>
      <c r="E206" s="157">
        <v>50</v>
      </c>
      <c r="F206" s="166">
        <v>45748</v>
      </c>
      <c r="G206" s="166">
        <v>45748</v>
      </c>
      <c r="H206" s="157">
        <v>1</v>
      </c>
      <c r="I206" s="180">
        <v>1</v>
      </c>
      <c r="J206" s="29"/>
      <c r="K206" s="217"/>
      <c r="P206" s="160"/>
    </row>
    <row r="207" spans="1:16" ht="15" customHeight="1" x14ac:dyDescent="0.25">
      <c r="A207" s="176" t="s">
        <v>15401</v>
      </c>
      <c r="B207" s="176" t="s">
        <v>13513</v>
      </c>
      <c r="C207" s="22" t="s">
        <v>15402</v>
      </c>
      <c r="D207" s="156">
        <v>180</v>
      </c>
      <c r="E207" s="157">
        <v>180</v>
      </c>
      <c r="F207" s="166">
        <v>45749</v>
      </c>
      <c r="G207" s="166">
        <v>45749</v>
      </c>
      <c r="H207" s="157">
        <v>1</v>
      </c>
      <c r="I207" s="180">
        <v>1</v>
      </c>
      <c r="J207" s="29"/>
      <c r="K207" s="217"/>
      <c r="P207" s="160"/>
    </row>
    <row r="208" spans="1:16" ht="15" customHeight="1" x14ac:dyDescent="0.25">
      <c r="A208" s="176" t="s">
        <v>1554</v>
      </c>
      <c r="B208" s="176" t="s">
        <v>14648</v>
      </c>
      <c r="C208" s="22" t="s">
        <v>14927</v>
      </c>
      <c r="D208" s="156">
        <v>250</v>
      </c>
      <c r="E208" s="157">
        <v>250</v>
      </c>
      <c r="F208" s="166">
        <v>45749</v>
      </c>
      <c r="G208" s="166">
        <v>45749</v>
      </c>
      <c r="H208" s="157">
        <v>1</v>
      </c>
      <c r="I208" s="180">
        <v>1</v>
      </c>
      <c r="J208" s="29"/>
      <c r="K208" s="217"/>
      <c r="P208" s="160"/>
    </row>
    <row r="209" spans="1:16" ht="15" customHeight="1" x14ac:dyDescent="0.25">
      <c r="A209" s="176" t="s">
        <v>1554</v>
      </c>
      <c r="B209" s="176" t="s">
        <v>14647</v>
      </c>
      <c r="C209" s="22" t="s">
        <v>14902</v>
      </c>
      <c r="D209" s="156">
        <v>250</v>
      </c>
      <c r="E209" s="157">
        <v>250</v>
      </c>
      <c r="F209" s="166">
        <v>45749</v>
      </c>
      <c r="G209" s="166">
        <v>45749</v>
      </c>
      <c r="H209" s="157">
        <v>1</v>
      </c>
      <c r="I209" s="180">
        <v>1</v>
      </c>
      <c r="J209" s="29"/>
      <c r="K209" s="217"/>
      <c r="P209" s="160"/>
    </row>
    <row r="210" spans="1:16" ht="15" customHeight="1" x14ac:dyDescent="0.25">
      <c r="A210" s="176" t="s">
        <v>1554</v>
      </c>
      <c r="B210" s="176" t="s">
        <v>14631</v>
      </c>
      <c r="C210" s="22" t="s">
        <v>14903</v>
      </c>
      <c r="D210" s="156">
        <v>235</v>
      </c>
      <c r="E210" s="157">
        <v>235</v>
      </c>
      <c r="F210" s="166">
        <v>45749</v>
      </c>
      <c r="G210" s="166">
        <v>45749</v>
      </c>
      <c r="H210" s="157">
        <v>1</v>
      </c>
      <c r="I210" s="180">
        <v>1</v>
      </c>
      <c r="J210" s="29"/>
      <c r="K210" s="217"/>
      <c r="P210" s="160"/>
    </row>
    <row r="211" spans="1:16" ht="15" customHeight="1" x14ac:dyDescent="0.25">
      <c r="A211" s="176" t="s">
        <v>1554</v>
      </c>
      <c r="B211" s="176" t="s">
        <v>14629</v>
      </c>
      <c r="C211" s="22" t="s">
        <v>14909</v>
      </c>
      <c r="D211" s="156">
        <v>1500</v>
      </c>
      <c r="E211" s="157">
        <v>1500</v>
      </c>
      <c r="F211" s="166">
        <v>45749</v>
      </c>
      <c r="G211" s="166">
        <v>45749</v>
      </c>
      <c r="H211" s="157">
        <v>1</v>
      </c>
      <c r="I211" s="180">
        <v>1</v>
      </c>
      <c r="J211" s="29"/>
      <c r="K211" s="217"/>
      <c r="P211" s="160"/>
    </row>
    <row r="212" spans="1:16" ht="15" customHeight="1" x14ac:dyDescent="0.25">
      <c r="A212" s="176" t="s">
        <v>1554</v>
      </c>
      <c r="B212" s="176" t="s">
        <v>14630</v>
      </c>
      <c r="C212" s="22" t="s">
        <v>14904</v>
      </c>
      <c r="D212" s="156">
        <v>235</v>
      </c>
      <c r="E212" s="157">
        <v>235</v>
      </c>
      <c r="F212" s="166">
        <v>45749</v>
      </c>
      <c r="G212" s="166">
        <v>45749</v>
      </c>
      <c r="H212" s="157">
        <v>1</v>
      </c>
      <c r="I212" s="180">
        <v>1</v>
      </c>
      <c r="J212" s="29"/>
      <c r="K212" s="217"/>
      <c r="P212" s="160"/>
    </row>
    <row r="213" spans="1:16" ht="15" customHeight="1" x14ac:dyDescent="0.25">
      <c r="A213" s="176" t="s">
        <v>1554</v>
      </c>
      <c r="B213" s="176" t="s">
        <v>14646</v>
      </c>
      <c r="C213" s="22" t="s">
        <v>14905</v>
      </c>
      <c r="D213" s="156">
        <v>235</v>
      </c>
      <c r="E213" s="157">
        <v>235</v>
      </c>
      <c r="F213" s="166">
        <v>45749</v>
      </c>
      <c r="G213" s="166">
        <v>45749</v>
      </c>
      <c r="H213" s="157">
        <v>1</v>
      </c>
      <c r="I213" s="180">
        <v>1</v>
      </c>
      <c r="J213" s="29"/>
      <c r="K213" s="217"/>
      <c r="P213" s="160"/>
    </row>
    <row r="214" spans="1:16" ht="15" customHeight="1" x14ac:dyDescent="0.25">
      <c r="A214" s="176" t="s">
        <v>1554</v>
      </c>
      <c r="B214" s="176" t="s">
        <v>14703</v>
      </c>
      <c r="C214" s="22" t="s">
        <v>15403</v>
      </c>
      <c r="D214" s="156">
        <v>150</v>
      </c>
      <c r="E214" s="157">
        <v>150</v>
      </c>
      <c r="F214" s="166">
        <v>45749</v>
      </c>
      <c r="G214" s="166">
        <v>45749</v>
      </c>
      <c r="H214" s="157">
        <v>1</v>
      </c>
      <c r="I214" s="180">
        <v>1</v>
      </c>
      <c r="J214" s="29"/>
      <c r="K214" s="217"/>
      <c r="P214" s="160"/>
    </row>
    <row r="215" spans="1:16" ht="15" customHeight="1" x14ac:dyDescent="0.25">
      <c r="A215" s="176" t="s">
        <v>1554</v>
      </c>
      <c r="B215" s="176" t="s">
        <v>14951</v>
      </c>
      <c r="C215" s="22" t="s">
        <v>15404</v>
      </c>
      <c r="D215" s="156">
        <v>350</v>
      </c>
      <c r="E215" s="157">
        <v>350</v>
      </c>
      <c r="F215" s="166">
        <v>45749</v>
      </c>
      <c r="G215" s="166">
        <v>45749</v>
      </c>
      <c r="H215" s="157">
        <v>1</v>
      </c>
      <c r="I215" s="180">
        <v>1</v>
      </c>
      <c r="J215" s="29"/>
      <c r="K215" s="217"/>
      <c r="P215" s="160"/>
    </row>
    <row r="216" spans="1:16" ht="15" customHeight="1" x14ac:dyDescent="0.25">
      <c r="A216" s="176" t="s">
        <v>14222</v>
      </c>
      <c r="B216" s="176" t="s">
        <v>14719</v>
      </c>
      <c r="C216" s="22" t="s">
        <v>15406</v>
      </c>
      <c r="D216" s="156">
        <v>5</v>
      </c>
      <c r="E216" s="157">
        <v>5</v>
      </c>
      <c r="F216" s="166">
        <v>45750</v>
      </c>
      <c r="G216" s="166">
        <v>45750</v>
      </c>
      <c r="H216" s="157">
        <v>1</v>
      </c>
      <c r="I216" s="180">
        <v>1</v>
      </c>
      <c r="J216" s="29"/>
      <c r="K216" s="217"/>
      <c r="P216" s="160"/>
    </row>
    <row r="217" spans="1:16" ht="15" customHeight="1" x14ac:dyDescent="0.25">
      <c r="A217" s="176" t="s">
        <v>14222</v>
      </c>
      <c r="B217" s="176" t="s">
        <v>14890</v>
      </c>
      <c r="C217" s="22" t="s">
        <v>15405</v>
      </c>
      <c r="D217" s="156">
        <v>5</v>
      </c>
      <c r="E217" s="157">
        <v>5</v>
      </c>
      <c r="F217" s="166">
        <v>45750</v>
      </c>
      <c r="G217" s="166">
        <v>45750</v>
      </c>
      <c r="H217" s="157">
        <v>1</v>
      </c>
      <c r="I217" s="180">
        <v>1</v>
      </c>
      <c r="J217" s="29"/>
      <c r="K217" s="217"/>
      <c r="P217" s="160"/>
    </row>
    <row r="218" spans="1:16" ht="15" customHeight="1" x14ac:dyDescent="0.25">
      <c r="A218" s="176" t="s">
        <v>14837</v>
      </c>
      <c r="B218" s="176" t="s">
        <v>4729</v>
      </c>
      <c r="C218" s="22" t="s">
        <v>15407</v>
      </c>
      <c r="D218" s="156">
        <v>74</v>
      </c>
      <c r="E218" s="157">
        <v>74</v>
      </c>
      <c r="F218" s="166">
        <v>45750</v>
      </c>
      <c r="G218" s="166">
        <v>45750</v>
      </c>
      <c r="H218" s="157">
        <v>1</v>
      </c>
      <c r="I218" s="180">
        <v>1</v>
      </c>
      <c r="J218" s="29"/>
      <c r="K218" s="217"/>
      <c r="P218" s="160"/>
    </row>
    <row r="219" spans="1:16" ht="15" customHeight="1" x14ac:dyDescent="0.25">
      <c r="A219" s="176" t="s">
        <v>13900</v>
      </c>
      <c r="B219" s="176" t="s">
        <v>13985</v>
      </c>
      <c r="C219" s="22" t="s">
        <v>15028</v>
      </c>
      <c r="D219" s="156">
        <v>73</v>
      </c>
      <c r="E219" s="157">
        <v>73</v>
      </c>
      <c r="F219" s="166">
        <v>45750</v>
      </c>
      <c r="G219" s="166">
        <v>45750</v>
      </c>
      <c r="H219" s="157">
        <v>1</v>
      </c>
      <c r="I219" s="180">
        <v>1</v>
      </c>
      <c r="J219" s="29"/>
      <c r="K219" s="217"/>
      <c r="P219" s="160"/>
    </row>
    <row r="220" spans="1:16" ht="15" customHeight="1" x14ac:dyDescent="0.25">
      <c r="A220" s="176" t="s">
        <v>520</v>
      </c>
      <c r="B220" s="176" t="s">
        <v>5026</v>
      </c>
      <c r="C220" s="22" t="s">
        <v>15408</v>
      </c>
      <c r="D220" s="156">
        <v>3100</v>
      </c>
      <c r="E220" s="157">
        <v>3100</v>
      </c>
      <c r="F220" s="166">
        <v>45751</v>
      </c>
      <c r="G220" s="166">
        <v>45751</v>
      </c>
      <c r="H220" s="157">
        <v>1</v>
      </c>
      <c r="I220" s="180">
        <v>1</v>
      </c>
      <c r="J220" s="29"/>
      <c r="K220" s="217"/>
      <c r="P220" s="160"/>
    </row>
    <row r="221" spans="1:16" ht="15" customHeight="1" x14ac:dyDescent="0.25">
      <c r="A221" s="176" t="s">
        <v>1554</v>
      </c>
      <c r="B221" s="176" t="s">
        <v>15409</v>
      </c>
      <c r="C221" s="22" t="s">
        <v>15410</v>
      </c>
      <c r="D221" s="156">
        <v>200</v>
      </c>
      <c r="E221" s="157">
        <v>200</v>
      </c>
      <c r="F221" s="166">
        <v>45751</v>
      </c>
      <c r="G221" s="166">
        <v>45751</v>
      </c>
      <c r="H221" s="157">
        <v>1</v>
      </c>
      <c r="I221" s="180">
        <v>1</v>
      </c>
      <c r="J221" s="29"/>
      <c r="K221" s="217"/>
      <c r="P221" s="160"/>
    </row>
    <row r="222" spans="1:16" ht="15" customHeight="1" x14ac:dyDescent="0.25">
      <c r="A222" s="176" t="s">
        <v>1554</v>
      </c>
      <c r="B222" s="176" t="s">
        <v>13556</v>
      </c>
      <c r="C222" s="22" t="s">
        <v>15411</v>
      </c>
      <c r="D222" s="156">
        <v>100</v>
      </c>
      <c r="E222" s="157">
        <v>100</v>
      </c>
      <c r="F222" s="166">
        <v>45751</v>
      </c>
      <c r="G222" s="166">
        <v>45751</v>
      </c>
      <c r="H222" s="157">
        <v>1</v>
      </c>
      <c r="I222" s="180">
        <v>1</v>
      </c>
      <c r="J222" s="29"/>
      <c r="K222" s="217"/>
      <c r="P222" s="160"/>
    </row>
    <row r="223" spans="1:16" ht="15" customHeight="1" x14ac:dyDescent="0.25">
      <c r="A223" s="176" t="s">
        <v>11102</v>
      </c>
      <c r="B223" s="176" t="s">
        <v>805</v>
      </c>
      <c r="C223" s="22" t="s">
        <v>15413</v>
      </c>
      <c r="D223" s="156">
        <v>500</v>
      </c>
      <c r="E223" s="157">
        <v>500</v>
      </c>
      <c r="F223" s="166">
        <v>45754</v>
      </c>
      <c r="G223" s="166">
        <v>45754</v>
      </c>
      <c r="H223" s="157">
        <v>1</v>
      </c>
      <c r="I223" s="180">
        <v>1</v>
      </c>
      <c r="J223" s="29"/>
      <c r="K223" s="217"/>
      <c r="P223" s="160"/>
    </row>
    <row r="224" spans="1:16" ht="15" customHeight="1" x14ac:dyDescent="0.25">
      <c r="A224" s="176" t="s">
        <v>13900</v>
      </c>
      <c r="B224" s="176" t="s">
        <v>13985</v>
      </c>
      <c r="C224" s="22" t="s">
        <v>15414</v>
      </c>
      <c r="D224" s="156">
        <v>27</v>
      </c>
      <c r="E224" s="157">
        <v>27</v>
      </c>
      <c r="F224" s="166">
        <v>45754</v>
      </c>
      <c r="G224" s="166">
        <v>45754</v>
      </c>
      <c r="H224" s="157">
        <v>1</v>
      </c>
      <c r="I224" s="180">
        <v>1</v>
      </c>
      <c r="J224" s="29" t="s">
        <v>15415</v>
      </c>
      <c r="K224" s="217"/>
      <c r="P224" s="160"/>
    </row>
    <row r="225" spans="1:16" ht="15" customHeight="1" x14ac:dyDescent="0.25">
      <c r="A225" s="176" t="s">
        <v>13508</v>
      </c>
      <c r="B225" s="176" t="s">
        <v>15421</v>
      </c>
      <c r="C225" s="22" t="s">
        <v>15422</v>
      </c>
      <c r="D225" s="156">
        <v>750</v>
      </c>
      <c r="E225" s="157">
        <v>750</v>
      </c>
      <c r="F225" s="166">
        <v>45755</v>
      </c>
      <c r="G225" s="166">
        <v>45755</v>
      </c>
      <c r="H225" s="157">
        <v>1</v>
      </c>
      <c r="I225" s="180">
        <v>1</v>
      </c>
      <c r="J225" s="29"/>
      <c r="K225" s="217"/>
      <c r="P225" s="160"/>
    </row>
    <row r="226" spans="1:16" ht="15" customHeight="1" x14ac:dyDescent="0.25">
      <c r="A226" s="176" t="s">
        <v>13508</v>
      </c>
      <c r="B226" s="176" t="s">
        <v>8888</v>
      </c>
      <c r="C226" s="22" t="s">
        <v>15423</v>
      </c>
      <c r="D226" s="156">
        <v>1000</v>
      </c>
      <c r="E226" s="157">
        <v>1000</v>
      </c>
      <c r="F226" s="166">
        <v>45755</v>
      </c>
      <c r="G226" s="166">
        <v>45755</v>
      </c>
      <c r="H226" s="157">
        <v>1</v>
      </c>
      <c r="I226" s="180">
        <v>1</v>
      </c>
      <c r="J226" s="29"/>
      <c r="K226" s="217"/>
      <c r="P226" s="160"/>
    </row>
    <row r="227" spans="1:16" ht="15" customHeight="1" x14ac:dyDescent="0.25">
      <c r="A227" s="176" t="s">
        <v>15424</v>
      </c>
      <c r="B227" s="176" t="s">
        <v>370</v>
      </c>
      <c r="C227" s="22" t="s">
        <v>15425</v>
      </c>
      <c r="D227" s="156">
        <v>50</v>
      </c>
      <c r="E227" s="157">
        <v>50</v>
      </c>
      <c r="F227" s="166">
        <v>45755</v>
      </c>
      <c r="G227" s="166">
        <v>45755</v>
      </c>
      <c r="H227" s="157">
        <v>1</v>
      </c>
      <c r="I227" s="180">
        <v>1</v>
      </c>
      <c r="J227" s="29"/>
      <c r="K227" s="217"/>
      <c r="P227" s="160"/>
    </row>
    <row r="228" spans="1:16" ht="15" customHeight="1" x14ac:dyDescent="0.25">
      <c r="A228" s="176" t="s">
        <v>15424</v>
      </c>
      <c r="B228" s="176" t="s">
        <v>204</v>
      </c>
      <c r="C228" s="22" t="s">
        <v>15426</v>
      </c>
      <c r="D228" s="156">
        <v>100</v>
      </c>
      <c r="E228" s="157">
        <v>100</v>
      </c>
      <c r="F228" s="166">
        <v>45755</v>
      </c>
      <c r="G228" s="166">
        <v>45755</v>
      </c>
      <c r="H228" s="157">
        <v>1</v>
      </c>
      <c r="I228" s="180">
        <v>1</v>
      </c>
      <c r="J228" s="29"/>
      <c r="K228" s="217"/>
      <c r="P228" s="160"/>
    </row>
    <row r="229" spans="1:16" ht="15" customHeight="1" x14ac:dyDescent="0.25">
      <c r="A229" s="176" t="s">
        <v>15424</v>
      </c>
      <c r="B229" s="176" t="s">
        <v>202</v>
      </c>
      <c r="C229" s="22" t="s">
        <v>15427</v>
      </c>
      <c r="D229" s="156">
        <v>50</v>
      </c>
      <c r="E229" s="157">
        <v>50</v>
      </c>
      <c r="F229" s="166">
        <v>45755</v>
      </c>
      <c r="G229" s="166">
        <v>45755</v>
      </c>
      <c r="H229" s="157">
        <v>1</v>
      </c>
      <c r="I229" s="180">
        <v>1</v>
      </c>
      <c r="J229" s="29"/>
      <c r="K229" s="217"/>
      <c r="P229" s="160"/>
    </row>
    <row r="230" spans="1:16" ht="15" customHeight="1" x14ac:dyDescent="0.25">
      <c r="A230" s="176" t="s">
        <v>1554</v>
      </c>
      <c r="B230" s="176" t="s">
        <v>15260</v>
      </c>
      <c r="C230" s="22" t="s">
        <v>15261</v>
      </c>
      <c r="D230" s="156">
        <v>100</v>
      </c>
      <c r="E230" s="157">
        <v>50</v>
      </c>
      <c r="F230" s="166">
        <v>45755</v>
      </c>
      <c r="G230" s="166">
        <v>45755</v>
      </c>
      <c r="H230" s="157">
        <v>1</v>
      </c>
      <c r="I230" s="180">
        <v>1</v>
      </c>
      <c r="J230" s="29"/>
      <c r="K230" s="217"/>
      <c r="P230" s="160"/>
    </row>
    <row r="231" spans="1:16" ht="15" customHeight="1" x14ac:dyDescent="0.25">
      <c r="A231" s="176" t="s">
        <v>1554</v>
      </c>
      <c r="B231" s="176" t="s">
        <v>15260</v>
      </c>
      <c r="C231" s="22" t="s">
        <v>15450</v>
      </c>
      <c r="D231" s="156">
        <v>100</v>
      </c>
      <c r="E231" s="157">
        <v>100</v>
      </c>
      <c r="F231" s="166">
        <v>45755</v>
      </c>
      <c r="G231" s="166">
        <v>45755</v>
      </c>
      <c r="H231" s="157">
        <v>1</v>
      </c>
      <c r="I231" s="180">
        <v>1</v>
      </c>
      <c r="J231" s="29"/>
      <c r="K231" s="217"/>
      <c r="P231" s="160"/>
    </row>
    <row r="232" spans="1:16" ht="15" customHeight="1" x14ac:dyDescent="0.25">
      <c r="A232" s="176" t="s">
        <v>15243</v>
      </c>
      <c r="B232" s="176" t="s">
        <v>15431</v>
      </c>
      <c r="C232" s="22" t="s">
        <v>15432</v>
      </c>
      <c r="D232" s="156">
        <v>140</v>
      </c>
      <c r="E232" s="157">
        <v>140</v>
      </c>
      <c r="F232" s="166">
        <v>45756</v>
      </c>
      <c r="G232" s="166">
        <v>45756</v>
      </c>
      <c r="H232" s="157">
        <v>1</v>
      </c>
      <c r="I232" s="180">
        <v>1</v>
      </c>
      <c r="J232" s="29"/>
      <c r="K232" s="217"/>
      <c r="P232" s="160"/>
    </row>
    <row r="233" spans="1:16" ht="15" customHeight="1" x14ac:dyDescent="0.25">
      <c r="A233" s="176" t="s">
        <v>15243</v>
      </c>
      <c r="B233" s="176" t="s">
        <v>15433</v>
      </c>
      <c r="C233" s="22" t="s">
        <v>15434</v>
      </c>
      <c r="D233" s="156">
        <v>50</v>
      </c>
      <c r="E233" s="157">
        <v>50</v>
      </c>
      <c r="F233" s="166">
        <v>45756</v>
      </c>
      <c r="G233" s="166">
        <v>45756</v>
      </c>
      <c r="H233" s="157">
        <v>1</v>
      </c>
      <c r="I233" s="180">
        <v>1</v>
      </c>
      <c r="J233" s="29"/>
      <c r="K233" s="217"/>
      <c r="P233" s="160"/>
    </row>
    <row r="234" spans="1:16" ht="15" customHeight="1" x14ac:dyDescent="0.25">
      <c r="A234" s="176" t="s">
        <v>15001</v>
      </c>
      <c r="B234" s="176" t="s">
        <v>13727</v>
      </c>
      <c r="C234" s="22" t="s">
        <v>15435</v>
      </c>
      <c r="D234" s="156">
        <v>5</v>
      </c>
      <c r="E234" s="157">
        <v>5</v>
      </c>
      <c r="F234" s="166">
        <v>45756</v>
      </c>
      <c r="G234" s="166">
        <v>45762</v>
      </c>
      <c r="H234" s="157">
        <v>1</v>
      </c>
      <c r="I234" s="180">
        <v>1</v>
      </c>
      <c r="J234" s="29" t="s">
        <v>1847</v>
      </c>
      <c r="K234" s="217"/>
      <c r="P234" s="160"/>
    </row>
    <row r="235" spans="1:16" ht="15" customHeight="1" x14ac:dyDescent="0.25">
      <c r="A235" s="176" t="s">
        <v>14013</v>
      </c>
      <c r="B235" s="176" t="s">
        <v>14105</v>
      </c>
      <c r="C235" s="22" t="s">
        <v>5699</v>
      </c>
      <c r="D235" s="156">
        <v>30</v>
      </c>
      <c r="E235" s="157">
        <v>30</v>
      </c>
      <c r="F235" s="166">
        <v>45757</v>
      </c>
      <c r="G235" s="166">
        <v>45757</v>
      </c>
      <c r="H235" s="157">
        <v>1</v>
      </c>
      <c r="I235" s="180">
        <v>1</v>
      </c>
      <c r="J235" s="29" t="s">
        <v>15438</v>
      </c>
      <c r="K235" s="217"/>
      <c r="P235" s="160"/>
    </row>
    <row r="236" spans="1:16" ht="15" customHeight="1" x14ac:dyDescent="0.25">
      <c r="A236" s="176" t="s">
        <v>13710</v>
      </c>
      <c r="B236" s="176" t="s">
        <v>13433</v>
      </c>
      <c r="C236" s="22" t="s">
        <v>15439</v>
      </c>
      <c r="D236" s="156">
        <v>25</v>
      </c>
      <c r="E236" s="157">
        <v>25</v>
      </c>
      <c r="F236" s="166">
        <v>45757</v>
      </c>
      <c r="G236" s="166">
        <v>45757</v>
      </c>
      <c r="H236" s="157">
        <v>1</v>
      </c>
      <c r="I236" s="180">
        <v>1</v>
      </c>
      <c r="J236" s="29"/>
      <c r="K236" s="217"/>
      <c r="P236" s="160"/>
    </row>
    <row r="237" spans="1:16" ht="15" customHeight="1" x14ac:dyDescent="0.25">
      <c r="A237" s="176" t="s">
        <v>13906</v>
      </c>
      <c r="B237" s="176" t="s">
        <v>13735</v>
      </c>
      <c r="C237" s="22" t="s">
        <v>15440</v>
      </c>
      <c r="D237" s="156">
        <v>300</v>
      </c>
      <c r="E237" s="157">
        <v>300</v>
      </c>
      <c r="F237" s="166">
        <v>45757</v>
      </c>
      <c r="G237" s="166">
        <v>45757</v>
      </c>
      <c r="H237" s="157">
        <v>1</v>
      </c>
      <c r="I237" s="180">
        <v>1</v>
      </c>
      <c r="J237" s="29"/>
      <c r="K237" s="217"/>
      <c r="P237" s="160"/>
    </row>
    <row r="238" spans="1:16" ht="15" customHeight="1" x14ac:dyDescent="0.25">
      <c r="A238" s="176" t="s">
        <v>13850</v>
      </c>
      <c r="B238" s="176" t="s">
        <v>14748</v>
      </c>
      <c r="C238" s="22" t="s">
        <v>15441</v>
      </c>
      <c r="D238" s="156">
        <v>26</v>
      </c>
      <c r="E238" s="157">
        <v>26</v>
      </c>
      <c r="F238" s="166">
        <v>45757</v>
      </c>
      <c r="G238" s="166">
        <v>45789</v>
      </c>
      <c r="H238" s="157">
        <v>1</v>
      </c>
      <c r="I238" s="180">
        <v>1</v>
      </c>
      <c r="J238" s="29"/>
      <c r="K238" s="217"/>
      <c r="P238" s="160"/>
    </row>
    <row r="239" spans="1:16" ht="15" customHeight="1" x14ac:dyDescent="0.25">
      <c r="A239" s="176" t="s">
        <v>1554</v>
      </c>
      <c r="B239" s="176" t="s">
        <v>13466</v>
      </c>
      <c r="C239" s="22" t="s">
        <v>15442</v>
      </c>
      <c r="D239" s="156">
        <v>300</v>
      </c>
      <c r="E239" s="157">
        <v>300</v>
      </c>
      <c r="F239" s="166">
        <v>45757</v>
      </c>
      <c r="G239" s="166">
        <v>45757</v>
      </c>
      <c r="H239" s="157">
        <v>1</v>
      </c>
      <c r="I239" s="180">
        <v>1</v>
      </c>
      <c r="J239" s="29"/>
      <c r="K239" s="217"/>
      <c r="P239" s="160"/>
    </row>
    <row r="240" spans="1:16" ht="15" customHeight="1" x14ac:dyDescent="0.25">
      <c r="A240" s="176" t="s">
        <v>13710</v>
      </c>
      <c r="B240" s="176" t="s">
        <v>14818</v>
      </c>
      <c r="C240" s="22" t="s">
        <v>14913</v>
      </c>
      <c r="D240" s="156">
        <v>4</v>
      </c>
      <c r="E240" s="157">
        <v>4</v>
      </c>
      <c r="F240" s="166">
        <v>45757</v>
      </c>
      <c r="G240" s="166">
        <v>45757</v>
      </c>
      <c r="H240" s="157">
        <v>1</v>
      </c>
      <c r="I240" s="180">
        <v>1</v>
      </c>
      <c r="J240" s="29" t="s">
        <v>15443</v>
      </c>
      <c r="K240" s="217"/>
      <c r="P240" s="160"/>
    </row>
    <row r="241" spans="1:16" ht="15" customHeight="1" x14ac:dyDescent="0.25">
      <c r="A241" s="176" t="s">
        <v>11366</v>
      </c>
      <c r="B241" s="176" t="s">
        <v>15444</v>
      </c>
      <c r="C241" s="22" t="s">
        <v>15445</v>
      </c>
      <c r="D241" s="156">
        <v>3</v>
      </c>
      <c r="E241" s="157">
        <v>3</v>
      </c>
      <c r="F241" s="166">
        <v>45758</v>
      </c>
      <c r="G241" s="166">
        <v>45761</v>
      </c>
      <c r="H241" s="157">
        <v>1</v>
      </c>
      <c r="I241" s="180">
        <v>1</v>
      </c>
      <c r="J241" s="29"/>
      <c r="K241" s="217"/>
      <c r="P241" s="160"/>
    </row>
    <row r="242" spans="1:16" ht="15" customHeight="1" x14ac:dyDescent="0.25">
      <c r="A242" s="176" t="s">
        <v>13850</v>
      </c>
      <c r="B242" s="176" t="s">
        <v>14947</v>
      </c>
      <c r="C242" s="22" t="s">
        <v>15446</v>
      </c>
      <c r="D242" s="156">
        <v>30</v>
      </c>
      <c r="E242" s="157">
        <v>30</v>
      </c>
      <c r="F242" s="166">
        <v>45758</v>
      </c>
      <c r="G242" s="166">
        <v>45789</v>
      </c>
      <c r="H242" s="157">
        <v>1</v>
      </c>
      <c r="I242" s="180">
        <v>1</v>
      </c>
      <c r="J242" s="29"/>
      <c r="K242" s="217"/>
      <c r="P242" s="160"/>
    </row>
    <row r="243" spans="1:16" ht="15" customHeight="1" x14ac:dyDescent="0.25">
      <c r="A243" s="176" t="s">
        <v>29</v>
      </c>
      <c r="B243" s="176" t="s">
        <v>1221</v>
      </c>
      <c r="C243" s="22" t="s">
        <v>15447</v>
      </c>
      <c r="D243" s="156">
        <v>215</v>
      </c>
      <c r="E243" s="157">
        <v>215</v>
      </c>
      <c r="F243" s="166">
        <v>45758</v>
      </c>
      <c r="G243" s="166">
        <v>45758</v>
      </c>
      <c r="H243" s="157">
        <v>1</v>
      </c>
      <c r="I243" s="180">
        <v>1</v>
      </c>
      <c r="J243" s="29"/>
      <c r="K243" s="217"/>
      <c r="P243" s="160"/>
    </row>
    <row r="244" spans="1:16" ht="15" customHeight="1" x14ac:dyDescent="0.25">
      <c r="A244" s="176" t="s">
        <v>15243</v>
      </c>
      <c r="B244" s="176" t="s">
        <v>15451</v>
      </c>
      <c r="C244" s="22" t="s">
        <v>15452</v>
      </c>
      <c r="D244" s="156">
        <v>200</v>
      </c>
      <c r="E244" s="157">
        <v>200</v>
      </c>
      <c r="F244" s="166">
        <v>45758</v>
      </c>
      <c r="G244" s="166">
        <v>45758</v>
      </c>
      <c r="H244" s="157">
        <v>1</v>
      </c>
      <c r="I244" s="180">
        <v>1</v>
      </c>
      <c r="J244" s="29"/>
      <c r="K244" s="217"/>
      <c r="P244" s="160"/>
    </row>
    <row r="245" spans="1:16" ht="15" customHeight="1" x14ac:dyDescent="0.25">
      <c r="A245" s="176" t="s">
        <v>13850</v>
      </c>
      <c r="B245" s="176" t="s">
        <v>14816</v>
      </c>
      <c r="C245" s="22" t="s">
        <v>15453</v>
      </c>
      <c r="D245" s="156">
        <v>6</v>
      </c>
      <c r="E245" s="157">
        <v>6</v>
      </c>
      <c r="F245" s="166">
        <v>45758</v>
      </c>
      <c r="G245" s="166">
        <v>45798</v>
      </c>
      <c r="H245" s="157">
        <v>1</v>
      </c>
      <c r="I245" s="180">
        <v>1</v>
      </c>
      <c r="J245" s="29"/>
      <c r="K245" s="217"/>
      <c r="P245" s="160"/>
    </row>
    <row r="246" spans="1:16" ht="15" customHeight="1" x14ac:dyDescent="0.25">
      <c r="A246" s="176" t="s">
        <v>13900</v>
      </c>
      <c r="B246" s="176" t="s">
        <v>13985</v>
      </c>
      <c r="C246" s="22" t="s">
        <v>15028</v>
      </c>
      <c r="D246" s="156">
        <v>127</v>
      </c>
      <c r="E246" s="157">
        <v>127</v>
      </c>
      <c r="F246" s="166">
        <v>45758</v>
      </c>
      <c r="G246" s="166">
        <v>45758</v>
      </c>
      <c r="H246" s="157">
        <v>1</v>
      </c>
      <c r="I246" s="180">
        <v>1</v>
      </c>
      <c r="J246" s="29"/>
      <c r="K246" s="217"/>
      <c r="P246" s="160"/>
    </row>
    <row r="247" spans="1:16" ht="15" customHeight="1" x14ac:dyDescent="0.25">
      <c r="A247" s="176" t="s">
        <v>8170</v>
      </c>
      <c r="B247" s="176" t="s">
        <v>15454</v>
      </c>
      <c r="C247" s="22" t="s">
        <v>15276</v>
      </c>
      <c r="D247" s="156">
        <v>5</v>
      </c>
      <c r="E247" s="157">
        <v>5</v>
      </c>
      <c r="F247" s="166">
        <v>45758</v>
      </c>
      <c r="G247" s="166">
        <v>45758</v>
      </c>
      <c r="H247" s="157">
        <v>1</v>
      </c>
      <c r="I247" s="180">
        <v>1</v>
      </c>
      <c r="J247" s="29" t="s">
        <v>15455</v>
      </c>
      <c r="K247" s="217"/>
      <c r="P247" s="160"/>
    </row>
    <row r="248" spans="1:16" ht="15" customHeight="1" x14ac:dyDescent="0.25">
      <c r="A248" s="176" t="s">
        <v>8170</v>
      </c>
      <c r="B248" s="176" t="s">
        <v>14657</v>
      </c>
      <c r="C248" s="22" t="s">
        <v>15458</v>
      </c>
      <c r="D248" s="156">
        <v>10</v>
      </c>
      <c r="E248" s="157">
        <v>10</v>
      </c>
      <c r="F248" s="166">
        <v>45761</v>
      </c>
      <c r="G248" s="166">
        <v>45761</v>
      </c>
      <c r="H248" s="157">
        <v>1</v>
      </c>
      <c r="I248" s="180">
        <v>1</v>
      </c>
      <c r="J248" s="29"/>
      <c r="K248" s="217"/>
      <c r="P248" s="160"/>
    </row>
    <row r="249" spans="1:16" ht="15" customHeight="1" x14ac:dyDescent="0.25">
      <c r="A249" s="176" t="s">
        <v>8170</v>
      </c>
      <c r="B249" s="176" t="s">
        <v>11889</v>
      </c>
      <c r="C249" s="22" t="s">
        <v>15459</v>
      </c>
      <c r="D249" s="156">
        <v>10</v>
      </c>
      <c r="E249" s="157">
        <v>10</v>
      </c>
      <c r="F249" s="166">
        <v>45761</v>
      </c>
      <c r="G249" s="166">
        <v>45761</v>
      </c>
      <c r="H249" s="157">
        <v>1</v>
      </c>
      <c r="I249" s="180">
        <v>1</v>
      </c>
      <c r="J249" s="29"/>
      <c r="K249" s="217"/>
      <c r="P249" s="160"/>
    </row>
    <row r="250" spans="1:16" ht="15" customHeight="1" x14ac:dyDescent="0.25">
      <c r="A250" s="176" t="s">
        <v>13850</v>
      </c>
      <c r="B250" s="176" t="s">
        <v>15461</v>
      </c>
      <c r="C250" s="22" t="s">
        <v>15462</v>
      </c>
      <c r="D250" s="156">
        <v>1</v>
      </c>
      <c r="E250" s="157">
        <v>1</v>
      </c>
      <c r="F250" s="166">
        <v>45762</v>
      </c>
      <c r="G250" s="166">
        <v>45762</v>
      </c>
      <c r="H250" s="157">
        <v>1</v>
      </c>
      <c r="I250" s="180">
        <v>1</v>
      </c>
      <c r="J250" s="29" t="s">
        <v>15462</v>
      </c>
      <c r="K250" s="217"/>
      <c r="P250" s="160"/>
    </row>
    <row r="251" spans="1:16" ht="15" customHeight="1" x14ac:dyDescent="0.25">
      <c r="A251" s="176" t="s">
        <v>9181</v>
      </c>
      <c r="B251" s="176" t="s">
        <v>295</v>
      </c>
      <c r="C251" s="22" t="s">
        <v>15463</v>
      </c>
      <c r="D251" s="156">
        <v>25</v>
      </c>
      <c r="E251" s="157">
        <v>25</v>
      </c>
      <c r="F251" s="166">
        <v>45762</v>
      </c>
      <c r="G251" s="166">
        <v>45762</v>
      </c>
      <c r="H251" s="157">
        <v>1</v>
      </c>
      <c r="I251" s="180">
        <v>1</v>
      </c>
      <c r="J251" s="29"/>
      <c r="K251" s="217"/>
      <c r="P251" s="160"/>
    </row>
    <row r="252" spans="1:16" ht="15" customHeight="1" x14ac:dyDescent="0.25">
      <c r="A252" s="176" t="s">
        <v>7536</v>
      </c>
      <c r="B252" s="176" t="s">
        <v>6454</v>
      </c>
      <c r="C252" s="22" t="s">
        <v>15464</v>
      </c>
      <c r="D252" s="156">
        <v>150</v>
      </c>
      <c r="E252" s="157">
        <v>150</v>
      </c>
      <c r="F252" s="166">
        <v>45762</v>
      </c>
      <c r="G252" s="166">
        <v>45762</v>
      </c>
      <c r="H252" s="157">
        <v>1</v>
      </c>
      <c r="I252" s="180">
        <v>1</v>
      </c>
      <c r="J252" s="29"/>
      <c r="K252" s="217"/>
      <c r="P252" s="160"/>
    </row>
    <row r="253" spans="1:16" ht="15" customHeight="1" x14ac:dyDescent="0.25">
      <c r="A253" s="176" t="s">
        <v>7536</v>
      </c>
      <c r="B253" s="176" t="s">
        <v>6455</v>
      </c>
      <c r="C253" s="22" t="s">
        <v>15465</v>
      </c>
      <c r="D253" s="156">
        <v>100</v>
      </c>
      <c r="E253" s="157">
        <v>100</v>
      </c>
      <c r="F253" s="166">
        <v>45762</v>
      </c>
      <c r="G253" s="166">
        <v>45762</v>
      </c>
      <c r="H253" s="157">
        <v>1</v>
      </c>
      <c r="I253" s="180">
        <v>1</v>
      </c>
      <c r="J253" s="29"/>
      <c r="K253" s="217"/>
      <c r="P253" s="160"/>
    </row>
    <row r="254" spans="1:16" ht="15" customHeight="1" x14ac:dyDescent="0.25">
      <c r="A254" s="176" t="s">
        <v>3437</v>
      </c>
      <c r="B254" s="176" t="s">
        <v>15027</v>
      </c>
      <c r="C254" s="22" t="s">
        <v>15466</v>
      </c>
      <c r="D254" s="156">
        <v>3</v>
      </c>
      <c r="E254" s="157">
        <v>3</v>
      </c>
      <c r="F254" s="166">
        <v>45762</v>
      </c>
      <c r="G254" s="166">
        <v>45762</v>
      </c>
      <c r="H254" s="157">
        <v>1</v>
      </c>
      <c r="I254" s="180">
        <v>1</v>
      </c>
      <c r="J254" s="29"/>
      <c r="K254" s="217"/>
      <c r="P254" s="160"/>
    </row>
    <row r="255" spans="1:16" ht="15" customHeight="1" x14ac:dyDescent="0.25">
      <c r="A255" s="176" t="s">
        <v>3437</v>
      </c>
      <c r="B255" s="176" t="s">
        <v>15467</v>
      </c>
      <c r="C255" s="22" t="s">
        <v>15468</v>
      </c>
      <c r="D255" s="156">
        <v>50</v>
      </c>
      <c r="E255" s="157">
        <v>50</v>
      </c>
      <c r="F255" s="166">
        <v>45762</v>
      </c>
      <c r="G255" s="166">
        <v>45762</v>
      </c>
      <c r="H255" s="157">
        <v>1</v>
      </c>
      <c r="I255" s="180">
        <v>1</v>
      </c>
      <c r="J255" s="29"/>
      <c r="K255" s="217"/>
      <c r="P255" s="160"/>
    </row>
    <row r="256" spans="1:16" ht="15" customHeight="1" x14ac:dyDescent="0.25">
      <c r="A256" s="176" t="s">
        <v>15183</v>
      </c>
      <c r="B256" s="176" t="s">
        <v>15469</v>
      </c>
      <c r="C256" s="22" t="s">
        <v>15470</v>
      </c>
      <c r="D256" s="156">
        <v>5</v>
      </c>
      <c r="E256" s="157">
        <v>3</v>
      </c>
      <c r="F256" s="166">
        <v>45762</v>
      </c>
      <c r="G256" s="166">
        <v>45762</v>
      </c>
      <c r="H256" s="157">
        <v>1</v>
      </c>
      <c r="I256" s="180">
        <v>1</v>
      </c>
      <c r="J256" s="29"/>
      <c r="K256" s="217"/>
      <c r="P256" s="160"/>
    </row>
    <row r="257" spans="1:16" ht="15" customHeight="1" x14ac:dyDescent="0.25">
      <c r="A257" s="176" t="s">
        <v>14928</v>
      </c>
      <c r="B257" s="176" t="s">
        <v>116</v>
      </c>
      <c r="C257" s="22" t="s">
        <v>15471</v>
      </c>
      <c r="D257" s="156">
        <v>10</v>
      </c>
      <c r="E257" s="157">
        <v>10</v>
      </c>
      <c r="F257" s="166">
        <v>45762</v>
      </c>
      <c r="G257" s="166">
        <v>45762</v>
      </c>
      <c r="H257" s="157">
        <v>1</v>
      </c>
      <c r="I257" s="180">
        <v>1</v>
      </c>
      <c r="J257" s="29"/>
      <c r="K257" s="217"/>
      <c r="P257" s="160"/>
    </row>
    <row r="258" spans="1:16" ht="15" customHeight="1" x14ac:dyDescent="0.25">
      <c r="A258" s="176" t="s">
        <v>15183</v>
      </c>
      <c r="B258" s="176" t="s">
        <v>15469</v>
      </c>
      <c r="C258" s="22" t="s">
        <v>15470</v>
      </c>
      <c r="D258" s="156">
        <v>5</v>
      </c>
      <c r="E258" s="157">
        <v>2</v>
      </c>
      <c r="F258" s="166">
        <v>45763</v>
      </c>
      <c r="G258" s="166">
        <v>45763</v>
      </c>
      <c r="H258" s="157">
        <v>1</v>
      </c>
      <c r="I258" s="180">
        <v>1</v>
      </c>
      <c r="J258" s="29"/>
      <c r="K258" s="217"/>
      <c r="P258" s="160"/>
    </row>
    <row r="259" spans="1:16" ht="15" customHeight="1" x14ac:dyDescent="0.25">
      <c r="A259" s="176" t="s">
        <v>2714</v>
      </c>
      <c r="B259" s="176" t="s">
        <v>13701</v>
      </c>
      <c r="C259" s="22" t="s">
        <v>15472</v>
      </c>
      <c r="D259" s="156">
        <v>15</v>
      </c>
      <c r="E259" s="157">
        <v>15</v>
      </c>
      <c r="F259" s="166">
        <v>45763</v>
      </c>
      <c r="G259" s="166">
        <v>45763</v>
      </c>
      <c r="H259" s="157">
        <v>1</v>
      </c>
      <c r="I259" s="180">
        <v>1</v>
      </c>
      <c r="J259" s="29"/>
      <c r="K259" s="217"/>
      <c r="P259" s="160"/>
    </row>
    <row r="260" spans="1:16" ht="15" customHeight="1" x14ac:dyDescent="0.25">
      <c r="A260" s="176" t="s">
        <v>9769</v>
      </c>
      <c r="B260" s="176" t="s">
        <v>13631</v>
      </c>
      <c r="C260" s="22" t="s">
        <v>15473</v>
      </c>
      <c r="D260" s="156">
        <v>300</v>
      </c>
      <c r="E260" s="157">
        <v>300</v>
      </c>
      <c r="F260" s="166">
        <v>45763</v>
      </c>
      <c r="G260" s="166">
        <v>45763</v>
      </c>
      <c r="H260" s="157">
        <v>1</v>
      </c>
      <c r="I260" s="180">
        <v>1</v>
      </c>
      <c r="J260" s="29"/>
      <c r="K260" s="217"/>
      <c r="P260" s="160"/>
    </row>
    <row r="261" spans="1:16" ht="15" customHeight="1" x14ac:dyDescent="0.25">
      <c r="A261" s="176" t="s">
        <v>15243</v>
      </c>
      <c r="B261" s="176" t="s">
        <v>15474</v>
      </c>
      <c r="C261" s="22" t="s">
        <v>15475</v>
      </c>
      <c r="D261" s="156">
        <v>50</v>
      </c>
      <c r="E261" s="157">
        <v>50</v>
      </c>
      <c r="F261" s="166">
        <v>45763</v>
      </c>
      <c r="G261" s="166">
        <v>45763</v>
      </c>
      <c r="H261" s="157">
        <v>1</v>
      </c>
      <c r="I261" s="180">
        <v>1</v>
      </c>
      <c r="J261" s="29"/>
      <c r="K261" s="217"/>
      <c r="P261" s="160"/>
    </row>
    <row r="262" spans="1:16" ht="15" customHeight="1" x14ac:dyDescent="0.25">
      <c r="A262" s="176" t="s">
        <v>29</v>
      </c>
      <c r="B262" s="176" t="s">
        <v>268</v>
      </c>
      <c r="C262" s="22" t="s">
        <v>15476</v>
      </c>
      <c r="D262" s="156">
        <v>210</v>
      </c>
      <c r="E262" s="157">
        <v>210</v>
      </c>
      <c r="F262" s="166">
        <v>45764</v>
      </c>
      <c r="G262" s="166">
        <v>45764</v>
      </c>
      <c r="H262" s="157">
        <v>1</v>
      </c>
      <c r="I262" s="180">
        <v>1</v>
      </c>
      <c r="J262" s="29"/>
      <c r="K262" s="217"/>
      <c r="P262" s="160"/>
    </row>
    <row r="263" spans="1:16" ht="15" customHeight="1" x14ac:dyDescent="0.25">
      <c r="A263" s="176" t="s">
        <v>10330</v>
      </c>
      <c r="B263" s="176" t="s">
        <v>681</v>
      </c>
      <c r="C263" s="22" t="s">
        <v>15480</v>
      </c>
      <c r="D263" s="156">
        <v>25</v>
      </c>
      <c r="E263" s="157">
        <v>25</v>
      </c>
      <c r="F263" s="166">
        <v>45768</v>
      </c>
      <c r="G263" s="166">
        <v>45768</v>
      </c>
      <c r="H263" s="157">
        <v>1</v>
      </c>
      <c r="I263" s="27">
        <v>1</v>
      </c>
      <c r="K263" s="217"/>
      <c r="P263" s="160"/>
    </row>
    <row r="264" spans="1:16" ht="15" customHeight="1" x14ac:dyDescent="0.25">
      <c r="A264" s="176" t="s">
        <v>15243</v>
      </c>
      <c r="B264" s="176" t="s">
        <v>15399</v>
      </c>
      <c r="C264" s="22" t="s">
        <v>15481</v>
      </c>
      <c r="D264" s="156">
        <v>100</v>
      </c>
      <c r="E264" s="157">
        <v>100</v>
      </c>
      <c r="F264" s="166">
        <v>45768</v>
      </c>
      <c r="G264" s="166">
        <v>45768</v>
      </c>
      <c r="H264" s="157">
        <v>1</v>
      </c>
      <c r="I264" s="27">
        <v>1</v>
      </c>
      <c r="K264" s="217"/>
      <c r="P264" s="160"/>
    </row>
    <row r="265" spans="1:16" ht="15" customHeight="1" x14ac:dyDescent="0.25">
      <c r="A265" s="176" t="s">
        <v>15243</v>
      </c>
      <c r="B265" s="176" t="s">
        <v>15396</v>
      </c>
      <c r="C265" s="22" t="s">
        <v>15482</v>
      </c>
      <c r="D265" s="156">
        <v>100</v>
      </c>
      <c r="E265" s="157">
        <v>100</v>
      </c>
      <c r="F265" s="166">
        <v>45768</v>
      </c>
      <c r="G265" s="166">
        <v>45768</v>
      </c>
      <c r="H265" s="157">
        <v>1</v>
      </c>
      <c r="I265" s="27">
        <v>1</v>
      </c>
      <c r="K265" s="217"/>
      <c r="P265" s="160"/>
    </row>
    <row r="266" spans="1:16" ht="15" customHeight="1" x14ac:dyDescent="0.25">
      <c r="A266" s="176" t="s">
        <v>3478</v>
      </c>
      <c r="B266" s="176" t="s">
        <v>5328</v>
      </c>
      <c r="C266" s="22" t="s">
        <v>15483</v>
      </c>
      <c r="D266" s="156">
        <v>2000</v>
      </c>
      <c r="E266" s="157">
        <v>2000</v>
      </c>
      <c r="F266" s="166">
        <v>45768</v>
      </c>
      <c r="G266" s="166">
        <v>45769</v>
      </c>
      <c r="H266" s="157">
        <v>1</v>
      </c>
      <c r="I266" s="27">
        <v>1</v>
      </c>
      <c r="K266" s="217"/>
      <c r="P266" s="160"/>
    </row>
    <row r="267" spans="1:16" ht="15" customHeight="1" x14ac:dyDescent="0.25">
      <c r="A267" s="176" t="s">
        <v>1826</v>
      </c>
      <c r="B267" s="176" t="s">
        <v>1827</v>
      </c>
      <c r="C267" s="22" t="s">
        <v>15484</v>
      </c>
      <c r="D267" s="156">
        <v>100</v>
      </c>
      <c r="E267" s="157">
        <v>100</v>
      </c>
      <c r="F267" s="166">
        <v>45768</v>
      </c>
      <c r="G267" s="166">
        <v>45769</v>
      </c>
      <c r="H267" s="157">
        <v>1</v>
      </c>
      <c r="I267" s="27">
        <v>1</v>
      </c>
      <c r="K267" s="217"/>
      <c r="P267" s="160"/>
    </row>
    <row r="268" spans="1:16" ht="15" customHeight="1" x14ac:dyDescent="0.25">
      <c r="A268" s="176" t="s">
        <v>3967</v>
      </c>
      <c r="B268" s="176" t="s">
        <v>10999</v>
      </c>
      <c r="C268" s="22" t="s">
        <v>15485</v>
      </c>
      <c r="D268" s="156">
        <v>5</v>
      </c>
      <c r="E268" s="157">
        <v>5</v>
      </c>
      <c r="F268" s="166">
        <v>45769</v>
      </c>
      <c r="G268" s="166">
        <v>45769</v>
      </c>
      <c r="H268" s="157">
        <v>1</v>
      </c>
      <c r="I268" s="27">
        <v>1</v>
      </c>
      <c r="K268" s="217"/>
      <c r="P268" s="160"/>
    </row>
    <row r="269" spans="1:16" ht="15" customHeight="1" x14ac:dyDescent="0.25">
      <c r="A269" s="176" t="s">
        <v>14211</v>
      </c>
      <c r="B269" s="176" t="s">
        <v>4729</v>
      </c>
      <c r="C269" s="22" t="s">
        <v>15486</v>
      </c>
      <c r="D269" s="156">
        <v>8</v>
      </c>
      <c r="E269" s="157">
        <v>8</v>
      </c>
      <c r="F269" s="166">
        <v>45769</v>
      </c>
      <c r="G269" s="166">
        <v>45769</v>
      </c>
      <c r="H269" s="157">
        <v>1</v>
      </c>
      <c r="I269" s="27">
        <v>1</v>
      </c>
      <c r="K269" s="217"/>
      <c r="P269" s="160"/>
    </row>
    <row r="270" spans="1:16" ht="15" customHeight="1" x14ac:dyDescent="0.25">
      <c r="A270" s="176" t="s">
        <v>14094</v>
      </c>
      <c r="B270" s="176" t="s">
        <v>7145</v>
      </c>
      <c r="C270" s="22" t="s">
        <v>15487</v>
      </c>
      <c r="D270" s="156">
        <v>25</v>
      </c>
      <c r="E270" s="157">
        <v>25</v>
      </c>
      <c r="F270" s="166">
        <v>45769</v>
      </c>
      <c r="G270" s="166">
        <v>45769</v>
      </c>
      <c r="H270" s="157">
        <v>1</v>
      </c>
      <c r="I270" s="27">
        <v>1</v>
      </c>
      <c r="K270" s="217"/>
      <c r="P270" s="160"/>
    </row>
    <row r="271" spans="1:16" ht="15" customHeight="1" x14ac:dyDescent="0.25">
      <c r="A271" s="176" t="s">
        <v>520</v>
      </c>
      <c r="B271" s="176" t="s">
        <v>966</v>
      </c>
      <c r="C271" s="22" t="s">
        <v>15488</v>
      </c>
      <c r="D271" s="156">
        <v>125</v>
      </c>
      <c r="E271" s="157">
        <v>125</v>
      </c>
      <c r="F271" s="166">
        <v>45769</v>
      </c>
      <c r="G271" s="166">
        <v>45769</v>
      </c>
      <c r="H271" s="157">
        <v>1</v>
      </c>
      <c r="I271" s="27">
        <v>1</v>
      </c>
      <c r="K271" s="217"/>
      <c r="P271" s="160"/>
    </row>
    <row r="272" spans="1:16" ht="15" customHeight="1" x14ac:dyDescent="0.25">
      <c r="A272" s="176" t="s">
        <v>71</v>
      </c>
      <c r="B272" s="176" t="s">
        <v>102</v>
      </c>
      <c r="C272" s="22" t="s">
        <v>15489</v>
      </c>
      <c r="D272" s="156">
        <v>10</v>
      </c>
      <c r="E272" s="157">
        <v>10</v>
      </c>
      <c r="F272" s="166">
        <v>45769</v>
      </c>
      <c r="G272" s="166">
        <v>45769</v>
      </c>
      <c r="H272" s="157">
        <v>1</v>
      </c>
      <c r="I272" s="27">
        <v>1</v>
      </c>
      <c r="K272" s="217"/>
      <c r="P272" s="160"/>
    </row>
    <row r="273" spans="1:16" ht="15" customHeight="1" x14ac:dyDescent="0.25">
      <c r="A273" s="176" t="s">
        <v>71</v>
      </c>
      <c r="B273" s="176" t="s">
        <v>2730</v>
      </c>
      <c r="C273" s="22" t="s">
        <v>15490</v>
      </c>
      <c r="D273" s="156">
        <v>38</v>
      </c>
      <c r="E273" s="157">
        <v>38</v>
      </c>
      <c r="F273" s="166">
        <v>45770</v>
      </c>
      <c r="G273" s="166">
        <v>45770</v>
      </c>
      <c r="H273" s="157">
        <v>1</v>
      </c>
      <c r="I273" s="27">
        <v>1</v>
      </c>
      <c r="K273" s="217"/>
      <c r="P273" s="160"/>
    </row>
    <row r="274" spans="1:16" ht="15" customHeight="1" x14ac:dyDescent="0.25">
      <c r="A274" s="176" t="s">
        <v>13900</v>
      </c>
      <c r="B274" s="176" t="s">
        <v>13985</v>
      </c>
      <c r="C274" s="22" t="s">
        <v>15028</v>
      </c>
      <c r="D274" s="156">
        <v>140</v>
      </c>
      <c r="E274" s="157">
        <v>140</v>
      </c>
      <c r="F274" s="166">
        <v>45770</v>
      </c>
      <c r="G274" s="166">
        <v>45770</v>
      </c>
      <c r="H274" s="157">
        <v>1</v>
      </c>
      <c r="I274" s="27">
        <v>1</v>
      </c>
      <c r="K274" s="217"/>
      <c r="P274" s="160"/>
    </row>
    <row r="275" spans="1:16" ht="15" customHeight="1" x14ac:dyDescent="0.25">
      <c r="A275" s="176" t="s">
        <v>14949</v>
      </c>
      <c r="B275" s="176" t="s">
        <v>14993</v>
      </c>
      <c r="C275" s="22" t="s">
        <v>15199</v>
      </c>
      <c r="D275" s="156">
        <v>2</v>
      </c>
      <c r="E275" s="157">
        <v>2</v>
      </c>
      <c r="F275" s="166">
        <v>45707</v>
      </c>
      <c r="G275" s="166">
        <v>45716</v>
      </c>
      <c r="H275" s="157">
        <v>1</v>
      </c>
      <c r="I275" s="180">
        <v>1</v>
      </c>
      <c r="J275" s="29"/>
      <c r="K275" s="217"/>
      <c r="P275" s="160"/>
    </row>
    <row r="276" spans="1:16" ht="15" customHeight="1" x14ac:dyDescent="0.25">
      <c r="A276" s="176" t="s">
        <v>29</v>
      </c>
      <c r="B276" s="176" t="s">
        <v>258</v>
      </c>
      <c r="C276" s="22" t="s">
        <v>15491</v>
      </c>
      <c r="D276" s="156">
        <v>220</v>
      </c>
      <c r="E276" s="157">
        <v>220</v>
      </c>
      <c r="F276" s="166">
        <v>45771</v>
      </c>
      <c r="G276" s="166">
        <v>45771</v>
      </c>
      <c r="H276" s="157">
        <v>1</v>
      </c>
      <c r="I276" s="27">
        <v>1</v>
      </c>
      <c r="K276" s="217"/>
      <c r="P276" s="160"/>
    </row>
    <row r="277" spans="1:16" ht="15" customHeight="1" x14ac:dyDescent="0.25">
      <c r="A277" s="176" t="s">
        <v>15492</v>
      </c>
      <c r="B277" s="176" t="s">
        <v>11791</v>
      </c>
      <c r="C277" s="22" t="s">
        <v>15493</v>
      </c>
      <c r="D277" s="156">
        <v>150</v>
      </c>
      <c r="E277" s="157">
        <v>150</v>
      </c>
      <c r="F277" s="166">
        <v>45772</v>
      </c>
      <c r="G277" s="166">
        <v>45763</v>
      </c>
      <c r="H277" s="157">
        <v>0</v>
      </c>
      <c r="I277" s="27">
        <v>0</v>
      </c>
      <c r="J277" s="29" t="s">
        <v>14187</v>
      </c>
      <c r="K277" s="217"/>
      <c r="P277" s="160"/>
    </row>
    <row r="278" spans="1:16" ht="15" customHeight="1" x14ac:dyDescent="0.25">
      <c r="A278" s="176" t="s">
        <v>1554</v>
      </c>
      <c r="B278" s="176" t="s">
        <v>14703</v>
      </c>
      <c r="C278" s="22" t="s">
        <v>15494</v>
      </c>
      <c r="D278" s="156">
        <v>150</v>
      </c>
      <c r="E278" s="157">
        <v>150</v>
      </c>
      <c r="F278" s="166">
        <v>45775</v>
      </c>
      <c r="G278" s="166">
        <v>45775</v>
      </c>
      <c r="H278" s="157">
        <v>1</v>
      </c>
      <c r="I278" s="27">
        <v>1</v>
      </c>
      <c r="K278" s="217"/>
      <c r="P278" s="160"/>
    </row>
    <row r="279" spans="1:16" ht="15" customHeight="1" x14ac:dyDescent="0.25">
      <c r="A279" s="176" t="s">
        <v>12800</v>
      </c>
      <c r="B279" s="176" t="s">
        <v>14998</v>
      </c>
      <c r="C279" s="22" t="s">
        <v>15495</v>
      </c>
      <c r="D279" s="156">
        <v>30</v>
      </c>
      <c r="E279" s="157">
        <v>30</v>
      </c>
      <c r="F279" s="166">
        <v>45775</v>
      </c>
      <c r="G279" s="166">
        <v>45775</v>
      </c>
      <c r="H279" s="157">
        <v>1</v>
      </c>
      <c r="I279" s="27">
        <v>1</v>
      </c>
      <c r="J279" s="29" t="s">
        <v>15495</v>
      </c>
      <c r="K279" s="217"/>
      <c r="P279" s="160"/>
    </row>
    <row r="280" spans="1:16" ht="15" customHeight="1" x14ac:dyDescent="0.25">
      <c r="A280" s="176" t="s">
        <v>15243</v>
      </c>
      <c r="B280" s="176" t="s">
        <v>15433</v>
      </c>
      <c r="C280" s="22" t="s">
        <v>15496</v>
      </c>
      <c r="D280" s="156">
        <v>100</v>
      </c>
      <c r="E280" s="157">
        <v>100</v>
      </c>
      <c r="F280" s="166">
        <v>45775</v>
      </c>
      <c r="G280" s="166">
        <v>45775</v>
      </c>
      <c r="H280" s="157">
        <v>1</v>
      </c>
      <c r="I280" s="27">
        <v>1</v>
      </c>
      <c r="K280" s="217"/>
      <c r="P280" s="160"/>
    </row>
    <row r="281" spans="1:16" ht="15" customHeight="1" x14ac:dyDescent="0.25">
      <c r="A281" s="176" t="s">
        <v>15243</v>
      </c>
      <c r="B281" s="176" t="s">
        <v>15328</v>
      </c>
      <c r="C281" s="22" t="s">
        <v>15497</v>
      </c>
      <c r="D281" s="156">
        <v>50</v>
      </c>
      <c r="E281" s="157">
        <v>50</v>
      </c>
      <c r="F281" s="166">
        <v>45775</v>
      </c>
      <c r="G281" s="166">
        <v>45775</v>
      </c>
      <c r="H281" s="157">
        <v>1</v>
      </c>
      <c r="I281" s="27">
        <v>1</v>
      </c>
      <c r="K281" s="217"/>
      <c r="P281" s="160"/>
    </row>
    <row r="282" spans="1:16" ht="15" customHeight="1" x14ac:dyDescent="0.25">
      <c r="A282" s="176" t="s">
        <v>15243</v>
      </c>
      <c r="B282" s="176" t="s">
        <v>15498</v>
      </c>
      <c r="C282" s="22" t="s">
        <v>15499</v>
      </c>
      <c r="D282" s="156">
        <v>50</v>
      </c>
      <c r="E282" s="157">
        <v>50</v>
      </c>
      <c r="F282" s="166">
        <v>45776</v>
      </c>
      <c r="G282" s="166">
        <v>45776</v>
      </c>
      <c r="H282" s="157">
        <v>1</v>
      </c>
      <c r="I282" s="27">
        <v>1</v>
      </c>
      <c r="K282" s="217"/>
      <c r="P282" s="160"/>
    </row>
    <row r="283" spans="1:16" ht="15" customHeight="1" x14ac:dyDescent="0.25">
      <c r="A283" s="176" t="s">
        <v>15243</v>
      </c>
      <c r="B283" s="176" t="s">
        <v>15500</v>
      </c>
      <c r="C283" s="22" t="s">
        <v>15501</v>
      </c>
      <c r="D283" s="156">
        <v>50</v>
      </c>
      <c r="E283" s="157">
        <v>50</v>
      </c>
      <c r="F283" s="166">
        <v>45776</v>
      </c>
      <c r="G283" s="166">
        <v>45776</v>
      </c>
      <c r="H283" s="157">
        <v>1</v>
      </c>
      <c r="I283" s="27">
        <v>1</v>
      </c>
      <c r="K283" s="217"/>
      <c r="P283" s="160"/>
    </row>
    <row r="284" spans="1:16" ht="15" customHeight="1" x14ac:dyDescent="0.25">
      <c r="A284" s="176" t="s">
        <v>15243</v>
      </c>
      <c r="B284" s="176" t="s">
        <v>15431</v>
      </c>
      <c r="C284" s="22" t="s">
        <v>15502</v>
      </c>
      <c r="D284" s="156">
        <v>200</v>
      </c>
      <c r="E284" s="157">
        <v>200</v>
      </c>
      <c r="F284" s="166">
        <v>45776</v>
      </c>
      <c r="G284" s="166">
        <v>45776</v>
      </c>
      <c r="H284" s="157">
        <v>1</v>
      </c>
      <c r="I284" s="27">
        <v>1</v>
      </c>
      <c r="K284" s="217"/>
      <c r="P284" s="160"/>
    </row>
    <row r="285" spans="1:16" ht="15" customHeight="1" x14ac:dyDescent="0.25">
      <c r="A285" s="176" t="s">
        <v>71</v>
      </c>
      <c r="B285" s="176" t="s">
        <v>14095</v>
      </c>
      <c r="C285" s="22" t="s">
        <v>15503</v>
      </c>
      <c r="D285" s="156">
        <v>5</v>
      </c>
      <c r="E285" s="157">
        <v>5</v>
      </c>
      <c r="F285" s="166">
        <v>45776</v>
      </c>
      <c r="G285" s="166">
        <v>45776</v>
      </c>
      <c r="H285" s="157">
        <v>1</v>
      </c>
      <c r="I285" s="27">
        <v>1</v>
      </c>
      <c r="K285" s="217"/>
      <c r="P285" s="160"/>
    </row>
    <row r="286" spans="1:16" ht="15" customHeight="1" x14ac:dyDescent="0.25">
      <c r="A286" s="176" t="s">
        <v>15243</v>
      </c>
      <c r="B286" s="176" t="s">
        <v>15504</v>
      </c>
      <c r="C286" s="22" t="s">
        <v>15505</v>
      </c>
      <c r="D286" s="156">
        <v>50</v>
      </c>
      <c r="E286" s="157">
        <v>50</v>
      </c>
      <c r="F286" s="166">
        <v>45776</v>
      </c>
      <c r="G286" s="166">
        <v>45776</v>
      </c>
      <c r="H286" s="157">
        <v>1</v>
      </c>
      <c r="I286" s="27">
        <v>1</v>
      </c>
      <c r="K286" s="217"/>
      <c r="P286" s="160"/>
    </row>
    <row r="287" spans="1:16" ht="15" customHeight="1" x14ac:dyDescent="0.25">
      <c r="A287" s="176" t="s">
        <v>13850</v>
      </c>
      <c r="B287" s="176" t="s">
        <v>14947</v>
      </c>
      <c r="C287" s="22" t="s">
        <v>15025</v>
      </c>
      <c r="D287" s="156">
        <v>1</v>
      </c>
      <c r="E287" s="157">
        <v>1</v>
      </c>
      <c r="F287" s="166">
        <v>45776</v>
      </c>
      <c r="G287" s="166">
        <v>45776</v>
      </c>
      <c r="H287" s="157">
        <v>1</v>
      </c>
      <c r="I287" s="27">
        <v>1</v>
      </c>
      <c r="J287" s="29" t="s">
        <v>15506</v>
      </c>
      <c r="K287" s="217"/>
      <c r="P287" s="160"/>
    </row>
    <row r="288" spans="1:16" ht="15" customHeight="1" x14ac:dyDescent="0.25">
      <c r="A288" s="176" t="s">
        <v>15243</v>
      </c>
      <c r="B288" s="176" t="s">
        <v>15507</v>
      </c>
      <c r="C288" s="22" t="s">
        <v>15508</v>
      </c>
      <c r="D288" s="156">
        <v>50</v>
      </c>
      <c r="E288" s="157">
        <v>50</v>
      </c>
      <c r="F288" s="166">
        <v>45776</v>
      </c>
      <c r="G288" s="166">
        <v>45776</v>
      </c>
      <c r="H288" s="157">
        <v>1</v>
      </c>
      <c r="I288" s="27">
        <v>1</v>
      </c>
      <c r="K288" s="217"/>
      <c r="P288" s="160"/>
    </row>
    <row r="289" spans="1:16" ht="15" customHeight="1" x14ac:dyDescent="0.25">
      <c r="A289" s="176" t="s">
        <v>14222</v>
      </c>
      <c r="B289" s="176" t="s">
        <v>11387</v>
      </c>
      <c r="C289" s="22" t="s">
        <v>15513</v>
      </c>
      <c r="D289" s="156">
        <v>4</v>
      </c>
      <c r="E289" s="157">
        <v>4</v>
      </c>
      <c r="F289" s="166">
        <v>45777</v>
      </c>
      <c r="G289" s="166">
        <v>45777</v>
      </c>
      <c r="H289" s="157">
        <v>1</v>
      </c>
      <c r="I289" s="27">
        <v>1</v>
      </c>
      <c r="K289" s="217"/>
      <c r="P289" s="160"/>
    </row>
    <row r="290" spans="1:16" ht="15" customHeight="1" x14ac:dyDescent="0.25">
      <c r="A290" s="176" t="s">
        <v>29</v>
      </c>
      <c r="B290" s="176" t="s">
        <v>2267</v>
      </c>
      <c r="C290" s="22" t="s">
        <v>15514</v>
      </c>
      <c r="D290" s="156">
        <v>105</v>
      </c>
      <c r="E290" s="157">
        <v>105</v>
      </c>
      <c r="F290" s="166">
        <v>45777</v>
      </c>
      <c r="G290" s="166">
        <v>45777</v>
      </c>
      <c r="H290" s="157">
        <v>1</v>
      </c>
      <c r="I290" s="27">
        <v>1</v>
      </c>
      <c r="K290" s="217"/>
      <c r="P290" s="160"/>
    </row>
    <row r="291" spans="1:16" ht="15" customHeight="1" x14ac:dyDescent="0.25">
      <c r="A291" s="176" t="s">
        <v>15243</v>
      </c>
      <c r="B291" s="176" t="s">
        <v>15327</v>
      </c>
      <c r="C291" s="22" t="s">
        <v>15515</v>
      </c>
      <c r="D291" s="156">
        <v>50</v>
      </c>
      <c r="E291" s="157">
        <v>50</v>
      </c>
      <c r="F291" s="166">
        <v>45777</v>
      </c>
      <c r="G291" s="166">
        <v>45777</v>
      </c>
      <c r="H291" s="157">
        <v>1</v>
      </c>
      <c r="I291" s="27">
        <v>1</v>
      </c>
      <c r="K291" s="217"/>
      <c r="P291" s="160"/>
    </row>
    <row r="292" spans="1:16" ht="15" customHeight="1" x14ac:dyDescent="0.25">
      <c r="A292" s="176" t="s">
        <v>14949</v>
      </c>
      <c r="B292" s="176" t="s">
        <v>15516</v>
      </c>
      <c r="C292" s="22" t="s">
        <v>15517</v>
      </c>
      <c r="D292" s="156">
        <v>44</v>
      </c>
      <c r="E292" s="157">
        <v>44</v>
      </c>
      <c r="F292" s="166">
        <v>45777</v>
      </c>
      <c r="G292" s="166">
        <v>45777</v>
      </c>
      <c r="H292" s="157">
        <v>1</v>
      </c>
      <c r="I292" s="27">
        <v>1</v>
      </c>
      <c r="J292" s="29" t="s">
        <v>15517</v>
      </c>
      <c r="K292" s="217"/>
      <c r="P292" s="160"/>
    </row>
    <row r="293" spans="1:16" ht="15" customHeight="1" x14ac:dyDescent="0.25">
      <c r="A293" s="176" t="s">
        <v>14949</v>
      </c>
      <c r="B293" s="176" t="s">
        <v>14959</v>
      </c>
      <c r="C293" s="22" t="s">
        <v>15335</v>
      </c>
      <c r="D293" s="156">
        <v>1</v>
      </c>
      <c r="E293" s="157">
        <v>1</v>
      </c>
      <c r="F293" s="166">
        <v>45777</v>
      </c>
      <c r="G293" s="166">
        <v>45777</v>
      </c>
      <c r="H293" s="157">
        <v>1</v>
      </c>
      <c r="I293" s="27">
        <v>1</v>
      </c>
      <c r="J293" s="29" t="s">
        <v>15335</v>
      </c>
      <c r="K293" s="217"/>
      <c r="P293" s="160"/>
    </row>
    <row r="294" spans="1:16" ht="15" customHeight="1" x14ac:dyDescent="0.25">
      <c r="A294" s="176" t="s">
        <v>15243</v>
      </c>
      <c r="B294" s="176" t="s">
        <v>15451</v>
      </c>
      <c r="C294" s="22" t="s">
        <v>15518</v>
      </c>
      <c r="D294" s="156">
        <v>400</v>
      </c>
      <c r="E294" s="157">
        <v>400</v>
      </c>
      <c r="F294" s="166">
        <v>45777</v>
      </c>
      <c r="G294" s="166">
        <v>45777</v>
      </c>
      <c r="H294" s="157">
        <v>1</v>
      </c>
      <c r="I294" s="27">
        <v>1</v>
      </c>
      <c r="K294" s="217"/>
      <c r="P294" s="160"/>
    </row>
    <row r="295" spans="1:16" ht="15" customHeight="1" x14ac:dyDescent="0.25">
      <c r="A295" s="176" t="s">
        <v>15519</v>
      </c>
      <c r="B295" s="176" t="s">
        <v>14089</v>
      </c>
      <c r="C295" s="22" t="s">
        <v>15520</v>
      </c>
      <c r="D295" s="156">
        <v>20</v>
      </c>
      <c r="E295" s="157">
        <v>20</v>
      </c>
      <c r="F295" s="166">
        <v>45777</v>
      </c>
      <c r="G295" s="166">
        <v>45777</v>
      </c>
      <c r="H295" s="157">
        <v>1</v>
      </c>
      <c r="I295" s="27">
        <v>1</v>
      </c>
      <c r="K295" s="217"/>
      <c r="P295" s="160"/>
    </row>
    <row r="296" spans="1:16" ht="15" customHeight="1" x14ac:dyDescent="0.25">
      <c r="A296" s="176" t="s">
        <v>1554</v>
      </c>
      <c r="B296" s="176" t="s">
        <v>14646</v>
      </c>
      <c r="C296" s="22" t="s">
        <v>14905</v>
      </c>
      <c r="D296" s="156">
        <v>235</v>
      </c>
      <c r="E296" s="157">
        <v>235</v>
      </c>
      <c r="F296" s="166">
        <v>45778</v>
      </c>
      <c r="G296" s="166">
        <v>45778</v>
      </c>
      <c r="H296" s="157">
        <v>1</v>
      </c>
      <c r="I296" s="27">
        <v>1</v>
      </c>
      <c r="K296" s="217"/>
      <c r="P296" s="160"/>
    </row>
    <row r="297" spans="1:16" ht="15" customHeight="1" x14ac:dyDescent="0.25">
      <c r="A297" s="176" t="s">
        <v>1554</v>
      </c>
      <c r="B297" s="176" t="s">
        <v>14630</v>
      </c>
      <c r="C297" s="22" t="s">
        <v>14904</v>
      </c>
      <c r="D297" s="156">
        <v>235</v>
      </c>
      <c r="E297" s="157">
        <v>235</v>
      </c>
      <c r="F297" s="166">
        <v>45778</v>
      </c>
      <c r="G297" s="166">
        <v>45778</v>
      </c>
      <c r="H297" s="157">
        <v>1</v>
      </c>
      <c r="I297" s="27">
        <v>1</v>
      </c>
      <c r="K297" s="217"/>
      <c r="P297" s="160"/>
    </row>
    <row r="298" spans="1:16" ht="15" customHeight="1" x14ac:dyDescent="0.25">
      <c r="A298" s="176" t="s">
        <v>1554</v>
      </c>
      <c r="B298" s="176" t="s">
        <v>14629</v>
      </c>
      <c r="C298" s="22" t="s">
        <v>14909</v>
      </c>
      <c r="D298" s="156">
        <v>1500</v>
      </c>
      <c r="E298" s="157">
        <v>1500</v>
      </c>
      <c r="F298" s="166">
        <v>45778</v>
      </c>
      <c r="G298" s="166">
        <v>45778</v>
      </c>
      <c r="H298" s="157">
        <v>1</v>
      </c>
      <c r="I298" s="27">
        <v>1</v>
      </c>
      <c r="K298" s="217"/>
      <c r="P298" s="160"/>
    </row>
    <row r="299" spans="1:16" ht="15" customHeight="1" x14ac:dyDescent="0.25">
      <c r="A299" s="176" t="s">
        <v>1554</v>
      </c>
      <c r="B299" s="176" t="s">
        <v>14631</v>
      </c>
      <c r="C299" s="22" t="s">
        <v>14903</v>
      </c>
      <c r="D299" s="156">
        <v>235</v>
      </c>
      <c r="E299" s="157">
        <v>235</v>
      </c>
      <c r="F299" s="166">
        <v>45778</v>
      </c>
      <c r="G299" s="166">
        <v>45778</v>
      </c>
      <c r="H299" s="157">
        <v>1</v>
      </c>
      <c r="I299" s="27">
        <v>1</v>
      </c>
      <c r="K299" s="217"/>
      <c r="P299" s="160"/>
    </row>
    <row r="300" spans="1:16" ht="15" customHeight="1" x14ac:dyDescent="0.25">
      <c r="A300" s="176" t="s">
        <v>1554</v>
      </c>
      <c r="B300" s="176" t="s">
        <v>14647</v>
      </c>
      <c r="C300" s="22" t="s">
        <v>14902</v>
      </c>
      <c r="D300" s="156">
        <v>250</v>
      </c>
      <c r="E300" s="157">
        <v>250</v>
      </c>
      <c r="F300" s="166">
        <v>45778</v>
      </c>
      <c r="G300" s="166">
        <v>45778</v>
      </c>
      <c r="H300" s="157">
        <v>1</v>
      </c>
      <c r="I300" s="27">
        <v>1</v>
      </c>
      <c r="K300" s="217"/>
      <c r="P300" s="160"/>
    </row>
    <row r="301" spans="1:16" ht="15" customHeight="1" x14ac:dyDescent="0.25">
      <c r="A301" s="176" t="s">
        <v>1554</v>
      </c>
      <c r="B301" s="176" t="s">
        <v>14648</v>
      </c>
      <c r="C301" s="22" t="s">
        <v>14927</v>
      </c>
      <c r="D301" s="156">
        <v>250</v>
      </c>
      <c r="E301" s="157">
        <v>250</v>
      </c>
      <c r="F301" s="166">
        <v>45778</v>
      </c>
      <c r="G301" s="166">
        <v>45778</v>
      </c>
      <c r="H301" s="157">
        <v>1</v>
      </c>
      <c r="I301" s="27">
        <v>1</v>
      </c>
      <c r="K301" s="217"/>
      <c r="P301" s="160"/>
    </row>
    <row r="302" spans="1:16" ht="15" customHeight="1" x14ac:dyDescent="0.25">
      <c r="A302" s="176" t="s">
        <v>71</v>
      </c>
      <c r="B302" s="176" t="s">
        <v>14121</v>
      </c>
      <c r="C302" s="22" t="s">
        <v>15521</v>
      </c>
      <c r="D302" s="156">
        <v>10</v>
      </c>
      <c r="E302" s="157">
        <v>10</v>
      </c>
      <c r="F302" s="166">
        <v>45778</v>
      </c>
      <c r="G302" s="166">
        <v>45778</v>
      </c>
      <c r="H302" s="157">
        <v>1</v>
      </c>
      <c r="I302" s="27">
        <v>1</v>
      </c>
      <c r="K302" s="217"/>
      <c r="P302" s="160"/>
    </row>
    <row r="303" spans="1:16" ht="15" customHeight="1" x14ac:dyDescent="0.25">
      <c r="A303" s="176" t="s">
        <v>1554</v>
      </c>
      <c r="B303" s="176" t="s">
        <v>14951</v>
      </c>
      <c r="C303" s="22" t="s">
        <v>15522</v>
      </c>
      <c r="D303" s="156">
        <v>350</v>
      </c>
      <c r="E303" s="157">
        <v>350</v>
      </c>
      <c r="F303" s="166">
        <v>45778</v>
      </c>
      <c r="G303" s="166">
        <v>45778</v>
      </c>
      <c r="H303" s="157">
        <v>1</v>
      </c>
      <c r="I303" s="27">
        <v>1</v>
      </c>
      <c r="K303" s="217"/>
      <c r="P303" s="160"/>
    </row>
    <row r="304" spans="1:16" ht="15" customHeight="1" x14ac:dyDescent="0.25">
      <c r="A304" s="176" t="s">
        <v>15243</v>
      </c>
      <c r="B304" s="176" t="s">
        <v>15523</v>
      </c>
      <c r="C304" s="22" t="s">
        <v>15524</v>
      </c>
      <c r="D304" s="156">
        <v>50</v>
      </c>
      <c r="E304" s="157">
        <v>50</v>
      </c>
      <c r="F304" s="166">
        <v>45778</v>
      </c>
      <c r="G304" s="166">
        <v>45778</v>
      </c>
      <c r="H304" s="157">
        <v>1</v>
      </c>
      <c r="I304" s="27">
        <v>1</v>
      </c>
      <c r="K304" s="217"/>
      <c r="P304" s="160"/>
    </row>
    <row r="305" spans="1:16" ht="15" customHeight="1" x14ac:dyDescent="0.25">
      <c r="A305" s="176" t="s">
        <v>3437</v>
      </c>
      <c r="B305" s="176" t="s">
        <v>13453</v>
      </c>
      <c r="C305" s="22" t="s">
        <v>15526</v>
      </c>
      <c r="D305" s="156">
        <v>250</v>
      </c>
      <c r="E305" s="157">
        <v>250</v>
      </c>
      <c r="F305" s="166">
        <v>45779</v>
      </c>
      <c r="G305" s="166">
        <v>45779</v>
      </c>
      <c r="H305" s="157">
        <v>1</v>
      </c>
      <c r="I305" s="27">
        <v>1</v>
      </c>
      <c r="K305" s="217"/>
      <c r="P305" s="160"/>
    </row>
    <row r="306" spans="1:16" ht="15" customHeight="1" x14ac:dyDescent="0.25">
      <c r="A306" s="176" t="s">
        <v>2714</v>
      </c>
      <c r="B306" s="176" t="s">
        <v>1058</v>
      </c>
      <c r="C306" s="22" t="s">
        <v>15527</v>
      </c>
      <c r="D306" s="156">
        <v>5</v>
      </c>
      <c r="E306" s="157">
        <v>5</v>
      </c>
      <c r="F306" s="166">
        <v>45779</v>
      </c>
      <c r="G306" s="166">
        <v>45779</v>
      </c>
      <c r="H306" s="157">
        <v>1</v>
      </c>
      <c r="I306" s="27">
        <v>1</v>
      </c>
      <c r="K306" s="217"/>
      <c r="P306" s="160"/>
    </row>
    <row r="307" spans="1:16" ht="15" customHeight="1" x14ac:dyDescent="0.25">
      <c r="A307" s="176" t="s">
        <v>2714</v>
      </c>
      <c r="B307" s="176" t="s">
        <v>14509</v>
      </c>
      <c r="C307" s="22" t="s">
        <v>15528</v>
      </c>
      <c r="D307" s="156">
        <v>5</v>
      </c>
      <c r="E307" s="157">
        <v>5</v>
      </c>
      <c r="F307" s="177">
        <v>45779</v>
      </c>
      <c r="G307" s="166">
        <v>45779</v>
      </c>
      <c r="H307" s="157">
        <v>1</v>
      </c>
      <c r="I307" s="27">
        <v>1</v>
      </c>
      <c r="K307" s="217"/>
      <c r="P307" s="160"/>
    </row>
    <row r="308" spans="1:16" ht="15" customHeight="1" x14ac:dyDescent="0.25">
      <c r="A308" s="176" t="s">
        <v>1554</v>
      </c>
      <c r="B308" s="176" t="s">
        <v>15409</v>
      </c>
      <c r="C308" s="22" t="s">
        <v>15529</v>
      </c>
      <c r="D308" s="156">
        <v>200</v>
      </c>
      <c r="E308" s="157">
        <v>200</v>
      </c>
      <c r="F308" s="166">
        <v>45782</v>
      </c>
      <c r="G308" s="166">
        <v>45782</v>
      </c>
      <c r="H308" s="157">
        <v>1</v>
      </c>
      <c r="I308" s="27">
        <v>1</v>
      </c>
      <c r="K308" s="217"/>
      <c r="P308" s="160"/>
    </row>
    <row r="309" spans="1:16" ht="15" customHeight="1" x14ac:dyDescent="0.25">
      <c r="A309" s="176" t="s">
        <v>12800</v>
      </c>
      <c r="B309" s="176" t="s">
        <v>14998</v>
      </c>
      <c r="C309" s="22" t="s">
        <v>15530</v>
      </c>
      <c r="D309" s="156">
        <v>30</v>
      </c>
      <c r="E309" s="157">
        <v>30</v>
      </c>
      <c r="F309" s="166">
        <v>45782</v>
      </c>
      <c r="G309" s="166">
        <v>45782</v>
      </c>
      <c r="H309" s="157">
        <v>1</v>
      </c>
      <c r="I309" s="27">
        <v>1</v>
      </c>
      <c r="K309" s="217"/>
      <c r="P309" s="160"/>
    </row>
    <row r="310" spans="1:16" ht="15" customHeight="1" x14ac:dyDescent="0.25">
      <c r="A310" s="176" t="s">
        <v>12800</v>
      </c>
      <c r="B310" s="176" t="s">
        <v>14999</v>
      </c>
      <c r="C310" s="22" t="s">
        <v>15531</v>
      </c>
      <c r="D310" s="156">
        <v>50</v>
      </c>
      <c r="E310" s="157">
        <v>50</v>
      </c>
      <c r="F310" s="166">
        <v>45782</v>
      </c>
      <c r="G310" s="166">
        <v>45782</v>
      </c>
      <c r="H310" s="157">
        <v>1</v>
      </c>
      <c r="I310" s="27">
        <v>1</v>
      </c>
      <c r="K310" s="217"/>
      <c r="P310" s="160"/>
    </row>
    <row r="311" spans="1:16" ht="15" customHeight="1" x14ac:dyDescent="0.25">
      <c r="A311" s="176" t="s">
        <v>13900</v>
      </c>
      <c r="B311" s="176" t="s">
        <v>13985</v>
      </c>
      <c r="C311" s="22" t="s">
        <v>15028</v>
      </c>
      <c r="D311" s="156">
        <v>60</v>
      </c>
      <c r="E311" s="157">
        <v>60</v>
      </c>
      <c r="F311" s="166">
        <v>45782</v>
      </c>
      <c r="G311" s="166">
        <v>45782</v>
      </c>
      <c r="H311" s="157">
        <v>1</v>
      </c>
      <c r="I311" s="27">
        <v>1</v>
      </c>
      <c r="K311" s="217"/>
      <c r="P311" s="160"/>
    </row>
    <row r="312" spans="1:16" ht="15" customHeight="1" x14ac:dyDescent="0.25">
      <c r="A312" s="176" t="s">
        <v>14025</v>
      </c>
      <c r="B312" s="176" t="s">
        <v>14646</v>
      </c>
      <c r="C312" s="22" t="s">
        <v>15532</v>
      </c>
      <c r="D312" s="156">
        <v>10</v>
      </c>
      <c r="E312" s="157">
        <v>10</v>
      </c>
      <c r="F312" s="166">
        <v>45783</v>
      </c>
      <c r="G312" s="166">
        <v>45783</v>
      </c>
      <c r="H312" s="157">
        <v>0</v>
      </c>
      <c r="I312" s="27">
        <v>0</v>
      </c>
      <c r="K312" s="217"/>
      <c r="P312" s="160"/>
    </row>
    <row r="313" spans="1:16" ht="15" customHeight="1" x14ac:dyDescent="0.25">
      <c r="A313" s="176" t="s">
        <v>13922</v>
      </c>
      <c r="B313" s="176" t="s">
        <v>14240</v>
      </c>
      <c r="C313" s="22" t="s">
        <v>15533</v>
      </c>
      <c r="D313" s="156">
        <v>10</v>
      </c>
      <c r="E313" s="157">
        <v>10</v>
      </c>
      <c r="F313" s="166">
        <v>45783</v>
      </c>
      <c r="G313" s="166">
        <v>45783</v>
      </c>
      <c r="H313" s="157">
        <v>1</v>
      </c>
      <c r="I313" s="27">
        <v>1</v>
      </c>
      <c r="K313" s="217"/>
      <c r="P313" s="160"/>
    </row>
    <row r="314" spans="1:16" ht="15" customHeight="1" x14ac:dyDescent="0.25">
      <c r="A314" s="176" t="s">
        <v>15001</v>
      </c>
      <c r="B314" s="176" t="s">
        <v>13727</v>
      </c>
      <c r="C314" s="22" t="s">
        <v>15534</v>
      </c>
      <c r="D314" s="156">
        <v>5</v>
      </c>
      <c r="E314" s="157">
        <v>5</v>
      </c>
      <c r="F314" s="166">
        <v>45783</v>
      </c>
      <c r="G314" s="166">
        <v>45783</v>
      </c>
      <c r="H314" s="157">
        <v>1</v>
      </c>
      <c r="I314" s="27">
        <v>1</v>
      </c>
      <c r="K314" s="217"/>
      <c r="P314" s="160"/>
    </row>
    <row r="315" spans="1:16" ht="15" customHeight="1" x14ac:dyDescent="0.25">
      <c r="A315" s="176" t="s">
        <v>12800</v>
      </c>
      <c r="B315" s="176" t="s">
        <v>15535</v>
      </c>
      <c r="C315" s="22" t="s">
        <v>15283</v>
      </c>
      <c r="D315" s="156">
        <v>15</v>
      </c>
      <c r="E315" s="157">
        <v>15</v>
      </c>
      <c r="F315" s="166">
        <v>45783</v>
      </c>
      <c r="G315" s="166">
        <v>45783</v>
      </c>
      <c r="H315" s="157">
        <v>1</v>
      </c>
      <c r="I315" s="27">
        <v>1</v>
      </c>
      <c r="J315" s="29" t="s">
        <v>15536</v>
      </c>
      <c r="K315" s="217"/>
      <c r="P315" s="160"/>
    </row>
    <row r="316" spans="1:16" ht="15" customHeight="1" x14ac:dyDescent="0.25">
      <c r="A316" s="176" t="s">
        <v>15243</v>
      </c>
      <c r="B316" s="176" t="s">
        <v>15537</v>
      </c>
      <c r="C316" s="22" t="s">
        <v>15538</v>
      </c>
      <c r="D316" s="156">
        <v>200</v>
      </c>
      <c r="E316" s="157">
        <v>200</v>
      </c>
      <c r="F316" s="166">
        <v>45783</v>
      </c>
      <c r="G316" s="166">
        <v>45783</v>
      </c>
      <c r="H316" s="157">
        <v>1</v>
      </c>
      <c r="I316" s="27">
        <v>1</v>
      </c>
      <c r="K316" s="217"/>
      <c r="P316" s="160"/>
    </row>
    <row r="317" spans="1:16" ht="15" customHeight="1" x14ac:dyDescent="0.25">
      <c r="A317" s="176" t="s">
        <v>13850</v>
      </c>
      <c r="B317" s="176" t="s">
        <v>15539</v>
      </c>
      <c r="C317" s="22" t="s">
        <v>15540</v>
      </c>
      <c r="D317" s="156">
        <v>26</v>
      </c>
      <c r="E317" s="157">
        <v>26</v>
      </c>
      <c r="F317" s="166">
        <v>45783</v>
      </c>
      <c r="G317" s="166">
        <v>45784</v>
      </c>
      <c r="H317" s="157">
        <v>1</v>
      </c>
      <c r="I317" s="27">
        <v>1</v>
      </c>
      <c r="K317" s="217"/>
      <c r="P317" s="160"/>
    </row>
    <row r="318" spans="1:16" ht="15" customHeight="1" x14ac:dyDescent="0.25">
      <c r="A318" s="176" t="s">
        <v>15243</v>
      </c>
      <c r="B318" s="176" t="s">
        <v>15541</v>
      </c>
      <c r="C318" s="22" t="s">
        <v>15542</v>
      </c>
      <c r="D318" s="156">
        <v>50</v>
      </c>
      <c r="E318" s="157">
        <v>50</v>
      </c>
      <c r="F318" s="166">
        <v>45784</v>
      </c>
      <c r="G318" s="166">
        <v>45784</v>
      </c>
      <c r="H318" s="157">
        <v>1</v>
      </c>
      <c r="I318" s="27">
        <v>1</v>
      </c>
      <c r="K318" s="217"/>
      <c r="P318" s="160"/>
    </row>
    <row r="319" spans="1:16" ht="15" customHeight="1" x14ac:dyDescent="0.25">
      <c r="A319" s="176" t="s">
        <v>1554</v>
      </c>
      <c r="B319" s="176" t="s">
        <v>13466</v>
      </c>
      <c r="C319" s="22" t="s">
        <v>15543</v>
      </c>
      <c r="D319" s="156">
        <v>300</v>
      </c>
      <c r="E319" s="157">
        <v>300</v>
      </c>
      <c r="F319" s="166">
        <v>45785</v>
      </c>
      <c r="G319" s="166">
        <v>45785</v>
      </c>
      <c r="H319" s="157">
        <v>1</v>
      </c>
      <c r="I319" s="27">
        <v>1</v>
      </c>
      <c r="K319" s="217"/>
      <c r="P319" s="160"/>
    </row>
    <row r="320" spans="1:16" ht="15" customHeight="1" x14ac:dyDescent="0.25">
      <c r="A320" s="176" t="s">
        <v>29</v>
      </c>
      <c r="B320" s="176" t="s">
        <v>1851</v>
      </c>
      <c r="C320" s="22" t="s">
        <v>15545</v>
      </c>
      <c r="D320" s="156">
        <v>105</v>
      </c>
      <c r="E320" s="157">
        <v>105</v>
      </c>
      <c r="F320" s="166">
        <v>45785</v>
      </c>
      <c r="G320" s="166">
        <v>45785</v>
      </c>
      <c r="H320" s="157">
        <v>1</v>
      </c>
      <c r="I320" s="27">
        <v>1</v>
      </c>
      <c r="K320" s="217"/>
      <c r="P320" s="160"/>
    </row>
    <row r="321" spans="1:16" ht="15" customHeight="1" x14ac:dyDescent="0.25">
      <c r="A321" s="176" t="s">
        <v>15546</v>
      </c>
      <c r="B321" s="176" t="s">
        <v>15550</v>
      </c>
      <c r="C321" s="22" t="s">
        <v>15551</v>
      </c>
      <c r="D321" s="156">
        <v>10</v>
      </c>
      <c r="E321" s="157">
        <v>10</v>
      </c>
      <c r="F321" s="177">
        <v>45785</v>
      </c>
      <c r="G321" s="166">
        <v>45785</v>
      </c>
      <c r="H321" s="157">
        <v>0</v>
      </c>
      <c r="I321" s="27">
        <v>0</v>
      </c>
      <c r="K321" s="217"/>
      <c r="P321" s="160"/>
    </row>
    <row r="322" spans="1:16" ht="15" customHeight="1" x14ac:dyDescent="0.25">
      <c r="A322" s="176" t="s">
        <v>13508</v>
      </c>
      <c r="B322" s="176" t="s">
        <v>13857</v>
      </c>
      <c r="C322" s="22" t="s">
        <v>15547</v>
      </c>
      <c r="D322" s="156">
        <v>250</v>
      </c>
      <c r="E322" s="157">
        <v>250</v>
      </c>
      <c r="F322" s="166">
        <v>45785</v>
      </c>
      <c r="G322" s="166">
        <v>45785</v>
      </c>
      <c r="H322" s="157">
        <v>1</v>
      </c>
      <c r="I322" s="27">
        <v>1</v>
      </c>
      <c r="K322" s="217"/>
      <c r="P322" s="160"/>
    </row>
    <row r="323" spans="1:16" ht="15" customHeight="1" x14ac:dyDescent="0.25">
      <c r="A323" s="176" t="s">
        <v>13906</v>
      </c>
      <c r="B323" s="176" t="s">
        <v>13735</v>
      </c>
      <c r="C323" s="22" t="s">
        <v>15548</v>
      </c>
      <c r="D323" s="156">
        <v>300</v>
      </c>
      <c r="E323" s="157">
        <v>300</v>
      </c>
      <c r="F323" s="166">
        <v>45785</v>
      </c>
      <c r="G323" s="166">
        <v>45785</v>
      </c>
      <c r="H323" s="157">
        <v>1</v>
      </c>
      <c r="I323" s="27">
        <v>1</v>
      </c>
      <c r="K323" s="217"/>
      <c r="P323" s="160"/>
    </row>
    <row r="324" spans="1:16" ht="15" customHeight="1" x14ac:dyDescent="0.25">
      <c r="A324" s="176" t="s">
        <v>13900</v>
      </c>
      <c r="B324" s="176" t="s">
        <v>13985</v>
      </c>
      <c r="C324" s="22" t="s">
        <v>15028</v>
      </c>
      <c r="D324" s="156">
        <v>200</v>
      </c>
      <c r="E324" s="157">
        <v>200</v>
      </c>
      <c r="F324" s="166">
        <v>45786</v>
      </c>
      <c r="G324" s="166">
        <v>45786</v>
      </c>
      <c r="H324" s="157">
        <v>1</v>
      </c>
      <c r="I324" s="27">
        <v>1</v>
      </c>
      <c r="K324" s="217"/>
      <c r="P324" s="160"/>
    </row>
    <row r="325" spans="1:16" ht="15" customHeight="1" x14ac:dyDescent="0.25">
      <c r="A325" s="176" t="s">
        <v>13850</v>
      </c>
      <c r="B325" s="176" t="s">
        <v>14747</v>
      </c>
      <c r="C325" s="22" t="s">
        <v>15549</v>
      </c>
      <c r="D325" s="156">
        <v>24</v>
      </c>
      <c r="E325" s="157">
        <v>24</v>
      </c>
      <c r="F325" s="166">
        <v>45786</v>
      </c>
      <c r="G325" s="166">
        <v>45786</v>
      </c>
      <c r="H325" s="157">
        <v>1</v>
      </c>
      <c r="I325" s="27">
        <v>1</v>
      </c>
      <c r="K325" s="217"/>
      <c r="P325" s="160"/>
    </row>
    <row r="326" spans="1:16" ht="15" customHeight="1" x14ac:dyDescent="0.25">
      <c r="A326" s="176" t="s">
        <v>29</v>
      </c>
      <c r="B326" s="176" t="s">
        <v>614</v>
      </c>
      <c r="C326" s="22" t="s">
        <v>15552</v>
      </c>
      <c r="D326" s="156">
        <v>165</v>
      </c>
      <c r="E326" s="157">
        <v>165</v>
      </c>
      <c r="F326" s="166">
        <v>45789</v>
      </c>
      <c r="G326" s="166">
        <v>45789</v>
      </c>
      <c r="H326" s="157">
        <v>1</v>
      </c>
      <c r="I326" s="27">
        <v>1</v>
      </c>
      <c r="K326" s="217"/>
      <c r="P326" s="160"/>
    </row>
    <row r="327" spans="1:16" ht="15" customHeight="1" x14ac:dyDescent="0.25">
      <c r="A327" s="176" t="s">
        <v>559</v>
      </c>
      <c r="B327" s="176" t="s">
        <v>15553</v>
      </c>
      <c r="C327" s="22" t="s">
        <v>15554</v>
      </c>
      <c r="D327" s="156">
        <v>15030</v>
      </c>
      <c r="E327" s="157">
        <v>15030</v>
      </c>
      <c r="F327" s="166">
        <v>45789</v>
      </c>
      <c r="G327" s="166">
        <v>45789</v>
      </c>
      <c r="H327" s="157">
        <v>1</v>
      </c>
      <c r="I327" s="27">
        <v>1</v>
      </c>
      <c r="K327" s="217"/>
      <c r="P327" s="160"/>
    </row>
    <row r="328" spans="1:16" ht="15" customHeight="1" x14ac:dyDescent="0.25">
      <c r="A328" s="176" t="s">
        <v>13737</v>
      </c>
      <c r="B328" s="176" t="s">
        <v>4453</v>
      </c>
      <c r="C328" s="22" t="s">
        <v>15555</v>
      </c>
      <c r="D328" s="156">
        <v>50</v>
      </c>
      <c r="E328" s="157">
        <v>50</v>
      </c>
      <c r="F328" s="166">
        <v>45789</v>
      </c>
      <c r="G328" s="166">
        <v>45789</v>
      </c>
      <c r="H328" s="157">
        <v>1</v>
      </c>
      <c r="I328" s="27">
        <v>1</v>
      </c>
      <c r="K328" s="217"/>
      <c r="P328" s="160"/>
    </row>
    <row r="329" spans="1:16" ht="15" customHeight="1" x14ac:dyDescent="0.25">
      <c r="A329" s="176" t="s">
        <v>13922</v>
      </c>
      <c r="B329" s="176" t="s">
        <v>12115</v>
      </c>
      <c r="C329" s="22" t="s">
        <v>15556</v>
      </c>
      <c r="D329" s="156">
        <v>45</v>
      </c>
      <c r="E329" s="157">
        <v>45</v>
      </c>
      <c r="F329" s="166">
        <v>45789</v>
      </c>
      <c r="G329" s="166">
        <v>45789</v>
      </c>
      <c r="H329" s="157">
        <v>1</v>
      </c>
      <c r="I329" s="27">
        <v>1</v>
      </c>
      <c r="K329" s="217"/>
      <c r="P329" s="160"/>
    </row>
    <row r="330" spans="1:16" ht="15" customHeight="1" x14ac:dyDescent="0.25">
      <c r="A330" s="176" t="s">
        <v>1554</v>
      </c>
      <c r="B330" s="176" t="s">
        <v>13556</v>
      </c>
      <c r="C330" s="22" t="s">
        <v>15557</v>
      </c>
      <c r="D330" s="156">
        <v>100</v>
      </c>
      <c r="E330" s="157">
        <v>100</v>
      </c>
      <c r="F330" s="166">
        <v>45790</v>
      </c>
      <c r="G330" s="166">
        <v>45790</v>
      </c>
      <c r="H330" s="157">
        <v>1</v>
      </c>
      <c r="I330" s="27">
        <v>1</v>
      </c>
      <c r="J330" s="29" t="s">
        <v>3142</v>
      </c>
      <c r="K330" s="217"/>
      <c r="P330" s="160"/>
    </row>
    <row r="331" spans="1:16" ht="15" customHeight="1" x14ac:dyDescent="0.25">
      <c r="A331" s="176" t="s">
        <v>1554</v>
      </c>
      <c r="B331" s="176" t="s">
        <v>14632</v>
      </c>
      <c r="C331" s="22" t="s">
        <v>15558</v>
      </c>
      <c r="D331" s="156">
        <v>100</v>
      </c>
      <c r="E331" s="157">
        <v>100</v>
      </c>
      <c r="F331" s="166">
        <v>45790</v>
      </c>
      <c r="G331" s="166">
        <v>45790</v>
      </c>
      <c r="H331" s="157">
        <v>1</v>
      </c>
      <c r="I331" s="27">
        <v>1</v>
      </c>
      <c r="J331" s="29" t="s">
        <v>3142</v>
      </c>
      <c r="K331" s="217"/>
      <c r="P331" s="160"/>
    </row>
    <row r="332" spans="1:16" ht="15" customHeight="1" x14ac:dyDescent="0.25">
      <c r="A332" s="176" t="s">
        <v>1554</v>
      </c>
      <c r="B332" s="176" t="s">
        <v>14633</v>
      </c>
      <c r="C332" s="22" t="s">
        <v>15559</v>
      </c>
      <c r="D332" s="156">
        <v>98</v>
      </c>
      <c r="E332" s="157">
        <v>98</v>
      </c>
      <c r="F332" s="166">
        <v>45790</v>
      </c>
      <c r="G332" s="166">
        <v>45790</v>
      </c>
      <c r="H332" s="157">
        <v>1</v>
      </c>
      <c r="I332" s="27">
        <v>1</v>
      </c>
      <c r="J332" s="29" t="s">
        <v>3142</v>
      </c>
      <c r="K332" s="217"/>
      <c r="P332" s="160"/>
    </row>
    <row r="333" spans="1:16" ht="15" customHeight="1" x14ac:dyDescent="0.25">
      <c r="A333" s="176" t="s">
        <v>15243</v>
      </c>
      <c r="B333" s="176" t="s">
        <v>15431</v>
      </c>
      <c r="C333" s="22" t="s">
        <v>15560</v>
      </c>
      <c r="D333" s="156">
        <v>1100</v>
      </c>
      <c r="E333" s="157">
        <v>1100</v>
      </c>
      <c r="F333" s="166">
        <v>45790</v>
      </c>
      <c r="G333" s="166">
        <v>45790</v>
      </c>
      <c r="H333" s="157">
        <v>1</v>
      </c>
      <c r="I333" s="27">
        <v>1</v>
      </c>
      <c r="K333" s="217"/>
      <c r="P333" s="160"/>
    </row>
    <row r="334" spans="1:16" ht="15" customHeight="1" x14ac:dyDescent="0.25">
      <c r="A334" s="176" t="s">
        <v>286</v>
      </c>
      <c r="B334" s="176" t="s">
        <v>562</v>
      </c>
      <c r="C334" s="22" t="s">
        <v>15561</v>
      </c>
      <c r="D334" s="156">
        <v>70</v>
      </c>
      <c r="E334" s="157">
        <v>70</v>
      </c>
      <c r="F334" s="166">
        <v>45790</v>
      </c>
      <c r="G334" s="166">
        <v>45790</v>
      </c>
      <c r="H334" s="157">
        <v>1</v>
      </c>
      <c r="I334" s="27">
        <v>1</v>
      </c>
      <c r="K334" s="217"/>
      <c r="P334" s="160"/>
    </row>
    <row r="335" spans="1:16" ht="15" customHeight="1" x14ac:dyDescent="0.25">
      <c r="A335" s="176" t="s">
        <v>29</v>
      </c>
      <c r="B335" s="176" t="s">
        <v>139</v>
      </c>
      <c r="C335" s="22" t="s">
        <v>15562</v>
      </c>
      <c r="D335" s="156">
        <v>55</v>
      </c>
      <c r="E335" s="157">
        <v>55</v>
      </c>
      <c r="F335" s="166">
        <v>45790</v>
      </c>
      <c r="G335" s="166">
        <v>45790</v>
      </c>
      <c r="H335" s="157">
        <v>1</v>
      </c>
      <c r="I335" s="27">
        <v>1</v>
      </c>
      <c r="K335" s="217"/>
      <c r="P335" s="160"/>
    </row>
    <row r="336" spans="1:16" ht="15" customHeight="1" x14ac:dyDescent="0.25">
      <c r="A336" s="176" t="s">
        <v>14550</v>
      </c>
      <c r="B336" s="176" t="s">
        <v>9800</v>
      </c>
      <c r="C336" s="22" t="s">
        <v>15563</v>
      </c>
      <c r="D336" s="156">
        <v>2</v>
      </c>
      <c r="E336" s="157">
        <v>2</v>
      </c>
      <c r="F336" s="166">
        <v>45790</v>
      </c>
      <c r="G336" s="166">
        <v>45790</v>
      </c>
      <c r="H336" s="157">
        <v>1</v>
      </c>
      <c r="I336" s="27">
        <v>1</v>
      </c>
      <c r="K336" s="217"/>
      <c r="P336" s="160"/>
    </row>
    <row r="337" spans="1:16" ht="15" customHeight="1" x14ac:dyDescent="0.25">
      <c r="A337" s="176" t="s">
        <v>12800</v>
      </c>
      <c r="B337" s="176" t="s">
        <v>12635</v>
      </c>
      <c r="C337" s="22" t="s">
        <v>15564</v>
      </c>
      <c r="D337" s="156">
        <v>500</v>
      </c>
      <c r="E337" s="157">
        <v>500</v>
      </c>
      <c r="F337" s="166">
        <v>45790</v>
      </c>
      <c r="G337" s="166">
        <v>45790</v>
      </c>
      <c r="H337" s="157">
        <v>1</v>
      </c>
      <c r="I337" s="27">
        <v>1</v>
      </c>
      <c r="K337" s="217"/>
      <c r="P337" s="160"/>
    </row>
    <row r="338" spans="1:16" ht="15" customHeight="1" x14ac:dyDescent="0.25">
      <c r="A338" s="176" t="s">
        <v>15243</v>
      </c>
      <c r="B338" s="176" t="s">
        <v>15451</v>
      </c>
      <c r="C338" s="22" t="s">
        <v>15565</v>
      </c>
      <c r="D338" s="156">
        <v>100</v>
      </c>
      <c r="E338" s="157">
        <v>100</v>
      </c>
      <c r="F338" s="166">
        <v>45790</v>
      </c>
      <c r="G338" s="166">
        <v>45790</v>
      </c>
      <c r="H338" s="157">
        <v>1</v>
      </c>
      <c r="I338" s="27">
        <v>1</v>
      </c>
      <c r="K338" s="217"/>
      <c r="P338" s="160"/>
    </row>
    <row r="339" spans="1:16" ht="15" customHeight="1" x14ac:dyDescent="0.25">
      <c r="A339" s="176" t="s">
        <v>15243</v>
      </c>
      <c r="B339" s="176" t="s">
        <v>15451</v>
      </c>
      <c r="C339" s="22" t="s">
        <v>15566</v>
      </c>
      <c r="D339" s="156">
        <v>200</v>
      </c>
      <c r="E339" s="157">
        <v>200</v>
      </c>
      <c r="F339" s="166">
        <v>45790</v>
      </c>
      <c r="G339" s="166">
        <v>45790</v>
      </c>
      <c r="H339" s="157">
        <v>1</v>
      </c>
      <c r="I339" s="27">
        <v>1</v>
      </c>
      <c r="K339" s="217"/>
      <c r="P339" s="160"/>
    </row>
    <row r="340" spans="1:16" ht="15" customHeight="1" x14ac:dyDescent="0.25">
      <c r="A340" s="176" t="s">
        <v>13737</v>
      </c>
      <c r="B340" s="176" t="s">
        <v>4452</v>
      </c>
      <c r="C340" s="22" t="s">
        <v>15567</v>
      </c>
      <c r="D340" s="156">
        <v>50</v>
      </c>
      <c r="E340" s="157">
        <v>50</v>
      </c>
      <c r="F340" s="166">
        <v>45791</v>
      </c>
      <c r="G340" s="166">
        <v>45791</v>
      </c>
      <c r="H340" s="157">
        <v>1</v>
      </c>
      <c r="I340" s="27">
        <v>1</v>
      </c>
      <c r="K340" s="217"/>
      <c r="P340" s="160"/>
    </row>
    <row r="341" spans="1:16" ht="15" customHeight="1" x14ac:dyDescent="0.25">
      <c r="A341" s="176" t="s">
        <v>71</v>
      </c>
      <c r="B341" s="176" t="s">
        <v>2730</v>
      </c>
      <c r="C341" s="22" t="s">
        <v>15568</v>
      </c>
      <c r="D341" s="156">
        <v>4</v>
      </c>
      <c r="E341" s="157">
        <v>4</v>
      </c>
      <c r="F341" s="166">
        <v>45791</v>
      </c>
      <c r="G341" s="166">
        <v>45791</v>
      </c>
      <c r="H341" s="157">
        <v>1</v>
      </c>
      <c r="I341" s="27">
        <v>1</v>
      </c>
      <c r="K341" s="217"/>
      <c r="P341" s="160"/>
    </row>
    <row r="342" spans="1:16" ht="15" customHeight="1" x14ac:dyDescent="0.25">
      <c r="A342" s="176" t="s">
        <v>15569</v>
      </c>
      <c r="B342" s="176" t="s">
        <v>9800</v>
      </c>
      <c r="C342" s="22" t="s">
        <v>15570</v>
      </c>
      <c r="D342" s="156">
        <v>9</v>
      </c>
      <c r="E342" s="157">
        <v>9</v>
      </c>
      <c r="F342" s="166">
        <v>45792</v>
      </c>
      <c r="G342" s="166">
        <v>45792</v>
      </c>
      <c r="H342" s="157">
        <v>1</v>
      </c>
      <c r="I342" s="27">
        <v>1</v>
      </c>
      <c r="K342" s="217"/>
      <c r="P342" s="160"/>
    </row>
    <row r="343" spans="1:16" ht="15" customHeight="1" x14ac:dyDescent="0.25">
      <c r="A343" s="176" t="s">
        <v>71</v>
      </c>
      <c r="B343" s="176" t="s">
        <v>2730</v>
      </c>
      <c r="C343" s="22" t="s">
        <v>15571</v>
      </c>
      <c r="D343" s="156">
        <v>50</v>
      </c>
      <c r="E343" s="157">
        <v>50</v>
      </c>
      <c r="F343" s="166">
        <v>45792</v>
      </c>
      <c r="G343" s="166">
        <v>45792</v>
      </c>
      <c r="H343" s="157">
        <v>1</v>
      </c>
      <c r="I343" s="27">
        <v>1</v>
      </c>
      <c r="K343" s="217"/>
      <c r="P343" s="160"/>
    </row>
    <row r="344" spans="1:16" ht="15" customHeight="1" x14ac:dyDescent="0.25">
      <c r="A344" s="176" t="s">
        <v>731</v>
      </c>
      <c r="B344" s="176" t="s">
        <v>295</v>
      </c>
      <c r="C344" s="22" t="s">
        <v>15572</v>
      </c>
      <c r="D344" s="156">
        <v>25</v>
      </c>
      <c r="E344" s="157">
        <v>25</v>
      </c>
      <c r="F344" s="166">
        <v>45792</v>
      </c>
      <c r="G344" s="166">
        <v>45792</v>
      </c>
      <c r="H344" s="157">
        <v>1</v>
      </c>
      <c r="I344" s="27">
        <v>1</v>
      </c>
      <c r="K344" s="217"/>
      <c r="P344" s="160"/>
    </row>
    <row r="345" spans="1:16" ht="15" customHeight="1" x14ac:dyDescent="0.25">
      <c r="A345" s="176" t="s">
        <v>520</v>
      </c>
      <c r="B345" s="176" t="s">
        <v>966</v>
      </c>
      <c r="C345" s="22" t="s">
        <v>15574</v>
      </c>
      <c r="D345" s="156">
        <v>160</v>
      </c>
      <c r="E345" s="157">
        <v>160</v>
      </c>
      <c r="F345" s="166">
        <v>45793</v>
      </c>
      <c r="G345" s="166">
        <v>45793</v>
      </c>
      <c r="H345" s="157">
        <v>1</v>
      </c>
      <c r="I345" s="27">
        <v>1</v>
      </c>
      <c r="K345" s="217"/>
      <c r="P345" s="160"/>
    </row>
    <row r="346" spans="1:16" ht="15" customHeight="1" x14ac:dyDescent="0.25">
      <c r="A346" s="176" t="s">
        <v>13850</v>
      </c>
      <c r="B346" s="176" t="s">
        <v>15575</v>
      </c>
      <c r="C346" s="22" t="s">
        <v>15576</v>
      </c>
      <c r="D346" s="156">
        <v>28</v>
      </c>
      <c r="E346" s="157">
        <v>28</v>
      </c>
      <c r="F346" s="166">
        <v>45792</v>
      </c>
      <c r="G346" s="166">
        <v>45792</v>
      </c>
      <c r="H346" s="157">
        <v>1</v>
      </c>
      <c r="I346" s="27">
        <v>1</v>
      </c>
      <c r="K346" s="217"/>
      <c r="P346" s="160"/>
    </row>
    <row r="347" spans="1:16" ht="15" customHeight="1" x14ac:dyDescent="0.25">
      <c r="A347" s="176" t="s">
        <v>13850</v>
      </c>
      <c r="B347" s="176" t="s">
        <v>14981</v>
      </c>
      <c r="C347" s="22" t="s">
        <v>15577</v>
      </c>
      <c r="D347" s="156">
        <v>83</v>
      </c>
      <c r="E347" s="157">
        <v>83</v>
      </c>
      <c r="F347" s="166">
        <v>45793</v>
      </c>
      <c r="G347" s="166">
        <v>45793</v>
      </c>
      <c r="H347" s="157">
        <v>1</v>
      </c>
      <c r="I347" s="27">
        <v>1</v>
      </c>
      <c r="K347" s="217"/>
      <c r="P347" s="160"/>
    </row>
    <row r="348" spans="1:16" ht="15" customHeight="1" x14ac:dyDescent="0.25">
      <c r="A348" s="176" t="s">
        <v>15579</v>
      </c>
      <c r="B348" s="176" t="s">
        <v>15454</v>
      </c>
      <c r="C348" s="22" t="s">
        <v>15580</v>
      </c>
      <c r="D348" s="156">
        <v>1</v>
      </c>
      <c r="E348" s="157">
        <v>1</v>
      </c>
      <c r="F348" s="166">
        <v>45796</v>
      </c>
      <c r="G348" s="166">
        <v>45796</v>
      </c>
      <c r="H348" s="157">
        <v>1</v>
      </c>
      <c r="I348" s="27">
        <v>1</v>
      </c>
      <c r="J348" s="29" t="s">
        <v>15455</v>
      </c>
      <c r="K348" s="217"/>
      <c r="P348" s="160"/>
    </row>
    <row r="349" spans="1:16" ht="15" customHeight="1" x14ac:dyDescent="0.25">
      <c r="A349" s="176" t="s">
        <v>3967</v>
      </c>
      <c r="B349" s="176" t="s">
        <v>10999</v>
      </c>
      <c r="C349" s="22" t="s">
        <v>15581</v>
      </c>
      <c r="D349" s="156">
        <v>6</v>
      </c>
      <c r="E349" s="157">
        <v>6</v>
      </c>
      <c r="F349" s="166">
        <v>45796</v>
      </c>
      <c r="G349" s="166">
        <v>45796</v>
      </c>
      <c r="H349" s="157">
        <v>1</v>
      </c>
      <c r="I349" s="27">
        <v>1</v>
      </c>
      <c r="K349" s="217"/>
      <c r="P349" s="160"/>
    </row>
    <row r="350" spans="1:16" ht="15" customHeight="1" x14ac:dyDescent="0.25">
      <c r="A350" s="176" t="s">
        <v>14667</v>
      </c>
      <c r="B350" s="176" t="s">
        <v>9800</v>
      </c>
      <c r="C350" s="22" t="s">
        <v>15582</v>
      </c>
      <c r="D350" s="156">
        <v>2</v>
      </c>
      <c r="E350" s="157">
        <v>2</v>
      </c>
      <c r="F350" s="166">
        <v>45796</v>
      </c>
      <c r="G350" s="166">
        <v>45796</v>
      </c>
      <c r="H350" s="157">
        <v>1</v>
      </c>
      <c r="I350" s="27">
        <v>1</v>
      </c>
      <c r="K350" s="217"/>
      <c r="P350" s="160"/>
    </row>
    <row r="351" spans="1:16" ht="15" customHeight="1" x14ac:dyDescent="0.25">
      <c r="A351" s="176" t="s">
        <v>14949</v>
      </c>
      <c r="B351" s="176" t="s">
        <v>14993</v>
      </c>
      <c r="C351" s="22" t="s">
        <v>15199</v>
      </c>
      <c r="D351" s="156">
        <v>35</v>
      </c>
      <c r="E351" s="157">
        <v>33</v>
      </c>
      <c r="F351" s="166">
        <v>45770</v>
      </c>
      <c r="G351" s="166">
        <v>45770</v>
      </c>
      <c r="H351" s="157">
        <v>1</v>
      </c>
      <c r="I351" s="27">
        <v>1</v>
      </c>
      <c r="K351" s="217"/>
      <c r="P351" s="160"/>
    </row>
    <row r="352" spans="1:16" ht="15" customHeight="1" x14ac:dyDescent="0.25">
      <c r="A352" s="176" t="s">
        <v>14949</v>
      </c>
      <c r="B352" s="176" t="s">
        <v>15016</v>
      </c>
      <c r="C352" s="22" t="s">
        <v>15198</v>
      </c>
      <c r="D352" s="156">
        <v>33</v>
      </c>
      <c r="E352" s="157">
        <v>33</v>
      </c>
      <c r="F352" s="166">
        <v>45797</v>
      </c>
      <c r="G352" s="166">
        <v>45797</v>
      </c>
      <c r="H352" s="157">
        <v>1</v>
      </c>
      <c r="I352" s="27">
        <v>1</v>
      </c>
      <c r="K352" s="217"/>
      <c r="P352" s="160"/>
    </row>
    <row r="353" spans="1:16" ht="15" customHeight="1" x14ac:dyDescent="0.25">
      <c r="A353" s="176" t="s">
        <v>1492</v>
      </c>
      <c r="B353" s="176" t="s">
        <v>4506</v>
      </c>
      <c r="C353" s="22" t="s">
        <v>15583</v>
      </c>
      <c r="D353" s="156">
        <v>1000</v>
      </c>
      <c r="E353" s="157">
        <v>1000</v>
      </c>
      <c r="F353" s="166">
        <v>45797</v>
      </c>
      <c r="G353" s="166">
        <v>45797</v>
      </c>
      <c r="H353" s="157">
        <v>1</v>
      </c>
      <c r="I353" s="27">
        <v>1</v>
      </c>
      <c r="K353" s="217"/>
      <c r="P353" s="160"/>
    </row>
    <row r="354" spans="1:16" ht="15" customHeight="1" x14ac:dyDescent="0.25">
      <c r="A354" s="528" t="s">
        <v>14949</v>
      </c>
      <c r="B354" s="528" t="s">
        <v>15584</v>
      </c>
      <c r="C354" s="529" t="s">
        <v>15517</v>
      </c>
      <c r="D354" s="530">
        <v>7</v>
      </c>
      <c r="E354" s="531">
        <v>7</v>
      </c>
      <c r="F354" s="532">
        <v>45797</v>
      </c>
      <c r="G354" s="532">
        <v>45797</v>
      </c>
      <c r="H354" s="531">
        <v>1</v>
      </c>
      <c r="I354" s="533">
        <v>1</v>
      </c>
      <c r="J354" s="534" t="s">
        <v>15585</v>
      </c>
      <c r="K354" s="217"/>
      <c r="P354" s="160"/>
    </row>
    <row r="355" spans="1:16" ht="15" customHeight="1" x14ac:dyDescent="0.25">
      <c r="A355" s="176" t="s">
        <v>13850</v>
      </c>
      <c r="B355" s="176" t="s">
        <v>14982</v>
      </c>
      <c r="C355" s="22" t="s">
        <v>15586</v>
      </c>
      <c r="D355" s="156">
        <v>60</v>
      </c>
      <c r="E355" s="157">
        <v>60</v>
      </c>
      <c r="F355" s="166">
        <v>45797</v>
      </c>
      <c r="G355" s="166">
        <v>45797</v>
      </c>
      <c r="H355" s="157">
        <v>1</v>
      </c>
      <c r="I355" s="27">
        <v>1</v>
      </c>
      <c r="K355" s="217"/>
      <c r="P355" s="160"/>
    </row>
    <row r="356" spans="1:16" ht="15" customHeight="1" x14ac:dyDescent="0.25">
      <c r="A356" s="176" t="s">
        <v>13850</v>
      </c>
      <c r="B356" s="176" t="s">
        <v>14749</v>
      </c>
      <c r="C356" s="22" t="s">
        <v>15587</v>
      </c>
      <c r="D356" s="156">
        <v>6</v>
      </c>
      <c r="E356" s="157">
        <v>6</v>
      </c>
      <c r="F356" s="166">
        <v>45797</v>
      </c>
      <c r="G356" s="166">
        <v>45797</v>
      </c>
      <c r="H356" s="157">
        <v>1</v>
      </c>
      <c r="I356" s="27">
        <v>1</v>
      </c>
      <c r="K356" s="217"/>
      <c r="P356" s="160"/>
    </row>
    <row r="357" spans="1:16" ht="15" customHeight="1" x14ac:dyDescent="0.25">
      <c r="A357" s="176" t="s">
        <v>11366</v>
      </c>
      <c r="B357" s="176" t="s">
        <v>15444</v>
      </c>
      <c r="C357" s="22" t="s">
        <v>15445</v>
      </c>
      <c r="D357" s="156">
        <v>3</v>
      </c>
      <c r="E357" s="157">
        <v>3</v>
      </c>
      <c r="F357" s="166">
        <v>45798</v>
      </c>
      <c r="G357" s="166">
        <v>45798</v>
      </c>
      <c r="H357" s="157">
        <v>1</v>
      </c>
      <c r="I357" s="27">
        <v>1</v>
      </c>
      <c r="J357" s="29" t="s">
        <v>15588</v>
      </c>
      <c r="K357" s="217"/>
      <c r="P357" s="160"/>
    </row>
    <row r="358" spans="1:16" ht="15" customHeight="1" x14ac:dyDescent="0.25">
      <c r="A358" s="176" t="s">
        <v>15589</v>
      </c>
      <c r="B358" s="176" t="s">
        <v>4729</v>
      </c>
      <c r="C358" s="22" t="s">
        <v>15590</v>
      </c>
      <c r="D358" s="156">
        <v>16</v>
      </c>
      <c r="E358" s="157">
        <v>16</v>
      </c>
      <c r="F358" s="166">
        <v>45798</v>
      </c>
      <c r="G358" s="166">
        <v>45798</v>
      </c>
      <c r="H358" s="157">
        <v>1</v>
      </c>
      <c r="I358" s="27">
        <v>1</v>
      </c>
      <c r="K358" s="217"/>
      <c r="P358" s="160"/>
    </row>
    <row r="359" spans="1:16" ht="15" customHeight="1" x14ac:dyDescent="0.25">
      <c r="A359" s="176" t="s">
        <v>13850</v>
      </c>
      <c r="B359" s="176" t="s">
        <v>15591</v>
      </c>
      <c r="C359" s="22" t="s">
        <v>15592</v>
      </c>
      <c r="D359" s="156">
        <v>26</v>
      </c>
      <c r="E359" s="157">
        <v>26</v>
      </c>
      <c r="F359" s="166">
        <v>45798</v>
      </c>
      <c r="G359" s="166">
        <v>45798</v>
      </c>
      <c r="H359" s="157">
        <v>1</v>
      </c>
      <c r="I359" s="27">
        <v>1</v>
      </c>
      <c r="K359" s="217"/>
      <c r="P359" s="160"/>
    </row>
    <row r="360" spans="1:16" ht="15" customHeight="1" x14ac:dyDescent="0.25">
      <c r="A360" s="176" t="s">
        <v>9905</v>
      </c>
      <c r="B360" s="176" t="s">
        <v>5338</v>
      </c>
      <c r="C360" s="22" t="s">
        <v>15593</v>
      </c>
      <c r="D360" s="156">
        <v>20</v>
      </c>
      <c r="E360" s="157">
        <v>20</v>
      </c>
      <c r="F360" s="166">
        <v>45799</v>
      </c>
      <c r="G360" s="166">
        <v>45799</v>
      </c>
      <c r="H360" s="157">
        <v>1</v>
      </c>
      <c r="I360" s="27">
        <v>1</v>
      </c>
      <c r="K360" s="217"/>
      <c r="P360" s="160"/>
    </row>
    <row r="361" spans="1:16" ht="15" customHeight="1" x14ac:dyDescent="0.25">
      <c r="A361" s="176" t="s">
        <v>13900</v>
      </c>
      <c r="B361" s="176" t="s">
        <v>13985</v>
      </c>
      <c r="C361" s="22" t="s">
        <v>15028</v>
      </c>
      <c r="D361" s="156">
        <v>140</v>
      </c>
      <c r="E361" s="157">
        <v>140</v>
      </c>
      <c r="F361" s="166">
        <v>45800</v>
      </c>
      <c r="G361" s="166">
        <v>45800</v>
      </c>
      <c r="H361" s="157">
        <v>1</v>
      </c>
      <c r="I361" s="27">
        <v>1</v>
      </c>
      <c r="K361" s="217"/>
      <c r="P361" s="160"/>
    </row>
    <row r="362" spans="1:16" ht="15" customHeight="1" x14ac:dyDescent="0.25">
      <c r="A362" s="176" t="s">
        <v>4605</v>
      </c>
      <c r="B362" s="176" t="s">
        <v>14548</v>
      </c>
      <c r="C362" s="22" t="s">
        <v>15594</v>
      </c>
      <c r="D362" s="156">
        <v>10</v>
      </c>
      <c r="E362" s="157">
        <v>10</v>
      </c>
      <c r="F362" s="166">
        <v>45800</v>
      </c>
      <c r="G362" s="166">
        <v>45800</v>
      </c>
      <c r="H362" s="157">
        <v>1</v>
      </c>
      <c r="I362" s="27">
        <v>1</v>
      </c>
      <c r="K362" s="217"/>
      <c r="P362" s="160"/>
    </row>
    <row r="363" spans="1:16" ht="15" customHeight="1" x14ac:dyDescent="0.25">
      <c r="A363" s="176" t="s">
        <v>15595</v>
      </c>
      <c r="B363" s="176" t="s">
        <v>626</v>
      </c>
      <c r="C363" s="22" t="s">
        <v>15596</v>
      </c>
      <c r="D363" s="156">
        <v>6100</v>
      </c>
      <c r="E363" s="157">
        <v>6100</v>
      </c>
      <c r="F363" s="166">
        <v>45800</v>
      </c>
      <c r="G363" s="166">
        <v>45800</v>
      </c>
      <c r="H363" s="157">
        <v>1</v>
      </c>
      <c r="I363" s="27">
        <v>1</v>
      </c>
      <c r="K363" s="217"/>
      <c r="P363" s="160"/>
    </row>
    <row r="364" spans="1:16" ht="15" customHeight="1" x14ac:dyDescent="0.25">
      <c r="A364" s="176" t="s">
        <v>2714</v>
      </c>
      <c r="B364" s="176" t="s">
        <v>2066</v>
      </c>
      <c r="C364" s="22" t="s">
        <v>15597</v>
      </c>
      <c r="D364" s="156">
        <v>700</v>
      </c>
      <c r="E364" s="157">
        <v>700</v>
      </c>
      <c r="F364" s="166">
        <v>45800</v>
      </c>
      <c r="G364" s="166">
        <v>45800</v>
      </c>
      <c r="H364" s="157">
        <v>1</v>
      </c>
      <c r="I364" s="27">
        <v>1</v>
      </c>
      <c r="K364" s="217"/>
      <c r="P364" s="160"/>
    </row>
    <row r="365" spans="1:16" ht="15" customHeight="1" x14ac:dyDescent="0.25">
      <c r="A365" s="176" t="s">
        <v>3437</v>
      </c>
      <c r="B365" s="176" t="s">
        <v>15598</v>
      </c>
      <c r="C365" s="22" t="s">
        <v>15599</v>
      </c>
      <c r="D365" s="156">
        <v>8</v>
      </c>
      <c r="E365" s="157">
        <v>8</v>
      </c>
      <c r="F365" s="166">
        <v>45799</v>
      </c>
      <c r="G365" s="166">
        <v>45799</v>
      </c>
      <c r="H365" s="157">
        <v>1</v>
      </c>
      <c r="I365" s="27">
        <v>1</v>
      </c>
      <c r="K365" s="217"/>
      <c r="P365" s="160"/>
    </row>
    <row r="366" spans="1:16" ht="15" customHeight="1" x14ac:dyDescent="0.25">
      <c r="A366" s="176" t="s">
        <v>13922</v>
      </c>
      <c r="B366" s="176" t="s">
        <v>12115</v>
      </c>
      <c r="C366" s="22" t="s">
        <v>15556</v>
      </c>
      <c r="D366" s="156">
        <v>45</v>
      </c>
      <c r="E366" s="157">
        <v>45</v>
      </c>
      <c r="F366" s="166">
        <v>45797</v>
      </c>
      <c r="G366" s="166">
        <v>45797</v>
      </c>
      <c r="H366" s="157">
        <v>0</v>
      </c>
      <c r="I366" s="27">
        <v>1</v>
      </c>
      <c r="J366" s="29" t="s">
        <v>15600</v>
      </c>
      <c r="K366" s="217"/>
      <c r="P366" s="160"/>
    </row>
    <row r="367" spans="1:16" ht="15" customHeight="1" x14ac:dyDescent="0.25">
      <c r="A367" s="176" t="s">
        <v>4605</v>
      </c>
      <c r="B367" s="176" t="s">
        <v>6979</v>
      </c>
      <c r="C367" s="22" t="s">
        <v>15601</v>
      </c>
      <c r="D367" s="156">
        <v>50</v>
      </c>
      <c r="E367" s="157">
        <v>47</v>
      </c>
      <c r="F367" s="166">
        <v>45800</v>
      </c>
      <c r="G367" s="166">
        <v>45800</v>
      </c>
      <c r="H367" s="157">
        <v>1</v>
      </c>
      <c r="I367" s="27">
        <v>1</v>
      </c>
      <c r="K367" s="217"/>
      <c r="P367" s="160"/>
    </row>
    <row r="368" spans="1:16" ht="15" customHeight="1" x14ac:dyDescent="0.25">
      <c r="A368" s="176" t="s">
        <v>13508</v>
      </c>
      <c r="B368" s="176" t="s">
        <v>13857</v>
      </c>
      <c r="C368" s="22" t="s">
        <v>15602</v>
      </c>
      <c r="D368" s="156">
        <v>5</v>
      </c>
      <c r="E368" s="157">
        <v>5</v>
      </c>
      <c r="F368" s="166">
        <v>45800</v>
      </c>
      <c r="G368" s="166">
        <v>45803</v>
      </c>
      <c r="H368" s="157">
        <v>1</v>
      </c>
      <c r="I368" s="27">
        <v>1</v>
      </c>
      <c r="K368" s="217"/>
      <c r="P368" s="160"/>
    </row>
    <row r="369" spans="1:16" ht="15" customHeight="1" x14ac:dyDescent="0.25">
      <c r="A369" s="176" t="s">
        <v>13508</v>
      </c>
      <c r="B369" s="176" t="s">
        <v>13857</v>
      </c>
      <c r="C369" s="22" t="s">
        <v>15603</v>
      </c>
      <c r="D369" s="156">
        <v>5</v>
      </c>
      <c r="E369" s="157">
        <v>5</v>
      </c>
      <c r="F369" s="166">
        <v>45800</v>
      </c>
      <c r="G369" s="166">
        <v>45803</v>
      </c>
      <c r="H369" s="157">
        <v>1</v>
      </c>
      <c r="I369" s="27">
        <v>1</v>
      </c>
      <c r="K369" s="217"/>
      <c r="P369" s="160"/>
    </row>
    <row r="370" spans="1:16" ht="15" customHeight="1" x14ac:dyDescent="0.25">
      <c r="A370" s="176" t="s">
        <v>15243</v>
      </c>
      <c r="B370" s="176" t="s">
        <v>15537</v>
      </c>
      <c r="C370" s="22" t="s">
        <v>15604</v>
      </c>
      <c r="D370" s="156">
        <v>200</v>
      </c>
      <c r="E370" s="157">
        <v>200</v>
      </c>
      <c r="F370" s="166">
        <v>45804</v>
      </c>
      <c r="G370" s="166">
        <v>45804</v>
      </c>
      <c r="H370" s="157">
        <v>1</v>
      </c>
      <c r="I370" s="27">
        <v>1</v>
      </c>
      <c r="K370" s="217"/>
      <c r="P370" s="160"/>
    </row>
    <row r="371" spans="1:16" ht="15" customHeight="1" x14ac:dyDescent="0.25">
      <c r="A371" s="176" t="s">
        <v>15243</v>
      </c>
      <c r="B371" s="176" t="s">
        <v>15541</v>
      </c>
      <c r="C371" s="22" t="s">
        <v>15605</v>
      </c>
      <c r="D371" s="156">
        <v>50</v>
      </c>
      <c r="E371" s="157">
        <v>50</v>
      </c>
      <c r="F371" s="166">
        <v>45804</v>
      </c>
      <c r="G371" s="166">
        <v>45804</v>
      </c>
      <c r="H371" s="157">
        <v>1</v>
      </c>
      <c r="I371" s="27">
        <v>1</v>
      </c>
      <c r="K371" s="217"/>
      <c r="P371" s="160"/>
    </row>
    <row r="372" spans="1:16" ht="15" customHeight="1" x14ac:dyDescent="0.25">
      <c r="A372" s="176" t="s">
        <v>15243</v>
      </c>
      <c r="B372" s="176" t="s">
        <v>15328</v>
      </c>
      <c r="C372" s="22" t="s">
        <v>15606</v>
      </c>
      <c r="D372" s="156">
        <v>50</v>
      </c>
      <c r="E372" s="157">
        <v>50</v>
      </c>
      <c r="F372" s="166">
        <v>45804</v>
      </c>
      <c r="G372" s="166">
        <v>45804</v>
      </c>
      <c r="H372" s="157">
        <v>1</v>
      </c>
      <c r="I372" s="27">
        <v>1</v>
      </c>
      <c r="K372" s="217"/>
      <c r="P372" s="160"/>
    </row>
    <row r="373" spans="1:16" ht="15" customHeight="1" x14ac:dyDescent="0.25">
      <c r="A373" s="176" t="s">
        <v>15243</v>
      </c>
      <c r="B373" s="176" t="s">
        <v>15498</v>
      </c>
      <c r="C373" s="22" t="s">
        <v>15607</v>
      </c>
      <c r="D373" s="156">
        <v>50</v>
      </c>
      <c r="E373" s="157">
        <v>50</v>
      </c>
      <c r="F373" s="166">
        <v>45804</v>
      </c>
      <c r="G373" s="166">
        <v>45804</v>
      </c>
      <c r="H373" s="157">
        <v>1</v>
      </c>
      <c r="I373" s="27">
        <v>1</v>
      </c>
      <c r="K373" s="217"/>
      <c r="P373" s="160"/>
    </row>
    <row r="374" spans="1:16" ht="15" customHeight="1" x14ac:dyDescent="0.25">
      <c r="A374" s="176" t="s">
        <v>15243</v>
      </c>
      <c r="B374" s="176" t="s">
        <v>15523</v>
      </c>
      <c r="C374" s="22" t="s">
        <v>15608</v>
      </c>
      <c r="D374" s="156">
        <v>50</v>
      </c>
      <c r="E374" s="157">
        <v>50</v>
      </c>
      <c r="F374" s="166">
        <v>45804</v>
      </c>
      <c r="G374" s="166">
        <v>45804</v>
      </c>
      <c r="H374" s="157">
        <v>1</v>
      </c>
      <c r="I374" s="27">
        <v>1</v>
      </c>
      <c r="K374" s="217"/>
      <c r="P374" s="160"/>
    </row>
    <row r="375" spans="1:16" ht="15" customHeight="1" x14ac:dyDescent="0.25">
      <c r="A375" s="176" t="s">
        <v>15243</v>
      </c>
      <c r="B375" s="176" t="s">
        <v>15433</v>
      </c>
      <c r="C375" s="22" t="s">
        <v>15609</v>
      </c>
      <c r="D375" s="156">
        <v>100</v>
      </c>
      <c r="E375" s="157">
        <v>100</v>
      </c>
      <c r="F375" s="166">
        <v>45804</v>
      </c>
      <c r="G375" s="166">
        <v>45804</v>
      </c>
      <c r="H375" s="157">
        <v>1</v>
      </c>
      <c r="I375" s="27">
        <v>1</v>
      </c>
      <c r="K375" s="217"/>
      <c r="P375" s="160"/>
    </row>
    <row r="376" spans="1:16" ht="15" customHeight="1" x14ac:dyDescent="0.25">
      <c r="A376" s="176" t="s">
        <v>15243</v>
      </c>
      <c r="B376" s="176" t="s">
        <v>15537</v>
      </c>
      <c r="C376" s="22" t="s">
        <v>15611</v>
      </c>
      <c r="D376" s="156">
        <v>100</v>
      </c>
      <c r="E376" s="157">
        <v>100</v>
      </c>
      <c r="F376" s="166">
        <v>45804</v>
      </c>
      <c r="G376" s="166">
        <v>45804</v>
      </c>
      <c r="H376" s="157">
        <v>1</v>
      </c>
      <c r="I376" s="27">
        <v>1</v>
      </c>
      <c r="K376" s="217"/>
      <c r="P376" s="160"/>
    </row>
    <row r="377" spans="1:16" ht="15" customHeight="1" x14ac:dyDescent="0.25">
      <c r="A377" s="176" t="s">
        <v>15243</v>
      </c>
      <c r="B377" s="176" t="s">
        <v>15507</v>
      </c>
      <c r="C377" s="22" t="s">
        <v>15610</v>
      </c>
      <c r="D377" s="156">
        <v>50</v>
      </c>
      <c r="E377" s="157">
        <v>50</v>
      </c>
      <c r="F377" s="166">
        <v>45804</v>
      </c>
      <c r="G377" s="166">
        <v>45804</v>
      </c>
      <c r="H377" s="157">
        <v>1</v>
      </c>
      <c r="I377" s="27">
        <v>1</v>
      </c>
      <c r="K377" s="217"/>
      <c r="P377" s="160"/>
    </row>
    <row r="378" spans="1:16" ht="15" customHeight="1" x14ac:dyDescent="0.25">
      <c r="A378" s="176" t="s">
        <v>15243</v>
      </c>
      <c r="B378" s="176" t="s">
        <v>15474</v>
      </c>
      <c r="C378" s="22" t="s">
        <v>15612</v>
      </c>
      <c r="D378" s="156">
        <v>50</v>
      </c>
      <c r="E378" s="157">
        <v>50</v>
      </c>
      <c r="F378" s="166">
        <v>45804</v>
      </c>
      <c r="G378" s="166">
        <v>45804</v>
      </c>
      <c r="H378" s="157">
        <v>1</v>
      </c>
      <c r="I378" s="27">
        <v>1</v>
      </c>
      <c r="K378" s="217"/>
      <c r="P378" s="160"/>
    </row>
    <row r="379" spans="1:16" ht="15" customHeight="1" x14ac:dyDescent="0.25">
      <c r="A379" s="176" t="s">
        <v>9905</v>
      </c>
      <c r="B379" s="176" t="s">
        <v>5191</v>
      </c>
      <c r="C379" s="22" t="s">
        <v>15613</v>
      </c>
      <c r="D379" s="156">
        <v>25</v>
      </c>
      <c r="E379" s="157">
        <v>25</v>
      </c>
      <c r="F379" s="166">
        <v>45804</v>
      </c>
      <c r="G379" s="166">
        <v>45804</v>
      </c>
      <c r="H379" s="157">
        <v>1</v>
      </c>
      <c r="I379" s="27">
        <v>1</v>
      </c>
      <c r="K379" s="217"/>
      <c r="P379" s="160"/>
    </row>
    <row r="380" spans="1:16" ht="15" customHeight="1" x14ac:dyDescent="0.25">
      <c r="A380" s="176" t="s">
        <v>15614</v>
      </c>
      <c r="B380" s="176" t="s">
        <v>15615</v>
      </c>
      <c r="C380" s="22" t="s">
        <v>15616</v>
      </c>
      <c r="D380" s="156">
        <v>18</v>
      </c>
      <c r="E380" s="157">
        <v>18</v>
      </c>
      <c r="F380" s="166">
        <v>45807</v>
      </c>
      <c r="G380" s="166">
        <v>45807</v>
      </c>
      <c r="H380" s="157">
        <v>0</v>
      </c>
      <c r="I380" s="27">
        <v>1</v>
      </c>
      <c r="K380" s="217"/>
      <c r="P380" s="160"/>
    </row>
    <row r="381" spans="1:16" ht="15" customHeight="1" x14ac:dyDescent="0.25">
      <c r="A381" s="176" t="s">
        <v>15617</v>
      </c>
      <c r="B381" s="176" t="s">
        <v>4729</v>
      </c>
      <c r="C381" s="22" t="s">
        <v>15618</v>
      </c>
      <c r="D381" s="156">
        <v>40</v>
      </c>
      <c r="E381" s="157">
        <v>40</v>
      </c>
      <c r="F381" s="166">
        <v>45804</v>
      </c>
      <c r="G381" s="166">
        <v>45804</v>
      </c>
      <c r="H381" s="157">
        <v>1</v>
      </c>
      <c r="I381" s="27">
        <v>1</v>
      </c>
      <c r="K381" s="217"/>
      <c r="P381" s="160"/>
    </row>
    <row r="382" spans="1:16" ht="15" customHeight="1" x14ac:dyDescent="0.25">
      <c r="A382" s="176" t="s">
        <v>1554</v>
      </c>
      <c r="B382" s="176" t="s">
        <v>14648</v>
      </c>
      <c r="C382" s="22" t="s">
        <v>14927</v>
      </c>
      <c r="D382" s="156">
        <v>250</v>
      </c>
      <c r="E382" s="157">
        <v>250</v>
      </c>
      <c r="F382" s="166">
        <v>45804</v>
      </c>
      <c r="G382" s="166">
        <v>45804</v>
      </c>
      <c r="H382" s="157">
        <v>1</v>
      </c>
      <c r="I382" s="27">
        <v>1</v>
      </c>
      <c r="K382" s="217"/>
      <c r="P382" s="160"/>
    </row>
    <row r="383" spans="1:16" ht="15" customHeight="1" x14ac:dyDescent="0.25">
      <c r="A383" s="176" t="s">
        <v>1554</v>
      </c>
      <c r="B383" s="176" t="s">
        <v>14647</v>
      </c>
      <c r="C383" s="22" t="s">
        <v>14902</v>
      </c>
      <c r="D383" s="156">
        <v>250</v>
      </c>
      <c r="E383" s="157">
        <v>250</v>
      </c>
      <c r="F383" s="166">
        <v>45804</v>
      </c>
      <c r="G383" s="166">
        <v>45804</v>
      </c>
      <c r="H383" s="157">
        <v>1</v>
      </c>
      <c r="I383" s="27">
        <v>1</v>
      </c>
      <c r="K383" s="217"/>
      <c r="P383" s="160"/>
    </row>
    <row r="384" spans="1:16" ht="15" customHeight="1" x14ac:dyDescent="0.25">
      <c r="A384" s="176" t="s">
        <v>1554</v>
      </c>
      <c r="B384" s="176" t="s">
        <v>14629</v>
      </c>
      <c r="C384" s="22" t="s">
        <v>14909</v>
      </c>
      <c r="D384" s="156">
        <v>1500</v>
      </c>
      <c r="E384" s="157">
        <v>1500</v>
      </c>
      <c r="F384" s="166">
        <v>45804</v>
      </c>
      <c r="G384" s="166">
        <v>45804</v>
      </c>
      <c r="H384" s="157">
        <v>1</v>
      </c>
      <c r="I384" s="27">
        <v>1</v>
      </c>
      <c r="K384" s="217"/>
      <c r="P384" s="160"/>
    </row>
    <row r="385" spans="1:16" ht="15" customHeight="1" x14ac:dyDescent="0.25">
      <c r="A385" s="176" t="s">
        <v>10330</v>
      </c>
      <c r="B385" s="176" t="s">
        <v>1004</v>
      </c>
      <c r="C385" s="22" t="s">
        <v>15619</v>
      </c>
      <c r="D385" s="156">
        <v>50</v>
      </c>
      <c r="E385" s="157">
        <v>50</v>
      </c>
      <c r="F385" s="166">
        <v>45805</v>
      </c>
      <c r="G385" s="166">
        <v>45805</v>
      </c>
      <c r="H385" s="157">
        <v>1</v>
      </c>
      <c r="I385" s="27">
        <v>1</v>
      </c>
      <c r="K385" s="217"/>
      <c r="P385" s="160"/>
    </row>
    <row r="386" spans="1:16" ht="15" customHeight="1" x14ac:dyDescent="0.25">
      <c r="A386" s="176" t="s">
        <v>10330</v>
      </c>
      <c r="B386" s="176" t="s">
        <v>697</v>
      </c>
      <c r="C386" s="22" t="s">
        <v>15620</v>
      </c>
      <c r="D386" s="156">
        <v>50</v>
      </c>
      <c r="E386" s="157">
        <v>50</v>
      </c>
      <c r="F386" s="166">
        <v>45805</v>
      </c>
      <c r="G386" s="166">
        <v>45805</v>
      </c>
      <c r="H386" s="157">
        <v>1</v>
      </c>
      <c r="I386" s="27">
        <v>1</v>
      </c>
      <c r="K386" s="217"/>
      <c r="P386" s="160"/>
    </row>
    <row r="387" spans="1:16" ht="15" customHeight="1" x14ac:dyDescent="0.25">
      <c r="A387" s="176" t="s">
        <v>13621</v>
      </c>
      <c r="B387" s="176" t="s">
        <v>13622</v>
      </c>
      <c r="C387" s="22" t="s">
        <v>15621</v>
      </c>
      <c r="D387" s="156">
        <v>65</v>
      </c>
      <c r="E387" s="157">
        <v>65</v>
      </c>
      <c r="F387" s="166">
        <v>45805</v>
      </c>
      <c r="G387" s="166">
        <v>45805</v>
      </c>
      <c r="H387" s="157">
        <v>1</v>
      </c>
      <c r="I387" s="27">
        <v>1</v>
      </c>
      <c r="K387" s="217"/>
      <c r="P387" s="160"/>
    </row>
    <row r="388" spans="1:16" ht="15" customHeight="1" x14ac:dyDescent="0.25">
      <c r="A388" s="176" t="s">
        <v>13710</v>
      </c>
      <c r="B388" s="176" t="s">
        <v>11497</v>
      </c>
      <c r="C388" s="22" t="s">
        <v>15622</v>
      </c>
      <c r="D388" s="156">
        <v>5</v>
      </c>
      <c r="E388" s="157">
        <v>5</v>
      </c>
      <c r="F388" s="166">
        <v>45805</v>
      </c>
      <c r="G388" s="166">
        <v>45805</v>
      </c>
      <c r="H388" s="157">
        <v>1</v>
      </c>
      <c r="I388" s="27">
        <v>1</v>
      </c>
      <c r="K388" s="217"/>
      <c r="P388" s="160"/>
    </row>
    <row r="389" spans="1:16" ht="15" customHeight="1" x14ac:dyDescent="0.25">
      <c r="A389" s="176" t="s">
        <v>15623</v>
      </c>
      <c r="B389" s="176" t="s">
        <v>14705</v>
      </c>
      <c r="C389" s="22" t="s">
        <v>15624</v>
      </c>
      <c r="D389" s="156">
        <v>200</v>
      </c>
      <c r="E389" s="157">
        <v>200</v>
      </c>
      <c r="F389" s="177">
        <v>45805</v>
      </c>
      <c r="G389" s="166">
        <v>45805</v>
      </c>
      <c r="H389" s="157">
        <v>1</v>
      </c>
      <c r="I389" s="27">
        <v>1</v>
      </c>
      <c r="K389" s="217"/>
      <c r="P389" s="160"/>
    </row>
    <row r="390" spans="1:16" ht="15" customHeight="1" x14ac:dyDescent="0.25">
      <c r="A390" s="176" t="s">
        <v>15626</v>
      </c>
      <c r="B390" s="176" t="s">
        <v>11243</v>
      </c>
      <c r="C390" s="22" t="s">
        <v>15627</v>
      </c>
      <c r="D390" s="156">
        <v>5</v>
      </c>
      <c r="E390" s="157">
        <v>5</v>
      </c>
      <c r="F390" s="166">
        <v>45806</v>
      </c>
      <c r="G390" s="166">
        <v>45806</v>
      </c>
      <c r="H390" s="157">
        <v>1</v>
      </c>
      <c r="I390" s="27">
        <v>1</v>
      </c>
      <c r="K390" s="217"/>
      <c r="P390" s="160"/>
    </row>
    <row r="391" spans="1:16" ht="15" customHeight="1" x14ac:dyDescent="0.25">
      <c r="A391" s="176" t="s">
        <v>15628</v>
      </c>
      <c r="B391" s="176" t="s">
        <v>14014</v>
      </c>
      <c r="C391" s="22" t="s">
        <v>15629</v>
      </c>
      <c r="D391" s="156">
        <v>100</v>
      </c>
      <c r="E391" s="157">
        <v>100</v>
      </c>
      <c r="F391" s="166">
        <v>45806</v>
      </c>
      <c r="G391" s="166">
        <v>45806</v>
      </c>
      <c r="H391" s="157">
        <v>1</v>
      </c>
      <c r="I391" s="27">
        <v>1</v>
      </c>
      <c r="K391" s="217"/>
      <c r="P391" s="160"/>
    </row>
    <row r="392" spans="1:16" ht="15" customHeight="1" x14ac:dyDescent="0.25">
      <c r="A392" s="176" t="s">
        <v>71</v>
      </c>
      <c r="B392" s="176" t="s">
        <v>14095</v>
      </c>
      <c r="C392" s="22" t="s">
        <v>15630</v>
      </c>
      <c r="D392" s="156">
        <v>5</v>
      </c>
      <c r="E392" s="157">
        <v>5</v>
      </c>
      <c r="F392" s="166">
        <v>45806</v>
      </c>
      <c r="G392" s="166">
        <v>45806</v>
      </c>
      <c r="H392" s="157">
        <v>1</v>
      </c>
      <c r="I392" s="27">
        <v>1</v>
      </c>
      <c r="K392" s="217"/>
      <c r="P392" s="160"/>
    </row>
    <row r="393" spans="1:16" ht="15" customHeight="1" x14ac:dyDescent="0.25">
      <c r="A393" s="176" t="s">
        <v>9255</v>
      </c>
      <c r="B393" s="176" t="s">
        <v>14106</v>
      </c>
      <c r="C393" s="22" t="s">
        <v>15631</v>
      </c>
      <c r="D393" s="156">
        <v>50</v>
      </c>
      <c r="E393" s="157">
        <v>50</v>
      </c>
      <c r="F393" s="166">
        <v>45806</v>
      </c>
      <c r="G393" s="166">
        <v>45806</v>
      </c>
      <c r="H393" s="157">
        <v>1</v>
      </c>
      <c r="I393" s="27">
        <v>1</v>
      </c>
      <c r="K393" s="217"/>
      <c r="P393" s="160"/>
    </row>
    <row r="394" spans="1:16" ht="15" customHeight="1" x14ac:dyDescent="0.25">
      <c r="A394" s="176" t="s">
        <v>15634</v>
      </c>
      <c r="B394" s="176" t="s">
        <v>14184</v>
      </c>
      <c r="C394" s="22" t="s">
        <v>15635</v>
      </c>
      <c r="D394" s="156">
        <v>5</v>
      </c>
      <c r="E394" s="157">
        <v>5</v>
      </c>
      <c r="F394" s="166">
        <v>45807</v>
      </c>
      <c r="G394" s="166">
        <v>45807</v>
      </c>
      <c r="H394" s="157">
        <v>1</v>
      </c>
      <c r="I394" s="27">
        <v>1</v>
      </c>
      <c r="K394" s="217"/>
      <c r="P394" s="160"/>
    </row>
    <row r="395" spans="1:16" ht="15" customHeight="1" x14ac:dyDescent="0.25">
      <c r="A395" s="176" t="s">
        <v>15546</v>
      </c>
      <c r="B395" s="176" t="s">
        <v>15636</v>
      </c>
      <c r="C395" s="22" t="s">
        <v>15637</v>
      </c>
      <c r="D395" s="156">
        <v>25</v>
      </c>
      <c r="E395" s="157">
        <v>25</v>
      </c>
      <c r="F395" s="166">
        <v>45807</v>
      </c>
      <c r="G395" s="166">
        <v>45806</v>
      </c>
      <c r="H395" s="157">
        <v>0</v>
      </c>
      <c r="I395" s="27">
        <v>1</v>
      </c>
      <c r="K395" s="217"/>
      <c r="P395" s="160"/>
    </row>
    <row r="396" spans="1:16" ht="15" customHeight="1" x14ac:dyDescent="0.25">
      <c r="A396" s="176" t="s">
        <v>1554</v>
      </c>
      <c r="B396" s="176" t="s">
        <v>14703</v>
      </c>
      <c r="C396" s="22" t="s">
        <v>15641</v>
      </c>
      <c r="D396" s="156">
        <v>150</v>
      </c>
      <c r="E396" s="157">
        <v>150</v>
      </c>
      <c r="F396" s="166">
        <v>45810</v>
      </c>
      <c r="G396" s="166">
        <v>45810</v>
      </c>
      <c r="H396" s="157">
        <v>1</v>
      </c>
      <c r="I396" s="27">
        <v>1</v>
      </c>
      <c r="K396" s="217"/>
      <c r="P396" s="160"/>
    </row>
    <row r="397" spans="1:16" ht="15" customHeight="1" x14ac:dyDescent="0.25">
      <c r="A397" s="176" t="s">
        <v>5967</v>
      </c>
      <c r="B397" s="176" t="s">
        <v>12435</v>
      </c>
      <c r="C397" s="22" t="s">
        <v>15642</v>
      </c>
      <c r="D397" s="156">
        <v>10</v>
      </c>
      <c r="E397" s="157">
        <v>10</v>
      </c>
      <c r="F397" s="166">
        <v>45810</v>
      </c>
      <c r="G397" s="166">
        <v>45810</v>
      </c>
      <c r="H397" s="157">
        <v>1</v>
      </c>
      <c r="I397" s="27">
        <v>1</v>
      </c>
      <c r="K397" s="217"/>
      <c r="P397" s="160"/>
    </row>
    <row r="398" spans="1:16" ht="15" customHeight="1" x14ac:dyDescent="0.25">
      <c r="A398" s="176" t="s">
        <v>2714</v>
      </c>
      <c r="B398" s="176" t="s">
        <v>5141</v>
      </c>
      <c r="C398" s="22" t="s">
        <v>15643</v>
      </c>
      <c r="D398" s="156">
        <v>5</v>
      </c>
      <c r="E398" s="157">
        <v>5</v>
      </c>
      <c r="F398" s="166">
        <v>45810</v>
      </c>
      <c r="G398" s="166">
        <v>45810</v>
      </c>
      <c r="H398" s="157">
        <v>1</v>
      </c>
      <c r="I398" s="27">
        <v>1</v>
      </c>
      <c r="K398" s="217"/>
      <c r="P398" s="160"/>
    </row>
    <row r="399" spans="1:16" ht="15" customHeight="1" x14ac:dyDescent="0.25">
      <c r="A399" s="176" t="s">
        <v>3437</v>
      </c>
      <c r="B399" s="176" t="s">
        <v>13454</v>
      </c>
      <c r="C399" s="22" t="s">
        <v>15644</v>
      </c>
      <c r="D399" s="156">
        <v>200</v>
      </c>
      <c r="E399" s="157">
        <v>200</v>
      </c>
      <c r="F399" s="166">
        <v>45810</v>
      </c>
      <c r="G399" s="166">
        <v>45810</v>
      </c>
      <c r="H399" s="157">
        <v>1</v>
      </c>
      <c r="I399" s="27">
        <v>1</v>
      </c>
      <c r="K399" s="217"/>
      <c r="P399" s="160"/>
    </row>
    <row r="400" spans="1:16" ht="15" customHeight="1" x14ac:dyDescent="0.25">
      <c r="A400" s="176" t="s">
        <v>12800</v>
      </c>
      <c r="B400" s="176" t="s">
        <v>13955</v>
      </c>
      <c r="C400" s="22" t="s">
        <v>15645</v>
      </c>
      <c r="D400" s="156">
        <v>100</v>
      </c>
      <c r="E400" s="157">
        <v>100</v>
      </c>
      <c r="F400" s="166">
        <v>45810</v>
      </c>
      <c r="G400" s="166">
        <v>45810</v>
      </c>
      <c r="H400" s="157">
        <v>1</v>
      </c>
      <c r="I400" s="27">
        <v>1</v>
      </c>
      <c r="K400" s="217"/>
      <c r="P400" s="160"/>
    </row>
    <row r="401" spans="1:16" ht="15" customHeight="1" x14ac:dyDescent="0.25">
      <c r="A401" s="176" t="s">
        <v>14025</v>
      </c>
      <c r="B401" s="176" t="s">
        <v>15646</v>
      </c>
      <c r="C401" s="22" t="s">
        <v>15647</v>
      </c>
      <c r="D401" s="156">
        <v>50</v>
      </c>
      <c r="E401" s="157">
        <v>50</v>
      </c>
      <c r="F401" s="166">
        <v>45810</v>
      </c>
      <c r="G401" s="166">
        <v>45810</v>
      </c>
      <c r="H401" s="157">
        <v>1</v>
      </c>
      <c r="I401" s="27">
        <v>1</v>
      </c>
      <c r="K401" s="217"/>
      <c r="P401" s="160"/>
    </row>
    <row r="402" spans="1:16" ht="15" customHeight="1" x14ac:dyDescent="0.25">
      <c r="A402" s="176" t="s">
        <v>15243</v>
      </c>
      <c r="B402" s="176" t="s">
        <v>15451</v>
      </c>
      <c r="C402" s="22" t="s">
        <v>15648</v>
      </c>
      <c r="D402" s="156">
        <v>500</v>
      </c>
      <c r="E402" s="157">
        <v>500</v>
      </c>
      <c r="F402" s="166">
        <v>45811</v>
      </c>
      <c r="G402" s="166">
        <v>45811</v>
      </c>
      <c r="H402" s="157">
        <v>1</v>
      </c>
      <c r="I402" s="27">
        <v>1</v>
      </c>
      <c r="K402" s="217"/>
      <c r="P402" s="160"/>
    </row>
    <row r="403" spans="1:16" ht="15" customHeight="1" x14ac:dyDescent="0.25">
      <c r="A403" s="176" t="s">
        <v>2714</v>
      </c>
      <c r="B403" s="176" t="s">
        <v>5304</v>
      </c>
      <c r="C403" s="22" t="s">
        <v>15649</v>
      </c>
      <c r="D403" s="156">
        <v>500</v>
      </c>
      <c r="E403" s="157">
        <v>500</v>
      </c>
      <c r="F403" s="166">
        <v>45811</v>
      </c>
      <c r="G403" s="166">
        <v>45811</v>
      </c>
      <c r="H403" s="157">
        <v>1</v>
      </c>
      <c r="I403" s="27">
        <v>1</v>
      </c>
      <c r="K403" s="217"/>
      <c r="P403" s="160"/>
    </row>
    <row r="404" spans="1:16" ht="15" customHeight="1" x14ac:dyDescent="0.25">
      <c r="A404" s="176" t="s">
        <v>2715</v>
      </c>
      <c r="B404" s="176" t="s">
        <v>15650</v>
      </c>
      <c r="C404" s="22" t="s">
        <v>15651</v>
      </c>
      <c r="D404" s="156">
        <v>6</v>
      </c>
      <c r="E404" s="157">
        <v>6</v>
      </c>
      <c r="F404" s="177">
        <v>45811</v>
      </c>
      <c r="G404" s="166">
        <v>45811</v>
      </c>
      <c r="H404" s="157">
        <v>1</v>
      </c>
      <c r="I404" s="27">
        <v>1</v>
      </c>
      <c r="J404" s="29" t="s">
        <v>3142</v>
      </c>
      <c r="K404" s="217"/>
      <c r="P404" s="160"/>
    </row>
    <row r="405" spans="1:16" ht="15" customHeight="1" x14ac:dyDescent="0.25">
      <c r="A405" s="176" t="s">
        <v>1554</v>
      </c>
      <c r="B405" s="176" t="s">
        <v>14951</v>
      </c>
      <c r="C405" s="22" t="s">
        <v>15652</v>
      </c>
      <c r="D405" s="156">
        <v>350</v>
      </c>
      <c r="E405" s="157">
        <v>350</v>
      </c>
      <c r="F405" s="166">
        <v>45812</v>
      </c>
      <c r="G405" s="166">
        <v>45812</v>
      </c>
      <c r="H405" s="157">
        <v>1</v>
      </c>
      <c r="I405" s="27">
        <v>1</v>
      </c>
      <c r="K405" s="217"/>
      <c r="P405" s="160"/>
    </row>
    <row r="406" spans="1:16" ht="15" customHeight="1" x14ac:dyDescent="0.25">
      <c r="A406" s="176" t="s">
        <v>1554</v>
      </c>
      <c r="B406" s="176" t="s">
        <v>14647</v>
      </c>
      <c r="C406" s="22" t="s">
        <v>14902</v>
      </c>
      <c r="D406" s="156">
        <v>250</v>
      </c>
      <c r="E406" s="157">
        <v>250</v>
      </c>
      <c r="F406" s="166">
        <v>45812</v>
      </c>
      <c r="G406" s="166">
        <v>45812</v>
      </c>
      <c r="H406" s="157">
        <v>1</v>
      </c>
      <c r="I406" s="27">
        <v>1</v>
      </c>
      <c r="K406" s="217"/>
      <c r="P406" s="160"/>
    </row>
    <row r="407" spans="1:16" ht="15" customHeight="1" x14ac:dyDescent="0.25">
      <c r="A407" s="176" t="s">
        <v>1554</v>
      </c>
      <c r="B407" s="176" t="s">
        <v>14648</v>
      </c>
      <c r="C407" s="22" t="s">
        <v>14927</v>
      </c>
      <c r="D407" s="156">
        <v>250</v>
      </c>
      <c r="E407" s="157">
        <v>250</v>
      </c>
      <c r="F407" s="166">
        <v>45812</v>
      </c>
      <c r="G407" s="166">
        <v>45812</v>
      </c>
      <c r="H407" s="157">
        <v>1</v>
      </c>
      <c r="I407" s="27">
        <v>1</v>
      </c>
      <c r="K407" s="217"/>
      <c r="P407" s="160"/>
    </row>
    <row r="408" spans="1:16" ht="15" customHeight="1" x14ac:dyDescent="0.25">
      <c r="A408" s="176" t="s">
        <v>1554</v>
      </c>
      <c r="B408" s="176" t="s">
        <v>15409</v>
      </c>
      <c r="C408" s="22" t="s">
        <v>15653</v>
      </c>
      <c r="D408" s="156">
        <v>200</v>
      </c>
      <c r="E408" s="157">
        <v>200</v>
      </c>
      <c r="F408" s="166">
        <v>45812</v>
      </c>
      <c r="G408" s="166">
        <v>45812</v>
      </c>
      <c r="H408" s="157">
        <v>1</v>
      </c>
      <c r="I408" s="27">
        <v>1</v>
      </c>
      <c r="K408" s="217"/>
      <c r="P408" s="160"/>
    </row>
    <row r="409" spans="1:16" ht="15" customHeight="1" x14ac:dyDescent="0.25">
      <c r="A409" s="176" t="s">
        <v>1554</v>
      </c>
      <c r="B409" s="176" t="s">
        <v>15260</v>
      </c>
      <c r="C409" s="22" t="s">
        <v>15654</v>
      </c>
      <c r="D409" s="156">
        <v>100</v>
      </c>
      <c r="E409" s="157">
        <v>100</v>
      </c>
      <c r="F409" s="166">
        <v>45812</v>
      </c>
      <c r="G409" s="166">
        <v>45812</v>
      </c>
      <c r="H409" s="157">
        <v>1</v>
      </c>
      <c r="I409" s="27">
        <v>1</v>
      </c>
      <c r="K409" s="217"/>
      <c r="P409" s="160"/>
    </row>
    <row r="410" spans="1:16" ht="15" customHeight="1" x14ac:dyDescent="0.25">
      <c r="A410" s="176" t="s">
        <v>1554</v>
      </c>
      <c r="B410" s="176" t="s">
        <v>14629</v>
      </c>
      <c r="C410" s="22" t="s">
        <v>14909</v>
      </c>
      <c r="D410" s="156">
        <v>1500</v>
      </c>
      <c r="E410" s="157">
        <v>1500</v>
      </c>
      <c r="F410" s="166">
        <v>45812</v>
      </c>
      <c r="G410" s="166">
        <v>45812</v>
      </c>
      <c r="H410" s="157">
        <v>1</v>
      </c>
      <c r="I410" s="27">
        <v>1</v>
      </c>
      <c r="K410" s="217"/>
      <c r="P410" s="160"/>
    </row>
    <row r="411" spans="1:16" ht="15" customHeight="1" x14ac:dyDescent="0.25">
      <c r="A411" s="176" t="s">
        <v>1554</v>
      </c>
      <c r="B411" s="176" t="s">
        <v>14632</v>
      </c>
      <c r="C411" s="22" t="s">
        <v>15655</v>
      </c>
      <c r="D411" s="156">
        <v>100</v>
      </c>
      <c r="E411" s="157">
        <v>100</v>
      </c>
      <c r="F411" s="166">
        <v>45812</v>
      </c>
      <c r="G411" s="166">
        <v>45812</v>
      </c>
      <c r="H411" s="157">
        <v>1</v>
      </c>
      <c r="I411" s="27">
        <v>1</v>
      </c>
      <c r="K411" s="217"/>
      <c r="P411" s="160"/>
    </row>
    <row r="412" spans="1:16" ht="15" customHeight="1" x14ac:dyDescent="0.25">
      <c r="A412" s="176" t="s">
        <v>1554</v>
      </c>
      <c r="B412" s="176" t="s">
        <v>14633</v>
      </c>
      <c r="C412" s="22" t="s">
        <v>15656</v>
      </c>
      <c r="D412" s="156">
        <v>102</v>
      </c>
      <c r="E412" s="157">
        <v>102</v>
      </c>
      <c r="F412" s="166">
        <v>45812</v>
      </c>
      <c r="G412" s="166">
        <v>45812</v>
      </c>
      <c r="H412" s="157">
        <v>1</v>
      </c>
      <c r="I412" s="27">
        <v>1</v>
      </c>
      <c r="K412" s="217"/>
      <c r="P412" s="160"/>
    </row>
    <row r="413" spans="1:16" ht="15" customHeight="1" x14ac:dyDescent="0.25">
      <c r="A413" s="176" t="s">
        <v>1554</v>
      </c>
      <c r="B413" s="176" t="s">
        <v>13466</v>
      </c>
      <c r="C413" s="22" t="s">
        <v>15657</v>
      </c>
      <c r="D413" s="156">
        <v>300</v>
      </c>
      <c r="E413" s="157">
        <v>300</v>
      </c>
      <c r="F413" s="166">
        <v>45812</v>
      </c>
      <c r="G413" s="166">
        <v>45812</v>
      </c>
      <c r="H413" s="157">
        <v>1</v>
      </c>
      <c r="I413" s="27">
        <v>1</v>
      </c>
      <c r="K413" s="217"/>
      <c r="P413" s="160"/>
    </row>
    <row r="414" spans="1:16" ht="15" customHeight="1" x14ac:dyDescent="0.25">
      <c r="A414" s="176" t="s">
        <v>13710</v>
      </c>
      <c r="B414" s="176" t="s">
        <v>14712</v>
      </c>
      <c r="C414" s="22" t="s">
        <v>15658</v>
      </c>
      <c r="D414" s="156">
        <v>25</v>
      </c>
      <c r="E414" s="157">
        <v>25</v>
      </c>
      <c r="F414" s="166">
        <v>45812</v>
      </c>
      <c r="G414" s="166">
        <v>45812</v>
      </c>
      <c r="H414" s="157">
        <v>1</v>
      </c>
      <c r="I414" s="27">
        <v>1</v>
      </c>
      <c r="K414" s="217"/>
      <c r="P414" s="160"/>
    </row>
    <row r="415" spans="1:16" ht="15" customHeight="1" x14ac:dyDescent="0.25">
      <c r="A415" s="176" t="s">
        <v>2714</v>
      </c>
      <c r="B415" s="176" t="s">
        <v>736</v>
      </c>
      <c r="C415" s="22" t="s">
        <v>15659</v>
      </c>
      <c r="D415" s="156">
        <v>100</v>
      </c>
      <c r="E415" s="157">
        <v>100</v>
      </c>
      <c r="F415" s="166">
        <v>45812</v>
      </c>
      <c r="G415" s="166">
        <v>45812</v>
      </c>
      <c r="H415" s="157">
        <v>1</v>
      </c>
      <c r="I415" s="27">
        <v>1</v>
      </c>
      <c r="K415" s="217"/>
      <c r="P415" s="160"/>
    </row>
    <row r="416" spans="1:16" ht="15" customHeight="1" x14ac:dyDescent="0.25">
      <c r="A416" s="176" t="s">
        <v>15243</v>
      </c>
      <c r="B416" s="176" t="s">
        <v>15507</v>
      </c>
      <c r="C416" s="22" t="s">
        <v>15660</v>
      </c>
      <c r="D416" s="156">
        <v>50</v>
      </c>
      <c r="E416" s="157">
        <v>50</v>
      </c>
      <c r="F416" s="166">
        <v>45812</v>
      </c>
      <c r="G416" s="166">
        <v>45812</v>
      </c>
      <c r="H416" s="157">
        <v>1</v>
      </c>
      <c r="I416" s="27">
        <v>1</v>
      </c>
      <c r="K416" s="217"/>
      <c r="P416" s="160"/>
    </row>
    <row r="417" spans="1:16" ht="15" customHeight="1" x14ac:dyDescent="0.25">
      <c r="A417" s="176" t="s">
        <v>15243</v>
      </c>
      <c r="B417" s="176" t="s">
        <v>15399</v>
      </c>
      <c r="C417" s="22" t="s">
        <v>15661</v>
      </c>
      <c r="D417" s="156">
        <v>50</v>
      </c>
      <c r="E417" s="157">
        <v>50</v>
      </c>
      <c r="F417" s="166">
        <v>45812</v>
      </c>
      <c r="G417" s="166">
        <v>45812</v>
      </c>
      <c r="H417" s="157">
        <v>1</v>
      </c>
      <c r="I417" s="27">
        <v>1</v>
      </c>
      <c r="K417" s="217"/>
      <c r="P417" s="160"/>
    </row>
    <row r="418" spans="1:16" ht="15" customHeight="1" x14ac:dyDescent="0.25">
      <c r="A418" s="176" t="s">
        <v>15243</v>
      </c>
      <c r="B418" s="176" t="s">
        <v>15328</v>
      </c>
      <c r="C418" s="22" t="s">
        <v>15662</v>
      </c>
      <c r="D418" s="156">
        <v>50</v>
      </c>
      <c r="E418" s="157">
        <v>50</v>
      </c>
      <c r="F418" s="166">
        <v>45812</v>
      </c>
      <c r="G418" s="166">
        <v>45812</v>
      </c>
      <c r="H418" s="157">
        <v>1</v>
      </c>
      <c r="I418" s="27">
        <v>1</v>
      </c>
      <c r="K418" s="217"/>
      <c r="P418" s="160"/>
    </row>
    <row r="419" spans="1:16" ht="15" customHeight="1" x14ac:dyDescent="0.25">
      <c r="A419" s="176" t="s">
        <v>13906</v>
      </c>
      <c r="B419" s="176" t="s">
        <v>13735</v>
      </c>
      <c r="C419" s="22" t="s">
        <v>15705</v>
      </c>
      <c r="D419" s="156">
        <v>300</v>
      </c>
      <c r="E419" s="157">
        <v>300</v>
      </c>
      <c r="F419" s="166">
        <v>45813</v>
      </c>
      <c r="G419" s="166">
        <v>45813</v>
      </c>
      <c r="H419" s="157">
        <v>1</v>
      </c>
      <c r="I419" s="27">
        <v>1</v>
      </c>
      <c r="K419" s="217"/>
      <c r="P419" s="160"/>
    </row>
    <row r="420" spans="1:16" ht="15" customHeight="1" x14ac:dyDescent="0.25">
      <c r="A420" s="176" t="s">
        <v>13900</v>
      </c>
      <c r="B420" s="176" t="s">
        <v>13985</v>
      </c>
      <c r="C420" s="22" t="s">
        <v>15028</v>
      </c>
      <c r="D420" s="156">
        <v>180</v>
      </c>
      <c r="E420" s="157">
        <v>180</v>
      </c>
      <c r="F420" s="166">
        <v>45813</v>
      </c>
      <c r="G420" s="166">
        <v>45814</v>
      </c>
      <c r="H420" s="157">
        <v>1</v>
      </c>
      <c r="I420" s="27">
        <v>1</v>
      </c>
      <c r="K420" s="217"/>
      <c r="P420" s="160"/>
    </row>
    <row r="421" spans="1:16" ht="15" customHeight="1" x14ac:dyDescent="0.25">
      <c r="A421" s="176" t="s">
        <v>2714</v>
      </c>
      <c r="B421" s="176" t="s">
        <v>13720</v>
      </c>
      <c r="C421" s="22" t="s">
        <v>15667</v>
      </c>
      <c r="D421" s="156">
        <v>5</v>
      </c>
      <c r="E421" s="157">
        <v>5</v>
      </c>
      <c r="F421" s="166">
        <v>45813</v>
      </c>
      <c r="G421" s="166">
        <v>45813</v>
      </c>
      <c r="H421" s="157">
        <v>1</v>
      </c>
      <c r="I421" s="27">
        <v>1</v>
      </c>
      <c r="K421" s="217"/>
      <c r="P421" s="160"/>
    </row>
    <row r="422" spans="1:16" ht="15" customHeight="1" x14ac:dyDescent="0.25">
      <c r="A422" s="176" t="s">
        <v>10484</v>
      </c>
      <c r="B422" s="176" t="s">
        <v>7706</v>
      </c>
      <c r="C422" s="22" t="s">
        <v>15668</v>
      </c>
      <c r="D422" s="156">
        <v>24</v>
      </c>
      <c r="E422" s="157">
        <v>24</v>
      </c>
      <c r="F422" s="166">
        <v>45813</v>
      </c>
      <c r="G422" s="166">
        <v>45813</v>
      </c>
      <c r="H422" s="157">
        <v>1</v>
      </c>
      <c r="I422" s="27">
        <v>1</v>
      </c>
      <c r="K422" s="217"/>
      <c r="P422" s="160"/>
    </row>
    <row r="423" spans="1:16" ht="15" customHeight="1" x14ac:dyDescent="0.25">
      <c r="A423" s="176" t="s">
        <v>13710</v>
      </c>
      <c r="B423" s="176" t="s">
        <v>11484</v>
      </c>
      <c r="C423" s="22" t="s">
        <v>15669</v>
      </c>
      <c r="D423" s="156">
        <v>25</v>
      </c>
      <c r="E423" s="157">
        <v>4</v>
      </c>
      <c r="F423" s="166">
        <v>45813</v>
      </c>
      <c r="G423" s="166">
        <v>45813</v>
      </c>
      <c r="H423" s="157">
        <v>1</v>
      </c>
      <c r="I423" s="27">
        <v>1</v>
      </c>
      <c r="J423" s="29" t="s">
        <v>15670</v>
      </c>
      <c r="K423" s="217"/>
      <c r="P423" s="160"/>
    </row>
    <row r="424" spans="1:16" ht="15" customHeight="1" x14ac:dyDescent="0.25">
      <c r="A424" s="176" t="s">
        <v>13508</v>
      </c>
      <c r="B424" s="176" t="s">
        <v>13857</v>
      </c>
      <c r="C424" s="22" t="s">
        <v>15547</v>
      </c>
      <c r="D424" s="156">
        <v>250</v>
      </c>
      <c r="E424" s="157">
        <v>250</v>
      </c>
      <c r="F424" s="166">
        <v>45813</v>
      </c>
      <c r="G424" s="166">
        <v>45813</v>
      </c>
      <c r="H424" s="157">
        <v>1</v>
      </c>
      <c r="I424" s="27">
        <v>1</v>
      </c>
      <c r="K424" s="217"/>
      <c r="P424" s="160"/>
    </row>
    <row r="425" spans="1:16" ht="15" customHeight="1" x14ac:dyDescent="0.25">
      <c r="A425" s="176" t="s">
        <v>13850</v>
      </c>
      <c r="B425" s="176" t="s">
        <v>15046</v>
      </c>
      <c r="C425" s="22" t="s">
        <v>15674</v>
      </c>
      <c r="D425" s="156">
        <v>25</v>
      </c>
      <c r="E425" s="157">
        <v>25</v>
      </c>
      <c r="F425" s="166">
        <v>45814</v>
      </c>
      <c r="G425" s="166">
        <v>45814</v>
      </c>
      <c r="H425" s="157">
        <v>1</v>
      </c>
      <c r="I425" s="27">
        <v>1</v>
      </c>
      <c r="K425" s="217"/>
      <c r="P425" s="160"/>
    </row>
    <row r="426" spans="1:16" ht="15" customHeight="1" x14ac:dyDescent="0.25">
      <c r="A426" s="176" t="s">
        <v>520</v>
      </c>
      <c r="B426" s="176" t="s">
        <v>609</v>
      </c>
      <c r="C426" s="22" t="s">
        <v>15675</v>
      </c>
      <c r="D426" s="156">
        <v>4000</v>
      </c>
      <c r="E426" s="157">
        <v>4000</v>
      </c>
      <c r="F426" s="166">
        <v>45817</v>
      </c>
      <c r="G426" s="166">
        <v>45817</v>
      </c>
      <c r="H426" s="157">
        <v>1</v>
      </c>
      <c r="I426" s="27">
        <v>1</v>
      </c>
      <c r="K426" s="217"/>
      <c r="P426" s="160"/>
    </row>
    <row r="427" spans="1:16" ht="15" customHeight="1" x14ac:dyDescent="0.25">
      <c r="A427" s="176" t="s">
        <v>71</v>
      </c>
      <c r="B427" s="176" t="s">
        <v>15676</v>
      </c>
      <c r="C427" s="22" t="s">
        <v>15677</v>
      </c>
      <c r="D427" s="156">
        <v>10</v>
      </c>
      <c r="E427" s="157">
        <v>10</v>
      </c>
      <c r="F427" s="177">
        <v>45817</v>
      </c>
      <c r="G427" s="166">
        <v>45817</v>
      </c>
      <c r="H427" s="157">
        <v>1</v>
      </c>
      <c r="I427" s="27">
        <v>1</v>
      </c>
      <c r="K427" s="217"/>
      <c r="P427" s="160"/>
    </row>
    <row r="428" spans="1:16" ht="15" customHeight="1" x14ac:dyDescent="0.25">
      <c r="A428" s="176" t="s">
        <v>15243</v>
      </c>
      <c r="B428" s="176" t="s">
        <v>15327</v>
      </c>
      <c r="C428" s="22" t="s">
        <v>15678</v>
      </c>
      <c r="D428" s="156">
        <v>100</v>
      </c>
      <c r="E428" s="157">
        <v>100</v>
      </c>
      <c r="F428" s="166">
        <v>45817</v>
      </c>
      <c r="G428" s="166">
        <v>45817</v>
      </c>
      <c r="H428" s="157">
        <v>1</v>
      </c>
      <c r="I428" s="27">
        <v>1</v>
      </c>
      <c r="K428" s="217"/>
      <c r="P428" s="160"/>
    </row>
    <row r="429" spans="1:16" ht="15" customHeight="1" x14ac:dyDescent="0.25">
      <c r="A429" s="176" t="s">
        <v>15243</v>
      </c>
      <c r="B429" s="176" t="s">
        <v>15498</v>
      </c>
      <c r="C429" s="22" t="s">
        <v>15679</v>
      </c>
      <c r="D429" s="156">
        <v>50</v>
      </c>
      <c r="E429" s="157">
        <v>50</v>
      </c>
      <c r="F429" s="166">
        <v>45817</v>
      </c>
      <c r="G429" s="166">
        <v>45817</v>
      </c>
      <c r="H429" s="157">
        <v>1</v>
      </c>
      <c r="I429" s="27">
        <v>1</v>
      </c>
      <c r="K429" s="217"/>
      <c r="P429" s="160"/>
    </row>
    <row r="430" spans="1:16" ht="15" customHeight="1" x14ac:dyDescent="0.25">
      <c r="A430" s="176" t="s">
        <v>3437</v>
      </c>
      <c r="B430" s="176" t="s">
        <v>15598</v>
      </c>
      <c r="C430" s="22" t="s">
        <v>15599</v>
      </c>
      <c r="D430" s="156">
        <v>3</v>
      </c>
      <c r="E430" s="157">
        <v>3</v>
      </c>
      <c r="F430" s="166">
        <v>45818</v>
      </c>
      <c r="G430" s="166">
        <v>45818</v>
      </c>
      <c r="H430" s="157">
        <v>1</v>
      </c>
      <c r="I430" s="27">
        <v>1</v>
      </c>
      <c r="K430" s="217"/>
      <c r="P430" s="160"/>
    </row>
    <row r="431" spans="1:16" ht="15" customHeight="1" x14ac:dyDescent="0.25">
      <c r="A431" s="176" t="s">
        <v>14949</v>
      </c>
      <c r="B431" s="176" t="s">
        <v>15200</v>
      </c>
      <c r="C431" s="22" t="s">
        <v>15201</v>
      </c>
      <c r="D431" s="156">
        <v>1</v>
      </c>
      <c r="E431" s="157">
        <v>1</v>
      </c>
      <c r="F431" s="166">
        <v>45818</v>
      </c>
      <c r="G431" s="166">
        <v>45818</v>
      </c>
      <c r="H431" s="157">
        <v>1</v>
      </c>
      <c r="I431" s="27">
        <v>1</v>
      </c>
      <c r="J431" s="29" t="s">
        <v>15701</v>
      </c>
      <c r="K431" s="217"/>
      <c r="P431" s="160"/>
    </row>
    <row r="432" spans="1:16" ht="15" customHeight="1" x14ac:dyDescent="0.25">
      <c r="A432" s="176" t="s">
        <v>14094</v>
      </c>
      <c r="B432" s="176" t="s">
        <v>15702</v>
      </c>
      <c r="C432" s="22"/>
      <c r="D432" s="156">
        <v>55</v>
      </c>
      <c r="E432" s="157">
        <v>55</v>
      </c>
      <c r="F432" s="166">
        <v>45818</v>
      </c>
      <c r="G432" s="166">
        <v>45818</v>
      </c>
      <c r="H432" s="157">
        <v>1</v>
      </c>
      <c r="I432" s="27">
        <v>1</v>
      </c>
      <c r="J432" s="29" t="s">
        <v>15703</v>
      </c>
      <c r="K432" s="217"/>
      <c r="P432" s="160"/>
    </row>
    <row r="433" spans="1:16" ht="15" customHeight="1" x14ac:dyDescent="0.25">
      <c r="A433" s="176" t="s">
        <v>36</v>
      </c>
      <c r="B433" s="176" t="s">
        <v>664</v>
      </c>
      <c r="C433" s="22" t="s">
        <v>15704</v>
      </c>
      <c r="D433" s="156">
        <v>50</v>
      </c>
      <c r="E433" s="157">
        <v>50</v>
      </c>
      <c r="F433" s="166">
        <v>45818</v>
      </c>
      <c r="G433" s="166">
        <v>45818</v>
      </c>
      <c r="H433" s="157">
        <v>1</v>
      </c>
      <c r="I433" s="27">
        <v>1</v>
      </c>
      <c r="J433" s="29"/>
      <c r="K433" s="217"/>
      <c r="P433" s="160"/>
    </row>
    <row r="434" spans="1:16" ht="15" customHeight="1" x14ac:dyDescent="0.25">
      <c r="A434" s="176" t="s">
        <v>15243</v>
      </c>
      <c r="B434" s="176" t="s">
        <v>15295</v>
      </c>
      <c r="C434" s="22" t="s">
        <v>15680</v>
      </c>
      <c r="D434" s="156">
        <v>50</v>
      </c>
      <c r="E434" s="157">
        <v>50</v>
      </c>
      <c r="F434" s="166">
        <v>45819</v>
      </c>
      <c r="G434" s="166">
        <v>45825</v>
      </c>
      <c r="H434" s="157">
        <v>1</v>
      </c>
      <c r="I434" s="27">
        <v>1</v>
      </c>
      <c r="K434" s="217"/>
      <c r="P434" s="160"/>
    </row>
    <row r="435" spans="1:16" ht="15" customHeight="1" x14ac:dyDescent="0.25">
      <c r="A435" s="176" t="s">
        <v>15243</v>
      </c>
      <c r="B435" s="176" t="s">
        <v>15498</v>
      </c>
      <c r="C435" s="22" t="s">
        <v>15681</v>
      </c>
      <c r="D435" s="156">
        <v>50</v>
      </c>
      <c r="E435" s="157">
        <v>50</v>
      </c>
      <c r="F435" s="166">
        <v>45819</v>
      </c>
      <c r="G435" s="166">
        <v>45825</v>
      </c>
      <c r="H435" s="157">
        <v>1</v>
      </c>
      <c r="I435" s="27">
        <v>1</v>
      </c>
      <c r="K435" s="217"/>
      <c r="P435" s="160"/>
    </row>
    <row r="436" spans="1:16" ht="15" customHeight="1" x14ac:dyDescent="0.25">
      <c r="A436" s="176" t="s">
        <v>286</v>
      </c>
      <c r="B436" s="176" t="s">
        <v>13516</v>
      </c>
      <c r="C436" s="22" t="s">
        <v>15682</v>
      </c>
      <c r="D436" s="156">
        <v>40</v>
      </c>
      <c r="E436" s="157">
        <v>40</v>
      </c>
      <c r="F436" s="166">
        <v>45820</v>
      </c>
      <c r="G436" s="166">
        <v>45824</v>
      </c>
      <c r="H436" s="157">
        <v>1</v>
      </c>
      <c r="I436" s="27">
        <v>1</v>
      </c>
      <c r="K436" s="217"/>
      <c r="P436" s="160"/>
    </row>
    <row r="437" spans="1:16" ht="15" customHeight="1" x14ac:dyDescent="0.25">
      <c r="A437" s="176" t="s">
        <v>15683</v>
      </c>
      <c r="B437" s="176" t="s">
        <v>15684</v>
      </c>
      <c r="C437" s="22" t="s">
        <v>15685</v>
      </c>
      <c r="D437" s="156">
        <v>15</v>
      </c>
      <c r="E437" s="157">
        <v>15</v>
      </c>
      <c r="F437" s="166">
        <v>45820</v>
      </c>
      <c r="G437" s="166">
        <v>45820</v>
      </c>
      <c r="H437" s="157">
        <v>1</v>
      </c>
      <c r="I437" s="27">
        <v>1</v>
      </c>
      <c r="K437" s="217"/>
      <c r="P437" s="160"/>
    </row>
    <row r="438" spans="1:16" ht="15" customHeight="1" x14ac:dyDescent="0.25">
      <c r="A438" s="176" t="s">
        <v>3437</v>
      </c>
      <c r="B438" s="176" t="s">
        <v>15027</v>
      </c>
      <c r="C438" s="22" t="s">
        <v>15686</v>
      </c>
      <c r="D438" s="156">
        <v>100</v>
      </c>
      <c r="E438" s="157">
        <v>97</v>
      </c>
      <c r="F438" s="166">
        <v>45820</v>
      </c>
      <c r="G438" s="166">
        <v>45820</v>
      </c>
      <c r="H438" s="157">
        <v>1</v>
      </c>
      <c r="I438" s="27">
        <v>1</v>
      </c>
      <c r="K438" s="217"/>
      <c r="P438" s="160"/>
    </row>
    <row r="439" spans="1:16" ht="15" customHeight="1" x14ac:dyDescent="0.25">
      <c r="A439" s="176" t="s">
        <v>15243</v>
      </c>
      <c r="B439" s="176" t="s">
        <v>15327</v>
      </c>
      <c r="C439" s="22" t="s">
        <v>15687</v>
      </c>
      <c r="D439" s="156">
        <v>100</v>
      </c>
      <c r="E439" s="157">
        <v>100</v>
      </c>
      <c r="F439" s="166">
        <v>45820</v>
      </c>
      <c r="G439" s="166">
        <v>45820</v>
      </c>
      <c r="H439" s="157">
        <v>1</v>
      </c>
      <c r="I439" s="27">
        <v>1</v>
      </c>
      <c r="K439" s="217"/>
      <c r="P439" s="160"/>
    </row>
    <row r="440" spans="1:16" ht="15" customHeight="1" x14ac:dyDescent="0.25">
      <c r="A440" s="176" t="s">
        <v>15243</v>
      </c>
      <c r="B440" s="176" t="s">
        <v>15498</v>
      </c>
      <c r="C440" s="22" t="s">
        <v>15688</v>
      </c>
      <c r="D440" s="156">
        <v>100</v>
      </c>
      <c r="E440" s="157">
        <v>100</v>
      </c>
      <c r="F440" s="166">
        <v>45820</v>
      </c>
      <c r="G440" s="166">
        <v>45820</v>
      </c>
      <c r="H440" s="157">
        <v>1</v>
      </c>
      <c r="I440" s="27">
        <v>1</v>
      </c>
      <c r="K440" s="217"/>
      <c r="P440" s="160"/>
    </row>
    <row r="441" spans="1:16" ht="15" customHeight="1" x14ac:dyDescent="0.25">
      <c r="A441" s="176" t="s">
        <v>13850</v>
      </c>
      <c r="B441" s="176" t="s">
        <v>15045</v>
      </c>
      <c r="C441" s="22" t="s">
        <v>15696</v>
      </c>
      <c r="D441" s="156">
        <v>9</v>
      </c>
      <c r="E441" s="157">
        <v>9</v>
      </c>
      <c r="F441" s="166">
        <v>45820</v>
      </c>
      <c r="G441" s="166">
        <v>45820</v>
      </c>
      <c r="H441" s="157">
        <v>1</v>
      </c>
      <c r="I441" s="27">
        <v>1</v>
      </c>
      <c r="J441" s="29" t="s">
        <v>3142</v>
      </c>
      <c r="K441" s="217"/>
      <c r="P441" s="160"/>
    </row>
    <row r="442" spans="1:16" ht="15" customHeight="1" x14ac:dyDescent="0.25">
      <c r="A442" s="176" t="s">
        <v>4605</v>
      </c>
      <c r="B442" s="176" t="s">
        <v>15697</v>
      </c>
      <c r="C442" s="22" t="s">
        <v>15698</v>
      </c>
      <c r="D442" s="156">
        <v>10</v>
      </c>
      <c r="E442" s="157">
        <v>10</v>
      </c>
      <c r="F442" s="166">
        <v>45821</v>
      </c>
      <c r="G442" s="166">
        <v>45821</v>
      </c>
      <c r="H442" s="157">
        <v>1</v>
      </c>
      <c r="I442" s="27">
        <v>1</v>
      </c>
      <c r="K442" s="217"/>
      <c r="P442" s="160"/>
    </row>
    <row r="443" spans="1:16" ht="15" customHeight="1" x14ac:dyDescent="0.25">
      <c r="A443" s="176" t="s">
        <v>3437</v>
      </c>
      <c r="B443" s="176" t="s">
        <v>14534</v>
      </c>
      <c r="C443" s="22" t="s">
        <v>15699</v>
      </c>
      <c r="D443" s="156">
        <v>50</v>
      </c>
      <c r="E443" s="157">
        <v>50</v>
      </c>
      <c r="F443" s="166">
        <v>45824</v>
      </c>
      <c r="G443" s="166">
        <v>45824</v>
      </c>
      <c r="H443" s="157">
        <v>1</v>
      </c>
      <c r="I443" s="27">
        <v>1</v>
      </c>
      <c r="K443" s="217"/>
      <c r="P443" s="160"/>
    </row>
    <row r="444" spans="1:16" ht="15" customHeight="1" x14ac:dyDescent="0.25">
      <c r="A444" s="176" t="s">
        <v>3478</v>
      </c>
      <c r="B444" s="176" t="s">
        <v>3479</v>
      </c>
      <c r="C444" s="22" t="s">
        <v>15700</v>
      </c>
      <c r="D444" s="156">
        <v>10032</v>
      </c>
      <c r="E444" s="157">
        <v>10032</v>
      </c>
      <c r="F444" s="166">
        <v>45824</v>
      </c>
      <c r="G444" s="166">
        <v>45824</v>
      </c>
      <c r="H444" s="157">
        <v>1</v>
      </c>
      <c r="I444" s="27">
        <v>1</v>
      </c>
      <c r="K444" s="217"/>
      <c r="P444" s="160"/>
    </row>
    <row r="445" spans="1:16" ht="15" customHeight="1" x14ac:dyDescent="0.25">
      <c r="A445" s="176" t="s">
        <v>15614</v>
      </c>
      <c r="B445" s="176" t="s">
        <v>15694</v>
      </c>
      <c r="C445" s="22" t="s">
        <v>15695</v>
      </c>
      <c r="D445" s="156">
        <v>18</v>
      </c>
      <c r="E445" s="157">
        <v>1</v>
      </c>
      <c r="F445" s="166">
        <v>45825</v>
      </c>
      <c r="G445" s="166">
        <v>45825</v>
      </c>
      <c r="H445" s="157">
        <v>1</v>
      </c>
      <c r="I445" s="27">
        <v>1</v>
      </c>
      <c r="J445" s="29" t="s">
        <v>837</v>
      </c>
      <c r="K445" s="217"/>
      <c r="P445" s="160"/>
    </row>
    <row r="446" spans="1:16" ht="15" customHeight="1" x14ac:dyDescent="0.25">
      <c r="A446" s="176" t="s">
        <v>15243</v>
      </c>
      <c r="B446" s="176" t="s">
        <v>15706</v>
      </c>
      <c r="C446" s="22" t="s">
        <v>15707</v>
      </c>
      <c r="D446" s="156">
        <v>50</v>
      </c>
      <c r="E446" s="157">
        <v>50</v>
      </c>
      <c r="F446" s="166">
        <v>45826</v>
      </c>
      <c r="G446" s="166">
        <v>45826</v>
      </c>
      <c r="H446" s="157">
        <v>1</v>
      </c>
      <c r="I446" s="27">
        <v>1</v>
      </c>
      <c r="K446" s="217"/>
      <c r="P446" s="160"/>
    </row>
    <row r="447" spans="1:16" ht="15" customHeight="1" x14ac:dyDescent="0.25">
      <c r="A447" s="176" t="s">
        <v>65</v>
      </c>
      <c r="B447" s="176" t="s">
        <v>13513</v>
      </c>
      <c r="C447" s="22" t="s">
        <v>15708</v>
      </c>
      <c r="D447" s="156">
        <v>6</v>
      </c>
      <c r="E447" s="157">
        <v>6</v>
      </c>
      <c r="F447" s="166">
        <v>45826</v>
      </c>
      <c r="G447" s="166">
        <v>45826</v>
      </c>
      <c r="H447" s="157">
        <v>1</v>
      </c>
      <c r="I447" s="27">
        <v>1</v>
      </c>
      <c r="J447" s="29" t="s">
        <v>15708</v>
      </c>
      <c r="K447" s="217"/>
      <c r="P447" s="160"/>
    </row>
    <row r="448" spans="1:16" ht="15" customHeight="1" x14ac:dyDescent="0.25">
      <c r="A448" s="176" t="s">
        <v>15683</v>
      </c>
      <c r="B448" s="176" t="s">
        <v>15709</v>
      </c>
      <c r="C448" s="22" t="s">
        <v>15710</v>
      </c>
      <c r="D448" s="156">
        <v>5</v>
      </c>
      <c r="E448" s="157">
        <v>5</v>
      </c>
      <c r="F448" s="166">
        <v>45826</v>
      </c>
      <c r="G448" s="166">
        <v>45826</v>
      </c>
      <c r="H448" s="157">
        <v>1</v>
      </c>
      <c r="I448" s="27">
        <v>1</v>
      </c>
      <c r="K448" s="217"/>
      <c r="P448" s="160"/>
    </row>
    <row r="449" spans="1:16" ht="15" customHeight="1" x14ac:dyDescent="0.25">
      <c r="A449" s="176" t="s">
        <v>286</v>
      </c>
      <c r="B449" s="176" t="s">
        <v>13516</v>
      </c>
      <c r="C449" s="22" t="s">
        <v>15711</v>
      </c>
      <c r="D449" s="156">
        <v>80</v>
      </c>
      <c r="E449" s="157">
        <v>80</v>
      </c>
      <c r="F449" s="177">
        <v>45826</v>
      </c>
      <c r="G449" s="166">
        <v>45826</v>
      </c>
      <c r="H449" s="157">
        <v>1</v>
      </c>
      <c r="I449" s="27">
        <v>1</v>
      </c>
      <c r="K449" s="217"/>
      <c r="P449" s="160"/>
    </row>
    <row r="450" spans="1:16" ht="15" customHeight="1" x14ac:dyDescent="0.25">
      <c r="A450" s="176" t="s">
        <v>12800</v>
      </c>
      <c r="B450" s="176" t="s">
        <v>14030</v>
      </c>
      <c r="C450" s="22" t="s">
        <v>15712</v>
      </c>
      <c r="D450" s="156">
        <v>1</v>
      </c>
      <c r="E450" s="157">
        <v>1</v>
      </c>
      <c r="F450" s="166">
        <v>45826</v>
      </c>
      <c r="G450" s="166">
        <v>45826</v>
      </c>
      <c r="H450" s="157">
        <v>1</v>
      </c>
      <c r="I450" s="27">
        <v>1</v>
      </c>
      <c r="J450" s="29" t="s">
        <v>15712</v>
      </c>
      <c r="K450" s="217"/>
      <c r="P450" s="160"/>
    </row>
    <row r="451" spans="1:16" ht="15" customHeight="1" x14ac:dyDescent="0.25">
      <c r="K451" s="217"/>
      <c r="P451" s="160"/>
    </row>
    <row r="452" spans="1:16" ht="15" customHeight="1" x14ac:dyDescent="0.25">
      <c r="K452" s="217"/>
      <c r="P452" s="160"/>
    </row>
    <row r="453" spans="1:16" ht="15" customHeight="1" x14ac:dyDescent="0.25">
      <c r="K453" s="217"/>
      <c r="P453" s="160"/>
    </row>
    <row r="454" spans="1:16" ht="15" customHeight="1" x14ac:dyDescent="0.25">
      <c r="K454" s="217"/>
      <c r="P454" s="160"/>
    </row>
    <row r="455" spans="1:16" ht="15" customHeight="1" x14ac:dyDescent="0.25">
      <c r="K455" s="217"/>
      <c r="P455" s="160"/>
    </row>
    <row r="456" spans="1:16" ht="15" customHeight="1" x14ac:dyDescent="0.25">
      <c r="K456" s="217"/>
      <c r="P456" s="160"/>
    </row>
    <row r="457" spans="1:16" ht="15" customHeight="1" x14ac:dyDescent="0.25">
      <c r="K457" s="217"/>
      <c r="P457" s="160"/>
    </row>
    <row r="458" spans="1:16" ht="15" customHeight="1" x14ac:dyDescent="0.25">
      <c r="K458" s="217"/>
      <c r="P458" s="160"/>
    </row>
    <row r="459" spans="1:16" ht="15" customHeight="1" x14ac:dyDescent="0.25">
      <c r="K459" s="217"/>
      <c r="P459" s="160"/>
    </row>
    <row r="460" spans="1:16" ht="15" customHeight="1" x14ac:dyDescent="0.25">
      <c r="K460" s="217"/>
      <c r="P460" s="160"/>
    </row>
    <row r="461" spans="1:16" ht="15" customHeight="1" x14ac:dyDescent="0.25">
      <c r="K461" s="217"/>
      <c r="P461" s="160"/>
    </row>
    <row r="462" spans="1:16" ht="15" customHeight="1" x14ac:dyDescent="0.25">
      <c r="K462" s="217"/>
      <c r="P462" s="160"/>
    </row>
    <row r="463" spans="1:16" ht="15" customHeight="1" x14ac:dyDescent="0.25">
      <c r="K463" s="217"/>
      <c r="P463" s="160"/>
    </row>
    <row r="464" spans="1:16" ht="15" customHeight="1" x14ac:dyDescent="0.25">
      <c r="K464" s="217"/>
      <c r="P464" s="160"/>
    </row>
    <row r="465" spans="11:16" ht="15" customHeight="1" x14ac:dyDescent="0.25">
      <c r="K465" s="217"/>
      <c r="P465" s="160"/>
    </row>
    <row r="466" spans="11:16" ht="15" customHeight="1" x14ac:dyDescent="0.25">
      <c r="K466" s="217"/>
      <c r="P466" s="160"/>
    </row>
    <row r="467" spans="11:16" ht="15" customHeight="1" x14ac:dyDescent="0.25">
      <c r="K467" s="217"/>
      <c r="P467" s="160"/>
    </row>
    <row r="468" spans="11:16" ht="15" customHeight="1" x14ac:dyDescent="0.25">
      <c r="K468" s="217"/>
      <c r="P468" s="160"/>
    </row>
    <row r="469" spans="11:16" ht="15" customHeight="1" x14ac:dyDescent="0.25">
      <c r="K469" s="217"/>
      <c r="P469" s="160"/>
    </row>
    <row r="470" spans="11:16" ht="15" customHeight="1" x14ac:dyDescent="0.25">
      <c r="K470" s="217"/>
      <c r="P470" s="160"/>
    </row>
    <row r="471" spans="11:16" ht="15" customHeight="1" x14ac:dyDescent="0.25">
      <c r="K471" s="217"/>
      <c r="P471" s="160"/>
    </row>
    <row r="472" spans="11:16" ht="15" customHeight="1" x14ac:dyDescent="0.25">
      <c r="K472" s="217"/>
      <c r="P472" s="160"/>
    </row>
    <row r="473" spans="11:16" ht="15" customHeight="1" x14ac:dyDescent="0.25">
      <c r="K473" s="217"/>
      <c r="P473" s="160"/>
    </row>
    <row r="474" spans="11:16" ht="15" customHeight="1" x14ac:dyDescent="0.25">
      <c r="K474" s="217"/>
      <c r="P474" s="160"/>
    </row>
    <row r="475" spans="11:16" ht="15" customHeight="1" x14ac:dyDescent="0.25">
      <c r="K475" s="217"/>
      <c r="P475" s="160"/>
    </row>
    <row r="476" spans="11:16" ht="15" customHeight="1" x14ac:dyDescent="0.25">
      <c r="K476" s="217"/>
      <c r="P476" s="160"/>
    </row>
    <row r="477" spans="11:16" ht="15" customHeight="1" x14ac:dyDescent="0.25">
      <c r="K477" s="217"/>
      <c r="P477" s="160"/>
    </row>
    <row r="478" spans="11:16" ht="15" customHeight="1" x14ac:dyDescent="0.25">
      <c r="K478" s="217"/>
      <c r="P478" s="160"/>
    </row>
    <row r="479" spans="11:16" ht="15" customHeight="1" x14ac:dyDescent="0.25">
      <c r="K479" s="217"/>
      <c r="P479" s="160"/>
    </row>
    <row r="480" spans="11:16" ht="15" customHeight="1" x14ac:dyDescent="0.25">
      <c r="K480" s="217"/>
      <c r="P480" s="160"/>
    </row>
    <row r="481" spans="11:16" ht="15" customHeight="1" x14ac:dyDescent="0.25">
      <c r="K481" s="217"/>
      <c r="P481" s="160"/>
    </row>
    <row r="482" spans="11:16" ht="15" customHeight="1" x14ac:dyDescent="0.25">
      <c r="K482" s="217"/>
      <c r="P482" s="160"/>
    </row>
    <row r="483" spans="11:16" ht="15" customHeight="1" x14ac:dyDescent="0.25">
      <c r="K483" s="217"/>
      <c r="P483" s="160"/>
    </row>
    <row r="484" spans="11:16" ht="15" customHeight="1" x14ac:dyDescent="0.25">
      <c r="K484" s="217"/>
      <c r="P484" s="160"/>
    </row>
    <row r="485" spans="11:16" ht="15" customHeight="1" x14ac:dyDescent="0.25">
      <c r="K485" s="217"/>
      <c r="P485" s="160"/>
    </row>
    <row r="486" spans="11:16" ht="15" customHeight="1" x14ac:dyDescent="0.25">
      <c r="K486" s="217"/>
      <c r="P486" s="160"/>
    </row>
    <row r="487" spans="11:16" ht="15" customHeight="1" x14ac:dyDescent="0.25">
      <c r="K487" s="217"/>
      <c r="P487" s="160"/>
    </row>
    <row r="488" spans="11:16" ht="15" customHeight="1" x14ac:dyDescent="0.25">
      <c r="K488" s="217"/>
      <c r="P488" s="160"/>
    </row>
    <row r="489" spans="11:16" ht="15" customHeight="1" x14ac:dyDescent="0.25">
      <c r="K489" s="217"/>
      <c r="P489" s="160"/>
    </row>
    <row r="490" spans="11:16" ht="15" customHeight="1" x14ac:dyDescent="0.25">
      <c r="K490" s="217"/>
      <c r="P490" s="160"/>
    </row>
    <row r="491" spans="11:16" ht="15" customHeight="1" x14ac:dyDescent="0.25">
      <c r="K491" s="217"/>
      <c r="P491" s="160"/>
    </row>
    <row r="492" spans="11:16" ht="15" customHeight="1" x14ac:dyDescent="0.25">
      <c r="K492" s="217"/>
      <c r="P492" s="160"/>
    </row>
    <row r="493" spans="11:16" ht="15" customHeight="1" x14ac:dyDescent="0.25">
      <c r="K493" s="217"/>
      <c r="P493" s="160"/>
    </row>
    <row r="494" spans="11:16" ht="15" customHeight="1" x14ac:dyDescent="0.25">
      <c r="K494" s="217"/>
      <c r="P494" s="160"/>
    </row>
    <row r="495" spans="11:16" ht="15" customHeight="1" x14ac:dyDescent="0.25">
      <c r="K495" s="217"/>
      <c r="P495" s="160"/>
    </row>
    <row r="496" spans="11:16" ht="15" customHeight="1" x14ac:dyDescent="0.25">
      <c r="K496" s="217"/>
      <c r="P496" s="160"/>
    </row>
    <row r="497" spans="11:16" ht="15" customHeight="1" x14ac:dyDescent="0.25">
      <c r="K497" s="217"/>
      <c r="P497" s="160"/>
    </row>
    <row r="498" spans="11:16" ht="15" customHeight="1" x14ac:dyDescent="0.25">
      <c r="K498" s="217"/>
      <c r="P498" s="160"/>
    </row>
    <row r="499" spans="11:16" ht="15" customHeight="1" x14ac:dyDescent="0.25">
      <c r="K499" s="217"/>
      <c r="P499" s="160"/>
    </row>
    <row r="500" spans="11:16" ht="15" customHeight="1" x14ac:dyDescent="0.25">
      <c r="K500" s="217"/>
      <c r="P500" s="160"/>
    </row>
    <row r="501" spans="11:16" ht="15" customHeight="1" x14ac:dyDescent="0.25">
      <c r="K501" s="217"/>
      <c r="P501" s="160"/>
    </row>
    <row r="502" spans="11:16" ht="15" customHeight="1" x14ac:dyDescent="0.25">
      <c r="K502" s="217"/>
      <c r="P502" s="160"/>
    </row>
    <row r="503" spans="11:16" ht="15" customHeight="1" x14ac:dyDescent="0.25">
      <c r="K503" s="217"/>
      <c r="P503" s="160"/>
    </row>
    <row r="504" spans="11:16" ht="15" customHeight="1" x14ac:dyDescent="0.25">
      <c r="K504" s="217"/>
      <c r="P504" s="160"/>
    </row>
    <row r="505" spans="11:16" ht="15" customHeight="1" x14ac:dyDescent="0.25">
      <c r="K505" s="217"/>
      <c r="P505" s="160"/>
    </row>
    <row r="506" spans="11:16" ht="15" customHeight="1" x14ac:dyDescent="0.25">
      <c r="K506" s="217"/>
      <c r="P506" s="160"/>
    </row>
    <row r="507" spans="11:16" ht="15" customHeight="1" x14ac:dyDescent="0.25">
      <c r="K507" s="217"/>
      <c r="P507" s="160"/>
    </row>
    <row r="508" spans="11:16" ht="15" customHeight="1" x14ac:dyDescent="0.25">
      <c r="K508" s="217"/>
      <c r="P508" s="160"/>
    </row>
    <row r="509" spans="11:16" ht="15" customHeight="1" x14ac:dyDescent="0.25">
      <c r="K509" s="217"/>
      <c r="P509" s="160"/>
    </row>
    <row r="510" spans="11:16" ht="15" customHeight="1" x14ac:dyDescent="0.25">
      <c r="K510" s="217"/>
      <c r="P510" s="160"/>
    </row>
    <row r="511" spans="11:16" ht="15" customHeight="1" x14ac:dyDescent="0.25">
      <c r="K511" s="217"/>
      <c r="P511" s="160"/>
    </row>
    <row r="512" spans="11:16" ht="15" customHeight="1" x14ac:dyDescent="0.25">
      <c r="K512" s="217"/>
      <c r="P512" s="160"/>
    </row>
    <row r="513" spans="11:16" ht="15" customHeight="1" x14ac:dyDescent="0.25">
      <c r="K513" s="217"/>
      <c r="P513" s="160"/>
    </row>
    <row r="514" spans="11:16" ht="15" customHeight="1" x14ac:dyDescent="0.25">
      <c r="K514" s="217"/>
      <c r="P514" s="160"/>
    </row>
    <row r="515" spans="11:16" ht="15" customHeight="1" x14ac:dyDescent="0.25">
      <c r="K515" s="217"/>
      <c r="P515" s="160"/>
    </row>
    <row r="516" spans="11:16" ht="15" customHeight="1" x14ac:dyDescent="0.25">
      <c r="K516" s="217"/>
      <c r="P516" s="160"/>
    </row>
    <row r="517" spans="11:16" ht="15" customHeight="1" x14ac:dyDescent="0.25">
      <c r="K517" s="217"/>
      <c r="P517" s="160"/>
    </row>
    <row r="518" spans="11:16" ht="15" customHeight="1" x14ac:dyDescent="0.25">
      <c r="K518" s="217"/>
      <c r="P518" s="160"/>
    </row>
    <row r="519" spans="11:16" ht="15" customHeight="1" x14ac:dyDescent="0.25">
      <c r="K519" s="217"/>
      <c r="P519" s="160"/>
    </row>
    <row r="520" spans="11:16" ht="15" customHeight="1" x14ac:dyDescent="0.25">
      <c r="K520" s="217"/>
      <c r="P520" s="160"/>
    </row>
    <row r="521" spans="11:16" ht="15" customHeight="1" x14ac:dyDescent="0.25">
      <c r="K521" s="217"/>
      <c r="P521" s="160"/>
    </row>
    <row r="522" spans="11:16" ht="15" customHeight="1" x14ac:dyDescent="0.25">
      <c r="K522" s="217"/>
      <c r="P522" s="160"/>
    </row>
    <row r="523" spans="11:16" ht="15" customHeight="1" x14ac:dyDescent="0.25">
      <c r="K523" s="217"/>
      <c r="P523" s="160"/>
    </row>
    <row r="524" spans="11:16" ht="15" customHeight="1" x14ac:dyDescent="0.25">
      <c r="K524" s="217"/>
      <c r="P524" s="160"/>
    </row>
    <row r="525" spans="11:16" ht="15" customHeight="1" x14ac:dyDescent="0.25">
      <c r="K525" s="217"/>
      <c r="P525" s="160"/>
    </row>
    <row r="526" spans="11:16" ht="15" customHeight="1" x14ac:dyDescent="0.25">
      <c r="K526" s="217"/>
      <c r="P526" s="160"/>
    </row>
    <row r="527" spans="11:16" ht="15" customHeight="1" x14ac:dyDescent="0.25">
      <c r="K527" s="217"/>
      <c r="P527" s="160"/>
    </row>
    <row r="528" spans="11:16" ht="15" customHeight="1" x14ac:dyDescent="0.25">
      <c r="K528" s="217"/>
      <c r="P528" s="160"/>
    </row>
    <row r="529" spans="11:16" ht="15" customHeight="1" x14ac:dyDescent="0.25">
      <c r="K529" s="217"/>
      <c r="P529" s="160"/>
    </row>
    <row r="530" spans="11:16" ht="15" customHeight="1" x14ac:dyDescent="0.25">
      <c r="K530" s="217"/>
      <c r="P530" s="160"/>
    </row>
    <row r="531" spans="11:16" ht="15" customHeight="1" x14ac:dyDescent="0.25">
      <c r="K531" s="217"/>
      <c r="P531" s="160"/>
    </row>
    <row r="532" spans="11:16" ht="15" customHeight="1" x14ac:dyDescent="0.25">
      <c r="K532" s="217"/>
      <c r="P532" s="160"/>
    </row>
    <row r="533" spans="11:16" ht="15" customHeight="1" x14ac:dyDescent="0.25">
      <c r="K533" s="217"/>
      <c r="P533" s="160"/>
    </row>
    <row r="534" spans="11:16" ht="15" customHeight="1" x14ac:dyDescent="0.25">
      <c r="K534" s="217"/>
      <c r="P534" s="160"/>
    </row>
    <row r="535" spans="11:16" ht="15" customHeight="1" x14ac:dyDescent="0.25">
      <c r="K535" s="217"/>
      <c r="P535" s="160"/>
    </row>
    <row r="536" spans="11:16" ht="15" customHeight="1" x14ac:dyDescent="0.25">
      <c r="K536" s="217"/>
      <c r="P536" s="160"/>
    </row>
    <row r="537" spans="11:16" ht="15" customHeight="1" x14ac:dyDescent="0.25">
      <c r="K537" s="217"/>
      <c r="P537" s="160"/>
    </row>
    <row r="538" spans="11:16" ht="15" customHeight="1" x14ac:dyDescent="0.25">
      <c r="K538" s="217"/>
      <c r="P538" s="160"/>
    </row>
    <row r="539" spans="11:16" ht="15" customHeight="1" x14ac:dyDescent="0.25">
      <c r="K539" s="217"/>
      <c r="P539" s="160"/>
    </row>
    <row r="540" spans="11:16" ht="15" customHeight="1" x14ac:dyDescent="0.25">
      <c r="K540" s="217"/>
      <c r="P540" s="160"/>
    </row>
    <row r="541" spans="11:16" ht="15" customHeight="1" x14ac:dyDescent="0.25">
      <c r="K541" s="217"/>
      <c r="P541" s="160"/>
    </row>
    <row r="542" spans="11:16" ht="15" customHeight="1" x14ac:dyDescent="0.25">
      <c r="K542" s="217"/>
      <c r="P542" s="160"/>
    </row>
    <row r="543" spans="11:16" ht="15" customHeight="1" x14ac:dyDescent="0.25">
      <c r="K543" s="217"/>
      <c r="P543" s="160"/>
    </row>
    <row r="544" spans="11:16" ht="15" customHeight="1" x14ac:dyDescent="0.25">
      <c r="K544" s="217"/>
      <c r="P544" s="160"/>
    </row>
    <row r="545" spans="11:16" ht="15" customHeight="1" x14ac:dyDescent="0.25">
      <c r="K545" s="217"/>
      <c r="P545" s="160"/>
    </row>
    <row r="546" spans="11:16" ht="15" customHeight="1" x14ac:dyDescent="0.25">
      <c r="K546" s="217"/>
      <c r="P546" s="160"/>
    </row>
    <row r="547" spans="11:16" ht="15" customHeight="1" x14ac:dyDescent="0.25">
      <c r="K547" s="217"/>
      <c r="P547" s="160"/>
    </row>
    <row r="548" spans="11:16" ht="15" customHeight="1" x14ac:dyDescent="0.25">
      <c r="K548" s="217"/>
      <c r="P548" s="160"/>
    </row>
    <row r="549" spans="11:16" ht="15" customHeight="1" x14ac:dyDescent="0.25">
      <c r="K549" s="217"/>
      <c r="P549" s="160"/>
    </row>
    <row r="550" spans="11:16" ht="15" customHeight="1" x14ac:dyDescent="0.25">
      <c r="K550" s="217"/>
      <c r="P550" s="160"/>
    </row>
    <row r="551" spans="11:16" ht="15" customHeight="1" x14ac:dyDescent="0.25">
      <c r="K551" s="217"/>
      <c r="P551" s="160"/>
    </row>
    <row r="552" spans="11:16" ht="15" customHeight="1" x14ac:dyDescent="0.25">
      <c r="K552" s="217"/>
      <c r="P552" s="160"/>
    </row>
    <row r="553" spans="11:16" ht="15" customHeight="1" x14ac:dyDescent="0.25">
      <c r="K553" s="217"/>
      <c r="P553" s="160"/>
    </row>
    <row r="554" spans="11:16" ht="15" customHeight="1" x14ac:dyDescent="0.25">
      <c r="K554" s="217"/>
      <c r="P554" s="160"/>
    </row>
    <row r="555" spans="11:16" ht="15" customHeight="1" x14ac:dyDescent="0.25">
      <c r="K555" s="217"/>
      <c r="P555" s="160"/>
    </row>
    <row r="556" spans="11:16" ht="15" customHeight="1" x14ac:dyDescent="0.25">
      <c r="K556" s="217"/>
      <c r="P556" s="160"/>
    </row>
    <row r="557" spans="11:16" ht="15" customHeight="1" x14ac:dyDescent="0.25">
      <c r="K557" s="217"/>
      <c r="P557" s="160"/>
    </row>
    <row r="558" spans="11:16" ht="15" customHeight="1" x14ac:dyDescent="0.25">
      <c r="K558" s="217"/>
      <c r="P558" s="160"/>
    </row>
    <row r="559" spans="11:16" ht="15" customHeight="1" x14ac:dyDescent="0.25">
      <c r="K559" s="217"/>
      <c r="P559" s="160"/>
    </row>
    <row r="560" spans="11:16" ht="15" customHeight="1" x14ac:dyDescent="0.25">
      <c r="K560" s="217"/>
      <c r="P560" s="160"/>
    </row>
    <row r="561" spans="11:16" ht="15" customHeight="1" x14ac:dyDescent="0.25">
      <c r="K561" s="217"/>
      <c r="P561" s="160"/>
    </row>
    <row r="562" spans="11:16" ht="15" customHeight="1" x14ac:dyDescent="0.25">
      <c r="K562" s="217"/>
      <c r="P562" s="160"/>
    </row>
    <row r="563" spans="11:16" ht="15" customHeight="1" x14ac:dyDescent="0.25">
      <c r="K563" s="217"/>
      <c r="P563" s="160"/>
    </row>
    <row r="564" spans="11:16" ht="15" customHeight="1" x14ac:dyDescent="0.25">
      <c r="K564" s="217"/>
      <c r="P564" s="160"/>
    </row>
    <row r="565" spans="11:16" ht="15" customHeight="1" x14ac:dyDescent="0.25">
      <c r="K565" s="217"/>
      <c r="P565" s="160"/>
    </row>
    <row r="566" spans="11:16" ht="15" customHeight="1" x14ac:dyDescent="0.25">
      <c r="K566" s="217"/>
      <c r="P566" s="160"/>
    </row>
    <row r="567" spans="11:16" ht="15" customHeight="1" x14ac:dyDescent="0.25">
      <c r="K567" s="217"/>
      <c r="P567" s="160"/>
    </row>
    <row r="568" spans="11:16" ht="15" customHeight="1" x14ac:dyDescent="0.25">
      <c r="K568" s="217"/>
      <c r="P568" s="160"/>
    </row>
    <row r="569" spans="11:16" ht="15" customHeight="1" x14ac:dyDescent="0.25">
      <c r="K569" s="217"/>
      <c r="P569" s="160"/>
    </row>
    <row r="570" spans="11:16" ht="15" customHeight="1" x14ac:dyDescent="0.25">
      <c r="K570" s="217"/>
      <c r="P570" s="160"/>
    </row>
    <row r="571" spans="11:16" ht="15" customHeight="1" x14ac:dyDescent="0.25">
      <c r="K571" s="217"/>
      <c r="P571" s="160"/>
    </row>
    <row r="572" spans="11:16" ht="15" customHeight="1" x14ac:dyDescent="0.25">
      <c r="K572" s="217"/>
      <c r="P572" s="160"/>
    </row>
    <row r="573" spans="11:16" ht="15" customHeight="1" x14ac:dyDescent="0.25">
      <c r="K573" s="217"/>
      <c r="P573" s="160"/>
    </row>
    <row r="574" spans="11:16" ht="15" customHeight="1" x14ac:dyDescent="0.25">
      <c r="K574" s="217"/>
      <c r="P574" s="160"/>
    </row>
    <row r="575" spans="11:16" ht="15" customHeight="1" x14ac:dyDescent="0.25">
      <c r="K575" s="217"/>
      <c r="P575" s="160"/>
    </row>
    <row r="576" spans="11:16" ht="15" customHeight="1" x14ac:dyDescent="0.25">
      <c r="K576" s="217"/>
      <c r="P576" s="160"/>
    </row>
    <row r="577" spans="11:16" ht="15" customHeight="1" x14ac:dyDescent="0.25">
      <c r="K577" s="217"/>
      <c r="P577" s="160"/>
    </row>
    <row r="578" spans="11:16" ht="15" customHeight="1" x14ac:dyDescent="0.25">
      <c r="K578" s="217"/>
      <c r="P578" s="160"/>
    </row>
    <row r="579" spans="11:16" ht="15" customHeight="1" x14ac:dyDescent="0.25">
      <c r="K579" s="217"/>
      <c r="P579" s="160"/>
    </row>
    <row r="580" spans="11:16" ht="15" customHeight="1" x14ac:dyDescent="0.25">
      <c r="K580" s="217"/>
      <c r="P580" s="160"/>
    </row>
    <row r="581" spans="11:16" ht="15" customHeight="1" x14ac:dyDescent="0.25">
      <c r="K581" s="217"/>
      <c r="P581" s="160"/>
    </row>
    <row r="582" spans="11:16" ht="15" customHeight="1" x14ac:dyDescent="0.25">
      <c r="K582" s="217"/>
      <c r="P582" s="160"/>
    </row>
    <row r="583" spans="11:16" ht="15" customHeight="1" x14ac:dyDescent="0.25">
      <c r="K583" s="217"/>
      <c r="P583" s="160"/>
    </row>
    <row r="584" spans="11:16" ht="15" customHeight="1" x14ac:dyDescent="0.25">
      <c r="K584" s="217"/>
      <c r="P584" s="160"/>
    </row>
    <row r="585" spans="11:16" ht="15" customHeight="1" x14ac:dyDescent="0.25">
      <c r="K585" s="217"/>
      <c r="P585" s="160"/>
    </row>
    <row r="586" spans="11:16" ht="15" customHeight="1" x14ac:dyDescent="0.25">
      <c r="K586" s="217"/>
      <c r="P586" s="160"/>
    </row>
    <row r="587" spans="11:16" ht="15" customHeight="1" x14ac:dyDescent="0.25">
      <c r="K587" s="217"/>
      <c r="P587" s="160"/>
    </row>
    <row r="588" spans="11:16" ht="15" customHeight="1" x14ac:dyDescent="0.25">
      <c r="K588" s="217"/>
      <c r="P588" s="160"/>
    </row>
    <row r="589" spans="11:16" ht="15" customHeight="1" x14ac:dyDescent="0.25">
      <c r="K589" s="217"/>
      <c r="P589" s="160"/>
    </row>
    <row r="590" spans="11:16" ht="15" customHeight="1" x14ac:dyDescent="0.25">
      <c r="K590" s="217"/>
      <c r="P590" s="160"/>
    </row>
    <row r="591" spans="11:16" ht="15" customHeight="1" x14ac:dyDescent="0.25">
      <c r="K591" s="217"/>
      <c r="P591" s="160"/>
    </row>
    <row r="592" spans="11:16" ht="15" customHeight="1" x14ac:dyDescent="0.25">
      <c r="K592" s="217"/>
      <c r="P592" s="160"/>
    </row>
    <row r="593" spans="11:16" ht="15" customHeight="1" x14ac:dyDescent="0.25">
      <c r="K593" s="217"/>
      <c r="P593" s="160"/>
    </row>
    <row r="594" spans="11:16" ht="15" customHeight="1" x14ac:dyDescent="0.25">
      <c r="K594" s="217"/>
      <c r="P594" s="160"/>
    </row>
    <row r="595" spans="11:16" ht="15" customHeight="1" x14ac:dyDescent="0.25">
      <c r="K595" s="217"/>
      <c r="P595" s="160"/>
    </row>
    <row r="596" spans="11:16" ht="15" customHeight="1" x14ac:dyDescent="0.25">
      <c r="K596" s="217"/>
      <c r="P596" s="160"/>
    </row>
    <row r="597" spans="11:16" ht="15" customHeight="1" x14ac:dyDescent="0.25">
      <c r="K597" s="217"/>
      <c r="P597" s="160"/>
    </row>
    <row r="598" spans="11:16" ht="15" customHeight="1" x14ac:dyDescent="0.25">
      <c r="K598" s="217"/>
      <c r="P598" s="160"/>
    </row>
    <row r="599" spans="11:16" ht="15" customHeight="1" x14ac:dyDescent="0.25">
      <c r="K599" s="217"/>
      <c r="P599" s="160"/>
    </row>
    <row r="600" spans="11:16" ht="15" customHeight="1" x14ac:dyDescent="0.25">
      <c r="K600" s="217"/>
      <c r="P600" s="160"/>
    </row>
    <row r="601" spans="11:16" ht="15" customHeight="1" x14ac:dyDescent="0.25">
      <c r="K601" s="217"/>
      <c r="P601" s="160"/>
    </row>
    <row r="602" spans="11:16" ht="15" customHeight="1" x14ac:dyDescent="0.25">
      <c r="K602" s="217"/>
      <c r="P602" s="160"/>
    </row>
    <row r="603" spans="11:16" ht="15" customHeight="1" x14ac:dyDescent="0.25">
      <c r="K603" s="217"/>
      <c r="P603" s="160"/>
    </row>
    <row r="604" spans="11:16" ht="15" customHeight="1" x14ac:dyDescent="0.25">
      <c r="K604" s="217"/>
      <c r="P604" s="160"/>
    </row>
    <row r="605" spans="11:16" ht="15" customHeight="1" x14ac:dyDescent="0.25">
      <c r="K605" s="217"/>
      <c r="P605" s="160"/>
    </row>
    <row r="606" spans="11:16" ht="15" customHeight="1" x14ac:dyDescent="0.25">
      <c r="K606" s="217"/>
      <c r="P606" s="160"/>
    </row>
    <row r="607" spans="11:16" ht="15" customHeight="1" x14ac:dyDescent="0.25">
      <c r="K607" s="217"/>
      <c r="P607" s="160"/>
    </row>
    <row r="608" spans="11:16" ht="15" customHeight="1" x14ac:dyDescent="0.25">
      <c r="K608" s="217"/>
      <c r="P608" s="160"/>
    </row>
    <row r="609" spans="11:16" ht="15" customHeight="1" x14ac:dyDescent="0.25">
      <c r="K609" s="217"/>
      <c r="P609" s="160"/>
    </row>
    <row r="610" spans="11:16" ht="15" customHeight="1" x14ac:dyDescent="0.25">
      <c r="K610" s="217"/>
      <c r="P610" s="160"/>
    </row>
    <row r="611" spans="11:16" ht="15" customHeight="1" x14ac:dyDescent="0.25">
      <c r="K611" s="217"/>
      <c r="P611" s="160"/>
    </row>
    <row r="612" spans="11:16" ht="15" customHeight="1" x14ac:dyDescent="0.25">
      <c r="K612" s="217"/>
      <c r="P612" s="160"/>
    </row>
    <row r="613" spans="11:16" ht="15" customHeight="1" x14ac:dyDescent="0.25">
      <c r="K613" s="217"/>
      <c r="P613" s="160"/>
    </row>
    <row r="614" spans="11:16" ht="15" customHeight="1" x14ac:dyDescent="0.25">
      <c r="K614" s="217"/>
      <c r="P614" s="160"/>
    </row>
    <row r="615" spans="11:16" ht="15" customHeight="1" x14ac:dyDescent="0.25">
      <c r="K615" s="217"/>
      <c r="P615" s="160"/>
    </row>
    <row r="616" spans="11:16" ht="15" customHeight="1" x14ac:dyDescent="0.25">
      <c r="K616" s="217"/>
      <c r="P616" s="160"/>
    </row>
    <row r="617" spans="11:16" ht="15" customHeight="1" x14ac:dyDescent="0.25">
      <c r="K617" s="217"/>
      <c r="P617" s="160"/>
    </row>
    <row r="618" spans="11:16" ht="15" customHeight="1" x14ac:dyDescent="0.25">
      <c r="K618" s="217"/>
      <c r="P618" s="160"/>
    </row>
    <row r="619" spans="11:16" ht="15" customHeight="1" x14ac:dyDescent="0.25">
      <c r="K619" s="217"/>
      <c r="P619" s="160"/>
    </row>
    <row r="620" spans="11:16" ht="15" customHeight="1" x14ac:dyDescent="0.25">
      <c r="K620" s="217"/>
      <c r="P620" s="160"/>
    </row>
    <row r="621" spans="11:16" ht="15" customHeight="1" x14ac:dyDescent="0.25">
      <c r="K621" s="217"/>
      <c r="P621" s="160"/>
    </row>
    <row r="622" spans="11:16" ht="15" customHeight="1" x14ac:dyDescent="0.25">
      <c r="K622" s="217"/>
      <c r="P622" s="160"/>
    </row>
    <row r="623" spans="11:16" ht="15" customHeight="1" x14ac:dyDescent="0.25">
      <c r="K623" s="217"/>
      <c r="P623" s="160"/>
    </row>
    <row r="624" spans="11:16" ht="15" customHeight="1" x14ac:dyDescent="0.25">
      <c r="K624" s="217"/>
      <c r="P624" s="160"/>
    </row>
    <row r="625" spans="11:16" ht="15" customHeight="1" x14ac:dyDescent="0.25">
      <c r="K625" s="217"/>
      <c r="P625" s="160"/>
    </row>
    <row r="626" spans="11:16" ht="15" customHeight="1" x14ac:dyDescent="0.25">
      <c r="K626" s="217"/>
      <c r="P626" s="160"/>
    </row>
    <row r="627" spans="11:16" ht="15" customHeight="1" x14ac:dyDescent="0.25">
      <c r="K627" s="217"/>
      <c r="P627" s="160"/>
    </row>
    <row r="628" spans="11:16" ht="15" customHeight="1" x14ac:dyDescent="0.25">
      <c r="K628" s="217"/>
      <c r="P628" s="160"/>
    </row>
    <row r="629" spans="11:16" ht="15" customHeight="1" x14ac:dyDescent="0.25">
      <c r="K629" s="217"/>
      <c r="P629" s="160"/>
    </row>
    <row r="630" spans="11:16" ht="15" customHeight="1" x14ac:dyDescent="0.25">
      <c r="K630" s="217"/>
      <c r="P630" s="160"/>
    </row>
    <row r="631" spans="11:16" ht="15" customHeight="1" x14ac:dyDescent="0.25">
      <c r="K631" s="217"/>
      <c r="P631" s="160"/>
    </row>
    <row r="632" spans="11:16" ht="15" customHeight="1" x14ac:dyDescent="0.25">
      <c r="K632" s="217"/>
      <c r="P632" s="160"/>
    </row>
    <row r="633" spans="11:16" ht="15" customHeight="1" x14ac:dyDescent="0.25">
      <c r="K633" s="217"/>
      <c r="P633" s="160"/>
    </row>
    <row r="634" spans="11:16" ht="15" customHeight="1" x14ac:dyDescent="0.25">
      <c r="K634" s="217"/>
      <c r="P634" s="160"/>
    </row>
    <row r="635" spans="11:16" ht="15" customHeight="1" x14ac:dyDescent="0.25">
      <c r="K635" s="217"/>
      <c r="P635" s="160"/>
    </row>
    <row r="636" spans="11:16" ht="15" customHeight="1" x14ac:dyDescent="0.25">
      <c r="K636" s="217"/>
      <c r="P636" s="160"/>
    </row>
    <row r="637" spans="11:16" ht="15" customHeight="1" x14ac:dyDescent="0.25">
      <c r="K637" s="217"/>
      <c r="P637" s="160"/>
    </row>
    <row r="638" spans="11:16" ht="15" customHeight="1" x14ac:dyDescent="0.25">
      <c r="K638" s="217"/>
      <c r="P638" s="160"/>
    </row>
    <row r="639" spans="11:16" ht="15" customHeight="1" x14ac:dyDescent="0.25">
      <c r="K639" s="217"/>
      <c r="P639" s="160"/>
    </row>
    <row r="640" spans="11:16" ht="15" customHeight="1" x14ac:dyDescent="0.25">
      <c r="K640" s="217"/>
      <c r="P640" s="160"/>
    </row>
    <row r="641" spans="11:16" ht="15" customHeight="1" x14ac:dyDescent="0.25">
      <c r="K641" s="217"/>
      <c r="P641" s="160"/>
    </row>
    <row r="642" spans="11:16" ht="15" customHeight="1" x14ac:dyDescent="0.25">
      <c r="K642" s="217"/>
      <c r="P642" s="160"/>
    </row>
    <row r="643" spans="11:16" ht="15" customHeight="1" x14ac:dyDescent="0.25">
      <c r="K643" s="217"/>
      <c r="P643" s="160"/>
    </row>
    <row r="644" spans="11:16" ht="15" customHeight="1" x14ac:dyDescent="0.25">
      <c r="K644" s="217"/>
      <c r="P644" s="160"/>
    </row>
    <row r="645" spans="11:16" ht="15" customHeight="1" x14ac:dyDescent="0.25">
      <c r="K645" s="217"/>
      <c r="P645" s="160"/>
    </row>
    <row r="646" spans="11:16" ht="15" customHeight="1" x14ac:dyDescent="0.25">
      <c r="K646" s="217"/>
      <c r="P646" s="160"/>
    </row>
    <row r="647" spans="11:16" ht="15" customHeight="1" x14ac:dyDescent="0.25">
      <c r="K647" s="217"/>
      <c r="P647" s="160"/>
    </row>
    <row r="648" spans="11:16" ht="15" customHeight="1" x14ac:dyDescent="0.25">
      <c r="K648" s="217"/>
      <c r="P648" s="160"/>
    </row>
    <row r="649" spans="11:16" ht="15" customHeight="1" x14ac:dyDescent="0.25">
      <c r="K649" s="217"/>
      <c r="P649" s="160"/>
    </row>
    <row r="650" spans="11:16" ht="15" customHeight="1" x14ac:dyDescent="0.25">
      <c r="K650" s="217"/>
      <c r="P650" s="160"/>
    </row>
    <row r="651" spans="11:16" ht="15" customHeight="1" x14ac:dyDescent="0.25">
      <c r="K651" s="217"/>
      <c r="P651" s="160"/>
    </row>
    <row r="652" spans="11:16" ht="15" customHeight="1" x14ac:dyDescent="0.25">
      <c r="K652" s="217"/>
      <c r="P652" s="160"/>
    </row>
    <row r="653" spans="11:16" ht="15" customHeight="1" x14ac:dyDescent="0.25">
      <c r="K653" s="217"/>
      <c r="P653" s="160"/>
    </row>
    <row r="654" spans="11:16" ht="15" customHeight="1" x14ac:dyDescent="0.25">
      <c r="K654" s="217"/>
      <c r="P654" s="160"/>
    </row>
    <row r="655" spans="11:16" ht="15" customHeight="1" x14ac:dyDescent="0.25">
      <c r="K655" s="217"/>
      <c r="P655" s="160"/>
    </row>
    <row r="656" spans="11:16" ht="15" customHeight="1" x14ac:dyDescent="0.25">
      <c r="K656" s="217"/>
      <c r="P656" s="160"/>
    </row>
    <row r="657" spans="11:16" ht="15" customHeight="1" x14ac:dyDescent="0.25">
      <c r="K657" s="217"/>
      <c r="P657" s="160"/>
    </row>
    <row r="658" spans="11:16" ht="15" customHeight="1" x14ac:dyDescent="0.25">
      <c r="K658" s="217"/>
      <c r="P658" s="160"/>
    </row>
    <row r="659" spans="11:16" ht="15" customHeight="1" x14ac:dyDescent="0.25">
      <c r="K659" s="217"/>
      <c r="P659" s="160"/>
    </row>
    <row r="660" spans="11:16" ht="15" customHeight="1" x14ac:dyDescent="0.25">
      <c r="K660" s="217"/>
      <c r="P660" s="160"/>
    </row>
    <row r="661" spans="11:16" ht="15" customHeight="1" x14ac:dyDescent="0.25">
      <c r="K661" s="217"/>
      <c r="P661" s="160"/>
    </row>
    <row r="662" spans="11:16" ht="15" customHeight="1" x14ac:dyDescent="0.25">
      <c r="K662" s="217"/>
      <c r="P662" s="160"/>
    </row>
    <row r="663" spans="11:16" ht="15" customHeight="1" x14ac:dyDescent="0.25">
      <c r="K663" s="217"/>
      <c r="P663" s="160"/>
    </row>
    <row r="664" spans="11:16" ht="15" customHeight="1" x14ac:dyDescent="0.25">
      <c r="K664" s="217"/>
      <c r="P664" s="160"/>
    </row>
    <row r="665" spans="11:16" ht="15" customHeight="1" x14ac:dyDescent="0.25">
      <c r="K665" s="217"/>
      <c r="P665" s="160"/>
    </row>
    <row r="666" spans="11:16" ht="15" customHeight="1" x14ac:dyDescent="0.25">
      <c r="K666" s="217"/>
      <c r="P666" s="160"/>
    </row>
    <row r="667" spans="11:16" ht="15" customHeight="1" x14ac:dyDescent="0.25">
      <c r="K667" s="217"/>
      <c r="P667" s="160"/>
    </row>
    <row r="668" spans="11:16" ht="15" customHeight="1" x14ac:dyDescent="0.25">
      <c r="K668" s="217"/>
      <c r="P668" s="160"/>
    </row>
    <row r="669" spans="11:16" ht="15" customHeight="1" x14ac:dyDescent="0.25">
      <c r="K669" s="217"/>
      <c r="P669" s="160"/>
    </row>
    <row r="670" spans="11:16" ht="15" customHeight="1" x14ac:dyDescent="0.25">
      <c r="K670" s="217"/>
      <c r="P670" s="160"/>
    </row>
    <row r="671" spans="11:16" ht="15" customHeight="1" x14ac:dyDescent="0.25">
      <c r="K671" s="217"/>
      <c r="P671" s="160"/>
    </row>
    <row r="672" spans="11:16" ht="15" customHeight="1" x14ac:dyDescent="0.25">
      <c r="K672" s="217"/>
      <c r="P672" s="160"/>
    </row>
    <row r="673" spans="11:16" ht="15" customHeight="1" x14ac:dyDescent="0.25">
      <c r="K673" s="217"/>
      <c r="P673" s="160"/>
    </row>
    <row r="674" spans="11:16" ht="15" customHeight="1" x14ac:dyDescent="0.25">
      <c r="K674" s="217"/>
      <c r="P674" s="160"/>
    </row>
    <row r="675" spans="11:16" ht="15" customHeight="1" x14ac:dyDescent="0.25">
      <c r="K675" s="217"/>
      <c r="P675" s="160"/>
    </row>
    <row r="676" spans="11:16" ht="15" customHeight="1" x14ac:dyDescent="0.25">
      <c r="K676" s="217"/>
      <c r="P676" s="160"/>
    </row>
    <row r="677" spans="11:16" ht="15" customHeight="1" x14ac:dyDescent="0.25">
      <c r="K677" s="217"/>
      <c r="P677" s="160"/>
    </row>
    <row r="678" spans="11:16" ht="15" customHeight="1" x14ac:dyDescent="0.25">
      <c r="K678" s="217"/>
      <c r="P678" s="160"/>
    </row>
    <row r="679" spans="11:16" ht="15" customHeight="1" x14ac:dyDescent="0.25">
      <c r="K679" s="217"/>
      <c r="P679" s="160"/>
    </row>
    <row r="680" spans="11:16" ht="15" customHeight="1" x14ac:dyDescent="0.25">
      <c r="K680" s="217"/>
      <c r="P680" s="160"/>
    </row>
    <row r="681" spans="11:16" ht="15" customHeight="1" x14ac:dyDescent="0.25">
      <c r="K681" s="217"/>
      <c r="P681" s="160"/>
    </row>
    <row r="682" spans="11:16" ht="15" customHeight="1" x14ac:dyDescent="0.25">
      <c r="K682" s="217"/>
      <c r="P682" s="160"/>
    </row>
    <row r="683" spans="11:16" ht="15" customHeight="1" x14ac:dyDescent="0.25">
      <c r="K683" s="217"/>
      <c r="P683" s="160"/>
    </row>
    <row r="684" spans="11:16" ht="15" customHeight="1" x14ac:dyDescent="0.25">
      <c r="K684" s="217"/>
      <c r="P684" s="160"/>
    </row>
    <row r="685" spans="11:16" ht="15" customHeight="1" x14ac:dyDescent="0.25">
      <c r="K685" s="217"/>
      <c r="P685" s="160"/>
    </row>
    <row r="686" spans="11:16" ht="15" customHeight="1" x14ac:dyDescent="0.25">
      <c r="K686" s="217"/>
      <c r="P686" s="160"/>
    </row>
    <row r="687" spans="11:16" ht="15" customHeight="1" x14ac:dyDescent="0.25">
      <c r="K687" s="217"/>
      <c r="P687" s="160"/>
    </row>
    <row r="688" spans="11:16" ht="15" customHeight="1" x14ac:dyDescent="0.25">
      <c r="K688" s="217"/>
      <c r="P688" s="160"/>
    </row>
    <row r="689" spans="11:16" ht="15" customHeight="1" x14ac:dyDescent="0.25">
      <c r="K689" s="217"/>
      <c r="P689" s="160"/>
    </row>
    <row r="690" spans="11:16" ht="15" customHeight="1" x14ac:dyDescent="0.25">
      <c r="K690" s="217"/>
      <c r="P690" s="160"/>
    </row>
    <row r="691" spans="11:16" ht="15" customHeight="1" x14ac:dyDescent="0.25">
      <c r="K691" s="217"/>
      <c r="P691" s="160"/>
    </row>
    <row r="692" spans="11:16" ht="15" customHeight="1" x14ac:dyDescent="0.25">
      <c r="K692" s="217"/>
      <c r="P692" s="160"/>
    </row>
    <row r="693" spans="11:16" ht="15" customHeight="1" x14ac:dyDescent="0.25">
      <c r="K693" s="217"/>
      <c r="P693" s="160"/>
    </row>
    <row r="694" spans="11:16" ht="15" customHeight="1" x14ac:dyDescent="0.25">
      <c r="K694" s="217"/>
      <c r="P694" s="160"/>
    </row>
    <row r="695" spans="11:16" ht="15" customHeight="1" x14ac:dyDescent="0.25">
      <c r="K695" s="217"/>
      <c r="P695" s="160"/>
    </row>
    <row r="696" spans="11:16" ht="15" customHeight="1" x14ac:dyDescent="0.25">
      <c r="K696" s="217"/>
      <c r="P696" s="160"/>
    </row>
    <row r="697" spans="11:16" ht="15" customHeight="1" x14ac:dyDescent="0.25">
      <c r="K697" s="217"/>
      <c r="P697" s="160"/>
    </row>
    <row r="698" spans="11:16" ht="15" customHeight="1" x14ac:dyDescent="0.25">
      <c r="K698" s="217"/>
      <c r="P698" s="160"/>
    </row>
    <row r="699" spans="11:16" ht="15" customHeight="1" x14ac:dyDescent="0.25">
      <c r="K699" s="217"/>
      <c r="P699" s="160"/>
    </row>
    <row r="700" spans="11:16" ht="15" customHeight="1" x14ac:dyDescent="0.25">
      <c r="K700" s="217"/>
      <c r="P700" s="160"/>
    </row>
    <row r="701" spans="11:16" ht="15" customHeight="1" x14ac:dyDescent="0.25">
      <c r="K701" s="217"/>
      <c r="P701" s="160"/>
    </row>
    <row r="702" spans="11:16" ht="15" customHeight="1" x14ac:dyDescent="0.25">
      <c r="K702" s="217"/>
      <c r="P702" s="160"/>
    </row>
    <row r="703" spans="11:16" ht="15" customHeight="1" x14ac:dyDescent="0.25">
      <c r="K703" s="217"/>
      <c r="P703" s="160"/>
    </row>
    <row r="704" spans="11:16" ht="15" customHeight="1" x14ac:dyDescent="0.25">
      <c r="K704" s="217"/>
      <c r="P704" s="160"/>
    </row>
    <row r="705" spans="11:16" ht="15" customHeight="1" x14ac:dyDescent="0.25">
      <c r="K705" s="217"/>
      <c r="P705" s="160"/>
    </row>
    <row r="706" spans="11:16" ht="15" customHeight="1" x14ac:dyDescent="0.25">
      <c r="K706" s="217"/>
      <c r="P706" s="160"/>
    </row>
    <row r="707" spans="11:16" ht="15" customHeight="1" x14ac:dyDescent="0.25">
      <c r="K707" s="217"/>
      <c r="P707" s="160"/>
    </row>
    <row r="708" spans="11:16" ht="15" customHeight="1" x14ac:dyDescent="0.25">
      <c r="K708" s="217"/>
      <c r="P708" s="160"/>
    </row>
    <row r="709" spans="11:16" ht="15" customHeight="1" x14ac:dyDescent="0.25">
      <c r="K709" s="217"/>
      <c r="P709" s="160"/>
    </row>
    <row r="710" spans="11:16" ht="15" customHeight="1" x14ac:dyDescent="0.25">
      <c r="K710" s="217"/>
      <c r="P710" s="160"/>
    </row>
    <row r="711" spans="11:16" ht="15" customHeight="1" x14ac:dyDescent="0.25">
      <c r="K711" s="217"/>
      <c r="P711" s="160"/>
    </row>
    <row r="712" spans="11:16" ht="15" customHeight="1" x14ac:dyDescent="0.25">
      <c r="K712" s="217"/>
      <c r="P712" s="160"/>
    </row>
    <row r="713" spans="11:16" ht="15" customHeight="1" x14ac:dyDescent="0.25">
      <c r="K713" s="217"/>
      <c r="P713" s="160"/>
    </row>
    <row r="714" spans="11:16" ht="15" customHeight="1" x14ac:dyDescent="0.25">
      <c r="K714" s="217"/>
      <c r="P714" s="160"/>
    </row>
    <row r="715" spans="11:16" ht="15" customHeight="1" x14ac:dyDescent="0.25">
      <c r="K715" s="217"/>
      <c r="P715" s="160"/>
    </row>
    <row r="716" spans="11:16" ht="15" customHeight="1" x14ac:dyDescent="0.25">
      <c r="K716" s="217"/>
      <c r="P716" s="160"/>
    </row>
    <row r="717" spans="11:16" ht="15" customHeight="1" x14ac:dyDescent="0.25">
      <c r="K717" s="217"/>
      <c r="P717" s="160"/>
    </row>
    <row r="718" spans="11:16" ht="15" customHeight="1" x14ac:dyDescent="0.25">
      <c r="K718" s="217"/>
      <c r="P718" s="160"/>
    </row>
    <row r="719" spans="11:16" ht="15" customHeight="1" x14ac:dyDescent="0.25">
      <c r="K719" s="217"/>
      <c r="P719" s="160"/>
    </row>
    <row r="720" spans="11:16" ht="15" customHeight="1" x14ac:dyDescent="0.25">
      <c r="K720" s="217"/>
      <c r="P720" s="160"/>
    </row>
    <row r="721" spans="11:16" ht="15" customHeight="1" x14ac:dyDescent="0.25">
      <c r="K721" s="217"/>
      <c r="P721" s="160"/>
    </row>
    <row r="722" spans="11:16" ht="15" customHeight="1" x14ac:dyDescent="0.25">
      <c r="K722" s="217"/>
      <c r="P722" s="160"/>
    </row>
    <row r="723" spans="11:16" ht="15" customHeight="1" x14ac:dyDescent="0.25">
      <c r="K723" s="217"/>
      <c r="P723" s="160"/>
    </row>
    <row r="724" spans="11:16" ht="15" customHeight="1" x14ac:dyDescent="0.25">
      <c r="K724" s="217"/>
      <c r="P724" s="160"/>
    </row>
    <row r="725" spans="11:16" ht="15" customHeight="1" x14ac:dyDescent="0.25">
      <c r="K725" s="217"/>
      <c r="P725" s="160"/>
    </row>
    <row r="726" spans="11:16" ht="15" customHeight="1" x14ac:dyDescent="0.25">
      <c r="K726" s="217"/>
      <c r="P726" s="160"/>
    </row>
    <row r="727" spans="11:16" ht="15" customHeight="1" x14ac:dyDescent="0.25">
      <c r="K727" s="217"/>
      <c r="P727" s="160"/>
    </row>
    <row r="728" spans="11:16" ht="15" customHeight="1" x14ac:dyDescent="0.25">
      <c r="K728" s="217"/>
      <c r="P728" s="160"/>
    </row>
    <row r="729" spans="11:16" ht="15" customHeight="1" x14ac:dyDescent="0.25">
      <c r="K729" s="217"/>
      <c r="P729" s="160"/>
    </row>
    <row r="730" spans="11:16" ht="15" customHeight="1" x14ac:dyDescent="0.25">
      <c r="K730" s="217"/>
      <c r="P730" s="160"/>
    </row>
    <row r="731" spans="11:16" ht="15" customHeight="1" x14ac:dyDescent="0.25">
      <c r="K731" s="217"/>
      <c r="P731" s="160"/>
    </row>
    <row r="732" spans="11:16" ht="15" customHeight="1" x14ac:dyDescent="0.25">
      <c r="K732" s="217"/>
      <c r="P732" s="160"/>
    </row>
    <row r="733" spans="11:16" ht="15" customHeight="1" x14ac:dyDescent="0.25">
      <c r="K733" s="217"/>
      <c r="P733" s="160"/>
    </row>
    <row r="734" spans="11:16" ht="15" customHeight="1" x14ac:dyDescent="0.25">
      <c r="K734" s="217"/>
      <c r="P734" s="160"/>
    </row>
    <row r="735" spans="11:16" ht="15" customHeight="1" x14ac:dyDescent="0.25">
      <c r="K735" s="217"/>
      <c r="P735" s="160"/>
    </row>
    <row r="736" spans="11:16" ht="15" customHeight="1" x14ac:dyDescent="0.25">
      <c r="K736" s="217"/>
      <c r="P736" s="160"/>
    </row>
    <row r="737" spans="11:16" ht="15" customHeight="1" x14ac:dyDescent="0.25">
      <c r="K737" s="217"/>
      <c r="P737" s="160"/>
    </row>
    <row r="738" spans="11:16" ht="15" customHeight="1" x14ac:dyDescent="0.25">
      <c r="K738" s="217"/>
      <c r="P738" s="160"/>
    </row>
    <row r="739" spans="11:16" ht="15" customHeight="1" x14ac:dyDescent="0.25">
      <c r="K739" s="217"/>
      <c r="P739" s="160"/>
    </row>
    <row r="740" spans="11:16" ht="15" customHeight="1" x14ac:dyDescent="0.25">
      <c r="K740" s="217"/>
      <c r="P740" s="160"/>
    </row>
    <row r="741" spans="11:16" ht="15" customHeight="1" x14ac:dyDescent="0.25">
      <c r="K741" s="217"/>
      <c r="P741" s="160"/>
    </row>
    <row r="742" spans="11:16" ht="15" customHeight="1" x14ac:dyDescent="0.25">
      <c r="K742" s="217"/>
      <c r="P742" s="160"/>
    </row>
    <row r="743" spans="11:16" ht="15" customHeight="1" x14ac:dyDescent="0.25">
      <c r="K743" s="217"/>
      <c r="P743" s="160"/>
    </row>
    <row r="744" spans="11:16" ht="15" customHeight="1" x14ac:dyDescent="0.25">
      <c r="K744" s="217"/>
      <c r="P744" s="160"/>
    </row>
    <row r="745" spans="11:16" ht="15" customHeight="1" x14ac:dyDescent="0.25">
      <c r="K745" s="217"/>
      <c r="P745" s="160"/>
    </row>
    <row r="746" spans="11:16" ht="15" customHeight="1" x14ac:dyDescent="0.25">
      <c r="K746" s="217"/>
      <c r="P746" s="160"/>
    </row>
    <row r="747" spans="11:16" ht="15" customHeight="1" x14ac:dyDescent="0.25">
      <c r="K747" s="217"/>
      <c r="P747" s="160"/>
    </row>
    <row r="748" spans="11:16" ht="15" customHeight="1" x14ac:dyDescent="0.25">
      <c r="K748" s="217"/>
      <c r="P748" s="160"/>
    </row>
    <row r="749" spans="11:16" ht="15" customHeight="1" x14ac:dyDescent="0.25">
      <c r="K749" s="217"/>
      <c r="P749" s="160"/>
    </row>
    <row r="750" spans="11:16" ht="15" customHeight="1" x14ac:dyDescent="0.25">
      <c r="K750" s="217"/>
      <c r="P750" s="160"/>
    </row>
    <row r="751" spans="11:16" ht="15" customHeight="1" x14ac:dyDescent="0.25">
      <c r="K751" s="217"/>
      <c r="P751" s="160"/>
    </row>
    <row r="752" spans="11:16" ht="15" customHeight="1" x14ac:dyDescent="0.25">
      <c r="K752" s="217"/>
      <c r="P752" s="160"/>
    </row>
    <row r="753" spans="11:16" ht="15" customHeight="1" x14ac:dyDescent="0.25">
      <c r="K753" s="217"/>
      <c r="P753" s="160"/>
    </row>
    <row r="754" spans="11:16" ht="15" customHeight="1" x14ac:dyDescent="0.25">
      <c r="K754" s="217"/>
      <c r="P754" s="160"/>
    </row>
    <row r="755" spans="11:16" ht="15" customHeight="1" x14ac:dyDescent="0.25">
      <c r="K755" s="217"/>
      <c r="P755" s="160"/>
    </row>
    <row r="756" spans="11:16" ht="15" customHeight="1" x14ac:dyDescent="0.25">
      <c r="K756" s="217"/>
      <c r="P756" s="160"/>
    </row>
    <row r="757" spans="11:16" ht="15" customHeight="1" x14ac:dyDescent="0.25">
      <c r="K757" s="217"/>
      <c r="P757" s="160"/>
    </row>
    <row r="758" spans="11:16" ht="15" customHeight="1" x14ac:dyDescent="0.25">
      <c r="K758" s="217"/>
      <c r="P758" s="160"/>
    </row>
    <row r="759" spans="11:16" ht="15" customHeight="1" x14ac:dyDescent="0.25">
      <c r="K759" s="217"/>
      <c r="P759" s="160"/>
    </row>
    <row r="760" spans="11:16" ht="15" customHeight="1" x14ac:dyDescent="0.25">
      <c r="K760" s="217"/>
      <c r="P760" s="160"/>
    </row>
    <row r="761" spans="11:16" ht="15" customHeight="1" x14ac:dyDescent="0.25">
      <c r="K761" s="217"/>
      <c r="P761" s="160"/>
    </row>
    <row r="762" spans="11:16" ht="15" customHeight="1" x14ac:dyDescent="0.25">
      <c r="K762" s="217"/>
      <c r="P762" s="160"/>
    </row>
    <row r="763" spans="11:16" ht="15" customHeight="1" x14ac:dyDescent="0.25">
      <c r="K763" s="217"/>
      <c r="P763" s="160"/>
    </row>
    <row r="764" spans="11:16" ht="15" customHeight="1" x14ac:dyDescent="0.25">
      <c r="K764" s="217"/>
      <c r="P764" s="160"/>
    </row>
    <row r="765" spans="11:16" ht="15" customHeight="1" x14ac:dyDescent="0.25">
      <c r="K765" s="217"/>
      <c r="P765" s="160"/>
    </row>
    <row r="766" spans="11:16" ht="15" customHeight="1" x14ac:dyDescent="0.25">
      <c r="K766" s="217"/>
      <c r="P766" s="160"/>
    </row>
    <row r="767" spans="11:16" ht="15" customHeight="1" x14ac:dyDescent="0.25">
      <c r="K767" s="217"/>
      <c r="P767" s="160"/>
    </row>
    <row r="768" spans="11:16" ht="15" customHeight="1" x14ac:dyDescent="0.25">
      <c r="K768" s="217"/>
      <c r="P768" s="160"/>
    </row>
    <row r="769" spans="11:16" ht="15" customHeight="1" x14ac:dyDescent="0.25">
      <c r="K769" s="217"/>
      <c r="P769" s="160"/>
    </row>
    <row r="770" spans="11:16" ht="15" customHeight="1" x14ac:dyDescent="0.25">
      <c r="K770" s="217"/>
      <c r="P770" s="160"/>
    </row>
    <row r="771" spans="11:16" ht="15" customHeight="1" x14ac:dyDescent="0.25">
      <c r="K771" s="217"/>
      <c r="P771" s="160"/>
    </row>
    <row r="772" spans="11:16" ht="15" customHeight="1" x14ac:dyDescent="0.25">
      <c r="K772" s="217"/>
      <c r="P772" s="160"/>
    </row>
    <row r="773" spans="11:16" ht="15" customHeight="1" x14ac:dyDescent="0.25">
      <c r="K773" s="217"/>
      <c r="P773" s="160"/>
    </row>
    <row r="774" spans="11:16" ht="15" customHeight="1" x14ac:dyDescent="0.25">
      <c r="K774" s="217"/>
      <c r="P774" s="160"/>
    </row>
    <row r="775" spans="11:16" ht="15" customHeight="1" x14ac:dyDescent="0.25">
      <c r="K775" s="217"/>
      <c r="P775" s="160"/>
    </row>
    <row r="776" spans="11:16" ht="15" customHeight="1" x14ac:dyDescent="0.25">
      <c r="K776" s="217"/>
      <c r="P776" s="160"/>
    </row>
    <row r="777" spans="11:16" ht="15" customHeight="1" x14ac:dyDescent="0.25">
      <c r="K777" s="217"/>
      <c r="P777" s="160"/>
    </row>
    <row r="778" spans="11:16" ht="15" customHeight="1" x14ac:dyDescent="0.25">
      <c r="K778" s="217"/>
      <c r="P778" s="160"/>
    </row>
    <row r="779" spans="11:16" ht="15" customHeight="1" x14ac:dyDescent="0.25">
      <c r="K779" s="217"/>
      <c r="P779" s="160"/>
    </row>
    <row r="780" spans="11:16" ht="15" customHeight="1" x14ac:dyDescent="0.25">
      <c r="K780" s="217"/>
      <c r="P780" s="160"/>
    </row>
    <row r="781" spans="11:16" ht="15" customHeight="1" x14ac:dyDescent="0.25">
      <c r="K781" s="217"/>
      <c r="P781" s="160"/>
    </row>
    <row r="782" spans="11:16" ht="15" customHeight="1" x14ac:dyDescent="0.25">
      <c r="K782" s="217"/>
      <c r="P782" s="160"/>
    </row>
    <row r="783" spans="11:16" ht="15" customHeight="1" x14ac:dyDescent="0.25">
      <c r="K783" s="217"/>
      <c r="P783" s="160"/>
    </row>
    <row r="784" spans="11:16" ht="15" customHeight="1" x14ac:dyDescent="0.25">
      <c r="K784" s="217"/>
      <c r="P784" s="160"/>
    </row>
    <row r="785" spans="11:16" ht="15" customHeight="1" x14ac:dyDescent="0.25">
      <c r="K785" s="217"/>
      <c r="P785" s="160"/>
    </row>
    <row r="786" spans="11:16" ht="15" customHeight="1" x14ac:dyDescent="0.25">
      <c r="K786" s="217"/>
      <c r="P786" s="160"/>
    </row>
    <row r="787" spans="11:16" ht="15" customHeight="1" x14ac:dyDescent="0.25">
      <c r="K787" s="217"/>
      <c r="P787" s="160"/>
    </row>
    <row r="788" spans="11:16" ht="15" customHeight="1" x14ac:dyDescent="0.25">
      <c r="K788" s="217"/>
      <c r="P788" s="160"/>
    </row>
    <row r="789" spans="11:16" ht="15" customHeight="1" x14ac:dyDescent="0.25">
      <c r="K789" s="217"/>
      <c r="P789" s="160"/>
    </row>
    <row r="790" spans="11:16" ht="15" customHeight="1" x14ac:dyDescent="0.25">
      <c r="K790" s="217"/>
      <c r="P790" s="160"/>
    </row>
    <row r="791" spans="11:16" ht="15" customHeight="1" x14ac:dyDescent="0.25">
      <c r="K791" s="217"/>
      <c r="P791" s="160"/>
    </row>
    <row r="792" spans="11:16" ht="15" customHeight="1" x14ac:dyDescent="0.25">
      <c r="K792" s="217"/>
      <c r="P792" s="160"/>
    </row>
    <row r="793" spans="11:16" ht="15" customHeight="1" x14ac:dyDescent="0.25">
      <c r="K793" s="217"/>
      <c r="P793" s="160"/>
    </row>
    <row r="794" spans="11:16" ht="15" customHeight="1" x14ac:dyDescent="0.25">
      <c r="K794" s="217"/>
      <c r="P794" s="160"/>
    </row>
    <row r="795" spans="11:16" ht="15" customHeight="1" x14ac:dyDescent="0.25">
      <c r="K795" s="217"/>
      <c r="P795" s="160"/>
    </row>
    <row r="796" spans="11:16" ht="15" customHeight="1" x14ac:dyDescent="0.25">
      <c r="K796" s="217"/>
      <c r="P796" s="160"/>
    </row>
    <row r="797" spans="11:16" ht="15" customHeight="1" x14ac:dyDescent="0.25">
      <c r="K797" s="217"/>
      <c r="P797" s="160"/>
    </row>
    <row r="798" spans="11:16" ht="15" customHeight="1" x14ac:dyDescent="0.25">
      <c r="K798" s="217"/>
      <c r="P798" s="160"/>
    </row>
    <row r="799" spans="11:16" ht="15" customHeight="1" x14ac:dyDescent="0.25">
      <c r="K799" s="217"/>
      <c r="P799" s="160"/>
    </row>
    <row r="800" spans="11:16" ht="15" customHeight="1" x14ac:dyDescent="0.25">
      <c r="K800" s="217"/>
      <c r="P800" s="160"/>
    </row>
    <row r="801" spans="11:16" ht="15" customHeight="1" x14ac:dyDescent="0.25">
      <c r="K801" s="217"/>
      <c r="P801" s="160"/>
    </row>
    <row r="802" spans="11:16" ht="15" customHeight="1" x14ac:dyDescent="0.25">
      <c r="K802" s="217"/>
      <c r="P802" s="160"/>
    </row>
    <row r="803" spans="11:16" ht="15" customHeight="1" x14ac:dyDescent="0.25">
      <c r="K803" s="217"/>
      <c r="P803" s="160"/>
    </row>
    <row r="804" spans="11:16" ht="15" customHeight="1" x14ac:dyDescent="0.25">
      <c r="K804" s="217"/>
      <c r="P804" s="160"/>
    </row>
    <row r="805" spans="11:16" ht="15" customHeight="1" x14ac:dyDescent="0.25">
      <c r="K805" s="217"/>
      <c r="P805" s="160"/>
    </row>
    <row r="806" spans="11:16" ht="15" customHeight="1" x14ac:dyDescent="0.25">
      <c r="K806" s="217"/>
      <c r="P806" s="160"/>
    </row>
    <row r="807" spans="11:16" ht="15" customHeight="1" x14ac:dyDescent="0.25">
      <c r="K807" s="217"/>
      <c r="P807" s="160"/>
    </row>
    <row r="808" spans="11:16" ht="15" customHeight="1" x14ac:dyDescent="0.25">
      <c r="K808" s="217"/>
      <c r="P808" s="160"/>
    </row>
    <row r="809" spans="11:16" ht="15" customHeight="1" x14ac:dyDescent="0.25">
      <c r="K809" s="217"/>
      <c r="P809" s="160"/>
    </row>
    <row r="810" spans="11:16" ht="15" customHeight="1" x14ac:dyDescent="0.25">
      <c r="K810" s="217"/>
      <c r="P810" s="160"/>
    </row>
    <row r="811" spans="11:16" ht="15" customHeight="1" x14ac:dyDescent="0.25">
      <c r="K811" s="217"/>
      <c r="P811" s="160"/>
    </row>
    <row r="812" spans="11:16" ht="15" customHeight="1" x14ac:dyDescent="0.25">
      <c r="K812" s="217"/>
      <c r="P812" s="160"/>
    </row>
    <row r="813" spans="11:16" ht="15" customHeight="1" x14ac:dyDescent="0.25">
      <c r="K813" s="217"/>
      <c r="P813" s="160"/>
    </row>
    <row r="814" spans="11:16" ht="15" customHeight="1" x14ac:dyDescent="0.25">
      <c r="K814" s="217"/>
      <c r="P814" s="160"/>
    </row>
    <row r="815" spans="11:16" ht="15" customHeight="1" x14ac:dyDescent="0.25">
      <c r="K815" s="217"/>
      <c r="P815" s="160"/>
    </row>
    <row r="816" spans="11:16" ht="15" customHeight="1" x14ac:dyDescent="0.25">
      <c r="K816" s="217"/>
      <c r="P816" s="160"/>
    </row>
    <row r="817" spans="11:16" ht="15" customHeight="1" x14ac:dyDescent="0.25">
      <c r="K817" s="217"/>
      <c r="P817" s="160"/>
    </row>
    <row r="818" spans="11:16" ht="15" customHeight="1" x14ac:dyDescent="0.25">
      <c r="K818" s="217"/>
      <c r="P818" s="160"/>
    </row>
    <row r="819" spans="11:16" ht="15" customHeight="1" x14ac:dyDescent="0.25">
      <c r="K819" s="217"/>
      <c r="P819" s="160"/>
    </row>
    <row r="820" spans="11:16" ht="15" customHeight="1" x14ac:dyDescent="0.25">
      <c r="K820" s="217"/>
      <c r="P820" s="160"/>
    </row>
    <row r="821" spans="11:16" ht="15" customHeight="1" x14ac:dyDescent="0.25">
      <c r="K821" s="217"/>
      <c r="P821" s="160"/>
    </row>
    <row r="822" spans="11:16" ht="15" customHeight="1" x14ac:dyDescent="0.25">
      <c r="K822" s="217"/>
      <c r="P822" s="160"/>
    </row>
    <row r="823" spans="11:16" ht="15" customHeight="1" x14ac:dyDescent="0.25">
      <c r="K823" s="217"/>
      <c r="P823" s="160"/>
    </row>
    <row r="824" spans="11:16" ht="15" customHeight="1" x14ac:dyDescent="0.25">
      <c r="K824" s="217"/>
      <c r="P824" s="160"/>
    </row>
    <row r="825" spans="11:16" ht="15" customHeight="1" x14ac:dyDescent="0.25">
      <c r="K825" s="217"/>
      <c r="P825" s="160"/>
    </row>
    <row r="826" spans="11:16" ht="15" customHeight="1" x14ac:dyDescent="0.25">
      <c r="K826" s="217"/>
      <c r="P826" s="160"/>
    </row>
    <row r="827" spans="11:16" ht="15" customHeight="1" x14ac:dyDescent="0.25">
      <c r="K827" s="217"/>
      <c r="P827" s="160"/>
    </row>
    <row r="828" spans="11:16" ht="15" customHeight="1" x14ac:dyDescent="0.25">
      <c r="K828" s="217"/>
      <c r="P828" s="160"/>
    </row>
    <row r="829" spans="11:16" ht="15" customHeight="1" x14ac:dyDescent="0.25">
      <c r="K829" s="217"/>
      <c r="P829" s="160"/>
    </row>
    <row r="830" spans="11:16" ht="15" customHeight="1" x14ac:dyDescent="0.25">
      <c r="K830" s="217"/>
      <c r="P830" s="160"/>
    </row>
    <row r="831" spans="11:16" ht="15" customHeight="1" x14ac:dyDescent="0.25">
      <c r="K831" s="217"/>
      <c r="P831" s="160"/>
    </row>
    <row r="832" spans="11:16" ht="15" customHeight="1" x14ac:dyDescent="0.25">
      <c r="K832" s="217"/>
      <c r="P832" s="160"/>
    </row>
    <row r="833" spans="11:16" ht="15" customHeight="1" x14ac:dyDescent="0.25">
      <c r="K833" s="217"/>
      <c r="P833" s="160"/>
    </row>
    <row r="834" spans="11:16" ht="15" customHeight="1" x14ac:dyDescent="0.25">
      <c r="K834" s="217"/>
      <c r="P834" s="160"/>
    </row>
    <row r="835" spans="11:16" ht="15" customHeight="1" x14ac:dyDescent="0.25">
      <c r="K835" s="217"/>
      <c r="P835" s="160"/>
    </row>
    <row r="836" spans="11:16" ht="15" customHeight="1" x14ac:dyDescent="0.25">
      <c r="K836" s="217"/>
      <c r="P836" s="160"/>
    </row>
    <row r="837" spans="11:16" ht="15" customHeight="1" x14ac:dyDescent="0.25">
      <c r="K837" s="217"/>
      <c r="P837" s="160"/>
    </row>
    <row r="838" spans="11:16" ht="15" customHeight="1" x14ac:dyDescent="0.25">
      <c r="K838" s="217"/>
      <c r="P838" s="160"/>
    </row>
    <row r="839" spans="11:16" ht="15" customHeight="1" x14ac:dyDescent="0.25">
      <c r="K839" s="217"/>
      <c r="P839" s="160"/>
    </row>
    <row r="840" spans="11:16" ht="15" customHeight="1" x14ac:dyDescent="0.25">
      <c r="K840" s="217"/>
      <c r="P840" s="160"/>
    </row>
    <row r="841" spans="11:16" ht="15" customHeight="1" x14ac:dyDescent="0.25">
      <c r="K841" s="217"/>
      <c r="P841" s="160"/>
    </row>
    <row r="842" spans="11:16" ht="15" customHeight="1" x14ac:dyDescent="0.25">
      <c r="K842" s="217"/>
      <c r="P842" s="160"/>
    </row>
    <row r="843" spans="11:16" ht="15" customHeight="1" x14ac:dyDescent="0.25">
      <c r="K843" s="217"/>
      <c r="P843" s="160"/>
    </row>
    <row r="844" spans="11:16" ht="15" customHeight="1" x14ac:dyDescent="0.25">
      <c r="K844" s="217"/>
      <c r="P844" s="160"/>
    </row>
    <row r="845" spans="11:16" ht="15" customHeight="1" x14ac:dyDescent="0.25">
      <c r="K845" s="217"/>
      <c r="P845" s="160"/>
    </row>
    <row r="846" spans="11:16" ht="15" customHeight="1" x14ac:dyDescent="0.25">
      <c r="K846" s="217"/>
      <c r="P846" s="160"/>
    </row>
    <row r="847" spans="11:16" ht="15" customHeight="1" x14ac:dyDescent="0.25">
      <c r="K847" s="217"/>
      <c r="P847" s="160"/>
    </row>
    <row r="848" spans="11:16" ht="15" customHeight="1" x14ac:dyDescent="0.25">
      <c r="K848" s="217"/>
      <c r="P848" s="160"/>
    </row>
    <row r="849" spans="11:16" ht="15" customHeight="1" x14ac:dyDescent="0.25">
      <c r="K849" s="217"/>
      <c r="P849" s="160"/>
    </row>
    <row r="850" spans="11:16" ht="15" customHeight="1" x14ac:dyDescent="0.25">
      <c r="K850" s="217"/>
      <c r="P850" s="160"/>
    </row>
    <row r="851" spans="11:16" ht="15" customHeight="1" x14ac:dyDescent="0.25">
      <c r="K851" s="217"/>
      <c r="P851" s="160"/>
    </row>
    <row r="852" spans="11:16" ht="15" customHeight="1" x14ac:dyDescent="0.25">
      <c r="K852" s="217"/>
      <c r="P852" s="160"/>
    </row>
    <row r="853" spans="11:16" ht="15" customHeight="1" x14ac:dyDescent="0.25">
      <c r="K853" s="217"/>
      <c r="P853" s="160"/>
    </row>
    <row r="854" spans="11:16" ht="15" customHeight="1" x14ac:dyDescent="0.25">
      <c r="K854" s="217"/>
      <c r="P854" s="160"/>
    </row>
    <row r="855" spans="11:16" ht="15" customHeight="1" x14ac:dyDescent="0.25">
      <c r="K855" s="217"/>
      <c r="P855" s="160"/>
    </row>
    <row r="856" spans="11:16" ht="15" customHeight="1" x14ac:dyDescent="0.25">
      <c r="K856" s="217"/>
      <c r="P856" s="160"/>
    </row>
    <row r="857" spans="11:16" ht="15" customHeight="1" x14ac:dyDescent="0.25">
      <c r="K857" s="217"/>
      <c r="P857" s="160"/>
    </row>
    <row r="858" spans="11:16" ht="15" customHeight="1" x14ac:dyDescent="0.25">
      <c r="K858" s="217"/>
      <c r="P858" s="160"/>
    </row>
    <row r="859" spans="11:16" ht="15" customHeight="1" x14ac:dyDescent="0.25">
      <c r="K859" s="217"/>
      <c r="P859" s="160"/>
    </row>
    <row r="860" spans="11:16" ht="15" customHeight="1" x14ac:dyDescent="0.25">
      <c r="K860" s="217"/>
      <c r="P860" s="160"/>
    </row>
    <row r="861" spans="11:16" ht="15" customHeight="1" x14ac:dyDescent="0.25">
      <c r="K861" s="217"/>
      <c r="P861" s="160"/>
    </row>
    <row r="862" spans="11:16" ht="15" customHeight="1" x14ac:dyDescent="0.25">
      <c r="K862" s="217"/>
      <c r="P862" s="160"/>
    </row>
    <row r="863" spans="11:16" ht="15" customHeight="1" x14ac:dyDescent="0.25">
      <c r="K863" s="217"/>
      <c r="P863" s="160"/>
    </row>
    <row r="864" spans="11:16" ht="15" customHeight="1" x14ac:dyDescent="0.25">
      <c r="K864" s="217"/>
      <c r="P864" s="160"/>
    </row>
    <row r="865" spans="11:16" ht="15" customHeight="1" x14ac:dyDescent="0.25">
      <c r="K865" s="217"/>
      <c r="P865" s="160"/>
    </row>
    <row r="866" spans="11:16" ht="15" customHeight="1" x14ac:dyDescent="0.25">
      <c r="K866" s="217"/>
      <c r="P866" s="160"/>
    </row>
    <row r="867" spans="11:16" ht="15" customHeight="1" x14ac:dyDescent="0.25">
      <c r="K867" s="217"/>
      <c r="P867" s="160"/>
    </row>
    <row r="868" spans="11:16" ht="15" customHeight="1" x14ac:dyDescent="0.25">
      <c r="K868" s="217"/>
      <c r="P868" s="160"/>
    </row>
    <row r="869" spans="11:16" ht="15" customHeight="1" x14ac:dyDescent="0.25">
      <c r="K869" s="217"/>
      <c r="P869" s="160"/>
    </row>
    <row r="870" spans="11:16" ht="15" customHeight="1" x14ac:dyDescent="0.25">
      <c r="K870" s="217"/>
      <c r="P870" s="160"/>
    </row>
    <row r="871" spans="11:16" ht="15" customHeight="1" x14ac:dyDescent="0.25">
      <c r="K871" s="217"/>
      <c r="P871" s="160"/>
    </row>
    <row r="872" spans="11:16" ht="15" customHeight="1" x14ac:dyDescent="0.25">
      <c r="K872" s="217"/>
      <c r="P872" s="160"/>
    </row>
    <row r="873" spans="11:16" ht="15" customHeight="1" x14ac:dyDescent="0.25">
      <c r="K873" s="217"/>
      <c r="P873" s="160"/>
    </row>
    <row r="874" spans="11:16" ht="15" customHeight="1" x14ac:dyDescent="0.25">
      <c r="K874" s="217"/>
      <c r="P874" s="160"/>
    </row>
    <row r="875" spans="11:16" ht="15" customHeight="1" x14ac:dyDescent="0.25">
      <c r="K875" s="217"/>
      <c r="P875" s="160"/>
    </row>
    <row r="876" spans="11:16" ht="15" customHeight="1" x14ac:dyDescent="0.25">
      <c r="K876" s="217"/>
      <c r="P876" s="160"/>
    </row>
    <row r="877" spans="11:16" ht="15" customHeight="1" x14ac:dyDescent="0.25">
      <c r="K877" s="217"/>
      <c r="P877" s="160"/>
    </row>
    <row r="878" spans="11:16" ht="15" customHeight="1" x14ac:dyDescent="0.25">
      <c r="K878" s="217"/>
      <c r="P878" s="160"/>
    </row>
    <row r="879" spans="11:16" ht="15" customHeight="1" x14ac:dyDescent="0.25">
      <c r="K879" s="217"/>
      <c r="P879" s="160"/>
    </row>
    <row r="880" spans="11:16" ht="15" customHeight="1" x14ac:dyDescent="0.25">
      <c r="K880" s="217"/>
      <c r="P880" s="160"/>
    </row>
    <row r="881" spans="11:16" ht="15" customHeight="1" x14ac:dyDescent="0.25">
      <c r="K881" s="217"/>
      <c r="P881" s="160"/>
    </row>
    <row r="882" spans="11:16" ht="15" customHeight="1" x14ac:dyDescent="0.25">
      <c r="K882" s="217"/>
      <c r="P882" s="160"/>
    </row>
    <row r="883" spans="11:16" ht="15" customHeight="1" x14ac:dyDescent="0.25">
      <c r="K883" s="217"/>
      <c r="P883" s="160"/>
    </row>
    <row r="884" spans="11:16" ht="15" customHeight="1" x14ac:dyDescent="0.25">
      <c r="K884" s="217"/>
      <c r="P884" s="160"/>
    </row>
    <row r="885" spans="11:16" ht="15" customHeight="1" x14ac:dyDescent="0.25">
      <c r="K885" s="217"/>
      <c r="P885" s="160"/>
    </row>
    <row r="886" spans="11:16" ht="15" customHeight="1" x14ac:dyDescent="0.25">
      <c r="K886" s="217"/>
      <c r="P886" s="160"/>
    </row>
    <row r="887" spans="11:16" ht="15" customHeight="1" x14ac:dyDescent="0.25">
      <c r="K887" s="217"/>
      <c r="P887" s="160"/>
    </row>
    <row r="888" spans="11:16" ht="15" customHeight="1" x14ac:dyDescent="0.25">
      <c r="K888" s="217"/>
      <c r="P888" s="160"/>
    </row>
    <row r="889" spans="11:16" ht="15" customHeight="1" x14ac:dyDescent="0.25">
      <c r="K889" s="217"/>
      <c r="P889" s="160"/>
    </row>
    <row r="890" spans="11:16" ht="15" customHeight="1" x14ac:dyDescent="0.25">
      <c r="K890" s="217"/>
      <c r="P890" s="160"/>
    </row>
    <row r="891" spans="11:16" ht="15" customHeight="1" x14ac:dyDescent="0.25">
      <c r="K891" s="217"/>
      <c r="P891" s="160"/>
    </row>
    <row r="892" spans="11:16" ht="15" customHeight="1" x14ac:dyDescent="0.25">
      <c r="K892" s="217"/>
      <c r="P892" s="160"/>
    </row>
    <row r="893" spans="11:16" ht="15" customHeight="1" x14ac:dyDescent="0.25">
      <c r="K893" s="217"/>
      <c r="P893" s="160"/>
    </row>
    <row r="894" spans="11:16" ht="15" customHeight="1" x14ac:dyDescent="0.25">
      <c r="K894" s="217"/>
      <c r="P894" s="160"/>
    </row>
    <row r="895" spans="11:16" ht="15" customHeight="1" x14ac:dyDescent="0.25">
      <c r="K895" s="217"/>
      <c r="P895" s="160"/>
    </row>
    <row r="896" spans="11:16" ht="15" customHeight="1" x14ac:dyDescent="0.25">
      <c r="K896" s="217"/>
      <c r="P896" s="160"/>
    </row>
    <row r="897" spans="11:16" ht="15" customHeight="1" x14ac:dyDescent="0.25">
      <c r="K897" s="217"/>
      <c r="P897" s="160"/>
    </row>
    <row r="898" spans="11:16" ht="15" customHeight="1" x14ac:dyDescent="0.25">
      <c r="K898" s="217"/>
      <c r="P898" s="160"/>
    </row>
    <row r="899" spans="11:16" ht="15" customHeight="1" x14ac:dyDescent="0.25">
      <c r="K899" s="217"/>
      <c r="P899" s="160"/>
    </row>
    <row r="900" spans="11:16" ht="15" customHeight="1" x14ac:dyDescent="0.25">
      <c r="K900" s="217"/>
      <c r="P900" s="160"/>
    </row>
    <row r="901" spans="11:16" ht="15" customHeight="1" x14ac:dyDescent="0.25">
      <c r="K901" s="217"/>
      <c r="P901" s="160"/>
    </row>
    <row r="902" spans="11:16" ht="15" customHeight="1" x14ac:dyDescent="0.25">
      <c r="K902" s="217"/>
      <c r="P902" s="160"/>
    </row>
    <row r="903" spans="11:16" ht="15" customHeight="1" x14ac:dyDescent="0.25">
      <c r="K903" s="217"/>
      <c r="P903" s="160"/>
    </row>
    <row r="904" spans="11:16" ht="15" customHeight="1" x14ac:dyDescent="0.25">
      <c r="K904" s="217"/>
      <c r="P904" s="160"/>
    </row>
    <row r="905" spans="11:16" ht="15" customHeight="1" x14ac:dyDescent="0.25">
      <c r="K905" s="217"/>
      <c r="P905" s="160"/>
    </row>
    <row r="906" spans="11:16" ht="15" customHeight="1" x14ac:dyDescent="0.25">
      <c r="K906" s="217"/>
      <c r="P906" s="160"/>
    </row>
    <row r="907" spans="11:16" ht="15" customHeight="1" x14ac:dyDescent="0.25">
      <c r="K907" s="217"/>
      <c r="P907" s="160"/>
    </row>
    <row r="908" spans="11:16" ht="15" customHeight="1" x14ac:dyDescent="0.25">
      <c r="K908" s="217"/>
      <c r="P908" s="160"/>
    </row>
    <row r="909" spans="11:16" ht="15" customHeight="1" x14ac:dyDescent="0.25">
      <c r="K909" s="217"/>
      <c r="P909" s="160"/>
    </row>
    <row r="910" spans="11:16" ht="15" customHeight="1" x14ac:dyDescent="0.25">
      <c r="K910" s="217"/>
      <c r="P910" s="160"/>
    </row>
    <row r="911" spans="11:16" ht="15" customHeight="1" x14ac:dyDescent="0.25">
      <c r="K911" s="217"/>
      <c r="P911" s="160"/>
    </row>
    <row r="912" spans="11:16" ht="15" customHeight="1" x14ac:dyDescent="0.25">
      <c r="K912" s="217"/>
      <c r="P912" s="160"/>
    </row>
    <row r="913" spans="11:16" ht="15" customHeight="1" x14ac:dyDescent="0.25">
      <c r="K913" s="217"/>
      <c r="P913" s="160"/>
    </row>
    <row r="914" spans="11:16" ht="15" customHeight="1" x14ac:dyDescent="0.25">
      <c r="K914" s="217"/>
      <c r="P914" s="160"/>
    </row>
    <row r="915" spans="11:16" ht="15" customHeight="1" x14ac:dyDescent="0.25">
      <c r="K915" s="217"/>
      <c r="P915" s="160"/>
    </row>
    <row r="916" spans="11:16" ht="15" customHeight="1" x14ac:dyDescent="0.25">
      <c r="K916" s="217"/>
      <c r="P916" s="160"/>
    </row>
    <row r="917" spans="11:16" ht="15" customHeight="1" x14ac:dyDescent="0.25">
      <c r="K917" s="217"/>
      <c r="P917" s="160"/>
    </row>
    <row r="918" spans="11:16" ht="15" customHeight="1" x14ac:dyDescent="0.25">
      <c r="K918" s="217"/>
      <c r="P918" s="160"/>
    </row>
    <row r="919" spans="11:16" ht="15" customHeight="1" x14ac:dyDescent="0.25">
      <c r="K919" s="217"/>
      <c r="P919" s="160"/>
    </row>
    <row r="920" spans="11:16" ht="15" customHeight="1" x14ac:dyDescent="0.25">
      <c r="K920" s="217"/>
      <c r="P920" s="160"/>
    </row>
    <row r="921" spans="11:16" ht="15" customHeight="1" x14ac:dyDescent="0.25">
      <c r="K921" s="217"/>
      <c r="P921" s="160"/>
    </row>
    <row r="922" spans="11:16" ht="15" customHeight="1" x14ac:dyDescent="0.25">
      <c r="K922" s="217"/>
      <c r="P922" s="160"/>
    </row>
    <row r="923" spans="11:16" ht="15" customHeight="1" x14ac:dyDescent="0.25">
      <c r="K923" s="217"/>
      <c r="P923" s="160"/>
    </row>
    <row r="924" spans="11:16" ht="15" customHeight="1" x14ac:dyDescent="0.25">
      <c r="K924" s="217"/>
      <c r="P924" s="160"/>
    </row>
    <row r="925" spans="11:16" ht="15" customHeight="1" x14ac:dyDescent="0.25">
      <c r="K925" s="217"/>
      <c r="P925" s="160"/>
    </row>
    <row r="926" spans="11:16" ht="15" customHeight="1" x14ac:dyDescent="0.25">
      <c r="K926" s="217"/>
      <c r="P926" s="160"/>
    </row>
    <row r="927" spans="11:16" ht="15" customHeight="1" x14ac:dyDescent="0.25">
      <c r="K927" s="217"/>
      <c r="P927" s="160"/>
    </row>
    <row r="928" spans="11:16" ht="15" customHeight="1" x14ac:dyDescent="0.25">
      <c r="K928" s="217"/>
      <c r="P928" s="160"/>
    </row>
    <row r="929" spans="11:16" ht="15" customHeight="1" x14ac:dyDescent="0.25">
      <c r="K929" s="217"/>
      <c r="P929" s="160"/>
    </row>
    <row r="930" spans="11:16" ht="15" customHeight="1" x14ac:dyDescent="0.25">
      <c r="K930" s="217"/>
      <c r="P930" s="160"/>
    </row>
    <row r="931" spans="11:16" ht="15" customHeight="1" x14ac:dyDescent="0.25">
      <c r="K931" s="217"/>
      <c r="P931" s="160"/>
    </row>
    <row r="932" spans="11:16" ht="15" customHeight="1" x14ac:dyDescent="0.25">
      <c r="K932" s="217"/>
      <c r="P932" s="160"/>
    </row>
    <row r="933" spans="11:16" ht="15" customHeight="1" x14ac:dyDescent="0.25">
      <c r="K933" s="217"/>
      <c r="P933" s="160"/>
    </row>
    <row r="934" spans="11:16" ht="15" customHeight="1" x14ac:dyDescent="0.25">
      <c r="K934" s="217"/>
      <c r="P934" s="160"/>
    </row>
    <row r="935" spans="11:16" ht="15" customHeight="1" x14ac:dyDescent="0.25">
      <c r="K935" s="217"/>
      <c r="P935" s="160"/>
    </row>
    <row r="936" spans="11:16" ht="15" customHeight="1" x14ac:dyDescent="0.25">
      <c r="K936" s="217"/>
      <c r="P936" s="160"/>
    </row>
    <row r="937" spans="11:16" ht="15" customHeight="1" x14ac:dyDescent="0.25">
      <c r="K937" s="217"/>
      <c r="P937" s="160"/>
    </row>
    <row r="938" spans="11:16" ht="15" customHeight="1" x14ac:dyDescent="0.25">
      <c r="K938" s="217"/>
      <c r="P938" s="160"/>
    </row>
    <row r="939" spans="11:16" ht="15" customHeight="1" x14ac:dyDescent="0.25">
      <c r="K939" s="217"/>
      <c r="P939" s="160"/>
    </row>
    <row r="940" spans="11:16" ht="15" customHeight="1" x14ac:dyDescent="0.25">
      <c r="K940" s="217"/>
      <c r="P940" s="160"/>
    </row>
    <row r="941" spans="11:16" ht="15" customHeight="1" x14ac:dyDescent="0.25">
      <c r="K941" s="217"/>
      <c r="P941" s="160"/>
    </row>
    <row r="942" spans="11:16" ht="15" customHeight="1" x14ac:dyDescent="0.25">
      <c r="K942" s="217"/>
      <c r="P942" s="160"/>
    </row>
    <row r="943" spans="11:16" ht="15" customHeight="1" x14ac:dyDescent="0.25">
      <c r="K943" s="217"/>
      <c r="P943" s="160"/>
    </row>
    <row r="944" spans="11:16" ht="15" customHeight="1" x14ac:dyDescent="0.25">
      <c r="K944" s="217"/>
      <c r="P944" s="160"/>
    </row>
    <row r="945" spans="11:16" ht="15" customHeight="1" x14ac:dyDescent="0.25">
      <c r="K945" s="217"/>
      <c r="P945" s="160"/>
    </row>
    <row r="946" spans="11:16" ht="15" customHeight="1" x14ac:dyDescent="0.25">
      <c r="K946" s="217"/>
      <c r="P946" s="160"/>
    </row>
    <row r="947" spans="11:16" ht="15" customHeight="1" x14ac:dyDescent="0.25">
      <c r="K947" s="217"/>
      <c r="P947" s="160"/>
    </row>
    <row r="948" spans="11:16" ht="15" customHeight="1" x14ac:dyDescent="0.25">
      <c r="K948" s="217"/>
      <c r="P948" s="160"/>
    </row>
    <row r="949" spans="11:16" ht="15" customHeight="1" x14ac:dyDescent="0.25">
      <c r="K949" s="217"/>
      <c r="P949" s="160"/>
    </row>
    <row r="950" spans="11:16" ht="15" customHeight="1" x14ac:dyDescent="0.25">
      <c r="K950" s="217"/>
      <c r="P950" s="160"/>
    </row>
    <row r="951" spans="11:16" ht="15" customHeight="1" x14ac:dyDescent="0.25">
      <c r="K951" s="217"/>
      <c r="P951" s="160"/>
    </row>
    <row r="952" spans="11:16" ht="15" customHeight="1" x14ac:dyDescent="0.25">
      <c r="K952" s="217"/>
      <c r="P952" s="160"/>
    </row>
    <row r="953" spans="11:16" ht="15" customHeight="1" x14ac:dyDescent="0.25">
      <c r="K953" s="217"/>
      <c r="P953" s="160"/>
    </row>
    <row r="954" spans="11:16" ht="15" customHeight="1" x14ac:dyDescent="0.25">
      <c r="K954" s="217"/>
      <c r="P954" s="160"/>
    </row>
    <row r="955" spans="11:16" ht="15" customHeight="1" x14ac:dyDescent="0.25">
      <c r="K955" s="217"/>
      <c r="P955" s="160"/>
    </row>
    <row r="956" spans="11:16" ht="15" customHeight="1" x14ac:dyDescent="0.25">
      <c r="K956" s="217"/>
      <c r="P956" s="160"/>
    </row>
    <row r="957" spans="11:16" ht="15" customHeight="1" x14ac:dyDescent="0.25">
      <c r="K957" s="217"/>
      <c r="P957" s="160"/>
    </row>
    <row r="958" spans="11:16" ht="15" customHeight="1" x14ac:dyDescent="0.25">
      <c r="K958" s="217"/>
      <c r="P958" s="160"/>
    </row>
    <row r="959" spans="11:16" ht="15" customHeight="1" x14ac:dyDescent="0.25">
      <c r="K959" s="217"/>
      <c r="P959" s="160"/>
    </row>
    <row r="960" spans="11:16" ht="15" customHeight="1" x14ac:dyDescent="0.25">
      <c r="K960" s="217"/>
      <c r="P960" s="160"/>
    </row>
    <row r="961" spans="11:16" ht="15" customHeight="1" x14ac:dyDescent="0.25">
      <c r="K961" s="217"/>
      <c r="P961" s="160"/>
    </row>
    <row r="962" spans="11:16" ht="15" customHeight="1" x14ac:dyDescent="0.25">
      <c r="K962" s="217"/>
      <c r="P962" s="160"/>
    </row>
    <row r="963" spans="11:16" ht="15" customHeight="1" x14ac:dyDescent="0.25">
      <c r="K963" s="217"/>
      <c r="P963" s="160"/>
    </row>
    <row r="964" spans="11:16" ht="15" customHeight="1" x14ac:dyDescent="0.25">
      <c r="K964" s="217"/>
      <c r="P964" s="160"/>
    </row>
    <row r="965" spans="11:16" ht="15" customHeight="1" x14ac:dyDescent="0.25">
      <c r="K965" s="217"/>
      <c r="P965" s="160"/>
    </row>
    <row r="966" spans="11:16" ht="15" customHeight="1" x14ac:dyDescent="0.25">
      <c r="K966" s="217"/>
      <c r="P966" s="160"/>
    </row>
    <row r="967" spans="11:16" ht="15" customHeight="1" x14ac:dyDescent="0.25">
      <c r="K967" s="217"/>
      <c r="P967" s="160"/>
    </row>
    <row r="968" spans="11:16" ht="15" customHeight="1" x14ac:dyDescent="0.25">
      <c r="K968" s="217"/>
      <c r="P968" s="160"/>
    </row>
    <row r="969" spans="11:16" ht="15" customHeight="1" x14ac:dyDescent="0.25">
      <c r="K969" s="217"/>
      <c r="P969" s="160"/>
    </row>
    <row r="970" spans="11:16" ht="15" customHeight="1" x14ac:dyDescent="0.25">
      <c r="K970" s="217"/>
      <c r="P970" s="160"/>
    </row>
    <row r="971" spans="11:16" ht="15" customHeight="1" x14ac:dyDescent="0.25">
      <c r="K971" s="217"/>
      <c r="P971" s="160"/>
    </row>
    <row r="972" spans="11:16" ht="15" customHeight="1" x14ac:dyDescent="0.25">
      <c r="K972" s="217"/>
      <c r="P972" s="160"/>
    </row>
    <row r="973" spans="11:16" ht="15" customHeight="1" x14ac:dyDescent="0.25">
      <c r="K973" s="217"/>
      <c r="P973" s="160"/>
    </row>
    <row r="974" spans="11:16" ht="15" customHeight="1" x14ac:dyDescent="0.25">
      <c r="K974" s="217"/>
      <c r="P974" s="160"/>
    </row>
    <row r="975" spans="11:16" ht="15" customHeight="1" x14ac:dyDescent="0.25">
      <c r="K975" s="217"/>
      <c r="P975" s="160"/>
    </row>
    <row r="976" spans="11:16" ht="15" customHeight="1" x14ac:dyDescent="0.25">
      <c r="K976" s="217"/>
      <c r="P976" s="160"/>
    </row>
    <row r="977" spans="11:16" ht="15" customHeight="1" x14ac:dyDescent="0.25">
      <c r="K977" s="217"/>
      <c r="P977" s="160"/>
    </row>
    <row r="978" spans="11:16" ht="15" customHeight="1" x14ac:dyDescent="0.25">
      <c r="K978" s="217"/>
      <c r="P978" s="160"/>
    </row>
    <row r="979" spans="11:16" ht="15" customHeight="1" x14ac:dyDescent="0.25">
      <c r="K979" s="217"/>
      <c r="P979" s="160"/>
    </row>
    <row r="980" spans="11:16" ht="15" customHeight="1" x14ac:dyDescent="0.25">
      <c r="K980" s="217"/>
      <c r="P980" s="160"/>
    </row>
    <row r="981" spans="11:16" ht="15" customHeight="1" x14ac:dyDescent="0.25">
      <c r="K981" s="217"/>
      <c r="P981" s="160"/>
    </row>
    <row r="982" spans="11:16" ht="15" customHeight="1" x14ac:dyDescent="0.25">
      <c r="K982" s="217"/>
      <c r="P982" s="160"/>
    </row>
    <row r="983" spans="11:16" ht="15" customHeight="1" x14ac:dyDescent="0.25">
      <c r="K983" s="217"/>
      <c r="P983" s="160"/>
    </row>
    <row r="984" spans="11:16" ht="15" customHeight="1" x14ac:dyDescent="0.25">
      <c r="K984" s="217"/>
      <c r="P984" s="160"/>
    </row>
    <row r="985" spans="11:16" ht="15" customHeight="1" x14ac:dyDescent="0.25">
      <c r="K985" s="217"/>
      <c r="P985" s="160"/>
    </row>
    <row r="986" spans="11:16" ht="15" customHeight="1" x14ac:dyDescent="0.25">
      <c r="K986" s="217"/>
      <c r="P986" s="160"/>
    </row>
    <row r="987" spans="11:16" ht="15" customHeight="1" x14ac:dyDescent="0.25">
      <c r="K987" s="217"/>
      <c r="P987" s="160"/>
    </row>
    <row r="988" spans="11:16" ht="15" customHeight="1" x14ac:dyDescent="0.25">
      <c r="K988" s="217"/>
      <c r="P988" s="160"/>
    </row>
    <row r="989" spans="11:16" ht="15" customHeight="1" x14ac:dyDescent="0.25">
      <c r="K989" s="217"/>
      <c r="P989" s="160"/>
    </row>
    <row r="990" spans="11:16" ht="15" customHeight="1" x14ac:dyDescent="0.25">
      <c r="K990" s="217"/>
      <c r="P990" s="160"/>
    </row>
    <row r="991" spans="11:16" ht="15" customHeight="1" x14ac:dyDescent="0.25">
      <c r="K991" s="217"/>
      <c r="P991" s="160"/>
    </row>
    <row r="992" spans="11:16" ht="15" customHeight="1" x14ac:dyDescent="0.25">
      <c r="K992" s="217"/>
      <c r="P992" s="160"/>
    </row>
    <row r="993" spans="11:16" ht="15" customHeight="1" x14ac:dyDescent="0.25">
      <c r="K993" s="217"/>
      <c r="P993" s="160"/>
    </row>
    <row r="994" spans="11:16" ht="15" customHeight="1" x14ac:dyDescent="0.25">
      <c r="K994" s="217"/>
      <c r="P994" s="160"/>
    </row>
    <row r="995" spans="11:16" ht="15" customHeight="1" x14ac:dyDescent="0.25">
      <c r="K995" s="217"/>
      <c r="P995" s="160"/>
    </row>
    <row r="996" spans="11:16" ht="15" customHeight="1" x14ac:dyDescent="0.25">
      <c r="K996" s="217"/>
      <c r="P996" s="160"/>
    </row>
    <row r="997" spans="11:16" ht="15" customHeight="1" x14ac:dyDescent="0.25">
      <c r="K997" s="217"/>
      <c r="P997" s="160"/>
    </row>
    <row r="998" spans="11:16" ht="15" customHeight="1" x14ac:dyDescent="0.25">
      <c r="K998" s="217"/>
      <c r="P998" s="160"/>
    </row>
    <row r="999" spans="11:16" ht="15" customHeight="1" x14ac:dyDescent="0.25">
      <c r="K999" s="217"/>
      <c r="P999" s="160"/>
    </row>
    <row r="1000" spans="11:16" ht="15" customHeight="1" x14ac:dyDescent="0.25">
      <c r="K1000" s="217"/>
      <c r="P1000" s="160"/>
    </row>
    <row r="1001" spans="11:16" ht="15" customHeight="1" x14ac:dyDescent="0.25">
      <c r="K1001" s="217"/>
      <c r="P1001" s="160"/>
    </row>
    <row r="1002" spans="11:16" ht="15" customHeight="1" x14ac:dyDescent="0.25">
      <c r="K1002" s="217"/>
      <c r="P1002" s="160"/>
    </row>
    <row r="1003" spans="11:16" ht="15" customHeight="1" x14ac:dyDescent="0.25">
      <c r="K1003" s="217"/>
      <c r="P1003" s="160"/>
    </row>
    <row r="1004" spans="11:16" ht="15" customHeight="1" x14ac:dyDescent="0.25">
      <c r="K1004" s="217"/>
      <c r="P1004" s="160"/>
    </row>
    <row r="1005" spans="11:16" ht="15" customHeight="1" x14ac:dyDescent="0.25">
      <c r="K1005" s="217"/>
      <c r="P1005" s="160"/>
    </row>
    <row r="1006" spans="11:16" ht="15" customHeight="1" x14ac:dyDescent="0.25">
      <c r="K1006" s="217"/>
      <c r="P1006" s="160"/>
    </row>
    <row r="1007" spans="11:16" ht="15" customHeight="1" x14ac:dyDescent="0.25">
      <c r="K1007" s="217"/>
      <c r="P1007" s="160"/>
    </row>
    <row r="1008" spans="11:16" ht="15" customHeight="1" x14ac:dyDescent="0.25">
      <c r="K1008" s="217"/>
      <c r="P1008" s="160"/>
    </row>
    <row r="1009" spans="11:16" ht="15" customHeight="1" x14ac:dyDescent="0.25">
      <c r="K1009" s="217"/>
      <c r="P1009" s="160"/>
    </row>
    <row r="1010" spans="11:16" ht="15" customHeight="1" x14ac:dyDescent="0.25">
      <c r="K1010" s="217"/>
      <c r="P1010" s="160"/>
    </row>
    <row r="1011" spans="11:16" ht="15" customHeight="1" x14ac:dyDescent="0.25">
      <c r="K1011" s="217"/>
      <c r="P1011" s="160"/>
    </row>
    <row r="1012" spans="11:16" ht="15" customHeight="1" x14ac:dyDescent="0.25">
      <c r="K1012" s="217"/>
      <c r="P1012" s="160"/>
    </row>
    <row r="1013" spans="11:16" ht="15" customHeight="1" x14ac:dyDescent="0.25">
      <c r="K1013" s="217"/>
      <c r="P1013" s="160"/>
    </row>
    <row r="1014" spans="11:16" ht="15" customHeight="1" x14ac:dyDescent="0.25">
      <c r="K1014" s="217"/>
      <c r="P1014" s="160"/>
    </row>
    <row r="1015" spans="11:16" ht="15" customHeight="1" x14ac:dyDescent="0.25">
      <c r="K1015" s="217"/>
      <c r="P1015" s="160"/>
    </row>
    <row r="1016" spans="11:16" ht="15" customHeight="1" x14ac:dyDescent="0.25">
      <c r="K1016" s="217"/>
      <c r="P1016" s="160"/>
    </row>
    <row r="1017" spans="11:16" ht="15" customHeight="1" x14ac:dyDescent="0.25">
      <c r="K1017" s="217"/>
      <c r="P1017" s="160"/>
    </row>
    <row r="1018" spans="11:16" ht="15" customHeight="1" x14ac:dyDescent="0.25">
      <c r="K1018" s="217"/>
      <c r="P1018" s="160"/>
    </row>
    <row r="1019" spans="11:16" ht="15" customHeight="1" x14ac:dyDescent="0.25">
      <c r="K1019" s="217"/>
      <c r="P1019" s="160"/>
    </row>
    <row r="1020" spans="11:16" ht="15" customHeight="1" x14ac:dyDescent="0.25">
      <c r="K1020" s="217"/>
      <c r="P1020" s="160"/>
    </row>
    <row r="1021" spans="11:16" ht="15" customHeight="1" x14ac:dyDescent="0.25">
      <c r="K1021" s="217"/>
      <c r="P1021" s="160"/>
    </row>
    <row r="1022" spans="11:16" ht="15" customHeight="1" x14ac:dyDescent="0.25">
      <c r="K1022" s="217"/>
      <c r="P1022" s="160"/>
    </row>
    <row r="1023" spans="11:16" ht="15" customHeight="1" x14ac:dyDescent="0.25">
      <c r="K1023" s="217"/>
      <c r="P1023" s="160"/>
    </row>
    <row r="1024" spans="11:16" ht="15" customHeight="1" x14ac:dyDescent="0.25">
      <c r="K1024" s="217"/>
      <c r="P1024" s="160"/>
    </row>
    <row r="1025" spans="11:16" ht="15" customHeight="1" x14ac:dyDescent="0.25">
      <c r="K1025" s="217"/>
      <c r="P1025" s="160"/>
    </row>
    <row r="1026" spans="11:16" ht="15" customHeight="1" x14ac:dyDescent="0.25">
      <c r="K1026" s="217"/>
      <c r="P1026" s="160"/>
    </row>
    <row r="1027" spans="11:16" ht="15" customHeight="1" x14ac:dyDescent="0.25">
      <c r="K1027" s="217"/>
      <c r="P1027" s="160"/>
    </row>
    <row r="1028" spans="11:16" ht="15" customHeight="1" x14ac:dyDescent="0.25">
      <c r="K1028" s="217"/>
      <c r="P1028" s="160"/>
    </row>
    <row r="1029" spans="11:16" ht="15" customHeight="1" x14ac:dyDescent="0.25">
      <c r="K1029" s="217"/>
      <c r="P1029" s="160"/>
    </row>
    <row r="1030" spans="11:16" ht="15" customHeight="1" x14ac:dyDescent="0.25">
      <c r="K1030" s="217"/>
      <c r="P1030" s="160"/>
    </row>
    <row r="1031" spans="11:16" ht="15" customHeight="1" x14ac:dyDescent="0.25">
      <c r="K1031" s="217"/>
      <c r="P1031" s="160"/>
    </row>
    <row r="1032" spans="11:16" ht="15" customHeight="1" x14ac:dyDescent="0.25">
      <c r="K1032" s="217"/>
      <c r="P1032" s="160"/>
    </row>
    <row r="1033" spans="11:16" ht="15" customHeight="1" x14ac:dyDescent="0.25">
      <c r="K1033" s="217"/>
      <c r="P1033" s="160"/>
    </row>
    <row r="1034" spans="11:16" ht="15" customHeight="1" x14ac:dyDescent="0.25">
      <c r="K1034" s="217"/>
      <c r="P1034" s="160"/>
    </row>
    <row r="1035" spans="11:16" ht="15" customHeight="1" x14ac:dyDescent="0.25">
      <c r="K1035" s="217"/>
      <c r="P1035" s="160"/>
    </row>
    <row r="1036" spans="11:16" ht="15" customHeight="1" x14ac:dyDescent="0.25">
      <c r="K1036" s="217"/>
      <c r="P1036" s="160"/>
    </row>
    <row r="1037" spans="11:16" ht="15" customHeight="1" x14ac:dyDescent="0.25">
      <c r="K1037" s="217"/>
      <c r="P1037" s="160"/>
    </row>
    <row r="1038" spans="11:16" ht="15" customHeight="1" x14ac:dyDescent="0.25">
      <c r="K1038" s="217"/>
      <c r="P1038" s="160"/>
    </row>
    <row r="1039" spans="11:16" ht="15" customHeight="1" x14ac:dyDescent="0.25">
      <c r="K1039" s="217"/>
      <c r="P1039" s="160"/>
    </row>
    <row r="1040" spans="11:16" ht="15" customHeight="1" x14ac:dyDescent="0.25">
      <c r="K1040" s="217"/>
      <c r="P1040" s="160"/>
    </row>
    <row r="1041" spans="11:16" ht="15" customHeight="1" x14ac:dyDescent="0.25">
      <c r="K1041" s="217"/>
      <c r="P1041" s="160"/>
    </row>
    <row r="1042" spans="11:16" ht="15" customHeight="1" x14ac:dyDescent="0.25">
      <c r="K1042" s="217"/>
      <c r="P1042" s="160"/>
    </row>
    <row r="1043" spans="11:16" ht="15" customHeight="1" x14ac:dyDescent="0.25">
      <c r="K1043" s="217"/>
      <c r="P1043" s="160"/>
    </row>
    <row r="1044" spans="11:16" ht="15" customHeight="1" x14ac:dyDescent="0.25">
      <c r="K1044" s="217"/>
      <c r="P1044" s="160"/>
    </row>
    <row r="1045" spans="11:16" ht="15" customHeight="1" x14ac:dyDescent="0.25">
      <c r="K1045" s="217"/>
      <c r="P1045" s="160"/>
    </row>
    <row r="1046" spans="11:16" ht="15" customHeight="1" x14ac:dyDescent="0.25">
      <c r="K1046" s="217"/>
      <c r="P1046" s="160"/>
    </row>
    <row r="1047" spans="11:16" ht="15" customHeight="1" x14ac:dyDescent="0.25">
      <c r="K1047" s="217"/>
      <c r="P1047" s="160"/>
    </row>
    <row r="1048" spans="11:16" ht="15" customHeight="1" x14ac:dyDescent="0.25">
      <c r="K1048" s="217"/>
      <c r="P1048" s="160"/>
    </row>
    <row r="1049" spans="11:16" ht="15" customHeight="1" x14ac:dyDescent="0.25">
      <c r="K1049" s="217"/>
      <c r="P1049" s="160"/>
    </row>
    <row r="1050" spans="11:16" ht="15" customHeight="1" x14ac:dyDescent="0.25">
      <c r="K1050" s="217"/>
      <c r="P1050" s="160"/>
    </row>
    <row r="1051" spans="11:16" ht="15" customHeight="1" x14ac:dyDescent="0.25">
      <c r="K1051" s="217"/>
      <c r="P1051" s="160"/>
    </row>
    <row r="1052" spans="11:16" ht="15" customHeight="1" x14ac:dyDescent="0.25">
      <c r="K1052" s="217"/>
      <c r="P1052" s="160"/>
    </row>
    <row r="1053" spans="11:16" ht="15" customHeight="1" x14ac:dyDescent="0.25">
      <c r="K1053" s="217"/>
      <c r="P1053" s="160"/>
    </row>
    <row r="1054" spans="11:16" ht="15" customHeight="1" x14ac:dyDescent="0.25">
      <c r="K1054" s="217"/>
      <c r="P1054" s="160"/>
    </row>
    <row r="1055" spans="11:16" ht="15" customHeight="1" x14ac:dyDescent="0.25">
      <c r="K1055" s="217"/>
      <c r="P1055" s="160"/>
    </row>
    <row r="1056" spans="11:16" ht="15" customHeight="1" x14ac:dyDescent="0.25">
      <c r="K1056" s="217"/>
      <c r="P1056" s="160"/>
    </row>
    <row r="1057" spans="11:16" ht="15" customHeight="1" x14ac:dyDescent="0.25">
      <c r="K1057" s="217"/>
      <c r="P1057" s="160"/>
    </row>
    <row r="1058" spans="11:16" ht="15" customHeight="1" x14ac:dyDescent="0.25">
      <c r="K1058" s="217"/>
      <c r="P1058" s="160"/>
    </row>
    <row r="1059" spans="11:16" ht="15" customHeight="1" x14ac:dyDescent="0.25">
      <c r="K1059" s="217"/>
      <c r="P1059" s="160"/>
    </row>
    <row r="1060" spans="11:16" ht="15" customHeight="1" x14ac:dyDescent="0.25">
      <c r="K1060" s="217"/>
      <c r="P1060" s="160"/>
    </row>
    <row r="1061" spans="11:16" ht="15" customHeight="1" x14ac:dyDescent="0.25">
      <c r="K1061" s="217"/>
      <c r="P1061" s="160"/>
    </row>
    <row r="1062" spans="11:16" ht="15" customHeight="1" x14ac:dyDescent="0.25">
      <c r="K1062" s="217"/>
      <c r="P1062" s="160"/>
    </row>
    <row r="1063" spans="11:16" ht="15" customHeight="1" x14ac:dyDescent="0.25">
      <c r="K1063" s="217"/>
      <c r="P1063" s="160"/>
    </row>
    <row r="1064" spans="11:16" ht="15" customHeight="1" x14ac:dyDescent="0.25">
      <c r="K1064" s="217"/>
      <c r="P1064" s="160"/>
    </row>
    <row r="1065" spans="11:16" ht="15" customHeight="1" x14ac:dyDescent="0.25">
      <c r="K1065" s="217"/>
      <c r="P1065" s="160"/>
    </row>
    <row r="1066" spans="11:16" ht="15" customHeight="1" x14ac:dyDescent="0.25">
      <c r="K1066" s="217"/>
      <c r="P1066" s="160"/>
    </row>
    <row r="1067" spans="11:16" ht="15" customHeight="1" x14ac:dyDescent="0.25">
      <c r="K1067" s="217"/>
      <c r="P1067" s="160"/>
    </row>
    <row r="1068" spans="11:16" ht="15" customHeight="1" x14ac:dyDescent="0.25">
      <c r="K1068" s="217"/>
      <c r="P1068" s="160"/>
    </row>
    <row r="1069" spans="11:16" ht="15" customHeight="1" x14ac:dyDescent="0.25">
      <c r="K1069" s="217"/>
      <c r="P1069" s="160"/>
    </row>
    <row r="1070" spans="11:16" ht="15" customHeight="1" x14ac:dyDescent="0.25">
      <c r="K1070" s="217"/>
      <c r="P1070" s="160"/>
    </row>
    <row r="1071" spans="11:16" ht="15" customHeight="1" x14ac:dyDescent="0.25">
      <c r="K1071" s="217"/>
      <c r="P1071" s="160"/>
    </row>
    <row r="1072" spans="11:16" ht="15" customHeight="1" x14ac:dyDescent="0.25">
      <c r="K1072" s="217"/>
      <c r="P1072" s="160"/>
    </row>
    <row r="1073" spans="11:16" ht="15" customHeight="1" x14ac:dyDescent="0.25">
      <c r="K1073" s="217"/>
      <c r="P1073" s="160"/>
    </row>
    <row r="1074" spans="11:16" ht="15" customHeight="1" x14ac:dyDescent="0.25">
      <c r="K1074" s="217"/>
      <c r="P1074" s="160"/>
    </row>
    <row r="1075" spans="11:16" ht="15" customHeight="1" x14ac:dyDescent="0.25">
      <c r="K1075" s="217"/>
      <c r="P1075" s="160"/>
    </row>
    <row r="1076" spans="11:16" ht="15" customHeight="1" x14ac:dyDescent="0.25">
      <c r="K1076" s="217"/>
      <c r="P1076" s="160"/>
    </row>
    <row r="1077" spans="11:16" ht="15" customHeight="1" x14ac:dyDescent="0.25">
      <c r="K1077" s="217"/>
      <c r="P1077" s="160"/>
    </row>
    <row r="1078" spans="11:16" ht="15" customHeight="1" x14ac:dyDescent="0.25">
      <c r="K1078" s="217"/>
      <c r="P1078" s="160"/>
    </row>
    <row r="1079" spans="11:16" ht="15" customHeight="1" x14ac:dyDescent="0.25">
      <c r="K1079" s="217"/>
      <c r="P1079" s="160"/>
    </row>
    <row r="1080" spans="11:16" ht="15" customHeight="1" x14ac:dyDescent="0.25">
      <c r="K1080" s="217"/>
      <c r="P1080" s="160"/>
    </row>
    <row r="1081" spans="11:16" ht="15" customHeight="1" x14ac:dyDescent="0.25">
      <c r="K1081" s="217"/>
      <c r="P1081" s="160"/>
    </row>
    <row r="1082" spans="11:16" ht="15" customHeight="1" x14ac:dyDescent="0.25">
      <c r="K1082" s="217"/>
      <c r="P1082" s="160"/>
    </row>
    <row r="1083" spans="11:16" ht="15" customHeight="1" x14ac:dyDescent="0.25">
      <c r="K1083" s="217"/>
      <c r="P1083" s="160"/>
    </row>
    <row r="1084" spans="11:16" ht="15" customHeight="1" x14ac:dyDescent="0.25">
      <c r="K1084" s="217"/>
      <c r="P1084" s="160"/>
    </row>
    <row r="1085" spans="11:16" ht="15" customHeight="1" x14ac:dyDescent="0.25">
      <c r="K1085" s="217"/>
      <c r="P1085" s="160"/>
    </row>
    <row r="1086" spans="11:16" ht="15" customHeight="1" x14ac:dyDescent="0.25">
      <c r="K1086" s="217"/>
      <c r="P1086" s="160"/>
    </row>
    <row r="1087" spans="11:16" ht="15" customHeight="1" x14ac:dyDescent="0.25">
      <c r="K1087" s="217"/>
      <c r="P1087" s="160"/>
    </row>
    <row r="1088" spans="11:16" ht="15" customHeight="1" x14ac:dyDescent="0.25">
      <c r="K1088" s="217"/>
      <c r="P1088" s="160"/>
    </row>
    <row r="1089" spans="11:16" ht="15" customHeight="1" x14ac:dyDescent="0.25">
      <c r="K1089" s="217"/>
      <c r="P1089" s="160"/>
    </row>
    <row r="1090" spans="11:16" ht="15" customHeight="1" x14ac:dyDescent="0.25">
      <c r="K1090" s="217"/>
      <c r="P1090" s="160"/>
    </row>
    <row r="1091" spans="11:16" ht="15" customHeight="1" x14ac:dyDescent="0.25">
      <c r="K1091" s="217"/>
      <c r="P1091" s="160"/>
    </row>
    <row r="1092" spans="11:16" ht="15" customHeight="1" x14ac:dyDescent="0.25">
      <c r="K1092" s="217"/>
      <c r="P1092" s="160"/>
    </row>
    <row r="1093" spans="11:16" ht="15" customHeight="1" x14ac:dyDescent="0.25">
      <c r="K1093" s="217"/>
      <c r="P1093" s="160"/>
    </row>
    <row r="1094" spans="11:16" ht="15" customHeight="1" x14ac:dyDescent="0.25">
      <c r="K1094" s="217"/>
      <c r="P1094" s="160"/>
    </row>
    <row r="1095" spans="11:16" ht="15" customHeight="1" x14ac:dyDescent="0.25">
      <c r="K1095" s="217"/>
      <c r="P1095" s="160"/>
    </row>
    <row r="1096" spans="11:16" ht="15" customHeight="1" x14ac:dyDescent="0.25">
      <c r="K1096" s="217"/>
      <c r="P1096" s="160"/>
    </row>
    <row r="1097" spans="11:16" ht="15" customHeight="1" x14ac:dyDescent="0.25">
      <c r="K1097" s="217"/>
      <c r="P1097" s="160"/>
    </row>
    <row r="1098" spans="11:16" ht="15" customHeight="1" x14ac:dyDescent="0.25">
      <c r="K1098" s="217"/>
      <c r="P1098" s="160"/>
    </row>
    <row r="1099" spans="11:16" ht="15" customHeight="1" x14ac:dyDescent="0.25">
      <c r="K1099" s="217"/>
      <c r="P1099" s="160"/>
    </row>
    <row r="1100" spans="11:16" ht="15" customHeight="1" x14ac:dyDescent="0.25">
      <c r="K1100" s="217"/>
      <c r="P1100" s="160"/>
    </row>
    <row r="1101" spans="11:16" ht="15" customHeight="1" x14ac:dyDescent="0.25">
      <c r="K1101" s="217"/>
      <c r="P1101" s="160"/>
    </row>
    <row r="1102" spans="11:16" ht="15" customHeight="1" x14ac:dyDescent="0.25">
      <c r="K1102" s="217"/>
      <c r="P1102" s="160"/>
    </row>
    <row r="1103" spans="11:16" ht="15" customHeight="1" x14ac:dyDescent="0.25">
      <c r="K1103" s="217"/>
      <c r="P1103" s="160"/>
    </row>
    <row r="1104" spans="11:16" ht="15" customHeight="1" x14ac:dyDescent="0.25">
      <c r="K1104" s="217"/>
      <c r="P1104" s="160"/>
    </row>
    <row r="1105" spans="11:16" ht="15" customHeight="1" x14ac:dyDescent="0.25">
      <c r="K1105" s="217"/>
      <c r="P1105" s="160"/>
    </row>
    <row r="1106" spans="11:16" ht="15" customHeight="1" x14ac:dyDescent="0.25">
      <c r="K1106" s="217"/>
      <c r="P1106" s="160"/>
    </row>
    <row r="1107" spans="11:16" ht="15" customHeight="1" x14ac:dyDescent="0.25">
      <c r="K1107" s="217"/>
      <c r="P1107" s="160"/>
    </row>
    <row r="1108" spans="11:16" ht="15" customHeight="1" x14ac:dyDescent="0.25">
      <c r="K1108" s="217"/>
      <c r="P1108" s="160"/>
    </row>
    <row r="1109" spans="11:16" ht="15" customHeight="1" x14ac:dyDescent="0.25">
      <c r="K1109" s="217"/>
      <c r="P1109" s="160"/>
    </row>
    <row r="1110" spans="11:16" ht="15" customHeight="1" x14ac:dyDescent="0.25">
      <c r="K1110" s="217"/>
      <c r="P1110" s="160"/>
    </row>
    <row r="1111" spans="11:16" ht="15" customHeight="1" x14ac:dyDescent="0.25">
      <c r="K1111" s="217"/>
      <c r="P1111" s="160"/>
    </row>
    <row r="1112" spans="11:16" ht="15" customHeight="1" x14ac:dyDescent="0.25">
      <c r="K1112" s="217"/>
      <c r="P1112" s="160"/>
    </row>
    <row r="1113" spans="11:16" ht="15" customHeight="1" x14ac:dyDescent="0.25">
      <c r="K1113" s="217"/>
      <c r="P1113" s="160"/>
    </row>
    <row r="1114" spans="11:16" ht="15" customHeight="1" x14ac:dyDescent="0.25">
      <c r="K1114" s="217"/>
      <c r="P1114" s="160"/>
    </row>
    <row r="1115" spans="11:16" ht="15" customHeight="1" x14ac:dyDescent="0.25">
      <c r="K1115" s="217"/>
      <c r="P1115" s="160"/>
    </row>
    <row r="1116" spans="11:16" ht="15" customHeight="1" x14ac:dyDescent="0.25">
      <c r="K1116" s="217"/>
      <c r="P1116" s="160"/>
    </row>
    <row r="1117" spans="11:16" ht="15" customHeight="1" x14ac:dyDescent="0.25">
      <c r="K1117" s="217"/>
      <c r="P1117" s="160"/>
    </row>
    <row r="1118" spans="11:16" ht="15" customHeight="1" x14ac:dyDescent="0.25">
      <c r="K1118" s="217"/>
      <c r="P1118" s="160"/>
    </row>
    <row r="1119" spans="11:16" ht="15" customHeight="1" x14ac:dyDescent="0.25">
      <c r="K1119" s="217"/>
      <c r="P1119" s="160"/>
    </row>
    <row r="1120" spans="11:16" ht="15" customHeight="1" x14ac:dyDescent="0.25">
      <c r="K1120" s="217"/>
      <c r="P1120" s="160"/>
    </row>
    <row r="1121" spans="11:16" ht="15" customHeight="1" x14ac:dyDescent="0.25">
      <c r="K1121" s="217"/>
      <c r="P1121" s="160"/>
    </row>
    <row r="1122" spans="11:16" ht="15" customHeight="1" x14ac:dyDescent="0.25">
      <c r="K1122" s="217"/>
      <c r="P1122" s="160"/>
    </row>
    <row r="1123" spans="11:16" ht="15" customHeight="1" x14ac:dyDescent="0.25">
      <c r="K1123" s="217"/>
      <c r="P1123" s="160"/>
    </row>
    <row r="1124" spans="11:16" ht="15" customHeight="1" x14ac:dyDescent="0.25">
      <c r="K1124" s="217"/>
      <c r="P1124" s="160"/>
    </row>
    <row r="1125" spans="11:16" ht="15" customHeight="1" x14ac:dyDescent="0.25">
      <c r="K1125" s="217"/>
      <c r="P1125" s="160"/>
    </row>
    <row r="1126" spans="11:16" ht="15" customHeight="1" x14ac:dyDescent="0.25">
      <c r="K1126" s="217"/>
      <c r="P1126" s="160"/>
    </row>
    <row r="1127" spans="11:16" ht="15" customHeight="1" x14ac:dyDescent="0.25">
      <c r="K1127" s="217"/>
      <c r="P1127" s="160"/>
    </row>
    <row r="1128" spans="11:16" ht="15" customHeight="1" x14ac:dyDescent="0.25">
      <c r="K1128" s="217"/>
      <c r="P1128" s="160"/>
    </row>
    <row r="1129" spans="11:16" ht="15" customHeight="1" x14ac:dyDescent="0.25">
      <c r="K1129" s="217"/>
      <c r="P1129" s="160"/>
    </row>
    <row r="1130" spans="11:16" ht="15" customHeight="1" x14ac:dyDescent="0.25">
      <c r="K1130" s="217"/>
      <c r="P1130" s="160"/>
    </row>
    <row r="1131" spans="11:16" ht="15" customHeight="1" x14ac:dyDescent="0.25">
      <c r="K1131" s="217"/>
      <c r="P1131" s="160"/>
    </row>
    <row r="1132" spans="11:16" ht="15" customHeight="1" x14ac:dyDescent="0.25">
      <c r="K1132" s="217"/>
      <c r="P1132" s="160"/>
    </row>
    <row r="1133" spans="11:16" ht="15" customHeight="1" x14ac:dyDescent="0.25">
      <c r="K1133" s="217"/>
      <c r="P1133" s="160"/>
    </row>
    <row r="1134" spans="11:16" ht="15" customHeight="1" x14ac:dyDescent="0.25">
      <c r="K1134" s="217"/>
      <c r="P1134" s="160"/>
    </row>
    <row r="1135" spans="11:16" ht="15" customHeight="1" x14ac:dyDescent="0.25">
      <c r="K1135" s="217"/>
      <c r="P1135" s="160"/>
    </row>
    <row r="1136" spans="11:16" ht="15" customHeight="1" x14ac:dyDescent="0.25">
      <c r="K1136" s="217"/>
      <c r="P1136" s="160"/>
    </row>
    <row r="1137" spans="11:16" ht="15" customHeight="1" x14ac:dyDescent="0.25">
      <c r="K1137" s="217"/>
      <c r="P1137" s="160"/>
    </row>
    <row r="1138" spans="11:16" ht="15" customHeight="1" x14ac:dyDescent="0.25">
      <c r="K1138" s="217"/>
      <c r="P1138" s="160"/>
    </row>
    <row r="1139" spans="11:16" ht="15" customHeight="1" x14ac:dyDescent="0.25">
      <c r="K1139" s="217"/>
      <c r="P1139" s="160"/>
    </row>
    <row r="1140" spans="11:16" ht="15" customHeight="1" x14ac:dyDescent="0.25">
      <c r="K1140" s="217"/>
      <c r="P1140" s="160"/>
    </row>
    <row r="1141" spans="11:16" ht="15" customHeight="1" x14ac:dyDescent="0.25">
      <c r="K1141" s="217"/>
      <c r="P1141" s="160"/>
    </row>
    <row r="1142" spans="11:16" ht="15" customHeight="1" x14ac:dyDescent="0.25">
      <c r="K1142" s="217"/>
      <c r="P1142" s="160"/>
    </row>
    <row r="1143" spans="11:16" ht="15" customHeight="1" x14ac:dyDescent="0.25">
      <c r="K1143" s="217"/>
      <c r="P1143" s="160"/>
    </row>
    <row r="1144" spans="11:16" ht="15" customHeight="1" x14ac:dyDescent="0.25">
      <c r="K1144" s="217"/>
      <c r="P1144" s="160"/>
    </row>
    <row r="1145" spans="11:16" ht="15" customHeight="1" x14ac:dyDescent="0.25">
      <c r="K1145" s="217"/>
      <c r="P1145" s="160"/>
    </row>
    <row r="1146" spans="11:16" ht="15" customHeight="1" x14ac:dyDescent="0.25">
      <c r="K1146" s="217"/>
      <c r="P1146" s="160"/>
    </row>
    <row r="1147" spans="11:16" ht="15" customHeight="1" x14ac:dyDescent="0.25">
      <c r="K1147" s="217"/>
      <c r="P1147" s="160"/>
    </row>
    <row r="1148" spans="11:16" ht="15" customHeight="1" x14ac:dyDescent="0.25">
      <c r="K1148" s="217"/>
      <c r="P1148" s="160"/>
    </row>
    <row r="1149" spans="11:16" ht="15" customHeight="1" x14ac:dyDescent="0.25">
      <c r="K1149" s="217"/>
      <c r="P1149" s="160"/>
    </row>
    <row r="1150" spans="11:16" ht="15" customHeight="1" x14ac:dyDescent="0.25">
      <c r="K1150" s="217"/>
      <c r="P1150" s="160"/>
    </row>
    <row r="1151" spans="11:16" ht="15" customHeight="1" x14ac:dyDescent="0.25">
      <c r="K1151" s="217"/>
      <c r="P1151" s="160"/>
    </row>
    <row r="1152" spans="11:16" ht="15" customHeight="1" x14ac:dyDescent="0.25">
      <c r="K1152" s="217"/>
      <c r="P1152" s="160"/>
    </row>
    <row r="1153" spans="11:16" ht="15" customHeight="1" x14ac:dyDescent="0.25">
      <c r="K1153" s="217"/>
      <c r="P1153" s="160"/>
    </row>
    <row r="1154" spans="11:16" ht="15" customHeight="1" x14ac:dyDescent="0.25">
      <c r="K1154" s="217"/>
      <c r="P1154" s="160"/>
    </row>
    <row r="1155" spans="11:16" ht="15" customHeight="1" x14ac:dyDescent="0.25">
      <c r="K1155" s="217"/>
      <c r="P1155" s="160"/>
    </row>
    <row r="1156" spans="11:16" ht="15" customHeight="1" x14ac:dyDescent="0.25">
      <c r="K1156" s="217"/>
      <c r="P1156" s="160"/>
    </row>
    <row r="1157" spans="11:16" ht="15" customHeight="1" x14ac:dyDescent="0.25">
      <c r="K1157" s="217"/>
      <c r="P1157" s="160"/>
    </row>
    <row r="1158" spans="11:16" ht="15" customHeight="1" x14ac:dyDescent="0.25">
      <c r="K1158" s="217"/>
      <c r="P1158" s="160"/>
    </row>
    <row r="1159" spans="11:16" ht="15" customHeight="1" x14ac:dyDescent="0.25">
      <c r="K1159" s="217"/>
      <c r="P1159" s="160"/>
    </row>
    <row r="1160" spans="11:16" ht="15" customHeight="1" x14ac:dyDescent="0.25">
      <c r="K1160" s="217"/>
      <c r="P1160" s="160"/>
    </row>
    <row r="1161" spans="11:16" ht="15" customHeight="1" x14ac:dyDescent="0.25">
      <c r="K1161" s="217"/>
      <c r="P1161" s="160"/>
    </row>
    <row r="1162" spans="11:16" ht="15" customHeight="1" x14ac:dyDescent="0.25">
      <c r="K1162" s="217"/>
      <c r="P1162" s="160"/>
    </row>
    <row r="1163" spans="11:16" ht="15" customHeight="1" x14ac:dyDescent="0.25">
      <c r="K1163" s="217"/>
      <c r="P1163" s="160"/>
    </row>
    <row r="1164" spans="11:16" ht="15" customHeight="1" x14ac:dyDescent="0.25">
      <c r="K1164" s="217"/>
      <c r="P1164" s="160"/>
    </row>
    <row r="1165" spans="11:16" ht="15" customHeight="1" x14ac:dyDescent="0.25">
      <c r="K1165" s="217"/>
      <c r="P1165" s="160"/>
    </row>
    <row r="1166" spans="11:16" ht="15" customHeight="1" x14ac:dyDescent="0.25">
      <c r="K1166" s="217"/>
      <c r="P1166" s="160"/>
    </row>
    <row r="1167" spans="11:16" ht="15" customHeight="1" x14ac:dyDescent="0.25">
      <c r="K1167" s="217"/>
      <c r="P1167" s="160"/>
    </row>
    <row r="1168" spans="11:16" ht="15" customHeight="1" x14ac:dyDescent="0.25">
      <c r="K1168" s="217"/>
      <c r="P1168" s="160"/>
    </row>
    <row r="1169" spans="11:16" ht="15" customHeight="1" x14ac:dyDescent="0.25">
      <c r="K1169" s="217"/>
      <c r="P1169" s="160"/>
    </row>
    <row r="1170" spans="11:16" ht="15" customHeight="1" x14ac:dyDescent="0.25">
      <c r="K1170" s="217"/>
      <c r="P1170" s="160"/>
    </row>
    <row r="1171" spans="11:16" ht="15" customHeight="1" x14ac:dyDescent="0.25">
      <c r="K1171" s="217"/>
      <c r="P1171" s="160"/>
    </row>
    <row r="1172" spans="11:16" ht="15" customHeight="1" x14ac:dyDescent="0.25">
      <c r="K1172" s="217"/>
      <c r="P1172" s="160"/>
    </row>
    <row r="1173" spans="11:16" ht="15" customHeight="1" x14ac:dyDescent="0.25">
      <c r="K1173" s="217"/>
      <c r="P1173" s="160"/>
    </row>
    <row r="1174" spans="11:16" ht="15" customHeight="1" x14ac:dyDescent="0.25">
      <c r="K1174" s="217"/>
      <c r="P1174" s="160"/>
    </row>
    <row r="1175" spans="11:16" ht="15" customHeight="1" x14ac:dyDescent="0.25">
      <c r="K1175" s="217"/>
      <c r="P1175" s="160"/>
    </row>
    <row r="1176" spans="11:16" ht="15" customHeight="1" x14ac:dyDescent="0.25">
      <c r="K1176" s="217"/>
      <c r="P1176" s="160"/>
    </row>
    <row r="1177" spans="11:16" ht="15" customHeight="1" x14ac:dyDescent="0.25">
      <c r="K1177" s="217"/>
      <c r="P1177" s="160"/>
    </row>
    <row r="1178" spans="11:16" ht="15" customHeight="1" x14ac:dyDescent="0.25">
      <c r="K1178" s="217"/>
      <c r="P1178" s="160"/>
    </row>
    <row r="1179" spans="11:16" ht="15" customHeight="1" x14ac:dyDescent="0.25">
      <c r="K1179" s="217"/>
      <c r="P1179" s="160"/>
    </row>
    <row r="1180" spans="11:16" ht="15" customHeight="1" x14ac:dyDescent="0.25">
      <c r="K1180" s="217"/>
      <c r="P1180" s="160"/>
    </row>
    <row r="1181" spans="11:16" ht="15" customHeight="1" x14ac:dyDescent="0.25">
      <c r="K1181" s="217"/>
      <c r="P1181" s="160"/>
    </row>
    <row r="1182" spans="11:16" ht="15" customHeight="1" x14ac:dyDescent="0.25">
      <c r="K1182" s="217"/>
      <c r="P1182" s="160"/>
    </row>
    <row r="1183" spans="11:16" ht="15" customHeight="1" x14ac:dyDescent="0.25">
      <c r="K1183" s="217"/>
      <c r="P1183" s="160"/>
    </row>
    <row r="1184" spans="11:16" ht="15" customHeight="1" x14ac:dyDescent="0.25">
      <c r="K1184" s="217"/>
      <c r="P1184" s="160"/>
    </row>
    <row r="1185" spans="11:16" ht="15" customHeight="1" x14ac:dyDescent="0.25">
      <c r="K1185" s="217"/>
      <c r="P1185" s="160"/>
    </row>
    <row r="1186" spans="11:16" ht="15" customHeight="1" x14ac:dyDescent="0.25">
      <c r="K1186" s="217"/>
      <c r="P1186" s="160"/>
    </row>
    <row r="1187" spans="11:16" ht="15" customHeight="1" x14ac:dyDescent="0.25">
      <c r="K1187" s="217"/>
      <c r="P1187" s="160"/>
    </row>
    <row r="1188" spans="11:16" ht="15" customHeight="1" x14ac:dyDescent="0.25">
      <c r="K1188" s="217"/>
      <c r="P1188" s="160"/>
    </row>
    <row r="1189" spans="11:16" ht="15" customHeight="1" x14ac:dyDescent="0.25">
      <c r="K1189" s="217"/>
      <c r="P1189" s="160"/>
    </row>
    <row r="1190" spans="11:16" ht="15" customHeight="1" x14ac:dyDescent="0.25">
      <c r="K1190" s="217"/>
      <c r="P1190" s="160"/>
    </row>
    <row r="1191" spans="11:16" ht="15" customHeight="1" x14ac:dyDescent="0.25">
      <c r="K1191" s="217"/>
      <c r="P1191" s="160"/>
    </row>
    <row r="1192" spans="11:16" ht="15" customHeight="1" x14ac:dyDescent="0.25">
      <c r="K1192" s="217"/>
      <c r="P1192" s="160"/>
    </row>
    <row r="1193" spans="11:16" ht="15" customHeight="1" x14ac:dyDescent="0.25">
      <c r="K1193" s="217"/>
      <c r="P1193" s="160"/>
    </row>
    <row r="1194" spans="11:16" ht="15" customHeight="1" x14ac:dyDescent="0.25">
      <c r="K1194" s="217"/>
      <c r="P1194" s="160"/>
    </row>
    <row r="1195" spans="11:16" ht="15" customHeight="1" x14ac:dyDescent="0.25">
      <c r="K1195" s="217"/>
      <c r="P1195" s="160"/>
    </row>
    <row r="1196" spans="11:16" ht="15" customHeight="1" x14ac:dyDescent="0.25">
      <c r="K1196" s="217"/>
      <c r="P1196" s="160"/>
    </row>
    <row r="1197" spans="11:16" ht="15" customHeight="1" x14ac:dyDescent="0.25">
      <c r="K1197" s="217"/>
      <c r="P1197" s="160"/>
    </row>
    <row r="1198" spans="11:16" ht="15" customHeight="1" x14ac:dyDescent="0.25">
      <c r="K1198" s="217"/>
      <c r="P1198" s="160"/>
    </row>
    <row r="1199" spans="11:16" ht="15" customHeight="1" x14ac:dyDescent="0.25">
      <c r="K1199" s="217"/>
      <c r="P1199" s="160"/>
    </row>
    <row r="1200" spans="11:16" ht="15" customHeight="1" x14ac:dyDescent="0.25">
      <c r="K1200" s="217"/>
      <c r="P1200" s="160"/>
    </row>
    <row r="1201" spans="11:16" ht="15" customHeight="1" x14ac:dyDescent="0.25">
      <c r="K1201" s="217"/>
      <c r="P1201" s="160"/>
    </row>
    <row r="1202" spans="11:16" ht="15" customHeight="1" x14ac:dyDescent="0.25">
      <c r="K1202" s="217"/>
      <c r="P1202" s="160"/>
    </row>
    <row r="1203" spans="11:16" ht="15" customHeight="1" x14ac:dyDescent="0.25">
      <c r="K1203" s="217"/>
      <c r="P1203" s="160"/>
    </row>
    <row r="1204" spans="11:16" ht="15" customHeight="1" x14ac:dyDescent="0.25">
      <c r="K1204" s="217"/>
      <c r="P1204" s="160"/>
    </row>
    <row r="1205" spans="11:16" ht="15" customHeight="1" x14ac:dyDescent="0.25">
      <c r="K1205" s="217"/>
      <c r="P1205" s="160"/>
    </row>
    <row r="1206" spans="11:16" ht="15" customHeight="1" x14ac:dyDescent="0.25">
      <c r="K1206" s="217"/>
      <c r="P1206" s="160"/>
    </row>
    <row r="1207" spans="11:16" ht="15" customHeight="1" x14ac:dyDescent="0.25">
      <c r="K1207" s="217"/>
      <c r="P1207" s="160"/>
    </row>
    <row r="1208" spans="11:16" ht="15" customHeight="1" x14ac:dyDescent="0.25">
      <c r="K1208" s="217"/>
      <c r="P1208" s="160"/>
    </row>
    <row r="1209" spans="11:16" ht="15" customHeight="1" x14ac:dyDescent="0.25">
      <c r="K1209" s="217"/>
      <c r="P1209" s="160"/>
    </row>
    <row r="1210" spans="11:16" ht="15" customHeight="1" x14ac:dyDescent="0.25">
      <c r="K1210" s="217"/>
      <c r="P1210" s="160"/>
    </row>
    <row r="1211" spans="11:16" ht="15" customHeight="1" x14ac:dyDescent="0.25">
      <c r="K1211" s="217"/>
      <c r="P1211" s="160"/>
    </row>
    <row r="1212" spans="11:16" ht="15" customHeight="1" x14ac:dyDescent="0.25">
      <c r="K1212" s="217"/>
      <c r="P1212" s="160"/>
    </row>
    <row r="1213" spans="11:16" ht="15" customHeight="1" x14ac:dyDescent="0.25">
      <c r="K1213" s="217"/>
      <c r="P1213" s="160"/>
    </row>
    <row r="1214" spans="11:16" ht="15" customHeight="1" x14ac:dyDescent="0.25">
      <c r="K1214" s="217"/>
      <c r="P1214" s="160"/>
    </row>
    <row r="1215" spans="11:16" ht="15" customHeight="1" x14ac:dyDescent="0.25">
      <c r="K1215" s="217"/>
      <c r="P1215" s="160"/>
    </row>
    <row r="1216" spans="11:16" ht="15" customHeight="1" x14ac:dyDescent="0.25">
      <c r="K1216" s="217"/>
      <c r="P1216" s="160"/>
    </row>
    <row r="1217" spans="11:16" ht="15" customHeight="1" x14ac:dyDescent="0.25">
      <c r="K1217" s="217"/>
      <c r="P1217" s="160"/>
    </row>
    <row r="1218" spans="11:16" ht="15" customHeight="1" x14ac:dyDescent="0.25">
      <c r="K1218" s="217"/>
      <c r="P1218" s="160"/>
    </row>
    <row r="1219" spans="11:16" ht="15" customHeight="1" x14ac:dyDescent="0.25">
      <c r="K1219" s="217"/>
      <c r="P1219" s="160"/>
    </row>
    <row r="1220" spans="11:16" ht="15" customHeight="1" x14ac:dyDescent="0.25">
      <c r="K1220" s="217"/>
      <c r="P1220" s="160"/>
    </row>
    <row r="1221" spans="11:16" ht="15" customHeight="1" x14ac:dyDescent="0.25">
      <c r="K1221" s="217"/>
      <c r="P1221" s="160"/>
    </row>
    <row r="1222" spans="11:16" ht="15" customHeight="1" x14ac:dyDescent="0.25">
      <c r="K1222" s="217"/>
      <c r="P1222" s="160"/>
    </row>
    <row r="1223" spans="11:16" ht="15" customHeight="1" x14ac:dyDescent="0.25">
      <c r="K1223" s="217"/>
      <c r="P1223" s="160"/>
    </row>
    <row r="1224" spans="11:16" ht="15" customHeight="1" x14ac:dyDescent="0.25">
      <c r="K1224" s="217"/>
      <c r="P1224" s="160"/>
    </row>
    <row r="1225" spans="11:16" ht="15" customHeight="1" x14ac:dyDescent="0.25">
      <c r="K1225" s="217"/>
      <c r="P1225" s="160"/>
    </row>
    <row r="1226" spans="11:16" ht="15" customHeight="1" x14ac:dyDescent="0.25">
      <c r="K1226" s="217"/>
      <c r="P1226" s="160"/>
    </row>
    <row r="1227" spans="11:16" ht="15" customHeight="1" x14ac:dyDescent="0.25">
      <c r="K1227" s="217"/>
      <c r="P1227" s="160"/>
    </row>
    <row r="1228" spans="11:16" ht="15" customHeight="1" x14ac:dyDescent="0.25">
      <c r="K1228" s="217"/>
      <c r="P1228" s="160"/>
    </row>
    <row r="1229" spans="11:16" ht="15" customHeight="1" x14ac:dyDescent="0.25">
      <c r="K1229" s="217"/>
      <c r="P1229" s="160"/>
    </row>
    <row r="1230" spans="11:16" ht="15" customHeight="1" x14ac:dyDescent="0.25">
      <c r="K1230" s="217"/>
      <c r="P1230" s="160"/>
    </row>
    <row r="1231" spans="11:16" ht="15" customHeight="1" x14ac:dyDescent="0.25">
      <c r="K1231" s="217"/>
      <c r="P1231" s="160"/>
    </row>
    <row r="1232" spans="11:16" ht="15" customHeight="1" x14ac:dyDescent="0.25">
      <c r="K1232" s="217"/>
      <c r="P1232" s="160"/>
    </row>
    <row r="1233" spans="11:16" ht="15" customHeight="1" x14ac:dyDescent="0.25">
      <c r="K1233" s="217"/>
      <c r="P1233" s="160"/>
    </row>
    <row r="1234" spans="11:16" ht="15" customHeight="1" x14ac:dyDescent="0.25">
      <c r="K1234" s="217"/>
      <c r="P1234" s="160"/>
    </row>
    <row r="1235" spans="11:16" ht="15" customHeight="1" x14ac:dyDescent="0.25">
      <c r="K1235" s="217"/>
      <c r="P1235" s="160"/>
    </row>
    <row r="1236" spans="11:16" ht="15" customHeight="1" x14ac:dyDescent="0.25">
      <c r="K1236" s="217"/>
      <c r="P1236" s="160"/>
    </row>
    <row r="1237" spans="11:16" ht="15" customHeight="1" x14ac:dyDescent="0.25">
      <c r="K1237" s="217"/>
      <c r="P1237" s="160"/>
    </row>
    <row r="1238" spans="11:16" ht="15" customHeight="1" x14ac:dyDescent="0.25">
      <c r="K1238" s="217"/>
      <c r="P1238" s="160"/>
    </row>
    <row r="1239" spans="11:16" ht="15" customHeight="1" x14ac:dyDescent="0.25">
      <c r="K1239" s="217"/>
      <c r="P1239" s="160"/>
    </row>
    <row r="1240" spans="11:16" ht="15" customHeight="1" x14ac:dyDescent="0.25">
      <c r="K1240" s="217"/>
      <c r="P1240" s="160"/>
    </row>
    <row r="1241" spans="11:16" ht="15" customHeight="1" x14ac:dyDescent="0.25">
      <c r="K1241" s="217"/>
      <c r="P1241" s="160"/>
    </row>
    <row r="1242" spans="11:16" ht="15" customHeight="1" x14ac:dyDescent="0.25">
      <c r="K1242" s="217"/>
      <c r="P1242" s="160"/>
    </row>
    <row r="1243" spans="11:16" ht="15" customHeight="1" x14ac:dyDescent="0.25">
      <c r="K1243" s="217"/>
      <c r="P1243" s="160"/>
    </row>
    <row r="1244" spans="11:16" ht="15" customHeight="1" x14ac:dyDescent="0.25">
      <c r="K1244" s="217"/>
      <c r="P1244" s="160"/>
    </row>
    <row r="1245" spans="11:16" ht="15" customHeight="1" x14ac:dyDescent="0.25">
      <c r="K1245" s="217"/>
      <c r="P1245" s="160"/>
    </row>
    <row r="1246" spans="11:16" ht="15" customHeight="1" x14ac:dyDescent="0.25">
      <c r="K1246" s="217"/>
      <c r="P1246" s="160"/>
    </row>
    <row r="1247" spans="11:16" ht="15" customHeight="1" x14ac:dyDescent="0.25">
      <c r="K1247" s="217"/>
      <c r="P1247" s="160"/>
    </row>
    <row r="1248" spans="11:16" ht="15" customHeight="1" x14ac:dyDescent="0.25">
      <c r="K1248" s="217"/>
      <c r="P1248" s="160"/>
    </row>
    <row r="1249" spans="11:16" ht="15" customHeight="1" x14ac:dyDescent="0.25">
      <c r="K1249" s="217"/>
      <c r="P1249" s="160"/>
    </row>
    <row r="1250" spans="11:16" ht="15" customHeight="1" x14ac:dyDescent="0.25">
      <c r="K1250" s="217"/>
      <c r="P1250" s="160"/>
    </row>
    <row r="1251" spans="11:16" ht="15" customHeight="1" x14ac:dyDescent="0.25">
      <c r="K1251" s="217"/>
      <c r="P1251" s="160"/>
    </row>
    <row r="1252" spans="11:16" ht="15" customHeight="1" x14ac:dyDescent="0.25">
      <c r="K1252" s="217"/>
      <c r="P1252" s="160"/>
    </row>
    <row r="1253" spans="11:16" ht="15" customHeight="1" x14ac:dyDescent="0.25">
      <c r="K1253" s="217"/>
      <c r="P1253" s="160"/>
    </row>
    <row r="1254" spans="11:16" ht="15" customHeight="1" x14ac:dyDescent="0.25">
      <c r="K1254" s="217"/>
      <c r="P1254" s="160"/>
    </row>
    <row r="1255" spans="11:16" ht="15" customHeight="1" x14ac:dyDescent="0.25">
      <c r="K1255" s="217"/>
      <c r="P1255" s="160"/>
    </row>
    <row r="1256" spans="11:16" ht="15" customHeight="1" x14ac:dyDescent="0.25">
      <c r="K1256" s="217"/>
      <c r="P1256" s="160"/>
    </row>
    <row r="1257" spans="11:16" ht="15" customHeight="1" x14ac:dyDescent="0.25">
      <c r="K1257" s="217"/>
      <c r="P1257" s="160"/>
    </row>
    <row r="1258" spans="11:16" ht="15" customHeight="1" x14ac:dyDescent="0.25">
      <c r="K1258" s="217"/>
      <c r="P1258" s="160"/>
    </row>
    <row r="1259" spans="11:16" ht="15" customHeight="1" x14ac:dyDescent="0.25">
      <c r="K1259" s="217"/>
      <c r="P1259" s="160"/>
    </row>
    <row r="1260" spans="11:16" ht="15" customHeight="1" x14ac:dyDescent="0.25">
      <c r="K1260" s="217"/>
      <c r="P1260" s="160"/>
    </row>
    <row r="1261" spans="11:16" ht="15" customHeight="1" x14ac:dyDescent="0.25">
      <c r="K1261" s="217"/>
      <c r="P1261" s="160"/>
    </row>
    <row r="1262" spans="11:16" ht="15" customHeight="1" x14ac:dyDescent="0.25">
      <c r="K1262" s="217"/>
      <c r="P1262" s="160"/>
    </row>
    <row r="1263" spans="11:16" ht="15" customHeight="1" x14ac:dyDescent="0.25">
      <c r="K1263" s="217"/>
      <c r="P1263" s="160"/>
    </row>
    <row r="1264" spans="11:16" ht="15" customHeight="1" x14ac:dyDescent="0.25">
      <c r="K1264" s="217"/>
      <c r="P1264" s="160"/>
    </row>
    <row r="1265" spans="11:16" ht="15" customHeight="1" x14ac:dyDescent="0.25">
      <c r="K1265" s="217"/>
      <c r="P1265" s="160"/>
    </row>
    <row r="1266" spans="11:16" ht="15" customHeight="1" x14ac:dyDescent="0.25">
      <c r="K1266" s="217"/>
      <c r="P1266" s="160"/>
    </row>
    <row r="1267" spans="11:16" ht="15" customHeight="1" x14ac:dyDescent="0.25">
      <c r="K1267" s="217"/>
      <c r="P1267" s="160"/>
    </row>
    <row r="1268" spans="11:16" ht="15" customHeight="1" x14ac:dyDescent="0.25">
      <c r="K1268" s="217"/>
      <c r="P1268" s="160"/>
    </row>
    <row r="1269" spans="11:16" ht="15" customHeight="1" x14ac:dyDescent="0.25">
      <c r="K1269" s="217"/>
      <c r="P1269" s="160"/>
    </row>
    <row r="1270" spans="11:16" ht="15" customHeight="1" x14ac:dyDescent="0.25">
      <c r="K1270" s="217"/>
      <c r="P1270" s="160"/>
    </row>
    <row r="1271" spans="11:16" ht="15" customHeight="1" x14ac:dyDescent="0.25">
      <c r="K1271" s="217"/>
      <c r="P1271" s="160"/>
    </row>
    <row r="1272" spans="11:16" ht="15" customHeight="1" x14ac:dyDescent="0.25">
      <c r="K1272" s="217"/>
      <c r="P1272" s="160"/>
    </row>
    <row r="1273" spans="11:16" ht="15" customHeight="1" x14ac:dyDescent="0.25">
      <c r="K1273" s="217"/>
      <c r="P1273" s="160"/>
    </row>
    <row r="1274" spans="11:16" ht="15" customHeight="1" x14ac:dyDescent="0.25">
      <c r="K1274" s="217"/>
      <c r="P1274" s="160"/>
    </row>
    <row r="1275" spans="11:16" ht="15" customHeight="1" x14ac:dyDescent="0.25">
      <c r="K1275" s="217"/>
      <c r="P1275" s="160"/>
    </row>
    <row r="1276" spans="11:16" ht="15" customHeight="1" x14ac:dyDescent="0.25">
      <c r="K1276" s="217"/>
      <c r="P1276" s="160"/>
    </row>
    <row r="1277" spans="11:16" ht="15" customHeight="1" x14ac:dyDescent="0.25">
      <c r="K1277" s="217"/>
      <c r="P1277" s="160"/>
    </row>
    <row r="1278" spans="11:16" ht="15" customHeight="1" x14ac:dyDescent="0.25">
      <c r="K1278" s="217"/>
      <c r="P1278" s="160"/>
    </row>
    <row r="1279" spans="11:16" ht="15" customHeight="1" x14ac:dyDescent="0.25">
      <c r="K1279" s="217"/>
      <c r="P1279" s="160"/>
    </row>
    <row r="1280" spans="11:16" ht="15" customHeight="1" x14ac:dyDescent="0.25">
      <c r="K1280" s="217"/>
      <c r="P1280" s="160"/>
    </row>
    <row r="1281" spans="11:16" ht="15" customHeight="1" x14ac:dyDescent="0.25">
      <c r="K1281" s="217"/>
      <c r="P1281" s="160"/>
    </row>
    <row r="1282" spans="11:16" ht="15" customHeight="1" x14ac:dyDescent="0.25">
      <c r="K1282" s="217"/>
      <c r="P1282" s="160"/>
    </row>
    <row r="1283" spans="11:16" ht="15" customHeight="1" x14ac:dyDescent="0.25">
      <c r="K1283" s="217"/>
      <c r="P1283" s="160"/>
    </row>
    <row r="1284" spans="11:16" ht="15" customHeight="1" x14ac:dyDescent="0.25">
      <c r="K1284" s="217"/>
      <c r="P1284" s="160"/>
    </row>
    <row r="1285" spans="11:16" ht="15" customHeight="1" x14ac:dyDescent="0.25">
      <c r="K1285" s="217"/>
      <c r="P1285" s="160"/>
    </row>
    <row r="1286" spans="11:16" ht="15" customHeight="1" x14ac:dyDescent="0.25">
      <c r="K1286" s="217"/>
      <c r="P1286" s="160"/>
    </row>
    <row r="1287" spans="11:16" ht="15" customHeight="1" x14ac:dyDescent="0.25">
      <c r="K1287" s="217"/>
      <c r="P1287" s="160"/>
    </row>
    <row r="1288" spans="11:16" ht="15" customHeight="1" x14ac:dyDescent="0.25">
      <c r="K1288" s="217"/>
      <c r="P1288" s="160"/>
    </row>
    <row r="1289" spans="11:16" ht="15" customHeight="1" x14ac:dyDescent="0.25">
      <c r="K1289" s="217"/>
      <c r="P1289" s="160"/>
    </row>
    <row r="1290" spans="11:16" ht="15" customHeight="1" x14ac:dyDescent="0.25">
      <c r="K1290" s="217"/>
      <c r="P1290" s="160"/>
    </row>
    <row r="1291" spans="11:16" ht="15" customHeight="1" x14ac:dyDescent="0.25">
      <c r="K1291" s="217"/>
      <c r="P1291" s="160"/>
    </row>
    <row r="1292" spans="11:16" ht="15" customHeight="1" x14ac:dyDescent="0.25">
      <c r="K1292" s="217"/>
      <c r="P1292" s="160"/>
    </row>
    <row r="1293" spans="11:16" ht="15" customHeight="1" x14ac:dyDescent="0.25">
      <c r="K1293" s="217"/>
      <c r="P1293" s="160"/>
    </row>
    <row r="1294" spans="11:16" ht="15" customHeight="1" x14ac:dyDescent="0.25">
      <c r="K1294" s="217"/>
      <c r="P1294" s="160"/>
    </row>
    <row r="1295" spans="11:16" ht="15" customHeight="1" x14ac:dyDescent="0.25">
      <c r="K1295" s="217"/>
      <c r="P1295" s="160"/>
    </row>
    <row r="1296" spans="11:16" ht="15" customHeight="1" x14ac:dyDescent="0.25">
      <c r="K1296" s="217"/>
      <c r="P1296" s="160"/>
    </row>
    <row r="1297" spans="11:16" ht="15" customHeight="1" x14ac:dyDescent="0.25">
      <c r="K1297" s="217"/>
      <c r="P1297" s="160"/>
    </row>
    <row r="1298" spans="11:16" ht="15" customHeight="1" x14ac:dyDescent="0.25">
      <c r="K1298" s="217"/>
      <c r="P1298" s="160"/>
    </row>
    <row r="1299" spans="11:16" ht="15" customHeight="1" x14ac:dyDescent="0.25">
      <c r="K1299" s="217"/>
      <c r="P1299" s="160"/>
    </row>
    <row r="1300" spans="11:16" ht="15" customHeight="1" x14ac:dyDescent="0.25">
      <c r="K1300" s="217"/>
      <c r="P1300" s="160"/>
    </row>
    <row r="1301" spans="11:16" ht="15" customHeight="1" x14ac:dyDescent="0.25">
      <c r="K1301" s="217"/>
      <c r="P1301" s="160"/>
    </row>
    <row r="1302" spans="11:16" ht="15" customHeight="1" x14ac:dyDescent="0.25">
      <c r="K1302" s="217"/>
      <c r="P1302" s="160"/>
    </row>
    <row r="1303" spans="11:16" ht="15" customHeight="1" x14ac:dyDescent="0.25">
      <c r="K1303" s="217"/>
      <c r="P1303" s="160"/>
    </row>
    <row r="1304" spans="11:16" ht="15" customHeight="1" x14ac:dyDescent="0.25">
      <c r="K1304" s="217"/>
      <c r="P1304" s="160"/>
    </row>
    <row r="1305" spans="11:16" ht="15" customHeight="1" x14ac:dyDescent="0.25">
      <c r="K1305" s="217"/>
      <c r="P1305" s="160"/>
    </row>
    <row r="1306" spans="11:16" ht="15" customHeight="1" x14ac:dyDescent="0.25">
      <c r="K1306" s="217"/>
      <c r="P1306" s="160"/>
    </row>
    <row r="1307" spans="11:16" ht="15" customHeight="1" x14ac:dyDescent="0.25">
      <c r="K1307" s="217"/>
      <c r="P1307" s="160"/>
    </row>
    <row r="1308" spans="11:16" ht="15" customHeight="1" x14ac:dyDescent="0.25">
      <c r="K1308" s="217"/>
      <c r="P1308" s="160"/>
    </row>
    <row r="1309" spans="11:16" ht="15" customHeight="1" x14ac:dyDescent="0.25">
      <c r="K1309" s="217"/>
      <c r="P1309" s="160"/>
    </row>
    <row r="1310" spans="11:16" ht="15" customHeight="1" x14ac:dyDescent="0.25">
      <c r="K1310" s="217"/>
      <c r="P1310" s="160"/>
    </row>
    <row r="1311" spans="11:16" ht="15" customHeight="1" x14ac:dyDescent="0.25">
      <c r="K1311" s="217"/>
      <c r="P1311" s="160"/>
    </row>
    <row r="1312" spans="11:16" ht="15" customHeight="1" x14ac:dyDescent="0.25">
      <c r="K1312" s="217"/>
      <c r="P1312" s="160"/>
    </row>
    <row r="1313" spans="11:16" ht="15" customHeight="1" x14ac:dyDescent="0.25">
      <c r="K1313" s="217"/>
      <c r="P1313" s="160"/>
    </row>
    <row r="1314" spans="11:16" ht="15" customHeight="1" x14ac:dyDescent="0.25">
      <c r="K1314" s="217"/>
      <c r="P1314" s="160"/>
    </row>
    <row r="1315" spans="11:16" ht="15" customHeight="1" x14ac:dyDescent="0.25">
      <c r="K1315" s="217"/>
      <c r="P1315" s="160"/>
    </row>
    <row r="1316" spans="11:16" ht="15" customHeight="1" x14ac:dyDescent="0.25">
      <c r="K1316" s="217"/>
      <c r="P1316" s="160"/>
    </row>
    <row r="1317" spans="11:16" ht="15" customHeight="1" x14ac:dyDescent="0.25">
      <c r="K1317" s="217"/>
      <c r="P1317" s="160"/>
    </row>
    <row r="1318" spans="11:16" ht="15" customHeight="1" x14ac:dyDescent="0.25">
      <c r="K1318" s="217"/>
      <c r="P1318" s="160"/>
    </row>
    <row r="1319" spans="11:16" ht="15" customHeight="1" x14ac:dyDescent="0.25">
      <c r="K1319" s="217"/>
      <c r="P1319" s="160"/>
    </row>
    <row r="1320" spans="11:16" ht="15" customHeight="1" x14ac:dyDescent="0.25">
      <c r="K1320" s="217"/>
      <c r="P1320" s="160"/>
    </row>
    <row r="1321" spans="11:16" ht="15" customHeight="1" x14ac:dyDescent="0.25">
      <c r="K1321" s="217"/>
      <c r="P1321" s="160"/>
    </row>
    <row r="1322" spans="11:16" ht="15" customHeight="1" x14ac:dyDescent="0.25">
      <c r="K1322" s="217"/>
      <c r="P1322" s="160"/>
    </row>
    <row r="1323" spans="11:16" ht="15" customHeight="1" x14ac:dyDescent="0.25">
      <c r="K1323" s="217"/>
      <c r="P1323" s="160"/>
    </row>
    <row r="1324" spans="11:16" ht="15" customHeight="1" x14ac:dyDescent="0.25">
      <c r="K1324" s="217"/>
      <c r="P1324" s="160"/>
    </row>
    <row r="1325" spans="11:16" ht="15" customHeight="1" x14ac:dyDescent="0.25">
      <c r="K1325" s="217"/>
      <c r="P1325" s="160"/>
    </row>
    <row r="1326" spans="11:16" ht="15" customHeight="1" x14ac:dyDescent="0.25">
      <c r="K1326" s="217"/>
      <c r="P1326" s="160"/>
    </row>
    <row r="1327" spans="11:16" ht="15" customHeight="1" x14ac:dyDescent="0.25">
      <c r="K1327" s="217"/>
      <c r="P1327" s="160"/>
    </row>
    <row r="1328" spans="11:16" ht="15" customHeight="1" x14ac:dyDescent="0.25">
      <c r="K1328" s="217"/>
      <c r="P1328" s="160"/>
    </row>
    <row r="1329" spans="11:16" ht="15" customHeight="1" x14ac:dyDescent="0.25">
      <c r="K1329" s="217"/>
      <c r="P1329" s="160"/>
    </row>
    <row r="1330" spans="11:16" ht="15" customHeight="1" x14ac:dyDescent="0.25">
      <c r="K1330" s="217"/>
      <c r="P1330" s="160"/>
    </row>
    <row r="1331" spans="11:16" ht="15" customHeight="1" x14ac:dyDescent="0.25">
      <c r="K1331" s="217"/>
      <c r="P1331" s="160"/>
    </row>
    <row r="1332" spans="11:16" ht="15" customHeight="1" x14ac:dyDescent="0.25">
      <c r="K1332" s="217"/>
      <c r="P1332" s="160"/>
    </row>
    <row r="1333" spans="11:16" ht="15" customHeight="1" x14ac:dyDescent="0.25">
      <c r="K1333" s="217"/>
      <c r="P1333" s="160"/>
    </row>
    <row r="1334" spans="11:16" ht="15" customHeight="1" x14ac:dyDescent="0.25">
      <c r="K1334" s="217"/>
      <c r="P1334" s="160"/>
    </row>
    <row r="1335" spans="11:16" ht="15" customHeight="1" x14ac:dyDescent="0.25">
      <c r="K1335" s="217"/>
      <c r="P1335" s="160"/>
    </row>
    <row r="1336" spans="11:16" ht="15" customHeight="1" x14ac:dyDescent="0.25">
      <c r="K1336" s="217"/>
      <c r="P1336" s="160"/>
    </row>
    <row r="1337" spans="11:16" ht="15" customHeight="1" x14ac:dyDescent="0.25">
      <c r="K1337" s="217"/>
      <c r="P1337" s="160"/>
    </row>
    <row r="1338" spans="11:16" ht="15" customHeight="1" x14ac:dyDescent="0.25">
      <c r="K1338" s="217"/>
      <c r="P1338" s="160"/>
    </row>
    <row r="1339" spans="11:16" ht="15" customHeight="1" x14ac:dyDescent="0.25">
      <c r="K1339" s="217"/>
      <c r="P1339" s="160"/>
    </row>
    <row r="1340" spans="11:16" ht="15" customHeight="1" x14ac:dyDescent="0.25">
      <c r="K1340" s="217"/>
    </row>
    <row r="1341" spans="11:16" ht="15" customHeight="1" x14ac:dyDescent="0.25">
      <c r="K1341" s="217"/>
    </row>
    <row r="1342" spans="11:16" ht="15" customHeight="1" x14ac:dyDescent="0.25">
      <c r="K1342" s="217"/>
    </row>
    <row r="1343" spans="11:16" ht="15" customHeight="1" x14ac:dyDescent="0.25">
      <c r="K1343" s="217"/>
    </row>
    <row r="1344" spans="11:16" ht="15" customHeight="1" x14ac:dyDescent="0.25">
      <c r="K1344" s="217"/>
    </row>
    <row r="1345" spans="11:11" ht="15" customHeight="1" x14ac:dyDescent="0.25">
      <c r="K1345" s="217"/>
    </row>
    <row r="1346" spans="11:11" ht="15" customHeight="1" x14ac:dyDescent="0.25">
      <c r="K1346" s="217"/>
    </row>
    <row r="1347" spans="11:11" ht="15" customHeight="1" x14ac:dyDescent="0.25">
      <c r="K1347" s="217"/>
    </row>
    <row r="1348" spans="11:11" ht="15" customHeight="1" x14ac:dyDescent="0.25">
      <c r="K1348" s="217"/>
    </row>
    <row r="1349" spans="11:11" ht="15" customHeight="1" x14ac:dyDescent="0.25">
      <c r="K1349" s="217"/>
    </row>
    <row r="1350" spans="11:11" ht="15" customHeight="1" x14ac:dyDescent="0.25">
      <c r="K1350" s="217"/>
    </row>
    <row r="1351" spans="11:11" ht="15" customHeight="1" x14ac:dyDescent="0.25">
      <c r="K1351" s="217"/>
    </row>
    <row r="1352" spans="11:11" ht="15" customHeight="1" x14ac:dyDescent="0.25">
      <c r="K1352" s="217"/>
    </row>
    <row r="1353" spans="11:11" ht="15" customHeight="1" x14ac:dyDescent="0.25">
      <c r="K1353" s="217"/>
    </row>
    <row r="1354" spans="11:11" ht="15" customHeight="1" x14ac:dyDescent="0.25">
      <c r="K1354" s="217"/>
    </row>
    <row r="1355" spans="11:11" ht="15" customHeight="1" x14ac:dyDescent="0.25">
      <c r="K1355" s="217"/>
    </row>
    <row r="1356" spans="11:11" ht="15" customHeight="1" x14ac:dyDescent="0.25">
      <c r="K1356" s="217"/>
    </row>
    <row r="1357" spans="11:11" ht="15" customHeight="1" x14ac:dyDescent="0.25">
      <c r="K1357" s="217"/>
    </row>
    <row r="1358" spans="11:11" ht="15" customHeight="1" x14ac:dyDescent="0.25">
      <c r="K1358" s="217"/>
    </row>
    <row r="1359" spans="11:11" ht="15" customHeight="1" x14ac:dyDescent="0.25">
      <c r="K1359" s="217"/>
    </row>
    <row r="1360" spans="11:11" ht="15" customHeight="1" x14ac:dyDescent="0.25">
      <c r="K1360" s="217"/>
    </row>
    <row r="1361" spans="11:11" ht="15" customHeight="1" x14ac:dyDescent="0.25">
      <c r="K1361" s="217"/>
    </row>
    <row r="1362" spans="11:11" ht="15" customHeight="1" x14ac:dyDescent="0.25">
      <c r="K1362" s="217"/>
    </row>
    <row r="1363" spans="11:11" ht="15" customHeight="1" x14ac:dyDescent="0.25">
      <c r="K1363" s="217"/>
    </row>
    <row r="1364" spans="11:11" ht="15" customHeight="1" x14ac:dyDescent="0.25">
      <c r="K1364" s="217"/>
    </row>
    <row r="1365" spans="11:11" ht="15" customHeight="1" x14ac:dyDescent="0.25">
      <c r="K1365" s="217"/>
    </row>
    <row r="1366" spans="11:11" ht="15" customHeight="1" x14ac:dyDescent="0.25">
      <c r="K1366" s="217"/>
    </row>
    <row r="1367" spans="11:11" ht="15" customHeight="1" x14ac:dyDescent="0.25">
      <c r="K1367" s="217"/>
    </row>
    <row r="1368" spans="11:11" ht="15" customHeight="1" x14ac:dyDescent="0.25">
      <c r="K1368" s="217"/>
    </row>
    <row r="1369" spans="11:11" ht="15" customHeight="1" x14ac:dyDescent="0.25">
      <c r="K1369" s="217"/>
    </row>
    <row r="1370" spans="11:11" ht="15" customHeight="1" x14ac:dyDescent="0.25">
      <c r="K1370" s="217"/>
    </row>
    <row r="1371" spans="11:11" ht="15" customHeight="1" x14ac:dyDescent="0.25">
      <c r="K1371" s="217"/>
    </row>
    <row r="1372" spans="11:11" ht="15" customHeight="1" x14ac:dyDescent="0.25">
      <c r="K1372" s="217"/>
    </row>
    <row r="1373" spans="11:11" ht="15" customHeight="1" x14ac:dyDescent="0.25">
      <c r="K1373" s="217"/>
    </row>
    <row r="1374" spans="11:11" ht="15" customHeight="1" x14ac:dyDescent="0.25">
      <c r="K1374" s="217"/>
    </row>
    <row r="1375" spans="11:11" ht="15" customHeight="1" x14ac:dyDescent="0.25">
      <c r="K1375" s="217"/>
    </row>
    <row r="1376" spans="11:11" ht="15" customHeight="1" x14ac:dyDescent="0.25">
      <c r="K1376" s="217"/>
    </row>
    <row r="1377" spans="11:11" ht="15" customHeight="1" x14ac:dyDescent="0.25">
      <c r="K1377" s="217"/>
    </row>
    <row r="1378" spans="11:11" ht="15" customHeight="1" x14ac:dyDescent="0.25">
      <c r="K1378" s="217"/>
    </row>
    <row r="1379" spans="11:11" ht="15" customHeight="1" x14ac:dyDescent="0.25">
      <c r="K1379" s="217"/>
    </row>
    <row r="1380" spans="11:11" ht="15" customHeight="1" x14ac:dyDescent="0.25">
      <c r="K1380" s="217"/>
    </row>
    <row r="1381" spans="11:11" ht="15" customHeight="1" x14ac:dyDescent="0.25">
      <c r="K1381" s="217"/>
    </row>
    <row r="1382" spans="11:11" ht="15" customHeight="1" x14ac:dyDescent="0.25">
      <c r="K1382" s="217"/>
    </row>
    <row r="1383" spans="11:11" ht="15" customHeight="1" x14ac:dyDescent="0.25">
      <c r="K1383" s="217"/>
    </row>
    <row r="1384" spans="11:11" ht="15" customHeight="1" x14ac:dyDescent="0.25">
      <c r="K1384" s="217"/>
    </row>
    <row r="1385" spans="11:11" ht="15" customHeight="1" x14ac:dyDescent="0.25">
      <c r="K1385" s="217"/>
    </row>
    <row r="1386" spans="11:11" ht="15" customHeight="1" x14ac:dyDescent="0.25">
      <c r="K1386" s="217"/>
    </row>
    <row r="1387" spans="11:11" ht="15" customHeight="1" x14ac:dyDescent="0.25">
      <c r="K1387" s="217"/>
    </row>
    <row r="1388" spans="11:11" ht="15" customHeight="1" x14ac:dyDescent="0.25">
      <c r="K1388" s="217"/>
    </row>
    <row r="1389" spans="11:11" ht="15" customHeight="1" x14ac:dyDescent="0.25">
      <c r="K1389" s="217"/>
    </row>
    <row r="1390" spans="11:11" ht="15" customHeight="1" x14ac:dyDescent="0.25">
      <c r="K1390" s="217"/>
    </row>
    <row r="1391" spans="11:11" ht="15" customHeight="1" x14ac:dyDescent="0.25">
      <c r="K1391" s="217"/>
    </row>
    <row r="1392" spans="11:11" ht="15" customHeight="1" x14ac:dyDescent="0.25">
      <c r="K1392" s="217"/>
    </row>
    <row r="1393" spans="11:11" ht="15" customHeight="1" x14ac:dyDescent="0.25">
      <c r="K1393" s="217"/>
    </row>
    <row r="1394" spans="11:11" ht="15" customHeight="1" x14ac:dyDescent="0.25">
      <c r="K1394" s="217"/>
    </row>
    <row r="1395" spans="11:11" ht="15" customHeight="1" x14ac:dyDescent="0.25">
      <c r="K1395" s="217"/>
    </row>
    <row r="1396" spans="11:11" ht="15" customHeight="1" x14ac:dyDescent="0.25">
      <c r="K1396" s="217"/>
    </row>
    <row r="1397" spans="11:11" ht="15" customHeight="1" x14ac:dyDescent="0.25">
      <c r="K1397" s="217"/>
    </row>
    <row r="1398" spans="11:11" ht="15" customHeight="1" x14ac:dyDescent="0.25">
      <c r="K1398" s="217"/>
    </row>
    <row r="1399" spans="11:11" ht="15" customHeight="1" x14ac:dyDescent="0.25">
      <c r="K1399" s="217"/>
    </row>
    <row r="1400" spans="11:11" ht="15" customHeight="1" x14ac:dyDescent="0.25">
      <c r="K1400" s="217"/>
    </row>
    <row r="1401" spans="11:11" ht="15" customHeight="1" x14ac:dyDescent="0.25">
      <c r="K1401" s="217"/>
    </row>
    <row r="1402" spans="11:11" ht="15" customHeight="1" x14ac:dyDescent="0.25">
      <c r="K1402" s="217"/>
    </row>
    <row r="1403" spans="11:11" ht="15" customHeight="1" x14ac:dyDescent="0.25">
      <c r="K1403" s="217"/>
    </row>
    <row r="1404" spans="11:11" ht="15" customHeight="1" x14ac:dyDescent="0.25">
      <c r="K1404" s="217"/>
    </row>
    <row r="1405" spans="11:11" ht="15" customHeight="1" x14ac:dyDescent="0.25">
      <c r="K1405" s="217"/>
    </row>
    <row r="1406" spans="11:11" ht="15" customHeight="1" x14ac:dyDescent="0.25">
      <c r="K1406" s="217"/>
    </row>
    <row r="1407" spans="11:11" ht="15" customHeight="1" x14ac:dyDescent="0.25">
      <c r="K1407" s="217"/>
    </row>
    <row r="1408" spans="11:11" ht="15" customHeight="1" x14ac:dyDescent="0.25">
      <c r="K1408" s="217"/>
    </row>
    <row r="1409" spans="11:11" ht="15" customHeight="1" x14ac:dyDescent="0.25">
      <c r="K1409" s="217"/>
    </row>
    <row r="1410" spans="11:11" ht="15" customHeight="1" x14ac:dyDescent="0.25">
      <c r="K1410" s="217"/>
    </row>
    <row r="1411" spans="11:11" ht="15" customHeight="1" x14ac:dyDescent="0.25">
      <c r="K1411" s="217"/>
    </row>
    <row r="1412" spans="11:11" ht="15" customHeight="1" x14ac:dyDescent="0.25">
      <c r="K1412" s="217"/>
    </row>
    <row r="1413" spans="11:11" ht="15" customHeight="1" x14ac:dyDescent="0.25">
      <c r="K1413" s="217"/>
    </row>
    <row r="1414" spans="11:11" ht="15" customHeight="1" x14ac:dyDescent="0.25">
      <c r="K1414" s="217"/>
    </row>
    <row r="1415" spans="11:11" ht="15" customHeight="1" x14ac:dyDescent="0.25">
      <c r="K1415" s="217"/>
    </row>
    <row r="1416" spans="11:11" ht="15" customHeight="1" x14ac:dyDescent="0.25">
      <c r="K1416" s="217"/>
    </row>
    <row r="1417" spans="11:11" ht="15" customHeight="1" x14ac:dyDescent="0.25">
      <c r="K1417" s="217"/>
    </row>
    <row r="1418" spans="11:11" ht="15" customHeight="1" x14ac:dyDescent="0.25">
      <c r="K1418" s="217"/>
    </row>
    <row r="1419" spans="11:11" ht="15" customHeight="1" x14ac:dyDescent="0.25">
      <c r="K1419" s="217"/>
    </row>
    <row r="1420" spans="11:11" ht="15" customHeight="1" x14ac:dyDescent="0.25">
      <c r="K1420" s="217"/>
    </row>
    <row r="1421" spans="11:11" ht="15" customHeight="1" x14ac:dyDescent="0.25">
      <c r="K1421" s="217"/>
    </row>
    <row r="1422" spans="11:11" ht="15" customHeight="1" x14ac:dyDescent="0.25">
      <c r="K1422" s="217"/>
    </row>
    <row r="1423" spans="11:11" ht="15" customHeight="1" x14ac:dyDescent="0.25">
      <c r="K1423" s="217"/>
    </row>
    <row r="1424" spans="11:11" ht="15" customHeight="1" x14ac:dyDescent="0.25">
      <c r="K1424" s="217"/>
    </row>
    <row r="1425" spans="11:11" ht="15" customHeight="1" x14ac:dyDescent="0.25">
      <c r="K1425" s="217"/>
    </row>
    <row r="1426" spans="11:11" ht="15" customHeight="1" x14ac:dyDescent="0.25">
      <c r="K1426" s="217"/>
    </row>
    <row r="1427" spans="11:11" ht="15" customHeight="1" x14ac:dyDescent="0.25">
      <c r="K1427" s="217"/>
    </row>
    <row r="1428" spans="11:11" ht="15" customHeight="1" x14ac:dyDescent="0.25">
      <c r="K1428" s="217"/>
    </row>
    <row r="1429" spans="11:11" ht="15" customHeight="1" x14ac:dyDescent="0.25">
      <c r="K1429" s="217"/>
    </row>
    <row r="1430" spans="11:11" ht="15" customHeight="1" x14ac:dyDescent="0.25">
      <c r="K1430" s="217"/>
    </row>
    <row r="1431" spans="11:11" ht="15" customHeight="1" x14ac:dyDescent="0.25">
      <c r="K1431" s="217"/>
    </row>
    <row r="1432" spans="11:11" ht="15" customHeight="1" x14ac:dyDescent="0.25">
      <c r="K1432" s="217"/>
    </row>
    <row r="1433" spans="11:11" ht="15" customHeight="1" x14ac:dyDescent="0.25">
      <c r="K1433" s="217"/>
    </row>
    <row r="1434" spans="11:11" ht="15" customHeight="1" x14ac:dyDescent="0.25">
      <c r="K1434" s="217"/>
    </row>
    <row r="1435" spans="11:11" ht="15" customHeight="1" x14ac:dyDescent="0.25">
      <c r="K1435" s="217"/>
    </row>
    <row r="1436" spans="11:11" ht="15" customHeight="1" x14ac:dyDescent="0.25">
      <c r="K1436" s="217"/>
    </row>
    <row r="1437" spans="11:11" ht="15" customHeight="1" x14ac:dyDescent="0.25">
      <c r="K1437" s="217"/>
    </row>
    <row r="1438" spans="11:11" ht="15" customHeight="1" x14ac:dyDescent="0.25">
      <c r="K1438" s="217"/>
    </row>
    <row r="1439" spans="11:11" ht="15" customHeight="1" x14ac:dyDescent="0.25">
      <c r="K1439" s="217"/>
    </row>
    <row r="1440" spans="11:11" ht="15" customHeight="1" x14ac:dyDescent="0.25">
      <c r="K1440" s="217"/>
    </row>
    <row r="1441" spans="11:11" ht="15" customHeight="1" x14ac:dyDescent="0.25">
      <c r="K1441" s="217"/>
    </row>
    <row r="1442" spans="11:11" ht="15" customHeight="1" x14ac:dyDescent="0.25">
      <c r="K1442" s="217"/>
    </row>
    <row r="1443" spans="11:11" ht="15" customHeight="1" x14ac:dyDescent="0.25">
      <c r="K1443" s="217"/>
    </row>
    <row r="1444" spans="11:11" ht="15" customHeight="1" x14ac:dyDescent="0.25">
      <c r="K1444" s="217"/>
    </row>
    <row r="1445" spans="11:11" ht="15" customHeight="1" x14ac:dyDescent="0.25">
      <c r="K1445" s="217"/>
    </row>
    <row r="1446" spans="11:11" ht="15" customHeight="1" x14ac:dyDescent="0.25">
      <c r="K1446" s="217"/>
    </row>
    <row r="1447" spans="11:11" ht="15" customHeight="1" x14ac:dyDescent="0.25">
      <c r="K1447" s="217"/>
    </row>
    <row r="1448" spans="11:11" ht="15" customHeight="1" x14ac:dyDescent="0.25">
      <c r="K1448" s="217"/>
    </row>
    <row r="1449" spans="11:11" ht="15" customHeight="1" x14ac:dyDescent="0.25">
      <c r="K1449" s="217"/>
    </row>
    <row r="1450" spans="11:11" ht="15" customHeight="1" x14ac:dyDescent="0.25">
      <c r="K1450" s="217"/>
    </row>
    <row r="1451" spans="11:11" ht="15" customHeight="1" x14ac:dyDescent="0.25">
      <c r="K1451" s="217"/>
    </row>
    <row r="1452" spans="11:11" ht="15" customHeight="1" x14ac:dyDescent="0.25">
      <c r="K1452" s="217"/>
    </row>
    <row r="1453" spans="11:11" ht="15" customHeight="1" x14ac:dyDescent="0.25">
      <c r="K1453" s="217"/>
    </row>
    <row r="1454" spans="11:11" ht="15" customHeight="1" x14ac:dyDescent="0.25">
      <c r="K1454" s="217"/>
    </row>
    <row r="1455" spans="11:11" ht="15" customHeight="1" x14ac:dyDescent="0.25">
      <c r="K1455" s="217"/>
    </row>
    <row r="1456" spans="11:11" ht="15" customHeight="1" x14ac:dyDescent="0.25">
      <c r="K1456" s="217"/>
    </row>
    <row r="1457" spans="11:11" ht="15" customHeight="1" x14ac:dyDescent="0.25">
      <c r="K1457" s="217"/>
    </row>
    <row r="1458" spans="11:11" ht="15" customHeight="1" x14ac:dyDescent="0.25">
      <c r="K1458" s="217"/>
    </row>
    <row r="1459" spans="11:11" ht="15" customHeight="1" x14ac:dyDescent="0.25">
      <c r="K1459" s="217"/>
    </row>
    <row r="1460" spans="11:11" ht="15" customHeight="1" x14ac:dyDescent="0.25">
      <c r="K1460" s="217"/>
    </row>
    <row r="1461" spans="11:11" ht="15" customHeight="1" x14ac:dyDescent="0.25">
      <c r="K1461" s="217"/>
    </row>
    <row r="1462" spans="11:11" ht="15" customHeight="1" x14ac:dyDescent="0.25">
      <c r="K1462" s="217"/>
    </row>
    <row r="1463" spans="11:11" ht="15" customHeight="1" x14ac:dyDescent="0.25">
      <c r="K1463" s="217"/>
    </row>
    <row r="1464" spans="11:11" ht="15" customHeight="1" x14ac:dyDescent="0.25">
      <c r="K1464" s="217"/>
    </row>
    <row r="1465" spans="11:11" ht="15" customHeight="1" x14ac:dyDescent="0.25">
      <c r="K1465" s="217"/>
    </row>
    <row r="1466" spans="11:11" ht="15" customHeight="1" x14ac:dyDescent="0.25">
      <c r="K1466" s="217"/>
    </row>
    <row r="1467" spans="11:11" ht="15" customHeight="1" x14ac:dyDescent="0.25">
      <c r="K1467" s="217"/>
    </row>
    <row r="1468" spans="11:11" ht="15" customHeight="1" x14ac:dyDescent="0.25">
      <c r="K1468" s="217"/>
    </row>
    <row r="1469" spans="11:11" ht="15" customHeight="1" x14ac:dyDescent="0.25">
      <c r="K1469" s="217"/>
    </row>
    <row r="1470" spans="11:11" ht="15" customHeight="1" x14ac:dyDescent="0.25">
      <c r="K1470" s="217"/>
    </row>
    <row r="1471" spans="11:11" ht="15" customHeight="1" x14ac:dyDescent="0.25">
      <c r="K1471" s="217"/>
    </row>
    <row r="1472" spans="11:11" ht="15" customHeight="1" x14ac:dyDescent="0.25">
      <c r="K1472" s="217"/>
    </row>
    <row r="1473" spans="11:11" ht="15" customHeight="1" x14ac:dyDescent="0.25">
      <c r="K1473" s="217"/>
    </row>
    <row r="1474" spans="11:11" ht="15" customHeight="1" x14ac:dyDescent="0.25">
      <c r="K1474" s="217"/>
    </row>
    <row r="1475" spans="11:11" ht="15" customHeight="1" x14ac:dyDescent="0.25">
      <c r="K1475" s="217"/>
    </row>
    <row r="1476" spans="11:11" ht="15" customHeight="1" x14ac:dyDescent="0.25">
      <c r="K1476" s="217"/>
    </row>
    <row r="1477" spans="11:11" ht="15" customHeight="1" x14ac:dyDescent="0.25">
      <c r="K1477" s="217"/>
    </row>
    <row r="1478" spans="11:11" ht="15" customHeight="1" x14ac:dyDescent="0.25">
      <c r="K1478" s="217"/>
    </row>
    <row r="1479" spans="11:11" ht="15" customHeight="1" x14ac:dyDescent="0.25">
      <c r="K1479" s="217"/>
    </row>
    <row r="1480" spans="11:11" ht="15" customHeight="1" x14ac:dyDescent="0.25">
      <c r="K1480" s="217"/>
    </row>
    <row r="1481" spans="11:11" ht="15" customHeight="1" x14ac:dyDescent="0.25">
      <c r="K1481" s="217"/>
    </row>
    <row r="1482" spans="11:11" ht="15" customHeight="1" x14ac:dyDescent="0.25">
      <c r="K1482" s="217"/>
    </row>
    <row r="1483" spans="11:11" ht="15" customHeight="1" x14ac:dyDescent="0.25">
      <c r="K1483" s="217"/>
    </row>
    <row r="1484" spans="11:11" ht="15" customHeight="1" x14ac:dyDescent="0.25">
      <c r="K1484" s="217"/>
    </row>
    <row r="1485" spans="11:11" ht="15" customHeight="1" x14ac:dyDescent="0.25">
      <c r="K1485" s="217"/>
    </row>
    <row r="1486" spans="11:11" ht="15" customHeight="1" x14ac:dyDescent="0.25">
      <c r="K1486" s="217"/>
    </row>
    <row r="1487" spans="11:11" ht="15" customHeight="1" x14ac:dyDescent="0.25">
      <c r="K1487" s="217"/>
    </row>
    <row r="1488" spans="11:11" ht="15" customHeight="1" x14ac:dyDescent="0.25">
      <c r="K1488" s="217"/>
    </row>
    <row r="1489" spans="11:11" ht="15" customHeight="1" x14ac:dyDescent="0.25">
      <c r="K1489" s="217"/>
    </row>
    <row r="1490" spans="11:11" ht="15" customHeight="1" x14ac:dyDescent="0.25">
      <c r="K1490" s="217"/>
    </row>
    <row r="1491" spans="11:11" ht="15" customHeight="1" x14ac:dyDescent="0.25">
      <c r="K1491" s="217"/>
    </row>
    <row r="1492" spans="11:11" ht="15" customHeight="1" x14ac:dyDescent="0.25">
      <c r="K1492" s="217"/>
    </row>
    <row r="1493" spans="11:11" ht="15" customHeight="1" x14ac:dyDescent="0.25">
      <c r="K1493" s="217"/>
    </row>
    <row r="1494" spans="11:11" ht="15" customHeight="1" x14ac:dyDescent="0.25">
      <c r="K1494" s="217"/>
    </row>
    <row r="1495" spans="11:11" ht="15" customHeight="1" x14ac:dyDescent="0.25">
      <c r="K1495" s="217"/>
    </row>
    <row r="1496" spans="11:11" ht="15" customHeight="1" x14ac:dyDescent="0.25">
      <c r="K1496" s="217"/>
    </row>
    <row r="1497" spans="11:11" ht="15" customHeight="1" x14ac:dyDescent="0.25">
      <c r="K1497" s="217"/>
    </row>
    <row r="1498" spans="11:11" ht="15" customHeight="1" x14ac:dyDescent="0.25">
      <c r="K1498" s="217"/>
    </row>
    <row r="1499" spans="11:11" ht="15" customHeight="1" x14ac:dyDescent="0.25">
      <c r="K1499" s="217"/>
    </row>
    <row r="1500" spans="11:11" ht="15" customHeight="1" x14ac:dyDescent="0.25">
      <c r="K1500" s="217"/>
    </row>
    <row r="1501" spans="11:11" ht="15" customHeight="1" x14ac:dyDescent="0.25">
      <c r="K1501" s="217"/>
    </row>
    <row r="1502" spans="11:11" ht="15" customHeight="1" x14ac:dyDescent="0.25">
      <c r="K1502" s="217"/>
    </row>
    <row r="1503" spans="11:11" ht="15" customHeight="1" x14ac:dyDescent="0.25">
      <c r="K1503" s="217"/>
    </row>
    <row r="1504" spans="11:11" ht="15" customHeight="1" x14ac:dyDescent="0.25">
      <c r="K1504" s="217"/>
    </row>
    <row r="1505" spans="11:11" ht="15" customHeight="1" x14ac:dyDescent="0.25">
      <c r="K1505" s="217"/>
    </row>
    <row r="1506" spans="11:11" ht="15" customHeight="1" x14ac:dyDescent="0.25">
      <c r="K1506" s="217"/>
    </row>
    <row r="1507" spans="11:11" ht="15" customHeight="1" x14ac:dyDescent="0.25">
      <c r="K1507" s="217"/>
    </row>
    <row r="1508" spans="11:11" ht="15" customHeight="1" x14ac:dyDescent="0.25">
      <c r="K1508" s="217"/>
    </row>
    <row r="1509" spans="11:11" ht="15" customHeight="1" x14ac:dyDescent="0.25">
      <c r="K1509" s="217"/>
    </row>
    <row r="1510" spans="11:11" ht="15" customHeight="1" x14ac:dyDescent="0.25">
      <c r="K1510" s="217"/>
    </row>
    <row r="1511" spans="11:11" ht="15" customHeight="1" x14ac:dyDescent="0.25">
      <c r="K1511" s="217"/>
    </row>
    <row r="1512" spans="11:11" ht="15" customHeight="1" x14ac:dyDescent="0.25">
      <c r="K1512" s="217"/>
    </row>
    <row r="1513" spans="11:11" ht="15" customHeight="1" x14ac:dyDescent="0.25">
      <c r="K1513" s="217"/>
    </row>
    <row r="1514" spans="11:11" ht="15" customHeight="1" x14ac:dyDescent="0.25">
      <c r="K1514" s="217"/>
    </row>
    <row r="1515" spans="11:11" ht="15" customHeight="1" x14ac:dyDescent="0.25">
      <c r="K1515" s="217"/>
    </row>
    <row r="1516" spans="11:11" ht="15" customHeight="1" x14ac:dyDescent="0.25">
      <c r="K1516" s="217"/>
    </row>
    <row r="1517" spans="11:11" ht="15" customHeight="1" x14ac:dyDescent="0.25">
      <c r="K1517" s="217"/>
    </row>
    <row r="1518" spans="11:11" ht="15" customHeight="1" x14ac:dyDescent="0.25">
      <c r="K1518" s="217"/>
    </row>
    <row r="1519" spans="11:11" ht="15" customHeight="1" x14ac:dyDescent="0.25">
      <c r="K1519" s="217"/>
    </row>
    <row r="1520" spans="11:11" ht="15" customHeight="1" x14ac:dyDescent="0.25">
      <c r="K1520" s="217"/>
    </row>
    <row r="1521" spans="11:11" ht="15" customHeight="1" x14ac:dyDescent="0.25">
      <c r="K1521" s="217"/>
    </row>
    <row r="1522" spans="11:11" ht="15" customHeight="1" x14ac:dyDescent="0.25">
      <c r="K1522" s="217"/>
    </row>
    <row r="1523" spans="11:11" ht="15" customHeight="1" x14ac:dyDescent="0.25">
      <c r="K1523" s="217"/>
    </row>
    <row r="1524" spans="11:11" ht="15" customHeight="1" x14ac:dyDescent="0.25">
      <c r="K1524" s="217"/>
    </row>
    <row r="1525" spans="11:11" ht="15" customHeight="1" x14ac:dyDescent="0.25">
      <c r="K1525" s="217"/>
    </row>
    <row r="1526" spans="11:11" ht="15" customHeight="1" x14ac:dyDescent="0.25">
      <c r="K1526" s="217"/>
    </row>
    <row r="1527" spans="11:11" ht="15" customHeight="1" x14ac:dyDescent="0.25">
      <c r="K1527" s="217"/>
    </row>
    <row r="1528" spans="11:11" ht="15" customHeight="1" x14ac:dyDescent="0.25">
      <c r="K1528" s="217"/>
    </row>
    <row r="1529" spans="11:11" ht="15" customHeight="1" x14ac:dyDescent="0.25">
      <c r="K1529" s="217"/>
    </row>
    <row r="1530" spans="11:11" ht="15" customHeight="1" x14ac:dyDescent="0.25">
      <c r="K1530" s="217"/>
    </row>
    <row r="1531" spans="11:11" ht="15" customHeight="1" x14ac:dyDescent="0.25">
      <c r="K1531" s="217"/>
    </row>
    <row r="1532" spans="11:11" ht="15" customHeight="1" x14ac:dyDescent="0.25">
      <c r="K1532" s="217"/>
    </row>
    <row r="1533" spans="11:11" ht="15" customHeight="1" x14ac:dyDescent="0.25">
      <c r="K1533" s="217"/>
    </row>
    <row r="1534" spans="11:11" ht="15" customHeight="1" x14ac:dyDescent="0.25">
      <c r="K1534" s="217"/>
    </row>
    <row r="1535" spans="11:11" ht="15" customHeight="1" x14ac:dyDescent="0.25">
      <c r="K1535" s="217"/>
    </row>
    <row r="1536" spans="11:11" ht="15" customHeight="1" x14ac:dyDescent="0.25">
      <c r="K1536" s="217"/>
    </row>
    <row r="1537" spans="11:11" ht="15" customHeight="1" x14ac:dyDescent="0.25">
      <c r="K1537" s="217"/>
    </row>
    <row r="1538" spans="11:11" ht="15" customHeight="1" x14ac:dyDescent="0.25">
      <c r="K1538" s="217"/>
    </row>
    <row r="1539" spans="11:11" ht="15" customHeight="1" x14ac:dyDescent="0.25">
      <c r="K1539" s="217"/>
    </row>
    <row r="1540" spans="11:11" ht="15" customHeight="1" x14ac:dyDescent="0.25">
      <c r="K1540" s="217"/>
    </row>
    <row r="1541" spans="11:11" ht="15" customHeight="1" x14ac:dyDescent="0.25">
      <c r="K1541" s="217"/>
    </row>
    <row r="1542" spans="11:11" ht="15" customHeight="1" x14ac:dyDescent="0.25">
      <c r="K1542" s="217"/>
    </row>
    <row r="1543" spans="11:11" ht="15" customHeight="1" x14ac:dyDescent="0.25">
      <c r="K1543" s="217"/>
    </row>
    <row r="1544" spans="11:11" ht="15" customHeight="1" x14ac:dyDescent="0.25">
      <c r="K1544" s="217"/>
    </row>
    <row r="1545" spans="11:11" ht="15" customHeight="1" x14ac:dyDescent="0.25">
      <c r="K1545" s="217"/>
    </row>
    <row r="1546" spans="11:11" ht="15" customHeight="1" x14ac:dyDescent="0.25">
      <c r="K1546" s="217"/>
    </row>
    <row r="1547" spans="11:11" ht="15" customHeight="1" x14ac:dyDescent="0.25">
      <c r="K1547" s="217"/>
    </row>
    <row r="1548" spans="11:11" ht="15" customHeight="1" x14ac:dyDescent="0.25">
      <c r="K1548" s="217"/>
    </row>
    <row r="1549" spans="11:11" ht="15" customHeight="1" x14ac:dyDescent="0.25">
      <c r="K1549" s="217"/>
    </row>
    <row r="1550" spans="11:11" ht="15" customHeight="1" x14ac:dyDescent="0.25">
      <c r="K1550" s="217"/>
    </row>
    <row r="1551" spans="11:11" ht="15" customHeight="1" x14ac:dyDescent="0.25">
      <c r="K1551" s="217"/>
    </row>
    <row r="1552" spans="11:11" ht="15" customHeight="1" x14ac:dyDescent="0.25">
      <c r="K1552" s="217"/>
    </row>
    <row r="1553" spans="11:11" ht="15" customHeight="1" x14ac:dyDescent="0.25">
      <c r="K1553" s="217"/>
    </row>
    <row r="1554" spans="11:11" ht="15" customHeight="1" x14ac:dyDescent="0.25">
      <c r="K1554" s="217"/>
    </row>
    <row r="1555" spans="11:11" ht="15" customHeight="1" x14ac:dyDescent="0.25">
      <c r="K1555" s="217"/>
    </row>
    <row r="1556" spans="11:11" ht="15" customHeight="1" x14ac:dyDescent="0.25">
      <c r="K1556" s="217"/>
    </row>
    <row r="1557" spans="11:11" ht="15" customHeight="1" x14ac:dyDescent="0.25">
      <c r="K1557" s="217"/>
    </row>
    <row r="1558" spans="11:11" ht="15" customHeight="1" x14ac:dyDescent="0.25">
      <c r="K1558" s="217"/>
    </row>
    <row r="1559" spans="11:11" ht="15" customHeight="1" x14ac:dyDescent="0.25">
      <c r="K1559" s="217"/>
    </row>
    <row r="1560" spans="11:11" ht="15" customHeight="1" x14ac:dyDescent="0.25">
      <c r="K1560" s="217"/>
    </row>
    <row r="1561" spans="11:11" ht="15" customHeight="1" x14ac:dyDescent="0.25">
      <c r="K1561" s="217"/>
    </row>
    <row r="1562" spans="11:11" ht="15" customHeight="1" x14ac:dyDescent="0.25">
      <c r="K1562" s="217"/>
    </row>
    <row r="1563" spans="11:11" ht="15" customHeight="1" x14ac:dyDescent="0.25">
      <c r="K1563" s="217"/>
    </row>
    <row r="1564" spans="11:11" ht="15" customHeight="1" x14ac:dyDescent="0.25">
      <c r="K1564" s="217"/>
    </row>
    <row r="1565" spans="11:11" ht="15" customHeight="1" x14ac:dyDescent="0.25">
      <c r="K1565" s="217"/>
    </row>
    <row r="1566" spans="11:11" ht="15" customHeight="1" x14ac:dyDescent="0.25">
      <c r="K1566" s="217"/>
    </row>
    <row r="1567" spans="11:11" ht="15" customHeight="1" x14ac:dyDescent="0.25">
      <c r="K1567" s="217"/>
    </row>
    <row r="1568" spans="11:11" ht="15" customHeight="1" x14ac:dyDescent="0.25">
      <c r="K1568" s="217"/>
    </row>
    <row r="1569" spans="11:11" ht="15" customHeight="1" x14ac:dyDescent="0.25">
      <c r="K1569" s="217"/>
    </row>
    <row r="1570" spans="11:11" ht="15" customHeight="1" x14ac:dyDescent="0.25">
      <c r="K1570" s="217"/>
    </row>
    <row r="1571" spans="11:11" ht="15" customHeight="1" x14ac:dyDescent="0.25">
      <c r="K1571" s="217"/>
    </row>
    <row r="1572" spans="11:11" ht="15" customHeight="1" x14ac:dyDescent="0.25">
      <c r="K1572" s="217"/>
    </row>
    <row r="1573" spans="11:11" ht="15" customHeight="1" x14ac:dyDescent="0.25">
      <c r="K1573" s="217"/>
    </row>
    <row r="1574" spans="11:11" ht="15" customHeight="1" x14ac:dyDescent="0.25">
      <c r="K1574" s="217"/>
    </row>
    <row r="1575" spans="11:11" ht="15" customHeight="1" x14ac:dyDescent="0.25">
      <c r="K1575" s="217"/>
    </row>
    <row r="1576" spans="11:11" ht="15" customHeight="1" x14ac:dyDescent="0.25">
      <c r="K1576" s="217"/>
    </row>
    <row r="1577" spans="11:11" ht="15" customHeight="1" x14ac:dyDescent="0.25">
      <c r="K1577" s="217"/>
    </row>
    <row r="1578" spans="11:11" ht="15" customHeight="1" x14ac:dyDescent="0.25">
      <c r="K1578" s="217"/>
    </row>
    <row r="1579" spans="11:11" ht="15" customHeight="1" x14ac:dyDescent="0.25">
      <c r="K1579" s="217"/>
    </row>
    <row r="1580" spans="11:11" ht="15" customHeight="1" x14ac:dyDescent="0.25">
      <c r="K1580" s="217"/>
    </row>
    <row r="1581" spans="11:11" ht="15" customHeight="1" x14ac:dyDescent="0.25">
      <c r="K1581" s="217"/>
    </row>
    <row r="1582" spans="11:11" ht="15" customHeight="1" x14ac:dyDescent="0.25">
      <c r="K1582" s="217"/>
    </row>
    <row r="1583" spans="11:11" ht="15" customHeight="1" x14ac:dyDescent="0.25">
      <c r="K1583" s="217"/>
    </row>
    <row r="1584" spans="11:11" ht="15" customHeight="1" x14ac:dyDescent="0.25">
      <c r="K1584" s="217"/>
    </row>
    <row r="1585" spans="11:11" ht="15" customHeight="1" x14ac:dyDescent="0.25">
      <c r="K1585" s="217"/>
    </row>
    <row r="1586" spans="11:11" ht="15" customHeight="1" x14ac:dyDescent="0.25">
      <c r="K1586" s="217"/>
    </row>
    <row r="1587" spans="11:11" ht="15" customHeight="1" x14ac:dyDescent="0.25">
      <c r="K1587" s="217"/>
    </row>
    <row r="1588" spans="11:11" ht="15" customHeight="1" x14ac:dyDescent="0.25">
      <c r="K1588" s="217"/>
    </row>
    <row r="1589" spans="11:11" ht="15" customHeight="1" x14ac:dyDescent="0.25">
      <c r="K1589" s="217"/>
    </row>
    <row r="1590" spans="11:11" ht="15" customHeight="1" x14ac:dyDescent="0.25">
      <c r="K1590" s="217"/>
    </row>
    <row r="1591" spans="11:11" ht="15" customHeight="1" x14ac:dyDescent="0.25">
      <c r="K1591" s="217"/>
    </row>
    <row r="1592" spans="11:11" ht="15" customHeight="1" x14ac:dyDescent="0.25">
      <c r="K1592" s="217"/>
    </row>
    <row r="1593" spans="11:11" ht="15" customHeight="1" x14ac:dyDescent="0.25">
      <c r="K1593" s="217"/>
    </row>
    <row r="1594" spans="11:11" ht="15" customHeight="1" x14ac:dyDescent="0.25">
      <c r="K1594" s="217"/>
    </row>
    <row r="1595" spans="11:11" ht="15" customHeight="1" x14ac:dyDescent="0.25">
      <c r="K1595" s="217"/>
    </row>
    <row r="1596" spans="11:11" ht="15" customHeight="1" x14ac:dyDescent="0.25">
      <c r="K1596" s="217"/>
    </row>
    <row r="1597" spans="11:11" ht="15" customHeight="1" x14ac:dyDescent="0.25">
      <c r="K1597" s="217"/>
    </row>
    <row r="1598" spans="11:11" ht="15" customHeight="1" x14ac:dyDescent="0.25">
      <c r="K1598" s="217"/>
    </row>
    <row r="1599" spans="11:11" ht="15" customHeight="1" x14ac:dyDescent="0.25">
      <c r="K1599" s="217"/>
    </row>
    <row r="1600" spans="11:11" ht="15" customHeight="1" x14ac:dyDescent="0.25">
      <c r="K1600" s="217"/>
    </row>
    <row r="1601" spans="11:11" ht="15" customHeight="1" x14ac:dyDescent="0.25">
      <c r="K1601" s="217"/>
    </row>
    <row r="1602" spans="11:11" ht="15" customHeight="1" x14ac:dyDescent="0.25">
      <c r="K1602" s="217"/>
    </row>
    <row r="1603" spans="11:11" ht="15" customHeight="1" x14ac:dyDescent="0.25">
      <c r="K1603" s="217"/>
    </row>
    <row r="1604" spans="11:11" ht="15" customHeight="1" x14ac:dyDescent="0.25">
      <c r="K1604" s="217"/>
    </row>
    <row r="1605" spans="11:11" ht="15" customHeight="1" x14ac:dyDescent="0.25">
      <c r="K1605" s="217"/>
    </row>
    <row r="1606" spans="11:11" ht="15" customHeight="1" x14ac:dyDescent="0.25">
      <c r="K1606" s="217"/>
    </row>
    <row r="1607" spans="11:11" ht="15" customHeight="1" x14ac:dyDescent="0.25">
      <c r="K1607" s="217"/>
    </row>
    <row r="1608" spans="11:11" ht="15" customHeight="1" x14ac:dyDescent="0.25">
      <c r="K1608" s="217"/>
    </row>
    <row r="1609" spans="11:11" ht="15" customHeight="1" x14ac:dyDescent="0.25">
      <c r="K1609" s="217"/>
    </row>
    <row r="1610" spans="11:11" ht="15" customHeight="1" x14ac:dyDescent="0.25">
      <c r="K1610" s="217"/>
    </row>
    <row r="1611" spans="11:11" ht="15" customHeight="1" x14ac:dyDescent="0.25">
      <c r="K1611" s="217"/>
    </row>
    <row r="1612" spans="11:11" ht="15" customHeight="1" x14ac:dyDescent="0.25">
      <c r="K1612" s="217"/>
    </row>
    <row r="1613" spans="11:11" ht="15" customHeight="1" x14ac:dyDescent="0.25">
      <c r="K1613" s="217"/>
    </row>
    <row r="1614" spans="11:11" ht="15" customHeight="1" x14ac:dyDescent="0.25">
      <c r="K1614" s="217"/>
    </row>
    <row r="1615" spans="11:11" ht="15" customHeight="1" x14ac:dyDescent="0.25">
      <c r="K1615" s="217"/>
    </row>
    <row r="1616" spans="11:11" ht="15" customHeight="1" x14ac:dyDescent="0.25">
      <c r="K1616" s="217"/>
    </row>
    <row r="1617" spans="11:11" ht="15" customHeight="1" x14ac:dyDescent="0.25">
      <c r="K1617" s="217"/>
    </row>
    <row r="1618" spans="11:11" ht="15" customHeight="1" x14ac:dyDescent="0.25">
      <c r="K1618" s="217"/>
    </row>
    <row r="1619" spans="11:11" ht="15" customHeight="1" x14ac:dyDescent="0.25">
      <c r="K1619" s="217"/>
    </row>
    <row r="1620" spans="11:11" ht="15" customHeight="1" x14ac:dyDescent="0.25">
      <c r="K1620" s="217"/>
    </row>
    <row r="1621" spans="11:11" ht="15" customHeight="1" x14ac:dyDescent="0.25">
      <c r="K1621" s="217"/>
    </row>
    <row r="1622" spans="11:11" ht="15" customHeight="1" x14ac:dyDescent="0.25">
      <c r="K1622" s="217"/>
    </row>
    <row r="1623" spans="11:11" ht="15" customHeight="1" x14ac:dyDescent="0.25">
      <c r="K1623" s="217"/>
    </row>
    <row r="1624" spans="11:11" ht="15" customHeight="1" x14ac:dyDescent="0.25">
      <c r="K1624" s="217"/>
    </row>
    <row r="1625" spans="11:11" ht="15" customHeight="1" x14ac:dyDescent="0.25">
      <c r="K1625" s="217"/>
    </row>
    <row r="1626" spans="11:11" ht="15" customHeight="1" x14ac:dyDescent="0.25">
      <c r="K1626" s="217"/>
    </row>
    <row r="1627" spans="11:11" ht="15" customHeight="1" x14ac:dyDescent="0.25">
      <c r="K1627" s="217"/>
    </row>
    <row r="1628" spans="11:11" ht="15" customHeight="1" x14ac:dyDescent="0.25">
      <c r="K1628" s="217"/>
    </row>
    <row r="1629" spans="11:11" ht="15" customHeight="1" x14ac:dyDescent="0.25">
      <c r="K1629" s="217"/>
    </row>
    <row r="1630" spans="11:11" ht="15" customHeight="1" x14ac:dyDescent="0.25">
      <c r="K1630" s="217"/>
    </row>
    <row r="1631" spans="11:11" ht="15" customHeight="1" x14ac:dyDescent="0.25">
      <c r="K1631" s="217"/>
    </row>
    <row r="1632" spans="11:11" ht="15" customHeight="1" x14ac:dyDescent="0.25">
      <c r="K1632" s="217"/>
    </row>
    <row r="1633" spans="11:11" ht="15" customHeight="1" x14ac:dyDescent="0.25">
      <c r="K1633" s="217"/>
    </row>
    <row r="1634" spans="11:11" ht="15" customHeight="1" x14ac:dyDescent="0.25">
      <c r="K1634" s="217"/>
    </row>
    <row r="1635" spans="11:11" ht="15" customHeight="1" x14ac:dyDescent="0.25">
      <c r="K1635" s="217"/>
    </row>
    <row r="1636" spans="11:11" ht="15" customHeight="1" x14ac:dyDescent="0.25">
      <c r="K1636" s="217"/>
    </row>
    <row r="1637" spans="11:11" ht="15" customHeight="1" x14ac:dyDescent="0.25">
      <c r="K1637" s="217"/>
    </row>
    <row r="1638" spans="11:11" ht="15" customHeight="1" x14ac:dyDescent="0.25">
      <c r="K1638" s="217"/>
    </row>
    <row r="1639" spans="11:11" ht="15" customHeight="1" x14ac:dyDescent="0.25">
      <c r="K1639" s="217"/>
    </row>
    <row r="1640" spans="11:11" ht="15" customHeight="1" x14ac:dyDescent="0.25">
      <c r="K1640" s="217"/>
    </row>
    <row r="1641" spans="11:11" ht="15" customHeight="1" x14ac:dyDescent="0.25">
      <c r="K1641" s="217"/>
    </row>
    <row r="1642" spans="11:11" ht="15" customHeight="1" x14ac:dyDescent="0.25">
      <c r="K1642" s="217"/>
    </row>
    <row r="1643" spans="11:11" ht="15" customHeight="1" x14ac:dyDescent="0.25">
      <c r="K1643" s="217"/>
    </row>
    <row r="1644" spans="11:11" ht="15" customHeight="1" x14ac:dyDescent="0.25">
      <c r="K1644" s="217"/>
    </row>
    <row r="1645" spans="11:11" ht="15" customHeight="1" x14ac:dyDescent="0.25">
      <c r="K1645" s="217"/>
    </row>
    <row r="1646" spans="11:11" ht="15" customHeight="1" x14ac:dyDescent="0.25">
      <c r="K1646" s="217"/>
    </row>
    <row r="1647" spans="11:11" ht="15" customHeight="1" x14ac:dyDescent="0.25">
      <c r="K1647" s="217"/>
    </row>
    <row r="1648" spans="11:11" ht="15" customHeight="1" x14ac:dyDescent="0.25">
      <c r="K1648" s="217"/>
    </row>
    <row r="1649" spans="11:11" ht="15" customHeight="1" x14ac:dyDescent="0.25">
      <c r="K1649" s="217"/>
    </row>
    <row r="1650" spans="11:11" ht="15" customHeight="1" x14ac:dyDescent="0.25">
      <c r="K1650" s="217"/>
    </row>
    <row r="1651" spans="11:11" ht="15" customHeight="1" x14ac:dyDescent="0.25">
      <c r="K1651" s="217"/>
    </row>
    <row r="1652" spans="11:11" ht="15" customHeight="1" x14ac:dyDescent="0.25">
      <c r="K1652" s="217"/>
    </row>
    <row r="1653" spans="11:11" ht="15" customHeight="1" x14ac:dyDescent="0.25">
      <c r="K1653" s="217"/>
    </row>
    <row r="1654" spans="11:11" ht="15" customHeight="1" x14ac:dyDescent="0.25">
      <c r="K1654" s="217"/>
    </row>
    <row r="1655" spans="11:11" ht="15" customHeight="1" x14ac:dyDescent="0.25">
      <c r="K1655" s="217"/>
    </row>
    <row r="1656" spans="11:11" ht="15" customHeight="1" x14ac:dyDescent="0.25">
      <c r="K1656" s="217"/>
    </row>
    <row r="1657" spans="11:11" ht="15" customHeight="1" x14ac:dyDescent="0.25">
      <c r="K1657" s="217"/>
    </row>
    <row r="1658" spans="11:11" ht="15" customHeight="1" x14ac:dyDescent="0.25">
      <c r="K1658" s="217"/>
    </row>
    <row r="1659" spans="11:11" ht="15" customHeight="1" x14ac:dyDescent="0.25">
      <c r="K1659" s="217"/>
    </row>
    <row r="1660" spans="11:11" ht="15" customHeight="1" x14ac:dyDescent="0.25">
      <c r="K1660" s="217"/>
    </row>
    <row r="1661" spans="11:11" ht="15" customHeight="1" x14ac:dyDescent="0.25">
      <c r="K1661" s="217"/>
    </row>
    <row r="1662" spans="11:11" ht="15" customHeight="1" x14ac:dyDescent="0.25">
      <c r="K1662" s="217"/>
    </row>
    <row r="1663" spans="11:11" ht="15" customHeight="1" x14ac:dyDescent="0.25">
      <c r="K1663" s="217"/>
    </row>
    <row r="1664" spans="11:11" ht="15" customHeight="1" x14ac:dyDescent="0.25">
      <c r="K1664" s="217"/>
    </row>
    <row r="1665" spans="11:11" ht="15" customHeight="1" x14ac:dyDescent="0.25">
      <c r="K1665" s="217"/>
    </row>
    <row r="1666" spans="11:11" ht="15" customHeight="1" x14ac:dyDescent="0.25">
      <c r="K1666" s="217"/>
    </row>
    <row r="1667" spans="11:11" ht="15" customHeight="1" x14ac:dyDescent="0.25">
      <c r="K1667" s="217"/>
    </row>
    <row r="1668" spans="11:11" ht="15" customHeight="1" x14ac:dyDescent="0.25">
      <c r="K1668" s="217"/>
    </row>
    <row r="1669" spans="11:11" ht="15" customHeight="1" x14ac:dyDescent="0.25">
      <c r="K1669" s="217"/>
    </row>
    <row r="1670" spans="11:11" ht="15" customHeight="1" x14ac:dyDescent="0.25">
      <c r="K1670" s="217"/>
    </row>
    <row r="1671" spans="11:11" ht="15" customHeight="1" x14ac:dyDescent="0.25">
      <c r="K1671" s="217"/>
    </row>
    <row r="1672" spans="11:11" ht="15" customHeight="1" x14ac:dyDescent="0.25">
      <c r="K1672" s="217"/>
    </row>
    <row r="1673" spans="11:11" ht="15" customHeight="1" x14ac:dyDescent="0.25">
      <c r="K1673" s="217"/>
    </row>
    <row r="1674" spans="11:11" ht="15" customHeight="1" x14ac:dyDescent="0.25">
      <c r="K1674" s="217"/>
    </row>
    <row r="1675" spans="11:11" ht="15" customHeight="1" x14ac:dyDescent="0.25">
      <c r="K1675" s="217"/>
    </row>
    <row r="1676" spans="11:11" ht="15" customHeight="1" x14ac:dyDescent="0.25">
      <c r="K1676" s="217"/>
    </row>
    <row r="1677" spans="11:11" ht="15" customHeight="1" x14ac:dyDescent="0.25">
      <c r="K1677" s="217"/>
    </row>
    <row r="1678" spans="11:11" ht="15" customHeight="1" x14ac:dyDescent="0.25">
      <c r="K1678" s="217"/>
    </row>
    <row r="1679" spans="11:11" ht="15" customHeight="1" x14ac:dyDescent="0.25">
      <c r="K1679" s="217"/>
    </row>
    <row r="1680" spans="11:11" ht="15" customHeight="1" x14ac:dyDescent="0.25">
      <c r="K1680" s="217"/>
    </row>
    <row r="1681" spans="11:11" ht="15" customHeight="1" x14ac:dyDescent="0.25">
      <c r="K1681" s="217"/>
    </row>
    <row r="1682" spans="11:11" ht="15" customHeight="1" x14ac:dyDescent="0.25">
      <c r="K1682" s="217"/>
    </row>
    <row r="1683" spans="11:11" ht="15" customHeight="1" x14ac:dyDescent="0.25">
      <c r="K1683" s="217"/>
    </row>
    <row r="1684" spans="11:11" ht="15" customHeight="1" x14ac:dyDescent="0.25">
      <c r="K1684" s="217"/>
    </row>
    <row r="1685" spans="11:11" ht="15" customHeight="1" x14ac:dyDescent="0.25">
      <c r="K1685" s="217"/>
    </row>
    <row r="1686" spans="11:11" ht="15" customHeight="1" x14ac:dyDescent="0.25">
      <c r="K1686" s="217"/>
    </row>
    <row r="1687" spans="11:11" ht="15" customHeight="1" x14ac:dyDescent="0.25">
      <c r="K1687" s="217"/>
    </row>
    <row r="1688" spans="11:11" ht="15" customHeight="1" x14ac:dyDescent="0.25">
      <c r="K1688" s="217"/>
    </row>
    <row r="1689" spans="11:11" ht="15" customHeight="1" x14ac:dyDescent="0.25">
      <c r="K1689" s="217"/>
    </row>
    <row r="1690" spans="11:11" ht="15" customHeight="1" x14ac:dyDescent="0.25">
      <c r="K1690" s="217"/>
    </row>
    <row r="1691" spans="11:11" ht="15" customHeight="1" x14ac:dyDescent="0.25">
      <c r="K1691" s="217"/>
    </row>
    <row r="1692" spans="11:11" ht="15" customHeight="1" x14ac:dyDescent="0.25">
      <c r="K1692" s="217"/>
    </row>
    <row r="1693" spans="11:11" ht="15" customHeight="1" x14ac:dyDescent="0.25">
      <c r="K1693" s="217"/>
    </row>
    <row r="1694" spans="11:11" ht="15" customHeight="1" x14ac:dyDescent="0.25">
      <c r="K1694" s="217"/>
    </row>
    <row r="1695" spans="11:11" ht="15" customHeight="1" x14ac:dyDescent="0.25">
      <c r="K1695" s="217"/>
    </row>
    <row r="1696" spans="11:11" ht="15" customHeight="1" x14ac:dyDescent="0.25">
      <c r="K1696" s="217"/>
    </row>
    <row r="1697" spans="1:11" ht="15" customHeight="1" x14ac:dyDescent="0.25">
      <c r="K1697" s="217"/>
    </row>
    <row r="1698" spans="1:11" ht="15" customHeight="1" x14ac:dyDescent="0.25">
      <c r="K1698" s="217"/>
    </row>
    <row r="1699" spans="1:11" ht="15" customHeight="1" x14ac:dyDescent="0.25">
      <c r="K1699" s="217"/>
    </row>
    <row r="1700" spans="1:11" ht="15" customHeight="1" x14ac:dyDescent="0.25">
      <c r="K1700" s="217"/>
    </row>
    <row r="1701" spans="1:11" ht="15" customHeight="1" x14ac:dyDescent="0.25">
      <c r="K1701" s="217"/>
    </row>
    <row r="1702" spans="1:11" ht="15" customHeight="1" x14ac:dyDescent="0.25">
      <c r="K1702" s="217"/>
    </row>
    <row r="1703" spans="1:11" ht="15" customHeight="1" x14ac:dyDescent="0.25">
      <c r="K1703" s="217"/>
    </row>
    <row r="1704" spans="1:11" ht="15" customHeight="1" x14ac:dyDescent="0.25">
      <c r="K1704" s="217"/>
    </row>
    <row r="1705" spans="1:11" ht="15" customHeight="1" x14ac:dyDescent="0.25">
      <c r="K1705" s="217"/>
    </row>
    <row r="1706" spans="1:11" ht="15" customHeight="1" x14ac:dyDescent="0.25">
      <c r="K1706" s="217"/>
    </row>
    <row r="1707" spans="1:11" ht="15" customHeight="1" x14ac:dyDescent="0.25">
      <c r="K1707" s="217"/>
    </row>
    <row r="1708" spans="1:11" s="173" customFormat="1" ht="15" customHeight="1" x14ac:dyDescent="0.25">
      <c r="A1708" s="155"/>
      <c r="B1708" s="155"/>
      <c r="C1708" s="156"/>
      <c r="D1708" s="156"/>
      <c r="E1708" s="157"/>
      <c r="F1708" s="166"/>
      <c r="G1708" s="166"/>
      <c r="H1708" s="157"/>
      <c r="I1708" s="27"/>
      <c r="J1708" s="192"/>
      <c r="K1708" s="217"/>
    </row>
    <row r="1709" spans="1:11" s="173" customFormat="1" ht="15" customHeight="1" x14ac:dyDescent="0.25">
      <c r="A1709" s="155"/>
      <c r="B1709" s="155"/>
      <c r="C1709" s="156"/>
      <c r="D1709" s="156"/>
      <c r="E1709" s="157"/>
      <c r="F1709" s="166"/>
      <c r="G1709" s="166"/>
      <c r="H1709" s="157"/>
      <c r="I1709" s="27"/>
      <c r="J1709" s="192"/>
      <c r="K1709" s="217"/>
    </row>
    <row r="1710" spans="1:11" ht="15" customHeight="1" x14ac:dyDescent="0.25">
      <c r="K1710" s="217"/>
    </row>
    <row r="1711" spans="1:11" ht="15" customHeight="1" x14ac:dyDescent="0.25">
      <c r="K1711" s="217"/>
    </row>
    <row r="1712" spans="1:11" ht="15" customHeight="1" x14ac:dyDescent="0.25">
      <c r="K1712" s="217"/>
    </row>
    <row r="1713" spans="11:11" ht="15" customHeight="1" x14ac:dyDescent="0.25">
      <c r="K1713" s="217"/>
    </row>
    <row r="1714" spans="11:11" ht="15" customHeight="1" x14ac:dyDescent="0.25">
      <c r="K1714" s="217"/>
    </row>
    <row r="1715" spans="11:11" ht="15" customHeight="1" x14ac:dyDescent="0.25">
      <c r="K1715" s="217"/>
    </row>
    <row r="1716" spans="11:11" ht="15" customHeight="1" x14ac:dyDescent="0.25">
      <c r="K1716" s="217"/>
    </row>
    <row r="1717" spans="11:11" ht="15" customHeight="1" x14ac:dyDescent="0.25">
      <c r="K1717" s="217"/>
    </row>
    <row r="1718" spans="11:11" ht="15" customHeight="1" x14ac:dyDescent="0.25">
      <c r="K1718" s="217"/>
    </row>
    <row r="1719" spans="11:11" ht="15" customHeight="1" x14ac:dyDescent="0.25">
      <c r="K1719" s="217"/>
    </row>
    <row r="1720" spans="11:11" ht="15" customHeight="1" x14ac:dyDescent="0.25">
      <c r="K1720" s="217"/>
    </row>
    <row r="1721" spans="11:11" ht="15" customHeight="1" x14ac:dyDescent="0.25">
      <c r="K1721" s="217"/>
    </row>
    <row r="1722" spans="11:11" ht="15" customHeight="1" x14ac:dyDescent="0.25">
      <c r="K1722" s="217"/>
    </row>
    <row r="1723" spans="11:11" ht="15" customHeight="1" x14ac:dyDescent="0.25">
      <c r="K1723" s="217"/>
    </row>
    <row r="1724" spans="11:11" ht="15" customHeight="1" x14ac:dyDescent="0.25">
      <c r="K1724" s="217"/>
    </row>
    <row r="1725" spans="11:11" ht="15" customHeight="1" x14ac:dyDescent="0.25">
      <c r="K1725" s="217"/>
    </row>
    <row r="1726" spans="11:11" ht="15" customHeight="1" x14ac:dyDescent="0.25">
      <c r="K1726" s="217"/>
    </row>
    <row r="1727" spans="11:11" ht="15" customHeight="1" x14ac:dyDescent="0.25">
      <c r="K1727" s="217"/>
    </row>
    <row r="1728" spans="11:11" ht="15" customHeight="1" x14ac:dyDescent="0.25">
      <c r="K1728" s="217"/>
    </row>
    <row r="1729" spans="11:11" ht="15" customHeight="1" x14ac:dyDescent="0.25">
      <c r="K1729" s="217"/>
    </row>
    <row r="1730" spans="11:11" ht="15" customHeight="1" x14ac:dyDescent="0.25">
      <c r="K1730" s="217"/>
    </row>
    <row r="1731" spans="11:11" ht="15" customHeight="1" x14ac:dyDescent="0.25">
      <c r="K1731" s="217"/>
    </row>
    <row r="1732" spans="11:11" ht="15" customHeight="1" x14ac:dyDescent="0.25">
      <c r="K1732" s="217"/>
    </row>
    <row r="1733" spans="11:11" ht="15" customHeight="1" x14ac:dyDescent="0.25">
      <c r="K1733" s="217"/>
    </row>
    <row r="1734" spans="11:11" ht="15" customHeight="1" x14ac:dyDescent="0.25">
      <c r="K1734" s="217"/>
    </row>
    <row r="1735" spans="11:11" ht="15" customHeight="1" x14ac:dyDescent="0.25">
      <c r="K1735" s="217"/>
    </row>
    <row r="1736" spans="11:11" ht="15" customHeight="1" x14ac:dyDescent="0.25">
      <c r="K1736" s="217"/>
    </row>
    <row r="1737" spans="11:11" ht="15" customHeight="1" x14ac:dyDescent="0.25">
      <c r="K1737" s="217"/>
    </row>
    <row r="1738" spans="11:11" ht="15" customHeight="1" x14ac:dyDescent="0.25">
      <c r="K1738" s="217"/>
    </row>
    <row r="1739" spans="11:11" ht="15" customHeight="1" x14ac:dyDescent="0.25">
      <c r="K1739" s="217"/>
    </row>
    <row r="1740" spans="11:11" ht="15" customHeight="1" x14ac:dyDescent="0.25">
      <c r="K1740" s="217"/>
    </row>
    <row r="1741" spans="11:11" ht="15" customHeight="1" x14ac:dyDescent="0.25">
      <c r="K1741" s="217"/>
    </row>
    <row r="1742" spans="11:11" ht="15" customHeight="1" x14ac:dyDescent="0.25">
      <c r="K1742" s="217"/>
    </row>
    <row r="1743" spans="11:11" ht="15" customHeight="1" x14ac:dyDescent="0.25">
      <c r="K1743" s="217"/>
    </row>
    <row r="1744" spans="11:11" ht="15" customHeight="1" x14ac:dyDescent="0.25">
      <c r="K1744" s="217"/>
    </row>
    <row r="1745" spans="11:11" ht="15" customHeight="1" x14ac:dyDescent="0.25">
      <c r="K1745" s="217"/>
    </row>
    <row r="1746" spans="11:11" ht="15" customHeight="1" x14ac:dyDescent="0.25">
      <c r="K1746" s="217"/>
    </row>
    <row r="1747" spans="11:11" ht="15" customHeight="1" x14ac:dyDescent="0.25">
      <c r="K1747" s="217"/>
    </row>
    <row r="1748" spans="11:11" ht="15" customHeight="1" x14ac:dyDescent="0.25">
      <c r="K1748" s="217"/>
    </row>
    <row r="1749" spans="11:11" ht="15" customHeight="1" x14ac:dyDescent="0.25">
      <c r="K1749" s="217"/>
    </row>
    <row r="1750" spans="11:11" ht="15" customHeight="1" x14ac:dyDescent="0.25">
      <c r="K1750" s="217"/>
    </row>
    <row r="1751" spans="11:11" ht="15" customHeight="1" x14ac:dyDescent="0.25">
      <c r="K1751" s="217"/>
    </row>
    <row r="1752" spans="11:11" ht="15" customHeight="1" x14ac:dyDescent="0.25">
      <c r="K1752" s="217"/>
    </row>
    <row r="1753" spans="11:11" ht="15" customHeight="1" x14ac:dyDescent="0.25">
      <c r="K1753" s="217"/>
    </row>
    <row r="1754" spans="11:11" ht="15" customHeight="1" x14ac:dyDescent="0.25">
      <c r="K1754" s="217"/>
    </row>
    <row r="1755" spans="11:11" ht="15" customHeight="1" x14ac:dyDescent="0.25">
      <c r="K1755" s="217"/>
    </row>
    <row r="1756" spans="11:11" ht="15" customHeight="1" x14ac:dyDescent="0.25">
      <c r="K1756" s="217"/>
    </row>
    <row r="1757" spans="11:11" ht="15" customHeight="1" x14ac:dyDescent="0.25">
      <c r="K1757" s="217"/>
    </row>
    <row r="1758" spans="11:11" ht="15" customHeight="1" x14ac:dyDescent="0.25">
      <c r="K1758" s="217"/>
    </row>
    <row r="1759" spans="11:11" ht="15" customHeight="1" x14ac:dyDescent="0.25">
      <c r="K1759" s="217"/>
    </row>
    <row r="1760" spans="11:11" ht="15" customHeight="1" x14ac:dyDescent="0.25">
      <c r="K1760" s="217"/>
    </row>
    <row r="1761" spans="11:11" ht="15" customHeight="1" x14ac:dyDescent="0.25">
      <c r="K1761" s="217"/>
    </row>
    <row r="1762" spans="11:11" ht="15" customHeight="1" x14ac:dyDescent="0.25">
      <c r="K1762" s="217"/>
    </row>
    <row r="1763" spans="11:11" ht="15" customHeight="1" x14ac:dyDescent="0.25">
      <c r="K1763" s="217"/>
    </row>
    <row r="1764" spans="11:11" ht="15" customHeight="1" x14ac:dyDescent="0.25">
      <c r="K1764" s="217"/>
    </row>
    <row r="1765" spans="11:11" ht="15" customHeight="1" x14ac:dyDescent="0.25">
      <c r="K1765" s="217"/>
    </row>
    <row r="1766" spans="11:11" ht="15" customHeight="1" x14ac:dyDescent="0.25">
      <c r="K1766" s="217"/>
    </row>
    <row r="1767" spans="11:11" ht="15" customHeight="1" x14ac:dyDescent="0.25">
      <c r="K1767" s="217"/>
    </row>
    <row r="1768" spans="11:11" ht="15" customHeight="1" x14ac:dyDescent="0.25">
      <c r="K1768" s="217"/>
    </row>
    <row r="1769" spans="11:11" ht="15" customHeight="1" x14ac:dyDescent="0.25">
      <c r="K1769" s="217"/>
    </row>
    <row r="1770" spans="11:11" ht="15" customHeight="1" x14ac:dyDescent="0.25">
      <c r="K1770" s="217"/>
    </row>
    <row r="1771" spans="11:11" ht="15" customHeight="1" x14ac:dyDescent="0.25">
      <c r="K1771" s="217"/>
    </row>
    <row r="1772" spans="11:11" ht="15" customHeight="1" x14ac:dyDescent="0.25">
      <c r="K1772" s="217"/>
    </row>
    <row r="1773" spans="11:11" ht="15" customHeight="1" x14ac:dyDescent="0.25">
      <c r="K1773" s="217"/>
    </row>
    <row r="1774" spans="11:11" ht="15" customHeight="1" x14ac:dyDescent="0.25">
      <c r="K1774" s="217"/>
    </row>
    <row r="1775" spans="11:11" ht="15" customHeight="1" x14ac:dyDescent="0.25">
      <c r="K1775" s="217"/>
    </row>
    <row r="1776" spans="11:11" ht="15" customHeight="1" x14ac:dyDescent="0.25">
      <c r="K1776" s="217"/>
    </row>
    <row r="1777" spans="11:11" ht="15" customHeight="1" x14ac:dyDescent="0.25">
      <c r="K1777" s="217"/>
    </row>
    <row r="1778" spans="11:11" ht="15" customHeight="1" x14ac:dyDescent="0.25">
      <c r="K1778" s="217"/>
    </row>
    <row r="1779" spans="11:11" ht="15" customHeight="1" x14ac:dyDescent="0.25">
      <c r="K1779" s="217"/>
    </row>
    <row r="1780" spans="11:11" ht="15" customHeight="1" x14ac:dyDescent="0.25">
      <c r="K1780" s="217"/>
    </row>
    <row r="1781" spans="11:11" ht="15" customHeight="1" x14ac:dyDescent="0.25">
      <c r="K1781" s="217"/>
    </row>
    <row r="1782" spans="11:11" ht="15" customHeight="1" x14ac:dyDescent="0.25">
      <c r="K1782" s="217"/>
    </row>
    <row r="1783" spans="11:11" ht="15" customHeight="1" x14ac:dyDescent="0.25">
      <c r="K1783" s="217"/>
    </row>
    <row r="1784" spans="11:11" ht="15" customHeight="1" x14ac:dyDescent="0.25">
      <c r="K1784" s="217"/>
    </row>
    <row r="1785" spans="11:11" ht="15" customHeight="1" x14ac:dyDescent="0.25">
      <c r="K1785" s="217"/>
    </row>
    <row r="1786" spans="11:11" ht="15" customHeight="1" x14ac:dyDescent="0.25">
      <c r="K1786" s="217"/>
    </row>
    <row r="1787" spans="11:11" ht="15" customHeight="1" x14ac:dyDescent="0.25">
      <c r="K1787" s="217"/>
    </row>
    <row r="1788" spans="11:11" ht="15" customHeight="1" x14ac:dyDescent="0.25">
      <c r="K1788" s="217"/>
    </row>
    <row r="1789" spans="11:11" ht="15" customHeight="1" x14ac:dyDescent="0.25">
      <c r="K1789" s="217"/>
    </row>
    <row r="1790" spans="11:11" ht="15" customHeight="1" x14ac:dyDescent="0.25">
      <c r="K1790" s="217"/>
    </row>
    <row r="1791" spans="11:11" ht="15" customHeight="1" x14ac:dyDescent="0.25">
      <c r="K1791" s="217"/>
    </row>
    <row r="1792" spans="11:11" ht="15" customHeight="1" x14ac:dyDescent="0.25">
      <c r="K1792" s="217"/>
    </row>
    <row r="1793" spans="11:11" ht="15" customHeight="1" x14ac:dyDescent="0.25">
      <c r="K1793" s="217"/>
    </row>
    <row r="1794" spans="11:11" ht="15" customHeight="1" x14ac:dyDescent="0.25">
      <c r="K1794" s="217"/>
    </row>
    <row r="1795" spans="11:11" ht="15" customHeight="1" x14ac:dyDescent="0.25">
      <c r="K1795" s="217"/>
    </row>
    <row r="1796" spans="11:11" ht="15" customHeight="1" x14ac:dyDescent="0.25">
      <c r="K1796" s="217"/>
    </row>
    <row r="1797" spans="11:11" ht="15" customHeight="1" x14ac:dyDescent="0.25">
      <c r="K1797" s="217"/>
    </row>
    <row r="1798" spans="11:11" ht="15" customHeight="1" x14ac:dyDescent="0.25">
      <c r="K1798" s="217"/>
    </row>
    <row r="1799" spans="11:11" ht="15" customHeight="1" x14ac:dyDescent="0.25">
      <c r="K1799" s="217"/>
    </row>
    <row r="1800" spans="11:11" ht="15" customHeight="1" x14ac:dyDescent="0.25">
      <c r="K1800" s="217"/>
    </row>
    <row r="1801" spans="11:11" ht="15" customHeight="1" x14ac:dyDescent="0.25">
      <c r="K1801" s="217"/>
    </row>
    <row r="1802" spans="11:11" ht="15" customHeight="1" x14ac:dyDescent="0.25">
      <c r="K1802" s="217"/>
    </row>
    <row r="1803" spans="11:11" ht="15" customHeight="1" x14ac:dyDescent="0.25">
      <c r="K1803" s="217"/>
    </row>
    <row r="1804" spans="11:11" ht="15" customHeight="1" x14ac:dyDescent="0.25">
      <c r="K1804" s="217"/>
    </row>
    <row r="1805" spans="11:11" ht="15" customHeight="1" x14ac:dyDescent="0.25">
      <c r="K1805" s="217"/>
    </row>
    <row r="1806" spans="11:11" ht="15" customHeight="1" x14ac:dyDescent="0.25">
      <c r="K1806" s="217"/>
    </row>
    <row r="1807" spans="11:11" ht="15" customHeight="1" x14ac:dyDescent="0.25">
      <c r="K1807" s="217"/>
    </row>
    <row r="1808" spans="11:11" ht="15" customHeight="1" x14ac:dyDescent="0.25">
      <c r="K1808" s="217"/>
    </row>
    <row r="1809" spans="11:11" ht="15" customHeight="1" x14ac:dyDescent="0.25">
      <c r="K1809" s="217"/>
    </row>
    <row r="1810" spans="11:11" ht="15" customHeight="1" x14ac:dyDescent="0.25">
      <c r="K1810" s="217"/>
    </row>
    <row r="1811" spans="11:11" ht="15" customHeight="1" x14ac:dyDescent="0.25">
      <c r="K1811" s="217"/>
    </row>
    <row r="1812" spans="11:11" ht="15" customHeight="1" x14ac:dyDescent="0.25">
      <c r="K1812" s="217"/>
    </row>
    <row r="1813" spans="11:11" ht="15" customHeight="1" x14ac:dyDescent="0.25">
      <c r="K1813" s="217"/>
    </row>
    <row r="1814" spans="11:11" ht="15" customHeight="1" x14ac:dyDescent="0.25">
      <c r="K1814" s="217"/>
    </row>
    <row r="1815" spans="11:11" ht="15" customHeight="1" x14ac:dyDescent="0.25">
      <c r="K1815" s="217"/>
    </row>
    <row r="1816" spans="11:11" ht="15" customHeight="1" x14ac:dyDescent="0.25">
      <c r="K1816" s="217"/>
    </row>
    <row r="1817" spans="11:11" ht="15" customHeight="1" x14ac:dyDescent="0.25">
      <c r="K1817" s="217"/>
    </row>
    <row r="1818" spans="11:11" ht="15" customHeight="1" x14ac:dyDescent="0.25">
      <c r="K1818" s="217"/>
    </row>
    <row r="1819" spans="11:11" ht="15" customHeight="1" x14ac:dyDescent="0.25">
      <c r="K1819" s="217"/>
    </row>
    <row r="1820" spans="11:11" ht="15" customHeight="1" x14ac:dyDescent="0.25">
      <c r="K1820" s="217"/>
    </row>
    <row r="1821" spans="11:11" ht="15" customHeight="1" x14ac:dyDescent="0.25">
      <c r="K1821" s="217"/>
    </row>
    <row r="1822" spans="11:11" ht="15" customHeight="1" x14ac:dyDescent="0.25">
      <c r="K1822" s="217"/>
    </row>
    <row r="1823" spans="11:11" ht="15" customHeight="1" x14ac:dyDescent="0.25">
      <c r="K1823" s="217"/>
    </row>
    <row r="1824" spans="11:11" ht="15" customHeight="1" x14ac:dyDescent="0.25">
      <c r="K1824" s="217"/>
    </row>
    <row r="1825" spans="11:11" ht="15" customHeight="1" x14ac:dyDescent="0.25">
      <c r="K1825" s="217"/>
    </row>
    <row r="1826" spans="11:11" ht="15" customHeight="1" x14ac:dyDescent="0.25">
      <c r="K1826" s="217"/>
    </row>
    <row r="1827" spans="11:11" ht="15" customHeight="1" x14ac:dyDescent="0.25">
      <c r="K1827" s="217"/>
    </row>
    <row r="1828" spans="11:11" ht="15" customHeight="1" x14ac:dyDescent="0.25">
      <c r="K1828" s="217"/>
    </row>
    <row r="1829" spans="11:11" ht="15" customHeight="1" x14ac:dyDescent="0.25">
      <c r="K1829" s="217"/>
    </row>
    <row r="1830" spans="11:11" ht="15" customHeight="1" x14ac:dyDescent="0.25">
      <c r="K1830" s="217"/>
    </row>
    <row r="1831" spans="11:11" ht="15" customHeight="1" x14ac:dyDescent="0.25">
      <c r="K1831" s="217"/>
    </row>
    <row r="1832" spans="11:11" ht="15" customHeight="1" x14ac:dyDescent="0.25">
      <c r="K1832" s="217"/>
    </row>
    <row r="1833" spans="11:11" ht="15" customHeight="1" x14ac:dyDescent="0.25">
      <c r="K1833" s="217"/>
    </row>
    <row r="1834" spans="11:11" ht="15" customHeight="1" x14ac:dyDescent="0.25">
      <c r="K1834" s="217"/>
    </row>
    <row r="1835" spans="11:11" ht="15" customHeight="1" x14ac:dyDescent="0.25">
      <c r="K1835" s="217"/>
    </row>
    <row r="1836" spans="11:11" ht="15" customHeight="1" x14ac:dyDescent="0.25">
      <c r="K1836" s="217"/>
    </row>
    <row r="1837" spans="11:11" ht="15" customHeight="1" x14ac:dyDescent="0.25">
      <c r="K1837" s="217"/>
    </row>
    <row r="1838" spans="11:11" ht="15" customHeight="1" x14ac:dyDescent="0.25">
      <c r="K1838" s="217"/>
    </row>
    <row r="1839" spans="11:11" ht="15" customHeight="1" x14ac:dyDescent="0.25">
      <c r="K1839" s="217"/>
    </row>
    <row r="1840" spans="11:11" ht="15" customHeight="1" x14ac:dyDescent="0.25">
      <c r="K1840" s="217"/>
    </row>
    <row r="1841" spans="11:11" ht="15" customHeight="1" x14ac:dyDescent="0.25">
      <c r="K1841" s="217"/>
    </row>
    <row r="1842" spans="11:11" ht="15" customHeight="1" x14ac:dyDescent="0.25">
      <c r="K1842" s="217"/>
    </row>
    <row r="1843" spans="11:11" ht="15" customHeight="1" x14ac:dyDescent="0.25">
      <c r="K1843" s="217"/>
    </row>
    <row r="1844" spans="11:11" ht="15" customHeight="1" x14ac:dyDescent="0.25">
      <c r="K1844" s="217"/>
    </row>
    <row r="1845" spans="11:11" ht="15" customHeight="1" x14ac:dyDescent="0.25">
      <c r="K1845" s="217"/>
    </row>
    <row r="1846" spans="11:11" ht="15" customHeight="1" x14ac:dyDescent="0.25">
      <c r="K1846" s="217"/>
    </row>
    <row r="1847" spans="11:11" ht="15" customHeight="1" x14ac:dyDescent="0.25">
      <c r="K1847" s="217"/>
    </row>
    <row r="1848" spans="11:11" ht="15" customHeight="1" x14ac:dyDescent="0.25">
      <c r="K1848" s="217"/>
    </row>
    <row r="1849" spans="11:11" ht="15" customHeight="1" x14ac:dyDescent="0.25">
      <c r="K1849" s="217"/>
    </row>
    <row r="1850" spans="11:11" ht="15" customHeight="1" x14ac:dyDescent="0.25">
      <c r="K1850" s="217"/>
    </row>
    <row r="1851" spans="11:11" ht="15" customHeight="1" x14ac:dyDescent="0.25">
      <c r="K1851" s="217"/>
    </row>
    <row r="1852" spans="11:11" ht="15" customHeight="1" x14ac:dyDescent="0.25">
      <c r="K1852" s="217"/>
    </row>
    <row r="1853" spans="11:11" ht="15" customHeight="1" x14ac:dyDescent="0.25">
      <c r="K1853" s="217"/>
    </row>
    <row r="1854" spans="11:11" ht="15" customHeight="1" x14ac:dyDescent="0.25">
      <c r="K1854" s="217"/>
    </row>
    <row r="1855" spans="11:11" ht="15" customHeight="1" x14ac:dyDescent="0.25">
      <c r="K1855" s="217"/>
    </row>
    <row r="1856" spans="11:11" ht="15" customHeight="1" x14ac:dyDescent="0.25">
      <c r="K1856" s="217"/>
    </row>
    <row r="1857" spans="11:11" ht="15" customHeight="1" x14ac:dyDescent="0.25">
      <c r="K1857" s="217"/>
    </row>
    <row r="1858" spans="11:11" ht="15" customHeight="1" x14ac:dyDescent="0.25">
      <c r="K1858" s="217"/>
    </row>
    <row r="1859" spans="11:11" ht="15" customHeight="1" x14ac:dyDescent="0.25">
      <c r="K1859" s="217"/>
    </row>
    <row r="1860" spans="11:11" ht="15" customHeight="1" x14ac:dyDescent="0.25">
      <c r="K1860" s="217"/>
    </row>
    <row r="1861" spans="11:11" ht="15" customHeight="1" x14ac:dyDescent="0.25">
      <c r="K1861" s="217"/>
    </row>
    <row r="1862" spans="11:11" ht="15" customHeight="1" x14ac:dyDescent="0.25">
      <c r="K1862" s="217"/>
    </row>
    <row r="1863" spans="11:11" ht="15" customHeight="1" x14ac:dyDescent="0.25">
      <c r="K1863" s="217"/>
    </row>
    <row r="1864" spans="11:11" ht="15" customHeight="1" x14ac:dyDescent="0.25">
      <c r="K1864" s="217"/>
    </row>
    <row r="1865" spans="11:11" ht="15" customHeight="1" x14ac:dyDescent="0.25">
      <c r="K1865" s="217"/>
    </row>
    <row r="1866" spans="11:11" ht="15" customHeight="1" x14ac:dyDescent="0.25">
      <c r="K1866" s="217"/>
    </row>
    <row r="1867" spans="11:11" ht="15" customHeight="1" x14ac:dyDescent="0.25">
      <c r="K1867" s="217"/>
    </row>
    <row r="1868" spans="11:11" ht="15" customHeight="1" x14ac:dyDescent="0.25">
      <c r="K1868" s="217"/>
    </row>
    <row r="1869" spans="11:11" ht="15" customHeight="1" x14ac:dyDescent="0.25">
      <c r="K1869" s="217"/>
    </row>
    <row r="1870" spans="11:11" ht="15" customHeight="1" x14ac:dyDescent="0.25">
      <c r="K1870" s="217"/>
    </row>
    <row r="1871" spans="11:11" ht="15" customHeight="1" x14ac:dyDescent="0.25">
      <c r="K1871" s="217"/>
    </row>
    <row r="1872" spans="11:11" ht="15" customHeight="1" x14ac:dyDescent="0.25">
      <c r="K1872" s="217"/>
    </row>
    <row r="1873" spans="11:11" ht="15" customHeight="1" x14ac:dyDescent="0.25">
      <c r="K1873" s="217"/>
    </row>
    <row r="1874" spans="11:11" ht="15" customHeight="1" x14ac:dyDescent="0.25">
      <c r="K1874" s="217"/>
    </row>
    <row r="1875" spans="11:11" ht="15" customHeight="1" x14ac:dyDescent="0.25">
      <c r="K1875" s="217"/>
    </row>
    <row r="1876" spans="11:11" ht="15" customHeight="1" x14ac:dyDescent="0.25">
      <c r="K1876" s="217"/>
    </row>
    <row r="1877" spans="11:11" ht="15" customHeight="1" x14ac:dyDescent="0.25">
      <c r="K1877" s="217"/>
    </row>
    <row r="1878" spans="11:11" ht="15" customHeight="1" x14ac:dyDescent="0.25">
      <c r="K1878" s="217"/>
    </row>
    <row r="1879" spans="11:11" ht="15" customHeight="1" x14ac:dyDescent="0.25">
      <c r="K1879" s="217"/>
    </row>
    <row r="1880" spans="11:11" ht="15" customHeight="1" x14ac:dyDescent="0.25">
      <c r="K1880" s="217"/>
    </row>
    <row r="1881" spans="11:11" ht="15" customHeight="1" x14ac:dyDescent="0.25">
      <c r="K1881" s="217"/>
    </row>
    <row r="1882" spans="11:11" ht="15" customHeight="1" x14ac:dyDescent="0.25">
      <c r="K1882" s="217"/>
    </row>
    <row r="1883" spans="11:11" ht="15" customHeight="1" x14ac:dyDescent="0.25">
      <c r="K1883" s="217"/>
    </row>
    <row r="1884" spans="11:11" ht="15" customHeight="1" x14ac:dyDescent="0.25">
      <c r="K1884" s="217"/>
    </row>
    <row r="1885" spans="11:11" ht="15" customHeight="1" x14ac:dyDescent="0.25">
      <c r="K1885" s="217"/>
    </row>
    <row r="1886" spans="11:11" ht="15" customHeight="1" x14ac:dyDescent="0.25">
      <c r="K1886" s="217"/>
    </row>
    <row r="1887" spans="11:11" ht="15" customHeight="1" x14ac:dyDescent="0.25">
      <c r="K1887" s="217"/>
    </row>
    <row r="1888" spans="11:11" ht="15" customHeight="1" x14ac:dyDescent="0.25">
      <c r="K1888" s="217"/>
    </row>
    <row r="1889" spans="11:11" ht="15" customHeight="1" x14ac:dyDescent="0.25">
      <c r="K1889" s="217"/>
    </row>
    <row r="1890" spans="11:11" ht="15" customHeight="1" x14ac:dyDescent="0.25">
      <c r="K1890" s="217"/>
    </row>
    <row r="1891" spans="11:11" ht="15" customHeight="1" x14ac:dyDescent="0.25">
      <c r="K1891" s="217"/>
    </row>
    <row r="1892" spans="11:11" ht="15" customHeight="1" x14ac:dyDescent="0.25">
      <c r="K1892" s="217"/>
    </row>
    <row r="1893" spans="11:11" ht="15" customHeight="1" x14ac:dyDescent="0.25">
      <c r="K1893" s="217"/>
    </row>
    <row r="1894" spans="11:11" ht="15" customHeight="1" x14ac:dyDescent="0.25">
      <c r="K1894" s="217"/>
    </row>
    <row r="1895" spans="11:11" ht="15" customHeight="1" x14ac:dyDescent="0.25">
      <c r="K1895" s="217"/>
    </row>
    <row r="1896" spans="11:11" ht="15" customHeight="1" x14ac:dyDescent="0.25">
      <c r="K1896" s="217"/>
    </row>
    <row r="1897" spans="11:11" ht="15" customHeight="1" x14ac:dyDescent="0.25">
      <c r="K1897" s="217"/>
    </row>
    <row r="1898" spans="11:11" ht="15" customHeight="1" x14ac:dyDescent="0.25">
      <c r="K1898" s="217"/>
    </row>
    <row r="1899" spans="11:11" ht="15" customHeight="1" x14ac:dyDescent="0.25">
      <c r="K1899" s="217"/>
    </row>
    <row r="1900" spans="11:11" ht="15" customHeight="1" x14ac:dyDescent="0.25">
      <c r="K1900" s="217"/>
    </row>
    <row r="1901" spans="11:11" ht="15" customHeight="1" x14ac:dyDescent="0.25">
      <c r="K1901" s="217"/>
    </row>
    <row r="1902" spans="11:11" ht="15" customHeight="1" x14ac:dyDescent="0.25">
      <c r="K1902" s="217"/>
    </row>
    <row r="1903" spans="11:11" ht="15" customHeight="1" x14ac:dyDescent="0.25">
      <c r="K1903" s="217"/>
    </row>
    <row r="1904" spans="11:11" ht="15" customHeight="1" x14ac:dyDescent="0.25">
      <c r="K1904" s="217"/>
    </row>
    <row r="1905" spans="11:11" ht="15" customHeight="1" x14ac:dyDescent="0.25">
      <c r="K1905" s="217"/>
    </row>
    <row r="1906" spans="11:11" ht="15" customHeight="1" x14ac:dyDescent="0.25">
      <c r="K1906" s="217"/>
    </row>
    <row r="1907" spans="11:11" ht="15" customHeight="1" x14ac:dyDescent="0.25">
      <c r="K1907" s="217"/>
    </row>
    <row r="1908" spans="11:11" ht="15" customHeight="1" x14ac:dyDescent="0.25">
      <c r="K1908" s="217"/>
    </row>
    <row r="1909" spans="11:11" ht="15" customHeight="1" x14ac:dyDescent="0.25">
      <c r="K1909" s="217"/>
    </row>
    <row r="1910" spans="11:11" ht="15" customHeight="1" x14ac:dyDescent="0.25">
      <c r="K1910" s="217"/>
    </row>
    <row r="1911" spans="11:11" ht="15" customHeight="1" x14ac:dyDescent="0.25">
      <c r="K1911" s="217"/>
    </row>
    <row r="1912" spans="11:11" ht="15" customHeight="1" x14ac:dyDescent="0.25">
      <c r="K1912" s="217"/>
    </row>
    <row r="1913" spans="11:11" ht="15" customHeight="1" x14ac:dyDescent="0.25">
      <c r="K1913" s="217"/>
    </row>
    <row r="1914" spans="11:11" ht="15" customHeight="1" x14ac:dyDescent="0.25">
      <c r="K1914" s="217"/>
    </row>
    <row r="1915" spans="11:11" ht="15" customHeight="1" x14ac:dyDescent="0.25">
      <c r="K1915" s="217"/>
    </row>
    <row r="1916" spans="11:11" ht="15" customHeight="1" x14ac:dyDescent="0.25">
      <c r="K1916" s="217"/>
    </row>
    <row r="1917" spans="11:11" ht="15" customHeight="1" x14ac:dyDescent="0.25">
      <c r="K1917" s="217"/>
    </row>
    <row r="1918" spans="11:11" ht="15" customHeight="1" x14ac:dyDescent="0.25">
      <c r="K1918" s="217"/>
    </row>
    <row r="1919" spans="11:11" ht="15" customHeight="1" x14ac:dyDescent="0.25">
      <c r="K1919" s="217"/>
    </row>
    <row r="1920" spans="11:11" ht="15" customHeight="1" x14ac:dyDescent="0.25">
      <c r="K1920" s="217"/>
    </row>
    <row r="1921" spans="11:11" ht="15" customHeight="1" x14ac:dyDescent="0.25">
      <c r="K1921" s="217"/>
    </row>
    <row r="1922" spans="11:11" ht="15" customHeight="1" x14ac:dyDescent="0.25">
      <c r="K1922" s="217"/>
    </row>
    <row r="1923" spans="11:11" ht="15" customHeight="1" x14ac:dyDescent="0.25">
      <c r="K1923" s="217"/>
    </row>
    <row r="1924" spans="11:11" ht="15" customHeight="1" x14ac:dyDescent="0.25">
      <c r="K1924" s="217"/>
    </row>
    <row r="1925" spans="11:11" ht="15" customHeight="1" x14ac:dyDescent="0.25">
      <c r="K1925" s="217"/>
    </row>
    <row r="1926" spans="11:11" ht="15" customHeight="1" x14ac:dyDescent="0.25">
      <c r="K1926" s="217"/>
    </row>
    <row r="1927" spans="11:11" ht="15" customHeight="1" x14ac:dyDescent="0.25">
      <c r="K1927" s="217"/>
    </row>
    <row r="1928" spans="11:11" ht="15" customHeight="1" x14ac:dyDescent="0.25">
      <c r="K1928" s="217"/>
    </row>
    <row r="1929" spans="11:11" ht="15" customHeight="1" x14ac:dyDescent="0.25">
      <c r="K1929" s="217"/>
    </row>
    <row r="1930" spans="11:11" ht="15" customHeight="1" x14ac:dyDescent="0.25">
      <c r="K1930" s="217"/>
    </row>
    <row r="1931" spans="11:11" ht="15" customHeight="1" x14ac:dyDescent="0.25">
      <c r="K1931" s="217"/>
    </row>
    <row r="1932" spans="11:11" ht="15" customHeight="1" x14ac:dyDescent="0.25">
      <c r="K1932" s="217"/>
    </row>
    <row r="1933" spans="11:11" ht="15" customHeight="1" x14ac:dyDescent="0.25">
      <c r="K1933" s="217"/>
    </row>
    <row r="1934" spans="11:11" ht="15" customHeight="1" x14ac:dyDescent="0.25">
      <c r="K1934" s="217"/>
    </row>
    <row r="1935" spans="11:11" ht="15" customHeight="1" x14ac:dyDescent="0.25">
      <c r="K1935" s="217"/>
    </row>
    <row r="1936" spans="11:11" ht="15" customHeight="1" x14ac:dyDescent="0.25">
      <c r="K1936" s="217"/>
    </row>
    <row r="1937" spans="11:11" ht="15" customHeight="1" x14ac:dyDescent="0.25">
      <c r="K1937" s="217"/>
    </row>
    <row r="1938" spans="11:11" ht="15" customHeight="1" x14ac:dyDescent="0.25">
      <c r="K1938" s="217"/>
    </row>
    <row r="1939" spans="11:11" ht="15" customHeight="1" x14ac:dyDescent="0.25">
      <c r="K1939" s="217"/>
    </row>
    <row r="1940" spans="11:11" ht="15" customHeight="1" x14ac:dyDescent="0.25">
      <c r="K1940" s="217"/>
    </row>
    <row r="1941" spans="11:11" ht="15" customHeight="1" x14ac:dyDescent="0.25">
      <c r="K1941" s="217"/>
    </row>
    <row r="1942" spans="11:11" ht="15" customHeight="1" x14ac:dyDescent="0.25">
      <c r="K1942" s="217"/>
    </row>
    <row r="1943" spans="11:11" ht="15" customHeight="1" x14ac:dyDescent="0.25">
      <c r="K1943" s="217"/>
    </row>
    <row r="1944" spans="11:11" ht="15" customHeight="1" x14ac:dyDescent="0.25">
      <c r="K1944" s="217"/>
    </row>
    <row r="1945" spans="11:11" ht="15" customHeight="1" x14ac:dyDescent="0.25">
      <c r="K1945" s="217"/>
    </row>
    <row r="1946" spans="11:11" ht="15" customHeight="1" x14ac:dyDescent="0.25">
      <c r="K1946" s="217"/>
    </row>
    <row r="1947" spans="11:11" ht="15" customHeight="1" x14ac:dyDescent="0.25">
      <c r="K1947" s="217"/>
    </row>
    <row r="1948" spans="11:11" ht="15" customHeight="1" x14ac:dyDescent="0.25">
      <c r="K1948" s="217"/>
    </row>
    <row r="1949" spans="11:11" ht="15" customHeight="1" x14ac:dyDescent="0.25">
      <c r="K1949" s="217"/>
    </row>
    <row r="1950" spans="11:11" ht="15" customHeight="1" x14ac:dyDescent="0.25">
      <c r="K1950" s="217"/>
    </row>
    <row r="1951" spans="11:11" ht="15" customHeight="1" x14ac:dyDescent="0.25">
      <c r="K1951" s="217"/>
    </row>
    <row r="1952" spans="11:11" ht="15" customHeight="1" x14ac:dyDescent="0.25">
      <c r="K1952" s="217"/>
    </row>
    <row r="1953" spans="11:11" ht="15" customHeight="1" x14ac:dyDescent="0.25">
      <c r="K1953" s="217"/>
    </row>
    <row r="1954" spans="11:11" ht="15" customHeight="1" x14ac:dyDescent="0.25">
      <c r="K1954" s="217"/>
    </row>
    <row r="1955" spans="11:11" ht="15" customHeight="1" x14ac:dyDescent="0.25">
      <c r="K1955" s="217"/>
    </row>
    <row r="1956" spans="11:11" ht="15" customHeight="1" x14ac:dyDescent="0.25">
      <c r="K1956" s="217"/>
    </row>
    <row r="1957" spans="11:11" ht="15" customHeight="1" x14ac:dyDescent="0.25">
      <c r="K1957" s="217"/>
    </row>
    <row r="1958" spans="11:11" ht="15" customHeight="1" x14ac:dyDescent="0.25">
      <c r="K1958" s="217"/>
    </row>
    <row r="1959" spans="11:11" ht="15" customHeight="1" x14ac:dyDescent="0.25">
      <c r="K1959" s="217"/>
    </row>
    <row r="1960" spans="11:11" ht="15" customHeight="1" x14ac:dyDescent="0.25">
      <c r="K1960" s="217"/>
    </row>
    <row r="1961" spans="11:11" ht="15" customHeight="1" x14ac:dyDescent="0.25">
      <c r="K1961" s="217"/>
    </row>
    <row r="1962" spans="11:11" ht="15" customHeight="1" x14ac:dyDescent="0.25">
      <c r="K1962" s="217"/>
    </row>
    <row r="1963" spans="11:11" ht="15" customHeight="1" x14ac:dyDescent="0.25">
      <c r="K1963" s="217"/>
    </row>
    <row r="1964" spans="11:11" ht="15" customHeight="1" x14ac:dyDescent="0.25">
      <c r="K1964" s="217"/>
    </row>
    <row r="1965" spans="11:11" ht="15" customHeight="1" x14ac:dyDescent="0.25">
      <c r="K1965" s="217"/>
    </row>
    <row r="1966" spans="11:11" ht="15" customHeight="1" x14ac:dyDescent="0.25">
      <c r="K1966" s="217"/>
    </row>
    <row r="1967" spans="11:11" ht="15" customHeight="1" x14ac:dyDescent="0.25">
      <c r="K1967" s="217"/>
    </row>
    <row r="1968" spans="11:11" ht="15" customHeight="1" x14ac:dyDescent="0.25">
      <c r="K1968" s="217"/>
    </row>
    <row r="1969" spans="11:11" ht="15" customHeight="1" x14ac:dyDescent="0.25">
      <c r="K1969" s="217"/>
    </row>
    <row r="1970" spans="11:11" ht="15" customHeight="1" x14ac:dyDescent="0.25">
      <c r="K1970" s="217"/>
    </row>
    <row r="1971" spans="11:11" ht="15" customHeight="1" x14ac:dyDescent="0.25">
      <c r="K1971" s="217"/>
    </row>
    <row r="1972" spans="11:11" ht="15" customHeight="1" x14ac:dyDescent="0.25">
      <c r="K1972" s="217"/>
    </row>
    <row r="1973" spans="11:11" ht="15" customHeight="1" x14ac:dyDescent="0.25">
      <c r="K1973" s="217"/>
    </row>
    <row r="1974" spans="11:11" ht="15" customHeight="1" x14ac:dyDescent="0.25">
      <c r="K1974" s="217"/>
    </row>
    <row r="1975" spans="11:11" ht="15" customHeight="1" x14ac:dyDescent="0.25">
      <c r="K1975" s="217"/>
    </row>
    <row r="1976" spans="11:11" ht="15" customHeight="1" x14ac:dyDescent="0.25">
      <c r="K1976" s="217"/>
    </row>
    <row r="1977" spans="11:11" ht="15" customHeight="1" x14ac:dyDescent="0.25">
      <c r="K1977" s="217"/>
    </row>
    <row r="1978" spans="11:11" ht="15" customHeight="1" x14ac:dyDescent="0.25">
      <c r="K1978" s="217"/>
    </row>
    <row r="1979" spans="11:11" ht="15" customHeight="1" x14ac:dyDescent="0.25">
      <c r="K1979" s="217"/>
    </row>
    <row r="1980" spans="11:11" ht="15" customHeight="1" x14ac:dyDescent="0.25">
      <c r="K1980" s="217"/>
    </row>
    <row r="1981" spans="11:11" ht="15" customHeight="1" x14ac:dyDescent="0.25">
      <c r="K1981" s="217"/>
    </row>
    <row r="1982" spans="11:11" ht="15" customHeight="1" x14ac:dyDescent="0.25">
      <c r="K1982" s="217"/>
    </row>
    <row r="1983" spans="11:11" ht="15" customHeight="1" x14ac:dyDescent="0.25">
      <c r="K1983" s="217"/>
    </row>
    <row r="1984" spans="11:11" ht="15" customHeight="1" x14ac:dyDescent="0.25">
      <c r="K1984" s="217"/>
    </row>
    <row r="1985" spans="11:11" ht="15" customHeight="1" x14ac:dyDescent="0.25">
      <c r="K1985" s="217"/>
    </row>
    <row r="1986" spans="11:11" ht="15" customHeight="1" x14ac:dyDescent="0.25">
      <c r="K1986" s="217"/>
    </row>
    <row r="1987" spans="11:11" ht="15" customHeight="1" x14ac:dyDescent="0.25">
      <c r="K1987" s="217"/>
    </row>
    <row r="1988" spans="11:11" ht="15" customHeight="1" x14ac:dyDescent="0.25">
      <c r="K1988" s="217"/>
    </row>
    <row r="1989" spans="11:11" ht="15" customHeight="1" x14ac:dyDescent="0.25">
      <c r="K1989" s="217"/>
    </row>
    <row r="1990" spans="11:11" ht="15" customHeight="1" x14ac:dyDescent="0.25">
      <c r="K1990" s="217"/>
    </row>
    <row r="1991" spans="11:11" ht="15" customHeight="1" x14ac:dyDescent="0.25">
      <c r="K1991" s="217"/>
    </row>
    <row r="1992" spans="11:11" ht="15" customHeight="1" x14ac:dyDescent="0.25">
      <c r="K1992" s="217"/>
    </row>
    <row r="1993" spans="11:11" ht="15" customHeight="1" x14ac:dyDescent="0.25">
      <c r="K1993" s="217"/>
    </row>
    <row r="1994" spans="11:11" ht="15" customHeight="1" x14ac:dyDescent="0.25">
      <c r="K1994" s="217"/>
    </row>
    <row r="1995" spans="11:11" ht="15" customHeight="1" x14ac:dyDescent="0.25">
      <c r="K1995" s="217"/>
    </row>
    <row r="1996" spans="11:11" ht="15" customHeight="1" x14ac:dyDescent="0.25">
      <c r="K1996" s="217"/>
    </row>
    <row r="1997" spans="11:11" ht="15" customHeight="1" x14ac:dyDescent="0.25">
      <c r="K1997" s="217"/>
    </row>
    <row r="1998" spans="11:11" ht="15" customHeight="1" x14ac:dyDescent="0.25">
      <c r="K1998" s="217"/>
    </row>
    <row r="1999" spans="11:11" ht="15" customHeight="1" x14ac:dyDescent="0.25">
      <c r="K1999" s="217"/>
    </row>
    <row r="2000" spans="11:11" ht="15" customHeight="1" x14ac:dyDescent="0.25">
      <c r="K2000" s="217"/>
    </row>
    <row r="2001" spans="11:11" ht="15" customHeight="1" x14ac:dyDescent="0.25">
      <c r="K2001" s="217"/>
    </row>
    <row r="2002" spans="11:11" ht="15" customHeight="1" x14ac:dyDescent="0.25">
      <c r="K2002" s="217"/>
    </row>
    <row r="2003" spans="11:11" ht="15" customHeight="1" x14ac:dyDescent="0.25">
      <c r="K2003" s="217"/>
    </row>
    <row r="2004" spans="11:11" ht="15" customHeight="1" x14ac:dyDescent="0.25">
      <c r="K2004" s="217"/>
    </row>
    <row r="2005" spans="11:11" ht="15" customHeight="1" x14ac:dyDescent="0.25">
      <c r="K2005" s="217"/>
    </row>
    <row r="2006" spans="11:11" ht="15" customHeight="1" x14ac:dyDescent="0.25">
      <c r="K2006" s="217"/>
    </row>
    <row r="2007" spans="11:11" ht="15" customHeight="1" x14ac:dyDescent="0.25">
      <c r="K2007" s="217"/>
    </row>
    <row r="2008" spans="11:11" ht="15" customHeight="1" x14ac:dyDescent="0.25">
      <c r="K2008" s="217"/>
    </row>
    <row r="2009" spans="11:11" ht="15" customHeight="1" x14ac:dyDescent="0.25">
      <c r="K2009" s="217"/>
    </row>
    <row r="2010" spans="11:11" ht="15" customHeight="1" x14ac:dyDescent="0.25">
      <c r="K2010" s="217"/>
    </row>
    <row r="2011" spans="11:11" ht="15" customHeight="1" x14ac:dyDescent="0.25">
      <c r="K2011" s="217"/>
    </row>
    <row r="2012" spans="11:11" ht="15" customHeight="1" x14ac:dyDescent="0.25">
      <c r="K2012" s="217"/>
    </row>
    <row r="2013" spans="11:11" ht="15" customHeight="1" x14ac:dyDescent="0.25">
      <c r="K2013" s="217"/>
    </row>
    <row r="2014" spans="11:11" ht="15" customHeight="1" x14ac:dyDescent="0.25">
      <c r="K2014" s="217"/>
    </row>
    <row r="2015" spans="11:11" ht="15" customHeight="1" x14ac:dyDescent="0.25">
      <c r="K2015" s="217"/>
    </row>
    <row r="2016" spans="11:11" ht="15" customHeight="1" x14ac:dyDescent="0.25">
      <c r="K2016" s="217"/>
    </row>
    <row r="2017" spans="11:11" ht="15" customHeight="1" x14ac:dyDescent="0.25">
      <c r="K2017" s="217"/>
    </row>
    <row r="2018" spans="11:11" ht="15" customHeight="1" x14ac:dyDescent="0.25">
      <c r="K2018" s="217"/>
    </row>
    <row r="2019" spans="11:11" ht="15" customHeight="1" x14ac:dyDescent="0.25">
      <c r="K2019" s="217"/>
    </row>
    <row r="2020" spans="11:11" ht="15" customHeight="1" x14ac:dyDescent="0.25">
      <c r="K2020" s="217"/>
    </row>
    <row r="2021" spans="11:11" ht="15" customHeight="1" x14ac:dyDescent="0.25">
      <c r="K2021" s="217"/>
    </row>
    <row r="2022" spans="11:11" ht="15" customHeight="1" x14ac:dyDescent="0.25">
      <c r="K2022" s="217"/>
    </row>
    <row r="2023" spans="11:11" ht="15" customHeight="1" x14ac:dyDescent="0.25">
      <c r="K2023" s="217"/>
    </row>
    <row r="2024" spans="11:11" ht="15" customHeight="1" x14ac:dyDescent="0.25">
      <c r="K2024" s="217"/>
    </row>
    <row r="2025" spans="11:11" ht="15" customHeight="1" x14ac:dyDescent="0.25">
      <c r="K2025" s="217"/>
    </row>
    <row r="2026" spans="11:11" ht="15" customHeight="1" x14ac:dyDescent="0.25">
      <c r="K2026" s="217"/>
    </row>
    <row r="2027" spans="11:11" ht="15" customHeight="1" x14ac:dyDescent="0.25">
      <c r="K2027" s="217"/>
    </row>
    <row r="2028" spans="11:11" ht="15" customHeight="1" x14ac:dyDescent="0.25">
      <c r="K2028" s="217"/>
    </row>
    <row r="2029" spans="11:11" ht="15" customHeight="1" x14ac:dyDescent="0.25">
      <c r="K2029" s="217"/>
    </row>
    <row r="2030" spans="11:11" ht="15" customHeight="1" x14ac:dyDescent="0.25">
      <c r="K2030" s="217"/>
    </row>
    <row r="2031" spans="11:11" ht="15" customHeight="1" x14ac:dyDescent="0.25">
      <c r="K2031" s="217"/>
    </row>
    <row r="2032" spans="11:11" ht="15" customHeight="1" x14ac:dyDescent="0.25">
      <c r="K2032" s="217"/>
    </row>
    <row r="2033" spans="11:11" ht="15" customHeight="1" x14ac:dyDescent="0.25">
      <c r="K2033" s="217"/>
    </row>
    <row r="2034" spans="11:11" ht="15" customHeight="1" x14ac:dyDescent="0.25">
      <c r="K2034" s="217"/>
    </row>
    <row r="2035" spans="11:11" ht="15" customHeight="1" x14ac:dyDescent="0.25">
      <c r="K2035" s="217"/>
    </row>
    <row r="2036" spans="11:11" ht="15" customHeight="1" x14ac:dyDescent="0.25">
      <c r="K2036" s="217"/>
    </row>
    <row r="2037" spans="11:11" ht="15" customHeight="1" x14ac:dyDescent="0.25">
      <c r="K2037" s="217"/>
    </row>
    <row r="2038" spans="11:11" ht="15" customHeight="1" x14ac:dyDescent="0.25">
      <c r="K2038" s="217"/>
    </row>
    <row r="2039" spans="11:11" ht="15" customHeight="1" x14ac:dyDescent="0.25">
      <c r="K2039" s="217"/>
    </row>
    <row r="2040" spans="11:11" ht="15" customHeight="1" x14ac:dyDescent="0.25">
      <c r="K2040" s="217"/>
    </row>
    <row r="2041" spans="11:11" ht="15" customHeight="1" x14ac:dyDescent="0.25">
      <c r="K2041" s="217"/>
    </row>
    <row r="2042" spans="11:11" ht="15" customHeight="1" x14ac:dyDescent="0.25">
      <c r="K2042" s="217"/>
    </row>
    <row r="2043" spans="11:11" ht="15" customHeight="1" x14ac:dyDescent="0.25">
      <c r="K2043" s="217"/>
    </row>
    <row r="2044" spans="11:11" ht="15" customHeight="1" x14ac:dyDescent="0.25">
      <c r="K2044" s="217"/>
    </row>
    <row r="2045" spans="11:11" ht="15" customHeight="1" x14ac:dyDescent="0.25">
      <c r="K2045" s="217"/>
    </row>
    <row r="2046" spans="11:11" ht="15" customHeight="1" x14ac:dyDescent="0.25">
      <c r="K2046" s="217"/>
    </row>
    <row r="2047" spans="11:11" ht="15" customHeight="1" x14ac:dyDescent="0.25">
      <c r="K2047" s="217"/>
    </row>
    <row r="2048" spans="11:11" ht="15" customHeight="1" x14ac:dyDescent="0.25">
      <c r="K2048" s="217"/>
    </row>
    <row r="2049" spans="11:11" ht="15" customHeight="1" x14ac:dyDescent="0.25">
      <c r="K2049" s="217"/>
    </row>
    <row r="2050" spans="11:11" ht="15" customHeight="1" x14ac:dyDescent="0.25">
      <c r="K2050" s="217"/>
    </row>
    <row r="2051" spans="11:11" ht="15" customHeight="1" x14ac:dyDescent="0.25">
      <c r="K2051" s="217"/>
    </row>
    <row r="2052" spans="11:11" ht="15" customHeight="1" x14ac:dyDescent="0.25">
      <c r="K2052" s="217"/>
    </row>
    <row r="2053" spans="11:11" ht="15" customHeight="1" x14ac:dyDescent="0.25">
      <c r="K2053" s="217"/>
    </row>
    <row r="2054" spans="11:11" ht="15" customHeight="1" x14ac:dyDescent="0.25">
      <c r="K2054" s="217"/>
    </row>
    <row r="2055" spans="11:11" ht="15" customHeight="1" x14ac:dyDescent="0.25">
      <c r="K2055" s="217"/>
    </row>
    <row r="2056" spans="11:11" ht="15" customHeight="1" x14ac:dyDescent="0.25">
      <c r="K2056" s="217"/>
    </row>
    <row r="2057" spans="11:11" ht="15" customHeight="1" x14ac:dyDescent="0.25">
      <c r="K2057" s="217"/>
    </row>
    <row r="2058" spans="11:11" ht="15" customHeight="1" x14ac:dyDescent="0.25">
      <c r="K2058" s="217"/>
    </row>
    <row r="2059" spans="11:11" ht="15" customHeight="1" x14ac:dyDescent="0.25">
      <c r="K2059" s="217"/>
    </row>
    <row r="2060" spans="11:11" ht="15" customHeight="1" x14ac:dyDescent="0.25">
      <c r="K2060" s="217"/>
    </row>
    <row r="2061" spans="11:11" ht="15" customHeight="1" x14ac:dyDescent="0.25">
      <c r="K2061" s="217"/>
    </row>
    <row r="2062" spans="11:11" ht="15" customHeight="1" x14ac:dyDescent="0.25">
      <c r="K2062" s="217"/>
    </row>
    <row r="2063" spans="11:11" ht="15" customHeight="1" x14ac:dyDescent="0.25">
      <c r="K2063" s="217"/>
    </row>
    <row r="2064" spans="11:11" ht="15" customHeight="1" x14ac:dyDescent="0.25">
      <c r="K2064" s="217"/>
    </row>
    <row r="2065" spans="11:11" ht="15" customHeight="1" x14ac:dyDescent="0.25">
      <c r="K2065" s="217"/>
    </row>
    <row r="2066" spans="11:11" ht="15" customHeight="1" x14ac:dyDescent="0.25">
      <c r="K2066" s="217"/>
    </row>
    <row r="2067" spans="11:11" ht="15" customHeight="1" x14ac:dyDescent="0.25">
      <c r="K2067" s="217"/>
    </row>
    <row r="2068" spans="11:11" ht="15" customHeight="1" x14ac:dyDescent="0.25">
      <c r="K2068" s="217"/>
    </row>
    <row r="2069" spans="11:11" ht="15" customHeight="1" x14ac:dyDescent="0.25">
      <c r="K2069" s="217"/>
    </row>
    <row r="2070" spans="11:11" ht="15" customHeight="1" x14ac:dyDescent="0.25">
      <c r="K2070" s="217"/>
    </row>
    <row r="2071" spans="11:11" ht="15" customHeight="1" x14ac:dyDescent="0.25">
      <c r="K2071" s="217"/>
    </row>
    <row r="2072" spans="11:11" ht="15" customHeight="1" x14ac:dyDescent="0.25">
      <c r="K2072" s="217"/>
    </row>
    <row r="2073" spans="11:11" ht="15" customHeight="1" x14ac:dyDescent="0.25">
      <c r="K2073" s="217"/>
    </row>
    <row r="2074" spans="11:11" ht="15" customHeight="1" x14ac:dyDescent="0.25">
      <c r="K2074" s="217"/>
    </row>
    <row r="2075" spans="11:11" ht="15" customHeight="1" x14ac:dyDescent="0.25">
      <c r="K2075" s="217"/>
    </row>
    <row r="2076" spans="11:11" ht="15" customHeight="1" x14ac:dyDescent="0.25">
      <c r="K2076" s="217"/>
    </row>
    <row r="2077" spans="11:11" ht="15" customHeight="1" x14ac:dyDescent="0.25">
      <c r="K2077" s="217"/>
    </row>
    <row r="2078" spans="11:11" ht="15" customHeight="1" x14ac:dyDescent="0.25">
      <c r="K2078" s="217"/>
    </row>
    <row r="2079" spans="11:11" ht="15" customHeight="1" x14ac:dyDescent="0.25">
      <c r="K2079" s="217"/>
    </row>
    <row r="2080" spans="11:11" ht="15" customHeight="1" x14ac:dyDescent="0.25">
      <c r="K2080" s="217"/>
    </row>
    <row r="2081" spans="11:11" ht="15" customHeight="1" x14ac:dyDescent="0.25">
      <c r="K2081" s="217"/>
    </row>
    <row r="2082" spans="11:11" ht="15" customHeight="1" x14ac:dyDescent="0.25">
      <c r="K2082" s="217"/>
    </row>
    <row r="2083" spans="11:11" ht="15" customHeight="1" x14ac:dyDescent="0.25">
      <c r="K2083" s="217"/>
    </row>
    <row r="2084" spans="11:11" ht="15" customHeight="1" x14ac:dyDescent="0.25">
      <c r="K2084" s="217"/>
    </row>
    <row r="2085" spans="11:11" ht="15" customHeight="1" x14ac:dyDescent="0.25">
      <c r="K2085" s="217"/>
    </row>
    <row r="2086" spans="11:11" ht="15" customHeight="1" x14ac:dyDescent="0.25">
      <c r="K2086" s="217"/>
    </row>
    <row r="2087" spans="11:11" ht="15" customHeight="1" x14ac:dyDescent="0.25">
      <c r="K2087" s="217"/>
    </row>
    <row r="2088" spans="11:11" ht="15" customHeight="1" x14ac:dyDescent="0.25">
      <c r="K2088" s="217"/>
    </row>
    <row r="2089" spans="11:11" ht="15" customHeight="1" x14ac:dyDescent="0.25">
      <c r="K2089" s="217"/>
    </row>
    <row r="2090" spans="11:11" ht="15" customHeight="1" x14ac:dyDescent="0.25">
      <c r="K2090" s="217"/>
    </row>
    <row r="2091" spans="11:11" ht="15" customHeight="1" x14ac:dyDescent="0.25">
      <c r="K2091" s="217"/>
    </row>
    <row r="2092" spans="11:11" ht="15" customHeight="1" x14ac:dyDescent="0.25">
      <c r="K2092" s="217"/>
    </row>
    <row r="2093" spans="11:11" ht="15" customHeight="1" x14ac:dyDescent="0.25">
      <c r="K2093" s="217"/>
    </row>
    <row r="2094" spans="11:11" ht="15" customHeight="1" x14ac:dyDescent="0.25">
      <c r="K2094" s="217"/>
    </row>
    <row r="2095" spans="11:11" ht="15" customHeight="1" x14ac:dyDescent="0.25">
      <c r="K2095" s="217"/>
    </row>
    <row r="2096" spans="11:11" ht="15" customHeight="1" x14ac:dyDescent="0.25">
      <c r="K2096" s="217"/>
    </row>
    <row r="2097" spans="11:11" ht="15" customHeight="1" x14ac:dyDescent="0.25">
      <c r="K2097" s="217"/>
    </row>
    <row r="2098" spans="11:11" ht="15" customHeight="1" x14ac:dyDescent="0.25">
      <c r="K2098" s="217"/>
    </row>
    <row r="2099" spans="11:11" ht="15" customHeight="1" x14ac:dyDescent="0.25">
      <c r="K2099" s="217"/>
    </row>
    <row r="2100" spans="11:11" ht="15" customHeight="1" x14ac:dyDescent="0.25">
      <c r="K2100" s="217"/>
    </row>
    <row r="2101" spans="11:11" ht="15" customHeight="1" x14ac:dyDescent="0.25">
      <c r="K2101" s="217"/>
    </row>
    <row r="2102" spans="11:11" ht="15" customHeight="1" x14ac:dyDescent="0.25">
      <c r="K2102" s="217"/>
    </row>
    <row r="2103" spans="11:11" ht="15" customHeight="1" x14ac:dyDescent="0.25">
      <c r="K2103" s="217"/>
    </row>
    <row r="2104" spans="11:11" ht="15" customHeight="1" x14ac:dyDescent="0.25">
      <c r="K2104" s="217"/>
    </row>
    <row r="2105" spans="11:11" ht="15" customHeight="1" x14ac:dyDescent="0.25">
      <c r="K2105" s="217"/>
    </row>
    <row r="2106" spans="11:11" ht="15" customHeight="1" x14ac:dyDescent="0.25">
      <c r="K2106" s="217"/>
    </row>
    <row r="2107" spans="11:11" ht="15" customHeight="1" x14ac:dyDescent="0.25">
      <c r="K2107" s="217"/>
    </row>
    <row r="2108" spans="11:11" ht="30" customHeight="1" x14ac:dyDescent="0.25">
      <c r="K2108" s="217"/>
    </row>
    <row r="2109" spans="11:11" ht="15" customHeight="1" x14ac:dyDescent="0.25">
      <c r="K2109" s="217"/>
    </row>
    <row r="2110" spans="11:11" ht="15" customHeight="1" x14ac:dyDescent="0.25">
      <c r="K2110" s="217"/>
    </row>
    <row r="2111" spans="11:11" ht="15" customHeight="1" x14ac:dyDescent="0.25">
      <c r="K2111" s="217"/>
    </row>
    <row r="2112" spans="11:11" ht="15" customHeight="1" x14ac:dyDescent="0.25">
      <c r="K2112" s="217"/>
    </row>
    <row r="2113" spans="11:11" ht="15" customHeight="1" x14ac:dyDescent="0.25">
      <c r="K2113" s="217"/>
    </row>
    <row r="2114" spans="11:11" ht="15" customHeight="1" x14ac:dyDescent="0.25">
      <c r="K2114" s="217"/>
    </row>
    <row r="2115" spans="11:11" ht="15" customHeight="1" x14ac:dyDescent="0.25">
      <c r="K2115" s="217"/>
    </row>
    <row r="2116" spans="11:11" ht="15" customHeight="1" x14ac:dyDescent="0.25">
      <c r="K2116" s="217"/>
    </row>
    <row r="2117" spans="11:11" ht="15" customHeight="1" x14ac:dyDescent="0.25">
      <c r="K2117" s="217"/>
    </row>
    <row r="2118" spans="11:11" ht="15" customHeight="1" x14ac:dyDescent="0.25">
      <c r="K2118" s="217"/>
    </row>
    <row r="2119" spans="11:11" ht="15" customHeight="1" x14ac:dyDescent="0.25">
      <c r="K2119" s="217"/>
    </row>
    <row r="2120" spans="11:11" ht="15" customHeight="1" x14ac:dyDescent="0.25">
      <c r="K2120" s="217"/>
    </row>
    <row r="2121" spans="11:11" ht="15" customHeight="1" x14ac:dyDescent="0.25">
      <c r="K2121" s="217"/>
    </row>
    <row r="2122" spans="11:11" ht="15" customHeight="1" x14ac:dyDescent="0.25">
      <c r="K2122" s="217"/>
    </row>
    <row r="2123" spans="11:11" ht="15" customHeight="1" x14ac:dyDescent="0.25">
      <c r="K2123" s="217"/>
    </row>
    <row r="2124" spans="11:11" ht="15" customHeight="1" x14ac:dyDescent="0.25">
      <c r="K2124" s="217"/>
    </row>
    <row r="2125" spans="11:11" ht="15" customHeight="1" x14ac:dyDescent="0.25">
      <c r="K2125" s="217"/>
    </row>
    <row r="2126" spans="11:11" ht="15" customHeight="1" x14ac:dyDescent="0.25">
      <c r="K2126" s="217"/>
    </row>
    <row r="2127" spans="11:11" ht="15" customHeight="1" x14ac:dyDescent="0.25">
      <c r="K2127" s="217"/>
    </row>
    <row r="2128" spans="11:11" ht="15" customHeight="1" x14ac:dyDescent="0.25">
      <c r="K2128" s="217"/>
    </row>
    <row r="2129" spans="11:11" ht="15" customHeight="1" x14ac:dyDescent="0.25">
      <c r="K2129" s="217"/>
    </row>
    <row r="2130" spans="11:11" ht="15" customHeight="1" x14ac:dyDescent="0.25">
      <c r="K2130" s="217"/>
    </row>
    <row r="2131" spans="11:11" ht="15" customHeight="1" x14ac:dyDescent="0.25">
      <c r="K2131" s="217"/>
    </row>
    <row r="2132" spans="11:11" ht="15" customHeight="1" x14ac:dyDescent="0.25">
      <c r="K2132" s="217"/>
    </row>
    <row r="2133" spans="11:11" ht="15" customHeight="1" x14ac:dyDescent="0.25">
      <c r="K2133" s="217"/>
    </row>
    <row r="2134" spans="11:11" ht="15" customHeight="1" x14ac:dyDescent="0.25">
      <c r="K2134" s="217"/>
    </row>
    <row r="2135" spans="11:11" ht="15" customHeight="1" x14ac:dyDescent="0.25">
      <c r="K2135" s="217"/>
    </row>
    <row r="2136" spans="11:11" ht="15" customHeight="1" x14ac:dyDescent="0.25">
      <c r="K2136" s="217"/>
    </row>
    <row r="2137" spans="11:11" ht="15" customHeight="1" x14ac:dyDescent="0.25">
      <c r="K2137" s="217"/>
    </row>
    <row r="2138" spans="11:11" ht="15" customHeight="1" x14ac:dyDescent="0.25">
      <c r="K2138" s="217"/>
    </row>
    <row r="2139" spans="11:11" ht="15" customHeight="1" x14ac:dyDescent="0.25">
      <c r="K2139" s="217"/>
    </row>
    <row r="2140" spans="11:11" ht="15" customHeight="1" x14ac:dyDescent="0.25">
      <c r="K2140" s="217"/>
    </row>
    <row r="2141" spans="11:11" ht="15" customHeight="1" x14ac:dyDescent="0.25">
      <c r="K2141" s="217"/>
    </row>
    <row r="2142" spans="11:11" ht="15" customHeight="1" x14ac:dyDescent="0.25">
      <c r="K2142" s="217"/>
    </row>
    <row r="2143" spans="11:11" ht="15" customHeight="1" x14ac:dyDescent="0.25">
      <c r="K2143" s="217"/>
    </row>
    <row r="2144" spans="11:11" ht="15" customHeight="1" x14ac:dyDescent="0.25">
      <c r="K2144" s="217"/>
    </row>
    <row r="2145" spans="11:11" ht="15" customHeight="1" x14ac:dyDescent="0.25">
      <c r="K2145" s="217"/>
    </row>
    <row r="2146" spans="11:11" ht="15" customHeight="1" x14ac:dyDescent="0.25">
      <c r="K2146" s="217"/>
    </row>
    <row r="2147" spans="11:11" ht="15" customHeight="1" x14ac:dyDescent="0.25">
      <c r="K2147" s="217"/>
    </row>
    <row r="2148" spans="11:11" ht="15" customHeight="1" x14ac:dyDescent="0.25">
      <c r="K2148" s="217"/>
    </row>
    <row r="2149" spans="11:11" ht="15" customHeight="1" x14ac:dyDescent="0.25">
      <c r="K2149" s="217"/>
    </row>
    <row r="2150" spans="11:11" ht="15" customHeight="1" x14ac:dyDescent="0.25">
      <c r="K2150" s="217"/>
    </row>
    <row r="2151" spans="11:11" ht="15" customHeight="1" x14ac:dyDescent="0.25">
      <c r="K2151" s="217"/>
    </row>
    <row r="2152" spans="11:11" ht="15" customHeight="1" x14ac:dyDescent="0.25">
      <c r="K2152" s="217"/>
    </row>
    <row r="2153" spans="11:11" ht="15" customHeight="1" x14ac:dyDescent="0.25">
      <c r="K2153" s="217"/>
    </row>
    <row r="2154" spans="11:11" ht="15" customHeight="1" x14ac:dyDescent="0.25">
      <c r="K2154" s="217"/>
    </row>
    <row r="2155" spans="11:11" ht="15" customHeight="1" x14ac:dyDescent="0.25">
      <c r="K2155" s="217"/>
    </row>
    <row r="2156" spans="11:11" ht="15" customHeight="1" x14ac:dyDescent="0.25">
      <c r="K2156" s="217"/>
    </row>
    <row r="2157" spans="11:11" ht="15" customHeight="1" x14ac:dyDescent="0.25">
      <c r="K2157" s="217"/>
    </row>
    <row r="2158" spans="11:11" ht="15" customHeight="1" x14ac:dyDescent="0.25">
      <c r="K2158" s="217"/>
    </row>
    <row r="2159" spans="11:11" ht="15" customHeight="1" x14ac:dyDescent="0.25">
      <c r="K2159" s="217"/>
    </row>
    <row r="2160" spans="11:11" ht="15" customHeight="1" x14ac:dyDescent="0.25">
      <c r="K2160" s="217"/>
    </row>
    <row r="2161" spans="11:11" ht="15" customHeight="1" x14ac:dyDescent="0.25">
      <c r="K2161" s="217"/>
    </row>
    <row r="2162" spans="11:11" ht="15" customHeight="1" x14ac:dyDescent="0.25">
      <c r="K2162" s="217"/>
    </row>
    <row r="2163" spans="11:11" ht="15" customHeight="1" x14ac:dyDescent="0.25">
      <c r="K2163" s="217"/>
    </row>
    <row r="2164" spans="11:11" ht="15" customHeight="1" x14ac:dyDescent="0.25">
      <c r="K2164" s="217"/>
    </row>
    <row r="2165" spans="11:11" ht="15" customHeight="1" x14ac:dyDescent="0.25">
      <c r="K2165" s="217"/>
    </row>
    <row r="2166" spans="11:11" ht="15" customHeight="1" x14ac:dyDescent="0.25">
      <c r="K2166" s="217"/>
    </row>
    <row r="2167" spans="11:11" ht="15" customHeight="1" x14ac:dyDescent="0.25">
      <c r="K2167" s="217"/>
    </row>
    <row r="2168" spans="11:11" ht="15" customHeight="1" x14ac:dyDescent="0.25">
      <c r="K2168" s="217"/>
    </row>
    <row r="2169" spans="11:11" ht="15" customHeight="1" x14ac:dyDescent="0.25">
      <c r="K2169" s="217"/>
    </row>
    <row r="2170" spans="11:11" ht="15" customHeight="1" x14ac:dyDescent="0.25">
      <c r="K2170" s="217"/>
    </row>
    <row r="2171" spans="11:11" ht="15" customHeight="1" x14ac:dyDescent="0.25">
      <c r="K2171" s="217"/>
    </row>
    <row r="2172" spans="11:11" ht="15" customHeight="1" x14ac:dyDescent="0.25">
      <c r="K2172" s="217"/>
    </row>
    <row r="2173" spans="11:11" ht="15" customHeight="1" x14ac:dyDescent="0.25">
      <c r="K2173" s="217"/>
    </row>
    <row r="2174" spans="11:11" ht="15" customHeight="1" x14ac:dyDescent="0.25">
      <c r="K2174" s="217"/>
    </row>
    <row r="2175" spans="11:11" ht="15" customHeight="1" x14ac:dyDescent="0.25">
      <c r="K2175" s="217"/>
    </row>
    <row r="2176" spans="11:11" ht="15" customHeight="1" x14ac:dyDescent="0.25">
      <c r="K2176" s="217"/>
    </row>
    <row r="2177" spans="11:11" ht="15" customHeight="1" x14ac:dyDescent="0.25">
      <c r="K2177" s="217"/>
    </row>
    <row r="2178" spans="11:11" ht="15" customHeight="1" x14ac:dyDescent="0.25">
      <c r="K2178" s="217"/>
    </row>
    <row r="2179" spans="11:11" ht="15" customHeight="1" x14ac:dyDescent="0.25">
      <c r="K2179" s="217"/>
    </row>
    <row r="2180" spans="11:11" ht="15" customHeight="1" x14ac:dyDescent="0.25">
      <c r="K2180" s="217"/>
    </row>
    <row r="2181" spans="11:11" ht="15" customHeight="1" x14ac:dyDescent="0.25">
      <c r="K2181" s="217"/>
    </row>
    <row r="2182" spans="11:11" ht="15" customHeight="1" x14ac:dyDescent="0.25">
      <c r="K2182" s="217"/>
    </row>
    <row r="2183" spans="11:11" ht="15" customHeight="1" x14ac:dyDescent="0.25">
      <c r="K2183" s="217"/>
    </row>
    <row r="2184" spans="11:11" ht="15" customHeight="1" x14ac:dyDescent="0.25">
      <c r="K2184" s="217"/>
    </row>
    <row r="2185" spans="11:11" ht="15" customHeight="1" x14ac:dyDescent="0.25">
      <c r="K2185" s="217"/>
    </row>
    <row r="2186" spans="11:11" ht="15" customHeight="1" x14ac:dyDescent="0.25">
      <c r="K2186" s="217"/>
    </row>
    <row r="2187" spans="11:11" ht="15" customHeight="1" x14ac:dyDescent="0.25">
      <c r="K2187" s="217"/>
    </row>
    <row r="2188" spans="11:11" ht="15" customHeight="1" x14ac:dyDescent="0.25">
      <c r="K2188" s="217"/>
    </row>
    <row r="2189" spans="11:11" ht="15" customHeight="1" x14ac:dyDescent="0.25">
      <c r="K2189" s="217"/>
    </row>
    <row r="2190" spans="11:11" ht="15" customHeight="1" x14ac:dyDescent="0.25">
      <c r="K2190" s="217"/>
    </row>
    <row r="2191" spans="11:11" ht="15" customHeight="1" x14ac:dyDescent="0.25">
      <c r="K2191" s="217"/>
    </row>
    <row r="2192" spans="11:11" ht="15" customHeight="1" x14ac:dyDescent="0.25">
      <c r="K2192" s="217"/>
    </row>
    <row r="2193" spans="11:11" ht="15" customHeight="1" x14ac:dyDescent="0.25">
      <c r="K2193" s="217"/>
    </row>
    <row r="2194" spans="11:11" ht="15" customHeight="1" x14ac:dyDescent="0.25">
      <c r="K2194" s="217"/>
    </row>
    <row r="2195" spans="11:11" ht="15" customHeight="1" x14ac:dyDescent="0.25">
      <c r="K2195" s="217"/>
    </row>
    <row r="2196" spans="11:11" ht="15" customHeight="1" x14ac:dyDescent="0.25">
      <c r="K2196" s="217"/>
    </row>
    <row r="2197" spans="11:11" ht="15" customHeight="1" x14ac:dyDescent="0.25">
      <c r="K2197" s="217"/>
    </row>
    <row r="2198" spans="11:11" ht="15" customHeight="1" x14ac:dyDescent="0.25">
      <c r="K2198" s="217"/>
    </row>
    <row r="2199" spans="11:11" ht="15" customHeight="1" x14ac:dyDescent="0.25">
      <c r="K2199" s="217"/>
    </row>
    <row r="2200" spans="11:11" ht="15" customHeight="1" x14ac:dyDescent="0.25">
      <c r="K2200" s="217"/>
    </row>
    <row r="2201" spans="11:11" ht="15" customHeight="1" x14ac:dyDescent="0.25">
      <c r="K2201" s="217"/>
    </row>
    <row r="2202" spans="11:11" ht="15" customHeight="1" x14ac:dyDescent="0.25">
      <c r="K2202" s="217"/>
    </row>
    <row r="2203" spans="11:11" ht="15" customHeight="1" x14ac:dyDescent="0.25">
      <c r="K2203" s="217"/>
    </row>
    <row r="2204" spans="11:11" ht="15" customHeight="1" x14ac:dyDescent="0.25">
      <c r="K2204" s="217"/>
    </row>
    <row r="2205" spans="11:11" ht="15" customHeight="1" x14ac:dyDescent="0.25">
      <c r="K2205" s="217"/>
    </row>
    <row r="2206" spans="11:11" ht="15" customHeight="1" x14ac:dyDescent="0.25">
      <c r="K2206" s="217"/>
    </row>
    <row r="2207" spans="11:11" ht="15" customHeight="1" x14ac:dyDescent="0.25">
      <c r="K2207" s="217"/>
    </row>
    <row r="2208" spans="11:11" ht="15" customHeight="1" x14ac:dyDescent="0.25">
      <c r="K2208" s="217"/>
    </row>
    <row r="2209" spans="11:11" ht="15" customHeight="1" x14ac:dyDescent="0.25">
      <c r="K2209" s="217"/>
    </row>
    <row r="2210" spans="11:11" ht="15" customHeight="1" x14ac:dyDescent="0.25">
      <c r="K2210" s="217"/>
    </row>
    <row r="2211" spans="11:11" ht="15" customHeight="1" x14ac:dyDescent="0.25">
      <c r="K2211" s="217"/>
    </row>
    <row r="2212" spans="11:11" ht="15" customHeight="1" x14ac:dyDescent="0.25">
      <c r="K2212" s="217"/>
    </row>
    <row r="2213" spans="11:11" ht="15" customHeight="1" x14ac:dyDescent="0.25">
      <c r="K2213" s="217"/>
    </row>
    <row r="2214" spans="11:11" ht="15" customHeight="1" x14ac:dyDescent="0.25">
      <c r="K2214" s="217"/>
    </row>
    <row r="2215" spans="11:11" ht="15" customHeight="1" x14ac:dyDescent="0.25">
      <c r="K2215" s="217"/>
    </row>
    <row r="2216" spans="11:11" ht="15" customHeight="1" x14ac:dyDescent="0.25">
      <c r="K2216" s="217"/>
    </row>
    <row r="2217" spans="11:11" ht="15" customHeight="1" x14ac:dyDescent="0.25">
      <c r="K2217" s="217"/>
    </row>
    <row r="2218" spans="11:11" ht="15" customHeight="1" x14ac:dyDescent="0.25">
      <c r="K2218" s="217"/>
    </row>
    <row r="2219" spans="11:11" ht="15" customHeight="1" x14ac:dyDescent="0.25">
      <c r="K2219" s="217"/>
    </row>
    <row r="2220" spans="11:11" ht="15" customHeight="1" x14ac:dyDescent="0.25">
      <c r="K2220" s="217"/>
    </row>
    <row r="2221" spans="11:11" ht="15" customHeight="1" x14ac:dyDescent="0.25">
      <c r="K2221" s="217"/>
    </row>
    <row r="2222" spans="11:11" ht="15" customHeight="1" x14ac:dyDescent="0.25">
      <c r="K2222" s="217"/>
    </row>
    <row r="2223" spans="11:11" ht="15" customHeight="1" x14ac:dyDescent="0.25">
      <c r="K2223" s="217"/>
    </row>
    <row r="2224" spans="11:11" ht="15" customHeight="1" x14ac:dyDescent="0.25">
      <c r="K2224" s="217"/>
    </row>
    <row r="2225" spans="11:11" ht="15" customHeight="1" x14ac:dyDescent="0.25">
      <c r="K2225" s="217"/>
    </row>
    <row r="2226" spans="11:11" ht="15" customHeight="1" x14ac:dyDescent="0.25">
      <c r="K2226" s="217"/>
    </row>
    <row r="2227" spans="11:11" ht="15" customHeight="1" x14ac:dyDescent="0.25">
      <c r="K2227" s="217"/>
    </row>
    <row r="2228" spans="11:11" ht="15" customHeight="1" x14ac:dyDescent="0.25">
      <c r="K2228" s="217"/>
    </row>
    <row r="2229" spans="11:11" ht="15" customHeight="1" x14ac:dyDescent="0.25">
      <c r="K2229" s="217"/>
    </row>
    <row r="2230" spans="11:11" ht="15" customHeight="1" x14ac:dyDescent="0.25">
      <c r="K2230" s="217"/>
    </row>
    <row r="2231" spans="11:11" ht="15" customHeight="1" x14ac:dyDescent="0.25">
      <c r="K2231" s="217"/>
    </row>
    <row r="2232" spans="11:11" ht="15" customHeight="1" x14ac:dyDescent="0.25">
      <c r="K2232" s="217"/>
    </row>
    <row r="2233" spans="11:11" ht="15" customHeight="1" x14ac:dyDescent="0.25">
      <c r="K2233" s="217"/>
    </row>
    <row r="2234" spans="11:11" ht="15" customHeight="1" x14ac:dyDescent="0.25">
      <c r="K2234" s="217"/>
    </row>
    <row r="2235" spans="11:11" ht="15" customHeight="1" x14ac:dyDescent="0.25">
      <c r="K2235" s="217"/>
    </row>
    <row r="2236" spans="11:11" ht="15" customHeight="1" x14ac:dyDescent="0.25">
      <c r="K2236" s="217"/>
    </row>
    <row r="2237" spans="11:11" ht="15" customHeight="1" x14ac:dyDescent="0.25">
      <c r="K2237" s="217"/>
    </row>
    <row r="2238" spans="11:11" ht="15" customHeight="1" x14ac:dyDescent="0.25">
      <c r="K2238" s="217"/>
    </row>
    <row r="2239" spans="11:11" ht="15" customHeight="1" x14ac:dyDescent="0.25">
      <c r="K2239" s="217"/>
    </row>
    <row r="2240" spans="11:11" ht="15" customHeight="1" x14ac:dyDescent="0.25">
      <c r="K2240" s="217"/>
    </row>
    <row r="2241" spans="11:11" ht="15" customHeight="1" x14ac:dyDescent="0.25">
      <c r="K2241" s="217"/>
    </row>
    <row r="2242" spans="11:11" ht="15" customHeight="1" x14ac:dyDescent="0.25">
      <c r="K2242" s="217"/>
    </row>
    <row r="2243" spans="11:11" ht="15" customHeight="1" x14ac:dyDescent="0.25">
      <c r="K2243" s="217"/>
    </row>
    <row r="2244" spans="11:11" ht="15" customHeight="1" x14ac:dyDescent="0.25">
      <c r="K2244" s="217"/>
    </row>
    <row r="2245" spans="11:11" ht="15" customHeight="1" x14ac:dyDescent="0.25">
      <c r="K2245" s="217"/>
    </row>
    <row r="2246" spans="11:11" ht="15" customHeight="1" x14ac:dyDescent="0.25">
      <c r="K2246" s="217"/>
    </row>
    <row r="2247" spans="11:11" ht="15" customHeight="1" x14ac:dyDescent="0.25">
      <c r="K2247" s="217"/>
    </row>
    <row r="2248" spans="11:11" ht="15" customHeight="1" x14ac:dyDescent="0.25">
      <c r="K2248" s="217"/>
    </row>
    <row r="2249" spans="11:11" ht="15" customHeight="1" x14ac:dyDescent="0.25">
      <c r="K2249" s="217"/>
    </row>
    <row r="2250" spans="11:11" ht="15" customHeight="1" x14ac:dyDescent="0.25">
      <c r="K2250" s="217"/>
    </row>
    <row r="2251" spans="11:11" ht="15" customHeight="1" x14ac:dyDescent="0.25">
      <c r="K2251" s="217"/>
    </row>
    <row r="2252" spans="11:11" ht="15" customHeight="1" x14ac:dyDescent="0.25">
      <c r="K2252" s="217"/>
    </row>
    <row r="2253" spans="11:11" ht="15" customHeight="1" x14ac:dyDescent="0.25">
      <c r="K2253" s="217"/>
    </row>
    <row r="2254" spans="11:11" ht="15" customHeight="1" x14ac:dyDescent="0.25">
      <c r="K2254" s="217"/>
    </row>
    <row r="2255" spans="11:11" ht="15" customHeight="1" x14ac:dyDescent="0.25">
      <c r="K2255" s="217"/>
    </row>
    <row r="2256" spans="11:11" ht="15" customHeight="1" x14ac:dyDescent="0.25">
      <c r="K2256" s="217"/>
    </row>
    <row r="2257" spans="11:11" ht="15" customHeight="1" x14ac:dyDescent="0.25">
      <c r="K2257" s="217"/>
    </row>
    <row r="2258" spans="11:11" ht="15" customHeight="1" x14ac:dyDescent="0.25">
      <c r="K2258" s="217"/>
    </row>
    <row r="2259" spans="11:11" ht="15" customHeight="1" x14ac:dyDescent="0.25">
      <c r="K2259" s="217"/>
    </row>
    <row r="2260" spans="11:11" ht="15" customHeight="1" x14ac:dyDescent="0.25">
      <c r="K2260" s="217"/>
    </row>
    <row r="2261" spans="11:11" ht="15" customHeight="1" x14ac:dyDescent="0.25">
      <c r="K2261" s="217"/>
    </row>
    <row r="2262" spans="11:11" ht="15" customHeight="1" x14ac:dyDescent="0.25">
      <c r="K2262" s="217"/>
    </row>
    <row r="2263" spans="11:11" ht="15" customHeight="1" x14ac:dyDescent="0.25">
      <c r="K2263" s="217"/>
    </row>
    <row r="2264" spans="11:11" ht="15" customHeight="1" x14ac:dyDescent="0.25">
      <c r="K2264" s="217"/>
    </row>
    <row r="2265" spans="11:11" ht="15" customHeight="1" x14ac:dyDescent="0.25">
      <c r="K2265" s="217"/>
    </row>
    <row r="2266" spans="11:11" ht="15" customHeight="1" x14ac:dyDescent="0.25">
      <c r="K2266" s="217"/>
    </row>
    <row r="2267" spans="11:11" ht="15" customHeight="1" x14ac:dyDescent="0.25">
      <c r="K2267" s="217"/>
    </row>
    <row r="2268" spans="11:11" ht="15" customHeight="1" x14ac:dyDescent="0.25">
      <c r="K2268" s="217"/>
    </row>
    <row r="2269" spans="11:11" ht="15" customHeight="1" x14ac:dyDescent="0.25">
      <c r="K2269" s="217"/>
    </row>
    <row r="2270" spans="11:11" ht="15" customHeight="1" x14ac:dyDescent="0.25">
      <c r="K2270" s="217"/>
    </row>
    <row r="2271" spans="11:11" ht="15" customHeight="1" x14ac:dyDescent="0.25">
      <c r="K2271" s="217"/>
    </row>
    <row r="2272" spans="11:11" ht="15" customHeight="1" x14ac:dyDescent="0.25">
      <c r="K2272" s="217"/>
    </row>
    <row r="2273" spans="11:11" ht="15" customHeight="1" x14ac:dyDescent="0.25">
      <c r="K2273" s="217"/>
    </row>
    <row r="2274" spans="11:11" ht="15" customHeight="1" x14ac:dyDescent="0.25">
      <c r="K2274" s="217"/>
    </row>
    <row r="2275" spans="11:11" ht="15" customHeight="1" x14ac:dyDescent="0.25">
      <c r="K2275" s="217"/>
    </row>
    <row r="2276" spans="11:11" ht="15" customHeight="1" x14ac:dyDescent="0.25">
      <c r="K2276" s="217"/>
    </row>
    <row r="2277" spans="11:11" ht="15" customHeight="1" x14ac:dyDescent="0.25">
      <c r="K2277" s="217"/>
    </row>
    <row r="2278" spans="11:11" ht="15" customHeight="1" x14ac:dyDescent="0.25">
      <c r="K2278" s="217"/>
    </row>
    <row r="2279" spans="11:11" ht="15" customHeight="1" x14ac:dyDescent="0.25">
      <c r="K2279" s="217"/>
    </row>
    <row r="2280" spans="11:11" ht="15" customHeight="1" x14ac:dyDescent="0.25">
      <c r="K2280" s="217"/>
    </row>
    <row r="2281" spans="11:11" ht="15" customHeight="1" x14ac:dyDescent="0.25">
      <c r="K2281" s="217"/>
    </row>
    <row r="2282" spans="11:11" ht="15" customHeight="1" x14ac:dyDescent="0.25">
      <c r="K2282" s="217"/>
    </row>
    <row r="2283" spans="11:11" ht="15" customHeight="1" x14ac:dyDescent="0.25">
      <c r="K2283" s="217"/>
    </row>
    <row r="2284" spans="11:11" ht="15" customHeight="1" x14ac:dyDescent="0.25">
      <c r="K2284" s="217"/>
    </row>
    <row r="2285" spans="11:11" ht="15" customHeight="1" x14ac:dyDescent="0.25">
      <c r="K2285" s="217"/>
    </row>
    <row r="2286" spans="11:11" ht="15" customHeight="1" x14ac:dyDescent="0.25">
      <c r="K2286" s="217"/>
    </row>
    <row r="2287" spans="11:11" ht="15" customHeight="1" x14ac:dyDescent="0.25">
      <c r="K2287" s="217"/>
    </row>
    <row r="2288" spans="11:11" ht="15" customHeight="1" x14ac:dyDescent="0.25">
      <c r="K2288" s="217"/>
    </row>
    <row r="2289" spans="11:11" ht="15" customHeight="1" x14ac:dyDescent="0.25">
      <c r="K2289" s="217"/>
    </row>
    <row r="2290" spans="11:11" ht="15" customHeight="1" x14ac:dyDescent="0.25">
      <c r="K2290" s="217"/>
    </row>
    <row r="2291" spans="11:11" ht="15" customHeight="1" x14ac:dyDescent="0.25">
      <c r="K2291" s="217"/>
    </row>
    <row r="2292" spans="11:11" ht="15" customHeight="1" x14ac:dyDescent="0.25">
      <c r="K2292" s="217"/>
    </row>
    <row r="2293" spans="11:11" ht="15" customHeight="1" x14ac:dyDescent="0.25">
      <c r="K2293" s="217"/>
    </row>
    <row r="2294" spans="11:11" ht="15" customHeight="1" x14ac:dyDescent="0.25">
      <c r="K2294" s="217"/>
    </row>
    <row r="2295" spans="11:11" ht="15" customHeight="1" x14ac:dyDescent="0.25">
      <c r="K2295" s="217"/>
    </row>
    <row r="2296" spans="11:11" ht="15" customHeight="1" x14ac:dyDescent="0.25">
      <c r="K2296" s="217"/>
    </row>
    <row r="2297" spans="11:11" ht="15" customHeight="1" x14ac:dyDescent="0.25">
      <c r="K2297" s="217"/>
    </row>
    <row r="2298" spans="11:11" ht="15" customHeight="1" x14ac:dyDescent="0.25">
      <c r="K2298" s="217"/>
    </row>
    <row r="2299" spans="11:11" ht="15" customHeight="1" x14ac:dyDescent="0.25">
      <c r="K2299" s="217"/>
    </row>
    <row r="2300" spans="11:11" ht="15" customHeight="1" x14ac:dyDescent="0.25">
      <c r="K2300" s="217"/>
    </row>
    <row r="2301" spans="11:11" ht="15" customHeight="1" x14ac:dyDescent="0.25">
      <c r="K2301" s="217"/>
    </row>
    <row r="2302" spans="11:11" ht="15" customHeight="1" x14ac:dyDescent="0.25">
      <c r="K2302" s="217"/>
    </row>
    <row r="2303" spans="11:11" ht="15" customHeight="1" x14ac:dyDescent="0.25">
      <c r="K2303" s="217"/>
    </row>
    <row r="2304" spans="11:11" ht="15" customHeight="1" x14ac:dyDescent="0.25">
      <c r="K2304" s="217"/>
    </row>
    <row r="2305" spans="11:11" ht="15" customHeight="1" x14ac:dyDescent="0.25">
      <c r="K2305" s="217"/>
    </row>
    <row r="2306" spans="11:11" ht="15" customHeight="1" x14ac:dyDescent="0.25">
      <c r="K2306" s="217"/>
    </row>
    <row r="2307" spans="11:11" ht="15" customHeight="1" x14ac:dyDescent="0.25">
      <c r="K2307" s="217"/>
    </row>
    <row r="2308" spans="11:11" ht="15" customHeight="1" x14ac:dyDescent="0.25">
      <c r="K2308" s="217"/>
    </row>
    <row r="2309" spans="11:11" ht="15" customHeight="1" x14ac:dyDescent="0.25">
      <c r="K2309" s="217"/>
    </row>
    <row r="2310" spans="11:11" ht="15" customHeight="1" x14ac:dyDescent="0.25">
      <c r="K2310" s="217"/>
    </row>
    <row r="2311" spans="11:11" ht="15" customHeight="1" x14ac:dyDescent="0.25">
      <c r="K2311" s="217"/>
    </row>
    <row r="2312" spans="11:11" ht="15" customHeight="1" x14ac:dyDescent="0.25">
      <c r="K2312" s="217"/>
    </row>
    <row r="2313" spans="11:11" ht="15" customHeight="1" x14ac:dyDescent="0.25">
      <c r="K2313" s="217"/>
    </row>
    <row r="2314" spans="11:11" ht="15" customHeight="1" x14ac:dyDescent="0.25">
      <c r="K2314" s="217"/>
    </row>
    <row r="2315" spans="11:11" ht="15" customHeight="1" x14ac:dyDescent="0.25">
      <c r="K2315" s="217"/>
    </row>
    <row r="2316" spans="11:11" ht="15" customHeight="1" x14ac:dyDescent="0.25">
      <c r="K2316" s="217"/>
    </row>
    <row r="2317" spans="11:11" ht="15" customHeight="1" x14ac:dyDescent="0.25">
      <c r="K2317" s="217"/>
    </row>
    <row r="2318" spans="11:11" ht="15" customHeight="1" x14ac:dyDescent="0.25">
      <c r="K2318" s="217"/>
    </row>
    <row r="2319" spans="11:11" ht="15" customHeight="1" x14ac:dyDescent="0.25">
      <c r="K2319" s="217"/>
    </row>
    <row r="2320" spans="11:11" ht="15" customHeight="1" x14ac:dyDescent="0.25">
      <c r="K2320" s="217"/>
    </row>
    <row r="2321" spans="11:11" ht="15" customHeight="1" x14ac:dyDescent="0.25">
      <c r="K2321" s="217"/>
    </row>
    <row r="2322" spans="11:11" ht="15" customHeight="1" x14ac:dyDescent="0.25">
      <c r="K2322" s="217"/>
    </row>
    <row r="2323" spans="11:11" ht="15" customHeight="1" x14ac:dyDescent="0.25">
      <c r="K2323" s="217"/>
    </row>
    <row r="2324" spans="11:11" ht="15" customHeight="1" x14ac:dyDescent="0.25">
      <c r="K2324" s="217"/>
    </row>
    <row r="2325" spans="11:11" ht="15" customHeight="1" x14ac:dyDescent="0.25">
      <c r="K2325" s="217"/>
    </row>
    <row r="2326" spans="11:11" ht="15" customHeight="1" x14ac:dyDescent="0.25">
      <c r="K2326" s="217"/>
    </row>
    <row r="2327" spans="11:11" ht="15" customHeight="1" x14ac:dyDescent="0.25">
      <c r="K2327" s="217"/>
    </row>
    <row r="2328" spans="11:11" ht="15" customHeight="1" x14ac:dyDescent="0.25">
      <c r="K2328" s="217"/>
    </row>
    <row r="2329" spans="11:11" ht="15" customHeight="1" x14ac:dyDescent="0.25">
      <c r="K2329" s="217"/>
    </row>
    <row r="2330" spans="11:11" ht="15" customHeight="1" x14ac:dyDescent="0.25">
      <c r="K2330" s="217"/>
    </row>
    <row r="2331" spans="11:11" ht="15" customHeight="1" x14ac:dyDescent="0.25">
      <c r="K2331" s="217"/>
    </row>
    <row r="2332" spans="11:11" ht="15" customHeight="1" x14ac:dyDescent="0.25">
      <c r="K2332" s="217"/>
    </row>
    <row r="2333" spans="11:11" ht="15" customHeight="1" x14ac:dyDescent="0.25">
      <c r="K2333" s="217"/>
    </row>
    <row r="2334" spans="11:11" ht="15" customHeight="1" x14ac:dyDescent="0.25">
      <c r="K2334" s="217"/>
    </row>
    <row r="2335" spans="11:11" ht="15" customHeight="1" x14ac:dyDescent="0.25">
      <c r="K2335" s="217"/>
    </row>
    <row r="2336" spans="11:11" ht="15" customHeight="1" x14ac:dyDescent="0.25">
      <c r="K2336" s="217"/>
    </row>
    <row r="2337" spans="11:11" ht="15" customHeight="1" x14ac:dyDescent="0.25">
      <c r="K2337" s="217"/>
    </row>
    <row r="2338" spans="11:11" ht="15" customHeight="1" x14ac:dyDescent="0.25">
      <c r="K2338" s="217"/>
    </row>
    <row r="2339" spans="11:11" ht="15" customHeight="1" x14ac:dyDescent="0.25">
      <c r="K2339" s="217"/>
    </row>
    <row r="2340" spans="11:11" ht="15" customHeight="1" x14ac:dyDescent="0.25">
      <c r="K2340" s="217"/>
    </row>
    <row r="2341" spans="11:11" ht="15" customHeight="1" x14ac:dyDescent="0.25">
      <c r="K2341" s="217"/>
    </row>
    <row r="2342" spans="11:11" ht="15" customHeight="1" x14ac:dyDescent="0.25">
      <c r="K2342" s="217"/>
    </row>
    <row r="2343" spans="11:11" ht="15" customHeight="1" x14ac:dyDescent="0.25">
      <c r="K2343" s="217"/>
    </row>
    <row r="2344" spans="11:11" ht="15" customHeight="1" x14ac:dyDescent="0.25">
      <c r="K2344" s="217"/>
    </row>
    <row r="2345" spans="11:11" ht="15" customHeight="1" x14ac:dyDescent="0.25">
      <c r="K2345" s="217"/>
    </row>
    <row r="2346" spans="11:11" ht="15" customHeight="1" x14ac:dyDescent="0.25">
      <c r="K2346" s="217"/>
    </row>
    <row r="2347" spans="11:11" ht="15" customHeight="1" x14ac:dyDescent="0.25">
      <c r="K2347" s="217"/>
    </row>
    <row r="2348" spans="11:11" ht="15" customHeight="1" x14ac:dyDescent="0.25">
      <c r="K2348" s="217"/>
    </row>
    <row r="2349" spans="11:11" ht="15" customHeight="1" x14ac:dyDescent="0.25">
      <c r="K2349" s="217"/>
    </row>
    <row r="2350" spans="11:11" ht="15" customHeight="1" x14ac:dyDescent="0.25">
      <c r="K2350" s="217"/>
    </row>
    <row r="2351" spans="11:11" ht="15" customHeight="1" x14ac:dyDescent="0.25">
      <c r="K2351" s="217"/>
    </row>
    <row r="2352" spans="11:11" ht="15" customHeight="1" x14ac:dyDescent="0.25">
      <c r="K2352" s="217"/>
    </row>
    <row r="2353" spans="11:11" ht="15" customHeight="1" x14ac:dyDescent="0.25">
      <c r="K2353" s="217"/>
    </row>
    <row r="2354" spans="11:11" ht="15" customHeight="1" x14ac:dyDescent="0.25">
      <c r="K2354" s="217"/>
    </row>
    <row r="2355" spans="11:11" ht="15" customHeight="1" x14ac:dyDescent="0.25">
      <c r="K2355" s="217"/>
    </row>
    <row r="2356" spans="11:11" ht="15" customHeight="1" x14ac:dyDescent="0.25">
      <c r="K2356" s="217"/>
    </row>
    <row r="2357" spans="11:11" ht="15" customHeight="1" x14ac:dyDescent="0.25">
      <c r="K2357" s="217"/>
    </row>
    <row r="2358" spans="11:11" ht="15" customHeight="1" x14ac:dyDescent="0.25">
      <c r="K2358" s="217"/>
    </row>
    <row r="2359" spans="11:11" ht="15" customHeight="1" x14ac:dyDescent="0.25">
      <c r="K2359" s="217"/>
    </row>
    <row r="2360" spans="11:11" ht="15" customHeight="1" x14ac:dyDescent="0.25">
      <c r="K2360" s="217"/>
    </row>
    <row r="2361" spans="11:11" ht="15" customHeight="1" x14ac:dyDescent="0.25">
      <c r="K2361" s="217"/>
    </row>
    <row r="2362" spans="11:11" ht="15" customHeight="1" x14ac:dyDescent="0.25">
      <c r="K2362" s="217"/>
    </row>
    <row r="2363" spans="11:11" ht="15" customHeight="1" x14ac:dyDescent="0.25">
      <c r="K2363" s="217"/>
    </row>
    <row r="2364" spans="11:11" ht="15" customHeight="1" x14ac:dyDescent="0.25">
      <c r="K2364" s="217"/>
    </row>
    <row r="2365" spans="11:11" ht="15" customHeight="1" x14ac:dyDescent="0.25">
      <c r="K2365" s="217"/>
    </row>
    <row r="2366" spans="11:11" ht="15" customHeight="1" x14ac:dyDescent="0.25">
      <c r="K2366" s="217"/>
    </row>
    <row r="2367" spans="11:11" ht="15" customHeight="1" x14ac:dyDescent="0.25">
      <c r="K2367" s="217"/>
    </row>
    <row r="2368" spans="11:11" ht="15" customHeight="1" x14ac:dyDescent="0.25">
      <c r="K2368" s="217"/>
    </row>
    <row r="2369" spans="11:11" ht="15" customHeight="1" x14ac:dyDescent="0.25">
      <c r="K2369" s="217"/>
    </row>
    <row r="2370" spans="11:11" ht="15" customHeight="1" x14ac:dyDescent="0.25">
      <c r="K2370" s="217"/>
    </row>
    <row r="2371" spans="11:11" ht="15" customHeight="1" x14ac:dyDescent="0.25">
      <c r="K2371" s="217"/>
    </row>
    <row r="2372" spans="11:11" ht="15" customHeight="1" x14ac:dyDescent="0.25">
      <c r="K2372" s="217"/>
    </row>
    <row r="2373" spans="11:11" ht="15" customHeight="1" x14ac:dyDescent="0.25">
      <c r="K2373" s="217"/>
    </row>
    <row r="2374" spans="11:11" ht="15" customHeight="1" x14ac:dyDescent="0.25">
      <c r="K2374" s="217"/>
    </row>
    <row r="2375" spans="11:11" ht="15" customHeight="1" x14ac:dyDescent="0.25">
      <c r="K2375" s="217"/>
    </row>
    <row r="2376" spans="11:11" ht="15" customHeight="1" x14ac:dyDescent="0.25">
      <c r="K2376" s="217"/>
    </row>
    <row r="2377" spans="11:11" ht="15" customHeight="1" x14ac:dyDescent="0.25">
      <c r="K2377" s="217"/>
    </row>
    <row r="2378" spans="11:11" ht="15" customHeight="1" x14ac:dyDescent="0.25">
      <c r="K2378" s="217"/>
    </row>
    <row r="2379" spans="11:11" ht="15" customHeight="1" x14ac:dyDescent="0.25">
      <c r="K2379" s="217"/>
    </row>
    <row r="2380" spans="11:11" ht="15" customHeight="1" x14ac:dyDescent="0.25">
      <c r="K2380" s="217"/>
    </row>
    <row r="2381" spans="11:11" ht="15" customHeight="1" x14ac:dyDescent="0.25">
      <c r="K2381" s="217"/>
    </row>
    <row r="2382" spans="11:11" ht="15" customHeight="1" x14ac:dyDescent="0.25">
      <c r="K2382" s="217"/>
    </row>
    <row r="2383" spans="11:11" ht="15" customHeight="1" x14ac:dyDescent="0.25">
      <c r="K2383" s="217"/>
    </row>
    <row r="2384" spans="11:11" ht="15" customHeight="1" x14ac:dyDescent="0.25">
      <c r="K2384" s="217"/>
    </row>
    <row r="2385" spans="11:11" ht="15" customHeight="1" x14ac:dyDescent="0.25">
      <c r="K2385" s="217"/>
    </row>
    <row r="2386" spans="11:11" ht="15" customHeight="1" x14ac:dyDescent="0.25">
      <c r="K2386" s="217"/>
    </row>
    <row r="2387" spans="11:11" ht="15" customHeight="1" x14ac:dyDescent="0.25">
      <c r="K2387" s="217"/>
    </row>
    <row r="2388" spans="11:11" ht="15" customHeight="1" x14ac:dyDescent="0.25">
      <c r="K2388" s="217"/>
    </row>
    <row r="2389" spans="11:11" ht="15" customHeight="1" x14ac:dyDescent="0.25">
      <c r="K2389" s="217"/>
    </row>
    <row r="2390" spans="11:11" ht="15" customHeight="1" x14ac:dyDescent="0.25">
      <c r="K2390" s="217"/>
    </row>
    <row r="2391" spans="11:11" ht="15" customHeight="1" x14ac:dyDescent="0.25">
      <c r="K2391" s="217"/>
    </row>
    <row r="2392" spans="11:11" ht="15" customHeight="1" x14ac:dyDescent="0.25">
      <c r="K2392" s="217"/>
    </row>
    <row r="2393" spans="11:11" ht="15" customHeight="1" x14ac:dyDescent="0.25">
      <c r="K2393" s="217"/>
    </row>
    <row r="2394" spans="11:11" ht="15" customHeight="1" x14ac:dyDescent="0.25">
      <c r="K2394" s="217"/>
    </row>
    <row r="2395" spans="11:11" ht="15" customHeight="1" x14ac:dyDescent="0.25">
      <c r="K2395" s="217"/>
    </row>
    <row r="2396" spans="11:11" ht="15" customHeight="1" x14ac:dyDescent="0.25">
      <c r="K2396" s="217"/>
    </row>
    <row r="2397" spans="11:11" ht="15" customHeight="1" x14ac:dyDescent="0.25">
      <c r="K2397" s="217"/>
    </row>
    <row r="2398" spans="11:11" ht="15" customHeight="1" x14ac:dyDescent="0.25">
      <c r="K2398" s="217"/>
    </row>
    <row r="2399" spans="11:11" ht="15" customHeight="1" x14ac:dyDescent="0.25">
      <c r="K2399" s="217"/>
    </row>
    <row r="2400" spans="11:11" ht="15" customHeight="1" x14ac:dyDescent="0.25">
      <c r="K2400" s="217"/>
    </row>
    <row r="2401" spans="11:11" ht="15" customHeight="1" x14ac:dyDescent="0.25">
      <c r="K2401" s="217"/>
    </row>
    <row r="2402" spans="11:11" ht="15" customHeight="1" x14ac:dyDescent="0.25">
      <c r="K2402" s="217"/>
    </row>
    <row r="2403" spans="11:11" ht="15" customHeight="1" x14ac:dyDescent="0.25">
      <c r="K2403" s="217"/>
    </row>
    <row r="2404" spans="11:11" ht="15" customHeight="1" x14ac:dyDescent="0.25">
      <c r="K2404" s="217"/>
    </row>
    <row r="2405" spans="11:11" ht="15" customHeight="1" x14ac:dyDescent="0.25">
      <c r="K2405" s="217"/>
    </row>
    <row r="2406" spans="11:11" ht="15" customHeight="1" x14ac:dyDescent="0.25">
      <c r="K2406" s="217"/>
    </row>
    <row r="2407" spans="11:11" ht="15" customHeight="1" x14ac:dyDescent="0.25">
      <c r="K2407" s="217"/>
    </row>
    <row r="2408" spans="11:11" ht="15" customHeight="1" x14ac:dyDescent="0.25">
      <c r="K2408" s="217"/>
    </row>
    <row r="2409" spans="11:11" ht="15" customHeight="1" x14ac:dyDescent="0.25">
      <c r="K2409" s="217"/>
    </row>
    <row r="2410" spans="11:11" ht="15" customHeight="1" x14ac:dyDescent="0.25">
      <c r="K2410" s="217"/>
    </row>
    <row r="2411" spans="11:11" ht="15" customHeight="1" x14ac:dyDescent="0.25">
      <c r="K2411" s="217"/>
    </row>
    <row r="2412" spans="11:11" ht="15" customHeight="1" x14ac:dyDescent="0.25">
      <c r="K2412" s="217"/>
    </row>
    <row r="2413" spans="11:11" ht="15" customHeight="1" x14ac:dyDescent="0.25">
      <c r="K2413" s="217"/>
    </row>
    <row r="2414" spans="11:11" ht="15" customHeight="1" x14ac:dyDescent="0.25">
      <c r="K2414" s="217"/>
    </row>
    <row r="2415" spans="11:11" ht="15" customHeight="1" x14ac:dyDescent="0.25">
      <c r="K2415" s="217"/>
    </row>
    <row r="2416" spans="11:11" ht="15" customHeight="1" x14ac:dyDescent="0.25">
      <c r="K2416" s="217"/>
    </row>
    <row r="2417" spans="11:11" ht="15" customHeight="1" x14ac:dyDescent="0.25">
      <c r="K2417" s="217"/>
    </row>
    <row r="2418" spans="11:11" ht="15" customHeight="1" x14ac:dyDescent="0.25">
      <c r="K2418" s="217"/>
    </row>
    <row r="2419" spans="11:11" ht="15" customHeight="1" x14ac:dyDescent="0.25">
      <c r="K2419" s="217"/>
    </row>
    <row r="2420" spans="11:11" ht="15" customHeight="1" x14ac:dyDescent="0.25">
      <c r="K2420" s="217"/>
    </row>
    <row r="2421" spans="11:11" ht="15" customHeight="1" x14ac:dyDescent="0.25">
      <c r="K2421" s="217"/>
    </row>
    <row r="2422" spans="11:11" ht="15" customHeight="1" x14ac:dyDescent="0.25">
      <c r="K2422" s="217"/>
    </row>
    <row r="2423" spans="11:11" ht="15" customHeight="1" x14ac:dyDescent="0.25">
      <c r="K2423" s="217"/>
    </row>
    <row r="2424" spans="11:11" ht="15" customHeight="1" x14ac:dyDescent="0.25">
      <c r="K2424" s="217"/>
    </row>
    <row r="2425" spans="11:11" ht="15" customHeight="1" x14ac:dyDescent="0.25">
      <c r="K2425" s="217"/>
    </row>
    <row r="2426" spans="11:11" ht="15" customHeight="1" x14ac:dyDescent="0.25">
      <c r="K2426" s="217"/>
    </row>
    <row r="2427" spans="11:11" ht="15" customHeight="1" x14ac:dyDescent="0.25">
      <c r="K2427" s="217"/>
    </row>
    <row r="2428" spans="11:11" ht="15" customHeight="1" x14ac:dyDescent="0.25">
      <c r="K2428" s="217"/>
    </row>
    <row r="2429" spans="11:11" ht="15" customHeight="1" x14ac:dyDescent="0.25">
      <c r="K2429" s="217"/>
    </row>
    <row r="2430" spans="11:11" ht="15" customHeight="1" x14ac:dyDescent="0.25">
      <c r="K2430" s="217"/>
    </row>
    <row r="2431" spans="11:11" ht="15" customHeight="1" x14ac:dyDescent="0.25">
      <c r="K2431" s="217"/>
    </row>
    <row r="2432" spans="11:11" ht="15" customHeight="1" x14ac:dyDescent="0.25">
      <c r="K2432" s="217"/>
    </row>
    <row r="2433" spans="11:11" ht="15" customHeight="1" x14ac:dyDescent="0.25">
      <c r="K2433" s="217"/>
    </row>
    <row r="2434" spans="11:11" ht="15" customHeight="1" x14ac:dyDescent="0.25">
      <c r="K2434" s="217"/>
    </row>
    <row r="2435" spans="11:11" ht="15" customHeight="1" x14ac:dyDescent="0.25">
      <c r="K2435" s="217"/>
    </row>
    <row r="2436" spans="11:11" ht="15" customHeight="1" x14ac:dyDescent="0.25">
      <c r="K2436" s="217"/>
    </row>
    <row r="2437" spans="11:11" ht="15" customHeight="1" x14ac:dyDescent="0.25">
      <c r="K2437" s="217"/>
    </row>
    <row r="2438" spans="11:11" ht="15" customHeight="1" x14ac:dyDescent="0.25">
      <c r="K2438" s="217"/>
    </row>
    <row r="2439" spans="11:11" ht="15" customHeight="1" x14ac:dyDescent="0.25">
      <c r="K2439" s="217"/>
    </row>
    <row r="2440" spans="11:11" ht="15" customHeight="1" x14ac:dyDescent="0.25">
      <c r="K2440" s="217"/>
    </row>
    <row r="2441" spans="11:11" ht="15" customHeight="1" x14ac:dyDescent="0.25">
      <c r="K2441" s="217"/>
    </row>
    <row r="2442" spans="11:11" ht="15" customHeight="1" x14ac:dyDescent="0.25">
      <c r="K2442" s="217"/>
    </row>
    <row r="2443" spans="11:11" ht="15" customHeight="1" x14ac:dyDescent="0.25">
      <c r="K2443" s="217"/>
    </row>
    <row r="2444" spans="11:11" ht="15" customHeight="1" x14ac:dyDescent="0.25">
      <c r="K2444" s="217"/>
    </row>
    <row r="2445" spans="11:11" ht="15" customHeight="1" x14ac:dyDescent="0.25">
      <c r="K2445" s="217"/>
    </row>
    <row r="2446" spans="11:11" ht="15" customHeight="1" x14ac:dyDescent="0.25">
      <c r="K2446" s="217"/>
    </row>
    <row r="2447" spans="11:11" ht="15" customHeight="1" x14ac:dyDescent="0.25">
      <c r="K2447" s="217"/>
    </row>
    <row r="2448" spans="11:11" ht="15" customHeight="1" x14ac:dyDescent="0.25">
      <c r="K2448" s="217"/>
    </row>
    <row r="2449" spans="11:11" ht="15" customHeight="1" x14ac:dyDescent="0.25">
      <c r="K2449" s="217"/>
    </row>
    <row r="2450" spans="11:11" ht="15" customHeight="1" x14ac:dyDescent="0.25">
      <c r="K2450" s="217"/>
    </row>
    <row r="2451" spans="11:11" ht="15" customHeight="1" x14ac:dyDescent="0.25">
      <c r="K2451" s="217"/>
    </row>
    <row r="2452" spans="11:11" ht="15" customHeight="1" x14ac:dyDescent="0.25">
      <c r="K2452" s="217"/>
    </row>
    <row r="2453" spans="11:11" ht="15" customHeight="1" x14ac:dyDescent="0.25">
      <c r="K2453" s="217"/>
    </row>
    <row r="2454" spans="11:11" ht="15" customHeight="1" x14ac:dyDescent="0.25">
      <c r="K2454" s="217"/>
    </row>
    <row r="2455" spans="11:11" ht="15" customHeight="1" x14ac:dyDescent="0.25">
      <c r="K2455" s="217"/>
    </row>
    <row r="2456" spans="11:11" ht="15" customHeight="1" x14ac:dyDescent="0.25">
      <c r="K2456" s="217"/>
    </row>
    <row r="2457" spans="11:11" ht="15" customHeight="1" x14ac:dyDescent="0.25">
      <c r="K2457" s="217"/>
    </row>
    <row r="2458" spans="11:11" ht="15" customHeight="1" x14ac:dyDescent="0.25">
      <c r="K2458" s="217"/>
    </row>
    <row r="2459" spans="11:11" ht="15" customHeight="1" x14ac:dyDescent="0.25">
      <c r="K2459" s="217"/>
    </row>
    <row r="2460" spans="11:11" ht="15" customHeight="1" x14ac:dyDescent="0.25">
      <c r="K2460" s="217"/>
    </row>
    <row r="2461" spans="11:11" ht="15" customHeight="1" x14ac:dyDescent="0.25">
      <c r="K2461" s="217"/>
    </row>
    <row r="2462" spans="11:11" ht="15" customHeight="1" x14ac:dyDescent="0.25">
      <c r="K2462" s="217"/>
    </row>
    <row r="2463" spans="11:11" ht="15" customHeight="1" x14ac:dyDescent="0.25">
      <c r="K2463" s="217"/>
    </row>
    <row r="2464" spans="11:11" ht="15" customHeight="1" x14ac:dyDescent="0.25">
      <c r="K2464" s="217"/>
    </row>
    <row r="2465" spans="11:11" ht="15" customHeight="1" x14ac:dyDescent="0.25">
      <c r="K2465" s="217"/>
    </row>
    <row r="2466" spans="11:11" ht="15" customHeight="1" x14ac:dyDescent="0.25">
      <c r="K2466" s="217"/>
    </row>
    <row r="2467" spans="11:11" ht="15" customHeight="1" x14ac:dyDescent="0.25">
      <c r="K2467" s="217"/>
    </row>
    <row r="2468" spans="11:11" ht="15" customHeight="1" x14ac:dyDescent="0.25">
      <c r="K2468" s="217"/>
    </row>
    <row r="2469" spans="11:11" ht="15" customHeight="1" x14ac:dyDescent="0.25">
      <c r="K2469" s="217"/>
    </row>
    <row r="2470" spans="11:11" ht="15" customHeight="1" x14ac:dyDescent="0.25">
      <c r="K2470" s="217"/>
    </row>
    <row r="2471" spans="11:11" ht="15" customHeight="1" x14ac:dyDescent="0.25">
      <c r="K2471" s="217"/>
    </row>
    <row r="2472" spans="11:11" ht="15" customHeight="1" x14ac:dyDescent="0.25">
      <c r="K2472" s="217"/>
    </row>
    <row r="2473" spans="11:11" ht="15" customHeight="1" x14ac:dyDescent="0.25">
      <c r="K2473" s="217"/>
    </row>
    <row r="2474" spans="11:11" ht="15" customHeight="1" x14ac:dyDescent="0.25">
      <c r="K2474" s="217"/>
    </row>
    <row r="2475" spans="11:11" ht="15" customHeight="1" x14ac:dyDescent="0.25">
      <c r="K2475" s="217"/>
    </row>
    <row r="2476" spans="11:11" ht="15" customHeight="1" x14ac:dyDescent="0.25">
      <c r="K2476" s="217"/>
    </row>
    <row r="2477" spans="11:11" ht="15" customHeight="1" x14ac:dyDescent="0.25">
      <c r="K2477" s="217"/>
    </row>
    <row r="2478" spans="11:11" ht="15" customHeight="1" x14ac:dyDescent="0.25">
      <c r="K2478" s="217"/>
    </row>
    <row r="2479" spans="11:11" ht="15" customHeight="1" x14ac:dyDescent="0.25">
      <c r="K2479" s="217"/>
    </row>
    <row r="2480" spans="11:11" ht="15" customHeight="1" x14ac:dyDescent="0.25">
      <c r="K2480" s="217"/>
    </row>
    <row r="2481" spans="11:11" ht="15" customHeight="1" x14ac:dyDescent="0.25">
      <c r="K2481" s="217"/>
    </row>
    <row r="2482" spans="11:11" ht="15" customHeight="1" x14ac:dyDescent="0.25">
      <c r="K2482" s="217"/>
    </row>
    <row r="2483" spans="11:11" ht="15" customHeight="1" x14ac:dyDescent="0.25">
      <c r="K2483" s="217"/>
    </row>
    <row r="2484" spans="11:11" ht="15" customHeight="1" x14ac:dyDescent="0.25">
      <c r="K2484" s="217"/>
    </row>
    <row r="2485" spans="11:11" ht="15" customHeight="1" x14ac:dyDescent="0.25">
      <c r="K2485" s="217"/>
    </row>
    <row r="2486" spans="11:11" ht="15" customHeight="1" x14ac:dyDescent="0.25">
      <c r="K2486" s="217"/>
    </row>
    <row r="2487" spans="11:11" ht="15" customHeight="1" x14ac:dyDescent="0.25">
      <c r="K2487" s="217"/>
    </row>
    <row r="2488" spans="11:11" ht="15" customHeight="1" x14ac:dyDescent="0.25">
      <c r="K2488" s="217"/>
    </row>
    <row r="2489" spans="11:11" ht="15" customHeight="1" x14ac:dyDescent="0.25">
      <c r="K2489" s="217"/>
    </row>
    <row r="2490" spans="11:11" ht="15" customHeight="1" x14ac:dyDescent="0.25">
      <c r="K2490" s="217"/>
    </row>
    <row r="2491" spans="11:11" ht="15" customHeight="1" x14ac:dyDescent="0.25">
      <c r="K2491" s="217"/>
    </row>
    <row r="2492" spans="11:11" ht="15" customHeight="1" x14ac:dyDescent="0.25">
      <c r="K2492" s="217"/>
    </row>
    <row r="2493" spans="11:11" ht="15" customHeight="1" x14ac:dyDescent="0.25">
      <c r="K2493" s="217"/>
    </row>
    <row r="2494" spans="11:11" ht="15" customHeight="1" x14ac:dyDescent="0.25">
      <c r="K2494" s="217"/>
    </row>
    <row r="2495" spans="11:11" ht="15" customHeight="1" x14ac:dyDescent="0.25">
      <c r="K2495" s="217"/>
    </row>
    <row r="2496" spans="11:11" ht="15" customHeight="1" x14ac:dyDescent="0.25">
      <c r="K2496" s="217"/>
    </row>
    <row r="2497" spans="11:11" ht="15" customHeight="1" x14ac:dyDescent="0.25">
      <c r="K2497" s="217"/>
    </row>
    <row r="2498" spans="11:11" ht="15" customHeight="1" x14ac:dyDescent="0.25">
      <c r="K2498" s="217"/>
    </row>
    <row r="2499" spans="11:11" ht="15" customHeight="1" x14ac:dyDescent="0.25">
      <c r="K2499" s="217"/>
    </row>
    <row r="2500" spans="11:11" ht="15" customHeight="1" x14ac:dyDescent="0.25">
      <c r="K2500" s="217"/>
    </row>
    <row r="2501" spans="11:11" ht="15" customHeight="1" x14ac:dyDescent="0.25">
      <c r="K2501" s="217"/>
    </row>
    <row r="2502" spans="11:11" ht="15" customHeight="1" x14ac:dyDescent="0.25">
      <c r="K2502" s="217"/>
    </row>
    <row r="2503" spans="11:11" ht="15" customHeight="1" x14ac:dyDescent="0.25">
      <c r="K2503" s="217"/>
    </row>
    <row r="2504" spans="11:11" ht="15" customHeight="1" x14ac:dyDescent="0.25">
      <c r="K2504" s="217"/>
    </row>
    <row r="2505" spans="11:11" ht="15" customHeight="1" x14ac:dyDescent="0.25">
      <c r="K2505" s="217"/>
    </row>
    <row r="2506" spans="11:11" ht="15" customHeight="1" x14ac:dyDescent="0.25">
      <c r="K2506" s="217"/>
    </row>
    <row r="2507" spans="11:11" ht="15" customHeight="1" x14ac:dyDescent="0.25">
      <c r="K2507" s="217"/>
    </row>
    <row r="2508" spans="11:11" ht="15" customHeight="1" x14ac:dyDescent="0.25">
      <c r="K2508" s="217"/>
    </row>
    <row r="2509" spans="11:11" ht="15" customHeight="1" x14ac:dyDescent="0.25">
      <c r="K2509" s="217"/>
    </row>
    <row r="2510" spans="11:11" ht="15" customHeight="1" x14ac:dyDescent="0.25">
      <c r="K2510" s="217"/>
    </row>
    <row r="2511" spans="11:11" ht="15" customHeight="1" x14ac:dyDescent="0.25">
      <c r="K2511" s="217"/>
    </row>
    <row r="2512" spans="11:11" ht="15" customHeight="1" x14ac:dyDescent="0.25">
      <c r="K2512" s="217"/>
    </row>
    <row r="2513" spans="11:11" ht="15" customHeight="1" x14ac:dyDescent="0.25">
      <c r="K2513" s="217"/>
    </row>
    <row r="2514" spans="11:11" ht="15" customHeight="1" x14ac:dyDescent="0.25">
      <c r="K2514" s="217"/>
    </row>
    <row r="2515" spans="11:11" ht="15" customHeight="1" x14ac:dyDescent="0.25">
      <c r="K2515" s="217"/>
    </row>
    <row r="2516" spans="11:11" ht="15" customHeight="1" x14ac:dyDescent="0.25">
      <c r="K2516" s="217"/>
    </row>
    <row r="2517" spans="11:11" ht="15" customHeight="1" x14ac:dyDescent="0.25">
      <c r="K2517" s="217"/>
    </row>
    <row r="2518" spans="11:11" ht="15" customHeight="1" x14ac:dyDescent="0.25">
      <c r="K2518" s="217"/>
    </row>
    <row r="2519" spans="11:11" ht="15" customHeight="1" x14ac:dyDescent="0.25">
      <c r="K2519" s="217"/>
    </row>
    <row r="2520" spans="11:11" ht="15" customHeight="1" x14ac:dyDescent="0.25">
      <c r="K2520" s="217"/>
    </row>
    <row r="2521" spans="11:11" ht="30" customHeight="1" x14ac:dyDescent="0.25">
      <c r="K2521" s="217"/>
    </row>
    <row r="2522" spans="11:11" ht="15" customHeight="1" x14ac:dyDescent="0.25">
      <c r="K2522" s="217"/>
    </row>
    <row r="2523" spans="11:11" ht="15" customHeight="1" x14ac:dyDescent="0.25">
      <c r="K2523" s="217"/>
    </row>
    <row r="2524" spans="11:11" ht="15" customHeight="1" x14ac:dyDescent="0.25">
      <c r="K2524" s="217"/>
    </row>
    <row r="2525" spans="11:11" ht="15" customHeight="1" x14ac:dyDescent="0.25">
      <c r="K2525" s="217"/>
    </row>
    <row r="2526" spans="11:11" ht="15" customHeight="1" x14ac:dyDescent="0.25">
      <c r="K2526" s="217"/>
    </row>
    <row r="2527" spans="11:11" ht="15" customHeight="1" x14ac:dyDescent="0.25">
      <c r="K2527" s="217"/>
    </row>
    <row r="2528" spans="11:11" ht="15" customHeight="1" x14ac:dyDescent="0.25">
      <c r="K2528" s="217"/>
    </row>
    <row r="2529" spans="11:11" ht="15" customHeight="1" x14ac:dyDescent="0.25">
      <c r="K2529" s="217"/>
    </row>
    <row r="2530" spans="11:11" ht="15" customHeight="1" x14ac:dyDescent="0.25">
      <c r="K2530" s="217"/>
    </row>
    <row r="2531" spans="11:11" ht="15" customHeight="1" x14ac:dyDescent="0.25">
      <c r="K2531" s="217"/>
    </row>
    <row r="2532" spans="11:11" ht="15" customHeight="1" x14ac:dyDescent="0.25">
      <c r="K2532" s="217"/>
    </row>
    <row r="2533" spans="11:11" ht="15" customHeight="1" x14ac:dyDescent="0.25">
      <c r="K2533" s="217"/>
    </row>
    <row r="2534" spans="11:11" ht="15" customHeight="1" x14ac:dyDescent="0.25">
      <c r="K2534" s="217"/>
    </row>
    <row r="2535" spans="11:11" ht="15" customHeight="1" x14ac:dyDescent="0.25">
      <c r="K2535" s="217"/>
    </row>
    <row r="2536" spans="11:11" ht="15" customHeight="1" x14ac:dyDescent="0.25">
      <c r="K2536" s="217"/>
    </row>
    <row r="2537" spans="11:11" ht="30" customHeight="1" x14ac:dyDescent="0.25">
      <c r="K2537" s="217"/>
    </row>
    <row r="2538" spans="11:11" ht="15" customHeight="1" x14ac:dyDescent="0.25">
      <c r="K2538" s="217"/>
    </row>
    <row r="2539" spans="11:11" ht="15" customHeight="1" x14ac:dyDescent="0.25">
      <c r="K2539" s="217"/>
    </row>
    <row r="2540" spans="11:11" ht="15" customHeight="1" x14ac:dyDescent="0.25">
      <c r="K2540" s="217"/>
    </row>
    <row r="2541" spans="11:11" ht="15" customHeight="1" x14ac:dyDescent="0.25">
      <c r="K2541" s="217"/>
    </row>
    <row r="2542" spans="11:11" ht="15" customHeight="1" x14ac:dyDescent="0.25">
      <c r="K2542" s="217"/>
    </row>
    <row r="2543" spans="11:11" ht="15" customHeight="1" x14ac:dyDescent="0.25">
      <c r="K2543" s="217"/>
    </row>
    <row r="2544" spans="11:11" ht="15" customHeight="1" x14ac:dyDescent="0.25">
      <c r="K2544" s="217"/>
    </row>
    <row r="2545" spans="11:11" ht="15" customHeight="1" x14ac:dyDescent="0.25">
      <c r="K2545" s="217"/>
    </row>
    <row r="2546" spans="11:11" ht="15" customHeight="1" x14ac:dyDescent="0.25">
      <c r="K2546" s="217"/>
    </row>
    <row r="2547" spans="11:11" ht="15" customHeight="1" x14ac:dyDescent="0.25">
      <c r="K2547" s="217"/>
    </row>
    <row r="2548" spans="11:11" ht="15" customHeight="1" x14ac:dyDescent="0.25">
      <c r="K2548" s="217"/>
    </row>
    <row r="2549" spans="11:11" ht="15" customHeight="1" x14ac:dyDescent="0.25">
      <c r="K2549" s="217"/>
    </row>
    <row r="2550" spans="11:11" ht="15" customHeight="1" x14ac:dyDescent="0.25">
      <c r="K2550" s="217"/>
    </row>
    <row r="2551" spans="11:11" ht="15" customHeight="1" x14ac:dyDescent="0.25">
      <c r="K2551" s="217"/>
    </row>
    <row r="2552" spans="11:11" ht="15" customHeight="1" x14ac:dyDescent="0.25">
      <c r="K2552" s="217"/>
    </row>
    <row r="2553" spans="11:11" ht="15" customHeight="1" x14ac:dyDescent="0.25">
      <c r="K2553" s="217"/>
    </row>
    <row r="2554" spans="11:11" ht="15" customHeight="1" x14ac:dyDescent="0.25">
      <c r="K2554" s="217"/>
    </row>
    <row r="2555" spans="11:11" ht="15" customHeight="1" x14ac:dyDescent="0.25">
      <c r="K2555" s="217"/>
    </row>
    <row r="2556" spans="11:11" ht="15" customHeight="1" x14ac:dyDescent="0.25">
      <c r="K2556" s="217"/>
    </row>
    <row r="2557" spans="11:11" ht="15" customHeight="1" x14ac:dyDescent="0.25">
      <c r="K2557" s="217"/>
    </row>
    <row r="2558" spans="11:11" ht="15" customHeight="1" x14ac:dyDescent="0.25">
      <c r="K2558" s="217"/>
    </row>
    <row r="2559" spans="11:11" ht="15" customHeight="1" x14ac:dyDescent="0.25">
      <c r="K2559" s="217"/>
    </row>
    <row r="2560" spans="11:11" ht="15" customHeight="1" x14ac:dyDescent="0.25">
      <c r="K2560" s="217"/>
    </row>
    <row r="2561" spans="11:11" ht="15" customHeight="1" x14ac:dyDescent="0.25">
      <c r="K2561" s="217"/>
    </row>
    <row r="2562" spans="11:11" ht="15" customHeight="1" x14ac:dyDescent="0.25">
      <c r="K2562" s="217"/>
    </row>
    <row r="2563" spans="11:11" ht="15" customHeight="1" x14ac:dyDescent="0.25">
      <c r="K2563" s="217"/>
    </row>
    <row r="2564" spans="11:11" ht="15" customHeight="1" x14ac:dyDescent="0.25">
      <c r="K2564" s="217"/>
    </row>
    <row r="2565" spans="11:11" ht="15" customHeight="1" x14ac:dyDescent="0.25">
      <c r="K2565" s="217"/>
    </row>
    <row r="2566" spans="11:11" ht="15" customHeight="1" x14ac:dyDescent="0.25">
      <c r="K2566" s="217"/>
    </row>
    <row r="2567" spans="11:11" ht="15" customHeight="1" x14ac:dyDescent="0.25">
      <c r="K2567" s="217"/>
    </row>
    <row r="2568" spans="11:11" ht="15" customHeight="1" x14ac:dyDescent="0.25">
      <c r="K2568" s="217"/>
    </row>
    <row r="2569" spans="11:11" ht="15" customHeight="1" x14ac:dyDescent="0.25">
      <c r="K2569" s="217"/>
    </row>
    <row r="2570" spans="11:11" ht="15" customHeight="1" x14ac:dyDescent="0.25">
      <c r="K2570" s="217"/>
    </row>
    <row r="2571" spans="11:11" ht="15" customHeight="1" x14ac:dyDescent="0.25">
      <c r="K2571" s="217"/>
    </row>
    <row r="2572" spans="11:11" ht="15" customHeight="1" x14ac:dyDescent="0.25">
      <c r="K2572" s="217"/>
    </row>
    <row r="2573" spans="11:11" ht="15" customHeight="1" x14ac:dyDescent="0.25">
      <c r="K2573" s="217"/>
    </row>
    <row r="2574" spans="11:11" ht="15" customHeight="1" x14ac:dyDescent="0.25">
      <c r="K2574" s="217"/>
    </row>
    <row r="2575" spans="11:11" ht="15" customHeight="1" x14ac:dyDescent="0.25">
      <c r="K2575" s="217"/>
    </row>
    <row r="2576" spans="11:11" ht="15" customHeight="1" x14ac:dyDescent="0.25">
      <c r="K2576" s="217"/>
    </row>
    <row r="2577" spans="11:11" ht="15" customHeight="1" x14ac:dyDescent="0.25">
      <c r="K2577" s="217"/>
    </row>
    <row r="2578" spans="11:11" ht="15" customHeight="1" x14ac:dyDescent="0.25">
      <c r="K2578" s="217"/>
    </row>
    <row r="2579" spans="11:11" ht="15" customHeight="1" x14ac:dyDescent="0.25">
      <c r="K2579" s="217"/>
    </row>
    <row r="2580" spans="11:11" ht="15" customHeight="1" x14ac:dyDescent="0.25">
      <c r="K2580" s="217"/>
    </row>
    <row r="2581" spans="11:11" ht="15" customHeight="1" x14ac:dyDescent="0.25">
      <c r="K2581" s="217"/>
    </row>
    <row r="2582" spans="11:11" ht="15" customHeight="1" x14ac:dyDescent="0.25">
      <c r="K2582" s="217"/>
    </row>
    <row r="2583" spans="11:11" ht="15" customHeight="1" x14ac:dyDescent="0.25">
      <c r="K2583" s="217"/>
    </row>
    <row r="2584" spans="11:11" ht="15" customHeight="1" x14ac:dyDescent="0.25">
      <c r="K2584" s="217"/>
    </row>
    <row r="2585" spans="11:11" ht="15" customHeight="1" x14ac:dyDescent="0.25">
      <c r="K2585" s="217"/>
    </row>
    <row r="2586" spans="11:11" ht="15" customHeight="1" x14ac:dyDescent="0.25">
      <c r="K2586" s="217"/>
    </row>
    <row r="2587" spans="11:11" ht="15" customHeight="1" x14ac:dyDescent="0.25">
      <c r="K2587" s="217"/>
    </row>
    <row r="2588" spans="11:11" ht="15" customHeight="1" x14ac:dyDescent="0.25">
      <c r="K2588" s="217"/>
    </row>
    <row r="2589" spans="11:11" ht="15" customHeight="1" x14ac:dyDescent="0.25">
      <c r="K2589" s="217"/>
    </row>
    <row r="2590" spans="11:11" ht="15" customHeight="1" x14ac:dyDescent="0.25">
      <c r="K2590" s="217"/>
    </row>
    <row r="2591" spans="11:11" ht="30" customHeight="1" x14ac:dyDescent="0.25">
      <c r="K2591" s="217"/>
    </row>
    <row r="2592" spans="11:11" ht="15" customHeight="1" x14ac:dyDescent="0.25">
      <c r="K2592" s="217"/>
    </row>
    <row r="2593" spans="11:11" ht="15" customHeight="1" x14ac:dyDescent="0.25">
      <c r="K2593" s="217"/>
    </row>
    <row r="2594" spans="11:11" ht="15" customHeight="1" x14ac:dyDescent="0.25">
      <c r="K2594" s="217"/>
    </row>
    <row r="2595" spans="11:11" ht="15" customHeight="1" x14ac:dyDescent="0.25">
      <c r="K2595" s="217"/>
    </row>
    <row r="2596" spans="11:11" ht="15" customHeight="1" x14ac:dyDescent="0.25">
      <c r="K2596" s="217"/>
    </row>
    <row r="2597" spans="11:11" ht="15" customHeight="1" x14ac:dyDescent="0.25">
      <c r="K2597" s="217"/>
    </row>
    <row r="2598" spans="11:11" ht="15" customHeight="1" x14ac:dyDescent="0.25">
      <c r="K2598" s="217"/>
    </row>
    <row r="2599" spans="11:11" ht="15" customHeight="1" x14ac:dyDescent="0.25">
      <c r="K2599" s="217"/>
    </row>
    <row r="2600" spans="11:11" ht="15" customHeight="1" x14ac:dyDescent="0.25">
      <c r="K2600" s="217"/>
    </row>
    <row r="2601" spans="11:11" ht="15" customHeight="1" x14ac:dyDescent="0.25">
      <c r="K2601" s="217"/>
    </row>
    <row r="2602" spans="11:11" ht="15" customHeight="1" x14ac:dyDescent="0.25">
      <c r="K2602" s="217"/>
    </row>
    <row r="2603" spans="11:11" ht="15" customHeight="1" x14ac:dyDescent="0.25">
      <c r="K2603" s="217"/>
    </row>
    <row r="2604" spans="11:11" ht="15" customHeight="1" x14ac:dyDescent="0.25">
      <c r="K2604" s="217"/>
    </row>
    <row r="2605" spans="11:11" ht="15" customHeight="1" x14ac:dyDescent="0.25">
      <c r="K2605" s="217"/>
    </row>
    <row r="2606" spans="11:11" ht="15" customHeight="1" x14ac:dyDescent="0.25">
      <c r="K2606" s="217"/>
    </row>
    <row r="2607" spans="11:11" ht="15" customHeight="1" x14ac:dyDescent="0.25">
      <c r="K2607" s="217"/>
    </row>
    <row r="2608" spans="11:11" ht="15" customHeight="1" x14ac:dyDescent="0.25">
      <c r="K2608" s="217"/>
    </row>
    <row r="2609" spans="11:11" ht="15" customHeight="1" x14ac:dyDescent="0.25">
      <c r="K2609" s="217"/>
    </row>
    <row r="2610" spans="11:11" ht="15" customHeight="1" x14ac:dyDescent="0.25">
      <c r="K2610" s="217"/>
    </row>
    <row r="2611" spans="11:11" ht="15" customHeight="1" x14ac:dyDescent="0.25">
      <c r="K2611" s="217"/>
    </row>
    <row r="2612" spans="11:11" ht="15" customHeight="1" x14ac:dyDescent="0.25">
      <c r="K2612" s="217"/>
    </row>
    <row r="2613" spans="11:11" ht="15" customHeight="1" x14ac:dyDescent="0.25">
      <c r="K2613" s="217"/>
    </row>
    <row r="2614" spans="11:11" ht="15" customHeight="1" x14ac:dyDescent="0.25">
      <c r="K2614" s="217"/>
    </row>
    <row r="2615" spans="11:11" ht="15" customHeight="1" x14ac:dyDescent="0.25">
      <c r="K2615" s="217"/>
    </row>
    <row r="2616" spans="11:11" ht="15" customHeight="1" x14ac:dyDescent="0.25">
      <c r="K2616" s="217"/>
    </row>
    <row r="2617" spans="11:11" ht="15" customHeight="1" x14ac:dyDescent="0.25">
      <c r="K2617" s="217"/>
    </row>
    <row r="2618" spans="11:11" ht="15" customHeight="1" x14ac:dyDescent="0.25">
      <c r="K2618" s="217"/>
    </row>
    <row r="2619" spans="11:11" ht="15" customHeight="1" x14ac:dyDescent="0.25">
      <c r="K2619" s="217"/>
    </row>
    <row r="2620" spans="11:11" ht="15" customHeight="1" x14ac:dyDescent="0.25">
      <c r="K2620" s="217"/>
    </row>
    <row r="2621" spans="11:11" ht="15" customHeight="1" x14ac:dyDescent="0.25">
      <c r="K2621" s="217"/>
    </row>
    <row r="2622" spans="11:11" ht="15" customHeight="1" x14ac:dyDescent="0.25">
      <c r="K2622" s="217"/>
    </row>
    <row r="2623" spans="11:11" ht="15" customHeight="1" x14ac:dyDescent="0.25">
      <c r="K2623" s="217"/>
    </row>
    <row r="2624" spans="11:11" ht="15" customHeight="1" x14ac:dyDescent="0.25">
      <c r="K2624" s="217"/>
    </row>
    <row r="2625" spans="11:11" ht="15" customHeight="1" x14ac:dyDescent="0.25">
      <c r="K2625" s="217"/>
    </row>
    <row r="2626" spans="11:11" ht="15" customHeight="1" x14ac:dyDescent="0.25">
      <c r="K2626" s="217"/>
    </row>
    <row r="2627" spans="11:11" ht="15" customHeight="1" x14ac:dyDescent="0.25">
      <c r="K2627" s="217"/>
    </row>
    <row r="2628" spans="11:11" ht="15" customHeight="1" x14ac:dyDescent="0.25">
      <c r="K2628" s="217"/>
    </row>
    <row r="2629" spans="11:11" ht="15" customHeight="1" x14ac:dyDescent="0.25">
      <c r="K2629" s="217"/>
    </row>
    <row r="2630" spans="11:11" ht="15" customHeight="1" x14ac:dyDescent="0.25">
      <c r="K2630" s="217"/>
    </row>
    <row r="2631" spans="11:11" ht="15" customHeight="1" x14ac:dyDescent="0.25">
      <c r="K2631" s="217"/>
    </row>
    <row r="2632" spans="11:11" ht="15" customHeight="1" x14ac:dyDescent="0.25">
      <c r="K2632" s="217"/>
    </row>
    <row r="2633" spans="11:11" ht="15" customHeight="1" x14ac:dyDescent="0.25">
      <c r="K2633" s="217"/>
    </row>
    <row r="2634" spans="11:11" ht="15" customHeight="1" x14ac:dyDescent="0.25">
      <c r="K2634" s="217"/>
    </row>
    <row r="2635" spans="11:11" ht="15" customHeight="1" x14ac:dyDescent="0.25">
      <c r="K2635" s="217"/>
    </row>
    <row r="2636" spans="11:11" ht="15" customHeight="1" x14ac:dyDescent="0.25">
      <c r="K2636" s="217"/>
    </row>
    <row r="2637" spans="11:11" ht="15" customHeight="1" x14ac:dyDescent="0.25">
      <c r="K2637" s="217"/>
    </row>
    <row r="2638" spans="11:11" ht="15" customHeight="1" x14ac:dyDescent="0.25">
      <c r="K2638" s="217"/>
    </row>
    <row r="2639" spans="11:11" ht="15" customHeight="1" x14ac:dyDescent="0.25">
      <c r="K2639" s="217"/>
    </row>
    <row r="2640" spans="11:11" ht="15" customHeight="1" x14ac:dyDescent="0.25">
      <c r="K2640" s="217"/>
    </row>
    <row r="2641" spans="11:11" ht="15" customHeight="1" x14ac:dyDescent="0.25">
      <c r="K2641" s="217"/>
    </row>
    <row r="2642" spans="11:11" ht="15" customHeight="1" x14ac:dyDescent="0.25">
      <c r="K2642" s="217"/>
    </row>
    <row r="2643" spans="11:11" ht="15" customHeight="1" x14ac:dyDescent="0.25">
      <c r="K2643" s="217"/>
    </row>
    <row r="2644" spans="11:11" ht="15" customHeight="1" x14ac:dyDescent="0.25">
      <c r="K2644" s="217"/>
    </row>
    <row r="2645" spans="11:11" ht="15" customHeight="1" x14ac:dyDescent="0.25">
      <c r="K2645" s="217"/>
    </row>
    <row r="2646" spans="11:11" ht="15" customHeight="1" x14ac:dyDescent="0.25">
      <c r="K2646" s="217"/>
    </row>
    <row r="2647" spans="11:11" ht="15" customHeight="1" x14ac:dyDescent="0.25">
      <c r="K2647" s="217"/>
    </row>
    <row r="2648" spans="11:11" ht="15" customHeight="1" x14ac:dyDescent="0.25">
      <c r="K2648" s="217"/>
    </row>
    <row r="2649" spans="11:11" ht="15" customHeight="1" x14ac:dyDescent="0.25">
      <c r="K2649" s="217"/>
    </row>
    <row r="2650" spans="11:11" ht="15" customHeight="1" x14ac:dyDescent="0.25">
      <c r="K2650" s="217"/>
    </row>
    <row r="2651" spans="11:11" ht="15" customHeight="1" x14ac:dyDescent="0.25">
      <c r="K2651" s="217"/>
    </row>
    <row r="2652" spans="11:11" ht="15" customHeight="1" x14ac:dyDescent="0.25">
      <c r="K2652" s="217"/>
    </row>
    <row r="2653" spans="11:11" ht="15" customHeight="1" x14ac:dyDescent="0.25">
      <c r="K2653" s="217"/>
    </row>
    <row r="2654" spans="11:11" ht="15" customHeight="1" x14ac:dyDescent="0.25">
      <c r="K2654" s="217"/>
    </row>
    <row r="2655" spans="11:11" ht="15" customHeight="1" x14ac:dyDescent="0.25">
      <c r="K2655" s="217"/>
    </row>
    <row r="2656" spans="11:11" ht="15" customHeight="1" x14ac:dyDescent="0.25">
      <c r="K2656" s="217"/>
    </row>
    <row r="2657" spans="11:11" ht="15" customHeight="1" x14ac:dyDescent="0.25">
      <c r="K2657" s="217"/>
    </row>
    <row r="2658" spans="11:11" ht="15" customHeight="1" x14ac:dyDescent="0.25">
      <c r="K2658" s="217"/>
    </row>
    <row r="2659" spans="11:11" ht="15" customHeight="1" x14ac:dyDescent="0.25">
      <c r="K2659" s="217"/>
    </row>
    <row r="2660" spans="11:11" ht="15" customHeight="1" x14ac:dyDescent="0.25">
      <c r="K2660" s="217"/>
    </row>
    <row r="2661" spans="11:11" ht="15" customHeight="1" x14ac:dyDescent="0.25">
      <c r="K2661" s="217"/>
    </row>
    <row r="2662" spans="11:11" ht="15" customHeight="1" x14ac:dyDescent="0.25">
      <c r="K2662" s="217"/>
    </row>
    <row r="2663" spans="11:11" ht="15" customHeight="1" x14ac:dyDescent="0.25">
      <c r="K2663" s="217"/>
    </row>
    <row r="2664" spans="11:11" ht="15" customHeight="1" x14ac:dyDescent="0.25">
      <c r="K2664" s="217"/>
    </row>
    <row r="2665" spans="11:11" ht="15" customHeight="1" x14ac:dyDescent="0.25">
      <c r="K2665" s="217"/>
    </row>
    <row r="2666" spans="11:11" ht="15" customHeight="1" x14ac:dyDescent="0.25">
      <c r="K2666" s="217"/>
    </row>
    <row r="2667" spans="11:11" ht="15" customHeight="1" x14ac:dyDescent="0.25">
      <c r="K2667" s="217"/>
    </row>
    <row r="2668" spans="11:11" ht="15" customHeight="1" x14ac:dyDescent="0.25">
      <c r="K2668" s="217"/>
    </row>
    <row r="2669" spans="11:11" ht="15" customHeight="1" x14ac:dyDescent="0.25">
      <c r="K2669" s="217"/>
    </row>
    <row r="2670" spans="11:11" ht="15" customHeight="1" x14ac:dyDescent="0.25">
      <c r="K2670" s="217"/>
    </row>
    <row r="2671" spans="11:11" ht="15" customHeight="1" x14ac:dyDescent="0.25">
      <c r="K2671" s="217"/>
    </row>
    <row r="2672" spans="11:11" ht="15" customHeight="1" x14ac:dyDescent="0.25">
      <c r="K2672" s="217"/>
    </row>
    <row r="2673" spans="11:11" ht="15" customHeight="1" x14ac:dyDescent="0.25">
      <c r="K2673" s="217"/>
    </row>
    <row r="2674" spans="11:11" ht="15" customHeight="1" x14ac:dyDescent="0.25">
      <c r="K2674" s="217"/>
    </row>
    <row r="2675" spans="11:11" ht="15" customHeight="1" x14ac:dyDescent="0.25">
      <c r="K2675" s="217"/>
    </row>
    <row r="2676" spans="11:11" ht="15" customHeight="1" x14ac:dyDescent="0.25">
      <c r="K2676" s="217"/>
    </row>
    <row r="2677" spans="11:11" ht="15" customHeight="1" x14ac:dyDescent="0.25">
      <c r="K2677" s="217"/>
    </row>
    <row r="2678" spans="11:11" ht="15" customHeight="1" x14ac:dyDescent="0.25">
      <c r="K2678" s="217"/>
    </row>
    <row r="2679" spans="11:11" ht="15" customHeight="1" x14ac:dyDescent="0.25">
      <c r="K2679" s="217"/>
    </row>
    <row r="2680" spans="11:11" ht="15" customHeight="1" x14ac:dyDescent="0.25">
      <c r="K2680" s="217"/>
    </row>
    <row r="2681" spans="11:11" ht="15" customHeight="1" x14ac:dyDescent="0.25">
      <c r="K2681" s="217"/>
    </row>
    <row r="2682" spans="11:11" ht="15" customHeight="1" x14ac:dyDescent="0.25">
      <c r="K2682" s="217"/>
    </row>
    <row r="2683" spans="11:11" ht="15" customHeight="1" x14ac:dyDescent="0.25">
      <c r="K2683" s="217"/>
    </row>
    <row r="2684" spans="11:11" ht="15" customHeight="1" x14ac:dyDescent="0.25">
      <c r="K2684" s="217"/>
    </row>
    <row r="2685" spans="11:11" ht="15" customHeight="1" x14ac:dyDescent="0.25">
      <c r="K2685" s="217"/>
    </row>
    <row r="2686" spans="11:11" ht="15" customHeight="1" x14ac:dyDescent="0.25">
      <c r="K2686" s="217"/>
    </row>
    <row r="2687" spans="11:11" ht="15" customHeight="1" x14ac:dyDescent="0.25">
      <c r="K2687" s="217"/>
    </row>
    <row r="2688" spans="11:11" ht="15" customHeight="1" x14ac:dyDescent="0.25">
      <c r="K2688" s="217"/>
    </row>
    <row r="2689" spans="11:11" ht="15" customHeight="1" x14ac:dyDescent="0.25">
      <c r="K2689" s="217"/>
    </row>
    <row r="2690" spans="11:11" ht="15" customHeight="1" x14ac:dyDescent="0.25">
      <c r="K2690" s="217"/>
    </row>
    <row r="2691" spans="11:11" ht="15" customHeight="1" x14ac:dyDescent="0.25">
      <c r="K2691" s="217"/>
    </row>
    <row r="2692" spans="11:11" ht="15" customHeight="1" x14ac:dyDescent="0.25">
      <c r="K2692" s="217"/>
    </row>
    <row r="2693" spans="11:11" ht="15" customHeight="1" x14ac:dyDescent="0.25">
      <c r="K2693" s="217"/>
    </row>
    <row r="2694" spans="11:11" ht="15" customHeight="1" x14ac:dyDescent="0.25">
      <c r="K2694" s="217"/>
    </row>
    <row r="2695" spans="11:11" ht="15" customHeight="1" x14ac:dyDescent="0.25">
      <c r="K2695" s="217"/>
    </row>
    <row r="2696" spans="11:11" ht="15" customHeight="1" x14ac:dyDescent="0.25">
      <c r="K2696" s="217"/>
    </row>
    <row r="2697" spans="11:11" ht="15" customHeight="1" x14ac:dyDescent="0.25">
      <c r="K2697" s="217"/>
    </row>
    <row r="2698" spans="11:11" ht="15" customHeight="1" x14ac:dyDescent="0.25">
      <c r="K2698" s="217"/>
    </row>
    <row r="2699" spans="11:11" ht="15" customHeight="1" x14ac:dyDescent="0.25">
      <c r="K2699" s="217"/>
    </row>
    <row r="2700" spans="11:11" ht="15" customHeight="1" x14ac:dyDescent="0.25">
      <c r="K2700" s="217"/>
    </row>
    <row r="2701" spans="11:11" ht="15" customHeight="1" x14ac:dyDescent="0.25">
      <c r="K2701" s="217"/>
    </row>
    <row r="2702" spans="11:11" ht="15" customHeight="1" x14ac:dyDescent="0.25">
      <c r="K2702" s="217"/>
    </row>
    <row r="2703" spans="11:11" ht="15" customHeight="1" x14ac:dyDescent="0.25">
      <c r="K2703" s="217"/>
    </row>
    <row r="2704" spans="11:11" ht="15" customHeight="1" x14ac:dyDescent="0.25">
      <c r="K2704" s="217"/>
    </row>
    <row r="2705" spans="11:11" ht="15" customHeight="1" x14ac:dyDescent="0.25">
      <c r="K2705" s="217"/>
    </row>
    <row r="2706" spans="11:11" ht="15" customHeight="1" x14ac:dyDescent="0.25">
      <c r="K2706" s="217"/>
    </row>
    <row r="2707" spans="11:11" ht="15" customHeight="1" x14ac:dyDescent="0.25">
      <c r="K2707" s="217"/>
    </row>
    <row r="2708" spans="11:11" ht="15" customHeight="1" x14ac:dyDescent="0.25">
      <c r="K2708" s="217"/>
    </row>
    <row r="2709" spans="11:11" ht="15" customHeight="1" x14ac:dyDescent="0.25">
      <c r="K2709" s="217"/>
    </row>
    <row r="2710" spans="11:11" ht="15" customHeight="1" x14ac:dyDescent="0.25">
      <c r="K2710" s="217"/>
    </row>
    <row r="2711" spans="11:11" ht="15" customHeight="1" x14ac:dyDescent="0.25">
      <c r="K2711" s="217"/>
    </row>
    <row r="2712" spans="11:11" ht="15" customHeight="1" x14ac:dyDescent="0.25">
      <c r="K2712" s="217"/>
    </row>
    <row r="2713" spans="11:11" ht="15" customHeight="1" x14ac:dyDescent="0.25">
      <c r="K2713" s="217"/>
    </row>
    <row r="2714" spans="11:11" ht="15" customHeight="1" x14ac:dyDescent="0.25">
      <c r="K2714" s="217"/>
    </row>
    <row r="2715" spans="11:11" ht="15" customHeight="1" x14ac:dyDescent="0.25">
      <c r="K2715" s="217"/>
    </row>
    <row r="2716" spans="11:11" ht="15" customHeight="1" x14ac:dyDescent="0.25">
      <c r="K2716" s="217"/>
    </row>
    <row r="2717" spans="11:11" ht="15" customHeight="1" x14ac:dyDescent="0.25">
      <c r="K2717" s="217"/>
    </row>
    <row r="2718" spans="11:11" ht="15" customHeight="1" x14ac:dyDescent="0.25">
      <c r="K2718" s="217"/>
    </row>
    <row r="2719" spans="11:11" ht="15" customHeight="1" x14ac:dyDescent="0.25">
      <c r="K2719" s="217"/>
    </row>
    <row r="2720" spans="11:11" ht="15" customHeight="1" x14ac:dyDescent="0.25">
      <c r="K2720" s="217"/>
    </row>
    <row r="2721" spans="11:11" ht="15" customHeight="1" x14ac:dyDescent="0.25">
      <c r="K2721" s="217"/>
    </row>
    <row r="2722" spans="11:11" ht="15" customHeight="1" x14ac:dyDescent="0.25">
      <c r="K2722" s="217"/>
    </row>
    <row r="2723" spans="11:11" ht="15" customHeight="1" x14ac:dyDescent="0.25">
      <c r="K2723" s="217"/>
    </row>
    <row r="2724" spans="11:11" ht="15" customHeight="1" x14ac:dyDescent="0.25">
      <c r="K2724" s="217"/>
    </row>
    <row r="2725" spans="11:11" ht="15" customHeight="1" x14ac:dyDescent="0.25">
      <c r="K2725" s="217"/>
    </row>
    <row r="2726" spans="11:11" ht="15" customHeight="1" x14ac:dyDescent="0.25">
      <c r="K2726" s="217"/>
    </row>
    <row r="2727" spans="11:11" ht="15" customHeight="1" x14ac:dyDescent="0.25">
      <c r="K2727" s="217"/>
    </row>
    <row r="2728" spans="11:11" ht="15" customHeight="1" x14ac:dyDescent="0.25">
      <c r="K2728" s="217"/>
    </row>
    <row r="2729" spans="11:11" ht="15" customHeight="1" x14ac:dyDescent="0.25">
      <c r="K2729" s="217"/>
    </row>
    <row r="2730" spans="11:11" ht="15" customHeight="1" x14ac:dyDescent="0.25">
      <c r="K2730" s="217"/>
    </row>
    <row r="2731" spans="11:11" ht="15" customHeight="1" x14ac:dyDescent="0.25">
      <c r="K2731" s="217"/>
    </row>
    <row r="2732" spans="11:11" ht="15" customHeight="1" x14ac:dyDescent="0.25">
      <c r="K2732" s="217"/>
    </row>
    <row r="2733" spans="11:11" ht="15" customHeight="1" x14ac:dyDescent="0.25">
      <c r="K2733" s="217"/>
    </row>
    <row r="2734" spans="11:11" ht="15" customHeight="1" x14ac:dyDescent="0.25">
      <c r="K2734" s="217"/>
    </row>
    <row r="2735" spans="11:11" ht="15" customHeight="1" x14ac:dyDescent="0.25">
      <c r="K2735" s="217"/>
    </row>
    <row r="2736" spans="11:11" ht="15" customHeight="1" x14ac:dyDescent="0.25">
      <c r="K2736" s="217"/>
    </row>
    <row r="2737" spans="11:11" ht="15" customHeight="1" x14ac:dyDescent="0.25">
      <c r="K2737" s="217"/>
    </row>
    <row r="2738" spans="11:11" ht="15" customHeight="1" x14ac:dyDescent="0.25">
      <c r="K2738" s="217"/>
    </row>
    <row r="2739" spans="11:11" ht="15" customHeight="1" x14ac:dyDescent="0.25">
      <c r="K2739" s="217"/>
    </row>
    <row r="2740" spans="11:11" ht="15" customHeight="1" x14ac:dyDescent="0.25">
      <c r="K2740" s="217"/>
    </row>
    <row r="2741" spans="11:11" ht="15" customHeight="1" x14ac:dyDescent="0.25">
      <c r="K2741" s="217"/>
    </row>
    <row r="2742" spans="11:11" ht="15" customHeight="1" x14ac:dyDescent="0.25">
      <c r="K2742" s="217"/>
    </row>
    <row r="2743" spans="11:11" ht="15" customHeight="1" x14ac:dyDescent="0.25">
      <c r="K2743" s="217"/>
    </row>
    <row r="2744" spans="11:11" ht="15" customHeight="1" x14ac:dyDescent="0.25">
      <c r="K2744" s="217"/>
    </row>
    <row r="2745" spans="11:11" ht="15" customHeight="1" x14ac:dyDescent="0.25">
      <c r="K2745" s="217"/>
    </row>
    <row r="2746" spans="11:11" ht="15" customHeight="1" x14ac:dyDescent="0.25">
      <c r="K2746" s="217"/>
    </row>
    <row r="2747" spans="11:11" ht="15" customHeight="1" x14ac:dyDescent="0.25">
      <c r="K2747" s="217"/>
    </row>
    <row r="2748" spans="11:11" ht="15" customHeight="1" x14ac:dyDescent="0.25">
      <c r="K2748" s="217"/>
    </row>
    <row r="2749" spans="11:11" ht="15" customHeight="1" x14ac:dyDescent="0.25">
      <c r="K2749" s="217"/>
    </row>
    <row r="2750" spans="11:11" ht="15" customHeight="1" x14ac:dyDescent="0.25">
      <c r="K2750" s="217"/>
    </row>
    <row r="2751" spans="11:11" ht="15" customHeight="1" x14ac:dyDescent="0.25">
      <c r="K2751" s="217"/>
    </row>
    <row r="2752" spans="11:11" ht="15" customHeight="1" x14ac:dyDescent="0.25">
      <c r="K2752" s="217"/>
    </row>
    <row r="2753" spans="11:11" ht="15" customHeight="1" x14ac:dyDescent="0.25">
      <c r="K2753" s="217"/>
    </row>
    <row r="2754" spans="11:11" ht="15" customHeight="1" x14ac:dyDescent="0.25">
      <c r="K2754" s="217"/>
    </row>
    <row r="2755" spans="11:11" ht="15" customHeight="1" x14ac:dyDescent="0.25">
      <c r="K2755" s="217"/>
    </row>
    <row r="2756" spans="11:11" ht="15" customHeight="1" x14ac:dyDescent="0.25">
      <c r="K2756" s="217"/>
    </row>
    <row r="2757" spans="11:11" ht="15" customHeight="1" x14ac:dyDescent="0.25">
      <c r="K2757" s="217"/>
    </row>
    <row r="2758" spans="11:11" ht="15" customHeight="1" x14ac:dyDescent="0.25">
      <c r="K2758" s="217"/>
    </row>
    <row r="2759" spans="11:11" ht="15" customHeight="1" x14ac:dyDescent="0.25">
      <c r="K2759" s="217"/>
    </row>
    <row r="2760" spans="11:11" ht="15" customHeight="1" x14ac:dyDescent="0.25">
      <c r="K2760" s="217"/>
    </row>
    <row r="2761" spans="11:11" ht="15" customHeight="1" x14ac:dyDescent="0.25">
      <c r="K2761" s="217"/>
    </row>
    <row r="2762" spans="11:11" ht="15" customHeight="1" x14ac:dyDescent="0.25">
      <c r="K2762" s="217"/>
    </row>
    <row r="2763" spans="11:11" ht="15" customHeight="1" x14ac:dyDescent="0.25">
      <c r="K2763" s="217"/>
    </row>
    <row r="2764" spans="11:11" ht="15" customHeight="1" x14ac:dyDescent="0.25">
      <c r="K2764" s="217"/>
    </row>
    <row r="2765" spans="11:11" ht="15" customHeight="1" x14ac:dyDescent="0.25">
      <c r="K2765" s="217"/>
    </row>
    <row r="2766" spans="11:11" ht="15" customHeight="1" x14ac:dyDescent="0.25">
      <c r="K2766" s="217"/>
    </row>
    <row r="2767" spans="11:11" ht="15" customHeight="1" x14ac:dyDescent="0.25">
      <c r="K2767" s="217"/>
    </row>
    <row r="2768" spans="11:11" ht="15" customHeight="1" x14ac:dyDescent="0.25">
      <c r="K2768" s="217"/>
    </row>
    <row r="2769" spans="11:11" ht="15" customHeight="1" x14ac:dyDescent="0.25">
      <c r="K2769" s="217"/>
    </row>
    <row r="2770" spans="11:11" ht="15" customHeight="1" x14ac:dyDescent="0.25">
      <c r="K2770" s="217"/>
    </row>
    <row r="2771" spans="11:11" ht="15" customHeight="1" x14ac:dyDescent="0.25">
      <c r="K2771" s="217"/>
    </row>
    <row r="2772" spans="11:11" ht="15" customHeight="1" x14ac:dyDescent="0.25">
      <c r="K2772" s="217"/>
    </row>
    <row r="2773" spans="11:11" ht="15" customHeight="1" x14ac:dyDescent="0.25">
      <c r="K2773" s="217"/>
    </row>
    <row r="2774" spans="11:11" ht="15" customHeight="1" x14ac:dyDescent="0.25">
      <c r="K2774" s="217"/>
    </row>
    <row r="2775" spans="11:11" ht="15" customHeight="1" x14ac:dyDescent="0.25">
      <c r="K2775" s="217"/>
    </row>
    <row r="2776" spans="11:11" ht="15" customHeight="1" x14ac:dyDescent="0.25">
      <c r="K2776" s="217"/>
    </row>
    <row r="2777" spans="11:11" ht="15" customHeight="1" x14ac:dyDescent="0.25">
      <c r="K2777" s="217"/>
    </row>
    <row r="2778" spans="11:11" ht="15" customHeight="1" x14ac:dyDescent="0.25">
      <c r="K2778" s="217"/>
    </row>
    <row r="2779" spans="11:11" ht="15" customHeight="1" x14ac:dyDescent="0.25">
      <c r="K2779" s="217"/>
    </row>
    <row r="2780" spans="11:11" ht="15" customHeight="1" x14ac:dyDescent="0.25">
      <c r="K2780" s="217"/>
    </row>
    <row r="2781" spans="11:11" ht="15" customHeight="1" x14ac:dyDescent="0.25">
      <c r="K2781" s="217"/>
    </row>
    <row r="2782" spans="11:11" ht="15" customHeight="1" x14ac:dyDescent="0.25">
      <c r="K2782" s="217"/>
    </row>
    <row r="2783" spans="11:11" ht="15" customHeight="1" x14ac:dyDescent="0.25">
      <c r="K2783" s="217"/>
    </row>
    <row r="2784" spans="11:11" ht="15" customHeight="1" x14ac:dyDescent="0.25">
      <c r="K2784" s="217"/>
    </row>
    <row r="2785" spans="11:11" ht="15" customHeight="1" x14ac:dyDescent="0.25">
      <c r="K2785" s="217"/>
    </row>
    <row r="2786" spans="11:11" ht="15" customHeight="1" x14ac:dyDescent="0.25">
      <c r="K2786" s="217"/>
    </row>
    <row r="2787" spans="11:11" ht="15" customHeight="1" x14ac:dyDescent="0.25">
      <c r="K2787" s="217"/>
    </row>
    <row r="2788" spans="11:11" ht="15" customHeight="1" x14ac:dyDescent="0.25">
      <c r="K2788" s="217"/>
    </row>
    <row r="2789" spans="11:11" ht="15" customHeight="1" x14ac:dyDescent="0.25">
      <c r="K2789" s="217"/>
    </row>
    <row r="2790" spans="11:11" ht="15" customHeight="1" x14ac:dyDescent="0.25">
      <c r="K2790" s="217"/>
    </row>
    <row r="2791" spans="11:11" ht="15" customHeight="1" x14ac:dyDescent="0.25">
      <c r="K2791" s="217"/>
    </row>
    <row r="2792" spans="11:11" ht="15" customHeight="1" x14ac:dyDescent="0.25">
      <c r="K2792" s="217"/>
    </row>
    <row r="2793" spans="11:11" ht="15" customHeight="1" x14ac:dyDescent="0.25">
      <c r="K2793" s="217"/>
    </row>
    <row r="2794" spans="11:11" ht="15" customHeight="1" x14ac:dyDescent="0.25">
      <c r="K2794" s="217"/>
    </row>
    <row r="2795" spans="11:11" ht="15" customHeight="1" x14ac:dyDescent="0.25">
      <c r="K2795" s="217"/>
    </row>
    <row r="2796" spans="11:11" ht="15" customHeight="1" x14ac:dyDescent="0.25">
      <c r="K2796" s="217"/>
    </row>
    <row r="2797" spans="11:11" ht="15" customHeight="1" x14ac:dyDescent="0.25">
      <c r="K2797" s="217"/>
    </row>
    <row r="2798" spans="11:11" ht="15" customHeight="1" x14ac:dyDescent="0.25">
      <c r="K2798" s="217"/>
    </row>
    <row r="2799" spans="11:11" ht="15" customHeight="1" x14ac:dyDescent="0.25">
      <c r="K2799" s="217"/>
    </row>
    <row r="2800" spans="11:11" ht="15" customHeight="1" x14ac:dyDescent="0.25">
      <c r="K2800" s="217"/>
    </row>
    <row r="2801" spans="11:11" ht="15" customHeight="1" x14ac:dyDescent="0.25">
      <c r="K2801" s="217"/>
    </row>
    <row r="2802" spans="11:11" ht="15" customHeight="1" x14ac:dyDescent="0.25">
      <c r="K2802" s="217"/>
    </row>
    <row r="2803" spans="11:11" ht="15" customHeight="1" x14ac:dyDescent="0.25">
      <c r="K2803" s="217"/>
    </row>
    <row r="2804" spans="11:11" ht="15" customHeight="1" x14ac:dyDescent="0.25">
      <c r="K2804" s="217"/>
    </row>
    <row r="2805" spans="11:11" ht="15" customHeight="1" x14ac:dyDescent="0.25">
      <c r="K2805" s="217"/>
    </row>
    <row r="2806" spans="11:11" ht="15" customHeight="1" x14ac:dyDescent="0.25">
      <c r="K2806" s="217"/>
    </row>
    <row r="2807" spans="11:11" ht="15" customHeight="1" x14ac:dyDescent="0.25">
      <c r="K2807" s="217"/>
    </row>
    <row r="2808" spans="11:11" ht="15" customHeight="1" x14ac:dyDescent="0.25">
      <c r="K2808" s="217"/>
    </row>
    <row r="2809" spans="11:11" ht="15" customHeight="1" x14ac:dyDescent="0.25">
      <c r="K2809" s="217"/>
    </row>
    <row r="2810" spans="11:11" ht="15" customHeight="1" x14ac:dyDescent="0.25">
      <c r="K2810" s="217"/>
    </row>
    <row r="2811" spans="11:11" ht="15" customHeight="1" x14ac:dyDescent="0.25">
      <c r="K2811" s="217"/>
    </row>
    <row r="2812" spans="11:11" ht="15" customHeight="1" x14ac:dyDescent="0.25">
      <c r="K2812" s="217"/>
    </row>
    <row r="2813" spans="11:11" ht="15" customHeight="1" x14ac:dyDescent="0.25">
      <c r="K2813" s="217"/>
    </row>
    <row r="2814" spans="11:11" ht="15" customHeight="1" x14ac:dyDescent="0.25">
      <c r="K2814" s="217"/>
    </row>
    <row r="2815" spans="11:11" ht="15" customHeight="1" x14ac:dyDescent="0.25">
      <c r="K2815" s="217"/>
    </row>
    <row r="2816" spans="11:11" ht="15" customHeight="1" x14ac:dyDescent="0.25">
      <c r="K2816" s="217"/>
    </row>
    <row r="2817" spans="11:11" ht="15" customHeight="1" x14ac:dyDescent="0.25">
      <c r="K2817" s="217"/>
    </row>
    <row r="2818" spans="11:11" ht="15" customHeight="1" x14ac:dyDescent="0.25">
      <c r="K2818" s="217"/>
    </row>
    <row r="2819" spans="11:11" ht="15" customHeight="1" x14ac:dyDescent="0.25">
      <c r="K2819" s="217"/>
    </row>
    <row r="2820" spans="11:11" ht="15" customHeight="1" x14ac:dyDescent="0.25">
      <c r="K2820" s="217"/>
    </row>
    <row r="2821" spans="11:11" ht="15" customHeight="1" x14ac:dyDescent="0.25">
      <c r="K2821" s="217"/>
    </row>
    <row r="2822" spans="11:11" ht="15" customHeight="1" x14ac:dyDescent="0.25">
      <c r="K2822" s="217"/>
    </row>
    <row r="2823" spans="11:11" ht="15" customHeight="1" x14ac:dyDescent="0.25">
      <c r="K2823" s="217"/>
    </row>
    <row r="2824" spans="11:11" ht="15" customHeight="1" x14ac:dyDescent="0.25">
      <c r="K2824" s="217"/>
    </row>
    <row r="2825" spans="11:11" ht="15" customHeight="1" x14ac:dyDescent="0.25">
      <c r="K2825" s="217"/>
    </row>
    <row r="2826" spans="11:11" ht="15" customHeight="1" x14ac:dyDescent="0.25">
      <c r="K2826" s="217"/>
    </row>
    <row r="2827" spans="11:11" ht="15" customHeight="1" x14ac:dyDescent="0.25">
      <c r="K2827" s="217"/>
    </row>
    <row r="2828" spans="11:11" ht="15" customHeight="1" x14ac:dyDescent="0.25">
      <c r="K2828" s="217"/>
    </row>
    <row r="2829" spans="11:11" ht="15" customHeight="1" x14ac:dyDescent="0.25">
      <c r="K2829" s="217"/>
    </row>
    <row r="2830" spans="11:11" ht="15" customHeight="1" x14ac:dyDescent="0.25">
      <c r="K2830" s="217"/>
    </row>
    <row r="2831" spans="11:11" ht="15" customHeight="1" x14ac:dyDescent="0.25">
      <c r="K2831" s="217"/>
    </row>
    <row r="2832" spans="11:11" ht="15" customHeight="1" x14ac:dyDescent="0.25">
      <c r="K2832" s="217"/>
    </row>
    <row r="2833" spans="11:11" ht="15" customHeight="1" x14ac:dyDescent="0.25">
      <c r="K2833" s="217"/>
    </row>
    <row r="2834" spans="11:11" ht="15" customHeight="1" x14ac:dyDescent="0.25">
      <c r="K2834" s="217"/>
    </row>
    <row r="2835" spans="11:11" ht="15" customHeight="1" x14ac:dyDescent="0.25">
      <c r="K2835" s="217"/>
    </row>
    <row r="2836" spans="11:11" ht="15" customHeight="1" x14ac:dyDescent="0.25">
      <c r="K2836" s="217"/>
    </row>
    <row r="2837" spans="11:11" ht="15" customHeight="1" x14ac:dyDescent="0.25">
      <c r="K2837" s="217"/>
    </row>
    <row r="2838" spans="11:11" ht="15" customHeight="1" x14ac:dyDescent="0.25">
      <c r="K2838" s="217"/>
    </row>
    <row r="2839" spans="11:11" ht="15" customHeight="1" x14ac:dyDescent="0.25">
      <c r="K2839" s="217"/>
    </row>
    <row r="2840" spans="11:11" ht="15" customHeight="1" x14ac:dyDescent="0.25">
      <c r="K2840" s="217"/>
    </row>
    <row r="2841" spans="11:11" ht="15" customHeight="1" x14ac:dyDescent="0.25">
      <c r="K2841" s="217"/>
    </row>
    <row r="2842" spans="11:11" ht="15" customHeight="1" x14ac:dyDescent="0.25">
      <c r="K2842" s="217"/>
    </row>
    <row r="2843" spans="11:11" ht="15" customHeight="1" x14ac:dyDescent="0.25">
      <c r="K2843" s="217"/>
    </row>
    <row r="2844" spans="11:11" ht="15" customHeight="1" x14ac:dyDescent="0.25">
      <c r="K2844" s="217"/>
    </row>
    <row r="2845" spans="11:11" ht="15" customHeight="1" x14ac:dyDescent="0.25">
      <c r="K2845" s="217"/>
    </row>
    <row r="2846" spans="11:11" ht="15" customHeight="1" x14ac:dyDescent="0.25">
      <c r="K2846" s="217"/>
    </row>
    <row r="2847" spans="11:11" ht="15" customHeight="1" x14ac:dyDescent="0.25">
      <c r="K2847" s="217"/>
    </row>
    <row r="2848" spans="11:11" ht="15" customHeight="1" x14ac:dyDescent="0.25">
      <c r="K2848" s="217"/>
    </row>
    <row r="2849" spans="11:11" ht="15" customHeight="1" x14ac:dyDescent="0.25">
      <c r="K2849" s="217"/>
    </row>
    <row r="2850" spans="11:11" ht="15" customHeight="1" x14ac:dyDescent="0.25">
      <c r="K2850" s="217"/>
    </row>
    <row r="2851" spans="11:11" ht="15" customHeight="1" x14ac:dyDescent="0.25">
      <c r="K2851" s="217"/>
    </row>
    <row r="2852" spans="11:11" ht="15" customHeight="1" x14ac:dyDescent="0.25">
      <c r="K2852" s="217"/>
    </row>
    <row r="2853" spans="11:11" ht="15" customHeight="1" x14ac:dyDescent="0.25">
      <c r="K2853" s="217"/>
    </row>
    <row r="2854" spans="11:11" ht="15" customHeight="1" x14ac:dyDescent="0.25">
      <c r="K2854" s="217"/>
    </row>
    <row r="2855" spans="11:11" ht="15" customHeight="1" x14ac:dyDescent="0.25">
      <c r="K2855" s="217"/>
    </row>
    <row r="2856" spans="11:11" ht="15" customHeight="1" x14ac:dyDescent="0.25">
      <c r="K2856" s="217"/>
    </row>
    <row r="2857" spans="11:11" ht="15" customHeight="1" x14ac:dyDescent="0.25">
      <c r="K2857" s="217"/>
    </row>
    <row r="2858" spans="11:11" ht="15" customHeight="1" x14ac:dyDescent="0.25">
      <c r="K2858" s="217"/>
    </row>
    <row r="2859" spans="11:11" ht="15" customHeight="1" x14ac:dyDescent="0.25">
      <c r="K2859" s="217"/>
    </row>
    <row r="2860" spans="11:11" ht="15" customHeight="1" x14ac:dyDescent="0.25">
      <c r="K2860" s="217"/>
    </row>
    <row r="2861" spans="11:11" ht="15" customHeight="1" x14ac:dyDescent="0.25">
      <c r="K2861" s="217"/>
    </row>
    <row r="2862" spans="11:11" ht="15" customHeight="1" x14ac:dyDescent="0.25">
      <c r="K2862" s="217"/>
    </row>
    <row r="2863" spans="11:11" ht="15" customHeight="1" x14ac:dyDescent="0.25">
      <c r="K2863" s="217"/>
    </row>
    <row r="2864" spans="11:11" ht="15" customHeight="1" x14ac:dyDescent="0.25">
      <c r="K2864" s="217"/>
    </row>
    <row r="2865" spans="11:11" ht="15" customHeight="1" x14ac:dyDescent="0.25">
      <c r="K2865" s="217"/>
    </row>
    <row r="2866" spans="11:11" ht="15" customHeight="1" x14ac:dyDescent="0.25">
      <c r="K2866" s="217"/>
    </row>
    <row r="2867" spans="11:11" ht="15" customHeight="1" x14ac:dyDescent="0.25">
      <c r="K2867" s="217"/>
    </row>
    <row r="2868" spans="11:11" ht="15" customHeight="1" x14ac:dyDescent="0.25">
      <c r="K2868" s="217"/>
    </row>
    <row r="2869" spans="11:11" ht="15" customHeight="1" x14ac:dyDescent="0.25">
      <c r="K2869" s="217"/>
    </row>
    <row r="2870" spans="11:11" ht="15" customHeight="1" x14ac:dyDescent="0.25">
      <c r="K2870" s="217"/>
    </row>
    <row r="2871" spans="11:11" ht="15" customHeight="1" x14ac:dyDescent="0.25">
      <c r="K2871" s="217"/>
    </row>
    <row r="2872" spans="11:11" ht="15" customHeight="1" x14ac:dyDescent="0.25">
      <c r="K2872" s="217"/>
    </row>
    <row r="2873" spans="11:11" ht="15" customHeight="1" x14ac:dyDescent="0.25">
      <c r="K2873" s="217"/>
    </row>
    <row r="2874" spans="11:11" ht="15" customHeight="1" x14ac:dyDescent="0.25">
      <c r="K2874" s="217"/>
    </row>
    <row r="2875" spans="11:11" ht="15" customHeight="1" x14ac:dyDescent="0.25">
      <c r="K2875" s="217"/>
    </row>
    <row r="2876" spans="11:11" ht="15" customHeight="1" x14ac:dyDescent="0.25">
      <c r="K2876" s="217"/>
    </row>
    <row r="2877" spans="11:11" ht="15" customHeight="1" x14ac:dyDescent="0.25">
      <c r="K2877" s="217"/>
    </row>
    <row r="2878" spans="11:11" ht="15" customHeight="1" x14ac:dyDescent="0.25">
      <c r="K2878" s="217"/>
    </row>
    <row r="2879" spans="11:11" ht="15" customHeight="1" x14ac:dyDescent="0.25">
      <c r="K2879" s="217"/>
    </row>
    <row r="2880" spans="11:11" ht="15" customHeight="1" x14ac:dyDescent="0.25">
      <c r="K2880" s="217"/>
    </row>
    <row r="2881" spans="11:11" ht="15" customHeight="1" x14ac:dyDescent="0.25">
      <c r="K2881" s="217"/>
    </row>
    <row r="2882" spans="11:11" ht="15" customHeight="1" x14ac:dyDescent="0.25">
      <c r="K2882" s="217"/>
    </row>
    <row r="2883" spans="11:11" ht="15" customHeight="1" x14ac:dyDescent="0.25">
      <c r="K2883" s="217"/>
    </row>
    <row r="2884" spans="11:11" ht="15" customHeight="1" x14ac:dyDescent="0.25">
      <c r="K2884" s="217"/>
    </row>
    <row r="2885" spans="11:11" ht="15" customHeight="1" x14ac:dyDescent="0.25">
      <c r="K2885" s="217"/>
    </row>
    <row r="2886" spans="11:11" ht="15" customHeight="1" x14ac:dyDescent="0.25">
      <c r="K2886" s="217"/>
    </row>
    <row r="2887" spans="11:11" ht="15" customHeight="1" x14ac:dyDescent="0.25">
      <c r="K2887" s="217"/>
    </row>
    <row r="2888" spans="11:11" ht="15" customHeight="1" x14ac:dyDescent="0.25">
      <c r="K2888" s="217"/>
    </row>
    <row r="2889" spans="11:11" ht="15" customHeight="1" x14ac:dyDescent="0.25">
      <c r="K2889" s="217"/>
    </row>
    <row r="2890" spans="11:11" ht="15" customHeight="1" x14ac:dyDescent="0.25">
      <c r="K2890" s="217"/>
    </row>
    <row r="2891" spans="11:11" ht="15" customHeight="1" x14ac:dyDescent="0.25">
      <c r="K2891" s="217"/>
    </row>
    <row r="2892" spans="11:11" ht="15" customHeight="1" x14ac:dyDescent="0.25">
      <c r="K2892" s="217"/>
    </row>
    <row r="2893" spans="11:11" ht="15" customHeight="1" x14ac:dyDescent="0.25">
      <c r="K2893" s="217"/>
    </row>
    <row r="2894" spans="11:11" ht="15" customHeight="1" x14ac:dyDescent="0.25">
      <c r="K2894" s="217"/>
    </row>
    <row r="2895" spans="11:11" ht="15" customHeight="1" x14ac:dyDescent="0.25">
      <c r="K2895" s="217"/>
    </row>
    <row r="2896" spans="11:11" ht="15" customHeight="1" x14ac:dyDescent="0.25">
      <c r="K2896" s="217"/>
    </row>
    <row r="2897" spans="11:11" ht="15" customHeight="1" x14ac:dyDescent="0.25">
      <c r="K2897" s="217"/>
    </row>
    <row r="2898" spans="11:11" ht="15" customHeight="1" x14ac:dyDescent="0.25">
      <c r="K2898" s="217"/>
    </row>
    <row r="2899" spans="11:11" ht="15" customHeight="1" x14ac:dyDescent="0.25">
      <c r="K2899" s="217"/>
    </row>
    <row r="2900" spans="11:11" ht="15" customHeight="1" x14ac:dyDescent="0.25">
      <c r="K2900" s="217"/>
    </row>
    <row r="2901" spans="11:11" ht="15" customHeight="1" x14ac:dyDescent="0.25">
      <c r="K2901" s="217"/>
    </row>
    <row r="2902" spans="11:11" ht="15" customHeight="1" x14ac:dyDescent="0.25">
      <c r="K2902" s="217"/>
    </row>
    <row r="2903" spans="11:11" ht="15" customHeight="1" x14ac:dyDescent="0.25">
      <c r="K2903" s="217"/>
    </row>
    <row r="2904" spans="11:11" ht="15" customHeight="1" x14ac:dyDescent="0.25">
      <c r="K2904" s="217"/>
    </row>
    <row r="2905" spans="11:11" ht="15" customHeight="1" x14ac:dyDescent="0.25">
      <c r="K2905" s="217"/>
    </row>
    <row r="2906" spans="11:11" ht="15" customHeight="1" x14ac:dyDescent="0.25">
      <c r="K2906" s="217"/>
    </row>
    <row r="2907" spans="11:11" ht="15" customHeight="1" x14ac:dyDescent="0.25">
      <c r="K2907" s="217"/>
    </row>
    <row r="2908" spans="11:11" ht="15" customHeight="1" x14ac:dyDescent="0.25">
      <c r="K2908" s="217"/>
    </row>
    <row r="2909" spans="11:11" ht="15" customHeight="1" x14ac:dyDescent="0.25">
      <c r="K2909" s="217"/>
    </row>
    <row r="2910" spans="11:11" ht="15" customHeight="1" x14ac:dyDescent="0.25">
      <c r="K2910" s="217"/>
    </row>
    <row r="2911" spans="11:11" ht="15" customHeight="1" x14ac:dyDescent="0.25">
      <c r="K2911" s="217"/>
    </row>
    <row r="2912" spans="11:11" ht="15" customHeight="1" x14ac:dyDescent="0.25">
      <c r="K2912" s="217"/>
    </row>
    <row r="2913" spans="11:11" ht="15" customHeight="1" x14ac:dyDescent="0.25">
      <c r="K2913" s="217"/>
    </row>
    <row r="2914" spans="11:11" ht="15" customHeight="1" x14ac:dyDescent="0.25">
      <c r="K2914" s="217"/>
    </row>
    <row r="2915" spans="11:11" ht="15" customHeight="1" x14ac:dyDescent="0.25">
      <c r="K2915" s="217"/>
    </row>
    <row r="2916" spans="11:11" ht="15" customHeight="1" x14ac:dyDescent="0.25">
      <c r="K2916" s="217"/>
    </row>
    <row r="2917" spans="11:11" ht="15" customHeight="1" x14ac:dyDescent="0.25">
      <c r="K2917" s="217"/>
    </row>
    <row r="2918" spans="11:11" ht="15" customHeight="1" x14ac:dyDescent="0.25">
      <c r="K2918" s="217"/>
    </row>
    <row r="2919" spans="11:11" ht="15" customHeight="1" x14ac:dyDescent="0.25">
      <c r="K2919" s="217"/>
    </row>
    <row r="2920" spans="11:11" ht="15" customHeight="1" x14ac:dyDescent="0.25">
      <c r="K2920" s="217"/>
    </row>
    <row r="2921" spans="11:11" ht="15" customHeight="1" x14ac:dyDescent="0.25">
      <c r="K2921" s="217"/>
    </row>
    <row r="2922" spans="11:11" ht="15" customHeight="1" x14ac:dyDescent="0.25">
      <c r="K2922" s="217"/>
    </row>
    <row r="2923" spans="11:11" ht="15" customHeight="1" x14ac:dyDescent="0.25">
      <c r="K2923" s="217"/>
    </row>
    <row r="2924" spans="11:11" ht="15" customHeight="1" x14ac:dyDescent="0.25">
      <c r="K2924" s="217"/>
    </row>
    <row r="2925" spans="11:11" ht="15" customHeight="1" x14ac:dyDescent="0.25">
      <c r="K2925" s="217"/>
    </row>
    <row r="2926" spans="11:11" ht="15" customHeight="1" x14ac:dyDescent="0.25">
      <c r="K2926" s="217"/>
    </row>
    <row r="2927" spans="11:11" ht="15" customHeight="1" x14ac:dyDescent="0.25">
      <c r="K2927" s="217"/>
    </row>
    <row r="2928" spans="11:11" ht="15" customHeight="1" x14ac:dyDescent="0.25">
      <c r="K2928" s="217"/>
    </row>
    <row r="2929" spans="11:11" ht="15" customHeight="1" x14ac:dyDescent="0.25">
      <c r="K2929" s="217"/>
    </row>
    <row r="2930" spans="11:11" ht="15" customHeight="1" x14ac:dyDescent="0.25">
      <c r="K2930" s="217"/>
    </row>
    <row r="2931" spans="11:11" ht="15" customHeight="1" x14ac:dyDescent="0.25">
      <c r="K2931" s="217"/>
    </row>
    <row r="2932" spans="11:11" ht="15" customHeight="1" x14ac:dyDescent="0.25">
      <c r="K2932" s="217"/>
    </row>
    <row r="2933" spans="11:11" ht="15" customHeight="1" x14ac:dyDescent="0.25">
      <c r="K2933" s="217"/>
    </row>
    <row r="2934" spans="11:11" ht="15" customHeight="1" x14ac:dyDescent="0.25">
      <c r="K2934" s="217"/>
    </row>
    <row r="2935" spans="11:11" ht="15" customHeight="1" x14ac:dyDescent="0.25">
      <c r="K2935" s="217"/>
    </row>
    <row r="2936" spans="11:11" ht="15" customHeight="1" x14ac:dyDescent="0.25">
      <c r="K2936" s="217"/>
    </row>
    <row r="2937" spans="11:11" ht="15" customHeight="1" x14ac:dyDescent="0.25">
      <c r="K2937" s="217"/>
    </row>
    <row r="2938" spans="11:11" ht="15" customHeight="1" x14ac:dyDescent="0.25">
      <c r="K2938" s="217"/>
    </row>
    <row r="2939" spans="11:11" ht="15" customHeight="1" x14ac:dyDescent="0.25">
      <c r="K2939" s="217"/>
    </row>
    <row r="2940" spans="11:11" ht="15" customHeight="1" x14ac:dyDescent="0.25">
      <c r="K2940" s="217"/>
    </row>
    <row r="2941" spans="11:11" ht="15" customHeight="1" x14ac:dyDescent="0.25">
      <c r="K2941" s="217"/>
    </row>
    <row r="2942" spans="11:11" ht="15" customHeight="1" x14ac:dyDescent="0.25">
      <c r="K2942" s="217"/>
    </row>
    <row r="2943" spans="11:11" ht="15" customHeight="1" x14ac:dyDescent="0.25">
      <c r="K2943" s="217"/>
    </row>
    <row r="2944" spans="11:11" ht="15" customHeight="1" x14ac:dyDescent="0.25">
      <c r="K2944" s="217"/>
    </row>
    <row r="2945" spans="11:11" ht="15" customHeight="1" x14ac:dyDescent="0.25">
      <c r="K2945" s="217"/>
    </row>
    <row r="2946" spans="11:11" ht="15" customHeight="1" x14ac:dyDescent="0.25">
      <c r="K2946" s="217"/>
    </row>
    <row r="2947" spans="11:11" ht="15" customHeight="1" x14ac:dyDescent="0.25">
      <c r="K2947" s="217"/>
    </row>
    <row r="2948" spans="11:11" ht="15" customHeight="1" x14ac:dyDescent="0.25">
      <c r="K2948" s="217"/>
    </row>
    <row r="2949" spans="11:11" ht="15" customHeight="1" x14ac:dyDescent="0.25">
      <c r="K2949" s="217"/>
    </row>
    <row r="2950" spans="11:11" ht="15" customHeight="1" x14ac:dyDescent="0.25">
      <c r="K2950" s="217"/>
    </row>
    <row r="2951" spans="11:11" ht="15" customHeight="1" x14ac:dyDescent="0.25">
      <c r="K2951" s="217"/>
    </row>
    <row r="2952" spans="11:11" ht="15" customHeight="1" x14ac:dyDescent="0.25">
      <c r="K2952" s="217"/>
    </row>
    <row r="2953" spans="11:11" ht="15" customHeight="1" x14ac:dyDescent="0.25">
      <c r="K2953" s="217"/>
    </row>
    <row r="2954" spans="11:11" ht="15" customHeight="1" x14ac:dyDescent="0.25">
      <c r="K2954" s="217"/>
    </row>
    <row r="2955" spans="11:11" ht="15" customHeight="1" x14ac:dyDescent="0.25">
      <c r="K2955" s="217"/>
    </row>
    <row r="2956" spans="11:11" ht="15" customHeight="1" x14ac:dyDescent="0.25">
      <c r="K2956" s="217"/>
    </row>
    <row r="2957" spans="11:11" ht="15" customHeight="1" x14ac:dyDescent="0.25">
      <c r="K2957" s="217"/>
    </row>
    <row r="2958" spans="11:11" ht="15" customHeight="1" x14ac:dyDescent="0.25">
      <c r="K2958" s="217"/>
    </row>
    <row r="2959" spans="11:11" ht="15" customHeight="1" x14ac:dyDescent="0.25">
      <c r="K2959" s="217"/>
    </row>
    <row r="2960" spans="11:11" ht="15" customHeight="1" x14ac:dyDescent="0.25">
      <c r="K2960" s="217"/>
    </row>
    <row r="2961" spans="11:11" ht="15" customHeight="1" x14ac:dyDescent="0.25">
      <c r="K2961" s="217"/>
    </row>
    <row r="2962" spans="11:11" ht="15" customHeight="1" x14ac:dyDescent="0.25">
      <c r="K2962" s="217"/>
    </row>
    <row r="2963" spans="11:11" ht="15" customHeight="1" x14ac:dyDescent="0.25">
      <c r="K2963" s="217"/>
    </row>
    <row r="2964" spans="11:11" ht="15" customHeight="1" x14ac:dyDescent="0.25">
      <c r="K2964" s="217"/>
    </row>
    <row r="2965" spans="11:11" ht="15" customHeight="1" x14ac:dyDescent="0.25">
      <c r="K2965" s="217"/>
    </row>
    <row r="2966" spans="11:11" ht="15" customHeight="1" x14ac:dyDescent="0.25">
      <c r="K2966" s="217"/>
    </row>
    <row r="2967" spans="11:11" ht="15" customHeight="1" x14ac:dyDescent="0.25">
      <c r="K2967" s="217"/>
    </row>
    <row r="2968" spans="11:11" ht="15" customHeight="1" x14ac:dyDescent="0.25">
      <c r="K2968" s="217"/>
    </row>
    <row r="2969" spans="11:11" ht="15" customHeight="1" x14ac:dyDescent="0.25">
      <c r="K2969" s="217"/>
    </row>
    <row r="2970" spans="11:11" ht="15" customHeight="1" x14ac:dyDescent="0.25">
      <c r="K2970" s="217"/>
    </row>
    <row r="2971" spans="11:11" ht="15" customHeight="1" x14ac:dyDescent="0.25">
      <c r="K2971" s="217"/>
    </row>
    <row r="2972" spans="11:11" ht="15" customHeight="1" x14ac:dyDescent="0.25">
      <c r="K2972" s="217"/>
    </row>
    <row r="2973" spans="11:11" ht="15" customHeight="1" x14ac:dyDescent="0.25">
      <c r="K2973" s="217"/>
    </row>
    <row r="2974" spans="11:11" ht="15" customHeight="1" x14ac:dyDescent="0.25">
      <c r="K2974" s="217"/>
    </row>
    <row r="2975" spans="11:11" ht="15" customHeight="1" x14ac:dyDescent="0.25">
      <c r="K2975" s="217"/>
    </row>
    <row r="2976" spans="11:11" ht="15" customHeight="1" x14ac:dyDescent="0.25">
      <c r="K2976" s="217"/>
    </row>
    <row r="2977" spans="11:11" ht="15" customHeight="1" x14ac:dyDescent="0.25">
      <c r="K2977" s="217"/>
    </row>
    <row r="2978" spans="11:11" ht="15" customHeight="1" x14ac:dyDescent="0.25">
      <c r="K2978" s="217"/>
    </row>
    <row r="2979" spans="11:11" ht="15" customHeight="1" x14ac:dyDescent="0.25">
      <c r="K2979" s="217"/>
    </row>
    <row r="2980" spans="11:11" ht="15" customHeight="1" x14ac:dyDescent="0.25">
      <c r="K2980" s="217"/>
    </row>
    <row r="2981" spans="11:11" ht="15" customHeight="1" x14ac:dyDescent="0.25">
      <c r="K2981" s="217"/>
    </row>
    <row r="2982" spans="11:11" ht="15" customHeight="1" x14ac:dyDescent="0.25">
      <c r="K2982" s="217"/>
    </row>
    <row r="2983" spans="11:11" ht="15" customHeight="1" x14ac:dyDescent="0.25">
      <c r="K2983" s="217"/>
    </row>
    <row r="2984" spans="11:11" ht="15" customHeight="1" x14ac:dyDescent="0.25">
      <c r="K2984" s="217"/>
    </row>
    <row r="2985" spans="11:11" ht="15" customHeight="1" x14ac:dyDescent="0.25">
      <c r="K2985" s="217"/>
    </row>
    <row r="2986" spans="11:11" ht="15" customHeight="1" x14ac:dyDescent="0.25">
      <c r="K2986" s="217"/>
    </row>
    <row r="2987" spans="11:11" ht="15" customHeight="1" x14ac:dyDescent="0.25">
      <c r="K2987" s="217"/>
    </row>
    <row r="2988" spans="11:11" ht="15" customHeight="1" x14ac:dyDescent="0.25">
      <c r="K2988" s="217"/>
    </row>
    <row r="2989" spans="11:11" ht="15" customHeight="1" x14ac:dyDescent="0.25">
      <c r="K2989" s="217"/>
    </row>
    <row r="2990" spans="11:11" ht="15" customHeight="1" x14ac:dyDescent="0.25">
      <c r="K2990" s="217"/>
    </row>
    <row r="2991" spans="11:11" ht="15" customHeight="1" x14ac:dyDescent="0.25">
      <c r="K2991" s="217"/>
    </row>
    <row r="2992" spans="11:11" ht="15" customHeight="1" x14ac:dyDescent="0.25">
      <c r="K2992" s="217"/>
    </row>
    <row r="2993" spans="11:11" ht="15" customHeight="1" x14ac:dyDescent="0.25">
      <c r="K2993" s="217"/>
    </row>
    <row r="2994" spans="11:11" ht="15" customHeight="1" x14ac:dyDescent="0.25">
      <c r="K2994" s="217"/>
    </row>
    <row r="2995" spans="11:11" ht="15" customHeight="1" x14ac:dyDescent="0.25">
      <c r="K2995" s="217"/>
    </row>
    <row r="2996" spans="11:11" ht="15" customHeight="1" x14ac:dyDescent="0.25">
      <c r="K2996" s="217"/>
    </row>
    <row r="2997" spans="11:11" ht="15" customHeight="1" x14ac:dyDescent="0.25">
      <c r="K2997" s="217"/>
    </row>
    <row r="2998" spans="11:11" ht="15" customHeight="1" x14ac:dyDescent="0.25">
      <c r="K2998" s="217"/>
    </row>
    <row r="2999" spans="11:11" ht="15" customHeight="1" x14ac:dyDescent="0.25">
      <c r="K2999" s="217"/>
    </row>
    <row r="3000" spans="11:11" ht="15" customHeight="1" x14ac:dyDescent="0.25">
      <c r="K3000" s="217"/>
    </row>
    <row r="3001" spans="11:11" ht="15" customHeight="1" x14ac:dyDescent="0.25">
      <c r="K3001" s="217"/>
    </row>
    <row r="3002" spans="11:11" ht="15" customHeight="1" x14ac:dyDescent="0.25">
      <c r="K3002" s="217"/>
    </row>
    <row r="3003" spans="11:11" ht="15" customHeight="1" x14ac:dyDescent="0.25">
      <c r="K3003" s="217"/>
    </row>
    <row r="3004" spans="11:11" ht="15" customHeight="1" x14ac:dyDescent="0.25">
      <c r="K3004" s="217"/>
    </row>
    <row r="3005" spans="11:11" ht="15" customHeight="1" x14ac:dyDescent="0.25">
      <c r="K3005" s="217"/>
    </row>
    <row r="3006" spans="11:11" ht="15" customHeight="1" x14ac:dyDescent="0.25">
      <c r="K3006" s="217"/>
    </row>
    <row r="3007" spans="11:11" ht="15" customHeight="1" x14ac:dyDescent="0.25">
      <c r="K3007" s="217"/>
    </row>
    <row r="3008" spans="11:11" ht="15" customHeight="1" x14ac:dyDescent="0.25">
      <c r="K3008" s="217"/>
    </row>
    <row r="3009" spans="11:11" ht="15" customHeight="1" x14ac:dyDescent="0.25">
      <c r="K3009" s="217"/>
    </row>
    <row r="3010" spans="11:11" ht="15" customHeight="1" x14ac:dyDescent="0.25">
      <c r="K3010" s="217"/>
    </row>
    <row r="3011" spans="11:11" ht="15" customHeight="1" x14ac:dyDescent="0.25">
      <c r="K3011" s="217"/>
    </row>
    <row r="3012" spans="11:11" ht="15" customHeight="1" x14ac:dyDescent="0.25">
      <c r="K3012" s="217"/>
    </row>
    <row r="3013" spans="11:11" ht="15" customHeight="1" x14ac:dyDescent="0.25">
      <c r="K3013" s="217"/>
    </row>
    <row r="3014" spans="11:11" ht="15" customHeight="1" x14ac:dyDescent="0.25">
      <c r="K3014" s="217"/>
    </row>
    <row r="3015" spans="11:11" ht="15" customHeight="1" x14ac:dyDescent="0.25">
      <c r="K3015" s="217"/>
    </row>
    <row r="3016" spans="11:11" ht="15" customHeight="1" x14ac:dyDescent="0.25">
      <c r="K3016" s="217"/>
    </row>
    <row r="3017" spans="11:11" ht="15" customHeight="1" x14ac:dyDescent="0.25">
      <c r="K3017" s="217"/>
    </row>
    <row r="3018" spans="11:11" ht="15" customHeight="1" x14ac:dyDescent="0.25">
      <c r="K3018" s="217"/>
    </row>
    <row r="3019" spans="11:11" ht="15" customHeight="1" x14ac:dyDescent="0.25">
      <c r="K3019" s="217"/>
    </row>
    <row r="3020" spans="11:11" ht="15" customHeight="1" x14ac:dyDescent="0.25">
      <c r="K3020" s="217"/>
    </row>
    <row r="3021" spans="11:11" ht="15" customHeight="1" x14ac:dyDescent="0.25">
      <c r="K3021" s="217"/>
    </row>
    <row r="3022" spans="11:11" ht="15" customHeight="1" x14ac:dyDescent="0.25">
      <c r="K3022" s="217"/>
    </row>
    <row r="3023" spans="11:11" ht="15" customHeight="1" x14ac:dyDescent="0.25">
      <c r="K3023" s="217"/>
    </row>
    <row r="3024" spans="11:11" ht="15" customHeight="1" x14ac:dyDescent="0.25">
      <c r="K3024" s="217"/>
    </row>
    <row r="3025" spans="11:11" ht="15" customHeight="1" x14ac:dyDescent="0.25">
      <c r="K3025" s="217"/>
    </row>
    <row r="3026" spans="11:11" ht="15" customHeight="1" x14ac:dyDescent="0.25">
      <c r="K3026" s="217"/>
    </row>
    <row r="3027" spans="11:11" ht="15" customHeight="1" x14ac:dyDescent="0.25">
      <c r="K3027" s="217"/>
    </row>
    <row r="3028" spans="11:11" ht="15" customHeight="1" x14ac:dyDescent="0.25">
      <c r="K3028" s="217"/>
    </row>
    <row r="3029" spans="11:11" ht="15" customHeight="1" x14ac:dyDescent="0.25">
      <c r="K3029" s="217"/>
    </row>
    <row r="3030" spans="11:11" ht="15" customHeight="1" x14ac:dyDescent="0.25">
      <c r="K3030" s="217"/>
    </row>
    <row r="3031" spans="11:11" ht="15" customHeight="1" x14ac:dyDescent="0.25">
      <c r="K3031" s="217"/>
    </row>
    <row r="3032" spans="11:11" ht="15" customHeight="1" x14ac:dyDescent="0.25">
      <c r="K3032" s="217"/>
    </row>
    <row r="3033" spans="11:11" ht="15" customHeight="1" x14ac:dyDescent="0.25">
      <c r="K3033" s="217"/>
    </row>
    <row r="3034" spans="11:11" ht="15" customHeight="1" x14ac:dyDescent="0.25">
      <c r="K3034" s="217"/>
    </row>
    <row r="3035" spans="11:11" ht="15" customHeight="1" x14ac:dyDescent="0.25">
      <c r="K3035" s="217"/>
    </row>
    <row r="3036" spans="11:11" ht="15" customHeight="1" x14ac:dyDescent="0.25">
      <c r="K3036" s="217"/>
    </row>
    <row r="3037" spans="11:11" ht="15" customHeight="1" x14ac:dyDescent="0.25">
      <c r="K3037" s="217"/>
    </row>
    <row r="3038" spans="11:11" ht="15" customHeight="1" x14ac:dyDescent="0.25">
      <c r="K3038" s="217"/>
    </row>
    <row r="3039" spans="11:11" ht="15" customHeight="1" x14ac:dyDescent="0.25">
      <c r="K3039" s="217"/>
    </row>
    <row r="3040" spans="11:11" ht="15" customHeight="1" x14ac:dyDescent="0.25">
      <c r="K3040" s="217"/>
    </row>
    <row r="3041" spans="11:11" ht="15" customHeight="1" x14ac:dyDescent="0.25">
      <c r="K3041" s="217"/>
    </row>
    <row r="3042" spans="11:11" ht="15" customHeight="1" x14ac:dyDescent="0.25">
      <c r="K3042" s="217"/>
    </row>
    <row r="3043" spans="11:11" ht="15" customHeight="1" x14ac:dyDescent="0.25">
      <c r="K3043" s="217"/>
    </row>
    <row r="3044" spans="11:11" ht="15" customHeight="1" x14ac:dyDescent="0.25">
      <c r="K3044" s="217"/>
    </row>
    <row r="3045" spans="11:11" ht="15" customHeight="1" x14ac:dyDescent="0.25">
      <c r="K3045" s="217"/>
    </row>
    <row r="3046" spans="11:11" ht="15" customHeight="1" x14ac:dyDescent="0.25">
      <c r="K3046" s="217"/>
    </row>
    <row r="3047" spans="11:11" ht="15" customHeight="1" x14ac:dyDescent="0.25">
      <c r="K3047" s="217"/>
    </row>
    <row r="3048" spans="11:11" ht="15" customHeight="1" x14ac:dyDescent="0.25">
      <c r="K3048" s="217"/>
    </row>
    <row r="3049" spans="11:11" ht="15" customHeight="1" x14ac:dyDescent="0.25">
      <c r="K3049" s="217"/>
    </row>
    <row r="3050" spans="11:11" ht="15" customHeight="1" x14ac:dyDescent="0.25">
      <c r="K3050" s="217"/>
    </row>
    <row r="3051" spans="11:11" ht="15" customHeight="1" x14ac:dyDescent="0.25">
      <c r="K3051" s="217"/>
    </row>
    <row r="3052" spans="11:11" ht="15" customHeight="1" x14ac:dyDescent="0.25">
      <c r="K3052" s="217"/>
    </row>
    <row r="3053" spans="11:11" ht="15" customHeight="1" x14ac:dyDescent="0.25">
      <c r="K3053" s="217"/>
    </row>
    <row r="3054" spans="11:11" ht="15" customHeight="1" x14ac:dyDescent="0.25">
      <c r="K3054" s="217"/>
    </row>
    <row r="3055" spans="11:11" ht="15" customHeight="1" x14ac:dyDescent="0.25">
      <c r="K3055" s="217"/>
    </row>
    <row r="3056" spans="11:11" ht="15" customHeight="1" x14ac:dyDescent="0.25">
      <c r="K3056" s="217"/>
    </row>
    <row r="3057" spans="11:11" ht="15" customHeight="1" x14ac:dyDescent="0.25">
      <c r="K3057" s="217"/>
    </row>
    <row r="3058" spans="11:11" ht="15" customHeight="1" x14ac:dyDescent="0.25">
      <c r="K3058" s="217"/>
    </row>
    <row r="3059" spans="11:11" ht="15" customHeight="1" x14ac:dyDescent="0.25">
      <c r="K3059" s="217"/>
    </row>
    <row r="3060" spans="11:11" ht="15" customHeight="1" x14ac:dyDescent="0.25">
      <c r="K3060" s="217"/>
    </row>
    <row r="3061" spans="11:11" ht="15" customHeight="1" x14ac:dyDescent="0.25">
      <c r="K3061" s="217"/>
    </row>
    <row r="3062" spans="11:11" ht="15" customHeight="1" x14ac:dyDescent="0.25">
      <c r="K3062" s="217"/>
    </row>
    <row r="3063" spans="11:11" ht="15" customHeight="1" x14ac:dyDescent="0.25">
      <c r="K3063" s="217"/>
    </row>
    <row r="3064" spans="11:11" ht="15" customHeight="1" x14ac:dyDescent="0.25">
      <c r="K3064" s="217"/>
    </row>
    <row r="3065" spans="11:11" ht="15" customHeight="1" x14ac:dyDescent="0.25">
      <c r="K3065" s="217"/>
    </row>
    <row r="3066" spans="11:11" ht="15" customHeight="1" x14ac:dyDescent="0.25">
      <c r="K3066" s="217"/>
    </row>
    <row r="3067" spans="11:11" ht="15" customHeight="1" x14ac:dyDescent="0.25">
      <c r="K3067" s="217"/>
    </row>
    <row r="3068" spans="11:11" ht="15" customHeight="1" x14ac:dyDescent="0.25">
      <c r="K3068" s="217"/>
    </row>
    <row r="3069" spans="11:11" ht="15" customHeight="1" x14ac:dyDescent="0.25">
      <c r="K3069" s="217"/>
    </row>
    <row r="3070" spans="11:11" ht="15" customHeight="1" x14ac:dyDescent="0.25">
      <c r="K3070" s="217"/>
    </row>
    <row r="3071" spans="11:11" ht="15" customHeight="1" x14ac:dyDescent="0.25">
      <c r="K3071" s="217"/>
    </row>
    <row r="3072" spans="11:11" ht="15" customHeight="1" x14ac:dyDescent="0.25">
      <c r="K3072" s="217"/>
    </row>
    <row r="3073" spans="11:11" ht="15" customHeight="1" x14ac:dyDescent="0.25">
      <c r="K3073" s="217"/>
    </row>
    <row r="3074" spans="11:11" ht="15" customHeight="1" x14ac:dyDescent="0.25">
      <c r="K3074" s="217"/>
    </row>
    <row r="3075" spans="11:11" ht="15" customHeight="1" x14ac:dyDescent="0.25">
      <c r="K3075" s="217"/>
    </row>
    <row r="3076" spans="11:11" ht="15" customHeight="1" x14ac:dyDescent="0.25">
      <c r="K3076" s="217"/>
    </row>
    <row r="3077" spans="11:11" ht="15" customHeight="1" x14ac:dyDescent="0.25">
      <c r="K3077" s="217"/>
    </row>
    <row r="3078" spans="11:11" ht="15" customHeight="1" x14ac:dyDescent="0.25">
      <c r="K3078" s="217"/>
    </row>
    <row r="3079" spans="11:11" ht="15" customHeight="1" x14ac:dyDescent="0.25">
      <c r="K3079" s="217"/>
    </row>
    <row r="3080" spans="11:11" ht="15" customHeight="1" x14ac:dyDescent="0.25">
      <c r="K3080" s="217"/>
    </row>
    <row r="3081" spans="11:11" ht="15" customHeight="1" x14ac:dyDescent="0.25">
      <c r="K3081" s="217"/>
    </row>
    <row r="3082" spans="11:11" ht="15" customHeight="1" x14ac:dyDescent="0.25">
      <c r="K3082" s="217"/>
    </row>
    <row r="3083" spans="11:11" ht="15" customHeight="1" x14ac:dyDescent="0.25">
      <c r="K3083" s="217"/>
    </row>
    <row r="3084" spans="11:11" ht="15" customHeight="1" x14ac:dyDescent="0.25">
      <c r="K3084" s="217"/>
    </row>
    <row r="3085" spans="11:11" ht="15" customHeight="1" x14ac:dyDescent="0.25">
      <c r="K3085" s="217"/>
    </row>
    <row r="3086" spans="11:11" ht="15" customHeight="1" x14ac:dyDescent="0.25">
      <c r="K3086" s="217"/>
    </row>
    <row r="3087" spans="11:11" ht="15" customHeight="1" x14ac:dyDescent="0.25">
      <c r="K3087" s="217"/>
    </row>
    <row r="3088" spans="11:11" ht="15" customHeight="1" x14ac:dyDescent="0.25">
      <c r="K3088" s="217"/>
    </row>
    <row r="3089" spans="11:11" ht="15" customHeight="1" x14ac:dyDescent="0.25">
      <c r="K3089" s="217"/>
    </row>
    <row r="3090" spans="11:11" ht="15" customHeight="1" x14ac:dyDescent="0.25">
      <c r="K3090" s="217"/>
    </row>
    <row r="3091" spans="11:11" ht="15" customHeight="1" x14ac:dyDescent="0.25">
      <c r="K3091" s="217"/>
    </row>
    <row r="3092" spans="11:11" ht="15" customHeight="1" x14ac:dyDescent="0.25">
      <c r="K3092" s="217"/>
    </row>
    <row r="3093" spans="11:11" ht="15" customHeight="1" x14ac:dyDescent="0.25">
      <c r="K3093" s="217"/>
    </row>
    <row r="3094" spans="11:11" ht="15" customHeight="1" x14ac:dyDescent="0.25">
      <c r="K3094" s="217"/>
    </row>
    <row r="3095" spans="11:11" ht="15" customHeight="1" x14ac:dyDescent="0.25">
      <c r="K3095" s="217"/>
    </row>
    <row r="3096" spans="11:11" ht="15" customHeight="1" x14ac:dyDescent="0.25">
      <c r="K3096" s="217"/>
    </row>
    <row r="3097" spans="11:11" ht="15" customHeight="1" x14ac:dyDescent="0.25">
      <c r="K3097" s="217"/>
    </row>
    <row r="3098" spans="11:11" ht="15" customHeight="1" x14ac:dyDescent="0.25">
      <c r="K3098" s="217"/>
    </row>
    <row r="3099" spans="11:11" ht="15" customHeight="1" x14ac:dyDescent="0.25">
      <c r="K3099" s="217"/>
    </row>
    <row r="3100" spans="11:11" ht="15" customHeight="1" x14ac:dyDescent="0.25">
      <c r="K3100" s="217"/>
    </row>
    <row r="3101" spans="11:11" ht="15" customHeight="1" x14ac:dyDescent="0.25">
      <c r="K3101" s="217"/>
    </row>
    <row r="3102" spans="11:11" ht="15" customHeight="1" x14ac:dyDescent="0.25">
      <c r="K3102" s="217"/>
    </row>
    <row r="3103" spans="11:11" ht="15" customHeight="1" x14ac:dyDescent="0.25">
      <c r="K3103" s="217"/>
    </row>
    <row r="3104" spans="11:11" ht="15" customHeight="1" x14ac:dyDescent="0.25">
      <c r="K3104" s="217"/>
    </row>
    <row r="3105" spans="11:11" ht="15" customHeight="1" x14ac:dyDescent="0.25">
      <c r="K3105" s="217"/>
    </row>
    <row r="3106" spans="11:11" ht="15" customHeight="1" x14ac:dyDescent="0.25">
      <c r="K3106" s="217"/>
    </row>
    <row r="3107" spans="11:11" ht="15" customHeight="1" x14ac:dyDescent="0.25">
      <c r="K3107" s="217"/>
    </row>
    <row r="3108" spans="11:11" ht="15" customHeight="1" x14ac:dyDescent="0.25">
      <c r="K3108" s="217"/>
    </row>
    <row r="3109" spans="11:11" ht="15" customHeight="1" x14ac:dyDescent="0.25">
      <c r="K3109" s="217"/>
    </row>
    <row r="3110" spans="11:11" ht="15" customHeight="1" x14ac:dyDescent="0.25">
      <c r="K3110" s="217"/>
    </row>
    <row r="3111" spans="11:11" ht="15" customHeight="1" x14ac:dyDescent="0.25">
      <c r="K3111" s="217"/>
    </row>
    <row r="3112" spans="11:11" ht="15" customHeight="1" x14ac:dyDescent="0.25">
      <c r="K3112" s="217"/>
    </row>
    <row r="3113" spans="11:11" ht="15" customHeight="1" x14ac:dyDescent="0.25">
      <c r="K3113" s="217"/>
    </row>
    <row r="3114" spans="11:11" ht="15" customHeight="1" x14ac:dyDescent="0.25">
      <c r="K3114" s="217"/>
    </row>
    <row r="3115" spans="11:11" ht="15" customHeight="1" x14ac:dyDescent="0.25">
      <c r="K3115" s="217"/>
    </row>
    <row r="3116" spans="11:11" ht="15" customHeight="1" x14ac:dyDescent="0.25">
      <c r="K3116" s="217"/>
    </row>
    <row r="3117" spans="11:11" ht="15" customHeight="1" x14ac:dyDescent="0.25">
      <c r="K3117" s="217"/>
    </row>
    <row r="3118" spans="11:11" ht="15" customHeight="1" x14ac:dyDescent="0.25">
      <c r="K3118" s="217"/>
    </row>
    <row r="3119" spans="11:11" ht="15" customHeight="1" x14ac:dyDescent="0.25">
      <c r="K3119" s="217"/>
    </row>
    <row r="3120" spans="11:11" ht="15" customHeight="1" x14ac:dyDescent="0.25">
      <c r="K3120" s="217"/>
    </row>
    <row r="3121" spans="11:11" ht="15" customHeight="1" x14ac:dyDescent="0.25">
      <c r="K3121" s="217"/>
    </row>
    <row r="3122" spans="11:11" ht="15" customHeight="1" x14ac:dyDescent="0.25">
      <c r="K3122" s="217"/>
    </row>
    <row r="3123" spans="11:11" ht="15" customHeight="1" x14ac:dyDescent="0.25">
      <c r="K3123" s="217"/>
    </row>
    <row r="3124" spans="11:11" ht="30" customHeight="1" x14ac:dyDescent="0.25">
      <c r="K3124" s="217"/>
    </row>
    <row r="3125" spans="11:11" ht="30" customHeight="1" x14ac:dyDescent="0.25">
      <c r="K3125" s="217"/>
    </row>
    <row r="3126" spans="11:11" ht="15" customHeight="1" x14ac:dyDescent="0.25">
      <c r="K3126" s="217"/>
    </row>
    <row r="3127" spans="11:11" ht="15" customHeight="1" x14ac:dyDescent="0.25">
      <c r="K3127" s="217"/>
    </row>
    <row r="3128" spans="11:11" ht="15" customHeight="1" x14ac:dyDescent="0.25">
      <c r="K3128" s="217"/>
    </row>
    <row r="3129" spans="11:11" ht="15" customHeight="1" x14ac:dyDescent="0.25">
      <c r="K3129" s="217"/>
    </row>
    <row r="3130" spans="11:11" ht="15" customHeight="1" x14ac:dyDescent="0.25">
      <c r="K3130" s="217"/>
    </row>
    <row r="3131" spans="11:11" ht="15" customHeight="1" x14ac:dyDescent="0.25">
      <c r="K3131" s="217"/>
    </row>
    <row r="3132" spans="11:11" ht="15" customHeight="1" x14ac:dyDescent="0.25">
      <c r="K3132" s="217"/>
    </row>
    <row r="3133" spans="11:11" ht="15" customHeight="1" x14ac:dyDescent="0.25">
      <c r="K3133" s="217"/>
    </row>
    <row r="3134" spans="11:11" ht="15" customHeight="1" x14ac:dyDescent="0.25">
      <c r="K3134" s="217"/>
    </row>
    <row r="3135" spans="11:11" ht="15" customHeight="1" x14ac:dyDescent="0.25">
      <c r="K3135" s="217"/>
    </row>
    <row r="3136" spans="11:11" ht="15" customHeight="1" x14ac:dyDescent="0.25">
      <c r="K3136" s="217"/>
    </row>
    <row r="3137" spans="11:11" ht="15" customHeight="1" x14ac:dyDescent="0.25">
      <c r="K3137" s="217"/>
    </row>
    <row r="3138" spans="11:11" ht="30" customHeight="1" x14ac:dyDescent="0.25">
      <c r="K3138" s="217"/>
    </row>
    <row r="3139" spans="11:11" ht="15" customHeight="1" x14ac:dyDescent="0.25">
      <c r="K3139" s="217"/>
    </row>
    <row r="3140" spans="11:11" ht="15" customHeight="1" x14ac:dyDescent="0.25">
      <c r="K3140" s="217"/>
    </row>
    <row r="3141" spans="11:11" ht="15" customHeight="1" x14ac:dyDescent="0.25">
      <c r="K3141" s="217"/>
    </row>
    <row r="3142" spans="11:11" ht="15" customHeight="1" x14ac:dyDescent="0.25">
      <c r="K3142" s="217"/>
    </row>
    <row r="3143" spans="11:11" ht="15" customHeight="1" x14ac:dyDescent="0.25">
      <c r="K3143" s="217"/>
    </row>
    <row r="3144" spans="11:11" ht="15" customHeight="1" x14ac:dyDescent="0.25">
      <c r="K3144" s="217"/>
    </row>
    <row r="3145" spans="11:11" ht="15" customHeight="1" x14ac:dyDescent="0.25">
      <c r="K3145" s="217"/>
    </row>
    <row r="3146" spans="11:11" ht="15" customHeight="1" x14ac:dyDescent="0.25">
      <c r="K3146" s="217"/>
    </row>
    <row r="3147" spans="11:11" ht="15" customHeight="1" x14ac:dyDescent="0.25">
      <c r="K3147" s="217"/>
    </row>
    <row r="3148" spans="11:11" ht="15" customHeight="1" x14ac:dyDescent="0.25">
      <c r="K3148" s="217"/>
    </row>
    <row r="3149" spans="11:11" ht="15" customHeight="1" x14ac:dyDescent="0.25">
      <c r="K3149" s="217"/>
    </row>
    <row r="3150" spans="11:11" ht="15" customHeight="1" x14ac:dyDescent="0.25">
      <c r="K3150" s="217"/>
    </row>
    <row r="3151" spans="11:11" ht="15" customHeight="1" x14ac:dyDescent="0.25">
      <c r="K3151" s="217"/>
    </row>
    <row r="3152" spans="11:11" ht="15" customHeight="1" x14ac:dyDescent="0.25">
      <c r="K3152" s="217"/>
    </row>
    <row r="3153" spans="11:11" ht="15" customHeight="1" x14ac:dyDescent="0.25">
      <c r="K3153" s="217"/>
    </row>
    <row r="3154" spans="11:11" ht="15" customHeight="1" x14ac:dyDescent="0.25">
      <c r="K3154" s="217"/>
    </row>
    <row r="3155" spans="11:11" ht="15" customHeight="1" x14ac:dyDescent="0.25">
      <c r="K3155" s="217"/>
    </row>
    <row r="3156" spans="11:11" ht="15" customHeight="1" x14ac:dyDescent="0.25">
      <c r="K3156" s="217"/>
    </row>
    <row r="3157" spans="11:11" ht="15" customHeight="1" x14ac:dyDescent="0.25">
      <c r="K3157" s="217"/>
    </row>
    <row r="3158" spans="11:11" ht="15" customHeight="1" x14ac:dyDescent="0.25">
      <c r="K3158" s="217"/>
    </row>
    <row r="3159" spans="11:11" ht="15" customHeight="1" x14ac:dyDescent="0.25">
      <c r="K3159" s="217"/>
    </row>
    <row r="3160" spans="11:11" ht="15" customHeight="1" x14ac:dyDescent="0.25">
      <c r="K3160" s="217"/>
    </row>
    <row r="3161" spans="11:11" ht="15" customHeight="1" x14ac:dyDescent="0.25">
      <c r="K3161" s="217"/>
    </row>
    <row r="3162" spans="11:11" ht="15" customHeight="1" x14ac:dyDescent="0.25">
      <c r="K3162" s="217"/>
    </row>
    <row r="3163" spans="11:11" ht="15" customHeight="1" x14ac:dyDescent="0.25">
      <c r="K3163" s="217"/>
    </row>
    <row r="3164" spans="11:11" ht="15" customHeight="1" x14ac:dyDescent="0.25">
      <c r="K3164" s="217"/>
    </row>
    <row r="3165" spans="11:11" ht="15" customHeight="1" x14ac:dyDescent="0.25">
      <c r="K3165" s="217"/>
    </row>
    <row r="3166" spans="11:11" ht="15" customHeight="1" x14ac:dyDescent="0.25">
      <c r="K3166" s="217"/>
    </row>
    <row r="3167" spans="11:11" ht="15" customHeight="1" x14ac:dyDescent="0.25">
      <c r="K3167" s="217"/>
    </row>
    <row r="3168" spans="11:11" ht="15" customHeight="1" x14ac:dyDescent="0.25">
      <c r="K3168" s="217"/>
    </row>
    <row r="3169" spans="11:11" ht="15" customHeight="1" x14ac:dyDescent="0.25">
      <c r="K3169" s="217"/>
    </row>
    <row r="3170" spans="11:11" ht="15" customHeight="1" x14ac:dyDescent="0.25">
      <c r="K3170" s="217"/>
    </row>
    <row r="3171" spans="11:11" ht="15" customHeight="1" x14ac:dyDescent="0.25">
      <c r="K3171" s="217"/>
    </row>
    <row r="3172" spans="11:11" ht="15" customHeight="1" x14ac:dyDescent="0.25">
      <c r="K3172" s="217"/>
    </row>
    <row r="3173" spans="11:11" ht="15" customHeight="1" x14ac:dyDescent="0.25">
      <c r="K3173" s="217"/>
    </row>
    <row r="3174" spans="11:11" ht="15" customHeight="1" x14ac:dyDescent="0.25">
      <c r="K3174" s="217"/>
    </row>
    <row r="3175" spans="11:11" ht="15" customHeight="1" x14ac:dyDescent="0.25">
      <c r="K3175" s="217"/>
    </row>
    <row r="3176" spans="11:11" ht="15" customHeight="1" x14ac:dyDescent="0.25">
      <c r="K3176" s="217"/>
    </row>
    <row r="3177" spans="11:11" ht="15" customHeight="1" x14ac:dyDescent="0.25">
      <c r="K3177" s="217"/>
    </row>
    <row r="3178" spans="11:11" ht="15" customHeight="1" x14ac:dyDescent="0.25">
      <c r="K3178" s="217"/>
    </row>
    <row r="3179" spans="11:11" ht="15" customHeight="1" x14ac:dyDescent="0.25">
      <c r="K3179" s="217"/>
    </row>
    <row r="3180" spans="11:11" ht="15" customHeight="1" x14ac:dyDescent="0.25">
      <c r="K3180" s="217"/>
    </row>
    <row r="3181" spans="11:11" ht="15" customHeight="1" x14ac:dyDescent="0.25">
      <c r="K3181" s="217"/>
    </row>
    <row r="3182" spans="11:11" ht="15" customHeight="1" x14ac:dyDescent="0.25">
      <c r="K3182" s="217"/>
    </row>
    <row r="3183" spans="11:11" ht="15" customHeight="1" x14ac:dyDescent="0.25">
      <c r="K3183" s="217"/>
    </row>
    <row r="3184" spans="11:11" ht="15" customHeight="1" x14ac:dyDescent="0.25">
      <c r="K3184" s="217"/>
    </row>
    <row r="3185" spans="11:11" ht="15" customHeight="1" x14ac:dyDescent="0.25">
      <c r="K3185" s="217"/>
    </row>
    <row r="3186" spans="11:11" ht="15" customHeight="1" x14ac:dyDescent="0.25">
      <c r="K3186" s="217"/>
    </row>
    <row r="3187" spans="11:11" ht="15" customHeight="1" x14ac:dyDescent="0.25">
      <c r="K3187" s="217"/>
    </row>
    <row r="3188" spans="11:11" ht="15" customHeight="1" x14ac:dyDescent="0.25">
      <c r="K3188" s="217"/>
    </row>
    <row r="3189" spans="11:11" ht="15" customHeight="1" x14ac:dyDescent="0.25">
      <c r="K3189" s="217"/>
    </row>
    <row r="3190" spans="11:11" ht="15" customHeight="1" x14ac:dyDescent="0.25">
      <c r="K3190" s="217"/>
    </row>
    <row r="3191" spans="11:11" ht="15" customHeight="1" x14ac:dyDescent="0.25">
      <c r="K3191" s="217"/>
    </row>
    <row r="3192" spans="11:11" ht="15" customHeight="1" x14ac:dyDescent="0.25">
      <c r="K3192" s="217"/>
    </row>
    <row r="3193" spans="11:11" ht="15" customHeight="1" x14ac:dyDescent="0.25">
      <c r="K3193" s="217"/>
    </row>
    <row r="3194" spans="11:11" ht="15" customHeight="1" x14ac:dyDescent="0.25">
      <c r="K3194" s="217"/>
    </row>
    <row r="3195" spans="11:11" ht="15" customHeight="1" x14ac:dyDescent="0.25">
      <c r="K3195" s="217"/>
    </row>
    <row r="3196" spans="11:11" ht="15" customHeight="1" x14ac:dyDescent="0.25">
      <c r="K3196" s="217"/>
    </row>
    <row r="3197" spans="11:11" ht="15" customHeight="1" x14ac:dyDescent="0.25">
      <c r="K3197" s="217"/>
    </row>
    <row r="3198" spans="11:11" ht="15" customHeight="1" x14ac:dyDescent="0.25">
      <c r="K3198" s="217"/>
    </row>
    <row r="3199" spans="11:11" ht="15" customHeight="1" x14ac:dyDescent="0.25">
      <c r="K3199" s="217"/>
    </row>
    <row r="3200" spans="11:11" ht="15" customHeight="1" x14ac:dyDescent="0.25">
      <c r="K3200" s="217"/>
    </row>
    <row r="3201" spans="11:11" ht="15" customHeight="1" x14ac:dyDescent="0.25">
      <c r="K3201" s="217"/>
    </row>
    <row r="3202" spans="11:11" ht="15" customHeight="1" x14ac:dyDescent="0.25">
      <c r="K3202" s="217"/>
    </row>
    <row r="3203" spans="11:11" ht="15" customHeight="1" x14ac:dyDescent="0.25">
      <c r="K3203" s="217"/>
    </row>
    <row r="3204" spans="11:11" ht="15" customHeight="1" x14ac:dyDescent="0.25">
      <c r="K3204" s="217"/>
    </row>
    <row r="3205" spans="11:11" ht="15" customHeight="1" x14ac:dyDescent="0.25">
      <c r="K3205" s="217"/>
    </row>
    <row r="3206" spans="11:11" ht="15" customHeight="1" x14ac:dyDescent="0.25">
      <c r="K3206" s="217"/>
    </row>
    <row r="3207" spans="11:11" ht="15" customHeight="1" x14ac:dyDescent="0.25">
      <c r="K3207" s="217"/>
    </row>
    <row r="3208" spans="11:11" ht="15" customHeight="1" x14ac:dyDescent="0.25">
      <c r="K3208" s="217"/>
    </row>
    <row r="3209" spans="11:11" ht="15" customHeight="1" x14ac:dyDescent="0.25">
      <c r="K3209" s="217"/>
    </row>
    <row r="3210" spans="11:11" ht="15" customHeight="1" x14ac:dyDescent="0.25">
      <c r="K3210" s="217"/>
    </row>
    <row r="3211" spans="11:11" ht="15" customHeight="1" x14ac:dyDescent="0.25">
      <c r="K3211" s="217"/>
    </row>
    <row r="3212" spans="11:11" ht="15" customHeight="1" x14ac:dyDescent="0.25">
      <c r="K3212" s="217"/>
    </row>
    <row r="3213" spans="11:11" ht="15" customHeight="1" x14ac:dyDescent="0.25">
      <c r="K3213" s="217"/>
    </row>
    <row r="3214" spans="11:11" ht="15" customHeight="1" x14ac:dyDescent="0.25">
      <c r="K3214" s="217"/>
    </row>
    <row r="3215" spans="11:11" ht="15" customHeight="1" x14ac:dyDescent="0.25">
      <c r="K3215" s="217"/>
    </row>
    <row r="3216" spans="11:11" ht="15" customHeight="1" x14ac:dyDescent="0.25">
      <c r="K3216" s="217"/>
    </row>
    <row r="3217" spans="11:11" ht="15" customHeight="1" x14ac:dyDescent="0.25">
      <c r="K3217" s="217"/>
    </row>
    <row r="3218" spans="11:11" ht="15" customHeight="1" x14ac:dyDescent="0.25">
      <c r="K3218" s="217"/>
    </row>
    <row r="3219" spans="11:11" ht="15" customHeight="1" x14ac:dyDescent="0.25">
      <c r="K3219" s="217"/>
    </row>
    <row r="3220" spans="11:11" ht="15" customHeight="1" x14ac:dyDescent="0.25">
      <c r="K3220" s="217"/>
    </row>
    <row r="3221" spans="11:11" ht="15" customHeight="1" x14ac:dyDescent="0.25">
      <c r="K3221" s="217"/>
    </row>
    <row r="3222" spans="11:11" ht="15" customHeight="1" x14ac:dyDescent="0.25">
      <c r="K3222" s="217"/>
    </row>
    <row r="3223" spans="11:11" ht="15" customHeight="1" x14ac:dyDescent="0.25">
      <c r="K3223" s="217"/>
    </row>
    <row r="3224" spans="11:11" ht="15" customHeight="1" x14ac:dyDescent="0.25">
      <c r="K3224" s="217"/>
    </row>
    <row r="3225" spans="11:11" ht="15" customHeight="1" x14ac:dyDescent="0.25">
      <c r="K3225" s="217"/>
    </row>
    <row r="3226" spans="11:11" ht="15" customHeight="1" x14ac:dyDescent="0.25">
      <c r="K3226" s="217"/>
    </row>
    <row r="3227" spans="11:11" ht="15" customHeight="1" x14ac:dyDescent="0.25">
      <c r="K3227" s="217"/>
    </row>
    <row r="3228" spans="11:11" ht="15" customHeight="1" x14ac:dyDescent="0.25">
      <c r="K3228" s="217"/>
    </row>
    <row r="3229" spans="11:11" ht="15" customHeight="1" x14ac:dyDescent="0.25">
      <c r="K3229" s="217"/>
    </row>
    <row r="3230" spans="11:11" ht="15" customHeight="1" x14ac:dyDescent="0.25">
      <c r="K3230" s="217"/>
    </row>
    <row r="3231" spans="11:11" ht="15" customHeight="1" x14ac:dyDescent="0.25">
      <c r="K3231" s="217"/>
    </row>
    <row r="3232" spans="11:11" ht="15" customHeight="1" x14ac:dyDescent="0.25">
      <c r="K3232" s="217"/>
    </row>
    <row r="3233" spans="11:11" ht="15" customHeight="1" x14ac:dyDescent="0.25">
      <c r="K3233" s="217"/>
    </row>
    <row r="3234" spans="11:11" ht="15" customHeight="1" x14ac:dyDescent="0.25">
      <c r="K3234" s="217"/>
    </row>
    <row r="3235" spans="11:11" ht="15" customHeight="1" x14ac:dyDescent="0.25">
      <c r="K3235" s="217"/>
    </row>
    <row r="3236" spans="11:11" ht="15" customHeight="1" x14ac:dyDescent="0.25">
      <c r="K3236" s="217"/>
    </row>
    <row r="3237" spans="11:11" ht="15" customHeight="1" x14ac:dyDescent="0.25">
      <c r="K3237" s="217"/>
    </row>
    <row r="3238" spans="11:11" ht="15" customHeight="1" x14ac:dyDescent="0.25">
      <c r="K3238" s="217"/>
    </row>
    <row r="3239" spans="11:11" ht="15" customHeight="1" x14ac:dyDescent="0.25">
      <c r="K3239" s="217"/>
    </row>
    <row r="3240" spans="11:11" ht="15" customHeight="1" x14ac:dyDescent="0.25">
      <c r="K3240" s="217"/>
    </row>
    <row r="3241" spans="11:11" ht="15" customHeight="1" x14ac:dyDescent="0.25">
      <c r="K3241" s="217"/>
    </row>
    <row r="3242" spans="11:11" ht="15" customHeight="1" x14ac:dyDescent="0.25">
      <c r="K3242" s="217"/>
    </row>
    <row r="3243" spans="11:11" ht="15" customHeight="1" x14ac:dyDescent="0.25">
      <c r="K3243" s="217"/>
    </row>
    <row r="3244" spans="11:11" ht="15" customHeight="1" x14ac:dyDescent="0.25">
      <c r="K3244" s="217"/>
    </row>
    <row r="3245" spans="11:11" ht="15" customHeight="1" x14ac:dyDescent="0.25">
      <c r="K3245" s="217"/>
    </row>
    <row r="3246" spans="11:11" ht="15" customHeight="1" x14ac:dyDescent="0.25">
      <c r="K3246" s="217"/>
    </row>
    <row r="3247" spans="11:11" ht="15" customHeight="1" x14ac:dyDescent="0.25">
      <c r="K3247" s="217"/>
    </row>
    <row r="3248" spans="11:11" ht="15" customHeight="1" x14ac:dyDescent="0.25">
      <c r="K3248" s="217"/>
    </row>
    <row r="3249" spans="11:11" ht="15" customHeight="1" x14ac:dyDescent="0.25">
      <c r="K3249" s="217"/>
    </row>
    <row r="3250" spans="11:11" ht="15" customHeight="1" x14ac:dyDescent="0.25">
      <c r="K3250" s="217"/>
    </row>
    <row r="3251" spans="11:11" ht="15" customHeight="1" x14ac:dyDescent="0.25">
      <c r="K3251" s="217"/>
    </row>
    <row r="3252" spans="11:11" ht="15" customHeight="1" x14ac:dyDescent="0.25">
      <c r="K3252" s="217"/>
    </row>
    <row r="3253" spans="11:11" ht="15" customHeight="1" x14ac:dyDescent="0.25">
      <c r="K3253" s="217"/>
    </row>
    <row r="3254" spans="11:11" ht="15" customHeight="1" x14ac:dyDescent="0.25">
      <c r="K3254" s="217"/>
    </row>
    <row r="3255" spans="11:11" ht="15" customHeight="1" x14ac:dyDescent="0.25">
      <c r="K3255" s="217"/>
    </row>
    <row r="3256" spans="11:11" ht="15" customHeight="1" x14ac:dyDescent="0.25">
      <c r="K3256" s="217"/>
    </row>
    <row r="3257" spans="11:11" ht="15" customHeight="1" x14ac:dyDescent="0.25">
      <c r="K3257" s="217"/>
    </row>
    <row r="3258" spans="11:11" ht="15" customHeight="1" x14ac:dyDescent="0.25">
      <c r="K3258" s="217"/>
    </row>
    <row r="3259" spans="11:11" ht="15" customHeight="1" x14ac:dyDescent="0.25">
      <c r="K3259" s="217"/>
    </row>
    <row r="3260" spans="11:11" ht="15" customHeight="1" x14ac:dyDescent="0.25">
      <c r="K3260" s="217"/>
    </row>
    <row r="3261" spans="11:11" ht="15" customHeight="1" x14ac:dyDescent="0.25">
      <c r="K3261" s="217"/>
    </row>
    <row r="3262" spans="11:11" ht="15" customHeight="1" x14ac:dyDescent="0.25">
      <c r="K3262" s="217"/>
    </row>
    <row r="3263" spans="11:11" ht="15" customHeight="1" x14ac:dyDescent="0.25">
      <c r="K3263" s="217"/>
    </row>
    <row r="3264" spans="11:11" ht="15" customHeight="1" x14ac:dyDescent="0.25">
      <c r="K3264" s="217"/>
    </row>
    <row r="3265" spans="11:11" ht="15" customHeight="1" x14ac:dyDescent="0.25">
      <c r="K3265" s="217"/>
    </row>
    <row r="3266" spans="11:11" ht="15" customHeight="1" x14ac:dyDescent="0.25">
      <c r="K3266" s="217"/>
    </row>
    <row r="3267" spans="11:11" ht="15" customHeight="1" x14ac:dyDescent="0.25">
      <c r="K3267" s="217"/>
    </row>
    <row r="3268" spans="11:11" ht="15" customHeight="1" x14ac:dyDescent="0.25">
      <c r="K3268" s="217"/>
    </row>
    <row r="3269" spans="11:11" ht="15" customHeight="1" x14ac:dyDescent="0.25">
      <c r="K3269" s="217"/>
    </row>
    <row r="3270" spans="11:11" ht="15" customHeight="1" x14ac:dyDescent="0.25">
      <c r="K3270" s="217"/>
    </row>
    <row r="3271" spans="11:11" ht="15" customHeight="1" x14ac:dyDescent="0.25">
      <c r="K3271" s="217"/>
    </row>
    <row r="3272" spans="11:11" ht="15" customHeight="1" x14ac:dyDescent="0.25">
      <c r="K3272" s="217"/>
    </row>
    <row r="3273" spans="11:11" ht="15" customHeight="1" x14ac:dyDescent="0.25">
      <c r="K3273" s="217"/>
    </row>
    <row r="3274" spans="11:11" ht="15" customHeight="1" x14ac:dyDescent="0.25">
      <c r="K3274" s="217"/>
    </row>
    <row r="3275" spans="11:11" ht="15" customHeight="1" x14ac:dyDescent="0.25">
      <c r="K3275" s="217"/>
    </row>
    <row r="3276" spans="11:11" ht="15" customHeight="1" x14ac:dyDescent="0.25">
      <c r="K3276" s="217"/>
    </row>
    <row r="3277" spans="11:11" ht="15" customHeight="1" x14ac:dyDescent="0.25">
      <c r="K3277" s="217"/>
    </row>
    <row r="3278" spans="11:11" ht="15" customHeight="1" x14ac:dyDescent="0.25">
      <c r="K3278" s="217"/>
    </row>
    <row r="3279" spans="11:11" ht="15" customHeight="1" x14ac:dyDescent="0.25">
      <c r="K3279" s="217"/>
    </row>
    <row r="3280" spans="11:11" ht="15" customHeight="1" x14ac:dyDescent="0.25">
      <c r="K3280" s="217"/>
    </row>
    <row r="3281" spans="11:11" ht="30" customHeight="1" x14ac:dyDescent="0.25">
      <c r="K3281" s="217"/>
    </row>
    <row r="3282" spans="11:11" ht="15" customHeight="1" x14ac:dyDescent="0.25">
      <c r="K3282" s="217"/>
    </row>
    <row r="3283" spans="11:11" ht="15" customHeight="1" x14ac:dyDescent="0.25">
      <c r="K3283" s="217"/>
    </row>
    <row r="3284" spans="11:11" ht="15" customHeight="1" x14ac:dyDescent="0.25">
      <c r="K3284" s="217"/>
    </row>
    <row r="3285" spans="11:11" ht="15" customHeight="1" x14ac:dyDescent="0.25">
      <c r="K3285" s="217"/>
    </row>
    <row r="3286" spans="11:11" ht="15" customHeight="1" x14ac:dyDescent="0.25">
      <c r="K3286" s="217"/>
    </row>
    <row r="3287" spans="11:11" ht="15" customHeight="1" x14ac:dyDescent="0.25">
      <c r="K3287" s="217"/>
    </row>
    <row r="3288" spans="11:11" ht="15" customHeight="1" x14ac:dyDescent="0.25">
      <c r="K3288" s="217"/>
    </row>
    <row r="3289" spans="11:11" ht="15" customHeight="1" x14ac:dyDescent="0.25">
      <c r="K3289" s="217"/>
    </row>
    <row r="3290" spans="11:11" ht="15" customHeight="1" x14ac:dyDescent="0.25">
      <c r="K3290" s="217"/>
    </row>
    <row r="3291" spans="11:11" ht="15" customHeight="1" x14ac:dyDescent="0.25">
      <c r="K3291" s="217"/>
    </row>
    <row r="3292" spans="11:11" ht="15" customHeight="1" x14ac:dyDescent="0.25">
      <c r="K3292" s="217"/>
    </row>
    <row r="3293" spans="11:11" ht="15" customHeight="1" x14ac:dyDescent="0.25">
      <c r="K3293" s="217"/>
    </row>
    <row r="3294" spans="11:11" ht="15" customHeight="1" x14ac:dyDescent="0.25">
      <c r="K3294" s="217"/>
    </row>
    <row r="3295" spans="11:11" ht="15" customHeight="1" x14ac:dyDescent="0.25">
      <c r="K3295" s="217"/>
    </row>
    <row r="3296" spans="11:11" ht="15" customHeight="1" x14ac:dyDescent="0.25">
      <c r="K3296" s="217"/>
    </row>
    <row r="3297" spans="11:11" ht="15" customHeight="1" x14ac:dyDescent="0.25">
      <c r="K3297" s="217"/>
    </row>
    <row r="3298" spans="11:11" ht="15" customHeight="1" x14ac:dyDescent="0.25">
      <c r="K3298" s="217"/>
    </row>
    <row r="3299" spans="11:11" ht="15" customHeight="1" x14ac:dyDescent="0.25">
      <c r="K3299" s="217"/>
    </row>
    <row r="3300" spans="11:11" ht="15" customHeight="1" x14ac:dyDescent="0.25">
      <c r="K3300" s="217"/>
    </row>
    <row r="3301" spans="11:11" ht="15" customHeight="1" x14ac:dyDescent="0.25">
      <c r="K3301" s="217"/>
    </row>
    <row r="3302" spans="11:11" ht="15" customHeight="1" x14ac:dyDescent="0.25">
      <c r="K3302" s="217"/>
    </row>
    <row r="3303" spans="11:11" ht="15" customHeight="1" x14ac:dyDescent="0.25">
      <c r="K3303" s="217"/>
    </row>
    <row r="3304" spans="11:11" ht="15" customHeight="1" x14ac:dyDescent="0.25">
      <c r="K3304" s="217"/>
    </row>
    <row r="3305" spans="11:11" ht="15" customHeight="1" x14ac:dyDescent="0.25">
      <c r="K3305" s="217"/>
    </row>
    <row r="3306" spans="11:11" ht="15" customHeight="1" x14ac:dyDescent="0.25">
      <c r="K3306" s="217"/>
    </row>
    <row r="3307" spans="11:11" ht="15" customHeight="1" x14ac:dyDescent="0.25">
      <c r="K3307" s="217"/>
    </row>
    <row r="3308" spans="11:11" ht="15" customHeight="1" x14ac:dyDescent="0.25">
      <c r="K3308" s="217"/>
    </row>
    <row r="3309" spans="11:11" ht="15" customHeight="1" x14ac:dyDescent="0.25">
      <c r="K3309" s="217"/>
    </row>
    <row r="3310" spans="11:11" ht="15" customHeight="1" x14ac:dyDescent="0.25">
      <c r="K3310" s="217"/>
    </row>
    <row r="3311" spans="11:11" ht="15" customHeight="1" x14ac:dyDescent="0.25">
      <c r="K3311" s="217"/>
    </row>
    <row r="3312" spans="11:11" ht="15" customHeight="1" x14ac:dyDescent="0.25">
      <c r="K3312" s="217"/>
    </row>
    <row r="3313" spans="11:11" ht="15" customHeight="1" x14ac:dyDescent="0.25">
      <c r="K3313" s="217"/>
    </row>
    <row r="3314" spans="11:11" ht="15" customHeight="1" x14ac:dyDescent="0.25">
      <c r="K3314" s="217"/>
    </row>
    <row r="3315" spans="11:11" ht="15" customHeight="1" x14ac:dyDescent="0.25">
      <c r="K3315" s="217"/>
    </row>
    <row r="3316" spans="11:11" ht="15" customHeight="1" x14ac:dyDescent="0.25">
      <c r="K3316" s="217"/>
    </row>
    <row r="3317" spans="11:11" ht="15" customHeight="1" x14ac:dyDescent="0.25">
      <c r="K3317" s="217"/>
    </row>
    <row r="3318" spans="11:11" ht="15" customHeight="1" x14ac:dyDescent="0.25">
      <c r="K3318" s="217"/>
    </row>
    <row r="3319" spans="11:11" ht="15" customHeight="1" x14ac:dyDescent="0.25">
      <c r="K3319" s="217"/>
    </row>
    <row r="3320" spans="11:11" ht="15" customHeight="1" x14ac:dyDescent="0.25">
      <c r="K3320" s="217"/>
    </row>
    <row r="3321" spans="11:11" ht="15" customHeight="1" x14ac:dyDescent="0.25">
      <c r="K3321" s="217"/>
    </row>
    <row r="3322" spans="11:11" ht="15" customHeight="1" x14ac:dyDescent="0.25">
      <c r="K3322" s="217"/>
    </row>
    <row r="3323" spans="11:11" ht="15" customHeight="1" x14ac:dyDescent="0.25">
      <c r="K3323" s="217"/>
    </row>
    <row r="3324" spans="11:11" ht="15" customHeight="1" x14ac:dyDescent="0.25">
      <c r="K3324" s="217"/>
    </row>
    <row r="3325" spans="11:11" ht="15" customHeight="1" x14ac:dyDescent="0.25">
      <c r="K3325" s="217"/>
    </row>
    <row r="3326" spans="11:11" ht="15" customHeight="1" x14ac:dyDescent="0.25">
      <c r="K3326" s="217"/>
    </row>
    <row r="3327" spans="11:11" ht="15" customHeight="1" x14ac:dyDescent="0.25">
      <c r="K3327" s="217"/>
    </row>
    <row r="3328" spans="11:11" ht="15" customHeight="1" x14ac:dyDescent="0.25">
      <c r="K3328" s="217"/>
    </row>
    <row r="3329" spans="11:11" ht="15" customHeight="1" x14ac:dyDescent="0.25">
      <c r="K3329" s="217"/>
    </row>
    <row r="3330" spans="11:11" ht="15" customHeight="1" x14ac:dyDescent="0.25">
      <c r="K3330" s="217"/>
    </row>
    <row r="3331" spans="11:11" ht="15" customHeight="1" x14ac:dyDescent="0.25">
      <c r="K3331" s="217"/>
    </row>
    <row r="3332" spans="11:11" ht="15" customHeight="1" x14ac:dyDescent="0.25">
      <c r="K3332" s="217"/>
    </row>
    <row r="3333" spans="11:11" ht="15" customHeight="1" x14ac:dyDescent="0.25">
      <c r="K3333" s="217"/>
    </row>
    <row r="3334" spans="11:11" ht="15" customHeight="1" x14ac:dyDescent="0.25">
      <c r="K3334" s="217"/>
    </row>
    <row r="3335" spans="11:11" ht="15" customHeight="1" x14ac:dyDescent="0.25">
      <c r="K3335" s="217"/>
    </row>
    <row r="3336" spans="11:11" ht="15" customHeight="1" x14ac:dyDescent="0.25">
      <c r="K3336" s="217"/>
    </row>
    <row r="3337" spans="11:11" ht="15" customHeight="1" x14ac:dyDescent="0.25">
      <c r="K3337" s="217"/>
    </row>
    <row r="3338" spans="11:11" ht="15" customHeight="1" x14ac:dyDescent="0.25">
      <c r="K3338" s="217"/>
    </row>
    <row r="3339" spans="11:11" ht="15" customHeight="1" x14ac:dyDescent="0.25">
      <c r="K3339" s="217"/>
    </row>
    <row r="3340" spans="11:11" ht="15" customHeight="1" x14ac:dyDescent="0.25">
      <c r="K3340" s="217"/>
    </row>
    <row r="3341" spans="11:11" ht="15" customHeight="1" x14ac:dyDescent="0.25">
      <c r="K3341" s="217"/>
    </row>
    <row r="3342" spans="11:11" ht="15" customHeight="1" x14ac:dyDescent="0.25">
      <c r="K3342" s="217"/>
    </row>
    <row r="3343" spans="11:11" ht="15" customHeight="1" x14ac:dyDescent="0.25">
      <c r="K3343" s="217"/>
    </row>
    <row r="3344" spans="11:11" ht="15" customHeight="1" x14ac:dyDescent="0.25">
      <c r="K3344" s="217"/>
    </row>
    <row r="3345" spans="11:11" ht="15" customHeight="1" x14ac:dyDescent="0.25">
      <c r="K3345" s="217"/>
    </row>
    <row r="3346" spans="11:11" ht="15" customHeight="1" x14ac:dyDescent="0.25">
      <c r="K3346" s="217"/>
    </row>
    <row r="3347" spans="11:11" ht="15" customHeight="1" x14ac:dyDescent="0.25">
      <c r="K3347" s="217"/>
    </row>
    <row r="3348" spans="11:11" ht="15" customHeight="1" x14ac:dyDescent="0.25">
      <c r="K3348" s="217"/>
    </row>
    <row r="3349" spans="11:11" ht="15" customHeight="1" x14ac:dyDescent="0.25">
      <c r="K3349" s="217"/>
    </row>
    <row r="3350" spans="11:11" ht="15" customHeight="1" x14ac:dyDescent="0.25">
      <c r="K3350" s="217"/>
    </row>
    <row r="3351" spans="11:11" ht="15" customHeight="1" x14ac:dyDescent="0.25">
      <c r="K3351" s="217"/>
    </row>
    <row r="3352" spans="11:11" ht="15" customHeight="1" x14ac:dyDescent="0.25">
      <c r="K3352" s="217"/>
    </row>
    <row r="3353" spans="11:11" ht="15" customHeight="1" x14ac:dyDescent="0.25">
      <c r="K3353" s="217"/>
    </row>
    <row r="3354" spans="11:11" ht="15" customHeight="1" x14ac:dyDescent="0.25">
      <c r="K3354" s="217"/>
    </row>
    <row r="3355" spans="11:11" ht="15" customHeight="1" x14ac:dyDescent="0.25">
      <c r="K3355" s="217"/>
    </row>
    <row r="3356" spans="11:11" ht="15" customHeight="1" x14ac:dyDescent="0.25">
      <c r="K3356" s="217"/>
    </row>
    <row r="3357" spans="11:11" ht="15" customHeight="1" x14ac:dyDescent="0.25">
      <c r="K3357" s="217"/>
    </row>
    <row r="3358" spans="11:11" ht="15" customHeight="1" x14ac:dyDescent="0.25">
      <c r="K3358" s="217"/>
    </row>
    <row r="3359" spans="11:11" ht="15" customHeight="1" x14ac:dyDescent="0.25">
      <c r="K3359" s="217"/>
    </row>
    <row r="3360" spans="11:11" ht="15" customHeight="1" x14ac:dyDescent="0.25">
      <c r="K3360" s="217"/>
    </row>
    <row r="3361" spans="11:11" ht="15" customHeight="1" x14ac:dyDescent="0.25">
      <c r="K3361" s="217"/>
    </row>
    <row r="3362" spans="11:11" ht="15" customHeight="1" x14ac:dyDescent="0.25">
      <c r="K3362" s="217"/>
    </row>
    <row r="3363" spans="11:11" ht="15" customHeight="1" x14ac:dyDescent="0.25">
      <c r="K3363" s="217"/>
    </row>
    <row r="3364" spans="11:11" ht="15" customHeight="1" x14ac:dyDescent="0.25">
      <c r="K3364" s="217"/>
    </row>
    <row r="3365" spans="11:11" ht="15" customHeight="1" x14ac:dyDescent="0.25">
      <c r="K3365" s="217"/>
    </row>
    <row r="3366" spans="11:11" ht="15" customHeight="1" x14ac:dyDescent="0.25">
      <c r="K3366" s="217"/>
    </row>
    <row r="3367" spans="11:11" ht="15" customHeight="1" x14ac:dyDescent="0.25">
      <c r="K3367" s="217"/>
    </row>
    <row r="3368" spans="11:11" ht="15" customHeight="1" x14ac:dyDescent="0.25">
      <c r="K3368" s="217"/>
    </row>
    <row r="3369" spans="11:11" ht="15" customHeight="1" x14ac:dyDescent="0.25">
      <c r="K3369" s="217"/>
    </row>
    <row r="3370" spans="11:11" ht="15" customHeight="1" x14ac:dyDescent="0.25">
      <c r="K3370" s="217"/>
    </row>
    <row r="3371" spans="11:11" ht="15" customHeight="1" x14ac:dyDescent="0.25">
      <c r="K3371" s="217"/>
    </row>
    <row r="3372" spans="11:11" ht="15" customHeight="1" x14ac:dyDescent="0.25">
      <c r="K3372" s="217"/>
    </row>
    <row r="3373" spans="11:11" ht="15" customHeight="1" x14ac:dyDescent="0.25">
      <c r="K3373" s="217"/>
    </row>
    <row r="3374" spans="11:11" ht="15" customHeight="1" x14ac:dyDescent="0.25">
      <c r="K3374" s="217"/>
    </row>
    <row r="3375" spans="11:11" ht="15" customHeight="1" x14ac:dyDescent="0.25">
      <c r="K3375" s="217"/>
    </row>
    <row r="3376" spans="11:11" ht="15" customHeight="1" x14ac:dyDescent="0.25">
      <c r="K3376" s="217"/>
    </row>
    <row r="3377" spans="11:11" ht="15" customHeight="1" x14ac:dyDescent="0.25">
      <c r="K3377" s="217"/>
    </row>
    <row r="3378" spans="11:11" ht="15" customHeight="1" x14ac:dyDescent="0.25">
      <c r="K3378" s="217"/>
    </row>
    <row r="3379" spans="11:11" ht="15" customHeight="1" x14ac:dyDescent="0.25">
      <c r="K3379" s="217"/>
    </row>
    <row r="3380" spans="11:11" ht="15" customHeight="1" x14ac:dyDescent="0.25">
      <c r="K3380" s="217"/>
    </row>
    <row r="3381" spans="11:11" ht="15" customHeight="1" x14ac:dyDescent="0.25">
      <c r="K3381" s="217"/>
    </row>
    <row r="3382" spans="11:11" ht="15" customHeight="1" x14ac:dyDescent="0.25">
      <c r="K3382" s="217"/>
    </row>
    <row r="3383" spans="11:11" ht="15" customHeight="1" x14ac:dyDescent="0.25">
      <c r="K3383" s="217"/>
    </row>
    <row r="3384" spans="11:11" ht="15" customHeight="1" x14ac:dyDescent="0.25">
      <c r="K3384" s="217"/>
    </row>
    <row r="3385" spans="11:11" ht="15" customHeight="1" x14ac:dyDescent="0.25">
      <c r="K3385" s="217"/>
    </row>
    <row r="3386" spans="11:11" ht="15" customHeight="1" x14ac:dyDescent="0.25">
      <c r="K3386" s="217"/>
    </row>
    <row r="3387" spans="11:11" ht="15" customHeight="1" x14ac:dyDescent="0.25">
      <c r="K3387" s="217"/>
    </row>
    <row r="3388" spans="11:11" ht="15" customHeight="1" x14ac:dyDescent="0.25">
      <c r="K3388" s="217"/>
    </row>
    <row r="3389" spans="11:11" ht="15" customHeight="1" x14ac:dyDescent="0.25">
      <c r="K3389" s="217"/>
    </row>
    <row r="3390" spans="11:11" ht="15" customHeight="1" x14ac:dyDescent="0.25">
      <c r="K3390" s="217"/>
    </row>
    <row r="3391" spans="11:11" ht="15" customHeight="1" x14ac:dyDescent="0.25">
      <c r="K3391" s="217"/>
    </row>
    <row r="3392" spans="11:11" ht="15" customHeight="1" x14ac:dyDescent="0.25">
      <c r="K3392" s="217"/>
    </row>
    <row r="3393" spans="11:11" ht="15" customHeight="1" x14ac:dyDescent="0.25">
      <c r="K3393" s="217"/>
    </row>
    <row r="3394" spans="11:11" ht="15" customHeight="1" x14ac:dyDescent="0.25">
      <c r="K3394" s="217"/>
    </row>
    <row r="3395" spans="11:11" ht="15" customHeight="1" x14ac:dyDescent="0.25">
      <c r="K3395" s="217"/>
    </row>
    <row r="3396" spans="11:11" ht="15" customHeight="1" x14ac:dyDescent="0.25">
      <c r="K3396" s="217"/>
    </row>
    <row r="3397" spans="11:11" ht="15" customHeight="1" x14ac:dyDescent="0.25">
      <c r="K3397" s="217"/>
    </row>
    <row r="3398" spans="11:11" ht="15" customHeight="1" x14ac:dyDescent="0.25">
      <c r="K3398" s="217"/>
    </row>
    <row r="3399" spans="11:11" ht="15" customHeight="1" x14ac:dyDescent="0.25">
      <c r="K3399" s="217"/>
    </row>
    <row r="3400" spans="11:11" ht="15" customHeight="1" x14ac:dyDescent="0.25">
      <c r="K3400" s="217"/>
    </row>
    <row r="3401" spans="11:11" ht="15" customHeight="1" x14ac:dyDescent="0.25">
      <c r="K3401" s="217"/>
    </row>
    <row r="3402" spans="11:11" ht="15" customHeight="1" x14ac:dyDescent="0.25">
      <c r="K3402" s="217"/>
    </row>
    <row r="3403" spans="11:11" ht="15" customHeight="1" x14ac:dyDescent="0.25">
      <c r="K3403" s="217"/>
    </row>
    <row r="3404" spans="11:11" ht="15" customHeight="1" x14ac:dyDescent="0.25">
      <c r="K3404" s="217"/>
    </row>
    <row r="3405" spans="11:11" ht="15" customHeight="1" x14ac:dyDescent="0.25">
      <c r="K3405" s="217"/>
    </row>
    <row r="3406" spans="11:11" ht="15" customHeight="1" x14ac:dyDescent="0.25">
      <c r="K3406" s="217"/>
    </row>
    <row r="3407" spans="11:11" ht="15" customHeight="1" x14ac:dyDescent="0.25">
      <c r="K3407" s="217"/>
    </row>
    <row r="3408" spans="11:11" ht="15" customHeight="1" x14ac:dyDescent="0.25">
      <c r="K3408" s="217"/>
    </row>
    <row r="3409" spans="11:11" ht="15" customHeight="1" x14ac:dyDescent="0.25">
      <c r="K3409" s="217"/>
    </row>
    <row r="3410" spans="11:11" ht="15" customHeight="1" x14ac:dyDescent="0.25">
      <c r="K3410" s="217"/>
    </row>
    <row r="3411" spans="11:11" ht="15" customHeight="1" x14ac:dyDescent="0.25">
      <c r="K3411" s="217"/>
    </row>
    <row r="3412" spans="11:11" ht="15" customHeight="1" x14ac:dyDescent="0.25">
      <c r="K3412" s="217"/>
    </row>
    <row r="3413" spans="11:11" ht="15" customHeight="1" x14ac:dyDescent="0.25">
      <c r="K3413" s="217"/>
    </row>
    <row r="3414" spans="11:11" ht="15" customHeight="1" x14ac:dyDescent="0.25">
      <c r="K3414" s="217"/>
    </row>
    <row r="3415" spans="11:11" ht="15" customHeight="1" x14ac:dyDescent="0.25">
      <c r="K3415" s="217"/>
    </row>
    <row r="3416" spans="11:11" ht="15" customHeight="1" x14ac:dyDescent="0.25">
      <c r="K3416" s="217"/>
    </row>
    <row r="3417" spans="11:11" ht="15" customHeight="1" x14ac:dyDescent="0.25">
      <c r="K3417" s="217"/>
    </row>
    <row r="3418" spans="11:11" ht="15" customHeight="1" x14ac:dyDescent="0.25">
      <c r="K3418" s="217"/>
    </row>
    <row r="3419" spans="11:11" ht="15" customHeight="1" x14ac:dyDescent="0.25">
      <c r="K3419" s="217"/>
    </row>
    <row r="3420" spans="11:11" ht="15" customHeight="1" x14ac:dyDescent="0.25">
      <c r="K3420" s="217"/>
    </row>
    <row r="3421" spans="11:11" ht="15" customHeight="1" x14ac:dyDescent="0.25">
      <c r="K3421" s="217"/>
    </row>
    <row r="3422" spans="11:11" ht="15" customHeight="1" x14ac:dyDescent="0.25">
      <c r="K3422" s="217"/>
    </row>
    <row r="3423" spans="11:11" ht="15" customHeight="1" x14ac:dyDescent="0.25">
      <c r="K3423" s="217"/>
    </row>
    <row r="3424" spans="11:11" ht="15" customHeight="1" x14ac:dyDescent="0.25">
      <c r="K3424" s="217"/>
    </row>
    <row r="3425" spans="11:11" ht="15" customHeight="1" x14ac:dyDescent="0.25">
      <c r="K3425" s="217"/>
    </row>
    <row r="3426" spans="11:11" ht="15" customHeight="1" x14ac:dyDescent="0.25">
      <c r="K3426" s="217"/>
    </row>
    <row r="3427" spans="11:11" ht="15" customHeight="1" x14ac:dyDescent="0.25">
      <c r="K3427" s="217"/>
    </row>
    <row r="3428" spans="11:11" ht="15" customHeight="1" x14ac:dyDescent="0.25">
      <c r="K3428" s="217"/>
    </row>
    <row r="3429" spans="11:11" ht="15" customHeight="1" x14ac:dyDescent="0.25">
      <c r="K3429" s="217"/>
    </row>
    <row r="3430" spans="11:11" ht="15" customHeight="1" x14ac:dyDescent="0.25">
      <c r="K3430" s="217"/>
    </row>
    <row r="3431" spans="11:11" ht="15" customHeight="1" x14ac:dyDescent="0.25">
      <c r="K3431" s="217"/>
    </row>
    <row r="3432" spans="11:11" ht="15" customHeight="1" x14ac:dyDescent="0.25">
      <c r="K3432" s="217"/>
    </row>
    <row r="3433" spans="11:11" ht="15" customHeight="1" x14ac:dyDescent="0.25">
      <c r="K3433" s="217"/>
    </row>
    <row r="3434" spans="11:11" ht="15" customHeight="1" x14ac:dyDescent="0.25">
      <c r="K3434" s="217"/>
    </row>
    <row r="3435" spans="11:11" ht="15" customHeight="1" x14ac:dyDescent="0.25">
      <c r="K3435" s="217"/>
    </row>
    <row r="3436" spans="11:11" ht="15" customHeight="1" x14ac:dyDescent="0.25">
      <c r="K3436" s="217"/>
    </row>
    <row r="3437" spans="11:11" ht="15" customHeight="1" x14ac:dyDescent="0.25">
      <c r="K3437" s="217"/>
    </row>
    <row r="3438" spans="11:11" ht="15" customHeight="1" x14ac:dyDescent="0.25">
      <c r="K3438" s="217"/>
    </row>
    <row r="3439" spans="11:11" ht="15" customHeight="1" x14ac:dyDescent="0.25">
      <c r="K3439" s="217"/>
    </row>
    <row r="3440" spans="11:11" ht="15" customHeight="1" x14ac:dyDescent="0.25">
      <c r="K3440" s="217"/>
    </row>
    <row r="3441" spans="11:11" ht="15" customHeight="1" x14ac:dyDescent="0.25">
      <c r="K3441" s="217"/>
    </row>
    <row r="3442" spans="11:11" ht="15" customHeight="1" x14ac:dyDescent="0.25">
      <c r="K3442" s="217"/>
    </row>
    <row r="3443" spans="11:11" ht="15" customHeight="1" x14ac:dyDescent="0.25">
      <c r="K3443" s="217"/>
    </row>
    <row r="3444" spans="11:11" ht="15" customHeight="1" x14ac:dyDescent="0.25">
      <c r="K3444" s="217"/>
    </row>
    <row r="3445" spans="11:11" ht="15" customHeight="1" x14ac:dyDescent="0.25">
      <c r="K3445" s="217"/>
    </row>
    <row r="3446" spans="11:11" ht="15" customHeight="1" x14ac:dyDescent="0.25">
      <c r="K3446" s="217"/>
    </row>
    <row r="3447" spans="11:11" ht="15" customHeight="1" x14ac:dyDescent="0.25">
      <c r="K3447" s="217"/>
    </row>
    <row r="3448" spans="11:11" ht="15" customHeight="1" x14ac:dyDescent="0.25">
      <c r="K3448" s="217"/>
    </row>
    <row r="3449" spans="11:11" ht="15" customHeight="1" x14ac:dyDescent="0.25">
      <c r="K3449" s="217"/>
    </row>
    <row r="3450" spans="11:11" ht="15" customHeight="1" x14ac:dyDescent="0.25">
      <c r="K3450" s="217"/>
    </row>
    <row r="3451" spans="11:11" ht="15" customHeight="1" x14ac:dyDescent="0.25">
      <c r="K3451" s="217"/>
    </row>
    <row r="3452" spans="11:11" ht="15" customHeight="1" x14ac:dyDescent="0.25">
      <c r="K3452" s="217"/>
    </row>
    <row r="3453" spans="11:11" ht="15" customHeight="1" x14ac:dyDescent="0.25">
      <c r="K3453" s="217"/>
    </row>
    <row r="3454" spans="11:11" ht="15" customHeight="1" x14ac:dyDescent="0.25">
      <c r="K3454" s="217"/>
    </row>
    <row r="3455" spans="11:11" ht="15" customHeight="1" x14ac:dyDescent="0.25">
      <c r="K3455" s="217"/>
    </row>
    <row r="3456" spans="11:11" ht="15" customHeight="1" x14ac:dyDescent="0.25">
      <c r="K3456" s="217"/>
    </row>
    <row r="3457" spans="11:11" ht="15" customHeight="1" x14ac:dyDescent="0.25">
      <c r="K3457" s="217"/>
    </row>
    <row r="3458" spans="11:11" ht="15" customHeight="1" x14ac:dyDescent="0.25">
      <c r="K3458" s="217"/>
    </row>
    <row r="3459" spans="11:11" ht="15" customHeight="1" x14ac:dyDescent="0.25">
      <c r="K3459" s="217"/>
    </row>
    <row r="3460" spans="11:11" ht="15" customHeight="1" x14ac:dyDescent="0.25">
      <c r="K3460" s="217"/>
    </row>
    <row r="3461" spans="11:11" ht="15" customHeight="1" x14ac:dyDescent="0.25">
      <c r="K3461" s="217"/>
    </row>
    <row r="3462" spans="11:11" ht="15" customHeight="1" x14ac:dyDescent="0.25">
      <c r="K3462" s="217"/>
    </row>
    <row r="3463" spans="11:11" ht="15" customHeight="1" x14ac:dyDescent="0.25">
      <c r="K3463" s="217"/>
    </row>
    <row r="3464" spans="11:11" ht="15" customHeight="1" x14ac:dyDescent="0.25">
      <c r="K3464" s="217"/>
    </row>
    <row r="3465" spans="11:11" ht="15" customHeight="1" x14ac:dyDescent="0.25">
      <c r="K3465" s="217"/>
    </row>
    <row r="3466" spans="11:11" ht="15" customHeight="1" x14ac:dyDescent="0.25">
      <c r="K3466" s="217"/>
    </row>
    <row r="3467" spans="11:11" ht="15" customHeight="1" x14ac:dyDescent="0.25">
      <c r="K3467" s="217"/>
    </row>
    <row r="3468" spans="11:11" ht="15" customHeight="1" x14ac:dyDescent="0.25">
      <c r="K3468" s="217"/>
    </row>
    <row r="3469" spans="11:11" ht="15" customHeight="1" x14ac:dyDescent="0.25">
      <c r="K3469" s="217"/>
    </row>
    <row r="3470" spans="11:11" ht="15" customHeight="1" x14ac:dyDescent="0.25">
      <c r="K3470" s="217"/>
    </row>
    <row r="3471" spans="11:11" ht="15" customHeight="1" x14ac:dyDescent="0.25">
      <c r="K3471" s="217"/>
    </row>
    <row r="3472" spans="11:11" ht="15" customHeight="1" x14ac:dyDescent="0.25">
      <c r="K3472" s="217"/>
    </row>
    <row r="3473" spans="11:11" ht="15" customHeight="1" x14ac:dyDescent="0.25">
      <c r="K3473" s="217"/>
    </row>
    <row r="3474" spans="11:11" ht="15" customHeight="1" x14ac:dyDescent="0.25">
      <c r="K3474" s="217"/>
    </row>
    <row r="3475" spans="11:11" ht="15" customHeight="1" x14ac:dyDescent="0.25">
      <c r="K3475" s="217"/>
    </row>
    <row r="3476" spans="11:11" ht="15" customHeight="1" x14ac:dyDescent="0.25">
      <c r="K3476" s="217"/>
    </row>
    <row r="3477" spans="11:11" ht="15" customHeight="1" x14ac:dyDescent="0.25">
      <c r="K3477" s="217"/>
    </row>
    <row r="3478" spans="11:11" ht="15" customHeight="1" x14ac:dyDescent="0.25">
      <c r="K3478" s="217"/>
    </row>
    <row r="3479" spans="11:11" ht="15" customHeight="1" x14ac:dyDescent="0.25">
      <c r="K3479" s="217"/>
    </row>
    <row r="3480" spans="11:11" ht="15" customHeight="1" x14ac:dyDescent="0.25">
      <c r="K3480" s="217"/>
    </row>
    <row r="3481" spans="11:11" ht="15" customHeight="1" x14ac:dyDescent="0.25">
      <c r="K3481" s="217"/>
    </row>
    <row r="3482" spans="11:11" ht="15" customHeight="1" x14ac:dyDescent="0.25">
      <c r="K3482" s="217"/>
    </row>
    <row r="3483" spans="11:11" ht="15" customHeight="1" x14ac:dyDescent="0.25">
      <c r="K3483" s="217"/>
    </row>
    <row r="3484" spans="11:11" ht="15" customHeight="1" x14ac:dyDescent="0.25">
      <c r="K3484" s="217"/>
    </row>
    <row r="3485" spans="11:11" ht="15" customHeight="1" x14ac:dyDescent="0.25">
      <c r="K3485" s="217"/>
    </row>
    <row r="3486" spans="11:11" ht="15" customHeight="1" x14ac:dyDescent="0.25">
      <c r="K3486" s="217"/>
    </row>
    <row r="3487" spans="11:11" ht="15" customHeight="1" x14ac:dyDescent="0.25">
      <c r="K3487" s="217"/>
    </row>
    <row r="3488" spans="11:11" ht="15" customHeight="1" x14ac:dyDescent="0.25">
      <c r="K3488" s="217"/>
    </row>
    <row r="3489" spans="11:11" ht="15" customHeight="1" x14ac:dyDescent="0.25">
      <c r="K3489" s="217"/>
    </row>
    <row r="3490" spans="11:11" ht="15" customHeight="1" x14ac:dyDescent="0.25">
      <c r="K3490" s="217"/>
    </row>
    <row r="3491" spans="11:11" ht="15" customHeight="1" x14ac:dyDescent="0.25">
      <c r="K3491" s="217"/>
    </row>
    <row r="3492" spans="11:11" ht="15" customHeight="1" x14ac:dyDescent="0.25">
      <c r="K3492" s="217"/>
    </row>
    <row r="3493" spans="11:11" ht="15" customHeight="1" x14ac:dyDescent="0.25">
      <c r="K3493" s="217"/>
    </row>
    <row r="3494" spans="11:11" ht="15" customHeight="1" x14ac:dyDescent="0.25">
      <c r="K3494" s="217"/>
    </row>
    <row r="3495" spans="11:11" ht="15" customHeight="1" x14ac:dyDescent="0.25">
      <c r="K3495" s="217"/>
    </row>
    <row r="3496" spans="11:11" ht="15" customHeight="1" x14ac:dyDescent="0.25">
      <c r="K3496" s="217"/>
    </row>
    <row r="3497" spans="11:11" ht="15" customHeight="1" x14ac:dyDescent="0.25">
      <c r="K3497" s="217"/>
    </row>
    <row r="3498" spans="11:11" ht="15" customHeight="1" x14ac:dyDescent="0.25">
      <c r="K3498" s="217"/>
    </row>
    <row r="3499" spans="11:11" ht="15" customHeight="1" x14ac:dyDescent="0.25">
      <c r="K3499" s="217"/>
    </row>
    <row r="3500" spans="11:11" ht="15" customHeight="1" x14ac:dyDescent="0.25">
      <c r="K3500" s="217"/>
    </row>
    <row r="3501" spans="11:11" ht="15" customHeight="1" x14ac:dyDescent="0.25">
      <c r="K3501" s="217"/>
    </row>
    <row r="3502" spans="11:11" ht="15" customHeight="1" x14ac:dyDescent="0.25">
      <c r="K3502" s="217"/>
    </row>
    <row r="3503" spans="11:11" ht="15" customHeight="1" x14ac:dyDescent="0.25">
      <c r="K3503" s="217"/>
    </row>
    <row r="3504" spans="11:11" ht="15" customHeight="1" x14ac:dyDescent="0.25">
      <c r="K3504" s="217"/>
    </row>
    <row r="3505" spans="11:11" ht="15" customHeight="1" x14ac:dyDescent="0.25">
      <c r="K3505" s="217"/>
    </row>
    <row r="3506" spans="11:11" ht="15" customHeight="1" x14ac:dyDescent="0.25">
      <c r="K3506" s="217"/>
    </row>
    <row r="3507" spans="11:11" ht="15" customHeight="1" x14ac:dyDescent="0.25">
      <c r="K3507" s="217"/>
    </row>
    <row r="3508" spans="11:11" ht="15" customHeight="1" x14ac:dyDescent="0.25">
      <c r="K3508" s="217"/>
    </row>
    <row r="3509" spans="11:11" ht="15" customHeight="1" x14ac:dyDescent="0.25">
      <c r="K3509" s="217"/>
    </row>
    <row r="3510" spans="11:11" ht="15" customHeight="1" x14ac:dyDescent="0.25">
      <c r="K3510" s="217"/>
    </row>
    <row r="3511" spans="11:11" ht="15" customHeight="1" x14ac:dyDescent="0.25">
      <c r="K3511" s="217"/>
    </row>
    <row r="3512" spans="11:11" ht="15" customHeight="1" x14ac:dyDescent="0.25">
      <c r="K3512" s="217"/>
    </row>
    <row r="3513" spans="11:11" ht="15" customHeight="1" x14ac:dyDescent="0.25">
      <c r="K3513" s="217"/>
    </row>
    <row r="3514" spans="11:11" ht="15" customHeight="1" x14ac:dyDescent="0.25">
      <c r="K3514" s="217"/>
    </row>
    <row r="3515" spans="11:11" ht="15" customHeight="1" x14ac:dyDescent="0.25">
      <c r="K3515" s="217"/>
    </row>
    <row r="3516" spans="11:11" ht="15" customHeight="1" x14ac:dyDescent="0.25">
      <c r="K3516" s="217"/>
    </row>
    <row r="3517" spans="11:11" ht="15" customHeight="1" x14ac:dyDescent="0.25">
      <c r="K3517" s="217"/>
    </row>
    <row r="3518" spans="11:11" ht="15" customHeight="1" x14ac:dyDescent="0.25">
      <c r="K3518" s="217"/>
    </row>
    <row r="3519" spans="11:11" ht="15" customHeight="1" x14ac:dyDescent="0.25">
      <c r="K3519" s="217"/>
    </row>
    <row r="3520" spans="11:11" ht="15" customHeight="1" x14ac:dyDescent="0.25">
      <c r="K3520" s="217"/>
    </row>
    <row r="3521" spans="11:11" ht="15" customHeight="1" x14ac:dyDescent="0.25">
      <c r="K3521" s="217"/>
    </row>
    <row r="3522" spans="11:11" ht="15" customHeight="1" x14ac:dyDescent="0.25">
      <c r="K3522" s="217"/>
    </row>
    <row r="3523" spans="11:11" ht="15" customHeight="1" x14ac:dyDescent="0.25">
      <c r="K3523" s="217"/>
    </row>
    <row r="3524" spans="11:11" ht="15" customHeight="1" x14ac:dyDescent="0.25">
      <c r="K3524" s="217"/>
    </row>
    <row r="3525" spans="11:11" ht="15" customHeight="1" x14ac:dyDescent="0.25">
      <c r="K3525" s="217"/>
    </row>
    <row r="3526" spans="11:11" ht="15" customHeight="1" x14ac:dyDescent="0.25">
      <c r="K3526" s="217"/>
    </row>
    <row r="3527" spans="11:11" ht="15" customHeight="1" x14ac:dyDescent="0.25">
      <c r="K3527" s="217"/>
    </row>
    <row r="3528" spans="11:11" ht="15" customHeight="1" x14ac:dyDescent="0.25">
      <c r="K3528" s="217"/>
    </row>
    <row r="3529" spans="11:11" ht="15" customHeight="1" x14ac:dyDescent="0.25">
      <c r="K3529" s="217"/>
    </row>
    <row r="3530" spans="11:11" ht="15" customHeight="1" x14ac:dyDescent="0.25">
      <c r="K3530" s="217"/>
    </row>
    <row r="3531" spans="11:11" ht="15" customHeight="1" x14ac:dyDescent="0.25">
      <c r="K3531" s="217"/>
    </row>
    <row r="3532" spans="11:11" ht="15" customHeight="1" x14ac:dyDescent="0.25">
      <c r="K3532" s="217"/>
    </row>
    <row r="3533" spans="11:11" ht="15" customHeight="1" x14ac:dyDescent="0.25">
      <c r="K3533" s="217"/>
    </row>
    <row r="3534" spans="11:11" ht="15" customHeight="1" x14ac:dyDescent="0.25">
      <c r="K3534" s="217"/>
    </row>
    <row r="3535" spans="11:11" ht="15" customHeight="1" x14ac:dyDescent="0.25">
      <c r="K3535" s="217"/>
    </row>
    <row r="3536" spans="11:11" ht="15" customHeight="1" x14ac:dyDescent="0.25">
      <c r="K3536" s="217"/>
    </row>
    <row r="3537" spans="11:11" ht="15" customHeight="1" x14ac:dyDescent="0.25">
      <c r="K3537" s="217"/>
    </row>
    <row r="3538" spans="11:11" ht="15" customHeight="1" x14ac:dyDescent="0.25">
      <c r="K3538" s="217"/>
    </row>
    <row r="3539" spans="11:11" ht="15" customHeight="1" x14ac:dyDescent="0.25">
      <c r="K3539" s="217"/>
    </row>
    <row r="3540" spans="11:11" ht="15" customHeight="1" x14ac:dyDescent="0.25">
      <c r="K3540" s="217"/>
    </row>
    <row r="3541" spans="11:11" ht="15" customHeight="1" x14ac:dyDescent="0.25">
      <c r="K3541" s="217"/>
    </row>
    <row r="3542" spans="11:11" ht="15" customHeight="1" x14ac:dyDescent="0.25">
      <c r="K3542" s="217"/>
    </row>
    <row r="3543" spans="11:11" ht="15" customHeight="1" x14ac:dyDescent="0.25">
      <c r="K3543" s="217"/>
    </row>
    <row r="3544" spans="11:11" ht="15" customHeight="1" x14ac:dyDescent="0.25">
      <c r="K3544" s="217"/>
    </row>
    <row r="3545" spans="11:11" ht="15" customHeight="1" x14ac:dyDescent="0.25">
      <c r="K3545" s="217"/>
    </row>
    <row r="3546" spans="11:11" ht="15" customHeight="1" x14ac:dyDescent="0.25">
      <c r="K3546" s="217"/>
    </row>
    <row r="3547" spans="11:11" ht="15" customHeight="1" x14ac:dyDescent="0.25">
      <c r="K3547" s="217"/>
    </row>
    <row r="3548" spans="11:11" ht="15" customHeight="1" x14ac:dyDescent="0.25">
      <c r="K3548" s="217"/>
    </row>
    <row r="3549" spans="11:11" ht="15" customHeight="1" x14ac:dyDescent="0.25">
      <c r="K3549" s="217"/>
    </row>
    <row r="3550" spans="11:11" ht="15" customHeight="1" x14ac:dyDescent="0.25">
      <c r="K3550" s="217"/>
    </row>
    <row r="3551" spans="11:11" ht="15" customHeight="1" x14ac:dyDescent="0.25">
      <c r="K3551" s="217"/>
    </row>
    <row r="3552" spans="11:11" ht="15" customHeight="1" x14ac:dyDescent="0.25">
      <c r="K3552" s="217"/>
    </row>
    <row r="3553" spans="11:11" ht="15" customHeight="1" x14ac:dyDescent="0.25">
      <c r="K3553" s="217"/>
    </row>
    <row r="3554" spans="11:11" ht="15" customHeight="1" x14ac:dyDescent="0.25">
      <c r="K3554" s="217"/>
    </row>
    <row r="3555" spans="11:11" ht="15" customHeight="1" x14ac:dyDescent="0.25">
      <c r="K3555" s="217"/>
    </row>
    <row r="3556" spans="11:11" ht="15" customHeight="1" x14ac:dyDescent="0.25">
      <c r="K3556" s="217"/>
    </row>
    <row r="3557" spans="11:11" ht="15" customHeight="1" x14ac:dyDescent="0.25">
      <c r="K3557" s="217"/>
    </row>
    <row r="3558" spans="11:11" ht="15" customHeight="1" x14ac:dyDescent="0.25">
      <c r="K3558" s="217"/>
    </row>
    <row r="3559" spans="11:11" ht="15" customHeight="1" x14ac:dyDescent="0.25">
      <c r="K3559" s="217"/>
    </row>
    <row r="3560" spans="11:11" ht="15" customHeight="1" x14ac:dyDescent="0.25">
      <c r="K3560" s="217"/>
    </row>
    <row r="3561" spans="11:11" ht="15" customHeight="1" x14ac:dyDescent="0.25">
      <c r="K3561" s="217"/>
    </row>
    <row r="3562" spans="11:11" ht="15" customHeight="1" x14ac:dyDescent="0.25">
      <c r="K3562" s="217"/>
    </row>
    <row r="3563" spans="11:11" ht="15" customHeight="1" x14ac:dyDescent="0.25">
      <c r="K3563" s="217"/>
    </row>
    <row r="3564" spans="11:11" ht="15" customHeight="1" x14ac:dyDescent="0.25">
      <c r="K3564" s="217"/>
    </row>
    <row r="3565" spans="11:11" ht="15" customHeight="1" x14ac:dyDescent="0.25">
      <c r="K3565" s="217"/>
    </row>
    <row r="3566" spans="11:11" ht="15" customHeight="1" x14ac:dyDescent="0.25">
      <c r="K3566" s="217"/>
    </row>
    <row r="3567" spans="11:11" ht="15" customHeight="1" x14ac:dyDescent="0.25">
      <c r="K3567" s="217"/>
    </row>
    <row r="3568" spans="11:11" ht="15" customHeight="1" x14ac:dyDescent="0.25">
      <c r="K3568" s="217"/>
    </row>
    <row r="3569" spans="11:11" ht="15" customHeight="1" x14ac:dyDescent="0.25">
      <c r="K3569" s="217"/>
    </row>
    <row r="3570" spans="11:11" ht="15" customHeight="1" x14ac:dyDescent="0.25">
      <c r="K3570" s="217"/>
    </row>
    <row r="3571" spans="11:11" ht="15" customHeight="1" x14ac:dyDescent="0.25">
      <c r="K3571" s="217"/>
    </row>
    <row r="3572" spans="11:11" ht="15" customHeight="1" x14ac:dyDescent="0.25">
      <c r="K3572" s="217"/>
    </row>
    <row r="3573" spans="11:11" ht="15" customHeight="1" x14ac:dyDescent="0.25">
      <c r="K3573" s="217"/>
    </row>
    <row r="3574" spans="11:11" ht="15" customHeight="1" x14ac:dyDescent="0.25">
      <c r="K3574" s="217"/>
    </row>
    <row r="3575" spans="11:11" ht="15" customHeight="1" x14ac:dyDescent="0.25">
      <c r="K3575" s="217"/>
    </row>
    <row r="3576" spans="11:11" ht="15" customHeight="1" x14ac:dyDescent="0.25">
      <c r="K3576" s="217"/>
    </row>
    <row r="3577" spans="11:11" ht="15" customHeight="1" x14ac:dyDescent="0.25">
      <c r="K3577" s="217"/>
    </row>
    <row r="3578" spans="11:11" ht="15" customHeight="1" x14ac:dyDescent="0.25">
      <c r="K3578" s="217"/>
    </row>
    <row r="3579" spans="11:11" ht="15" customHeight="1" x14ac:dyDescent="0.25">
      <c r="K3579" s="217"/>
    </row>
    <row r="3580" spans="11:11" ht="15" customHeight="1" x14ac:dyDescent="0.25">
      <c r="K3580" s="217"/>
    </row>
    <row r="3581" spans="11:11" ht="15" customHeight="1" x14ac:dyDescent="0.25">
      <c r="K3581" s="217"/>
    </row>
    <row r="3582" spans="11:11" ht="15" customHeight="1" x14ac:dyDescent="0.25">
      <c r="K3582" s="217"/>
    </row>
    <row r="3583" spans="11:11" ht="15" customHeight="1" x14ac:dyDescent="0.25">
      <c r="K3583" s="217"/>
    </row>
    <row r="3584" spans="11:11" ht="15" customHeight="1" x14ac:dyDescent="0.25">
      <c r="K3584" s="217"/>
    </row>
    <row r="3585" spans="11:11" ht="15" customHeight="1" x14ac:dyDescent="0.25">
      <c r="K3585" s="217"/>
    </row>
    <row r="3586" spans="11:11" ht="15" customHeight="1" x14ac:dyDescent="0.25">
      <c r="K3586" s="217"/>
    </row>
    <row r="3587" spans="11:11" ht="15" customHeight="1" x14ac:dyDescent="0.25">
      <c r="K3587" s="217"/>
    </row>
    <row r="3588" spans="11:11" ht="15" customHeight="1" x14ac:dyDescent="0.25">
      <c r="K3588" s="217"/>
    </row>
    <row r="3589" spans="11:11" ht="15" customHeight="1" x14ac:dyDescent="0.25">
      <c r="K3589" s="217"/>
    </row>
    <row r="3590" spans="11:11" ht="15" customHeight="1" x14ac:dyDescent="0.25">
      <c r="K3590" s="217"/>
    </row>
    <row r="3591" spans="11:11" ht="15" customHeight="1" x14ac:dyDescent="0.25">
      <c r="K3591" s="217"/>
    </row>
    <row r="3592" spans="11:11" ht="15" customHeight="1" x14ac:dyDescent="0.25">
      <c r="K3592" s="217"/>
    </row>
    <row r="3593" spans="11:11" ht="15" customHeight="1" x14ac:dyDescent="0.25">
      <c r="K3593" s="217"/>
    </row>
    <row r="3594" spans="11:11" ht="15" customHeight="1" x14ac:dyDescent="0.25">
      <c r="K3594" s="217"/>
    </row>
    <row r="3595" spans="11:11" ht="15" customHeight="1" x14ac:dyDescent="0.25">
      <c r="K3595" s="217"/>
    </row>
    <row r="3596" spans="11:11" ht="15" customHeight="1" x14ac:dyDescent="0.25">
      <c r="K3596" s="217"/>
    </row>
    <row r="3597" spans="11:11" ht="15" customHeight="1" x14ac:dyDescent="0.25">
      <c r="K3597" s="217"/>
    </row>
    <row r="3598" spans="11:11" ht="15" customHeight="1" x14ac:dyDescent="0.25">
      <c r="K3598" s="217"/>
    </row>
    <row r="3599" spans="11:11" ht="15" customHeight="1" x14ac:dyDescent="0.25">
      <c r="K3599" s="217"/>
    </row>
    <row r="3600" spans="11:11" ht="15" customHeight="1" x14ac:dyDescent="0.25">
      <c r="K3600" s="217"/>
    </row>
    <row r="3601" spans="11:11" ht="15" customHeight="1" x14ac:dyDescent="0.25">
      <c r="K3601" s="217"/>
    </row>
    <row r="3602" spans="11:11" ht="15" customHeight="1" x14ac:dyDescent="0.25">
      <c r="K3602" s="217"/>
    </row>
    <row r="3603" spans="11:11" ht="15" customHeight="1" x14ac:dyDescent="0.25">
      <c r="K3603" s="217"/>
    </row>
    <row r="3604" spans="11:11" ht="15" customHeight="1" x14ac:dyDescent="0.25">
      <c r="K3604" s="217"/>
    </row>
    <row r="3605" spans="11:11" ht="15" customHeight="1" x14ac:dyDescent="0.25">
      <c r="K3605" s="217"/>
    </row>
    <row r="3606" spans="11:11" ht="15" customHeight="1" x14ac:dyDescent="0.25">
      <c r="K3606" s="217"/>
    </row>
    <row r="3607" spans="11:11" ht="15" customHeight="1" x14ac:dyDescent="0.25">
      <c r="K3607" s="217"/>
    </row>
    <row r="3608" spans="11:11" ht="15" customHeight="1" x14ac:dyDescent="0.25">
      <c r="K3608" s="217"/>
    </row>
    <row r="3609" spans="11:11" ht="15" customHeight="1" x14ac:dyDescent="0.25">
      <c r="K3609" s="217"/>
    </row>
    <row r="3610" spans="11:11" ht="15" customHeight="1" x14ac:dyDescent="0.25">
      <c r="K3610" s="217"/>
    </row>
    <row r="3611" spans="11:11" ht="15" customHeight="1" x14ac:dyDescent="0.25">
      <c r="K3611" s="217"/>
    </row>
    <row r="3612" spans="11:11" ht="15" customHeight="1" x14ac:dyDescent="0.25">
      <c r="K3612" s="217"/>
    </row>
    <row r="3613" spans="11:11" ht="15" customHeight="1" x14ac:dyDescent="0.25">
      <c r="K3613" s="217"/>
    </row>
    <row r="3614" spans="11:11" ht="15" customHeight="1" x14ac:dyDescent="0.25">
      <c r="K3614" s="217"/>
    </row>
    <row r="3615" spans="11:11" ht="15" customHeight="1" x14ac:dyDescent="0.25">
      <c r="K3615" s="217"/>
    </row>
    <row r="3616" spans="11:11" ht="15" customHeight="1" x14ac:dyDescent="0.25">
      <c r="K3616" s="217"/>
    </row>
    <row r="3617" spans="11:11" ht="15" customHeight="1" x14ac:dyDescent="0.25">
      <c r="K3617" s="217"/>
    </row>
    <row r="3618" spans="11:11" ht="15" customHeight="1" x14ac:dyDescent="0.25">
      <c r="K3618" s="217"/>
    </row>
    <row r="3619" spans="11:11" ht="15" customHeight="1" x14ac:dyDescent="0.25">
      <c r="K3619" s="217"/>
    </row>
    <row r="3620" spans="11:11" ht="15" customHeight="1" x14ac:dyDescent="0.25">
      <c r="K3620" s="217"/>
    </row>
    <row r="3621" spans="11:11" ht="15" customHeight="1" x14ac:dyDescent="0.25">
      <c r="K3621" s="217"/>
    </row>
    <row r="3622" spans="11:11" ht="15" customHeight="1" x14ac:dyDescent="0.25">
      <c r="K3622" s="217"/>
    </row>
    <row r="3623" spans="11:11" ht="15" customHeight="1" x14ac:dyDescent="0.25">
      <c r="K3623" s="217"/>
    </row>
    <row r="3624" spans="11:11" ht="15" customHeight="1" x14ac:dyDescent="0.25">
      <c r="K3624" s="217"/>
    </row>
    <row r="3625" spans="11:11" ht="15" customHeight="1" x14ac:dyDescent="0.25">
      <c r="K3625" s="217"/>
    </row>
    <row r="3626" spans="11:11" ht="15" customHeight="1" x14ac:dyDescent="0.25">
      <c r="K3626" s="217"/>
    </row>
    <row r="3627" spans="11:11" ht="15" customHeight="1" x14ac:dyDescent="0.25">
      <c r="K3627" s="217"/>
    </row>
    <row r="3628" spans="11:11" ht="15" customHeight="1" x14ac:dyDescent="0.25">
      <c r="K3628" s="217"/>
    </row>
    <row r="3629" spans="11:11" ht="15" customHeight="1" x14ac:dyDescent="0.25">
      <c r="K3629" s="217"/>
    </row>
    <row r="3630" spans="11:11" ht="15" customHeight="1" x14ac:dyDescent="0.25">
      <c r="K3630" s="217"/>
    </row>
    <row r="3631" spans="11:11" ht="15" customHeight="1" x14ac:dyDescent="0.25">
      <c r="K3631" s="217"/>
    </row>
    <row r="3632" spans="11:11" ht="15" customHeight="1" x14ac:dyDescent="0.25">
      <c r="K3632" s="217"/>
    </row>
    <row r="3633" spans="11:11" ht="15" customHeight="1" x14ac:dyDescent="0.25">
      <c r="K3633" s="217"/>
    </row>
    <row r="3634" spans="11:11" ht="15" customHeight="1" x14ac:dyDescent="0.25">
      <c r="K3634" s="217"/>
    </row>
    <row r="3635" spans="11:11" ht="15" customHeight="1" x14ac:dyDescent="0.25">
      <c r="K3635" s="217"/>
    </row>
    <row r="3636" spans="11:11" ht="15" customHeight="1" x14ac:dyDescent="0.25">
      <c r="K3636" s="217"/>
    </row>
    <row r="3637" spans="11:11" ht="15" customHeight="1" x14ac:dyDescent="0.25">
      <c r="K3637" s="217"/>
    </row>
    <row r="3638" spans="11:11" ht="15" customHeight="1" x14ac:dyDescent="0.25">
      <c r="K3638" s="217"/>
    </row>
    <row r="3639" spans="11:11" ht="15" customHeight="1" x14ac:dyDescent="0.25">
      <c r="K3639" s="217"/>
    </row>
    <row r="3640" spans="11:11" ht="15" customHeight="1" x14ac:dyDescent="0.25">
      <c r="K3640" s="217"/>
    </row>
    <row r="3641" spans="11:11" ht="15" customHeight="1" x14ac:dyDescent="0.25">
      <c r="K3641" s="217"/>
    </row>
    <row r="3642" spans="11:11" ht="15" customHeight="1" x14ac:dyDescent="0.25">
      <c r="K3642" s="217"/>
    </row>
    <row r="3643" spans="11:11" ht="15" customHeight="1" x14ac:dyDescent="0.25">
      <c r="K3643" s="217"/>
    </row>
    <row r="3644" spans="11:11" ht="15" customHeight="1" x14ac:dyDescent="0.25">
      <c r="K3644" s="217"/>
    </row>
    <row r="3645" spans="11:11" ht="15" customHeight="1" x14ac:dyDescent="0.25">
      <c r="K3645" s="217"/>
    </row>
    <row r="3646" spans="11:11" ht="15" customHeight="1" x14ac:dyDescent="0.25">
      <c r="K3646" s="217"/>
    </row>
    <row r="3647" spans="11:11" ht="15" customHeight="1" x14ac:dyDescent="0.25">
      <c r="K3647" s="217"/>
    </row>
    <row r="3648" spans="11:11" ht="15" customHeight="1" x14ac:dyDescent="0.25">
      <c r="K3648" s="217"/>
    </row>
    <row r="3649" spans="11:11" ht="15" customHeight="1" x14ac:dyDescent="0.25">
      <c r="K3649" s="217"/>
    </row>
    <row r="3650" spans="11:11" ht="15" customHeight="1" x14ac:dyDescent="0.25">
      <c r="K3650" s="217"/>
    </row>
    <row r="3651" spans="11:11" ht="15" customHeight="1" x14ac:dyDescent="0.25">
      <c r="K3651" s="217"/>
    </row>
    <row r="3652" spans="11:11" ht="15" customHeight="1" x14ac:dyDescent="0.25">
      <c r="K3652" s="217"/>
    </row>
    <row r="3653" spans="11:11" ht="15" customHeight="1" x14ac:dyDescent="0.25">
      <c r="K3653" s="217"/>
    </row>
    <row r="3654" spans="11:11" ht="15" customHeight="1" x14ac:dyDescent="0.25">
      <c r="K3654" s="217"/>
    </row>
    <row r="3655" spans="11:11" ht="15" customHeight="1" x14ac:dyDescent="0.25">
      <c r="K3655" s="217"/>
    </row>
    <row r="3656" spans="11:11" ht="15" customHeight="1" x14ac:dyDescent="0.25">
      <c r="K3656" s="217"/>
    </row>
    <row r="3657" spans="11:11" ht="15" customHeight="1" x14ac:dyDescent="0.25">
      <c r="K3657" s="217"/>
    </row>
    <row r="3658" spans="11:11" ht="15" customHeight="1" x14ac:dyDescent="0.25">
      <c r="K3658" s="217"/>
    </row>
    <row r="3659" spans="11:11" ht="15" customHeight="1" x14ac:dyDescent="0.25">
      <c r="K3659" s="217"/>
    </row>
    <row r="3660" spans="11:11" ht="15" customHeight="1" x14ac:dyDescent="0.25">
      <c r="K3660" s="217"/>
    </row>
    <row r="3661" spans="11:11" ht="15" customHeight="1" x14ac:dyDescent="0.25">
      <c r="K3661" s="217"/>
    </row>
    <row r="3662" spans="11:11" ht="15" customHeight="1" x14ac:dyDescent="0.25">
      <c r="K3662" s="217"/>
    </row>
    <row r="3663" spans="11:11" ht="15" customHeight="1" x14ac:dyDescent="0.25">
      <c r="K3663" s="217"/>
    </row>
    <row r="3664" spans="11:11" ht="15" customHeight="1" x14ac:dyDescent="0.25">
      <c r="K3664" s="217"/>
    </row>
    <row r="3665" spans="11:11" ht="15" customHeight="1" x14ac:dyDescent="0.25">
      <c r="K3665" s="217"/>
    </row>
    <row r="3666" spans="11:11" ht="15" customHeight="1" x14ac:dyDescent="0.25">
      <c r="K3666" s="217"/>
    </row>
    <row r="3667" spans="11:11" ht="15" customHeight="1" x14ac:dyDescent="0.25">
      <c r="K3667" s="217"/>
    </row>
    <row r="3668" spans="11:11" ht="15" customHeight="1" x14ac:dyDescent="0.25">
      <c r="K3668" s="217"/>
    </row>
    <row r="3669" spans="11:11" ht="15" customHeight="1" x14ac:dyDescent="0.25">
      <c r="K3669" s="217"/>
    </row>
    <row r="3670" spans="11:11" ht="15" customHeight="1" x14ac:dyDescent="0.25">
      <c r="K3670" s="217"/>
    </row>
    <row r="3671" spans="11:11" ht="15" customHeight="1" x14ac:dyDescent="0.25">
      <c r="K3671" s="217"/>
    </row>
    <row r="3672" spans="11:11" ht="15" customHeight="1" x14ac:dyDescent="0.25">
      <c r="K3672" s="217"/>
    </row>
    <row r="3673" spans="11:11" ht="15" customHeight="1" x14ac:dyDescent="0.25">
      <c r="K3673" s="217"/>
    </row>
    <row r="3674" spans="11:11" ht="15" customHeight="1" x14ac:dyDescent="0.25">
      <c r="K3674" s="217"/>
    </row>
    <row r="3675" spans="11:11" ht="15" customHeight="1" x14ac:dyDescent="0.25">
      <c r="K3675" s="217"/>
    </row>
    <row r="3676" spans="11:11" ht="15" customHeight="1" x14ac:dyDescent="0.25">
      <c r="K3676" s="217"/>
    </row>
    <row r="3677" spans="11:11" ht="15" customHeight="1" x14ac:dyDescent="0.25">
      <c r="K3677" s="217"/>
    </row>
    <row r="3678" spans="11:11" ht="15" customHeight="1" x14ac:dyDescent="0.25">
      <c r="K3678" s="217"/>
    </row>
    <row r="3679" spans="11:11" ht="15" customHeight="1" x14ac:dyDescent="0.25">
      <c r="K3679" s="217"/>
    </row>
    <row r="3680" spans="11:11" ht="15" customHeight="1" x14ac:dyDescent="0.25">
      <c r="K3680" s="217"/>
    </row>
    <row r="3681" spans="11:11" ht="15" customHeight="1" x14ac:dyDescent="0.25">
      <c r="K3681" s="217"/>
    </row>
    <row r="3682" spans="11:11" ht="15" customHeight="1" x14ac:dyDescent="0.25">
      <c r="K3682" s="217"/>
    </row>
    <row r="3683" spans="11:11" ht="15" customHeight="1" x14ac:dyDescent="0.25">
      <c r="K3683" s="217"/>
    </row>
    <row r="3684" spans="11:11" ht="15" customHeight="1" x14ac:dyDescent="0.25">
      <c r="K3684" s="217"/>
    </row>
    <row r="3685" spans="11:11" ht="15" customHeight="1" x14ac:dyDescent="0.25">
      <c r="K3685" s="217"/>
    </row>
    <row r="3686" spans="11:11" ht="15" customHeight="1" x14ac:dyDescent="0.25">
      <c r="K3686" s="217"/>
    </row>
    <row r="3687" spans="11:11" ht="15" customHeight="1" x14ac:dyDescent="0.25">
      <c r="K3687" s="217"/>
    </row>
    <row r="3688" spans="11:11" ht="15" customHeight="1" x14ac:dyDescent="0.25">
      <c r="K3688" s="217"/>
    </row>
    <row r="3689" spans="11:11" ht="15" customHeight="1" x14ac:dyDescent="0.25">
      <c r="K3689" s="217"/>
    </row>
    <row r="3690" spans="11:11" ht="15" customHeight="1" x14ac:dyDescent="0.25">
      <c r="K3690" s="217"/>
    </row>
    <row r="3691" spans="11:11" ht="15" customHeight="1" x14ac:dyDescent="0.25">
      <c r="K3691" s="217"/>
    </row>
    <row r="3692" spans="11:11" ht="15" customHeight="1" x14ac:dyDescent="0.25">
      <c r="K3692" s="217"/>
    </row>
    <row r="3693" spans="11:11" ht="15" customHeight="1" x14ac:dyDescent="0.25">
      <c r="K3693" s="217"/>
    </row>
    <row r="3694" spans="11:11" ht="15" customHeight="1" x14ac:dyDescent="0.25">
      <c r="K3694" s="217"/>
    </row>
    <row r="3695" spans="11:11" ht="15" customHeight="1" x14ac:dyDescent="0.25">
      <c r="K3695" s="217"/>
    </row>
    <row r="3696" spans="11:11" ht="15" customHeight="1" x14ac:dyDescent="0.25">
      <c r="K3696" s="217"/>
    </row>
    <row r="3697" spans="11:11" ht="15" customHeight="1" x14ac:dyDescent="0.25">
      <c r="K3697" s="217"/>
    </row>
    <row r="3698" spans="11:11" ht="15" customHeight="1" x14ac:dyDescent="0.25">
      <c r="K3698" s="217"/>
    </row>
    <row r="3699" spans="11:11" ht="15" customHeight="1" x14ac:dyDescent="0.25">
      <c r="K3699" s="217"/>
    </row>
    <row r="3700" spans="11:11" ht="15" customHeight="1" x14ac:dyDescent="0.25">
      <c r="K3700" s="217"/>
    </row>
    <row r="3701" spans="11:11" ht="15" customHeight="1" x14ac:dyDescent="0.25">
      <c r="K3701" s="217"/>
    </row>
    <row r="3702" spans="11:11" ht="15" customHeight="1" x14ac:dyDescent="0.25">
      <c r="K3702" s="217"/>
    </row>
    <row r="3703" spans="11:11" ht="15" customHeight="1" x14ac:dyDescent="0.25">
      <c r="K3703" s="217"/>
    </row>
    <row r="3704" spans="11:11" ht="15" customHeight="1" x14ac:dyDescent="0.25">
      <c r="K3704" s="217"/>
    </row>
    <row r="3705" spans="11:11" ht="15" customHeight="1" x14ac:dyDescent="0.25">
      <c r="K3705" s="217"/>
    </row>
    <row r="3706" spans="11:11" ht="15" customHeight="1" x14ac:dyDescent="0.25">
      <c r="K3706" s="217"/>
    </row>
    <row r="3707" spans="11:11" ht="15" customHeight="1" x14ac:dyDescent="0.25">
      <c r="K3707" s="217"/>
    </row>
    <row r="3708" spans="11:11" ht="15" customHeight="1" x14ac:dyDescent="0.25">
      <c r="K3708" s="217"/>
    </row>
    <row r="3709" spans="11:11" ht="15" customHeight="1" x14ac:dyDescent="0.25">
      <c r="K3709" s="217"/>
    </row>
    <row r="3710" spans="11:11" ht="15" customHeight="1" x14ac:dyDescent="0.25">
      <c r="K3710" s="217"/>
    </row>
    <row r="3711" spans="11:11" ht="15" customHeight="1" x14ac:dyDescent="0.25">
      <c r="K3711" s="217"/>
    </row>
    <row r="3712" spans="11:11" ht="15" customHeight="1" x14ac:dyDescent="0.25">
      <c r="K3712" s="217"/>
    </row>
    <row r="3713" spans="11:11" ht="15" customHeight="1" x14ac:dyDescent="0.25">
      <c r="K3713" s="217"/>
    </row>
    <row r="3714" spans="11:11" ht="15" customHeight="1" x14ac:dyDescent="0.25">
      <c r="K3714" s="217"/>
    </row>
    <row r="3715" spans="11:11" ht="15" customHeight="1" x14ac:dyDescent="0.25">
      <c r="K3715" s="217"/>
    </row>
    <row r="3716" spans="11:11" ht="15" customHeight="1" x14ac:dyDescent="0.25">
      <c r="K3716" s="217"/>
    </row>
    <row r="3717" spans="11:11" ht="15" customHeight="1" x14ac:dyDescent="0.25">
      <c r="K3717" s="217"/>
    </row>
    <row r="3718" spans="11:11" ht="15" customHeight="1" x14ac:dyDescent="0.25">
      <c r="K3718" s="217"/>
    </row>
    <row r="3719" spans="11:11" ht="15" customHeight="1" x14ac:dyDescent="0.25">
      <c r="K3719" s="217"/>
    </row>
    <row r="3720" spans="11:11" ht="15" customHeight="1" x14ac:dyDescent="0.25">
      <c r="K3720" s="217"/>
    </row>
    <row r="3721" spans="11:11" ht="15" customHeight="1" x14ac:dyDescent="0.25">
      <c r="K3721" s="217"/>
    </row>
    <row r="3722" spans="11:11" ht="15" customHeight="1" x14ac:dyDescent="0.25">
      <c r="K3722" s="217"/>
    </row>
    <row r="3723" spans="11:11" ht="15" customHeight="1" x14ac:dyDescent="0.25">
      <c r="K3723" s="217"/>
    </row>
    <row r="3724" spans="11:11" ht="15" customHeight="1" x14ac:dyDescent="0.25">
      <c r="K3724" s="217"/>
    </row>
    <row r="3725" spans="11:11" ht="15" customHeight="1" x14ac:dyDescent="0.25">
      <c r="K3725" s="217"/>
    </row>
    <row r="3726" spans="11:11" ht="15" customHeight="1" x14ac:dyDescent="0.25">
      <c r="K3726" s="217"/>
    </row>
    <row r="3727" spans="11:11" ht="15" customHeight="1" x14ac:dyDescent="0.25">
      <c r="K3727" s="217"/>
    </row>
    <row r="3728" spans="11:11" ht="15" customHeight="1" x14ac:dyDescent="0.25">
      <c r="K3728" s="217"/>
    </row>
    <row r="3729" spans="11:11" ht="15" customHeight="1" x14ac:dyDescent="0.25">
      <c r="K3729" s="217"/>
    </row>
    <row r="3730" spans="11:11" ht="15" customHeight="1" x14ac:dyDescent="0.25">
      <c r="K3730" s="217"/>
    </row>
    <row r="3731" spans="11:11" ht="15" customHeight="1" x14ac:dyDescent="0.25">
      <c r="K3731" s="217"/>
    </row>
    <row r="3732" spans="11:11" ht="15" customHeight="1" x14ac:dyDescent="0.25">
      <c r="K3732" s="217"/>
    </row>
    <row r="3733" spans="11:11" ht="15" customHeight="1" x14ac:dyDescent="0.25">
      <c r="K3733" s="217"/>
    </row>
    <row r="3734" spans="11:11" ht="15" customHeight="1" x14ac:dyDescent="0.25">
      <c r="K3734" s="217"/>
    </row>
    <row r="3735" spans="11:11" ht="15" customHeight="1" x14ac:dyDescent="0.25">
      <c r="K3735" s="217"/>
    </row>
    <row r="3736" spans="11:11" ht="30" customHeight="1" x14ac:dyDescent="0.25">
      <c r="K3736" s="217"/>
    </row>
    <row r="3737" spans="11:11" ht="15" customHeight="1" x14ac:dyDescent="0.25">
      <c r="K3737" s="217"/>
    </row>
    <row r="3738" spans="11:11" ht="15" customHeight="1" x14ac:dyDescent="0.25">
      <c r="K3738" s="217"/>
    </row>
    <row r="3739" spans="11:11" ht="15" customHeight="1" x14ac:dyDescent="0.25">
      <c r="K3739" s="217"/>
    </row>
    <row r="3740" spans="11:11" ht="15" customHeight="1" x14ac:dyDescent="0.25">
      <c r="K3740" s="217"/>
    </row>
    <row r="3741" spans="11:11" ht="15" customHeight="1" x14ac:dyDescent="0.25">
      <c r="K3741" s="217"/>
    </row>
    <row r="3742" spans="11:11" ht="15" customHeight="1" x14ac:dyDescent="0.25">
      <c r="K3742" s="217"/>
    </row>
    <row r="3743" spans="11:11" ht="15" customHeight="1" x14ac:dyDescent="0.25">
      <c r="K3743" s="217"/>
    </row>
    <row r="3744" spans="11:11" ht="15" customHeight="1" x14ac:dyDescent="0.25">
      <c r="K3744" s="217"/>
    </row>
    <row r="3745" spans="11:11" ht="15" customHeight="1" x14ac:dyDescent="0.25">
      <c r="K3745" s="217"/>
    </row>
    <row r="3746" spans="11:11" ht="15" customHeight="1" x14ac:dyDescent="0.25">
      <c r="K3746" s="217"/>
    </row>
    <row r="3747" spans="11:11" ht="15" customHeight="1" x14ac:dyDescent="0.25">
      <c r="K3747" s="217"/>
    </row>
    <row r="3748" spans="11:11" ht="15" customHeight="1" x14ac:dyDescent="0.25">
      <c r="K3748" s="217"/>
    </row>
    <row r="3749" spans="11:11" ht="15" customHeight="1" x14ac:dyDescent="0.25">
      <c r="K3749" s="217"/>
    </row>
    <row r="3750" spans="11:11" ht="15" customHeight="1" x14ac:dyDescent="0.25">
      <c r="K3750" s="217"/>
    </row>
    <row r="3751" spans="11:11" ht="15" customHeight="1" x14ac:dyDescent="0.25">
      <c r="K3751" s="217"/>
    </row>
    <row r="3752" spans="11:11" ht="15" customHeight="1" x14ac:dyDescent="0.25">
      <c r="K3752" s="217"/>
    </row>
    <row r="3753" spans="11:11" ht="15" customHeight="1" x14ac:dyDescent="0.25">
      <c r="K3753" s="217"/>
    </row>
    <row r="3754" spans="11:11" ht="15" customHeight="1" x14ac:dyDescent="0.25">
      <c r="K3754" s="217"/>
    </row>
    <row r="3755" spans="11:11" ht="15" customHeight="1" x14ac:dyDescent="0.25">
      <c r="K3755" s="217"/>
    </row>
    <row r="3756" spans="11:11" ht="15" customHeight="1" x14ac:dyDescent="0.25">
      <c r="K3756" s="217"/>
    </row>
    <row r="3757" spans="11:11" ht="15" customHeight="1" x14ac:dyDescent="0.25">
      <c r="K3757" s="217"/>
    </row>
    <row r="3758" spans="11:11" ht="15" customHeight="1" x14ac:dyDescent="0.25">
      <c r="K3758" s="217"/>
    </row>
    <row r="3759" spans="11:11" ht="15" customHeight="1" x14ac:dyDescent="0.25">
      <c r="K3759" s="217"/>
    </row>
    <row r="3760" spans="11:11" ht="15" customHeight="1" x14ac:dyDescent="0.25">
      <c r="K3760" s="217"/>
    </row>
    <row r="3761" spans="11:11" ht="15" customHeight="1" x14ac:dyDescent="0.25">
      <c r="K3761" s="217"/>
    </row>
    <row r="3762" spans="11:11" ht="15" customHeight="1" x14ac:dyDescent="0.25">
      <c r="K3762" s="217"/>
    </row>
    <row r="3763" spans="11:11" ht="15" customHeight="1" x14ac:dyDescent="0.25">
      <c r="K3763" s="217"/>
    </row>
    <row r="3764" spans="11:11" ht="15" customHeight="1" x14ac:dyDescent="0.25">
      <c r="K3764" s="217"/>
    </row>
    <row r="3765" spans="11:11" ht="15" customHeight="1" x14ac:dyDescent="0.25">
      <c r="K3765" s="217"/>
    </row>
    <row r="3766" spans="11:11" ht="15" customHeight="1" x14ac:dyDescent="0.25">
      <c r="K3766" s="217"/>
    </row>
    <row r="3767" spans="11:11" ht="15" customHeight="1" x14ac:dyDescent="0.25">
      <c r="K3767" s="217"/>
    </row>
    <row r="3768" spans="11:11" ht="15" customHeight="1" x14ac:dyDescent="0.25">
      <c r="K3768" s="217"/>
    </row>
    <row r="3769" spans="11:11" ht="15" customHeight="1" x14ac:dyDescent="0.25">
      <c r="K3769" s="217"/>
    </row>
    <row r="3770" spans="11:11" ht="15" customHeight="1" x14ac:dyDescent="0.25">
      <c r="K3770" s="217"/>
    </row>
    <row r="3771" spans="11:11" ht="15" customHeight="1" x14ac:dyDescent="0.25">
      <c r="K3771" s="217"/>
    </row>
    <row r="3772" spans="11:11" ht="15" customHeight="1" x14ac:dyDescent="0.25">
      <c r="K3772" s="217"/>
    </row>
    <row r="3773" spans="11:11" ht="15" customHeight="1" x14ac:dyDescent="0.25">
      <c r="K3773" s="217"/>
    </row>
    <row r="3774" spans="11:11" ht="15" customHeight="1" x14ac:dyDescent="0.25">
      <c r="K3774" s="217"/>
    </row>
    <row r="3775" spans="11:11" ht="15" customHeight="1" x14ac:dyDescent="0.25">
      <c r="K3775" s="217"/>
    </row>
    <row r="3776" spans="11:11" ht="15" customHeight="1" x14ac:dyDescent="0.25">
      <c r="K3776" s="217"/>
    </row>
    <row r="3777" spans="11:11" ht="15" customHeight="1" x14ac:dyDescent="0.25">
      <c r="K3777" s="217"/>
    </row>
    <row r="3778" spans="11:11" ht="15" customHeight="1" x14ac:dyDescent="0.25">
      <c r="K3778" s="217"/>
    </row>
    <row r="3779" spans="11:11" ht="15" customHeight="1" x14ac:dyDescent="0.25">
      <c r="K3779" s="217"/>
    </row>
    <row r="3780" spans="11:11" ht="15" customHeight="1" x14ac:dyDescent="0.25">
      <c r="K3780" s="217"/>
    </row>
    <row r="3781" spans="11:11" ht="15" customHeight="1" x14ac:dyDescent="0.25">
      <c r="K3781" s="217"/>
    </row>
    <row r="3782" spans="11:11" ht="15" customHeight="1" x14ac:dyDescent="0.25">
      <c r="K3782" s="217"/>
    </row>
    <row r="3783" spans="11:11" ht="15" customHeight="1" x14ac:dyDescent="0.25">
      <c r="K3783" s="217"/>
    </row>
    <row r="3784" spans="11:11" ht="15" customHeight="1" x14ac:dyDescent="0.25">
      <c r="K3784" s="217"/>
    </row>
    <row r="3785" spans="11:11" ht="15" customHeight="1" x14ac:dyDescent="0.25">
      <c r="K3785" s="217"/>
    </row>
    <row r="3786" spans="11:11" ht="15" customHeight="1" x14ac:dyDescent="0.25">
      <c r="K3786" s="217"/>
    </row>
    <row r="3787" spans="11:11" ht="15" customHeight="1" x14ac:dyDescent="0.25">
      <c r="K3787" s="217"/>
    </row>
    <row r="3788" spans="11:11" ht="15" customHeight="1" x14ac:dyDescent="0.25">
      <c r="K3788" s="217"/>
    </row>
    <row r="3789" spans="11:11" ht="15" customHeight="1" x14ac:dyDescent="0.25">
      <c r="K3789" s="217"/>
    </row>
    <row r="3790" spans="11:11" ht="15" customHeight="1" x14ac:dyDescent="0.25">
      <c r="K3790" s="217"/>
    </row>
    <row r="3791" spans="11:11" ht="15" customHeight="1" x14ac:dyDescent="0.25">
      <c r="K3791" s="217"/>
    </row>
    <row r="3792" spans="11:11" ht="15" customHeight="1" x14ac:dyDescent="0.25">
      <c r="K3792" s="217"/>
    </row>
    <row r="3793" spans="11:11" ht="15" customHeight="1" x14ac:dyDescent="0.25">
      <c r="K3793" s="217"/>
    </row>
    <row r="3794" spans="11:11" ht="15" customHeight="1" x14ac:dyDescent="0.25">
      <c r="K3794" s="217"/>
    </row>
    <row r="3795" spans="11:11" ht="15" customHeight="1" x14ac:dyDescent="0.25">
      <c r="K3795" s="217"/>
    </row>
    <row r="3796" spans="11:11" ht="15" customHeight="1" x14ac:dyDescent="0.25">
      <c r="K3796" s="217"/>
    </row>
    <row r="3797" spans="11:11" ht="15" customHeight="1" x14ac:dyDescent="0.25">
      <c r="K3797" s="217"/>
    </row>
    <row r="3798" spans="11:11" ht="15" customHeight="1" x14ac:dyDescent="0.25">
      <c r="K3798" s="217"/>
    </row>
    <row r="3799" spans="11:11" ht="15" customHeight="1" x14ac:dyDescent="0.25">
      <c r="K3799" s="217"/>
    </row>
    <row r="3800" spans="11:11" ht="15" customHeight="1" x14ac:dyDescent="0.25">
      <c r="K3800" s="217"/>
    </row>
    <row r="3801" spans="11:11" ht="15" customHeight="1" x14ac:dyDescent="0.25">
      <c r="K3801" s="217"/>
    </row>
    <row r="3802" spans="11:11" ht="15" customHeight="1" x14ac:dyDescent="0.25">
      <c r="K3802" s="217"/>
    </row>
    <row r="3803" spans="11:11" ht="15" customHeight="1" x14ac:dyDescent="0.25">
      <c r="K3803" s="217"/>
    </row>
    <row r="3804" spans="11:11" ht="15" customHeight="1" x14ac:dyDescent="0.25">
      <c r="K3804" s="217"/>
    </row>
    <row r="3805" spans="11:11" ht="15" customHeight="1" x14ac:dyDescent="0.25">
      <c r="K3805" s="217"/>
    </row>
    <row r="3806" spans="11:11" ht="15" customHeight="1" x14ac:dyDescent="0.25">
      <c r="K3806" s="217"/>
    </row>
    <row r="3807" spans="11:11" ht="15" customHeight="1" x14ac:dyDescent="0.25">
      <c r="K3807" s="217"/>
    </row>
    <row r="3808" spans="11:11" ht="15" customHeight="1" x14ac:dyDescent="0.25">
      <c r="K3808" s="217"/>
    </row>
    <row r="3809" spans="11:11" ht="15" customHeight="1" x14ac:dyDescent="0.25">
      <c r="K3809" s="217"/>
    </row>
    <row r="3810" spans="11:11" ht="15" customHeight="1" x14ac:dyDescent="0.25">
      <c r="K3810" s="217"/>
    </row>
    <row r="3811" spans="11:11" ht="15" customHeight="1" x14ac:dyDescent="0.25">
      <c r="K3811" s="217"/>
    </row>
    <row r="3812" spans="11:11" ht="15" customHeight="1" x14ac:dyDescent="0.25">
      <c r="K3812" s="217"/>
    </row>
    <row r="3813" spans="11:11" ht="15" customHeight="1" x14ac:dyDescent="0.25">
      <c r="K3813" s="217"/>
    </row>
    <row r="3814" spans="11:11" ht="15" customHeight="1" x14ac:dyDescent="0.25">
      <c r="K3814" s="217"/>
    </row>
    <row r="3815" spans="11:11" ht="15" customHeight="1" x14ac:dyDescent="0.25">
      <c r="K3815" s="217"/>
    </row>
    <row r="3816" spans="11:11" ht="15" customHeight="1" x14ac:dyDescent="0.25">
      <c r="K3816" s="217"/>
    </row>
    <row r="3817" spans="11:11" ht="15" customHeight="1" x14ac:dyDescent="0.25">
      <c r="K3817" s="217"/>
    </row>
    <row r="3818" spans="11:11" ht="15" customHeight="1" x14ac:dyDescent="0.25">
      <c r="K3818" s="217"/>
    </row>
    <row r="3819" spans="11:11" ht="15" customHeight="1" x14ac:dyDescent="0.25">
      <c r="K3819" s="217"/>
    </row>
    <row r="3820" spans="11:11" ht="15" customHeight="1" x14ac:dyDescent="0.25">
      <c r="K3820" s="217"/>
    </row>
    <row r="3821" spans="11:11" ht="15" customHeight="1" x14ac:dyDescent="0.25">
      <c r="K3821" s="217"/>
    </row>
    <row r="3822" spans="11:11" ht="15" customHeight="1" x14ac:dyDescent="0.25">
      <c r="K3822" s="217"/>
    </row>
    <row r="3823" spans="11:11" ht="15" customHeight="1" x14ac:dyDescent="0.25">
      <c r="K3823" s="217"/>
    </row>
    <row r="3824" spans="11:11" ht="15" customHeight="1" x14ac:dyDescent="0.25">
      <c r="K3824" s="217"/>
    </row>
    <row r="3825" spans="11:11" ht="15" customHeight="1" x14ac:dyDescent="0.25">
      <c r="K3825" s="217"/>
    </row>
    <row r="3826" spans="11:11" ht="15" customHeight="1" x14ac:dyDescent="0.25">
      <c r="K3826" s="217"/>
    </row>
    <row r="3827" spans="11:11" ht="15" customHeight="1" x14ac:dyDescent="0.25">
      <c r="K3827" s="217"/>
    </row>
    <row r="3828" spans="11:11" ht="15" customHeight="1" x14ac:dyDescent="0.25">
      <c r="K3828" s="217"/>
    </row>
    <row r="3829" spans="11:11" ht="15" customHeight="1" x14ac:dyDescent="0.25">
      <c r="K3829" s="217"/>
    </row>
    <row r="3830" spans="11:11" ht="15" customHeight="1" x14ac:dyDescent="0.25">
      <c r="K3830" s="217"/>
    </row>
    <row r="3831" spans="11:11" ht="15" customHeight="1" x14ac:dyDescent="0.25">
      <c r="K3831" s="217"/>
    </row>
    <row r="3832" spans="11:11" ht="15" customHeight="1" x14ac:dyDescent="0.25">
      <c r="K3832" s="217"/>
    </row>
    <row r="3833" spans="11:11" ht="15" customHeight="1" x14ac:dyDescent="0.25">
      <c r="K3833" s="217"/>
    </row>
    <row r="3834" spans="11:11" ht="15" customHeight="1" x14ac:dyDescent="0.25">
      <c r="K3834" s="217"/>
    </row>
    <row r="3835" spans="11:11" ht="15" customHeight="1" x14ac:dyDescent="0.25">
      <c r="K3835" s="217"/>
    </row>
    <row r="3836" spans="11:11" ht="15" customHeight="1" x14ac:dyDescent="0.25">
      <c r="K3836" s="217"/>
    </row>
    <row r="3837" spans="11:11" ht="15" customHeight="1" x14ac:dyDescent="0.25">
      <c r="K3837" s="217"/>
    </row>
    <row r="3838" spans="11:11" ht="15" customHeight="1" x14ac:dyDescent="0.25">
      <c r="K3838" s="217"/>
    </row>
    <row r="3839" spans="11:11" ht="15" customHeight="1" x14ac:dyDescent="0.25">
      <c r="K3839" s="217"/>
    </row>
    <row r="3840" spans="11:11" ht="15" customHeight="1" x14ac:dyDescent="0.25">
      <c r="K3840" s="217"/>
    </row>
    <row r="3841" spans="11:11" ht="15" customHeight="1" x14ac:dyDescent="0.25">
      <c r="K3841" s="217"/>
    </row>
    <row r="3842" spans="11:11" ht="15" customHeight="1" x14ac:dyDescent="0.25">
      <c r="K3842" s="217"/>
    </row>
    <row r="3843" spans="11:11" ht="15" customHeight="1" x14ac:dyDescent="0.25">
      <c r="K3843" s="217"/>
    </row>
    <row r="3844" spans="11:11" ht="15" customHeight="1" x14ac:dyDescent="0.25">
      <c r="K3844" s="217"/>
    </row>
    <row r="3845" spans="11:11" ht="15" customHeight="1" x14ac:dyDescent="0.25">
      <c r="K3845" s="217"/>
    </row>
    <row r="3846" spans="11:11" ht="15" customHeight="1" x14ac:dyDescent="0.25">
      <c r="K3846" s="217"/>
    </row>
    <row r="3847" spans="11:11" ht="15" customHeight="1" x14ac:dyDescent="0.25">
      <c r="K3847" s="217"/>
    </row>
    <row r="3848" spans="11:11" ht="15" customHeight="1" x14ac:dyDescent="0.25">
      <c r="K3848" s="217"/>
    </row>
    <row r="3849" spans="11:11" ht="15" customHeight="1" x14ac:dyDescent="0.25">
      <c r="K3849" s="217"/>
    </row>
    <row r="3850" spans="11:11" ht="15" customHeight="1" x14ac:dyDescent="0.25">
      <c r="K3850" s="217"/>
    </row>
    <row r="3851" spans="11:11" ht="15" customHeight="1" x14ac:dyDescent="0.25">
      <c r="K3851" s="217"/>
    </row>
    <row r="3852" spans="11:11" ht="15" customHeight="1" x14ac:dyDescent="0.25">
      <c r="K3852" s="217"/>
    </row>
    <row r="3853" spans="11:11" ht="15" customHeight="1" x14ac:dyDescent="0.25">
      <c r="K3853" s="217"/>
    </row>
    <row r="3854" spans="11:11" ht="15" customHeight="1" x14ac:dyDescent="0.25">
      <c r="K3854" s="217"/>
    </row>
    <row r="3855" spans="11:11" ht="15" customHeight="1" x14ac:dyDescent="0.25">
      <c r="K3855" s="217"/>
    </row>
    <row r="3856" spans="11:11" ht="15" customHeight="1" x14ac:dyDescent="0.25">
      <c r="K3856" s="217"/>
    </row>
    <row r="3857" spans="11:11" ht="15" customHeight="1" x14ac:dyDescent="0.25">
      <c r="K3857" s="217"/>
    </row>
    <row r="3858" spans="11:11" ht="15" customHeight="1" x14ac:dyDescent="0.25">
      <c r="K3858" s="217"/>
    </row>
    <row r="3859" spans="11:11" ht="15" customHeight="1" x14ac:dyDescent="0.25">
      <c r="K3859" s="217"/>
    </row>
    <row r="3860" spans="11:11" ht="15" customHeight="1" x14ac:dyDescent="0.25">
      <c r="K3860" s="217"/>
    </row>
    <row r="3861" spans="11:11" ht="15" customHeight="1" x14ac:dyDescent="0.25">
      <c r="K3861" s="217"/>
    </row>
    <row r="3862" spans="11:11" ht="15" customHeight="1" x14ac:dyDescent="0.25">
      <c r="K3862" s="217"/>
    </row>
    <row r="3863" spans="11:11" ht="15" customHeight="1" x14ac:dyDescent="0.25">
      <c r="K3863" s="217"/>
    </row>
    <row r="3864" spans="11:11" ht="15" customHeight="1" x14ac:dyDescent="0.25">
      <c r="K3864" s="217"/>
    </row>
    <row r="3865" spans="11:11" ht="15" customHeight="1" x14ac:dyDescent="0.25">
      <c r="K3865" s="217"/>
    </row>
    <row r="3866" spans="11:11" ht="15" customHeight="1" x14ac:dyDescent="0.25">
      <c r="K3866" s="217"/>
    </row>
    <row r="3867" spans="11:11" ht="15" customHeight="1" x14ac:dyDescent="0.25">
      <c r="K3867" s="217"/>
    </row>
    <row r="3868" spans="11:11" ht="15" customHeight="1" x14ac:dyDescent="0.25">
      <c r="K3868" s="217"/>
    </row>
    <row r="3869" spans="11:11" ht="15" customHeight="1" x14ac:dyDescent="0.25">
      <c r="K3869" s="217"/>
    </row>
    <row r="3870" spans="11:11" ht="15" customHeight="1" x14ac:dyDescent="0.25">
      <c r="K3870" s="217"/>
    </row>
    <row r="3871" spans="11:11" ht="15" customHeight="1" x14ac:dyDescent="0.25">
      <c r="K3871" s="217"/>
    </row>
    <row r="3872" spans="11:11" ht="15" customHeight="1" x14ac:dyDescent="0.25">
      <c r="K3872" s="217"/>
    </row>
    <row r="3873" spans="11:11" ht="15" customHeight="1" x14ac:dyDescent="0.25">
      <c r="K3873" s="217"/>
    </row>
    <row r="3874" spans="11:11" ht="15" customHeight="1" x14ac:dyDescent="0.25">
      <c r="K3874" s="217"/>
    </row>
    <row r="3875" spans="11:11" ht="15" customHeight="1" x14ac:dyDescent="0.25">
      <c r="K3875" s="217"/>
    </row>
    <row r="3876" spans="11:11" ht="15" customHeight="1" x14ac:dyDescent="0.25">
      <c r="K3876" s="217"/>
    </row>
    <row r="3877" spans="11:11" ht="15" customHeight="1" x14ac:dyDescent="0.25">
      <c r="K3877" s="217"/>
    </row>
    <row r="3878" spans="11:11" ht="15" customHeight="1" x14ac:dyDescent="0.25">
      <c r="K3878" s="217"/>
    </row>
    <row r="3879" spans="11:11" ht="15" customHeight="1" x14ac:dyDescent="0.25">
      <c r="K3879" s="217"/>
    </row>
    <row r="3880" spans="11:11" ht="15" customHeight="1" x14ac:dyDescent="0.25">
      <c r="K3880" s="217"/>
    </row>
    <row r="3881" spans="11:11" ht="15" customHeight="1" x14ac:dyDescent="0.25">
      <c r="K3881" s="217"/>
    </row>
    <row r="3882" spans="11:11" ht="15" customHeight="1" x14ac:dyDescent="0.25">
      <c r="K3882" s="217"/>
    </row>
    <row r="3883" spans="11:11" ht="15" customHeight="1" x14ac:dyDescent="0.25">
      <c r="K3883" s="217"/>
    </row>
    <row r="3884" spans="11:11" ht="15" customHeight="1" x14ac:dyDescent="0.25">
      <c r="K3884" s="217"/>
    </row>
    <row r="3885" spans="11:11" ht="15" customHeight="1" x14ac:dyDescent="0.25">
      <c r="K3885" s="217"/>
    </row>
    <row r="3886" spans="11:11" ht="15" customHeight="1" x14ac:dyDescent="0.25">
      <c r="K3886" s="217"/>
    </row>
    <row r="3887" spans="11:11" ht="15" customHeight="1" x14ac:dyDescent="0.25">
      <c r="K3887" s="217"/>
    </row>
    <row r="3888" spans="11:11" ht="15" customHeight="1" x14ac:dyDescent="0.25">
      <c r="K3888" s="217"/>
    </row>
    <row r="3889" spans="11:11" ht="15" customHeight="1" x14ac:dyDescent="0.25">
      <c r="K3889" s="217"/>
    </row>
    <row r="3890" spans="11:11" ht="15" customHeight="1" x14ac:dyDescent="0.25">
      <c r="K3890" s="217"/>
    </row>
    <row r="3891" spans="11:11" ht="15" customHeight="1" x14ac:dyDescent="0.25">
      <c r="K3891" s="217"/>
    </row>
    <row r="3892" spans="11:11" ht="15" customHeight="1" x14ac:dyDescent="0.25">
      <c r="K3892" s="217"/>
    </row>
    <row r="3893" spans="11:11" ht="15" customHeight="1" x14ac:dyDescent="0.25">
      <c r="K3893" s="217"/>
    </row>
    <row r="3894" spans="11:11" ht="15" customHeight="1" x14ac:dyDescent="0.25">
      <c r="K3894" s="217"/>
    </row>
    <row r="3895" spans="11:11" ht="15" customHeight="1" x14ac:dyDescent="0.25">
      <c r="K3895" s="217"/>
    </row>
    <row r="3896" spans="11:11" ht="15" customHeight="1" x14ac:dyDescent="0.25">
      <c r="K3896" s="217"/>
    </row>
    <row r="3897" spans="11:11" ht="15" customHeight="1" x14ac:dyDescent="0.25">
      <c r="K3897" s="217"/>
    </row>
    <row r="3898" spans="11:11" ht="15" customHeight="1" x14ac:dyDescent="0.25">
      <c r="K3898" s="217"/>
    </row>
    <row r="3899" spans="11:11" ht="15" customHeight="1" x14ac:dyDescent="0.25">
      <c r="K3899" s="217"/>
    </row>
    <row r="3900" spans="11:11" ht="15" customHeight="1" x14ac:dyDescent="0.25">
      <c r="K3900" s="217"/>
    </row>
    <row r="3901" spans="11:11" ht="15" customHeight="1" x14ac:dyDescent="0.25">
      <c r="K3901" s="217"/>
    </row>
    <row r="3902" spans="11:11" ht="15" customHeight="1" x14ac:dyDescent="0.25">
      <c r="K3902" s="217"/>
    </row>
    <row r="3903" spans="11:11" ht="15" customHeight="1" x14ac:dyDescent="0.25">
      <c r="K3903" s="217"/>
    </row>
    <row r="3904" spans="11:11" ht="15" customHeight="1" x14ac:dyDescent="0.25">
      <c r="K3904" s="217"/>
    </row>
    <row r="3905" spans="11:11" ht="15" customHeight="1" x14ac:dyDescent="0.25">
      <c r="K3905" s="217"/>
    </row>
    <row r="3906" spans="11:11" ht="15" customHeight="1" x14ac:dyDescent="0.25">
      <c r="K3906" s="217"/>
    </row>
    <row r="3907" spans="11:11" ht="15" customHeight="1" x14ac:dyDescent="0.25">
      <c r="K3907" s="217"/>
    </row>
    <row r="3908" spans="11:11" ht="15" customHeight="1" x14ac:dyDescent="0.25">
      <c r="K3908" s="217"/>
    </row>
    <row r="3909" spans="11:11" ht="15" customHeight="1" x14ac:dyDescent="0.25">
      <c r="K3909" s="217"/>
    </row>
    <row r="3910" spans="11:11" ht="15" customHeight="1" x14ac:dyDescent="0.25">
      <c r="K3910" s="217"/>
    </row>
    <row r="3911" spans="11:11" ht="15" customHeight="1" x14ac:dyDescent="0.25">
      <c r="K3911" s="217"/>
    </row>
    <row r="3912" spans="11:11" ht="15" customHeight="1" x14ac:dyDescent="0.25">
      <c r="K3912" s="217"/>
    </row>
    <row r="3913" spans="11:11" ht="15" customHeight="1" x14ac:dyDescent="0.25">
      <c r="K3913" s="217"/>
    </row>
    <row r="3914" spans="11:11" ht="15" customHeight="1" x14ac:dyDescent="0.25">
      <c r="K3914" s="217"/>
    </row>
    <row r="3915" spans="11:11" ht="15" customHeight="1" x14ac:dyDescent="0.25">
      <c r="K3915" s="217"/>
    </row>
    <row r="3916" spans="11:11" ht="15" customHeight="1" x14ac:dyDescent="0.25">
      <c r="K3916" s="217"/>
    </row>
    <row r="3917" spans="11:11" ht="15" customHeight="1" x14ac:dyDescent="0.25">
      <c r="K3917" s="217"/>
    </row>
    <row r="3918" spans="11:11" ht="15" customHeight="1" x14ac:dyDescent="0.25">
      <c r="K3918" s="217"/>
    </row>
    <row r="3919" spans="11:11" ht="15" customHeight="1" x14ac:dyDescent="0.25">
      <c r="K3919" s="217"/>
    </row>
    <row r="3920" spans="11:11" ht="15" customHeight="1" x14ac:dyDescent="0.25">
      <c r="K3920" s="217"/>
    </row>
    <row r="3921" spans="11:11" ht="15" customHeight="1" x14ac:dyDescent="0.25">
      <c r="K3921" s="217"/>
    </row>
    <row r="3922" spans="11:11" ht="15" customHeight="1" x14ac:dyDescent="0.25">
      <c r="K3922" s="217"/>
    </row>
    <row r="3923" spans="11:11" ht="15" customHeight="1" x14ac:dyDescent="0.25">
      <c r="K3923" s="217"/>
    </row>
    <row r="3924" spans="11:11" ht="15" customHeight="1" x14ac:dyDescent="0.25">
      <c r="K3924" s="217"/>
    </row>
    <row r="3925" spans="11:11" ht="15" customHeight="1" x14ac:dyDescent="0.25">
      <c r="K3925" s="217"/>
    </row>
    <row r="3926" spans="11:11" ht="15" customHeight="1" x14ac:dyDescent="0.25">
      <c r="K3926" s="217"/>
    </row>
    <row r="3927" spans="11:11" ht="15" customHeight="1" x14ac:dyDescent="0.25">
      <c r="K3927" s="217"/>
    </row>
    <row r="3928" spans="11:11" ht="15" customHeight="1" x14ac:dyDescent="0.25">
      <c r="K3928" s="217"/>
    </row>
    <row r="3929" spans="11:11" ht="15" customHeight="1" x14ac:dyDescent="0.25">
      <c r="K3929" s="217"/>
    </row>
    <row r="3930" spans="11:11" ht="15" customHeight="1" x14ac:dyDescent="0.25">
      <c r="K3930" s="217"/>
    </row>
    <row r="3931" spans="11:11" ht="15" customHeight="1" x14ac:dyDescent="0.25">
      <c r="K3931" s="217"/>
    </row>
    <row r="3932" spans="11:11" ht="15" customHeight="1" x14ac:dyDescent="0.25">
      <c r="K3932" s="217"/>
    </row>
    <row r="3933" spans="11:11" ht="15" customHeight="1" x14ac:dyDescent="0.25">
      <c r="K3933" s="217"/>
    </row>
    <row r="3934" spans="11:11" ht="15" customHeight="1" x14ac:dyDescent="0.25">
      <c r="K3934" s="217"/>
    </row>
    <row r="3935" spans="11:11" ht="15" customHeight="1" x14ac:dyDescent="0.25">
      <c r="K3935" s="217"/>
    </row>
    <row r="3936" spans="11:11" ht="15" customHeight="1" x14ac:dyDescent="0.25">
      <c r="K3936" s="217"/>
    </row>
    <row r="3937" spans="11:11" ht="15" customHeight="1" x14ac:dyDescent="0.25">
      <c r="K3937" s="217"/>
    </row>
    <row r="3938" spans="11:11" ht="15" customHeight="1" x14ac:dyDescent="0.25">
      <c r="K3938" s="217"/>
    </row>
    <row r="3939" spans="11:11" ht="30" customHeight="1" x14ac:dyDescent="0.25">
      <c r="K3939" s="217"/>
    </row>
    <row r="3940" spans="11:11" ht="15" customHeight="1" x14ac:dyDescent="0.25">
      <c r="K3940" s="217"/>
    </row>
    <row r="3941" spans="11:11" ht="15" customHeight="1" x14ac:dyDescent="0.25">
      <c r="K3941" s="217"/>
    </row>
    <row r="3942" spans="11:11" ht="15" customHeight="1" x14ac:dyDescent="0.25">
      <c r="K3942" s="217"/>
    </row>
    <row r="3943" spans="11:11" ht="15" customHeight="1" x14ac:dyDescent="0.25">
      <c r="K3943" s="217"/>
    </row>
    <row r="3944" spans="11:11" ht="15" customHeight="1" x14ac:dyDescent="0.25">
      <c r="K3944" s="217"/>
    </row>
    <row r="3945" spans="11:11" ht="15" customHeight="1" x14ac:dyDescent="0.25">
      <c r="K3945" s="217"/>
    </row>
    <row r="3946" spans="11:11" ht="15" customHeight="1" x14ac:dyDescent="0.25">
      <c r="K3946" s="217"/>
    </row>
    <row r="3947" spans="11:11" ht="15" customHeight="1" x14ac:dyDescent="0.25">
      <c r="K3947" s="217"/>
    </row>
    <row r="3948" spans="11:11" ht="15" customHeight="1" x14ac:dyDescent="0.25">
      <c r="K3948" s="217"/>
    </row>
    <row r="3949" spans="11:11" ht="15" customHeight="1" x14ac:dyDescent="0.25">
      <c r="K3949" s="217"/>
    </row>
    <row r="3950" spans="11:11" ht="15" customHeight="1" x14ac:dyDescent="0.25">
      <c r="K3950" s="217"/>
    </row>
    <row r="3951" spans="11:11" ht="15" customHeight="1" x14ac:dyDescent="0.25">
      <c r="K3951" s="217"/>
    </row>
    <row r="3952" spans="11:11" ht="15" customHeight="1" x14ac:dyDescent="0.25">
      <c r="K3952" s="217"/>
    </row>
    <row r="3953" spans="11:11" ht="15" customHeight="1" x14ac:dyDescent="0.25">
      <c r="K3953" s="217"/>
    </row>
    <row r="3954" spans="11:11" ht="15" customHeight="1" x14ac:dyDescent="0.25">
      <c r="K3954" s="217"/>
    </row>
    <row r="3955" spans="11:11" ht="15" customHeight="1" x14ac:dyDescent="0.25">
      <c r="K3955" s="217"/>
    </row>
    <row r="3956" spans="11:11" ht="15" customHeight="1" x14ac:dyDescent="0.25">
      <c r="K3956" s="217"/>
    </row>
    <row r="3957" spans="11:11" ht="15" customHeight="1" x14ac:dyDescent="0.25">
      <c r="K3957" s="217"/>
    </row>
    <row r="3958" spans="11:11" ht="15" customHeight="1" x14ac:dyDescent="0.25">
      <c r="K3958" s="217"/>
    </row>
    <row r="3959" spans="11:11" ht="15" customHeight="1" x14ac:dyDescent="0.25">
      <c r="K3959" s="217"/>
    </row>
    <row r="3960" spans="11:11" ht="15" customHeight="1" x14ac:dyDescent="0.25">
      <c r="K3960" s="217"/>
    </row>
    <row r="3961" spans="11:11" ht="15" customHeight="1" x14ac:dyDescent="0.25">
      <c r="K3961" s="217"/>
    </row>
    <row r="3962" spans="11:11" ht="15" customHeight="1" x14ac:dyDescent="0.25">
      <c r="K3962" s="217"/>
    </row>
    <row r="3963" spans="11:11" ht="15" customHeight="1" x14ac:dyDescent="0.25">
      <c r="K3963" s="217"/>
    </row>
    <row r="3964" spans="11:11" ht="15" customHeight="1" x14ac:dyDescent="0.25">
      <c r="K3964" s="217"/>
    </row>
    <row r="3965" spans="11:11" ht="30" customHeight="1" x14ac:dyDescent="0.25">
      <c r="K3965" s="217"/>
    </row>
    <row r="3966" spans="11:11" ht="15" customHeight="1" x14ac:dyDescent="0.25">
      <c r="K3966" s="217"/>
    </row>
    <row r="3967" spans="11:11" ht="15" customHeight="1" x14ac:dyDescent="0.25">
      <c r="K3967" s="217"/>
    </row>
    <row r="3968" spans="11:11" ht="15" customHeight="1" x14ac:dyDescent="0.25">
      <c r="K3968" s="217"/>
    </row>
    <row r="3969" spans="11:11" ht="15" customHeight="1" x14ac:dyDescent="0.25">
      <c r="K3969" s="217"/>
    </row>
    <row r="3970" spans="11:11" ht="15" customHeight="1" x14ac:dyDescent="0.25">
      <c r="K3970" s="217"/>
    </row>
    <row r="3971" spans="11:11" ht="15" customHeight="1" x14ac:dyDescent="0.25">
      <c r="K3971" s="217"/>
    </row>
    <row r="3972" spans="11:11" ht="15" customHeight="1" x14ac:dyDescent="0.25">
      <c r="K3972" s="217"/>
    </row>
    <row r="3973" spans="11:11" ht="15" customHeight="1" x14ac:dyDescent="0.25">
      <c r="K3973" s="217"/>
    </row>
    <row r="3974" spans="11:11" ht="15" customHeight="1" x14ac:dyDescent="0.25">
      <c r="K3974" s="217"/>
    </row>
    <row r="3975" spans="11:11" ht="15" customHeight="1" x14ac:dyDescent="0.25">
      <c r="K3975" s="217"/>
    </row>
    <row r="3976" spans="11:11" ht="15" customHeight="1" x14ac:dyDescent="0.25">
      <c r="K3976" s="217"/>
    </row>
    <row r="3977" spans="11:11" ht="15" customHeight="1" x14ac:dyDescent="0.25">
      <c r="K3977" s="217"/>
    </row>
    <row r="3978" spans="11:11" ht="15" customHeight="1" x14ac:dyDescent="0.25">
      <c r="K3978" s="217"/>
    </row>
    <row r="3979" spans="11:11" ht="15" customHeight="1" x14ac:dyDescent="0.25">
      <c r="K3979" s="217"/>
    </row>
    <row r="3980" spans="11:11" ht="15" customHeight="1" x14ac:dyDescent="0.25">
      <c r="K3980" s="217"/>
    </row>
    <row r="3981" spans="11:11" ht="15" customHeight="1" x14ac:dyDescent="0.25">
      <c r="K3981" s="217"/>
    </row>
    <row r="3982" spans="11:11" ht="15" customHeight="1" x14ac:dyDescent="0.25">
      <c r="K3982" s="217"/>
    </row>
    <row r="3983" spans="11:11" ht="30" customHeight="1" x14ac:dyDescent="0.25">
      <c r="K3983" s="217"/>
    </row>
    <row r="3984" spans="11:11" ht="15" customHeight="1" x14ac:dyDescent="0.25">
      <c r="K3984" s="217"/>
    </row>
    <row r="3985" spans="11:11" ht="15" customHeight="1" x14ac:dyDescent="0.25">
      <c r="K3985" s="217"/>
    </row>
    <row r="3986" spans="11:11" ht="15" customHeight="1" x14ac:dyDescent="0.25">
      <c r="K3986" s="217"/>
    </row>
    <row r="3987" spans="11:11" ht="15" customHeight="1" x14ac:dyDescent="0.25">
      <c r="K3987" s="217"/>
    </row>
    <row r="3988" spans="11:11" ht="15" customHeight="1" x14ac:dyDescent="0.25">
      <c r="K3988" s="217"/>
    </row>
    <row r="3989" spans="11:11" ht="15" customHeight="1" x14ac:dyDescent="0.25">
      <c r="K3989" s="217"/>
    </row>
    <row r="3990" spans="11:11" ht="15" customHeight="1" x14ac:dyDescent="0.25">
      <c r="K3990" s="217"/>
    </row>
    <row r="3991" spans="11:11" ht="15" customHeight="1" x14ac:dyDescent="0.25">
      <c r="K3991" s="217"/>
    </row>
    <row r="3992" spans="11:11" ht="30" customHeight="1" x14ac:dyDescent="0.25">
      <c r="K3992" s="217"/>
    </row>
    <row r="3993" spans="11:11" ht="15" customHeight="1" x14ac:dyDescent="0.25">
      <c r="K3993" s="217"/>
    </row>
    <row r="3994" spans="11:11" ht="15" customHeight="1" x14ac:dyDescent="0.25">
      <c r="K3994" s="217"/>
    </row>
    <row r="3995" spans="11:11" ht="15" customHeight="1" x14ac:dyDescent="0.25">
      <c r="K3995" s="217"/>
    </row>
    <row r="3996" spans="11:11" ht="15" customHeight="1" x14ac:dyDescent="0.25">
      <c r="K3996" s="217"/>
    </row>
    <row r="3997" spans="11:11" ht="15" customHeight="1" x14ac:dyDescent="0.25">
      <c r="K3997" s="217"/>
    </row>
    <row r="3998" spans="11:11" ht="15" customHeight="1" x14ac:dyDescent="0.25">
      <c r="K3998" s="217"/>
    </row>
    <row r="3999" spans="11:11" ht="15" customHeight="1" x14ac:dyDescent="0.25">
      <c r="K3999" s="217"/>
    </row>
    <row r="4000" spans="11:11" ht="15" customHeight="1" x14ac:dyDescent="0.25">
      <c r="K4000" s="217"/>
    </row>
    <row r="4001" spans="11:11" ht="15" customHeight="1" x14ac:dyDescent="0.25">
      <c r="K4001" s="217"/>
    </row>
    <row r="4002" spans="11:11" ht="15" customHeight="1" x14ac:dyDescent="0.25">
      <c r="K4002" s="217"/>
    </row>
    <row r="4003" spans="11:11" ht="15" customHeight="1" x14ac:dyDescent="0.25">
      <c r="K4003" s="217"/>
    </row>
    <row r="4004" spans="11:11" ht="15" customHeight="1" x14ac:dyDescent="0.25">
      <c r="K4004" s="217"/>
    </row>
    <row r="4005" spans="11:11" ht="15" customHeight="1" x14ac:dyDescent="0.25">
      <c r="K4005" s="217"/>
    </row>
    <row r="4006" spans="11:11" ht="15" customHeight="1" x14ac:dyDescent="0.25">
      <c r="K4006" s="217"/>
    </row>
    <row r="4007" spans="11:11" ht="15" customHeight="1" x14ac:dyDescent="0.25">
      <c r="K4007" s="217"/>
    </row>
    <row r="4008" spans="11:11" ht="15" customHeight="1" x14ac:dyDescent="0.25">
      <c r="K4008" s="217"/>
    </row>
    <row r="4009" spans="11:11" ht="15" customHeight="1" x14ac:dyDescent="0.25">
      <c r="K4009" s="217"/>
    </row>
    <row r="4010" spans="11:11" ht="15" customHeight="1" x14ac:dyDescent="0.25">
      <c r="K4010" s="217"/>
    </row>
    <row r="4011" spans="11:11" ht="15" customHeight="1" x14ac:dyDescent="0.25">
      <c r="K4011" s="217"/>
    </row>
    <row r="4012" spans="11:11" ht="15" customHeight="1" x14ac:dyDescent="0.25">
      <c r="K4012" s="217"/>
    </row>
    <row r="4013" spans="11:11" ht="15" customHeight="1" x14ac:dyDescent="0.25">
      <c r="K4013" s="217"/>
    </row>
    <row r="4014" spans="11:11" ht="15" customHeight="1" x14ac:dyDescent="0.25">
      <c r="K4014" s="217"/>
    </row>
    <row r="4015" spans="11:11" ht="15" customHeight="1" x14ac:dyDescent="0.25">
      <c r="K4015" s="217"/>
    </row>
    <row r="4016" spans="11:11" ht="15" customHeight="1" x14ac:dyDescent="0.25">
      <c r="K4016" s="217"/>
    </row>
    <row r="4017" spans="11:11" ht="15" customHeight="1" x14ac:dyDescent="0.25">
      <c r="K4017" s="217"/>
    </row>
    <row r="4018" spans="11:11" ht="15" customHeight="1" x14ac:dyDescent="0.25">
      <c r="K4018" s="217"/>
    </row>
    <row r="4019" spans="11:11" ht="15" customHeight="1" x14ac:dyDescent="0.25">
      <c r="K4019" s="217"/>
    </row>
    <row r="4020" spans="11:11" ht="15" customHeight="1" x14ac:dyDescent="0.25">
      <c r="K4020" s="217"/>
    </row>
    <row r="4021" spans="11:11" ht="15" customHeight="1" x14ac:dyDescent="0.25">
      <c r="K4021" s="217"/>
    </row>
    <row r="4022" spans="11:11" ht="15" customHeight="1" x14ac:dyDescent="0.25">
      <c r="K4022" s="217"/>
    </row>
    <row r="4023" spans="11:11" ht="15" customHeight="1" x14ac:dyDescent="0.25">
      <c r="K4023" s="217"/>
    </row>
    <row r="4024" spans="11:11" ht="15" customHeight="1" x14ac:dyDescent="0.25">
      <c r="K4024" s="217"/>
    </row>
    <row r="4025" spans="11:11" ht="15" customHeight="1" x14ac:dyDescent="0.25">
      <c r="K4025" s="217"/>
    </row>
    <row r="4026" spans="11:11" ht="15" customHeight="1" x14ac:dyDescent="0.25">
      <c r="K4026" s="217"/>
    </row>
    <row r="4027" spans="11:11" ht="15" customHeight="1" x14ac:dyDescent="0.25">
      <c r="K4027" s="217"/>
    </row>
    <row r="4028" spans="11:11" ht="15" customHeight="1" x14ac:dyDescent="0.25">
      <c r="K4028" s="217"/>
    </row>
    <row r="4029" spans="11:11" ht="15" customHeight="1" x14ac:dyDescent="0.25">
      <c r="K4029" s="217"/>
    </row>
    <row r="4030" spans="11:11" ht="15" customHeight="1" x14ac:dyDescent="0.25">
      <c r="K4030" s="217"/>
    </row>
    <row r="4031" spans="11:11" ht="15" customHeight="1" x14ac:dyDescent="0.25">
      <c r="K4031" s="217"/>
    </row>
    <row r="4032" spans="11:11" ht="15" customHeight="1" x14ac:dyDescent="0.25">
      <c r="K4032" s="217"/>
    </row>
    <row r="4033" spans="11:11" ht="15" customHeight="1" x14ac:dyDescent="0.25">
      <c r="K4033" s="217"/>
    </row>
    <row r="4034" spans="11:11" ht="15" customHeight="1" x14ac:dyDescent="0.25">
      <c r="K4034" s="217"/>
    </row>
    <row r="4035" spans="11:11" ht="15" customHeight="1" x14ac:dyDescent="0.25">
      <c r="K4035" s="217"/>
    </row>
    <row r="4036" spans="11:11" ht="15" customHeight="1" x14ac:dyDescent="0.25">
      <c r="K4036" s="217"/>
    </row>
    <row r="4037" spans="11:11" ht="15" customHeight="1" x14ac:dyDescent="0.25">
      <c r="K4037" s="217"/>
    </row>
    <row r="4038" spans="11:11" ht="15" customHeight="1" x14ac:dyDescent="0.25">
      <c r="K4038" s="217"/>
    </row>
    <row r="4039" spans="11:11" ht="15" customHeight="1" x14ac:dyDescent="0.25">
      <c r="K4039" s="217"/>
    </row>
    <row r="4040" spans="11:11" ht="15" customHeight="1" x14ac:dyDescent="0.25">
      <c r="K4040" s="217"/>
    </row>
    <row r="4041" spans="11:11" ht="15" customHeight="1" x14ac:dyDescent="0.25">
      <c r="K4041" s="217"/>
    </row>
    <row r="4042" spans="11:11" ht="15" customHeight="1" x14ac:dyDescent="0.25">
      <c r="K4042" s="217"/>
    </row>
    <row r="4043" spans="11:11" ht="15" customHeight="1" x14ac:dyDescent="0.25">
      <c r="K4043" s="217"/>
    </row>
    <row r="4044" spans="11:11" ht="15" customHeight="1" x14ac:dyDescent="0.25">
      <c r="K4044" s="217"/>
    </row>
    <row r="4045" spans="11:11" ht="15" customHeight="1" x14ac:dyDescent="0.25">
      <c r="K4045" s="217"/>
    </row>
    <row r="4046" spans="11:11" ht="15" customHeight="1" x14ac:dyDescent="0.25">
      <c r="K4046" s="217"/>
    </row>
    <row r="4047" spans="11:11" ht="15" customHeight="1" x14ac:dyDescent="0.25">
      <c r="K4047" s="217"/>
    </row>
    <row r="4048" spans="11:11" ht="15" customHeight="1" x14ac:dyDescent="0.25">
      <c r="K4048" s="217"/>
    </row>
    <row r="4049" spans="11:11" ht="15" customHeight="1" x14ac:dyDescent="0.25">
      <c r="K4049" s="217"/>
    </row>
    <row r="4050" spans="11:11" ht="15" customHeight="1" x14ac:dyDescent="0.25">
      <c r="K4050" s="217"/>
    </row>
    <row r="4051" spans="11:11" ht="15" customHeight="1" x14ac:dyDescent="0.25">
      <c r="K4051" s="217"/>
    </row>
    <row r="4052" spans="11:11" ht="15" customHeight="1" x14ac:dyDescent="0.25">
      <c r="K4052" s="217"/>
    </row>
    <row r="4053" spans="11:11" ht="15" customHeight="1" x14ac:dyDescent="0.25">
      <c r="K4053" s="217"/>
    </row>
    <row r="4054" spans="11:11" ht="15" customHeight="1" x14ac:dyDescent="0.25">
      <c r="K4054" s="217"/>
    </row>
    <row r="4055" spans="11:11" ht="15" customHeight="1" x14ac:dyDescent="0.25">
      <c r="K4055" s="217"/>
    </row>
    <row r="4056" spans="11:11" ht="15" customHeight="1" x14ac:dyDescent="0.25">
      <c r="K4056" s="217"/>
    </row>
    <row r="4057" spans="11:11" ht="15" customHeight="1" x14ac:dyDescent="0.25">
      <c r="K4057" s="217"/>
    </row>
    <row r="4058" spans="11:11" ht="15" customHeight="1" x14ac:dyDescent="0.25">
      <c r="K4058" s="217"/>
    </row>
    <row r="4059" spans="11:11" ht="15" customHeight="1" x14ac:dyDescent="0.25">
      <c r="K4059" s="217"/>
    </row>
    <row r="4060" spans="11:11" ht="15" customHeight="1" x14ac:dyDescent="0.25">
      <c r="K4060" s="217"/>
    </row>
    <row r="4061" spans="11:11" ht="15" customHeight="1" x14ac:dyDescent="0.25">
      <c r="K4061" s="217"/>
    </row>
    <row r="4062" spans="11:11" ht="15" customHeight="1" x14ac:dyDescent="0.25">
      <c r="K4062" s="217"/>
    </row>
    <row r="4063" spans="11:11" ht="15" customHeight="1" x14ac:dyDescent="0.25">
      <c r="K4063" s="217"/>
    </row>
    <row r="4064" spans="11:11" ht="15" customHeight="1" x14ac:dyDescent="0.25">
      <c r="K4064" s="217"/>
    </row>
    <row r="4065" spans="11:11" ht="15" customHeight="1" x14ac:dyDescent="0.25">
      <c r="K4065" s="217"/>
    </row>
    <row r="4066" spans="11:11" ht="15" customHeight="1" x14ac:dyDescent="0.25">
      <c r="K4066" s="217"/>
    </row>
    <row r="4067" spans="11:11" ht="15" customHeight="1" x14ac:dyDescent="0.25">
      <c r="K4067" s="217"/>
    </row>
    <row r="4068" spans="11:11" ht="15" customHeight="1" x14ac:dyDescent="0.25">
      <c r="K4068" s="217"/>
    </row>
    <row r="4069" spans="11:11" ht="15" customHeight="1" x14ac:dyDescent="0.25">
      <c r="K4069" s="217"/>
    </row>
    <row r="4070" spans="11:11" ht="15" customHeight="1" x14ac:dyDescent="0.25">
      <c r="K4070" s="217"/>
    </row>
    <row r="4071" spans="11:11" ht="15" customHeight="1" x14ac:dyDescent="0.25">
      <c r="K4071" s="217"/>
    </row>
    <row r="4072" spans="11:11" ht="15" customHeight="1" x14ac:dyDescent="0.25">
      <c r="K4072" s="217"/>
    </row>
    <row r="4073" spans="11:11" ht="15" customHeight="1" x14ac:dyDescent="0.25">
      <c r="K4073" s="217"/>
    </row>
    <row r="4074" spans="11:11" ht="15" customHeight="1" x14ac:dyDescent="0.25">
      <c r="K4074" s="217"/>
    </row>
    <row r="4075" spans="11:11" ht="30" customHeight="1" x14ac:dyDescent="0.25">
      <c r="K4075" s="217"/>
    </row>
    <row r="4076" spans="11:11" ht="15" customHeight="1" x14ac:dyDescent="0.25">
      <c r="K4076" s="217"/>
    </row>
    <row r="4077" spans="11:11" ht="15" customHeight="1" x14ac:dyDescent="0.25">
      <c r="K4077" s="217"/>
    </row>
    <row r="4078" spans="11:11" ht="30" customHeight="1" x14ac:dyDescent="0.25">
      <c r="K4078" s="217"/>
    </row>
    <row r="4079" spans="11:11" ht="15" customHeight="1" x14ac:dyDescent="0.25">
      <c r="K4079" s="217"/>
    </row>
    <row r="4080" spans="11:11" ht="15" customHeight="1" x14ac:dyDescent="0.25">
      <c r="K4080" s="217"/>
    </row>
    <row r="4081" spans="11:11" ht="15" customHeight="1" x14ac:dyDescent="0.25">
      <c r="K4081" s="217"/>
    </row>
    <row r="4082" spans="11:11" ht="15" customHeight="1" x14ac:dyDescent="0.25">
      <c r="K4082" s="217"/>
    </row>
    <row r="4083" spans="11:11" ht="15" customHeight="1" x14ac:dyDescent="0.25">
      <c r="K4083" s="217"/>
    </row>
    <row r="4084" spans="11:11" ht="15" customHeight="1" x14ac:dyDescent="0.25">
      <c r="K4084" s="217"/>
    </row>
    <row r="4085" spans="11:11" ht="15" customHeight="1" x14ac:dyDescent="0.25">
      <c r="K4085" s="217"/>
    </row>
    <row r="4086" spans="11:11" ht="15" customHeight="1" x14ac:dyDescent="0.25">
      <c r="K4086" s="217"/>
    </row>
    <row r="4087" spans="11:11" ht="15" customHeight="1" x14ac:dyDescent="0.25">
      <c r="K4087" s="217"/>
    </row>
    <row r="4088" spans="11:11" ht="15" customHeight="1" x14ac:dyDescent="0.25">
      <c r="K4088" s="217"/>
    </row>
    <row r="4089" spans="11:11" ht="15" customHeight="1" x14ac:dyDescent="0.25">
      <c r="K4089" s="217"/>
    </row>
    <row r="4090" spans="11:11" ht="15" customHeight="1" x14ac:dyDescent="0.25">
      <c r="K4090" s="217"/>
    </row>
    <row r="4091" spans="11:11" ht="15" customHeight="1" x14ac:dyDescent="0.25">
      <c r="K4091" s="217"/>
    </row>
    <row r="4092" spans="11:11" ht="15" customHeight="1" x14ac:dyDescent="0.25">
      <c r="K4092" s="217"/>
    </row>
    <row r="4093" spans="11:11" ht="15" customHeight="1" x14ac:dyDescent="0.25">
      <c r="K4093" s="217"/>
    </row>
    <row r="4094" spans="11:11" ht="15" customHeight="1" x14ac:dyDescent="0.25">
      <c r="K4094" s="217"/>
    </row>
    <row r="4095" spans="11:11" ht="15" customHeight="1" x14ac:dyDescent="0.25">
      <c r="K4095" s="217"/>
    </row>
    <row r="4096" spans="11:11" ht="15" customHeight="1" x14ac:dyDescent="0.25">
      <c r="K4096" s="217"/>
    </row>
    <row r="4097" spans="11:11" ht="15" customHeight="1" x14ac:dyDescent="0.25">
      <c r="K4097" s="217"/>
    </row>
    <row r="4098" spans="11:11" ht="15" customHeight="1" x14ac:dyDescent="0.25">
      <c r="K4098" s="217"/>
    </row>
    <row r="4099" spans="11:11" ht="15" customHeight="1" x14ac:dyDescent="0.25">
      <c r="K4099" s="217"/>
    </row>
    <row r="4100" spans="11:11" ht="15" customHeight="1" x14ac:dyDescent="0.25">
      <c r="K4100" s="217"/>
    </row>
    <row r="4101" spans="11:11" ht="15" customHeight="1" x14ac:dyDescent="0.25">
      <c r="K4101" s="217"/>
    </row>
    <row r="4102" spans="11:11" ht="15" customHeight="1" x14ac:dyDescent="0.25">
      <c r="K4102" s="217"/>
    </row>
    <row r="4103" spans="11:11" ht="15" customHeight="1" x14ac:dyDescent="0.25">
      <c r="K4103" s="217"/>
    </row>
    <row r="4104" spans="11:11" ht="15" customHeight="1" x14ac:dyDescent="0.25">
      <c r="K4104" s="217"/>
    </row>
    <row r="4105" spans="11:11" ht="15" customHeight="1" x14ac:dyDescent="0.25">
      <c r="K4105" s="217"/>
    </row>
    <row r="4106" spans="11:11" ht="15" customHeight="1" x14ac:dyDescent="0.25">
      <c r="K4106" s="217"/>
    </row>
    <row r="4107" spans="11:11" ht="15" customHeight="1" x14ac:dyDescent="0.25">
      <c r="K4107" s="217"/>
    </row>
    <row r="4108" spans="11:11" ht="15" customHeight="1" x14ac:dyDescent="0.25">
      <c r="K4108" s="217"/>
    </row>
    <row r="4109" spans="11:11" ht="15" customHeight="1" x14ac:dyDescent="0.25">
      <c r="K4109" s="217"/>
    </row>
    <row r="4110" spans="11:11" ht="15" customHeight="1" x14ac:dyDescent="0.25">
      <c r="K4110" s="217"/>
    </row>
    <row r="4111" spans="11:11" ht="15" customHeight="1" x14ac:dyDescent="0.25">
      <c r="K4111" s="217"/>
    </row>
    <row r="4112" spans="11:11" ht="15" customHeight="1" x14ac:dyDescent="0.25">
      <c r="K4112" s="217"/>
    </row>
    <row r="4113" spans="11:11" ht="15" customHeight="1" x14ac:dyDescent="0.25">
      <c r="K4113" s="217"/>
    </row>
    <row r="4114" spans="11:11" ht="15" customHeight="1" x14ac:dyDescent="0.25">
      <c r="K4114" s="217"/>
    </row>
    <row r="4115" spans="11:11" ht="15" customHeight="1" x14ac:dyDescent="0.25">
      <c r="K4115" s="217"/>
    </row>
    <row r="4116" spans="11:11" ht="15" customHeight="1" x14ac:dyDescent="0.25">
      <c r="K4116" s="217"/>
    </row>
    <row r="4117" spans="11:11" ht="15" customHeight="1" x14ac:dyDescent="0.25">
      <c r="K4117" s="217"/>
    </row>
    <row r="4118" spans="11:11" ht="15" customHeight="1" x14ac:dyDescent="0.25">
      <c r="K4118" s="217"/>
    </row>
    <row r="4119" spans="11:11" ht="15" customHeight="1" x14ac:dyDescent="0.25">
      <c r="K4119" s="217"/>
    </row>
    <row r="4120" spans="11:11" ht="15" customHeight="1" x14ac:dyDescent="0.25">
      <c r="K4120" s="217"/>
    </row>
    <row r="4121" spans="11:11" ht="15" customHeight="1" x14ac:dyDescent="0.25">
      <c r="K4121" s="217"/>
    </row>
    <row r="4122" spans="11:11" ht="15" customHeight="1" x14ac:dyDescent="0.25">
      <c r="K4122" s="217"/>
    </row>
    <row r="4123" spans="11:11" ht="15" customHeight="1" x14ac:dyDescent="0.25">
      <c r="K4123" s="217"/>
    </row>
    <row r="4124" spans="11:11" ht="15" customHeight="1" x14ac:dyDescent="0.25">
      <c r="K4124" s="217"/>
    </row>
    <row r="4125" spans="11:11" ht="15" customHeight="1" x14ac:dyDescent="0.25">
      <c r="K4125" s="217"/>
    </row>
    <row r="4126" spans="11:11" ht="15" customHeight="1" x14ac:dyDescent="0.25">
      <c r="K4126" s="217"/>
    </row>
    <row r="4127" spans="11:11" ht="15" customHeight="1" x14ac:dyDescent="0.25">
      <c r="K4127" s="217"/>
    </row>
    <row r="4128" spans="11:11" ht="15" customHeight="1" x14ac:dyDescent="0.25">
      <c r="K4128" s="217"/>
    </row>
    <row r="4129" spans="11:11" ht="15" customHeight="1" x14ac:dyDescent="0.25">
      <c r="K4129" s="217"/>
    </row>
    <row r="4130" spans="11:11" ht="15" customHeight="1" x14ac:dyDescent="0.25">
      <c r="K4130" s="217"/>
    </row>
    <row r="4131" spans="11:11" ht="15" customHeight="1" x14ac:dyDescent="0.25">
      <c r="K4131" s="217"/>
    </row>
    <row r="4132" spans="11:11" ht="15" customHeight="1" x14ac:dyDescent="0.25">
      <c r="K4132" s="217"/>
    </row>
    <row r="4133" spans="11:11" ht="15" customHeight="1" x14ac:dyDescent="0.25">
      <c r="K4133" s="217"/>
    </row>
    <row r="4134" spans="11:11" ht="15" customHeight="1" x14ac:dyDescent="0.25">
      <c r="K4134" s="217"/>
    </row>
    <row r="4135" spans="11:11" ht="15" customHeight="1" x14ac:dyDescent="0.25">
      <c r="K4135" s="217"/>
    </row>
    <row r="4136" spans="11:11" ht="15" customHeight="1" x14ac:dyDescent="0.25">
      <c r="K4136" s="217"/>
    </row>
    <row r="4137" spans="11:11" ht="15" customHeight="1" x14ac:dyDescent="0.25">
      <c r="K4137" s="217"/>
    </row>
    <row r="4138" spans="11:11" ht="15" customHeight="1" x14ac:dyDescent="0.25">
      <c r="K4138" s="217"/>
    </row>
    <row r="4139" spans="11:11" ht="15" customHeight="1" x14ac:dyDescent="0.25">
      <c r="K4139" s="217"/>
    </row>
    <row r="4140" spans="11:11" ht="15" customHeight="1" x14ac:dyDescent="0.25">
      <c r="K4140" s="217"/>
    </row>
    <row r="4141" spans="11:11" ht="15" customHeight="1" x14ac:dyDescent="0.25">
      <c r="K4141" s="217"/>
    </row>
    <row r="4142" spans="11:11" ht="15" customHeight="1" x14ac:dyDescent="0.25">
      <c r="K4142" s="217"/>
    </row>
    <row r="4143" spans="11:11" ht="15" customHeight="1" x14ac:dyDescent="0.25">
      <c r="K4143" s="217"/>
    </row>
    <row r="4144" spans="11:11" ht="15" customHeight="1" x14ac:dyDescent="0.25">
      <c r="K4144" s="217"/>
    </row>
    <row r="4145" spans="11:11" ht="15" customHeight="1" x14ac:dyDescent="0.25">
      <c r="K4145" s="217"/>
    </row>
    <row r="4146" spans="11:11" ht="15" customHeight="1" x14ac:dyDescent="0.25">
      <c r="K4146" s="217"/>
    </row>
    <row r="4147" spans="11:11" ht="15" customHeight="1" x14ac:dyDescent="0.25">
      <c r="K4147" s="217"/>
    </row>
    <row r="4148" spans="11:11" ht="15" customHeight="1" x14ac:dyDescent="0.25">
      <c r="K4148" s="217"/>
    </row>
    <row r="4149" spans="11:11" ht="15" customHeight="1" x14ac:dyDescent="0.25">
      <c r="K4149" s="217"/>
    </row>
    <row r="4150" spans="11:11" ht="15" customHeight="1" x14ac:dyDescent="0.25">
      <c r="K4150" s="217"/>
    </row>
    <row r="4151" spans="11:11" ht="15" customHeight="1" x14ac:dyDescent="0.25">
      <c r="K4151" s="217"/>
    </row>
    <row r="4152" spans="11:11" ht="15" customHeight="1" x14ac:dyDescent="0.25">
      <c r="K4152" s="217"/>
    </row>
    <row r="4153" spans="11:11" ht="15" customHeight="1" x14ac:dyDescent="0.25">
      <c r="K4153" s="217"/>
    </row>
    <row r="4154" spans="11:11" ht="15" customHeight="1" x14ac:dyDescent="0.25">
      <c r="K4154" s="217"/>
    </row>
    <row r="4155" spans="11:11" ht="15" customHeight="1" x14ac:dyDescent="0.25">
      <c r="K4155" s="217"/>
    </row>
    <row r="4156" spans="11:11" ht="15" customHeight="1" x14ac:dyDescent="0.25">
      <c r="K4156" s="217"/>
    </row>
    <row r="4157" spans="11:11" ht="15" customHeight="1" x14ac:dyDescent="0.25">
      <c r="K4157" s="217"/>
    </row>
    <row r="4158" spans="11:11" ht="15" customHeight="1" x14ac:dyDescent="0.25">
      <c r="K4158" s="217"/>
    </row>
    <row r="4159" spans="11:11" ht="15" customHeight="1" x14ac:dyDescent="0.25">
      <c r="K4159" s="217"/>
    </row>
    <row r="4160" spans="11:11" ht="15" customHeight="1" x14ac:dyDescent="0.25">
      <c r="K4160" s="217"/>
    </row>
    <row r="4161" spans="11:11" ht="15" customHeight="1" x14ac:dyDescent="0.25">
      <c r="K4161" s="217"/>
    </row>
    <row r="4162" spans="11:11" ht="15" customHeight="1" x14ac:dyDescent="0.25">
      <c r="K4162" s="217"/>
    </row>
    <row r="4163" spans="11:11" ht="15" customHeight="1" x14ac:dyDescent="0.25">
      <c r="K4163" s="217"/>
    </row>
    <row r="4164" spans="11:11" ht="15" customHeight="1" x14ac:dyDescent="0.25">
      <c r="K4164" s="217"/>
    </row>
    <row r="4165" spans="11:11" ht="15" customHeight="1" x14ac:dyDescent="0.25">
      <c r="K4165" s="217"/>
    </row>
    <row r="4166" spans="11:11" ht="15" customHeight="1" x14ac:dyDescent="0.25">
      <c r="K4166" s="217"/>
    </row>
    <row r="4167" spans="11:11" ht="15" customHeight="1" x14ac:dyDescent="0.25">
      <c r="K4167" s="217"/>
    </row>
    <row r="4168" spans="11:11" ht="15" customHeight="1" x14ac:dyDescent="0.25">
      <c r="K4168" s="217"/>
    </row>
    <row r="4169" spans="11:11" ht="15" customHeight="1" x14ac:dyDescent="0.25">
      <c r="K4169" s="217"/>
    </row>
    <row r="4170" spans="11:11" ht="15" customHeight="1" x14ac:dyDescent="0.25">
      <c r="K4170" s="217"/>
    </row>
    <row r="4171" spans="11:11" ht="15" customHeight="1" x14ac:dyDescent="0.25">
      <c r="K4171" s="217"/>
    </row>
    <row r="4172" spans="11:11" ht="15" customHeight="1" x14ac:dyDescent="0.25">
      <c r="K4172" s="217"/>
    </row>
    <row r="4173" spans="11:11" ht="15" customHeight="1" x14ac:dyDescent="0.25">
      <c r="K4173" s="217"/>
    </row>
    <row r="4174" spans="11:11" ht="15" customHeight="1" x14ac:dyDescent="0.25">
      <c r="K4174" s="217"/>
    </row>
    <row r="4175" spans="11:11" ht="15" customHeight="1" x14ac:dyDescent="0.25">
      <c r="K4175" s="217"/>
    </row>
    <row r="4176" spans="11:11" ht="15" customHeight="1" x14ac:dyDescent="0.25">
      <c r="K4176" s="217"/>
    </row>
    <row r="4177" spans="11:11" ht="15" customHeight="1" x14ac:dyDescent="0.25">
      <c r="K4177" s="217"/>
    </row>
    <row r="4178" spans="11:11" ht="15" customHeight="1" x14ac:dyDescent="0.25">
      <c r="K4178" s="217"/>
    </row>
    <row r="4179" spans="11:11" ht="15" customHeight="1" x14ac:dyDescent="0.25">
      <c r="K4179" s="217"/>
    </row>
    <row r="4180" spans="11:11" ht="15" customHeight="1" x14ac:dyDescent="0.25">
      <c r="K4180" s="217"/>
    </row>
    <row r="4181" spans="11:11" ht="15" customHeight="1" x14ac:dyDescent="0.25">
      <c r="K4181" s="217"/>
    </row>
    <row r="4182" spans="11:11" ht="15" customHeight="1" x14ac:dyDescent="0.25">
      <c r="K4182" s="217"/>
    </row>
    <row r="4183" spans="11:11" ht="15" customHeight="1" x14ac:dyDescent="0.25">
      <c r="K4183" s="217"/>
    </row>
    <row r="4184" spans="11:11" ht="15" customHeight="1" x14ac:dyDescent="0.25">
      <c r="K4184" s="217"/>
    </row>
    <row r="4185" spans="11:11" ht="15" customHeight="1" x14ac:dyDescent="0.25">
      <c r="K4185" s="217"/>
    </row>
    <row r="4186" spans="11:11" ht="15" customHeight="1" x14ac:dyDescent="0.25">
      <c r="K4186" s="217"/>
    </row>
    <row r="4187" spans="11:11" ht="15" customHeight="1" x14ac:dyDescent="0.25">
      <c r="K4187" s="217"/>
    </row>
    <row r="4188" spans="11:11" ht="15" customHeight="1" x14ac:dyDescent="0.25">
      <c r="K4188" s="217"/>
    </row>
    <row r="4189" spans="11:11" ht="15" customHeight="1" x14ac:dyDescent="0.25">
      <c r="K4189" s="217"/>
    </row>
    <row r="4190" spans="11:11" ht="15" customHeight="1" x14ac:dyDescent="0.25">
      <c r="K4190" s="217"/>
    </row>
    <row r="4191" spans="11:11" ht="15" customHeight="1" x14ac:dyDescent="0.25">
      <c r="K4191" s="217"/>
    </row>
    <row r="4192" spans="11:11" ht="15" customHeight="1" x14ac:dyDescent="0.25">
      <c r="K4192" s="217"/>
    </row>
    <row r="4193" spans="11:11" ht="15" customHeight="1" x14ac:dyDescent="0.25">
      <c r="K4193" s="217"/>
    </row>
    <row r="4194" spans="11:11" ht="15" customHeight="1" x14ac:dyDescent="0.25">
      <c r="K4194" s="217"/>
    </row>
    <row r="4195" spans="11:11" ht="15" customHeight="1" x14ac:dyDescent="0.25">
      <c r="K4195" s="217"/>
    </row>
    <row r="4196" spans="11:11" ht="15" customHeight="1" x14ac:dyDescent="0.25">
      <c r="K4196" s="217"/>
    </row>
    <row r="4197" spans="11:11" ht="15" customHeight="1" x14ac:dyDescent="0.25">
      <c r="K4197" s="217"/>
    </row>
    <row r="4198" spans="11:11" ht="15" customHeight="1" x14ac:dyDescent="0.25">
      <c r="K4198" s="217"/>
    </row>
    <row r="4199" spans="11:11" ht="15" customHeight="1" x14ac:dyDescent="0.25">
      <c r="K4199" s="217"/>
    </row>
    <row r="4200" spans="11:11" ht="15" customHeight="1" x14ac:dyDescent="0.25">
      <c r="K4200" s="217"/>
    </row>
    <row r="4201" spans="11:11" ht="15" customHeight="1" x14ac:dyDescent="0.25">
      <c r="K4201" s="217"/>
    </row>
    <row r="4202" spans="11:11" ht="15" customHeight="1" x14ac:dyDescent="0.25">
      <c r="K4202" s="217"/>
    </row>
    <row r="4203" spans="11:11" ht="15" customHeight="1" x14ac:dyDescent="0.25">
      <c r="K4203" s="217"/>
    </row>
    <row r="4204" spans="11:11" ht="15" customHeight="1" x14ac:dyDescent="0.25">
      <c r="K4204" s="217"/>
    </row>
    <row r="4205" spans="11:11" ht="15" customHeight="1" x14ac:dyDescent="0.25">
      <c r="K4205" s="217"/>
    </row>
    <row r="4206" spans="11:11" ht="15" customHeight="1" x14ac:dyDescent="0.25">
      <c r="K4206" s="217"/>
    </row>
    <row r="4207" spans="11:11" ht="15" customHeight="1" x14ac:dyDescent="0.25">
      <c r="K4207" s="217"/>
    </row>
    <row r="4208" spans="11:11" ht="15" customHeight="1" x14ac:dyDescent="0.25">
      <c r="K4208" s="217"/>
    </row>
    <row r="4209" spans="11:11" ht="15" customHeight="1" x14ac:dyDescent="0.25">
      <c r="K4209" s="217"/>
    </row>
    <row r="4210" spans="11:11" ht="15" customHeight="1" x14ac:dyDescent="0.25">
      <c r="K4210" s="217"/>
    </row>
    <row r="4211" spans="11:11" ht="15" customHeight="1" x14ac:dyDescent="0.25">
      <c r="K4211" s="217"/>
    </row>
    <row r="4212" spans="11:11" ht="15" customHeight="1" x14ac:dyDescent="0.25">
      <c r="K4212" s="217"/>
    </row>
    <row r="4213" spans="11:11" ht="15" customHeight="1" x14ac:dyDescent="0.25">
      <c r="K4213" s="217"/>
    </row>
    <row r="4214" spans="11:11" ht="15" customHeight="1" x14ac:dyDescent="0.25">
      <c r="K4214" s="217"/>
    </row>
    <row r="4215" spans="11:11" ht="30" customHeight="1" x14ac:dyDescent="0.25">
      <c r="K4215" s="217"/>
    </row>
    <row r="4216" spans="11:11" ht="15" customHeight="1" x14ac:dyDescent="0.25">
      <c r="K4216" s="217"/>
    </row>
    <row r="4217" spans="11:11" ht="15" customHeight="1" x14ac:dyDescent="0.25">
      <c r="K4217" s="217"/>
    </row>
    <row r="4218" spans="11:11" ht="15" customHeight="1" x14ac:dyDescent="0.25">
      <c r="K4218" s="217"/>
    </row>
    <row r="4219" spans="11:11" ht="15" customHeight="1" x14ac:dyDescent="0.25">
      <c r="K4219" s="217"/>
    </row>
    <row r="4220" spans="11:11" ht="15" customHeight="1" x14ac:dyDescent="0.25">
      <c r="K4220" s="217"/>
    </row>
    <row r="4221" spans="11:11" ht="15" customHeight="1" x14ac:dyDescent="0.25">
      <c r="K4221" s="217"/>
    </row>
    <row r="4222" spans="11:11" ht="15" customHeight="1" x14ac:dyDescent="0.25">
      <c r="K4222" s="217"/>
    </row>
    <row r="4223" spans="11:11" ht="15" customHeight="1" x14ac:dyDescent="0.25">
      <c r="K4223" s="217"/>
    </row>
    <row r="4224" spans="11:11" ht="15" customHeight="1" x14ac:dyDescent="0.25">
      <c r="K4224" s="217"/>
    </row>
    <row r="4225" spans="11:11" ht="15" customHeight="1" x14ac:dyDescent="0.25">
      <c r="K4225" s="217"/>
    </row>
    <row r="4226" spans="11:11" ht="15" customHeight="1" x14ac:dyDescent="0.25">
      <c r="K4226" s="217"/>
    </row>
    <row r="4227" spans="11:11" ht="15" customHeight="1" x14ac:dyDescent="0.25">
      <c r="K4227" s="217"/>
    </row>
    <row r="4228" spans="11:11" ht="15" customHeight="1" x14ac:dyDescent="0.25">
      <c r="K4228" s="217"/>
    </row>
    <row r="4229" spans="11:11" ht="15" customHeight="1" x14ac:dyDescent="0.25">
      <c r="K4229" s="217"/>
    </row>
    <row r="4230" spans="11:11" ht="15" customHeight="1" x14ac:dyDescent="0.25">
      <c r="K4230" s="217"/>
    </row>
    <row r="4231" spans="11:11" ht="15" customHeight="1" x14ac:dyDescent="0.25">
      <c r="K4231" s="217"/>
    </row>
    <row r="4232" spans="11:11" ht="15" customHeight="1" x14ac:dyDescent="0.25">
      <c r="K4232" s="217"/>
    </row>
    <row r="4233" spans="11:11" ht="15" customHeight="1" x14ac:dyDescent="0.25">
      <c r="K4233" s="217"/>
    </row>
    <row r="4234" spans="11:11" ht="15" customHeight="1" x14ac:dyDescent="0.25">
      <c r="K4234" s="217"/>
    </row>
    <row r="4235" spans="11:11" ht="15" customHeight="1" x14ac:dyDescent="0.25">
      <c r="K4235" s="217"/>
    </row>
    <row r="4236" spans="11:11" ht="15" customHeight="1" x14ac:dyDescent="0.25">
      <c r="K4236" s="217"/>
    </row>
    <row r="4237" spans="11:11" ht="15" customHeight="1" x14ac:dyDescent="0.25">
      <c r="K4237" s="217"/>
    </row>
    <row r="4238" spans="11:11" ht="15" customHeight="1" x14ac:dyDescent="0.25">
      <c r="K4238" s="217"/>
    </row>
    <row r="4239" spans="11:11" ht="15" customHeight="1" x14ac:dyDescent="0.25">
      <c r="K4239" s="217"/>
    </row>
    <row r="4240" spans="11:11" ht="15" customHeight="1" x14ac:dyDescent="0.25">
      <c r="K4240" s="217"/>
    </row>
    <row r="4241" spans="11:11" ht="15" customHeight="1" x14ac:dyDescent="0.25">
      <c r="K4241" s="217"/>
    </row>
    <row r="4242" spans="11:11" ht="15" customHeight="1" x14ac:dyDescent="0.25">
      <c r="K4242" s="217"/>
    </row>
    <row r="4243" spans="11:11" ht="15" customHeight="1" x14ac:dyDescent="0.25">
      <c r="K4243" s="217"/>
    </row>
    <row r="4244" spans="11:11" ht="15" customHeight="1" x14ac:dyDescent="0.25">
      <c r="K4244" s="217"/>
    </row>
    <row r="4245" spans="11:11" ht="15" customHeight="1" x14ac:dyDescent="0.25">
      <c r="K4245" s="217"/>
    </row>
    <row r="4246" spans="11:11" ht="15" customHeight="1" x14ac:dyDescent="0.25">
      <c r="K4246" s="217"/>
    </row>
    <row r="4247" spans="11:11" ht="15" customHeight="1" x14ac:dyDescent="0.25">
      <c r="K4247" s="217"/>
    </row>
    <row r="4248" spans="11:11" ht="15" customHeight="1" x14ac:dyDescent="0.25">
      <c r="K4248" s="217"/>
    </row>
    <row r="4249" spans="11:11" ht="15" customHeight="1" x14ac:dyDescent="0.25">
      <c r="K4249" s="217"/>
    </row>
    <row r="4250" spans="11:11" ht="15" customHeight="1" x14ac:dyDescent="0.25">
      <c r="K4250" s="217"/>
    </row>
    <row r="4251" spans="11:11" ht="15" customHeight="1" x14ac:dyDescent="0.25">
      <c r="K4251" s="217"/>
    </row>
    <row r="4252" spans="11:11" ht="15" customHeight="1" x14ac:dyDescent="0.25">
      <c r="K4252" s="217"/>
    </row>
    <row r="4253" spans="11:11" ht="30" customHeight="1" x14ac:dyDescent="0.25">
      <c r="K4253" s="217"/>
    </row>
    <row r="4254" spans="11:11" ht="15" customHeight="1" x14ac:dyDescent="0.25">
      <c r="K4254" s="217"/>
    </row>
    <row r="4255" spans="11:11" ht="15" customHeight="1" x14ac:dyDescent="0.25">
      <c r="K4255" s="217"/>
    </row>
    <row r="4256" spans="11:11" ht="15" customHeight="1" x14ac:dyDescent="0.25">
      <c r="K4256" s="217"/>
    </row>
    <row r="4257" spans="11:11" ht="15" customHeight="1" x14ac:dyDescent="0.25">
      <c r="K4257" s="217"/>
    </row>
    <row r="4258" spans="11:11" ht="15" customHeight="1" x14ac:dyDescent="0.25">
      <c r="K4258" s="217"/>
    </row>
    <row r="4259" spans="11:11" ht="15" customHeight="1" x14ac:dyDescent="0.25">
      <c r="K4259" s="217"/>
    </row>
    <row r="4260" spans="11:11" ht="15" customHeight="1" x14ac:dyDescent="0.25">
      <c r="K4260" s="217"/>
    </row>
    <row r="4261" spans="11:11" ht="15" customHeight="1" x14ac:dyDescent="0.25">
      <c r="K4261" s="217"/>
    </row>
    <row r="4262" spans="11:11" ht="15" customHeight="1" x14ac:dyDescent="0.25">
      <c r="K4262" s="217"/>
    </row>
    <row r="4263" spans="11:11" ht="15" customHeight="1" x14ac:dyDescent="0.25">
      <c r="K4263" s="217"/>
    </row>
    <row r="4264" spans="11:11" ht="15" customHeight="1" x14ac:dyDescent="0.25">
      <c r="K4264" s="217"/>
    </row>
    <row r="4265" spans="11:11" ht="15" customHeight="1" x14ac:dyDescent="0.25">
      <c r="K4265" s="217"/>
    </row>
    <row r="4266" spans="11:11" ht="15" customHeight="1" x14ac:dyDescent="0.25">
      <c r="K4266" s="217"/>
    </row>
    <row r="4267" spans="11:11" ht="15" customHeight="1" x14ac:dyDescent="0.25">
      <c r="K4267" s="217"/>
    </row>
    <row r="4268" spans="11:11" ht="15" customHeight="1" x14ac:dyDescent="0.25">
      <c r="K4268" s="217"/>
    </row>
    <row r="4269" spans="11:11" ht="15" customHeight="1" x14ac:dyDescent="0.25">
      <c r="K4269" s="217"/>
    </row>
    <row r="4270" spans="11:11" ht="15" customHeight="1" x14ac:dyDescent="0.25">
      <c r="K4270" s="217"/>
    </row>
    <row r="4271" spans="11:11" ht="15" customHeight="1" x14ac:dyDescent="0.25">
      <c r="K4271" s="217"/>
    </row>
    <row r="4272" spans="11:11" ht="15" customHeight="1" x14ac:dyDescent="0.25">
      <c r="K4272" s="217"/>
    </row>
    <row r="4273" spans="11:11" ht="15" customHeight="1" x14ac:dyDescent="0.25">
      <c r="K4273" s="217"/>
    </row>
    <row r="4274" spans="11:11" ht="15" customHeight="1" x14ac:dyDescent="0.25">
      <c r="K4274" s="217"/>
    </row>
    <row r="4275" spans="11:11" ht="15" customHeight="1" x14ac:dyDescent="0.25">
      <c r="K4275" s="217"/>
    </row>
    <row r="4276" spans="11:11" ht="15" customHeight="1" x14ac:dyDescent="0.25">
      <c r="K4276" s="217"/>
    </row>
    <row r="4277" spans="11:11" ht="15" customHeight="1" x14ac:dyDescent="0.25">
      <c r="K4277" s="217"/>
    </row>
    <row r="4278" spans="11:11" ht="15" customHeight="1" x14ac:dyDescent="0.25">
      <c r="K4278" s="217"/>
    </row>
    <row r="4279" spans="11:11" ht="15" customHeight="1" x14ac:dyDescent="0.25">
      <c r="K4279" s="217"/>
    </row>
    <row r="4280" spans="11:11" ht="15" customHeight="1" x14ac:dyDescent="0.25">
      <c r="K4280" s="217"/>
    </row>
    <row r="4281" spans="11:11" ht="15" customHeight="1" x14ac:dyDescent="0.25">
      <c r="K4281" s="217"/>
    </row>
    <row r="4282" spans="11:11" ht="15" customHeight="1" x14ac:dyDescent="0.25">
      <c r="K4282" s="217"/>
    </row>
    <row r="4283" spans="11:11" ht="15" customHeight="1" x14ac:dyDescent="0.25">
      <c r="K4283" s="217"/>
    </row>
    <row r="4284" spans="11:11" ht="15" customHeight="1" x14ac:dyDescent="0.25">
      <c r="K4284" s="217"/>
    </row>
    <row r="4285" spans="11:11" ht="15" customHeight="1" x14ac:dyDescent="0.25">
      <c r="K4285" s="217"/>
    </row>
    <row r="4286" spans="11:11" ht="15" customHeight="1" x14ac:dyDescent="0.25">
      <c r="K4286" s="217"/>
    </row>
    <row r="4287" spans="11:11" ht="15" customHeight="1" x14ac:dyDescent="0.25">
      <c r="K4287" s="217"/>
    </row>
    <row r="4288" spans="11:11" ht="15" customHeight="1" x14ac:dyDescent="0.25">
      <c r="K4288" s="217"/>
    </row>
    <row r="4289" spans="11:11" ht="15" customHeight="1" x14ac:dyDescent="0.25">
      <c r="K4289" s="217"/>
    </row>
    <row r="4290" spans="11:11" ht="15" customHeight="1" x14ac:dyDescent="0.25">
      <c r="K4290" s="217"/>
    </row>
    <row r="4291" spans="11:11" ht="15" customHeight="1" x14ac:dyDescent="0.25">
      <c r="K4291" s="217"/>
    </row>
    <row r="4292" spans="11:11" ht="15" customHeight="1" x14ac:dyDescent="0.25">
      <c r="K4292" s="217"/>
    </row>
    <row r="4293" spans="11:11" ht="15" customHeight="1" x14ac:dyDescent="0.25">
      <c r="K4293" s="217"/>
    </row>
    <row r="4294" spans="11:11" ht="15" customHeight="1" x14ac:dyDescent="0.25">
      <c r="K4294" s="217"/>
    </row>
    <row r="4295" spans="11:11" ht="15" customHeight="1" x14ac:dyDescent="0.25">
      <c r="K4295" s="217"/>
    </row>
    <row r="4296" spans="11:11" ht="15" customHeight="1" x14ac:dyDescent="0.25">
      <c r="K4296" s="217"/>
    </row>
    <row r="4297" spans="11:11" ht="15" customHeight="1" x14ac:dyDescent="0.25">
      <c r="K4297" s="217"/>
    </row>
    <row r="4298" spans="11:11" ht="15" customHeight="1" x14ac:dyDescent="0.25">
      <c r="K4298" s="217"/>
    </row>
    <row r="4299" spans="11:11" ht="15" customHeight="1" x14ac:dyDescent="0.25">
      <c r="K4299" s="217"/>
    </row>
    <row r="4300" spans="11:11" ht="15" customHeight="1" x14ac:dyDescent="0.25">
      <c r="K4300" s="217"/>
    </row>
    <row r="4301" spans="11:11" ht="15" customHeight="1" x14ac:dyDescent="0.25">
      <c r="K4301" s="217"/>
    </row>
    <row r="4302" spans="11:11" ht="15" customHeight="1" x14ac:dyDescent="0.25">
      <c r="K4302" s="217"/>
    </row>
    <row r="4303" spans="11:11" ht="15" customHeight="1" x14ac:dyDescent="0.25">
      <c r="K4303" s="217"/>
    </row>
    <row r="4304" spans="11:11" ht="15" customHeight="1" x14ac:dyDescent="0.25">
      <c r="K4304" s="217"/>
    </row>
    <row r="4305" spans="11:11" ht="15" customHeight="1" x14ac:dyDescent="0.25">
      <c r="K4305" s="217"/>
    </row>
    <row r="4306" spans="11:11" ht="15" customHeight="1" x14ac:dyDescent="0.25">
      <c r="K4306" s="217"/>
    </row>
    <row r="4307" spans="11:11" ht="15" customHeight="1" x14ac:dyDescent="0.25">
      <c r="K4307" s="217"/>
    </row>
    <row r="4308" spans="11:11" ht="15" customHeight="1" x14ac:dyDescent="0.25">
      <c r="K4308" s="217"/>
    </row>
    <row r="4309" spans="11:11" ht="15" customHeight="1" x14ac:dyDescent="0.25">
      <c r="K4309" s="217"/>
    </row>
    <row r="4310" spans="11:11" ht="15" customHeight="1" x14ac:dyDescent="0.25">
      <c r="K4310" s="217"/>
    </row>
    <row r="4311" spans="11:11" ht="15" customHeight="1" x14ac:dyDescent="0.25">
      <c r="K4311" s="217"/>
    </row>
    <row r="4312" spans="11:11" ht="15" customHeight="1" x14ac:dyDescent="0.25">
      <c r="K4312" s="217"/>
    </row>
    <row r="4313" spans="11:11" ht="15" customHeight="1" x14ac:dyDescent="0.25">
      <c r="K4313" s="217"/>
    </row>
    <row r="4314" spans="11:11" ht="15" customHeight="1" x14ac:dyDescent="0.25">
      <c r="K4314" s="217"/>
    </row>
    <row r="4315" spans="11:11" ht="15" customHeight="1" x14ac:dyDescent="0.25">
      <c r="K4315" s="217"/>
    </row>
    <row r="4316" spans="11:11" ht="15" customHeight="1" x14ac:dyDescent="0.25">
      <c r="K4316" s="217"/>
    </row>
    <row r="4317" spans="11:11" ht="15" customHeight="1" x14ac:dyDescent="0.25">
      <c r="K4317" s="217"/>
    </row>
    <row r="4318" spans="11:11" ht="15" customHeight="1" x14ac:dyDescent="0.25">
      <c r="K4318" s="217"/>
    </row>
    <row r="4319" spans="11:11" ht="15" customHeight="1" x14ac:dyDescent="0.25">
      <c r="K4319" s="217"/>
    </row>
    <row r="4320" spans="11:11" ht="15" customHeight="1" x14ac:dyDescent="0.25">
      <c r="K4320" s="217"/>
    </row>
    <row r="4321" spans="11:11" ht="15" customHeight="1" x14ac:dyDescent="0.25">
      <c r="K4321" s="217"/>
    </row>
    <row r="4322" spans="11:11" ht="15" customHeight="1" x14ac:dyDescent="0.25">
      <c r="K4322" s="217"/>
    </row>
    <row r="4323" spans="11:11" ht="15" customHeight="1" x14ac:dyDescent="0.25">
      <c r="K4323" s="217"/>
    </row>
    <row r="4324" spans="11:11" ht="15" customHeight="1" x14ac:dyDescent="0.25">
      <c r="K4324" s="217"/>
    </row>
    <row r="4325" spans="11:11" ht="15" customHeight="1" x14ac:dyDescent="0.25">
      <c r="K4325" s="217"/>
    </row>
    <row r="4326" spans="11:11" ht="15" customHeight="1" x14ac:dyDescent="0.25">
      <c r="K4326" s="217"/>
    </row>
    <row r="4327" spans="11:11" ht="15" customHeight="1" x14ac:dyDescent="0.25">
      <c r="K4327" s="217"/>
    </row>
    <row r="4328" spans="11:11" ht="15" customHeight="1" x14ac:dyDescent="0.25">
      <c r="K4328" s="217"/>
    </row>
    <row r="4329" spans="11:11" ht="15" customHeight="1" x14ac:dyDescent="0.25">
      <c r="K4329" s="217"/>
    </row>
    <row r="4330" spans="11:11" ht="15" customHeight="1" x14ac:dyDescent="0.25">
      <c r="K4330" s="217"/>
    </row>
    <row r="4331" spans="11:11" ht="15" customHeight="1" x14ac:dyDescent="0.25">
      <c r="K4331" s="217"/>
    </row>
    <row r="4332" spans="11:11" ht="15" customHeight="1" x14ac:dyDescent="0.25">
      <c r="K4332" s="217"/>
    </row>
    <row r="4333" spans="11:11" ht="15" customHeight="1" x14ac:dyDescent="0.25">
      <c r="K4333" s="217"/>
    </row>
    <row r="4334" spans="11:11" ht="15" customHeight="1" x14ac:dyDescent="0.25">
      <c r="K4334" s="217"/>
    </row>
    <row r="4335" spans="11:11" ht="15" customHeight="1" x14ac:dyDescent="0.25">
      <c r="K4335" s="217"/>
    </row>
    <row r="4336" spans="11:11" ht="15" customHeight="1" x14ac:dyDescent="0.25">
      <c r="K4336" s="217"/>
    </row>
    <row r="4337" spans="11:11" ht="15" customHeight="1" x14ac:dyDescent="0.25">
      <c r="K4337" s="217"/>
    </row>
    <row r="4338" spans="11:11" ht="15" customHeight="1" x14ac:dyDescent="0.25">
      <c r="K4338" s="217"/>
    </row>
    <row r="4339" spans="11:11" ht="15" customHeight="1" x14ac:dyDescent="0.25">
      <c r="K4339" s="217"/>
    </row>
    <row r="4340" spans="11:11" ht="15" customHeight="1" x14ac:dyDescent="0.25">
      <c r="K4340" s="217"/>
    </row>
    <row r="4341" spans="11:11" ht="15" customHeight="1" x14ac:dyDescent="0.25">
      <c r="K4341" s="217"/>
    </row>
    <row r="4342" spans="11:11" ht="15" customHeight="1" x14ac:dyDescent="0.25">
      <c r="K4342" s="217"/>
    </row>
    <row r="4343" spans="11:11" ht="15" customHeight="1" x14ac:dyDescent="0.25">
      <c r="K4343" s="217"/>
    </row>
    <row r="4344" spans="11:11" ht="15" customHeight="1" x14ac:dyDescent="0.25">
      <c r="K4344" s="217"/>
    </row>
    <row r="4345" spans="11:11" ht="15" customHeight="1" x14ac:dyDescent="0.25">
      <c r="K4345" s="217"/>
    </row>
    <row r="4346" spans="11:11" ht="15" customHeight="1" x14ac:dyDescent="0.25">
      <c r="K4346" s="217"/>
    </row>
    <row r="4347" spans="11:11" ht="15" customHeight="1" x14ac:dyDescent="0.25">
      <c r="K4347" s="217"/>
    </row>
    <row r="4348" spans="11:11" ht="15" customHeight="1" x14ac:dyDescent="0.25">
      <c r="K4348" s="217"/>
    </row>
    <row r="4349" spans="11:11" ht="15" customHeight="1" x14ac:dyDescent="0.25">
      <c r="K4349" s="217"/>
    </row>
    <row r="4350" spans="11:11" ht="15" customHeight="1" x14ac:dyDescent="0.25">
      <c r="K4350" s="217"/>
    </row>
    <row r="4351" spans="11:11" ht="15" customHeight="1" x14ac:dyDescent="0.25">
      <c r="K4351" s="217"/>
    </row>
    <row r="4352" spans="11:11" ht="15" customHeight="1" x14ac:dyDescent="0.25">
      <c r="K4352" s="217"/>
    </row>
    <row r="4353" spans="11:11" ht="15" customHeight="1" x14ac:dyDescent="0.25">
      <c r="K4353" s="217"/>
    </row>
    <row r="4354" spans="11:11" ht="15" customHeight="1" x14ac:dyDescent="0.25">
      <c r="K4354" s="217"/>
    </row>
    <row r="4355" spans="11:11" ht="15" customHeight="1" x14ac:dyDescent="0.25">
      <c r="K4355" s="217"/>
    </row>
    <row r="4356" spans="11:11" ht="15" customHeight="1" x14ac:dyDescent="0.25">
      <c r="K4356" s="217"/>
    </row>
    <row r="4357" spans="11:11" ht="15" customHeight="1" x14ac:dyDescent="0.25">
      <c r="K4357" s="217"/>
    </row>
    <row r="4358" spans="11:11" ht="15" customHeight="1" x14ac:dyDescent="0.25">
      <c r="K4358" s="217"/>
    </row>
    <row r="4359" spans="11:11" ht="15" customHeight="1" x14ac:dyDescent="0.25">
      <c r="K4359" s="217"/>
    </row>
    <row r="4360" spans="11:11" ht="15" customHeight="1" x14ac:dyDescent="0.25">
      <c r="K4360" s="217"/>
    </row>
    <row r="4361" spans="11:11" ht="15" customHeight="1" x14ac:dyDescent="0.25">
      <c r="K4361" s="217"/>
    </row>
    <row r="4362" spans="11:11" ht="30" customHeight="1" x14ac:dyDescent="0.25">
      <c r="K4362" s="217"/>
    </row>
    <row r="4363" spans="11:11" ht="15" customHeight="1" x14ac:dyDescent="0.25">
      <c r="K4363" s="217"/>
    </row>
    <row r="4364" spans="11:11" ht="15" customHeight="1" x14ac:dyDescent="0.25">
      <c r="K4364" s="217"/>
    </row>
    <row r="4365" spans="11:11" ht="15" customHeight="1" x14ac:dyDescent="0.25">
      <c r="K4365" s="217"/>
    </row>
    <row r="4366" spans="11:11" ht="15" customHeight="1" x14ac:dyDescent="0.25">
      <c r="K4366" s="217"/>
    </row>
    <row r="4367" spans="11:11" ht="15" customHeight="1" x14ac:dyDescent="0.25">
      <c r="K4367" s="217"/>
    </row>
    <row r="4368" spans="11:11" ht="15" customHeight="1" x14ac:dyDescent="0.25">
      <c r="K4368" s="217"/>
    </row>
    <row r="4369" spans="11:11" ht="15" customHeight="1" x14ac:dyDescent="0.25">
      <c r="K4369" s="217"/>
    </row>
    <row r="4370" spans="11:11" ht="15" customHeight="1" x14ac:dyDescent="0.25">
      <c r="K4370" s="217"/>
    </row>
    <row r="4371" spans="11:11" ht="15" customHeight="1" x14ac:dyDescent="0.25">
      <c r="K4371" s="217"/>
    </row>
    <row r="4372" spans="11:11" ht="15" customHeight="1" x14ac:dyDescent="0.25">
      <c r="K4372" s="217"/>
    </row>
    <row r="4373" spans="11:11" ht="15" customHeight="1" x14ac:dyDescent="0.25">
      <c r="K4373" s="217"/>
    </row>
    <row r="4374" spans="11:11" ht="15" customHeight="1" x14ac:dyDescent="0.25">
      <c r="K4374" s="217"/>
    </row>
    <row r="4375" spans="11:11" ht="15" customHeight="1" x14ac:dyDescent="0.25">
      <c r="K4375" s="217"/>
    </row>
    <row r="4376" spans="11:11" ht="15" customHeight="1" x14ac:dyDescent="0.25">
      <c r="K4376" s="217"/>
    </row>
    <row r="4377" spans="11:11" ht="15" customHeight="1" x14ac:dyDescent="0.25">
      <c r="K4377" s="217"/>
    </row>
    <row r="4378" spans="11:11" ht="15" customHeight="1" x14ac:dyDescent="0.25">
      <c r="K4378" s="217"/>
    </row>
    <row r="4379" spans="11:11" ht="15" customHeight="1" x14ac:dyDescent="0.25">
      <c r="K4379" s="217"/>
    </row>
    <row r="4380" spans="11:11" ht="15" customHeight="1" x14ac:dyDescent="0.25">
      <c r="K4380" s="217"/>
    </row>
    <row r="4381" spans="11:11" ht="15" customHeight="1" x14ac:dyDescent="0.25">
      <c r="K4381" s="217"/>
    </row>
    <row r="4382" spans="11:11" ht="15" customHeight="1" x14ac:dyDescent="0.25">
      <c r="K4382" s="217"/>
    </row>
    <row r="4383" spans="11:11" ht="15" customHeight="1" x14ac:dyDescent="0.25">
      <c r="K4383" s="217"/>
    </row>
    <row r="4384" spans="11:11" ht="15" customHeight="1" x14ac:dyDescent="0.25">
      <c r="K4384" s="217"/>
    </row>
    <row r="4385" spans="11:11" ht="15" customHeight="1" x14ac:dyDescent="0.25">
      <c r="K4385" s="217"/>
    </row>
    <row r="4386" spans="11:11" ht="15" customHeight="1" x14ac:dyDescent="0.25">
      <c r="K4386" s="217"/>
    </row>
    <row r="4387" spans="11:11" ht="15" customHeight="1" x14ac:dyDescent="0.25">
      <c r="K4387" s="217"/>
    </row>
    <row r="4388" spans="11:11" ht="15" customHeight="1" x14ac:dyDescent="0.25">
      <c r="K4388" s="217"/>
    </row>
    <row r="4389" spans="11:11" ht="15" customHeight="1" x14ac:dyDescent="0.25">
      <c r="K4389" s="217"/>
    </row>
    <row r="4390" spans="11:11" ht="15" customHeight="1" x14ac:dyDescent="0.25">
      <c r="K4390" s="217"/>
    </row>
    <row r="4391" spans="11:11" ht="15" customHeight="1" x14ac:dyDescent="0.25">
      <c r="K4391" s="217"/>
    </row>
    <row r="4392" spans="11:11" ht="15" customHeight="1" x14ac:dyDescent="0.25">
      <c r="K4392" s="217"/>
    </row>
    <row r="4393" spans="11:11" ht="15" customHeight="1" x14ac:dyDescent="0.25">
      <c r="K4393" s="217"/>
    </row>
    <row r="4394" spans="11:11" ht="15" customHeight="1" x14ac:dyDescent="0.25">
      <c r="K4394" s="217"/>
    </row>
    <row r="4395" spans="11:11" ht="15" customHeight="1" x14ac:dyDescent="0.25">
      <c r="K4395" s="217"/>
    </row>
    <row r="4396" spans="11:11" ht="15" customHeight="1" x14ac:dyDescent="0.25">
      <c r="K4396" s="217"/>
    </row>
    <row r="4397" spans="11:11" ht="15" customHeight="1" x14ac:dyDescent="0.25">
      <c r="K4397" s="217"/>
    </row>
    <row r="4398" spans="11:11" ht="15" customHeight="1" x14ac:dyDescent="0.25">
      <c r="K4398" s="217"/>
    </row>
    <row r="4399" spans="11:11" ht="15" customHeight="1" x14ac:dyDescent="0.25">
      <c r="K4399" s="217"/>
    </row>
    <row r="4400" spans="11:11" ht="15" customHeight="1" x14ac:dyDescent="0.25">
      <c r="K4400" s="217"/>
    </row>
    <row r="4401" spans="11:11" ht="15" customHeight="1" x14ac:dyDescent="0.25">
      <c r="K4401" s="217"/>
    </row>
    <row r="4402" spans="11:11" ht="15" customHeight="1" x14ac:dyDescent="0.25">
      <c r="K4402" s="217"/>
    </row>
    <row r="4403" spans="11:11" ht="15" customHeight="1" x14ac:dyDescent="0.25">
      <c r="K4403" s="217"/>
    </row>
    <row r="4404" spans="11:11" ht="15" customHeight="1" x14ac:dyDescent="0.25">
      <c r="K4404" s="217"/>
    </row>
    <row r="4405" spans="11:11" ht="15" customHeight="1" x14ac:dyDescent="0.25">
      <c r="K4405" s="217"/>
    </row>
    <row r="4406" spans="11:11" ht="15" customHeight="1" x14ac:dyDescent="0.25">
      <c r="K4406" s="217"/>
    </row>
    <row r="4407" spans="11:11" ht="15" customHeight="1" x14ac:dyDescent="0.25">
      <c r="K4407" s="217"/>
    </row>
    <row r="4408" spans="11:11" ht="15" customHeight="1" x14ac:dyDescent="0.25">
      <c r="K4408" s="217"/>
    </row>
    <row r="4409" spans="11:11" ht="15" customHeight="1" x14ac:dyDescent="0.25">
      <c r="K4409" s="217"/>
    </row>
    <row r="4410" spans="11:11" ht="15" customHeight="1" x14ac:dyDescent="0.25">
      <c r="K4410" s="217"/>
    </row>
    <row r="4411" spans="11:11" ht="15" customHeight="1" x14ac:dyDescent="0.25">
      <c r="K4411" s="217"/>
    </row>
    <row r="4412" spans="11:11" ht="15" customHeight="1" x14ac:dyDescent="0.25">
      <c r="K4412" s="217"/>
    </row>
    <row r="4413" spans="11:11" ht="15" customHeight="1" x14ac:dyDescent="0.25">
      <c r="K4413" s="217"/>
    </row>
    <row r="4414" spans="11:11" ht="15" customHeight="1" x14ac:dyDescent="0.25">
      <c r="K4414" s="217"/>
    </row>
    <row r="4415" spans="11:11" ht="15" customHeight="1" x14ac:dyDescent="0.25">
      <c r="K4415" s="217"/>
    </row>
    <row r="4416" spans="11:11" ht="15" customHeight="1" x14ac:dyDescent="0.25">
      <c r="K4416" s="217"/>
    </row>
    <row r="4417" spans="11:11" ht="15" customHeight="1" x14ac:dyDescent="0.25">
      <c r="K4417" s="217"/>
    </row>
    <row r="4418" spans="11:11" ht="15" customHeight="1" x14ac:dyDescent="0.25">
      <c r="K4418" s="217"/>
    </row>
    <row r="4419" spans="11:11" ht="15" customHeight="1" x14ac:dyDescent="0.25">
      <c r="K4419" s="217"/>
    </row>
    <row r="4420" spans="11:11" ht="15" customHeight="1" x14ac:dyDescent="0.25">
      <c r="K4420" s="217"/>
    </row>
    <row r="4421" spans="11:11" ht="15" customHeight="1" x14ac:dyDescent="0.25">
      <c r="K4421" s="217"/>
    </row>
    <row r="4422" spans="11:11" ht="15" customHeight="1" x14ac:dyDescent="0.25">
      <c r="K4422" s="217"/>
    </row>
    <row r="4423" spans="11:11" ht="15" customHeight="1" x14ac:dyDescent="0.25">
      <c r="K4423" s="217"/>
    </row>
    <row r="4424" spans="11:11" ht="15" customHeight="1" x14ac:dyDescent="0.25">
      <c r="K4424" s="217"/>
    </row>
    <row r="4425" spans="11:11" ht="15" customHeight="1" x14ac:dyDescent="0.25">
      <c r="K4425" s="217"/>
    </row>
    <row r="4426" spans="11:11" ht="15" customHeight="1" x14ac:dyDescent="0.25">
      <c r="K4426" s="217"/>
    </row>
    <row r="4427" spans="11:11" ht="15" customHeight="1" x14ac:dyDescent="0.25">
      <c r="K4427" s="217"/>
    </row>
    <row r="4428" spans="11:11" ht="15" customHeight="1" x14ac:dyDescent="0.25">
      <c r="K4428" s="217"/>
    </row>
    <row r="4429" spans="11:11" ht="15" customHeight="1" x14ac:dyDescent="0.25">
      <c r="K4429" s="217"/>
    </row>
    <row r="4430" spans="11:11" ht="15" customHeight="1" x14ac:dyDescent="0.25">
      <c r="K4430" s="217"/>
    </row>
    <row r="4431" spans="11:11" ht="15" customHeight="1" x14ac:dyDescent="0.25">
      <c r="K4431" s="217"/>
    </row>
    <row r="4432" spans="11:11" ht="15" customHeight="1" x14ac:dyDescent="0.25">
      <c r="K4432" s="217"/>
    </row>
    <row r="4433" spans="11:11" ht="15" customHeight="1" x14ac:dyDescent="0.25">
      <c r="K4433" s="217"/>
    </row>
    <row r="4434" spans="11:11" ht="15" customHeight="1" x14ac:dyDescent="0.25">
      <c r="K4434" s="217"/>
    </row>
    <row r="4435" spans="11:11" ht="15" customHeight="1" x14ac:dyDescent="0.25">
      <c r="K4435" s="217"/>
    </row>
    <row r="4436" spans="11:11" ht="15" customHeight="1" x14ac:dyDescent="0.25">
      <c r="K4436" s="217"/>
    </row>
    <row r="4437" spans="11:11" ht="15" customHeight="1" x14ac:dyDescent="0.25">
      <c r="K4437" s="217"/>
    </row>
    <row r="4438" spans="11:11" ht="15" customHeight="1" x14ac:dyDescent="0.25">
      <c r="K4438" s="217"/>
    </row>
    <row r="4439" spans="11:11" ht="15" customHeight="1" x14ac:dyDescent="0.25">
      <c r="K4439" s="217"/>
    </row>
    <row r="4440" spans="11:11" ht="15" customHeight="1" x14ac:dyDescent="0.25">
      <c r="K4440" s="217"/>
    </row>
    <row r="4441" spans="11:11" ht="15" customHeight="1" x14ac:dyDescent="0.25">
      <c r="K4441" s="217"/>
    </row>
    <row r="4442" spans="11:11" ht="15" customHeight="1" x14ac:dyDescent="0.25">
      <c r="K4442" s="217"/>
    </row>
    <row r="4443" spans="11:11" ht="15" customHeight="1" x14ac:dyDescent="0.25">
      <c r="K4443" s="217"/>
    </row>
    <row r="4444" spans="11:11" ht="15" customHeight="1" x14ac:dyDescent="0.25">
      <c r="K4444" s="217"/>
    </row>
    <row r="4445" spans="11:11" ht="15" customHeight="1" x14ac:dyDescent="0.25">
      <c r="K4445" s="217"/>
    </row>
    <row r="4446" spans="11:11" ht="15" customHeight="1" x14ac:dyDescent="0.25">
      <c r="K4446" s="217"/>
    </row>
    <row r="4447" spans="11:11" ht="15" customHeight="1" x14ac:dyDescent="0.25">
      <c r="K4447" s="217"/>
    </row>
    <row r="4448" spans="11:11" ht="15" customHeight="1" x14ac:dyDescent="0.25">
      <c r="K4448" s="217"/>
    </row>
    <row r="4449" spans="11:11" ht="15" customHeight="1" x14ac:dyDescent="0.25">
      <c r="K4449" s="217"/>
    </row>
    <row r="4450" spans="11:11" ht="15" customHeight="1" x14ac:dyDescent="0.25">
      <c r="K4450" s="217"/>
    </row>
    <row r="4451" spans="11:11" ht="15" customHeight="1" x14ac:dyDescent="0.25">
      <c r="K4451" s="217"/>
    </row>
    <row r="4452" spans="11:11" ht="15" customHeight="1" x14ac:dyDescent="0.25">
      <c r="K4452" s="217"/>
    </row>
    <row r="4453" spans="11:11" ht="15" customHeight="1" x14ac:dyDescent="0.25">
      <c r="K4453" s="217"/>
    </row>
    <row r="4454" spans="11:11" ht="15" customHeight="1" x14ac:dyDescent="0.25">
      <c r="K4454" s="217"/>
    </row>
    <row r="4455" spans="11:11" ht="15" customHeight="1" x14ac:dyDescent="0.25">
      <c r="K4455" s="217"/>
    </row>
    <row r="4456" spans="11:11" ht="15" customHeight="1" x14ac:dyDescent="0.25">
      <c r="K4456" s="217"/>
    </row>
    <row r="4457" spans="11:11" ht="15" customHeight="1" x14ac:dyDescent="0.25">
      <c r="K4457" s="217"/>
    </row>
    <row r="4458" spans="11:11" ht="15" customHeight="1" x14ac:dyDescent="0.25">
      <c r="K4458" s="217"/>
    </row>
    <row r="4459" spans="11:11" ht="15" customHeight="1" x14ac:dyDescent="0.25">
      <c r="K4459" s="217"/>
    </row>
    <row r="4460" spans="11:11" ht="15" customHeight="1" x14ac:dyDescent="0.25">
      <c r="K4460" s="217"/>
    </row>
    <row r="4461" spans="11:11" ht="15" customHeight="1" x14ac:dyDescent="0.25">
      <c r="K4461" s="217"/>
    </row>
    <row r="4462" spans="11:11" ht="15" customHeight="1" x14ac:dyDescent="0.25">
      <c r="K4462" s="217"/>
    </row>
    <row r="4463" spans="11:11" ht="15" customHeight="1" x14ac:dyDescent="0.25">
      <c r="K4463" s="217"/>
    </row>
    <row r="4464" spans="11:11" ht="15" customHeight="1" x14ac:dyDescent="0.25">
      <c r="K4464" s="217"/>
    </row>
    <row r="4465" spans="11:11" ht="15" customHeight="1" x14ac:dyDescent="0.25">
      <c r="K4465" s="217"/>
    </row>
    <row r="4466" spans="11:11" ht="15" customHeight="1" x14ac:dyDescent="0.25">
      <c r="K4466" s="217"/>
    </row>
    <row r="4467" spans="11:11" ht="15" customHeight="1" x14ac:dyDescent="0.25">
      <c r="K4467" s="217"/>
    </row>
    <row r="4468" spans="11:11" ht="15" customHeight="1" x14ac:dyDescent="0.25">
      <c r="K4468" s="217"/>
    </row>
    <row r="4469" spans="11:11" ht="15" customHeight="1" x14ac:dyDescent="0.25">
      <c r="K4469" s="217"/>
    </row>
    <row r="4470" spans="11:11" ht="15" customHeight="1" x14ac:dyDescent="0.25">
      <c r="K4470" s="217"/>
    </row>
    <row r="4471" spans="11:11" ht="15" customHeight="1" x14ac:dyDescent="0.25">
      <c r="K4471" s="217"/>
    </row>
    <row r="4472" spans="11:11" ht="15" customHeight="1" x14ac:dyDescent="0.25">
      <c r="K4472" s="217"/>
    </row>
    <row r="4473" spans="11:11" ht="15" customHeight="1" x14ac:dyDescent="0.25">
      <c r="K4473" s="217"/>
    </row>
    <row r="4474" spans="11:11" ht="15" customHeight="1" x14ac:dyDescent="0.25">
      <c r="K4474" s="217"/>
    </row>
    <row r="4475" spans="11:11" ht="15" customHeight="1" x14ac:dyDescent="0.25">
      <c r="K4475" s="217"/>
    </row>
    <row r="4476" spans="11:11" ht="15" customHeight="1" x14ac:dyDescent="0.25">
      <c r="K4476" s="217"/>
    </row>
    <row r="4477" spans="11:11" ht="15" customHeight="1" x14ac:dyDescent="0.25">
      <c r="K4477" s="217"/>
    </row>
    <row r="4478" spans="11:11" ht="15" customHeight="1" x14ac:dyDescent="0.25">
      <c r="K4478" s="217"/>
    </row>
    <row r="4479" spans="11:11" ht="15" customHeight="1" x14ac:dyDescent="0.25">
      <c r="K4479" s="217"/>
    </row>
    <row r="4480" spans="11:11" ht="15" customHeight="1" x14ac:dyDescent="0.25">
      <c r="K4480" s="217"/>
    </row>
    <row r="4481" spans="11:11" ht="15" customHeight="1" x14ac:dyDescent="0.25">
      <c r="K4481" s="217"/>
    </row>
    <row r="4482" spans="11:11" ht="15" customHeight="1" x14ac:dyDescent="0.25">
      <c r="K4482" s="217"/>
    </row>
    <row r="4483" spans="11:11" ht="15" customHeight="1" x14ac:dyDescent="0.25">
      <c r="K4483" s="217"/>
    </row>
    <row r="4484" spans="11:11" ht="15" customHeight="1" x14ac:dyDescent="0.25">
      <c r="K4484" s="217"/>
    </row>
    <row r="4485" spans="11:11" ht="15" customHeight="1" x14ac:dyDescent="0.25">
      <c r="K4485" s="217"/>
    </row>
    <row r="4486" spans="11:11" ht="15" customHeight="1" x14ac:dyDescent="0.25">
      <c r="K4486" s="217"/>
    </row>
    <row r="4487" spans="11:11" ht="15" customHeight="1" x14ac:dyDescent="0.25">
      <c r="K4487" s="217"/>
    </row>
    <row r="4488" spans="11:11" ht="15" customHeight="1" x14ac:dyDescent="0.25">
      <c r="K4488" s="217"/>
    </row>
    <row r="4489" spans="11:11" ht="15" customHeight="1" x14ac:dyDescent="0.25">
      <c r="K4489" s="217"/>
    </row>
    <row r="4490" spans="11:11" ht="15" customHeight="1" x14ac:dyDescent="0.25">
      <c r="K4490" s="217"/>
    </row>
    <row r="4491" spans="11:11" ht="15" customHeight="1" x14ac:dyDescent="0.25">
      <c r="K4491" s="217"/>
    </row>
    <row r="4492" spans="11:11" ht="15" customHeight="1" x14ac:dyDescent="0.25">
      <c r="K4492" s="217"/>
    </row>
    <row r="4493" spans="11:11" ht="15" customHeight="1" x14ac:dyDescent="0.25">
      <c r="K4493" s="217"/>
    </row>
    <row r="4494" spans="11:11" ht="15" customHeight="1" x14ac:dyDescent="0.25">
      <c r="K4494" s="217"/>
    </row>
    <row r="4495" spans="11:11" ht="15" customHeight="1" x14ac:dyDescent="0.25">
      <c r="K4495" s="217"/>
    </row>
    <row r="4496" spans="11:11" ht="15" customHeight="1" x14ac:dyDescent="0.25">
      <c r="K4496" s="217"/>
    </row>
    <row r="4497" spans="11:11" ht="15" customHeight="1" x14ac:dyDescent="0.25">
      <c r="K4497" s="217"/>
    </row>
    <row r="4498" spans="11:11" ht="15" customHeight="1" x14ac:dyDescent="0.25">
      <c r="K4498" s="217"/>
    </row>
    <row r="4499" spans="11:11" ht="30" customHeight="1" x14ac:dyDescent="0.25">
      <c r="K4499" s="217"/>
    </row>
    <row r="4500" spans="11:11" ht="15" customHeight="1" x14ac:dyDescent="0.25">
      <c r="K4500" s="217"/>
    </row>
    <row r="4501" spans="11:11" ht="15" customHeight="1" x14ac:dyDescent="0.25">
      <c r="K4501" s="217"/>
    </row>
    <row r="4502" spans="11:11" ht="15" customHeight="1" x14ac:dyDescent="0.25">
      <c r="K4502" s="217"/>
    </row>
    <row r="4503" spans="11:11" ht="15" customHeight="1" x14ac:dyDescent="0.25">
      <c r="K4503" s="217"/>
    </row>
    <row r="4504" spans="11:11" ht="15" customHeight="1" x14ac:dyDescent="0.25">
      <c r="K4504" s="217"/>
    </row>
    <row r="4505" spans="11:11" ht="15" customHeight="1" x14ac:dyDescent="0.25">
      <c r="K4505" s="217"/>
    </row>
    <row r="4506" spans="11:11" ht="15" customHeight="1" x14ac:dyDescent="0.25">
      <c r="K4506" s="217"/>
    </row>
    <row r="4507" spans="11:11" ht="15" customHeight="1" x14ac:dyDescent="0.25">
      <c r="K4507" s="217"/>
    </row>
    <row r="4508" spans="11:11" ht="15" customHeight="1" x14ac:dyDescent="0.25">
      <c r="K4508" s="217"/>
    </row>
    <row r="4509" spans="11:11" ht="15" customHeight="1" x14ac:dyDescent="0.25">
      <c r="K4509" s="217"/>
    </row>
    <row r="4510" spans="11:11" ht="15" customHeight="1" x14ac:dyDescent="0.25">
      <c r="K4510" s="217"/>
    </row>
    <row r="4511" spans="11:11" ht="15" customHeight="1" x14ac:dyDescent="0.25">
      <c r="K4511" s="217"/>
    </row>
    <row r="4512" spans="11:11" ht="15" customHeight="1" x14ac:dyDescent="0.25">
      <c r="K4512" s="217"/>
    </row>
    <row r="4513" spans="11:11" ht="15" customHeight="1" x14ac:dyDescent="0.25">
      <c r="K4513" s="217"/>
    </row>
    <row r="4514" spans="11:11" ht="15" customHeight="1" x14ac:dyDescent="0.25">
      <c r="K4514" s="217"/>
    </row>
    <row r="4515" spans="11:11" ht="15" customHeight="1" x14ac:dyDescent="0.25">
      <c r="K4515" s="217"/>
    </row>
    <row r="4516" spans="11:11" ht="15" customHeight="1" x14ac:dyDescent="0.25">
      <c r="K4516" s="217"/>
    </row>
    <row r="4517" spans="11:11" ht="15" customHeight="1" x14ac:dyDescent="0.25">
      <c r="K4517" s="217"/>
    </row>
    <row r="4518" spans="11:11" ht="15" customHeight="1" x14ac:dyDescent="0.25">
      <c r="K4518" s="217"/>
    </row>
    <row r="4519" spans="11:11" ht="15" customHeight="1" x14ac:dyDescent="0.25">
      <c r="K4519" s="217"/>
    </row>
    <row r="4520" spans="11:11" ht="15" customHeight="1" x14ac:dyDescent="0.25">
      <c r="K4520" s="217"/>
    </row>
    <row r="4521" spans="11:11" ht="15" customHeight="1" x14ac:dyDescent="0.25">
      <c r="K4521" s="217"/>
    </row>
    <row r="4522" spans="11:11" ht="15" customHeight="1" x14ac:dyDescent="0.25">
      <c r="K4522" s="217"/>
    </row>
    <row r="4523" spans="11:11" ht="15" customHeight="1" x14ac:dyDescent="0.25">
      <c r="K4523" s="217"/>
    </row>
    <row r="4524" spans="11:11" ht="15" customHeight="1" x14ac:dyDescent="0.25">
      <c r="K4524" s="217"/>
    </row>
    <row r="4525" spans="11:11" ht="15" customHeight="1" x14ac:dyDescent="0.25">
      <c r="K4525" s="217"/>
    </row>
    <row r="4526" spans="11:11" ht="15" customHeight="1" x14ac:dyDescent="0.25">
      <c r="K4526" s="217"/>
    </row>
    <row r="4527" spans="11:11" ht="15" customHeight="1" x14ac:dyDescent="0.25">
      <c r="K4527" s="217"/>
    </row>
    <row r="4528" spans="11:11" ht="15" customHeight="1" x14ac:dyDescent="0.25">
      <c r="K4528" s="217"/>
    </row>
    <row r="4529" spans="11:11" ht="15" customHeight="1" x14ac:dyDescent="0.25">
      <c r="K4529" s="217"/>
    </row>
    <row r="4530" spans="11:11" ht="15" customHeight="1" x14ac:dyDescent="0.25">
      <c r="K4530" s="217"/>
    </row>
    <row r="4531" spans="11:11" ht="15" customHeight="1" x14ac:dyDescent="0.25">
      <c r="K4531" s="217"/>
    </row>
    <row r="4532" spans="11:11" ht="15" customHeight="1" x14ac:dyDescent="0.25">
      <c r="K4532" s="217"/>
    </row>
    <row r="4533" spans="11:11" ht="15" customHeight="1" x14ac:dyDescent="0.25">
      <c r="K4533" s="217"/>
    </row>
    <row r="4534" spans="11:11" ht="15" customHeight="1" x14ac:dyDescent="0.25">
      <c r="K4534" s="217"/>
    </row>
    <row r="4535" spans="11:11" ht="15" customHeight="1" x14ac:dyDescent="0.25">
      <c r="K4535" s="217"/>
    </row>
    <row r="4536" spans="11:11" ht="15" customHeight="1" x14ac:dyDescent="0.25">
      <c r="K4536" s="217"/>
    </row>
    <row r="4537" spans="11:11" ht="15" customHeight="1" x14ac:dyDescent="0.25">
      <c r="K4537" s="217"/>
    </row>
    <row r="4538" spans="11:11" ht="15" customHeight="1" x14ac:dyDescent="0.25">
      <c r="K4538" s="217"/>
    </row>
    <row r="4539" spans="11:11" ht="15" customHeight="1" x14ac:dyDescent="0.25">
      <c r="K4539" s="217"/>
    </row>
    <row r="4540" spans="11:11" ht="15" customHeight="1" x14ac:dyDescent="0.25">
      <c r="K4540" s="217"/>
    </row>
    <row r="4541" spans="11:11" ht="15" customHeight="1" x14ac:dyDescent="0.25">
      <c r="K4541" s="217"/>
    </row>
    <row r="4542" spans="11:11" ht="15" customHeight="1" x14ac:dyDescent="0.25">
      <c r="K4542" s="217"/>
    </row>
    <row r="4543" spans="11:11" ht="15" customHeight="1" x14ac:dyDescent="0.25">
      <c r="K4543" s="217"/>
    </row>
    <row r="4544" spans="11:11" ht="15" customHeight="1" x14ac:dyDescent="0.25">
      <c r="K4544" s="217"/>
    </row>
    <row r="4545" spans="11:11" ht="15" customHeight="1" x14ac:dyDescent="0.25">
      <c r="K4545" s="217"/>
    </row>
    <row r="4546" spans="11:11" ht="15" customHeight="1" x14ac:dyDescent="0.25">
      <c r="K4546" s="217"/>
    </row>
    <row r="4547" spans="11:11" ht="15" customHeight="1" x14ac:dyDescent="0.25">
      <c r="K4547" s="217"/>
    </row>
    <row r="4548" spans="11:11" ht="15" customHeight="1" x14ac:dyDescent="0.25">
      <c r="K4548" s="217"/>
    </row>
    <row r="4549" spans="11:11" ht="15" customHeight="1" x14ac:dyDescent="0.25">
      <c r="K4549" s="217"/>
    </row>
    <row r="4550" spans="11:11" ht="15" customHeight="1" x14ac:dyDescent="0.25">
      <c r="K4550" s="217"/>
    </row>
    <row r="4551" spans="11:11" ht="30" customHeight="1" x14ac:dyDescent="0.25">
      <c r="K4551" s="217"/>
    </row>
    <row r="4552" spans="11:11" ht="15" customHeight="1" x14ac:dyDescent="0.25">
      <c r="K4552" s="217"/>
    </row>
    <row r="4553" spans="11:11" ht="15" customHeight="1" x14ac:dyDescent="0.25">
      <c r="K4553" s="217"/>
    </row>
    <row r="4554" spans="11:11" ht="15" customHeight="1" x14ac:dyDescent="0.25">
      <c r="K4554" s="217"/>
    </row>
    <row r="4555" spans="11:11" ht="15" customHeight="1" x14ac:dyDescent="0.25">
      <c r="K4555" s="217"/>
    </row>
    <row r="4556" spans="11:11" ht="15" customHeight="1" x14ac:dyDescent="0.25">
      <c r="K4556" s="217"/>
    </row>
    <row r="4557" spans="11:11" ht="15" customHeight="1" x14ac:dyDescent="0.25">
      <c r="K4557" s="217"/>
    </row>
    <row r="4558" spans="11:11" ht="15" customHeight="1" x14ac:dyDescent="0.25">
      <c r="K4558" s="217"/>
    </row>
    <row r="4559" spans="11:11" ht="15" customHeight="1" x14ac:dyDescent="0.25">
      <c r="K4559" s="217"/>
    </row>
    <row r="4560" spans="11:11" ht="15" customHeight="1" x14ac:dyDescent="0.25">
      <c r="K4560" s="217"/>
    </row>
    <row r="4561" spans="11:11" ht="15" customHeight="1" x14ac:dyDescent="0.25">
      <c r="K4561" s="217"/>
    </row>
    <row r="4562" spans="11:11" ht="15" customHeight="1" x14ac:dyDescent="0.25">
      <c r="K4562" s="217"/>
    </row>
    <row r="4563" spans="11:11" ht="15" customHeight="1" x14ac:dyDescent="0.25">
      <c r="K4563" s="217"/>
    </row>
    <row r="4564" spans="11:11" ht="15" customHeight="1" x14ac:dyDescent="0.25">
      <c r="K4564" s="217"/>
    </row>
    <row r="4565" spans="11:11" ht="15" customHeight="1" x14ac:dyDescent="0.25">
      <c r="K4565" s="217"/>
    </row>
    <row r="4566" spans="11:11" ht="15" customHeight="1" x14ac:dyDescent="0.25">
      <c r="K4566" s="217"/>
    </row>
    <row r="4567" spans="11:11" ht="15" customHeight="1" x14ac:dyDescent="0.25">
      <c r="K4567" s="217"/>
    </row>
    <row r="4568" spans="11:11" ht="15" customHeight="1" x14ac:dyDescent="0.25">
      <c r="K4568" s="217"/>
    </row>
    <row r="4569" spans="11:11" ht="15" customHeight="1" x14ac:dyDescent="0.25">
      <c r="K4569" s="217"/>
    </row>
    <row r="4570" spans="11:11" ht="15" customHeight="1" x14ac:dyDescent="0.25">
      <c r="K4570" s="217"/>
    </row>
    <row r="4571" spans="11:11" ht="15" customHeight="1" x14ac:dyDescent="0.25">
      <c r="K4571" s="217"/>
    </row>
    <row r="4572" spans="11:11" ht="15" customHeight="1" x14ac:dyDescent="0.25">
      <c r="K4572" s="217"/>
    </row>
    <row r="4573" spans="11:11" ht="15" customHeight="1" x14ac:dyDescent="0.25">
      <c r="K4573" s="217"/>
    </row>
    <row r="4574" spans="11:11" ht="15" customHeight="1" x14ac:dyDescent="0.25">
      <c r="K4574" s="217"/>
    </row>
    <row r="4575" spans="11:11" ht="15" customHeight="1" x14ac:dyDescent="0.25">
      <c r="K4575" s="217"/>
    </row>
    <row r="4576" spans="11:11" ht="15" customHeight="1" x14ac:dyDescent="0.25">
      <c r="K4576" s="217"/>
    </row>
    <row r="4577" spans="11:11" ht="15" customHeight="1" x14ac:dyDescent="0.25">
      <c r="K4577" s="217"/>
    </row>
    <row r="4578" spans="11:11" ht="15" customHeight="1" x14ac:dyDescent="0.25">
      <c r="K4578" s="217"/>
    </row>
    <row r="4579" spans="11:11" ht="15" customHeight="1" x14ac:dyDescent="0.25">
      <c r="K4579" s="217"/>
    </row>
    <row r="4580" spans="11:11" ht="15" customHeight="1" x14ac:dyDescent="0.25">
      <c r="K4580" s="217"/>
    </row>
    <row r="4581" spans="11:11" ht="15" customHeight="1" x14ac:dyDescent="0.25">
      <c r="K4581" s="217"/>
    </row>
    <row r="4582" spans="11:11" ht="15" customHeight="1" x14ac:dyDescent="0.25">
      <c r="K4582" s="217"/>
    </row>
    <row r="4583" spans="11:11" ht="15" customHeight="1" x14ac:dyDescent="0.25">
      <c r="K4583" s="217"/>
    </row>
    <row r="4584" spans="11:11" ht="15" customHeight="1" x14ac:dyDescent="0.25">
      <c r="K4584" s="217"/>
    </row>
    <row r="4585" spans="11:11" ht="15" customHeight="1" x14ac:dyDescent="0.25">
      <c r="K4585" s="217"/>
    </row>
    <row r="4586" spans="11:11" ht="15" customHeight="1" x14ac:dyDescent="0.25">
      <c r="K4586" s="217"/>
    </row>
    <row r="4587" spans="11:11" ht="15" customHeight="1" x14ac:dyDescent="0.25">
      <c r="K4587" s="217"/>
    </row>
    <row r="4588" spans="11:11" ht="15" customHeight="1" x14ac:dyDescent="0.25">
      <c r="K4588" s="217"/>
    </row>
    <row r="4589" spans="11:11" ht="15" customHeight="1" x14ac:dyDescent="0.25">
      <c r="K4589" s="217"/>
    </row>
    <row r="4590" spans="11:11" ht="15" customHeight="1" x14ac:dyDescent="0.25">
      <c r="K4590" s="217"/>
    </row>
    <row r="4591" spans="11:11" ht="15" customHeight="1" x14ac:dyDescent="0.25">
      <c r="K4591" s="217"/>
    </row>
    <row r="4592" spans="11:11" ht="15" customHeight="1" x14ac:dyDescent="0.25">
      <c r="K4592" s="217"/>
    </row>
    <row r="4593" spans="11:11" ht="15" customHeight="1" x14ac:dyDescent="0.25">
      <c r="K4593" s="217"/>
    </row>
    <row r="4594" spans="11:11" ht="15" customHeight="1" x14ac:dyDescent="0.25">
      <c r="K4594" s="217"/>
    </row>
    <row r="4595" spans="11:11" ht="15" customHeight="1" x14ac:dyDescent="0.25">
      <c r="K4595" s="217"/>
    </row>
    <row r="4596" spans="11:11" ht="15" customHeight="1" x14ac:dyDescent="0.25">
      <c r="K4596" s="217"/>
    </row>
    <row r="4597" spans="11:11" ht="15" customHeight="1" x14ac:dyDescent="0.25">
      <c r="K4597" s="217"/>
    </row>
    <row r="4598" spans="11:11" ht="15" customHeight="1" x14ac:dyDescent="0.25">
      <c r="K4598" s="217"/>
    </row>
    <row r="4599" spans="11:11" ht="15" customHeight="1" x14ac:dyDescent="0.25">
      <c r="K4599" s="217"/>
    </row>
    <row r="4600" spans="11:11" ht="15" customHeight="1" x14ac:dyDescent="0.25">
      <c r="K4600" s="217"/>
    </row>
    <row r="4601" spans="11:11" ht="15" customHeight="1" x14ac:dyDescent="0.25">
      <c r="K4601" s="217"/>
    </row>
    <row r="4602" spans="11:11" ht="15" customHeight="1" x14ac:dyDescent="0.25">
      <c r="K4602" s="217"/>
    </row>
    <row r="4603" spans="11:11" ht="15" customHeight="1" x14ac:dyDescent="0.25">
      <c r="K4603" s="217"/>
    </row>
    <row r="4604" spans="11:11" ht="15" customHeight="1" x14ac:dyDescent="0.25">
      <c r="K4604" s="217"/>
    </row>
    <row r="4605" spans="11:11" ht="15" customHeight="1" x14ac:dyDescent="0.25">
      <c r="K4605" s="217"/>
    </row>
    <row r="4606" spans="11:11" ht="30" customHeight="1" x14ac:dyDescent="0.25">
      <c r="K4606" s="217"/>
    </row>
    <row r="4607" spans="11:11" ht="15" customHeight="1" x14ac:dyDescent="0.25">
      <c r="K4607" s="217"/>
    </row>
    <row r="4608" spans="11:11" ht="15" customHeight="1" x14ac:dyDescent="0.25">
      <c r="K4608" s="217"/>
    </row>
    <row r="4609" spans="11:11" ht="15" customHeight="1" x14ac:dyDescent="0.25">
      <c r="K4609" s="217"/>
    </row>
    <row r="4610" spans="11:11" ht="15" customHeight="1" x14ac:dyDescent="0.25">
      <c r="K4610" s="217"/>
    </row>
    <row r="4611" spans="11:11" ht="15" customHeight="1" x14ac:dyDescent="0.25">
      <c r="K4611" s="217"/>
    </row>
    <row r="4612" spans="11:11" ht="15" customHeight="1" x14ac:dyDescent="0.25">
      <c r="K4612" s="217"/>
    </row>
    <row r="4613" spans="11:11" ht="15" customHeight="1" x14ac:dyDescent="0.25">
      <c r="K4613" s="217"/>
    </row>
    <row r="4614" spans="11:11" ht="15" customHeight="1" x14ac:dyDescent="0.25">
      <c r="K4614" s="217"/>
    </row>
    <row r="4615" spans="11:11" ht="15" customHeight="1" x14ac:dyDescent="0.25">
      <c r="K4615" s="217"/>
    </row>
    <row r="4616" spans="11:11" ht="15" customHeight="1" x14ac:dyDescent="0.25">
      <c r="K4616" s="217"/>
    </row>
    <row r="4617" spans="11:11" ht="15" customHeight="1" x14ac:dyDescent="0.25">
      <c r="K4617" s="217"/>
    </row>
    <row r="4618" spans="11:11" ht="15" customHeight="1" x14ac:dyDescent="0.25">
      <c r="K4618" s="217"/>
    </row>
    <row r="4619" spans="11:11" ht="15" customHeight="1" x14ac:dyDescent="0.25">
      <c r="K4619" s="217"/>
    </row>
    <row r="4620" spans="11:11" ht="15" customHeight="1" x14ac:dyDescent="0.25">
      <c r="K4620" s="217"/>
    </row>
    <row r="4621" spans="11:11" ht="15" customHeight="1" x14ac:dyDescent="0.25">
      <c r="K4621" s="217"/>
    </row>
    <row r="4622" spans="11:11" ht="15" customHeight="1" x14ac:dyDescent="0.25">
      <c r="K4622" s="217"/>
    </row>
    <row r="4623" spans="11:11" ht="15" customHeight="1" x14ac:dyDescent="0.25">
      <c r="K4623" s="217"/>
    </row>
    <row r="4624" spans="11:11" ht="15" customHeight="1" x14ac:dyDescent="0.25">
      <c r="K4624" s="217"/>
    </row>
    <row r="4625" spans="11:11" ht="15" customHeight="1" x14ac:dyDescent="0.25">
      <c r="K4625" s="217"/>
    </row>
    <row r="4626" spans="11:11" ht="15" customHeight="1" x14ac:dyDescent="0.25">
      <c r="K4626" s="217"/>
    </row>
    <row r="4627" spans="11:11" ht="15" customHeight="1" x14ac:dyDescent="0.25">
      <c r="K4627" s="217"/>
    </row>
    <row r="4628" spans="11:11" ht="15" customHeight="1" x14ac:dyDescent="0.25">
      <c r="K4628" s="217"/>
    </row>
    <row r="4629" spans="11:11" ht="15" customHeight="1" x14ac:dyDescent="0.25">
      <c r="K4629" s="217"/>
    </row>
    <row r="4630" spans="11:11" ht="15" customHeight="1" x14ac:dyDescent="0.25">
      <c r="K4630" s="217"/>
    </row>
    <row r="4631" spans="11:11" ht="15" customHeight="1" x14ac:dyDescent="0.25">
      <c r="K4631" s="217"/>
    </row>
    <row r="4632" spans="11:11" ht="15" customHeight="1" x14ac:dyDescent="0.25">
      <c r="K4632" s="217"/>
    </row>
    <row r="4633" spans="11:11" ht="15" customHeight="1" x14ac:dyDescent="0.25">
      <c r="K4633" s="217"/>
    </row>
    <row r="4634" spans="11:11" ht="15" customHeight="1" x14ac:dyDescent="0.25">
      <c r="K4634" s="217"/>
    </row>
    <row r="4635" spans="11:11" ht="15" customHeight="1" x14ac:dyDescent="0.25">
      <c r="K4635" s="217"/>
    </row>
    <row r="4636" spans="11:11" ht="15" customHeight="1" x14ac:dyDescent="0.25">
      <c r="K4636" s="217"/>
    </row>
    <row r="4637" spans="11:11" ht="15" customHeight="1" x14ac:dyDescent="0.25">
      <c r="K4637" s="217"/>
    </row>
    <row r="4638" spans="11:11" ht="15" customHeight="1" x14ac:dyDescent="0.25">
      <c r="K4638" s="217"/>
    </row>
    <row r="4639" spans="11:11" ht="15" customHeight="1" x14ac:dyDescent="0.25">
      <c r="K4639" s="217"/>
    </row>
    <row r="4640" spans="11:11" ht="15" customHeight="1" x14ac:dyDescent="0.25">
      <c r="K4640" s="217"/>
    </row>
    <row r="4641" spans="11:11" ht="15" customHeight="1" x14ac:dyDescent="0.25">
      <c r="K4641" s="217"/>
    </row>
    <row r="4642" spans="11:11" ht="15" customHeight="1" x14ac:dyDescent="0.25">
      <c r="K4642" s="217"/>
    </row>
    <row r="4643" spans="11:11" ht="15" customHeight="1" x14ac:dyDescent="0.25">
      <c r="K4643" s="217"/>
    </row>
    <row r="4644" spans="11:11" ht="15" customHeight="1" x14ac:dyDescent="0.25">
      <c r="K4644" s="217"/>
    </row>
    <row r="4645" spans="11:11" ht="15" customHeight="1" x14ac:dyDescent="0.25">
      <c r="K4645" s="217"/>
    </row>
    <row r="4646" spans="11:11" ht="15" customHeight="1" x14ac:dyDescent="0.25">
      <c r="K4646" s="217"/>
    </row>
    <row r="4647" spans="11:11" ht="15" customHeight="1" x14ac:dyDescent="0.25">
      <c r="K4647" s="217"/>
    </row>
    <row r="4648" spans="11:11" ht="15" customHeight="1" x14ac:dyDescent="0.25">
      <c r="K4648" s="217"/>
    </row>
    <row r="4649" spans="11:11" ht="15" customHeight="1" x14ac:dyDescent="0.25">
      <c r="K4649" s="217"/>
    </row>
    <row r="4650" spans="11:11" ht="15" customHeight="1" x14ac:dyDescent="0.25">
      <c r="K4650" s="217"/>
    </row>
    <row r="4651" spans="11:11" ht="15" customHeight="1" x14ac:dyDescent="0.25">
      <c r="K4651" s="217"/>
    </row>
    <row r="4652" spans="11:11" ht="15" customHeight="1" x14ac:dyDescent="0.25">
      <c r="K4652" s="217"/>
    </row>
    <row r="4653" spans="11:11" ht="15" customHeight="1" x14ac:dyDescent="0.25">
      <c r="K4653" s="217"/>
    </row>
    <row r="4654" spans="11:11" ht="15" customHeight="1" x14ac:dyDescent="0.25">
      <c r="K4654" s="217"/>
    </row>
    <row r="4655" spans="11:11" ht="15" customHeight="1" x14ac:dyDescent="0.25">
      <c r="K4655" s="217"/>
    </row>
    <row r="4656" spans="11:11" ht="15" customHeight="1" x14ac:dyDescent="0.25">
      <c r="K4656" s="217"/>
    </row>
    <row r="4657" spans="11:11" ht="15" customHeight="1" x14ac:dyDescent="0.25">
      <c r="K4657" s="217"/>
    </row>
    <row r="4658" spans="11:11" ht="15" customHeight="1" x14ac:dyDescent="0.25">
      <c r="K4658" s="217"/>
    </row>
    <row r="4659" spans="11:11" ht="15" customHeight="1" x14ac:dyDescent="0.25">
      <c r="K4659" s="217"/>
    </row>
    <row r="4660" spans="11:11" ht="15" customHeight="1" x14ac:dyDescent="0.25">
      <c r="K4660" s="217"/>
    </row>
    <row r="4661" spans="11:11" ht="15" customHeight="1" x14ac:dyDescent="0.25">
      <c r="K4661" s="217"/>
    </row>
    <row r="4662" spans="11:11" ht="15" customHeight="1" x14ac:dyDescent="0.25">
      <c r="K4662" s="217"/>
    </row>
    <row r="4663" spans="11:11" ht="15" customHeight="1" x14ac:dyDescent="0.25">
      <c r="K4663" s="217"/>
    </row>
    <row r="4664" spans="11:11" ht="15" customHeight="1" x14ac:dyDescent="0.25">
      <c r="K4664" s="217"/>
    </row>
    <row r="4665" spans="11:11" ht="15" customHeight="1" x14ac:dyDescent="0.25">
      <c r="K4665" s="217"/>
    </row>
    <row r="4666" spans="11:11" ht="15" customHeight="1" x14ac:dyDescent="0.25">
      <c r="K4666" s="217"/>
    </row>
    <row r="4667" spans="11:11" ht="15" customHeight="1" x14ac:dyDescent="0.25">
      <c r="K4667" s="217"/>
    </row>
    <row r="4668" spans="11:11" ht="15" customHeight="1" x14ac:dyDescent="0.25">
      <c r="K4668" s="217"/>
    </row>
    <row r="4669" spans="11:11" ht="15" customHeight="1" x14ac:dyDescent="0.25">
      <c r="K4669" s="217"/>
    </row>
    <row r="4670" spans="11:11" ht="15" customHeight="1" x14ac:dyDescent="0.25">
      <c r="K4670" s="217"/>
    </row>
    <row r="4671" spans="11:11" ht="15" customHeight="1" x14ac:dyDescent="0.25">
      <c r="K4671" s="217"/>
    </row>
    <row r="4672" spans="11:11" ht="15" customHeight="1" x14ac:dyDescent="0.25">
      <c r="K4672" s="217"/>
    </row>
    <row r="4673" spans="11:11" ht="15" customHeight="1" x14ac:dyDescent="0.25">
      <c r="K4673" s="217"/>
    </row>
    <row r="4674" spans="11:11" ht="15" customHeight="1" x14ac:dyDescent="0.25">
      <c r="K4674" s="217"/>
    </row>
    <row r="4675" spans="11:11" ht="15" customHeight="1" x14ac:dyDescent="0.25">
      <c r="K4675" s="217"/>
    </row>
    <row r="4676" spans="11:11" ht="15" customHeight="1" x14ac:dyDescent="0.25">
      <c r="K4676" s="217"/>
    </row>
    <row r="4677" spans="11:11" ht="15" customHeight="1" x14ac:dyDescent="0.25">
      <c r="K4677" s="217"/>
    </row>
    <row r="4678" spans="11:11" ht="15" customHeight="1" x14ac:dyDescent="0.25">
      <c r="K4678" s="217"/>
    </row>
    <row r="4679" spans="11:11" ht="15" customHeight="1" x14ac:dyDescent="0.25">
      <c r="K4679" s="217"/>
    </row>
    <row r="4680" spans="11:11" ht="15" customHeight="1" x14ac:dyDescent="0.25">
      <c r="K4680" s="217"/>
    </row>
    <row r="4681" spans="11:11" ht="15" customHeight="1" x14ac:dyDescent="0.25">
      <c r="K4681" s="217"/>
    </row>
    <row r="4682" spans="11:11" ht="15" customHeight="1" x14ac:dyDescent="0.25">
      <c r="K4682" s="217"/>
    </row>
    <row r="4683" spans="11:11" ht="15" customHeight="1" x14ac:dyDescent="0.25">
      <c r="K4683" s="217"/>
    </row>
    <row r="4684" spans="11:11" ht="15" customHeight="1" x14ac:dyDescent="0.25">
      <c r="K4684" s="217"/>
    </row>
    <row r="4685" spans="11:11" ht="15" customHeight="1" x14ac:dyDescent="0.25">
      <c r="K4685" s="217"/>
    </row>
    <row r="4686" spans="11:11" ht="15" customHeight="1" x14ac:dyDescent="0.25">
      <c r="K4686" s="217"/>
    </row>
    <row r="4687" spans="11:11" ht="15" customHeight="1" x14ac:dyDescent="0.25">
      <c r="K4687" s="217"/>
    </row>
    <row r="4688" spans="11:11" ht="15" customHeight="1" x14ac:dyDescent="0.25">
      <c r="K4688" s="217"/>
    </row>
    <row r="4689" spans="11:11" ht="15" customHeight="1" x14ac:dyDescent="0.25">
      <c r="K4689" s="217"/>
    </row>
    <row r="4690" spans="11:11" ht="15" customHeight="1" x14ac:dyDescent="0.25">
      <c r="K4690" s="217"/>
    </row>
    <row r="4691" spans="11:11" ht="15" customHeight="1" x14ac:dyDescent="0.25">
      <c r="K4691" s="217"/>
    </row>
    <row r="4692" spans="11:11" ht="15" customHeight="1" x14ac:dyDescent="0.25">
      <c r="K4692" s="217"/>
    </row>
    <row r="4693" spans="11:11" ht="15" customHeight="1" x14ac:dyDescent="0.25">
      <c r="K4693" s="217"/>
    </row>
    <row r="4694" spans="11:11" ht="15" customHeight="1" x14ac:dyDescent="0.25">
      <c r="K4694" s="217"/>
    </row>
    <row r="4695" spans="11:11" ht="15" customHeight="1" x14ac:dyDescent="0.25">
      <c r="K4695" s="217"/>
    </row>
    <row r="4696" spans="11:11" ht="15" customHeight="1" x14ac:dyDescent="0.25">
      <c r="K4696" s="217"/>
    </row>
    <row r="4697" spans="11:11" ht="15" customHeight="1" x14ac:dyDescent="0.25">
      <c r="K4697" s="217"/>
    </row>
    <row r="4698" spans="11:11" ht="15" customHeight="1" x14ac:dyDescent="0.25">
      <c r="K4698" s="217"/>
    </row>
    <row r="4699" spans="11:11" ht="15" customHeight="1" x14ac:dyDescent="0.25">
      <c r="K4699" s="217"/>
    </row>
    <row r="4700" spans="11:11" ht="15" customHeight="1" x14ac:dyDescent="0.25">
      <c r="K4700" s="217"/>
    </row>
    <row r="4701" spans="11:11" ht="15" customHeight="1" x14ac:dyDescent="0.25">
      <c r="K4701" s="217"/>
    </row>
    <row r="4702" spans="11:11" ht="15" customHeight="1" x14ac:dyDescent="0.25">
      <c r="K4702" s="217"/>
    </row>
    <row r="4703" spans="11:11" ht="15" customHeight="1" x14ac:dyDescent="0.25">
      <c r="K4703" s="217"/>
    </row>
    <row r="4704" spans="11:11" ht="15" customHeight="1" x14ac:dyDescent="0.25">
      <c r="K4704" s="217"/>
    </row>
    <row r="4705" spans="11:11" ht="15" customHeight="1" x14ac:dyDescent="0.25">
      <c r="K4705" s="217"/>
    </row>
    <row r="4706" spans="11:11" ht="15" customHeight="1" x14ac:dyDescent="0.25">
      <c r="K4706" s="217"/>
    </row>
    <row r="4707" spans="11:11" ht="15" customHeight="1" x14ac:dyDescent="0.25">
      <c r="K4707" s="217"/>
    </row>
    <row r="4708" spans="11:11" ht="15" customHeight="1" x14ac:dyDescent="0.25">
      <c r="K4708" s="217"/>
    </row>
    <row r="4709" spans="11:11" ht="15" customHeight="1" x14ac:dyDescent="0.25">
      <c r="K4709" s="217"/>
    </row>
    <row r="4710" spans="11:11" ht="15" customHeight="1" x14ac:dyDescent="0.25">
      <c r="K4710" s="217"/>
    </row>
    <row r="4711" spans="11:11" ht="15" customHeight="1" x14ac:dyDescent="0.25">
      <c r="K4711" s="217"/>
    </row>
    <row r="4712" spans="11:11" ht="15" customHeight="1" x14ac:dyDescent="0.25">
      <c r="K4712" s="217"/>
    </row>
    <row r="4713" spans="11:11" ht="15" customHeight="1" x14ac:dyDescent="0.25">
      <c r="K4713" s="217"/>
    </row>
    <row r="4714" spans="11:11" ht="15" customHeight="1" x14ac:dyDescent="0.25">
      <c r="K4714" s="217"/>
    </row>
    <row r="4715" spans="11:11" ht="15" customHeight="1" x14ac:dyDescent="0.25">
      <c r="K4715" s="217"/>
    </row>
    <row r="4716" spans="11:11" ht="15" customHeight="1" x14ac:dyDescent="0.25">
      <c r="K4716" s="217"/>
    </row>
    <row r="4717" spans="11:11" ht="15" customHeight="1" x14ac:dyDescent="0.25">
      <c r="K4717" s="217"/>
    </row>
    <row r="4718" spans="11:11" ht="15" customHeight="1" x14ac:dyDescent="0.25">
      <c r="K4718" s="217"/>
    </row>
    <row r="4719" spans="11:11" ht="15" customHeight="1" x14ac:dyDescent="0.25">
      <c r="K4719" s="217"/>
    </row>
    <row r="4720" spans="11:11" ht="15" customHeight="1" x14ac:dyDescent="0.25">
      <c r="K4720" s="217"/>
    </row>
    <row r="4721" spans="11:11" ht="15" customHeight="1" x14ac:dyDescent="0.25">
      <c r="K4721" s="217"/>
    </row>
    <row r="4722" spans="11:11" ht="15" customHeight="1" x14ac:dyDescent="0.25">
      <c r="K4722" s="217"/>
    </row>
    <row r="4723" spans="11:11" ht="15" customHeight="1" x14ac:dyDescent="0.25">
      <c r="K4723" s="217"/>
    </row>
    <row r="4724" spans="11:11" ht="15" customHeight="1" x14ac:dyDescent="0.25">
      <c r="K4724" s="217"/>
    </row>
    <row r="4725" spans="11:11" ht="15" customHeight="1" x14ac:dyDescent="0.25">
      <c r="K4725" s="217"/>
    </row>
    <row r="4726" spans="11:11" ht="15" customHeight="1" x14ac:dyDescent="0.25">
      <c r="K4726" s="217"/>
    </row>
    <row r="4727" spans="11:11" ht="15" customHeight="1" x14ac:dyDescent="0.25">
      <c r="K4727" s="217"/>
    </row>
    <row r="4728" spans="11:11" ht="15" customHeight="1" x14ac:dyDescent="0.25">
      <c r="K4728" s="217"/>
    </row>
    <row r="4729" spans="11:11" ht="15" customHeight="1" x14ac:dyDescent="0.25">
      <c r="K4729" s="217"/>
    </row>
    <row r="4730" spans="11:11" ht="15" customHeight="1" x14ac:dyDescent="0.25">
      <c r="K4730" s="217"/>
    </row>
    <row r="4731" spans="11:11" ht="15" customHeight="1" x14ac:dyDescent="0.25">
      <c r="K4731" s="217"/>
    </row>
    <row r="4732" spans="11:11" ht="15" customHeight="1" x14ac:dyDescent="0.25">
      <c r="K4732" s="217"/>
    </row>
    <row r="4733" spans="11:11" ht="15" customHeight="1" x14ac:dyDescent="0.25">
      <c r="K4733" s="217"/>
    </row>
    <row r="4734" spans="11:11" ht="15" customHeight="1" x14ac:dyDescent="0.25">
      <c r="K4734" s="217"/>
    </row>
    <row r="4735" spans="11:11" ht="15" customHeight="1" x14ac:dyDescent="0.25">
      <c r="K4735" s="217"/>
    </row>
    <row r="4736" spans="11:11" ht="15" customHeight="1" x14ac:dyDescent="0.25">
      <c r="K4736" s="217"/>
    </row>
    <row r="4737" spans="11:11" ht="15" customHeight="1" x14ac:dyDescent="0.25">
      <c r="K4737" s="217"/>
    </row>
    <row r="4738" spans="11:11" ht="15" customHeight="1" x14ac:dyDescent="0.25">
      <c r="K4738" s="217"/>
    </row>
    <row r="4739" spans="11:11" ht="15" customHeight="1" x14ac:dyDescent="0.25">
      <c r="K4739" s="217"/>
    </row>
    <row r="4740" spans="11:11" ht="15" customHeight="1" x14ac:dyDescent="0.25">
      <c r="K4740" s="217"/>
    </row>
    <row r="4741" spans="11:11" ht="15" customHeight="1" x14ac:dyDescent="0.25">
      <c r="K4741" s="217"/>
    </row>
    <row r="4742" spans="11:11" ht="15" customHeight="1" x14ac:dyDescent="0.25">
      <c r="K4742" s="217"/>
    </row>
    <row r="4743" spans="11:11" ht="15" customHeight="1" x14ac:dyDescent="0.25">
      <c r="K4743" s="217"/>
    </row>
    <row r="4744" spans="11:11" ht="15" customHeight="1" x14ac:dyDescent="0.25">
      <c r="K4744" s="217"/>
    </row>
    <row r="4745" spans="11:11" ht="15" customHeight="1" x14ac:dyDescent="0.25">
      <c r="K4745" s="217"/>
    </row>
    <row r="4746" spans="11:11" ht="15" customHeight="1" x14ac:dyDescent="0.25">
      <c r="K4746" s="217"/>
    </row>
    <row r="4747" spans="11:11" ht="15" customHeight="1" x14ac:dyDescent="0.25">
      <c r="K4747" s="217"/>
    </row>
    <row r="4748" spans="11:11" ht="15" customHeight="1" x14ac:dyDescent="0.25">
      <c r="K4748" s="217"/>
    </row>
    <row r="4749" spans="11:11" ht="15" customHeight="1" x14ac:dyDescent="0.25">
      <c r="K4749" s="217"/>
    </row>
    <row r="4750" spans="11:11" ht="15" customHeight="1" x14ac:dyDescent="0.25">
      <c r="K4750" s="217"/>
    </row>
    <row r="4751" spans="11:11" ht="15" customHeight="1" x14ac:dyDescent="0.25">
      <c r="K4751" s="217"/>
    </row>
    <row r="4752" spans="11:11" ht="15" customHeight="1" x14ac:dyDescent="0.25">
      <c r="K4752" s="217"/>
    </row>
    <row r="4753" spans="11:11" ht="15" customHeight="1" x14ac:dyDescent="0.25">
      <c r="K4753" s="217"/>
    </row>
    <row r="4754" spans="11:11" ht="15" customHeight="1" x14ac:dyDescent="0.25">
      <c r="K4754" s="217"/>
    </row>
    <row r="4755" spans="11:11" ht="15" customHeight="1" x14ac:dyDescent="0.25">
      <c r="K4755" s="217"/>
    </row>
    <row r="4756" spans="11:11" ht="15" customHeight="1" x14ac:dyDescent="0.25">
      <c r="K4756" s="217"/>
    </row>
    <row r="4757" spans="11:11" ht="15" customHeight="1" x14ac:dyDescent="0.25">
      <c r="K4757" s="217"/>
    </row>
    <row r="4758" spans="11:11" ht="15" customHeight="1" x14ac:dyDescent="0.25">
      <c r="K4758" s="217"/>
    </row>
    <row r="4759" spans="11:11" ht="15" customHeight="1" x14ac:dyDescent="0.25">
      <c r="K4759" s="217"/>
    </row>
    <row r="4760" spans="11:11" ht="15" customHeight="1" x14ac:dyDescent="0.25">
      <c r="K4760" s="217"/>
    </row>
    <row r="4761" spans="11:11" ht="15" customHeight="1" x14ac:dyDescent="0.25">
      <c r="K4761" s="217"/>
    </row>
    <row r="4762" spans="11:11" ht="15" customHeight="1" x14ac:dyDescent="0.25">
      <c r="K4762" s="217"/>
    </row>
    <row r="4763" spans="11:11" ht="15" customHeight="1" x14ac:dyDescent="0.25">
      <c r="K4763" s="217"/>
    </row>
    <row r="4764" spans="11:11" ht="15" customHeight="1" x14ac:dyDescent="0.25">
      <c r="K4764" s="217"/>
    </row>
    <row r="4765" spans="11:11" ht="15" customHeight="1" x14ac:dyDescent="0.25">
      <c r="K4765" s="217"/>
    </row>
    <row r="4766" spans="11:11" ht="15" customHeight="1" x14ac:dyDescent="0.25">
      <c r="K4766" s="217"/>
    </row>
    <row r="4767" spans="11:11" ht="15" customHeight="1" x14ac:dyDescent="0.25">
      <c r="K4767" s="217"/>
    </row>
    <row r="4768" spans="11:11" ht="15" customHeight="1" x14ac:dyDescent="0.25">
      <c r="K4768" s="217"/>
    </row>
    <row r="4769" spans="11:11" ht="15" customHeight="1" x14ac:dyDescent="0.25">
      <c r="K4769" s="217"/>
    </row>
    <row r="4770" spans="11:11" ht="15" customHeight="1" x14ac:dyDescent="0.25">
      <c r="K4770" s="217"/>
    </row>
    <row r="4771" spans="11:11" ht="15" customHeight="1" x14ac:dyDescent="0.25">
      <c r="K4771" s="217"/>
    </row>
    <row r="4772" spans="11:11" ht="15" customHeight="1" x14ac:dyDescent="0.25">
      <c r="K4772" s="217"/>
    </row>
    <row r="4773" spans="11:11" ht="15" customHeight="1" x14ac:dyDescent="0.25">
      <c r="K4773" s="217"/>
    </row>
    <row r="4774" spans="11:11" ht="15" customHeight="1" x14ac:dyDescent="0.25">
      <c r="K4774" s="217"/>
    </row>
    <row r="4775" spans="11:11" ht="15" customHeight="1" x14ac:dyDescent="0.25">
      <c r="K4775" s="217"/>
    </row>
    <row r="4776" spans="11:11" ht="15" customHeight="1" x14ac:dyDescent="0.25">
      <c r="K4776" s="217"/>
    </row>
    <row r="4777" spans="11:11" ht="15" customHeight="1" x14ac:dyDescent="0.25">
      <c r="K4777" s="217"/>
    </row>
    <row r="4778" spans="11:11" ht="15" customHeight="1" x14ac:dyDescent="0.25">
      <c r="K4778" s="217"/>
    </row>
    <row r="4779" spans="11:11" ht="15" customHeight="1" x14ac:dyDescent="0.25">
      <c r="K4779" s="217"/>
    </row>
    <row r="4780" spans="11:11" ht="15" customHeight="1" x14ac:dyDescent="0.25">
      <c r="K4780" s="217"/>
    </row>
    <row r="4781" spans="11:11" ht="15" customHeight="1" x14ac:dyDescent="0.25">
      <c r="K4781" s="217"/>
    </row>
    <row r="4782" spans="11:11" ht="15" customHeight="1" x14ac:dyDescent="0.25">
      <c r="K4782" s="217"/>
    </row>
    <row r="4783" spans="11:11" ht="15" customHeight="1" x14ac:dyDescent="0.25">
      <c r="K4783" s="217"/>
    </row>
    <row r="4784" spans="11:11" ht="15" customHeight="1" x14ac:dyDescent="0.25">
      <c r="K4784" s="217"/>
    </row>
    <row r="4785" spans="11:11" ht="15" customHeight="1" x14ac:dyDescent="0.25">
      <c r="K4785" s="217"/>
    </row>
    <row r="4786" spans="11:11" ht="15" customHeight="1" x14ac:dyDescent="0.25">
      <c r="K4786" s="217"/>
    </row>
    <row r="4787" spans="11:11" ht="15" customHeight="1" x14ac:dyDescent="0.25">
      <c r="K4787" s="217"/>
    </row>
    <row r="4788" spans="11:11" ht="15" customHeight="1" x14ac:dyDescent="0.25">
      <c r="K4788" s="217"/>
    </row>
    <row r="4789" spans="11:11" ht="15" customHeight="1" x14ac:dyDescent="0.25">
      <c r="K4789" s="217"/>
    </row>
    <row r="4790" spans="11:11" ht="15" customHeight="1" x14ac:dyDescent="0.25">
      <c r="K4790" s="217"/>
    </row>
    <row r="4791" spans="11:11" ht="15" customHeight="1" x14ac:dyDescent="0.25">
      <c r="K4791" s="217"/>
    </row>
    <row r="4792" spans="11:11" ht="15" customHeight="1" x14ac:dyDescent="0.25">
      <c r="K4792" s="217"/>
    </row>
    <row r="4793" spans="11:11" ht="15" customHeight="1" x14ac:dyDescent="0.25">
      <c r="K4793" s="217"/>
    </row>
    <row r="4794" spans="11:11" ht="15" customHeight="1" x14ac:dyDescent="0.25">
      <c r="K4794" s="217"/>
    </row>
    <row r="4795" spans="11:11" ht="15" customHeight="1" x14ac:dyDescent="0.25">
      <c r="K4795" s="217"/>
    </row>
    <row r="4796" spans="11:11" ht="15" customHeight="1" x14ac:dyDescent="0.25">
      <c r="K4796" s="217"/>
    </row>
    <row r="4797" spans="11:11" ht="15" customHeight="1" x14ac:dyDescent="0.25">
      <c r="K4797" s="217"/>
    </row>
    <row r="4798" spans="11:11" ht="15" customHeight="1" x14ac:dyDescent="0.25">
      <c r="K4798" s="217"/>
    </row>
    <row r="4799" spans="11:11" ht="15" customHeight="1" x14ac:dyDescent="0.25">
      <c r="K4799" s="217"/>
    </row>
    <row r="4800" spans="11:11" ht="15" customHeight="1" x14ac:dyDescent="0.25">
      <c r="K4800" s="217"/>
    </row>
    <row r="4801" spans="11:11" ht="15" customHeight="1" x14ac:dyDescent="0.25">
      <c r="K4801" s="217"/>
    </row>
    <row r="4802" spans="11:11" ht="15" customHeight="1" x14ac:dyDescent="0.25">
      <c r="K4802" s="217"/>
    </row>
    <row r="4803" spans="11:11" ht="15" customHeight="1" x14ac:dyDescent="0.25">
      <c r="K4803" s="217"/>
    </row>
    <row r="4804" spans="11:11" ht="15" customHeight="1" x14ac:dyDescent="0.25">
      <c r="K4804" s="217"/>
    </row>
    <row r="4805" spans="11:11" ht="15" customHeight="1" x14ac:dyDescent="0.25">
      <c r="K4805" s="217"/>
    </row>
    <row r="4806" spans="11:11" ht="15" customHeight="1" x14ac:dyDescent="0.25">
      <c r="K4806" s="217"/>
    </row>
    <row r="4807" spans="11:11" ht="15" customHeight="1" x14ac:dyDescent="0.25">
      <c r="K4807" s="217"/>
    </row>
    <row r="4808" spans="11:11" ht="15" customHeight="1" x14ac:dyDescent="0.25">
      <c r="K4808" s="217"/>
    </row>
    <row r="4809" spans="11:11" ht="15" customHeight="1" x14ac:dyDescent="0.25">
      <c r="K4809" s="217"/>
    </row>
    <row r="4810" spans="11:11" ht="15" customHeight="1" x14ac:dyDescent="0.25">
      <c r="K4810" s="217"/>
    </row>
    <row r="4811" spans="11:11" ht="15" customHeight="1" x14ac:dyDescent="0.25">
      <c r="K4811" s="217"/>
    </row>
    <row r="4812" spans="11:11" ht="15" customHeight="1" x14ac:dyDescent="0.25">
      <c r="K4812" s="217"/>
    </row>
    <row r="4813" spans="11:11" ht="15" customHeight="1" x14ac:dyDescent="0.25">
      <c r="K4813" s="217"/>
    </row>
    <row r="4814" spans="11:11" ht="15" customHeight="1" x14ac:dyDescent="0.25">
      <c r="K4814" s="217"/>
    </row>
    <row r="4815" spans="11:11" ht="15" customHeight="1" x14ac:dyDescent="0.25">
      <c r="K4815" s="217"/>
    </row>
    <row r="4816" spans="11:11" ht="15" customHeight="1" x14ac:dyDescent="0.25">
      <c r="K4816" s="217"/>
    </row>
    <row r="4817" spans="11:11" ht="15" customHeight="1" x14ac:dyDescent="0.25">
      <c r="K4817" s="217"/>
    </row>
    <row r="4818" spans="11:11" ht="15" customHeight="1" x14ac:dyDescent="0.25">
      <c r="K4818" s="217"/>
    </row>
    <row r="4819" spans="11:11" ht="15" customHeight="1" x14ac:dyDescent="0.25">
      <c r="K4819" s="217"/>
    </row>
    <row r="4820" spans="11:11" ht="15" customHeight="1" x14ac:dyDescent="0.25">
      <c r="K4820" s="217"/>
    </row>
    <row r="4821" spans="11:11" ht="15" customHeight="1" x14ac:dyDescent="0.25">
      <c r="K4821" s="217"/>
    </row>
    <row r="4822" spans="11:11" ht="15" customHeight="1" x14ac:dyDescent="0.25">
      <c r="K4822" s="217"/>
    </row>
    <row r="4823" spans="11:11" ht="15" customHeight="1" x14ac:dyDescent="0.25">
      <c r="K4823" s="217"/>
    </row>
    <row r="4824" spans="11:11" ht="30" customHeight="1" x14ac:dyDescent="0.25">
      <c r="K4824" s="217"/>
    </row>
    <row r="4825" spans="11:11" ht="15" customHeight="1" x14ac:dyDescent="0.25">
      <c r="K4825" s="217"/>
    </row>
    <row r="4826" spans="11:11" ht="15" customHeight="1" x14ac:dyDescent="0.25">
      <c r="K4826" s="217"/>
    </row>
    <row r="4827" spans="11:11" ht="15" customHeight="1" x14ac:dyDescent="0.25">
      <c r="K4827" s="217"/>
    </row>
    <row r="4828" spans="11:11" ht="15" customHeight="1" x14ac:dyDescent="0.25">
      <c r="K4828" s="217"/>
    </row>
    <row r="4829" spans="11:11" ht="15" customHeight="1" x14ac:dyDescent="0.25">
      <c r="K4829" s="217"/>
    </row>
    <row r="4830" spans="11:11" ht="15" customHeight="1" x14ac:dyDescent="0.25">
      <c r="K4830" s="217"/>
    </row>
    <row r="4831" spans="11:11" ht="15" customHeight="1" x14ac:dyDescent="0.25">
      <c r="K4831" s="217"/>
    </row>
    <row r="4832" spans="11:11" ht="15" customHeight="1" x14ac:dyDescent="0.25">
      <c r="K4832" s="217"/>
    </row>
    <row r="4833" spans="11:11" ht="15" customHeight="1" x14ac:dyDescent="0.25">
      <c r="K4833" s="217"/>
    </row>
    <row r="4834" spans="11:11" ht="15" customHeight="1" x14ac:dyDescent="0.25">
      <c r="K4834" s="217"/>
    </row>
    <row r="4835" spans="11:11" ht="15" customHeight="1" x14ac:dyDescent="0.25">
      <c r="K4835" s="217"/>
    </row>
    <row r="4836" spans="11:11" ht="15" customHeight="1" x14ac:dyDescent="0.25">
      <c r="K4836" s="217"/>
    </row>
    <row r="4837" spans="11:11" ht="15" customHeight="1" x14ac:dyDescent="0.25">
      <c r="K4837" s="217"/>
    </row>
    <row r="4838" spans="11:11" ht="15" customHeight="1" x14ac:dyDescent="0.25">
      <c r="K4838" s="217"/>
    </row>
    <row r="4839" spans="11:11" ht="15" customHeight="1" x14ac:dyDescent="0.25">
      <c r="K4839" s="217"/>
    </row>
    <row r="4840" spans="11:11" ht="15" customHeight="1" x14ac:dyDescent="0.25">
      <c r="K4840" s="217"/>
    </row>
    <row r="4841" spans="11:11" ht="15" customHeight="1" x14ac:dyDescent="0.25">
      <c r="K4841" s="217"/>
    </row>
    <row r="4842" spans="11:11" ht="15" customHeight="1" x14ac:dyDescent="0.25">
      <c r="K4842" s="217"/>
    </row>
    <row r="4843" spans="11:11" ht="15" customHeight="1" x14ac:dyDescent="0.25">
      <c r="K4843" s="217"/>
    </row>
    <row r="4844" spans="11:11" ht="15" customHeight="1" x14ac:dyDescent="0.25">
      <c r="K4844" s="217"/>
    </row>
    <row r="4845" spans="11:11" ht="15" customHeight="1" x14ac:dyDescent="0.25">
      <c r="K4845" s="217"/>
    </row>
    <row r="4846" spans="11:11" ht="15" customHeight="1" x14ac:dyDescent="0.25">
      <c r="K4846" s="217"/>
    </row>
    <row r="4847" spans="11:11" ht="15" customHeight="1" x14ac:dyDescent="0.25">
      <c r="K4847" s="217"/>
    </row>
    <row r="4848" spans="11:11" ht="15" customHeight="1" x14ac:dyDescent="0.25">
      <c r="K4848" s="217"/>
    </row>
    <row r="4849" spans="11:11" ht="15" customHeight="1" x14ac:dyDescent="0.25">
      <c r="K4849" s="217"/>
    </row>
    <row r="4850" spans="11:11" ht="15" customHeight="1" x14ac:dyDescent="0.25">
      <c r="K4850" s="217"/>
    </row>
    <row r="4851" spans="11:11" ht="15" customHeight="1" x14ac:dyDescent="0.25">
      <c r="K4851" s="217"/>
    </row>
    <row r="4852" spans="11:11" ht="15" customHeight="1" x14ac:dyDescent="0.25">
      <c r="K4852" s="217"/>
    </row>
    <row r="4853" spans="11:11" ht="15" customHeight="1" x14ac:dyDescent="0.25">
      <c r="K4853" s="217"/>
    </row>
    <row r="4854" spans="11:11" ht="15" customHeight="1" x14ac:dyDescent="0.25">
      <c r="K4854" s="217"/>
    </row>
    <row r="4855" spans="11:11" ht="15" customHeight="1" x14ac:dyDescent="0.25">
      <c r="K4855" s="217"/>
    </row>
    <row r="4856" spans="11:11" ht="15" customHeight="1" x14ac:dyDescent="0.25">
      <c r="K4856" s="217"/>
    </row>
    <row r="4857" spans="11:11" ht="15" customHeight="1" x14ac:dyDescent="0.25">
      <c r="K4857" s="217"/>
    </row>
    <row r="4858" spans="11:11" ht="15" customHeight="1" x14ac:dyDescent="0.25">
      <c r="K4858" s="217"/>
    </row>
    <row r="4859" spans="11:11" ht="15" customHeight="1" x14ac:dyDescent="0.25">
      <c r="K4859" s="217"/>
    </row>
    <row r="4860" spans="11:11" ht="15" customHeight="1" x14ac:dyDescent="0.25">
      <c r="K4860" s="217"/>
    </row>
    <row r="4861" spans="11:11" ht="15" customHeight="1" x14ac:dyDescent="0.25">
      <c r="K4861" s="217"/>
    </row>
    <row r="4862" spans="11:11" ht="15" customHeight="1" x14ac:dyDescent="0.25">
      <c r="K4862" s="217"/>
    </row>
    <row r="4863" spans="11:11" ht="15" customHeight="1" x14ac:dyDescent="0.25">
      <c r="K4863" s="217"/>
    </row>
    <row r="4864" spans="11:11" ht="15" customHeight="1" x14ac:dyDescent="0.25">
      <c r="K4864" s="217"/>
    </row>
    <row r="4865" spans="11:11" ht="15" customHeight="1" x14ac:dyDescent="0.25">
      <c r="K4865" s="217"/>
    </row>
    <row r="4866" spans="11:11" ht="15" customHeight="1" x14ac:dyDescent="0.25">
      <c r="K4866" s="217"/>
    </row>
    <row r="4867" spans="11:11" ht="15" customHeight="1" x14ac:dyDescent="0.25">
      <c r="K4867" s="217"/>
    </row>
    <row r="4868" spans="11:11" ht="15" customHeight="1" x14ac:dyDescent="0.25">
      <c r="K4868" s="217"/>
    </row>
    <row r="4869" spans="11:11" ht="15" customHeight="1" x14ac:dyDescent="0.25">
      <c r="K4869" s="217"/>
    </row>
    <row r="4870" spans="11:11" ht="15" customHeight="1" x14ac:dyDescent="0.25">
      <c r="K4870" s="217"/>
    </row>
    <row r="4871" spans="11:11" ht="15" customHeight="1" x14ac:dyDescent="0.25">
      <c r="K4871" s="217"/>
    </row>
    <row r="4872" spans="11:11" ht="15" customHeight="1" x14ac:dyDescent="0.25">
      <c r="K4872" s="217"/>
    </row>
    <row r="4873" spans="11:11" ht="15" customHeight="1" x14ac:dyDescent="0.25">
      <c r="K4873" s="217"/>
    </row>
    <row r="4874" spans="11:11" ht="15" customHeight="1" x14ac:dyDescent="0.25">
      <c r="K4874" s="217"/>
    </row>
    <row r="4875" spans="11:11" ht="15" customHeight="1" x14ac:dyDescent="0.25">
      <c r="K4875" s="217"/>
    </row>
    <row r="4876" spans="11:11" ht="15" customHeight="1" x14ac:dyDescent="0.25">
      <c r="K4876" s="217"/>
    </row>
    <row r="4877" spans="11:11" ht="15" customHeight="1" x14ac:dyDescent="0.25">
      <c r="K4877" s="217"/>
    </row>
    <row r="4878" spans="11:11" ht="15" customHeight="1" x14ac:dyDescent="0.25">
      <c r="K4878" s="217"/>
    </row>
    <row r="4879" spans="11:11" ht="15" customHeight="1" x14ac:dyDescent="0.25">
      <c r="K4879" s="217"/>
    </row>
    <row r="4880" spans="11:11" ht="15" customHeight="1" x14ac:dyDescent="0.25">
      <c r="K4880" s="217"/>
    </row>
    <row r="4881" spans="11:11" ht="15" customHeight="1" x14ac:dyDescent="0.25">
      <c r="K4881" s="217"/>
    </row>
    <row r="4882" spans="11:11" ht="15" customHeight="1" x14ac:dyDescent="0.25">
      <c r="K4882" s="217"/>
    </row>
    <row r="4883" spans="11:11" ht="15" customHeight="1" x14ac:dyDescent="0.25">
      <c r="K4883" s="217"/>
    </row>
    <row r="4884" spans="11:11" ht="15" customHeight="1" x14ac:dyDescent="0.25">
      <c r="K4884" s="217"/>
    </row>
    <row r="4885" spans="11:11" ht="15" customHeight="1" x14ac:dyDescent="0.25">
      <c r="K4885" s="217"/>
    </row>
    <row r="4886" spans="11:11" ht="15" customHeight="1" x14ac:dyDescent="0.25">
      <c r="K4886" s="217"/>
    </row>
    <row r="4887" spans="11:11" ht="15" customHeight="1" x14ac:dyDescent="0.25">
      <c r="K4887" s="217"/>
    </row>
    <row r="4888" spans="11:11" ht="15" customHeight="1" x14ac:dyDescent="0.25">
      <c r="K4888" s="217"/>
    </row>
    <row r="4889" spans="11:11" ht="15" customHeight="1" x14ac:dyDescent="0.25">
      <c r="K4889" s="217"/>
    </row>
    <row r="4890" spans="11:11" ht="15" customHeight="1" x14ac:dyDescent="0.25">
      <c r="K4890" s="217"/>
    </row>
    <row r="4891" spans="11:11" ht="15" customHeight="1" x14ac:dyDescent="0.25">
      <c r="K4891" s="217"/>
    </row>
    <row r="4892" spans="11:11" ht="15" customHeight="1" x14ac:dyDescent="0.25">
      <c r="K4892" s="217"/>
    </row>
    <row r="4893" spans="11:11" ht="15" customHeight="1" x14ac:dyDescent="0.25">
      <c r="K4893" s="217"/>
    </row>
    <row r="4894" spans="11:11" ht="30" customHeight="1" x14ac:dyDescent="0.25">
      <c r="K4894" s="217"/>
    </row>
    <row r="4895" spans="11:11" ht="30" customHeight="1" x14ac:dyDescent="0.25">
      <c r="K4895" s="217"/>
    </row>
    <row r="4896" spans="11:11" ht="15" customHeight="1" x14ac:dyDescent="0.25">
      <c r="K4896" s="217"/>
    </row>
    <row r="4897" spans="11:11" ht="15" customHeight="1" x14ac:dyDescent="0.25">
      <c r="K4897" s="217"/>
    </row>
    <row r="4898" spans="11:11" ht="15" customHeight="1" x14ac:dyDescent="0.25">
      <c r="K4898" s="217"/>
    </row>
    <row r="4899" spans="11:11" ht="15" customHeight="1" x14ac:dyDescent="0.25">
      <c r="K4899" s="217"/>
    </row>
    <row r="4900" spans="11:11" ht="15" customHeight="1" x14ac:dyDescent="0.25">
      <c r="K4900" s="217"/>
    </row>
    <row r="4901" spans="11:11" ht="15" customHeight="1" x14ac:dyDescent="0.25">
      <c r="K4901" s="217"/>
    </row>
    <row r="4902" spans="11:11" ht="15" customHeight="1" x14ac:dyDescent="0.25">
      <c r="K4902" s="217"/>
    </row>
    <row r="4903" spans="11:11" ht="15" customHeight="1" x14ac:dyDescent="0.25">
      <c r="K4903" s="217"/>
    </row>
    <row r="4904" spans="11:11" ht="15" customHeight="1" x14ac:dyDescent="0.25">
      <c r="K4904" s="217"/>
    </row>
    <row r="4905" spans="11:11" ht="15" customHeight="1" x14ac:dyDescent="0.25">
      <c r="K4905" s="217"/>
    </row>
    <row r="4906" spans="11:11" ht="15" customHeight="1" x14ac:dyDescent="0.25">
      <c r="K4906" s="217"/>
    </row>
    <row r="4907" spans="11:11" ht="15" customHeight="1" x14ac:dyDescent="0.25">
      <c r="K4907" s="217"/>
    </row>
    <row r="4908" spans="11:11" ht="15" customHeight="1" x14ac:dyDescent="0.25">
      <c r="K4908" s="217"/>
    </row>
    <row r="4909" spans="11:11" ht="15" customHeight="1" x14ac:dyDescent="0.25">
      <c r="K4909" s="217"/>
    </row>
    <row r="4910" spans="11:11" ht="15" customHeight="1" x14ac:dyDescent="0.25">
      <c r="K4910" s="217"/>
    </row>
    <row r="4911" spans="11:11" ht="15" customHeight="1" x14ac:dyDescent="0.25">
      <c r="K4911" s="217"/>
    </row>
    <row r="4912" spans="11:11" ht="15" customHeight="1" x14ac:dyDescent="0.25">
      <c r="K4912" s="217"/>
    </row>
    <row r="4913" spans="11:11" ht="15" customHeight="1" x14ac:dyDescent="0.25">
      <c r="K4913" s="217"/>
    </row>
    <row r="4914" spans="11:11" ht="15" customHeight="1" x14ac:dyDescent="0.25">
      <c r="K4914" s="217"/>
    </row>
    <row r="4915" spans="11:11" ht="15" customHeight="1" x14ac:dyDescent="0.25">
      <c r="K4915" s="217"/>
    </row>
    <row r="4916" spans="11:11" ht="15" customHeight="1" x14ac:dyDescent="0.25">
      <c r="K4916" s="217"/>
    </row>
    <row r="4917" spans="11:11" ht="15" customHeight="1" x14ac:dyDescent="0.25">
      <c r="K4917" s="217"/>
    </row>
    <row r="4918" spans="11:11" ht="15" customHeight="1" x14ac:dyDescent="0.25">
      <c r="K4918" s="217"/>
    </row>
    <row r="4919" spans="11:11" ht="15" customHeight="1" x14ac:dyDescent="0.25">
      <c r="K4919" s="217"/>
    </row>
    <row r="4920" spans="11:11" ht="15" customHeight="1" x14ac:dyDescent="0.25">
      <c r="K4920" s="217"/>
    </row>
    <row r="4921" spans="11:11" ht="15" customHeight="1" x14ac:dyDescent="0.25">
      <c r="K4921" s="217"/>
    </row>
    <row r="4922" spans="11:11" ht="15" customHeight="1" x14ac:dyDescent="0.25">
      <c r="K4922" s="217"/>
    </row>
    <row r="4923" spans="11:11" ht="15" customHeight="1" x14ac:dyDescent="0.25">
      <c r="K4923" s="217"/>
    </row>
    <row r="4924" spans="11:11" ht="15" customHeight="1" x14ac:dyDescent="0.25">
      <c r="K4924" s="217"/>
    </row>
    <row r="4925" spans="11:11" ht="15" customHeight="1" x14ac:dyDescent="0.25">
      <c r="K4925" s="217"/>
    </row>
    <row r="4926" spans="11:11" ht="15" customHeight="1" x14ac:dyDescent="0.25">
      <c r="K4926" s="217"/>
    </row>
    <row r="4927" spans="11:11" ht="15" customHeight="1" x14ac:dyDescent="0.25">
      <c r="K4927" s="217"/>
    </row>
    <row r="4928" spans="11:11" ht="15" customHeight="1" x14ac:dyDescent="0.25">
      <c r="K4928" s="217"/>
    </row>
    <row r="4929" spans="11:11" ht="15" customHeight="1" x14ac:dyDescent="0.25">
      <c r="K4929" s="217"/>
    </row>
    <row r="4930" spans="11:11" ht="15" customHeight="1" x14ac:dyDescent="0.25">
      <c r="K4930" s="217"/>
    </row>
    <row r="4931" spans="11:11" ht="15" customHeight="1" x14ac:dyDescent="0.25">
      <c r="K4931" s="217"/>
    </row>
    <row r="4932" spans="11:11" ht="15" customHeight="1" x14ac:dyDescent="0.25">
      <c r="K4932" s="217"/>
    </row>
    <row r="4933" spans="11:11" ht="15" customHeight="1" x14ac:dyDescent="0.25">
      <c r="K4933" s="217"/>
    </row>
    <row r="4934" spans="11:11" ht="15" customHeight="1" x14ac:dyDescent="0.25">
      <c r="K4934" s="217"/>
    </row>
    <row r="4935" spans="11:11" ht="15" customHeight="1" x14ac:dyDescent="0.25">
      <c r="K4935" s="217"/>
    </row>
    <row r="4936" spans="11:11" ht="15" customHeight="1" x14ac:dyDescent="0.25">
      <c r="K4936" s="217"/>
    </row>
    <row r="4937" spans="11:11" ht="15" customHeight="1" x14ac:dyDescent="0.25">
      <c r="K4937" s="217"/>
    </row>
    <row r="4938" spans="11:11" ht="15" customHeight="1" x14ac:dyDescent="0.25">
      <c r="K4938" s="217"/>
    </row>
    <row r="4939" spans="11:11" ht="15" customHeight="1" x14ac:dyDescent="0.25">
      <c r="K4939" s="217"/>
    </row>
    <row r="4940" spans="11:11" ht="15" customHeight="1" x14ac:dyDescent="0.25">
      <c r="K4940" s="217"/>
    </row>
    <row r="4941" spans="11:11" ht="15" customHeight="1" x14ac:dyDescent="0.25">
      <c r="K4941" s="217"/>
    </row>
    <row r="4942" spans="11:11" ht="15" customHeight="1" x14ac:dyDescent="0.25">
      <c r="K4942" s="217"/>
    </row>
    <row r="4943" spans="11:11" ht="15" customHeight="1" x14ac:dyDescent="0.25">
      <c r="K4943" s="217"/>
    </row>
    <row r="4944" spans="11:11" ht="15" customHeight="1" x14ac:dyDescent="0.25">
      <c r="K4944" s="217"/>
    </row>
    <row r="4945" spans="11:11" ht="15" customHeight="1" x14ac:dyDescent="0.25">
      <c r="K4945" s="217"/>
    </row>
    <row r="4946" spans="11:11" ht="15" customHeight="1" x14ac:dyDescent="0.25">
      <c r="K4946" s="217"/>
    </row>
    <row r="4947" spans="11:11" ht="15" customHeight="1" x14ac:dyDescent="0.25">
      <c r="K4947" s="217"/>
    </row>
    <row r="4948" spans="11:11" ht="15" customHeight="1" x14ac:dyDescent="0.25">
      <c r="K4948" s="217"/>
    </row>
    <row r="4949" spans="11:11" ht="15" customHeight="1" x14ac:dyDescent="0.25">
      <c r="K4949" s="217"/>
    </row>
    <row r="4950" spans="11:11" ht="15" customHeight="1" x14ac:dyDescent="0.25">
      <c r="K4950" s="217"/>
    </row>
    <row r="4951" spans="11:11" ht="15" customHeight="1" x14ac:dyDescent="0.25">
      <c r="K4951" s="217"/>
    </row>
    <row r="4952" spans="11:11" ht="15" customHeight="1" x14ac:dyDescent="0.25">
      <c r="K4952" s="217"/>
    </row>
    <row r="4953" spans="11:11" ht="15" customHeight="1" x14ac:dyDescent="0.25">
      <c r="K4953" s="217"/>
    </row>
    <row r="4954" spans="11:11" ht="15" customHeight="1" x14ac:dyDescent="0.25">
      <c r="K4954" s="217"/>
    </row>
    <row r="4955" spans="11:11" ht="15" customHeight="1" x14ac:dyDescent="0.25">
      <c r="K4955" s="217"/>
    </row>
    <row r="4956" spans="11:11" ht="15" customHeight="1" x14ac:dyDescent="0.25">
      <c r="K4956" s="217"/>
    </row>
    <row r="4957" spans="11:11" ht="15" customHeight="1" x14ac:dyDescent="0.25">
      <c r="K4957" s="217"/>
    </row>
    <row r="4958" spans="11:11" ht="15" customHeight="1" x14ac:dyDescent="0.25">
      <c r="K4958" s="217"/>
    </row>
    <row r="4959" spans="11:11" ht="15" customHeight="1" x14ac:dyDescent="0.25">
      <c r="K4959" s="217"/>
    </row>
    <row r="4960" spans="11:11" ht="15" customHeight="1" x14ac:dyDescent="0.25">
      <c r="K4960" s="217"/>
    </row>
    <row r="4961" spans="11:11" ht="15" customHeight="1" x14ac:dyDescent="0.25">
      <c r="K4961" s="217"/>
    </row>
    <row r="4962" spans="11:11" ht="30" customHeight="1" x14ac:dyDescent="0.25">
      <c r="K4962" s="217"/>
    </row>
    <row r="4963" spans="11:11" ht="15" customHeight="1" x14ac:dyDescent="0.25">
      <c r="K4963" s="217"/>
    </row>
    <row r="4964" spans="11:11" ht="15" customHeight="1" x14ac:dyDescent="0.25">
      <c r="K4964" s="217"/>
    </row>
    <row r="4965" spans="11:11" ht="15" customHeight="1" x14ac:dyDescent="0.25">
      <c r="K4965" s="217"/>
    </row>
    <row r="4966" spans="11:11" ht="15" customHeight="1" x14ac:dyDescent="0.25">
      <c r="K4966" s="217"/>
    </row>
    <row r="4967" spans="11:11" ht="15" customHeight="1" x14ac:dyDescent="0.25">
      <c r="K4967" s="217"/>
    </row>
    <row r="4968" spans="11:11" ht="15" customHeight="1" x14ac:dyDescent="0.25">
      <c r="K4968" s="217"/>
    </row>
    <row r="4969" spans="11:11" ht="15" customHeight="1" x14ac:dyDescent="0.25">
      <c r="K4969" s="217"/>
    </row>
    <row r="4970" spans="11:11" ht="15" customHeight="1" x14ac:dyDescent="0.25">
      <c r="K4970" s="217"/>
    </row>
    <row r="4971" spans="11:11" ht="15" customHeight="1" x14ac:dyDescent="0.25">
      <c r="K4971" s="217"/>
    </row>
    <row r="4972" spans="11:11" ht="15" customHeight="1" x14ac:dyDescent="0.25">
      <c r="K4972" s="217"/>
    </row>
    <row r="4973" spans="11:11" ht="15" customHeight="1" x14ac:dyDescent="0.25">
      <c r="K4973" s="217"/>
    </row>
    <row r="4974" spans="11:11" ht="15" customHeight="1" x14ac:dyDescent="0.25">
      <c r="K4974" s="217"/>
    </row>
    <row r="4975" spans="11:11" ht="15" customHeight="1" x14ac:dyDescent="0.25">
      <c r="K4975" s="217"/>
    </row>
    <row r="4976" spans="11:11" ht="15" customHeight="1" x14ac:dyDescent="0.25">
      <c r="K4976" s="217"/>
    </row>
    <row r="4977" spans="11:11" ht="15" customHeight="1" x14ac:dyDescent="0.25">
      <c r="K4977" s="217"/>
    </row>
    <row r="4978" spans="11:11" ht="15" customHeight="1" x14ac:dyDescent="0.25">
      <c r="K4978" s="217"/>
    </row>
    <row r="4979" spans="11:11" ht="15" customHeight="1" x14ac:dyDescent="0.25">
      <c r="K4979" s="217"/>
    </row>
    <row r="4980" spans="11:11" ht="15" customHeight="1" x14ac:dyDescent="0.25">
      <c r="K4980" s="217"/>
    </row>
    <row r="4981" spans="11:11" ht="15" customHeight="1" x14ac:dyDescent="0.25">
      <c r="K4981" s="217"/>
    </row>
    <row r="4982" spans="11:11" ht="15" customHeight="1" x14ac:dyDescent="0.25">
      <c r="K4982" s="217"/>
    </row>
    <row r="4983" spans="11:11" ht="15" customHeight="1" x14ac:dyDescent="0.25">
      <c r="K4983" s="217"/>
    </row>
    <row r="4984" spans="11:11" ht="15" customHeight="1" x14ac:dyDescent="0.25">
      <c r="K4984" s="217"/>
    </row>
    <row r="4985" spans="11:11" ht="15" customHeight="1" x14ac:dyDescent="0.25">
      <c r="K4985" s="217"/>
    </row>
    <row r="4986" spans="11:11" ht="15" customHeight="1" x14ac:dyDescent="0.25">
      <c r="K4986" s="217"/>
    </row>
    <row r="4987" spans="11:11" ht="15" customHeight="1" x14ac:dyDescent="0.25">
      <c r="K4987" s="217"/>
    </row>
    <row r="4988" spans="11:11" ht="15" customHeight="1" x14ac:dyDescent="0.25">
      <c r="K4988" s="217"/>
    </row>
    <row r="4989" spans="11:11" ht="15" customHeight="1" x14ac:dyDescent="0.25">
      <c r="K4989" s="217"/>
    </row>
    <row r="4990" spans="11:11" ht="15" customHeight="1" x14ac:dyDescent="0.25">
      <c r="K4990" s="217"/>
    </row>
    <row r="4991" spans="11:11" ht="15" customHeight="1" x14ac:dyDescent="0.25">
      <c r="K4991" s="217"/>
    </row>
    <row r="4992" spans="11:11" ht="15" customHeight="1" x14ac:dyDescent="0.25">
      <c r="K4992" s="217"/>
    </row>
    <row r="4993" spans="11:11" ht="15" customHeight="1" x14ac:dyDescent="0.25">
      <c r="K4993" s="217"/>
    </row>
    <row r="4994" spans="11:11" ht="15" customHeight="1" x14ac:dyDescent="0.25">
      <c r="K4994" s="217"/>
    </row>
    <row r="4995" spans="11:11" ht="15" customHeight="1" x14ac:dyDescent="0.25">
      <c r="K4995" s="217"/>
    </row>
    <row r="4996" spans="11:11" ht="15" customHeight="1" x14ac:dyDescent="0.25">
      <c r="K4996" s="217"/>
    </row>
    <row r="4997" spans="11:11" ht="15" customHeight="1" x14ac:dyDescent="0.25">
      <c r="K4997" s="217"/>
    </row>
    <row r="4998" spans="11:11" ht="15" customHeight="1" x14ac:dyDescent="0.25">
      <c r="K4998" s="217"/>
    </row>
    <row r="4999" spans="11:11" ht="15" customHeight="1" x14ac:dyDescent="0.25">
      <c r="K4999" s="217"/>
    </row>
    <row r="5000" spans="11:11" ht="15" customHeight="1" x14ac:dyDescent="0.25">
      <c r="K5000" s="217"/>
    </row>
    <row r="5001" spans="11:11" ht="15" customHeight="1" x14ac:dyDescent="0.25">
      <c r="K5001" s="217"/>
    </row>
    <row r="5002" spans="11:11" ht="15" customHeight="1" x14ac:dyDescent="0.25">
      <c r="K5002" s="217"/>
    </row>
    <row r="5003" spans="11:11" ht="15" customHeight="1" x14ac:dyDescent="0.25">
      <c r="K5003" s="217"/>
    </row>
    <row r="5004" spans="11:11" ht="15" customHeight="1" x14ac:dyDescent="0.25">
      <c r="K5004" s="217"/>
    </row>
    <row r="5005" spans="11:11" ht="15" customHeight="1" x14ac:dyDescent="0.25">
      <c r="K5005" s="217"/>
    </row>
    <row r="5006" spans="11:11" ht="15" customHeight="1" x14ac:dyDescent="0.25">
      <c r="K5006" s="217"/>
    </row>
    <row r="5007" spans="11:11" ht="15" customHeight="1" x14ac:dyDescent="0.25">
      <c r="K5007" s="217"/>
    </row>
    <row r="5008" spans="11:11" ht="15" customHeight="1" x14ac:dyDescent="0.25">
      <c r="K5008" s="217"/>
    </row>
    <row r="5009" spans="11:11" ht="15" customHeight="1" x14ac:dyDescent="0.25">
      <c r="K5009" s="217"/>
    </row>
    <row r="5010" spans="11:11" ht="15" customHeight="1" x14ac:dyDescent="0.25">
      <c r="K5010" s="217"/>
    </row>
    <row r="5011" spans="11:11" ht="15" customHeight="1" x14ac:dyDescent="0.25">
      <c r="K5011" s="217"/>
    </row>
    <row r="5012" spans="11:11" ht="15" customHeight="1" x14ac:dyDescent="0.25">
      <c r="K5012" s="217"/>
    </row>
    <row r="5013" spans="11:11" ht="15" customHeight="1" x14ac:dyDescent="0.25">
      <c r="K5013" s="217"/>
    </row>
    <row r="5014" spans="11:11" ht="15" customHeight="1" x14ac:dyDescent="0.25">
      <c r="K5014" s="217"/>
    </row>
    <row r="5015" spans="11:11" ht="15" customHeight="1" x14ac:dyDescent="0.25">
      <c r="K5015" s="217"/>
    </row>
    <row r="5016" spans="11:11" ht="15" customHeight="1" x14ac:dyDescent="0.25">
      <c r="K5016" s="217"/>
    </row>
    <row r="5017" spans="11:11" ht="15" customHeight="1" x14ac:dyDescent="0.25">
      <c r="K5017" s="217"/>
    </row>
    <row r="5018" spans="11:11" ht="15" customHeight="1" x14ac:dyDescent="0.25">
      <c r="K5018" s="217"/>
    </row>
    <row r="5019" spans="11:11" ht="15" customHeight="1" x14ac:dyDescent="0.25">
      <c r="K5019" s="217"/>
    </row>
    <row r="5020" spans="11:11" ht="15" customHeight="1" x14ac:dyDescent="0.25">
      <c r="K5020" s="217"/>
    </row>
    <row r="5021" spans="11:11" ht="15" customHeight="1" x14ac:dyDescent="0.25">
      <c r="K5021" s="217"/>
    </row>
    <row r="5022" spans="11:11" ht="15" customHeight="1" x14ac:dyDescent="0.25">
      <c r="K5022" s="217"/>
    </row>
    <row r="5023" spans="11:11" ht="15" customHeight="1" x14ac:dyDescent="0.25">
      <c r="K5023" s="217"/>
    </row>
    <row r="5024" spans="11:11" ht="15" customHeight="1" x14ac:dyDescent="0.25">
      <c r="K5024" s="217"/>
    </row>
    <row r="5025" spans="11:11" ht="15" customHeight="1" x14ac:dyDescent="0.25">
      <c r="K5025" s="217"/>
    </row>
    <row r="5026" spans="11:11" ht="15" customHeight="1" x14ac:dyDescent="0.25">
      <c r="K5026" s="217"/>
    </row>
    <row r="5027" spans="11:11" ht="15" customHeight="1" x14ac:dyDescent="0.25">
      <c r="K5027" s="217"/>
    </row>
    <row r="5028" spans="11:11" ht="15" customHeight="1" x14ac:dyDescent="0.25">
      <c r="K5028" s="217"/>
    </row>
    <row r="5029" spans="11:11" ht="15" customHeight="1" x14ac:dyDescent="0.25">
      <c r="K5029" s="217"/>
    </row>
    <row r="5030" spans="11:11" ht="15" customHeight="1" x14ac:dyDescent="0.25">
      <c r="K5030" s="217"/>
    </row>
    <row r="5031" spans="11:11" ht="15" customHeight="1" x14ac:dyDescent="0.25">
      <c r="K5031" s="217"/>
    </row>
    <row r="5032" spans="11:11" ht="15" customHeight="1" x14ac:dyDescent="0.25">
      <c r="K5032" s="217"/>
    </row>
    <row r="5033" spans="11:11" ht="15" customHeight="1" x14ac:dyDescent="0.25">
      <c r="K5033" s="217"/>
    </row>
    <row r="5034" spans="11:11" ht="15" customHeight="1" x14ac:dyDescent="0.25">
      <c r="K5034" s="217"/>
    </row>
    <row r="5035" spans="11:11" ht="15" customHeight="1" x14ac:dyDescent="0.25">
      <c r="K5035" s="217"/>
    </row>
    <row r="5036" spans="11:11" ht="15" customHeight="1" x14ac:dyDescent="0.25">
      <c r="K5036" s="217"/>
    </row>
    <row r="5037" spans="11:11" ht="15" customHeight="1" x14ac:dyDescent="0.25">
      <c r="K5037" s="217"/>
    </row>
    <row r="5038" spans="11:11" ht="15" customHeight="1" x14ac:dyDescent="0.25">
      <c r="K5038" s="217"/>
    </row>
    <row r="5039" spans="11:11" ht="15" customHeight="1" x14ac:dyDescent="0.25">
      <c r="K5039" s="217"/>
    </row>
    <row r="5040" spans="11:11" ht="15" customHeight="1" x14ac:dyDescent="0.25">
      <c r="K5040" s="217"/>
    </row>
    <row r="5041" spans="11:11" ht="15" customHeight="1" x14ac:dyDescent="0.25">
      <c r="K5041" s="217"/>
    </row>
    <row r="5042" spans="11:11" ht="15" customHeight="1" x14ac:dyDescent="0.25">
      <c r="K5042" s="217"/>
    </row>
    <row r="5043" spans="11:11" ht="15" customHeight="1" x14ac:dyDescent="0.25">
      <c r="K5043" s="217"/>
    </row>
    <row r="5044" spans="11:11" ht="15" customHeight="1" x14ac:dyDescent="0.25">
      <c r="K5044" s="217"/>
    </row>
    <row r="5045" spans="11:11" ht="15" customHeight="1" x14ac:dyDescent="0.25">
      <c r="K5045" s="217"/>
    </row>
    <row r="5046" spans="11:11" ht="15" customHeight="1" x14ac:dyDescent="0.25">
      <c r="K5046" s="217"/>
    </row>
    <row r="5047" spans="11:11" ht="15" customHeight="1" x14ac:dyDescent="0.25">
      <c r="K5047" s="217"/>
    </row>
    <row r="5048" spans="11:11" ht="15" customHeight="1" x14ac:dyDescent="0.25">
      <c r="K5048" s="217"/>
    </row>
    <row r="5049" spans="11:11" ht="15" customHeight="1" x14ac:dyDescent="0.25">
      <c r="K5049" s="217"/>
    </row>
    <row r="5050" spans="11:11" ht="15" customHeight="1" x14ac:dyDescent="0.25">
      <c r="K5050" s="217"/>
    </row>
    <row r="5051" spans="11:11" ht="15" customHeight="1" x14ac:dyDescent="0.25">
      <c r="K5051" s="217"/>
    </row>
    <row r="5052" spans="11:11" ht="15" customHeight="1" x14ac:dyDescent="0.25">
      <c r="K5052" s="217"/>
    </row>
    <row r="5053" spans="11:11" ht="15" customHeight="1" x14ac:dyDescent="0.25">
      <c r="K5053" s="217"/>
    </row>
    <row r="5054" spans="11:11" ht="15" customHeight="1" x14ac:dyDescent="0.25">
      <c r="K5054" s="217"/>
    </row>
    <row r="5055" spans="11:11" ht="15" customHeight="1" x14ac:dyDescent="0.25">
      <c r="K5055" s="217"/>
    </row>
    <row r="5056" spans="11:11" ht="15" customHeight="1" x14ac:dyDescent="0.25">
      <c r="K5056" s="217"/>
    </row>
    <row r="5057" spans="11:11" ht="15" customHeight="1" x14ac:dyDescent="0.25">
      <c r="K5057" s="217"/>
    </row>
    <row r="5058" spans="11:11" ht="15" customHeight="1" x14ac:dyDescent="0.25">
      <c r="K5058" s="217"/>
    </row>
    <row r="5059" spans="11:11" ht="15" customHeight="1" x14ac:dyDescent="0.25">
      <c r="K5059" s="217"/>
    </row>
    <row r="5060" spans="11:11" ht="15" customHeight="1" x14ac:dyDescent="0.25">
      <c r="K5060" s="217"/>
    </row>
    <row r="5061" spans="11:11" ht="15" customHeight="1" x14ac:dyDescent="0.25">
      <c r="K5061" s="217"/>
    </row>
    <row r="5062" spans="11:11" ht="15" customHeight="1" x14ac:dyDescent="0.25">
      <c r="K5062" s="217"/>
    </row>
    <row r="5063" spans="11:11" ht="15" customHeight="1" x14ac:dyDescent="0.25">
      <c r="K5063" s="217"/>
    </row>
    <row r="5064" spans="11:11" ht="15" customHeight="1" x14ac:dyDescent="0.25">
      <c r="K5064" s="217"/>
    </row>
    <row r="5065" spans="11:11" ht="15" customHeight="1" x14ac:dyDescent="0.25">
      <c r="K5065" s="217"/>
    </row>
    <row r="5066" spans="11:11" ht="15" customHeight="1" x14ac:dyDescent="0.25">
      <c r="K5066" s="217"/>
    </row>
    <row r="5067" spans="11:11" ht="15" customHeight="1" x14ac:dyDescent="0.25">
      <c r="K5067" s="217"/>
    </row>
    <row r="5068" spans="11:11" ht="15" customHeight="1" x14ac:dyDescent="0.25">
      <c r="K5068" s="217"/>
    </row>
    <row r="5069" spans="11:11" ht="15" customHeight="1" x14ac:dyDescent="0.25">
      <c r="K5069" s="217"/>
    </row>
    <row r="5070" spans="11:11" ht="15" customHeight="1" x14ac:dyDescent="0.25">
      <c r="K5070" s="217"/>
    </row>
    <row r="5071" spans="11:11" ht="15" customHeight="1" x14ac:dyDescent="0.25">
      <c r="K5071" s="217"/>
    </row>
    <row r="5072" spans="11:11" ht="15" customHeight="1" x14ac:dyDescent="0.25">
      <c r="K5072" s="217"/>
    </row>
    <row r="5073" spans="11:11" ht="15" customHeight="1" x14ac:dyDescent="0.25">
      <c r="K5073" s="217"/>
    </row>
    <row r="5074" spans="11:11" ht="15" customHeight="1" x14ac:dyDescent="0.25">
      <c r="K5074" s="217"/>
    </row>
    <row r="5075" spans="11:11" ht="15" customHeight="1" x14ac:dyDescent="0.25">
      <c r="K5075" s="217"/>
    </row>
    <row r="5076" spans="11:11" ht="15" customHeight="1" x14ac:dyDescent="0.25">
      <c r="K5076" s="217"/>
    </row>
    <row r="5077" spans="11:11" ht="15" customHeight="1" x14ac:dyDescent="0.25">
      <c r="K5077" s="217"/>
    </row>
    <row r="5078" spans="11:11" ht="15" customHeight="1" x14ac:dyDescent="0.25">
      <c r="K5078" s="217"/>
    </row>
    <row r="5079" spans="11:11" ht="15" customHeight="1" x14ac:dyDescent="0.25">
      <c r="K5079" s="217"/>
    </row>
    <row r="5080" spans="11:11" ht="15" customHeight="1" x14ac:dyDescent="0.25">
      <c r="K5080" s="217"/>
    </row>
    <row r="5081" spans="11:11" ht="15" customHeight="1" x14ac:dyDescent="0.25">
      <c r="K5081" s="217"/>
    </row>
    <row r="5082" spans="11:11" ht="15" customHeight="1" x14ac:dyDescent="0.25">
      <c r="K5082" s="217"/>
    </row>
    <row r="5083" spans="11:11" ht="15" customHeight="1" x14ac:dyDescent="0.25">
      <c r="K5083" s="217"/>
    </row>
    <row r="5084" spans="11:11" ht="15" customHeight="1" x14ac:dyDescent="0.25">
      <c r="K5084" s="217"/>
    </row>
    <row r="5085" spans="11:11" ht="15" customHeight="1" x14ac:dyDescent="0.25">
      <c r="K5085" s="217"/>
    </row>
    <row r="5086" spans="11:11" ht="15" customHeight="1" x14ac:dyDescent="0.25">
      <c r="K5086" s="217"/>
    </row>
    <row r="5087" spans="11:11" ht="15" customHeight="1" x14ac:dyDescent="0.25">
      <c r="K5087" s="217"/>
    </row>
    <row r="5088" spans="11:11" ht="15" customHeight="1" x14ac:dyDescent="0.25">
      <c r="K5088" s="217"/>
    </row>
    <row r="5089" spans="11:11" ht="15" customHeight="1" x14ac:dyDescent="0.25">
      <c r="K5089" s="217"/>
    </row>
    <row r="5090" spans="11:11" ht="15" customHeight="1" x14ac:dyDescent="0.25">
      <c r="K5090" s="217"/>
    </row>
    <row r="5091" spans="11:11" ht="15" customHeight="1" x14ac:dyDescent="0.25">
      <c r="K5091" s="217"/>
    </row>
    <row r="5092" spans="11:11" ht="15" customHeight="1" x14ac:dyDescent="0.25">
      <c r="K5092" s="217"/>
    </row>
    <row r="5093" spans="11:11" ht="15" customHeight="1" x14ac:dyDescent="0.25">
      <c r="K5093" s="217"/>
    </row>
    <row r="5094" spans="11:11" ht="15" customHeight="1" x14ac:dyDescent="0.25">
      <c r="K5094" s="217"/>
    </row>
    <row r="5095" spans="11:11" ht="15" customHeight="1" x14ac:dyDescent="0.25">
      <c r="K5095" s="217"/>
    </row>
    <row r="5096" spans="11:11" ht="15" customHeight="1" x14ac:dyDescent="0.25">
      <c r="K5096" s="217"/>
    </row>
    <row r="5097" spans="11:11" ht="15" customHeight="1" x14ac:dyDescent="0.25">
      <c r="K5097" s="217"/>
    </row>
    <row r="5098" spans="11:11" ht="15" customHeight="1" x14ac:dyDescent="0.25">
      <c r="K5098" s="217"/>
    </row>
    <row r="5099" spans="11:11" ht="15" customHeight="1" x14ac:dyDescent="0.25">
      <c r="K5099" s="217"/>
    </row>
    <row r="5100" spans="11:11" ht="15" customHeight="1" x14ac:dyDescent="0.25">
      <c r="K5100" s="217"/>
    </row>
    <row r="5101" spans="11:11" ht="15" customHeight="1" x14ac:dyDescent="0.25">
      <c r="K5101" s="217"/>
    </row>
    <row r="5102" spans="11:11" ht="15" customHeight="1" x14ac:dyDescent="0.25">
      <c r="K5102" s="217"/>
    </row>
    <row r="5103" spans="11:11" ht="15" customHeight="1" x14ac:dyDescent="0.25">
      <c r="K5103" s="217"/>
    </row>
    <row r="5104" spans="11:11" ht="15" customHeight="1" x14ac:dyDescent="0.25">
      <c r="K5104" s="217"/>
    </row>
    <row r="5105" spans="11:11" ht="15" customHeight="1" x14ac:dyDescent="0.25">
      <c r="K5105" s="217"/>
    </row>
    <row r="5106" spans="11:11" ht="15" customHeight="1" x14ac:dyDescent="0.25">
      <c r="K5106" s="217"/>
    </row>
    <row r="5107" spans="11:11" ht="15" customHeight="1" x14ac:dyDescent="0.25">
      <c r="K5107" s="217"/>
    </row>
    <row r="5108" spans="11:11" ht="15" customHeight="1" x14ac:dyDescent="0.25">
      <c r="K5108" s="217"/>
    </row>
    <row r="5109" spans="11:11" ht="15" customHeight="1" x14ac:dyDescent="0.25">
      <c r="K5109" s="217"/>
    </row>
    <row r="5110" spans="11:11" ht="15" customHeight="1" x14ac:dyDescent="0.25">
      <c r="K5110" s="217"/>
    </row>
    <row r="5111" spans="11:11" ht="15" customHeight="1" x14ac:dyDescent="0.25">
      <c r="K5111" s="217"/>
    </row>
    <row r="5112" spans="11:11" ht="15" customHeight="1" x14ac:dyDescent="0.25">
      <c r="K5112" s="217"/>
    </row>
    <row r="5113" spans="11:11" ht="15" customHeight="1" x14ac:dyDescent="0.25">
      <c r="K5113" s="217"/>
    </row>
    <row r="5114" spans="11:11" ht="15" customHeight="1" x14ac:dyDescent="0.25">
      <c r="K5114" s="217"/>
    </row>
    <row r="5115" spans="11:11" ht="15" customHeight="1" x14ac:dyDescent="0.25">
      <c r="K5115" s="217"/>
    </row>
    <row r="5116" spans="11:11" ht="15" customHeight="1" x14ac:dyDescent="0.25">
      <c r="K5116" s="217"/>
    </row>
    <row r="5117" spans="11:11" ht="15" customHeight="1" x14ac:dyDescent="0.25">
      <c r="K5117" s="217"/>
    </row>
    <row r="5118" spans="11:11" ht="15" customHeight="1" x14ac:dyDescent="0.25">
      <c r="K5118" s="217"/>
    </row>
    <row r="5119" spans="11:11" ht="15" customHeight="1" x14ac:dyDescent="0.25">
      <c r="K5119" s="217"/>
    </row>
    <row r="5120" spans="11:11" ht="15" customHeight="1" x14ac:dyDescent="0.25">
      <c r="K5120" s="217"/>
    </row>
    <row r="5121" spans="11:11" ht="15" customHeight="1" x14ac:dyDescent="0.25">
      <c r="K5121" s="217"/>
    </row>
    <row r="5122" spans="11:11" ht="15" customHeight="1" x14ac:dyDescent="0.25">
      <c r="K5122" s="217"/>
    </row>
    <row r="5123" spans="11:11" ht="15" customHeight="1" x14ac:dyDescent="0.25">
      <c r="K5123" s="217"/>
    </row>
    <row r="5124" spans="11:11" ht="15" customHeight="1" x14ac:dyDescent="0.25">
      <c r="K5124" s="217"/>
    </row>
    <row r="5125" spans="11:11" ht="15" customHeight="1" x14ac:dyDescent="0.25">
      <c r="K5125" s="217"/>
    </row>
    <row r="5126" spans="11:11" ht="15" customHeight="1" x14ac:dyDescent="0.25">
      <c r="K5126" s="217"/>
    </row>
    <row r="5127" spans="11:11" ht="15" customHeight="1" x14ac:dyDescent="0.25">
      <c r="K5127" s="217"/>
    </row>
    <row r="5128" spans="11:11" ht="15" customHeight="1" x14ac:dyDescent="0.25">
      <c r="K5128" s="217"/>
    </row>
    <row r="5129" spans="11:11" ht="15" customHeight="1" x14ac:dyDescent="0.25">
      <c r="K5129" s="217"/>
    </row>
    <row r="5130" spans="11:11" ht="15" customHeight="1" x14ac:dyDescent="0.25">
      <c r="K5130" s="217"/>
    </row>
    <row r="5131" spans="11:11" ht="15" customHeight="1" x14ac:dyDescent="0.25">
      <c r="K5131" s="217"/>
    </row>
    <row r="5132" spans="11:11" ht="15" customHeight="1" x14ac:dyDescent="0.25">
      <c r="K5132" s="217"/>
    </row>
    <row r="5133" spans="11:11" ht="15" customHeight="1" x14ac:dyDescent="0.25">
      <c r="K5133" s="217"/>
    </row>
    <row r="5134" spans="11:11" ht="15" customHeight="1" x14ac:dyDescent="0.25">
      <c r="K5134" s="217"/>
    </row>
    <row r="5135" spans="11:11" ht="15" customHeight="1" x14ac:dyDescent="0.25">
      <c r="K5135" s="217"/>
    </row>
    <row r="5136" spans="11:11" ht="15" customHeight="1" x14ac:dyDescent="0.25">
      <c r="K5136" s="217"/>
    </row>
    <row r="5137" spans="11:11" ht="15" customHeight="1" x14ac:dyDescent="0.25">
      <c r="K5137" s="217"/>
    </row>
    <row r="5138" spans="11:11" ht="15" customHeight="1" x14ac:dyDescent="0.25">
      <c r="K5138" s="217"/>
    </row>
    <row r="5139" spans="11:11" ht="15" customHeight="1" x14ac:dyDescent="0.25">
      <c r="K5139" s="217"/>
    </row>
    <row r="5140" spans="11:11" ht="15" customHeight="1" x14ac:dyDescent="0.25">
      <c r="K5140" s="217"/>
    </row>
    <row r="5141" spans="11:11" ht="15" customHeight="1" x14ac:dyDescent="0.25">
      <c r="K5141" s="217"/>
    </row>
    <row r="5142" spans="11:11" ht="15" customHeight="1" x14ac:dyDescent="0.25">
      <c r="K5142" s="217"/>
    </row>
    <row r="5143" spans="11:11" ht="15" customHeight="1" x14ac:dyDescent="0.25">
      <c r="K5143" s="217"/>
    </row>
    <row r="5144" spans="11:11" ht="15" customHeight="1" x14ac:dyDescent="0.25">
      <c r="K5144" s="217"/>
    </row>
    <row r="5145" spans="11:11" ht="15" customHeight="1" x14ac:dyDescent="0.25">
      <c r="K5145" s="217"/>
    </row>
    <row r="5146" spans="11:11" ht="15" customHeight="1" x14ac:dyDescent="0.25">
      <c r="K5146" s="217"/>
    </row>
    <row r="5147" spans="11:11" ht="15" customHeight="1" x14ac:dyDescent="0.25">
      <c r="K5147" s="217"/>
    </row>
    <row r="5148" spans="11:11" ht="15" customHeight="1" x14ac:dyDescent="0.25">
      <c r="K5148" s="217"/>
    </row>
    <row r="5149" spans="11:11" ht="15" customHeight="1" x14ac:dyDescent="0.25">
      <c r="K5149" s="217"/>
    </row>
    <row r="5150" spans="11:11" ht="15" customHeight="1" x14ac:dyDescent="0.25">
      <c r="K5150" s="217"/>
    </row>
    <row r="5151" spans="11:11" ht="15" customHeight="1" x14ac:dyDescent="0.25">
      <c r="K5151" s="217"/>
    </row>
    <row r="5152" spans="11:11" ht="15" customHeight="1" x14ac:dyDescent="0.25">
      <c r="K5152" s="217"/>
    </row>
    <row r="5153" spans="11:11" ht="15" customHeight="1" x14ac:dyDescent="0.25">
      <c r="K5153" s="217"/>
    </row>
    <row r="5154" spans="11:11" ht="15" customHeight="1" x14ac:dyDescent="0.25">
      <c r="K5154" s="217"/>
    </row>
    <row r="5155" spans="11:11" ht="15" customHeight="1" x14ac:dyDescent="0.25">
      <c r="K5155" s="217"/>
    </row>
    <row r="5156" spans="11:11" ht="15" customHeight="1" x14ac:dyDescent="0.25">
      <c r="K5156" s="217"/>
    </row>
    <row r="5157" spans="11:11" ht="15" customHeight="1" x14ac:dyDescent="0.25">
      <c r="K5157" s="217"/>
    </row>
    <row r="5158" spans="11:11" ht="15" customHeight="1" x14ac:dyDescent="0.25">
      <c r="K5158" s="217"/>
    </row>
    <row r="5159" spans="11:11" ht="15" customHeight="1" x14ac:dyDescent="0.25">
      <c r="K5159" s="217"/>
    </row>
    <row r="5160" spans="11:11" ht="15" customHeight="1" x14ac:dyDescent="0.25">
      <c r="K5160" s="217"/>
    </row>
    <row r="5161" spans="11:11" ht="15" customHeight="1" x14ac:dyDescent="0.25">
      <c r="K5161" s="217"/>
    </row>
    <row r="5162" spans="11:11" ht="15" customHeight="1" x14ac:dyDescent="0.25">
      <c r="K5162" s="217"/>
    </row>
    <row r="5163" spans="11:11" ht="15" customHeight="1" x14ac:dyDescent="0.25">
      <c r="K5163" s="217"/>
    </row>
    <row r="5164" spans="11:11" ht="15" customHeight="1" x14ac:dyDescent="0.25">
      <c r="K5164" s="217"/>
    </row>
    <row r="5165" spans="11:11" ht="15" customHeight="1" x14ac:dyDescent="0.25">
      <c r="K5165" s="217"/>
    </row>
    <row r="5166" spans="11:11" ht="15" customHeight="1" x14ac:dyDescent="0.25">
      <c r="K5166" s="217"/>
    </row>
    <row r="5167" spans="11:11" ht="15" customHeight="1" x14ac:dyDescent="0.25">
      <c r="K5167" s="217"/>
    </row>
    <row r="5168" spans="11:11" ht="15" customHeight="1" x14ac:dyDescent="0.25">
      <c r="K5168" s="217"/>
    </row>
    <row r="5169" spans="11:11" ht="15" customHeight="1" x14ac:dyDescent="0.25">
      <c r="K5169" s="217"/>
    </row>
    <row r="5170" spans="11:11" ht="15" customHeight="1" x14ac:dyDescent="0.25">
      <c r="K5170" s="217"/>
    </row>
    <row r="5171" spans="11:11" ht="15" customHeight="1" x14ac:dyDescent="0.25">
      <c r="K5171" s="217"/>
    </row>
    <row r="5172" spans="11:11" ht="15" customHeight="1" x14ac:dyDescent="0.25">
      <c r="K5172" s="217"/>
    </row>
    <row r="5173" spans="11:11" ht="15" customHeight="1" x14ac:dyDescent="0.25">
      <c r="K5173" s="217"/>
    </row>
    <row r="5174" spans="11:11" ht="15" customHeight="1" x14ac:dyDescent="0.25">
      <c r="K5174" s="217"/>
    </row>
    <row r="5175" spans="11:11" ht="15" customHeight="1" x14ac:dyDescent="0.25">
      <c r="K5175" s="217"/>
    </row>
    <row r="5176" spans="11:11" ht="15" customHeight="1" x14ac:dyDescent="0.25">
      <c r="K5176" s="217"/>
    </row>
    <row r="5177" spans="11:11" ht="15" customHeight="1" x14ac:dyDescent="0.25">
      <c r="K5177" s="217"/>
    </row>
    <row r="5178" spans="11:11" ht="15" customHeight="1" x14ac:dyDescent="0.25">
      <c r="K5178" s="217"/>
    </row>
    <row r="5179" spans="11:11" ht="15" customHeight="1" x14ac:dyDescent="0.25">
      <c r="K5179" s="217"/>
    </row>
    <row r="5180" spans="11:11" ht="15" customHeight="1" x14ac:dyDescent="0.25">
      <c r="K5180" s="217"/>
    </row>
    <row r="5181" spans="11:11" ht="15" customHeight="1" x14ac:dyDescent="0.25">
      <c r="K5181" s="217"/>
    </row>
    <row r="5182" spans="11:11" ht="15" customHeight="1" x14ac:dyDescent="0.25">
      <c r="K5182" s="217"/>
    </row>
    <row r="5183" spans="11:11" ht="15" customHeight="1" x14ac:dyDescent="0.25">
      <c r="K5183" s="217"/>
    </row>
    <row r="5184" spans="11:11" ht="15" customHeight="1" x14ac:dyDescent="0.25">
      <c r="K5184" s="217"/>
    </row>
    <row r="5185" spans="11:11" ht="15" customHeight="1" x14ac:dyDescent="0.25">
      <c r="K5185" s="217"/>
    </row>
    <row r="5186" spans="11:11" ht="15" customHeight="1" x14ac:dyDescent="0.25">
      <c r="K5186" s="217"/>
    </row>
    <row r="5187" spans="11:11" ht="15" customHeight="1" x14ac:dyDescent="0.25">
      <c r="K5187" s="217"/>
    </row>
    <row r="5188" spans="11:11" ht="15" customHeight="1" x14ac:dyDescent="0.25">
      <c r="K5188" s="217"/>
    </row>
    <row r="5189" spans="11:11" ht="15" customHeight="1" x14ac:dyDescent="0.25">
      <c r="K5189" s="217"/>
    </row>
    <row r="5190" spans="11:11" ht="15" customHeight="1" x14ac:dyDescent="0.25">
      <c r="K5190" s="217"/>
    </row>
    <row r="5191" spans="11:11" ht="15" customHeight="1" x14ac:dyDescent="0.25">
      <c r="K5191" s="217"/>
    </row>
    <row r="5192" spans="11:11" ht="15" customHeight="1" x14ac:dyDescent="0.25">
      <c r="K5192" s="217"/>
    </row>
    <row r="5193" spans="11:11" ht="15" customHeight="1" x14ac:dyDescent="0.25">
      <c r="K5193" s="217"/>
    </row>
    <row r="5194" spans="11:11" ht="15" customHeight="1" x14ac:dyDescent="0.25">
      <c r="K5194" s="217"/>
    </row>
    <row r="5195" spans="11:11" ht="15" customHeight="1" x14ac:dyDescent="0.25">
      <c r="K5195" s="217"/>
    </row>
    <row r="5196" spans="11:11" ht="15" customHeight="1" x14ac:dyDescent="0.25">
      <c r="K5196" s="217"/>
    </row>
    <row r="5197" spans="11:11" ht="15" customHeight="1" x14ac:dyDescent="0.25">
      <c r="K5197" s="217"/>
    </row>
    <row r="5198" spans="11:11" ht="15" customHeight="1" x14ac:dyDescent="0.25">
      <c r="K5198" s="217"/>
    </row>
    <row r="5199" spans="11:11" ht="15" customHeight="1" x14ac:dyDescent="0.25">
      <c r="K5199" s="217"/>
    </row>
    <row r="5200" spans="11:11" ht="15" customHeight="1" x14ac:dyDescent="0.25">
      <c r="K5200" s="217"/>
    </row>
    <row r="5201" spans="11:11" ht="15" customHeight="1" x14ac:dyDescent="0.25">
      <c r="K5201" s="217"/>
    </row>
    <row r="5202" spans="11:11" ht="15" customHeight="1" x14ac:dyDescent="0.25">
      <c r="K5202" s="217"/>
    </row>
    <row r="5203" spans="11:11" ht="15" customHeight="1" x14ac:dyDescent="0.25">
      <c r="K5203" s="217"/>
    </row>
    <row r="5204" spans="11:11" ht="15" customHeight="1" x14ac:dyDescent="0.25">
      <c r="K5204" s="217"/>
    </row>
    <row r="5205" spans="11:11" ht="15" customHeight="1" x14ac:dyDescent="0.25">
      <c r="K5205" s="217"/>
    </row>
    <row r="5206" spans="11:11" ht="15" customHeight="1" x14ac:dyDescent="0.25">
      <c r="K5206" s="217"/>
    </row>
    <row r="5207" spans="11:11" ht="15" customHeight="1" x14ac:dyDescent="0.25">
      <c r="K5207" s="217"/>
    </row>
    <row r="5208" spans="11:11" ht="15" customHeight="1" x14ac:dyDescent="0.25">
      <c r="K5208" s="217"/>
    </row>
    <row r="5209" spans="11:11" ht="15" customHeight="1" x14ac:dyDescent="0.25">
      <c r="K5209" s="217"/>
    </row>
    <row r="5210" spans="11:11" ht="15" customHeight="1" x14ac:dyDescent="0.25">
      <c r="K5210" s="217"/>
    </row>
    <row r="5211" spans="11:11" ht="15" customHeight="1" x14ac:dyDescent="0.25">
      <c r="K5211" s="217"/>
    </row>
    <row r="5212" spans="11:11" ht="15" customHeight="1" x14ac:dyDescent="0.25">
      <c r="K5212" s="217"/>
    </row>
    <row r="5213" spans="11:11" ht="15" customHeight="1" x14ac:dyDescent="0.25">
      <c r="K5213" s="217"/>
    </row>
    <row r="5214" spans="11:11" ht="15" customHeight="1" x14ac:dyDescent="0.25">
      <c r="K5214" s="217"/>
    </row>
    <row r="5215" spans="11:11" ht="15" customHeight="1" x14ac:dyDescent="0.25">
      <c r="K5215" s="217"/>
    </row>
    <row r="5216" spans="11:11" ht="15" customHeight="1" x14ac:dyDescent="0.25">
      <c r="K5216" s="217"/>
    </row>
    <row r="5217" spans="11:11" ht="15" customHeight="1" x14ac:dyDescent="0.25">
      <c r="K5217" s="217"/>
    </row>
    <row r="5218" spans="11:11" ht="15" customHeight="1" x14ac:dyDescent="0.25">
      <c r="K5218" s="217"/>
    </row>
    <row r="5219" spans="11:11" ht="15" customHeight="1" x14ac:dyDescent="0.25">
      <c r="K5219" s="217"/>
    </row>
    <row r="5220" spans="11:11" ht="15" customHeight="1" x14ac:dyDescent="0.25">
      <c r="K5220" s="217"/>
    </row>
    <row r="5221" spans="11:11" ht="15" customHeight="1" x14ac:dyDescent="0.25">
      <c r="K5221" s="217"/>
    </row>
    <row r="5222" spans="11:11" ht="15" customHeight="1" x14ac:dyDescent="0.25">
      <c r="K5222" s="217"/>
    </row>
    <row r="5223" spans="11:11" ht="15" customHeight="1" x14ac:dyDescent="0.25">
      <c r="K5223" s="217"/>
    </row>
    <row r="5224" spans="11:11" ht="15" customHeight="1" x14ac:dyDescent="0.25">
      <c r="K5224" s="217"/>
    </row>
    <row r="5225" spans="11:11" ht="15" customHeight="1" x14ac:dyDescent="0.25">
      <c r="K5225" s="217"/>
    </row>
    <row r="5226" spans="11:11" ht="15" customHeight="1" x14ac:dyDescent="0.25">
      <c r="K5226" s="217"/>
    </row>
    <row r="5227" spans="11:11" ht="15" customHeight="1" x14ac:dyDescent="0.25">
      <c r="K5227" s="217"/>
    </row>
    <row r="5228" spans="11:11" ht="15" customHeight="1" x14ac:dyDescent="0.25">
      <c r="K5228" s="217"/>
    </row>
    <row r="5229" spans="11:11" ht="15" customHeight="1" x14ac:dyDescent="0.25">
      <c r="K5229" s="217"/>
    </row>
    <row r="5230" spans="11:11" ht="15" customHeight="1" x14ac:dyDescent="0.25">
      <c r="K5230" s="217"/>
    </row>
    <row r="5231" spans="11:11" ht="15" customHeight="1" x14ac:dyDescent="0.25">
      <c r="K5231" s="217"/>
    </row>
    <row r="5232" spans="11:11" ht="15" customHeight="1" x14ac:dyDescent="0.25">
      <c r="K5232" s="217"/>
    </row>
    <row r="5233" spans="11:11" ht="15" customHeight="1" x14ac:dyDescent="0.25">
      <c r="K5233" s="217"/>
    </row>
    <row r="5234" spans="11:11" ht="15" customHeight="1" x14ac:dyDescent="0.25">
      <c r="K5234" s="217"/>
    </row>
    <row r="5235" spans="11:11" ht="15" customHeight="1" x14ac:dyDescent="0.25">
      <c r="K5235" s="217"/>
    </row>
    <row r="5236" spans="11:11" ht="15" customHeight="1" x14ac:dyDescent="0.25">
      <c r="K5236" s="217"/>
    </row>
    <row r="5237" spans="11:11" ht="15" customHeight="1" x14ac:dyDescent="0.25">
      <c r="K5237" s="217"/>
    </row>
    <row r="5238" spans="11:11" ht="15" customHeight="1" x14ac:dyDescent="0.25">
      <c r="K5238" s="217"/>
    </row>
    <row r="5239" spans="11:11" ht="15" customHeight="1" x14ac:dyDescent="0.25">
      <c r="K5239" s="217"/>
    </row>
    <row r="5240" spans="11:11" ht="15" customHeight="1" x14ac:dyDescent="0.25">
      <c r="K5240" s="217"/>
    </row>
    <row r="5241" spans="11:11" ht="15" customHeight="1" x14ac:dyDescent="0.25">
      <c r="K5241" s="217"/>
    </row>
    <row r="5242" spans="11:11" ht="15" customHeight="1" x14ac:dyDescent="0.25">
      <c r="K5242" s="217"/>
    </row>
    <row r="5243" spans="11:11" ht="15" customHeight="1" x14ac:dyDescent="0.25">
      <c r="K5243" s="217"/>
    </row>
    <row r="5244" spans="11:11" ht="15" customHeight="1" x14ac:dyDescent="0.25">
      <c r="K5244" s="217"/>
    </row>
    <row r="5245" spans="11:11" ht="15" customHeight="1" x14ac:dyDescent="0.25">
      <c r="K5245" s="217"/>
    </row>
    <row r="5246" spans="11:11" ht="15" customHeight="1" x14ac:dyDescent="0.25">
      <c r="K5246" s="217"/>
    </row>
    <row r="5247" spans="11:11" ht="15" customHeight="1" x14ac:dyDescent="0.25">
      <c r="K5247" s="217"/>
    </row>
    <row r="5248" spans="11:11" ht="15" customHeight="1" x14ac:dyDescent="0.25">
      <c r="K5248" s="217"/>
    </row>
    <row r="5249" spans="11:11" ht="15" customHeight="1" x14ac:dyDescent="0.25">
      <c r="K5249" s="217"/>
    </row>
    <row r="5250" spans="11:11" ht="15" customHeight="1" x14ac:dyDescent="0.25">
      <c r="K5250" s="217"/>
    </row>
    <row r="5251" spans="11:11" ht="15" customHeight="1" x14ac:dyDescent="0.25">
      <c r="K5251" s="217"/>
    </row>
    <row r="5252" spans="11:11" ht="15" customHeight="1" x14ac:dyDescent="0.25">
      <c r="K5252" s="217"/>
    </row>
    <row r="5253" spans="11:11" ht="15" customHeight="1" x14ac:dyDescent="0.25">
      <c r="K5253" s="217"/>
    </row>
    <row r="5254" spans="11:11" ht="15" customHeight="1" x14ac:dyDescent="0.25">
      <c r="K5254" s="217"/>
    </row>
    <row r="5255" spans="11:11" ht="15" customHeight="1" x14ac:dyDescent="0.25">
      <c r="K5255" s="217"/>
    </row>
    <row r="5256" spans="11:11" ht="15" customHeight="1" x14ac:dyDescent="0.25">
      <c r="K5256" s="217"/>
    </row>
    <row r="5257" spans="11:11" ht="15" customHeight="1" x14ac:dyDescent="0.25">
      <c r="K5257" s="217"/>
    </row>
    <row r="5258" spans="11:11" ht="15" customHeight="1" x14ac:dyDescent="0.25">
      <c r="K5258" s="217"/>
    </row>
    <row r="5259" spans="11:11" ht="15" customHeight="1" x14ac:dyDescent="0.25">
      <c r="K5259" s="217"/>
    </row>
    <row r="5260" spans="11:11" ht="15" customHeight="1" x14ac:dyDescent="0.25">
      <c r="K5260" s="217"/>
    </row>
    <row r="5261" spans="11:11" ht="15" customHeight="1" x14ac:dyDescent="0.25">
      <c r="K5261" s="217"/>
    </row>
    <row r="5262" spans="11:11" ht="15" customHeight="1" x14ac:dyDescent="0.25">
      <c r="K5262" s="217"/>
    </row>
    <row r="5263" spans="11:11" ht="15" customHeight="1" x14ac:dyDescent="0.25">
      <c r="K5263" s="217"/>
    </row>
    <row r="5264" spans="11:11" ht="15" customHeight="1" x14ac:dyDescent="0.25">
      <c r="K5264" s="217"/>
    </row>
    <row r="5265" spans="11:11" ht="15" customHeight="1" x14ac:dyDescent="0.25">
      <c r="K5265" s="217"/>
    </row>
    <row r="5266" spans="11:11" ht="15" customHeight="1" x14ac:dyDescent="0.25">
      <c r="K5266" s="217"/>
    </row>
    <row r="5267" spans="11:11" ht="15" customHeight="1" x14ac:dyDescent="0.25">
      <c r="K5267" s="217"/>
    </row>
    <row r="5268" spans="11:11" ht="15" customHeight="1" x14ac:dyDescent="0.25">
      <c r="K5268" s="217"/>
    </row>
    <row r="5269" spans="11:11" ht="15" customHeight="1" x14ac:dyDescent="0.25">
      <c r="K5269" s="217"/>
    </row>
    <row r="5270" spans="11:11" ht="15" customHeight="1" x14ac:dyDescent="0.25">
      <c r="K5270" s="217"/>
    </row>
    <row r="5271" spans="11:11" ht="15" customHeight="1" x14ac:dyDescent="0.25">
      <c r="K5271" s="217"/>
    </row>
    <row r="5272" spans="11:11" ht="15" customHeight="1" x14ac:dyDescent="0.25">
      <c r="K5272" s="217"/>
    </row>
    <row r="5273" spans="11:11" ht="15" customHeight="1" x14ac:dyDescent="0.25">
      <c r="K5273" s="217"/>
    </row>
    <row r="5274" spans="11:11" ht="15" customHeight="1" x14ac:dyDescent="0.25">
      <c r="K5274" s="217"/>
    </row>
    <row r="5275" spans="11:11" ht="15" customHeight="1" x14ac:dyDescent="0.25">
      <c r="K5275" s="217"/>
    </row>
    <row r="5276" spans="11:11" ht="15" customHeight="1" x14ac:dyDescent="0.25">
      <c r="K5276" s="217"/>
    </row>
    <row r="5277" spans="11:11" ht="15" customHeight="1" x14ac:dyDescent="0.25">
      <c r="K5277" s="217"/>
    </row>
    <row r="5278" spans="11:11" ht="15" customHeight="1" x14ac:dyDescent="0.25">
      <c r="K5278" s="217"/>
    </row>
    <row r="5279" spans="11:11" ht="15" customHeight="1" x14ac:dyDescent="0.25">
      <c r="K5279" s="217"/>
    </row>
    <row r="5280" spans="11:11" ht="15" customHeight="1" x14ac:dyDescent="0.25">
      <c r="K5280" s="217"/>
    </row>
    <row r="5281" spans="11:11" ht="15" customHeight="1" x14ac:dyDescent="0.25">
      <c r="K5281" s="217"/>
    </row>
    <row r="5282" spans="11:11" ht="15" customHeight="1" x14ac:dyDescent="0.25">
      <c r="K5282" s="217"/>
    </row>
    <row r="5283" spans="11:11" ht="15" customHeight="1" x14ac:dyDescent="0.25">
      <c r="K5283" s="217"/>
    </row>
    <row r="5284" spans="11:11" ht="15" customHeight="1" x14ac:dyDescent="0.25">
      <c r="K5284" s="217"/>
    </row>
    <row r="5285" spans="11:11" ht="15" customHeight="1" x14ac:dyDescent="0.25">
      <c r="K5285" s="217"/>
    </row>
    <row r="5286" spans="11:11" ht="15" customHeight="1" x14ac:dyDescent="0.25">
      <c r="K5286" s="217"/>
    </row>
    <row r="5287" spans="11:11" ht="15" customHeight="1" x14ac:dyDescent="0.25">
      <c r="K5287" s="217"/>
    </row>
    <row r="5288" spans="11:11" ht="15" customHeight="1" x14ac:dyDescent="0.25">
      <c r="K5288" s="217"/>
    </row>
    <row r="5289" spans="11:11" ht="15" customHeight="1" x14ac:dyDescent="0.25">
      <c r="K5289" s="217"/>
    </row>
    <row r="5290" spans="11:11" ht="15" customHeight="1" x14ac:dyDescent="0.25">
      <c r="K5290" s="217"/>
    </row>
    <row r="5291" spans="11:11" ht="15" customHeight="1" x14ac:dyDescent="0.25">
      <c r="K5291" s="217"/>
    </row>
    <row r="5292" spans="11:11" ht="15" customHeight="1" x14ac:dyDescent="0.25">
      <c r="K5292" s="217"/>
    </row>
    <row r="5293" spans="11:11" ht="15" customHeight="1" x14ac:dyDescent="0.25">
      <c r="K5293" s="217"/>
    </row>
    <row r="5294" spans="11:11" ht="15" customHeight="1" x14ac:dyDescent="0.25">
      <c r="K5294" s="217"/>
    </row>
    <row r="5295" spans="11:11" ht="15" customHeight="1" x14ac:dyDescent="0.25">
      <c r="K5295" s="217"/>
    </row>
    <row r="5296" spans="11:11" ht="15" customHeight="1" x14ac:dyDescent="0.25">
      <c r="K5296" s="217"/>
    </row>
    <row r="5297" spans="11:11" ht="15" customHeight="1" x14ac:dyDescent="0.25">
      <c r="K5297" s="217"/>
    </row>
    <row r="5298" spans="11:11" ht="15" customHeight="1" x14ac:dyDescent="0.25">
      <c r="K5298" s="217"/>
    </row>
    <row r="5299" spans="11:11" ht="15" customHeight="1" x14ac:dyDescent="0.25">
      <c r="K5299" s="217"/>
    </row>
    <row r="5300" spans="11:11" ht="30" customHeight="1" x14ac:dyDescent="0.25">
      <c r="K5300" s="217"/>
    </row>
    <row r="5301" spans="11:11" ht="15" customHeight="1" x14ac:dyDescent="0.25">
      <c r="K5301" s="217"/>
    </row>
    <row r="5302" spans="11:11" ht="15" customHeight="1" x14ac:dyDescent="0.25">
      <c r="K5302" s="217"/>
    </row>
    <row r="5303" spans="11:11" ht="15" customHeight="1" x14ac:dyDescent="0.25">
      <c r="K5303" s="217"/>
    </row>
    <row r="5304" spans="11:11" ht="15" customHeight="1" x14ac:dyDescent="0.25">
      <c r="K5304" s="217"/>
    </row>
    <row r="5305" spans="11:11" ht="15" customHeight="1" x14ac:dyDescent="0.25">
      <c r="K5305" s="217"/>
    </row>
    <row r="5306" spans="11:11" ht="15" customHeight="1" x14ac:dyDescent="0.25">
      <c r="K5306" s="217"/>
    </row>
    <row r="5307" spans="11:11" ht="15" customHeight="1" x14ac:dyDescent="0.25">
      <c r="K5307" s="217"/>
    </row>
    <row r="5308" spans="11:11" ht="15" customHeight="1" x14ac:dyDescent="0.25">
      <c r="K5308" s="217"/>
    </row>
    <row r="5309" spans="11:11" ht="15" customHeight="1" x14ac:dyDescent="0.25">
      <c r="K5309" s="217"/>
    </row>
    <row r="5310" spans="11:11" ht="15" customHeight="1" x14ac:dyDescent="0.25">
      <c r="K5310" s="217"/>
    </row>
    <row r="5311" spans="11:11" ht="15" customHeight="1" x14ac:dyDescent="0.25">
      <c r="K5311" s="217"/>
    </row>
    <row r="5312" spans="11:11" ht="15" customHeight="1" x14ac:dyDescent="0.25">
      <c r="K5312" s="217"/>
    </row>
    <row r="5313" spans="11:11" ht="15" customHeight="1" x14ac:dyDescent="0.25">
      <c r="K5313" s="217"/>
    </row>
    <row r="5314" spans="11:11" ht="15" customHeight="1" x14ac:dyDescent="0.25">
      <c r="K5314" s="217"/>
    </row>
    <row r="5315" spans="11:11" ht="15" customHeight="1" x14ac:dyDescent="0.25">
      <c r="K5315" s="217"/>
    </row>
    <row r="5316" spans="11:11" ht="15" customHeight="1" x14ac:dyDescent="0.25">
      <c r="K5316" s="217"/>
    </row>
    <row r="5317" spans="11:11" ht="15" customHeight="1" x14ac:dyDescent="0.25">
      <c r="K5317" s="217"/>
    </row>
    <row r="5318" spans="11:11" ht="15" customHeight="1" x14ac:dyDescent="0.25">
      <c r="K5318" s="217"/>
    </row>
    <row r="5319" spans="11:11" ht="15" customHeight="1" x14ac:dyDescent="0.25">
      <c r="K5319" s="217"/>
    </row>
    <row r="5320" spans="11:11" ht="15" customHeight="1" x14ac:dyDescent="0.25">
      <c r="K5320" s="217"/>
    </row>
    <row r="5321" spans="11:11" ht="15" customHeight="1" x14ac:dyDescent="0.25">
      <c r="K5321" s="217"/>
    </row>
    <row r="5322" spans="11:11" ht="15" customHeight="1" x14ac:dyDescent="0.25">
      <c r="K5322" s="217"/>
    </row>
    <row r="5323" spans="11:11" ht="15" customHeight="1" x14ac:dyDescent="0.25">
      <c r="K5323" s="217"/>
    </row>
    <row r="5324" spans="11:11" ht="15" customHeight="1" x14ac:dyDescent="0.25">
      <c r="K5324" s="217"/>
    </row>
    <row r="5325" spans="11:11" ht="15" customHeight="1" x14ac:dyDescent="0.25">
      <c r="K5325" s="217"/>
    </row>
    <row r="5326" spans="11:11" ht="15" customHeight="1" x14ac:dyDescent="0.25">
      <c r="K5326" s="217"/>
    </row>
    <row r="5327" spans="11:11" ht="15" customHeight="1" x14ac:dyDescent="0.25">
      <c r="K5327" s="217"/>
    </row>
    <row r="5328" spans="11:11" ht="15" customHeight="1" x14ac:dyDescent="0.25">
      <c r="K5328" s="217"/>
    </row>
    <row r="5329" spans="11:11" ht="15" customHeight="1" x14ac:dyDescent="0.25">
      <c r="K5329" s="217"/>
    </row>
    <row r="5330" spans="11:11" ht="15" customHeight="1" x14ac:dyDescent="0.25">
      <c r="K5330" s="217"/>
    </row>
    <row r="5331" spans="11:11" ht="15" customHeight="1" x14ac:dyDescent="0.25">
      <c r="K5331" s="217"/>
    </row>
    <row r="5332" spans="11:11" ht="15" customHeight="1" x14ac:dyDescent="0.25">
      <c r="K5332" s="217"/>
    </row>
    <row r="5333" spans="11:11" ht="15" customHeight="1" x14ac:dyDescent="0.25">
      <c r="K5333" s="217"/>
    </row>
    <row r="5334" spans="11:11" ht="15" customHeight="1" x14ac:dyDescent="0.25">
      <c r="K5334" s="217"/>
    </row>
    <row r="5335" spans="11:11" ht="15" customHeight="1" x14ac:dyDescent="0.25">
      <c r="K5335" s="217"/>
    </row>
    <row r="5336" spans="11:11" ht="15" customHeight="1" x14ac:dyDescent="0.25">
      <c r="K5336" s="217"/>
    </row>
    <row r="5337" spans="11:11" ht="15" customHeight="1" x14ac:dyDescent="0.25">
      <c r="K5337" s="217"/>
    </row>
    <row r="5338" spans="11:11" ht="15" customHeight="1" x14ac:dyDescent="0.25">
      <c r="K5338" s="217"/>
    </row>
    <row r="5339" spans="11:11" ht="15" customHeight="1" x14ac:dyDescent="0.25">
      <c r="K5339" s="217"/>
    </row>
    <row r="5340" spans="11:11" ht="15" customHeight="1" x14ac:dyDescent="0.25">
      <c r="K5340" s="217"/>
    </row>
    <row r="5341" spans="11:11" ht="15" customHeight="1" x14ac:dyDescent="0.25">
      <c r="K5341" s="217"/>
    </row>
    <row r="5342" spans="11:11" ht="15" customHeight="1" x14ac:dyDescent="0.25">
      <c r="K5342" s="217"/>
    </row>
    <row r="5343" spans="11:11" ht="15" customHeight="1" x14ac:dyDescent="0.25">
      <c r="K5343" s="217"/>
    </row>
    <row r="5344" spans="11:11" ht="15" customHeight="1" x14ac:dyDescent="0.25">
      <c r="K5344" s="217"/>
    </row>
    <row r="5345" spans="11:11" ht="15" customHeight="1" x14ac:dyDescent="0.25">
      <c r="K5345" s="217"/>
    </row>
    <row r="5346" spans="11:11" ht="15" customHeight="1" x14ac:dyDescent="0.25">
      <c r="K5346" s="217"/>
    </row>
    <row r="5347" spans="11:11" ht="15" customHeight="1" x14ac:dyDescent="0.25">
      <c r="K5347" s="217"/>
    </row>
    <row r="5348" spans="11:11" ht="15" customHeight="1" x14ac:dyDescent="0.25">
      <c r="K5348" s="217"/>
    </row>
    <row r="5349" spans="11:11" ht="15" customHeight="1" x14ac:dyDescent="0.25">
      <c r="K5349" s="217"/>
    </row>
    <row r="5350" spans="11:11" ht="15" customHeight="1" x14ac:dyDescent="0.25">
      <c r="K5350" s="217"/>
    </row>
    <row r="5351" spans="11:11" ht="15" customHeight="1" x14ac:dyDescent="0.25">
      <c r="K5351" s="217"/>
    </row>
    <row r="5352" spans="11:11" ht="15" customHeight="1" x14ac:dyDescent="0.25">
      <c r="K5352" s="217"/>
    </row>
    <row r="5353" spans="11:11" ht="15" customHeight="1" x14ac:dyDescent="0.25">
      <c r="K5353" s="217"/>
    </row>
    <row r="5354" spans="11:11" ht="15" customHeight="1" x14ac:dyDescent="0.25">
      <c r="K5354" s="217"/>
    </row>
    <row r="5355" spans="11:11" ht="15" customHeight="1" x14ac:dyDescent="0.25">
      <c r="K5355" s="217"/>
    </row>
    <row r="5356" spans="11:11" ht="15" customHeight="1" x14ac:dyDescent="0.25">
      <c r="K5356" s="217"/>
    </row>
    <row r="5357" spans="11:11" ht="15" customHeight="1" x14ac:dyDescent="0.25">
      <c r="K5357" s="217"/>
    </row>
    <row r="5358" spans="11:11" ht="15" customHeight="1" x14ac:dyDescent="0.25">
      <c r="K5358" s="217"/>
    </row>
    <row r="5359" spans="11:11" ht="15" customHeight="1" x14ac:dyDescent="0.25">
      <c r="K5359" s="217"/>
    </row>
    <row r="5360" spans="11:11" ht="15" customHeight="1" x14ac:dyDescent="0.25">
      <c r="K5360" s="217"/>
    </row>
    <row r="5361" spans="11:11" ht="15" customHeight="1" x14ac:dyDescent="0.25">
      <c r="K5361" s="217"/>
    </row>
    <row r="5362" spans="11:11" ht="15" customHeight="1" x14ac:dyDescent="0.25">
      <c r="K5362" s="217"/>
    </row>
    <row r="5363" spans="11:11" ht="15" customHeight="1" x14ac:dyDescent="0.25">
      <c r="K5363" s="217"/>
    </row>
    <row r="5364" spans="11:11" ht="15" customHeight="1" x14ac:dyDescent="0.25">
      <c r="K5364" s="217"/>
    </row>
    <row r="5365" spans="11:11" ht="15" customHeight="1" x14ac:dyDescent="0.25">
      <c r="K5365" s="217"/>
    </row>
    <row r="5366" spans="11:11" ht="15" customHeight="1" x14ac:dyDescent="0.25">
      <c r="K5366" s="217"/>
    </row>
    <row r="5367" spans="11:11" ht="15" customHeight="1" x14ac:dyDescent="0.25">
      <c r="K5367" s="217"/>
    </row>
    <row r="5368" spans="11:11" ht="15" customHeight="1" x14ac:dyDescent="0.25">
      <c r="K5368" s="217"/>
    </row>
    <row r="5369" spans="11:11" ht="15" customHeight="1" x14ac:dyDescent="0.25">
      <c r="K5369" s="217"/>
    </row>
    <row r="5370" spans="11:11" ht="15" customHeight="1" x14ac:dyDescent="0.25">
      <c r="K5370" s="217"/>
    </row>
    <row r="5371" spans="11:11" ht="15" customHeight="1" x14ac:dyDescent="0.25">
      <c r="K5371" s="217"/>
    </row>
    <row r="5372" spans="11:11" ht="15" customHeight="1" x14ac:dyDescent="0.25">
      <c r="K5372" s="217"/>
    </row>
    <row r="5373" spans="11:11" ht="15" customHeight="1" x14ac:dyDescent="0.25">
      <c r="K5373" s="217"/>
    </row>
    <row r="5374" spans="11:11" ht="15" customHeight="1" x14ac:dyDescent="0.25">
      <c r="K5374" s="217"/>
    </row>
    <row r="5375" spans="11:11" ht="15" customHeight="1" x14ac:dyDescent="0.25">
      <c r="K5375" s="217"/>
    </row>
    <row r="5376" spans="11:11" ht="15" customHeight="1" x14ac:dyDescent="0.25">
      <c r="K5376" s="217"/>
    </row>
    <row r="5377" spans="11:11" ht="15" customHeight="1" x14ac:dyDescent="0.25">
      <c r="K5377" s="217"/>
    </row>
    <row r="5378" spans="11:11" ht="15" customHeight="1" x14ac:dyDescent="0.25">
      <c r="K5378" s="217"/>
    </row>
    <row r="5379" spans="11:11" ht="15" customHeight="1" x14ac:dyDescent="0.25">
      <c r="K5379" s="217"/>
    </row>
    <row r="5380" spans="11:11" ht="15" customHeight="1" x14ac:dyDescent="0.25">
      <c r="K5380" s="217"/>
    </row>
    <row r="5381" spans="11:11" ht="15" customHeight="1" x14ac:dyDescent="0.25">
      <c r="K5381" s="217"/>
    </row>
    <row r="5382" spans="11:11" ht="15" customHeight="1" x14ac:dyDescent="0.25">
      <c r="K5382" s="217"/>
    </row>
    <row r="5383" spans="11:11" ht="15" customHeight="1" x14ac:dyDescent="0.25">
      <c r="K5383" s="217"/>
    </row>
    <row r="5384" spans="11:11" ht="15" customHeight="1" x14ac:dyDescent="0.25">
      <c r="K5384" s="217"/>
    </row>
    <row r="5385" spans="11:11" ht="15" customHeight="1" x14ac:dyDescent="0.25">
      <c r="K5385" s="217"/>
    </row>
    <row r="5386" spans="11:11" ht="15" customHeight="1" x14ac:dyDescent="0.25">
      <c r="K5386" s="217"/>
    </row>
    <row r="5387" spans="11:11" ht="15" customHeight="1" x14ac:dyDescent="0.25">
      <c r="K5387" s="217"/>
    </row>
    <row r="5388" spans="11:11" ht="15" customHeight="1" x14ac:dyDescent="0.25">
      <c r="K5388" s="217"/>
    </row>
    <row r="5389" spans="11:11" ht="15" customHeight="1" x14ac:dyDescent="0.25">
      <c r="K5389" s="217"/>
    </row>
    <row r="5390" spans="11:11" ht="15" customHeight="1" x14ac:dyDescent="0.25">
      <c r="K5390" s="217"/>
    </row>
    <row r="5391" spans="11:11" ht="15" customHeight="1" x14ac:dyDescent="0.25">
      <c r="K5391" s="217"/>
    </row>
    <row r="5392" spans="11:11" ht="15" customHeight="1" x14ac:dyDescent="0.25">
      <c r="K5392" s="217"/>
    </row>
    <row r="5393" spans="11:11" ht="15" customHeight="1" x14ac:dyDescent="0.25">
      <c r="K5393" s="217"/>
    </row>
    <row r="5394" spans="11:11" ht="15" customHeight="1" x14ac:dyDescent="0.25">
      <c r="K5394" s="217"/>
    </row>
    <row r="5395" spans="11:11" ht="15" customHeight="1" x14ac:dyDescent="0.25">
      <c r="K5395" s="217"/>
    </row>
    <row r="5396" spans="11:11" ht="15" customHeight="1" x14ac:dyDescent="0.25">
      <c r="K5396" s="217"/>
    </row>
    <row r="5397" spans="11:11" ht="15" customHeight="1" x14ac:dyDescent="0.25">
      <c r="K5397" s="217"/>
    </row>
    <row r="5398" spans="11:11" ht="15" customHeight="1" x14ac:dyDescent="0.25">
      <c r="K5398" s="217"/>
    </row>
    <row r="5399" spans="11:11" ht="15" customHeight="1" x14ac:dyDescent="0.25">
      <c r="K5399" s="217"/>
    </row>
    <row r="5400" spans="11:11" ht="15" customHeight="1" x14ac:dyDescent="0.25">
      <c r="K5400" s="217"/>
    </row>
    <row r="5401" spans="11:11" ht="15" customHeight="1" x14ac:dyDescent="0.25">
      <c r="K5401" s="217"/>
    </row>
    <row r="5402" spans="11:11" ht="15" customHeight="1" x14ac:dyDescent="0.25">
      <c r="K5402" s="217"/>
    </row>
    <row r="5403" spans="11:11" ht="15" customHeight="1" x14ac:dyDescent="0.25">
      <c r="K5403" s="217"/>
    </row>
    <row r="5404" spans="11:11" ht="15" customHeight="1" x14ac:dyDescent="0.25">
      <c r="K5404" s="217"/>
    </row>
    <row r="5405" spans="11:11" ht="15" customHeight="1" x14ac:dyDescent="0.25">
      <c r="K5405" s="217"/>
    </row>
    <row r="5406" spans="11:11" ht="15" customHeight="1" x14ac:dyDescent="0.25">
      <c r="K5406" s="217"/>
    </row>
    <row r="5407" spans="11:11" ht="15" customHeight="1" x14ac:dyDescent="0.25">
      <c r="K5407" s="217"/>
    </row>
    <row r="5408" spans="11:11" ht="15" customHeight="1" x14ac:dyDescent="0.25">
      <c r="K5408" s="217"/>
    </row>
    <row r="5409" spans="11:11" ht="15" customHeight="1" x14ac:dyDescent="0.25">
      <c r="K5409" s="217"/>
    </row>
    <row r="5410" spans="11:11" ht="15" customHeight="1" x14ac:dyDescent="0.25">
      <c r="K5410" s="217"/>
    </row>
    <row r="5411" spans="11:11" ht="15" customHeight="1" x14ac:dyDescent="0.25">
      <c r="K5411" s="217"/>
    </row>
    <row r="5412" spans="11:11" ht="15" customHeight="1" x14ac:dyDescent="0.25">
      <c r="K5412" s="217"/>
    </row>
    <row r="5413" spans="11:11" ht="15" customHeight="1" x14ac:dyDescent="0.25">
      <c r="K5413" s="217"/>
    </row>
    <row r="5414" spans="11:11" ht="15" customHeight="1" x14ac:dyDescent="0.25">
      <c r="K5414" s="217"/>
    </row>
    <row r="5415" spans="11:11" ht="15" customHeight="1" x14ac:dyDescent="0.25">
      <c r="K5415" s="217"/>
    </row>
    <row r="5416" spans="11:11" ht="15" customHeight="1" x14ac:dyDescent="0.25">
      <c r="K5416" s="217"/>
    </row>
    <row r="5417" spans="11:11" ht="15" customHeight="1" x14ac:dyDescent="0.25">
      <c r="K5417" s="217"/>
    </row>
    <row r="5418" spans="11:11" ht="15" customHeight="1" x14ac:dyDescent="0.25">
      <c r="K5418" s="217"/>
    </row>
    <row r="5419" spans="11:11" ht="15" customHeight="1" x14ac:dyDescent="0.25">
      <c r="K5419" s="217"/>
    </row>
    <row r="5420" spans="11:11" ht="15" customHeight="1" x14ac:dyDescent="0.25">
      <c r="K5420" s="217"/>
    </row>
    <row r="5421" spans="11:11" ht="15" customHeight="1" x14ac:dyDescent="0.25">
      <c r="K5421" s="217"/>
    </row>
    <row r="5422" spans="11:11" ht="15" customHeight="1" x14ac:dyDescent="0.25">
      <c r="K5422" s="217"/>
    </row>
    <row r="5423" spans="11:11" ht="15" customHeight="1" x14ac:dyDescent="0.25">
      <c r="K5423" s="217"/>
    </row>
    <row r="5424" spans="11:11" ht="15" customHeight="1" x14ac:dyDescent="0.25">
      <c r="K5424" s="217"/>
    </row>
    <row r="5425" spans="11:11" ht="15" customHeight="1" x14ac:dyDescent="0.25">
      <c r="K5425" s="217"/>
    </row>
    <row r="5426" spans="11:11" ht="15" customHeight="1" x14ac:dyDescent="0.25">
      <c r="K5426" s="217"/>
    </row>
    <row r="5427" spans="11:11" ht="15" customHeight="1" x14ac:dyDescent="0.25">
      <c r="K5427" s="217"/>
    </row>
    <row r="5428" spans="11:11" ht="15" customHeight="1" x14ac:dyDescent="0.25">
      <c r="K5428" s="217"/>
    </row>
    <row r="5429" spans="11:11" ht="15" customHeight="1" x14ac:dyDescent="0.25">
      <c r="K5429" s="217"/>
    </row>
    <row r="5430" spans="11:11" ht="15" customHeight="1" x14ac:dyDescent="0.25">
      <c r="K5430" s="217"/>
    </row>
    <row r="5431" spans="11:11" ht="15" customHeight="1" x14ac:dyDescent="0.25">
      <c r="K5431" s="217"/>
    </row>
    <row r="5432" spans="11:11" ht="15" customHeight="1" x14ac:dyDescent="0.25">
      <c r="K5432" s="217"/>
    </row>
    <row r="5433" spans="11:11" ht="15" customHeight="1" x14ac:dyDescent="0.25">
      <c r="K5433" s="217"/>
    </row>
    <row r="5434" spans="11:11" ht="15" customHeight="1" x14ac:dyDescent="0.25">
      <c r="K5434" s="217"/>
    </row>
    <row r="5435" spans="11:11" ht="15" customHeight="1" x14ac:dyDescent="0.25">
      <c r="K5435" s="217"/>
    </row>
    <row r="5436" spans="11:11" ht="15" customHeight="1" x14ac:dyDescent="0.25">
      <c r="K5436" s="217"/>
    </row>
    <row r="5437" spans="11:11" ht="15" customHeight="1" x14ac:dyDescent="0.25">
      <c r="K5437" s="217"/>
    </row>
    <row r="5438" spans="11:11" ht="15" customHeight="1" x14ac:dyDescent="0.25">
      <c r="K5438" s="217"/>
    </row>
    <row r="5439" spans="11:11" ht="15" customHeight="1" x14ac:dyDescent="0.25">
      <c r="K5439" s="217"/>
    </row>
    <row r="5440" spans="11:11" ht="15" customHeight="1" x14ac:dyDescent="0.25">
      <c r="K5440" s="217"/>
    </row>
    <row r="5441" spans="11:11" ht="15" customHeight="1" x14ac:dyDescent="0.25">
      <c r="K5441" s="217"/>
    </row>
    <row r="5442" spans="11:11" ht="15" customHeight="1" x14ac:dyDescent="0.25">
      <c r="K5442" s="217"/>
    </row>
    <row r="5443" spans="11:11" ht="15" customHeight="1" x14ac:dyDescent="0.25">
      <c r="K5443" s="217"/>
    </row>
    <row r="5444" spans="11:11" ht="15" customHeight="1" x14ac:dyDescent="0.25">
      <c r="K5444" s="217"/>
    </row>
    <row r="5445" spans="11:11" ht="15" customHeight="1" x14ac:dyDescent="0.25">
      <c r="K5445" s="217"/>
    </row>
    <row r="5446" spans="11:11" ht="15" customHeight="1" x14ac:dyDescent="0.25">
      <c r="K5446" s="217"/>
    </row>
    <row r="5447" spans="11:11" ht="15" customHeight="1" x14ac:dyDescent="0.25">
      <c r="K5447" s="217"/>
    </row>
    <row r="5448" spans="11:11" ht="15" customHeight="1" x14ac:dyDescent="0.25">
      <c r="K5448" s="217"/>
    </row>
    <row r="5449" spans="11:11" ht="15" customHeight="1" x14ac:dyDescent="0.25">
      <c r="K5449" s="217"/>
    </row>
    <row r="5450" spans="11:11" ht="15" customHeight="1" x14ac:dyDescent="0.25">
      <c r="K5450" s="217"/>
    </row>
    <row r="5451" spans="11:11" ht="15" customHeight="1" x14ac:dyDescent="0.25">
      <c r="K5451" s="217"/>
    </row>
    <row r="5452" spans="11:11" ht="15" customHeight="1" x14ac:dyDescent="0.25">
      <c r="K5452" s="217"/>
    </row>
    <row r="5453" spans="11:11" ht="15" customHeight="1" x14ac:dyDescent="0.25">
      <c r="K5453" s="217"/>
    </row>
    <row r="5454" spans="11:11" ht="15" customHeight="1" x14ac:dyDescent="0.25">
      <c r="K5454" s="217"/>
    </row>
    <row r="5455" spans="11:11" ht="15" customHeight="1" x14ac:dyDescent="0.25">
      <c r="K5455" s="217"/>
    </row>
    <row r="5456" spans="11:11" ht="15" customHeight="1" x14ac:dyDescent="0.25">
      <c r="K5456" s="217"/>
    </row>
    <row r="5457" spans="11:11" ht="15" customHeight="1" x14ac:dyDescent="0.25">
      <c r="K5457" s="217"/>
    </row>
    <row r="5458" spans="11:11" ht="15" customHeight="1" x14ac:dyDescent="0.25">
      <c r="K5458" s="217"/>
    </row>
    <row r="5459" spans="11:11" ht="15" customHeight="1" x14ac:dyDescent="0.25">
      <c r="K5459" s="217"/>
    </row>
    <row r="5460" spans="11:11" ht="15" customHeight="1" x14ac:dyDescent="0.25">
      <c r="K5460" s="217"/>
    </row>
    <row r="5461" spans="11:11" ht="15" customHeight="1" x14ac:dyDescent="0.25">
      <c r="K5461" s="217"/>
    </row>
    <row r="5462" spans="11:11" ht="15" customHeight="1" x14ac:dyDescent="0.25">
      <c r="K5462" s="217"/>
    </row>
    <row r="5463" spans="11:11" ht="15" customHeight="1" x14ac:dyDescent="0.25">
      <c r="K5463" s="217"/>
    </row>
    <row r="5464" spans="11:11" ht="15" customHeight="1" x14ac:dyDescent="0.25">
      <c r="K5464" s="217"/>
    </row>
    <row r="5465" spans="11:11" ht="15" customHeight="1" x14ac:dyDescent="0.25">
      <c r="K5465" s="217"/>
    </row>
    <row r="5466" spans="11:11" ht="15" customHeight="1" x14ac:dyDescent="0.25">
      <c r="K5466" s="217"/>
    </row>
    <row r="5467" spans="11:11" ht="15" customHeight="1" x14ac:dyDescent="0.25">
      <c r="K5467" s="217"/>
    </row>
    <row r="5468" spans="11:11" ht="15" customHeight="1" x14ac:dyDescent="0.25">
      <c r="K5468" s="217"/>
    </row>
    <row r="5469" spans="11:11" ht="15" customHeight="1" x14ac:dyDescent="0.25">
      <c r="K5469" s="217"/>
    </row>
    <row r="5470" spans="11:11" ht="15" customHeight="1" x14ac:dyDescent="0.25">
      <c r="K5470" s="217"/>
    </row>
    <row r="5471" spans="11:11" ht="15" customHeight="1" x14ac:dyDescent="0.25">
      <c r="K5471" s="217"/>
    </row>
    <row r="5472" spans="11:11" ht="15" customHeight="1" x14ac:dyDescent="0.25">
      <c r="K5472" s="217"/>
    </row>
    <row r="5473" spans="11:11" ht="15" customHeight="1" x14ac:dyDescent="0.25">
      <c r="K5473" s="217"/>
    </row>
    <row r="5474" spans="11:11" ht="15" customHeight="1" x14ac:dyDescent="0.25">
      <c r="K5474" s="217"/>
    </row>
    <row r="5475" spans="11:11" ht="15" customHeight="1" x14ac:dyDescent="0.25">
      <c r="K5475" s="217"/>
    </row>
    <row r="5476" spans="11:11" ht="15" customHeight="1" x14ac:dyDescent="0.25">
      <c r="K5476" s="217"/>
    </row>
    <row r="5477" spans="11:11" ht="15" customHeight="1" x14ac:dyDescent="0.25">
      <c r="K5477" s="217"/>
    </row>
    <row r="5478" spans="11:11" ht="15" customHeight="1" x14ac:dyDescent="0.25">
      <c r="K5478" s="217"/>
    </row>
    <row r="5479" spans="11:11" ht="15" customHeight="1" x14ac:dyDescent="0.25">
      <c r="K5479" s="217"/>
    </row>
    <row r="5480" spans="11:11" ht="15" customHeight="1" x14ac:dyDescent="0.25">
      <c r="K5480" s="217"/>
    </row>
    <row r="5481" spans="11:11" ht="15" customHeight="1" x14ac:dyDescent="0.25">
      <c r="K5481" s="217"/>
    </row>
    <row r="5482" spans="11:11" ht="15" customHeight="1" x14ac:dyDescent="0.25">
      <c r="K5482" s="217"/>
    </row>
    <row r="5483" spans="11:11" ht="15" customHeight="1" x14ac:dyDescent="0.25">
      <c r="K5483" s="217"/>
    </row>
    <row r="5484" spans="11:11" ht="30" customHeight="1" x14ac:dyDescent="0.25">
      <c r="K5484" s="217"/>
    </row>
    <row r="5485" spans="11:11" ht="15" customHeight="1" x14ac:dyDescent="0.25">
      <c r="K5485" s="217"/>
    </row>
    <row r="5486" spans="11:11" ht="15" customHeight="1" x14ac:dyDescent="0.25">
      <c r="K5486" s="217"/>
    </row>
    <row r="5487" spans="11:11" ht="15" customHeight="1" x14ac:dyDescent="0.25">
      <c r="K5487" s="217"/>
    </row>
    <row r="5488" spans="11:11" ht="15" customHeight="1" x14ac:dyDescent="0.25">
      <c r="K5488" s="217"/>
    </row>
    <row r="5489" spans="11:11" ht="15" customHeight="1" x14ac:dyDescent="0.25">
      <c r="K5489" s="217"/>
    </row>
    <row r="5490" spans="11:11" ht="15" customHeight="1" x14ac:dyDescent="0.25">
      <c r="K5490" s="217"/>
    </row>
    <row r="5491" spans="11:11" ht="15" customHeight="1" x14ac:dyDescent="0.25">
      <c r="K5491" s="217"/>
    </row>
    <row r="5492" spans="11:11" ht="15" customHeight="1" x14ac:dyDescent="0.25">
      <c r="K5492" s="217"/>
    </row>
    <row r="5493" spans="11:11" ht="15" customHeight="1" x14ac:dyDescent="0.25">
      <c r="K5493" s="217"/>
    </row>
    <row r="5494" spans="11:11" ht="15" customHeight="1" x14ac:dyDescent="0.25">
      <c r="K5494" s="217"/>
    </row>
    <row r="5495" spans="11:11" ht="15" customHeight="1" x14ac:dyDescent="0.25">
      <c r="K5495" s="217"/>
    </row>
    <row r="5496" spans="11:11" ht="15" customHeight="1" x14ac:dyDescent="0.25">
      <c r="K5496" s="217"/>
    </row>
    <row r="5497" spans="11:11" ht="15" customHeight="1" x14ac:dyDescent="0.25">
      <c r="K5497" s="217"/>
    </row>
    <row r="5498" spans="11:11" ht="15" customHeight="1" x14ac:dyDescent="0.25">
      <c r="K5498" s="217"/>
    </row>
    <row r="5499" spans="11:11" ht="15" customHeight="1" x14ac:dyDescent="0.25">
      <c r="K5499" s="217"/>
    </row>
    <row r="5500" spans="11:11" ht="15" customHeight="1" x14ac:dyDescent="0.25">
      <c r="K5500" s="217"/>
    </row>
    <row r="5501" spans="11:11" ht="15" customHeight="1" x14ac:dyDescent="0.25">
      <c r="K5501" s="217"/>
    </row>
    <row r="5502" spans="11:11" ht="15" customHeight="1" x14ac:dyDescent="0.25">
      <c r="K5502" s="217"/>
    </row>
    <row r="5503" spans="11:11" ht="15" customHeight="1" x14ac:dyDescent="0.25">
      <c r="K5503" s="217"/>
    </row>
    <row r="5504" spans="11:11" ht="15" customHeight="1" x14ac:dyDescent="0.25">
      <c r="K5504" s="217"/>
    </row>
    <row r="5505" spans="11:11" ht="15" customHeight="1" x14ac:dyDescent="0.25">
      <c r="K5505" s="217"/>
    </row>
    <row r="5506" spans="11:11" ht="15" customHeight="1" x14ac:dyDescent="0.25">
      <c r="K5506" s="217"/>
    </row>
    <row r="5507" spans="11:11" ht="15" customHeight="1" x14ac:dyDescent="0.25">
      <c r="K5507" s="217"/>
    </row>
    <row r="5508" spans="11:11" ht="15" customHeight="1" x14ac:dyDescent="0.25">
      <c r="K5508" s="217"/>
    </row>
    <row r="5509" spans="11:11" ht="15" customHeight="1" x14ac:dyDescent="0.25">
      <c r="K5509" s="217"/>
    </row>
    <row r="5510" spans="11:11" ht="15" customHeight="1" x14ac:dyDescent="0.25">
      <c r="K5510" s="217"/>
    </row>
    <row r="5511" spans="11:11" ht="15" customHeight="1" x14ac:dyDescent="0.25">
      <c r="K5511" s="217"/>
    </row>
    <row r="5512" spans="11:11" ht="15" customHeight="1" x14ac:dyDescent="0.25">
      <c r="K5512" s="217"/>
    </row>
    <row r="5513" spans="11:11" ht="15" customHeight="1" x14ac:dyDescent="0.25">
      <c r="K5513" s="217"/>
    </row>
    <row r="5514" spans="11:11" ht="15" customHeight="1" x14ac:dyDescent="0.25">
      <c r="K5514" s="217"/>
    </row>
    <row r="5515" spans="11:11" ht="15" customHeight="1" x14ac:dyDescent="0.25">
      <c r="K5515" s="217"/>
    </row>
    <row r="5516" spans="11:11" ht="15" customHeight="1" x14ac:dyDescent="0.25">
      <c r="K5516" s="217"/>
    </row>
    <row r="5517" spans="11:11" ht="15" customHeight="1" x14ac:dyDescent="0.25">
      <c r="K5517" s="217"/>
    </row>
    <row r="5518" spans="11:11" ht="15" customHeight="1" x14ac:dyDescent="0.25">
      <c r="K5518" s="217"/>
    </row>
    <row r="5519" spans="11:11" ht="15" customHeight="1" x14ac:dyDescent="0.25">
      <c r="K5519" s="217"/>
    </row>
    <row r="5520" spans="11:11" ht="15" customHeight="1" x14ac:dyDescent="0.25">
      <c r="K5520" s="217"/>
    </row>
    <row r="5521" spans="11:11" ht="15" customHeight="1" x14ac:dyDescent="0.25">
      <c r="K5521" s="217"/>
    </row>
    <row r="5522" spans="11:11" ht="15" customHeight="1" x14ac:dyDescent="0.25">
      <c r="K5522" s="217"/>
    </row>
    <row r="5523" spans="11:11" ht="15" customHeight="1" x14ac:dyDescent="0.25">
      <c r="K5523" s="217"/>
    </row>
    <row r="5524" spans="11:11" ht="15" customHeight="1" x14ac:dyDescent="0.25">
      <c r="K5524" s="217"/>
    </row>
    <row r="5525" spans="11:11" ht="15" customHeight="1" x14ac:dyDescent="0.25">
      <c r="K5525" s="217"/>
    </row>
    <row r="5526" spans="11:11" ht="15" customHeight="1" x14ac:dyDescent="0.25">
      <c r="K5526" s="217"/>
    </row>
    <row r="5527" spans="11:11" ht="15" customHeight="1" x14ac:dyDescent="0.25">
      <c r="K5527" s="217"/>
    </row>
    <row r="5528" spans="11:11" ht="15" customHeight="1" x14ac:dyDescent="0.25">
      <c r="K5528" s="217"/>
    </row>
    <row r="5529" spans="11:11" ht="15" customHeight="1" x14ac:dyDescent="0.25">
      <c r="K5529" s="217"/>
    </row>
    <row r="5530" spans="11:11" ht="15" customHeight="1" x14ac:dyDescent="0.25">
      <c r="K5530" s="217"/>
    </row>
    <row r="5531" spans="11:11" ht="15" customHeight="1" x14ac:dyDescent="0.25">
      <c r="K5531" s="217"/>
    </row>
    <row r="5532" spans="11:11" ht="15" customHeight="1" x14ac:dyDescent="0.25">
      <c r="K5532" s="217"/>
    </row>
    <row r="5533" spans="11:11" ht="15" customHeight="1" x14ac:dyDescent="0.25">
      <c r="K5533" s="217"/>
    </row>
    <row r="5534" spans="11:11" ht="15" customHeight="1" x14ac:dyDescent="0.25">
      <c r="K5534" s="217"/>
    </row>
    <row r="5535" spans="11:11" ht="15" customHeight="1" x14ac:dyDescent="0.25">
      <c r="K5535" s="217"/>
    </row>
    <row r="5536" spans="11:11" ht="15" customHeight="1" x14ac:dyDescent="0.25">
      <c r="K5536" s="217"/>
    </row>
    <row r="5537" spans="11:11" ht="15" customHeight="1" x14ac:dyDescent="0.25">
      <c r="K5537" s="217"/>
    </row>
    <row r="5538" spans="11:11" ht="15" customHeight="1" x14ac:dyDescent="0.25">
      <c r="K5538" s="217"/>
    </row>
    <row r="5539" spans="11:11" ht="15" customHeight="1" x14ac:dyDescent="0.25">
      <c r="K5539" s="217"/>
    </row>
    <row r="5540" spans="11:11" ht="15" customHeight="1" x14ac:dyDescent="0.25">
      <c r="K5540" s="217"/>
    </row>
    <row r="5541" spans="11:11" ht="15" customHeight="1" x14ac:dyDescent="0.25">
      <c r="K5541" s="217"/>
    </row>
    <row r="5542" spans="11:11" ht="15" customHeight="1" x14ac:dyDescent="0.25">
      <c r="K5542" s="217"/>
    </row>
    <row r="5543" spans="11:11" ht="15" customHeight="1" x14ac:dyDescent="0.25">
      <c r="K5543" s="217"/>
    </row>
    <row r="5544" spans="11:11" ht="15" customHeight="1" x14ac:dyDescent="0.25">
      <c r="K5544" s="217"/>
    </row>
    <row r="5545" spans="11:11" ht="15" customHeight="1" x14ac:dyDescent="0.25">
      <c r="K5545" s="217"/>
    </row>
    <row r="5546" spans="11:11" ht="15" customHeight="1" x14ac:dyDescent="0.25">
      <c r="K5546" s="217"/>
    </row>
    <row r="5547" spans="11:11" ht="15" customHeight="1" x14ac:dyDescent="0.25">
      <c r="K5547" s="217"/>
    </row>
    <row r="5548" spans="11:11" ht="15" customHeight="1" x14ac:dyDescent="0.25">
      <c r="K5548" s="217"/>
    </row>
    <row r="5549" spans="11:11" ht="15" customHeight="1" x14ac:dyDescent="0.25">
      <c r="K5549" s="217"/>
    </row>
    <row r="5550" spans="11:11" ht="15" customHeight="1" x14ac:dyDescent="0.25">
      <c r="K5550" s="217"/>
    </row>
    <row r="5551" spans="11:11" ht="15" customHeight="1" x14ac:dyDescent="0.25">
      <c r="K5551" s="217"/>
    </row>
    <row r="5552" spans="11:11" ht="15" customHeight="1" x14ac:dyDescent="0.25">
      <c r="K5552" s="217"/>
    </row>
    <row r="5553" spans="11:11" ht="15" customHeight="1" x14ac:dyDescent="0.25">
      <c r="K5553" s="217"/>
    </row>
    <row r="5554" spans="11:11" ht="15" customHeight="1" x14ac:dyDescent="0.25">
      <c r="K5554" s="217"/>
    </row>
    <row r="5555" spans="11:11" ht="15" customHeight="1" x14ac:dyDescent="0.25">
      <c r="K5555" s="217"/>
    </row>
    <row r="5556" spans="11:11" ht="15" customHeight="1" x14ac:dyDescent="0.25">
      <c r="K5556" s="217"/>
    </row>
    <row r="5557" spans="11:11" ht="15" customHeight="1" x14ac:dyDescent="0.25">
      <c r="K5557" s="217"/>
    </row>
    <row r="5558" spans="11:11" ht="15" customHeight="1" x14ac:dyDescent="0.25">
      <c r="K5558" s="217"/>
    </row>
    <row r="5559" spans="11:11" ht="15" customHeight="1" x14ac:dyDescent="0.25">
      <c r="K5559" s="217"/>
    </row>
    <row r="5560" spans="11:11" ht="15" customHeight="1" x14ac:dyDescent="0.25">
      <c r="K5560" s="217"/>
    </row>
    <row r="5561" spans="11:11" ht="15" customHeight="1" x14ac:dyDescent="0.25">
      <c r="K5561" s="217"/>
    </row>
    <row r="5562" spans="11:11" ht="15" customHeight="1" x14ac:dyDescent="0.25">
      <c r="K5562" s="217"/>
    </row>
    <row r="5563" spans="11:11" ht="15" customHeight="1" x14ac:dyDescent="0.25">
      <c r="K5563" s="217"/>
    </row>
    <row r="5564" spans="11:11" ht="15" customHeight="1" x14ac:dyDescent="0.25">
      <c r="K5564" s="217"/>
    </row>
    <row r="5565" spans="11:11" ht="15" customHeight="1" x14ac:dyDescent="0.25">
      <c r="K5565" s="217"/>
    </row>
    <row r="5566" spans="11:11" ht="15" customHeight="1" x14ac:dyDescent="0.25">
      <c r="K5566" s="217"/>
    </row>
    <row r="5567" spans="11:11" ht="15" customHeight="1" x14ac:dyDescent="0.25">
      <c r="K5567" s="217"/>
    </row>
    <row r="5568" spans="11:11" ht="15" customHeight="1" x14ac:dyDescent="0.25">
      <c r="K5568" s="217"/>
    </row>
    <row r="5569" spans="11:11" ht="15" customHeight="1" x14ac:dyDescent="0.25">
      <c r="K5569" s="217"/>
    </row>
    <row r="5570" spans="11:11" ht="15" customHeight="1" x14ac:dyDescent="0.25">
      <c r="K5570" s="217"/>
    </row>
    <row r="5571" spans="11:11" ht="15" customHeight="1" x14ac:dyDescent="0.25">
      <c r="K5571" s="217"/>
    </row>
    <row r="5572" spans="11:11" ht="15" customHeight="1" x14ac:dyDescent="0.25">
      <c r="K5572" s="217"/>
    </row>
    <row r="5573" spans="11:11" ht="15" customHeight="1" x14ac:dyDescent="0.25">
      <c r="K5573" s="217"/>
    </row>
    <row r="5574" spans="11:11" ht="15" customHeight="1" x14ac:dyDescent="0.25">
      <c r="K5574" s="217"/>
    </row>
    <row r="5575" spans="11:11" ht="15" customHeight="1" x14ac:dyDescent="0.25">
      <c r="K5575" s="217"/>
    </row>
    <row r="5576" spans="11:11" ht="15" customHeight="1" x14ac:dyDescent="0.25">
      <c r="K5576" s="217"/>
    </row>
    <row r="5577" spans="11:11" ht="15" customHeight="1" x14ac:dyDescent="0.25">
      <c r="K5577" s="217"/>
    </row>
    <row r="5578" spans="11:11" ht="15" customHeight="1" x14ac:dyDescent="0.25">
      <c r="K5578" s="217"/>
    </row>
    <row r="5579" spans="11:11" ht="15" customHeight="1" x14ac:dyDescent="0.25">
      <c r="K5579" s="217"/>
    </row>
    <row r="5580" spans="11:11" ht="15" customHeight="1" x14ac:dyDescent="0.25">
      <c r="K5580" s="217"/>
    </row>
    <row r="5581" spans="11:11" ht="15" customHeight="1" x14ac:dyDescent="0.25">
      <c r="K5581" s="217"/>
    </row>
    <row r="5582" spans="11:11" ht="15" customHeight="1" x14ac:dyDescent="0.25">
      <c r="K5582" s="217"/>
    </row>
    <row r="5583" spans="11:11" ht="15" customHeight="1" x14ac:dyDescent="0.25">
      <c r="K5583" s="217"/>
    </row>
    <row r="5584" spans="11:11" ht="15" customHeight="1" x14ac:dyDescent="0.25">
      <c r="K5584" s="217"/>
    </row>
    <row r="5585" spans="11:11" ht="15" customHeight="1" x14ac:dyDescent="0.25">
      <c r="K5585" s="217"/>
    </row>
    <row r="5586" spans="11:11" ht="15" customHeight="1" x14ac:dyDescent="0.25">
      <c r="K5586" s="217"/>
    </row>
    <row r="5587" spans="11:11" ht="15" customHeight="1" x14ac:dyDescent="0.25">
      <c r="K5587" s="217"/>
    </row>
    <row r="5588" spans="11:11" ht="15" customHeight="1" x14ac:dyDescent="0.25">
      <c r="K5588" s="217"/>
    </row>
    <row r="5589" spans="11:11" ht="15" customHeight="1" x14ac:dyDescent="0.25">
      <c r="K5589" s="217"/>
    </row>
    <row r="5590" spans="11:11" ht="15" customHeight="1" x14ac:dyDescent="0.25">
      <c r="K5590" s="217"/>
    </row>
    <row r="5591" spans="11:11" ht="15" customHeight="1" x14ac:dyDescent="0.25">
      <c r="K5591" s="217"/>
    </row>
    <row r="5592" spans="11:11" ht="15" customHeight="1" x14ac:dyDescent="0.25">
      <c r="K5592" s="217"/>
    </row>
    <row r="5593" spans="11:11" ht="15" customHeight="1" x14ac:dyDescent="0.25">
      <c r="K5593" s="217"/>
    </row>
    <row r="5594" spans="11:11" ht="15" customHeight="1" x14ac:dyDescent="0.25">
      <c r="K5594" s="217"/>
    </row>
    <row r="5595" spans="11:11" ht="15" customHeight="1" x14ac:dyDescent="0.25">
      <c r="K5595" s="217"/>
    </row>
    <row r="5596" spans="11:11" ht="15" customHeight="1" x14ac:dyDescent="0.25">
      <c r="K5596" s="217"/>
    </row>
    <row r="5597" spans="11:11" ht="15" customHeight="1" x14ac:dyDescent="0.25">
      <c r="K5597" s="217"/>
    </row>
    <row r="5598" spans="11:11" ht="15" customHeight="1" x14ac:dyDescent="0.25">
      <c r="K5598" s="217"/>
    </row>
    <row r="5599" spans="11:11" ht="15" customHeight="1" x14ac:dyDescent="0.25">
      <c r="K5599" s="217"/>
    </row>
    <row r="5600" spans="11:11" ht="15" customHeight="1" x14ac:dyDescent="0.25">
      <c r="K5600" s="217"/>
    </row>
    <row r="5601" spans="11:11" ht="15" customHeight="1" x14ac:dyDescent="0.25">
      <c r="K5601" s="217"/>
    </row>
    <row r="5602" spans="11:11" ht="15" customHeight="1" x14ac:dyDescent="0.25">
      <c r="K5602" s="217"/>
    </row>
    <row r="5603" spans="11:11" ht="15" customHeight="1" x14ac:dyDescent="0.25">
      <c r="K5603" s="217"/>
    </row>
    <row r="5604" spans="11:11" ht="15" customHeight="1" x14ac:dyDescent="0.25">
      <c r="K5604" s="217"/>
    </row>
    <row r="5605" spans="11:11" ht="15" customHeight="1" x14ac:dyDescent="0.25">
      <c r="K5605" s="217"/>
    </row>
    <row r="5606" spans="11:11" ht="15" customHeight="1" x14ac:dyDescent="0.25">
      <c r="K5606" s="217"/>
    </row>
    <row r="5607" spans="11:11" ht="15" customHeight="1" x14ac:dyDescent="0.25">
      <c r="K5607" s="217"/>
    </row>
    <row r="5608" spans="11:11" ht="15" customHeight="1" x14ac:dyDescent="0.25">
      <c r="K5608" s="217"/>
    </row>
    <row r="5609" spans="11:11" ht="15" customHeight="1" x14ac:dyDescent="0.25">
      <c r="K5609" s="217"/>
    </row>
    <row r="5610" spans="11:11" ht="15" customHeight="1" x14ac:dyDescent="0.25">
      <c r="K5610" s="217"/>
    </row>
    <row r="5611" spans="11:11" ht="15" customHeight="1" x14ac:dyDescent="0.25">
      <c r="K5611" s="217"/>
    </row>
    <row r="5612" spans="11:11" ht="15" customHeight="1" x14ac:dyDescent="0.25">
      <c r="K5612" s="217"/>
    </row>
    <row r="5613" spans="11:11" ht="15" customHeight="1" x14ac:dyDescent="0.25">
      <c r="K5613" s="217"/>
    </row>
    <row r="5614" spans="11:11" ht="15" customHeight="1" x14ac:dyDescent="0.25">
      <c r="K5614" s="217"/>
    </row>
    <row r="5615" spans="11:11" ht="15" customHeight="1" x14ac:dyDescent="0.25">
      <c r="K5615" s="217"/>
    </row>
    <row r="5616" spans="11:11" ht="15" customHeight="1" x14ac:dyDescent="0.25">
      <c r="K5616" s="217"/>
    </row>
    <row r="5617" spans="11:11" ht="15" customHeight="1" x14ac:dyDescent="0.25">
      <c r="K5617" s="217"/>
    </row>
    <row r="5618" spans="11:11" ht="15" customHeight="1" x14ac:dyDescent="0.25">
      <c r="K5618" s="217"/>
    </row>
    <row r="5619" spans="11:11" ht="15" customHeight="1" x14ac:dyDescent="0.25">
      <c r="K5619" s="217"/>
    </row>
    <row r="5620" spans="11:11" ht="15" customHeight="1" x14ac:dyDescent="0.25">
      <c r="K5620" s="217"/>
    </row>
    <row r="5621" spans="11:11" ht="15" customHeight="1" x14ac:dyDescent="0.25">
      <c r="K5621" s="217"/>
    </row>
    <row r="5622" spans="11:11" ht="15" customHeight="1" x14ac:dyDescent="0.25">
      <c r="K5622" s="217"/>
    </row>
    <row r="5623" spans="11:11" ht="15" customHeight="1" x14ac:dyDescent="0.25">
      <c r="K5623" s="217"/>
    </row>
    <row r="5624" spans="11:11" ht="15" customHeight="1" x14ac:dyDescent="0.25">
      <c r="K5624" s="217"/>
    </row>
    <row r="5625" spans="11:11" ht="15" customHeight="1" x14ac:dyDescent="0.25">
      <c r="K5625" s="217"/>
    </row>
    <row r="5626" spans="11:11" ht="15" customHeight="1" x14ac:dyDescent="0.25">
      <c r="K5626" s="217"/>
    </row>
    <row r="5627" spans="11:11" ht="15" customHeight="1" x14ac:dyDescent="0.25">
      <c r="K5627" s="217"/>
    </row>
    <row r="5628" spans="11:11" ht="15" customHeight="1" x14ac:dyDescent="0.25">
      <c r="K5628" s="217"/>
    </row>
    <row r="5629" spans="11:11" ht="15" customHeight="1" x14ac:dyDescent="0.25">
      <c r="K5629" s="217"/>
    </row>
    <row r="5630" spans="11:11" ht="15" customHeight="1" x14ac:dyDescent="0.25">
      <c r="K5630" s="217"/>
    </row>
    <row r="5631" spans="11:11" ht="15" customHeight="1" x14ac:dyDescent="0.25">
      <c r="K5631" s="217"/>
    </row>
    <row r="5632" spans="11:11" ht="15" customHeight="1" x14ac:dyDescent="0.25">
      <c r="K5632" s="217"/>
    </row>
    <row r="5633" spans="11:11" ht="15" customHeight="1" x14ac:dyDescent="0.25">
      <c r="K5633" s="217"/>
    </row>
    <row r="5634" spans="11:11" ht="15" customHeight="1" x14ac:dyDescent="0.25">
      <c r="K5634" s="217"/>
    </row>
    <row r="5635" spans="11:11" ht="15" customHeight="1" x14ac:dyDescent="0.25">
      <c r="K5635" s="217"/>
    </row>
    <row r="5636" spans="11:11" ht="15" customHeight="1" x14ac:dyDescent="0.25">
      <c r="K5636" s="217"/>
    </row>
    <row r="5637" spans="11:11" ht="15" customHeight="1" x14ac:dyDescent="0.25">
      <c r="K5637" s="217"/>
    </row>
    <row r="5638" spans="11:11" ht="15" customHeight="1" x14ac:dyDescent="0.25">
      <c r="K5638" s="217"/>
    </row>
    <row r="5639" spans="11:11" ht="15" customHeight="1" x14ac:dyDescent="0.25">
      <c r="K5639" s="217"/>
    </row>
    <row r="5640" spans="11:11" ht="15" customHeight="1" x14ac:dyDescent="0.25">
      <c r="K5640" s="217"/>
    </row>
    <row r="5641" spans="11:11" ht="15" customHeight="1" x14ac:dyDescent="0.25">
      <c r="K5641" s="217"/>
    </row>
    <row r="5642" spans="11:11" ht="15" customHeight="1" x14ac:dyDescent="0.25">
      <c r="K5642" s="217"/>
    </row>
    <row r="5643" spans="11:11" ht="15" customHeight="1" x14ac:dyDescent="0.25">
      <c r="K5643" s="217"/>
    </row>
    <row r="5644" spans="11:11" ht="15" customHeight="1" x14ac:dyDescent="0.25">
      <c r="K5644" s="217"/>
    </row>
    <row r="5645" spans="11:11" ht="15" customHeight="1" x14ac:dyDescent="0.25">
      <c r="K5645" s="217"/>
    </row>
    <row r="5646" spans="11:11" ht="15" customHeight="1" x14ac:dyDescent="0.25">
      <c r="K5646" s="217"/>
    </row>
    <row r="5647" spans="11:11" ht="15" customHeight="1" x14ac:dyDescent="0.25">
      <c r="K5647" s="217"/>
    </row>
    <row r="5648" spans="11:11" ht="15" customHeight="1" x14ac:dyDescent="0.25">
      <c r="K5648" s="217"/>
    </row>
    <row r="5649" spans="11:11" ht="15" customHeight="1" x14ac:dyDescent="0.25">
      <c r="K5649" s="217"/>
    </row>
    <row r="5650" spans="11:11" ht="15" customHeight="1" x14ac:dyDescent="0.25">
      <c r="K5650" s="217"/>
    </row>
    <row r="5651" spans="11:11" ht="15" customHeight="1" x14ac:dyDescent="0.25">
      <c r="K5651" s="217"/>
    </row>
    <row r="5652" spans="11:11" ht="15" customHeight="1" x14ac:dyDescent="0.25">
      <c r="K5652" s="217"/>
    </row>
    <row r="5653" spans="11:11" ht="15" customHeight="1" x14ac:dyDescent="0.25">
      <c r="K5653" s="217"/>
    </row>
    <row r="5654" spans="11:11" ht="15" customHeight="1" x14ac:dyDescent="0.25">
      <c r="K5654" s="217"/>
    </row>
    <row r="5655" spans="11:11" ht="15" customHeight="1" x14ac:dyDescent="0.25">
      <c r="K5655" s="217"/>
    </row>
    <row r="5656" spans="11:11" ht="15" customHeight="1" x14ac:dyDescent="0.25">
      <c r="K5656" s="217"/>
    </row>
    <row r="5657" spans="11:11" ht="15" customHeight="1" x14ac:dyDescent="0.25">
      <c r="K5657" s="217"/>
    </row>
    <row r="5658" spans="11:11" ht="15" customHeight="1" x14ac:dyDescent="0.25">
      <c r="K5658" s="217"/>
    </row>
    <row r="5659" spans="11:11" ht="15" customHeight="1" x14ac:dyDescent="0.25">
      <c r="K5659" s="217"/>
    </row>
    <row r="5660" spans="11:11" ht="15" customHeight="1" x14ac:dyDescent="0.25">
      <c r="K5660" s="217"/>
    </row>
    <row r="5661" spans="11:11" ht="15" customHeight="1" x14ac:dyDescent="0.25">
      <c r="K5661" s="217"/>
    </row>
    <row r="5662" spans="11:11" ht="15" customHeight="1" x14ac:dyDescent="0.25">
      <c r="K5662" s="217"/>
    </row>
    <row r="5663" spans="11:11" ht="15" customHeight="1" x14ac:dyDescent="0.25">
      <c r="K5663" s="217"/>
    </row>
    <row r="5664" spans="11:11" x14ac:dyDescent="0.25">
      <c r="K5664" s="217"/>
    </row>
    <row r="5665" spans="11:11" ht="15" customHeight="1" x14ac:dyDescent="0.25">
      <c r="K5665" s="217"/>
    </row>
    <row r="5666" spans="11:11" ht="15" customHeight="1" x14ac:dyDescent="0.25">
      <c r="K5666" s="217"/>
    </row>
    <row r="5667" spans="11:11" ht="15" customHeight="1" x14ac:dyDescent="0.25">
      <c r="K5667" s="217"/>
    </row>
    <row r="5668" spans="11:11" ht="15" customHeight="1" x14ac:dyDescent="0.25">
      <c r="K5668" s="217"/>
    </row>
    <row r="5669" spans="11:11" ht="15" customHeight="1" x14ac:dyDescent="0.25">
      <c r="K5669" s="217"/>
    </row>
    <row r="5670" spans="11:11" ht="15" customHeight="1" x14ac:dyDescent="0.25">
      <c r="K5670" s="217"/>
    </row>
    <row r="5671" spans="11:11" ht="15" customHeight="1" x14ac:dyDescent="0.25">
      <c r="K5671" s="217"/>
    </row>
    <row r="5672" spans="11:11" ht="15" customHeight="1" x14ac:dyDescent="0.25">
      <c r="K5672" s="217"/>
    </row>
    <row r="5673" spans="11:11" ht="15" customHeight="1" x14ac:dyDescent="0.25">
      <c r="K5673" s="217"/>
    </row>
    <row r="5674" spans="11:11" ht="15" customHeight="1" x14ac:dyDescent="0.25">
      <c r="K5674" s="217"/>
    </row>
    <row r="5675" spans="11:11" ht="15" customHeight="1" x14ac:dyDescent="0.25">
      <c r="K5675" s="217"/>
    </row>
    <row r="5676" spans="11:11" ht="15" customHeight="1" x14ac:dyDescent="0.25">
      <c r="K5676" s="217"/>
    </row>
    <row r="5677" spans="11:11" ht="15" customHeight="1" x14ac:dyDescent="0.25">
      <c r="K5677" s="217"/>
    </row>
    <row r="5678" spans="11:11" ht="15" customHeight="1" x14ac:dyDescent="0.25">
      <c r="K5678" s="217"/>
    </row>
    <row r="5679" spans="11:11" ht="15" customHeight="1" x14ac:dyDescent="0.25">
      <c r="K5679" s="217"/>
    </row>
    <row r="5680" spans="11:11" ht="15" customHeight="1" x14ac:dyDescent="0.25">
      <c r="K5680" s="217"/>
    </row>
    <row r="5681" spans="11:11" ht="15" customHeight="1" x14ac:dyDescent="0.25">
      <c r="K5681" s="217"/>
    </row>
    <row r="5682" spans="11:11" ht="15" customHeight="1" x14ac:dyDescent="0.25">
      <c r="K5682" s="217"/>
    </row>
    <row r="5683" spans="11:11" ht="15" customHeight="1" x14ac:dyDescent="0.25">
      <c r="K5683" s="217"/>
    </row>
    <row r="5684" spans="11:11" ht="15" customHeight="1" x14ac:dyDescent="0.25">
      <c r="K5684" s="217"/>
    </row>
    <row r="5685" spans="11:11" ht="15" customHeight="1" x14ac:dyDescent="0.25">
      <c r="K5685" s="217"/>
    </row>
    <row r="5686" spans="11:11" ht="15" customHeight="1" x14ac:dyDescent="0.25">
      <c r="K5686" s="217"/>
    </row>
    <row r="5687" spans="11:11" ht="15" customHeight="1" x14ac:dyDescent="0.25">
      <c r="K5687" s="217"/>
    </row>
    <row r="5688" spans="11:11" ht="15" customHeight="1" x14ac:dyDescent="0.25">
      <c r="K5688" s="217"/>
    </row>
    <row r="5689" spans="11:11" ht="15" customHeight="1" x14ac:dyDescent="0.25">
      <c r="K5689" s="217"/>
    </row>
    <row r="5690" spans="11:11" ht="15" customHeight="1" x14ac:dyDescent="0.25">
      <c r="K5690" s="217"/>
    </row>
    <row r="5691" spans="11:11" ht="15" customHeight="1" x14ac:dyDescent="0.25">
      <c r="K5691" s="217"/>
    </row>
    <row r="5692" spans="11:11" ht="15" customHeight="1" x14ac:dyDescent="0.25">
      <c r="K5692" s="217"/>
    </row>
    <row r="5693" spans="11:11" ht="15" customHeight="1" x14ac:dyDescent="0.25">
      <c r="K5693" s="217"/>
    </row>
    <row r="5694" spans="11:11" ht="15" customHeight="1" x14ac:dyDescent="0.25">
      <c r="K5694" s="217"/>
    </row>
    <row r="5695" spans="11:11" ht="15" customHeight="1" x14ac:dyDescent="0.25">
      <c r="K5695" s="217"/>
    </row>
    <row r="5696" spans="11:11" ht="15" customHeight="1" x14ac:dyDescent="0.25">
      <c r="K5696" s="217"/>
    </row>
    <row r="5697" spans="11:11" ht="15" customHeight="1" x14ac:dyDescent="0.25">
      <c r="K5697" s="217"/>
    </row>
    <row r="5698" spans="11:11" ht="15" customHeight="1" x14ac:dyDescent="0.25">
      <c r="K5698" s="217"/>
    </row>
    <row r="5699" spans="11:11" ht="15" customHeight="1" x14ac:dyDescent="0.25">
      <c r="K5699" s="217"/>
    </row>
    <row r="5700" spans="11:11" ht="15" customHeight="1" x14ac:dyDescent="0.25">
      <c r="K5700" s="217"/>
    </row>
    <row r="5701" spans="11:11" ht="15" customHeight="1" x14ac:dyDescent="0.25">
      <c r="K5701" s="217"/>
    </row>
    <row r="5702" spans="11:11" ht="15" customHeight="1" x14ac:dyDescent="0.25">
      <c r="K5702" s="217"/>
    </row>
    <row r="5703" spans="11:11" ht="15" customHeight="1" x14ac:dyDescent="0.25">
      <c r="K5703" s="217"/>
    </row>
    <row r="5704" spans="11:11" ht="15" customHeight="1" x14ac:dyDescent="0.25">
      <c r="K5704" s="217"/>
    </row>
    <row r="5705" spans="11:11" ht="15" customHeight="1" x14ac:dyDescent="0.25">
      <c r="K5705" s="217"/>
    </row>
    <row r="5706" spans="11:11" ht="15" customHeight="1" x14ac:dyDescent="0.25">
      <c r="K5706" s="217"/>
    </row>
    <row r="5707" spans="11:11" ht="15" customHeight="1" x14ac:dyDescent="0.25">
      <c r="K5707" s="217"/>
    </row>
    <row r="5708" spans="11:11" ht="15" customHeight="1" x14ac:dyDescent="0.25">
      <c r="K5708" s="217"/>
    </row>
    <row r="5709" spans="11:11" ht="15" customHeight="1" x14ac:dyDescent="0.25">
      <c r="K5709" s="217"/>
    </row>
    <row r="5710" spans="11:11" ht="15" customHeight="1" x14ac:dyDescent="0.25">
      <c r="K5710" s="217"/>
    </row>
    <row r="5711" spans="11:11" ht="15" customHeight="1" x14ac:dyDescent="0.25">
      <c r="K5711" s="217"/>
    </row>
    <row r="5712" spans="11:11" ht="15" customHeight="1" x14ac:dyDescent="0.25">
      <c r="K5712" s="217"/>
    </row>
    <row r="5713" spans="11:11" ht="15" customHeight="1" x14ac:dyDescent="0.25">
      <c r="K5713" s="217"/>
    </row>
    <row r="5714" spans="11:11" ht="15" customHeight="1" x14ac:dyDescent="0.25">
      <c r="K5714" s="217"/>
    </row>
    <row r="5715" spans="11:11" ht="15" customHeight="1" x14ac:dyDescent="0.25">
      <c r="K5715" s="217"/>
    </row>
    <row r="5716" spans="11:11" ht="15" customHeight="1" x14ac:dyDescent="0.25">
      <c r="K5716" s="217"/>
    </row>
    <row r="5717" spans="11:11" ht="15" customHeight="1" x14ac:dyDescent="0.25">
      <c r="K5717" s="217"/>
    </row>
    <row r="5718" spans="11:11" ht="15" customHeight="1" x14ac:dyDescent="0.25">
      <c r="K5718" s="217"/>
    </row>
    <row r="5719" spans="11:11" ht="15" customHeight="1" x14ac:dyDescent="0.25">
      <c r="K5719" s="217"/>
    </row>
    <row r="5720" spans="11:11" ht="15" customHeight="1" x14ac:dyDescent="0.25">
      <c r="K5720" s="217"/>
    </row>
    <row r="5721" spans="11:11" ht="15" customHeight="1" x14ac:dyDescent="0.25">
      <c r="K5721" s="217"/>
    </row>
    <row r="5722" spans="11:11" ht="15" customHeight="1" x14ac:dyDescent="0.25">
      <c r="K5722" s="217"/>
    </row>
    <row r="5723" spans="11:11" ht="15" customHeight="1" x14ac:dyDescent="0.25">
      <c r="K5723" s="217"/>
    </row>
    <row r="5724" spans="11:11" ht="15" customHeight="1" x14ac:dyDescent="0.25">
      <c r="K5724" s="217"/>
    </row>
    <row r="5725" spans="11:11" ht="15" customHeight="1" x14ac:dyDescent="0.25">
      <c r="K5725" s="217"/>
    </row>
    <row r="5726" spans="11:11" ht="15" customHeight="1" x14ac:dyDescent="0.25">
      <c r="K5726" s="217"/>
    </row>
    <row r="5727" spans="11:11" ht="15" customHeight="1" x14ac:dyDescent="0.25">
      <c r="K5727" s="217"/>
    </row>
    <row r="5728" spans="11:11" ht="15" customHeight="1" x14ac:dyDescent="0.25">
      <c r="K5728" s="217"/>
    </row>
    <row r="5729" spans="11:11" x14ac:dyDescent="0.25">
      <c r="K5729" s="217"/>
    </row>
    <row r="5730" spans="11:11" ht="15" customHeight="1" x14ac:dyDescent="0.25">
      <c r="K5730" s="217"/>
    </row>
    <row r="5731" spans="11:11" ht="15" customHeight="1" x14ac:dyDescent="0.25">
      <c r="K5731" s="217"/>
    </row>
    <row r="5732" spans="11:11" ht="15" customHeight="1" x14ac:dyDescent="0.25">
      <c r="K5732" s="217"/>
    </row>
    <row r="5733" spans="11:11" ht="15" customHeight="1" x14ac:dyDescent="0.25">
      <c r="K5733" s="217"/>
    </row>
    <row r="5734" spans="11:11" ht="15" customHeight="1" x14ac:dyDescent="0.25">
      <c r="K5734" s="217"/>
    </row>
    <row r="5735" spans="11:11" ht="15" customHeight="1" x14ac:dyDescent="0.25">
      <c r="K5735" s="217"/>
    </row>
    <row r="5736" spans="11:11" ht="15" customHeight="1" x14ac:dyDescent="0.25">
      <c r="K5736" s="217"/>
    </row>
    <row r="5737" spans="11:11" ht="15" customHeight="1" x14ac:dyDescent="0.25">
      <c r="K5737" s="217"/>
    </row>
    <row r="5738" spans="11:11" ht="15" customHeight="1" x14ac:dyDescent="0.25">
      <c r="K5738" s="217"/>
    </row>
    <row r="5739" spans="11:11" ht="15" customHeight="1" x14ac:dyDescent="0.25">
      <c r="K5739" s="217"/>
    </row>
    <row r="5740" spans="11:11" ht="15" customHeight="1" x14ac:dyDescent="0.25">
      <c r="K5740" s="217"/>
    </row>
    <row r="5741" spans="11:11" ht="15" customHeight="1" x14ac:dyDescent="0.25">
      <c r="K5741" s="217"/>
    </row>
    <row r="5742" spans="11:11" ht="15" customHeight="1" x14ac:dyDescent="0.25">
      <c r="K5742" s="217"/>
    </row>
    <row r="5743" spans="11:11" ht="15" customHeight="1" x14ac:dyDescent="0.25">
      <c r="K5743" s="217"/>
    </row>
    <row r="5744" spans="11:11" ht="15" customHeight="1" x14ac:dyDescent="0.25">
      <c r="K5744" s="217"/>
    </row>
    <row r="5745" spans="11:11" ht="15" customHeight="1" x14ac:dyDescent="0.25">
      <c r="K5745" s="217"/>
    </row>
    <row r="5746" spans="11:11" ht="15" customHeight="1" x14ac:dyDescent="0.25">
      <c r="K5746" s="217"/>
    </row>
    <row r="5747" spans="11:11" ht="15" customHeight="1" x14ac:dyDescent="0.25">
      <c r="K5747" s="217"/>
    </row>
    <row r="5748" spans="11:11" ht="15" customHeight="1" x14ac:dyDescent="0.25">
      <c r="K5748" s="217"/>
    </row>
    <row r="5749" spans="11:11" ht="30" customHeight="1" x14ac:dyDescent="0.25">
      <c r="K5749" s="217"/>
    </row>
    <row r="5750" spans="11:11" ht="15" customHeight="1" x14ac:dyDescent="0.25">
      <c r="K5750" s="217"/>
    </row>
    <row r="5751" spans="11:11" ht="15" customHeight="1" x14ac:dyDescent="0.25">
      <c r="K5751" s="217"/>
    </row>
    <row r="5752" spans="11:11" ht="15" customHeight="1" x14ac:dyDescent="0.25">
      <c r="K5752" s="217"/>
    </row>
    <row r="5753" spans="11:11" ht="15" customHeight="1" x14ac:dyDescent="0.25">
      <c r="K5753" s="217"/>
    </row>
    <row r="5754" spans="11:11" ht="15" customHeight="1" x14ac:dyDescent="0.25">
      <c r="K5754" s="217"/>
    </row>
    <row r="5755" spans="11:11" ht="15" customHeight="1" x14ac:dyDescent="0.25">
      <c r="K5755" s="217"/>
    </row>
    <row r="5756" spans="11:11" ht="15" customHeight="1" x14ac:dyDescent="0.25">
      <c r="K5756" s="217"/>
    </row>
    <row r="5757" spans="11:11" ht="15" customHeight="1" x14ac:dyDescent="0.25">
      <c r="K5757" s="217"/>
    </row>
    <row r="5758" spans="11:11" ht="15" customHeight="1" x14ac:dyDescent="0.25">
      <c r="K5758" s="217"/>
    </row>
    <row r="5759" spans="11:11" ht="15" customHeight="1" x14ac:dyDescent="0.25">
      <c r="K5759" s="217"/>
    </row>
    <row r="5760" spans="11:11" ht="15" customHeight="1" x14ac:dyDescent="0.25">
      <c r="K5760" s="217"/>
    </row>
    <row r="5761" spans="11:11" ht="15" customHeight="1" x14ac:dyDescent="0.25">
      <c r="K5761" s="217"/>
    </row>
    <row r="5762" spans="11:11" ht="15" customHeight="1" x14ac:dyDescent="0.25">
      <c r="K5762" s="217"/>
    </row>
    <row r="5763" spans="11:11" ht="15" customHeight="1" x14ac:dyDescent="0.25">
      <c r="K5763" s="217"/>
    </row>
    <row r="5764" spans="11:11" ht="15" customHeight="1" x14ac:dyDescent="0.25">
      <c r="K5764" s="217"/>
    </row>
    <row r="5765" spans="11:11" ht="15" customHeight="1" x14ac:dyDescent="0.25">
      <c r="K5765" s="217"/>
    </row>
    <row r="5766" spans="11:11" ht="15" customHeight="1" x14ac:dyDescent="0.25">
      <c r="K5766" s="217"/>
    </row>
    <row r="5767" spans="11:11" ht="15" customHeight="1" x14ac:dyDescent="0.25">
      <c r="K5767" s="217"/>
    </row>
    <row r="5768" spans="11:11" ht="15" customHeight="1" x14ac:dyDescent="0.25">
      <c r="K5768" s="217"/>
    </row>
    <row r="5769" spans="11:11" ht="15" customHeight="1" x14ac:dyDescent="0.25">
      <c r="K5769" s="217"/>
    </row>
    <row r="5770" spans="11:11" ht="15" customHeight="1" x14ac:dyDescent="0.25">
      <c r="K5770" s="217"/>
    </row>
    <row r="5771" spans="11:11" ht="15" customHeight="1" x14ac:dyDescent="0.25">
      <c r="K5771" s="217"/>
    </row>
    <row r="5772" spans="11:11" ht="15" customHeight="1" x14ac:dyDescent="0.25">
      <c r="K5772" s="217"/>
    </row>
    <row r="5773" spans="11:11" ht="15" customHeight="1" x14ac:dyDescent="0.25">
      <c r="K5773" s="217"/>
    </row>
    <row r="5774" spans="11:11" ht="15" customHeight="1" x14ac:dyDescent="0.25">
      <c r="K5774" s="217"/>
    </row>
    <row r="5775" spans="11:11" ht="15" customHeight="1" x14ac:dyDescent="0.25">
      <c r="K5775" s="217"/>
    </row>
    <row r="5776" spans="11:11" ht="15" customHeight="1" x14ac:dyDescent="0.25">
      <c r="K5776" s="217"/>
    </row>
    <row r="5777" spans="11:11" ht="15" customHeight="1" x14ac:dyDescent="0.25">
      <c r="K5777" s="217"/>
    </row>
    <row r="5778" spans="11:11" ht="30" customHeight="1" x14ac:dyDescent="0.25">
      <c r="K5778" s="217"/>
    </row>
    <row r="5779" spans="11:11" ht="15" customHeight="1" x14ac:dyDescent="0.25">
      <c r="K5779" s="217"/>
    </row>
    <row r="5780" spans="11:11" ht="15" customHeight="1" x14ac:dyDescent="0.25">
      <c r="K5780" s="217"/>
    </row>
    <row r="5781" spans="11:11" ht="15" customHeight="1" x14ac:dyDescent="0.25">
      <c r="K5781" s="217"/>
    </row>
    <row r="5782" spans="11:11" ht="15" customHeight="1" x14ac:dyDescent="0.25">
      <c r="K5782" s="217"/>
    </row>
    <row r="5783" spans="11:11" ht="15" customHeight="1" x14ac:dyDescent="0.25">
      <c r="K5783" s="217"/>
    </row>
    <row r="5784" spans="11:11" ht="15" customHeight="1" x14ac:dyDescent="0.25">
      <c r="K5784" s="217"/>
    </row>
    <row r="5785" spans="11:11" ht="15" customHeight="1" x14ac:dyDescent="0.25">
      <c r="K5785" s="217"/>
    </row>
    <row r="5786" spans="11:11" ht="15" customHeight="1" x14ac:dyDescent="0.25">
      <c r="K5786" s="217"/>
    </row>
    <row r="5787" spans="11:11" ht="15" customHeight="1" x14ac:dyDescent="0.25">
      <c r="K5787" s="217"/>
    </row>
    <row r="5788" spans="11:11" ht="15" customHeight="1" x14ac:dyDescent="0.25">
      <c r="K5788" s="217"/>
    </row>
    <row r="5789" spans="11:11" ht="15" customHeight="1" x14ac:dyDescent="0.25">
      <c r="K5789" s="217"/>
    </row>
    <row r="5790" spans="11:11" ht="15" customHeight="1" x14ac:dyDescent="0.25">
      <c r="K5790" s="217"/>
    </row>
    <row r="5791" spans="11:11" ht="15" customHeight="1" x14ac:dyDescent="0.25">
      <c r="K5791" s="217"/>
    </row>
    <row r="5792" spans="11:11" ht="15" customHeight="1" x14ac:dyDescent="0.25">
      <c r="K5792" s="217"/>
    </row>
    <row r="5793" spans="11:11" ht="15" customHeight="1" x14ac:dyDescent="0.25">
      <c r="K5793" s="217"/>
    </row>
    <row r="5794" spans="11:11" ht="15" customHeight="1" x14ac:dyDescent="0.25">
      <c r="K5794" s="217"/>
    </row>
    <row r="5795" spans="11:11" ht="15" customHeight="1" x14ac:dyDescent="0.25">
      <c r="K5795" s="217"/>
    </row>
    <row r="5796" spans="11:11" ht="15" customHeight="1" x14ac:dyDescent="0.25">
      <c r="K5796" s="217"/>
    </row>
    <row r="5797" spans="11:11" ht="15" customHeight="1" x14ac:dyDescent="0.25">
      <c r="K5797" s="217"/>
    </row>
    <row r="5798" spans="11:11" ht="15" customHeight="1" x14ac:dyDescent="0.25">
      <c r="K5798" s="217"/>
    </row>
    <row r="5799" spans="11:11" ht="15" customHeight="1" x14ac:dyDescent="0.25">
      <c r="K5799" s="217"/>
    </row>
    <row r="5800" spans="11:11" ht="15" customHeight="1" x14ac:dyDescent="0.25">
      <c r="K5800" s="217"/>
    </row>
    <row r="5801" spans="11:11" ht="15" customHeight="1" x14ac:dyDescent="0.25">
      <c r="K5801" s="217"/>
    </row>
    <row r="5802" spans="11:11" ht="15" customHeight="1" x14ac:dyDescent="0.25">
      <c r="K5802" s="217"/>
    </row>
    <row r="5803" spans="11:11" ht="15" customHeight="1" x14ac:dyDescent="0.25">
      <c r="K5803" s="217"/>
    </row>
    <row r="5804" spans="11:11" ht="15" customHeight="1" x14ac:dyDescent="0.25">
      <c r="K5804" s="217"/>
    </row>
    <row r="5805" spans="11:11" ht="15" customHeight="1" x14ac:dyDescent="0.25">
      <c r="K5805" s="217"/>
    </row>
    <row r="5806" spans="11:11" ht="15" customHeight="1" x14ac:dyDescent="0.25">
      <c r="K5806" s="217"/>
    </row>
    <row r="5807" spans="11:11" ht="15" customHeight="1" x14ac:dyDescent="0.25">
      <c r="K5807" s="217"/>
    </row>
    <row r="5808" spans="11:11" ht="15" customHeight="1" x14ac:dyDescent="0.25">
      <c r="K5808" s="217"/>
    </row>
    <row r="5809" spans="11:11" ht="30" customHeight="1" x14ac:dyDescent="0.25">
      <c r="K5809" s="217"/>
    </row>
    <row r="5810" spans="11:11" ht="15" customHeight="1" x14ac:dyDescent="0.25">
      <c r="K5810" s="217"/>
    </row>
    <row r="5811" spans="11:11" ht="15" customHeight="1" x14ac:dyDescent="0.25">
      <c r="K5811" s="217"/>
    </row>
    <row r="5812" spans="11:11" ht="15" customHeight="1" x14ac:dyDescent="0.25">
      <c r="K5812" s="217"/>
    </row>
    <row r="5813" spans="11:11" ht="15" customHeight="1" x14ac:dyDescent="0.25">
      <c r="K5813" s="217"/>
    </row>
    <row r="5814" spans="11:11" ht="15" customHeight="1" x14ac:dyDescent="0.25">
      <c r="K5814" s="217"/>
    </row>
    <row r="5815" spans="11:11" ht="15" customHeight="1" x14ac:dyDescent="0.25">
      <c r="K5815" s="217"/>
    </row>
    <row r="5816" spans="11:11" ht="15" customHeight="1" x14ac:dyDescent="0.25">
      <c r="K5816" s="217"/>
    </row>
    <row r="5817" spans="11:11" ht="15" customHeight="1" x14ac:dyDescent="0.25">
      <c r="K5817" s="217"/>
    </row>
    <row r="5818" spans="11:11" ht="15" customHeight="1" x14ac:dyDescent="0.25">
      <c r="K5818" s="217"/>
    </row>
    <row r="5819" spans="11:11" ht="15" customHeight="1" x14ac:dyDescent="0.25">
      <c r="K5819" s="217"/>
    </row>
    <row r="5820" spans="11:11" ht="15" customHeight="1" x14ac:dyDescent="0.25">
      <c r="K5820" s="217"/>
    </row>
    <row r="5821" spans="11:11" ht="15" customHeight="1" x14ac:dyDescent="0.25">
      <c r="K5821" s="217"/>
    </row>
    <row r="5822" spans="11:11" ht="15" customHeight="1" x14ac:dyDescent="0.25">
      <c r="K5822" s="217"/>
    </row>
    <row r="5823" spans="11:11" ht="15" customHeight="1" x14ac:dyDescent="0.25">
      <c r="K5823" s="217"/>
    </row>
    <row r="5824" spans="11:11" ht="15" customHeight="1" x14ac:dyDescent="0.25">
      <c r="K5824" s="217"/>
    </row>
    <row r="5825" spans="11:11" ht="15" customHeight="1" x14ac:dyDescent="0.25">
      <c r="K5825" s="217"/>
    </row>
    <row r="5826" spans="11:11" ht="15" customHeight="1" x14ac:dyDescent="0.25">
      <c r="K5826" s="217"/>
    </row>
    <row r="5827" spans="11:11" ht="15" customHeight="1" x14ac:dyDescent="0.25">
      <c r="K5827" s="217"/>
    </row>
    <row r="5828" spans="11:11" ht="15" customHeight="1" x14ac:dyDescent="0.25">
      <c r="K5828" s="217"/>
    </row>
    <row r="5829" spans="11:11" ht="15" customHeight="1" x14ac:dyDescent="0.25">
      <c r="K5829" s="217"/>
    </row>
    <row r="5830" spans="11:11" ht="15" customHeight="1" x14ac:dyDescent="0.25">
      <c r="K5830" s="217"/>
    </row>
    <row r="5831" spans="11:11" ht="15" customHeight="1" x14ac:dyDescent="0.25">
      <c r="K5831" s="217"/>
    </row>
    <row r="5832" spans="11:11" ht="15" customHeight="1" x14ac:dyDescent="0.25">
      <c r="K5832" s="217"/>
    </row>
    <row r="5833" spans="11:11" ht="15" customHeight="1" x14ac:dyDescent="0.25">
      <c r="K5833" s="217"/>
    </row>
    <row r="5834" spans="11:11" ht="15" customHeight="1" x14ac:dyDescent="0.25">
      <c r="K5834" s="217"/>
    </row>
    <row r="5835" spans="11:11" ht="15" customHeight="1" x14ac:dyDescent="0.25">
      <c r="K5835" s="217"/>
    </row>
    <row r="5836" spans="11:11" ht="15" customHeight="1" x14ac:dyDescent="0.25">
      <c r="K5836" s="217"/>
    </row>
    <row r="5837" spans="11:11" ht="15" customHeight="1" x14ac:dyDescent="0.25">
      <c r="K5837" s="217"/>
    </row>
    <row r="5838" spans="11:11" ht="15" customHeight="1" x14ac:dyDescent="0.25">
      <c r="K5838" s="217"/>
    </row>
    <row r="5839" spans="11:11" ht="15" customHeight="1" x14ac:dyDescent="0.25">
      <c r="K5839" s="217"/>
    </row>
    <row r="5840" spans="11:11" ht="15" customHeight="1" x14ac:dyDescent="0.25">
      <c r="K5840" s="217"/>
    </row>
    <row r="5841" spans="11:11" ht="30" customHeight="1" x14ac:dyDescent="0.25">
      <c r="K5841" s="217"/>
    </row>
    <row r="5842" spans="11:11" ht="15" customHeight="1" x14ac:dyDescent="0.25">
      <c r="K5842" s="217"/>
    </row>
    <row r="5843" spans="11:11" ht="15" customHeight="1" x14ac:dyDescent="0.25">
      <c r="K5843" s="217"/>
    </row>
    <row r="5844" spans="11:11" ht="15" customHeight="1" x14ac:dyDescent="0.25">
      <c r="K5844" s="217"/>
    </row>
    <row r="5845" spans="11:11" ht="15" customHeight="1" x14ac:dyDescent="0.25">
      <c r="K5845" s="217"/>
    </row>
    <row r="5846" spans="11:11" ht="15" customHeight="1" x14ac:dyDescent="0.25">
      <c r="K5846" s="217"/>
    </row>
    <row r="5847" spans="11:11" ht="15" customHeight="1" x14ac:dyDescent="0.25">
      <c r="K5847" s="217"/>
    </row>
    <row r="5848" spans="11:11" ht="15" customHeight="1" x14ac:dyDescent="0.25">
      <c r="K5848" s="217"/>
    </row>
    <row r="5849" spans="11:11" ht="15" customHeight="1" x14ac:dyDescent="0.25">
      <c r="K5849" s="217"/>
    </row>
    <row r="5850" spans="11:11" ht="15" customHeight="1" x14ac:dyDescent="0.25">
      <c r="K5850" s="217"/>
    </row>
    <row r="5851" spans="11:11" ht="15" customHeight="1" x14ac:dyDescent="0.25">
      <c r="K5851" s="217"/>
    </row>
    <row r="5852" spans="11:11" ht="15" customHeight="1" x14ac:dyDescent="0.25">
      <c r="K5852" s="217"/>
    </row>
    <row r="5853" spans="11:11" ht="15" customHeight="1" x14ac:dyDescent="0.25">
      <c r="K5853" s="217"/>
    </row>
    <row r="5854" spans="11:11" ht="15" customHeight="1" x14ac:dyDescent="0.25">
      <c r="K5854" s="217"/>
    </row>
    <row r="5855" spans="11:11" ht="15" customHeight="1" x14ac:dyDescent="0.25">
      <c r="K5855" s="217"/>
    </row>
    <row r="5856" spans="11:11" ht="15" customHeight="1" x14ac:dyDescent="0.25">
      <c r="K5856" s="217"/>
    </row>
    <row r="5857" spans="11:11" ht="15" customHeight="1" x14ac:dyDescent="0.25">
      <c r="K5857" s="217"/>
    </row>
    <row r="5858" spans="11:11" ht="15" customHeight="1" x14ac:dyDescent="0.25">
      <c r="K5858" s="217"/>
    </row>
    <row r="5859" spans="11:11" ht="15" customHeight="1" x14ac:dyDescent="0.25">
      <c r="K5859" s="217"/>
    </row>
    <row r="5860" spans="11:11" ht="15" customHeight="1" x14ac:dyDescent="0.25">
      <c r="K5860" s="217"/>
    </row>
    <row r="5861" spans="11:11" ht="15" customHeight="1" x14ac:dyDescent="0.25">
      <c r="K5861" s="217"/>
    </row>
    <row r="5862" spans="11:11" ht="15" customHeight="1" x14ac:dyDescent="0.25">
      <c r="K5862" s="217"/>
    </row>
    <row r="5863" spans="11:11" ht="15" customHeight="1" x14ac:dyDescent="0.25">
      <c r="K5863" s="217"/>
    </row>
    <row r="5864" spans="11:11" ht="15" customHeight="1" x14ac:dyDescent="0.25">
      <c r="K5864" s="217"/>
    </row>
    <row r="5865" spans="11:11" ht="15" customHeight="1" x14ac:dyDescent="0.25">
      <c r="K5865" s="217"/>
    </row>
    <row r="5866" spans="11:11" ht="15" customHeight="1" x14ac:dyDescent="0.25">
      <c r="K5866" s="217"/>
    </row>
    <row r="5867" spans="11:11" ht="15" customHeight="1" x14ac:dyDescent="0.25">
      <c r="K5867" s="217"/>
    </row>
    <row r="5868" spans="11:11" ht="15" customHeight="1" x14ac:dyDescent="0.25">
      <c r="K5868" s="217"/>
    </row>
    <row r="5869" spans="11:11" ht="15" customHeight="1" x14ac:dyDescent="0.25">
      <c r="K5869" s="217"/>
    </row>
    <row r="5870" spans="11:11" ht="15" customHeight="1" x14ac:dyDescent="0.25">
      <c r="K5870" s="217"/>
    </row>
    <row r="5871" spans="11:11" ht="15" customHeight="1" x14ac:dyDescent="0.25">
      <c r="K5871" s="217"/>
    </row>
    <row r="5872" spans="11:11" ht="15" customHeight="1" x14ac:dyDescent="0.25">
      <c r="K5872" s="217"/>
    </row>
    <row r="5873" spans="11:11" ht="15" customHeight="1" x14ac:dyDescent="0.25">
      <c r="K5873" s="217"/>
    </row>
    <row r="5874" spans="11:11" ht="15" customHeight="1" x14ac:dyDescent="0.25">
      <c r="K5874" s="217"/>
    </row>
    <row r="5875" spans="11:11" ht="15" customHeight="1" x14ac:dyDescent="0.25">
      <c r="K5875" s="217"/>
    </row>
    <row r="5876" spans="11:11" ht="15" customHeight="1" x14ac:dyDescent="0.25">
      <c r="K5876" s="217"/>
    </row>
    <row r="5877" spans="11:11" ht="15" customHeight="1" x14ac:dyDescent="0.25">
      <c r="K5877" s="217"/>
    </row>
    <row r="5878" spans="11:11" ht="15" customHeight="1" x14ac:dyDescent="0.25">
      <c r="K5878" s="217"/>
    </row>
    <row r="5879" spans="11:11" ht="15" customHeight="1" x14ac:dyDescent="0.25">
      <c r="K5879" s="217"/>
    </row>
    <row r="5880" spans="11:11" ht="15" customHeight="1" x14ac:dyDescent="0.25">
      <c r="K5880" s="217"/>
    </row>
    <row r="5881" spans="11:11" ht="15" customHeight="1" x14ac:dyDescent="0.25">
      <c r="K5881" s="217"/>
    </row>
    <row r="5882" spans="11:11" ht="15" customHeight="1" x14ac:dyDescent="0.25">
      <c r="K5882" s="217"/>
    </row>
    <row r="5883" spans="11:11" ht="15" customHeight="1" x14ac:dyDescent="0.25">
      <c r="K5883" s="217"/>
    </row>
    <row r="5884" spans="11:11" ht="15" customHeight="1" x14ac:dyDescent="0.25">
      <c r="K5884" s="217"/>
    </row>
    <row r="5885" spans="11:11" ht="15" customHeight="1" x14ac:dyDescent="0.25">
      <c r="K5885" s="217"/>
    </row>
    <row r="5886" spans="11:11" ht="15" customHeight="1" x14ac:dyDescent="0.25">
      <c r="K5886" s="217"/>
    </row>
    <row r="5887" spans="11:11" ht="15" customHeight="1" x14ac:dyDescent="0.25">
      <c r="K5887" s="217"/>
    </row>
    <row r="5888" spans="11:11" ht="15" customHeight="1" x14ac:dyDescent="0.25">
      <c r="K5888" s="217"/>
    </row>
    <row r="5889" spans="11:11" ht="15" customHeight="1" x14ac:dyDescent="0.25">
      <c r="K5889" s="217"/>
    </row>
    <row r="5890" spans="11:11" ht="15" customHeight="1" x14ac:dyDescent="0.25">
      <c r="K5890" s="217"/>
    </row>
    <row r="5891" spans="11:11" ht="15" customHeight="1" x14ac:dyDescent="0.25">
      <c r="K5891" s="217"/>
    </row>
    <row r="5892" spans="11:11" ht="15" customHeight="1" x14ac:dyDescent="0.25">
      <c r="K5892" s="217"/>
    </row>
    <row r="5893" spans="11:11" ht="15" customHeight="1" x14ac:dyDescent="0.25">
      <c r="K5893" s="217"/>
    </row>
    <row r="5894" spans="11:11" ht="15" customHeight="1" x14ac:dyDescent="0.25">
      <c r="K5894" s="217"/>
    </row>
    <row r="5895" spans="11:11" ht="15" customHeight="1" x14ac:dyDescent="0.25">
      <c r="K5895" s="217"/>
    </row>
    <row r="5896" spans="11:11" ht="15" customHeight="1" x14ac:dyDescent="0.25">
      <c r="K5896" s="217"/>
    </row>
    <row r="5897" spans="11:11" ht="15" customHeight="1" x14ac:dyDescent="0.25">
      <c r="K5897" s="217"/>
    </row>
    <row r="5898" spans="11:11" ht="15" customHeight="1" x14ac:dyDescent="0.25">
      <c r="K5898" s="217"/>
    </row>
    <row r="5899" spans="11:11" ht="15" customHeight="1" x14ac:dyDescent="0.25">
      <c r="K5899" s="217"/>
    </row>
    <row r="5900" spans="11:11" ht="15" customHeight="1" x14ac:dyDescent="0.25">
      <c r="K5900" s="217"/>
    </row>
    <row r="5901" spans="11:11" ht="15" customHeight="1" x14ac:dyDescent="0.25">
      <c r="K5901" s="217"/>
    </row>
    <row r="5902" spans="11:11" ht="15" customHeight="1" x14ac:dyDescent="0.25">
      <c r="K5902" s="217"/>
    </row>
    <row r="5903" spans="11:11" ht="15" customHeight="1" x14ac:dyDescent="0.25">
      <c r="K5903" s="217"/>
    </row>
    <row r="5904" spans="11:11" ht="15" customHeight="1" x14ac:dyDescent="0.25">
      <c r="K5904" s="217"/>
    </row>
    <row r="5905" spans="11:11" ht="15" customHeight="1" x14ac:dyDescent="0.25">
      <c r="K5905" s="217"/>
    </row>
    <row r="5906" spans="11:11" ht="15" customHeight="1" x14ac:dyDescent="0.25">
      <c r="K5906" s="217"/>
    </row>
    <row r="5907" spans="11:11" ht="15" customHeight="1" x14ac:dyDescent="0.25">
      <c r="K5907" s="217"/>
    </row>
    <row r="5908" spans="11:11" ht="15" customHeight="1" x14ac:dyDescent="0.25">
      <c r="K5908" s="217"/>
    </row>
    <row r="5909" spans="11:11" ht="15" customHeight="1" x14ac:dyDescent="0.25">
      <c r="K5909" s="217"/>
    </row>
    <row r="5910" spans="11:11" ht="15" customHeight="1" x14ac:dyDescent="0.25">
      <c r="K5910" s="217"/>
    </row>
    <row r="5911" spans="11:11" ht="15" customHeight="1" x14ac:dyDescent="0.25">
      <c r="K5911" s="217"/>
    </row>
    <row r="5912" spans="11:11" ht="15" customHeight="1" x14ac:dyDescent="0.25">
      <c r="K5912" s="217"/>
    </row>
    <row r="5913" spans="11:11" ht="15" customHeight="1" x14ac:dyDescent="0.25">
      <c r="K5913" s="217"/>
    </row>
    <row r="5914" spans="11:11" ht="15" customHeight="1" x14ac:dyDescent="0.25">
      <c r="K5914" s="217"/>
    </row>
    <row r="5915" spans="11:11" ht="15" customHeight="1" x14ac:dyDescent="0.25">
      <c r="K5915" s="217"/>
    </row>
    <row r="5916" spans="11:11" ht="15" customHeight="1" x14ac:dyDescent="0.25">
      <c r="K5916" s="217"/>
    </row>
    <row r="5917" spans="11:11" ht="15" customHeight="1" x14ac:dyDescent="0.25">
      <c r="K5917" s="217"/>
    </row>
    <row r="5918" spans="11:11" ht="15" customHeight="1" x14ac:dyDescent="0.25">
      <c r="K5918" s="217"/>
    </row>
    <row r="5919" spans="11:11" ht="15" customHeight="1" x14ac:dyDescent="0.25">
      <c r="K5919" s="217"/>
    </row>
    <row r="5920" spans="11:11" ht="30" customHeight="1" x14ac:dyDescent="0.25">
      <c r="K5920" s="217"/>
    </row>
    <row r="5921" spans="11:11" ht="15" customHeight="1" x14ac:dyDescent="0.25">
      <c r="K5921" s="217"/>
    </row>
    <row r="5922" spans="11:11" ht="15" customHeight="1" x14ac:dyDescent="0.25">
      <c r="K5922" s="217"/>
    </row>
    <row r="5923" spans="11:11" ht="15" customHeight="1" x14ac:dyDescent="0.25">
      <c r="K5923" s="217"/>
    </row>
    <row r="5924" spans="11:11" ht="15" customHeight="1" x14ac:dyDescent="0.25">
      <c r="K5924" s="217"/>
    </row>
    <row r="5925" spans="11:11" ht="15" customHeight="1" x14ac:dyDescent="0.25">
      <c r="K5925" s="217"/>
    </row>
    <row r="5926" spans="11:11" ht="15" customHeight="1" x14ac:dyDescent="0.25">
      <c r="K5926" s="217"/>
    </row>
    <row r="5927" spans="11:11" ht="15" customHeight="1" x14ac:dyDescent="0.25">
      <c r="K5927" s="217"/>
    </row>
    <row r="5928" spans="11:11" ht="15" customHeight="1" x14ac:dyDescent="0.25">
      <c r="K5928" s="217"/>
    </row>
    <row r="5929" spans="11:11" ht="15" customHeight="1" x14ac:dyDescent="0.25">
      <c r="K5929" s="217"/>
    </row>
    <row r="5930" spans="11:11" ht="15" customHeight="1" x14ac:dyDescent="0.25">
      <c r="K5930" s="217"/>
    </row>
    <row r="5931" spans="11:11" ht="15" customHeight="1" x14ac:dyDescent="0.25">
      <c r="K5931" s="217"/>
    </row>
    <row r="5932" spans="11:11" ht="15" customHeight="1" x14ac:dyDescent="0.25">
      <c r="K5932" s="217"/>
    </row>
    <row r="5933" spans="11:11" ht="15" customHeight="1" x14ac:dyDescent="0.25">
      <c r="K5933" s="217"/>
    </row>
    <row r="5934" spans="11:11" ht="15" customHeight="1" x14ac:dyDescent="0.25">
      <c r="K5934" s="217"/>
    </row>
    <row r="5935" spans="11:11" ht="15" customHeight="1" x14ac:dyDescent="0.25">
      <c r="K5935" s="217"/>
    </row>
    <row r="5936" spans="11:11" ht="15" customHeight="1" x14ac:dyDescent="0.25">
      <c r="K5936" s="217"/>
    </row>
    <row r="5937" spans="11:11" ht="15" customHeight="1" x14ac:dyDescent="0.25">
      <c r="K5937" s="217"/>
    </row>
    <row r="5938" spans="11:11" ht="15" customHeight="1" x14ac:dyDescent="0.25">
      <c r="K5938" s="217"/>
    </row>
    <row r="5939" spans="11:11" ht="15" customHeight="1" x14ac:dyDescent="0.25">
      <c r="K5939" s="217"/>
    </row>
    <row r="5940" spans="11:11" ht="15" customHeight="1" x14ac:dyDescent="0.25">
      <c r="K5940" s="217"/>
    </row>
    <row r="5941" spans="11:11" ht="15" customHeight="1" x14ac:dyDescent="0.25">
      <c r="K5941" s="217"/>
    </row>
    <row r="5942" spans="11:11" ht="15" customHeight="1" x14ac:dyDescent="0.25">
      <c r="K5942" s="217"/>
    </row>
    <row r="5943" spans="11:11" ht="15" customHeight="1" x14ac:dyDescent="0.25">
      <c r="K5943" s="217"/>
    </row>
    <row r="5944" spans="11:11" ht="15" customHeight="1" x14ac:dyDescent="0.25">
      <c r="K5944" s="217"/>
    </row>
    <row r="5945" spans="11:11" ht="15" customHeight="1" x14ac:dyDescent="0.25">
      <c r="K5945" s="217"/>
    </row>
    <row r="5946" spans="11:11" ht="15" customHeight="1" x14ac:dyDescent="0.25">
      <c r="K5946" s="217"/>
    </row>
    <row r="5947" spans="11:11" ht="15" customHeight="1" x14ac:dyDescent="0.25">
      <c r="K5947" s="217"/>
    </row>
    <row r="5948" spans="11:11" ht="15" customHeight="1" x14ac:dyDescent="0.25">
      <c r="K5948" s="217"/>
    </row>
    <row r="5949" spans="11:11" ht="15" customHeight="1" x14ac:dyDescent="0.25">
      <c r="K5949" s="217"/>
    </row>
    <row r="5950" spans="11:11" ht="15" customHeight="1" x14ac:dyDescent="0.25">
      <c r="K5950" s="217"/>
    </row>
    <row r="5951" spans="11:11" ht="15" customHeight="1" x14ac:dyDescent="0.25">
      <c r="K5951" s="217"/>
    </row>
    <row r="5952" spans="11:11" ht="15" customHeight="1" x14ac:dyDescent="0.25">
      <c r="K5952" s="217"/>
    </row>
    <row r="5953" spans="11:11" ht="15" customHeight="1" x14ac:dyDescent="0.25">
      <c r="K5953" s="217"/>
    </row>
    <row r="5954" spans="11:11" ht="15" customHeight="1" x14ac:dyDescent="0.25">
      <c r="K5954" s="217"/>
    </row>
    <row r="5955" spans="11:11" ht="15" customHeight="1" x14ac:dyDescent="0.25">
      <c r="K5955" s="217"/>
    </row>
    <row r="5956" spans="11:11" ht="15" customHeight="1" x14ac:dyDescent="0.25">
      <c r="K5956" s="217"/>
    </row>
    <row r="5957" spans="11:11" ht="15" customHeight="1" x14ac:dyDescent="0.25">
      <c r="K5957" s="217"/>
    </row>
    <row r="5958" spans="11:11" ht="15" customHeight="1" x14ac:dyDescent="0.25">
      <c r="K5958" s="217"/>
    </row>
    <row r="5959" spans="11:11" ht="15" customHeight="1" x14ac:dyDescent="0.25">
      <c r="K5959" s="217"/>
    </row>
    <row r="5960" spans="11:11" ht="15" customHeight="1" x14ac:dyDescent="0.25">
      <c r="K5960" s="217"/>
    </row>
    <row r="5961" spans="11:11" ht="15" customHeight="1" x14ac:dyDescent="0.25">
      <c r="K5961" s="217"/>
    </row>
    <row r="5962" spans="11:11" ht="15" customHeight="1" x14ac:dyDescent="0.25">
      <c r="K5962" s="217"/>
    </row>
    <row r="5963" spans="11:11" ht="15" customHeight="1" x14ac:dyDescent="0.25">
      <c r="K5963" s="217"/>
    </row>
    <row r="5964" spans="11:11" ht="15" customHeight="1" x14ac:dyDescent="0.25">
      <c r="K5964" s="217"/>
    </row>
    <row r="5965" spans="11:11" ht="15" customHeight="1" x14ac:dyDescent="0.25">
      <c r="K5965" s="217"/>
    </row>
    <row r="5966" spans="11:11" ht="15" customHeight="1" x14ac:dyDescent="0.25">
      <c r="K5966" s="217"/>
    </row>
    <row r="5967" spans="11:11" ht="15" customHeight="1" x14ac:dyDescent="0.25">
      <c r="K5967" s="217"/>
    </row>
    <row r="5968" spans="11:11" ht="15" customHeight="1" x14ac:dyDescent="0.25">
      <c r="K5968" s="217"/>
    </row>
    <row r="5969" spans="11:11" ht="15" customHeight="1" x14ac:dyDescent="0.25">
      <c r="K5969" s="217"/>
    </row>
    <row r="5970" spans="11:11" ht="15" customHeight="1" x14ac:dyDescent="0.25">
      <c r="K5970" s="217"/>
    </row>
    <row r="5971" spans="11:11" ht="15" customHeight="1" x14ac:dyDescent="0.25">
      <c r="K5971" s="217"/>
    </row>
    <row r="5972" spans="11:11" ht="15" customHeight="1" x14ac:dyDescent="0.25">
      <c r="K5972" s="217"/>
    </row>
    <row r="5973" spans="11:11" ht="15" customHeight="1" x14ac:dyDescent="0.25">
      <c r="K5973" s="217"/>
    </row>
    <row r="5974" spans="11:11" ht="15" customHeight="1" x14ac:dyDescent="0.25">
      <c r="K5974" s="217"/>
    </row>
    <row r="5975" spans="11:11" ht="15" customHeight="1" x14ac:dyDescent="0.25">
      <c r="K5975" s="217"/>
    </row>
    <row r="5976" spans="11:11" ht="15" customHeight="1" x14ac:dyDescent="0.25">
      <c r="K5976" s="217"/>
    </row>
    <row r="5977" spans="11:11" ht="15" customHeight="1" x14ac:dyDescent="0.25">
      <c r="K5977" s="217"/>
    </row>
    <row r="5978" spans="11:11" ht="15" customHeight="1" x14ac:dyDescent="0.25">
      <c r="K5978" s="217"/>
    </row>
    <row r="5979" spans="11:11" ht="15" customHeight="1" x14ac:dyDescent="0.25">
      <c r="K5979" s="217"/>
    </row>
    <row r="5980" spans="11:11" ht="15" customHeight="1" x14ac:dyDescent="0.25">
      <c r="K5980" s="217"/>
    </row>
    <row r="5981" spans="11:11" ht="15" customHeight="1" x14ac:dyDescent="0.25">
      <c r="K5981" s="217"/>
    </row>
    <row r="5982" spans="11:11" ht="15" customHeight="1" x14ac:dyDescent="0.25">
      <c r="K5982" s="217"/>
    </row>
    <row r="5983" spans="11:11" ht="15" customHeight="1" x14ac:dyDescent="0.25">
      <c r="K5983" s="217"/>
    </row>
    <row r="5984" spans="11:11" ht="15" customHeight="1" x14ac:dyDescent="0.25">
      <c r="K5984" s="217"/>
    </row>
    <row r="5985" spans="11:11" ht="15" customHeight="1" x14ac:dyDescent="0.25">
      <c r="K5985" s="217"/>
    </row>
    <row r="5986" spans="11:11" ht="15" customHeight="1" x14ac:dyDescent="0.25">
      <c r="K5986" s="217"/>
    </row>
    <row r="5987" spans="11:11" ht="15" customHeight="1" x14ac:dyDescent="0.25">
      <c r="K5987" s="217"/>
    </row>
    <row r="5988" spans="11:11" ht="15" customHeight="1" x14ac:dyDescent="0.25">
      <c r="K5988" s="217"/>
    </row>
    <row r="5989" spans="11:11" ht="15" customHeight="1" x14ac:dyDescent="0.25">
      <c r="K5989" s="217"/>
    </row>
    <row r="5990" spans="11:11" ht="15" customHeight="1" x14ac:dyDescent="0.25">
      <c r="K5990" s="217"/>
    </row>
    <row r="5991" spans="11:11" ht="15" customHeight="1" x14ac:dyDescent="0.25">
      <c r="K5991" s="217"/>
    </row>
    <row r="5992" spans="11:11" ht="15" customHeight="1" x14ac:dyDescent="0.25">
      <c r="K5992" s="217"/>
    </row>
    <row r="5993" spans="11:11" ht="15" customHeight="1" x14ac:dyDescent="0.25">
      <c r="K5993" s="217"/>
    </row>
    <row r="5994" spans="11:11" ht="15" customHeight="1" x14ac:dyDescent="0.25">
      <c r="K5994" s="217"/>
    </row>
    <row r="5995" spans="11:11" ht="15" customHeight="1" x14ac:dyDescent="0.25">
      <c r="K5995" s="217"/>
    </row>
    <row r="5996" spans="11:11" ht="15" customHeight="1" x14ac:dyDescent="0.25">
      <c r="K5996" s="217"/>
    </row>
    <row r="5997" spans="11:11" ht="15" customHeight="1" x14ac:dyDescent="0.25">
      <c r="K5997" s="217"/>
    </row>
    <row r="5998" spans="11:11" ht="15" customHeight="1" x14ac:dyDescent="0.25">
      <c r="K5998" s="217"/>
    </row>
    <row r="5999" spans="11:11" ht="15" customHeight="1" x14ac:dyDescent="0.25">
      <c r="K5999" s="217"/>
    </row>
    <row r="6000" spans="11:11" ht="15" customHeight="1" x14ac:dyDescent="0.25">
      <c r="K6000" s="217"/>
    </row>
    <row r="6001" spans="11:11" ht="15" customHeight="1" x14ac:dyDescent="0.25">
      <c r="K6001" s="217"/>
    </row>
    <row r="6002" spans="11:11" ht="15" customHeight="1" x14ac:dyDescent="0.25">
      <c r="K6002" s="217"/>
    </row>
    <row r="6003" spans="11:11" ht="15" customHeight="1" x14ac:dyDescent="0.25">
      <c r="K6003" s="217"/>
    </row>
    <row r="6004" spans="11:11" ht="15" customHeight="1" x14ac:dyDescent="0.25">
      <c r="K6004" s="217"/>
    </row>
    <row r="6005" spans="11:11" ht="15" customHeight="1" x14ac:dyDescent="0.25">
      <c r="K6005" s="217"/>
    </row>
    <row r="6006" spans="11:11" ht="15" customHeight="1" x14ac:dyDescent="0.25">
      <c r="K6006" s="217"/>
    </row>
    <row r="6007" spans="11:11" ht="15" customHeight="1" x14ac:dyDescent="0.25">
      <c r="K6007" s="217"/>
    </row>
    <row r="6008" spans="11:11" ht="15" customHeight="1" x14ac:dyDescent="0.25">
      <c r="K6008" s="217"/>
    </row>
    <row r="6009" spans="11:11" ht="15" customHeight="1" x14ac:dyDescent="0.25">
      <c r="K6009" s="217"/>
    </row>
    <row r="6010" spans="11:11" ht="15" customHeight="1" x14ac:dyDescent="0.25">
      <c r="K6010" s="217"/>
    </row>
    <row r="6011" spans="11:11" ht="15" customHeight="1" x14ac:dyDescent="0.25">
      <c r="K6011" s="217"/>
    </row>
    <row r="6012" spans="11:11" ht="15" customHeight="1" x14ac:dyDescent="0.25">
      <c r="K6012" s="217"/>
    </row>
    <row r="6013" spans="11:11" ht="15" customHeight="1" x14ac:dyDescent="0.25">
      <c r="K6013" s="217"/>
    </row>
    <row r="6014" spans="11:11" ht="15" customHeight="1" x14ac:dyDescent="0.25">
      <c r="K6014" s="217"/>
    </row>
    <row r="6015" spans="11:11" ht="15" customHeight="1" x14ac:dyDescent="0.25">
      <c r="K6015" s="217"/>
    </row>
    <row r="6016" spans="11:11" ht="15" customHeight="1" x14ac:dyDescent="0.25">
      <c r="K6016" s="217"/>
    </row>
    <row r="6017" spans="11:11" ht="15" customHeight="1" x14ac:dyDescent="0.25">
      <c r="K6017" s="217"/>
    </row>
    <row r="6018" spans="11:11" ht="15" customHeight="1" x14ac:dyDescent="0.25">
      <c r="K6018" s="217"/>
    </row>
    <row r="6019" spans="11:11" ht="15" customHeight="1" x14ac:dyDescent="0.25">
      <c r="K6019" s="217"/>
    </row>
    <row r="6020" spans="11:11" ht="15" customHeight="1" x14ac:dyDescent="0.25">
      <c r="K6020" s="217"/>
    </row>
    <row r="6021" spans="11:11" x14ac:dyDescent="0.25">
      <c r="K6021" s="217"/>
    </row>
    <row r="6022" spans="11:11" x14ac:dyDescent="0.25">
      <c r="K6022" s="217"/>
    </row>
    <row r="6023" spans="11:11" ht="15" customHeight="1" x14ac:dyDescent="0.25">
      <c r="K6023" s="217"/>
    </row>
    <row r="6024" spans="11:11" ht="15" customHeight="1" x14ac:dyDescent="0.25">
      <c r="K6024" s="217"/>
    </row>
    <row r="6025" spans="11:11" ht="15" customHeight="1" x14ac:dyDescent="0.25">
      <c r="K6025" s="217"/>
    </row>
    <row r="6026" spans="11:11" ht="15" customHeight="1" x14ac:dyDescent="0.25">
      <c r="K6026" s="217"/>
    </row>
    <row r="6027" spans="11:11" ht="15" customHeight="1" x14ac:dyDescent="0.25">
      <c r="K6027" s="217"/>
    </row>
    <row r="6028" spans="11:11" ht="15" customHeight="1" x14ac:dyDescent="0.25">
      <c r="K6028" s="217"/>
    </row>
    <row r="6029" spans="11:11" ht="30" customHeight="1" x14ac:dyDescent="0.25">
      <c r="K6029" s="217"/>
    </row>
    <row r="6030" spans="11:11" ht="15" customHeight="1" x14ac:dyDescent="0.25">
      <c r="K6030" s="217"/>
    </row>
    <row r="6031" spans="11:11" ht="15" customHeight="1" x14ac:dyDescent="0.25">
      <c r="K6031" s="217"/>
    </row>
    <row r="6032" spans="11:11" ht="15" customHeight="1" x14ac:dyDescent="0.25">
      <c r="K6032" s="217"/>
    </row>
    <row r="6033" spans="11:11" ht="15" customHeight="1" x14ac:dyDescent="0.25">
      <c r="K6033" s="217"/>
    </row>
    <row r="6034" spans="11:11" ht="15" customHeight="1" x14ac:dyDescent="0.25">
      <c r="K6034" s="217"/>
    </row>
    <row r="6035" spans="11:11" ht="15" customHeight="1" x14ac:dyDescent="0.25">
      <c r="K6035" s="217"/>
    </row>
    <row r="6036" spans="11:11" ht="15" customHeight="1" x14ac:dyDescent="0.25">
      <c r="K6036" s="217"/>
    </row>
    <row r="6037" spans="11:11" ht="15" customHeight="1" x14ac:dyDescent="0.25">
      <c r="K6037" s="217"/>
    </row>
    <row r="6038" spans="11:11" ht="15" customHeight="1" x14ac:dyDescent="0.25">
      <c r="K6038" s="217"/>
    </row>
    <row r="6039" spans="11:11" ht="15" customHeight="1" x14ac:dyDescent="0.25">
      <c r="K6039" s="217"/>
    </row>
    <row r="6040" spans="11:11" ht="15" customHeight="1" x14ac:dyDescent="0.25">
      <c r="K6040" s="217"/>
    </row>
    <row r="6041" spans="11:11" ht="15" customHeight="1" x14ac:dyDescent="0.25">
      <c r="K6041" s="217"/>
    </row>
    <row r="6042" spans="11:11" x14ac:dyDescent="0.25">
      <c r="K6042" s="217"/>
    </row>
    <row r="6043" spans="11:11" ht="15" customHeight="1" x14ac:dyDescent="0.25">
      <c r="K6043" s="217"/>
    </row>
    <row r="6044" spans="11:11" ht="15" customHeight="1" x14ac:dyDescent="0.25">
      <c r="K6044" s="217"/>
    </row>
    <row r="6045" spans="11:11" ht="15" customHeight="1" x14ac:dyDescent="0.25">
      <c r="K6045" s="217"/>
    </row>
    <row r="6046" spans="11:11" ht="15" customHeight="1" x14ac:dyDescent="0.25">
      <c r="K6046" s="217"/>
    </row>
    <row r="6047" spans="11:11" ht="15" customHeight="1" x14ac:dyDescent="0.25">
      <c r="K6047" s="217"/>
    </row>
    <row r="6048" spans="11:11" ht="15" customHeight="1" x14ac:dyDescent="0.25">
      <c r="K6048" s="217"/>
    </row>
    <row r="6049" spans="11:11" ht="15" customHeight="1" x14ac:dyDescent="0.25">
      <c r="K6049" s="217"/>
    </row>
    <row r="6050" spans="11:11" ht="15" customHeight="1" x14ac:dyDescent="0.25">
      <c r="K6050" s="217"/>
    </row>
    <row r="6051" spans="11:11" ht="15" customHeight="1" x14ac:dyDescent="0.25">
      <c r="K6051" s="217"/>
    </row>
    <row r="6052" spans="11:11" ht="15" customHeight="1" x14ac:dyDescent="0.25">
      <c r="K6052" s="217"/>
    </row>
    <row r="6053" spans="11:11" ht="15" customHeight="1" x14ac:dyDescent="0.25">
      <c r="K6053" s="217"/>
    </row>
    <row r="6054" spans="11:11" ht="15" customHeight="1" x14ac:dyDescent="0.25">
      <c r="K6054" s="217"/>
    </row>
    <row r="6055" spans="11:11" ht="15" customHeight="1" x14ac:dyDescent="0.25">
      <c r="K6055" s="217"/>
    </row>
    <row r="6056" spans="11:11" ht="15" customHeight="1" x14ac:dyDescent="0.25">
      <c r="K6056" s="217"/>
    </row>
    <row r="6057" spans="11:11" ht="15" customHeight="1" x14ac:dyDescent="0.25">
      <c r="K6057" s="217"/>
    </row>
    <row r="6058" spans="11:11" ht="15" customHeight="1" x14ac:dyDescent="0.25">
      <c r="K6058" s="217"/>
    </row>
    <row r="6059" spans="11:11" ht="15" customHeight="1" x14ac:dyDescent="0.25">
      <c r="K6059" s="217"/>
    </row>
    <row r="6060" spans="11:11" ht="15" customHeight="1" x14ac:dyDescent="0.25">
      <c r="K6060" s="217"/>
    </row>
    <row r="6061" spans="11:11" ht="15" customHeight="1" x14ac:dyDescent="0.25">
      <c r="K6061" s="217"/>
    </row>
    <row r="6062" spans="11:11" ht="15" customHeight="1" x14ac:dyDescent="0.25">
      <c r="K6062" s="217"/>
    </row>
    <row r="6063" spans="11:11" ht="15" customHeight="1" x14ac:dyDescent="0.25">
      <c r="K6063" s="217"/>
    </row>
    <row r="6064" spans="11:11" ht="15" customHeight="1" x14ac:dyDescent="0.25">
      <c r="K6064" s="217"/>
    </row>
    <row r="6065" spans="11:11" ht="15" customHeight="1" x14ac:dyDescent="0.25">
      <c r="K6065" s="217"/>
    </row>
    <row r="6066" spans="11:11" ht="15" customHeight="1" x14ac:dyDescent="0.25">
      <c r="K6066" s="217"/>
    </row>
    <row r="6067" spans="11:11" ht="15" customHeight="1" x14ac:dyDescent="0.25">
      <c r="K6067" s="217"/>
    </row>
    <row r="6068" spans="11:11" ht="15" customHeight="1" x14ac:dyDescent="0.25">
      <c r="K6068" s="217"/>
    </row>
    <row r="6069" spans="11:11" ht="15" customHeight="1" x14ac:dyDescent="0.25">
      <c r="K6069" s="217"/>
    </row>
    <row r="6070" spans="11:11" ht="15" customHeight="1" x14ac:dyDescent="0.25">
      <c r="K6070" s="217"/>
    </row>
    <row r="6071" spans="11:11" ht="15" customHeight="1" x14ac:dyDescent="0.25">
      <c r="K6071" s="217"/>
    </row>
    <row r="6072" spans="11:11" ht="15" customHeight="1" x14ac:dyDescent="0.25">
      <c r="K6072" s="217"/>
    </row>
    <row r="6073" spans="11:11" ht="15" customHeight="1" x14ac:dyDescent="0.25">
      <c r="K6073" s="217"/>
    </row>
    <row r="6074" spans="11:11" ht="15" customHeight="1" x14ac:dyDescent="0.25">
      <c r="K6074" s="217"/>
    </row>
    <row r="6075" spans="11:11" ht="15" customHeight="1" x14ac:dyDescent="0.25">
      <c r="K6075" s="217"/>
    </row>
    <row r="6076" spans="11:11" ht="15" customHeight="1" x14ac:dyDescent="0.25">
      <c r="K6076" s="217"/>
    </row>
    <row r="6077" spans="11:11" ht="15" customHeight="1" x14ac:dyDescent="0.25">
      <c r="K6077" s="217"/>
    </row>
    <row r="6078" spans="11:11" ht="15" customHeight="1" x14ac:dyDescent="0.25">
      <c r="K6078" s="217"/>
    </row>
    <row r="6079" spans="11:11" ht="15" customHeight="1" x14ac:dyDescent="0.25">
      <c r="K6079" s="217"/>
    </row>
    <row r="6080" spans="11:11" ht="15" customHeight="1" x14ac:dyDescent="0.25">
      <c r="K6080" s="217"/>
    </row>
    <row r="6081" spans="11:11" ht="15" customHeight="1" x14ac:dyDescent="0.25">
      <c r="K6081" s="217"/>
    </row>
    <row r="6082" spans="11:11" ht="15" customHeight="1" x14ac:dyDescent="0.25">
      <c r="K6082" s="217"/>
    </row>
    <row r="6083" spans="11:11" ht="15" customHeight="1" x14ac:dyDescent="0.25">
      <c r="K6083" s="217"/>
    </row>
    <row r="6084" spans="11:11" ht="15" customHeight="1" x14ac:dyDescent="0.25">
      <c r="K6084" s="217"/>
    </row>
    <row r="6085" spans="11:11" ht="15" customHeight="1" x14ac:dyDescent="0.25">
      <c r="K6085" s="217"/>
    </row>
    <row r="6086" spans="11:11" ht="15" customHeight="1" x14ac:dyDescent="0.25">
      <c r="K6086" s="217"/>
    </row>
    <row r="6087" spans="11:11" ht="15" customHeight="1" x14ac:dyDescent="0.25">
      <c r="K6087" s="217"/>
    </row>
    <row r="6088" spans="11:11" ht="15" customHeight="1" x14ac:dyDescent="0.25">
      <c r="K6088" s="217"/>
    </row>
    <row r="6089" spans="11:11" ht="15" customHeight="1" x14ac:dyDescent="0.25">
      <c r="K6089" s="217"/>
    </row>
    <row r="6090" spans="11:11" ht="15" customHeight="1" x14ac:dyDescent="0.25">
      <c r="K6090" s="217"/>
    </row>
    <row r="6091" spans="11:11" ht="15" customHeight="1" x14ac:dyDescent="0.25">
      <c r="K6091" s="217"/>
    </row>
    <row r="6092" spans="11:11" ht="15" customHeight="1" x14ac:dyDescent="0.25">
      <c r="K6092" s="217"/>
    </row>
    <row r="6093" spans="11:11" ht="15" customHeight="1" x14ac:dyDescent="0.25">
      <c r="K6093" s="217"/>
    </row>
    <row r="6094" spans="11:11" ht="15" customHeight="1" x14ac:dyDescent="0.25">
      <c r="K6094" s="217"/>
    </row>
    <row r="6095" spans="11:11" ht="15" customHeight="1" x14ac:dyDescent="0.25">
      <c r="K6095" s="217"/>
    </row>
    <row r="6096" spans="11:11" ht="15" customHeight="1" x14ac:dyDescent="0.25">
      <c r="K6096" s="217"/>
    </row>
    <row r="6097" spans="11:11" ht="15" customHeight="1" x14ac:dyDescent="0.25">
      <c r="K6097" s="217"/>
    </row>
    <row r="6098" spans="11:11" ht="15" customHeight="1" x14ac:dyDescent="0.25">
      <c r="K6098" s="217"/>
    </row>
    <row r="6099" spans="11:11" ht="15" customHeight="1" x14ac:dyDescent="0.25">
      <c r="K6099" s="217"/>
    </row>
    <row r="6100" spans="11:11" ht="15" customHeight="1" x14ac:dyDescent="0.25">
      <c r="K6100" s="217"/>
    </row>
    <row r="6101" spans="11:11" ht="15" customHeight="1" x14ac:dyDescent="0.25">
      <c r="K6101" s="217"/>
    </row>
    <row r="6102" spans="11:11" ht="15" customHeight="1" x14ac:dyDescent="0.25">
      <c r="K6102" s="217"/>
    </row>
    <row r="6103" spans="11:11" ht="15" customHeight="1" x14ac:dyDescent="0.25">
      <c r="K6103" s="217"/>
    </row>
    <row r="6104" spans="11:11" ht="15" customHeight="1" x14ac:dyDescent="0.25">
      <c r="K6104" s="217"/>
    </row>
    <row r="6105" spans="11:11" ht="15" customHeight="1" x14ac:dyDescent="0.25">
      <c r="K6105" s="217"/>
    </row>
    <row r="6106" spans="11:11" ht="15" customHeight="1" x14ac:dyDescent="0.25">
      <c r="K6106" s="217"/>
    </row>
    <row r="6107" spans="11:11" ht="15" customHeight="1" x14ac:dyDescent="0.25">
      <c r="K6107" s="217"/>
    </row>
    <row r="6108" spans="11:11" ht="15" customHeight="1" x14ac:dyDescent="0.25">
      <c r="K6108" s="217"/>
    </row>
    <row r="6109" spans="11:11" ht="15" customHeight="1" x14ac:dyDescent="0.25">
      <c r="K6109" s="217"/>
    </row>
    <row r="6110" spans="11:11" ht="15" customHeight="1" x14ac:dyDescent="0.25">
      <c r="K6110" s="217"/>
    </row>
    <row r="6111" spans="11:11" ht="15" customHeight="1" x14ac:dyDescent="0.25">
      <c r="K6111" s="217"/>
    </row>
    <row r="6112" spans="11:11" ht="15" customHeight="1" x14ac:dyDescent="0.25">
      <c r="K6112" s="217"/>
    </row>
    <row r="6113" spans="11:11" ht="15" customHeight="1" x14ac:dyDescent="0.25">
      <c r="K6113" s="217"/>
    </row>
    <row r="6114" spans="11:11" ht="15" customHeight="1" x14ac:dyDescent="0.25">
      <c r="K6114" s="217"/>
    </row>
    <row r="6115" spans="11:11" ht="15" customHeight="1" x14ac:dyDescent="0.25">
      <c r="K6115" s="217"/>
    </row>
    <row r="6116" spans="11:11" ht="15" customHeight="1" x14ac:dyDescent="0.25">
      <c r="K6116" s="217"/>
    </row>
    <row r="6117" spans="11:11" ht="15" customHeight="1" x14ac:dyDescent="0.25">
      <c r="K6117" s="217"/>
    </row>
    <row r="6118" spans="11:11" ht="15" customHeight="1" x14ac:dyDescent="0.25">
      <c r="K6118" s="217"/>
    </row>
    <row r="6119" spans="11:11" ht="15" customHeight="1" x14ac:dyDescent="0.25">
      <c r="K6119" s="217"/>
    </row>
    <row r="6120" spans="11:11" ht="15" customHeight="1" x14ac:dyDescent="0.25">
      <c r="K6120" s="217"/>
    </row>
    <row r="6121" spans="11:11" ht="15" customHeight="1" x14ac:dyDescent="0.25">
      <c r="K6121" s="217"/>
    </row>
    <row r="6122" spans="11:11" ht="15" customHeight="1" x14ac:dyDescent="0.25">
      <c r="K6122" s="217"/>
    </row>
    <row r="6123" spans="11:11" ht="15" customHeight="1" x14ac:dyDescent="0.25">
      <c r="K6123" s="217"/>
    </row>
    <row r="6124" spans="11:11" ht="15" customHeight="1" x14ac:dyDescent="0.25">
      <c r="K6124" s="217"/>
    </row>
    <row r="6125" spans="11:11" ht="15" customHeight="1" x14ac:dyDescent="0.25">
      <c r="K6125" s="217"/>
    </row>
    <row r="6126" spans="11:11" ht="15" customHeight="1" x14ac:dyDescent="0.25">
      <c r="K6126" s="217"/>
    </row>
    <row r="6127" spans="11:11" ht="15" customHeight="1" x14ac:dyDescent="0.25">
      <c r="K6127" s="217"/>
    </row>
    <row r="6128" spans="11:11" ht="15" customHeight="1" x14ac:dyDescent="0.25">
      <c r="K6128" s="217"/>
    </row>
    <row r="6129" spans="11:11" ht="15" customHeight="1" x14ac:dyDescent="0.25">
      <c r="K6129" s="217"/>
    </row>
    <row r="6130" spans="11:11" ht="15" customHeight="1" x14ac:dyDescent="0.25">
      <c r="K6130" s="217"/>
    </row>
    <row r="6131" spans="11:11" ht="15" customHeight="1" x14ac:dyDescent="0.25">
      <c r="K6131" s="217"/>
    </row>
    <row r="6132" spans="11:11" ht="15" customHeight="1" x14ac:dyDescent="0.25">
      <c r="K6132" s="217"/>
    </row>
    <row r="6133" spans="11:11" ht="15" customHeight="1" x14ac:dyDescent="0.25">
      <c r="K6133" s="217"/>
    </row>
    <row r="6134" spans="11:11" ht="30" customHeight="1" x14ac:dyDescent="0.25">
      <c r="K6134" s="217"/>
    </row>
    <row r="6135" spans="11:11" ht="15" customHeight="1" x14ac:dyDescent="0.25">
      <c r="K6135" s="217"/>
    </row>
    <row r="6136" spans="11:11" ht="15" customHeight="1" x14ac:dyDescent="0.25">
      <c r="K6136" s="217"/>
    </row>
    <row r="6137" spans="11:11" ht="15" customHeight="1" x14ac:dyDescent="0.25">
      <c r="K6137" s="217"/>
    </row>
    <row r="6138" spans="11:11" ht="15" customHeight="1" x14ac:dyDescent="0.25">
      <c r="K6138" s="217"/>
    </row>
    <row r="6139" spans="11:11" ht="15" customHeight="1" x14ac:dyDescent="0.25">
      <c r="K6139" s="217"/>
    </row>
    <row r="6140" spans="11:11" ht="15" customHeight="1" x14ac:dyDescent="0.25">
      <c r="K6140" s="217"/>
    </row>
    <row r="6141" spans="11:11" ht="15" customHeight="1" x14ac:dyDescent="0.25">
      <c r="K6141" s="217"/>
    </row>
    <row r="6142" spans="11:11" ht="15" customHeight="1" x14ac:dyDescent="0.25">
      <c r="K6142" s="217"/>
    </row>
    <row r="6143" spans="11:11" ht="15" customHeight="1" x14ac:dyDescent="0.25">
      <c r="K6143" s="217"/>
    </row>
    <row r="6144" spans="11:11" ht="15" customHeight="1" x14ac:dyDescent="0.25">
      <c r="K6144" s="217"/>
    </row>
    <row r="6145" spans="11:11" ht="15" customHeight="1" x14ac:dyDescent="0.25">
      <c r="K6145" s="217"/>
    </row>
    <row r="6146" spans="11:11" ht="30" customHeight="1" x14ac:dyDescent="0.25">
      <c r="K6146" s="217"/>
    </row>
    <row r="6147" spans="11:11" ht="15" customHeight="1" x14ac:dyDescent="0.25">
      <c r="K6147" s="217"/>
    </row>
    <row r="6148" spans="11:11" ht="15" customHeight="1" x14ac:dyDescent="0.25">
      <c r="K6148" s="217"/>
    </row>
    <row r="6149" spans="11:11" ht="15" customHeight="1" x14ac:dyDescent="0.25">
      <c r="K6149" s="217"/>
    </row>
    <row r="6150" spans="11:11" ht="15" customHeight="1" x14ac:dyDescent="0.25">
      <c r="K6150" s="217"/>
    </row>
    <row r="6151" spans="11:11" ht="15" customHeight="1" x14ac:dyDescent="0.25">
      <c r="K6151" s="217"/>
    </row>
    <row r="6152" spans="11:11" ht="15" customHeight="1" x14ac:dyDescent="0.25">
      <c r="K6152" s="217"/>
    </row>
    <row r="6153" spans="11:11" ht="15" customHeight="1" x14ac:dyDescent="0.25">
      <c r="K6153" s="217"/>
    </row>
    <row r="6154" spans="11:11" ht="30" customHeight="1" x14ac:dyDescent="0.25">
      <c r="K6154" s="217"/>
    </row>
    <row r="6155" spans="11:11" ht="15" customHeight="1" x14ac:dyDescent="0.25">
      <c r="K6155" s="217"/>
    </row>
    <row r="6156" spans="11:11" ht="15" customHeight="1" x14ac:dyDescent="0.25">
      <c r="K6156" s="217"/>
    </row>
    <row r="6157" spans="11:11" ht="15" customHeight="1" x14ac:dyDescent="0.25">
      <c r="K6157" s="217"/>
    </row>
    <row r="6158" spans="11:11" ht="15" customHeight="1" x14ac:dyDescent="0.25">
      <c r="K6158" s="217"/>
    </row>
    <row r="6159" spans="11:11" ht="15" customHeight="1" x14ac:dyDescent="0.25">
      <c r="K6159" s="217"/>
    </row>
    <row r="6160" spans="11:11" ht="15" customHeight="1" x14ac:dyDescent="0.25">
      <c r="K6160" s="217"/>
    </row>
    <row r="6161" spans="11:11" ht="15" customHeight="1" x14ac:dyDescent="0.25">
      <c r="K6161" s="217"/>
    </row>
    <row r="6162" spans="11:11" ht="15" customHeight="1" x14ac:dyDescent="0.25">
      <c r="K6162" s="217"/>
    </row>
    <row r="6163" spans="11:11" ht="15" customHeight="1" x14ac:dyDescent="0.25">
      <c r="K6163" s="217"/>
    </row>
    <row r="6164" spans="11:11" ht="15" customHeight="1" x14ac:dyDescent="0.25">
      <c r="K6164" s="217"/>
    </row>
    <row r="6165" spans="11:11" ht="15" customHeight="1" x14ac:dyDescent="0.25">
      <c r="K6165" s="217"/>
    </row>
    <row r="6166" spans="11:11" ht="15" customHeight="1" x14ac:dyDescent="0.25">
      <c r="K6166" s="217"/>
    </row>
    <row r="6167" spans="11:11" ht="15" customHeight="1" x14ac:dyDescent="0.25">
      <c r="K6167" s="217"/>
    </row>
    <row r="6168" spans="11:11" ht="15" customHeight="1" x14ac:dyDescent="0.25">
      <c r="K6168" s="217"/>
    </row>
    <row r="6169" spans="11:11" ht="15" customHeight="1" x14ac:dyDescent="0.25">
      <c r="K6169" s="217"/>
    </row>
    <row r="6170" spans="11:11" ht="15" customHeight="1" x14ac:dyDescent="0.25">
      <c r="K6170" s="217"/>
    </row>
    <row r="6171" spans="11:11" ht="15" customHeight="1" x14ac:dyDescent="0.25">
      <c r="K6171" s="217"/>
    </row>
    <row r="6172" spans="11:11" ht="15" customHeight="1" x14ac:dyDescent="0.25">
      <c r="K6172" s="217"/>
    </row>
    <row r="6173" spans="11:11" ht="15" customHeight="1" x14ac:dyDescent="0.25">
      <c r="K6173" s="217"/>
    </row>
    <row r="6174" spans="11:11" ht="15" customHeight="1" x14ac:dyDescent="0.25">
      <c r="K6174" s="217"/>
    </row>
    <row r="6175" spans="11:11" ht="15" customHeight="1" x14ac:dyDescent="0.25">
      <c r="K6175" s="217"/>
    </row>
    <row r="6176" spans="11:11" ht="15" customHeight="1" x14ac:dyDescent="0.25">
      <c r="K6176" s="217"/>
    </row>
    <row r="6177" spans="11:11" ht="15" customHeight="1" x14ac:dyDescent="0.25">
      <c r="K6177" s="217"/>
    </row>
    <row r="6178" spans="11:11" ht="15" customHeight="1" x14ac:dyDescent="0.25">
      <c r="K6178" s="217"/>
    </row>
    <row r="6179" spans="11:11" ht="15" customHeight="1" x14ac:dyDescent="0.25">
      <c r="K6179" s="217"/>
    </row>
    <row r="6180" spans="11:11" ht="15" customHeight="1" x14ac:dyDescent="0.25">
      <c r="K6180" s="217"/>
    </row>
    <row r="6181" spans="11:11" ht="15" customHeight="1" x14ac:dyDescent="0.25">
      <c r="K6181" s="217"/>
    </row>
    <row r="6182" spans="11:11" ht="15" customHeight="1" x14ac:dyDescent="0.25">
      <c r="K6182" s="217"/>
    </row>
    <row r="6183" spans="11:11" ht="15" customHeight="1" x14ac:dyDescent="0.25">
      <c r="K6183" s="217"/>
    </row>
    <row r="6184" spans="11:11" ht="15" customHeight="1" x14ac:dyDescent="0.25">
      <c r="K6184" s="217"/>
    </row>
    <row r="6185" spans="11:11" ht="15" customHeight="1" x14ac:dyDescent="0.25">
      <c r="K6185" s="217"/>
    </row>
    <row r="6186" spans="11:11" ht="15" customHeight="1" x14ac:dyDescent="0.25">
      <c r="K6186" s="217"/>
    </row>
    <row r="6187" spans="11:11" ht="15" customHeight="1" x14ac:dyDescent="0.25">
      <c r="K6187" s="217"/>
    </row>
    <row r="6188" spans="11:11" ht="15" customHeight="1" x14ac:dyDescent="0.25">
      <c r="K6188" s="217"/>
    </row>
    <row r="6189" spans="11:11" ht="15" customHeight="1" x14ac:dyDescent="0.25">
      <c r="K6189" s="217"/>
    </row>
    <row r="6190" spans="11:11" ht="15" customHeight="1" x14ac:dyDescent="0.25">
      <c r="K6190" s="217"/>
    </row>
    <row r="6191" spans="11:11" ht="15" customHeight="1" x14ac:dyDescent="0.25">
      <c r="K6191" s="217"/>
    </row>
    <row r="6192" spans="11:11" ht="15" customHeight="1" x14ac:dyDescent="0.25">
      <c r="K6192" s="217"/>
    </row>
    <row r="6193" spans="11:11" ht="15" customHeight="1" x14ac:dyDescent="0.25">
      <c r="K6193" s="217"/>
    </row>
    <row r="6194" spans="11:11" ht="15" customHeight="1" x14ac:dyDescent="0.25">
      <c r="K6194" s="217"/>
    </row>
    <row r="6195" spans="11:11" ht="15" customHeight="1" x14ac:dyDescent="0.25">
      <c r="K6195" s="217"/>
    </row>
    <row r="6196" spans="11:11" ht="15" customHeight="1" x14ac:dyDescent="0.25">
      <c r="K6196" s="217"/>
    </row>
    <row r="6197" spans="11:11" ht="15" customHeight="1" x14ac:dyDescent="0.25">
      <c r="K6197" s="217"/>
    </row>
    <row r="6198" spans="11:11" ht="15" customHeight="1" x14ac:dyDescent="0.25">
      <c r="K6198" s="217"/>
    </row>
    <row r="6199" spans="11:11" ht="15" customHeight="1" x14ac:dyDescent="0.25">
      <c r="K6199" s="217"/>
    </row>
    <row r="6200" spans="11:11" ht="15" customHeight="1" x14ac:dyDescent="0.25">
      <c r="K6200" s="217"/>
    </row>
    <row r="6201" spans="11:11" ht="15" customHeight="1" x14ac:dyDescent="0.25">
      <c r="K6201" s="217"/>
    </row>
    <row r="6202" spans="11:11" ht="15" customHeight="1" x14ac:dyDescent="0.25">
      <c r="K6202" s="217"/>
    </row>
    <row r="6203" spans="11:11" ht="15" customHeight="1" x14ac:dyDescent="0.25">
      <c r="K6203" s="217"/>
    </row>
    <row r="6204" spans="11:11" ht="15" customHeight="1" x14ac:dyDescent="0.25">
      <c r="K6204" s="217"/>
    </row>
    <row r="6205" spans="11:11" ht="15" customHeight="1" x14ac:dyDescent="0.25">
      <c r="K6205" s="217"/>
    </row>
    <row r="6206" spans="11:11" ht="15" customHeight="1" x14ac:dyDescent="0.25">
      <c r="K6206" s="217"/>
    </row>
    <row r="6207" spans="11:11" ht="15" customHeight="1" x14ac:dyDescent="0.25">
      <c r="K6207" s="217"/>
    </row>
    <row r="6208" spans="11:11" ht="15" customHeight="1" x14ac:dyDescent="0.25">
      <c r="K6208" s="217"/>
    </row>
    <row r="6209" spans="11:11" ht="15" customHeight="1" x14ac:dyDescent="0.25">
      <c r="K6209" s="217"/>
    </row>
    <row r="6210" spans="11:11" ht="15" customHeight="1" x14ac:dyDescent="0.25">
      <c r="K6210" s="217"/>
    </row>
    <row r="6211" spans="11:11" ht="15" customHeight="1" x14ac:dyDescent="0.25">
      <c r="K6211" s="217"/>
    </row>
    <row r="6212" spans="11:11" ht="15" customHeight="1" x14ac:dyDescent="0.25">
      <c r="K6212" s="217"/>
    </row>
    <row r="6213" spans="11:11" ht="15" customHeight="1" x14ac:dyDescent="0.25">
      <c r="K6213" s="217"/>
    </row>
    <row r="6214" spans="11:11" ht="15" customHeight="1" x14ac:dyDescent="0.25">
      <c r="K6214" s="217"/>
    </row>
    <row r="6215" spans="11:11" ht="15" customHeight="1" x14ac:dyDescent="0.25">
      <c r="K6215" s="217"/>
    </row>
    <row r="6216" spans="11:11" ht="15" customHeight="1" x14ac:dyDescent="0.25">
      <c r="K6216" s="217"/>
    </row>
    <row r="6217" spans="11:11" ht="15" customHeight="1" x14ac:dyDescent="0.25">
      <c r="K6217" s="217"/>
    </row>
    <row r="6218" spans="11:11" ht="15" customHeight="1" x14ac:dyDescent="0.25">
      <c r="K6218" s="217"/>
    </row>
    <row r="6219" spans="11:11" ht="30" customHeight="1" x14ac:dyDescent="0.25">
      <c r="K6219" s="217"/>
    </row>
    <row r="6220" spans="11:11" ht="30" customHeight="1" x14ac:dyDescent="0.25">
      <c r="K6220" s="217"/>
    </row>
    <row r="6221" spans="11:11" ht="30" customHeight="1" x14ac:dyDescent="0.25">
      <c r="K6221" s="217"/>
    </row>
    <row r="6222" spans="11:11" x14ac:dyDescent="0.25">
      <c r="K6222" s="217"/>
    </row>
    <row r="6223" spans="11:11" ht="15" customHeight="1" x14ac:dyDescent="0.25">
      <c r="K6223" s="217"/>
    </row>
    <row r="6224" spans="11:11" ht="15" customHeight="1" x14ac:dyDescent="0.25">
      <c r="K6224" s="217"/>
    </row>
    <row r="6225" spans="11:11" ht="15" customHeight="1" x14ac:dyDescent="0.25">
      <c r="K6225" s="217"/>
    </row>
    <row r="6226" spans="11:11" ht="15" customHeight="1" x14ac:dyDescent="0.25">
      <c r="K6226" s="217"/>
    </row>
    <row r="6227" spans="11:11" ht="15" customHeight="1" x14ac:dyDescent="0.25">
      <c r="K6227" s="217"/>
    </row>
    <row r="6228" spans="11:11" ht="15" customHeight="1" x14ac:dyDescent="0.25">
      <c r="K6228" s="217"/>
    </row>
    <row r="6229" spans="11:11" ht="15" customHeight="1" x14ac:dyDescent="0.25">
      <c r="K6229" s="217"/>
    </row>
    <row r="6230" spans="11:11" ht="15" customHeight="1" x14ac:dyDescent="0.25">
      <c r="K6230" s="217"/>
    </row>
    <row r="6231" spans="11:11" ht="15" customHeight="1" x14ac:dyDescent="0.25">
      <c r="K6231" s="217"/>
    </row>
    <row r="6232" spans="11:11" ht="15" customHeight="1" x14ac:dyDescent="0.25">
      <c r="K6232" s="217"/>
    </row>
    <row r="6233" spans="11:11" ht="15" customHeight="1" x14ac:dyDescent="0.25">
      <c r="K6233" s="217"/>
    </row>
    <row r="6234" spans="11:11" ht="15" customHeight="1" x14ac:dyDescent="0.25">
      <c r="K6234" s="217"/>
    </row>
    <row r="6235" spans="11:11" ht="15" customHeight="1" x14ac:dyDescent="0.25">
      <c r="K6235" s="217"/>
    </row>
    <row r="6236" spans="11:11" x14ac:dyDescent="0.25">
      <c r="K6236" s="217"/>
    </row>
    <row r="6237" spans="11:11" ht="15" customHeight="1" x14ac:dyDescent="0.25">
      <c r="K6237" s="217"/>
    </row>
    <row r="6238" spans="11:11" ht="15" customHeight="1" x14ac:dyDescent="0.25">
      <c r="K6238" s="217"/>
    </row>
    <row r="6239" spans="11:11" ht="15" customHeight="1" x14ac:dyDescent="0.25">
      <c r="K6239" s="217"/>
    </row>
    <row r="6240" spans="11:11" ht="15" customHeight="1" x14ac:dyDescent="0.25">
      <c r="K6240" s="217"/>
    </row>
    <row r="6241" spans="11:11" ht="15" customHeight="1" x14ac:dyDescent="0.25">
      <c r="K6241" s="217"/>
    </row>
    <row r="6242" spans="11:11" ht="15" customHeight="1" x14ac:dyDescent="0.25">
      <c r="K6242" s="217"/>
    </row>
    <row r="6243" spans="11:11" ht="15" customHeight="1" x14ac:dyDescent="0.25">
      <c r="K6243" s="217"/>
    </row>
    <row r="6244" spans="11:11" ht="15" customHeight="1" x14ac:dyDescent="0.25">
      <c r="K6244" s="217"/>
    </row>
    <row r="6245" spans="11:11" ht="15" customHeight="1" x14ac:dyDescent="0.25">
      <c r="K6245" s="217"/>
    </row>
    <row r="6246" spans="11:11" ht="15" customHeight="1" x14ac:dyDescent="0.25">
      <c r="K6246" s="217"/>
    </row>
    <row r="6247" spans="11:11" ht="15" customHeight="1" x14ac:dyDescent="0.25">
      <c r="K6247" s="217"/>
    </row>
    <row r="6248" spans="11:11" ht="15" customHeight="1" x14ac:dyDescent="0.25">
      <c r="K6248" s="217"/>
    </row>
    <row r="6249" spans="11:11" ht="15" customHeight="1" x14ac:dyDescent="0.25">
      <c r="K6249" s="217"/>
    </row>
    <row r="6250" spans="11:11" ht="15" customHeight="1" x14ac:dyDescent="0.25">
      <c r="K6250" s="217"/>
    </row>
    <row r="6251" spans="11:11" ht="15" customHeight="1" x14ac:dyDescent="0.25">
      <c r="K6251" s="217"/>
    </row>
    <row r="6252" spans="11:11" ht="15" customHeight="1" x14ac:dyDescent="0.25">
      <c r="K6252" s="217"/>
    </row>
    <row r="6253" spans="11:11" ht="15" customHeight="1" x14ac:dyDescent="0.25">
      <c r="K6253" s="217"/>
    </row>
    <row r="6254" spans="11:11" ht="15" customHeight="1" x14ac:dyDescent="0.25">
      <c r="K6254" s="217"/>
    </row>
    <row r="6255" spans="11:11" ht="15" customHeight="1" x14ac:dyDescent="0.25">
      <c r="K6255" s="217"/>
    </row>
    <row r="6256" spans="11:11" ht="15" customHeight="1" x14ac:dyDescent="0.25">
      <c r="K6256" s="217"/>
    </row>
    <row r="6257" spans="11:11" ht="15" customHeight="1" x14ac:dyDescent="0.25">
      <c r="K6257" s="217"/>
    </row>
    <row r="6258" spans="11:11" ht="15" customHeight="1" x14ac:dyDescent="0.25">
      <c r="K6258" s="217"/>
    </row>
    <row r="6259" spans="11:11" ht="15" customHeight="1" x14ac:dyDescent="0.25">
      <c r="K6259" s="217"/>
    </row>
    <row r="6260" spans="11:11" ht="15" customHeight="1" x14ac:dyDescent="0.25">
      <c r="K6260" s="217"/>
    </row>
    <row r="6261" spans="11:11" ht="15" customHeight="1" x14ac:dyDescent="0.25">
      <c r="K6261" s="217"/>
    </row>
    <row r="6262" spans="11:11" ht="15" customHeight="1" x14ac:dyDescent="0.25">
      <c r="K6262" s="217"/>
    </row>
    <row r="6263" spans="11:11" ht="15" customHeight="1" x14ac:dyDescent="0.25">
      <c r="K6263" s="217"/>
    </row>
    <row r="6264" spans="11:11" ht="15" customHeight="1" x14ac:dyDescent="0.25">
      <c r="K6264" s="217"/>
    </row>
    <row r="6265" spans="11:11" x14ac:dyDescent="0.25">
      <c r="K6265" s="217"/>
    </row>
    <row r="6266" spans="11:11" ht="15" customHeight="1" x14ac:dyDescent="0.25">
      <c r="K6266" s="217"/>
    </row>
    <row r="6267" spans="11:11" ht="15" customHeight="1" x14ac:dyDescent="0.25">
      <c r="K6267" s="217"/>
    </row>
    <row r="6268" spans="11:11" ht="15" customHeight="1" x14ac:dyDescent="0.25">
      <c r="K6268" s="217"/>
    </row>
    <row r="6269" spans="11:11" ht="15" customHeight="1" x14ac:dyDescent="0.25">
      <c r="K6269" s="217"/>
    </row>
    <row r="6270" spans="11:11" ht="15" customHeight="1" x14ac:dyDescent="0.25">
      <c r="K6270" s="217"/>
    </row>
    <row r="6271" spans="11:11" ht="15" customHeight="1" x14ac:dyDescent="0.25">
      <c r="K6271" s="217"/>
    </row>
    <row r="6272" spans="11:11" ht="15" customHeight="1" x14ac:dyDescent="0.25">
      <c r="K6272" s="217"/>
    </row>
    <row r="6273" spans="11:11" ht="15" customHeight="1" x14ac:dyDescent="0.25">
      <c r="K6273" s="217"/>
    </row>
    <row r="6274" spans="11:11" ht="15" customHeight="1" x14ac:dyDescent="0.25">
      <c r="K6274" s="217"/>
    </row>
    <row r="6275" spans="11:11" ht="15" customHeight="1" x14ac:dyDescent="0.25">
      <c r="K6275" s="217"/>
    </row>
    <row r="6276" spans="11:11" ht="15" customHeight="1" x14ac:dyDescent="0.25">
      <c r="K6276" s="217"/>
    </row>
    <row r="6277" spans="11:11" ht="15" customHeight="1" x14ac:dyDescent="0.25">
      <c r="K6277" s="217"/>
    </row>
    <row r="6278" spans="11:11" ht="15" customHeight="1" x14ac:dyDescent="0.25">
      <c r="K6278" s="217"/>
    </row>
    <row r="6279" spans="11:11" ht="15" customHeight="1" x14ac:dyDescent="0.25">
      <c r="K6279" s="217"/>
    </row>
    <row r="6280" spans="11:11" ht="15" customHeight="1" x14ac:dyDescent="0.25">
      <c r="K6280" s="217"/>
    </row>
    <row r="6281" spans="11:11" ht="15" customHeight="1" x14ac:dyDescent="0.25">
      <c r="K6281" s="217"/>
    </row>
    <row r="6282" spans="11:11" ht="15" customHeight="1" x14ac:dyDescent="0.25">
      <c r="K6282" s="217"/>
    </row>
    <row r="6283" spans="11:11" ht="15" customHeight="1" x14ac:dyDescent="0.25">
      <c r="K6283" s="217"/>
    </row>
    <row r="6284" spans="11:11" ht="15" customHeight="1" x14ac:dyDescent="0.25">
      <c r="K6284" s="217"/>
    </row>
    <row r="6285" spans="11:11" ht="15" customHeight="1" x14ac:dyDescent="0.25">
      <c r="K6285" s="217"/>
    </row>
    <row r="6286" spans="11:11" ht="15" customHeight="1" x14ac:dyDescent="0.25">
      <c r="K6286" s="217"/>
    </row>
    <row r="6287" spans="11:11" ht="15" customHeight="1" x14ac:dyDescent="0.25">
      <c r="K6287" s="217"/>
    </row>
    <row r="6288" spans="11:11" ht="15" customHeight="1" x14ac:dyDescent="0.25">
      <c r="K6288" s="217"/>
    </row>
    <row r="6289" spans="11:11" ht="15" customHeight="1" x14ac:dyDescent="0.25">
      <c r="K6289" s="217"/>
    </row>
    <row r="6290" spans="11:11" ht="15" customHeight="1" x14ac:dyDescent="0.25">
      <c r="K6290" s="217"/>
    </row>
    <row r="6291" spans="11:11" ht="15" customHeight="1" x14ac:dyDescent="0.25">
      <c r="K6291" s="217"/>
    </row>
    <row r="6292" spans="11:11" ht="15" customHeight="1" x14ac:dyDescent="0.25">
      <c r="K6292" s="217"/>
    </row>
    <row r="6293" spans="11:11" ht="15" customHeight="1" x14ac:dyDescent="0.25">
      <c r="K6293" s="217"/>
    </row>
    <row r="6294" spans="11:11" ht="15" customHeight="1" x14ac:dyDescent="0.25">
      <c r="K6294" s="217"/>
    </row>
    <row r="6295" spans="11:11" ht="15" customHeight="1" x14ac:dyDescent="0.25">
      <c r="K6295" s="217"/>
    </row>
    <row r="6296" spans="11:11" ht="15" customHeight="1" x14ac:dyDescent="0.25">
      <c r="K6296" s="217"/>
    </row>
    <row r="6297" spans="11:11" ht="15" customHeight="1" x14ac:dyDescent="0.25">
      <c r="K6297" s="217"/>
    </row>
    <row r="6298" spans="11:11" ht="15" customHeight="1" x14ac:dyDescent="0.25">
      <c r="K6298" s="217"/>
    </row>
    <row r="6299" spans="11:11" ht="15" customHeight="1" x14ac:dyDescent="0.25">
      <c r="K6299" s="217"/>
    </row>
    <row r="6300" spans="11:11" ht="15" customHeight="1" x14ac:dyDescent="0.25">
      <c r="K6300" s="217"/>
    </row>
    <row r="6301" spans="11:11" ht="15" customHeight="1" x14ac:dyDescent="0.25">
      <c r="K6301" s="217"/>
    </row>
    <row r="6302" spans="11:11" ht="15" customHeight="1" x14ac:dyDescent="0.25">
      <c r="K6302" s="217"/>
    </row>
    <row r="6303" spans="11:11" ht="15" customHeight="1" x14ac:dyDescent="0.25">
      <c r="K6303" s="217"/>
    </row>
    <row r="6304" spans="11:11" ht="15" customHeight="1" x14ac:dyDescent="0.25">
      <c r="K6304" s="217"/>
    </row>
    <row r="6305" spans="11:11" ht="15" customHeight="1" x14ac:dyDescent="0.25">
      <c r="K6305" s="217"/>
    </row>
    <row r="6306" spans="11:11" x14ac:dyDescent="0.25">
      <c r="K6306" s="217"/>
    </row>
    <row r="6307" spans="11:11" x14ac:dyDescent="0.25">
      <c r="K6307" s="217"/>
    </row>
    <row r="6308" spans="11:11" ht="15" customHeight="1" x14ac:dyDescent="0.25">
      <c r="K6308" s="217"/>
    </row>
    <row r="6309" spans="11:11" ht="15" customHeight="1" x14ac:dyDescent="0.25">
      <c r="K6309" s="217"/>
    </row>
    <row r="6310" spans="11:11" ht="15" customHeight="1" x14ac:dyDescent="0.25">
      <c r="K6310" s="217"/>
    </row>
    <row r="6311" spans="11:11" x14ac:dyDescent="0.25">
      <c r="K6311" s="217"/>
    </row>
    <row r="6312" spans="11:11" ht="15" customHeight="1" x14ac:dyDescent="0.25">
      <c r="K6312" s="217"/>
    </row>
    <row r="6313" spans="11:11" ht="15" customHeight="1" x14ac:dyDescent="0.25">
      <c r="K6313" s="217"/>
    </row>
    <row r="6314" spans="11:11" ht="15" customHeight="1" x14ac:dyDescent="0.25">
      <c r="K6314" s="217"/>
    </row>
    <row r="6315" spans="11:11" ht="15" customHeight="1" x14ac:dyDescent="0.25">
      <c r="K6315" s="217"/>
    </row>
    <row r="6316" spans="11:11" ht="15" customHeight="1" x14ac:dyDescent="0.25">
      <c r="K6316" s="217"/>
    </row>
    <row r="6317" spans="11:11" ht="15" customHeight="1" x14ac:dyDescent="0.25">
      <c r="K6317" s="217"/>
    </row>
    <row r="6318" spans="11:11" ht="15" customHeight="1" x14ac:dyDescent="0.25">
      <c r="K6318" s="217"/>
    </row>
    <row r="6319" spans="11:11" ht="15" customHeight="1" x14ac:dyDescent="0.25">
      <c r="K6319" s="217"/>
    </row>
    <row r="6320" spans="11:11" ht="15" customHeight="1" x14ac:dyDescent="0.25">
      <c r="K6320" s="217"/>
    </row>
    <row r="6321" spans="11:11" ht="15" customHeight="1" x14ac:dyDescent="0.25">
      <c r="K6321" s="217"/>
    </row>
    <row r="6322" spans="11:11" ht="15" customHeight="1" x14ac:dyDescent="0.25">
      <c r="K6322" s="217"/>
    </row>
    <row r="6323" spans="11:11" ht="15" customHeight="1" x14ac:dyDescent="0.25">
      <c r="K6323" s="217"/>
    </row>
    <row r="6324" spans="11:11" ht="15" customHeight="1" x14ac:dyDescent="0.25">
      <c r="K6324" s="217"/>
    </row>
    <row r="6325" spans="11:11" ht="15" customHeight="1" x14ac:dyDescent="0.25">
      <c r="K6325" s="217"/>
    </row>
    <row r="6326" spans="11:11" ht="15" customHeight="1" x14ac:dyDescent="0.25">
      <c r="K6326" s="217"/>
    </row>
    <row r="6327" spans="11:11" ht="15" customHeight="1" x14ac:dyDescent="0.25">
      <c r="K6327" s="217"/>
    </row>
    <row r="6328" spans="11:11" ht="15" customHeight="1" x14ac:dyDescent="0.25">
      <c r="K6328" s="217"/>
    </row>
    <row r="6329" spans="11:11" ht="15" customHeight="1" x14ac:dyDescent="0.25">
      <c r="K6329" s="217"/>
    </row>
    <row r="6330" spans="11:11" ht="15" customHeight="1" x14ac:dyDescent="0.25">
      <c r="K6330" s="217"/>
    </row>
    <row r="6331" spans="11:11" ht="15" customHeight="1" x14ac:dyDescent="0.25">
      <c r="K6331" s="217"/>
    </row>
    <row r="6332" spans="11:11" ht="15" customHeight="1" x14ac:dyDescent="0.25">
      <c r="K6332" s="217"/>
    </row>
    <row r="6333" spans="11:11" ht="15" customHeight="1" x14ac:dyDescent="0.25">
      <c r="K6333" s="217"/>
    </row>
    <row r="6334" spans="11:11" ht="15" customHeight="1" x14ac:dyDescent="0.25">
      <c r="K6334" s="217"/>
    </row>
    <row r="6335" spans="11:11" ht="15" customHeight="1" x14ac:dyDescent="0.25">
      <c r="K6335" s="217"/>
    </row>
    <row r="6336" spans="11:11" ht="15" customHeight="1" x14ac:dyDescent="0.25">
      <c r="K6336" s="217"/>
    </row>
    <row r="6337" spans="11:11" ht="15" customHeight="1" x14ac:dyDescent="0.25">
      <c r="K6337" s="217"/>
    </row>
    <row r="6338" spans="11:11" ht="15" customHeight="1" x14ac:dyDescent="0.25">
      <c r="K6338" s="217"/>
    </row>
    <row r="6339" spans="11:11" ht="15" customHeight="1" x14ac:dyDescent="0.25">
      <c r="K6339" s="217"/>
    </row>
    <row r="6340" spans="11:11" ht="15" customHeight="1" x14ac:dyDescent="0.25">
      <c r="K6340" s="217"/>
    </row>
    <row r="6341" spans="11:11" ht="15" customHeight="1" x14ac:dyDescent="0.25">
      <c r="K6341" s="217"/>
    </row>
    <row r="6342" spans="11:11" ht="15" customHeight="1" x14ac:dyDescent="0.25">
      <c r="K6342" s="217"/>
    </row>
    <row r="6343" spans="11:11" ht="15" customHeight="1" x14ac:dyDescent="0.25">
      <c r="K6343" s="217"/>
    </row>
    <row r="6344" spans="11:11" ht="15" customHeight="1" x14ac:dyDescent="0.25">
      <c r="K6344" s="217"/>
    </row>
    <row r="6345" spans="11:11" ht="15" customHeight="1" x14ac:dyDescent="0.25">
      <c r="K6345" s="217"/>
    </row>
    <row r="6346" spans="11:11" ht="15" customHeight="1" x14ac:dyDescent="0.25">
      <c r="K6346" s="217"/>
    </row>
    <row r="6347" spans="11:11" ht="15" customHeight="1" x14ac:dyDescent="0.25">
      <c r="K6347" s="217"/>
    </row>
    <row r="6348" spans="11:11" ht="15" customHeight="1" x14ac:dyDescent="0.25">
      <c r="K6348" s="217"/>
    </row>
    <row r="6349" spans="11:11" ht="15" customHeight="1" x14ac:dyDescent="0.25">
      <c r="K6349" s="217"/>
    </row>
    <row r="6350" spans="11:11" ht="15" customHeight="1" x14ac:dyDescent="0.25">
      <c r="K6350" s="217"/>
    </row>
    <row r="6351" spans="11:11" ht="15" customHeight="1" x14ac:dyDescent="0.25">
      <c r="K6351" s="217"/>
    </row>
    <row r="6352" spans="11:11" ht="15" customHeight="1" x14ac:dyDescent="0.25">
      <c r="K6352" s="217"/>
    </row>
    <row r="6353" spans="11:11" ht="15" customHeight="1" x14ac:dyDescent="0.25">
      <c r="K6353" s="217"/>
    </row>
    <row r="6354" spans="11:11" ht="15" customHeight="1" x14ac:dyDescent="0.25">
      <c r="K6354" s="217"/>
    </row>
    <row r="6355" spans="11:11" ht="15" customHeight="1" x14ac:dyDescent="0.25">
      <c r="K6355" s="217"/>
    </row>
    <row r="6356" spans="11:11" ht="15" customHeight="1" x14ac:dyDescent="0.25">
      <c r="K6356" s="217"/>
    </row>
    <row r="6357" spans="11:11" ht="15" customHeight="1" x14ac:dyDescent="0.25">
      <c r="K6357" s="217"/>
    </row>
    <row r="6358" spans="11:11" ht="15" customHeight="1" x14ac:dyDescent="0.25">
      <c r="K6358" s="217"/>
    </row>
    <row r="6359" spans="11:11" ht="15" customHeight="1" x14ac:dyDescent="0.25">
      <c r="K6359" s="217"/>
    </row>
    <row r="6360" spans="11:11" ht="15" customHeight="1" x14ac:dyDescent="0.25">
      <c r="K6360" s="217"/>
    </row>
    <row r="6361" spans="11:11" ht="15" customHeight="1" x14ac:dyDescent="0.25">
      <c r="K6361" s="217"/>
    </row>
    <row r="6362" spans="11:11" ht="15" customHeight="1" x14ac:dyDescent="0.25">
      <c r="K6362" s="217"/>
    </row>
    <row r="6363" spans="11:11" ht="15" customHeight="1" x14ac:dyDescent="0.25">
      <c r="K6363" s="217"/>
    </row>
    <row r="6364" spans="11:11" ht="15" customHeight="1" x14ac:dyDescent="0.25">
      <c r="K6364" s="217"/>
    </row>
    <row r="6365" spans="11:11" ht="15" customHeight="1" x14ac:dyDescent="0.25">
      <c r="K6365" s="217"/>
    </row>
    <row r="6366" spans="11:11" ht="15" customHeight="1" x14ac:dyDescent="0.25">
      <c r="K6366" s="217"/>
    </row>
    <row r="6367" spans="11:11" ht="15" customHeight="1" x14ac:dyDescent="0.25">
      <c r="K6367" s="217"/>
    </row>
    <row r="6368" spans="11:11" ht="15" customHeight="1" x14ac:dyDescent="0.25">
      <c r="K6368" s="217"/>
    </row>
    <row r="6369" spans="11:11" ht="15" customHeight="1" x14ac:dyDescent="0.25">
      <c r="K6369" s="217"/>
    </row>
    <row r="6370" spans="11:11" ht="15" customHeight="1" x14ac:dyDescent="0.25">
      <c r="K6370" s="217"/>
    </row>
    <row r="6371" spans="11:11" ht="15" customHeight="1" x14ac:dyDescent="0.25">
      <c r="K6371" s="217"/>
    </row>
    <row r="6372" spans="11:11" ht="15" customHeight="1" x14ac:dyDescent="0.25">
      <c r="K6372" s="217"/>
    </row>
    <row r="6373" spans="11:11" ht="15" customHeight="1" x14ac:dyDescent="0.25">
      <c r="K6373" s="217"/>
    </row>
    <row r="6374" spans="11:11" ht="15" customHeight="1" x14ac:dyDescent="0.25">
      <c r="K6374" s="217"/>
    </row>
    <row r="6375" spans="11:11" ht="15" customHeight="1" x14ac:dyDescent="0.25">
      <c r="K6375" s="217"/>
    </row>
    <row r="6376" spans="11:11" ht="15" customHeight="1" x14ac:dyDescent="0.25">
      <c r="K6376" s="217"/>
    </row>
    <row r="6377" spans="11:11" ht="15" customHeight="1" x14ac:dyDescent="0.25">
      <c r="K6377" s="217"/>
    </row>
    <row r="6378" spans="11:11" ht="15" customHeight="1" x14ac:dyDescent="0.25">
      <c r="K6378" s="217"/>
    </row>
    <row r="6379" spans="11:11" ht="15" customHeight="1" x14ac:dyDescent="0.25">
      <c r="K6379" s="217"/>
    </row>
    <row r="6380" spans="11:11" ht="15" customHeight="1" x14ac:dyDescent="0.25">
      <c r="K6380" s="217"/>
    </row>
    <row r="6381" spans="11:11" ht="15" customHeight="1" x14ac:dyDescent="0.25">
      <c r="K6381" s="217"/>
    </row>
    <row r="6382" spans="11:11" ht="15" customHeight="1" x14ac:dyDescent="0.25">
      <c r="K6382" s="217"/>
    </row>
    <row r="6383" spans="11:11" ht="15" customHeight="1" x14ac:dyDescent="0.25">
      <c r="K6383" s="217"/>
    </row>
    <row r="6384" spans="11:11" ht="15" customHeight="1" x14ac:dyDescent="0.25">
      <c r="K6384" s="217"/>
    </row>
    <row r="6385" spans="11:11" ht="15" customHeight="1" x14ac:dyDescent="0.25">
      <c r="K6385" s="217"/>
    </row>
    <row r="6386" spans="11:11" ht="15" customHeight="1" x14ac:dyDescent="0.25">
      <c r="K6386" s="217"/>
    </row>
    <row r="6387" spans="11:11" ht="15" customHeight="1" x14ac:dyDescent="0.25">
      <c r="K6387" s="217"/>
    </row>
    <row r="6388" spans="11:11" ht="15" customHeight="1" x14ac:dyDescent="0.25">
      <c r="K6388" s="217"/>
    </row>
    <row r="6389" spans="11:11" ht="15" customHeight="1" x14ac:dyDescent="0.25">
      <c r="K6389" s="217"/>
    </row>
    <row r="6390" spans="11:11" ht="15" customHeight="1" x14ac:dyDescent="0.25">
      <c r="K6390" s="217"/>
    </row>
    <row r="6391" spans="11:11" ht="15" customHeight="1" x14ac:dyDescent="0.25">
      <c r="K6391" s="217"/>
    </row>
    <row r="6392" spans="11:11" ht="15" customHeight="1" x14ac:dyDescent="0.25">
      <c r="K6392" s="217"/>
    </row>
    <row r="6393" spans="11:11" ht="15" customHeight="1" x14ac:dyDescent="0.25">
      <c r="K6393" s="217"/>
    </row>
    <row r="6394" spans="11:11" ht="15" customHeight="1" x14ac:dyDescent="0.25">
      <c r="K6394" s="217"/>
    </row>
    <row r="6395" spans="11:11" ht="15" customHeight="1" x14ac:dyDescent="0.25">
      <c r="K6395" s="217"/>
    </row>
    <row r="6396" spans="11:11" ht="15" customHeight="1" x14ac:dyDescent="0.25">
      <c r="K6396" s="217"/>
    </row>
    <row r="6397" spans="11:11" ht="15" customHeight="1" x14ac:dyDescent="0.25">
      <c r="K6397" s="217"/>
    </row>
    <row r="6398" spans="11:11" ht="15" customHeight="1" x14ac:dyDescent="0.25">
      <c r="K6398" s="217"/>
    </row>
    <row r="6399" spans="11:11" ht="15" customHeight="1" x14ac:dyDescent="0.25">
      <c r="K6399" s="217"/>
    </row>
    <row r="6400" spans="11:11" ht="15" customHeight="1" x14ac:dyDescent="0.25">
      <c r="K6400" s="217"/>
    </row>
    <row r="6401" spans="11:11" ht="15" customHeight="1" x14ac:dyDescent="0.25">
      <c r="K6401" s="217"/>
    </row>
    <row r="6402" spans="11:11" ht="15" customHeight="1" x14ac:dyDescent="0.25">
      <c r="K6402" s="217"/>
    </row>
    <row r="6403" spans="11:11" ht="15" customHeight="1" x14ac:dyDescent="0.25">
      <c r="K6403" s="217"/>
    </row>
    <row r="6404" spans="11:11" ht="15" customHeight="1" x14ac:dyDescent="0.25">
      <c r="K6404" s="217"/>
    </row>
    <row r="6405" spans="11:11" ht="15" customHeight="1" x14ac:dyDescent="0.25">
      <c r="K6405" s="217"/>
    </row>
    <row r="6406" spans="11:11" ht="15" customHeight="1" x14ac:dyDescent="0.25">
      <c r="K6406" s="217"/>
    </row>
    <row r="6407" spans="11:11" ht="15" customHeight="1" x14ac:dyDescent="0.25">
      <c r="K6407" s="217"/>
    </row>
    <row r="6408" spans="11:11" ht="15" customHeight="1" x14ac:dyDescent="0.25">
      <c r="K6408" s="217"/>
    </row>
    <row r="6409" spans="11:11" ht="15" customHeight="1" x14ac:dyDescent="0.25">
      <c r="K6409" s="217"/>
    </row>
    <row r="6410" spans="11:11" ht="15" customHeight="1" x14ac:dyDescent="0.25">
      <c r="K6410" s="217"/>
    </row>
    <row r="6411" spans="11:11" ht="15" customHeight="1" x14ac:dyDescent="0.25">
      <c r="K6411" s="217"/>
    </row>
    <row r="6412" spans="11:11" ht="15" customHeight="1" x14ac:dyDescent="0.25">
      <c r="K6412" s="217"/>
    </row>
    <row r="6413" spans="11:11" ht="15" customHeight="1" x14ac:dyDescent="0.25">
      <c r="K6413" s="217"/>
    </row>
    <row r="6414" spans="11:11" ht="15" customHeight="1" x14ac:dyDescent="0.25">
      <c r="K6414" s="217"/>
    </row>
    <row r="6415" spans="11:11" ht="15" customHeight="1" x14ac:dyDescent="0.25">
      <c r="K6415" s="217"/>
    </row>
    <row r="6416" spans="11:11" ht="15" customHeight="1" x14ac:dyDescent="0.25">
      <c r="K6416" s="217"/>
    </row>
    <row r="6417" spans="11:11" ht="15" customHeight="1" x14ac:dyDescent="0.25">
      <c r="K6417" s="217"/>
    </row>
    <row r="6418" spans="11:11" ht="15" customHeight="1" x14ac:dyDescent="0.25">
      <c r="K6418" s="217"/>
    </row>
    <row r="6419" spans="11:11" ht="15" customHeight="1" x14ac:dyDescent="0.25">
      <c r="K6419" s="217"/>
    </row>
    <row r="6420" spans="11:11" ht="15" customHeight="1" x14ac:dyDescent="0.25">
      <c r="K6420" s="217"/>
    </row>
    <row r="6421" spans="11:11" ht="15" customHeight="1" x14ac:dyDescent="0.25">
      <c r="K6421" s="217"/>
    </row>
    <row r="6422" spans="11:11" ht="15" customHeight="1" x14ac:dyDescent="0.25">
      <c r="K6422" s="217"/>
    </row>
    <row r="6423" spans="11:11" ht="15" customHeight="1" x14ac:dyDescent="0.25">
      <c r="K6423" s="217"/>
    </row>
    <row r="6424" spans="11:11" ht="15" customHeight="1" x14ac:dyDescent="0.25">
      <c r="K6424" s="217"/>
    </row>
    <row r="6425" spans="11:11" ht="15" customHeight="1" x14ac:dyDescent="0.25">
      <c r="K6425" s="217"/>
    </row>
    <row r="6426" spans="11:11" ht="15" customHeight="1" x14ac:dyDescent="0.25">
      <c r="K6426" s="217"/>
    </row>
    <row r="6427" spans="11:11" ht="15" customHeight="1" x14ac:dyDescent="0.25">
      <c r="K6427" s="217"/>
    </row>
    <row r="6428" spans="11:11" ht="15" customHeight="1" x14ac:dyDescent="0.25">
      <c r="K6428" s="217"/>
    </row>
    <row r="6429" spans="11:11" ht="15" customHeight="1" x14ac:dyDescent="0.25">
      <c r="K6429" s="217"/>
    </row>
    <row r="6430" spans="11:11" ht="15" customHeight="1" x14ac:dyDescent="0.25">
      <c r="K6430" s="217"/>
    </row>
    <row r="6431" spans="11:11" ht="15" customHeight="1" x14ac:dyDescent="0.25">
      <c r="K6431" s="217"/>
    </row>
    <row r="6432" spans="11:11" ht="15" customHeight="1" x14ac:dyDescent="0.25">
      <c r="K6432" s="217"/>
    </row>
    <row r="6433" spans="11:11" ht="15" customHeight="1" x14ac:dyDescent="0.25">
      <c r="K6433" s="217"/>
    </row>
    <row r="6434" spans="11:11" ht="15" customHeight="1" x14ac:dyDescent="0.25">
      <c r="K6434" s="217"/>
    </row>
    <row r="6435" spans="11:11" ht="15" customHeight="1" x14ac:dyDescent="0.25">
      <c r="K6435" s="217"/>
    </row>
    <row r="6436" spans="11:11" ht="15" customHeight="1" x14ac:dyDescent="0.25">
      <c r="K6436" s="217"/>
    </row>
    <row r="6437" spans="11:11" ht="15" customHeight="1" x14ac:dyDescent="0.25">
      <c r="K6437" s="217"/>
    </row>
    <row r="6438" spans="11:11" ht="15" customHeight="1" x14ac:dyDescent="0.25">
      <c r="K6438" s="217"/>
    </row>
    <row r="6439" spans="11:11" ht="15" customHeight="1" x14ac:dyDescent="0.25">
      <c r="K6439" s="217"/>
    </row>
    <row r="6440" spans="11:11" ht="15" customHeight="1" x14ac:dyDescent="0.25">
      <c r="K6440" s="217"/>
    </row>
    <row r="6441" spans="11:11" ht="15" customHeight="1" x14ac:dyDescent="0.25">
      <c r="K6441" s="217"/>
    </row>
    <row r="6442" spans="11:11" ht="15" customHeight="1" x14ac:dyDescent="0.25">
      <c r="K6442" s="217"/>
    </row>
    <row r="6443" spans="11:11" ht="15" customHeight="1" x14ac:dyDescent="0.25">
      <c r="K6443" s="217"/>
    </row>
    <row r="6444" spans="11:11" ht="15" customHeight="1" x14ac:dyDescent="0.25">
      <c r="K6444" s="217"/>
    </row>
    <row r="6445" spans="11:11" ht="15" customHeight="1" x14ac:dyDescent="0.25">
      <c r="K6445" s="217"/>
    </row>
    <row r="6446" spans="11:11" ht="15" customHeight="1" x14ac:dyDescent="0.25">
      <c r="K6446" s="217"/>
    </row>
    <row r="6447" spans="11:11" ht="15" customHeight="1" x14ac:dyDescent="0.25">
      <c r="K6447" s="217"/>
    </row>
    <row r="6448" spans="11:11" ht="15" customHeight="1" x14ac:dyDescent="0.25">
      <c r="K6448" s="217"/>
    </row>
    <row r="6449" spans="11:11" ht="15" customHeight="1" x14ac:dyDescent="0.25">
      <c r="K6449" s="217"/>
    </row>
    <row r="6450" spans="11:11" ht="15" customHeight="1" x14ac:dyDescent="0.25">
      <c r="K6450" s="217"/>
    </row>
    <row r="6451" spans="11:11" ht="30" customHeight="1" x14ac:dyDescent="0.25">
      <c r="K6451" s="217"/>
    </row>
    <row r="6452" spans="11:11" ht="15" customHeight="1" x14ac:dyDescent="0.25">
      <c r="K6452" s="217"/>
    </row>
    <row r="6453" spans="11:11" ht="15" customHeight="1" x14ac:dyDescent="0.25">
      <c r="K6453" s="217"/>
    </row>
    <row r="6454" spans="11:11" ht="15" customHeight="1" x14ac:dyDescent="0.25">
      <c r="K6454" s="217"/>
    </row>
    <row r="6455" spans="11:11" ht="15" customHeight="1" x14ac:dyDescent="0.25">
      <c r="K6455" s="217"/>
    </row>
    <row r="6456" spans="11:11" ht="15" customHeight="1" x14ac:dyDescent="0.25">
      <c r="K6456" s="217"/>
    </row>
    <row r="6457" spans="11:11" ht="15" customHeight="1" x14ac:dyDescent="0.25">
      <c r="K6457" s="217"/>
    </row>
    <row r="6458" spans="11:11" ht="15" customHeight="1" x14ac:dyDescent="0.25">
      <c r="K6458" s="217"/>
    </row>
    <row r="6459" spans="11:11" ht="15" customHeight="1" x14ac:dyDescent="0.25">
      <c r="K6459" s="217"/>
    </row>
    <row r="6460" spans="11:11" ht="30" customHeight="1" x14ac:dyDescent="0.25">
      <c r="K6460" s="217"/>
    </row>
    <row r="6461" spans="11:11" ht="15" customHeight="1" x14ac:dyDescent="0.25">
      <c r="K6461" s="217"/>
    </row>
    <row r="6462" spans="11:11" ht="15" customHeight="1" x14ac:dyDescent="0.25">
      <c r="K6462" s="217"/>
    </row>
    <row r="6463" spans="11:11" ht="15" customHeight="1" x14ac:dyDescent="0.25">
      <c r="K6463" s="217"/>
    </row>
    <row r="6464" spans="11:11" ht="15" customHeight="1" x14ac:dyDescent="0.25">
      <c r="K6464" s="217"/>
    </row>
    <row r="6465" spans="11:11" ht="15" customHeight="1" x14ac:dyDescent="0.25">
      <c r="K6465" s="217"/>
    </row>
    <row r="6466" spans="11:11" ht="15" customHeight="1" x14ac:dyDescent="0.25">
      <c r="K6466" s="217"/>
    </row>
    <row r="6467" spans="11:11" ht="15" customHeight="1" x14ac:dyDescent="0.25">
      <c r="K6467" s="217"/>
    </row>
    <row r="6468" spans="11:11" ht="15" customHeight="1" x14ac:dyDescent="0.25">
      <c r="K6468" s="217"/>
    </row>
    <row r="6469" spans="11:11" ht="15" customHeight="1" x14ac:dyDescent="0.25">
      <c r="K6469" s="217"/>
    </row>
    <row r="6470" spans="11:11" ht="15" customHeight="1" x14ac:dyDescent="0.25">
      <c r="K6470" s="217"/>
    </row>
    <row r="6471" spans="11:11" ht="15" customHeight="1" x14ac:dyDescent="0.25">
      <c r="K6471" s="217"/>
    </row>
    <row r="6472" spans="11:11" ht="15" customHeight="1" x14ac:dyDescent="0.25">
      <c r="K6472" s="217"/>
    </row>
    <row r="6473" spans="11:11" ht="15" customHeight="1" x14ac:dyDescent="0.25">
      <c r="K6473" s="217"/>
    </row>
    <row r="6474" spans="11:11" ht="30" customHeight="1" x14ac:dyDescent="0.25">
      <c r="K6474" s="217"/>
    </row>
    <row r="6475" spans="11:11" ht="30" customHeight="1" x14ac:dyDescent="0.25">
      <c r="K6475" s="217"/>
    </row>
    <row r="6476" spans="11:11" ht="30" customHeight="1" x14ac:dyDescent="0.25">
      <c r="K6476" s="217"/>
    </row>
    <row r="6477" spans="11:11" ht="15" customHeight="1" x14ac:dyDescent="0.25">
      <c r="K6477" s="217"/>
    </row>
    <row r="6478" spans="11:11" ht="15" customHeight="1" x14ac:dyDescent="0.25">
      <c r="K6478" s="217"/>
    </row>
    <row r="6479" spans="11:11" ht="15" customHeight="1" x14ac:dyDescent="0.25">
      <c r="K6479" s="217"/>
    </row>
    <row r="6480" spans="11:11" ht="15" customHeight="1" x14ac:dyDescent="0.25">
      <c r="K6480" s="217"/>
    </row>
    <row r="6481" spans="11:11" ht="15" customHeight="1" x14ac:dyDescent="0.25">
      <c r="K6481" s="217"/>
    </row>
    <row r="6482" spans="11:11" ht="15" customHeight="1" x14ac:dyDescent="0.25">
      <c r="K6482" s="217"/>
    </row>
    <row r="6483" spans="11:11" ht="15" customHeight="1" x14ac:dyDescent="0.25">
      <c r="K6483" s="217"/>
    </row>
    <row r="6484" spans="11:11" ht="15" customHeight="1" x14ac:dyDescent="0.25">
      <c r="K6484" s="217"/>
    </row>
    <row r="6485" spans="11:11" ht="15" customHeight="1" x14ac:dyDescent="0.25">
      <c r="K6485" s="217"/>
    </row>
    <row r="6486" spans="11:11" ht="15" customHeight="1" x14ac:dyDescent="0.25">
      <c r="K6486" s="217"/>
    </row>
    <row r="6487" spans="11:11" x14ac:dyDescent="0.25">
      <c r="K6487" s="217"/>
    </row>
    <row r="6488" spans="11:11" ht="15" customHeight="1" x14ac:dyDescent="0.25">
      <c r="K6488" s="217"/>
    </row>
    <row r="6489" spans="11:11" ht="15" customHeight="1" x14ac:dyDescent="0.25">
      <c r="K6489" s="217"/>
    </row>
    <row r="6490" spans="11:11" ht="15" customHeight="1" x14ac:dyDescent="0.25">
      <c r="K6490" s="217"/>
    </row>
    <row r="6491" spans="11:11" ht="15" customHeight="1" x14ac:dyDescent="0.25">
      <c r="K6491" s="217"/>
    </row>
    <row r="6492" spans="11:11" ht="15" customHeight="1" x14ac:dyDescent="0.25">
      <c r="K6492" s="217"/>
    </row>
    <row r="6493" spans="11:11" ht="15" customHeight="1" x14ac:dyDescent="0.25">
      <c r="K6493" s="217"/>
    </row>
    <row r="6494" spans="11:11" ht="15" customHeight="1" x14ac:dyDescent="0.25">
      <c r="K6494" s="217"/>
    </row>
    <row r="6495" spans="11:11" ht="15" customHeight="1" x14ac:dyDescent="0.25">
      <c r="K6495" s="217"/>
    </row>
    <row r="6496" spans="11:11" ht="15" customHeight="1" x14ac:dyDescent="0.25">
      <c r="K6496" s="217"/>
    </row>
    <row r="6497" spans="11:11" ht="15" customHeight="1" x14ac:dyDescent="0.25">
      <c r="K6497" s="217"/>
    </row>
    <row r="6498" spans="11:11" ht="15" customHeight="1" x14ac:dyDescent="0.25">
      <c r="K6498" s="217"/>
    </row>
    <row r="6499" spans="11:11" ht="15" customHeight="1" x14ac:dyDescent="0.25">
      <c r="K6499" s="217"/>
    </row>
    <row r="6500" spans="11:11" ht="15" customHeight="1" x14ac:dyDescent="0.25">
      <c r="K6500" s="217"/>
    </row>
    <row r="6501" spans="11:11" ht="15" customHeight="1" x14ac:dyDescent="0.25">
      <c r="K6501" s="217"/>
    </row>
    <row r="6502" spans="11:11" ht="15" customHeight="1" x14ac:dyDescent="0.25">
      <c r="K6502" s="217"/>
    </row>
    <row r="6503" spans="11:11" ht="15" customHeight="1" x14ac:dyDescent="0.25">
      <c r="K6503" s="217"/>
    </row>
    <row r="6504" spans="11:11" ht="15" customHeight="1" x14ac:dyDescent="0.25">
      <c r="K6504" s="217"/>
    </row>
    <row r="6505" spans="11:11" ht="15" customHeight="1" x14ac:dyDescent="0.25">
      <c r="K6505" s="217"/>
    </row>
    <row r="6506" spans="11:11" ht="15" customHeight="1" x14ac:dyDescent="0.25">
      <c r="K6506" s="217"/>
    </row>
    <row r="6507" spans="11:11" ht="15" customHeight="1" x14ac:dyDescent="0.25">
      <c r="K6507" s="217"/>
    </row>
    <row r="6508" spans="11:11" ht="15" customHeight="1" x14ac:dyDescent="0.25">
      <c r="K6508" s="217"/>
    </row>
    <row r="6509" spans="11:11" ht="15" customHeight="1" x14ac:dyDescent="0.25">
      <c r="K6509" s="217"/>
    </row>
    <row r="6510" spans="11:11" ht="15" customHeight="1" x14ac:dyDescent="0.25">
      <c r="K6510" s="217"/>
    </row>
    <row r="6511" spans="11:11" ht="15" customHeight="1" x14ac:dyDescent="0.25">
      <c r="K6511" s="217"/>
    </row>
    <row r="6512" spans="11:11" ht="15" customHeight="1" x14ac:dyDescent="0.25">
      <c r="K6512" s="217"/>
    </row>
    <row r="6513" spans="11:11" ht="15" customHeight="1" x14ac:dyDescent="0.25">
      <c r="K6513" s="217"/>
    </row>
    <row r="6514" spans="11:11" ht="15" customHeight="1" x14ac:dyDescent="0.25">
      <c r="K6514" s="217"/>
    </row>
    <row r="6515" spans="11:11" ht="15" customHeight="1" x14ac:dyDescent="0.25">
      <c r="K6515" s="217"/>
    </row>
    <row r="6516" spans="11:11" ht="15" customHeight="1" x14ac:dyDescent="0.25">
      <c r="K6516" s="217"/>
    </row>
    <row r="6517" spans="11:11" ht="15" customHeight="1" x14ac:dyDescent="0.25">
      <c r="K6517" s="217"/>
    </row>
    <row r="6518" spans="11:11" ht="15" customHeight="1" x14ac:dyDescent="0.25">
      <c r="K6518" s="217"/>
    </row>
    <row r="6519" spans="11:11" ht="15" customHeight="1" x14ac:dyDescent="0.25">
      <c r="K6519" s="217"/>
    </row>
    <row r="6520" spans="11:11" ht="15" customHeight="1" x14ac:dyDescent="0.25">
      <c r="K6520" s="217"/>
    </row>
    <row r="6521" spans="11:11" ht="15" customHeight="1" x14ac:dyDescent="0.25">
      <c r="K6521" s="217"/>
    </row>
    <row r="6522" spans="11:11" ht="15" customHeight="1" x14ac:dyDescent="0.25">
      <c r="K6522" s="217"/>
    </row>
    <row r="6523" spans="11:11" ht="15" customHeight="1" x14ac:dyDescent="0.25">
      <c r="K6523" s="217"/>
    </row>
    <row r="6524" spans="11:11" ht="15" customHeight="1" x14ac:dyDescent="0.25">
      <c r="K6524" s="217"/>
    </row>
    <row r="6525" spans="11:11" ht="15" customHeight="1" x14ac:dyDescent="0.25">
      <c r="K6525" s="217"/>
    </row>
    <row r="6526" spans="11:11" ht="15" customHeight="1" x14ac:dyDescent="0.25">
      <c r="K6526" s="217"/>
    </row>
    <row r="6527" spans="11:11" ht="15" customHeight="1" x14ac:dyDescent="0.25">
      <c r="K6527" s="217"/>
    </row>
    <row r="6528" spans="11:11" ht="15" customHeight="1" x14ac:dyDescent="0.25">
      <c r="K6528" s="217"/>
    </row>
    <row r="6529" spans="11:11" ht="15" customHeight="1" x14ac:dyDescent="0.25">
      <c r="K6529" s="217"/>
    </row>
    <row r="6530" spans="11:11" ht="15" customHeight="1" x14ac:dyDescent="0.25">
      <c r="K6530" s="217"/>
    </row>
    <row r="6531" spans="11:11" ht="15" customHeight="1" x14ac:dyDescent="0.25">
      <c r="K6531" s="217"/>
    </row>
    <row r="6532" spans="11:11" ht="15" customHeight="1" x14ac:dyDescent="0.25">
      <c r="K6532" s="217"/>
    </row>
    <row r="6533" spans="11:11" ht="15" customHeight="1" x14ac:dyDescent="0.25">
      <c r="K6533" s="217"/>
    </row>
    <row r="6534" spans="11:11" ht="15" customHeight="1" x14ac:dyDescent="0.25">
      <c r="K6534" s="217"/>
    </row>
    <row r="6535" spans="11:11" ht="15" customHeight="1" x14ac:dyDescent="0.25">
      <c r="K6535" s="217"/>
    </row>
    <row r="6536" spans="11:11" ht="15" customHeight="1" x14ac:dyDescent="0.25">
      <c r="K6536" s="217"/>
    </row>
    <row r="6537" spans="11:11" ht="15" customHeight="1" x14ac:dyDescent="0.25">
      <c r="K6537" s="217"/>
    </row>
    <row r="6538" spans="11:11" ht="15" customHeight="1" x14ac:dyDescent="0.25">
      <c r="K6538" s="217"/>
    </row>
    <row r="6539" spans="11:11" ht="15" customHeight="1" x14ac:dyDescent="0.25">
      <c r="K6539" s="217"/>
    </row>
    <row r="6540" spans="11:11" ht="15" customHeight="1" x14ac:dyDescent="0.25">
      <c r="K6540" s="217"/>
    </row>
    <row r="6541" spans="11:11" ht="15" customHeight="1" x14ac:dyDescent="0.25">
      <c r="K6541" s="217"/>
    </row>
    <row r="6542" spans="11:11" ht="15" customHeight="1" x14ac:dyDescent="0.25">
      <c r="K6542" s="217"/>
    </row>
    <row r="6543" spans="11:11" ht="15" customHeight="1" x14ac:dyDescent="0.25">
      <c r="K6543" s="217"/>
    </row>
    <row r="6544" spans="11:11" ht="15" customHeight="1" x14ac:dyDescent="0.25">
      <c r="K6544" s="217"/>
    </row>
    <row r="6545" spans="11:11" ht="15" customHeight="1" x14ac:dyDescent="0.25">
      <c r="K6545" s="217"/>
    </row>
    <row r="6546" spans="11:11" ht="15" customHeight="1" x14ac:dyDescent="0.25">
      <c r="K6546" s="217"/>
    </row>
    <row r="6547" spans="11:11" ht="15" customHeight="1" x14ac:dyDescent="0.25">
      <c r="K6547" s="217"/>
    </row>
    <row r="6548" spans="11:11" ht="15" customHeight="1" x14ac:dyDescent="0.25">
      <c r="K6548" s="217"/>
    </row>
    <row r="6549" spans="11:11" ht="15" customHeight="1" x14ac:dyDescent="0.25">
      <c r="K6549" s="217"/>
    </row>
    <row r="6550" spans="11:11" ht="15" customHeight="1" x14ac:dyDescent="0.25">
      <c r="K6550" s="217"/>
    </row>
    <row r="6551" spans="11:11" ht="15" customHeight="1" x14ac:dyDescent="0.25">
      <c r="K6551" s="217"/>
    </row>
    <row r="6552" spans="11:11" ht="15" customHeight="1" x14ac:dyDescent="0.25">
      <c r="K6552" s="217"/>
    </row>
    <row r="6553" spans="11:11" ht="15" customHeight="1" x14ac:dyDescent="0.25">
      <c r="K6553" s="217"/>
    </row>
    <row r="6554" spans="11:11" ht="15" customHeight="1" x14ac:dyDescent="0.25">
      <c r="K6554" s="217"/>
    </row>
    <row r="6555" spans="11:11" ht="15" customHeight="1" x14ac:dyDescent="0.25">
      <c r="K6555" s="217"/>
    </row>
    <row r="6556" spans="11:11" ht="15" customHeight="1" x14ac:dyDescent="0.25">
      <c r="K6556" s="217"/>
    </row>
    <row r="6557" spans="11:11" ht="15" customHeight="1" x14ac:dyDescent="0.25">
      <c r="K6557" s="217"/>
    </row>
    <row r="6558" spans="11:11" ht="15" customHeight="1" x14ac:dyDescent="0.25">
      <c r="K6558" s="217"/>
    </row>
    <row r="6559" spans="11:11" ht="30" customHeight="1" x14ac:dyDescent="0.25">
      <c r="K6559" s="217"/>
    </row>
    <row r="6560" spans="11:11" ht="15" customHeight="1" x14ac:dyDescent="0.25">
      <c r="K6560" s="217"/>
    </row>
    <row r="6561" spans="11:11" ht="15" customHeight="1" x14ac:dyDescent="0.25">
      <c r="K6561" s="217"/>
    </row>
    <row r="6562" spans="11:11" ht="15" customHeight="1" x14ac:dyDescent="0.25">
      <c r="K6562" s="217"/>
    </row>
    <row r="6563" spans="11:11" ht="15" customHeight="1" x14ac:dyDescent="0.25">
      <c r="K6563" s="217"/>
    </row>
    <row r="6564" spans="11:11" ht="15" customHeight="1" x14ac:dyDescent="0.25">
      <c r="K6564" s="217"/>
    </row>
    <row r="6565" spans="11:11" x14ac:dyDescent="0.25">
      <c r="K6565" s="217"/>
    </row>
    <row r="6566" spans="11:11" ht="15" customHeight="1" x14ac:dyDescent="0.25">
      <c r="K6566" s="217"/>
    </row>
    <row r="6567" spans="11:11" ht="15" customHeight="1" x14ac:dyDescent="0.25">
      <c r="K6567" s="217"/>
    </row>
    <row r="6568" spans="11:11" ht="15" customHeight="1" x14ac:dyDescent="0.25">
      <c r="K6568" s="217"/>
    </row>
    <row r="6569" spans="11:11" ht="15" customHeight="1" x14ac:dyDescent="0.25">
      <c r="K6569" s="217"/>
    </row>
    <row r="6570" spans="11:11" ht="15" customHeight="1" x14ac:dyDescent="0.25">
      <c r="K6570" s="217"/>
    </row>
    <row r="6571" spans="11:11" ht="15" customHeight="1" x14ac:dyDescent="0.25">
      <c r="K6571" s="217"/>
    </row>
    <row r="6572" spans="11:11" ht="15" customHeight="1" x14ac:dyDescent="0.25">
      <c r="K6572" s="217"/>
    </row>
    <row r="6573" spans="11:11" ht="15" customHeight="1" x14ac:dyDescent="0.25">
      <c r="K6573" s="217"/>
    </row>
    <row r="6574" spans="11:11" ht="15" customHeight="1" x14ac:dyDescent="0.25">
      <c r="K6574" s="217"/>
    </row>
    <row r="6575" spans="11:11" ht="15" customHeight="1" x14ac:dyDescent="0.25">
      <c r="K6575" s="217"/>
    </row>
    <row r="6576" spans="11:11" ht="15" customHeight="1" x14ac:dyDescent="0.25">
      <c r="K6576" s="217"/>
    </row>
    <row r="6577" spans="11:11" ht="15" customHeight="1" x14ac:dyDescent="0.25">
      <c r="K6577" s="217"/>
    </row>
    <row r="6578" spans="11:11" ht="15" customHeight="1" x14ac:dyDescent="0.25">
      <c r="K6578" s="217"/>
    </row>
    <row r="6579" spans="11:11" x14ac:dyDescent="0.25">
      <c r="K6579" s="217"/>
    </row>
    <row r="6580" spans="11:11" ht="15" customHeight="1" x14ac:dyDescent="0.25">
      <c r="K6580" s="217"/>
    </row>
    <row r="6581" spans="11:11" ht="15" customHeight="1" x14ac:dyDescent="0.25">
      <c r="K6581" s="217"/>
    </row>
    <row r="6582" spans="11:11" ht="15" customHeight="1" x14ac:dyDescent="0.25">
      <c r="K6582" s="217"/>
    </row>
    <row r="6583" spans="11:11" ht="15" customHeight="1" x14ac:dyDescent="0.25">
      <c r="K6583" s="217"/>
    </row>
    <row r="6584" spans="11:11" ht="15" customHeight="1" x14ac:dyDescent="0.25">
      <c r="K6584" s="217"/>
    </row>
    <row r="6585" spans="11:11" ht="15" customHeight="1" x14ac:dyDescent="0.25">
      <c r="K6585" s="217"/>
    </row>
    <row r="6586" spans="11:11" ht="15" customHeight="1" x14ac:dyDescent="0.25">
      <c r="K6586" s="217"/>
    </row>
    <row r="6587" spans="11:11" ht="15" customHeight="1" x14ac:dyDescent="0.25">
      <c r="K6587" s="217"/>
    </row>
    <row r="6588" spans="11:11" ht="15" customHeight="1" x14ac:dyDescent="0.25">
      <c r="K6588" s="217"/>
    </row>
    <row r="6589" spans="11:11" ht="15" customHeight="1" x14ac:dyDescent="0.25">
      <c r="K6589" s="217"/>
    </row>
    <row r="6590" spans="11:11" ht="15" customHeight="1" x14ac:dyDescent="0.25">
      <c r="K6590" s="217"/>
    </row>
    <row r="6591" spans="11:11" ht="15" customHeight="1" x14ac:dyDescent="0.25">
      <c r="K6591" s="217"/>
    </row>
    <row r="6592" spans="11:11" ht="15" customHeight="1" x14ac:dyDescent="0.25">
      <c r="K6592" s="217"/>
    </row>
    <row r="6593" spans="11:11" ht="15" customHeight="1" x14ac:dyDescent="0.25">
      <c r="K6593" s="217"/>
    </row>
    <row r="6594" spans="11:11" ht="15" customHeight="1" x14ac:dyDescent="0.25">
      <c r="K6594" s="217"/>
    </row>
    <row r="6595" spans="11:11" ht="15" customHeight="1" x14ac:dyDescent="0.25">
      <c r="K6595" s="217"/>
    </row>
    <row r="6596" spans="11:11" ht="15" customHeight="1" x14ac:dyDescent="0.25">
      <c r="K6596" s="217"/>
    </row>
    <row r="6597" spans="11:11" ht="15" customHeight="1" x14ac:dyDescent="0.25">
      <c r="K6597" s="217"/>
    </row>
    <row r="6598" spans="11:11" ht="15" customHeight="1" x14ac:dyDescent="0.25">
      <c r="K6598" s="217"/>
    </row>
    <row r="6599" spans="11:11" ht="15" customHeight="1" x14ac:dyDescent="0.25">
      <c r="K6599" s="217"/>
    </row>
    <row r="6600" spans="11:11" x14ac:dyDescent="0.25">
      <c r="K6600" s="217"/>
    </row>
    <row r="6601" spans="11:11" ht="15" customHeight="1" x14ac:dyDescent="0.25">
      <c r="K6601" s="217"/>
    </row>
    <row r="6602" spans="11:11" ht="15" customHeight="1" x14ac:dyDescent="0.25">
      <c r="K6602" s="217"/>
    </row>
    <row r="6603" spans="11:11" ht="15" customHeight="1" x14ac:dyDescent="0.25">
      <c r="K6603" s="217"/>
    </row>
    <row r="6604" spans="11:11" ht="15" customHeight="1" x14ac:dyDescent="0.25">
      <c r="K6604" s="217"/>
    </row>
    <row r="6605" spans="11:11" ht="15" customHeight="1" x14ac:dyDescent="0.25">
      <c r="K6605" s="217"/>
    </row>
    <row r="6606" spans="11:11" ht="15" customHeight="1" x14ac:dyDescent="0.25">
      <c r="K6606" s="217"/>
    </row>
    <row r="6607" spans="11:11" ht="15" customHeight="1" x14ac:dyDescent="0.25">
      <c r="K6607" s="217"/>
    </row>
    <row r="6608" spans="11:11" ht="15" customHeight="1" x14ac:dyDescent="0.25">
      <c r="K6608" s="217"/>
    </row>
    <row r="6609" spans="11:11" ht="15" customHeight="1" x14ac:dyDescent="0.25">
      <c r="K6609" s="217"/>
    </row>
    <row r="6610" spans="11:11" ht="15" customHeight="1" x14ac:dyDescent="0.25">
      <c r="K6610" s="217"/>
    </row>
    <row r="6611" spans="11:11" ht="15" customHeight="1" x14ac:dyDescent="0.25">
      <c r="K6611" s="217"/>
    </row>
    <row r="6612" spans="11:11" ht="15" customHeight="1" x14ac:dyDescent="0.25">
      <c r="K6612" s="217"/>
    </row>
    <row r="6613" spans="11:11" ht="15" customHeight="1" x14ac:dyDescent="0.25">
      <c r="K6613" s="217"/>
    </row>
    <row r="6614" spans="11:11" ht="15" customHeight="1" x14ac:dyDescent="0.25">
      <c r="K6614" s="217"/>
    </row>
    <row r="6615" spans="11:11" ht="15" customHeight="1" x14ac:dyDescent="0.25">
      <c r="K6615" s="217"/>
    </row>
    <row r="6616" spans="11:11" ht="15" customHeight="1" x14ac:dyDescent="0.25">
      <c r="K6616" s="217"/>
    </row>
    <row r="6617" spans="11:11" ht="30" customHeight="1" x14ac:dyDescent="0.25">
      <c r="K6617" s="217"/>
    </row>
    <row r="6618" spans="11:11" ht="30" customHeight="1" x14ac:dyDescent="0.25">
      <c r="K6618" s="217"/>
    </row>
    <row r="6619" spans="11:11" ht="15" customHeight="1" x14ac:dyDescent="0.25">
      <c r="K6619" s="217"/>
    </row>
    <row r="6620" spans="11:11" ht="15" customHeight="1" x14ac:dyDescent="0.25">
      <c r="K6620" s="217"/>
    </row>
    <row r="6621" spans="11:11" ht="15" customHeight="1" x14ac:dyDescent="0.25">
      <c r="K6621" s="217"/>
    </row>
    <row r="6622" spans="11:11" ht="15" customHeight="1" x14ac:dyDescent="0.25">
      <c r="K6622" s="217"/>
    </row>
    <row r="6623" spans="11:11" ht="15" customHeight="1" x14ac:dyDescent="0.25">
      <c r="K6623" s="217"/>
    </row>
    <row r="6624" spans="11:11" ht="15" customHeight="1" x14ac:dyDescent="0.25">
      <c r="K6624" s="217"/>
    </row>
    <row r="6625" spans="11:11" ht="15" customHeight="1" x14ac:dyDescent="0.25">
      <c r="K6625" s="217"/>
    </row>
    <row r="6626" spans="11:11" ht="15" customHeight="1" x14ac:dyDescent="0.25">
      <c r="K6626" s="217"/>
    </row>
    <row r="6627" spans="11:11" ht="15" customHeight="1" x14ac:dyDescent="0.25">
      <c r="K6627" s="217"/>
    </row>
    <row r="6628" spans="11:11" ht="15" customHeight="1" x14ac:dyDescent="0.25">
      <c r="K6628" s="217"/>
    </row>
    <row r="6629" spans="11:11" ht="15" customHeight="1" x14ac:dyDescent="0.25">
      <c r="K6629" s="217"/>
    </row>
    <row r="6630" spans="11:11" ht="15" customHeight="1" x14ac:dyDescent="0.25">
      <c r="K6630" s="217"/>
    </row>
    <row r="6631" spans="11:11" ht="15" customHeight="1" x14ac:dyDescent="0.25">
      <c r="K6631" s="217"/>
    </row>
    <row r="6632" spans="11:11" ht="15" customHeight="1" x14ac:dyDescent="0.25">
      <c r="K6632" s="217"/>
    </row>
    <row r="6633" spans="11:11" ht="15" customHeight="1" x14ac:dyDescent="0.25">
      <c r="K6633" s="217"/>
    </row>
    <row r="6634" spans="11:11" ht="15" customHeight="1" x14ac:dyDescent="0.25">
      <c r="K6634" s="217"/>
    </row>
    <row r="6635" spans="11:11" ht="15" customHeight="1" x14ac:dyDescent="0.25">
      <c r="K6635" s="217"/>
    </row>
    <row r="6636" spans="11:11" ht="15" customHeight="1" x14ac:dyDescent="0.25">
      <c r="K6636" s="217"/>
    </row>
    <row r="6637" spans="11:11" ht="15" customHeight="1" x14ac:dyDescent="0.25">
      <c r="K6637" s="217"/>
    </row>
    <row r="6638" spans="11:11" ht="15" customHeight="1" x14ac:dyDescent="0.25">
      <c r="K6638" s="217"/>
    </row>
    <row r="6639" spans="11:11" ht="15" customHeight="1" x14ac:dyDescent="0.25">
      <c r="K6639" s="217"/>
    </row>
    <row r="6640" spans="11:11" ht="15" customHeight="1" x14ac:dyDescent="0.25">
      <c r="K6640" s="217"/>
    </row>
    <row r="6641" spans="11:11" ht="15" customHeight="1" x14ac:dyDescent="0.25">
      <c r="K6641" s="217"/>
    </row>
    <row r="6642" spans="11:11" ht="15" customHeight="1" x14ac:dyDescent="0.25">
      <c r="K6642" s="217"/>
    </row>
    <row r="6643" spans="11:11" ht="15" customHeight="1" x14ac:dyDescent="0.25">
      <c r="K6643" s="217"/>
    </row>
    <row r="6644" spans="11:11" ht="15" customHeight="1" x14ac:dyDescent="0.25">
      <c r="K6644" s="217"/>
    </row>
    <row r="6645" spans="11:11" ht="15" customHeight="1" x14ac:dyDescent="0.25">
      <c r="K6645" s="217"/>
    </row>
    <row r="6646" spans="11:11" ht="15" customHeight="1" x14ac:dyDescent="0.25">
      <c r="K6646" s="217"/>
    </row>
    <row r="6647" spans="11:11" ht="15" customHeight="1" x14ac:dyDescent="0.25">
      <c r="K6647" s="217"/>
    </row>
    <row r="6648" spans="11:11" ht="15" customHeight="1" x14ac:dyDescent="0.25">
      <c r="K6648" s="217"/>
    </row>
    <row r="6649" spans="11:11" ht="15" customHeight="1" x14ac:dyDescent="0.25">
      <c r="K6649" s="217"/>
    </row>
    <row r="6650" spans="11:11" ht="15" customHeight="1" x14ac:dyDescent="0.25">
      <c r="K6650" s="217"/>
    </row>
    <row r="6651" spans="11:11" ht="15" customHeight="1" x14ac:dyDescent="0.25">
      <c r="K6651" s="217"/>
    </row>
    <row r="6652" spans="11:11" ht="15" customHeight="1" x14ac:dyDescent="0.25">
      <c r="K6652" s="217"/>
    </row>
    <row r="6653" spans="11:11" ht="15" customHeight="1" x14ac:dyDescent="0.25">
      <c r="K6653" s="217"/>
    </row>
    <row r="6654" spans="11:11" ht="30" customHeight="1" x14ac:dyDescent="0.25">
      <c r="K6654" s="217"/>
    </row>
    <row r="6655" spans="11:11" ht="15" customHeight="1" x14ac:dyDescent="0.25">
      <c r="K6655" s="217"/>
    </row>
    <row r="6656" spans="11:11" ht="15" customHeight="1" x14ac:dyDescent="0.25">
      <c r="K6656" s="217"/>
    </row>
    <row r="6657" spans="11:11" ht="15" customHeight="1" x14ac:dyDescent="0.25">
      <c r="K6657" s="217"/>
    </row>
    <row r="6658" spans="11:11" ht="15" customHeight="1" x14ac:dyDescent="0.25">
      <c r="K6658" s="217"/>
    </row>
    <row r="6659" spans="11:11" ht="15" customHeight="1" x14ac:dyDescent="0.25">
      <c r="K6659" s="217"/>
    </row>
    <row r="6660" spans="11:11" ht="15" customHeight="1" x14ac:dyDescent="0.25">
      <c r="K6660" s="217"/>
    </row>
    <row r="6661" spans="11:11" ht="15" customHeight="1" x14ac:dyDescent="0.25">
      <c r="K6661" s="217"/>
    </row>
    <row r="6662" spans="11:11" ht="15" customHeight="1" x14ac:dyDescent="0.25">
      <c r="K6662" s="217"/>
    </row>
    <row r="6663" spans="11:11" ht="15" customHeight="1" x14ac:dyDescent="0.25">
      <c r="K6663" s="217"/>
    </row>
    <row r="6664" spans="11:11" ht="15" customHeight="1" x14ac:dyDescent="0.25">
      <c r="K6664" s="217"/>
    </row>
    <row r="6665" spans="11:11" ht="15" customHeight="1" x14ac:dyDescent="0.25">
      <c r="K6665" s="217"/>
    </row>
    <row r="6666" spans="11:11" ht="15" customHeight="1" x14ac:dyDescent="0.25">
      <c r="K6666" s="217"/>
    </row>
    <row r="6667" spans="11:11" ht="15" customHeight="1" x14ac:dyDescent="0.25">
      <c r="K6667" s="217"/>
    </row>
    <row r="6668" spans="11:11" ht="15" customHeight="1" x14ac:dyDescent="0.25">
      <c r="K6668" s="217"/>
    </row>
    <row r="6669" spans="11:11" ht="15" customHeight="1" x14ac:dyDescent="0.25">
      <c r="K6669" s="217"/>
    </row>
    <row r="6670" spans="11:11" ht="15" customHeight="1" x14ac:dyDescent="0.25">
      <c r="K6670" s="217"/>
    </row>
    <row r="6671" spans="11:11" ht="15" customHeight="1" x14ac:dyDescent="0.25">
      <c r="K6671" s="217"/>
    </row>
    <row r="6672" spans="11:11" ht="15" customHeight="1" x14ac:dyDescent="0.25">
      <c r="K6672" s="217"/>
    </row>
    <row r="6673" spans="11:11" ht="15" customHeight="1" x14ac:dyDescent="0.25">
      <c r="K6673" s="217"/>
    </row>
    <row r="6674" spans="11:11" ht="15" customHeight="1" x14ac:dyDescent="0.25">
      <c r="K6674" s="217"/>
    </row>
    <row r="6675" spans="11:11" ht="15" customHeight="1" x14ac:dyDescent="0.25">
      <c r="K6675" s="217"/>
    </row>
    <row r="6676" spans="11:11" ht="15" customHeight="1" x14ac:dyDescent="0.25">
      <c r="K6676" s="217"/>
    </row>
    <row r="6677" spans="11:11" ht="15" customHeight="1" x14ac:dyDescent="0.25">
      <c r="K6677" s="217"/>
    </row>
    <row r="6678" spans="11:11" ht="15" customHeight="1" x14ac:dyDescent="0.25">
      <c r="K6678" s="217"/>
    </row>
    <row r="6679" spans="11:11" ht="15" customHeight="1" x14ac:dyDescent="0.25">
      <c r="K6679" s="217"/>
    </row>
    <row r="6680" spans="11:11" ht="15" customHeight="1" x14ac:dyDescent="0.25">
      <c r="K6680" s="217"/>
    </row>
    <row r="6681" spans="11:11" ht="15" customHeight="1" x14ac:dyDescent="0.25">
      <c r="K6681" s="217"/>
    </row>
    <row r="6682" spans="11:11" ht="15" customHeight="1" x14ac:dyDescent="0.25">
      <c r="K6682" s="217"/>
    </row>
    <row r="6683" spans="11:11" ht="15" customHeight="1" x14ac:dyDescent="0.25">
      <c r="K6683" s="217"/>
    </row>
    <row r="6684" spans="11:11" ht="15" customHeight="1" x14ac:dyDescent="0.25">
      <c r="K6684" s="217"/>
    </row>
    <row r="6685" spans="11:11" ht="15" customHeight="1" x14ac:dyDescent="0.25">
      <c r="K6685" s="217"/>
    </row>
    <row r="6686" spans="11:11" ht="15" customHeight="1" x14ac:dyDescent="0.25">
      <c r="K6686" s="217"/>
    </row>
    <row r="6687" spans="11:11" ht="15" customHeight="1" x14ac:dyDescent="0.25">
      <c r="K6687" s="217"/>
    </row>
    <row r="6688" spans="11:11" ht="15" customHeight="1" x14ac:dyDescent="0.25">
      <c r="K6688" s="217"/>
    </row>
    <row r="6689" spans="11:11" ht="15" customHeight="1" x14ac:dyDescent="0.25">
      <c r="K6689" s="217"/>
    </row>
    <row r="6690" spans="11:11" ht="15" customHeight="1" x14ac:dyDescent="0.25">
      <c r="K6690" s="217"/>
    </row>
    <row r="6691" spans="11:11" ht="15" customHeight="1" x14ac:dyDescent="0.25">
      <c r="K6691" s="217"/>
    </row>
    <row r="6692" spans="11:11" ht="15" customHeight="1" x14ac:dyDescent="0.25">
      <c r="K6692" s="217"/>
    </row>
    <row r="6693" spans="11:11" ht="15" customHeight="1" x14ac:dyDescent="0.25">
      <c r="K6693" s="217"/>
    </row>
    <row r="6694" spans="11:11" ht="15" customHeight="1" x14ac:dyDescent="0.25">
      <c r="K6694" s="217"/>
    </row>
    <row r="6695" spans="11:11" ht="15" customHeight="1" x14ac:dyDescent="0.25">
      <c r="K6695" s="217"/>
    </row>
    <row r="6696" spans="11:11" ht="15" customHeight="1" x14ac:dyDescent="0.25">
      <c r="K6696" s="217"/>
    </row>
    <row r="6697" spans="11:11" ht="15" customHeight="1" x14ac:dyDescent="0.25">
      <c r="K6697" s="217"/>
    </row>
    <row r="6698" spans="11:11" ht="15" customHeight="1" x14ac:dyDescent="0.25">
      <c r="K6698" s="217"/>
    </row>
    <row r="6699" spans="11:11" ht="15" customHeight="1" x14ac:dyDescent="0.25">
      <c r="K6699" s="217"/>
    </row>
    <row r="6700" spans="11:11" ht="15" customHeight="1" x14ac:dyDescent="0.25">
      <c r="K6700" s="217"/>
    </row>
    <row r="6701" spans="11:11" ht="15" customHeight="1" x14ac:dyDescent="0.25">
      <c r="K6701" s="217"/>
    </row>
    <row r="6702" spans="11:11" ht="15" customHeight="1" x14ac:dyDescent="0.25">
      <c r="K6702" s="217"/>
    </row>
    <row r="6703" spans="11:11" ht="15" customHeight="1" x14ac:dyDescent="0.25">
      <c r="K6703" s="217"/>
    </row>
    <row r="6704" spans="11:11" ht="15" customHeight="1" x14ac:dyDescent="0.25">
      <c r="K6704" s="217"/>
    </row>
    <row r="6705" spans="11:11" ht="15" customHeight="1" x14ac:dyDescent="0.25">
      <c r="K6705" s="217"/>
    </row>
    <row r="6706" spans="11:11" ht="15" customHeight="1" x14ac:dyDescent="0.25">
      <c r="K6706" s="217"/>
    </row>
    <row r="6707" spans="11:11" ht="15" customHeight="1" x14ac:dyDescent="0.25">
      <c r="K6707" s="217"/>
    </row>
    <row r="6708" spans="11:11" ht="15" customHeight="1" x14ac:dyDescent="0.25">
      <c r="K6708" s="217"/>
    </row>
    <row r="6709" spans="11:11" ht="15" customHeight="1" x14ac:dyDescent="0.25">
      <c r="K6709" s="217"/>
    </row>
    <row r="6710" spans="11:11" ht="15" customHeight="1" x14ac:dyDescent="0.25">
      <c r="K6710" s="217"/>
    </row>
    <row r="6711" spans="11:11" ht="15" customHeight="1" x14ac:dyDescent="0.25">
      <c r="K6711" s="217"/>
    </row>
    <row r="6712" spans="11:11" ht="15" customHeight="1" x14ac:dyDescent="0.25">
      <c r="K6712" s="217"/>
    </row>
    <row r="6713" spans="11:11" ht="15" customHeight="1" x14ac:dyDescent="0.25">
      <c r="K6713" s="217"/>
    </row>
    <row r="6714" spans="11:11" ht="15" customHeight="1" x14ac:dyDescent="0.25">
      <c r="K6714" s="217"/>
    </row>
    <row r="6715" spans="11:11" ht="15" customHeight="1" x14ac:dyDescent="0.25">
      <c r="K6715" s="217"/>
    </row>
    <row r="6716" spans="11:11" ht="15" customHeight="1" x14ac:dyDescent="0.25">
      <c r="K6716" s="217"/>
    </row>
    <row r="6717" spans="11:11" ht="15" customHeight="1" x14ac:dyDescent="0.25">
      <c r="K6717" s="217"/>
    </row>
    <row r="6718" spans="11:11" ht="15" customHeight="1" x14ac:dyDescent="0.25">
      <c r="K6718" s="217"/>
    </row>
    <row r="6719" spans="11:11" ht="15" customHeight="1" x14ac:dyDescent="0.25">
      <c r="K6719" s="217"/>
    </row>
    <row r="6720" spans="11:11" ht="15" customHeight="1" x14ac:dyDescent="0.25">
      <c r="K6720" s="217"/>
    </row>
    <row r="6721" spans="11:11" ht="15" customHeight="1" x14ac:dyDescent="0.25">
      <c r="K6721" s="217"/>
    </row>
    <row r="6722" spans="11:11" ht="15" customHeight="1" x14ac:dyDescent="0.25">
      <c r="K6722" s="217"/>
    </row>
    <row r="6723" spans="11:11" ht="15" customHeight="1" x14ac:dyDescent="0.25">
      <c r="K6723" s="217"/>
    </row>
    <row r="6724" spans="11:11" ht="15" customHeight="1" x14ac:dyDescent="0.25">
      <c r="K6724" s="217"/>
    </row>
    <row r="6725" spans="11:11" ht="15" customHeight="1" x14ac:dyDescent="0.25">
      <c r="K6725" s="217"/>
    </row>
    <row r="6726" spans="11:11" ht="15" customHeight="1" x14ac:dyDescent="0.25">
      <c r="K6726" s="217"/>
    </row>
    <row r="6727" spans="11:11" ht="15" customHeight="1" x14ac:dyDescent="0.25">
      <c r="K6727" s="217"/>
    </row>
    <row r="6728" spans="11:11" ht="15" customHeight="1" x14ac:dyDescent="0.25">
      <c r="K6728" s="217"/>
    </row>
    <row r="6729" spans="11:11" ht="15" customHeight="1" x14ac:dyDescent="0.25">
      <c r="K6729" s="217"/>
    </row>
    <row r="6730" spans="11:11" ht="15" customHeight="1" x14ac:dyDescent="0.25">
      <c r="K6730" s="217"/>
    </row>
    <row r="6731" spans="11:11" ht="15" customHeight="1" x14ac:dyDescent="0.25">
      <c r="K6731" s="217"/>
    </row>
    <row r="6732" spans="11:11" x14ac:dyDescent="0.25">
      <c r="K6732" s="217"/>
    </row>
    <row r="6733" spans="11:11" ht="15" customHeight="1" x14ac:dyDescent="0.25">
      <c r="K6733" s="217"/>
    </row>
    <row r="6734" spans="11:11" ht="15" customHeight="1" x14ac:dyDescent="0.25">
      <c r="K6734" s="217"/>
    </row>
    <row r="6735" spans="11:11" ht="15" customHeight="1" x14ac:dyDescent="0.25">
      <c r="K6735" s="217"/>
    </row>
    <row r="6736" spans="11:11" ht="15" customHeight="1" x14ac:dyDescent="0.25">
      <c r="K6736" s="217"/>
    </row>
    <row r="6737" spans="11:11" ht="15" customHeight="1" x14ac:dyDescent="0.25">
      <c r="K6737" s="217"/>
    </row>
    <row r="6738" spans="11:11" ht="15" customHeight="1" x14ac:dyDescent="0.25">
      <c r="K6738" s="217"/>
    </row>
    <row r="6739" spans="11:11" ht="15" customHeight="1" x14ac:dyDescent="0.25">
      <c r="K6739" s="217"/>
    </row>
    <row r="6740" spans="11:11" ht="15" customHeight="1" x14ac:dyDescent="0.25">
      <c r="K6740" s="217"/>
    </row>
    <row r="6741" spans="11:11" ht="15" customHeight="1" x14ac:dyDescent="0.25">
      <c r="K6741" s="217"/>
    </row>
    <row r="6742" spans="11:11" ht="15" customHeight="1" x14ac:dyDescent="0.25">
      <c r="K6742" s="217"/>
    </row>
    <row r="6743" spans="11:11" ht="15" customHeight="1" x14ac:dyDescent="0.25">
      <c r="K6743" s="217"/>
    </row>
    <row r="6744" spans="11:11" ht="15" customHeight="1" x14ac:dyDescent="0.25">
      <c r="K6744" s="217"/>
    </row>
    <row r="6745" spans="11:11" ht="15" customHeight="1" x14ac:dyDescent="0.25">
      <c r="K6745" s="217"/>
    </row>
    <row r="6746" spans="11:11" ht="15" customHeight="1" x14ac:dyDescent="0.25">
      <c r="K6746" s="217"/>
    </row>
    <row r="6747" spans="11:11" x14ac:dyDescent="0.25">
      <c r="K6747" s="217"/>
    </row>
    <row r="6748" spans="11:11" ht="15" customHeight="1" x14ac:dyDescent="0.25">
      <c r="K6748" s="217"/>
    </row>
    <row r="6749" spans="11:11" ht="15" customHeight="1" x14ac:dyDescent="0.25">
      <c r="K6749" s="217"/>
    </row>
    <row r="6750" spans="11:11" ht="15" customHeight="1" x14ac:dyDescent="0.25">
      <c r="K6750" s="217"/>
    </row>
    <row r="6751" spans="11:11" ht="15" customHeight="1" x14ac:dyDescent="0.25">
      <c r="K6751" s="217"/>
    </row>
    <row r="6752" spans="11:11" ht="15" customHeight="1" x14ac:dyDescent="0.25">
      <c r="K6752" s="217"/>
    </row>
    <row r="6753" spans="11:11" ht="15" customHeight="1" x14ac:dyDescent="0.25">
      <c r="K6753" s="217"/>
    </row>
    <row r="6754" spans="11:11" ht="15" customHeight="1" x14ac:dyDescent="0.25">
      <c r="K6754" s="217"/>
    </row>
    <row r="6755" spans="11:11" ht="15" customHeight="1" x14ac:dyDescent="0.25">
      <c r="K6755" s="217"/>
    </row>
    <row r="6756" spans="11:11" ht="15" customHeight="1" x14ac:dyDescent="0.25">
      <c r="K6756" s="217"/>
    </row>
    <row r="6757" spans="11:11" ht="15" customHeight="1" x14ac:dyDescent="0.25">
      <c r="K6757" s="217"/>
    </row>
    <row r="6758" spans="11:11" ht="15" customHeight="1" x14ac:dyDescent="0.25">
      <c r="K6758" s="217"/>
    </row>
    <row r="6759" spans="11:11" ht="15" customHeight="1" x14ac:dyDescent="0.25">
      <c r="K6759" s="217"/>
    </row>
    <row r="6760" spans="11:11" ht="15" customHeight="1" x14ac:dyDescent="0.25">
      <c r="K6760" s="217"/>
    </row>
    <row r="6761" spans="11:11" ht="15" customHeight="1" x14ac:dyDescent="0.25">
      <c r="K6761" s="217"/>
    </row>
    <row r="6762" spans="11:11" ht="15" customHeight="1" x14ac:dyDescent="0.25">
      <c r="K6762" s="217"/>
    </row>
    <row r="6763" spans="11:11" ht="15" customHeight="1" x14ac:dyDescent="0.25">
      <c r="K6763" s="217"/>
    </row>
    <row r="6764" spans="11:11" ht="15" customHeight="1" x14ac:dyDescent="0.25">
      <c r="K6764" s="217"/>
    </row>
    <row r="6765" spans="11:11" ht="15" customHeight="1" x14ac:dyDescent="0.25">
      <c r="K6765" s="217"/>
    </row>
    <row r="6766" spans="11:11" ht="15" customHeight="1" x14ac:dyDescent="0.25">
      <c r="K6766" s="217"/>
    </row>
    <row r="6767" spans="11:11" ht="15" customHeight="1" x14ac:dyDescent="0.25">
      <c r="K6767" s="217"/>
    </row>
    <row r="6768" spans="11:11" ht="15" customHeight="1" x14ac:dyDescent="0.25">
      <c r="K6768" s="217"/>
    </row>
    <row r="6769" spans="11:11" ht="15" customHeight="1" x14ac:dyDescent="0.25">
      <c r="K6769" s="217"/>
    </row>
    <row r="6770" spans="11:11" ht="15" customHeight="1" x14ac:dyDescent="0.25">
      <c r="K6770" s="217"/>
    </row>
    <row r="6771" spans="11:11" ht="15" customHeight="1" x14ac:dyDescent="0.25">
      <c r="K6771" s="217"/>
    </row>
    <row r="6772" spans="11:11" ht="15" customHeight="1" x14ac:dyDescent="0.25">
      <c r="K6772" s="217"/>
    </row>
    <row r="6773" spans="11:11" ht="15" customHeight="1" x14ac:dyDescent="0.25">
      <c r="K6773" s="217"/>
    </row>
    <row r="6774" spans="11:11" ht="15" customHeight="1" x14ac:dyDescent="0.25">
      <c r="K6774" s="217"/>
    </row>
    <row r="6775" spans="11:11" ht="15" customHeight="1" x14ac:dyDescent="0.25">
      <c r="K6775" s="217"/>
    </row>
    <row r="6776" spans="11:11" ht="15" customHeight="1" x14ac:dyDescent="0.25">
      <c r="K6776" s="217"/>
    </row>
    <row r="6777" spans="11:11" ht="15" customHeight="1" x14ac:dyDescent="0.25">
      <c r="K6777" s="217"/>
    </row>
    <row r="6778" spans="11:11" ht="15" customHeight="1" x14ac:dyDescent="0.25">
      <c r="K6778" s="217"/>
    </row>
    <row r="6779" spans="11:11" ht="15" customHeight="1" x14ac:dyDescent="0.25">
      <c r="K6779" s="217"/>
    </row>
    <row r="6780" spans="11:11" ht="15" customHeight="1" x14ac:dyDescent="0.25">
      <c r="K6780" s="217"/>
    </row>
    <row r="6781" spans="11:11" ht="15" customHeight="1" x14ac:dyDescent="0.25">
      <c r="K6781" s="217"/>
    </row>
    <row r="6782" spans="11:11" ht="15" customHeight="1" x14ac:dyDescent="0.25">
      <c r="K6782" s="217"/>
    </row>
    <row r="6783" spans="11:11" ht="15" customHeight="1" x14ac:dyDescent="0.25">
      <c r="K6783" s="217"/>
    </row>
    <row r="6784" spans="11:11" ht="15" customHeight="1" x14ac:dyDescent="0.25">
      <c r="K6784" s="217"/>
    </row>
    <row r="6785" spans="11:11" ht="15" customHeight="1" x14ac:dyDescent="0.25">
      <c r="K6785" s="217"/>
    </row>
    <row r="6786" spans="11:11" ht="15" customHeight="1" x14ac:dyDescent="0.25">
      <c r="K6786" s="217"/>
    </row>
    <row r="6787" spans="11:11" ht="15" customHeight="1" x14ac:dyDescent="0.25">
      <c r="K6787" s="217"/>
    </row>
    <row r="6788" spans="11:11" ht="15" customHeight="1" x14ac:dyDescent="0.25">
      <c r="K6788" s="217"/>
    </row>
    <row r="6789" spans="11:11" ht="15" customHeight="1" x14ac:dyDescent="0.25">
      <c r="K6789" s="217"/>
    </row>
    <row r="6790" spans="11:11" ht="15" customHeight="1" x14ac:dyDescent="0.25">
      <c r="K6790" s="217"/>
    </row>
    <row r="6791" spans="11:11" ht="15" customHeight="1" x14ac:dyDescent="0.25">
      <c r="K6791" s="217"/>
    </row>
    <row r="6792" spans="11:11" ht="15" customHeight="1" x14ac:dyDescent="0.25">
      <c r="K6792" s="217"/>
    </row>
    <row r="6793" spans="11:11" ht="15" customHeight="1" x14ac:dyDescent="0.25">
      <c r="K6793" s="217"/>
    </row>
    <row r="6794" spans="11:11" ht="15" customHeight="1" x14ac:dyDescent="0.25">
      <c r="K6794" s="217"/>
    </row>
    <row r="6795" spans="11:11" ht="15" customHeight="1" x14ac:dyDescent="0.25">
      <c r="K6795" s="217"/>
    </row>
    <row r="6796" spans="11:11" ht="15" customHeight="1" x14ac:dyDescent="0.25">
      <c r="K6796" s="217"/>
    </row>
    <row r="6797" spans="11:11" ht="15" customHeight="1" x14ac:dyDescent="0.25">
      <c r="K6797" s="217"/>
    </row>
    <row r="6798" spans="11:11" ht="15" customHeight="1" x14ac:dyDescent="0.25">
      <c r="K6798" s="217"/>
    </row>
    <row r="6799" spans="11:11" ht="15" customHeight="1" x14ac:dyDescent="0.25">
      <c r="K6799" s="217"/>
    </row>
    <row r="6800" spans="11:11" ht="15" customHeight="1" x14ac:dyDescent="0.25">
      <c r="K6800" s="217"/>
    </row>
    <row r="6801" spans="11:11" x14ac:dyDescent="0.25">
      <c r="K6801" s="217"/>
    </row>
    <row r="6802" spans="11:11" ht="15" customHeight="1" x14ac:dyDescent="0.25">
      <c r="K6802" s="217"/>
    </row>
    <row r="6803" spans="11:11" ht="15" customHeight="1" x14ac:dyDescent="0.25">
      <c r="K6803" s="217"/>
    </row>
    <row r="6804" spans="11:11" ht="15" customHeight="1" x14ac:dyDescent="0.25">
      <c r="K6804" s="217"/>
    </row>
    <row r="6805" spans="11:11" ht="15" customHeight="1" x14ac:dyDescent="0.25">
      <c r="K6805" s="217"/>
    </row>
    <row r="6806" spans="11:11" ht="15" customHeight="1" x14ac:dyDescent="0.25">
      <c r="K6806" s="217"/>
    </row>
    <row r="6807" spans="11:11" ht="15" customHeight="1" x14ac:dyDescent="0.25">
      <c r="K6807" s="217"/>
    </row>
    <row r="6808" spans="11:11" ht="15" customHeight="1" x14ac:dyDescent="0.25">
      <c r="K6808" s="217"/>
    </row>
    <row r="6809" spans="11:11" ht="15" customHeight="1" x14ac:dyDescent="0.25">
      <c r="K6809" s="217"/>
    </row>
    <row r="6810" spans="11:11" ht="15" customHeight="1" x14ac:dyDescent="0.25">
      <c r="K6810" s="217"/>
    </row>
    <row r="6811" spans="11:11" ht="15" customHeight="1" x14ac:dyDescent="0.25">
      <c r="K6811" s="217"/>
    </row>
    <row r="6812" spans="11:11" ht="15" customHeight="1" x14ac:dyDescent="0.25">
      <c r="K6812" s="217"/>
    </row>
    <row r="6813" spans="11:11" ht="15" customHeight="1" x14ac:dyDescent="0.25">
      <c r="K6813" s="217"/>
    </row>
    <row r="6814" spans="11:11" ht="15" customHeight="1" x14ac:dyDescent="0.25">
      <c r="K6814" s="217"/>
    </row>
    <row r="6815" spans="11:11" ht="15" customHeight="1" x14ac:dyDescent="0.25">
      <c r="K6815" s="217"/>
    </row>
    <row r="6816" spans="11:11" ht="15" customHeight="1" x14ac:dyDescent="0.25">
      <c r="K6816" s="217"/>
    </row>
    <row r="6817" spans="11:11" ht="15" customHeight="1" x14ac:dyDescent="0.25">
      <c r="K6817" s="217"/>
    </row>
    <row r="6818" spans="11:11" x14ac:dyDescent="0.25">
      <c r="K6818" s="217"/>
    </row>
    <row r="6819" spans="11:11" ht="15" customHeight="1" x14ac:dyDescent="0.25">
      <c r="K6819" s="217"/>
    </row>
    <row r="6820" spans="11:11" ht="15" customHeight="1" x14ac:dyDescent="0.25">
      <c r="K6820" s="217"/>
    </row>
    <row r="6821" spans="11:11" ht="15" customHeight="1" x14ac:dyDescent="0.25">
      <c r="K6821" s="217"/>
    </row>
    <row r="6822" spans="11:11" ht="15" customHeight="1" x14ac:dyDescent="0.25">
      <c r="K6822" s="217"/>
    </row>
    <row r="6823" spans="11:11" ht="15" customHeight="1" x14ac:dyDescent="0.25">
      <c r="K6823" s="217"/>
    </row>
    <row r="6824" spans="11:11" ht="15" customHeight="1" x14ac:dyDescent="0.25">
      <c r="K6824" s="217"/>
    </row>
    <row r="6825" spans="11:11" ht="15" customHeight="1" x14ac:dyDescent="0.25">
      <c r="K6825" s="217"/>
    </row>
    <row r="6826" spans="11:11" ht="15" customHeight="1" x14ac:dyDescent="0.25">
      <c r="K6826" s="217"/>
    </row>
    <row r="6827" spans="11:11" ht="15" customHeight="1" x14ac:dyDescent="0.25">
      <c r="K6827" s="217"/>
    </row>
    <row r="6828" spans="11:11" ht="15" customHeight="1" x14ac:dyDescent="0.25">
      <c r="K6828" s="217"/>
    </row>
    <row r="6829" spans="11:11" ht="15" customHeight="1" x14ac:dyDescent="0.25">
      <c r="K6829" s="217"/>
    </row>
    <row r="6830" spans="11:11" ht="15" customHeight="1" x14ac:dyDescent="0.25">
      <c r="K6830" s="217"/>
    </row>
    <row r="6831" spans="11:11" ht="15" customHeight="1" x14ac:dyDescent="0.25">
      <c r="K6831" s="217"/>
    </row>
    <row r="6832" spans="11:11" ht="15" customHeight="1" x14ac:dyDescent="0.25">
      <c r="K6832" s="217"/>
    </row>
    <row r="6833" spans="11:11" ht="15" customHeight="1" x14ac:dyDescent="0.25">
      <c r="K6833" s="217"/>
    </row>
    <row r="6834" spans="11:11" ht="15" customHeight="1" x14ac:dyDescent="0.25">
      <c r="K6834" s="217"/>
    </row>
    <row r="6835" spans="11:11" ht="15" customHeight="1" x14ac:dyDescent="0.25">
      <c r="K6835" s="217"/>
    </row>
    <row r="6836" spans="11:11" ht="15" customHeight="1" x14ac:dyDescent="0.25">
      <c r="K6836" s="217"/>
    </row>
    <row r="6837" spans="11:11" ht="15" customHeight="1" x14ac:dyDescent="0.25">
      <c r="K6837" s="217"/>
    </row>
    <row r="6838" spans="11:11" ht="15" customHeight="1" x14ac:dyDescent="0.25">
      <c r="K6838" s="217"/>
    </row>
    <row r="6839" spans="11:11" ht="15" customHeight="1" x14ac:dyDescent="0.25">
      <c r="K6839" s="217"/>
    </row>
    <row r="6840" spans="11:11" ht="15" customHeight="1" x14ac:dyDescent="0.25">
      <c r="K6840" s="217"/>
    </row>
    <row r="6841" spans="11:11" ht="15" customHeight="1" x14ac:dyDescent="0.25">
      <c r="K6841" s="217"/>
    </row>
    <row r="6842" spans="11:11" ht="15" customHeight="1" x14ac:dyDescent="0.25">
      <c r="K6842" s="217"/>
    </row>
    <row r="6843" spans="11:11" ht="15" customHeight="1" x14ac:dyDescent="0.25">
      <c r="K6843" s="217"/>
    </row>
    <row r="6844" spans="11:11" ht="15" customHeight="1" x14ac:dyDescent="0.25">
      <c r="K6844" s="217"/>
    </row>
    <row r="6845" spans="11:11" ht="15" customHeight="1" x14ac:dyDescent="0.25">
      <c r="K6845" s="217"/>
    </row>
    <row r="6846" spans="11:11" ht="15" customHeight="1" x14ac:dyDescent="0.25">
      <c r="K6846" s="217"/>
    </row>
    <row r="6847" spans="11:11" ht="15" customHeight="1" x14ac:dyDescent="0.25">
      <c r="K6847" s="217"/>
    </row>
    <row r="6848" spans="11:11" ht="15" customHeight="1" x14ac:dyDescent="0.25">
      <c r="K6848" s="217"/>
    </row>
    <row r="6849" spans="11:11" ht="15" customHeight="1" x14ac:dyDescent="0.25">
      <c r="K6849" s="217"/>
    </row>
    <row r="6850" spans="11:11" ht="15" customHeight="1" x14ac:dyDescent="0.25">
      <c r="K6850" s="217"/>
    </row>
    <row r="6851" spans="11:11" ht="15" customHeight="1" x14ac:dyDescent="0.25">
      <c r="K6851" s="217"/>
    </row>
    <row r="6852" spans="11:11" ht="15" customHeight="1" x14ac:dyDescent="0.25">
      <c r="K6852" s="217"/>
    </row>
    <row r="6853" spans="11:11" ht="15" customHeight="1" x14ac:dyDescent="0.25">
      <c r="K6853" s="217"/>
    </row>
    <row r="6854" spans="11:11" ht="15" customHeight="1" x14ac:dyDescent="0.25">
      <c r="K6854" s="217"/>
    </row>
    <row r="6855" spans="11:11" ht="15" customHeight="1" x14ac:dyDescent="0.25">
      <c r="K6855" s="217"/>
    </row>
    <row r="6856" spans="11:11" ht="15" customHeight="1" x14ac:dyDescent="0.25">
      <c r="K6856" s="217"/>
    </row>
    <row r="6857" spans="11:11" ht="15" customHeight="1" x14ac:dyDescent="0.25">
      <c r="K6857" s="217"/>
    </row>
    <row r="6858" spans="11:11" ht="15" customHeight="1" x14ac:dyDescent="0.25">
      <c r="K6858" s="217"/>
    </row>
    <row r="6859" spans="11:11" ht="15" customHeight="1" x14ac:dyDescent="0.25">
      <c r="K6859" s="217"/>
    </row>
    <row r="6860" spans="11:11" ht="15" customHeight="1" x14ac:dyDescent="0.25">
      <c r="K6860" s="217"/>
    </row>
    <row r="6861" spans="11:11" ht="15" customHeight="1" x14ac:dyDescent="0.25">
      <c r="K6861" s="217"/>
    </row>
    <row r="6862" spans="11:11" ht="15" customHeight="1" x14ac:dyDescent="0.25">
      <c r="K6862" s="217"/>
    </row>
    <row r="6863" spans="11:11" ht="15" customHeight="1" x14ac:dyDescent="0.25">
      <c r="K6863" s="217"/>
    </row>
    <row r="6864" spans="11:11" ht="15" customHeight="1" x14ac:dyDescent="0.25">
      <c r="K6864" s="217"/>
    </row>
    <row r="6865" spans="11:11" ht="15" customHeight="1" x14ac:dyDescent="0.25">
      <c r="K6865" s="217"/>
    </row>
    <row r="6866" spans="11:11" ht="15" customHeight="1" x14ac:dyDescent="0.25">
      <c r="K6866" s="217"/>
    </row>
    <row r="6867" spans="11:11" ht="15" customHeight="1" x14ac:dyDescent="0.25">
      <c r="K6867" s="217"/>
    </row>
    <row r="6868" spans="11:11" ht="15" customHeight="1" x14ac:dyDescent="0.25">
      <c r="K6868" s="217"/>
    </row>
    <row r="6869" spans="11:11" x14ac:dyDescent="0.25">
      <c r="K6869" s="217"/>
    </row>
    <row r="6870" spans="11:11" ht="15" customHeight="1" x14ac:dyDescent="0.25">
      <c r="K6870" s="217"/>
    </row>
    <row r="6871" spans="11:11" ht="15" customHeight="1" x14ac:dyDescent="0.25">
      <c r="K6871" s="217"/>
    </row>
    <row r="6872" spans="11:11" ht="15" customHeight="1" x14ac:dyDescent="0.25">
      <c r="K6872" s="217"/>
    </row>
    <row r="6873" spans="11:11" ht="15" customHeight="1" x14ac:dyDescent="0.25">
      <c r="K6873" s="217"/>
    </row>
    <row r="6874" spans="11:11" ht="15" customHeight="1" x14ac:dyDescent="0.25">
      <c r="K6874" s="217"/>
    </row>
    <row r="6875" spans="11:11" ht="15" customHeight="1" x14ac:dyDescent="0.25">
      <c r="K6875" s="217"/>
    </row>
    <row r="6876" spans="11:11" ht="15" customHeight="1" x14ac:dyDescent="0.25">
      <c r="K6876" s="217"/>
    </row>
    <row r="6877" spans="11:11" ht="15" customHeight="1" x14ac:dyDescent="0.25">
      <c r="K6877" s="217"/>
    </row>
    <row r="6878" spans="11:11" ht="15" customHeight="1" x14ac:dyDescent="0.25">
      <c r="K6878" s="217"/>
    </row>
    <row r="6879" spans="11:11" ht="15" customHeight="1" x14ac:dyDescent="0.25">
      <c r="K6879" s="217"/>
    </row>
    <row r="6880" spans="11:11" ht="15" customHeight="1" x14ac:dyDescent="0.25">
      <c r="K6880" s="217"/>
    </row>
    <row r="6881" spans="11:11" ht="15" customHeight="1" x14ac:dyDescent="0.25">
      <c r="K6881" s="217"/>
    </row>
    <row r="6882" spans="11:11" ht="15" customHeight="1" x14ac:dyDescent="0.25">
      <c r="K6882" s="217"/>
    </row>
    <row r="6883" spans="11:11" ht="15" customHeight="1" x14ac:dyDescent="0.25">
      <c r="K6883" s="217"/>
    </row>
    <row r="6884" spans="11:11" ht="15" customHeight="1" x14ac:dyDescent="0.25">
      <c r="K6884" s="217"/>
    </row>
    <row r="6885" spans="11:11" ht="15" customHeight="1" x14ac:dyDescent="0.25">
      <c r="K6885" s="217"/>
    </row>
    <row r="6886" spans="11:11" ht="15" customHeight="1" x14ac:dyDescent="0.25">
      <c r="K6886" s="217"/>
    </row>
    <row r="6887" spans="11:11" ht="15" customHeight="1" x14ac:dyDescent="0.25">
      <c r="K6887" s="217"/>
    </row>
    <row r="6888" spans="11:11" ht="15" customHeight="1" x14ac:dyDescent="0.25">
      <c r="K6888" s="217"/>
    </row>
    <row r="6889" spans="11:11" ht="15" customHeight="1" x14ac:dyDescent="0.25">
      <c r="K6889" s="217"/>
    </row>
    <row r="6890" spans="11:11" ht="15" customHeight="1" x14ac:dyDescent="0.25">
      <c r="K6890" s="217"/>
    </row>
    <row r="6891" spans="11:11" ht="15" customHeight="1" x14ac:dyDescent="0.25">
      <c r="K6891" s="217"/>
    </row>
    <row r="6892" spans="11:11" ht="15" customHeight="1" x14ac:dyDescent="0.25">
      <c r="K6892" s="217"/>
    </row>
    <row r="6893" spans="11:11" ht="15" customHeight="1" x14ac:dyDescent="0.25">
      <c r="K6893" s="217"/>
    </row>
    <row r="6894" spans="11:11" ht="15" customHeight="1" x14ac:dyDescent="0.25">
      <c r="K6894" s="217"/>
    </row>
    <row r="6895" spans="11:11" ht="15" customHeight="1" x14ac:dyDescent="0.25">
      <c r="K6895" s="217"/>
    </row>
    <row r="6896" spans="11:11" ht="15" customHeight="1" x14ac:dyDescent="0.25">
      <c r="K6896" s="217"/>
    </row>
    <row r="6897" spans="11:11" ht="15" customHeight="1" x14ac:dyDescent="0.25">
      <c r="K6897" s="217"/>
    </row>
    <row r="6898" spans="11:11" ht="15" customHeight="1" x14ac:dyDescent="0.25">
      <c r="K6898" s="217"/>
    </row>
    <row r="6899" spans="11:11" ht="15" customHeight="1" x14ac:dyDescent="0.25">
      <c r="K6899" s="217"/>
    </row>
    <row r="6900" spans="11:11" ht="15" customHeight="1" x14ac:dyDescent="0.25">
      <c r="K6900" s="217"/>
    </row>
    <row r="6901" spans="11:11" ht="15" customHeight="1" x14ac:dyDescent="0.25">
      <c r="K6901" s="217"/>
    </row>
    <row r="6902" spans="11:11" ht="15" customHeight="1" x14ac:dyDescent="0.25">
      <c r="K6902" s="217"/>
    </row>
    <row r="6903" spans="11:11" ht="15" customHeight="1" x14ac:dyDescent="0.25">
      <c r="K6903" s="217"/>
    </row>
    <row r="6904" spans="11:11" ht="15" customHeight="1" x14ac:dyDescent="0.25">
      <c r="K6904" s="217"/>
    </row>
    <row r="6905" spans="11:11" ht="15" customHeight="1" x14ac:dyDescent="0.25">
      <c r="K6905" s="217"/>
    </row>
    <row r="6906" spans="11:11" ht="15" customHeight="1" x14ac:dyDescent="0.25">
      <c r="K6906" s="217"/>
    </row>
    <row r="6907" spans="11:11" ht="30" customHeight="1" x14ac:dyDescent="0.25">
      <c r="K6907" s="217"/>
    </row>
    <row r="6908" spans="11:11" ht="15" customHeight="1" x14ac:dyDescent="0.25">
      <c r="K6908" s="217"/>
    </row>
    <row r="6909" spans="11:11" ht="15" customHeight="1" x14ac:dyDescent="0.25">
      <c r="K6909" s="217"/>
    </row>
    <row r="6910" spans="11:11" ht="15" customHeight="1" x14ac:dyDescent="0.25">
      <c r="K6910" s="217"/>
    </row>
    <row r="6911" spans="11:11" ht="15" customHeight="1" x14ac:dyDescent="0.25">
      <c r="K6911" s="217"/>
    </row>
    <row r="6912" spans="11:11" ht="15" customHeight="1" x14ac:dyDescent="0.25">
      <c r="K6912" s="217"/>
    </row>
    <row r="6913" spans="11:11" ht="15" customHeight="1" x14ac:dyDescent="0.25">
      <c r="K6913" s="217"/>
    </row>
    <row r="6914" spans="11:11" ht="15" customHeight="1" x14ac:dyDescent="0.25">
      <c r="K6914" s="217"/>
    </row>
    <row r="6915" spans="11:11" ht="15" customHeight="1" x14ac:dyDescent="0.25">
      <c r="K6915" s="217"/>
    </row>
    <row r="6916" spans="11:11" ht="15" customHeight="1" x14ac:dyDescent="0.25">
      <c r="K6916" s="217"/>
    </row>
    <row r="6917" spans="11:11" ht="15" customHeight="1" x14ac:dyDescent="0.25">
      <c r="K6917" s="217"/>
    </row>
    <row r="6918" spans="11:11" ht="15" customHeight="1" x14ac:dyDescent="0.25">
      <c r="K6918" s="217"/>
    </row>
    <row r="6919" spans="11:11" ht="15" customHeight="1" x14ac:dyDescent="0.25">
      <c r="K6919" s="217"/>
    </row>
    <row r="6920" spans="11:11" x14ac:dyDescent="0.25">
      <c r="K6920" s="217"/>
    </row>
    <row r="6921" spans="11:11" ht="15" customHeight="1" x14ac:dyDescent="0.25">
      <c r="K6921" s="217"/>
    </row>
    <row r="6922" spans="11:11" ht="15" customHeight="1" x14ac:dyDescent="0.25">
      <c r="K6922" s="217"/>
    </row>
    <row r="6923" spans="11:11" ht="15" customHeight="1" x14ac:dyDescent="0.25">
      <c r="K6923" s="217"/>
    </row>
    <row r="6924" spans="11:11" ht="15" customHeight="1" x14ac:dyDescent="0.25">
      <c r="K6924" s="217"/>
    </row>
    <row r="6925" spans="11:11" ht="15" customHeight="1" x14ac:dyDescent="0.25">
      <c r="K6925" s="217"/>
    </row>
    <row r="6926" spans="11:11" ht="15" customHeight="1" x14ac:dyDescent="0.25">
      <c r="K6926" s="217"/>
    </row>
    <row r="6927" spans="11:11" ht="15" customHeight="1" x14ac:dyDescent="0.25">
      <c r="K6927" s="217"/>
    </row>
    <row r="6928" spans="11:11" ht="15" customHeight="1" x14ac:dyDescent="0.25">
      <c r="K6928" s="217"/>
    </row>
    <row r="6929" spans="11:11" ht="15" customHeight="1" x14ac:dyDescent="0.25">
      <c r="K6929" s="217"/>
    </row>
    <row r="6930" spans="11:11" ht="15" customHeight="1" x14ac:dyDescent="0.25">
      <c r="K6930" s="217"/>
    </row>
    <row r="6931" spans="11:11" ht="15" customHeight="1" x14ac:dyDescent="0.25">
      <c r="K6931" s="217"/>
    </row>
    <row r="6932" spans="11:11" ht="15" customHeight="1" x14ac:dyDescent="0.25">
      <c r="K6932" s="217"/>
    </row>
    <row r="6933" spans="11:11" ht="15" customHeight="1" x14ac:dyDescent="0.25">
      <c r="K6933" s="217"/>
    </row>
    <row r="6934" spans="11:11" ht="15" customHeight="1" x14ac:dyDescent="0.25">
      <c r="K6934" s="217"/>
    </row>
    <row r="6935" spans="11:11" ht="15" customHeight="1" x14ac:dyDescent="0.25">
      <c r="K6935" s="217"/>
    </row>
    <row r="6936" spans="11:11" ht="15" customHeight="1" x14ac:dyDescent="0.25">
      <c r="K6936" s="217"/>
    </row>
    <row r="6937" spans="11:11" ht="15" customHeight="1" x14ac:dyDescent="0.25">
      <c r="K6937" s="217"/>
    </row>
    <row r="6938" spans="11:11" ht="15" customHeight="1" x14ac:dyDescent="0.25">
      <c r="K6938" s="217"/>
    </row>
    <row r="6939" spans="11:11" ht="15" customHeight="1" x14ac:dyDescent="0.25">
      <c r="K6939" s="217"/>
    </row>
    <row r="6940" spans="11:11" ht="15" customHeight="1" x14ac:dyDescent="0.25">
      <c r="K6940" s="217"/>
    </row>
    <row r="6941" spans="11:11" ht="15" customHeight="1" x14ac:dyDescent="0.25">
      <c r="K6941" s="217"/>
    </row>
    <row r="6942" spans="11:11" ht="15" customHeight="1" x14ac:dyDescent="0.25">
      <c r="K6942" s="217"/>
    </row>
    <row r="6943" spans="11:11" ht="30" customHeight="1" x14ac:dyDescent="0.25">
      <c r="K6943" s="217"/>
    </row>
    <row r="6944" spans="11:11" ht="15" customHeight="1" x14ac:dyDescent="0.25">
      <c r="K6944" s="217"/>
    </row>
    <row r="6945" spans="11:11" ht="15" customHeight="1" x14ac:dyDescent="0.25">
      <c r="K6945" s="217"/>
    </row>
    <row r="6946" spans="11:11" ht="15" customHeight="1" x14ac:dyDescent="0.25">
      <c r="K6946" s="217"/>
    </row>
    <row r="6947" spans="11:11" ht="15" customHeight="1" x14ac:dyDescent="0.25">
      <c r="K6947" s="217"/>
    </row>
    <row r="6948" spans="11:11" ht="15" customHeight="1" x14ac:dyDescent="0.25">
      <c r="K6948" s="217"/>
    </row>
    <row r="6949" spans="11:11" ht="15" customHeight="1" x14ac:dyDescent="0.25">
      <c r="K6949" s="217"/>
    </row>
    <row r="6950" spans="11:11" ht="15" customHeight="1" x14ac:dyDescent="0.25">
      <c r="K6950" s="217"/>
    </row>
    <row r="6951" spans="11:11" ht="15" customHeight="1" x14ac:dyDescent="0.25">
      <c r="K6951" s="217"/>
    </row>
    <row r="6952" spans="11:11" ht="15" customHeight="1" x14ac:dyDescent="0.25">
      <c r="K6952" s="217"/>
    </row>
    <row r="6953" spans="11:11" ht="15" customHeight="1" x14ac:dyDescent="0.25">
      <c r="K6953" s="217"/>
    </row>
    <row r="6954" spans="11:11" ht="15" customHeight="1" x14ac:dyDescent="0.25">
      <c r="K6954" s="217"/>
    </row>
    <row r="6955" spans="11:11" ht="15" customHeight="1" x14ac:dyDescent="0.25">
      <c r="K6955" s="217"/>
    </row>
    <row r="6956" spans="11:11" ht="15" customHeight="1" x14ac:dyDescent="0.25">
      <c r="K6956" s="217"/>
    </row>
    <row r="6957" spans="11:11" ht="15" customHeight="1" x14ac:dyDescent="0.25">
      <c r="K6957" s="217"/>
    </row>
    <row r="6958" spans="11:11" ht="15" customHeight="1" x14ac:dyDescent="0.25">
      <c r="K6958" s="217"/>
    </row>
    <row r="6959" spans="11:11" ht="15" customHeight="1" x14ac:dyDescent="0.25">
      <c r="K6959" s="217"/>
    </row>
    <row r="6960" spans="11:11" ht="15" customHeight="1" x14ac:dyDescent="0.25">
      <c r="K6960" s="217"/>
    </row>
    <row r="6961" spans="11:11" ht="15" customHeight="1" x14ac:dyDescent="0.25">
      <c r="K6961" s="217"/>
    </row>
    <row r="6962" spans="11:11" ht="15" customHeight="1" x14ac:dyDescent="0.25">
      <c r="K6962" s="217"/>
    </row>
    <row r="6963" spans="11:11" ht="15" customHeight="1" x14ac:dyDescent="0.25">
      <c r="K6963" s="217"/>
    </row>
    <row r="6964" spans="11:11" ht="15" customHeight="1" x14ac:dyDescent="0.25">
      <c r="K6964" s="217"/>
    </row>
    <row r="6965" spans="11:11" ht="15" customHeight="1" x14ac:dyDescent="0.25">
      <c r="K6965" s="217"/>
    </row>
    <row r="6966" spans="11:11" ht="15" customHeight="1" x14ac:dyDescent="0.25">
      <c r="K6966" s="217"/>
    </row>
    <row r="6967" spans="11:11" ht="15" customHeight="1" x14ac:dyDescent="0.25">
      <c r="K6967" s="217"/>
    </row>
    <row r="6968" spans="11:11" ht="15" customHeight="1" x14ac:dyDescent="0.25">
      <c r="K6968" s="217"/>
    </row>
    <row r="6969" spans="11:11" ht="15" customHeight="1" x14ac:dyDescent="0.25">
      <c r="K6969" s="217"/>
    </row>
    <row r="6970" spans="11:11" ht="15" customHeight="1" x14ac:dyDescent="0.25">
      <c r="K6970" s="217"/>
    </row>
    <row r="6971" spans="11:11" ht="15" customHeight="1" x14ac:dyDescent="0.25">
      <c r="K6971" s="217"/>
    </row>
    <row r="6972" spans="11:11" ht="30" customHeight="1" x14ac:dyDescent="0.25">
      <c r="K6972" s="217"/>
    </row>
    <row r="6973" spans="11:11" ht="15" customHeight="1" x14ac:dyDescent="0.25">
      <c r="K6973" s="217"/>
    </row>
    <row r="6974" spans="11:11" ht="15" customHeight="1" x14ac:dyDescent="0.25">
      <c r="K6974" s="217"/>
    </row>
    <row r="6975" spans="11:11" ht="15" customHeight="1" x14ac:dyDescent="0.25">
      <c r="K6975" s="217"/>
    </row>
    <row r="6976" spans="11:11" ht="15" customHeight="1" x14ac:dyDescent="0.25">
      <c r="K6976" s="217"/>
    </row>
    <row r="6977" spans="11:11" ht="15" customHeight="1" x14ac:dyDescent="0.25">
      <c r="K6977" s="217"/>
    </row>
    <row r="6978" spans="11:11" ht="15" customHeight="1" x14ac:dyDescent="0.25">
      <c r="K6978" s="217"/>
    </row>
    <row r="6979" spans="11:11" ht="15" customHeight="1" x14ac:dyDescent="0.25">
      <c r="K6979" s="217"/>
    </row>
    <row r="6980" spans="11:11" ht="15" customHeight="1" x14ac:dyDescent="0.25">
      <c r="K6980" s="217"/>
    </row>
    <row r="6981" spans="11:11" ht="15" customHeight="1" x14ac:dyDescent="0.25">
      <c r="K6981" s="217"/>
    </row>
    <row r="6982" spans="11:11" ht="15" customHeight="1" x14ac:dyDescent="0.25">
      <c r="K6982" s="217"/>
    </row>
    <row r="6983" spans="11:11" ht="15" customHeight="1" x14ac:dyDescent="0.25">
      <c r="K6983" s="217"/>
    </row>
    <row r="6984" spans="11:11" ht="15" customHeight="1" x14ac:dyDescent="0.25">
      <c r="K6984" s="217"/>
    </row>
    <row r="6985" spans="11:11" ht="15" customHeight="1" x14ac:dyDescent="0.25">
      <c r="K6985" s="217"/>
    </row>
    <row r="6986" spans="11:11" ht="15" customHeight="1" x14ac:dyDescent="0.25">
      <c r="K6986" s="217"/>
    </row>
    <row r="6987" spans="11:11" ht="15" customHeight="1" x14ac:dyDescent="0.25">
      <c r="K6987" s="217"/>
    </row>
    <row r="6988" spans="11:11" ht="15" customHeight="1" x14ac:dyDescent="0.25">
      <c r="K6988" s="217"/>
    </row>
    <row r="6989" spans="11:11" ht="15" customHeight="1" x14ac:dyDescent="0.25">
      <c r="K6989" s="217"/>
    </row>
    <row r="6990" spans="11:11" ht="15" customHeight="1" x14ac:dyDescent="0.25">
      <c r="K6990" s="217"/>
    </row>
    <row r="6991" spans="11:11" ht="15" customHeight="1" x14ac:dyDescent="0.25">
      <c r="K6991" s="217"/>
    </row>
    <row r="6992" spans="11:11" ht="15" customHeight="1" x14ac:dyDescent="0.25">
      <c r="K6992" s="217"/>
    </row>
    <row r="6993" spans="11:11" ht="15" customHeight="1" x14ac:dyDescent="0.25">
      <c r="K6993" s="217"/>
    </row>
    <row r="6994" spans="11:11" ht="15" customHeight="1" x14ac:dyDescent="0.25">
      <c r="K6994" s="217"/>
    </row>
    <row r="6995" spans="11:11" ht="15" customHeight="1" x14ac:dyDescent="0.25">
      <c r="K6995" s="217"/>
    </row>
    <row r="6996" spans="11:11" ht="15" customHeight="1" x14ac:dyDescent="0.25">
      <c r="K6996" s="217"/>
    </row>
    <row r="6997" spans="11:11" ht="15" customHeight="1" x14ac:dyDescent="0.25">
      <c r="K6997" s="217"/>
    </row>
    <row r="6998" spans="11:11" ht="15" customHeight="1" x14ac:dyDescent="0.25">
      <c r="K6998" s="217"/>
    </row>
    <row r="6999" spans="11:11" ht="15" customHeight="1" x14ac:dyDescent="0.25">
      <c r="K6999" s="217"/>
    </row>
    <row r="7000" spans="11:11" ht="15" customHeight="1" x14ac:dyDescent="0.25">
      <c r="K7000" s="217"/>
    </row>
    <row r="7001" spans="11:11" ht="15" customHeight="1" x14ac:dyDescent="0.25">
      <c r="K7001" s="217"/>
    </row>
    <row r="7002" spans="11:11" ht="15" customHeight="1" x14ac:dyDescent="0.25">
      <c r="K7002" s="217"/>
    </row>
    <row r="7003" spans="11:11" ht="15" customHeight="1" x14ac:dyDescent="0.25">
      <c r="K7003" s="217"/>
    </row>
    <row r="7004" spans="11:11" ht="30" customHeight="1" x14ac:dyDescent="0.25">
      <c r="K7004" s="217"/>
    </row>
    <row r="7005" spans="11:11" ht="30" customHeight="1" x14ac:dyDescent="0.25">
      <c r="K7005" s="217"/>
    </row>
    <row r="7006" spans="11:11" ht="15" customHeight="1" x14ac:dyDescent="0.25">
      <c r="K7006" s="217"/>
    </row>
    <row r="7007" spans="11:11" ht="15" customHeight="1" x14ac:dyDescent="0.25">
      <c r="K7007" s="217"/>
    </row>
    <row r="7008" spans="11:11" ht="15" customHeight="1" x14ac:dyDescent="0.25">
      <c r="K7008" s="217"/>
    </row>
    <row r="7009" spans="11:11" ht="15" customHeight="1" x14ac:dyDescent="0.25">
      <c r="K7009" s="217"/>
    </row>
    <row r="7010" spans="11:11" ht="15" customHeight="1" x14ac:dyDescent="0.25">
      <c r="K7010" s="217"/>
    </row>
    <row r="7011" spans="11:11" ht="15" customHeight="1" x14ac:dyDescent="0.25">
      <c r="K7011" s="217"/>
    </row>
    <row r="7012" spans="11:11" ht="15" customHeight="1" x14ac:dyDescent="0.25">
      <c r="K7012" s="217"/>
    </row>
    <row r="7013" spans="11:11" ht="15" customHeight="1" x14ac:dyDescent="0.25">
      <c r="K7013" s="217"/>
    </row>
    <row r="7014" spans="11:11" ht="15" customHeight="1" x14ac:dyDescent="0.25">
      <c r="K7014" s="217"/>
    </row>
    <row r="7015" spans="11:11" ht="15" customHeight="1" x14ac:dyDescent="0.25">
      <c r="K7015" s="217"/>
    </row>
    <row r="7016" spans="11:11" ht="15" customHeight="1" x14ac:dyDescent="0.25">
      <c r="K7016" s="217"/>
    </row>
    <row r="7017" spans="11:11" ht="15" customHeight="1" x14ac:dyDescent="0.25">
      <c r="K7017" s="217"/>
    </row>
    <row r="7018" spans="11:11" ht="15" customHeight="1" x14ac:dyDescent="0.25">
      <c r="K7018" s="217"/>
    </row>
    <row r="7019" spans="11:11" x14ac:dyDescent="0.25">
      <c r="K7019" s="217"/>
    </row>
    <row r="7020" spans="11:11" ht="15" customHeight="1" x14ac:dyDescent="0.25">
      <c r="K7020" s="217"/>
    </row>
    <row r="7021" spans="11:11" ht="15" customHeight="1" x14ac:dyDescent="0.25">
      <c r="K7021" s="217"/>
    </row>
    <row r="7022" spans="11:11" ht="15" customHeight="1" x14ac:dyDescent="0.25">
      <c r="K7022" s="217"/>
    </row>
    <row r="7023" spans="11:11" ht="15" customHeight="1" x14ac:dyDescent="0.25">
      <c r="K7023" s="217"/>
    </row>
    <row r="7024" spans="11:11" ht="15" customHeight="1" x14ac:dyDescent="0.25">
      <c r="K7024" s="217"/>
    </row>
    <row r="7025" spans="11:11" ht="15" customHeight="1" x14ac:dyDescent="0.25">
      <c r="K7025" s="217"/>
    </row>
    <row r="7026" spans="11:11" ht="15" customHeight="1" x14ac:dyDescent="0.25">
      <c r="K7026" s="217"/>
    </row>
    <row r="7027" spans="11:11" ht="15" customHeight="1" x14ac:dyDescent="0.25">
      <c r="K7027" s="217"/>
    </row>
    <row r="7028" spans="11:11" ht="15" customHeight="1" x14ac:dyDescent="0.25">
      <c r="K7028" s="217"/>
    </row>
    <row r="7029" spans="11:11" ht="15" customHeight="1" x14ac:dyDescent="0.25">
      <c r="K7029" s="217"/>
    </row>
    <row r="7030" spans="11:11" ht="15" customHeight="1" x14ac:dyDescent="0.25">
      <c r="K7030" s="217"/>
    </row>
    <row r="7031" spans="11:11" ht="15" customHeight="1" x14ac:dyDescent="0.25">
      <c r="K7031" s="217"/>
    </row>
    <row r="7032" spans="11:11" ht="15" customHeight="1" x14ac:dyDescent="0.25">
      <c r="K7032" s="217"/>
    </row>
    <row r="7033" spans="11:11" ht="15" customHeight="1" x14ac:dyDescent="0.25">
      <c r="K7033" s="217"/>
    </row>
    <row r="7034" spans="11:11" ht="15" customHeight="1" x14ac:dyDescent="0.25">
      <c r="K7034" s="217"/>
    </row>
    <row r="7035" spans="11:11" ht="15" customHeight="1" x14ac:dyDescent="0.25">
      <c r="K7035" s="217"/>
    </row>
    <row r="7036" spans="11:11" ht="15" customHeight="1" x14ac:dyDescent="0.25">
      <c r="K7036" s="217"/>
    </row>
    <row r="7037" spans="11:11" ht="15" customHeight="1" x14ac:dyDescent="0.25">
      <c r="K7037" s="217"/>
    </row>
    <row r="7038" spans="11:11" ht="15" customHeight="1" x14ac:dyDescent="0.25">
      <c r="K7038" s="217"/>
    </row>
    <row r="7039" spans="11:11" ht="15" customHeight="1" x14ac:dyDescent="0.25">
      <c r="K7039" s="217"/>
    </row>
    <row r="7040" spans="11:11" ht="15" customHeight="1" x14ac:dyDescent="0.25">
      <c r="K7040" s="217"/>
    </row>
    <row r="7041" spans="11:11" ht="30" customHeight="1" x14ac:dyDescent="0.25">
      <c r="K7041" s="217"/>
    </row>
    <row r="7042" spans="11:11" ht="15" customHeight="1" x14ac:dyDescent="0.25">
      <c r="K7042" s="217"/>
    </row>
    <row r="7043" spans="11:11" ht="15" customHeight="1" x14ac:dyDescent="0.25">
      <c r="K7043" s="217"/>
    </row>
    <row r="7044" spans="11:11" ht="15" customHeight="1" x14ac:dyDescent="0.25">
      <c r="K7044" s="217"/>
    </row>
    <row r="7045" spans="11:11" ht="15" customHeight="1" x14ac:dyDescent="0.25">
      <c r="K7045" s="217"/>
    </row>
    <row r="7046" spans="11:11" ht="15" customHeight="1" x14ac:dyDescent="0.25">
      <c r="K7046" s="217"/>
    </row>
    <row r="7047" spans="11:11" ht="15" customHeight="1" x14ac:dyDescent="0.25">
      <c r="K7047" s="217"/>
    </row>
    <row r="7048" spans="11:11" ht="15" customHeight="1" x14ac:dyDescent="0.25">
      <c r="K7048" s="217"/>
    </row>
    <row r="7049" spans="11:11" ht="15" customHeight="1" x14ac:dyDescent="0.25">
      <c r="K7049" s="217"/>
    </row>
    <row r="7050" spans="11:11" ht="15" customHeight="1" x14ac:dyDescent="0.25">
      <c r="K7050" s="217"/>
    </row>
    <row r="7051" spans="11:11" ht="15" customHeight="1" x14ac:dyDescent="0.25">
      <c r="K7051" s="217"/>
    </row>
    <row r="7052" spans="11:11" ht="15" customHeight="1" x14ac:dyDescent="0.25">
      <c r="K7052" s="217"/>
    </row>
    <row r="7053" spans="11:11" x14ac:dyDescent="0.25">
      <c r="K7053" s="217"/>
    </row>
    <row r="7054" spans="11:11" ht="15" customHeight="1" x14ac:dyDescent="0.25">
      <c r="K7054" s="217"/>
    </row>
    <row r="7055" spans="11:11" ht="15" customHeight="1" x14ac:dyDescent="0.25">
      <c r="K7055" s="217"/>
    </row>
    <row r="7056" spans="11:11" ht="15" customHeight="1" x14ac:dyDescent="0.25">
      <c r="K7056" s="217"/>
    </row>
    <row r="7057" spans="11:11" ht="15" customHeight="1" x14ac:dyDescent="0.25">
      <c r="K7057" s="217"/>
    </row>
    <row r="7058" spans="11:11" ht="15" customHeight="1" x14ac:dyDescent="0.25">
      <c r="K7058" s="217"/>
    </row>
    <row r="7059" spans="11:11" ht="15" customHeight="1" x14ac:dyDescent="0.25">
      <c r="K7059" s="217"/>
    </row>
    <row r="7060" spans="11:11" ht="15" customHeight="1" x14ac:dyDescent="0.25">
      <c r="K7060" s="217"/>
    </row>
    <row r="7061" spans="11:11" ht="15" customHeight="1" x14ac:dyDescent="0.25">
      <c r="K7061" s="217"/>
    </row>
    <row r="7062" spans="11:11" ht="15" customHeight="1" x14ac:dyDescent="0.25">
      <c r="K7062" s="217"/>
    </row>
    <row r="7063" spans="11:11" ht="15" customHeight="1" x14ac:dyDescent="0.25">
      <c r="K7063" s="217"/>
    </row>
    <row r="7064" spans="11:11" ht="15" customHeight="1" x14ac:dyDescent="0.25">
      <c r="K7064" s="217"/>
    </row>
    <row r="7065" spans="11:11" ht="15" customHeight="1" x14ac:dyDescent="0.25">
      <c r="K7065" s="217"/>
    </row>
    <row r="7066" spans="11:11" ht="15" customHeight="1" x14ac:dyDescent="0.25">
      <c r="K7066" s="217"/>
    </row>
    <row r="7067" spans="11:11" ht="15" customHeight="1" x14ac:dyDescent="0.25">
      <c r="K7067" s="217"/>
    </row>
    <row r="7068" spans="11:11" ht="15" customHeight="1" x14ac:dyDescent="0.25">
      <c r="K7068" s="217"/>
    </row>
    <row r="7069" spans="11:11" ht="15" customHeight="1" x14ac:dyDescent="0.25">
      <c r="K7069" s="217"/>
    </row>
    <row r="7070" spans="11:11" ht="15" customHeight="1" x14ac:dyDescent="0.25">
      <c r="K7070" s="217"/>
    </row>
    <row r="7071" spans="11:11" ht="15" customHeight="1" x14ac:dyDescent="0.25">
      <c r="K7071" s="217"/>
    </row>
    <row r="7072" spans="11:11" ht="15" customHeight="1" x14ac:dyDescent="0.25">
      <c r="K7072" s="217"/>
    </row>
    <row r="7073" spans="11:11" ht="15" customHeight="1" x14ac:dyDescent="0.25">
      <c r="K7073" s="217"/>
    </row>
    <row r="7074" spans="11:11" ht="15" customHeight="1" x14ac:dyDescent="0.25">
      <c r="K7074" s="217"/>
    </row>
    <row r="7075" spans="11:11" ht="15" customHeight="1" x14ac:dyDescent="0.25">
      <c r="K7075" s="217"/>
    </row>
    <row r="7076" spans="11:11" ht="15" customHeight="1" x14ac:dyDescent="0.25">
      <c r="K7076" s="217"/>
    </row>
    <row r="7077" spans="11:11" ht="15" customHeight="1" x14ac:dyDescent="0.25">
      <c r="K7077" s="217"/>
    </row>
    <row r="7078" spans="11:11" ht="30" customHeight="1" x14ac:dyDescent="0.25">
      <c r="K7078" s="217"/>
    </row>
    <row r="7079" spans="11:11" ht="15" customHeight="1" x14ac:dyDescent="0.25">
      <c r="K7079" s="217"/>
    </row>
    <row r="7080" spans="11:11" ht="15" customHeight="1" x14ac:dyDescent="0.25">
      <c r="K7080" s="217"/>
    </row>
    <row r="7081" spans="11:11" ht="15" customHeight="1" x14ac:dyDescent="0.25">
      <c r="K7081" s="217"/>
    </row>
    <row r="7082" spans="11:11" ht="15" customHeight="1" x14ac:dyDescent="0.25">
      <c r="K7082" s="217"/>
    </row>
    <row r="7083" spans="11:11" ht="15" customHeight="1" x14ac:dyDescent="0.25">
      <c r="K7083" s="217"/>
    </row>
    <row r="7084" spans="11:11" ht="15" customHeight="1" x14ac:dyDescent="0.25">
      <c r="K7084" s="217"/>
    </row>
    <row r="7085" spans="11:11" ht="15" customHeight="1" x14ac:dyDescent="0.25">
      <c r="K7085" s="217"/>
    </row>
    <row r="7086" spans="11:11" ht="15" customHeight="1" x14ac:dyDescent="0.25">
      <c r="K7086" s="217"/>
    </row>
    <row r="7087" spans="11:11" ht="15" customHeight="1" x14ac:dyDescent="0.25">
      <c r="K7087" s="217"/>
    </row>
    <row r="7088" spans="11:11" ht="15" customHeight="1" x14ac:dyDescent="0.25">
      <c r="K7088" s="217"/>
    </row>
    <row r="7089" spans="11:11" ht="15" customHeight="1" x14ac:dyDescent="0.25">
      <c r="K7089" s="217"/>
    </row>
    <row r="7090" spans="11:11" ht="15" customHeight="1" x14ac:dyDescent="0.25">
      <c r="K7090" s="217"/>
    </row>
    <row r="7091" spans="11:11" ht="15" customHeight="1" x14ac:dyDescent="0.25">
      <c r="K7091" s="217"/>
    </row>
    <row r="7092" spans="11:11" ht="15" customHeight="1" x14ac:dyDescent="0.25">
      <c r="K7092" s="217"/>
    </row>
    <row r="7093" spans="11:11" ht="15" customHeight="1" x14ac:dyDescent="0.25">
      <c r="K7093" s="217"/>
    </row>
    <row r="7094" spans="11:11" ht="15" customHeight="1" x14ac:dyDescent="0.25">
      <c r="K7094" s="217"/>
    </row>
    <row r="7095" spans="11:11" ht="15" customHeight="1" x14ac:dyDescent="0.25">
      <c r="K7095" s="217"/>
    </row>
    <row r="7096" spans="11:11" ht="15" customHeight="1" x14ac:dyDescent="0.25">
      <c r="K7096" s="217"/>
    </row>
    <row r="7097" spans="11:11" ht="15" customHeight="1" x14ac:dyDescent="0.25">
      <c r="K7097" s="217"/>
    </row>
    <row r="7098" spans="11:11" ht="15" customHeight="1" x14ac:dyDescent="0.25">
      <c r="K7098" s="217"/>
    </row>
    <row r="7099" spans="11:11" ht="15" customHeight="1" x14ac:dyDescent="0.25">
      <c r="K7099" s="217"/>
    </row>
    <row r="7100" spans="11:11" ht="15" customHeight="1" x14ac:dyDescent="0.25">
      <c r="K7100" s="217"/>
    </row>
    <row r="7101" spans="11:11" ht="15" customHeight="1" x14ac:dyDescent="0.25">
      <c r="K7101" s="217"/>
    </row>
    <row r="7102" spans="11:11" ht="15" customHeight="1" x14ac:dyDescent="0.25">
      <c r="K7102" s="217"/>
    </row>
    <row r="7103" spans="11:11" ht="15" customHeight="1" x14ac:dyDescent="0.25">
      <c r="K7103" s="217"/>
    </row>
    <row r="7104" spans="11:11" ht="15" customHeight="1" x14ac:dyDescent="0.25">
      <c r="K7104" s="217"/>
    </row>
    <row r="7105" spans="11:11" ht="15" customHeight="1" x14ac:dyDescent="0.25">
      <c r="K7105" s="217"/>
    </row>
    <row r="7106" spans="11:11" ht="15" customHeight="1" x14ac:dyDescent="0.25">
      <c r="K7106" s="217"/>
    </row>
    <row r="7107" spans="11:11" ht="15" customHeight="1" x14ac:dyDescent="0.25">
      <c r="K7107" s="217"/>
    </row>
    <row r="7108" spans="11:11" ht="15" customHeight="1" x14ac:dyDescent="0.25">
      <c r="K7108" s="217"/>
    </row>
    <row r="7109" spans="11:11" ht="15" customHeight="1" x14ac:dyDescent="0.25">
      <c r="K7109" s="217"/>
    </row>
    <row r="7110" spans="11:11" ht="15" customHeight="1" x14ac:dyDescent="0.25">
      <c r="K7110" s="217"/>
    </row>
    <row r="7111" spans="11:11" ht="30" customHeight="1" x14ac:dyDescent="0.25">
      <c r="K7111" s="217"/>
    </row>
    <row r="7112" spans="11:11" ht="15" customHeight="1" x14ac:dyDescent="0.25">
      <c r="K7112" s="217"/>
    </row>
    <row r="7113" spans="11:11" ht="15" customHeight="1" x14ac:dyDescent="0.25">
      <c r="K7113" s="217"/>
    </row>
    <row r="7114" spans="11:11" ht="15" customHeight="1" x14ac:dyDescent="0.25">
      <c r="K7114" s="217"/>
    </row>
    <row r="7115" spans="11:11" ht="15" customHeight="1" x14ac:dyDescent="0.25">
      <c r="K7115" s="217"/>
    </row>
    <row r="7116" spans="11:11" ht="15" customHeight="1" x14ac:dyDescent="0.25">
      <c r="K7116" s="217"/>
    </row>
    <row r="7117" spans="11:11" ht="15" customHeight="1" x14ac:dyDescent="0.25">
      <c r="K7117" s="217"/>
    </row>
    <row r="7118" spans="11:11" ht="15" customHeight="1" x14ac:dyDescent="0.25">
      <c r="K7118" s="217"/>
    </row>
    <row r="7119" spans="11:11" ht="15" customHeight="1" x14ac:dyDescent="0.25">
      <c r="K7119" s="217"/>
    </row>
    <row r="7120" spans="11:11" ht="15" customHeight="1" x14ac:dyDescent="0.25">
      <c r="K7120" s="217"/>
    </row>
    <row r="7121" spans="11:11" ht="15" customHeight="1" x14ac:dyDescent="0.25">
      <c r="K7121" s="217"/>
    </row>
    <row r="7122" spans="11:11" ht="15" customHeight="1" x14ac:dyDescent="0.25">
      <c r="K7122" s="217"/>
    </row>
    <row r="7123" spans="11:11" ht="15" customHeight="1" x14ac:dyDescent="0.25">
      <c r="K7123" s="217"/>
    </row>
    <row r="7124" spans="11:11" ht="15" customHeight="1" x14ac:dyDescent="0.25">
      <c r="K7124" s="217"/>
    </row>
    <row r="7125" spans="11:11" ht="15" customHeight="1" x14ac:dyDescent="0.25">
      <c r="K7125" s="217"/>
    </row>
    <row r="7126" spans="11:11" ht="15" customHeight="1" x14ac:dyDescent="0.25">
      <c r="K7126" s="217"/>
    </row>
    <row r="7127" spans="11:11" ht="15" customHeight="1" x14ac:dyDescent="0.25">
      <c r="K7127" s="217"/>
    </row>
    <row r="7128" spans="11:11" ht="15" customHeight="1" x14ac:dyDescent="0.25">
      <c r="K7128" s="217"/>
    </row>
    <row r="7129" spans="11:11" ht="15" customHeight="1" x14ac:dyDescent="0.25">
      <c r="K7129" s="217"/>
    </row>
    <row r="7130" spans="11:11" ht="15" customHeight="1" x14ac:dyDescent="0.25">
      <c r="K7130" s="217"/>
    </row>
    <row r="7131" spans="11:11" ht="15" customHeight="1" x14ac:dyDescent="0.25">
      <c r="K7131" s="217"/>
    </row>
    <row r="7132" spans="11:11" ht="15" customHeight="1" x14ac:dyDescent="0.25">
      <c r="K7132" s="217"/>
    </row>
    <row r="7133" spans="11:11" ht="15" customHeight="1" x14ac:dyDescent="0.25">
      <c r="K7133" s="217"/>
    </row>
    <row r="7134" spans="11:11" ht="15" customHeight="1" x14ac:dyDescent="0.25">
      <c r="K7134" s="217"/>
    </row>
    <row r="7135" spans="11:11" ht="15" customHeight="1" x14ac:dyDescent="0.25">
      <c r="K7135" s="217"/>
    </row>
    <row r="7136" spans="11:11" ht="15" customHeight="1" x14ac:dyDescent="0.25">
      <c r="K7136" s="217"/>
    </row>
    <row r="7137" spans="11:11" ht="15" customHeight="1" x14ac:dyDescent="0.25">
      <c r="K7137" s="217"/>
    </row>
    <row r="7138" spans="11:11" ht="15" customHeight="1" x14ac:dyDescent="0.25">
      <c r="K7138" s="217"/>
    </row>
    <row r="7139" spans="11:11" ht="15" customHeight="1" x14ac:dyDescent="0.25">
      <c r="K7139" s="217"/>
    </row>
    <row r="7140" spans="11:11" ht="15" customHeight="1" x14ac:dyDescent="0.25">
      <c r="K7140" s="217"/>
    </row>
    <row r="7141" spans="11:11" ht="15" customHeight="1" x14ac:dyDescent="0.25">
      <c r="K7141" s="217"/>
    </row>
    <row r="7142" spans="11:11" ht="15" customHeight="1" x14ac:dyDescent="0.25">
      <c r="K7142" s="217"/>
    </row>
    <row r="7143" spans="11:11" ht="15" customHeight="1" x14ac:dyDescent="0.25">
      <c r="K7143" s="217"/>
    </row>
    <row r="7144" spans="11:11" ht="15" customHeight="1" x14ac:dyDescent="0.25">
      <c r="K7144" s="217"/>
    </row>
    <row r="7145" spans="11:11" ht="15" customHeight="1" x14ac:dyDescent="0.25">
      <c r="K7145" s="217"/>
    </row>
    <row r="7146" spans="11:11" ht="15" customHeight="1" x14ac:dyDescent="0.25">
      <c r="K7146" s="217"/>
    </row>
    <row r="7147" spans="11:11" ht="15" customHeight="1" x14ac:dyDescent="0.25">
      <c r="K7147" s="217"/>
    </row>
    <row r="7148" spans="11:11" ht="15" customHeight="1" x14ac:dyDescent="0.25">
      <c r="K7148" s="217"/>
    </row>
    <row r="7149" spans="11:11" ht="15" customHeight="1" x14ac:dyDescent="0.25">
      <c r="K7149" s="217"/>
    </row>
    <row r="7150" spans="11:11" ht="15" customHeight="1" x14ac:dyDescent="0.25">
      <c r="K7150" s="217"/>
    </row>
    <row r="7151" spans="11:11" ht="15" customHeight="1" x14ac:dyDescent="0.25">
      <c r="K7151" s="217"/>
    </row>
    <row r="7152" spans="11:11" ht="15" customHeight="1" x14ac:dyDescent="0.25">
      <c r="K7152" s="217"/>
    </row>
    <row r="7153" spans="11:11" ht="15" customHeight="1" x14ac:dyDescent="0.25">
      <c r="K7153" s="217"/>
    </row>
    <row r="7154" spans="11:11" ht="15" customHeight="1" x14ac:dyDescent="0.25">
      <c r="K7154" s="217"/>
    </row>
    <row r="7155" spans="11:11" ht="15" customHeight="1" x14ac:dyDescent="0.25">
      <c r="K7155" s="217"/>
    </row>
    <row r="7156" spans="11:11" x14ac:dyDescent="0.25">
      <c r="K7156" s="217"/>
    </row>
    <row r="7157" spans="11:11" ht="15" customHeight="1" x14ac:dyDescent="0.25">
      <c r="K7157" s="217"/>
    </row>
    <row r="7158" spans="11:11" ht="15" customHeight="1" x14ac:dyDescent="0.25">
      <c r="K7158" s="217"/>
    </row>
    <row r="7159" spans="11:11" ht="15" customHeight="1" x14ac:dyDescent="0.25">
      <c r="K7159" s="217"/>
    </row>
    <row r="7160" spans="11:11" ht="15" customHeight="1" x14ac:dyDescent="0.25">
      <c r="K7160" s="217"/>
    </row>
    <row r="7161" spans="11:11" ht="15" customHeight="1" x14ac:dyDescent="0.25">
      <c r="K7161" s="217"/>
    </row>
    <row r="7162" spans="11:11" ht="15" customHeight="1" x14ac:dyDescent="0.25">
      <c r="K7162" s="217"/>
    </row>
    <row r="7163" spans="11:11" ht="15" customHeight="1" x14ac:dyDescent="0.25">
      <c r="K7163" s="217"/>
    </row>
    <row r="7164" spans="11:11" ht="30" customHeight="1" x14ac:dyDescent="0.25">
      <c r="K7164" s="217"/>
    </row>
    <row r="7165" spans="11:11" ht="15" customHeight="1" x14ac:dyDescent="0.25">
      <c r="K7165" s="217"/>
    </row>
    <row r="7166" spans="11:11" ht="15" customHeight="1" x14ac:dyDescent="0.25">
      <c r="K7166" s="217"/>
    </row>
    <row r="7167" spans="11:11" ht="15" customHeight="1" x14ac:dyDescent="0.25">
      <c r="K7167" s="217"/>
    </row>
    <row r="7168" spans="11:11" ht="15" customHeight="1" x14ac:dyDescent="0.25">
      <c r="K7168" s="217"/>
    </row>
    <row r="7169" spans="11:11" ht="15" customHeight="1" x14ac:dyDescent="0.25">
      <c r="K7169" s="217"/>
    </row>
    <row r="7170" spans="11:11" ht="15" customHeight="1" x14ac:dyDescent="0.25">
      <c r="K7170" s="217"/>
    </row>
    <row r="7171" spans="11:11" ht="15" customHeight="1" x14ac:dyDescent="0.25">
      <c r="K7171" s="217"/>
    </row>
    <row r="7172" spans="11:11" ht="15" customHeight="1" x14ac:dyDescent="0.25">
      <c r="K7172" s="217"/>
    </row>
    <row r="7173" spans="11:11" ht="15" customHeight="1" x14ac:dyDescent="0.25">
      <c r="K7173" s="217"/>
    </row>
    <row r="7174" spans="11:11" ht="15" customHeight="1" x14ac:dyDescent="0.25">
      <c r="K7174" s="217"/>
    </row>
    <row r="7175" spans="11:11" x14ac:dyDescent="0.25">
      <c r="K7175" s="217"/>
    </row>
    <row r="7176" spans="11:11" ht="15" customHeight="1" x14ac:dyDescent="0.25">
      <c r="K7176" s="217"/>
    </row>
    <row r="7177" spans="11:11" x14ac:dyDescent="0.25">
      <c r="K7177" s="217"/>
    </row>
    <row r="7178" spans="11:11" ht="15" customHeight="1" x14ac:dyDescent="0.25">
      <c r="K7178" s="217"/>
    </row>
    <row r="7179" spans="11:11" ht="15" customHeight="1" x14ac:dyDescent="0.25">
      <c r="K7179" s="217"/>
    </row>
    <row r="7180" spans="11:11" ht="15" customHeight="1" x14ac:dyDescent="0.25">
      <c r="K7180" s="217"/>
    </row>
    <row r="7181" spans="11:11" ht="15" customHeight="1" x14ac:dyDescent="0.25">
      <c r="K7181" s="217"/>
    </row>
    <row r="7182" spans="11:11" ht="15" customHeight="1" x14ac:dyDescent="0.25">
      <c r="K7182" s="217"/>
    </row>
    <row r="7183" spans="11:11" ht="15" customHeight="1" x14ac:dyDescent="0.25">
      <c r="K7183" s="217"/>
    </row>
    <row r="7184" spans="11:11" ht="15" customHeight="1" x14ac:dyDescent="0.25">
      <c r="K7184" s="217"/>
    </row>
    <row r="7185" spans="11:11" x14ac:dyDescent="0.25">
      <c r="K7185" s="217"/>
    </row>
    <row r="7186" spans="11:11" ht="15" customHeight="1" x14ac:dyDescent="0.25">
      <c r="K7186" s="217"/>
    </row>
    <row r="7187" spans="11:11" ht="15" customHeight="1" x14ac:dyDescent="0.25">
      <c r="K7187" s="217"/>
    </row>
    <row r="7188" spans="11:11" ht="15" customHeight="1" x14ac:dyDescent="0.25">
      <c r="K7188" s="217"/>
    </row>
    <row r="7189" spans="11:11" ht="30" customHeight="1" x14ac:dyDescent="0.25">
      <c r="K7189" s="217"/>
    </row>
    <row r="7190" spans="11:11" ht="15" customHeight="1" x14ac:dyDescent="0.25">
      <c r="K7190" s="217"/>
    </row>
    <row r="7191" spans="11:11" ht="15" customHeight="1" x14ac:dyDescent="0.25">
      <c r="K7191" s="217"/>
    </row>
    <row r="7192" spans="11:11" ht="15" customHeight="1" x14ac:dyDescent="0.25">
      <c r="K7192" s="217"/>
    </row>
    <row r="7193" spans="11:11" ht="30" customHeight="1" x14ac:dyDescent="0.25">
      <c r="K7193" s="217"/>
    </row>
    <row r="7194" spans="11:11" ht="15" customHeight="1" x14ac:dyDescent="0.25">
      <c r="K7194" s="217"/>
    </row>
    <row r="7195" spans="11:11" ht="15" customHeight="1" x14ac:dyDescent="0.25">
      <c r="K7195" s="217"/>
    </row>
    <row r="7196" spans="11:11" ht="15" customHeight="1" x14ac:dyDescent="0.25">
      <c r="K7196" s="217"/>
    </row>
    <row r="7197" spans="11:11" ht="15" customHeight="1" x14ac:dyDescent="0.25">
      <c r="K7197" s="217"/>
    </row>
    <row r="7198" spans="11:11" ht="15" customHeight="1" x14ac:dyDescent="0.25">
      <c r="K7198" s="217"/>
    </row>
    <row r="7199" spans="11:11" ht="15" customHeight="1" x14ac:dyDescent="0.25">
      <c r="K7199" s="217"/>
    </row>
    <row r="7200" spans="11:11" ht="15" customHeight="1" x14ac:dyDescent="0.25">
      <c r="K7200" s="217"/>
    </row>
    <row r="7201" spans="11:11" ht="15" customHeight="1" x14ac:dyDescent="0.25">
      <c r="K7201" s="217"/>
    </row>
    <row r="7202" spans="11:11" ht="15" customHeight="1" x14ac:dyDescent="0.25">
      <c r="K7202" s="217"/>
    </row>
    <row r="7203" spans="11:11" ht="15" customHeight="1" x14ac:dyDescent="0.25">
      <c r="K7203" s="217"/>
    </row>
    <row r="7204" spans="11:11" ht="15" customHeight="1" x14ac:dyDescent="0.25">
      <c r="K7204" s="217"/>
    </row>
    <row r="7205" spans="11:11" ht="15" customHeight="1" x14ac:dyDescent="0.25">
      <c r="K7205" s="217"/>
    </row>
    <row r="7206" spans="11:11" ht="15" customHeight="1" x14ac:dyDescent="0.25">
      <c r="K7206" s="217"/>
    </row>
    <row r="7207" spans="11:11" ht="15" customHeight="1" x14ac:dyDescent="0.25">
      <c r="K7207" s="217"/>
    </row>
    <row r="7208" spans="11:11" ht="15" customHeight="1" x14ac:dyDescent="0.25">
      <c r="K7208" s="217"/>
    </row>
    <row r="7209" spans="11:11" ht="15" customHeight="1" x14ac:dyDescent="0.25">
      <c r="K7209" s="217"/>
    </row>
    <row r="7210" spans="11:11" ht="15" customHeight="1" x14ac:dyDescent="0.25">
      <c r="K7210" s="217"/>
    </row>
    <row r="7211" spans="11:11" ht="15" customHeight="1" x14ac:dyDescent="0.25">
      <c r="K7211" s="217"/>
    </row>
    <row r="7212" spans="11:11" ht="15" customHeight="1" x14ac:dyDescent="0.25">
      <c r="K7212" s="217"/>
    </row>
    <row r="7213" spans="11:11" ht="15" customHeight="1" x14ac:dyDescent="0.25">
      <c r="K7213" s="217"/>
    </row>
    <row r="7214" spans="11:11" ht="15" customHeight="1" x14ac:dyDescent="0.25">
      <c r="K7214" s="217"/>
    </row>
    <row r="7215" spans="11:11" ht="15" customHeight="1" x14ac:dyDescent="0.25">
      <c r="K7215" s="217"/>
    </row>
    <row r="7216" spans="11:11" ht="15" customHeight="1" x14ac:dyDescent="0.25">
      <c r="K7216" s="217"/>
    </row>
    <row r="7217" spans="11:11" ht="15" customHeight="1" x14ac:dyDescent="0.25">
      <c r="K7217" s="217"/>
    </row>
    <row r="7218" spans="11:11" ht="15" customHeight="1" x14ac:dyDescent="0.25">
      <c r="K7218" s="217"/>
    </row>
    <row r="7219" spans="11:11" ht="15" customHeight="1" x14ac:dyDescent="0.25">
      <c r="K7219" s="217"/>
    </row>
    <row r="7220" spans="11:11" ht="15" customHeight="1" x14ac:dyDescent="0.25">
      <c r="K7220" s="217"/>
    </row>
    <row r="7221" spans="11:11" ht="15" customHeight="1" x14ac:dyDescent="0.25">
      <c r="K7221" s="217"/>
    </row>
    <row r="7222" spans="11:11" ht="15" customHeight="1" x14ac:dyDescent="0.25">
      <c r="K7222" s="217"/>
    </row>
    <row r="7223" spans="11:11" ht="15" customHeight="1" x14ac:dyDescent="0.25">
      <c r="K7223" s="217"/>
    </row>
    <row r="7224" spans="11:11" ht="15" customHeight="1" x14ac:dyDescent="0.25">
      <c r="K7224" s="217"/>
    </row>
    <row r="7225" spans="11:11" ht="15" customHeight="1" x14ac:dyDescent="0.25">
      <c r="K7225" s="217"/>
    </row>
    <row r="7226" spans="11:11" ht="15" customHeight="1" x14ac:dyDescent="0.25">
      <c r="K7226" s="217"/>
    </row>
    <row r="7227" spans="11:11" ht="15" customHeight="1" x14ac:dyDescent="0.25">
      <c r="K7227" s="217"/>
    </row>
    <row r="7228" spans="11:11" ht="30" customHeight="1" x14ac:dyDescent="0.25">
      <c r="K7228" s="217"/>
    </row>
    <row r="7229" spans="11:11" ht="15" customHeight="1" x14ac:dyDescent="0.25">
      <c r="K7229" s="217"/>
    </row>
    <row r="7230" spans="11:11" ht="15" customHeight="1" x14ac:dyDescent="0.25">
      <c r="K7230" s="217"/>
    </row>
    <row r="7231" spans="11:11" ht="15" customHeight="1" x14ac:dyDescent="0.25">
      <c r="K7231" s="217"/>
    </row>
    <row r="7232" spans="11:11" ht="15" customHeight="1" x14ac:dyDescent="0.25">
      <c r="K7232" s="217"/>
    </row>
    <row r="7233" spans="11:11" ht="15" customHeight="1" x14ac:dyDescent="0.25">
      <c r="K7233" s="217"/>
    </row>
    <row r="7234" spans="11:11" ht="15" customHeight="1" x14ac:dyDescent="0.25">
      <c r="K7234" s="217"/>
    </row>
    <row r="7235" spans="11:11" ht="15" customHeight="1" x14ac:dyDescent="0.25">
      <c r="K7235" s="217"/>
    </row>
    <row r="7236" spans="11:11" ht="15" customHeight="1" x14ac:dyDescent="0.25">
      <c r="K7236" s="217"/>
    </row>
    <row r="7237" spans="11:11" ht="15" customHeight="1" x14ac:dyDescent="0.25">
      <c r="K7237" s="217"/>
    </row>
    <row r="7238" spans="11:11" ht="15" customHeight="1" x14ac:dyDescent="0.25">
      <c r="K7238" s="217"/>
    </row>
    <row r="7239" spans="11:11" ht="15" customHeight="1" x14ac:dyDescent="0.25">
      <c r="K7239" s="217"/>
    </row>
    <row r="7240" spans="11:11" ht="15" customHeight="1" x14ac:dyDescent="0.25">
      <c r="K7240" s="217"/>
    </row>
    <row r="7241" spans="11:11" ht="30" customHeight="1" x14ac:dyDescent="0.25">
      <c r="K7241" s="217"/>
    </row>
    <row r="7242" spans="11:11" ht="15" customHeight="1" x14ac:dyDescent="0.25">
      <c r="K7242" s="217"/>
    </row>
    <row r="7243" spans="11:11" ht="15" customHeight="1" x14ac:dyDescent="0.25">
      <c r="K7243" s="217"/>
    </row>
    <row r="7244" spans="11:11" ht="15" customHeight="1" x14ac:dyDescent="0.25">
      <c r="K7244" s="217"/>
    </row>
    <row r="7245" spans="11:11" ht="15" customHeight="1" x14ac:dyDescent="0.25">
      <c r="K7245" s="217"/>
    </row>
    <row r="7246" spans="11:11" ht="15" customHeight="1" x14ac:dyDescent="0.25">
      <c r="K7246" s="217"/>
    </row>
    <row r="7247" spans="11:11" ht="15" customHeight="1" x14ac:dyDescent="0.25">
      <c r="K7247" s="217"/>
    </row>
    <row r="7248" spans="11:11" ht="15" customHeight="1" x14ac:dyDescent="0.25">
      <c r="K7248" s="217"/>
    </row>
    <row r="7249" spans="11:11" x14ac:dyDescent="0.25">
      <c r="K7249" s="217"/>
    </row>
    <row r="7250" spans="11:11" ht="15" customHeight="1" x14ac:dyDescent="0.25">
      <c r="K7250" s="217"/>
    </row>
    <row r="7251" spans="11:11" ht="15" customHeight="1" x14ac:dyDescent="0.25">
      <c r="K7251" s="217"/>
    </row>
    <row r="7252" spans="11:11" ht="15" customHeight="1" x14ac:dyDescent="0.25">
      <c r="K7252" s="217"/>
    </row>
    <row r="7253" spans="11:11" ht="15" customHeight="1" x14ac:dyDescent="0.25">
      <c r="K7253" s="217"/>
    </row>
    <row r="7254" spans="11:11" ht="15" customHeight="1" x14ac:dyDescent="0.25">
      <c r="K7254" s="217"/>
    </row>
    <row r="7255" spans="11:11" ht="15" customHeight="1" x14ac:dyDescent="0.25">
      <c r="K7255" s="217"/>
    </row>
    <row r="7256" spans="11:11" ht="15" customHeight="1" x14ac:dyDescent="0.25">
      <c r="K7256" s="217"/>
    </row>
    <row r="7257" spans="11:11" ht="15" customHeight="1" x14ac:dyDescent="0.25">
      <c r="K7257" s="217"/>
    </row>
    <row r="7258" spans="11:11" ht="15" customHeight="1" x14ac:dyDescent="0.25">
      <c r="K7258" s="217"/>
    </row>
    <row r="7259" spans="11:11" ht="15" customHeight="1" x14ac:dyDescent="0.25">
      <c r="K7259" s="217"/>
    </row>
    <row r="7260" spans="11:11" ht="15" customHeight="1" x14ac:dyDescent="0.25">
      <c r="K7260" s="217"/>
    </row>
    <row r="7261" spans="11:11" ht="15" customHeight="1" x14ac:dyDescent="0.25">
      <c r="K7261" s="217"/>
    </row>
    <row r="7262" spans="11:11" ht="15" customHeight="1" x14ac:dyDescent="0.25">
      <c r="K7262" s="217"/>
    </row>
    <row r="7263" spans="11:11" ht="15" customHeight="1" x14ac:dyDescent="0.25">
      <c r="K7263" s="217"/>
    </row>
    <row r="7264" spans="11:11" ht="15" customHeight="1" x14ac:dyDescent="0.25">
      <c r="K7264" s="217"/>
    </row>
    <row r="7265" spans="11:11" ht="15" customHeight="1" x14ac:dyDescent="0.25">
      <c r="K7265" s="217"/>
    </row>
    <row r="7266" spans="11:11" ht="15" customHeight="1" x14ac:dyDescent="0.25">
      <c r="K7266" s="217"/>
    </row>
    <row r="7267" spans="11:11" ht="15" customHeight="1" x14ac:dyDescent="0.25">
      <c r="K7267" s="217"/>
    </row>
    <row r="7268" spans="11:11" ht="15" customHeight="1" x14ac:dyDescent="0.25">
      <c r="K7268" s="217"/>
    </row>
    <row r="7269" spans="11:11" ht="15" customHeight="1" x14ac:dyDescent="0.25">
      <c r="K7269" s="217"/>
    </row>
    <row r="7270" spans="11:11" ht="15" customHeight="1" x14ac:dyDescent="0.25">
      <c r="K7270" s="217"/>
    </row>
    <row r="7271" spans="11:11" ht="15" customHeight="1" x14ac:dyDescent="0.25">
      <c r="K7271" s="217"/>
    </row>
    <row r="7272" spans="11:11" ht="15" customHeight="1" x14ac:dyDescent="0.25">
      <c r="K7272" s="217"/>
    </row>
    <row r="7273" spans="11:11" ht="15" customHeight="1" x14ac:dyDescent="0.25">
      <c r="K7273" s="217"/>
    </row>
    <row r="7274" spans="11:11" x14ac:dyDescent="0.25">
      <c r="K7274" s="217"/>
    </row>
    <row r="7275" spans="11:11" ht="15" customHeight="1" x14ac:dyDescent="0.25">
      <c r="K7275" s="217"/>
    </row>
    <row r="7276" spans="11:11" ht="15" customHeight="1" x14ac:dyDescent="0.25">
      <c r="K7276" s="217"/>
    </row>
    <row r="7277" spans="11:11" ht="15" customHeight="1" x14ac:dyDescent="0.25">
      <c r="K7277" s="217"/>
    </row>
    <row r="7278" spans="11:11" ht="15" customHeight="1" x14ac:dyDescent="0.25">
      <c r="K7278" s="217"/>
    </row>
    <row r="7279" spans="11:11" ht="15" customHeight="1" x14ac:dyDescent="0.25">
      <c r="K7279" s="217"/>
    </row>
    <row r="7280" spans="11:11" ht="15" customHeight="1" x14ac:dyDescent="0.25">
      <c r="K7280" s="217"/>
    </row>
    <row r="7281" spans="11:11" ht="15" customHeight="1" x14ac:dyDescent="0.25">
      <c r="K7281" s="217"/>
    </row>
    <row r="7282" spans="11:11" ht="15" customHeight="1" x14ac:dyDescent="0.25">
      <c r="K7282" s="217"/>
    </row>
    <row r="7283" spans="11:11" ht="15" customHeight="1" x14ac:dyDescent="0.25">
      <c r="K7283" s="217"/>
    </row>
    <row r="7284" spans="11:11" ht="15" customHeight="1" x14ac:dyDescent="0.25">
      <c r="K7284" s="217"/>
    </row>
    <row r="7285" spans="11:11" ht="15" customHeight="1" x14ac:dyDescent="0.25">
      <c r="K7285" s="217"/>
    </row>
    <row r="7286" spans="11:11" ht="15" customHeight="1" x14ac:dyDescent="0.25">
      <c r="K7286" s="217"/>
    </row>
    <row r="7287" spans="11:11" ht="15" customHeight="1" x14ac:dyDescent="0.25">
      <c r="K7287" s="217"/>
    </row>
    <row r="7288" spans="11:11" ht="15" customHeight="1" x14ac:dyDescent="0.25">
      <c r="K7288" s="217"/>
    </row>
    <row r="7289" spans="11:11" ht="15" customHeight="1" x14ac:dyDescent="0.25">
      <c r="K7289" s="217"/>
    </row>
    <row r="7290" spans="11:11" ht="15" customHeight="1" x14ac:dyDescent="0.25">
      <c r="K7290" s="217"/>
    </row>
    <row r="7291" spans="11:11" ht="15" customHeight="1" x14ac:dyDescent="0.25">
      <c r="K7291" s="217"/>
    </row>
    <row r="7292" spans="11:11" ht="15" customHeight="1" x14ac:dyDescent="0.25">
      <c r="K7292" s="217"/>
    </row>
    <row r="7293" spans="11:11" ht="15" customHeight="1" x14ac:dyDescent="0.25">
      <c r="K7293" s="217"/>
    </row>
    <row r="7294" spans="11:11" ht="15" customHeight="1" x14ac:dyDescent="0.25">
      <c r="K7294" s="217"/>
    </row>
    <row r="7295" spans="11:11" ht="15" customHeight="1" x14ac:dyDescent="0.25">
      <c r="K7295" s="217"/>
    </row>
    <row r="7296" spans="11:11" ht="15" customHeight="1" x14ac:dyDescent="0.25">
      <c r="K7296" s="217"/>
    </row>
    <row r="7297" spans="11:11" ht="15" customHeight="1" x14ac:dyDescent="0.25">
      <c r="K7297" s="217"/>
    </row>
    <row r="7298" spans="11:11" ht="15" customHeight="1" x14ac:dyDescent="0.25">
      <c r="K7298" s="217"/>
    </row>
    <row r="7299" spans="11:11" ht="15" customHeight="1" x14ac:dyDescent="0.25">
      <c r="K7299" s="217"/>
    </row>
    <row r="7300" spans="11:11" ht="15" customHeight="1" x14ac:dyDescent="0.25">
      <c r="K7300" s="217"/>
    </row>
    <row r="7301" spans="11:11" ht="15" customHeight="1" x14ac:dyDescent="0.25">
      <c r="K7301" s="217"/>
    </row>
    <row r="7302" spans="11:11" ht="15" customHeight="1" x14ac:dyDescent="0.25">
      <c r="K7302" s="217"/>
    </row>
    <row r="7303" spans="11:11" ht="15" customHeight="1" x14ac:dyDescent="0.25">
      <c r="K7303" s="217"/>
    </row>
    <row r="7304" spans="11:11" ht="15" customHeight="1" x14ac:dyDescent="0.25">
      <c r="K7304" s="217"/>
    </row>
    <row r="7305" spans="11:11" ht="15" customHeight="1" x14ac:dyDescent="0.25">
      <c r="K7305" s="217"/>
    </row>
    <row r="7306" spans="11:11" ht="15" customHeight="1" x14ac:dyDescent="0.25">
      <c r="K7306" s="217"/>
    </row>
    <row r="7307" spans="11:11" ht="15" customHeight="1" x14ac:dyDescent="0.25">
      <c r="K7307" s="217"/>
    </row>
    <row r="7308" spans="11:11" ht="15" customHeight="1" x14ac:dyDescent="0.25">
      <c r="K7308" s="217"/>
    </row>
    <row r="7309" spans="11:11" ht="15" customHeight="1" x14ac:dyDescent="0.25">
      <c r="K7309" s="217"/>
    </row>
    <row r="7310" spans="11:11" ht="15" customHeight="1" x14ac:dyDescent="0.25">
      <c r="K7310" s="217"/>
    </row>
    <row r="7311" spans="11:11" ht="15" customHeight="1" x14ac:dyDescent="0.25">
      <c r="K7311" s="217"/>
    </row>
    <row r="7312" spans="11:11" ht="15" customHeight="1" x14ac:dyDescent="0.25">
      <c r="K7312" s="217"/>
    </row>
    <row r="7313" spans="11:11" ht="15" customHeight="1" x14ac:dyDescent="0.25">
      <c r="K7313" s="217"/>
    </row>
    <row r="7314" spans="11:11" ht="15" customHeight="1" x14ac:dyDescent="0.25">
      <c r="K7314" s="217"/>
    </row>
    <row r="7315" spans="11:11" ht="15" customHeight="1" x14ac:dyDescent="0.25">
      <c r="K7315" s="217"/>
    </row>
    <row r="7316" spans="11:11" ht="15" customHeight="1" x14ac:dyDescent="0.25">
      <c r="K7316" s="217"/>
    </row>
    <row r="7317" spans="11:11" ht="15" customHeight="1" x14ac:dyDescent="0.25">
      <c r="K7317" s="217"/>
    </row>
    <row r="7318" spans="11:11" ht="15" customHeight="1" x14ac:dyDescent="0.25">
      <c r="K7318" s="217"/>
    </row>
    <row r="7319" spans="11:11" ht="15" customHeight="1" x14ac:dyDescent="0.25">
      <c r="K7319" s="217"/>
    </row>
    <row r="7320" spans="11:11" ht="15" customHeight="1" x14ac:dyDescent="0.25">
      <c r="K7320" s="217"/>
    </row>
    <row r="7321" spans="11:11" ht="15" customHeight="1" x14ac:dyDescent="0.25">
      <c r="K7321" s="217"/>
    </row>
    <row r="7322" spans="11:11" ht="15" customHeight="1" x14ac:dyDescent="0.25">
      <c r="K7322" s="217"/>
    </row>
    <row r="7323" spans="11:11" ht="15" customHeight="1" x14ac:dyDescent="0.25">
      <c r="K7323" s="217"/>
    </row>
    <row r="7324" spans="11:11" ht="15" customHeight="1" x14ac:dyDescent="0.25">
      <c r="K7324" s="217"/>
    </row>
    <row r="7325" spans="11:11" x14ac:dyDescent="0.25">
      <c r="K7325" s="217"/>
    </row>
    <row r="7326" spans="11:11" ht="15" customHeight="1" x14ac:dyDescent="0.25">
      <c r="K7326" s="217"/>
    </row>
    <row r="7327" spans="11:11" ht="15" customHeight="1" x14ac:dyDescent="0.25">
      <c r="K7327" s="217"/>
    </row>
    <row r="7328" spans="11:11" ht="15" customHeight="1" x14ac:dyDescent="0.25">
      <c r="K7328" s="217"/>
    </row>
    <row r="7329" spans="11:11" ht="15" customHeight="1" x14ac:dyDescent="0.25">
      <c r="K7329" s="217"/>
    </row>
    <row r="7330" spans="11:11" ht="30" customHeight="1" x14ac:dyDescent="0.25">
      <c r="K7330" s="217"/>
    </row>
    <row r="7331" spans="11:11" x14ac:dyDescent="0.25">
      <c r="K7331" s="217"/>
    </row>
    <row r="7332" spans="11:11" x14ac:dyDescent="0.25">
      <c r="K7332" s="217"/>
    </row>
    <row r="7333" spans="11:11" ht="15" customHeight="1" x14ac:dyDescent="0.25">
      <c r="K7333" s="217"/>
    </row>
    <row r="7334" spans="11:11" ht="15" customHeight="1" x14ac:dyDescent="0.25">
      <c r="K7334" s="217"/>
    </row>
    <row r="7335" spans="11:11" ht="15" customHeight="1" x14ac:dyDescent="0.25">
      <c r="K7335" s="217"/>
    </row>
    <row r="7336" spans="11:11" ht="15" customHeight="1" x14ac:dyDescent="0.25">
      <c r="K7336" s="217"/>
    </row>
    <row r="7337" spans="11:11" ht="15" customHeight="1" x14ac:dyDescent="0.25">
      <c r="K7337" s="217"/>
    </row>
    <row r="7338" spans="11:11" ht="15" customHeight="1" x14ac:dyDescent="0.25">
      <c r="K7338" s="217"/>
    </row>
    <row r="7339" spans="11:11" ht="15" customHeight="1" x14ac:dyDescent="0.25">
      <c r="K7339" s="217"/>
    </row>
    <row r="7340" spans="11:11" ht="15" customHeight="1" x14ac:dyDescent="0.25">
      <c r="K7340" s="217"/>
    </row>
    <row r="7341" spans="11:11" ht="15" customHeight="1" x14ac:dyDescent="0.25">
      <c r="K7341" s="217"/>
    </row>
    <row r="7342" spans="11:11" ht="15" customHeight="1" x14ac:dyDescent="0.25">
      <c r="K7342" s="217"/>
    </row>
    <row r="7343" spans="11:11" ht="15" customHeight="1" x14ac:dyDescent="0.25">
      <c r="K7343" s="217"/>
    </row>
    <row r="7344" spans="11:11" ht="15" customHeight="1" x14ac:dyDescent="0.25">
      <c r="K7344" s="217"/>
    </row>
    <row r="7345" spans="11:11" ht="15" customHeight="1" x14ac:dyDescent="0.25">
      <c r="K7345" s="217"/>
    </row>
    <row r="7346" spans="11:11" ht="15" customHeight="1" x14ac:dyDescent="0.25">
      <c r="K7346" s="217"/>
    </row>
    <row r="7347" spans="11:11" ht="15" customHeight="1" x14ac:dyDescent="0.25">
      <c r="K7347" s="217"/>
    </row>
    <row r="7348" spans="11:11" ht="15" customHeight="1" x14ac:dyDescent="0.25">
      <c r="K7348" s="217"/>
    </row>
    <row r="7349" spans="11:11" ht="15" customHeight="1" x14ac:dyDescent="0.25">
      <c r="K7349" s="217"/>
    </row>
    <row r="7350" spans="11:11" ht="15" customHeight="1" x14ac:dyDescent="0.25">
      <c r="K7350" s="217"/>
    </row>
    <row r="7351" spans="11:11" ht="15" customHeight="1" x14ac:dyDescent="0.25">
      <c r="K7351" s="217"/>
    </row>
    <row r="7352" spans="11:11" ht="30" customHeight="1" x14ac:dyDescent="0.25">
      <c r="K7352" s="217"/>
    </row>
    <row r="7353" spans="11:11" ht="15" customHeight="1" x14ac:dyDescent="0.25">
      <c r="K7353" s="217"/>
    </row>
    <row r="7354" spans="11:11" ht="15" customHeight="1" x14ac:dyDescent="0.25">
      <c r="K7354" s="217"/>
    </row>
    <row r="7355" spans="11:11" ht="15" customHeight="1" x14ac:dyDescent="0.25">
      <c r="K7355" s="217"/>
    </row>
    <row r="7356" spans="11:11" ht="15" customHeight="1" x14ac:dyDescent="0.25">
      <c r="K7356" s="217"/>
    </row>
    <row r="7357" spans="11:11" ht="15" customHeight="1" x14ac:dyDescent="0.25">
      <c r="K7357" s="217"/>
    </row>
    <row r="7358" spans="11:11" ht="15" customHeight="1" x14ac:dyDescent="0.25">
      <c r="K7358" s="217"/>
    </row>
    <row r="7359" spans="11:11" ht="15" customHeight="1" x14ac:dyDescent="0.25">
      <c r="K7359" s="217"/>
    </row>
    <row r="7360" spans="11:11" ht="15" customHeight="1" x14ac:dyDescent="0.25">
      <c r="K7360" s="217"/>
    </row>
    <row r="7361" spans="11:11" ht="15" customHeight="1" x14ac:dyDescent="0.25">
      <c r="K7361" s="217"/>
    </row>
    <row r="7362" spans="11:11" ht="15" customHeight="1" x14ac:dyDescent="0.25">
      <c r="K7362" s="217"/>
    </row>
    <row r="7363" spans="11:11" ht="15" customHeight="1" x14ac:dyDescent="0.25">
      <c r="K7363" s="217"/>
    </row>
    <row r="7364" spans="11:11" ht="15" customHeight="1" x14ac:dyDescent="0.25">
      <c r="K7364" s="217"/>
    </row>
    <row r="7365" spans="11:11" ht="15" customHeight="1" x14ac:dyDescent="0.25">
      <c r="K7365" s="217"/>
    </row>
    <row r="7366" spans="11:11" ht="15" customHeight="1" x14ac:dyDescent="0.25">
      <c r="K7366" s="217"/>
    </row>
    <row r="7367" spans="11:11" ht="15" customHeight="1" x14ac:dyDescent="0.25">
      <c r="K7367" s="217"/>
    </row>
    <row r="7368" spans="11:11" ht="15" customHeight="1" x14ac:dyDescent="0.25">
      <c r="K7368" s="217"/>
    </row>
    <row r="7369" spans="11:11" x14ac:dyDescent="0.25">
      <c r="K7369" s="217"/>
    </row>
    <row r="7370" spans="11:11" ht="15" customHeight="1" x14ac:dyDescent="0.25">
      <c r="K7370" s="217"/>
    </row>
    <row r="7371" spans="11:11" ht="15" customHeight="1" x14ac:dyDescent="0.25">
      <c r="K7371" s="217"/>
    </row>
    <row r="7372" spans="11:11" ht="15" customHeight="1" x14ac:dyDescent="0.25">
      <c r="K7372" s="217"/>
    </row>
    <row r="7373" spans="11:11" ht="15" customHeight="1" x14ac:dyDescent="0.25">
      <c r="K7373" s="217"/>
    </row>
    <row r="7374" spans="11:11" ht="15" customHeight="1" x14ac:dyDescent="0.25">
      <c r="K7374" s="217"/>
    </row>
    <row r="7375" spans="11:11" ht="15" customHeight="1" x14ac:dyDescent="0.25">
      <c r="K7375" s="217"/>
    </row>
    <row r="7376" spans="11:11" ht="15" customHeight="1" x14ac:dyDescent="0.25">
      <c r="K7376" s="217"/>
    </row>
    <row r="7377" spans="11:11" ht="15" customHeight="1" x14ac:dyDescent="0.25">
      <c r="K7377" s="217"/>
    </row>
    <row r="7378" spans="11:11" ht="15" customHeight="1" x14ac:dyDescent="0.25">
      <c r="K7378" s="217"/>
    </row>
    <row r="7379" spans="11:11" ht="15" customHeight="1" x14ac:dyDescent="0.25">
      <c r="K7379" s="217"/>
    </row>
    <row r="7380" spans="11:11" ht="15" customHeight="1" x14ac:dyDescent="0.25">
      <c r="K7380" s="217"/>
    </row>
    <row r="7381" spans="11:11" ht="15" customHeight="1" x14ac:dyDescent="0.25">
      <c r="K7381" s="217"/>
    </row>
    <row r="7382" spans="11:11" ht="15" customHeight="1" x14ac:dyDescent="0.25">
      <c r="K7382" s="217"/>
    </row>
    <row r="7383" spans="11:11" ht="15" customHeight="1" x14ac:dyDescent="0.25">
      <c r="K7383" s="217"/>
    </row>
    <row r="7384" spans="11:11" ht="15" customHeight="1" x14ac:dyDescent="0.25">
      <c r="K7384" s="217"/>
    </row>
    <row r="7385" spans="11:11" ht="15" customHeight="1" x14ac:dyDescent="0.25">
      <c r="K7385" s="217"/>
    </row>
    <row r="7386" spans="11:11" ht="15" customHeight="1" x14ac:dyDescent="0.25">
      <c r="K7386" s="217"/>
    </row>
    <row r="7387" spans="11:11" ht="15" customHeight="1" x14ac:dyDescent="0.25">
      <c r="K7387" s="217"/>
    </row>
    <row r="7388" spans="11:11" ht="15" customHeight="1" x14ac:dyDescent="0.25">
      <c r="K7388" s="217"/>
    </row>
    <row r="7389" spans="11:11" ht="15" customHeight="1" x14ac:dyDescent="0.25">
      <c r="K7389" s="217"/>
    </row>
    <row r="7390" spans="11:11" ht="15" customHeight="1" x14ac:dyDescent="0.25">
      <c r="K7390" s="217"/>
    </row>
    <row r="7391" spans="11:11" ht="15" customHeight="1" x14ac:dyDescent="0.25">
      <c r="K7391" s="217"/>
    </row>
    <row r="7392" spans="11:11" ht="15" customHeight="1" x14ac:dyDescent="0.25">
      <c r="K7392" s="217"/>
    </row>
    <row r="7393" spans="11:11" ht="15" customHeight="1" x14ac:dyDescent="0.25">
      <c r="K7393" s="217"/>
    </row>
    <row r="7394" spans="11:11" ht="15" customHeight="1" x14ac:dyDescent="0.25">
      <c r="K7394" s="217"/>
    </row>
    <row r="7395" spans="11:11" ht="15" customHeight="1" x14ac:dyDescent="0.25">
      <c r="K7395" s="217"/>
    </row>
    <row r="7396" spans="11:11" ht="15" customHeight="1" x14ac:dyDescent="0.25">
      <c r="K7396" s="217"/>
    </row>
    <row r="7397" spans="11:11" ht="15" customHeight="1" x14ac:dyDescent="0.25">
      <c r="K7397" s="217"/>
    </row>
    <row r="7398" spans="11:11" ht="15" customHeight="1" x14ac:dyDescent="0.25">
      <c r="K7398" s="217"/>
    </row>
    <row r="7399" spans="11:11" ht="30" customHeight="1" x14ac:dyDescent="0.25">
      <c r="K7399" s="217"/>
    </row>
    <row r="7400" spans="11:11" ht="15" customHeight="1" x14ac:dyDescent="0.25">
      <c r="K7400" s="217"/>
    </row>
    <row r="7401" spans="11:11" ht="15" customHeight="1" x14ac:dyDescent="0.25">
      <c r="K7401" s="217"/>
    </row>
    <row r="7402" spans="11:11" ht="15" customHeight="1" x14ac:dyDescent="0.25">
      <c r="K7402" s="217"/>
    </row>
    <row r="7403" spans="11:11" ht="15" customHeight="1" x14ac:dyDescent="0.25">
      <c r="K7403" s="217"/>
    </row>
    <row r="7404" spans="11:11" ht="15" customHeight="1" x14ac:dyDescent="0.25">
      <c r="K7404" s="217"/>
    </row>
    <row r="7405" spans="11:11" ht="15" customHeight="1" x14ac:dyDescent="0.25">
      <c r="K7405" s="217"/>
    </row>
    <row r="7406" spans="11:11" ht="15" customHeight="1" x14ac:dyDescent="0.25">
      <c r="K7406" s="217"/>
    </row>
    <row r="7407" spans="11:11" ht="15" customHeight="1" x14ac:dyDescent="0.25">
      <c r="K7407" s="217"/>
    </row>
    <row r="7408" spans="11:11" x14ac:dyDescent="0.25">
      <c r="K7408" s="217"/>
    </row>
    <row r="7409" spans="11:11" ht="15" customHeight="1" x14ac:dyDescent="0.25">
      <c r="K7409" s="217"/>
    </row>
    <row r="7410" spans="11:11" ht="15" customHeight="1" x14ac:dyDescent="0.25">
      <c r="K7410" s="217"/>
    </row>
    <row r="7411" spans="11:11" ht="15" customHeight="1" x14ac:dyDescent="0.25">
      <c r="K7411" s="217"/>
    </row>
    <row r="7412" spans="11:11" ht="15" customHeight="1" x14ac:dyDescent="0.25">
      <c r="K7412" s="217"/>
    </row>
    <row r="7413" spans="11:11" ht="15" customHeight="1" x14ac:dyDescent="0.25">
      <c r="K7413" s="217"/>
    </row>
    <row r="7414" spans="11:11" ht="15" customHeight="1" x14ac:dyDescent="0.25">
      <c r="K7414" s="217"/>
    </row>
    <row r="7415" spans="11:11" ht="15" customHeight="1" x14ac:dyDescent="0.25">
      <c r="K7415" s="217"/>
    </row>
    <row r="7416" spans="11:11" ht="15" customHeight="1" x14ac:dyDescent="0.25">
      <c r="K7416" s="217"/>
    </row>
    <row r="7417" spans="11:11" ht="15" customHeight="1" x14ac:dyDescent="0.25">
      <c r="K7417" s="217"/>
    </row>
    <row r="7418" spans="11:11" ht="15" customHeight="1" x14ac:dyDescent="0.25">
      <c r="K7418" s="217"/>
    </row>
    <row r="7419" spans="11:11" ht="15" customHeight="1" x14ac:dyDescent="0.25">
      <c r="K7419" s="217"/>
    </row>
    <row r="7420" spans="11:11" ht="15" customHeight="1" x14ac:dyDescent="0.25">
      <c r="K7420" s="217"/>
    </row>
    <row r="7421" spans="11:11" ht="15" customHeight="1" x14ac:dyDescent="0.25">
      <c r="K7421" s="217"/>
    </row>
    <row r="7422" spans="11:11" ht="15" customHeight="1" x14ac:dyDescent="0.25">
      <c r="K7422" s="217"/>
    </row>
    <row r="7423" spans="11:11" ht="15" customHeight="1" x14ac:dyDescent="0.25">
      <c r="K7423" s="217"/>
    </row>
    <row r="7424" spans="11:11" ht="15" customHeight="1" x14ac:dyDescent="0.25">
      <c r="K7424" s="217"/>
    </row>
    <row r="7425" spans="11:11" ht="15" customHeight="1" x14ac:dyDescent="0.25">
      <c r="K7425" s="217"/>
    </row>
    <row r="7426" spans="11:11" ht="15" customHeight="1" x14ac:dyDescent="0.25">
      <c r="K7426" s="217"/>
    </row>
    <row r="7427" spans="11:11" ht="15" customHeight="1" x14ac:dyDescent="0.25">
      <c r="K7427" s="217"/>
    </row>
    <row r="7428" spans="11:11" ht="15" customHeight="1" x14ac:dyDescent="0.25">
      <c r="K7428" s="217"/>
    </row>
    <row r="7429" spans="11:11" ht="15" customHeight="1" x14ac:dyDescent="0.25">
      <c r="K7429" s="217"/>
    </row>
    <row r="7430" spans="11:11" ht="15" customHeight="1" x14ac:dyDescent="0.25">
      <c r="K7430" s="217"/>
    </row>
    <row r="7431" spans="11:11" ht="15" customHeight="1" x14ac:dyDescent="0.25">
      <c r="K7431" s="217"/>
    </row>
    <row r="7432" spans="11:11" ht="15" customHeight="1" x14ac:dyDescent="0.25">
      <c r="K7432" s="217"/>
    </row>
    <row r="7433" spans="11:11" ht="15" customHeight="1" x14ac:dyDescent="0.25">
      <c r="K7433" s="217"/>
    </row>
    <row r="7434" spans="11:11" ht="15" customHeight="1" x14ac:dyDescent="0.25">
      <c r="K7434" s="217"/>
    </row>
    <row r="7435" spans="11:11" ht="15" customHeight="1" x14ac:dyDescent="0.25">
      <c r="K7435" s="217"/>
    </row>
    <row r="7436" spans="11:11" ht="15" customHeight="1" x14ac:dyDescent="0.25">
      <c r="K7436" s="217"/>
    </row>
    <row r="7437" spans="11:11" ht="15" customHeight="1" x14ac:dyDescent="0.25">
      <c r="K7437" s="217"/>
    </row>
    <row r="7438" spans="11:11" ht="15" customHeight="1" x14ac:dyDescent="0.25">
      <c r="K7438" s="217"/>
    </row>
    <row r="7439" spans="11:11" ht="15" customHeight="1" x14ac:dyDescent="0.25">
      <c r="K7439" s="217"/>
    </row>
    <row r="7440" spans="11:11" ht="15" customHeight="1" x14ac:dyDescent="0.25">
      <c r="K7440" s="217"/>
    </row>
    <row r="7441" spans="11:11" ht="15" customHeight="1" x14ac:dyDescent="0.25">
      <c r="K7441" s="217"/>
    </row>
    <row r="7442" spans="11:11" ht="15" customHeight="1" x14ac:dyDescent="0.25">
      <c r="K7442" s="217"/>
    </row>
    <row r="7443" spans="11:11" ht="15" customHeight="1" x14ac:dyDescent="0.25">
      <c r="K7443" s="217"/>
    </row>
    <row r="7444" spans="11:11" ht="15" customHeight="1" x14ac:dyDescent="0.25">
      <c r="K7444" s="217"/>
    </row>
    <row r="7445" spans="11:11" ht="15" customHeight="1" x14ac:dyDescent="0.25">
      <c r="K7445" s="217"/>
    </row>
    <row r="7446" spans="11:11" ht="15" customHeight="1" x14ac:dyDescent="0.25">
      <c r="K7446" s="217"/>
    </row>
    <row r="7447" spans="11:11" ht="15" customHeight="1" x14ac:dyDescent="0.25">
      <c r="K7447" s="217"/>
    </row>
    <row r="7448" spans="11:11" ht="15" customHeight="1" x14ac:dyDescent="0.25">
      <c r="K7448" s="217"/>
    </row>
    <row r="7449" spans="11:11" ht="15" customHeight="1" x14ac:dyDescent="0.25">
      <c r="K7449" s="217"/>
    </row>
    <row r="7450" spans="11:11" ht="15" customHeight="1" x14ac:dyDescent="0.25">
      <c r="K7450" s="217"/>
    </row>
    <row r="7451" spans="11:11" ht="15" customHeight="1" x14ac:dyDescent="0.25">
      <c r="K7451" s="217"/>
    </row>
    <row r="7452" spans="11:11" ht="15" customHeight="1" x14ac:dyDescent="0.25">
      <c r="K7452" s="217"/>
    </row>
    <row r="7453" spans="11:11" ht="15" customHeight="1" x14ac:dyDescent="0.25">
      <c r="K7453" s="217"/>
    </row>
    <row r="7454" spans="11:11" ht="15" customHeight="1" x14ac:dyDescent="0.25">
      <c r="K7454" s="217"/>
    </row>
    <row r="7455" spans="11:11" ht="15" customHeight="1" x14ac:dyDescent="0.25">
      <c r="K7455" s="217"/>
    </row>
    <row r="7456" spans="11:11" ht="15" customHeight="1" x14ac:dyDescent="0.25">
      <c r="K7456" s="217"/>
    </row>
    <row r="7457" spans="11:11" ht="15" customHeight="1" x14ac:dyDescent="0.25">
      <c r="K7457" s="217"/>
    </row>
    <row r="7458" spans="11:11" ht="15" customHeight="1" x14ac:dyDescent="0.25">
      <c r="K7458" s="217"/>
    </row>
    <row r="7459" spans="11:11" ht="15" customHeight="1" x14ac:dyDescent="0.25">
      <c r="K7459" s="217"/>
    </row>
    <row r="7460" spans="11:11" x14ac:dyDescent="0.25">
      <c r="K7460" s="217"/>
    </row>
    <row r="7461" spans="11:11" x14ac:dyDescent="0.25">
      <c r="K7461" s="217"/>
    </row>
    <row r="7462" spans="11:11" ht="15" customHeight="1" x14ac:dyDescent="0.25">
      <c r="K7462" s="217"/>
    </row>
    <row r="7463" spans="11:11" ht="15" customHeight="1" x14ac:dyDescent="0.25">
      <c r="K7463" s="217"/>
    </row>
    <row r="7464" spans="11:11" ht="15" customHeight="1" x14ac:dyDescent="0.25">
      <c r="K7464" s="217"/>
    </row>
    <row r="7465" spans="11:11" ht="15" customHeight="1" x14ac:dyDescent="0.25">
      <c r="K7465" s="217"/>
    </row>
    <row r="7466" spans="11:11" ht="15" customHeight="1" x14ac:dyDescent="0.25">
      <c r="K7466" s="217"/>
    </row>
    <row r="7467" spans="11:11" ht="15" customHeight="1" x14ac:dyDescent="0.25">
      <c r="K7467" s="217"/>
    </row>
    <row r="7468" spans="11:11" ht="15" customHeight="1" x14ac:dyDescent="0.25">
      <c r="K7468" s="217"/>
    </row>
    <row r="7469" spans="11:11" ht="15" customHeight="1" x14ac:dyDescent="0.25">
      <c r="K7469" s="217"/>
    </row>
    <row r="7470" spans="11:11" ht="15" customHeight="1" x14ac:dyDescent="0.25">
      <c r="K7470" s="217"/>
    </row>
    <row r="7471" spans="11:11" ht="15" customHeight="1" x14ac:dyDescent="0.25">
      <c r="K7471" s="217"/>
    </row>
    <row r="7472" spans="11:11" x14ac:dyDescent="0.25">
      <c r="K7472" s="217"/>
    </row>
    <row r="7473" spans="11:11" x14ac:dyDescent="0.25">
      <c r="K7473" s="217"/>
    </row>
    <row r="7474" spans="11:11" ht="15" customHeight="1" x14ac:dyDescent="0.25">
      <c r="K7474" s="217"/>
    </row>
    <row r="7475" spans="11:11" ht="15" customHeight="1" x14ac:dyDescent="0.25">
      <c r="K7475" s="217"/>
    </row>
    <row r="7476" spans="11:11" ht="15" customHeight="1" x14ac:dyDescent="0.25">
      <c r="K7476" s="217"/>
    </row>
    <row r="7477" spans="11:11" ht="15" customHeight="1" x14ac:dyDescent="0.25">
      <c r="K7477" s="217"/>
    </row>
    <row r="7478" spans="11:11" ht="15" customHeight="1" x14ac:dyDescent="0.25">
      <c r="K7478" s="217"/>
    </row>
    <row r="7479" spans="11:11" ht="30" customHeight="1" x14ac:dyDescent="0.25">
      <c r="K7479" s="217"/>
    </row>
    <row r="7480" spans="11:11" ht="15" customHeight="1" x14ac:dyDescent="0.25">
      <c r="K7480" s="217"/>
    </row>
    <row r="7481" spans="11:11" ht="15" customHeight="1" x14ac:dyDescent="0.25">
      <c r="K7481" s="217"/>
    </row>
    <row r="7482" spans="11:11" ht="15" customHeight="1" x14ac:dyDescent="0.25">
      <c r="K7482" s="217"/>
    </row>
    <row r="7483" spans="11:11" ht="15" customHeight="1" x14ac:dyDescent="0.25">
      <c r="K7483" s="217"/>
    </row>
    <row r="7484" spans="11:11" ht="15" customHeight="1" x14ac:dyDescent="0.25">
      <c r="K7484" s="217"/>
    </row>
    <row r="7485" spans="11:11" ht="15" customHeight="1" x14ac:dyDescent="0.25">
      <c r="K7485" s="217"/>
    </row>
    <row r="7486" spans="11:11" ht="15" customHeight="1" x14ac:dyDescent="0.25">
      <c r="K7486" s="217"/>
    </row>
    <row r="7487" spans="11:11" ht="15" customHeight="1" x14ac:dyDescent="0.25">
      <c r="K7487" s="217"/>
    </row>
    <row r="7488" spans="11:11" ht="15" customHeight="1" x14ac:dyDescent="0.25">
      <c r="K7488" s="217"/>
    </row>
    <row r="7489" spans="11:11" ht="15" customHeight="1" x14ac:dyDescent="0.25">
      <c r="K7489" s="217"/>
    </row>
    <row r="7490" spans="11:11" ht="15" customHeight="1" x14ac:dyDescent="0.25">
      <c r="K7490" s="217"/>
    </row>
    <row r="7491" spans="11:11" ht="15" customHeight="1" x14ac:dyDescent="0.25">
      <c r="K7491" s="217"/>
    </row>
    <row r="7492" spans="11:11" ht="15" customHeight="1" x14ac:dyDescent="0.25">
      <c r="K7492" s="217"/>
    </row>
    <row r="7493" spans="11:11" ht="15" customHeight="1" x14ac:dyDescent="0.25">
      <c r="K7493" s="217"/>
    </row>
    <row r="7494" spans="11:11" ht="15" customHeight="1" x14ac:dyDescent="0.25">
      <c r="K7494" s="217"/>
    </row>
    <row r="7495" spans="11:11" ht="15" customHeight="1" x14ac:dyDescent="0.25">
      <c r="K7495" s="217"/>
    </row>
    <row r="7496" spans="11:11" ht="15" customHeight="1" x14ac:dyDescent="0.25">
      <c r="K7496" s="217"/>
    </row>
    <row r="7497" spans="11:11" ht="15" customHeight="1" x14ac:dyDescent="0.25">
      <c r="K7497" s="217"/>
    </row>
    <row r="7498" spans="11:11" ht="15" customHeight="1" x14ac:dyDescent="0.25">
      <c r="K7498" s="217"/>
    </row>
    <row r="7499" spans="11:11" ht="15" customHeight="1" x14ac:dyDescent="0.25">
      <c r="K7499" s="217"/>
    </row>
    <row r="7500" spans="11:11" ht="15" customHeight="1" x14ac:dyDescent="0.25">
      <c r="K7500" s="217"/>
    </row>
    <row r="7501" spans="11:11" ht="15" customHeight="1" x14ac:dyDescent="0.25">
      <c r="K7501" s="217"/>
    </row>
    <row r="7502" spans="11:11" ht="15" customHeight="1" x14ac:dyDescent="0.25">
      <c r="K7502" s="217"/>
    </row>
    <row r="7503" spans="11:11" ht="15" customHeight="1" x14ac:dyDescent="0.25">
      <c r="K7503" s="217"/>
    </row>
    <row r="7504" spans="11:11" ht="15" customHeight="1" x14ac:dyDescent="0.25">
      <c r="K7504" s="217"/>
    </row>
    <row r="7505" spans="11:11" ht="15" customHeight="1" x14ac:dyDescent="0.25">
      <c r="K7505" s="217"/>
    </row>
    <row r="7506" spans="11:11" ht="15" customHeight="1" x14ac:dyDescent="0.25">
      <c r="K7506" s="217"/>
    </row>
    <row r="7507" spans="11:11" ht="15" customHeight="1" x14ac:dyDescent="0.25">
      <c r="K7507" s="217"/>
    </row>
    <row r="7508" spans="11:11" ht="15" customHeight="1" x14ac:dyDescent="0.25">
      <c r="K7508" s="217"/>
    </row>
    <row r="7509" spans="11:11" ht="15" customHeight="1" x14ac:dyDescent="0.25">
      <c r="K7509" s="217"/>
    </row>
    <row r="7510" spans="11:11" ht="15" customHeight="1" x14ac:dyDescent="0.25">
      <c r="K7510" s="217"/>
    </row>
    <row r="7511" spans="11:11" ht="15" customHeight="1" x14ac:dyDescent="0.25">
      <c r="K7511" s="217"/>
    </row>
    <row r="7512" spans="11:11" ht="15" customHeight="1" x14ac:dyDescent="0.25">
      <c r="K7512" s="217"/>
    </row>
    <row r="7513" spans="11:11" x14ac:dyDescent="0.25">
      <c r="K7513" s="217"/>
    </row>
    <row r="7514" spans="11:11" ht="15" customHeight="1" x14ac:dyDescent="0.25">
      <c r="K7514" s="217"/>
    </row>
    <row r="7515" spans="11:11" ht="15" customHeight="1" x14ac:dyDescent="0.25">
      <c r="K7515" s="217"/>
    </row>
    <row r="7516" spans="11:11" ht="15" customHeight="1" x14ac:dyDescent="0.25">
      <c r="K7516" s="217"/>
    </row>
    <row r="7517" spans="11:11" ht="15" customHeight="1" x14ac:dyDescent="0.25">
      <c r="K7517" s="217"/>
    </row>
    <row r="7518" spans="11:11" ht="15" customHeight="1" x14ac:dyDescent="0.25">
      <c r="K7518" s="217"/>
    </row>
    <row r="7519" spans="11:11" ht="15" customHeight="1" x14ac:dyDescent="0.25">
      <c r="K7519" s="217"/>
    </row>
    <row r="7520" spans="11:11" ht="45" customHeight="1" x14ac:dyDescent="0.25">
      <c r="K7520" s="217"/>
    </row>
    <row r="7521" spans="11:11" ht="15" customHeight="1" x14ac:dyDescent="0.25">
      <c r="K7521" s="217"/>
    </row>
    <row r="7522" spans="11:11" ht="15" customHeight="1" x14ac:dyDescent="0.25">
      <c r="K7522" s="217"/>
    </row>
    <row r="7523" spans="11:11" x14ac:dyDescent="0.25">
      <c r="K7523" s="217"/>
    </row>
    <row r="7524" spans="11:11" ht="15" customHeight="1" x14ac:dyDescent="0.25">
      <c r="K7524" s="217"/>
    </row>
    <row r="7525" spans="11:11" ht="15" customHeight="1" x14ac:dyDescent="0.25">
      <c r="K7525" s="217"/>
    </row>
    <row r="7526" spans="11:11" ht="15" customHeight="1" x14ac:dyDescent="0.25">
      <c r="K7526" s="217"/>
    </row>
    <row r="7527" spans="11:11" ht="15" customHeight="1" x14ac:dyDescent="0.25">
      <c r="K7527" s="217"/>
    </row>
    <row r="7528" spans="11:11" ht="15" customHeight="1" x14ac:dyDescent="0.25">
      <c r="K7528" s="217"/>
    </row>
    <row r="7529" spans="11:11" ht="15" customHeight="1" x14ac:dyDescent="0.25">
      <c r="K7529" s="217"/>
    </row>
    <row r="7530" spans="11:11" ht="15" customHeight="1" x14ac:dyDescent="0.25">
      <c r="K7530" s="217"/>
    </row>
    <row r="7531" spans="11:11" ht="15" customHeight="1" x14ac:dyDescent="0.25">
      <c r="K7531" s="217"/>
    </row>
    <row r="7532" spans="11:11" ht="15" customHeight="1" x14ac:dyDescent="0.25">
      <c r="K7532" s="217"/>
    </row>
    <row r="7533" spans="11:11" ht="15" customHeight="1" x14ac:dyDescent="0.25">
      <c r="K7533" s="217"/>
    </row>
    <row r="7534" spans="11:11" ht="15" customHeight="1" x14ac:dyDescent="0.25">
      <c r="K7534" s="217"/>
    </row>
    <row r="7535" spans="11:11" ht="15" customHeight="1" x14ac:dyDescent="0.25">
      <c r="K7535" s="217"/>
    </row>
    <row r="7536" spans="11:11" ht="15" customHeight="1" x14ac:dyDescent="0.25">
      <c r="K7536" s="217"/>
    </row>
    <row r="7537" spans="11:11" ht="15" customHeight="1" x14ac:dyDescent="0.25">
      <c r="K7537" s="217"/>
    </row>
    <row r="7538" spans="11:11" ht="15" customHeight="1" x14ac:dyDescent="0.25">
      <c r="K7538" s="217"/>
    </row>
    <row r="7539" spans="11:11" ht="15" customHeight="1" x14ac:dyDescent="0.25">
      <c r="K7539" s="217"/>
    </row>
    <row r="7540" spans="11:11" ht="15" customHeight="1" x14ac:dyDescent="0.25">
      <c r="K7540" s="217"/>
    </row>
    <row r="7541" spans="11:11" ht="15" customHeight="1" x14ac:dyDescent="0.25">
      <c r="K7541" s="217"/>
    </row>
    <row r="7542" spans="11:11" x14ac:dyDescent="0.25">
      <c r="K7542" s="217"/>
    </row>
    <row r="7543" spans="11:11" ht="15" customHeight="1" x14ac:dyDescent="0.25">
      <c r="K7543" s="217"/>
    </row>
    <row r="7544" spans="11:11" ht="15" customHeight="1" x14ac:dyDescent="0.25">
      <c r="K7544" s="217"/>
    </row>
    <row r="7545" spans="11:11" ht="15" customHeight="1" x14ac:dyDescent="0.25">
      <c r="K7545" s="217"/>
    </row>
    <row r="7546" spans="11:11" ht="15" customHeight="1" x14ac:dyDescent="0.25">
      <c r="K7546" s="217"/>
    </row>
    <row r="7547" spans="11:11" ht="15" customHeight="1" x14ac:dyDescent="0.25">
      <c r="K7547" s="217"/>
    </row>
    <row r="7548" spans="11:11" ht="15" customHeight="1" x14ac:dyDescent="0.25">
      <c r="K7548" s="217"/>
    </row>
    <row r="7549" spans="11:11" ht="15" customHeight="1" x14ac:dyDescent="0.25">
      <c r="K7549" s="217"/>
    </row>
    <row r="7550" spans="11:11" ht="15" customHeight="1" x14ac:dyDescent="0.25">
      <c r="K7550" s="217"/>
    </row>
    <row r="7551" spans="11:11" ht="15" customHeight="1" x14ac:dyDescent="0.25">
      <c r="K7551" s="217"/>
    </row>
    <row r="7552" spans="11:11" ht="15" customHeight="1" x14ac:dyDescent="0.25">
      <c r="K7552" s="217"/>
    </row>
    <row r="7553" spans="11:11" ht="15" customHeight="1" x14ac:dyDescent="0.25">
      <c r="K7553" s="217"/>
    </row>
    <row r="7554" spans="11:11" ht="15" customHeight="1" x14ac:dyDescent="0.25">
      <c r="K7554" s="217"/>
    </row>
    <row r="7555" spans="11:11" ht="15" customHeight="1" x14ac:dyDescent="0.25">
      <c r="K7555" s="217"/>
    </row>
    <row r="7556" spans="11:11" ht="15" customHeight="1" x14ac:dyDescent="0.25">
      <c r="K7556" s="217"/>
    </row>
    <row r="7557" spans="11:11" ht="15" customHeight="1" x14ac:dyDescent="0.25">
      <c r="K7557" s="217"/>
    </row>
    <row r="7558" spans="11:11" ht="15" customHeight="1" x14ac:dyDescent="0.25">
      <c r="K7558" s="217"/>
    </row>
    <row r="7559" spans="11:11" ht="15" customHeight="1" x14ac:dyDescent="0.25">
      <c r="K7559" s="217"/>
    </row>
    <row r="7560" spans="11:11" ht="15" customHeight="1" x14ac:dyDescent="0.25">
      <c r="K7560" s="217"/>
    </row>
    <row r="7561" spans="11:11" ht="30" customHeight="1" x14ac:dyDescent="0.25">
      <c r="K7561" s="217"/>
    </row>
    <row r="7562" spans="11:11" ht="15" customHeight="1" x14ac:dyDescent="0.25">
      <c r="K7562" s="217"/>
    </row>
    <row r="7563" spans="11:11" ht="15" customHeight="1" x14ac:dyDescent="0.25">
      <c r="K7563" s="217"/>
    </row>
    <row r="7564" spans="11:11" ht="15" customHeight="1" x14ac:dyDescent="0.25">
      <c r="K7564" s="217"/>
    </row>
    <row r="7565" spans="11:11" ht="15" customHeight="1" x14ac:dyDescent="0.25">
      <c r="K7565" s="217"/>
    </row>
    <row r="7566" spans="11:11" ht="15" customHeight="1" x14ac:dyDescent="0.25">
      <c r="K7566" s="217"/>
    </row>
    <row r="7567" spans="11:11" ht="15" customHeight="1" x14ac:dyDescent="0.25">
      <c r="K7567" s="217"/>
    </row>
    <row r="7568" spans="11:11" ht="15" customHeight="1" x14ac:dyDescent="0.25">
      <c r="K7568" s="217"/>
    </row>
    <row r="7569" spans="11:11" ht="30" customHeight="1" x14ac:dyDescent="0.25">
      <c r="K7569" s="217"/>
    </row>
    <row r="7570" spans="11:11" ht="15" customHeight="1" x14ac:dyDescent="0.25">
      <c r="K7570" s="217"/>
    </row>
    <row r="7571" spans="11:11" ht="15" customHeight="1" x14ac:dyDescent="0.25">
      <c r="K7571" s="217"/>
    </row>
    <row r="7572" spans="11:11" ht="15" customHeight="1" x14ac:dyDescent="0.25">
      <c r="K7572" s="217"/>
    </row>
    <row r="7573" spans="11:11" ht="15" customHeight="1" x14ac:dyDescent="0.25">
      <c r="K7573" s="217"/>
    </row>
    <row r="7574" spans="11:11" x14ac:dyDescent="0.25">
      <c r="K7574" s="217"/>
    </row>
    <row r="7575" spans="11:11" ht="15" customHeight="1" x14ac:dyDescent="0.25">
      <c r="K7575" s="217"/>
    </row>
    <row r="7576" spans="11:11" ht="15" customHeight="1" x14ac:dyDescent="0.25">
      <c r="K7576" s="217"/>
    </row>
    <row r="7577" spans="11:11" ht="15" customHeight="1" x14ac:dyDescent="0.25">
      <c r="K7577" s="217"/>
    </row>
    <row r="7578" spans="11:11" ht="15" customHeight="1" x14ac:dyDescent="0.25">
      <c r="K7578" s="217"/>
    </row>
    <row r="7579" spans="11:11" ht="15" customHeight="1" x14ac:dyDescent="0.25">
      <c r="K7579" s="217"/>
    </row>
    <row r="7580" spans="11:11" ht="15" customHeight="1" x14ac:dyDescent="0.25">
      <c r="K7580" s="217"/>
    </row>
    <row r="7581" spans="11:11" ht="15" customHeight="1" x14ac:dyDescent="0.25">
      <c r="K7581" s="217"/>
    </row>
    <row r="7582" spans="11:11" ht="15" customHeight="1" x14ac:dyDescent="0.25">
      <c r="K7582" s="217"/>
    </row>
    <row r="7583" spans="11:11" ht="15" customHeight="1" x14ac:dyDescent="0.25">
      <c r="K7583" s="217"/>
    </row>
    <row r="7584" spans="11:11" ht="15" customHeight="1" x14ac:dyDescent="0.25">
      <c r="K7584" s="217"/>
    </row>
    <row r="7585" spans="11:11" ht="15" customHeight="1" x14ac:dyDescent="0.25">
      <c r="K7585" s="217"/>
    </row>
    <row r="7586" spans="11:11" ht="15" customHeight="1" x14ac:dyDescent="0.25">
      <c r="K7586" s="217"/>
    </row>
    <row r="7587" spans="11:11" ht="15" customHeight="1" x14ac:dyDescent="0.25">
      <c r="K7587" s="217"/>
    </row>
    <row r="7588" spans="11:11" ht="15" customHeight="1" x14ac:dyDescent="0.25">
      <c r="K7588" s="217"/>
    </row>
    <row r="7589" spans="11:11" ht="15" customHeight="1" x14ac:dyDescent="0.25">
      <c r="K7589" s="217"/>
    </row>
    <row r="7590" spans="11:11" ht="15" customHeight="1" x14ac:dyDescent="0.25">
      <c r="K7590" s="217"/>
    </row>
    <row r="7591" spans="11:11" ht="15" customHeight="1" x14ac:dyDescent="0.25">
      <c r="K7591" s="217"/>
    </row>
    <row r="7592" spans="11:11" ht="15" customHeight="1" x14ac:dyDescent="0.25">
      <c r="K7592" s="217"/>
    </row>
    <row r="7593" spans="11:11" ht="15" customHeight="1" x14ac:dyDescent="0.25">
      <c r="K7593" s="217"/>
    </row>
    <row r="7594" spans="11:11" ht="15" customHeight="1" x14ac:dyDescent="0.25">
      <c r="K7594" s="217"/>
    </row>
    <row r="7595" spans="11:11" ht="15" customHeight="1" x14ac:dyDescent="0.25">
      <c r="K7595" s="217"/>
    </row>
    <row r="7596" spans="11:11" ht="15" customHeight="1" x14ac:dyDescent="0.25">
      <c r="K7596" s="217"/>
    </row>
    <row r="7597" spans="11:11" ht="15" customHeight="1" x14ac:dyDescent="0.25">
      <c r="K7597" s="217"/>
    </row>
    <row r="7598" spans="11:11" ht="15" customHeight="1" x14ac:dyDescent="0.25">
      <c r="K7598" s="217"/>
    </row>
    <row r="7599" spans="11:11" ht="15" customHeight="1" x14ac:dyDescent="0.25">
      <c r="K7599" s="217"/>
    </row>
    <row r="7600" spans="11:11" x14ac:dyDescent="0.25">
      <c r="K7600" s="217"/>
    </row>
    <row r="7601" spans="11:11" ht="15" customHeight="1" x14ac:dyDescent="0.25">
      <c r="K7601" s="217"/>
    </row>
    <row r="7602" spans="11:11" ht="15" customHeight="1" x14ac:dyDescent="0.25">
      <c r="K7602" s="217"/>
    </row>
    <row r="7603" spans="11:11" ht="15" customHeight="1" x14ac:dyDescent="0.25">
      <c r="K7603" s="217"/>
    </row>
    <row r="7604" spans="11:11" ht="15" customHeight="1" x14ac:dyDescent="0.25">
      <c r="K7604" s="217"/>
    </row>
    <row r="7605" spans="11:11" ht="15" customHeight="1" x14ac:dyDescent="0.25">
      <c r="K7605" s="217"/>
    </row>
    <row r="7606" spans="11:11" ht="15" customHeight="1" x14ac:dyDescent="0.25">
      <c r="K7606" s="217"/>
    </row>
    <row r="7607" spans="11:11" ht="15" customHeight="1" x14ac:dyDescent="0.25">
      <c r="K7607" s="217"/>
    </row>
    <row r="7608" spans="11:11" ht="15" customHeight="1" x14ac:dyDescent="0.25">
      <c r="K7608" s="217"/>
    </row>
    <row r="7609" spans="11:11" ht="15" customHeight="1" x14ac:dyDescent="0.25">
      <c r="K7609" s="217"/>
    </row>
    <row r="7610" spans="11:11" ht="15" customHeight="1" x14ac:dyDescent="0.25">
      <c r="K7610" s="217"/>
    </row>
    <row r="7611" spans="11:11" ht="15" customHeight="1" x14ac:dyDescent="0.25">
      <c r="K7611" s="217"/>
    </row>
    <row r="7612" spans="11:11" ht="15" customHeight="1" x14ac:dyDescent="0.25">
      <c r="K7612" s="217"/>
    </row>
    <row r="7613" spans="11:11" ht="15" customHeight="1" x14ac:dyDescent="0.25">
      <c r="K7613" s="217"/>
    </row>
    <row r="7614" spans="11:11" ht="15" customHeight="1" x14ac:dyDescent="0.25">
      <c r="K7614" s="217"/>
    </row>
    <row r="7615" spans="11:11" ht="15" customHeight="1" x14ac:dyDescent="0.25">
      <c r="K7615" s="217"/>
    </row>
    <row r="7616" spans="11:11" ht="15" customHeight="1" x14ac:dyDescent="0.25">
      <c r="K7616" s="217"/>
    </row>
    <row r="7617" spans="11:11" ht="15" customHeight="1" x14ac:dyDescent="0.25">
      <c r="K7617" s="217"/>
    </row>
    <row r="7618" spans="11:11" ht="15" customHeight="1" x14ac:dyDescent="0.25">
      <c r="K7618" s="217"/>
    </row>
    <row r="7619" spans="11:11" x14ac:dyDescent="0.25">
      <c r="K7619" s="217"/>
    </row>
    <row r="7620" spans="11:11" ht="15" customHeight="1" x14ac:dyDescent="0.25">
      <c r="K7620" s="217"/>
    </row>
    <row r="7621" spans="11:11" ht="15" customHeight="1" x14ac:dyDescent="0.25">
      <c r="K7621" s="217"/>
    </row>
    <row r="7622" spans="11:11" x14ac:dyDescent="0.25">
      <c r="K7622" s="217"/>
    </row>
    <row r="7623" spans="11:11" ht="15" customHeight="1" x14ac:dyDescent="0.25">
      <c r="K7623" s="217"/>
    </row>
    <row r="7624" spans="11:11" ht="15" customHeight="1" x14ac:dyDescent="0.25">
      <c r="K7624" s="217"/>
    </row>
    <row r="7625" spans="11:11" ht="15" customHeight="1" x14ac:dyDescent="0.25">
      <c r="K7625" s="217"/>
    </row>
    <row r="7626" spans="11:11" ht="15" customHeight="1" x14ac:dyDescent="0.25">
      <c r="K7626" s="217"/>
    </row>
    <row r="7627" spans="11:11" ht="15" customHeight="1" x14ac:dyDescent="0.25">
      <c r="K7627" s="217"/>
    </row>
    <row r="7628" spans="11:11" ht="15" customHeight="1" x14ac:dyDescent="0.25">
      <c r="K7628" s="217"/>
    </row>
    <row r="7629" spans="11:11" ht="15" customHeight="1" x14ac:dyDescent="0.25">
      <c r="K7629" s="217"/>
    </row>
    <row r="7630" spans="11:11" ht="15" customHeight="1" x14ac:dyDescent="0.25">
      <c r="K7630" s="217"/>
    </row>
    <row r="7631" spans="11:11" ht="15" customHeight="1" x14ac:dyDescent="0.25">
      <c r="K7631" s="217"/>
    </row>
    <row r="7632" spans="11:11" ht="15" customHeight="1" x14ac:dyDescent="0.25">
      <c r="K7632" s="217"/>
    </row>
    <row r="7633" spans="11:11" ht="15" customHeight="1" x14ac:dyDescent="0.25">
      <c r="K7633" s="217"/>
    </row>
    <row r="7634" spans="11:11" ht="15" customHeight="1" x14ac:dyDescent="0.25">
      <c r="K7634" s="217"/>
    </row>
    <row r="7635" spans="11:11" ht="15" customHeight="1" x14ac:dyDescent="0.25">
      <c r="K7635" s="217"/>
    </row>
    <row r="7636" spans="11:11" ht="15" customHeight="1" x14ac:dyDescent="0.25">
      <c r="K7636" s="217"/>
    </row>
    <row r="7637" spans="11:11" ht="15" customHeight="1" x14ac:dyDescent="0.25">
      <c r="K7637" s="217"/>
    </row>
    <row r="7638" spans="11:11" ht="15" customHeight="1" x14ac:dyDescent="0.25">
      <c r="K7638" s="217"/>
    </row>
    <row r="7639" spans="11:11" ht="15" customHeight="1" x14ac:dyDescent="0.25">
      <c r="K7639" s="217"/>
    </row>
    <row r="7640" spans="11:11" ht="15" customHeight="1" x14ac:dyDescent="0.25">
      <c r="K7640" s="217"/>
    </row>
    <row r="7641" spans="11:11" ht="15" customHeight="1" x14ac:dyDescent="0.25">
      <c r="K7641" s="217"/>
    </row>
    <row r="7642" spans="11:11" ht="15" customHeight="1" x14ac:dyDescent="0.25">
      <c r="K7642" s="217"/>
    </row>
    <row r="7643" spans="11:11" ht="15" customHeight="1" x14ac:dyDescent="0.25">
      <c r="K7643" s="217"/>
    </row>
    <row r="7644" spans="11:11" ht="15" customHeight="1" x14ac:dyDescent="0.25">
      <c r="K7644" s="217"/>
    </row>
    <row r="7645" spans="11:11" ht="15" customHeight="1" x14ac:dyDescent="0.25">
      <c r="K7645" s="217"/>
    </row>
    <row r="7646" spans="11:11" ht="15" customHeight="1" x14ac:dyDescent="0.25">
      <c r="K7646" s="217"/>
    </row>
    <row r="7647" spans="11:11" ht="15" customHeight="1" x14ac:dyDescent="0.25">
      <c r="K7647" s="217"/>
    </row>
    <row r="7648" spans="11:11" ht="15" customHeight="1" x14ac:dyDescent="0.25">
      <c r="K7648" s="217"/>
    </row>
    <row r="7649" spans="11:11" ht="15" customHeight="1" x14ac:dyDescent="0.25">
      <c r="K7649" s="217"/>
    </row>
    <row r="7650" spans="11:11" ht="15" customHeight="1" x14ac:dyDescent="0.25">
      <c r="K7650" s="217"/>
    </row>
    <row r="7651" spans="11:11" ht="15" customHeight="1" x14ac:dyDescent="0.25">
      <c r="K7651" s="217"/>
    </row>
    <row r="7652" spans="11:11" ht="15" customHeight="1" x14ac:dyDescent="0.25">
      <c r="K7652" s="217"/>
    </row>
    <row r="7653" spans="11:11" ht="15" customHeight="1" x14ac:dyDescent="0.25">
      <c r="K7653" s="217"/>
    </row>
    <row r="7654" spans="11:11" ht="15" customHeight="1" x14ac:dyDescent="0.25">
      <c r="K7654" s="217"/>
    </row>
    <row r="7655" spans="11:11" ht="15" customHeight="1" x14ac:dyDescent="0.25">
      <c r="K7655" s="217"/>
    </row>
    <row r="7656" spans="11:11" ht="15" customHeight="1" x14ac:dyDescent="0.25">
      <c r="K7656" s="217"/>
    </row>
    <row r="7657" spans="11:11" ht="15" customHeight="1" x14ac:dyDescent="0.25">
      <c r="K7657" s="217"/>
    </row>
    <row r="7658" spans="11:11" ht="15" customHeight="1" x14ac:dyDescent="0.25">
      <c r="K7658" s="217"/>
    </row>
    <row r="7659" spans="11:11" ht="15" customHeight="1" x14ac:dyDescent="0.25">
      <c r="K7659" s="217"/>
    </row>
    <row r="7660" spans="11:11" ht="15" customHeight="1" x14ac:dyDescent="0.25">
      <c r="K7660" s="217"/>
    </row>
    <row r="7661" spans="11:11" ht="15" customHeight="1" x14ac:dyDescent="0.25">
      <c r="K7661" s="217"/>
    </row>
    <row r="7662" spans="11:11" ht="15" customHeight="1" x14ac:dyDescent="0.25">
      <c r="K7662" s="217"/>
    </row>
    <row r="7663" spans="11:11" ht="15" customHeight="1" x14ac:dyDescent="0.25">
      <c r="K7663" s="217"/>
    </row>
    <row r="7664" spans="11:11" ht="15" customHeight="1" x14ac:dyDescent="0.25">
      <c r="K7664" s="217"/>
    </row>
    <row r="7665" spans="11:11" ht="15" customHeight="1" x14ac:dyDescent="0.25">
      <c r="K7665" s="217"/>
    </row>
    <row r="7666" spans="11:11" ht="15" customHeight="1" x14ac:dyDescent="0.25">
      <c r="K7666" s="217"/>
    </row>
    <row r="7667" spans="11:11" ht="15" customHeight="1" x14ac:dyDescent="0.25">
      <c r="K7667" s="217"/>
    </row>
    <row r="7668" spans="11:11" ht="15" customHeight="1" x14ac:dyDescent="0.25">
      <c r="K7668" s="217"/>
    </row>
    <row r="7669" spans="11:11" ht="15" customHeight="1" x14ac:dyDescent="0.25">
      <c r="K7669" s="217"/>
    </row>
    <row r="7670" spans="11:11" ht="15" customHeight="1" x14ac:dyDescent="0.25">
      <c r="K7670" s="217"/>
    </row>
    <row r="7671" spans="11:11" ht="15" customHeight="1" x14ac:dyDescent="0.25">
      <c r="K7671" s="217"/>
    </row>
    <row r="7672" spans="11:11" ht="15" customHeight="1" x14ac:dyDescent="0.25">
      <c r="K7672" s="217"/>
    </row>
    <row r="7673" spans="11:11" ht="15" customHeight="1" x14ac:dyDescent="0.25">
      <c r="K7673" s="217"/>
    </row>
    <row r="7674" spans="11:11" ht="15" customHeight="1" x14ac:dyDescent="0.25">
      <c r="K7674" s="217"/>
    </row>
    <row r="7675" spans="11:11" ht="15" customHeight="1" x14ac:dyDescent="0.25">
      <c r="K7675" s="217"/>
    </row>
    <row r="7676" spans="11:11" ht="15" customHeight="1" x14ac:dyDescent="0.25">
      <c r="K7676" s="217"/>
    </row>
    <row r="7677" spans="11:11" ht="15" customHeight="1" x14ac:dyDescent="0.25">
      <c r="K7677" s="217"/>
    </row>
    <row r="7678" spans="11:11" ht="15" customHeight="1" x14ac:dyDescent="0.25">
      <c r="K7678" s="217"/>
    </row>
    <row r="7679" spans="11:11" ht="15" customHeight="1" x14ac:dyDescent="0.25">
      <c r="K7679" s="217"/>
    </row>
    <row r="7680" spans="11:11" ht="15" customHeight="1" x14ac:dyDescent="0.25">
      <c r="K7680" s="217"/>
    </row>
    <row r="7681" spans="11:11" ht="15" customHeight="1" x14ac:dyDescent="0.25">
      <c r="K7681" s="217"/>
    </row>
    <row r="7682" spans="11:11" x14ac:dyDescent="0.25">
      <c r="K7682" s="217"/>
    </row>
    <row r="7683" spans="11:11" ht="15" customHeight="1" x14ac:dyDescent="0.25">
      <c r="K7683" s="217"/>
    </row>
    <row r="7684" spans="11:11" ht="15" customHeight="1" x14ac:dyDescent="0.25">
      <c r="K7684" s="217"/>
    </row>
    <row r="7685" spans="11:11" ht="15" customHeight="1" x14ac:dyDescent="0.25">
      <c r="K7685" s="217"/>
    </row>
    <row r="7686" spans="11:11" ht="15" customHeight="1" x14ac:dyDescent="0.25">
      <c r="K7686" s="217"/>
    </row>
    <row r="7687" spans="11:11" ht="15" customHeight="1" x14ac:dyDescent="0.25">
      <c r="K7687" s="217"/>
    </row>
    <row r="7688" spans="11:11" ht="15" customHeight="1" x14ac:dyDescent="0.25">
      <c r="K7688" s="217"/>
    </row>
    <row r="7689" spans="11:11" ht="15" customHeight="1" x14ac:dyDescent="0.25">
      <c r="K7689" s="217"/>
    </row>
    <row r="7690" spans="11:11" ht="15" customHeight="1" x14ac:dyDescent="0.25">
      <c r="K7690" s="217"/>
    </row>
    <row r="7691" spans="11:11" ht="15" customHeight="1" x14ac:dyDescent="0.25">
      <c r="K7691" s="217"/>
    </row>
    <row r="7692" spans="11:11" ht="15" customHeight="1" x14ac:dyDescent="0.25">
      <c r="K7692" s="217"/>
    </row>
    <row r="7693" spans="11:11" ht="15" customHeight="1" x14ac:dyDescent="0.25">
      <c r="K7693" s="217"/>
    </row>
    <row r="7694" spans="11:11" ht="15" customHeight="1" x14ac:dyDescent="0.25">
      <c r="K7694" s="217"/>
    </row>
    <row r="7695" spans="11:11" ht="15" customHeight="1" x14ac:dyDescent="0.25">
      <c r="K7695" s="217"/>
    </row>
    <row r="7696" spans="11:11" ht="15" customHeight="1" x14ac:dyDescent="0.25">
      <c r="K7696" s="217"/>
    </row>
    <row r="7697" spans="11:11" x14ac:dyDescent="0.25">
      <c r="K7697" s="217"/>
    </row>
    <row r="7698" spans="11:11" ht="15" customHeight="1" x14ac:dyDescent="0.25">
      <c r="K7698" s="217"/>
    </row>
    <row r="7699" spans="11:11" ht="15" customHeight="1" x14ac:dyDescent="0.25">
      <c r="K7699" s="217"/>
    </row>
    <row r="7700" spans="11:11" ht="15" customHeight="1" x14ac:dyDescent="0.25">
      <c r="K7700" s="217"/>
    </row>
    <row r="7701" spans="11:11" ht="15" customHeight="1" x14ac:dyDescent="0.25">
      <c r="K7701" s="217"/>
    </row>
    <row r="7702" spans="11:11" ht="15" customHeight="1" x14ac:dyDescent="0.25">
      <c r="K7702" s="217"/>
    </row>
    <row r="7703" spans="11:11" ht="15" customHeight="1" x14ac:dyDescent="0.25">
      <c r="K7703" s="217"/>
    </row>
    <row r="7704" spans="11:11" ht="15" customHeight="1" x14ac:dyDescent="0.25">
      <c r="K7704" s="217"/>
    </row>
    <row r="7705" spans="11:11" ht="15" customHeight="1" x14ac:dyDescent="0.25">
      <c r="K7705" s="217"/>
    </row>
    <row r="7706" spans="11:11" ht="15" customHeight="1" x14ac:dyDescent="0.25">
      <c r="K7706" s="217"/>
    </row>
    <row r="7707" spans="11:11" ht="15" customHeight="1" x14ac:dyDescent="0.25">
      <c r="K7707" s="217"/>
    </row>
    <row r="7708" spans="11:11" ht="15" customHeight="1" x14ac:dyDescent="0.25">
      <c r="K7708" s="217"/>
    </row>
    <row r="7709" spans="11:11" ht="15" customHeight="1" x14ac:dyDescent="0.25">
      <c r="K7709" s="217"/>
    </row>
    <row r="7710" spans="11:11" ht="15" customHeight="1" x14ac:dyDescent="0.25">
      <c r="K7710" s="217"/>
    </row>
    <row r="7711" spans="11:11" ht="15" customHeight="1" x14ac:dyDescent="0.25">
      <c r="K7711" s="217"/>
    </row>
    <row r="7712" spans="11:11" ht="15" customHeight="1" x14ac:dyDescent="0.25">
      <c r="K7712" s="217"/>
    </row>
    <row r="7713" spans="11:11" ht="15" customHeight="1" x14ac:dyDescent="0.25">
      <c r="K7713" s="217"/>
    </row>
    <row r="7714" spans="11:11" ht="15" customHeight="1" x14ac:dyDescent="0.25">
      <c r="K7714" s="217"/>
    </row>
    <row r="7715" spans="11:11" ht="15" customHeight="1" x14ac:dyDescent="0.25">
      <c r="K7715" s="217"/>
    </row>
    <row r="7716" spans="11:11" ht="15" customHeight="1" x14ac:dyDescent="0.25">
      <c r="K7716" s="217"/>
    </row>
    <row r="7717" spans="11:11" ht="15" customHeight="1" x14ac:dyDescent="0.25">
      <c r="K7717" s="217"/>
    </row>
    <row r="7718" spans="11:11" x14ac:dyDescent="0.25">
      <c r="K7718" s="217"/>
    </row>
    <row r="7719" spans="11:11" ht="15" customHeight="1" x14ac:dyDescent="0.25">
      <c r="K7719" s="217"/>
    </row>
    <row r="7720" spans="11:11" ht="15" customHeight="1" x14ac:dyDescent="0.25">
      <c r="K7720" s="217"/>
    </row>
    <row r="7721" spans="11:11" ht="15" customHeight="1" x14ac:dyDescent="0.25">
      <c r="K7721" s="217"/>
    </row>
    <row r="7722" spans="11:11" ht="15" customHeight="1" x14ac:dyDescent="0.25">
      <c r="K7722" s="217"/>
    </row>
    <row r="7723" spans="11:11" ht="15" customHeight="1" x14ac:dyDescent="0.25">
      <c r="K7723" s="217"/>
    </row>
    <row r="7724" spans="11:11" ht="15" customHeight="1" x14ac:dyDescent="0.25">
      <c r="K7724" s="217"/>
    </row>
    <row r="7725" spans="11:11" ht="15" customHeight="1" x14ac:dyDescent="0.25">
      <c r="K7725" s="217"/>
    </row>
    <row r="7726" spans="11:11" ht="15" customHeight="1" x14ac:dyDescent="0.25">
      <c r="K7726" s="217"/>
    </row>
    <row r="7727" spans="11:11" ht="15" customHeight="1" x14ac:dyDescent="0.25">
      <c r="K7727" s="217"/>
    </row>
    <row r="7728" spans="11:11" ht="15" customHeight="1" x14ac:dyDescent="0.25">
      <c r="K7728" s="217"/>
    </row>
    <row r="7729" spans="11:11" ht="15" customHeight="1" x14ac:dyDescent="0.25">
      <c r="K7729" s="217"/>
    </row>
    <row r="7730" spans="11:11" ht="15" customHeight="1" x14ac:dyDescent="0.25">
      <c r="K7730" s="217"/>
    </row>
    <row r="7731" spans="11:11" ht="15" customHeight="1" x14ac:dyDescent="0.25">
      <c r="K7731" s="217"/>
    </row>
    <row r="7732" spans="11:11" ht="15" customHeight="1" x14ac:dyDescent="0.25">
      <c r="K7732" s="217"/>
    </row>
    <row r="7733" spans="11:11" ht="15" customHeight="1" x14ac:dyDescent="0.25">
      <c r="K7733" s="217"/>
    </row>
    <row r="7734" spans="11:11" ht="15" customHeight="1" x14ac:dyDescent="0.25">
      <c r="K7734" s="217"/>
    </row>
    <row r="7735" spans="11:11" ht="15" customHeight="1" x14ac:dyDescent="0.25">
      <c r="K7735" s="217"/>
    </row>
    <row r="7736" spans="11:11" ht="15" customHeight="1" x14ac:dyDescent="0.25">
      <c r="K7736" s="217"/>
    </row>
    <row r="7737" spans="11:11" x14ac:dyDescent="0.25">
      <c r="K7737" s="217"/>
    </row>
    <row r="7738" spans="11:11" ht="15" customHeight="1" x14ac:dyDescent="0.25">
      <c r="K7738" s="217"/>
    </row>
    <row r="7739" spans="11:11" ht="15" customHeight="1" x14ac:dyDescent="0.25">
      <c r="K7739" s="217"/>
    </row>
    <row r="7740" spans="11:11" ht="15" customHeight="1" x14ac:dyDescent="0.25">
      <c r="K7740" s="217"/>
    </row>
    <row r="7741" spans="11:11" ht="15" customHeight="1" x14ac:dyDescent="0.25">
      <c r="K7741" s="217"/>
    </row>
    <row r="7742" spans="11:11" ht="15" customHeight="1" x14ac:dyDescent="0.25">
      <c r="K7742" s="217"/>
    </row>
    <row r="7743" spans="11:11" x14ac:dyDescent="0.25">
      <c r="K7743" s="217"/>
    </row>
    <row r="7744" spans="11:11" x14ac:dyDescent="0.25">
      <c r="K7744" s="217"/>
    </row>
    <row r="7745" spans="11:11" x14ac:dyDescent="0.25">
      <c r="K7745" s="217"/>
    </row>
    <row r="7746" spans="11:11" ht="15" customHeight="1" x14ac:dyDescent="0.25">
      <c r="K7746" s="217"/>
    </row>
    <row r="7747" spans="11:11" ht="15" customHeight="1" x14ac:dyDescent="0.25">
      <c r="K7747" s="217"/>
    </row>
    <row r="7748" spans="11:11" ht="15" customHeight="1" x14ac:dyDescent="0.25">
      <c r="K7748" s="217"/>
    </row>
    <row r="7749" spans="11:11" ht="15" customHeight="1" x14ac:dyDescent="0.25">
      <c r="K7749" s="217"/>
    </row>
    <row r="7750" spans="11:11" ht="15" customHeight="1" x14ac:dyDescent="0.25">
      <c r="K7750" s="217"/>
    </row>
    <row r="7751" spans="11:11" ht="15" customHeight="1" x14ac:dyDescent="0.25">
      <c r="K7751" s="217"/>
    </row>
    <row r="7752" spans="11:11" ht="15" customHeight="1" x14ac:dyDescent="0.25">
      <c r="K7752" s="217"/>
    </row>
    <row r="7753" spans="11:11" ht="15" customHeight="1" x14ac:dyDescent="0.25">
      <c r="K7753" s="217"/>
    </row>
    <row r="7754" spans="11:11" ht="15" customHeight="1" x14ac:dyDescent="0.25">
      <c r="K7754" s="217"/>
    </row>
    <row r="7755" spans="11:11" ht="15" customHeight="1" x14ac:dyDescent="0.25">
      <c r="K7755" s="217"/>
    </row>
    <row r="7756" spans="11:11" ht="15" customHeight="1" x14ac:dyDescent="0.25">
      <c r="K7756" s="217"/>
    </row>
    <row r="7757" spans="11:11" ht="15" customHeight="1" x14ac:dyDescent="0.25">
      <c r="K7757" s="217"/>
    </row>
    <row r="7758" spans="11:11" ht="15" customHeight="1" x14ac:dyDescent="0.25">
      <c r="K7758" s="217"/>
    </row>
    <row r="7759" spans="11:11" ht="15" customHeight="1" x14ac:dyDescent="0.25">
      <c r="K7759" s="217"/>
    </row>
    <row r="7760" spans="11:11" ht="15" customHeight="1" x14ac:dyDescent="0.25">
      <c r="K7760" s="217"/>
    </row>
    <row r="7761" spans="11:11" ht="15" customHeight="1" x14ac:dyDescent="0.25">
      <c r="K7761" s="217"/>
    </row>
    <row r="7762" spans="11:11" ht="15" customHeight="1" x14ac:dyDescent="0.25">
      <c r="K7762" s="217"/>
    </row>
    <row r="7763" spans="11:11" ht="15" customHeight="1" x14ac:dyDescent="0.25">
      <c r="K7763" s="217"/>
    </row>
    <row r="7764" spans="11:11" ht="15" customHeight="1" x14ac:dyDescent="0.25">
      <c r="K7764" s="217"/>
    </row>
    <row r="7765" spans="11:11" ht="15" customHeight="1" x14ac:dyDescent="0.25">
      <c r="K7765" s="217"/>
    </row>
    <row r="7766" spans="11:11" ht="15" customHeight="1" x14ac:dyDescent="0.25">
      <c r="K7766" s="217"/>
    </row>
    <row r="7767" spans="11:11" ht="30" customHeight="1" x14ac:dyDescent="0.25">
      <c r="K7767" s="217"/>
    </row>
    <row r="7768" spans="11:11" ht="15" customHeight="1" x14ac:dyDescent="0.25">
      <c r="K7768" s="217"/>
    </row>
    <row r="7769" spans="11:11" ht="15" customHeight="1" x14ac:dyDescent="0.25">
      <c r="K7769" s="217"/>
    </row>
    <row r="7770" spans="11:11" ht="15" customHeight="1" x14ac:dyDescent="0.25">
      <c r="K7770" s="217"/>
    </row>
    <row r="7771" spans="11:11" ht="15" customHeight="1" x14ac:dyDescent="0.25">
      <c r="K7771" s="217"/>
    </row>
    <row r="7772" spans="11:11" ht="15" customHeight="1" x14ac:dyDescent="0.25">
      <c r="K7772" s="217"/>
    </row>
    <row r="7773" spans="11:11" ht="15" customHeight="1" x14ac:dyDescent="0.25">
      <c r="K7773" s="217"/>
    </row>
    <row r="7774" spans="11:11" ht="15" customHeight="1" x14ac:dyDescent="0.25">
      <c r="K7774" s="217"/>
    </row>
    <row r="7775" spans="11:11" ht="15" customHeight="1" x14ac:dyDescent="0.25">
      <c r="K7775" s="217"/>
    </row>
    <row r="7776" spans="11:11" ht="15" customHeight="1" x14ac:dyDescent="0.25">
      <c r="K7776" s="217"/>
    </row>
    <row r="7777" spans="11:11" ht="15" customHeight="1" x14ac:dyDescent="0.25">
      <c r="K7777" s="217"/>
    </row>
    <row r="7778" spans="11:11" ht="15" customHeight="1" x14ac:dyDescent="0.25">
      <c r="K7778" s="217"/>
    </row>
    <row r="7779" spans="11:11" ht="15" customHeight="1" x14ac:dyDescent="0.25">
      <c r="K7779" s="217"/>
    </row>
    <row r="7780" spans="11:11" ht="15" customHeight="1" x14ac:dyDescent="0.25">
      <c r="K7780" s="217"/>
    </row>
    <row r="7781" spans="11:11" ht="15" customHeight="1" x14ac:dyDescent="0.25">
      <c r="K7781" s="217"/>
    </row>
    <row r="7782" spans="11:11" ht="15" customHeight="1" x14ac:dyDescent="0.25">
      <c r="K7782" s="217"/>
    </row>
    <row r="7783" spans="11:11" ht="15" customHeight="1" x14ac:dyDescent="0.25">
      <c r="K7783" s="217"/>
    </row>
    <row r="7784" spans="11:11" ht="15" customHeight="1" x14ac:dyDescent="0.25">
      <c r="K7784" s="217"/>
    </row>
    <row r="7785" spans="11:11" ht="15" customHeight="1" x14ac:dyDescent="0.25">
      <c r="K7785" s="217"/>
    </row>
    <row r="7786" spans="11:11" ht="15" customHeight="1" x14ac:dyDescent="0.25">
      <c r="K7786" s="217"/>
    </row>
    <row r="7787" spans="11:11" ht="15" customHeight="1" x14ac:dyDescent="0.25">
      <c r="K7787" s="217"/>
    </row>
    <row r="7788" spans="11:11" ht="15" customHeight="1" x14ac:dyDescent="0.25">
      <c r="K7788" s="217"/>
    </row>
    <row r="7789" spans="11:11" ht="15" customHeight="1" x14ac:dyDescent="0.25">
      <c r="K7789" s="217"/>
    </row>
    <row r="7790" spans="11:11" ht="15" customHeight="1" x14ac:dyDescent="0.25">
      <c r="K7790" s="217"/>
    </row>
    <row r="7791" spans="11:11" ht="15" customHeight="1" x14ac:dyDescent="0.25">
      <c r="K7791" s="217"/>
    </row>
    <row r="7792" spans="11:11" ht="15" customHeight="1" x14ac:dyDescent="0.25">
      <c r="K7792" s="217"/>
    </row>
    <row r="7793" spans="11:11" ht="15" customHeight="1" x14ac:dyDescent="0.25">
      <c r="K7793" s="217"/>
    </row>
    <row r="7794" spans="11:11" ht="15" customHeight="1" x14ac:dyDescent="0.25">
      <c r="K7794" s="217"/>
    </row>
    <row r="7795" spans="11:11" ht="30" customHeight="1" x14ac:dyDescent="0.25">
      <c r="K7795" s="217"/>
    </row>
    <row r="7796" spans="11:11" ht="15" customHeight="1" x14ac:dyDescent="0.25">
      <c r="K7796" s="217"/>
    </row>
    <row r="7797" spans="11:11" ht="15" customHeight="1" x14ac:dyDescent="0.25">
      <c r="K7797" s="217"/>
    </row>
    <row r="7798" spans="11:11" x14ac:dyDescent="0.25">
      <c r="K7798" s="217"/>
    </row>
    <row r="7799" spans="11:11" ht="15" customHeight="1" x14ac:dyDescent="0.25">
      <c r="K7799" s="217"/>
    </row>
    <row r="7800" spans="11:11" ht="15" customHeight="1" x14ac:dyDescent="0.25">
      <c r="K7800" s="217"/>
    </row>
    <row r="7801" spans="11:11" ht="15" customHeight="1" x14ac:dyDescent="0.25">
      <c r="K7801" s="217"/>
    </row>
    <row r="7802" spans="11:11" ht="15" customHeight="1" x14ac:dyDescent="0.25">
      <c r="K7802" s="217"/>
    </row>
    <row r="7803" spans="11:11" ht="15" customHeight="1" x14ac:dyDescent="0.25">
      <c r="K7803" s="217"/>
    </row>
    <row r="7804" spans="11:11" ht="15" customHeight="1" x14ac:dyDescent="0.25">
      <c r="K7804" s="217"/>
    </row>
    <row r="7805" spans="11:11" ht="15" customHeight="1" x14ac:dyDescent="0.25">
      <c r="K7805" s="217"/>
    </row>
    <row r="7806" spans="11:11" ht="15" customHeight="1" x14ac:dyDescent="0.25">
      <c r="K7806" s="217"/>
    </row>
    <row r="7807" spans="11:11" ht="15" customHeight="1" x14ac:dyDescent="0.25">
      <c r="K7807" s="217"/>
    </row>
    <row r="7808" spans="11:11" ht="15" customHeight="1" x14ac:dyDescent="0.25">
      <c r="K7808" s="217"/>
    </row>
    <row r="7809" spans="11:11" ht="15" customHeight="1" x14ac:dyDescent="0.25">
      <c r="K7809" s="217"/>
    </row>
    <row r="7810" spans="11:11" ht="15" customHeight="1" x14ac:dyDescent="0.25">
      <c r="K7810" s="217"/>
    </row>
    <row r="7811" spans="11:11" ht="15" customHeight="1" x14ac:dyDescent="0.25">
      <c r="K7811" s="217"/>
    </row>
    <row r="7812" spans="11:11" ht="15" customHeight="1" x14ac:dyDescent="0.25">
      <c r="K7812" s="217"/>
    </row>
    <row r="7813" spans="11:11" ht="15" customHeight="1" x14ac:dyDescent="0.25">
      <c r="K7813" s="217"/>
    </row>
    <row r="7814" spans="11:11" ht="15" customHeight="1" x14ac:dyDescent="0.25">
      <c r="K7814" s="217"/>
    </row>
    <row r="7815" spans="11:11" ht="15" customHeight="1" x14ac:dyDescent="0.25">
      <c r="K7815" s="217"/>
    </row>
    <row r="7816" spans="11:11" ht="15" customHeight="1" x14ac:dyDescent="0.25">
      <c r="K7816" s="217"/>
    </row>
    <row r="7817" spans="11:11" x14ac:dyDescent="0.25">
      <c r="K7817" s="217"/>
    </row>
    <row r="7818" spans="11:11" ht="15" customHeight="1" x14ac:dyDescent="0.25">
      <c r="K7818" s="217"/>
    </row>
    <row r="7819" spans="11:11" ht="15" customHeight="1" x14ac:dyDescent="0.25">
      <c r="K7819" s="217"/>
    </row>
    <row r="7820" spans="11:11" ht="15" customHeight="1" x14ac:dyDescent="0.25">
      <c r="K7820" s="217"/>
    </row>
    <row r="7821" spans="11:11" ht="15" customHeight="1" x14ac:dyDescent="0.25">
      <c r="K7821" s="217"/>
    </row>
    <row r="7822" spans="11:11" ht="15" customHeight="1" x14ac:dyDescent="0.25">
      <c r="K7822" s="217"/>
    </row>
    <row r="7823" spans="11:11" ht="15" customHeight="1" x14ac:dyDescent="0.25">
      <c r="K7823" s="217"/>
    </row>
    <row r="7824" spans="11:11" ht="15" customHeight="1" x14ac:dyDescent="0.25">
      <c r="K7824" s="217"/>
    </row>
    <row r="7825" spans="11:11" ht="15" customHeight="1" x14ac:dyDescent="0.25">
      <c r="K7825" s="217"/>
    </row>
    <row r="7826" spans="11:11" ht="15" customHeight="1" x14ac:dyDescent="0.25">
      <c r="K7826" s="217"/>
    </row>
    <row r="7827" spans="11:11" ht="15" customHeight="1" x14ac:dyDescent="0.25">
      <c r="K7827" s="217"/>
    </row>
    <row r="7828" spans="11:11" ht="15" customHeight="1" x14ac:dyDescent="0.25">
      <c r="K7828" s="217"/>
    </row>
    <row r="7829" spans="11:11" ht="15" customHeight="1" x14ac:dyDescent="0.25">
      <c r="K7829" s="217"/>
    </row>
    <row r="7830" spans="11:11" ht="15" customHeight="1" x14ac:dyDescent="0.25">
      <c r="K7830" s="217"/>
    </row>
    <row r="7831" spans="11:11" ht="15" customHeight="1" x14ac:dyDescent="0.25">
      <c r="K7831" s="217"/>
    </row>
    <row r="7832" spans="11:11" ht="15" customHeight="1" x14ac:dyDescent="0.25">
      <c r="K7832" s="217"/>
    </row>
    <row r="7833" spans="11:11" ht="15" customHeight="1" x14ac:dyDescent="0.25">
      <c r="K7833" s="217"/>
    </row>
    <row r="7834" spans="11:11" ht="15" customHeight="1" x14ac:dyDescent="0.25">
      <c r="K7834" s="217"/>
    </row>
    <row r="7835" spans="11:11" ht="15" customHeight="1" x14ac:dyDescent="0.25">
      <c r="K7835" s="217"/>
    </row>
    <row r="7836" spans="11:11" ht="15" customHeight="1" x14ac:dyDescent="0.25">
      <c r="K7836" s="217"/>
    </row>
    <row r="7837" spans="11:11" ht="15" customHeight="1" x14ac:dyDescent="0.25">
      <c r="K7837" s="217"/>
    </row>
    <row r="7838" spans="11:11" ht="15" customHeight="1" x14ac:dyDescent="0.25">
      <c r="K7838" s="217"/>
    </row>
    <row r="7839" spans="11:11" ht="15" customHeight="1" x14ac:dyDescent="0.25">
      <c r="K7839" s="217"/>
    </row>
    <row r="7840" spans="11:11" ht="15" customHeight="1" x14ac:dyDescent="0.25">
      <c r="K7840" s="217"/>
    </row>
    <row r="7841" spans="11:11" ht="15" customHeight="1" x14ac:dyDescent="0.25">
      <c r="K7841" s="217"/>
    </row>
    <row r="7842" spans="11:11" ht="15" customHeight="1" x14ac:dyDescent="0.25">
      <c r="K7842" s="217"/>
    </row>
    <row r="7843" spans="11:11" ht="15" customHeight="1" x14ac:dyDescent="0.25">
      <c r="K7843" s="217"/>
    </row>
    <row r="7844" spans="11:11" ht="15" customHeight="1" x14ac:dyDescent="0.25">
      <c r="K7844" s="217"/>
    </row>
    <row r="7845" spans="11:11" ht="15" customHeight="1" x14ac:dyDescent="0.25">
      <c r="K7845" s="217"/>
    </row>
    <row r="7846" spans="11:11" ht="15" customHeight="1" x14ac:dyDescent="0.25">
      <c r="K7846" s="217"/>
    </row>
    <row r="7847" spans="11:11" ht="15" customHeight="1" x14ac:dyDescent="0.25">
      <c r="K7847" s="217"/>
    </row>
    <row r="7848" spans="11:11" ht="15" customHeight="1" x14ac:dyDescent="0.25">
      <c r="K7848" s="217"/>
    </row>
    <row r="7849" spans="11:11" ht="15" customHeight="1" x14ac:dyDescent="0.25">
      <c r="K7849" s="217"/>
    </row>
    <row r="7850" spans="11:11" ht="15" customHeight="1" x14ac:dyDescent="0.25">
      <c r="K7850" s="217"/>
    </row>
    <row r="7851" spans="11:11" ht="15" customHeight="1" x14ac:dyDescent="0.25">
      <c r="K7851" s="217"/>
    </row>
    <row r="7852" spans="11:11" ht="15" customHeight="1" x14ac:dyDescent="0.25">
      <c r="K7852" s="217"/>
    </row>
    <row r="7853" spans="11:11" ht="15" customHeight="1" x14ac:dyDescent="0.25">
      <c r="K7853" s="217"/>
    </row>
    <row r="7854" spans="11:11" ht="15" customHeight="1" x14ac:dyDescent="0.25">
      <c r="K7854" s="217"/>
    </row>
    <row r="7855" spans="11:11" ht="15" customHeight="1" x14ac:dyDescent="0.25">
      <c r="K7855" s="217"/>
    </row>
    <row r="7856" spans="11:11" ht="15" customHeight="1" x14ac:dyDescent="0.25">
      <c r="K7856" s="217"/>
    </row>
    <row r="7857" spans="11:11" ht="15" customHeight="1" x14ac:dyDescent="0.25">
      <c r="K7857" s="217"/>
    </row>
    <row r="7858" spans="11:11" ht="15" customHeight="1" x14ac:dyDescent="0.25">
      <c r="K7858" s="217"/>
    </row>
    <row r="7859" spans="11:11" ht="15" customHeight="1" x14ac:dyDescent="0.25">
      <c r="K7859" s="217"/>
    </row>
    <row r="7860" spans="11:11" ht="15" customHeight="1" x14ac:dyDescent="0.25">
      <c r="K7860" s="217"/>
    </row>
    <row r="7861" spans="11:11" ht="15" customHeight="1" x14ac:dyDescent="0.25">
      <c r="K7861" s="217"/>
    </row>
    <row r="7862" spans="11:11" ht="15" customHeight="1" x14ac:dyDescent="0.25">
      <c r="K7862" s="217"/>
    </row>
    <row r="7863" spans="11:11" ht="15" customHeight="1" x14ac:dyDescent="0.25">
      <c r="K7863" s="217"/>
    </row>
    <row r="7864" spans="11:11" ht="15" customHeight="1" x14ac:dyDescent="0.25">
      <c r="K7864" s="217"/>
    </row>
    <row r="7865" spans="11:11" ht="15" customHeight="1" x14ac:dyDescent="0.25">
      <c r="K7865" s="217"/>
    </row>
    <row r="7866" spans="11:11" ht="15" customHeight="1" x14ac:dyDescent="0.25">
      <c r="K7866" s="217"/>
    </row>
    <row r="7867" spans="11:11" ht="15" customHeight="1" x14ac:dyDescent="0.25">
      <c r="K7867" s="217"/>
    </row>
    <row r="7868" spans="11:11" ht="15" customHeight="1" x14ac:dyDescent="0.25">
      <c r="K7868" s="217"/>
    </row>
    <row r="7869" spans="11:11" ht="15" customHeight="1" x14ac:dyDescent="0.25">
      <c r="K7869" s="217"/>
    </row>
    <row r="7870" spans="11:11" ht="15" customHeight="1" x14ac:dyDescent="0.25">
      <c r="K7870" s="217"/>
    </row>
    <row r="7871" spans="11:11" ht="15" customHeight="1" x14ac:dyDescent="0.25">
      <c r="K7871" s="217"/>
    </row>
    <row r="7872" spans="11:11" ht="15" customHeight="1" x14ac:dyDescent="0.25">
      <c r="K7872" s="217"/>
    </row>
    <row r="7873" spans="11:11" ht="15" customHeight="1" x14ac:dyDescent="0.25">
      <c r="K7873" s="217"/>
    </row>
    <row r="7874" spans="11:11" ht="15" customHeight="1" x14ac:dyDescent="0.25">
      <c r="K7874" s="217"/>
    </row>
    <row r="7875" spans="11:11" ht="15" customHeight="1" x14ac:dyDescent="0.25">
      <c r="K7875" s="217"/>
    </row>
    <row r="7876" spans="11:11" ht="15" customHeight="1" x14ac:dyDescent="0.25">
      <c r="K7876" s="217"/>
    </row>
    <row r="7877" spans="11:11" ht="15" customHeight="1" x14ac:dyDescent="0.25">
      <c r="K7877" s="217"/>
    </row>
    <row r="7878" spans="11:11" ht="15" customHeight="1" x14ac:dyDescent="0.25">
      <c r="K7878" s="217"/>
    </row>
    <row r="7879" spans="11:11" ht="15" customHeight="1" x14ac:dyDescent="0.25">
      <c r="K7879" s="217"/>
    </row>
    <row r="7880" spans="11:11" ht="15" customHeight="1" x14ac:dyDescent="0.25">
      <c r="K7880" s="217"/>
    </row>
    <row r="7881" spans="11:11" ht="15" customHeight="1" x14ac:dyDescent="0.25">
      <c r="K7881" s="217"/>
    </row>
    <row r="7882" spans="11:11" ht="15" customHeight="1" x14ac:dyDescent="0.25">
      <c r="K7882" s="217"/>
    </row>
    <row r="7883" spans="11:11" ht="15" customHeight="1" x14ac:dyDescent="0.25">
      <c r="K7883" s="217"/>
    </row>
    <row r="7884" spans="11:11" x14ac:dyDescent="0.25">
      <c r="K7884" s="217"/>
    </row>
    <row r="7885" spans="11:11" ht="15" customHeight="1" x14ac:dyDescent="0.25">
      <c r="K7885" s="217"/>
    </row>
    <row r="7886" spans="11:11" ht="15" customHeight="1" x14ac:dyDescent="0.25">
      <c r="K7886" s="217"/>
    </row>
    <row r="7887" spans="11:11" ht="15" customHeight="1" x14ac:dyDescent="0.25">
      <c r="K7887" s="217"/>
    </row>
    <row r="7888" spans="11:11" ht="15" customHeight="1" x14ac:dyDescent="0.25">
      <c r="K7888" s="217"/>
    </row>
    <row r="7889" spans="11:11" x14ac:dyDescent="0.25">
      <c r="K7889" s="217"/>
    </row>
    <row r="7890" spans="11:11" x14ac:dyDescent="0.25">
      <c r="K7890" s="217"/>
    </row>
    <row r="7891" spans="11:11" ht="15" customHeight="1" x14ac:dyDescent="0.25">
      <c r="K7891" s="217"/>
    </row>
    <row r="7892" spans="11:11" ht="15" customHeight="1" x14ac:dyDescent="0.25">
      <c r="K7892" s="217"/>
    </row>
    <row r="7893" spans="11:11" ht="15" customHeight="1" x14ac:dyDescent="0.25">
      <c r="K7893" s="217"/>
    </row>
    <row r="7894" spans="11:11" ht="15" customHeight="1" x14ac:dyDescent="0.25">
      <c r="K7894" s="217"/>
    </row>
    <row r="7895" spans="11:11" ht="15" customHeight="1" x14ac:dyDescent="0.25">
      <c r="K7895" s="217"/>
    </row>
    <row r="7896" spans="11:11" ht="15" customHeight="1" x14ac:dyDescent="0.25">
      <c r="K7896" s="217"/>
    </row>
    <row r="7897" spans="11:11" ht="15" customHeight="1" x14ac:dyDescent="0.25">
      <c r="K7897" s="217"/>
    </row>
    <row r="7898" spans="11:11" ht="15" customHeight="1" x14ac:dyDescent="0.25">
      <c r="K7898" s="217"/>
    </row>
    <row r="7899" spans="11:11" ht="15" customHeight="1" x14ac:dyDescent="0.25">
      <c r="K7899" s="217"/>
    </row>
    <row r="7900" spans="11:11" ht="15" customHeight="1" x14ac:dyDescent="0.25">
      <c r="K7900" s="217"/>
    </row>
    <row r="7901" spans="11:11" ht="15" customHeight="1" x14ac:dyDescent="0.25">
      <c r="K7901" s="217"/>
    </row>
    <row r="7902" spans="11:11" ht="15" customHeight="1" x14ac:dyDescent="0.25">
      <c r="K7902" s="217"/>
    </row>
    <row r="7903" spans="11:11" ht="15" customHeight="1" x14ac:dyDescent="0.25">
      <c r="K7903" s="217"/>
    </row>
    <row r="7904" spans="11:11" ht="15" customHeight="1" x14ac:dyDescent="0.25">
      <c r="K7904" s="217"/>
    </row>
    <row r="7905" spans="11:11" ht="15" customHeight="1" x14ac:dyDescent="0.25">
      <c r="K7905" s="217"/>
    </row>
    <row r="7906" spans="11:11" x14ac:dyDescent="0.25">
      <c r="K7906" s="217"/>
    </row>
    <row r="7907" spans="11:11" ht="15" customHeight="1" x14ac:dyDescent="0.25">
      <c r="K7907" s="217"/>
    </row>
    <row r="7908" spans="11:11" ht="15" customHeight="1" x14ac:dyDescent="0.25">
      <c r="K7908" s="217"/>
    </row>
    <row r="7909" spans="11:11" ht="15" customHeight="1" x14ac:dyDescent="0.25">
      <c r="K7909" s="217"/>
    </row>
    <row r="7910" spans="11:11" ht="15" customHeight="1" x14ac:dyDescent="0.25">
      <c r="K7910" s="217"/>
    </row>
    <row r="7911" spans="11:11" ht="15" customHeight="1" x14ac:dyDescent="0.25">
      <c r="K7911" s="217"/>
    </row>
    <row r="7912" spans="11:11" ht="15" customHeight="1" x14ac:dyDescent="0.25">
      <c r="K7912" s="217"/>
    </row>
    <row r="7913" spans="11:11" ht="15" customHeight="1" x14ac:dyDescent="0.25">
      <c r="K7913" s="217"/>
    </row>
    <row r="7914" spans="11:11" ht="30" customHeight="1" x14ac:dyDescent="0.25">
      <c r="K7914" s="217"/>
    </row>
    <row r="7915" spans="11:11" ht="15" customHeight="1" x14ac:dyDescent="0.25">
      <c r="K7915" s="217"/>
    </row>
    <row r="7916" spans="11:11" ht="15" customHeight="1" x14ac:dyDescent="0.25">
      <c r="K7916" s="217"/>
    </row>
    <row r="7917" spans="11:11" ht="15" customHeight="1" x14ac:dyDescent="0.25">
      <c r="K7917" s="217"/>
    </row>
    <row r="7918" spans="11:11" ht="15" customHeight="1" x14ac:dyDescent="0.25">
      <c r="K7918" s="217"/>
    </row>
    <row r="7919" spans="11:11" ht="15" customHeight="1" x14ac:dyDescent="0.25">
      <c r="K7919" s="217"/>
    </row>
    <row r="7920" spans="11:11" ht="15" customHeight="1" x14ac:dyDescent="0.25">
      <c r="K7920" s="217"/>
    </row>
    <row r="7921" spans="11:11" ht="15" customHeight="1" x14ac:dyDescent="0.25">
      <c r="K7921" s="217"/>
    </row>
    <row r="7922" spans="11:11" ht="15" customHeight="1" x14ac:dyDescent="0.25">
      <c r="K7922" s="217"/>
    </row>
    <row r="7923" spans="11:11" ht="15" customHeight="1" x14ac:dyDescent="0.25">
      <c r="K7923" s="217"/>
    </row>
    <row r="7924" spans="11:11" ht="15" customHeight="1" x14ac:dyDescent="0.25">
      <c r="K7924" s="217"/>
    </row>
    <row r="7925" spans="11:11" ht="15" customHeight="1" x14ac:dyDescent="0.25">
      <c r="K7925" s="217"/>
    </row>
    <row r="7926" spans="11:11" ht="15" customHeight="1" x14ac:dyDescent="0.25">
      <c r="K7926" s="217"/>
    </row>
    <row r="7927" spans="11:11" ht="15" customHeight="1" x14ac:dyDescent="0.25">
      <c r="K7927" s="217"/>
    </row>
    <row r="7928" spans="11:11" ht="15" customHeight="1" x14ac:dyDescent="0.25">
      <c r="K7928" s="217"/>
    </row>
    <row r="7929" spans="11:11" ht="15" customHeight="1" x14ac:dyDescent="0.25">
      <c r="K7929" s="217"/>
    </row>
    <row r="7930" spans="11:11" ht="30" customHeight="1" x14ac:dyDescent="0.25">
      <c r="K7930" s="217"/>
    </row>
    <row r="7931" spans="11:11" ht="30" customHeight="1" x14ac:dyDescent="0.25">
      <c r="K7931" s="217"/>
    </row>
    <row r="7932" spans="11:11" ht="15" customHeight="1" x14ac:dyDescent="0.25">
      <c r="K7932" s="217"/>
    </row>
    <row r="7933" spans="11:11" ht="30" customHeight="1" x14ac:dyDescent="0.25">
      <c r="K7933" s="217"/>
    </row>
    <row r="7934" spans="11:11" ht="15" customHeight="1" x14ac:dyDescent="0.25">
      <c r="K7934" s="217"/>
    </row>
    <row r="7935" spans="11:11" ht="30" customHeight="1" x14ac:dyDescent="0.25">
      <c r="K7935" s="217"/>
    </row>
    <row r="7936" spans="11:11" ht="15" customHeight="1" x14ac:dyDescent="0.25">
      <c r="K7936" s="217"/>
    </row>
    <row r="7937" spans="11:11" ht="15" customHeight="1" x14ac:dyDescent="0.25">
      <c r="K7937" s="217"/>
    </row>
    <row r="7938" spans="11:11" ht="15" customHeight="1" x14ac:dyDescent="0.25">
      <c r="K7938" s="217"/>
    </row>
    <row r="7939" spans="11:11" ht="15" customHeight="1" x14ac:dyDescent="0.25">
      <c r="K7939" s="217"/>
    </row>
    <row r="7940" spans="11:11" ht="15" customHeight="1" x14ac:dyDescent="0.25">
      <c r="K7940" s="217"/>
    </row>
    <row r="7941" spans="11:11" ht="15" customHeight="1" x14ac:dyDescent="0.25">
      <c r="K7941" s="217"/>
    </row>
    <row r="7942" spans="11:11" ht="15" customHeight="1" x14ac:dyDescent="0.25">
      <c r="K7942" s="217"/>
    </row>
    <row r="7943" spans="11:11" ht="15" customHeight="1" x14ac:dyDescent="0.25">
      <c r="K7943" s="217"/>
    </row>
    <row r="7944" spans="11:11" ht="15" customHeight="1" x14ac:dyDescent="0.25">
      <c r="K7944" s="217"/>
    </row>
    <row r="7945" spans="11:11" ht="15" customHeight="1" x14ac:dyDescent="0.25">
      <c r="K7945" s="217"/>
    </row>
    <row r="7946" spans="11:11" ht="15" customHeight="1" x14ac:dyDescent="0.25">
      <c r="K7946" s="217"/>
    </row>
    <row r="7947" spans="11:11" ht="15" customHeight="1" x14ac:dyDescent="0.25">
      <c r="K7947" s="217"/>
    </row>
    <row r="7948" spans="11:11" ht="15" customHeight="1" x14ac:dyDescent="0.25">
      <c r="K7948" s="217"/>
    </row>
    <row r="7949" spans="11:11" ht="15" customHeight="1" x14ac:dyDescent="0.25">
      <c r="K7949" s="217"/>
    </row>
    <row r="7950" spans="11:11" ht="15" customHeight="1" x14ac:dyDescent="0.25">
      <c r="K7950" s="217"/>
    </row>
    <row r="7951" spans="11:11" ht="15" customHeight="1" x14ac:dyDescent="0.25">
      <c r="K7951" s="217"/>
    </row>
    <row r="7952" spans="11:11" ht="15" customHeight="1" x14ac:dyDescent="0.25">
      <c r="K7952" s="217"/>
    </row>
    <row r="7953" spans="11:11" ht="15" customHeight="1" x14ac:dyDescent="0.25">
      <c r="K7953" s="217"/>
    </row>
    <row r="7954" spans="11:11" ht="15" customHeight="1" x14ac:dyDescent="0.25">
      <c r="K7954" s="217"/>
    </row>
    <row r="7955" spans="11:11" ht="15" customHeight="1" x14ac:dyDescent="0.25">
      <c r="K7955" s="217"/>
    </row>
    <row r="7956" spans="11:11" ht="15" customHeight="1" x14ac:dyDescent="0.25">
      <c r="K7956" s="217"/>
    </row>
    <row r="7957" spans="11:11" ht="15" customHeight="1" x14ac:dyDescent="0.25">
      <c r="K7957" s="217"/>
    </row>
    <row r="7958" spans="11:11" ht="15" customHeight="1" x14ac:dyDescent="0.25">
      <c r="K7958" s="217"/>
    </row>
    <row r="7959" spans="11:11" ht="15" customHeight="1" x14ac:dyDescent="0.25">
      <c r="K7959" s="217"/>
    </row>
    <row r="7960" spans="11:11" x14ac:dyDescent="0.25">
      <c r="K7960" s="217"/>
    </row>
    <row r="7961" spans="11:11" x14ac:dyDescent="0.25">
      <c r="K7961" s="217"/>
    </row>
    <row r="7962" spans="11:11" ht="15" customHeight="1" x14ac:dyDescent="0.25">
      <c r="K7962" s="217"/>
    </row>
    <row r="7963" spans="11:11" ht="15" customHeight="1" x14ac:dyDescent="0.25">
      <c r="K7963" s="217"/>
    </row>
    <row r="7964" spans="11:11" x14ac:dyDescent="0.25">
      <c r="K7964" s="217"/>
    </row>
    <row r="7965" spans="11:11" x14ac:dyDescent="0.25">
      <c r="K7965" s="217"/>
    </row>
    <row r="7966" spans="11:11" ht="15" customHeight="1" x14ac:dyDescent="0.25">
      <c r="K7966" s="217"/>
    </row>
    <row r="7967" spans="11:11" ht="15" customHeight="1" x14ac:dyDescent="0.25">
      <c r="K7967" s="217"/>
    </row>
    <row r="7968" spans="11:11" ht="15" customHeight="1" x14ac:dyDescent="0.25">
      <c r="K7968" s="217"/>
    </row>
    <row r="7969" spans="11:11" ht="15" customHeight="1" x14ac:dyDescent="0.25">
      <c r="K7969" s="217"/>
    </row>
    <row r="7970" spans="11:11" ht="15" customHeight="1" x14ac:dyDescent="0.25">
      <c r="K7970" s="217"/>
    </row>
    <row r="7971" spans="11:11" ht="15" customHeight="1" x14ac:dyDescent="0.25">
      <c r="K7971" s="217"/>
    </row>
    <row r="7972" spans="11:11" ht="15" customHeight="1" x14ac:dyDescent="0.25">
      <c r="K7972" s="217"/>
    </row>
    <row r="7973" spans="11:11" ht="15" customHeight="1" x14ac:dyDescent="0.25">
      <c r="K7973" s="217"/>
    </row>
    <row r="7974" spans="11:11" ht="15" customHeight="1" x14ac:dyDescent="0.25">
      <c r="K7974" s="217"/>
    </row>
    <row r="7975" spans="11:11" ht="15" customHeight="1" x14ac:dyDescent="0.25">
      <c r="K7975" s="217"/>
    </row>
    <row r="7976" spans="11:11" ht="15" customHeight="1" x14ac:dyDescent="0.25">
      <c r="K7976" s="217"/>
    </row>
    <row r="7977" spans="11:11" ht="15" customHeight="1" x14ac:dyDescent="0.25">
      <c r="K7977" s="217"/>
    </row>
    <row r="7978" spans="11:11" ht="15" customHeight="1" x14ac:dyDescent="0.25">
      <c r="K7978" s="217"/>
    </row>
    <row r="7979" spans="11:11" ht="15" customHeight="1" x14ac:dyDescent="0.25">
      <c r="K7979" s="217"/>
    </row>
    <row r="7980" spans="11:11" ht="15" customHeight="1" x14ac:dyDescent="0.25">
      <c r="K7980" s="217"/>
    </row>
    <row r="7981" spans="11:11" ht="15" customHeight="1" x14ac:dyDescent="0.25">
      <c r="K7981" s="217"/>
    </row>
    <row r="7982" spans="11:11" x14ac:dyDescent="0.25">
      <c r="K7982" s="217"/>
    </row>
    <row r="7983" spans="11:11" ht="15" customHeight="1" x14ac:dyDescent="0.25">
      <c r="K7983" s="217"/>
    </row>
    <row r="7984" spans="11:11" ht="15" customHeight="1" x14ac:dyDescent="0.25">
      <c r="K7984" s="217"/>
    </row>
    <row r="7985" spans="11:11" ht="15" customHeight="1" x14ac:dyDescent="0.25">
      <c r="K7985" s="217"/>
    </row>
    <row r="7986" spans="11:11" ht="15" customHeight="1" x14ac:dyDescent="0.25">
      <c r="K7986" s="217"/>
    </row>
    <row r="7987" spans="11:11" ht="30" customHeight="1" x14ac:dyDescent="0.25">
      <c r="K7987" s="217"/>
    </row>
    <row r="7988" spans="11:11" ht="15" customHeight="1" x14ac:dyDescent="0.25">
      <c r="K7988" s="217"/>
    </row>
    <row r="7989" spans="11:11" ht="15" customHeight="1" x14ac:dyDescent="0.25">
      <c r="K7989" s="217"/>
    </row>
    <row r="7990" spans="11:11" ht="15" customHeight="1" x14ac:dyDescent="0.25">
      <c r="K7990" s="217"/>
    </row>
    <row r="7991" spans="11:11" ht="15" customHeight="1" x14ac:dyDescent="0.25">
      <c r="K7991" s="217"/>
    </row>
    <row r="7992" spans="11:11" ht="15" customHeight="1" x14ac:dyDescent="0.25">
      <c r="K7992" s="217"/>
    </row>
    <row r="7993" spans="11:11" x14ac:dyDescent="0.25">
      <c r="K7993" s="217"/>
    </row>
    <row r="7994" spans="11:11" ht="15" customHeight="1" x14ac:dyDescent="0.25">
      <c r="K7994" s="217"/>
    </row>
    <row r="7995" spans="11:11" ht="15" customHeight="1" x14ac:dyDescent="0.25">
      <c r="K7995" s="217"/>
    </row>
    <row r="7996" spans="11:11" ht="15" customHeight="1" x14ac:dyDescent="0.25">
      <c r="K7996" s="217"/>
    </row>
    <row r="7997" spans="11:11" ht="15" customHeight="1" x14ac:dyDescent="0.25">
      <c r="K7997" s="217"/>
    </row>
    <row r="7998" spans="11:11" ht="15" customHeight="1" x14ac:dyDescent="0.25">
      <c r="K7998" s="217"/>
    </row>
    <row r="7999" spans="11:11" ht="15" customHeight="1" x14ac:dyDescent="0.25">
      <c r="K7999" s="217"/>
    </row>
    <row r="8000" spans="11:11" ht="15" customHeight="1" x14ac:dyDescent="0.25">
      <c r="K8000" s="217"/>
    </row>
    <row r="8001" spans="11:11" ht="15" customHeight="1" x14ac:dyDescent="0.25">
      <c r="K8001" s="217"/>
    </row>
    <row r="8002" spans="11:11" ht="15" customHeight="1" x14ac:dyDescent="0.25">
      <c r="K8002" s="217"/>
    </row>
    <row r="8003" spans="11:11" ht="15" customHeight="1" x14ac:dyDescent="0.25">
      <c r="K8003" s="217"/>
    </row>
    <row r="8004" spans="11:11" ht="15" customHeight="1" x14ac:dyDescent="0.25">
      <c r="K8004" s="217"/>
    </row>
    <row r="8005" spans="11:11" ht="15" customHeight="1" x14ac:dyDescent="0.25">
      <c r="K8005" s="217"/>
    </row>
    <row r="8006" spans="11:11" ht="15" customHeight="1" x14ac:dyDescent="0.25">
      <c r="K8006" s="217"/>
    </row>
    <row r="8007" spans="11:11" ht="15" customHeight="1" x14ac:dyDescent="0.25">
      <c r="K8007" s="217"/>
    </row>
    <row r="8008" spans="11:11" x14ac:dyDescent="0.25">
      <c r="K8008" s="217"/>
    </row>
    <row r="8009" spans="11:11" ht="30" customHeight="1" x14ac:dyDescent="0.25">
      <c r="K8009" s="217"/>
    </row>
    <row r="8010" spans="11:11" ht="15" customHeight="1" x14ac:dyDescent="0.25">
      <c r="K8010" s="217"/>
    </row>
    <row r="8011" spans="11:11" ht="15" customHeight="1" x14ac:dyDescent="0.25">
      <c r="K8011" s="217"/>
    </row>
    <row r="8012" spans="11:11" ht="15" customHeight="1" x14ac:dyDescent="0.25">
      <c r="K8012" s="217"/>
    </row>
    <row r="8013" spans="11:11" ht="15" customHeight="1" x14ac:dyDescent="0.25">
      <c r="K8013" s="217"/>
    </row>
    <row r="8014" spans="11:11" ht="15" customHeight="1" x14ac:dyDescent="0.25">
      <c r="K8014" s="217"/>
    </row>
    <row r="8015" spans="11:11" ht="15" customHeight="1" x14ac:dyDescent="0.25">
      <c r="K8015" s="217"/>
    </row>
    <row r="8016" spans="11:11" ht="15" customHeight="1" x14ac:dyDescent="0.25">
      <c r="K8016" s="217"/>
    </row>
    <row r="8017" spans="11:11" ht="15" customHeight="1" x14ac:dyDescent="0.25">
      <c r="K8017" s="217"/>
    </row>
    <row r="8018" spans="11:11" x14ac:dyDescent="0.25">
      <c r="K8018" s="217"/>
    </row>
    <row r="8019" spans="11:11" x14ac:dyDescent="0.25">
      <c r="K8019" s="217"/>
    </row>
    <row r="8020" spans="11:11" ht="15" customHeight="1" x14ac:dyDescent="0.25">
      <c r="K8020" s="217"/>
    </row>
    <row r="8021" spans="11:11" ht="15" customHeight="1" x14ac:dyDescent="0.25">
      <c r="K8021" s="217"/>
    </row>
    <row r="8022" spans="11:11" ht="15" customHeight="1" x14ac:dyDescent="0.25">
      <c r="K8022" s="217"/>
    </row>
    <row r="8023" spans="11:11" ht="15" customHeight="1" x14ac:dyDescent="0.25">
      <c r="K8023" s="217"/>
    </row>
    <row r="8024" spans="11:11" ht="15" customHeight="1" x14ac:dyDescent="0.25">
      <c r="K8024" s="217"/>
    </row>
    <row r="8025" spans="11:11" ht="15" customHeight="1" x14ac:dyDescent="0.25">
      <c r="K8025" s="217"/>
    </row>
    <row r="8026" spans="11:11" ht="15" customHeight="1" x14ac:dyDescent="0.25">
      <c r="K8026" s="217"/>
    </row>
    <row r="8027" spans="11:11" ht="15" customHeight="1" x14ac:dyDescent="0.25">
      <c r="K8027" s="217"/>
    </row>
    <row r="8028" spans="11:11" ht="15" customHeight="1" x14ac:dyDescent="0.25">
      <c r="K8028" s="217"/>
    </row>
    <row r="8029" spans="11:11" ht="15" customHeight="1" x14ac:dyDescent="0.25">
      <c r="K8029" s="217"/>
    </row>
    <row r="8030" spans="11:11" ht="15" customHeight="1" x14ac:dyDescent="0.25">
      <c r="K8030" s="217"/>
    </row>
    <row r="8031" spans="11:11" ht="15" customHeight="1" x14ac:dyDescent="0.25">
      <c r="K8031" s="217"/>
    </row>
    <row r="8032" spans="11:11" ht="15" customHeight="1" x14ac:dyDescent="0.25">
      <c r="K8032" s="217"/>
    </row>
    <row r="8033" spans="11:11" ht="15" customHeight="1" x14ac:dyDescent="0.25">
      <c r="K8033" s="217"/>
    </row>
    <row r="8034" spans="11:11" ht="15" customHeight="1" x14ac:dyDescent="0.25">
      <c r="K8034" s="217"/>
    </row>
    <row r="8035" spans="11:11" ht="15" customHeight="1" x14ac:dyDescent="0.25">
      <c r="K8035" s="217"/>
    </row>
    <row r="8036" spans="11:11" ht="15" customHeight="1" x14ac:dyDescent="0.25">
      <c r="K8036" s="217"/>
    </row>
    <row r="8037" spans="11:11" ht="15" customHeight="1" x14ac:dyDescent="0.25">
      <c r="K8037" s="217"/>
    </row>
    <row r="8038" spans="11:11" ht="15" customHeight="1" x14ac:dyDescent="0.25">
      <c r="K8038" s="217"/>
    </row>
    <row r="8039" spans="11:11" ht="15" customHeight="1" x14ac:dyDescent="0.25">
      <c r="K8039" s="217"/>
    </row>
    <row r="8040" spans="11:11" ht="15" customHeight="1" x14ac:dyDescent="0.25">
      <c r="K8040" s="217"/>
    </row>
    <row r="8041" spans="11:11" ht="15" customHeight="1" x14ac:dyDescent="0.25">
      <c r="K8041" s="217"/>
    </row>
    <row r="8042" spans="11:11" ht="15" customHeight="1" x14ac:dyDescent="0.25">
      <c r="K8042" s="217"/>
    </row>
    <row r="8043" spans="11:11" ht="15" customHeight="1" x14ac:dyDescent="0.25">
      <c r="K8043" s="217"/>
    </row>
    <row r="8044" spans="11:11" ht="30" customHeight="1" x14ac:dyDescent="0.25">
      <c r="K8044" s="217"/>
    </row>
    <row r="8045" spans="11:11" ht="30" customHeight="1" x14ac:dyDescent="0.25">
      <c r="K8045" s="217"/>
    </row>
    <row r="8046" spans="11:11" ht="30" customHeight="1" x14ac:dyDescent="0.25">
      <c r="K8046" s="217"/>
    </row>
    <row r="8047" spans="11:11" ht="15" customHeight="1" x14ac:dyDescent="0.25">
      <c r="K8047" s="217"/>
    </row>
    <row r="8048" spans="11:11" ht="15" customHeight="1" x14ac:dyDescent="0.25">
      <c r="K8048" s="217"/>
    </row>
    <row r="8049" spans="11:11" ht="15" customHeight="1" x14ac:dyDescent="0.25">
      <c r="K8049" s="217"/>
    </row>
    <row r="8050" spans="11:11" ht="15" customHeight="1" x14ac:dyDescent="0.25">
      <c r="K8050" s="217"/>
    </row>
    <row r="8051" spans="11:11" ht="15" customHeight="1" x14ac:dyDescent="0.25">
      <c r="K8051" s="217"/>
    </row>
    <row r="8052" spans="11:11" ht="15" customHeight="1" x14ac:dyDescent="0.25">
      <c r="K8052" s="217"/>
    </row>
    <row r="8053" spans="11:11" ht="15" customHeight="1" x14ac:dyDescent="0.25">
      <c r="K8053" s="217"/>
    </row>
    <row r="8054" spans="11:11" ht="15" customHeight="1" x14ac:dyDescent="0.25">
      <c r="K8054" s="217"/>
    </row>
    <row r="8055" spans="11:11" ht="30" customHeight="1" x14ac:dyDescent="0.25">
      <c r="K8055" s="217"/>
    </row>
    <row r="8056" spans="11:11" ht="30" customHeight="1" x14ac:dyDescent="0.25">
      <c r="K8056" s="217"/>
    </row>
    <row r="8057" spans="11:11" ht="15" customHeight="1" x14ac:dyDescent="0.25">
      <c r="K8057" s="217"/>
    </row>
    <row r="8058" spans="11:11" ht="15" customHeight="1" x14ac:dyDescent="0.25">
      <c r="K8058" s="217"/>
    </row>
    <row r="8059" spans="11:11" ht="15" customHeight="1" x14ac:dyDescent="0.25">
      <c r="K8059" s="217"/>
    </row>
    <row r="8060" spans="11:11" ht="15" customHeight="1" x14ac:dyDescent="0.25">
      <c r="K8060" s="217"/>
    </row>
    <row r="8061" spans="11:11" ht="15" customHeight="1" x14ac:dyDescent="0.25">
      <c r="K8061" s="217"/>
    </row>
    <row r="8062" spans="11:11" ht="15" customHeight="1" x14ac:dyDescent="0.25">
      <c r="K8062" s="217"/>
    </row>
    <row r="8063" spans="11:11" ht="15" customHeight="1" x14ac:dyDescent="0.25">
      <c r="K8063" s="217"/>
    </row>
    <row r="8064" spans="11:11" ht="15" customHeight="1" x14ac:dyDescent="0.25">
      <c r="K8064" s="217"/>
    </row>
    <row r="8065" spans="11:11" ht="15" customHeight="1" x14ac:dyDescent="0.25">
      <c r="K8065" s="217"/>
    </row>
    <row r="8066" spans="11:11" ht="15" customHeight="1" x14ac:dyDescent="0.25">
      <c r="K8066" s="217"/>
    </row>
    <row r="8067" spans="11:11" ht="15" customHeight="1" x14ac:dyDescent="0.25">
      <c r="K8067" s="217"/>
    </row>
    <row r="8068" spans="11:11" ht="15" customHeight="1" x14ac:dyDescent="0.25">
      <c r="K8068" s="217"/>
    </row>
    <row r="8069" spans="11:11" ht="15" customHeight="1" x14ac:dyDescent="0.25">
      <c r="K8069" s="217"/>
    </row>
    <row r="8070" spans="11:11" ht="15" customHeight="1" x14ac:dyDescent="0.25">
      <c r="K8070" s="217"/>
    </row>
    <row r="8071" spans="11:11" ht="15" customHeight="1" x14ac:dyDescent="0.25">
      <c r="K8071" s="217"/>
    </row>
    <row r="8072" spans="11:11" ht="15" customHeight="1" x14ac:dyDescent="0.25">
      <c r="K8072" s="217"/>
    </row>
    <row r="8073" spans="11:11" ht="15" customHeight="1" x14ac:dyDescent="0.25">
      <c r="K8073" s="217"/>
    </row>
    <row r="8074" spans="11:11" ht="15" customHeight="1" x14ac:dyDescent="0.25">
      <c r="K8074" s="217"/>
    </row>
    <row r="8075" spans="11:11" ht="15" customHeight="1" x14ac:dyDescent="0.25">
      <c r="K8075" s="217"/>
    </row>
    <row r="8076" spans="11:11" ht="15" customHeight="1" x14ac:dyDescent="0.25">
      <c r="K8076" s="217"/>
    </row>
    <row r="8077" spans="11:11" ht="15" customHeight="1" x14ac:dyDescent="0.25">
      <c r="K8077" s="217"/>
    </row>
    <row r="8078" spans="11:11" ht="15" customHeight="1" x14ac:dyDescent="0.25">
      <c r="K8078" s="217"/>
    </row>
    <row r="8079" spans="11:11" ht="15" customHeight="1" x14ac:dyDescent="0.25">
      <c r="K8079" s="217"/>
    </row>
    <row r="8080" spans="11:11" x14ac:dyDescent="0.25">
      <c r="K8080" s="217"/>
    </row>
    <row r="8081" spans="11:11" ht="15" customHeight="1" x14ac:dyDescent="0.25">
      <c r="K8081" s="217"/>
    </row>
    <row r="8082" spans="11:11" ht="15" customHeight="1" x14ac:dyDescent="0.25">
      <c r="K8082" s="217"/>
    </row>
    <row r="8083" spans="11:11" ht="15" customHeight="1" x14ac:dyDescent="0.25">
      <c r="K8083" s="217"/>
    </row>
    <row r="8084" spans="11:11" ht="15" customHeight="1" x14ac:dyDescent="0.25">
      <c r="K8084" s="217"/>
    </row>
    <row r="8085" spans="11:11" ht="15" customHeight="1" x14ac:dyDescent="0.25">
      <c r="K8085" s="217"/>
    </row>
    <row r="8086" spans="11:11" ht="15" customHeight="1" x14ac:dyDescent="0.25">
      <c r="K8086" s="217"/>
    </row>
    <row r="8087" spans="11:11" ht="15" customHeight="1" x14ac:dyDescent="0.25">
      <c r="K8087" s="217"/>
    </row>
    <row r="8088" spans="11:11" ht="15" customHeight="1" x14ac:dyDescent="0.25">
      <c r="K8088" s="217"/>
    </row>
    <row r="8089" spans="11:11" ht="15" customHeight="1" x14ac:dyDescent="0.25">
      <c r="K8089" s="217"/>
    </row>
    <row r="8090" spans="11:11" ht="15" customHeight="1" x14ac:dyDescent="0.25">
      <c r="K8090" s="217"/>
    </row>
    <row r="8091" spans="11:11" ht="15" customHeight="1" x14ac:dyDescent="0.25">
      <c r="K8091" s="217"/>
    </row>
    <row r="8092" spans="11:11" ht="15" customHeight="1" x14ac:dyDescent="0.25">
      <c r="K8092" s="217"/>
    </row>
    <row r="8093" spans="11:11" ht="15" customHeight="1" x14ac:dyDescent="0.25">
      <c r="K8093" s="217"/>
    </row>
    <row r="8094" spans="11:11" ht="15" customHeight="1" x14ac:dyDescent="0.25">
      <c r="K8094" s="217"/>
    </row>
    <row r="8095" spans="11:11" ht="15" customHeight="1" x14ac:dyDescent="0.25">
      <c r="K8095" s="217"/>
    </row>
    <row r="8096" spans="11:11" ht="30" customHeight="1" x14ac:dyDescent="0.25">
      <c r="K8096" s="217"/>
    </row>
    <row r="8097" spans="11:11" ht="15" customHeight="1" x14ac:dyDescent="0.25">
      <c r="K8097" s="217"/>
    </row>
    <row r="8098" spans="11:11" ht="15" customHeight="1" x14ac:dyDescent="0.25">
      <c r="K8098" s="217"/>
    </row>
    <row r="8099" spans="11:11" ht="15" customHeight="1" x14ac:dyDescent="0.25">
      <c r="K8099" s="217"/>
    </row>
    <row r="8100" spans="11:11" ht="15" customHeight="1" x14ac:dyDescent="0.25">
      <c r="K8100" s="217"/>
    </row>
    <row r="8101" spans="11:11" ht="15" customHeight="1" x14ac:dyDescent="0.25">
      <c r="K8101" s="217"/>
    </row>
    <row r="8102" spans="11:11" ht="15" customHeight="1" x14ac:dyDescent="0.25">
      <c r="K8102" s="217"/>
    </row>
    <row r="8103" spans="11:11" ht="15" customHeight="1" x14ac:dyDescent="0.25">
      <c r="K8103" s="217"/>
    </row>
    <row r="8104" spans="11:11" ht="15" customHeight="1" x14ac:dyDescent="0.25">
      <c r="K8104" s="217"/>
    </row>
    <row r="8105" spans="11:11" ht="15" customHeight="1" x14ac:dyDescent="0.25">
      <c r="K8105" s="217"/>
    </row>
    <row r="8106" spans="11:11" ht="15" customHeight="1" x14ac:dyDescent="0.25">
      <c r="K8106" s="217"/>
    </row>
    <row r="8107" spans="11:11" ht="15" customHeight="1" x14ac:dyDescent="0.25">
      <c r="K8107" s="217"/>
    </row>
    <row r="8108" spans="11:11" ht="15" customHeight="1" x14ac:dyDescent="0.25">
      <c r="K8108" s="217"/>
    </row>
    <row r="8109" spans="11:11" ht="15" customHeight="1" x14ac:dyDescent="0.25">
      <c r="K8109" s="217"/>
    </row>
    <row r="8110" spans="11:11" ht="15" customHeight="1" x14ac:dyDescent="0.25">
      <c r="K8110" s="217"/>
    </row>
    <row r="8111" spans="11:11" ht="15" customHeight="1" x14ac:dyDescent="0.25">
      <c r="K8111" s="217"/>
    </row>
    <row r="8112" spans="11:11" ht="15" customHeight="1" x14ac:dyDescent="0.25">
      <c r="K8112" s="217"/>
    </row>
    <row r="8113" spans="11:11" ht="15" customHeight="1" x14ac:dyDescent="0.25">
      <c r="K8113" s="217"/>
    </row>
    <row r="8114" spans="11:11" ht="15" customHeight="1" x14ac:dyDescent="0.25">
      <c r="K8114" s="217"/>
    </row>
    <row r="8115" spans="11:11" ht="15" customHeight="1" x14ac:dyDescent="0.25">
      <c r="K8115" s="217"/>
    </row>
    <row r="8116" spans="11:11" ht="15" customHeight="1" x14ac:dyDescent="0.25">
      <c r="K8116" s="217"/>
    </row>
    <row r="8117" spans="11:11" ht="15" customHeight="1" x14ac:dyDescent="0.25">
      <c r="K8117" s="217"/>
    </row>
    <row r="8118" spans="11:11" ht="15" customHeight="1" x14ac:dyDescent="0.25">
      <c r="K8118" s="217"/>
    </row>
    <row r="8119" spans="11:11" ht="15" customHeight="1" x14ac:dyDescent="0.25">
      <c r="K8119" s="217"/>
    </row>
    <row r="8120" spans="11:11" ht="15" customHeight="1" x14ac:dyDescent="0.25">
      <c r="K8120" s="217"/>
    </row>
    <row r="8121" spans="11:11" ht="15" customHeight="1" x14ac:dyDescent="0.25">
      <c r="K8121" s="217"/>
    </row>
    <row r="8122" spans="11:11" ht="15" customHeight="1" x14ac:dyDescent="0.25">
      <c r="K8122" s="217"/>
    </row>
    <row r="8123" spans="11:11" x14ac:dyDescent="0.25">
      <c r="K8123" s="217"/>
    </row>
    <row r="8124" spans="11:11" ht="15" customHeight="1" x14ac:dyDescent="0.25">
      <c r="K8124" s="217"/>
    </row>
    <row r="8125" spans="11:11" ht="15" customHeight="1" x14ac:dyDescent="0.25">
      <c r="K8125" s="217"/>
    </row>
    <row r="8126" spans="11:11" ht="15" customHeight="1" x14ac:dyDescent="0.25">
      <c r="K8126" s="217"/>
    </row>
    <row r="8127" spans="11:11" ht="15" customHeight="1" x14ac:dyDescent="0.25">
      <c r="K8127" s="217"/>
    </row>
    <row r="8128" spans="11:11" ht="15" customHeight="1" x14ac:dyDescent="0.25">
      <c r="K8128" s="217"/>
    </row>
    <row r="8129" spans="11:11" ht="15" customHeight="1" x14ac:dyDescent="0.25">
      <c r="K8129" s="217"/>
    </row>
    <row r="8130" spans="11:11" x14ac:dyDescent="0.25">
      <c r="K8130" s="217"/>
    </row>
    <row r="8131" spans="11:11" ht="15" customHeight="1" x14ac:dyDescent="0.25">
      <c r="K8131" s="217"/>
    </row>
    <row r="8132" spans="11:11" ht="15" customHeight="1" x14ac:dyDescent="0.25">
      <c r="K8132" s="217"/>
    </row>
    <row r="8133" spans="11:11" ht="15" customHeight="1" x14ac:dyDescent="0.25">
      <c r="K8133" s="217"/>
    </row>
    <row r="8134" spans="11:11" ht="15" customHeight="1" x14ac:dyDescent="0.25">
      <c r="K8134" s="217"/>
    </row>
    <row r="8135" spans="11:11" x14ac:dyDescent="0.25">
      <c r="K8135" s="217"/>
    </row>
    <row r="8136" spans="11:11" ht="15" customHeight="1" x14ac:dyDescent="0.25">
      <c r="K8136" s="217"/>
    </row>
    <row r="8137" spans="11:11" ht="15" customHeight="1" x14ac:dyDescent="0.25">
      <c r="K8137" s="217"/>
    </row>
    <row r="8138" spans="11:11" ht="15" customHeight="1" x14ac:dyDescent="0.25">
      <c r="K8138" s="217"/>
    </row>
    <row r="8139" spans="11:11" ht="30" customHeight="1" x14ac:dyDescent="0.25">
      <c r="K8139" s="217"/>
    </row>
    <row r="8140" spans="11:11" x14ac:dyDescent="0.25">
      <c r="K8140" s="217"/>
    </row>
    <row r="8141" spans="11:11" ht="15" customHeight="1" x14ac:dyDescent="0.25">
      <c r="K8141" s="217"/>
    </row>
    <row r="8142" spans="11:11" ht="15" customHeight="1" x14ac:dyDescent="0.25">
      <c r="K8142" s="217"/>
    </row>
    <row r="8143" spans="11:11" ht="15" customHeight="1" x14ac:dyDescent="0.25">
      <c r="K8143" s="217"/>
    </row>
    <row r="8144" spans="11:11" ht="15" customHeight="1" x14ac:dyDescent="0.25">
      <c r="K8144" s="217"/>
    </row>
    <row r="8145" spans="11:11" ht="15" customHeight="1" x14ac:dyDescent="0.25">
      <c r="K8145" s="217"/>
    </row>
    <row r="8146" spans="11:11" ht="30" customHeight="1" x14ac:dyDescent="0.25">
      <c r="K8146" s="217"/>
    </row>
    <row r="8147" spans="11:11" ht="15" customHeight="1" x14ac:dyDescent="0.25">
      <c r="K8147" s="217"/>
    </row>
    <row r="8148" spans="11:11" ht="15" customHeight="1" x14ac:dyDescent="0.25">
      <c r="K8148" s="217"/>
    </row>
    <row r="8149" spans="11:11" ht="15" customHeight="1" x14ac:dyDescent="0.25">
      <c r="K8149" s="217"/>
    </row>
    <row r="8150" spans="11:11" ht="15" customHeight="1" x14ac:dyDescent="0.25">
      <c r="K8150" s="217"/>
    </row>
    <row r="8151" spans="11:11" x14ac:dyDescent="0.25">
      <c r="K8151" s="217"/>
    </row>
    <row r="8152" spans="11:11" ht="15" customHeight="1" x14ac:dyDescent="0.25">
      <c r="K8152" s="217"/>
    </row>
    <row r="8153" spans="11:11" ht="15" customHeight="1" x14ac:dyDescent="0.25">
      <c r="K8153" s="217"/>
    </row>
    <row r="8154" spans="11:11" ht="15" customHeight="1" x14ac:dyDescent="0.25">
      <c r="K8154" s="217"/>
    </row>
    <row r="8155" spans="11:11" x14ac:dyDescent="0.25">
      <c r="K8155" s="217"/>
    </row>
    <row r="8156" spans="11:11" ht="15" customHeight="1" x14ac:dyDescent="0.25">
      <c r="K8156" s="217"/>
    </row>
    <row r="8157" spans="11:11" ht="15" customHeight="1" x14ac:dyDescent="0.25">
      <c r="K8157" s="217"/>
    </row>
    <row r="8158" spans="11:11" ht="15" customHeight="1" x14ac:dyDescent="0.25">
      <c r="K8158" s="217"/>
    </row>
    <row r="8159" spans="11:11" ht="15" customHeight="1" x14ac:dyDescent="0.25">
      <c r="K8159" s="217"/>
    </row>
    <row r="8160" spans="11:11" ht="15" customHeight="1" x14ac:dyDescent="0.25">
      <c r="K8160" s="217"/>
    </row>
    <row r="8161" spans="11:11" x14ac:dyDescent="0.25">
      <c r="K8161" s="217"/>
    </row>
    <row r="8162" spans="11:11" ht="15" customHeight="1" x14ac:dyDescent="0.25">
      <c r="K8162" s="217"/>
    </row>
    <row r="8163" spans="11:11" ht="15" customHeight="1" x14ac:dyDescent="0.25">
      <c r="K8163" s="217"/>
    </row>
    <row r="8164" spans="11:11" ht="15" customHeight="1" x14ac:dyDescent="0.25">
      <c r="K8164" s="217"/>
    </row>
    <row r="8165" spans="11:11" ht="15" customHeight="1" x14ac:dyDescent="0.25">
      <c r="K8165" s="217"/>
    </row>
    <row r="8166" spans="11:11" ht="15" customHeight="1" x14ac:dyDescent="0.25">
      <c r="K8166" s="217"/>
    </row>
    <row r="8167" spans="11:11" ht="15" customHeight="1" x14ac:dyDescent="0.25">
      <c r="K8167" s="217"/>
    </row>
    <row r="8168" spans="11:11" ht="30" customHeight="1" x14ac:dyDescent="0.25">
      <c r="K8168" s="217"/>
    </row>
    <row r="8169" spans="11:11" ht="15" customHeight="1" x14ac:dyDescent="0.25">
      <c r="K8169" s="217"/>
    </row>
    <row r="8170" spans="11:11" ht="15" customHeight="1" x14ac:dyDescent="0.25">
      <c r="K8170" s="217"/>
    </row>
    <row r="8171" spans="11:11" ht="15" customHeight="1" x14ac:dyDescent="0.25">
      <c r="K8171" s="217"/>
    </row>
    <row r="8172" spans="11:11" ht="15" customHeight="1" x14ac:dyDescent="0.25">
      <c r="K8172" s="217"/>
    </row>
    <row r="8173" spans="11:11" ht="15" customHeight="1" x14ac:dyDescent="0.25">
      <c r="K8173" s="217"/>
    </row>
    <row r="8174" spans="11:11" ht="15" customHeight="1" x14ac:dyDescent="0.25">
      <c r="K8174" s="217"/>
    </row>
    <row r="8175" spans="11:11" ht="15" customHeight="1" x14ac:dyDescent="0.25">
      <c r="K8175" s="217"/>
    </row>
    <row r="8176" spans="11:11" ht="30" customHeight="1" x14ac:dyDescent="0.25">
      <c r="K8176" s="217"/>
    </row>
    <row r="8177" spans="11:11" ht="15" customHeight="1" x14ac:dyDescent="0.25">
      <c r="K8177" s="217"/>
    </row>
    <row r="8178" spans="11:11" ht="15" customHeight="1" x14ac:dyDescent="0.25">
      <c r="K8178" s="217"/>
    </row>
    <row r="8179" spans="11:11" x14ac:dyDescent="0.25">
      <c r="K8179" s="217"/>
    </row>
    <row r="8180" spans="11:11" ht="15" customHeight="1" x14ac:dyDescent="0.25">
      <c r="K8180" s="217"/>
    </row>
    <row r="8181" spans="11:11" ht="15" customHeight="1" x14ac:dyDescent="0.25">
      <c r="K8181" s="217"/>
    </row>
    <row r="8182" spans="11:11" ht="15" customHeight="1" x14ac:dyDescent="0.25">
      <c r="K8182" s="217"/>
    </row>
    <row r="8183" spans="11:11" ht="15" customHeight="1" x14ac:dyDescent="0.25">
      <c r="K8183" s="217"/>
    </row>
    <row r="8184" spans="11:11" ht="15" customHeight="1" x14ac:dyDescent="0.25">
      <c r="K8184" s="217"/>
    </row>
    <row r="8185" spans="11:11" ht="15" customHeight="1" x14ac:dyDescent="0.25">
      <c r="K8185" s="217"/>
    </row>
    <row r="8186" spans="11:11" ht="15" customHeight="1" x14ac:dyDescent="0.25">
      <c r="K8186" s="217"/>
    </row>
    <row r="8187" spans="11:11" ht="15" customHeight="1" x14ac:dyDescent="0.25">
      <c r="K8187" s="217"/>
    </row>
    <row r="8188" spans="11:11" ht="15" customHeight="1" x14ac:dyDescent="0.25">
      <c r="K8188" s="217"/>
    </row>
    <row r="8189" spans="11:11" ht="15" customHeight="1" x14ac:dyDescent="0.25">
      <c r="K8189" s="217"/>
    </row>
    <row r="8190" spans="11:11" ht="15" customHeight="1" x14ac:dyDescent="0.25">
      <c r="K8190" s="217"/>
    </row>
    <row r="8191" spans="11:11" ht="15" customHeight="1" x14ac:dyDescent="0.25">
      <c r="K8191" s="217"/>
    </row>
    <row r="8192" spans="11:11" ht="15" customHeight="1" x14ac:dyDescent="0.25">
      <c r="K8192" s="217"/>
    </row>
    <row r="8193" spans="11:11" ht="15" customHeight="1" x14ac:dyDescent="0.25">
      <c r="K8193" s="217"/>
    </row>
    <row r="8194" spans="11:11" ht="15" customHeight="1" x14ac:dyDescent="0.25">
      <c r="K8194" s="217"/>
    </row>
    <row r="8195" spans="11:11" ht="15" customHeight="1" x14ac:dyDescent="0.25">
      <c r="K8195" s="217"/>
    </row>
    <row r="8196" spans="11:11" ht="30" customHeight="1" x14ac:dyDescent="0.25">
      <c r="K8196" s="217"/>
    </row>
    <row r="8197" spans="11:11" ht="15" customHeight="1" x14ac:dyDescent="0.25">
      <c r="K8197" s="217"/>
    </row>
    <row r="8198" spans="11:11" ht="15" customHeight="1" x14ac:dyDescent="0.25">
      <c r="K8198" s="217"/>
    </row>
    <row r="8199" spans="11:11" ht="15" customHeight="1" x14ac:dyDescent="0.25">
      <c r="K8199" s="217"/>
    </row>
    <row r="8200" spans="11:11" ht="15" customHeight="1" x14ac:dyDescent="0.25">
      <c r="K8200" s="217"/>
    </row>
    <row r="8201" spans="11:11" ht="15" customHeight="1" x14ac:dyDescent="0.25">
      <c r="K8201" s="217"/>
    </row>
    <row r="8202" spans="11:11" ht="15" customHeight="1" x14ac:dyDescent="0.25">
      <c r="K8202" s="217"/>
    </row>
    <row r="8203" spans="11:11" ht="15" customHeight="1" x14ac:dyDescent="0.25">
      <c r="K8203" s="217"/>
    </row>
    <row r="8204" spans="11:11" ht="15" customHeight="1" x14ac:dyDescent="0.25">
      <c r="K8204" s="217"/>
    </row>
    <row r="8205" spans="11:11" ht="15" customHeight="1" x14ac:dyDescent="0.25">
      <c r="K8205" s="217"/>
    </row>
    <row r="8206" spans="11:11" ht="15" customHeight="1" x14ac:dyDescent="0.25">
      <c r="K8206" s="217"/>
    </row>
    <row r="8207" spans="11:11" ht="15" customHeight="1" x14ac:dyDescent="0.25">
      <c r="K8207" s="217"/>
    </row>
    <row r="8208" spans="11:11" ht="15" customHeight="1" x14ac:dyDescent="0.25">
      <c r="K8208" s="217"/>
    </row>
    <row r="8209" spans="11:11" ht="15" customHeight="1" x14ac:dyDescent="0.25">
      <c r="K8209" s="217"/>
    </row>
    <row r="8210" spans="11:11" ht="15" customHeight="1" x14ac:dyDescent="0.25">
      <c r="K8210" s="217"/>
    </row>
    <row r="8211" spans="11:11" ht="15" customHeight="1" x14ac:dyDescent="0.25">
      <c r="K8211" s="217"/>
    </row>
    <row r="8212" spans="11:11" ht="15" customHeight="1" x14ac:dyDescent="0.25">
      <c r="K8212" s="217"/>
    </row>
    <row r="8213" spans="11:11" ht="15" customHeight="1" x14ac:dyDescent="0.25">
      <c r="K8213" s="217"/>
    </row>
    <row r="8214" spans="11:11" ht="15" customHeight="1" x14ac:dyDescent="0.25">
      <c r="K8214" s="217"/>
    </row>
    <row r="8215" spans="11:11" ht="15" customHeight="1" x14ac:dyDescent="0.25">
      <c r="K8215" s="217"/>
    </row>
    <row r="8216" spans="11:11" ht="15" customHeight="1" x14ac:dyDescent="0.25">
      <c r="K8216" s="217"/>
    </row>
    <row r="8217" spans="11:11" ht="15" customHeight="1" x14ac:dyDescent="0.25">
      <c r="K8217" s="217"/>
    </row>
    <row r="8218" spans="11:11" ht="15" customHeight="1" x14ac:dyDescent="0.25">
      <c r="K8218" s="217"/>
    </row>
    <row r="8219" spans="11:11" ht="15" customHeight="1" x14ac:dyDescent="0.25">
      <c r="K8219" s="217"/>
    </row>
    <row r="8220" spans="11:11" ht="15" customHeight="1" x14ac:dyDescent="0.25">
      <c r="K8220" s="217"/>
    </row>
    <row r="8221" spans="11:11" ht="15" customHeight="1" x14ac:dyDescent="0.25">
      <c r="K8221" s="217"/>
    </row>
    <row r="8222" spans="11:11" ht="15" customHeight="1" x14ac:dyDescent="0.25">
      <c r="K8222" s="217"/>
    </row>
    <row r="8223" spans="11:11" ht="15" customHeight="1" x14ac:dyDescent="0.25">
      <c r="K8223" s="217"/>
    </row>
    <row r="8224" spans="11:11" ht="15" customHeight="1" x14ac:dyDescent="0.25">
      <c r="K8224" s="217"/>
    </row>
    <row r="8225" spans="11:11" ht="15" customHeight="1" x14ac:dyDescent="0.25">
      <c r="K8225" s="217"/>
    </row>
    <row r="8226" spans="11:11" ht="15" customHeight="1" x14ac:dyDescent="0.25">
      <c r="K8226" s="217"/>
    </row>
    <row r="8227" spans="11:11" ht="15" customHeight="1" x14ac:dyDescent="0.25">
      <c r="K8227" s="217"/>
    </row>
    <row r="8228" spans="11:11" ht="15" customHeight="1" x14ac:dyDescent="0.25">
      <c r="K8228" s="217"/>
    </row>
    <row r="8229" spans="11:11" ht="15" customHeight="1" x14ac:dyDescent="0.25">
      <c r="K8229" s="217"/>
    </row>
    <row r="8230" spans="11:11" ht="15" customHeight="1" x14ac:dyDescent="0.25">
      <c r="K8230" s="217"/>
    </row>
    <row r="8231" spans="11:11" ht="15" customHeight="1" x14ac:dyDescent="0.25">
      <c r="K8231" s="217"/>
    </row>
    <row r="8232" spans="11:11" x14ac:dyDescent="0.25">
      <c r="K8232" s="217"/>
    </row>
    <row r="8233" spans="11:11" ht="15" customHeight="1" x14ac:dyDescent="0.25">
      <c r="K8233" s="217"/>
    </row>
    <row r="8234" spans="11:11" ht="15" customHeight="1" x14ac:dyDescent="0.25">
      <c r="K8234" s="217"/>
    </row>
    <row r="8235" spans="11:11" ht="15" customHeight="1" x14ac:dyDescent="0.25">
      <c r="K8235" s="217"/>
    </row>
    <row r="8236" spans="11:11" ht="15" customHeight="1" x14ac:dyDescent="0.25">
      <c r="K8236" s="217"/>
    </row>
    <row r="8237" spans="11:11" ht="15" customHeight="1" x14ac:dyDescent="0.25">
      <c r="K8237" s="217"/>
    </row>
    <row r="8238" spans="11:11" ht="15" customHeight="1" x14ac:dyDescent="0.25">
      <c r="K8238" s="217"/>
    </row>
    <row r="8239" spans="11:11" ht="15" customHeight="1" x14ac:dyDescent="0.25">
      <c r="K8239" s="217"/>
    </row>
    <row r="8240" spans="11:11" ht="15" customHeight="1" x14ac:dyDescent="0.25">
      <c r="K8240" s="217"/>
    </row>
    <row r="8241" spans="11:11" ht="15" customHeight="1" x14ac:dyDescent="0.25">
      <c r="K8241" s="217"/>
    </row>
    <row r="8242" spans="11:11" ht="15" customHeight="1" x14ac:dyDescent="0.25">
      <c r="K8242" s="217"/>
    </row>
    <row r="8243" spans="11:11" ht="15" customHeight="1" x14ac:dyDescent="0.25">
      <c r="K8243" s="217"/>
    </row>
    <row r="8244" spans="11:11" ht="15" customHeight="1" x14ac:dyDescent="0.25">
      <c r="K8244" s="217"/>
    </row>
    <row r="8245" spans="11:11" ht="15" customHeight="1" x14ac:dyDescent="0.25">
      <c r="K8245" s="217"/>
    </row>
    <row r="8246" spans="11:11" ht="15" customHeight="1" x14ac:dyDescent="0.25">
      <c r="K8246" s="217"/>
    </row>
    <row r="8247" spans="11:11" ht="15" customHeight="1" x14ac:dyDescent="0.25">
      <c r="K8247" s="217"/>
    </row>
    <row r="8248" spans="11:11" ht="15" customHeight="1" x14ac:dyDescent="0.25">
      <c r="K8248" s="217"/>
    </row>
    <row r="8249" spans="11:11" ht="15" customHeight="1" x14ac:dyDescent="0.25">
      <c r="K8249" s="217"/>
    </row>
    <row r="8250" spans="11:11" ht="15" customHeight="1" x14ac:dyDescent="0.25">
      <c r="K8250" s="217"/>
    </row>
    <row r="8251" spans="11:11" ht="15" customHeight="1" x14ac:dyDescent="0.25">
      <c r="K8251" s="217"/>
    </row>
    <row r="8252" spans="11:11" ht="15" customHeight="1" x14ac:dyDescent="0.25">
      <c r="K8252" s="217"/>
    </row>
    <row r="8253" spans="11:11" ht="15" customHeight="1" x14ac:dyDescent="0.25">
      <c r="K8253" s="217"/>
    </row>
    <row r="8254" spans="11:11" ht="15" customHeight="1" x14ac:dyDescent="0.25">
      <c r="K8254" s="217"/>
    </row>
    <row r="8255" spans="11:11" ht="15" customHeight="1" x14ac:dyDescent="0.25">
      <c r="K8255" s="217"/>
    </row>
    <row r="8256" spans="11:11" ht="15" customHeight="1" x14ac:dyDescent="0.25">
      <c r="K8256" s="217"/>
    </row>
    <row r="8257" spans="11:11" ht="15" customHeight="1" x14ac:dyDescent="0.25">
      <c r="K8257" s="217"/>
    </row>
    <row r="8258" spans="11:11" ht="15" customHeight="1" x14ac:dyDescent="0.25">
      <c r="K8258" s="217"/>
    </row>
    <row r="8259" spans="11:11" ht="15" customHeight="1" x14ac:dyDescent="0.25">
      <c r="K8259" s="217"/>
    </row>
    <row r="8260" spans="11:11" ht="15" customHeight="1" x14ac:dyDescent="0.25">
      <c r="K8260" s="217"/>
    </row>
    <row r="8261" spans="11:11" ht="15" customHeight="1" x14ac:dyDescent="0.25">
      <c r="K8261" s="217"/>
    </row>
    <row r="8262" spans="11:11" ht="15" customHeight="1" x14ac:dyDescent="0.25">
      <c r="K8262" s="217"/>
    </row>
    <row r="8263" spans="11:11" ht="15" customHeight="1" x14ac:dyDescent="0.25">
      <c r="K8263" s="217"/>
    </row>
    <row r="8264" spans="11:11" ht="15" customHeight="1" x14ac:dyDescent="0.25">
      <c r="K8264" s="217"/>
    </row>
    <row r="8265" spans="11:11" ht="15" customHeight="1" x14ac:dyDescent="0.25">
      <c r="K8265" s="217"/>
    </row>
    <row r="8266" spans="11:11" ht="15" customHeight="1" x14ac:dyDescent="0.25">
      <c r="K8266" s="217"/>
    </row>
    <row r="8267" spans="11:11" ht="15" customHeight="1" x14ac:dyDescent="0.25">
      <c r="K8267" s="217"/>
    </row>
    <row r="8268" spans="11:11" ht="15" customHeight="1" x14ac:dyDescent="0.25">
      <c r="K8268" s="217"/>
    </row>
    <row r="8269" spans="11:11" ht="15" customHeight="1" x14ac:dyDescent="0.25">
      <c r="K8269" s="217"/>
    </row>
    <row r="8270" spans="11:11" ht="15" customHeight="1" x14ac:dyDescent="0.25">
      <c r="K8270" s="217"/>
    </row>
    <row r="8271" spans="11:11" ht="15" customHeight="1" x14ac:dyDescent="0.25">
      <c r="K8271" s="217"/>
    </row>
    <row r="8272" spans="11:11" ht="15" customHeight="1" x14ac:dyDescent="0.25">
      <c r="K8272" s="217"/>
    </row>
    <row r="8273" spans="11:11" ht="15" customHeight="1" x14ac:dyDescent="0.25">
      <c r="K8273" s="217"/>
    </row>
    <row r="8274" spans="11:11" ht="15" customHeight="1" x14ac:dyDescent="0.25">
      <c r="K8274" s="217"/>
    </row>
    <row r="8275" spans="11:11" ht="15" customHeight="1" x14ac:dyDescent="0.25">
      <c r="K8275" s="217"/>
    </row>
    <row r="8276" spans="11:11" ht="15" customHeight="1" x14ac:dyDescent="0.25">
      <c r="K8276" s="217"/>
    </row>
    <row r="8277" spans="11:11" ht="15" customHeight="1" x14ac:dyDescent="0.25">
      <c r="K8277" s="217"/>
    </row>
    <row r="8278" spans="11:11" ht="15" customHeight="1" x14ac:dyDescent="0.25">
      <c r="K8278" s="217"/>
    </row>
    <row r="8279" spans="11:11" ht="15" customHeight="1" x14ac:dyDescent="0.25">
      <c r="K8279" s="217"/>
    </row>
    <row r="8280" spans="11:11" ht="15" customHeight="1" x14ac:dyDescent="0.25">
      <c r="K8280" s="217"/>
    </row>
    <row r="8281" spans="11:11" ht="15" customHeight="1" x14ac:dyDescent="0.25">
      <c r="K8281" s="217"/>
    </row>
    <row r="8282" spans="11:11" ht="15" customHeight="1" x14ac:dyDescent="0.25">
      <c r="K8282" s="217"/>
    </row>
    <row r="8283" spans="11:11" ht="30" customHeight="1" x14ac:dyDescent="0.25">
      <c r="K8283" s="217"/>
    </row>
    <row r="8284" spans="11:11" ht="30" customHeight="1" x14ac:dyDescent="0.25">
      <c r="K8284" s="217"/>
    </row>
    <row r="8285" spans="11:11" ht="15" customHeight="1" x14ac:dyDescent="0.25">
      <c r="K8285" s="217"/>
    </row>
    <row r="8286" spans="11:11" ht="15" customHeight="1" x14ac:dyDescent="0.25">
      <c r="K8286" s="217"/>
    </row>
    <row r="8287" spans="11:11" ht="15" customHeight="1" x14ac:dyDescent="0.25">
      <c r="K8287" s="217"/>
    </row>
    <row r="8288" spans="11:11" ht="15" customHeight="1" x14ac:dyDescent="0.25">
      <c r="K8288" s="217"/>
    </row>
    <row r="8289" spans="11:11" ht="15" customHeight="1" x14ac:dyDescent="0.25">
      <c r="K8289" s="217"/>
    </row>
    <row r="8290" spans="11:11" ht="15" customHeight="1" x14ac:dyDescent="0.25">
      <c r="K8290" s="217"/>
    </row>
    <row r="8291" spans="11:11" ht="15" customHeight="1" x14ac:dyDescent="0.25">
      <c r="K8291" s="217"/>
    </row>
    <row r="8292" spans="11:11" ht="15" customHeight="1" x14ac:dyDescent="0.25">
      <c r="K8292" s="217"/>
    </row>
    <row r="8293" spans="11:11" ht="15" customHeight="1" x14ac:dyDescent="0.25">
      <c r="K8293" s="217"/>
    </row>
    <row r="8294" spans="11:11" ht="15" customHeight="1" x14ac:dyDescent="0.25">
      <c r="K8294" s="217"/>
    </row>
    <row r="8295" spans="11:11" ht="15" customHeight="1" x14ac:dyDescent="0.25">
      <c r="K8295" s="217"/>
    </row>
    <row r="8296" spans="11:11" ht="15" customHeight="1" x14ac:dyDescent="0.25">
      <c r="K8296" s="217"/>
    </row>
    <row r="8297" spans="11:11" ht="15" customHeight="1" x14ac:dyDescent="0.25">
      <c r="K8297" s="217"/>
    </row>
    <row r="8298" spans="11:11" ht="15" customHeight="1" x14ac:dyDescent="0.25">
      <c r="K8298" s="217"/>
    </row>
    <row r="8299" spans="11:11" ht="15" customHeight="1" x14ac:dyDescent="0.25">
      <c r="K8299" s="217"/>
    </row>
    <row r="8300" spans="11:11" ht="15" customHeight="1" x14ac:dyDescent="0.25">
      <c r="K8300" s="217"/>
    </row>
    <row r="8301" spans="11:11" ht="15" customHeight="1" x14ac:dyDescent="0.25">
      <c r="K8301" s="217"/>
    </row>
    <row r="8302" spans="11:11" ht="15" customHeight="1" x14ac:dyDescent="0.25">
      <c r="K8302" s="217"/>
    </row>
    <row r="8303" spans="11:11" ht="15" customHeight="1" x14ac:dyDescent="0.25">
      <c r="K8303" s="217"/>
    </row>
    <row r="8304" spans="11:11" ht="15" customHeight="1" x14ac:dyDescent="0.25">
      <c r="K8304" s="217"/>
    </row>
    <row r="8305" spans="11:11" ht="15" customHeight="1" x14ac:dyDescent="0.25">
      <c r="K8305" s="217"/>
    </row>
    <row r="8306" spans="11:11" ht="15" customHeight="1" x14ac:dyDescent="0.25">
      <c r="K8306" s="217"/>
    </row>
    <row r="8307" spans="11:11" ht="15" customHeight="1" x14ac:dyDescent="0.25">
      <c r="K8307" s="217"/>
    </row>
    <row r="8308" spans="11:11" ht="15" customHeight="1" x14ac:dyDescent="0.25">
      <c r="K8308" s="217"/>
    </row>
    <row r="8309" spans="11:11" ht="15" customHeight="1" x14ac:dyDescent="0.25">
      <c r="K8309" s="217"/>
    </row>
    <row r="8310" spans="11:11" ht="15" customHeight="1" x14ac:dyDescent="0.25">
      <c r="K8310" s="217"/>
    </row>
    <row r="8311" spans="11:11" ht="15" customHeight="1" x14ac:dyDescent="0.25">
      <c r="K8311" s="217"/>
    </row>
    <row r="8312" spans="11:11" ht="15" customHeight="1" x14ac:dyDescent="0.25">
      <c r="K8312" s="217"/>
    </row>
    <row r="8313" spans="11:11" ht="15" customHeight="1" x14ac:dyDescent="0.25">
      <c r="K8313" s="217"/>
    </row>
    <row r="8314" spans="11:11" ht="15" customHeight="1" x14ac:dyDescent="0.25">
      <c r="K8314" s="217"/>
    </row>
    <row r="8315" spans="11:11" ht="15" customHeight="1" x14ac:dyDescent="0.25">
      <c r="K8315" s="217"/>
    </row>
    <row r="8316" spans="11:11" ht="15" customHeight="1" x14ac:dyDescent="0.25">
      <c r="K8316" s="217"/>
    </row>
    <row r="8317" spans="11:11" ht="15" customHeight="1" x14ac:dyDescent="0.25">
      <c r="K8317" s="217"/>
    </row>
    <row r="8318" spans="11:11" ht="15" customHeight="1" x14ac:dyDescent="0.25">
      <c r="K8318" s="217"/>
    </row>
    <row r="8319" spans="11:11" ht="15" customHeight="1" x14ac:dyDescent="0.25">
      <c r="K8319" s="217"/>
    </row>
    <row r="8320" spans="11:11" ht="15" customHeight="1" x14ac:dyDescent="0.25">
      <c r="K8320" s="217"/>
    </row>
    <row r="8321" spans="11:11" x14ac:dyDescent="0.25">
      <c r="K8321" s="217"/>
    </row>
    <row r="8322" spans="11:11" x14ac:dyDescent="0.25">
      <c r="K8322" s="217"/>
    </row>
    <row r="8323" spans="11:11" x14ac:dyDescent="0.25">
      <c r="K8323" s="217"/>
    </row>
    <row r="8324" spans="11:11" x14ac:dyDescent="0.25">
      <c r="K8324" s="217"/>
    </row>
    <row r="8325" spans="11:11" x14ac:dyDescent="0.25">
      <c r="K8325" s="217"/>
    </row>
    <row r="8326" spans="11:11" x14ac:dyDescent="0.25">
      <c r="K8326" s="217"/>
    </row>
    <row r="8327" spans="11:11" x14ac:dyDescent="0.25">
      <c r="K8327" s="217"/>
    </row>
    <row r="8328" spans="11:11" x14ac:dyDescent="0.25">
      <c r="K8328" s="217"/>
    </row>
    <row r="8329" spans="11:11" x14ac:dyDescent="0.25">
      <c r="K8329" s="217"/>
    </row>
    <row r="8330" spans="11:11" x14ac:dyDescent="0.25">
      <c r="K8330" s="217"/>
    </row>
    <row r="8331" spans="11:11" x14ac:dyDescent="0.25">
      <c r="K8331" s="217"/>
    </row>
    <row r="8332" spans="11:11" x14ac:dyDescent="0.25">
      <c r="K8332" s="217"/>
    </row>
    <row r="8333" spans="11:11" x14ac:dyDescent="0.25">
      <c r="K8333" s="217"/>
    </row>
    <row r="8334" spans="11:11" x14ac:dyDescent="0.25">
      <c r="K8334" s="217"/>
    </row>
    <row r="8335" spans="11:11" x14ac:dyDescent="0.25">
      <c r="K8335" s="217"/>
    </row>
    <row r="8336" spans="11:11" x14ac:dyDescent="0.25">
      <c r="K8336" s="217"/>
    </row>
    <row r="8337" spans="11:11" x14ac:dyDescent="0.25">
      <c r="K8337" s="217"/>
    </row>
    <row r="8338" spans="11:11" x14ac:dyDescent="0.25">
      <c r="K8338" s="217"/>
    </row>
    <row r="8339" spans="11:11" x14ac:dyDescent="0.25">
      <c r="K8339" s="217"/>
    </row>
    <row r="8340" spans="11:11" x14ac:dyDescent="0.25">
      <c r="K8340" s="217"/>
    </row>
    <row r="8341" spans="11:11" x14ac:dyDescent="0.25">
      <c r="K8341" s="217"/>
    </row>
    <row r="8342" spans="11:11" x14ac:dyDescent="0.25">
      <c r="K8342" s="217"/>
    </row>
    <row r="8343" spans="11:11" x14ac:dyDescent="0.25">
      <c r="K8343" s="217"/>
    </row>
    <row r="8344" spans="11:11" x14ac:dyDescent="0.25">
      <c r="K8344" s="217"/>
    </row>
    <row r="8345" spans="11:11" x14ac:dyDescent="0.25">
      <c r="K8345" s="217"/>
    </row>
    <row r="8346" spans="11:11" x14ac:dyDescent="0.25">
      <c r="K8346" s="217"/>
    </row>
    <row r="8347" spans="11:11" x14ac:dyDescent="0.25">
      <c r="K8347" s="217"/>
    </row>
    <row r="8348" spans="11:11" x14ac:dyDescent="0.25">
      <c r="K8348" s="217"/>
    </row>
    <row r="8349" spans="11:11" x14ac:dyDescent="0.25">
      <c r="K8349" s="217"/>
    </row>
    <row r="8350" spans="11:11" x14ac:dyDescent="0.25">
      <c r="K8350" s="217"/>
    </row>
    <row r="8351" spans="11:11" x14ac:dyDescent="0.25">
      <c r="K8351" s="217"/>
    </row>
    <row r="8352" spans="11:11" x14ac:dyDescent="0.25">
      <c r="K8352" s="217"/>
    </row>
    <row r="8353" spans="11:11" x14ac:dyDescent="0.25">
      <c r="K8353" s="217"/>
    </row>
    <row r="8354" spans="11:11" x14ac:dyDescent="0.25">
      <c r="K8354" s="217"/>
    </row>
    <row r="8355" spans="11:11" x14ac:dyDescent="0.25">
      <c r="K8355" s="217"/>
    </row>
    <row r="8356" spans="11:11" x14ac:dyDescent="0.25">
      <c r="K8356" s="217"/>
    </row>
    <row r="8357" spans="11:11" x14ac:dyDescent="0.25">
      <c r="K8357" s="217"/>
    </row>
    <row r="8358" spans="11:11" x14ac:dyDescent="0.25">
      <c r="K8358" s="217"/>
    </row>
    <row r="8359" spans="11:11" x14ac:dyDescent="0.25">
      <c r="K8359" s="217"/>
    </row>
    <row r="8360" spans="11:11" x14ac:dyDescent="0.25">
      <c r="K8360" s="217"/>
    </row>
    <row r="8361" spans="11:11" x14ac:dyDescent="0.25">
      <c r="K8361" s="217"/>
    </row>
    <row r="8362" spans="11:11" x14ac:dyDescent="0.25">
      <c r="K8362" s="217"/>
    </row>
    <row r="8363" spans="11:11" x14ac:dyDescent="0.25">
      <c r="K8363" s="217"/>
    </row>
    <row r="8364" spans="11:11" x14ac:dyDescent="0.25">
      <c r="K8364" s="217"/>
    </row>
    <row r="8365" spans="11:11" x14ac:dyDescent="0.25">
      <c r="K8365" s="217"/>
    </row>
    <row r="8366" spans="11:11" x14ac:dyDescent="0.25">
      <c r="K8366" s="217"/>
    </row>
    <row r="8367" spans="11:11" x14ac:dyDescent="0.25">
      <c r="K8367" s="217"/>
    </row>
    <row r="8368" spans="11:11" x14ac:dyDescent="0.25">
      <c r="K8368" s="217"/>
    </row>
    <row r="8369" spans="11:11" x14ac:dyDescent="0.25">
      <c r="K8369" s="217"/>
    </row>
    <row r="8370" spans="11:11" x14ac:dyDescent="0.25">
      <c r="K8370" s="217"/>
    </row>
    <row r="8371" spans="11:11" x14ac:dyDescent="0.25">
      <c r="K8371" s="217"/>
    </row>
    <row r="8372" spans="11:11" x14ac:dyDescent="0.25">
      <c r="K8372" s="217"/>
    </row>
    <row r="8373" spans="11:11" x14ac:dyDescent="0.25">
      <c r="K8373" s="217"/>
    </row>
    <row r="8374" spans="11:11" x14ac:dyDescent="0.25">
      <c r="K8374" s="217"/>
    </row>
    <row r="8375" spans="11:11" x14ac:dyDescent="0.25">
      <c r="K8375" s="217"/>
    </row>
    <row r="8376" spans="11:11" x14ac:dyDescent="0.25">
      <c r="K8376" s="217"/>
    </row>
    <row r="8377" spans="11:11" x14ac:dyDescent="0.25">
      <c r="K8377" s="217"/>
    </row>
    <row r="8378" spans="11:11" x14ac:dyDescent="0.25">
      <c r="K8378" s="217"/>
    </row>
    <row r="8379" spans="11:11" x14ac:dyDescent="0.25">
      <c r="K8379" s="217"/>
    </row>
    <row r="8380" spans="11:11" x14ac:dyDescent="0.25">
      <c r="K8380" s="217"/>
    </row>
    <row r="8381" spans="11:11" x14ac:dyDescent="0.25">
      <c r="K8381" s="217"/>
    </row>
    <row r="8382" spans="11:11" x14ac:dyDescent="0.25">
      <c r="K8382" s="217"/>
    </row>
    <row r="8383" spans="11:11" x14ac:dyDescent="0.25">
      <c r="K8383" s="217"/>
    </row>
    <row r="8384" spans="11:11" x14ac:dyDescent="0.25">
      <c r="K8384" s="217"/>
    </row>
    <row r="8385" spans="11:11" x14ac:dyDescent="0.25">
      <c r="K8385" s="217"/>
    </row>
    <row r="8386" spans="11:11" x14ac:dyDescent="0.25">
      <c r="K8386" s="217"/>
    </row>
    <row r="8387" spans="11:11" x14ac:dyDescent="0.25">
      <c r="K8387" s="217"/>
    </row>
    <row r="8388" spans="11:11" x14ac:dyDescent="0.25">
      <c r="K8388" s="217"/>
    </row>
    <row r="8389" spans="11:11" x14ac:dyDescent="0.25">
      <c r="K8389" s="217"/>
    </row>
    <row r="8390" spans="11:11" x14ac:dyDescent="0.25">
      <c r="K8390" s="217"/>
    </row>
    <row r="8391" spans="11:11" x14ac:dyDescent="0.25">
      <c r="K8391" s="217"/>
    </row>
    <row r="8392" spans="11:11" x14ac:dyDescent="0.25">
      <c r="K8392" s="217"/>
    </row>
    <row r="8393" spans="11:11" x14ac:dyDescent="0.25">
      <c r="K8393" s="217"/>
    </row>
    <row r="8394" spans="11:11" x14ac:dyDescent="0.25">
      <c r="K8394" s="217"/>
    </row>
    <row r="8395" spans="11:11" x14ac:dyDescent="0.25">
      <c r="K8395" s="217"/>
    </row>
    <row r="8396" spans="11:11" x14ac:dyDescent="0.25">
      <c r="K8396" s="217"/>
    </row>
    <row r="8397" spans="11:11" x14ac:dyDescent="0.25">
      <c r="K8397" s="217"/>
    </row>
    <row r="8398" spans="11:11" x14ac:dyDescent="0.25">
      <c r="K8398" s="217"/>
    </row>
    <row r="8399" spans="11:11" x14ac:dyDescent="0.25">
      <c r="K8399" s="217"/>
    </row>
    <row r="8400" spans="11:11" x14ac:dyDescent="0.25">
      <c r="K8400" s="217"/>
    </row>
    <row r="8401" spans="11:11" x14ac:dyDescent="0.25">
      <c r="K8401" s="217"/>
    </row>
    <row r="8402" spans="11:11" x14ac:dyDescent="0.25">
      <c r="K8402" s="217"/>
    </row>
    <row r="8403" spans="11:11" x14ac:dyDescent="0.25">
      <c r="K8403" s="217"/>
    </row>
    <row r="8404" spans="11:11" x14ac:dyDescent="0.25">
      <c r="K8404" s="217"/>
    </row>
    <row r="8405" spans="11:11" x14ac:dyDescent="0.25">
      <c r="K8405" s="217"/>
    </row>
    <row r="8406" spans="11:11" x14ac:dyDescent="0.25">
      <c r="K8406" s="217"/>
    </row>
    <row r="8407" spans="11:11" x14ac:dyDescent="0.25">
      <c r="K8407" s="217"/>
    </row>
    <row r="8408" spans="11:11" x14ac:dyDescent="0.25">
      <c r="K8408" s="217"/>
    </row>
    <row r="8409" spans="11:11" x14ac:dyDescent="0.25">
      <c r="K8409" s="217"/>
    </row>
    <row r="8410" spans="11:11" x14ac:dyDescent="0.25">
      <c r="K8410" s="217"/>
    </row>
    <row r="8411" spans="11:11" x14ac:dyDescent="0.25">
      <c r="K8411" s="217"/>
    </row>
    <row r="8412" spans="11:11" x14ac:dyDescent="0.25">
      <c r="K8412" s="217"/>
    </row>
    <row r="8413" spans="11:11" x14ac:dyDescent="0.25">
      <c r="K8413" s="217"/>
    </row>
    <row r="8414" spans="11:11" x14ac:dyDescent="0.25">
      <c r="K8414" s="217"/>
    </row>
    <row r="8415" spans="11:11" x14ac:dyDescent="0.25">
      <c r="K8415" s="217"/>
    </row>
    <row r="8416" spans="11:11" x14ac:dyDescent="0.25">
      <c r="K8416" s="217"/>
    </row>
    <row r="8417" spans="11:11" x14ac:dyDescent="0.25">
      <c r="K8417" s="217"/>
    </row>
    <row r="8418" spans="11:11" x14ac:dyDescent="0.25">
      <c r="K8418" s="217"/>
    </row>
    <row r="8419" spans="11:11" x14ac:dyDescent="0.25">
      <c r="K8419" s="217"/>
    </row>
    <row r="8420" spans="11:11" x14ac:dyDescent="0.25">
      <c r="K8420" s="217"/>
    </row>
    <row r="8421" spans="11:11" x14ac:dyDescent="0.25">
      <c r="K8421" s="217"/>
    </row>
    <row r="8422" spans="11:11" x14ac:dyDescent="0.25">
      <c r="K8422" s="217"/>
    </row>
    <row r="8423" spans="11:11" x14ac:dyDescent="0.25">
      <c r="K8423" s="217"/>
    </row>
    <row r="8424" spans="11:11" x14ac:dyDescent="0.25">
      <c r="K8424" s="217"/>
    </row>
    <row r="8425" spans="11:11" x14ac:dyDescent="0.25">
      <c r="K8425" s="217"/>
    </row>
    <row r="8426" spans="11:11" x14ac:dyDescent="0.25">
      <c r="K8426" s="217"/>
    </row>
    <row r="8427" spans="11:11" x14ac:dyDescent="0.25">
      <c r="K8427" s="217"/>
    </row>
    <row r="8428" spans="11:11" x14ac:dyDescent="0.25">
      <c r="K8428" s="217"/>
    </row>
    <row r="8429" spans="11:11" x14ac:dyDescent="0.25">
      <c r="K8429" s="217"/>
    </row>
    <row r="8430" spans="11:11" x14ac:dyDescent="0.25">
      <c r="K8430" s="217"/>
    </row>
    <row r="8431" spans="11:11" x14ac:dyDescent="0.25">
      <c r="K8431" s="217"/>
    </row>
    <row r="8432" spans="11:11" x14ac:dyDescent="0.25">
      <c r="K8432" s="217"/>
    </row>
    <row r="8433" spans="11:11" x14ac:dyDescent="0.25">
      <c r="K8433" s="217"/>
    </row>
    <row r="8434" spans="11:11" x14ac:dyDescent="0.25">
      <c r="K8434" s="217"/>
    </row>
    <row r="8435" spans="11:11" x14ac:dyDescent="0.25">
      <c r="K8435" s="217"/>
    </row>
    <row r="8436" spans="11:11" x14ac:dyDescent="0.25">
      <c r="K8436" s="217"/>
    </row>
    <row r="8437" spans="11:11" x14ac:dyDescent="0.25">
      <c r="K8437" s="217"/>
    </row>
    <row r="8438" spans="11:11" x14ac:dyDescent="0.25">
      <c r="K8438" s="217"/>
    </row>
    <row r="8439" spans="11:11" x14ac:dyDescent="0.25">
      <c r="K8439" s="217"/>
    </row>
    <row r="8440" spans="11:11" x14ac:dyDescent="0.25">
      <c r="K8440" s="217"/>
    </row>
    <row r="8441" spans="11:11" x14ac:dyDescent="0.25">
      <c r="K8441" s="217"/>
    </row>
    <row r="8442" spans="11:11" x14ac:dyDescent="0.25">
      <c r="K8442" s="217"/>
    </row>
    <row r="8443" spans="11:11" x14ac:dyDescent="0.25">
      <c r="K8443" s="217"/>
    </row>
    <row r="8444" spans="11:11" x14ac:dyDescent="0.25">
      <c r="K8444" s="217"/>
    </row>
    <row r="8445" spans="11:11" x14ac:dyDescent="0.25">
      <c r="K8445" s="217"/>
    </row>
    <row r="8446" spans="11:11" x14ac:dyDescent="0.25">
      <c r="K8446" s="217"/>
    </row>
    <row r="8447" spans="11:11" x14ac:dyDescent="0.25">
      <c r="K8447" s="217"/>
    </row>
    <row r="8448" spans="11:11" x14ac:dyDescent="0.25">
      <c r="K8448" s="217"/>
    </row>
    <row r="8449" spans="11:11" x14ac:dyDescent="0.25">
      <c r="K8449" s="217"/>
    </row>
    <row r="8450" spans="11:11" x14ac:dyDescent="0.25">
      <c r="K8450" s="217"/>
    </row>
    <row r="8451" spans="11:11" x14ac:dyDescent="0.25">
      <c r="K8451" s="217"/>
    </row>
    <row r="8452" spans="11:11" x14ac:dyDescent="0.25">
      <c r="K8452" s="217"/>
    </row>
    <row r="8453" spans="11:11" x14ac:dyDescent="0.25">
      <c r="K8453" s="217"/>
    </row>
    <row r="8454" spans="11:11" x14ac:dyDescent="0.25">
      <c r="K8454" s="217"/>
    </row>
    <row r="8455" spans="11:11" x14ac:dyDescent="0.25">
      <c r="K8455" s="217"/>
    </row>
    <row r="8456" spans="11:11" x14ac:dyDescent="0.25">
      <c r="K8456" s="217"/>
    </row>
    <row r="8457" spans="11:11" x14ac:dyDescent="0.25">
      <c r="K8457" s="217"/>
    </row>
    <row r="8458" spans="11:11" x14ac:dyDescent="0.25">
      <c r="K8458" s="217"/>
    </row>
    <row r="8459" spans="11:11" x14ac:dyDescent="0.25">
      <c r="K8459" s="217"/>
    </row>
    <row r="8460" spans="11:11" x14ac:dyDescent="0.25">
      <c r="K8460" s="217"/>
    </row>
    <row r="8461" spans="11:11" x14ac:dyDescent="0.25">
      <c r="K8461" s="217"/>
    </row>
    <row r="8462" spans="11:11" x14ac:dyDescent="0.25">
      <c r="K8462" s="217"/>
    </row>
    <row r="8463" spans="11:11" x14ac:dyDescent="0.25">
      <c r="K8463" s="217"/>
    </row>
    <row r="8464" spans="11:11" x14ac:dyDescent="0.25">
      <c r="K8464" s="217"/>
    </row>
    <row r="8465" spans="11:11" x14ac:dyDescent="0.25">
      <c r="K8465" s="217"/>
    </row>
    <row r="8466" spans="11:11" x14ac:dyDescent="0.25">
      <c r="K8466" s="217"/>
    </row>
    <row r="8467" spans="11:11" x14ac:dyDescent="0.25">
      <c r="K8467" s="217"/>
    </row>
    <row r="8468" spans="11:11" x14ac:dyDescent="0.25">
      <c r="K8468" s="217"/>
    </row>
    <row r="8469" spans="11:11" x14ac:dyDescent="0.25">
      <c r="K8469" s="217"/>
    </row>
    <row r="8470" spans="11:11" x14ac:dyDescent="0.25">
      <c r="K8470" s="217"/>
    </row>
    <row r="8471" spans="11:11" x14ac:dyDescent="0.25">
      <c r="K8471" s="217"/>
    </row>
    <row r="8472" spans="11:11" x14ac:dyDescent="0.25">
      <c r="K8472" s="217"/>
    </row>
    <row r="8473" spans="11:11" x14ac:dyDescent="0.25">
      <c r="K8473" s="217"/>
    </row>
    <row r="8474" spans="11:11" x14ac:dyDescent="0.25">
      <c r="K8474" s="217"/>
    </row>
    <row r="8475" spans="11:11" x14ac:dyDescent="0.25">
      <c r="K8475" s="217"/>
    </row>
    <row r="8476" spans="11:11" x14ac:dyDescent="0.25">
      <c r="K8476" s="217"/>
    </row>
    <row r="8477" spans="11:11" x14ac:dyDescent="0.25">
      <c r="K8477" s="217"/>
    </row>
    <row r="8478" spans="11:11" x14ac:dyDescent="0.25">
      <c r="K8478" s="217"/>
    </row>
    <row r="8479" spans="11:11" x14ac:dyDescent="0.25">
      <c r="K8479" s="217"/>
    </row>
    <row r="8480" spans="11:11" x14ac:dyDescent="0.25">
      <c r="K8480" s="217"/>
    </row>
    <row r="8481" spans="11:11" x14ac:dyDescent="0.25">
      <c r="K8481" s="217"/>
    </row>
    <row r="8482" spans="11:11" x14ac:dyDescent="0.25">
      <c r="K8482" s="217"/>
    </row>
    <row r="8483" spans="11:11" x14ac:dyDescent="0.25">
      <c r="K8483" s="217"/>
    </row>
    <row r="8484" spans="11:11" x14ac:dyDescent="0.25">
      <c r="K8484" s="217"/>
    </row>
    <row r="8485" spans="11:11" x14ac:dyDescent="0.25">
      <c r="K8485" s="217"/>
    </row>
    <row r="8486" spans="11:11" x14ac:dyDescent="0.25">
      <c r="K8486" s="217"/>
    </row>
    <row r="8487" spans="11:11" x14ac:dyDescent="0.25">
      <c r="K8487" s="217"/>
    </row>
    <row r="8488" spans="11:11" x14ac:dyDescent="0.25">
      <c r="K8488" s="217"/>
    </row>
    <row r="8489" spans="11:11" x14ac:dyDescent="0.25">
      <c r="K8489" s="217"/>
    </row>
    <row r="8490" spans="11:11" x14ac:dyDescent="0.25">
      <c r="K8490" s="217"/>
    </row>
    <row r="8491" spans="11:11" x14ac:dyDescent="0.25">
      <c r="K8491" s="217"/>
    </row>
    <row r="8492" spans="11:11" x14ac:dyDescent="0.25">
      <c r="K8492" s="217"/>
    </row>
    <row r="8493" spans="11:11" x14ac:dyDescent="0.25">
      <c r="K8493" s="217"/>
    </row>
    <row r="8494" spans="11:11" x14ac:dyDescent="0.25">
      <c r="K8494" s="217"/>
    </row>
    <row r="8495" spans="11:11" x14ac:dyDescent="0.25">
      <c r="K8495" s="217"/>
    </row>
    <row r="8496" spans="11:11" x14ac:dyDescent="0.25">
      <c r="K8496" s="217"/>
    </row>
    <row r="8497" spans="11:11" x14ac:dyDescent="0.25">
      <c r="K8497" s="217"/>
    </row>
    <row r="8498" spans="11:11" x14ac:dyDescent="0.25">
      <c r="K8498" s="217"/>
    </row>
    <row r="8499" spans="11:11" x14ac:dyDescent="0.25">
      <c r="K8499" s="217"/>
    </row>
    <row r="8500" spans="11:11" x14ac:dyDescent="0.25">
      <c r="K8500" s="217"/>
    </row>
    <row r="8501" spans="11:11" x14ac:dyDescent="0.25">
      <c r="K8501" s="217"/>
    </row>
    <row r="8502" spans="11:11" x14ac:dyDescent="0.25">
      <c r="K8502" s="217"/>
    </row>
    <row r="8503" spans="11:11" x14ac:dyDescent="0.25">
      <c r="K8503" s="217"/>
    </row>
    <row r="8504" spans="11:11" x14ac:dyDescent="0.25">
      <c r="K8504" s="217"/>
    </row>
    <row r="8505" spans="11:11" x14ac:dyDescent="0.25">
      <c r="K8505" s="217"/>
    </row>
    <row r="8506" spans="11:11" x14ac:dyDescent="0.25">
      <c r="K8506" s="217"/>
    </row>
    <row r="8507" spans="11:11" x14ac:dyDescent="0.25">
      <c r="K8507" s="217"/>
    </row>
    <row r="8508" spans="11:11" x14ac:dyDescent="0.25">
      <c r="K8508" s="217"/>
    </row>
    <row r="8509" spans="11:11" x14ac:dyDescent="0.25">
      <c r="K8509" s="217"/>
    </row>
    <row r="8510" spans="11:11" x14ac:dyDescent="0.25">
      <c r="K8510" s="217"/>
    </row>
    <row r="8511" spans="11:11" x14ac:dyDescent="0.25">
      <c r="K8511" s="217"/>
    </row>
    <row r="8512" spans="11:11" x14ac:dyDescent="0.25">
      <c r="K8512" s="217"/>
    </row>
    <row r="8513" spans="11:11" x14ac:dyDescent="0.25">
      <c r="K8513" s="217"/>
    </row>
    <row r="8514" spans="11:11" x14ac:dyDescent="0.25">
      <c r="K8514" s="217"/>
    </row>
    <row r="8515" spans="11:11" x14ac:dyDescent="0.25">
      <c r="K8515" s="217"/>
    </row>
    <row r="8516" spans="11:11" x14ac:dyDescent="0.25">
      <c r="K8516" s="217"/>
    </row>
    <row r="8517" spans="11:11" x14ac:dyDescent="0.25">
      <c r="K8517" s="217"/>
    </row>
    <row r="8518" spans="11:11" x14ac:dyDescent="0.25">
      <c r="K8518" s="217"/>
    </row>
    <row r="8519" spans="11:11" x14ac:dyDescent="0.25">
      <c r="K8519" s="217"/>
    </row>
    <row r="8520" spans="11:11" x14ac:dyDescent="0.25">
      <c r="K8520" s="217"/>
    </row>
    <row r="8521" spans="11:11" x14ac:dyDescent="0.25">
      <c r="K8521" s="217"/>
    </row>
    <row r="8522" spans="11:11" x14ac:dyDescent="0.25">
      <c r="K8522" s="217"/>
    </row>
    <row r="8523" spans="11:11" x14ac:dyDescent="0.25">
      <c r="K8523" s="217"/>
    </row>
    <row r="8524" spans="11:11" x14ac:dyDescent="0.25">
      <c r="K8524" s="217"/>
    </row>
    <row r="8525" spans="11:11" x14ac:dyDescent="0.25">
      <c r="K8525" s="217"/>
    </row>
    <row r="8526" spans="11:11" x14ac:dyDescent="0.25">
      <c r="K8526" s="217"/>
    </row>
    <row r="8527" spans="11:11" x14ac:dyDescent="0.25">
      <c r="K8527" s="217"/>
    </row>
    <row r="8528" spans="11:11" x14ac:dyDescent="0.25">
      <c r="K8528" s="217"/>
    </row>
    <row r="8529" spans="11:11" x14ac:dyDescent="0.25">
      <c r="K8529" s="217"/>
    </row>
    <row r="8530" spans="11:11" x14ac:dyDescent="0.25">
      <c r="K8530" s="217"/>
    </row>
    <row r="8531" spans="11:11" x14ac:dyDescent="0.25">
      <c r="K8531" s="217"/>
    </row>
    <row r="8532" spans="11:11" x14ac:dyDescent="0.25">
      <c r="K8532" s="217"/>
    </row>
    <row r="8533" spans="11:11" x14ac:dyDescent="0.25">
      <c r="K8533" s="217"/>
    </row>
    <row r="8534" spans="11:11" x14ac:dyDescent="0.25">
      <c r="K8534" s="217"/>
    </row>
    <row r="8535" spans="11:11" x14ac:dyDescent="0.25">
      <c r="K8535" s="217"/>
    </row>
    <row r="8536" spans="11:11" x14ac:dyDescent="0.25">
      <c r="K8536" s="217"/>
    </row>
    <row r="8537" spans="11:11" x14ac:dyDescent="0.25">
      <c r="K8537" s="217"/>
    </row>
    <row r="8538" spans="11:11" x14ac:dyDescent="0.25">
      <c r="K8538" s="217"/>
    </row>
    <row r="8539" spans="11:11" x14ac:dyDescent="0.25">
      <c r="K8539" s="217"/>
    </row>
    <row r="8540" spans="11:11" x14ac:dyDescent="0.25">
      <c r="K8540" s="217"/>
    </row>
    <row r="8541" spans="11:11" x14ac:dyDescent="0.25">
      <c r="K8541" s="217"/>
    </row>
    <row r="8542" spans="11:11" x14ac:dyDescent="0.25">
      <c r="K8542" s="217"/>
    </row>
    <row r="8543" spans="11:11" x14ac:dyDescent="0.25">
      <c r="K8543" s="217"/>
    </row>
    <row r="8544" spans="11:11" x14ac:dyDescent="0.25">
      <c r="K8544" s="217"/>
    </row>
    <row r="8545" spans="11:11" x14ac:dyDescent="0.25">
      <c r="K8545" s="217"/>
    </row>
    <row r="8546" spans="11:11" x14ac:dyDescent="0.25">
      <c r="K8546" s="217"/>
    </row>
    <row r="8547" spans="11:11" x14ac:dyDescent="0.25">
      <c r="K8547" s="217"/>
    </row>
    <row r="8548" spans="11:11" x14ac:dyDescent="0.25">
      <c r="K8548" s="217"/>
    </row>
    <row r="8549" spans="11:11" x14ac:dyDescent="0.25">
      <c r="K8549" s="217"/>
    </row>
    <row r="8550" spans="11:11" x14ac:dyDescent="0.25">
      <c r="K8550" s="217"/>
    </row>
    <row r="8551" spans="11:11" x14ac:dyDescent="0.25">
      <c r="K8551" s="217"/>
    </row>
    <row r="8552" spans="11:11" x14ac:dyDescent="0.25">
      <c r="K8552" s="217"/>
    </row>
    <row r="8553" spans="11:11" x14ac:dyDescent="0.25">
      <c r="K8553" s="217"/>
    </row>
    <row r="8554" spans="11:11" x14ac:dyDescent="0.25">
      <c r="K8554" s="217"/>
    </row>
    <row r="8555" spans="11:11" x14ac:dyDescent="0.25">
      <c r="K8555" s="217"/>
    </row>
    <row r="8556" spans="11:11" x14ac:dyDescent="0.25">
      <c r="K8556" s="217"/>
    </row>
    <row r="8557" spans="11:11" x14ac:dyDescent="0.25">
      <c r="K8557" s="217"/>
    </row>
    <row r="8558" spans="11:11" x14ac:dyDescent="0.25">
      <c r="K8558" s="217"/>
    </row>
    <row r="8559" spans="11:11" x14ac:dyDescent="0.25">
      <c r="K8559" s="217"/>
    </row>
    <row r="8560" spans="11:11" x14ac:dyDescent="0.25">
      <c r="K8560" s="217"/>
    </row>
    <row r="8561" spans="11:11" x14ac:dyDescent="0.25">
      <c r="K8561" s="217"/>
    </row>
    <row r="8562" spans="11:11" x14ac:dyDescent="0.25">
      <c r="K8562" s="217"/>
    </row>
    <row r="8563" spans="11:11" x14ac:dyDescent="0.25">
      <c r="K8563" s="217"/>
    </row>
    <row r="8564" spans="11:11" x14ac:dyDescent="0.25">
      <c r="K8564" s="217"/>
    </row>
    <row r="8565" spans="11:11" x14ac:dyDescent="0.25">
      <c r="K8565" s="217"/>
    </row>
    <row r="8566" spans="11:11" x14ac:dyDescent="0.25">
      <c r="K8566" s="217"/>
    </row>
    <row r="8567" spans="11:11" x14ac:dyDescent="0.25">
      <c r="K8567" s="217"/>
    </row>
    <row r="8568" spans="11:11" x14ac:dyDescent="0.25">
      <c r="K8568" s="217"/>
    </row>
    <row r="8569" spans="11:11" x14ac:dyDescent="0.25">
      <c r="K8569" s="217"/>
    </row>
    <row r="8570" spans="11:11" x14ac:dyDescent="0.25">
      <c r="K8570" s="217"/>
    </row>
    <row r="8571" spans="11:11" x14ac:dyDescent="0.25">
      <c r="K8571" s="217"/>
    </row>
    <row r="8572" spans="11:11" x14ac:dyDescent="0.25">
      <c r="K8572" s="217"/>
    </row>
    <row r="8573" spans="11:11" x14ac:dyDescent="0.25">
      <c r="K8573" s="217"/>
    </row>
    <row r="8574" spans="11:11" x14ac:dyDescent="0.25">
      <c r="K8574" s="217"/>
    </row>
    <row r="8575" spans="11:11" x14ac:dyDescent="0.25">
      <c r="K8575" s="217"/>
    </row>
    <row r="8576" spans="11:11" x14ac:dyDescent="0.25">
      <c r="K8576" s="217"/>
    </row>
    <row r="8577" spans="11:11" x14ac:dyDescent="0.25">
      <c r="K8577" s="217"/>
    </row>
    <row r="8578" spans="11:11" x14ac:dyDescent="0.25">
      <c r="K8578" s="217"/>
    </row>
    <row r="8579" spans="11:11" x14ac:dyDescent="0.25">
      <c r="K8579" s="217"/>
    </row>
    <row r="8580" spans="11:11" x14ac:dyDescent="0.25">
      <c r="K8580" s="217"/>
    </row>
    <row r="8581" spans="11:11" x14ac:dyDescent="0.25">
      <c r="K8581" s="217"/>
    </row>
    <row r="8582" spans="11:11" x14ac:dyDescent="0.25">
      <c r="K8582" s="217"/>
    </row>
    <row r="8583" spans="11:11" x14ac:dyDescent="0.25">
      <c r="K8583" s="217"/>
    </row>
    <row r="8584" spans="11:11" x14ac:dyDescent="0.25">
      <c r="K8584" s="217"/>
    </row>
    <row r="8585" spans="11:11" x14ac:dyDescent="0.25">
      <c r="K8585" s="217"/>
    </row>
    <row r="8586" spans="11:11" x14ac:dyDescent="0.25">
      <c r="K8586" s="217"/>
    </row>
    <row r="8587" spans="11:11" x14ac:dyDescent="0.25">
      <c r="K8587" s="217"/>
    </row>
    <row r="8588" spans="11:11" x14ac:dyDescent="0.25">
      <c r="K8588" s="217"/>
    </row>
    <row r="8589" spans="11:11" x14ac:dyDescent="0.25">
      <c r="K8589" s="217"/>
    </row>
    <row r="8590" spans="11:11" x14ac:dyDescent="0.25">
      <c r="K8590" s="217"/>
    </row>
    <row r="8591" spans="11:11" x14ac:dyDescent="0.25">
      <c r="K8591" s="217"/>
    </row>
    <row r="8592" spans="11:11" x14ac:dyDescent="0.25">
      <c r="K8592" s="217"/>
    </row>
    <row r="8593" spans="11:11" x14ac:dyDescent="0.25">
      <c r="K8593" s="217"/>
    </row>
    <row r="8594" spans="11:11" x14ac:dyDescent="0.25">
      <c r="K8594" s="217"/>
    </row>
    <row r="8595" spans="11:11" x14ac:dyDescent="0.25">
      <c r="K8595" s="217"/>
    </row>
    <row r="8596" spans="11:11" x14ac:dyDescent="0.25">
      <c r="K8596" s="217"/>
    </row>
    <row r="8597" spans="11:11" x14ac:dyDescent="0.25">
      <c r="K8597" s="217"/>
    </row>
    <row r="8598" spans="11:11" x14ac:dyDescent="0.25">
      <c r="K8598" s="217"/>
    </row>
    <row r="8599" spans="11:11" x14ac:dyDescent="0.25">
      <c r="K8599" s="217"/>
    </row>
    <row r="8600" spans="11:11" x14ac:dyDescent="0.25">
      <c r="K8600" s="217"/>
    </row>
    <row r="8601" spans="11:11" x14ac:dyDescent="0.25">
      <c r="K8601" s="217"/>
    </row>
    <row r="8602" spans="11:11" x14ac:dyDescent="0.25">
      <c r="K8602" s="217"/>
    </row>
    <row r="8603" spans="11:11" x14ac:dyDescent="0.25">
      <c r="K8603" s="217"/>
    </row>
    <row r="8604" spans="11:11" x14ac:dyDescent="0.25">
      <c r="K8604" s="217"/>
    </row>
    <row r="8605" spans="11:11" x14ac:dyDescent="0.25">
      <c r="K8605" s="217"/>
    </row>
    <row r="8606" spans="11:11" x14ac:dyDescent="0.25">
      <c r="K8606" s="217"/>
    </row>
    <row r="8607" spans="11:11" x14ac:dyDescent="0.25">
      <c r="K8607" s="217"/>
    </row>
    <row r="8608" spans="11:11" x14ac:dyDescent="0.25">
      <c r="K8608" s="217"/>
    </row>
    <row r="8609" spans="11:11" x14ac:dyDescent="0.25">
      <c r="K8609" s="217"/>
    </row>
    <row r="8610" spans="11:11" x14ac:dyDescent="0.25">
      <c r="K8610" s="217"/>
    </row>
    <row r="8611" spans="11:11" x14ac:dyDescent="0.25">
      <c r="K8611" s="217"/>
    </row>
    <row r="8612" spans="11:11" x14ac:dyDescent="0.25">
      <c r="K8612" s="217"/>
    </row>
    <row r="8613" spans="11:11" x14ac:dyDescent="0.25">
      <c r="K8613" s="217"/>
    </row>
    <row r="8614" spans="11:11" x14ac:dyDescent="0.25">
      <c r="K8614" s="217"/>
    </row>
    <row r="8615" spans="11:11" x14ac:dyDescent="0.25">
      <c r="K8615" s="217"/>
    </row>
    <row r="8616" spans="11:11" x14ac:dyDescent="0.25">
      <c r="K8616" s="217"/>
    </row>
    <row r="8617" spans="11:11" x14ac:dyDescent="0.25">
      <c r="K8617" s="217"/>
    </row>
    <row r="8618" spans="11:11" x14ac:dyDescent="0.25">
      <c r="K8618" s="217"/>
    </row>
    <row r="8619" spans="11:11" x14ac:dyDescent="0.25">
      <c r="K8619" s="217"/>
    </row>
    <row r="8620" spans="11:11" x14ac:dyDescent="0.25">
      <c r="K8620" s="217"/>
    </row>
    <row r="8621" spans="11:11" x14ac:dyDescent="0.25">
      <c r="K8621" s="217"/>
    </row>
    <row r="8622" spans="11:11" x14ac:dyDescent="0.25">
      <c r="K8622" s="217"/>
    </row>
    <row r="8623" spans="11:11" x14ac:dyDescent="0.25">
      <c r="K8623" s="217"/>
    </row>
    <row r="8624" spans="11:11" x14ac:dyDescent="0.25">
      <c r="K8624" s="217"/>
    </row>
    <row r="8625" spans="11:11" x14ac:dyDescent="0.25">
      <c r="K8625" s="217"/>
    </row>
    <row r="8626" spans="11:11" x14ac:dyDescent="0.25">
      <c r="K8626" s="217"/>
    </row>
    <row r="8627" spans="11:11" x14ac:dyDescent="0.25">
      <c r="K8627" s="217"/>
    </row>
    <row r="8628" spans="11:11" x14ac:dyDescent="0.25">
      <c r="K8628" s="217"/>
    </row>
    <row r="8629" spans="11:11" x14ac:dyDescent="0.25">
      <c r="K8629" s="217"/>
    </row>
    <row r="8630" spans="11:11" x14ac:dyDescent="0.25">
      <c r="K8630" s="217"/>
    </row>
    <row r="8631" spans="11:11" x14ac:dyDescent="0.25">
      <c r="K8631" s="217"/>
    </row>
    <row r="8632" spans="11:11" x14ac:dyDescent="0.25">
      <c r="K8632" s="217"/>
    </row>
    <row r="8633" spans="11:11" x14ac:dyDescent="0.25">
      <c r="K8633" s="217"/>
    </row>
    <row r="8634" spans="11:11" x14ac:dyDescent="0.25">
      <c r="K8634" s="217"/>
    </row>
    <row r="8635" spans="11:11" x14ac:dyDescent="0.25">
      <c r="K8635" s="217"/>
    </row>
    <row r="8636" spans="11:11" x14ac:dyDescent="0.25">
      <c r="K8636" s="217"/>
    </row>
    <row r="8637" spans="11:11" x14ac:dyDescent="0.25">
      <c r="K8637" s="217"/>
    </row>
    <row r="8638" spans="11:11" x14ac:dyDescent="0.25">
      <c r="K8638" s="217"/>
    </row>
    <row r="8639" spans="11:11" x14ac:dyDescent="0.25">
      <c r="K8639" s="217"/>
    </row>
    <row r="8640" spans="11:11" x14ac:dyDescent="0.25">
      <c r="K8640" s="217"/>
    </row>
    <row r="8641" spans="11:11" x14ac:dyDescent="0.25">
      <c r="K8641" s="217"/>
    </row>
    <row r="8642" spans="11:11" x14ac:dyDescent="0.25">
      <c r="K8642" s="217"/>
    </row>
    <row r="8643" spans="11:11" x14ac:dyDescent="0.25">
      <c r="K8643" s="217"/>
    </row>
    <row r="8644" spans="11:11" x14ac:dyDescent="0.25">
      <c r="K8644" s="217"/>
    </row>
    <row r="8645" spans="11:11" x14ac:dyDescent="0.25">
      <c r="K8645" s="217"/>
    </row>
    <row r="8646" spans="11:11" x14ac:dyDescent="0.25">
      <c r="K8646" s="217"/>
    </row>
    <row r="8647" spans="11:11" x14ac:dyDescent="0.25">
      <c r="K8647" s="217"/>
    </row>
    <row r="8648" spans="11:11" x14ac:dyDescent="0.25">
      <c r="K8648" s="217"/>
    </row>
    <row r="8649" spans="11:11" x14ac:dyDescent="0.25">
      <c r="K8649" s="217"/>
    </row>
    <row r="8650" spans="11:11" x14ac:dyDescent="0.25">
      <c r="K8650" s="217"/>
    </row>
    <row r="8651" spans="11:11" x14ac:dyDescent="0.25">
      <c r="K8651" s="217"/>
    </row>
    <row r="8652" spans="11:11" x14ac:dyDescent="0.25">
      <c r="K8652" s="217"/>
    </row>
    <row r="8653" spans="11:11" x14ac:dyDescent="0.25">
      <c r="K8653" s="217"/>
    </row>
    <row r="8654" spans="11:11" x14ac:dyDescent="0.25">
      <c r="K8654" s="217"/>
    </row>
    <row r="8655" spans="11:11" x14ac:dyDescent="0.25">
      <c r="K8655" s="217"/>
    </row>
    <row r="8656" spans="11:11" x14ac:dyDescent="0.25">
      <c r="K8656" s="217"/>
    </row>
    <row r="8657" spans="11:11" x14ac:dyDescent="0.25">
      <c r="K8657" s="217"/>
    </row>
    <row r="8658" spans="11:11" x14ac:dyDescent="0.25">
      <c r="K8658" s="217"/>
    </row>
    <row r="8659" spans="11:11" x14ac:dyDescent="0.25">
      <c r="K8659" s="217"/>
    </row>
    <row r="8660" spans="11:11" x14ac:dyDescent="0.25">
      <c r="K8660" s="217"/>
    </row>
    <row r="8661" spans="11:11" x14ac:dyDescent="0.25">
      <c r="K8661" s="217"/>
    </row>
    <row r="8662" spans="11:11" x14ac:dyDescent="0.25">
      <c r="K8662" s="217"/>
    </row>
    <row r="8663" spans="11:11" x14ac:dyDescent="0.25">
      <c r="K8663" s="217"/>
    </row>
    <row r="8664" spans="11:11" x14ac:dyDescent="0.25">
      <c r="K8664" s="217"/>
    </row>
    <row r="8665" spans="11:11" x14ac:dyDescent="0.25">
      <c r="K8665" s="217"/>
    </row>
    <row r="8666" spans="11:11" x14ac:dyDescent="0.25">
      <c r="K8666" s="217"/>
    </row>
    <row r="8667" spans="11:11" x14ac:dyDescent="0.25">
      <c r="K8667" s="217"/>
    </row>
    <row r="8668" spans="11:11" x14ac:dyDescent="0.25">
      <c r="K8668" s="217"/>
    </row>
    <row r="8669" spans="11:11" x14ac:dyDescent="0.25">
      <c r="K8669" s="217"/>
    </row>
    <row r="8670" spans="11:11" x14ac:dyDescent="0.25">
      <c r="K8670" s="217"/>
    </row>
    <row r="8671" spans="11:11" x14ac:dyDescent="0.25">
      <c r="K8671" s="217"/>
    </row>
    <row r="8672" spans="11:11" x14ac:dyDescent="0.25">
      <c r="K8672" s="217"/>
    </row>
    <row r="8673" spans="11:11" x14ac:dyDescent="0.25">
      <c r="K8673" s="217"/>
    </row>
    <row r="8674" spans="11:11" x14ac:dyDescent="0.25">
      <c r="K8674" s="217"/>
    </row>
    <row r="8675" spans="11:11" x14ac:dyDescent="0.25">
      <c r="K8675" s="217"/>
    </row>
    <row r="8676" spans="11:11" x14ac:dyDescent="0.25">
      <c r="K8676" s="217"/>
    </row>
    <row r="8677" spans="11:11" x14ac:dyDescent="0.25">
      <c r="K8677" s="217"/>
    </row>
    <row r="8678" spans="11:11" x14ac:dyDescent="0.25">
      <c r="K8678" s="217"/>
    </row>
    <row r="8679" spans="11:11" x14ac:dyDescent="0.25">
      <c r="K8679" s="217"/>
    </row>
    <row r="8680" spans="11:11" x14ac:dyDescent="0.25">
      <c r="K8680" s="217"/>
    </row>
    <row r="8681" spans="11:11" x14ac:dyDescent="0.25">
      <c r="K8681" s="217"/>
    </row>
    <row r="8682" spans="11:11" x14ac:dyDescent="0.25">
      <c r="K8682" s="217"/>
    </row>
    <row r="8683" spans="11:11" x14ac:dyDescent="0.25">
      <c r="K8683" s="217"/>
    </row>
    <row r="8684" spans="11:11" x14ac:dyDescent="0.25">
      <c r="K8684" s="217"/>
    </row>
    <row r="8685" spans="11:11" x14ac:dyDescent="0.25">
      <c r="K8685" s="217"/>
    </row>
    <row r="8686" spans="11:11" x14ac:dyDescent="0.25">
      <c r="K8686" s="217"/>
    </row>
    <row r="8687" spans="11:11" x14ac:dyDescent="0.25">
      <c r="K8687" s="217"/>
    </row>
    <row r="8688" spans="11:11" x14ac:dyDescent="0.25">
      <c r="K8688" s="217"/>
    </row>
    <row r="8689" spans="11:11" x14ac:dyDescent="0.25">
      <c r="K8689" s="217"/>
    </row>
    <row r="8690" spans="11:11" x14ac:dyDescent="0.25">
      <c r="K8690" s="217"/>
    </row>
    <row r="8691" spans="11:11" x14ac:dyDescent="0.25">
      <c r="K8691" s="217"/>
    </row>
    <row r="8692" spans="11:11" x14ac:dyDescent="0.25">
      <c r="K8692" s="217"/>
    </row>
    <row r="8693" spans="11:11" x14ac:dyDescent="0.25">
      <c r="K8693" s="217"/>
    </row>
    <row r="8694" spans="11:11" x14ac:dyDescent="0.25">
      <c r="K8694" s="217"/>
    </row>
    <row r="8695" spans="11:11" x14ac:dyDescent="0.25">
      <c r="K8695" s="217"/>
    </row>
    <row r="8696" spans="11:11" x14ac:dyDescent="0.25">
      <c r="K8696" s="217"/>
    </row>
    <row r="8697" spans="11:11" x14ac:dyDescent="0.25">
      <c r="K8697" s="217"/>
    </row>
    <row r="8698" spans="11:11" x14ac:dyDescent="0.25">
      <c r="K8698" s="217"/>
    </row>
    <row r="8699" spans="11:11" x14ac:dyDescent="0.25">
      <c r="K8699" s="217"/>
    </row>
    <row r="8700" spans="11:11" x14ac:dyDescent="0.25">
      <c r="K8700" s="217"/>
    </row>
    <row r="8701" spans="11:11" x14ac:dyDescent="0.25">
      <c r="K8701" s="217"/>
    </row>
    <row r="8702" spans="11:11" x14ac:dyDescent="0.25">
      <c r="K8702" s="217"/>
    </row>
    <row r="8703" spans="11:11" x14ac:dyDescent="0.25">
      <c r="K8703" s="217"/>
    </row>
    <row r="8704" spans="11:11" x14ac:dyDescent="0.25">
      <c r="K8704" s="217"/>
    </row>
    <row r="8705" spans="11:11" x14ac:dyDescent="0.25">
      <c r="K8705" s="217"/>
    </row>
    <row r="8706" spans="11:11" x14ac:dyDescent="0.25">
      <c r="K8706" s="217"/>
    </row>
    <row r="8707" spans="11:11" x14ac:dyDescent="0.25">
      <c r="K8707" s="217"/>
    </row>
    <row r="8708" spans="11:11" x14ac:dyDescent="0.25">
      <c r="K8708" s="217"/>
    </row>
    <row r="8709" spans="11:11" x14ac:dyDescent="0.25">
      <c r="K8709" s="217"/>
    </row>
    <row r="8710" spans="11:11" x14ac:dyDescent="0.25">
      <c r="K8710" s="217"/>
    </row>
    <row r="8711" spans="11:11" x14ac:dyDescent="0.25">
      <c r="K8711" s="217"/>
    </row>
    <row r="8712" spans="11:11" x14ac:dyDescent="0.25">
      <c r="K8712" s="217"/>
    </row>
    <row r="8713" spans="11:11" x14ac:dyDescent="0.25">
      <c r="K8713" s="217"/>
    </row>
    <row r="8714" spans="11:11" x14ac:dyDescent="0.25">
      <c r="K8714" s="217"/>
    </row>
    <row r="8715" spans="11:11" x14ac:dyDescent="0.25">
      <c r="K8715" s="217"/>
    </row>
    <row r="8716" spans="11:11" x14ac:dyDescent="0.25">
      <c r="K8716" s="217"/>
    </row>
    <row r="8717" spans="11:11" x14ac:dyDescent="0.25">
      <c r="K8717" s="217"/>
    </row>
    <row r="8718" spans="11:11" x14ac:dyDescent="0.25">
      <c r="K8718" s="217"/>
    </row>
    <row r="8719" spans="11:11" x14ac:dyDescent="0.25">
      <c r="K8719" s="217"/>
    </row>
    <row r="8720" spans="11:11" x14ac:dyDescent="0.25">
      <c r="K8720" s="217"/>
    </row>
    <row r="8721" spans="11:11" x14ac:dyDescent="0.25">
      <c r="K8721" s="217"/>
    </row>
    <row r="8722" spans="11:11" x14ac:dyDescent="0.25">
      <c r="K8722" s="217"/>
    </row>
    <row r="8723" spans="11:11" x14ac:dyDescent="0.25">
      <c r="K8723" s="217"/>
    </row>
    <row r="8724" spans="11:11" x14ac:dyDescent="0.25">
      <c r="K8724" s="217"/>
    </row>
    <row r="8725" spans="11:11" x14ac:dyDescent="0.25">
      <c r="K8725" s="217"/>
    </row>
    <row r="8726" spans="11:11" x14ac:dyDescent="0.25">
      <c r="K8726" s="217"/>
    </row>
    <row r="8727" spans="11:11" x14ac:dyDescent="0.25">
      <c r="K8727" s="217"/>
    </row>
    <row r="8728" spans="11:11" x14ac:dyDescent="0.25">
      <c r="K8728" s="217"/>
    </row>
    <row r="8729" spans="11:11" x14ac:dyDescent="0.25">
      <c r="K8729" s="217"/>
    </row>
    <row r="8730" spans="11:11" x14ac:dyDescent="0.25">
      <c r="K8730" s="217"/>
    </row>
    <row r="8731" spans="11:11" x14ac:dyDescent="0.25">
      <c r="K8731" s="217"/>
    </row>
    <row r="8732" spans="11:11" x14ac:dyDescent="0.25">
      <c r="K8732" s="217"/>
    </row>
    <row r="8733" spans="11:11" x14ac:dyDescent="0.25">
      <c r="K8733" s="217"/>
    </row>
    <row r="8734" spans="11:11" x14ac:dyDescent="0.25">
      <c r="K8734" s="217"/>
    </row>
    <row r="8735" spans="11:11" x14ac:dyDescent="0.25">
      <c r="K8735" s="217"/>
    </row>
    <row r="8736" spans="11:11" x14ac:dyDescent="0.25">
      <c r="K8736" s="217"/>
    </row>
    <row r="8737" spans="11:11" x14ac:dyDescent="0.25">
      <c r="K8737" s="217"/>
    </row>
    <row r="8738" spans="11:11" x14ac:dyDescent="0.25">
      <c r="K8738" s="217"/>
    </row>
    <row r="8739" spans="11:11" x14ac:dyDescent="0.25">
      <c r="K8739" s="217"/>
    </row>
    <row r="8740" spans="11:11" x14ac:dyDescent="0.25">
      <c r="K8740" s="217"/>
    </row>
    <row r="8741" spans="11:11" x14ac:dyDescent="0.25">
      <c r="K8741" s="217"/>
    </row>
    <row r="8742" spans="11:11" x14ac:dyDescent="0.25">
      <c r="K8742" s="217"/>
    </row>
    <row r="8743" spans="11:11" x14ac:dyDescent="0.25">
      <c r="K8743" s="217"/>
    </row>
    <row r="8744" spans="11:11" x14ac:dyDescent="0.25">
      <c r="K8744" s="217"/>
    </row>
    <row r="8745" spans="11:11" x14ac:dyDescent="0.25">
      <c r="K8745" s="217"/>
    </row>
    <row r="8746" spans="11:11" x14ac:dyDescent="0.25">
      <c r="K8746" s="217"/>
    </row>
    <row r="8747" spans="11:11" x14ac:dyDescent="0.25">
      <c r="K8747" s="217"/>
    </row>
    <row r="8748" spans="11:11" x14ac:dyDescent="0.25">
      <c r="K8748" s="217"/>
    </row>
    <row r="8749" spans="11:11" x14ac:dyDescent="0.25">
      <c r="K8749" s="217"/>
    </row>
    <row r="8750" spans="11:11" x14ac:dyDescent="0.25">
      <c r="K8750" s="217"/>
    </row>
    <row r="8751" spans="11:11" x14ac:dyDescent="0.25">
      <c r="K8751" s="217"/>
    </row>
    <row r="8752" spans="11:11" x14ac:dyDescent="0.25">
      <c r="K8752" s="217"/>
    </row>
    <row r="8753" spans="11:11" x14ac:dyDescent="0.25">
      <c r="K8753" s="217"/>
    </row>
    <row r="8754" spans="11:11" x14ac:dyDescent="0.25">
      <c r="K8754" s="217"/>
    </row>
    <row r="8755" spans="11:11" x14ac:dyDescent="0.25">
      <c r="K8755" s="217"/>
    </row>
    <row r="8756" spans="11:11" x14ac:dyDescent="0.25">
      <c r="K8756" s="217"/>
    </row>
    <row r="8757" spans="11:11" x14ac:dyDescent="0.25">
      <c r="K8757" s="217"/>
    </row>
    <row r="8758" spans="11:11" x14ac:dyDescent="0.25">
      <c r="K8758" s="217"/>
    </row>
    <row r="8759" spans="11:11" x14ac:dyDescent="0.25">
      <c r="K8759" s="217"/>
    </row>
    <row r="8760" spans="11:11" x14ac:dyDescent="0.25">
      <c r="K8760" s="217"/>
    </row>
    <row r="8761" spans="11:11" x14ac:dyDescent="0.25">
      <c r="K8761" s="217"/>
    </row>
    <row r="8762" spans="11:11" x14ac:dyDescent="0.25">
      <c r="K8762" s="217"/>
    </row>
    <row r="8763" spans="11:11" x14ac:dyDescent="0.25">
      <c r="K8763" s="217"/>
    </row>
    <row r="8764" spans="11:11" x14ac:dyDescent="0.25">
      <c r="K8764" s="217"/>
    </row>
    <row r="8765" spans="11:11" x14ac:dyDescent="0.25">
      <c r="K8765" s="217"/>
    </row>
    <row r="8766" spans="11:11" x14ac:dyDescent="0.25">
      <c r="K8766" s="217"/>
    </row>
    <row r="8767" spans="11:11" x14ac:dyDescent="0.25">
      <c r="K8767" s="217"/>
    </row>
    <row r="8768" spans="11:11" x14ac:dyDescent="0.25">
      <c r="K8768" s="217"/>
    </row>
    <row r="8769" spans="11:11" x14ac:dyDescent="0.25">
      <c r="K8769" s="217"/>
    </row>
    <row r="8770" spans="11:11" x14ac:dyDescent="0.25">
      <c r="K8770" s="217"/>
    </row>
    <row r="8771" spans="11:11" x14ac:dyDescent="0.25">
      <c r="K8771" s="217"/>
    </row>
    <row r="8772" spans="11:11" x14ac:dyDescent="0.25">
      <c r="K8772" s="217"/>
    </row>
    <row r="8773" spans="11:11" x14ac:dyDescent="0.25">
      <c r="K8773" s="217"/>
    </row>
    <row r="8774" spans="11:11" x14ac:dyDescent="0.25">
      <c r="K8774" s="217"/>
    </row>
    <row r="8775" spans="11:11" x14ac:dyDescent="0.25">
      <c r="K8775" s="217"/>
    </row>
    <row r="8776" spans="11:11" x14ac:dyDescent="0.25">
      <c r="K8776" s="217"/>
    </row>
    <row r="8777" spans="11:11" x14ac:dyDescent="0.25">
      <c r="K8777" s="217"/>
    </row>
    <row r="8778" spans="11:11" x14ac:dyDescent="0.25">
      <c r="K8778" s="217"/>
    </row>
    <row r="8779" spans="11:11" x14ac:dyDescent="0.25">
      <c r="K8779" s="217"/>
    </row>
    <row r="8780" spans="11:11" x14ac:dyDescent="0.25">
      <c r="K8780" s="217"/>
    </row>
    <row r="8781" spans="11:11" x14ac:dyDescent="0.25">
      <c r="K8781" s="217"/>
    </row>
    <row r="8782" spans="11:11" x14ac:dyDescent="0.25">
      <c r="K8782" s="217"/>
    </row>
    <row r="8783" spans="11:11" x14ac:dyDescent="0.25">
      <c r="K8783" s="217"/>
    </row>
    <row r="8784" spans="11:11" x14ac:dyDescent="0.25">
      <c r="K8784" s="217"/>
    </row>
    <row r="8785" spans="11:11" x14ac:dyDescent="0.25">
      <c r="K8785" s="217"/>
    </row>
    <row r="8786" spans="11:11" x14ac:dyDescent="0.25">
      <c r="K8786" s="217"/>
    </row>
    <row r="8787" spans="11:11" x14ac:dyDescent="0.25">
      <c r="K8787" s="217"/>
    </row>
    <row r="8788" spans="11:11" x14ac:dyDescent="0.25">
      <c r="K8788" s="217"/>
    </row>
    <row r="8789" spans="11:11" x14ac:dyDescent="0.25">
      <c r="K8789" s="217"/>
    </row>
    <row r="8790" spans="11:11" x14ac:dyDescent="0.25">
      <c r="K8790" s="217"/>
    </row>
    <row r="8791" spans="11:11" x14ac:dyDescent="0.25">
      <c r="K8791" s="217"/>
    </row>
    <row r="8792" spans="11:11" x14ac:dyDescent="0.25">
      <c r="K8792" s="217"/>
    </row>
    <row r="8793" spans="11:11" x14ac:dyDescent="0.25">
      <c r="K8793" s="217"/>
    </row>
    <row r="8794" spans="11:11" x14ac:dyDescent="0.25">
      <c r="K8794" s="217"/>
    </row>
    <row r="8795" spans="11:11" x14ac:dyDescent="0.25">
      <c r="K8795" s="217"/>
    </row>
    <row r="8796" spans="11:11" x14ac:dyDescent="0.25">
      <c r="K8796" s="217"/>
    </row>
    <row r="8797" spans="11:11" x14ac:dyDescent="0.25">
      <c r="K8797" s="217"/>
    </row>
    <row r="8798" spans="11:11" x14ac:dyDescent="0.25">
      <c r="K8798" s="217"/>
    </row>
    <row r="8799" spans="11:11" x14ac:dyDescent="0.25">
      <c r="K8799" s="217"/>
    </row>
    <row r="8800" spans="11:11" x14ac:dyDescent="0.25">
      <c r="K8800" s="217"/>
    </row>
    <row r="8801" spans="11:11" x14ac:dyDescent="0.25">
      <c r="K8801" s="217"/>
    </row>
    <row r="8802" spans="11:11" x14ac:dyDescent="0.25">
      <c r="K8802" s="217"/>
    </row>
    <row r="8803" spans="11:11" x14ac:dyDescent="0.25">
      <c r="K8803" s="217"/>
    </row>
    <row r="8804" spans="11:11" x14ac:dyDescent="0.25">
      <c r="K8804" s="217"/>
    </row>
    <row r="8805" spans="11:11" x14ac:dyDescent="0.25">
      <c r="K8805" s="217"/>
    </row>
    <row r="8806" spans="11:11" x14ac:dyDescent="0.25">
      <c r="K8806" s="217"/>
    </row>
    <row r="8807" spans="11:11" x14ac:dyDescent="0.25">
      <c r="K8807" s="217"/>
    </row>
    <row r="8808" spans="11:11" x14ac:dyDescent="0.25">
      <c r="K8808" s="217"/>
    </row>
    <row r="8809" spans="11:11" x14ac:dyDescent="0.25">
      <c r="K8809" s="217"/>
    </row>
    <row r="8810" spans="11:11" x14ac:dyDescent="0.25">
      <c r="K8810" s="217"/>
    </row>
    <row r="8811" spans="11:11" x14ac:dyDescent="0.25">
      <c r="K8811" s="217"/>
    </row>
    <row r="8812" spans="11:11" x14ac:dyDescent="0.25">
      <c r="K8812" s="217"/>
    </row>
    <row r="8813" spans="11:11" x14ac:dyDescent="0.25">
      <c r="K8813" s="217"/>
    </row>
    <row r="8814" spans="11:11" x14ac:dyDescent="0.25">
      <c r="K8814" s="217"/>
    </row>
    <row r="8815" spans="11:11" x14ac:dyDescent="0.25">
      <c r="K8815" s="217"/>
    </row>
    <row r="8816" spans="11:11" x14ac:dyDescent="0.25">
      <c r="K8816" s="217"/>
    </row>
    <row r="8817" spans="11:11" x14ac:dyDescent="0.25">
      <c r="K8817" s="217"/>
    </row>
    <row r="8818" spans="11:11" x14ac:dyDescent="0.25">
      <c r="K8818" s="217"/>
    </row>
    <row r="8819" spans="11:11" x14ac:dyDescent="0.25">
      <c r="K8819" s="217"/>
    </row>
    <row r="8820" spans="11:11" x14ac:dyDescent="0.25">
      <c r="K8820" s="217"/>
    </row>
    <row r="8821" spans="11:11" x14ac:dyDescent="0.25">
      <c r="K8821" s="217"/>
    </row>
    <row r="8822" spans="11:11" x14ac:dyDescent="0.25">
      <c r="K8822" s="217"/>
    </row>
    <row r="8823" spans="11:11" x14ac:dyDescent="0.25">
      <c r="K8823" s="217"/>
    </row>
    <row r="8824" spans="11:11" x14ac:dyDescent="0.25">
      <c r="K8824" s="217"/>
    </row>
    <row r="8825" spans="11:11" x14ac:dyDescent="0.25">
      <c r="K8825" s="217"/>
    </row>
    <row r="8826" spans="11:11" x14ac:dyDescent="0.25">
      <c r="K8826" s="217"/>
    </row>
    <row r="8827" spans="11:11" x14ac:dyDescent="0.25">
      <c r="K8827" s="217"/>
    </row>
    <row r="8828" spans="11:11" x14ac:dyDescent="0.25">
      <c r="K8828" s="217"/>
    </row>
    <row r="8829" spans="11:11" x14ac:dyDescent="0.25">
      <c r="K8829" s="217"/>
    </row>
    <row r="8830" spans="11:11" x14ac:dyDescent="0.25">
      <c r="K8830" s="217"/>
    </row>
    <row r="8831" spans="11:11" x14ac:dyDescent="0.25">
      <c r="K8831" s="217"/>
    </row>
    <row r="8832" spans="11:11" x14ac:dyDescent="0.25">
      <c r="K8832" s="217"/>
    </row>
    <row r="8833" spans="11:11" x14ac:dyDescent="0.25">
      <c r="K8833" s="217"/>
    </row>
    <row r="8834" spans="11:11" x14ac:dyDescent="0.25">
      <c r="K8834" s="217"/>
    </row>
    <row r="8835" spans="11:11" x14ac:dyDescent="0.25">
      <c r="K8835" s="217"/>
    </row>
    <row r="8836" spans="11:11" x14ac:dyDescent="0.25">
      <c r="K8836" s="217"/>
    </row>
    <row r="8837" spans="11:11" x14ac:dyDescent="0.25">
      <c r="K8837" s="217"/>
    </row>
    <row r="8838" spans="11:11" x14ac:dyDescent="0.25">
      <c r="K8838" s="217"/>
    </row>
    <row r="8839" spans="11:11" x14ac:dyDescent="0.25">
      <c r="K8839" s="217"/>
    </row>
    <row r="8840" spans="11:11" x14ac:dyDescent="0.25">
      <c r="K8840" s="217"/>
    </row>
    <row r="8841" spans="11:11" x14ac:dyDescent="0.25">
      <c r="K8841" s="217"/>
    </row>
    <row r="8842" spans="11:11" x14ac:dyDescent="0.25">
      <c r="K8842" s="217"/>
    </row>
    <row r="8843" spans="11:11" x14ac:dyDescent="0.25">
      <c r="K8843" s="217"/>
    </row>
    <row r="8844" spans="11:11" x14ac:dyDescent="0.25">
      <c r="K8844" s="217"/>
    </row>
    <row r="8845" spans="11:11" x14ac:dyDescent="0.25">
      <c r="K8845" s="217"/>
    </row>
    <row r="8846" spans="11:11" x14ac:dyDescent="0.25">
      <c r="K8846" s="217"/>
    </row>
    <row r="8847" spans="11:11" x14ac:dyDescent="0.25">
      <c r="K8847" s="217"/>
    </row>
    <row r="8848" spans="11:11" x14ac:dyDescent="0.25">
      <c r="K8848" s="217"/>
    </row>
    <row r="8849" spans="11:11" x14ac:dyDescent="0.25">
      <c r="K8849" s="217"/>
    </row>
    <row r="8850" spans="11:11" x14ac:dyDescent="0.25">
      <c r="K8850" s="217"/>
    </row>
    <row r="8851" spans="11:11" x14ac:dyDescent="0.25">
      <c r="K8851" s="217"/>
    </row>
    <row r="8852" spans="11:11" x14ac:dyDescent="0.25">
      <c r="K8852" s="217"/>
    </row>
    <row r="8853" spans="11:11" x14ac:dyDescent="0.25">
      <c r="K8853" s="217"/>
    </row>
    <row r="8854" spans="11:11" x14ac:dyDescent="0.25">
      <c r="K8854" s="217"/>
    </row>
    <row r="8855" spans="11:11" x14ac:dyDescent="0.25">
      <c r="K8855" s="217"/>
    </row>
    <row r="8856" spans="11:11" x14ac:dyDescent="0.25">
      <c r="K8856" s="217"/>
    </row>
    <row r="8857" spans="11:11" x14ac:dyDescent="0.25">
      <c r="K8857" s="217"/>
    </row>
    <row r="8858" spans="11:11" x14ac:dyDescent="0.25">
      <c r="K8858" s="217"/>
    </row>
    <row r="8859" spans="11:11" x14ac:dyDescent="0.25">
      <c r="K8859" s="217"/>
    </row>
    <row r="8860" spans="11:11" x14ac:dyDescent="0.25">
      <c r="K8860" s="217"/>
    </row>
    <row r="8861" spans="11:11" x14ac:dyDescent="0.25">
      <c r="K8861" s="217"/>
    </row>
    <row r="8862" spans="11:11" x14ac:dyDescent="0.25">
      <c r="K8862" s="217"/>
    </row>
    <row r="8863" spans="11:11" x14ac:dyDescent="0.25">
      <c r="K8863" s="217"/>
    </row>
    <row r="8864" spans="11:11" x14ac:dyDescent="0.25">
      <c r="K8864" s="217"/>
    </row>
    <row r="8865" spans="11:11" x14ac:dyDescent="0.25">
      <c r="K8865" s="217"/>
    </row>
    <row r="8866" spans="11:11" x14ac:dyDescent="0.25">
      <c r="K8866" s="217"/>
    </row>
    <row r="8867" spans="11:11" x14ac:dyDescent="0.25">
      <c r="K8867" s="217"/>
    </row>
    <row r="8868" spans="11:11" x14ac:dyDescent="0.25">
      <c r="K8868" s="217"/>
    </row>
    <row r="8869" spans="11:11" x14ac:dyDescent="0.25">
      <c r="K8869" s="217"/>
    </row>
    <row r="8870" spans="11:11" x14ac:dyDescent="0.25">
      <c r="K8870" s="217"/>
    </row>
    <row r="8871" spans="11:11" x14ac:dyDescent="0.25">
      <c r="K8871" s="217"/>
    </row>
    <row r="8872" spans="11:11" x14ac:dyDescent="0.25">
      <c r="K8872" s="217"/>
    </row>
    <row r="8873" spans="11:11" x14ac:dyDescent="0.25">
      <c r="K8873" s="217"/>
    </row>
    <row r="8874" spans="11:11" x14ac:dyDescent="0.25">
      <c r="K8874" s="217"/>
    </row>
    <row r="8875" spans="11:11" x14ac:dyDescent="0.25">
      <c r="K8875" s="217"/>
    </row>
    <row r="8876" spans="11:11" x14ac:dyDescent="0.25">
      <c r="K8876" s="217"/>
    </row>
    <row r="8877" spans="11:11" x14ac:dyDescent="0.25">
      <c r="K8877" s="217"/>
    </row>
    <row r="8878" spans="11:11" x14ac:dyDescent="0.25">
      <c r="K8878" s="217"/>
    </row>
    <row r="8879" spans="11:11" x14ac:dyDescent="0.25">
      <c r="K8879" s="217"/>
    </row>
    <row r="8880" spans="11:11" x14ac:dyDescent="0.25">
      <c r="K8880" s="217"/>
    </row>
    <row r="8881" spans="11:11" x14ac:dyDescent="0.25">
      <c r="K8881" s="217"/>
    </row>
    <row r="8882" spans="11:11" x14ac:dyDescent="0.25">
      <c r="K8882" s="217"/>
    </row>
    <row r="8883" spans="11:11" x14ac:dyDescent="0.25">
      <c r="K8883" s="217"/>
    </row>
    <row r="8884" spans="11:11" x14ac:dyDescent="0.25">
      <c r="K8884" s="217"/>
    </row>
    <row r="8885" spans="11:11" x14ac:dyDescent="0.25">
      <c r="K8885" s="217"/>
    </row>
    <row r="8886" spans="11:11" x14ac:dyDescent="0.25">
      <c r="K8886" s="217"/>
    </row>
    <row r="8887" spans="11:11" x14ac:dyDescent="0.25">
      <c r="K8887" s="217"/>
    </row>
    <row r="8888" spans="11:11" x14ac:dyDescent="0.25">
      <c r="K8888" s="217"/>
    </row>
    <row r="8889" spans="11:11" x14ac:dyDescent="0.25">
      <c r="K8889" s="217"/>
    </row>
    <row r="8890" spans="11:11" x14ac:dyDescent="0.25">
      <c r="K8890" s="217"/>
    </row>
    <row r="8891" spans="11:11" x14ac:dyDescent="0.25">
      <c r="K8891" s="217"/>
    </row>
    <row r="8892" spans="11:11" x14ac:dyDescent="0.25">
      <c r="K8892" s="217"/>
    </row>
    <row r="8893" spans="11:11" x14ac:dyDescent="0.25">
      <c r="K8893" s="217"/>
    </row>
    <row r="8894" spans="11:11" x14ac:dyDescent="0.25">
      <c r="K8894" s="217"/>
    </row>
    <row r="8895" spans="11:11" x14ac:dyDescent="0.25">
      <c r="K8895" s="217"/>
    </row>
    <row r="8896" spans="11:11" x14ac:dyDescent="0.25">
      <c r="K8896" s="217"/>
    </row>
    <row r="8897" spans="11:11" x14ac:dyDescent="0.25">
      <c r="K8897" s="217"/>
    </row>
    <row r="8898" spans="11:11" x14ac:dyDescent="0.25">
      <c r="K8898" s="217"/>
    </row>
    <row r="8899" spans="11:11" x14ac:dyDescent="0.25">
      <c r="K8899" s="217"/>
    </row>
    <row r="8900" spans="11:11" x14ac:dyDescent="0.25">
      <c r="K8900" s="217"/>
    </row>
    <row r="8901" spans="11:11" x14ac:dyDescent="0.25">
      <c r="K8901" s="217"/>
    </row>
    <row r="8902" spans="11:11" x14ac:dyDescent="0.25">
      <c r="K8902" s="217"/>
    </row>
    <row r="8903" spans="11:11" x14ac:dyDescent="0.25">
      <c r="K8903" s="217"/>
    </row>
    <row r="8904" spans="11:11" x14ac:dyDescent="0.25">
      <c r="K8904" s="217"/>
    </row>
    <row r="8905" spans="11:11" x14ac:dyDescent="0.25">
      <c r="K8905" s="217"/>
    </row>
    <row r="8906" spans="11:11" x14ac:dyDescent="0.25">
      <c r="K8906" s="217"/>
    </row>
    <row r="8907" spans="11:11" x14ac:dyDescent="0.25">
      <c r="K8907" s="217"/>
    </row>
    <row r="8908" spans="11:11" x14ac:dyDescent="0.25">
      <c r="K8908" s="217"/>
    </row>
    <row r="8909" spans="11:11" x14ac:dyDescent="0.25">
      <c r="K8909" s="217"/>
    </row>
    <row r="8910" spans="11:11" x14ac:dyDescent="0.25">
      <c r="K8910" s="217"/>
    </row>
    <row r="8911" spans="11:11" x14ac:dyDescent="0.25">
      <c r="K8911" s="217"/>
    </row>
    <row r="8912" spans="11:11" x14ac:dyDescent="0.25">
      <c r="K8912" s="217"/>
    </row>
    <row r="8913" spans="11:11" x14ac:dyDescent="0.25">
      <c r="K8913" s="217"/>
    </row>
    <row r="8914" spans="11:11" x14ac:dyDescent="0.25">
      <c r="K8914" s="217"/>
    </row>
    <row r="8915" spans="11:11" x14ac:dyDescent="0.25">
      <c r="K8915" s="217"/>
    </row>
    <row r="8916" spans="11:11" x14ac:dyDescent="0.25">
      <c r="K8916" s="217"/>
    </row>
    <row r="8917" spans="11:11" x14ac:dyDescent="0.25">
      <c r="K8917" s="217"/>
    </row>
    <row r="8918" spans="11:11" x14ac:dyDescent="0.25">
      <c r="K8918" s="217"/>
    </row>
    <row r="8919" spans="11:11" x14ac:dyDescent="0.25">
      <c r="K8919" s="217"/>
    </row>
    <row r="8920" spans="11:11" x14ac:dyDescent="0.25">
      <c r="K8920" s="217"/>
    </row>
    <row r="8921" spans="11:11" x14ac:dyDescent="0.25">
      <c r="K8921" s="217"/>
    </row>
    <row r="8922" spans="11:11" x14ac:dyDescent="0.25">
      <c r="K8922" s="217"/>
    </row>
    <row r="8923" spans="11:11" x14ac:dyDescent="0.25">
      <c r="K8923" s="217"/>
    </row>
    <row r="8924" spans="11:11" x14ac:dyDescent="0.25">
      <c r="K8924" s="217"/>
    </row>
    <row r="8925" spans="11:11" x14ac:dyDescent="0.25">
      <c r="K8925" s="217"/>
    </row>
    <row r="8926" spans="11:11" x14ac:dyDescent="0.25">
      <c r="K8926" s="217"/>
    </row>
    <row r="8927" spans="11:11" x14ac:dyDescent="0.25">
      <c r="K8927" s="217"/>
    </row>
    <row r="8928" spans="11:11" x14ac:dyDescent="0.25">
      <c r="K8928" s="217"/>
    </row>
    <row r="8929" spans="11:11" x14ac:dyDescent="0.25">
      <c r="K8929" s="217"/>
    </row>
    <row r="8930" spans="11:11" x14ac:dyDescent="0.25">
      <c r="K8930" s="217"/>
    </row>
    <row r="8931" spans="11:11" x14ac:dyDescent="0.25">
      <c r="K8931" s="217"/>
    </row>
    <row r="8932" spans="11:11" x14ac:dyDescent="0.25">
      <c r="K8932" s="217"/>
    </row>
    <row r="8933" spans="11:11" x14ac:dyDescent="0.25">
      <c r="K8933" s="217"/>
    </row>
    <row r="8934" spans="11:11" x14ac:dyDescent="0.25">
      <c r="K8934" s="217"/>
    </row>
    <row r="8935" spans="11:11" x14ac:dyDescent="0.25">
      <c r="K8935" s="217"/>
    </row>
    <row r="8936" spans="11:11" x14ac:dyDescent="0.25">
      <c r="K8936" s="217"/>
    </row>
    <row r="8937" spans="11:11" x14ac:dyDescent="0.25">
      <c r="K8937" s="217"/>
    </row>
    <row r="8938" spans="11:11" x14ac:dyDescent="0.25">
      <c r="K8938" s="217"/>
    </row>
    <row r="8939" spans="11:11" x14ac:dyDescent="0.25">
      <c r="K8939" s="217"/>
    </row>
    <row r="8940" spans="11:11" x14ac:dyDescent="0.25">
      <c r="K8940" s="217"/>
    </row>
    <row r="8941" spans="11:11" x14ac:dyDescent="0.25">
      <c r="K8941" s="217"/>
    </row>
    <row r="8942" spans="11:11" x14ac:dyDescent="0.25">
      <c r="K8942" s="217"/>
    </row>
    <row r="8943" spans="11:11" x14ac:dyDescent="0.25">
      <c r="K8943" s="217"/>
    </row>
    <row r="8944" spans="11:11" x14ac:dyDescent="0.25">
      <c r="K8944" s="217"/>
    </row>
    <row r="8945" spans="11:11" x14ac:dyDescent="0.25">
      <c r="K8945" s="217"/>
    </row>
    <row r="8946" spans="11:11" x14ac:dyDescent="0.25">
      <c r="K8946" s="217"/>
    </row>
    <row r="8947" spans="11:11" x14ac:dyDescent="0.25">
      <c r="K8947" s="217"/>
    </row>
    <row r="8948" spans="11:11" x14ac:dyDescent="0.25">
      <c r="K8948" s="217"/>
    </row>
    <row r="8949" spans="11:11" x14ac:dyDescent="0.25">
      <c r="K8949" s="217"/>
    </row>
    <row r="8950" spans="11:11" x14ac:dyDescent="0.25">
      <c r="K8950" s="217"/>
    </row>
    <row r="8951" spans="11:11" x14ac:dyDescent="0.25">
      <c r="K8951" s="217"/>
    </row>
    <row r="8952" spans="11:11" x14ac:dyDescent="0.25">
      <c r="K8952" s="217"/>
    </row>
    <row r="8953" spans="11:11" x14ac:dyDescent="0.25">
      <c r="K8953" s="217"/>
    </row>
    <row r="8954" spans="11:11" x14ac:dyDescent="0.25">
      <c r="K8954" s="217"/>
    </row>
    <row r="8955" spans="11:11" x14ac:dyDescent="0.25">
      <c r="K8955" s="217"/>
    </row>
    <row r="8956" spans="11:11" x14ac:dyDescent="0.25">
      <c r="K8956" s="217"/>
    </row>
    <row r="8957" spans="11:11" x14ac:dyDescent="0.25">
      <c r="K8957" s="217"/>
    </row>
    <row r="8958" spans="11:11" x14ac:dyDescent="0.25">
      <c r="K8958" s="217"/>
    </row>
    <row r="8959" spans="11:11" x14ac:dyDescent="0.25">
      <c r="K8959" s="217"/>
    </row>
    <row r="8960" spans="11:11" x14ac:dyDescent="0.25">
      <c r="K8960" s="217"/>
    </row>
    <row r="8961" spans="11:11" x14ac:dyDescent="0.25">
      <c r="K8961" s="217"/>
    </row>
    <row r="8962" spans="11:11" x14ac:dyDescent="0.25">
      <c r="K8962" s="217"/>
    </row>
    <row r="8963" spans="11:11" x14ac:dyDescent="0.25">
      <c r="K8963" s="217"/>
    </row>
    <row r="8964" spans="11:11" x14ac:dyDescent="0.25">
      <c r="K8964" s="217"/>
    </row>
    <row r="8965" spans="11:11" x14ac:dyDescent="0.25">
      <c r="K8965" s="217"/>
    </row>
    <row r="8966" spans="11:11" x14ac:dyDescent="0.25">
      <c r="K8966" s="217"/>
    </row>
    <row r="8967" spans="11:11" x14ac:dyDescent="0.25">
      <c r="K8967" s="217"/>
    </row>
    <row r="8968" spans="11:11" x14ac:dyDescent="0.25">
      <c r="K8968" s="217"/>
    </row>
    <row r="8969" spans="11:11" x14ac:dyDescent="0.25">
      <c r="K8969" s="217"/>
    </row>
    <row r="8970" spans="11:11" x14ac:dyDescent="0.25">
      <c r="K8970" s="217"/>
    </row>
    <row r="8971" spans="11:11" x14ac:dyDescent="0.25">
      <c r="K8971" s="217"/>
    </row>
    <row r="8972" spans="11:11" x14ac:dyDescent="0.25">
      <c r="K8972" s="217"/>
    </row>
    <row r="8973" spans="11:11" x14ac:dyDescent="0.25">
      <c r="K8973" s="217"/>
    </row>
    <row r="8974" spans="11:11" x14ac:dyDescent="0.25">
      <c r="K8974" s="217"/>
    </row>
    <row r="8975" spans="11:11" x14ac:dyDescent="0.25">
      <c r="K8975" s="217"/>
    </row>
    <row r="8976" spans="11:11" x14ac:dyDescent="0.25">
      <c r="K8976" s="217"/>
    </row>
    <row r="8977" spans="11:11" x14ac:dyDescent="0.25">
      <c r="K8977" s="217"/>
    </row>
    <row r="8978" spans="11:11" x14ac:dyDescent="0.25">
      <c r="K8978" s="217"/>
    </row>
    <row r="8979" spans="11:11" x14ac:dyDescent="0.25">
      <c r="K8979" s="217"/>
    </row>
    <row r="8980" spans="11:11" x14ac:dyDescent="0.25">
      <c r="K8980" s="217"/>
    </row>
    <row r="8981" spans="11:11" x14ac:dyDescent="0.25">
      <c r="K8981" s="217"/>
    </row>
    <row r="8982" spans="11:11" x14ac:dyDescent="0.25">
      <c r="K8982" s="217"/>
    </row>
    <row r="8983" spans="11:11" x14ac:dyDescent="0.25">
      <c r="K8983" s="217"/>
    </row>
    <row r="8984" spans="11:11" x14ac:dyDescent="0.25">
      <c r="K8984" s="217"/>
    </row>
    <row r="8985" spans="11:11" x14ac:dyDescent="0.25">
      <c r="K8985" s="217"/>
    </row>
    <row r="8986" spans="11:11" x14ac:dyDescent="0.25">
      <c r="K8986" s="217"/>
    </row>
    <row r="8987" spans="11:11" x14ac:dyDescent="0.25">
      <c r="K8987" s="217"/>
    </row>
    <row r="8988" spans="11:11" x14ac:dyDescent="0.25">
      <c r="K8988" s="217"/>
    </row>
    <row r="8989" spans="11:11" x14ac:dyDescent="0.25">
      <c r="K8989" s="217"/>
    </row>
    <row r="8990" spans="11:11" x14ac:dyDescent="0.25">
      <c r="K8990" s="217"/>
    </row>
    <row r="8991" spans="11:11" x14ac:dyDescent="0.25">
      <c r="K8991" s="217"/>
    </row>
    <row r="8992" spans="11:11" x14ac:dyDescent="0.25">
      <c r="K8992" s="217"/>
    </row>
    <row r="8993" spans="11:11" x14ac:dyDescent="0.25">
      <c r="K8993" s="217"/>
    </row>
    <row r="8994" spans="11:11" x14ac:dyDescent="0.25">
      <c r="K8994" s="217"/>
    </row>
    <row r="8995" spans="11:11" x14ac:dyDescent="0.25">
      <c r="K8995" s="217"/>
    </row>
    <row r="8996" spans="11:11" x14ac:dyDescent="0.25">
      <c r="K8996" s="217"/>
    </row>
    <row r="8997" spans="11:11" x14ac:dyDescent="0.25">
      <c r="K8997" s="217"/>
    </row>
    <row r="8998" spans="11:11" x14ac:dyDescent="0.25">
      <c r="K8998" s="217"/>
    </row>
    <row r="8999" spans="11:11" x14ac:dyDescent="0.25">
      <c r="K8999" s="217"/>
    </row>
    <row r="9000" spans="11:11" x14ac:dyDescent="0.25">
      <c r="K9000" s="217"/>
    </row>
    <row r="9001" spans="11:11" x14ac:dyDescent="0.25">
      <c r="K9001" s="217"/>
    </row>
    <row r="9002" spans="11:11" x14ac:dyDescent="0.25">
      <c r="K9002" s="217"/>
    </row>
    <row r="9003" spans="11:11" x14ac:dyDescent="0.25">
      <c r="K9003" s="217"/>
    </row>
    <row r="9004" spans="11:11" x14ac:dyDescent="0.25">
      <c r="K9004" s="217"/>
    </row>
    <row r="9005" spans="11:11" x14ac:dyDescent="0.25">
      <c r="K9005" s="217"/>
    </row>
    <row r="9006" spans="11:11" x14ac:dyDescent="0.25">
      <c r="K9006" s="217"/>
    </row>
    <row r="9007" spans="11:11" x14ac:dyDescent="0.25">
      <c r="K9007" s="217"/>
    </row>
    <row r="9008" spans="11:11" x14ac:dyDescent="0.25">
      <c r="K9008" s="217"/>
    </row>
    <row r="9009" spans="11:11" x14ac:dyDescent="0.25">
      <c r="K9009" s="217"/>
    </row>
    <row r="9010" spans="11:11" x14ac:dyDescent="0.25">
      <c r="K9010" s="217"/>
    </row>
    <row r="9011" spans="11:11" x14ac:dyDescent="0.25">
      <c r="K9011" s="217"/>
    </row>
    <row r="9012" spans="11:11" x14ac:dyDescent="0.25">
      <c r="K9012" s="217"/>
    </row>
    <row r="9013" spans="11:11" x14ac:dyDescent="0.25">
      <c r="K9013" s="217"/>
    </row>
    <row r="9014" spans="11:11" x14ac:dyDescent="0.25">
      <c r="K9014" s="217"/>
    </row>
    <row r="9015" spans="11:11" x14ac:dyDescent="0.25">
      <c r="K9015" s="217"/>
    </row>
    <row r="9016" spans="11:11" x14ac:dyDescent="0.25">
      <c r="K9016" s="217"/>
    </row>
    <row r="9017" spans="11:11" x14ac:dyDescent="0.25">
      <c r="K9017" s="217"/>
    </row>
    <row r="9018" spans="11:11" x14ac:dyDescent="0.25">
      <c r="K9018" s="217"/>
    </row>
    <row r="9019" spans="11:11" x14ac:dyDescent="0.25">
      <c r="K9019" s="217"/>
    </row>
    <row r="9020" spans="11:11" x14ac:dyDescent="0.25">
      <c r="K9020" s="217"/>
    </row>
    <row r="9021" spans="11:11" x14ac:dyDescent="0.25">
      <c r="K9021" s="217"/>
    </row>
    <row r="9022" spans="11:11" x14ac:dyDescent="0.25">
      <c r="K9022" s="217"/>
    </row>
    <row r="9023" spans="11:11" x14ac:dyDescent="0.25">
      <c r="K9023" s="217"/>
    </row>
    <row r="9024" spans="11:11" x14ac:dyDescent="0.25">
      <c r="K9024" s="217"/>
    </row>
    <row r="9025" spans="11:11" x14ac:dyDescent="0.25">
      <c r="K9025" s="217"/>
    </row>
    <row r="9026" spans="11:11" x14ac:dyDescent="0.25">
      <c r="K9026" s="217"/>
    </row>
    <row r="9027" spans="11:11" x14ac:dyDescent="0.25">
      <c r="K9027" s="217"/>
    </row>
    <row r="9028" spans="11:11" x14ac:dyDescent="0.25">
      <c r="K9028" s="217"/>
    </row>
    <row r="9029" spans="11:11" x14ac:dyDescent="0.25">
      <c r="K9029" s="217"/>
    </row>
    <row r="9030" spans="11:11" x14ac:dyDescent="0.25">
      <c r="K9030" s="217"/>
    </row>
    <row r="9031" spans="11:11" x14ac:dyDescent="0.25">
      <c r="K9031" s="217"/>
    </row>
    <row r="9032" spans="11:11" x14ac:dyDescent="0.25">
      <c r="K9032" s="217"/>
    </row>
    <row r="9033" spans="11:11" x14ac:dyDescent="0.25">
      <c r="K9033" s="217"/>
    </row>
    <row r="9034" spans="11:11" x14ac:dyDescent="0.25">
      <c r="K9034" s="217"/>
    </row>
    <row r="9035" spans="11:11" x14ac:dyDescent="0.25">
      <c r="K9035" s="217"/>
    </row>
    <row r="9036" spans="11:11" x14ac:dyDescent="0.25">
      <c r="K9036" s="217"/>
    </row>
    <row r="9037" spans="11:11" x14ac:dyDescent="0.25">
      <c r="K9037" s="217"/>
    </row>
    <row r="9038" spans="11:11" x14ac:dyDescent="0.25">
      <c r="K9038" s="217"/>
    </row>
    <row r="9039" spans="11:11" x14ac:dyDescent="0.25">
      <c r="K9039" s="217"/>
    </row>
    <row r="9040" spans="11:11" x14ac:dyDescent="0.25">
      <c r="K9040" s="217"/>
    </row>
    <row r="9041" spans="11:11" x14ac:dyDescent="0.25">
      <c r="K9041" s="217"/>
    </row>
    <row r="9042" spans="11:11" x14ac:dyDescent="0.25">
      <c r="K9042" s="217"/>
    </row>
    <row r="9043" spans="11:11" x14ac:dyDescent="0.25">
      <c r="K9043" s="217"/>
    </row>
    <row r="9044" spans="11:11" x14ac:dyDescent="0.25">
      <c r="K9044" s="217"/>
    </row>
    <row r="9045" spans="11:11" x14ac:dyDescent="0.25">
      <c r="K9045" s="217"/>
    </row>
    <row r="9046" spans="11:11" x14ac:dyDescent="0.25">
      <c r="K9046" s="217"/>
    </row>
    <row r="9047" spans="11:11" x14ac:dyDescent="0.25">
      <c r="K9047" s="217"/>
    </row>
    <row r="9048" spans="11:11" x14ac:dyDescent="0.25">
      <c r="K9048" s="217"/>
    </row>
    <row r="9049" spans="11:11" x14ac:dyDescent="0.25">
      <c r="K9049" s="217"/>
    </row>
    <row r="9050" spans="11:11" x14ac:dyDescent="0.25">
      <c r="K9050" s="217"/>
    </row>
    <row r="9051" spans="11:11" x14ac:dyDescent="0.25">
      <c r="K9051" s="217"/>
    </row>
    <row r="9052" spans="11:11" x14ac:dyDescent="0.25">
      <c r="K9052" s="217"/>
    </row>
    <row r="9053" spans="11:11" x14ac:dyDescent="0.25">
      <c r="K9053" s="217"/>
    </row>
    <row r="9054" spans="11:11" x14ac:dyDescent="0.25">
      <c r="K9054" s="217"/>
    </row>
    <row r="9055" spans="11:11" x14ac:dyDescent="0.25">
      <c r="K9055" s="217"/>
    </row>
    <row r="9056" spans="11:11" x14ac:dyDescent="0.25">
      <c r="K9056" s="217"/>
    </row>
    <row r="9057" spans="11:11" x14ac:dyDescent="0.25">
      <c r="K9057" s="217"/>
    </row>
    <row r="9058" spans="11:11" x14ac:dyDescent="0.25">
      <c r="K9058" s="217"/>
    </row>
    <row r="9059" spans="11:11" x14ac:dyDescent="0.25">
      <c r="K9059" s="217"/>
    </row>
    <row r="9060" spans="11:11" x14ac:dyDescent="0.25">
      <c r="K9060" s="217"/>
    </row>
    <row r="9061" spans="11:11" x14ac:dyDescent="0.25">
      <c r="K9061" s="217"/>
    </row>
    <row r="9062" spans="11:11" x14ac:dyDescent="0.25">
      <c r="K9062" s="217"/>
    </row>
    <row r="9063" spans="11:11" x14ac:dyDescent="0.25">
      <c r="K9063" s="217"/>
    </row>
    <row r="9064" spans="11:11" x14ac:dyDescent="0.25">
      <c r="K9064" s="217"/>
    </row>
    <row r="9065" spans="11:11" x14ac:dyDescent="0.25">
      <c r="K9065" s="217"/>
    </row>
    <row r="9066" spans="11:11" x14ac:dyDescent="0.25">
      <c r="K9066" s="217"/>
    </row>
    <row r="9067" spans="11:11" x14ac:dyDescent="0.25">
      <c r="K9067" s="217"/>
    </row>
    <row r="9068" spans="11:11" x14ac:dyDescent="0.25">
      <c r="K9068" s="217"/>
    </row>
    <row r="9069" spans="11:11" x14ac:dyDescent="0.25">
      <c r="K9069" s="217"/>
    </row>
    <row r="9070" spans="11:11" x14ac:dyDescent="0.25">
      <c r="K9070" s="217"/>
    </row>
    <row r="9071" spans="11:11" x14ac:dyDescent="0.25">
      <c r="K9071" s="217"/>
    </row>
    <row r="9072" spans="11:11" x14ac:dyDescent="0.25">
      <c r="K9072" s="217"/>
    </row>
    <row r="9073" spans="11:11" x14ac:dyDescent="0.25">
      <c r="K9073" s="217"/>
    </row>
    <row r="9074" spans="11:11" x14ac:dyDescent="0.25">
      <c r="K9074" s="217"/>
    </row>
    <row r="9075" spans="11:11" x14ac:dyDescent="0.25">
      <c r="K9075" s="217"/>
    </row>
    <row r="9076" spans="11:11" x14ac:dyDescent="0.25">
      <c r="K9076" s="217"/>
    </row>
    <row r="9077" spans="11:11" x14ac:dyDescent="0.25">
      <c r="K9077" s="217"/>
    </row>
    <row r="9078" spans="11:11" x14ac:dyDescent="0.25">
      <c r="K9078" s="217"/>
    </row>
    <row r="9079" spans="11:11" x14ac:dyDescent="0.25">
      <c r="K9079" s="217"/>
    </row>
    <row r="9080" spans="11:11" x14ac:dyDescent="0.25">
      <c r="K9080" s="217"/>
    </row>
    <row r="9081" spans="11:11" x14ac:dyDescent="0.25">
      <c r="K9081" s="217"/>
    </row>
    <row r="9082" spans="11:11" x14ac:dyDescent="0.25">
      <c r="K9082" s="217"/>
    </row>
    <row r="9083" spans="11:11" x14ac:dyDescent="0.25">
      <c r="K9083" s="217"/>
    </row>
    <row r="9084" spans="11:11" x14ac:dyDescent="0.25">
      <c r="K9084" s="217"/>
    </row>
    <row r="9085" spans="11:11" x14ac:dyDescent="0.25">
      <c r="K9085" s="217"/>
    </row>
    <row r="9086" spans="11:11" x14ac:dyDescent="0.25">
      <c r="K9086" s="217"/>
    </row>
    <row r="9087" spans="11:11" x14ac:dyDescent="0.25">
      <c r="K9087" s="217"/>
    </row>
    <row r="9088" spans="11:11" x14ac:dyDescent="0.25">
      <c r="K9088" s="217"/>
    </row>
    <row r="9089" spans="11:11" x14ac:dyDescent="0.25">
      <c r="K9089" s="217"/>
    </row>
    <row r="9090" spans="11:11" x14ac:dyDescent="0.25">
      <c r="K9090" s="217"/>
    </row>
    <row r="9091" spans="11:11" x14ac:dyDescent="0.25">
      <c r="K9091" s="217"/>
    </row>
    <row r="9092" spans="11:11" x14ac:dyDescent="0.25">
      <c r="K9092" s="217"/>
    </row>
    <row r="9093" spans="11:11" x14ac:dyDescent="0.25">
      <c r="K9093" s="217"/>
    </row>
    <row r="9094" spans="11:11" x14ac:dyDescent="0.25">
      <c r="K9094" s="217"/>
    </row>
    <row r="9095" spans="11:11" x14ac:dyDescent="0.25">
      <c r="K9095" s="217"/>
    </row>
    <row r="9096" spans="11:11" x14ac:dyDescent="0.25">
      <c r="K9096" s="217"/>
    </row>
    <row r="9097" spans="11:11" x14ac:dyDescent="0.25">
      <c r="K9097" s="217"/>
    </row>
    <row r="9098" spans="11:11" x14ac:dyDescent="0.25">
      <c r="K9098" s="217"/>
    </row>
    <row r="9099" spans="11:11" x14ac:dyDescent="0.25">
      <c r="K9099" s="217"/>
    </row>
    <row r="9100" spans="11:11" x14ac:dyDescent="0.25">
      <c r="K9100" s="217"/>
    </row>
    <row r="9101" spans="11:11" x14ac:dyDescent="0.25">
      <c r="K9101" s="217"/>
    </row>
    <row r="9102" spans="11:11" x14ac:dyDescent="0.25">
      <c r="K9102" s="217"/>
    </row>
    <row r="9103" spans="11:11" x14ac:dyDescent="0.25">
      <c r="K9103" s="217"/>
    </row>
    <row r="9104" spans="11:11" x14ac:dyDescent="0.25">
      <c r="K9104" s="217"/>
    </row>
    <row r="9105" spans="11:11" x14ac:dyDescent="0.25">
      <c r="K9105" s="217"/>
    </row>
    <row r="9106" spans="11:11" x14ac:dyDescent="0.25">
      <c r="K9106" s="217"/>
    </row>
    <row r="9107" spans="11:11" x14ac:dyDescent="0.25">
      <c r="K9107" s="217"/>
    </row>
    <row r="9108" spans="11:11" x14ac:dyDescent="0.25">
      <c r="K9108" s="217"/>
    </row>
    <row r="9109" spans="11:11" x14ac:dyDescent="0.25">
      <c r="K9109" s="217"/>
    </row>
    <row r="9110" spans="11:11" x14ac:dyDescent="0.25">
      <c r="K9110" s="217"/>
    </row>
    <row r="9111" spans="11:11" x14ac:dyDescent="0.25">
      <c r="K9111" s="217"/>
    </row>
    <row r="9112" spans="11:11" x14ac:dyDescent="0.25">
      <c r="K9112" s="217"/>
    </row>
    <row r="9113" spans="11:11" x14ac:dyDescent="0.25">
      <c r="K9113" s="217"/>
    </row>
    <row r="9114" spans="11:11" x14ac:dyDescent="0.25">
      <c r="K9114" s="217"/>
    </row>
    <row r="9115" spans="11:11" x14ac:dyDescent="0.25">
      <c r="K9115" s="217"/>
    </row>
    <row r="9116" spans="11:11" x14ac:dyDescent="0.25">
      <c r="K9116" s="217"/>
    </row>
    <row r="9117" spans="11:11" x14ac:dyDescent="0.25">
      <c r="K9117" s="217"/>
    </row>
    <row r="9118" spans="11:11" x14ac:dyDescent="0.25">
      <c r="K9118" s="217"/>
    </row>
    <row r="9119" spans="11:11" x14ac:dyDescent="0.25">
      <c r="K9119" s="217"/>
    </row>
    <row r="9120" spans="11:11" x14ac:dyDescent="0.25">
      <c r="K9120" s="217"/>
    </row>
    <row r="9121" spans="11:11" x14ac:dyDescent="0.25">
      <c r="K9121" s="217"/>
    </row>
    <row r="9122" spans="11:11" x14ac:dyDescent="0.25">
      <c r="K9122" s="217"/>
    </row>
    <row r="9123" spans="11:11" x14ac:dyDescent="0.25">
      <c r="K9123" s="217"/>
    </row>
    <row r="9124" spans="11:11" x14ac:dyDescent="0.25">
      <c r="K9124" s="217"/>
    </row>
    <row r="9125" spans="11:11" x14ac:dyDescent="0.25">
      <c r="K9125" s="217"/>
    </row>
    <row r="9126" spans="11:11" x14ac:dyDescent="0.25">
      <c r="K9126" s="217"/>
    </row>
    <row r="9127" spans="11:11" x14ac:dyDescent="0.25">
      <c r="K9127" s="217"/>
    </row>
    <row r="9128" spans="11:11" x14ac:dyDescent="0.25">
      <c r="K9128" s="217"/>
    </row>
    <row r="9129" spans="11:11" x14ac:dyDescent="0.25">
      <c r="K9129" s="217"/>
    </row>
    <row r="9130" spans="11:11" x14ac:dyDescent="0.25">
      <c r="K9130" s="217"/>
    </row>
    <row r="9131" spans="11:11" x14ac:dyDescent="0.25">
      <c r="K9131" s="217"/>
    </row>
    <row r="9132" spans="11:11" x14ac:dyDescent="0.25">
      <c r="K9132" s="217"/>
    </row>
    <row r="9133" spans="11:11" x14ac:dyDescent="0.25">
      <c r="K9133" s="217"/>
    </row>
    <row r="9135" spans="11:11" x14ac:dyDescent="0.25">
      <c r="K9135" s="217"/>
    </row>
    <row r="9136" spans="11:11" x14ac:dyDescent="0.25">
      <c r="K9136" s="217"/>
    </row>
    <row r="9137" spans="11:11" x14ac:dyDescent="0.25">
      <c r="K9137" s="217"/>
    </row>
    <row r="9138" spans="11:11" x14ac:dyDescent="0.25">
      <c r="K9138" s="217"/>
    </row>
    <row r="9139" spans="11:11" x14ac:dyDescent="0.25">
      <c r="K9139" s="217"/>
    </row>
    <row r="9140" spans="11:11" x14ac:dyDescent="0.25">
      <c r="K9140" s="217"/>
    </row>
    <row r="9141" spans="11:11" x14ac:dyDescent="0.25">
      <c r="K9141" s="217"/>
    </row>
    <row r="9142" spans="11:11" x14ac:dyDescent="0.25">
      <c r="K9142" s="217"/>
    </row>
    <row r="9143" spans="11:11" x14ac:dyDescent="0.25">
      <c r="K9143" s="217"/>
    </row>
    <row r="9144" spans="11:11" x14ac:dyDescent="0.25">
      <c r="K9144" s="217"/>
    </row>
    <row r="9145" spans="11:11" x14ac:dyDescent="0.25">
      <c r="K9145" s="217"/>
    </row>
    <row r="9146" spans="11:11" x14ac:dyDescent="0.25">
      <c r="K9146" s="217"/>
    </row>
    <row r="9147" spans="11:11" x14ac:dyDescent="0.25">
      <c r="K9147" s="217"/>
    </row>
    <row r="9148" spans="11:11" x14ac:dyDescent="0.25">
      <c r="K9148" s="217"/>
    </row>
    <row r="9149" spans="11:11" x14ac:dyDescent="0.25">
      <c r="K9149" s="217"/>
    </row>
    <row r="9150" spans="11:11" x14ac:dyDescent="0.25">
      <c r="K9150" s="217"/>
    </row>
    <row r="9151" spans="11:11" x14ac:dyDescent="0.25">
      <c r="K9151" s="217"/>
    </row>
    <row r="9152" spans="11:11" x14ac:dyDescent="0.25">
      <c r="K9152" s="217"/>
    </row>
    <row r="9153" spans="11:11" x14ac:dyDescent="0.25">
      <c r="K9153" s="217"/>
    </row>
    <row r="9154" spans="11:11" x14ac:dyDescent="0.25">
      <c r="K9154" s="217"/>
    </row>
    <row r="9155" spans="11:11" x14ac:dyDescent="0.25">
      <c r="K9155" s="217"/>
    </row>
    <row r="9156" spans="11:11" x14ac:dyDescent="0.25">
      <c r="K9156" s="217"/>
    </row>
    <row r="9157" spans="11:11" x14ac:dyDescent="0.25">
      <c r="K9157" s="217"/>
    </row>
    <row r="9158" spans="11:11" x14ac:dyDescent="0.25">
      <c r="K9158" s="217"/>
    </row>
    <row r="9159" spans="11:11" x14ac:dyDescent="0.25">
      <c r="K9159" s="217"/>
    </row>
    <row r="9160" spans="11:11" x14ac:dyDescent="0.25">
      <c r="K9160" s="217"/>
    </row>
    <row r="9161" spans="11:11" x14ac:dyDescent="0.25">
      <c r="K9161" s="217"/>
    </row>
    <row r="9162" spans="11:11" x14ac:dyDescent="0.25">
      <c r="K9162" s="217"/>
    </row>
    <row r="9163" spans="11:11" x14ac:dyDescent="0.25">
      <c r="K9163" s="217"/>
    </row>
    <row r="9164" spans="11:11" x14ac:dyDescent="0.25">
      <c r="K9164" s="217"/>
    </row>
    <row r="9165" spans="11:11" x14ac:dyDescent="0.25">
      <c r="K9165" s="217"/>
    </row>
    <row r="9166" spans="11:11" x14ac:dyDescent="0.25">
      <c r="K9166" s="217"/>
    </row>
    <row r="9167" spans="11:11" x14ac:dyDescent="0.25">
      <c r="K9167" s="217"/>
    </row>
    <row r="9168" spans="11:11" x14ac:dyDescent="0.25">
      <c r="K9168" s="217"/>
    </row>
    <row r="9169" spans="11:11" x14ac:dyDescent="0.25">
      <c r="K9169" s="217"/>
    </row>
    <row r="9170" spans="11:11" x14ac:dyDescent="0.25">
      <c r="K9170" s="217"/>
    </row>
    <row r="9171" spans="11:11" x14ac:dyDescent="0.25">
      <c r="K9171" s="217"/>
    </row>
    <row r="9172" spans="11:11" x14ac:dyDescent="0.25">
      <c r="K9172" s="217"/>
    </row>
    <row r="9173" spans="11:11" x14ac:dyDescent="0.25">
      <c r="K9173" s="217"/>
    </row>
    <row r="9174" spans="11:11" x14ac:dyDescent="0.25">
      <c r="K9174" s="217"/>
    </row>
    <row r="9175" spans="11:11" x14ac:dyDescent="0.25">
      <c r="K9175" s="217"/>
    </row>
    <row r="9176" spans="11:11" x14ac:dyDescent="0.25">
      <c r="K9176" s="217"/>
    </row>
    <row r="9177" spans="11:11" x14ac:dyDescent="0.25">
      <c r="K9177" s="217"/>
    </row>
    <row r="9178" spans="11:11" x14ac:dyDescent="0.25">
      <c r="K9178" s="217"/>
    </row>
    <row r="9179" spans="11:11" x14ac:dyDescent="0.25">
      <c r="K9179" s="217"/>
    </row>
    <row r="9180" spans="11:11" x14ac:dyDescent="0.25">
      <c r="K9180" s="217"/>
    </row>
    <row r="9181" spans="11:11" x14ac:dyDescent="0.25">
      <c r="K9181" s="217"/>
    </row>
    <row r="9182" spans="11:11" x14ac:dyDescent="0.25">
      <c r="K9182" s="217"/>
    </row>
    <row r="9183" spans="11:11" x14ac:dyDescent="0.25">
      <c r="K9183" s="217"/>
    </row>
    <row r="9184" spans="11:11" x14ac:dyDescent="0.25">
      <c r="K9184" s="217"/>
    </row>
    <row r="9185" spans="11:11" x14ac:dyDescent="0.25">
      <c r="K9185" s="217"/>
    </row>
    <row r="9186" spans="11:11" x14ac:dyDescent="0.25">
      <c r="K9186" s="217"/>
    </row>
    <row r="9187" spans="11:11" x14ac:dyDescent="0.25">
      <c r="K9187" s="217"/>
    </row>
    <row r="9188" spans="11:11" x14ac:dyDescent="0.25">
      <c r="K9188" s="217"/>
    </row>
    <row r="9189" spans="11:11" x14ac:dyDescent="0.25">
      <c r="K9189" s="217"/>
    </row>
    <row r="9190" spans="11:11" x14ac:dyDescent="0.25">
      <c r="K9190" s="217"/>
    </row>
    <row r="9191" spans="11:11" x14ac:dyDescent="0.25">
      <c r="K9191" s="217"/>
    </row>
    <row r="9192" spans="11:11" x14ac:dyDescent="0.25">
      <c r="K9192" s="217"/>
    </row>
    <row r="9193" spans="11:11" x14ac:dyDescent="0.25">
      <c r="K9193" s="217"/>
    </row>
    <row r="9194" spans="11:11" x14ac:dyDescent="0.25">
      <c r="K9194" s="217"/>
    </row>
    <row r="9195" spans="11:11" x14ac:dyDescent="0.25">
      <c r="K9195" s="217"/>
    </row>
    <row r="9196" spans="11:11" x14ac:dyDescent="0.25">
      <c r="K9196" s="217"/>
    </row>
    <row r="9197" spans="11:11" x14ac:dyDescent="0.25">
      <c r="K9197" s="217"/>
    </row>
    <row r="9198" spans="11:11" x14ac:dyDescent="0.25">
      <c r="K9198" s="217"/>
    </row>
    <row r="9199" spans="11:11" x14ac:dyDescent="0.25">
      <c r="K9199" s="217"/>
    </row>
    <row r="9200" spans="11:11" x14ac:dyDescent="0.25">
      <c r="K9200" s="217"/>
    </row>
    <row r="9201" spans="11:11" x14ac:dyDescent="0.25">
      <c r="K9201" s="217"/>
    </row>
    <row r="9202" spans="11:11" x14ac:dyDescent="0.25">
      <c r="K9202" s="217"/>
    </row>
    <row r="9203" spans="11:11" x14ac:dyDescent="0.25">
      <c r="K9203" s="217"/>
    </row>
    <row r="9204" spans="11:11" x14ac:dyDescent="0.25">
      <c r="K9204" s="217"/>
    </row>
    <row r="9205" spans="11:11" x14ac:dyDescent="0.25">
      <c r="K9205" s="217"/>
    </row>
    <row r="9206" spans="11:11" x14ac:dyDescent="0.25">
      <c r="K9206" s="217"/>
    </row>
    <row r="9207" spans="11:11" x14ac:dyDescent="0.25">
      <c r="K9207" s="217"/>
    </row>
    <row r="9208" spans="11:11" x14ac:dyDescent="0.25">
      <c r="K9208" s="217"/>
    </row>
    <row r="9209" spans="11:11" x14ac:dyDescent="0.25">
      <c r="K9209" s="217"/>
    </row>
    <row r="9210" spans="11:11" x14ac:dyDescent="0.25">
      <c r="K9210" s="217"/>
    </row>
    <row r="9211" spans="11:11" x14ac:dyDescent="0.25">
      <c r="K9211" s="217"/>
    </row>
    <row r="9212" spans="11:11" x14ac:dyDescent="0.25">
      <c r="K9212" s="217"/>
    </row>
    <row r="9213" spans="11:11" x14ac:dyDescent="0.25">
      <c r="K9213" s="217"/>
    </row>
    <row r="9214" spans="11:11" x14ac:dyDescent="0.25">
      <c r="K9214" s="217"/>
    </row>
    <row r="9215" spans="11:11" x14ac:dyDescent="0.25">
      <c r="K9215" s="217"/>
    </row>
    <row r="9216" spans="11:11" x14ac:dyDescent="0.25">
      <c r="K9216" s="217"/>
    </row>
    <row r="9217" spans="11:11" x14ac:dyDescent="0.25">
      <c r="K9217" s="217"/>
    </row>
    <row r="9218" spans="11:11" x14ac:dyDescent="0.25">
      <c r="K9218" s="217"/>
    </row>
    <row r="9219" spans="11:11" x14ac:dyDescent="0.25">
      <c r="K9219" s="217"/>
    </row>
    <row r="9220" spans="11:11" x14ac:dyDescent="0.25">
      <c r="K9220" s="217"/>
    </row>
    <row r="9221" spans="11:11" x14ac:dyDescent="0.25">
      <c r="K9221" s="217"/>
    </row>
    <row r="9222" spans="11:11" x14ac:dyDescent="0.25">
      <c r="K9222" s="217"/>
    </row>
    <row r="9223" spans="11:11" x14ac:dyDescent="0.25">
      <c r="K9223" s="217"/>
    </row>
    <row r="9224" spans="11:11" x14ac:dyDescent="0.25">
      <c r="K9224" s="217"/>
    </row>
    <row r="9225" spans="11:11" x14ac:dyDescent="0.25">
      <c r="K9225" s="217"/>
    </row>
    <row r="9226" spans="11:11" x14ac:dyDescent="0.25">
      <c r="K9226" s="217"/>
    </row>
    <row r="9227" spans="11:11" x14ac:dyDescent="0.25">
      <c r="K9227" s="217"/>
    </row>
    <row r="9228" spans="11:11" x14ac:dyDescent="0.25">
      <c r="K9228" s="217"/>
    </row>
    <row r="9229" spans="11:11" x14ac:dyDescent="0.25">
      <c r="K9229" s="217"/>
    </row>
    <row r="9234" spans="11:11" x14ac:dyDescent="0.25">
      <c r="K9234" s="217"/>
    </row>
    <row r="9235" spans="11:11" x14ac:dyDescent="0.25">
      <c r="K9235" s="217"/>
    </row>
    <row r="9236" spans="11:11" x14ac:dyDescent="0.25">
      <c r="K9236" s="217"/>
    </row>
    <row r="9237" spans="11:11" x14ac:dyDescent="0.25">
      <c r="K9237" s="217"/>
    </row>
    <row r="9238" spans="11:11" x14ac:dyDescent="0.25">
      <c r="K9238" s="217"/>
    </row>
    <row r="9239" spans="11:11" x14ac:dyDescent="0.25">
      <c r="K9239" s="217"/>
    </row>
    <row r="9240" spans="11:11" x14ac:dyDescent="0.25">
      <c r="K9240" s="217"/>
    </row>
    <row r="9241" spans="11:11" x14ac:dyDescent="0.25">
      <c r="K9241" s="217"/>
    </row>
    <row r="9242" spans="11:11" x14ac:dyDescent="0.25">
      <c r="K9242" s="217"/>
    </row>
    <row r="9243" spans="11:11" x14ac:dyDescent="0.25">
      <c r="K9243" s="217"/>
    </row>
    <row r="9244" spans="11:11" x14ac:dyDescent="0.25">
      <c r="K9244" s="217"/>
    </row>
    <row r="9245" spans="11:11" x14ac:dyDescent="0.25">
      <c r="K9245" s="217"/>
    </row>
    <row r="9246" spans="11:11" x14ac:dyDescent="0.25">
      <c r="K9246" s="217"/>
    </row>
    <row r="9247" spans="11:11" x14ac:dyDescent="0.25">
      <c r="K9247" s="217"/>
    </row>
    <row r="9248" spans="11:11" x14ac:dyDescent="0.25">
      <c r="K9248" s="217"/>
    </row>
    <row r="9249" spans="11:11" x14ac:dyDescent="0.25">
      <c r="K9249" s="217"/>
    </row>
    <row r="9250" spans="11:11" x14ac:dyDescent="0.25">
      <c r="K9250" s="217"/>
    </row>
    <row r="9251" spans="11:11" x14ac:dyDescent="0.25">
      <c r="K9251" s="217"/>
    </row>
    <row r="9252" spans="11:11" x14ac:dyDescent="0.25">
      <c r="K9252" s="217"/>
    </row>
    <row r="9253" spans="11:11" x14ac:dyDescent="0.25">
      <c r="K9253" s="217"/>
    </row>
    <row r="9254" spans="11:11" x14ac:dyDescent="0.25">
      <c r="K9254" s="217"/>
    </row>
    <row r="9255" spans="11:11" x14ac:dyDescent="0.25">
      <c r="K9255" s="217"/>
    </row>
    <row r="9256" spans="11:11" x14ac:dyDescent="0.25">
      <c r="K9256" s="217"/>
    </row>
    <row r="9257" spans="11:11" x14ac:dyDescent="0.25">
      <c r="K9257" s="217"/>
    </row>
    <row r="9258" spans="11:11" x14ac:dyDescent="0.25">
      <c r="K9258" s="217"/>
    </row>
    <row r="9259" spans="11:11" x14ac:dyDescent="0.25">
      <c r="K9259" s="217"/>
    </row>
    <row r="9260" spans="11:11" x14ac:dyDescent="0.25">
      <c r="K9260" s="217"/>
    </row>
    <row r="9261" spans="11:11" x14ac:dyDescent="0.25">
      <c r="K9261" s="217"/>
    </row>
    <row r="9262" spans="11:11" x14ac:dyDescent="0.25">
      <c r="K9262" s="217"/>
    </row>
    <row r="9263" spans="11:11" x14ac:dyDescent="0.25">
      <c r="K9263" s="217"/>
    </row>
    <row r="9264" spans="11:11" x14ac:dyDescent="0.25">
      <c r="K9264" s="217"/>
    </row>
    <row r="9265" spans="11:11" x14ac:dyDescent="0.25">
      <c r="K9265" s="217"/>
    </row>
    <row r="9266" spans="11:11" x14ac:dyDescent="0.25">
      <c r="K9266" s="217"/>
    </row>
    <row r="9267" spans="11:11" x14ac:dyDescent="0.25">
      <c r="K9267" s="217"/>
    </row>
    <row r="9268" spans="11:11" x14ac:dyDescent="0.25">
      <c r="K9268" s="217"/>
    </row>
    <row r="9269" spans="11:11" x14ac:dyDescent="0.25">
      <c r="K9269" s="217"/>
    </row>
    <row r="9270" spans="11:11" x14ac:dyDescent="0.25">
      <c r="K9270" s="217"/>
    </row>
    <row r="9271" spans="11:11" x14ac:dyDescent="0.25">
      <c r="K9271" s="217"/>
    </row>
    <row r="9272" spans="11:11" x14ac:dyDescent="0.25">
      <c r="K9272" s="217"/>
    </row>
    <row r="9273" spans="11:11" x14ac:dyDescent="0.25">
      <c r="K9273" s="217"/>
    </row>
    <row r="9274" spans="11:11" x14ac:dyDescent="0.25">
      <c r="K9274" s="217"/>
    </row>
    <row r="9275" spans="11:11" x14ac:dyDescent="0.25">
      <c r="K9275" s="217"/>
    </row>
    <row r="9276" spans="11:11" x14ac:dyDescent="0.25">
      <c r="K9276" s="217"/>
    </row>
    <row r="9277" spans="11:11" x14ac:dyDescent="0.25">
      <c r="K9277" s="217"/>
    </row>
    <row r="9278" spans="11:11" x14ac:dyDescent="0.25">
      <c r="K9278" s="217"/>
    </row>
    <row r="9279" spans="11:11" x14ac:dyDescent="0.25">
      <c r="K9279" s="217"/>
    </row>
    <row r="9280" spans="11:11" x14ac:dyDescent="0.25">
      <c r="K9280" s="217"/>
    </row>
    <row r="9281" spans="11:11" x14ac:dyDescent="0.25">
      <c r="K9281" s="217"/>
    </row>
    <row r="9282" spans="11:11" x14ac:dyDescent="0.25">
      <c r="K9282" s="217"/>
    </row>
    <row r="9283" spans="11:11" x14ac:dyDescent="0.25">
      <c r="K9283" s="217"/>
    </row>
    <row r="9284" spans="11:11" x14ac:dyDescent="0.25">
      <c r="K9284" s="217"/>
    </row>
    <row r="9285" spans="11:11" x14ac:dyDescent="0.25">
      <c r="K9285" s="217"/>
    </row>
    <row r="9286" spans="11:11" x14ac:dyDescent="0.25">
      <c r="K9286" s="217"/>
    </row>
    <row r="9287" spans="11:11" x14ac:dyDescent="0.25">
      <c r="K9287" s="217"/>
    </row>
    <row r="9288" spans="11:11" x14ac:dyDescent="0.25">
      <c r="K9288" s="217"/>
    </row>
    <row r="9289" spans="11:11" x14ac:dyDescent="0.25">
      <c r="K9289" s="217"/>
    </row>
    <row r="9290" spans="11:11" x14ac:dyDescent="0.25">
      <c r="K9290" s="217"/>
    </row>
    <row r="9291" spans="11:11" x14ac:dyDescent="0.25">
      <c r="K9291" s="217"/>
    </row>
    <row r="9292" spans="11:11" x14ac:dyDescent="0.25">
      <c r="K9292" s="217"/>
    </row>
    <row r="9293" spans="11:11" x14ac:dyDescent="0.25">
      <c r="K9293" s="217"/>
    </row>
    <row r="9294" spans="11:11" x14ac:dyDescent="0.25">
      <c r="K9294" s="217"/>
    </row>
    <row r="9295" spans="11:11" x14ac:dyDescent="0.25">
      <c r="K9295" s="217"/>
    </row>
    <row r="9296" spans="11:11" x14ac:dyDescent="0.25">
      <c r="K9296" s="217"/>
    </row>
    <row r="9297" spans="11:11" x14ac:dyDescent="0.25">
      <c r="K9297" s="217"/>
    </row>
    <row r="9298" spans="11:11" x14ac:dyDescent="0.25">
      <c r="K9298" s="217"/>
    </row>
    <row r="9299" spans="11:11" x14ac:dyDescent="0.25">
      <c r="K9299" s="217"/>
    </row>
    <row r="9300" spans="11:11" x14ac:dyDescent="0.25">
      <c r="K9300" s="217"/>
    </row>
    <row r="9301" spans="11:11" x14ac:dyDescent="0.25">
      <c r="K9301" s="217"/>
    </row>
    <row r="9302" spans="11:11" x14ac:dyDescent="0.25">
      <c r="K9302" s="217"/>
    </row>
    <row r="9303" spans="11:11" x14ac:dyDescent="0.25">
      <c r="K9303" s="217"/>
    </row>
    <row r="9304" spans="11:11" x14ac:dyDescent="0.25">
      <c r="K9304" s="217"/>
    </row>
    <row r="9305" spans="11:11" x14ac:dyDescent="0.25">
      <c r="K9305" s="217"/>
    </row>
    <row r="9306" spans="11:11" x14ac:dyDescent="0.25">
      <c r="K9306" s="217"/>
    </row>
    <row r="9307" spans="11:11" x14ac:dyDescent="0.25">
      <c r="K9307" s="217"/>
    </row>
    <row r="9308" spans="11:11" x14ac:dyDescent="0.25">
      <c r="K9308" s="217"/>
    </row>
    <row r="9309" spans="11:11" x14ac:dyDescent="0.25">
      <c r="K9309" s="217"/>
    </row>
    <row r="9310" spans="11:11" x14ac:dyDescent="0.25">
      <c r="K9310" s="217"/>
    </row>
    <row r="9311" spans="11:11" x14ac:dyDescent="0.25">
      <c r="K9311" s="217"/>
    </row>
    <row r="9312" spans="11:11" x14ac:dyDescent="0.25">
      <c r="K9312" s="217"/>
    </row>
    <row r="9313" spans="11:11" x14ac:dyDescent="0.25">
      <c r="K9313" s="217"/>
    </row>
    <row r="9314" spans="11:11" x14ac:dyDescent="0.25">
      <c r="K9314" s="217"/>
    </row>
    <row r="9315" spans="11:11" x14ac:dyDescent="0.25">
      <c r="K9315" s="217"/>
    </row>
    <row r="9316" spans="11:11" x14ac:dyDescent="0.25">
      <c r="K9316" s="217"/>
    </row>
    <row r="9317" spans="11:11" x14ac:dyDescent="0.25">
      <c r="K9317" s="217"/>
    </row>
    <row r="9318" spans="11:11" x14ac:dyDescent="0.25">
      <c r="K9318" s="217"/>
    </row>
    <row r="9319" spans="11:11" x14ac:dyDescent="0.25">
      <c r="K9319" s="217"/>
    </row>
    <row r="9320" spans="11:11" x14ac:dyDescent="0.25">
      <c r="K9320" s="217"/>
    </row>
    <row r="9321" spans="11:11" x14ac:dyDescent="0.25">
      <c r="K9321" s="217"/>
    </row>
    <row r="9322" spans="11:11" x14ac:dyDescent="0.25">
      <c r="K9322" s="217"/>
    </row>
    <row r="9323" spans="11:11" x14ac:dyDescent="0.25">
      <c r="K9323" s="217"/>
    </row>
    <row r="9324" spans="11:11" x14ac:dyDescent="0.25">
      <c r="K9324" s="217"/>
    </row>
    <row r="9325" spans="11:11" x14ac:dyDescent="0.25">
      <c r="K9325" s="217"/>
    </row>
    <row r="9326" spans="11:11" x14ac:dyDescent="0.25">
      <c r="K9326" s="217"/>
    </row>
    <row r="9327" spans="11:11" x14ac:dyDescent="0.25">
      <c r="K9327" s="217"/>
    </row>
    <row r="9328" spans="11:11" x14ac:dyDescent="0.25">
      <c r="K9328" s="217"/>
    </row>
    <row r="9329" spans="11:11" x14ac:dyDescent="0.25">
      <c r="K9329" s="217"/>
    </row>
    <row r="9330" spans="11:11" x14ac:dyDescent="0.25">
      <c r="K9330" s="217"/>
    </row>
    <row r="9331" spans="11:11" x14ac:dyDescent="0.25">
      <c r="K9331" s="217"/>
    </row>
    <row r="9332" spans="11:11" x14ac:dyDescent="0.25">
      <c r="K9332" s="217"/>
    </row>
    <row r="9333" spans="11:11" x14ac:dyDescent="0.25">
      <c r="K9333" s="217"/>
    </row>
    <row r="9334" spans="11:11" x14ac:dyDescent="0.25">
      <c r="K9334" s="217"/>
    </row>
    <row r="9335" spans="11:11" x14ac:dyDescent="0.25">
      <c r="K9335" s="217"/>
    </row>
    <row r="9336" spans="11:11" x14ac:dyDescent="0.25">
      <c r="K9336" s="217"/>
    </row>
    <row r="9337" spans="11:11" x14ac:dyDescent="0.25">
      <c r="K9337" s="217"/>
    </row>
    <row r="9338" spans="11:11" x14ac:dyDescent="0.25">
      <c r="K9338" s="217"/>
    </row>
    <row r="9339" spans="11:11" x14ac:dyDescent="0.25">
      <c r="K9339" s="217"/>
    </row>
    <row r="9340" spans="11:11" x14ac:dyDescent="0.25">
      <c r="K9340" s="217"/>
    </row>
    <row r="9341" spans="11:11" x14ac:dyDescent="0.25">
      <c r="K9341" s="217"/>
    </row>
    <row r="9342" spans="11:11" x14ac:dyDescent="0.25">
      <c r="K9342" s="217"/>
    </row>
    <row r="9343" spans="11:11" x14ac:dyDescent="0.25">
      <c r="K9343" s="217"/>
    </row>
    <row r="9344" spans="11:11" x14ac:dyDescent="0.25">
      <c r="K9344" s="217"/>
    </row>
    <row r="9345" spans="11:11" x14ac:dyDescent="0.25">
      <c r="K9345" s="217"/>
    </row>
    <row r="9346" spans="11:11" x14ac:dyDescent="0.25">
      <c r="K9346" s="217"/>
    </row>
    <row r="9347" spans="11:11" x14ac:dyDescent="0.25">
      <c r="K9347" s="217"/>
    </row>
    <row r="9348" spans="11:11" x14ac:dyDescent="0.25">
      <c r="K9348" s="217"/>
    </row>
    <row r="9349" spans="11:11" x14ac:dyDescent="0.25">
      <c r="K9349" s="217"/>
    </row>
    <row r="9350" spans="11:11" x14ac:dyDescent="0.25">
      <c r="K9350" s="217"/>
    </row>
    <row r="9351" spans="11:11" x14ac:dyDescent="0.25">
      <c r="K9351" s="217"/>
    </row>
    <row r="9352" spans="11:11" x14ac:dyDescent="0.25">
      <c r="K9352" s="217"/>
    </row>
    <row r="9353" spans="11:11" x14ac:dyDescent="0.25">
      <c r="K9353" s="217"/>
    </row>
    <row r="9354" spans="11:11" x14ac:dyDescent="0.25">
      <c r="K9354" s="217"/>
    </row>
    <row r="9355" spans="11:11" x14ac:dyDescent="0.25">
      <c r="K9355" s="217"/>
    </row>
    <row r="9356" spans="11:11" x14ac:dyDescent="0.25">
      <c r="K9356" s="217"/>
    </row>
    <row r="9357" spans="11:11" x14ac:dyDescent="0.25">
      <c r="K9357" s="217"/>
    </row>
    <row r="9358" spans="11:11" x14ac:dyDescent="0.25">
      <c r="K9358" s="217"/>
    </row>
    <row r="9359" spans="11:11" x14ac:dyDescent="0.25">
      <c r="K9359" s="217"/>
    </row>
    <row r="9360" spans="11:11" x14ac:dyDescent="0.25">
      <c r="K9360" s="217"/>
    </row>
    <row r="9361" spans="11:11" x14ac:dyDescent="0.25">
      <c r="K9361" s="217"/>
    </row>
    <row r="9362" spans="11:11" x14ac:dyDescent="0.25">
      <c r="K9362" s="217"/>
    </row>
    <row r="9363" spans="11:11" x14ac:dyDescent="0.25">
      <c r="K9363" s="217"/>
    </row>
    <row r="9364" spans="11:11" x14ac:dyDescent="0.25">
      <c r="K9364" s="217"/>
    </row>
    <row r="9365" spans="11:11" x14ac:dyDescent="0.25">
      <c r="K9365" s="217"/>
    </row>
    <row r="9366" spans="11:11" x14ac:dyDescent="0.25">
      <c r="K9366" s="217"/>
    </row>
    <row r="9367" spans="11:11" x14ac:dyDescent="0.25">
      <c r="K9367" s="217"/>
    </row>
    <row r="9368" spans="11:11" x14ac:dyDescent="0.25">
      <c r="K9368" s="217"/>
    </row>
    <row r="9369" spans="11:11" x14ac:dyDescent="0.25">
      <c r="K9369" s="217"/>
    </row>
    <row r="9370" spans="11:11" x14ac:dyDescent="0.25">
      <c r="K9370" s="217"/>
    </row>
    <row r="9371" spans="11:11" x14ac:dyDescent="0.25">
      <c r="K9371" s="217"/>
    </row>
    <row r="9372" spans="11:11" x14ac:dyDescent="0.25">
      <c r="K9372" s="217"/>
    </row>
    <row r="9373" spans="11:11" x14ac:dyDescent="0.25">
      <c r="K9373" s="217"/>
    </row>
    <row r="9374" spans="11:11" x14ac:dyDescent="0.25">
      <c r="K9374" s="217"/>
    </row>
    <row r="9375" spans="11:11" x14ac:dyDescent="0.25">
      <c r="K9375" s="217"/>
    </row>
    <row r="9376" spans="11:11" x14ac:dyDescent="0.25">
      <c r="K9376" s="217"/>
    </row>
    <row r="9377" spans="11:11" x14ac:dyDescent="0.25">
      <c r="K9377" s="217"/>
    </row>
    <row r="9378" spans="11:11" x14ac:dyDescent="0.25">
      <c r="K9378" s="217"/>
    </row>
    <row r="9379" spans="11:11" x14ac:dyDescent="0.25">
      <c r="K9379" s="217"/>
    </row>
    <row r="9380" spans="11:11" x14ac:dyDescent="0.25">
      <c r="K9380" s="217"/>
    </row>
    <row r="9381" spans="11:11" x14ac:dyDescent="0.25">
      <c r="K9381" s="217"/>
    </row>
    <row r="9382" spans="11:11" x14ac:dyDescent="0.25">
      <c r="K9382" s="217"/>
    </row>
    <row r="9383" spans="11:11" x14ac:dyDescent="0.25">
      <c r="K9383" s="217"/>
    </row>
    <row r="9384" spans="11:11" x14ac:dyDescent="0.25">
      <c r="K9384" s="217"/>
    </row>
    <row r="9385" spans="11:11" x14ac:dyDescent="0.25">
      <c r="K9385" s="217"/>
    </row>
    <row r="9386" spans="11:11" x14ac:dyDescent="0.25">
      <c r="K9386" s="217"/>
    </row>
    <row r="9387" spans="11:11" x14ac:dyDescent="0.25">
      <c r="K9387" s="217"/>
    </row>
    <row r="9388" spans="11:11" x14ac:dyDescent="0.25">
      <c r="K9388" s="217"/>
    </row>
    <row r="9389" spans="11:11" x14ac:dyDescent="0.25">
      <c r="K9389" s="217"/>
    </row>
    <row r="9390" spans="11:11" x14ac:dyDescent="0.25">
      <c r="K9390" s="217"/>
    </row>
    <row r="9391" spans="11:11" x14ac:dyDescent="0.25">
      <c r="K9391" s="217"/>
    </row>
    <row r="9392" spans="11:11" x14ac:dyDescent="0.25">
      <c r="K9392" s="217"/>
    </row>
    <row r="9393" spans="11:11" x14ac:dyDescent="0.25">
      <c r="K9393" s="217"/>
    </row>
    <row r="9394" spans="11:11" x14ac:dyDescent="0.25">
      <c r="K9394" s="217"/>
    </row>
    <row r="9395" spans="11:11" x14ac:dyDescent="0.25">
      <c r="K9395" s="217"/>
    </row>
    <row r="9396" spans="11:11" x14ac:dyDescent="0.25">
      <c r="K9396" s="217"/>
    </row>
    <row r="9397" spans="11:11" x14ac:dyDescent="0.25">
      <c r="K9397" s="217"/>
    </row>
    <row r="9398" spans="11:11" x14ac:dyDescent="0.25">
      <c r="K9398" s="217"/>
    </row>
    <row r="9399" spans="11:11" x14ac:dyDescent="0.25">
      <c r="K9399" s="217"/>
    </row>
    <row r="9400" spans="11:11" x14ac:dyDescent="0.25">
      <c r="K9400" s="217"/>
    </row>
    <row r="9401" spans="11:11" x14ac:dyDescent="0.25">
      <c r="K9401" s="217"/>
    </row>
    <row r="9402" spans="11:11" x14ac:dyDescent="0.25">
      <c r="K9402" s="217"/>
    </row>
    <row r="9403" spans="11:11" x14ac:dyDescent="0.25">
      <c r="K9403" s="217"/>
    </row>
    <row r="9404" spans="11:11" x14ac:dyDescent="0.25">
      <c r="K9404" s="217"/>
    </row>
    <row r="9405" spans="11:11" x14ac:dyDescent="0.25">
      <c r="K9405" s="217"/>
    </row>
    <row r="9406" spans="11:11" x14ac:dyDescent="0.25">
      <c r="K9406" s="217"/>
    </row>
    <row r="9407" spans="11:11" x14ac:dyDescent="0.25">
      <c r="K9407" s="217"/>
    </row>
    <row r="9408" spans="11:11" x14ac:dyDescent="0.25">
      <c r="K9408" s="217"/>
    </row>
    <row r="9409" spans="11:11" x14ac:dyDescent="0.25">
      <c r="K9409" s="217"/>
    </row>
    <row r="9410" spans="11:11" x14ac:dyDescent="0.25">
      <c r="K9410" s="217"/>
    </row>
    <row r="9411" spans="11:11" x14ac:dyDescent="0.25">
      <c r="K9411" s="217"/>
    </row>
    <row r="9412" spans="11:11" x14ac:dyDescent="0.25">
      <c r="K9412" s="217"/>
    </row>
    <row r="9413" spans="11:11" x14ac:dyDescent="0.25">
      <c r="K9413" s="217"/>
    </row>
    <row r="9414" spans="11:11" x14ac:dyDescent="0.25">
      <c r="K9414" s="217"/>
    </row>
    <row r="9415" spans="11:11" x14ac:dyDescent="0.25">
      <c r="K9415" s="217"/>
    </row>
    <row r="9416" spans="11:11" x14ac:dyDescent="0.25">
      <c r="K9416" s="217"/>
    </row>
    <row r="9417" spans="11:11" x14ac:dyDescent="0.25">
      <c r="K9417" s="217"/>
    </row>
    <row r="9418" spans="11:11" x14ac:dyDescent="0.25">
      <c r="K9418" s="217"/>
    </row>
    <row r="9419" spans="11:11" x14ac:dyDescent="0.25">
      <c r="K9419" s="217"/>
    </row>
    <row r="9420" spans="11:11" x14ac:dyDescent="0.25">
      <c r="K9420" s="217"/>
    </row>
    <row r="9421" spans="11:11" x14ac:dyDescent="0.25">
      <c r="K9421" s="217"/>
    </row>
    <row r="9422" spans="11:11" x14ac:dyDescent="0.25">
      <c r="K9422" s="217"/>
    </row>
    <row r="9423" spans="11:11" x14ac:dyDescent="0.25">
      <c r="K9423" s="217"/>
    </row>
    <row r="9424" spans="11:11" x14ac:dyDescent="0.25">
      <c r="K9424" s="217"/>
    </row>
    <row r="9425" spans="11:11" x14ac:dyDescent="0.25">
      <c r="K9425" s="217"/>
    </row>
    <row r="9426" spans="11:11" x14ac:dyDescent="0.25">
      <c r="K9426" s="217"/>
    </row>
    <row r="9427" spans="11:11" x14ac:dyDescent="0.25">
      <c r="K9427" s="217"/>
    </row>
    <row r="9428" spans="11:11" x14ac:dyDescent="0.25">
      <c r="K9428" s="217"/>
    </row>
    <row r="9429" spans="11:11" x14ac:dyDescent="0.25">
      <c r="K9429" s="217"/>
    </row>
    <row r="9430" spans="11:11" x14ac:dyDescent="0.25">
      <c r="K9430" s="217"/>
    </row>
    <row r="9431" spans="11:11" x14ac:dyDescent="0.25">
      <c r="K9431" s="217"/>
    </row>
    <row r="9432" spans="11:11" x14ac:dyDescent="0.25">
      <c r="K9432" s="217"/>
    </row>
    <row r="9433" spans="11:11" x14ac:dyDescent="0.25">
      <c r="K9433" s="217"/>
    </row>
    <row r="9434" spans="11:11" x14ac:dyDescent="0.25">
      <c r="K9434" s="217"/>
    </row>
    <row r="9435" spans="11:11" x14ac:dyDescent="0.25">
      <c r="K9435" s="217"/>
    </row>
    <row r="9436" spans="11:11" x14ac:dyDescent="0.25">
      <c r="K9436" s="217"/>
    </row>
    <row r="9437" spans="11:11" x14ac:dyDescent="0.25">
      <c r="K9437" s="217"/>
    </row>
    <row r="9438" spans="11:11" x14ac:dyDescent="0.25">
      <c r="K9438" s="217"/>
    </row>
    <row r="9439" spans="11:11" x14ac:dyDescent="0.25">
      <c r="K9439" s="217"/>
    </row>
    <row r="9440" spans="11:11" x14ac:dyDescent="0.25">
      <c r="K9440" s="217"/>
    </row>
    <row r="9441" spans="11:11" x14ac:dyDescent="0.25">
      <c r="K9441" s="217"/>
    </row>
    <row r="9442" spans="11:11" x14ac:dyDescent="0.25">
      <c r="K9442" s="217"/>
    </row>
    <row r="9443" spans="11:11" x14ac:dyDescent="0.25">
      <c r="K9443" s="217"/>
    </row>
    <row r="9444" spans="11:11" x14ac:dyDescent="0.25">
      <c r="K9444" s="217"/>
    </row>
    <row r="9445" spans="11:11" x14ac:dyDescent="0.25">
      <c r="K9445" s="217"/>
    </row>
    <row r="9446" spans="11:11" x14ac:dyDescent="0.25">
      <c r="K9446" s="217"/>
    </row>
    <row r="9447" spans="11:11" x14ac:dyDescent="0.25">
      <c r="K9447" s="217"/>
    </row>
    <row r="9448" spans="11:11" x14ac:dyDescent="0.25">
      <c r="K9448" s="217"/>
    </row>
    <row r="9449" spans="11:11" x14ac:dyDescent="0.25">
      <c r="K9449" s="217"/>
    </row>
    <row r="9450" spans="11:11" x14ac:dyDescent="0.25">
      <c r="K9450" s="217"/>
    </row>
    <row r="9451" spans="11:11" x14ac:dyDescent="0.25">
      <c r="K9451" s="217"/>
    </row>
    <row r="9452" spans="11:11" x14ac:dyDescent="0.25">
      <c r="K9452" s="217"/>
    </row>
    <row r="9453" spans="11:11" x14ac:dyDescent="0.25">
      <c r="K9453" s="217"/>
    </row>
    <row r="9454" spans="11:11" x14ac:dyDescent="0.25">
      <c r="K9454" s="217"/>
    </row>
    <row r="9455" spans="11:11" x14ac:dyDescent="0.25">
      <c r="K9455" s="217"/>
    </row>
    <row r="9456" spans="11:11" x14ac:dyDescent="0.25">
      <c r="K9456" s="217"/>
    </row>
    <row r="9457" spans="11:11" x14ac:dyDescent="0.25">
      <c r="K9457" s="217"/>
    </row>
    <row r="9458" spans="11:11" x14ac:dyDescent="0.25">
      <c r="K9458" s="217"/>
    </row>
    <row r="9459" spans="11:11" x14ac:dyDescent="0.25">
      <c r="K9459" s="217"/>
    </row>
    <row r="9460" spans="11:11" x14ac:dyDescent="0.25">
      <c r="K9460" s="217"/>
    </row>
    <row r="9461" spans="11:11" x14ac:dyDescent="0.25">
      <c r="K9461" s="217"/>
    </row>
    <row r="9462" spans="11:11" x14ac:dyDescent="0.25">
      <c r="K9462" s="217"/>
    </row>
    <row r="9463" spans="11:11" x14ac:dyDescent="0.25">
      <c r="K9463" s="217"/>
    </row>
    <row r="9464" spans="11:11" x14ac:dyDescent="0.25">
      <c r="K9464" s="217"/>
    </row>
    <row r="9465" spans="11:11" x14ac:dyDescent="0.25">
      <c r="K9465" s="217"/>
    </row>
    <row r="9466" spans="11:11" x14ac:dyDescent="0.25">
      <c r="K9466" s="217"/>
    </row>
    <row r="9467" spans="11:11" x14ac:dyDescent="0.25">
      <c r="K9467" s="217"/>
    </row>
    <row r="9468" spans="11:11" x14ac:dyDescent="0.25">
      <c r="K9468" s="217"/>
    </row>
    <row r="9469" spans="11:11" x14ac:dyDescent="0.25">
      <c r="K9469" s="217"/>
    </row>
    <row r="9470" spans="11:11" x14ac:dyDescent="0.25">
      <c r="K9470" s="217"/>
    </row>
    <row r="9471" spans="11:11" x14ac:dyDescent="0.25">
      <c r="K9471" s="217"/>
    </row>
    <row r="9472" spans="11:11" x14ac:dyDescent="0.25">
      <c r="K9472" s="217"/>
    </row>
    <row r="9473" spans="11:11" x14ac:dyDescent="0.25">
      <c r="K9473" s="217"/>
    </row>
    <row r="9474" spans="11:11" x14ac:dyDescent="0.25">
      <c r="K9474" s="217"/>
    </row>
    <row r="9475" spans="11:11" x14ac:dyDescent="0.25">
      <c r="K9475" s="217"/>
    </row>
    <row r="9476" spans="11:11" x14ac:dyDescent="0.25">
      <c r="K9476" s="217"/>
    </row>
    <row r="9477" spans="11:11" x14ac:dyDescent="0.25">
      <c r="K9477" s="217"/>
    </row>
    <row r="9478" spans="11:11" x14ac:dyDescent="0.25">
      <c r="K9478" s="217"/>
    </row>
    <row r="9479" spans="11:11" x14ac:dyDescent="0.25">
      <c r="K9479" s="217"/>
    </row>
    <row r="9480" spans="11:11" x14ac:dyDescent="0.25">
      <c r="K9480" s="217"/>
    </row>
    <row r="9481" spans="11:11" x14ac:dyDescent="0.25">
      <c r="K9481" s="217"/>
    </row>
    <row r="9482" spans="11:11" x14ac:dyDescent="0.25">
      <c r="K9482" s="217"/>
    </row>
    <row r="9483" spans="11:11" x14ac:dyDescent="0.25">
      <c r="K9483" s="217"/>
    </row>
    <row r="9484" spans="11:11" x14ac:dyDescent="0.25">
      <c r="K9484" s="217"/>
    </row>
    <row r="9485" spans="11:11" x14ac:dyDescent="0.25">
      <c r="K9485" s="217"/>
    </row>
    <row r="9486" spans="11:11" x14ac:dyDescent="0.25">
      <c r="K9486" s="217"/>
    </row>
    <row r="9487" spans="11:11" x14ac:dyDescent="0.25">
      <c r="K9487" s="217"/>
    </row>
    <row r="9488" spans="11:11" x14ac:dyDescent="0.25">
      <c r="K9488" s="217"/>
    </row>
    <row r="9489" spans="11:11" x14ac:dyDescent="0.25">
      <c r="K9489" s="217"/>
    </row>
    <row r="9490" spans="11:11" x14ac:dyDescent="0.25">
      <c r="K9490" s="217"/>
    </row>
    <row r="9491" spans="11:11" x14ac:dyDescent="0.25">
      <c r="K9491" s="217"/>
    </row>
    <row r="9492" spans="11:11" x14ac:dyDescent="0.25">
      <c r="K9492" s="217"/>
    </row>
    <row r="9493" spans="11:11" x14ac:dyDescent="0.25">
      <c r="K9493" s="217"/>
    </row>
    <row r="9494" spans="11:11" x14ac:dyDescent="0.25">
      <c r="K9494" s="217"/>
    </row>
    <row r="9495" spans="11:11" x14ac:dyDescent="0.25">
      <c r="K9495" s="217"/>
    </row>
    <row r="9496" spans="11:11" x14ac:dyDescent="0.25">
      <c r="K9496" s="217"/>
    </row>
    <row r="9497" spans="11:11" x14ac:dyDescent="0.25">
      <c r="K9497" s="217"/>
    </row>
    <row r="9498" spans="11:11" x14ac:dyDescent="0.25">
      <c r="K9498" s="217"/>
    </row>
    <row r="9499" spans="11:11" x14ac:dyDescent="0.25">
      <c r="K9499" s="217"/>
    </row>
    <row r="9500" spans="11:11" x14ac:dyDescent="0.25">
      <c r="K9500" s="217"/>
    </row>
    <row r="9501" spans="11:11" x14ac:dyDescent="0.25">
      <c r="K9501" s="217"/>
    </row>
    <row r="9502" spans="11:11" x14ac:dyDescent="0.25">
      <c r="K9502" s="217"/>
    </row>
    <row r="9503" spans="11:11" x14ac:dyDescent="0.25">
      <c r="K9503" s="217"/>
    </row>
    <row r="9504" spans="11:11" x14ac:dyDescent="0.25">
      <c r="K9504" s="217"/>
    </row>
    <row r="9505" spans="11:11" x14ac:dyDescent="0.25">
      <c r="K9505" s="217"/>
    </row>
    <row r="9506" spans="11:11" x14ac:dyDescent="0.25">
      <c r="K9506" s="217"/>
    </row>
    <row r="9507" spans="11:11" x14ac:dyDescent="0.25">
      <c r="K9507" s="217"/>
    </row>
    <row r="9508" spans="11:11" x14ac:dyDescent="0.25">
      <c r="K9508" s="217"/>
    </row>
    <row r="9509" spans="11:11" x14ac:dyDescent="0.25">
      <c r="K9509" s="217"/>
    </row>
    <row r="9510" spans="11:11" x14ac:dyDescent="0.25">
      <c r="K9510" s="217"/>
    </row>
    <row r="9511" spans="11:11" x14ac:dyDescent="0.25">
      <c r="K9511" s="217"/>
    </row>
    <row r="9512" spans="11:11" x14ac:dyDescent="0.25">
      <c r="K9512" s="217"/>
    </row>
    <row r="9513" spans="11:11" x14ac:dyDescent="0.25">
      <c r="K9513" s="217"/>
    </row>
    <row r="9514" spans="11:11" x14ac:dyDescent="0.25">
      <c r="K9514" s="217"/>
    </row>
    <row r="9515" spans="11:11" x14ac:dyDescent="0.25">
      <c r="K9515" s="217"/>
    </row>
    <row r="9516" spans="11:11" x14ac:dyDescent="0.25">
      <c r="K9516" s="217"/>
    </row>
    <row r="9517" spans="11:11" x14ac:dyDescent="0.25">
      <c r="K9517" s="217"/>
    </row>
    <row r="9518" spans="11:11" x14ac:dyDescent="0.25">
      <c r="K9518" s="217"/>
    </row>
    <row r="9519" spans="11:11" x14ac:dyDescent="0.25">
      <c r="K9519" s="217"/>
    </row>
    <row r="9520" spans="11:11" x14ac:dyDescent="0.25">
      <c r="K9520" s="217"/>
    </row>
    <row r="9521" spans="11:11" x14ac:dyDescent="0.25">
      <c r="K9521" s="217"/>
    </row>
    <row r="9522" spans="11:11" x14ac:dyDescent="0.25">
      <c r="K9522" s="217"/>
    </row>
    <row r="9523" spans="11:11" x14ac:dyDescent="0.25">
      <c r="K9523" s="217"/>
    </row>
    <row r="9524" spans="11:11" x14ac:dyDescent="0.25">
      <c r="K9524" s="217"/>
    </row>
    <row r="9525" spans="11:11" x14ac:dyDescent="0.25">
      <c r="K9525" s="217"/>
    </row>
    <row r="9526" spans="11:11" x14ac:dyDescent="0.25">
      <c r="K9526" s="217"/>
    </row>
    <row r="9527" spans="11:11" x14ac:dyDescent="0.25">
      <c r="K9527" s="217"/>
    </row>
    <row r="9528" spans="11:11" x14ac:dyDescent="0.25">
      <c r="K9528" s="217"/>
    </row>
    <row r="9529" spans="11:11" x14ac:dyDescent="0.25">
      <c r="K9529" s="217"/>
    </row>
    <row r="9530" spans="11:11" x14ac:dyDescent="0.25">
      <c r="K9530" s="217"/>
    </row>
    <row r="9531" spans="11:11" x14ac:dyDescent="0.25">
      <c r="K9531" s="217"/>
    </row>
    <row r="9532" spans="11:11" x14ac:dyDescent="0.25">
      <c r="K9532" s="217"/>
    </row>
    <row r="9533" spans="11:11" x14ac:dyDescent="0.25">
      <c r="K9533" s="217"/>
    </row>
    <row r="9534" spans="11:11" x14ac:dyDescent="0.25">
      <c r="K9534" s="217"/>
    </row>
    <row r="9535" spans="11:11" x14ac:dyDescent="0.25">
      <c r="K9535" s="217"/>
    </row>
    <row r="9536" spans="11:11" x14ac:dyDescent="0.25">
      <c r="K9536" s="217"/>
    </row>
    <row r="9537" spans="11:11" x14ac:dyDescent="0.25">
      <c r="K9537" s="217"/>
    </row>
    <row r="9538" spans="11:11" x14ac:dyDescent="0.25">
      <c r="K9538" s="217"/>
    </row>
    <row r="9539" spans="11:11" x14ac:dyDescent="0.25">
      <c r="K9539" s="217"/>
    </row>
    <row r="9540" spans="11:11" x14ac:dyDescent="0.25">
      <c r="K9540" s="217"/>
    </row>
    <row r="9541" spans="11:11" x14ac:dyDescent="0.25">
      <c r="K9541" s="217"/>
    </row>
    <row r="9542" spans="11:11" x14ac:dyDescent="0.25">
      <c r="K9542" s="217"/>
    </row>
    <row r="9543" spans="11:11" x14ac:dyDescent="0.25">
      <c r="K9543" s="217"/>
    </row>
    <row r="9544" spans="11:11" x14ac:dyDescent="0.25">
      <c r="K9544" s="217"/>
    </row>
    <row r="9545" spans="11:11" x14ac:dyDescent="0.25">
      <c r="K9545" s="217"/>
    </row>
    <row r="9546" spans="11:11" x14ac:dyDescent="0.25">
      <c r="K9546" s="217"/>
    </row>
    <row r="9547" spans="11:11" x14ac:dyDescent="0.25">
      <c r="K9547" s="217"/>
    </row>
    <row r="9548" spans="11:11" x14ac:dyDescent="0.25">
      <c r="K9548" s="217"/>
    </row>
    <row r="9549" spans="11:11" x14ac:dyDescent="0.25">
      <c r="K9549" s="217"/>
    </row>
    <row r="9550" spans="11:11" x14ac:dyDescent="0.25">
      <c r="K9550" s="217"/>
    </row>
    <row r="9551" spans="11:11" x14ac:dyDescent="0.25">
      <c r="K9551" s="217"/>
    </row>
    <row r="9552" spans="11:11" x14ac:dyDescent="0.25">
      <c r="K9552" s="217"/>
    </row>
    <row r="9553" spans="11:11" x14ac:dyDescent="0.25">
      <c r="K9553" s="217"/>
    </row>
    <row r="9554" spans="11:11" x14ac:dyDescent="0.25">
      <c r="K9554" s="217"/>
    </row>
    <row r="9555" spans="11:11" x14ac:dyDescent="0.25">
      <c r="K9555" s="217"/>
    </row>
    <row r="9556" spans="11:11" x14ac:dyDescent="0.25">
      <c r="K9556" s="217"/>
    </row>
    <row r="9557" spans="11:11" x14ac:dyDescent="0.25">
      <c r="K9557" s="217"/>
    </row>
    <row r="9558" spans="11:11" x14ac:dyDescent="0.25">
      <c r="K9558" s="217"/>
    </row>
    <row r="9559" spans="11:11" x14ac:dyDescent="0.25">
      <c r="K9559" s="217"/>
    </row>
    <row r="9560" spans="11:11" x14ac:dyDescent="0.25">
      <c r="K9560" s="217"/>
    </row>
    <row r="9561" spans="11:11" x14ac:dyDescent="0.25">
      <c r="K9561" s="217"/>
    </row>
    <row r="9562" spans="11:11" x14ac:dyDescent="0.25">
      <c r="K9562" s="217"/>
    </row>
    <row r="9563" spans="11:11" x14ac:dyDescent="0.25">
      <c r="K9563" s="217"/>
    </row>
    <row r="9564" spans="11:11" x14ac:dyDescent="0.25">
      <c r="K9564" s="217"/>
    </row>
    <row r="9565" spans="11:11" x14ac:dyDescent="0.25">
      <c r="K9565" s="217"/>
    </row>
    <row r="9566" spans="11:11" x14ac:dyDescent="0.25">
      <c r="K9566" s="217"/>
    </row>
    <row r="9567" spans="11:11" x14ac:dyDescent="0.25">
      <c r="K9567" s="217"/>
    </row>
    <row r="9568" spans="11:11" x14ac:dyDescent="0.25">
      <c r="K9568" s="217"/>
    </row>
    <row r="9569" spans="11:11" x14ac:dyDescent="0.25">
      <c r="K9569" s="217"/>
    </row>
    <row r="9570" spans="11:11" x14ac:dyDescent="0.25">
      <c r="K9570" s="217"/>
    </row>
    <row r="9571" spans="11:11" x14ac:dyDescent="0.25">
      <c r="K9571" s="217"/>
    </row>
    <row r="9572" spans="11:11" x14ac:dyDescent="0.25">
      <c r="K9572" s="217"/>
    </row>
    <row r="9573" spans="11:11" x14ac:dyDescent="0.25">
      <c r="K9573" s="217"/>
    </row>
    <row r="9574" spans="11:11" x14ac:dyDescent="0.25">
      <c r="K9574" s="217"/>
    </row>
    <row r="9575" spans="11:11" x14ac:dyDescent="0.25">
      <c r="K9575" s="217"/>
    </row>
    <row r="9576" spans="11:11" x14ac:dyDescent="0.25">
      <c r="K9576" s="217"/>
    </row>
    <row r="9577" spans="11:11" x14ac:dyDescent="0.25">
      <c r="K9577" s="217"/>
    </row>
    <row r="9578" spans="11:11" x14ac:dyDescent="0.25">
      <c r="K9578" s="217"/>
    </row>
    <row r="9579" spans="11:11" x14ac:dyDescent="0.25">
      <c r="K9579" s="217"/>
    </row>
    <row r="9580" spans="11:11" x14ac:dyDescent="0.25">
      <c r="K9580" s="217"/>
    </row>
    <row r="9581" spans="11:11" x14ac:dyDescent="0.25">
      <c r="K9581" s="217"/>
    </row>
    <row r="9582" spans="11:11" x14ac:dyDescent="0.25">
      <c r="K9582" s="217"/>
    </row>
    <row r="9583" spans="11:11" x14ac:dyDescent="0.25">
      <c r="K9583" s="217"/>
    </row>
    <row r="9584" spans="11:11" x14ac:dyDescent="0.25">
      <c r="K9584" s="217"/>
    </row>
    <row r="9585" spans="11:11" x14ac:dyDescent="0.25">
      <c r="K9585" s="217"/>
    </row>
    <row r="9586" spans="11:11" x14ac:dyDescent="0.25">
      <c r="K9586" s="217"/>
    </row>
    <row r="9587" spans="11:11" x14ac:dyDescent="0.25">
      <c r="K9587" s="217"/>
    </row>
    <row r="9588" spans="11:11" x14ac:dyDescent="0.25">
      <c r="K9588" s="217"/>
    </row>
    <row r="9589" spans="11:11" x14ac:dyDescent="0.25">
      <c r="K9589" s="217"/>
    </row>
    <row r="9590" spans="11:11" x14ac:dyDescent="0.25">
      <c r="K9590" s="217"/>
    </row>
    <row r="9591" spans="11:11" x14ac:dyDescent="0.25">
      <c r="K9591" s="217"/>
    </row>
    <row r="9592" spans="11:11" x14ac:dyDescent="0.25">
      <c r="K9592" s="217"/>
    </row>
    <row r="9593" spans="11:11" x14ac:dyDescent="0.25">
      <c r="K9593" s="217"/>
    </row>
    <row r="9594" spans="11:11" x14ac:dyDescent="0.25">
      <c r="K9594" s="217"/>
    </row>
    <row r="9595" spans="11:11" x14ac:dyDescent="0.25">
      <c r="K9595" s="217"/>
    </row>
    <row r="9596" spans="11:11" x14ac:dyDescent="0.25">
      <c r="K9596" s="217"/>
    </row>
    <row r="9597" spans="11:11" x14ac:dyDescent="0.25">
      <c r="K9597" s="217"/>
    </row>
    <row r="9598" spans="11:11" x14ac:dyDescent="0.25">
      <c r="K9598" s="217"/>
    </row>
    <row r="9599" spans="11:11" x14ac:dyDescent="0.25">
      <c r="K9599" s="217"/>
    </row>
    <row r="9600" spans="11:11" x14ac:dyDescent="0.25">
      <c r="K9600" s="217"/>
    </row>
    <row r="9601" spans="1:11" x14ac:dyDescent="0.25">
      <c r="K9601" s="217"/>
    </row>
    <row r="9602" spans="1:11" x14ac:dyDescent="0.25">
      <c r="K9602" s="217"/>
    </row>
    <row r="9603" spans="1:11" x14ac:dyDescent="0.25">
      <c r="K9603" s="217"/>
    </row>
    <row r="9604" spans="1:11" x14ac:dyDescent="0.25">
      <c r="K9604" s="217"/>
    </row>
    <row r="9605" spans="1:11" x14ac:dyDescent="0.25">
      <c r="K9605" s="217"/>
    </row>
    <row r="9606" spans="1:11" x14ac:dyDescent="0.25">
      <c r="K9606" s="217"/>
    </row>
    <row r="9607" spans="1:11" x14ac:dyDescent="0.25">
      <c r="K9607" s="217"/>
    </row>
    <row r="9608" spans="1:11" x14ac:dyDescent="0.25">
      <c r="K9608" s="217"/>
    </row>
    <row r="9609" spans="1:11" x14ac:dyDescent="0.25">
      <c r="K9609" s="217"/>
    </row>
    <row r="9610" spans="1:11" x14ac:dyDescent="0.25">
      <c r="K9610" s="217"/>
    </row>
    <row r="9611" spans="1:11" x14ac:dyDescent="0.25">
      <c r="K9611" s="217"/>
    </row>
    <row r="9612" spans="1:11" x14ac:dyDescent="0.25">
      <c r="K9612" s="217"/>
    </row>
    <row r="9613" spans="1:11" x14ac:dyDescent="0.25">
      <c r="K9613" s="217"/>
    </row>
    <row r="9614" spans="1:11" s="197" customFormat="1" x14ac:dyDescent="0.25">
      <c r="A9614" s="155"/>
      <c r="B9614" s="155"/>
      <c r="C9614" s="156"/>
      <c r="D9614" s="156"/>
      <c r="E9614" s="157"/>
      <c r="F9614" s="166"/>
      <c r="G9614" s="166"/>
      <c r="H9614" s="157"/>
      <c r="I9614" s="27"/>
      <c r="J9614" s="192"/>
      <c r="K9614" s="217"/>
    </row>
    <row r="9615" spans="1:11" s="197" customFormat="1" x14ac:dyDescent="0.25">
      <c r="A9615" s="155"/>
      <c r="B9615" s="155"/>
      <c r="C9615" s="156"/>
      <c r="D9615" s="156"/>
      <c r="E9615" s="157"/>
      <c r="F9615" s="166"/>
      <c r="G9615" s="166"/>
      <c r="H9615" s="157"/>
      <c r="I9615" s="27"/>
      <c r="J9615" s="192"/>
      <c r="K9615" s="217"/>
    </row>
    <row r="9616" spans="1:11" x14ac:dyDescent="0.25">
      <c r="K9616" s="217"/>
    </row>
    <row r="9617" spans="11:11" x14ac:dyDescent="0.25">
      <c r="K9617" s="217"/>
    </row>
    <row r="9618" spans="11:11" x14ac:dyDescent="0.25">
      <c r="K9618" s="217"/>
    </row>
    <row r="9619" spans="11:11" x14ac:dyDescent="0.25">
      <c r="K9619" s="217"/>
    </row>
    <row r="9620" spans="11:11" x14ac:dyDescent="0.25">
      <c r="K9620" s="217"/>
    </row>
    <row r="9621" spans="11:11" x14ac:dyDescent="0.25">
      <c r="K9621" s="217"/>
    </row>
    <row r="9622" spans="11:11" x14ac:dyDescent="0.25">
      <c r="K9622" s="217"/>
    </row>
    <row r="9623" spans="11:11" x14ac:dyDescent="0.25">
      <c r="K9623" s="217"/>
    </row>
    <row r="9624" spans="11:11" x14ac:dyDescent="0.25">
      <c r="K9624" s="217"/>
    </row>
    <row r="9625" spans="11:11" x14ac:dyDescent="0.25">
      <c r="K9625" s="217"/>
    </row>
    <row r="9626" spans="11:11" x14ac:dyDescent="0.25">
      <c r="K9626" s="217"/>
    </row>
    <row r="9627" spans="11:11" x14ac:dyDescent="0.25">
      <c r="K9627" s="217"/>
    </row>
    <row r="9628" spans="11:11" x14ac:dyDescent="0.25">
      <c r="K9628" s="217"/>
    </row>
    <row r="9629" spans="11:11" x14ac:dyDescent="0.25">
      <c r="K9629" s="217"/>
    </row>
    <row r="9630" spans="11:11" x14ac:dyDescent="0.25">
      <c r="K9630" s="217"/>
    </row>
    <row r="9631" spans="11:11" x14ac:dyDescent="0.25">
      <c r="K9631" s="217"/>
    </row>
    <row r="9632" spans="11:11" x14ac:dyDescent="0.25">
      <c r="K9632" s="217"/>
    </row>
    <row r="9633" spans="11:11" x14ac:dyDescent="0.25">
      <c r="K9633" s="217"/>
    </row>
    <row r="9634" spans="11:11" x14ac:dyDescent="0.25">
      <c r="K9634" s="217"/>
    </row>
    <row r="9635" spans="11:11" x14ac:dyDescent="0.25">
      <c r="K9635" s="217"/>
    </row>
    <row r="9636" spans="11:11" x14ac:dyDescent="0.25">
      <c r="K9636" s="217"/>
    </row>
    <row r="9637" spans="11:11" x14ac:dyDescent="0.25">
      <c r="K9637" s="217"/>
    </row>
    <row r="9638" spans="11:11" x14ac:dyDescent="0.25">
      <c r="K9638" s="217"/>
    </row>
    <row r="9639" spans="11:11" x14ac:dyDescent="0.25">
      <c r="K9639" s="217"/>
    </row>
    <row r="9640" spans="11:11" x14ac:dyDescent="0.25">
      <c r="K9640" s="217"/>
    </row>
    <row r="9641" spans="11:11" x14ac:dyDescent="0.25">
      <c r="K9641" s="217"/>
    </row>
    <row r="9642" spans="11:11" x14ac:dyDescent="0.25">
      <c r="K9642" s="217"/>
    </row>
    <row r="9643" spans="11:11" x14ac:dyDescent="0.25">
      <c r="K9643" s="217"/>
    </row>
    <row r="9644" spans="11:11" x14ac:dyDescent="0.25">
      <c r="K9644" s="217"/>
    </row>
    <row r="9645" spans="11:11" x14ac:dyDescent="0.25">
      <c r="K9645" s="217"/>
    </row>
    <row r="9646" spans="11:11" x14ac:dyDescent="0.25">
      <c r="K9646" s="217"/>
    </row>
    <row r="9647" spans="11:11" x14ac:dyDescent="0.25">
      <c r="K9647" s="217"/>
    </row>
    <row r="9648" spans="11:11" x14ac:dyDescent="0.25">
      <c r="K9648" s="217"/>
    </row>
    <row r="9649" spans="11:11" x14ac:dyDescent="0.25">
      <c r="K9649" s="217"/>
    </row>
    <row r="9650" spans="11:11" x14ac:dyDescent="0.25">
      <c r="K9650" s="217"/>
    </row>
    <row r="9651" spans="11:11" x14ac:dyDescent="0.25">
      <c r="K9651" s="217"/>
    </row>
    <row r="9652" spans="11:11" x14ac:dyDescent="0.25">
      <c r="K9652" s="217"/>
    </row>
    <row r="9653" spans="11:11" x14ac:dyDescent="0.25">
      <c r="K9653" s="217"/>
    </row>
    <row r="9654" spans="11:11" x14ac:dyDescent="0.25">
      <c r="K9654" s="217"/>
    </row>
    <row r="9655" spans="11:11" x14ac:dyDescent="0.25">
      <c r="K9655" s="217"/>
    </row>
    <row r="9656" spans="11:11" x14ac:dyDescent="0.25">
      <c r="K9656" s="217"/>
    </row>
    <row r="9657" spans="11:11" x14ac:dyDescent="0.25">
      <c r="K9657" s="217"/>
    </row>
    <row r="9658" spans="11:11" x14ac:dyDescent="0.25">
      <c r="K9658" s="217"/>
    </row>
    <row r="9659" spans="11:11" x14ac:dyDescent="0.25">
      <c r="K9659" s="217"/>
    </row>
    <row r="9660" spans="11:11" x14ac:dyDescent="0.25">
      <c r="K9660" s="217"/>
    </row>
    <row r="9661" spans="11:11" x14ac:dyDescent="0.25">
      <c r="K9661" s="217"/>
    </row>
    <row r="9662" spans="11:11" x14ac:dyDescent="0.25">
      <c r="K9662" s="217"/>
    </row>
    <row r="9663" spans="11:11" x14ac:dyDescent="0.25">
      <c r="K9663" s="217"/>
    </row>
    <row r="9664" spans="11:11" x14ac:dyDescent="0.25">
      <c r="K9664" s="217"/>
    </row>
    <row r="9665" spans="11:11" x14ac:dyDescent="0.25">
      <c r="K9665" s="217"/>
    </row>
    <row r="9666" spans="11:11" x14ac:dyDescent="0.25">
      <c r="K9666" s="217"/>
    </row>
    <row r="9667" spans="11:11" x14ac:dyDescent="0.25">
      <c r="K9667" s="217"/>
    </row>
    <row r="9668" spans="11:11" x14ac:dyDescent="0.25">
      <c r="K9668" s="217"/>
    </row>
    <row r="9669" spans="11:11" x14ac:dyDescent="0.25">
      <c r="K9669" s="217"/>
    </row>
    <row r="9670" spans="11:11" x14ac:dyDescent="0.25">
      <c r="K9670" s="217"/>
    </row>
    <row r="9671" spans="11:11" x14ac:dyDescent="0.25">
      <c r="K9671" s="217"/>
    </row>
    <row r="9672" spans="11:11" x14ac:dyDescent="0.25">
      <c r="K9672" s="217"/>
    </row>
    <row r="9673" spans="11:11" x14ac:dyDescent="0.25">
      <c r="K9673" s="217"/>
    </row>
    <row r="9674" spans="11:11" x14ac:dyDescent="0.25">
      <c r="K9674" s="217"/>
    </row>
    <row r="9675" spans="11:11" x14ac:dyDescent="0.25">
      <c r="K9675" s="217"/>
    </row>
    <row r="9676" spans="11:11" x14ac:dyDescent="0.25">
      <c r="K9676" s="217"/>
    </row>
    <row r="9677" spans="11:11" x14ac:dyDescent="0.25">
      <c r="K9677" s="217"/>
    </row>
    <row r="9678" spans="11:11" x14ac:dyDescent="0.25">
      <c r="K9678" s="217"/>
    </row>
    <row r="9679" spans="11:11" x14ac:dyDescent="0.25">
      <c r="K9679" s="217"/>
    </row>
    <row r="9680" spans="11:11" x14ac:dyDescent="0.25">
      <c r="K9680" s="217"/>
    </row>
    <row r="9681" spans="11:11" x14ac:dyDescent="0.25">
      <c r="K9681" s="217"/>
    </row>
    <row r="9682" spans="11:11" x14ac:dyDescent="0.25">
      <c r="K9682" s="217"/>
    </row>
    <row r="9683" spans="11:11" x14ac:dyDescent="0.25">
      <c r="K9683" s="217"/>
    </row>
    <row r="9684" spans="11:11" x14ac:dyDescent="0.25">
      <c r="K9684" s="217"/>
    </row>
    <row r="9685" spans="11:11" x14ac:dyDescent="0.25">
      <c r="K9685" s="217"/>
    </row>
    <row r="9686" spans="11:11" x14ac:dyDescent="0.25">
      <c r="K9686" s="217"/>
    </row>
    <row r="9687" spans="11:11" x14ac:dyDescent="0.25">
      <c r="K9687" s="217"/>
    </row>
    <row r="9688" spans="11:11" x14ac:dyDescent="0.25">
      <c r="K9688" s="217"/>
    </row>
    <row r="9689" spans="11:11" x14ac:dyDescent="0.25">
      <c r="K9689" s="217"/>
    </row>
    <row r="9690" spans="11:11" x14ac:dyDescent="0.25">
      <c r="K9690" s="217"/>
    </row>
    <row r="9691" spans="11:11" x14ac:dyDescent="0.25">
      <c r="K9691" s="217"/>
    </row>
    <row r="9692" spans="11:11" x14ac:dyDescent="0.25">
      <c r="K9692" s="217"/>
    </row>
    <row r="9693" spans="11:11" x14ac:dyDescent="0.25">
      <c r="K9693" s="217"/>
    </row>
    <row r="9694" spans="11:11" x14ac:dyDescent="0.25">
      <c r="K9694" s="217"/>
    </row>
    <row r="9695" spans="11:11" x14ac:dyDescent="0.25">
      <c r="K9695" s="217"/>
    </row>
    <row r="9696" spans="11:11" x14ac:dyDescent="0.25">
      <c r="K9696" s="217"/>
    </row>
    <row r="9697" spans="11:11" x14ac:dyDescent="0.25">
      <c r="K9697" s="217"/>
    </row>
    <row r="9698" spans="11:11" x14ac:dyDescent="0.25">
      <c r="K9698" s="217"/>
    </row>
    <row r="9699" spans="11:11" x14ac:dyDescent="0.25">
      <c r="K9699" s="217"/>
    </row>
    <row r="9700" spans="11:11" x14ac:dyDescent="0.25">
      <c r="K9700" s="217"/>
    </row>
    <row r="9701" spans="11:11" x14ac:dyDescent="0.25">
      <c r="K9701" s="217"/>
    </row>
    <row r="9702" spans="11:11" x14ac:dyDescent="0.25">
      <c r="K9702" s="217"/>
    </row>
    <row r="9703" spans="11:11" x14ac:dyDescent="0.25">
      <c r="K9703" s="217"/>
    </row>
    <row r="9704" spans="11:11" x14ac:dyDescent="0.25">
      <c r="K9704" s="217"/>
    </row>
    <row r="9705" spans="11:11" x14ac:dyDescent="0.25">
      <c r="K9705" s="217"/>
    </row>
    <row r="9706" spans="11:11" x14ac:dyDescent="0.25">
      <c r="K9706" s="217"/>
    </row>
    <row r="9707" spans="11:11" x14ac:dyDescent="0.25">
      <c r="K9707" s="217"/>
    </row>
    <row r="9708" spans="11:11" x14ac:dyDescent="0.25">
      <c r="K9708" s="217"/>
    </row>
    <row r="9709" spans="11:11" x14ac:dyDescent="0.25">
      <c r="K9709" s="217"/>
    </row>
    <row r="9710" spans="11:11" x14ac:dyDescent="0.25">
      <c r="K9710" s="217"/>
    </row>
    <row r="9711" spans="11:11" x14ac:dyDescent="0.25">
      <c r="K9711" s="217"/>
    </row>
    <row r="9712" spans="11:11" x14ac:dyDescent="0.25">
      <c r="K9712" s="217"/>
    </row>
    <row r="9713" spans="11:11" x14ac:dyDescent="0.25">
      <c r="K9713" s="217"/>
    </row>
    <row r="9714" spans="11:11" x14ac:dyDescent="0.25">
      <c r="K9714" s="217"/>
    </row>
    <row r="9715" spans="11:11" x14ac:dyDescent="0.25">
      <c r="K9715" s="217"/>
    </row>
    <row r="9716" spans="11:11" x14ac:dyDescent="0.25">
      <c r="K9716" s="217"/>
    </row>
    <row r="9717" spans="11:11" x14ac:dyDescent="0.25">
      <c r="K9717" s="217"/>
    </row>
    <row r="9718" spans="11:11" x14ac:dyDescent="0.25">
      <c r="K9718" s="217"/>
    </row>
    <row r="9719" spans="11:11" x14ac:dyDescent="0.25">
      <c r="K9719" s="217"/>
    </row>
    <row r="9720" spans="11:11" x14ac:dyDescent="0.25">
      <c r="K9720" s="217"/>
    </row>
    <row r="9721" spans="11:11" x14ac:dyDescent="0.25">
      <c r="K9721" s="217"/>
    </row>
    <row r="9722" spans="11:11" x14ac:dyDescent="0.25">
      <c r="K9722" s="217"/>
    </row>
    <row r="9723" spans="11:11" x14ac:dyDescent="0.25">
      <c r="K9723" s="217"/>
    </row>
    <row r="9724" spans="11:11" x14ac:dyDescent="0.25">
      <c r="K9724" s="217"/>
    </row>
    <row r="9725" spans="11:11" x14ac:dyDescent="0.25">
      <c r="K9725" s="217"/>
    </row>
    <row r="9726" spans="11:11" x14ac:dyDescent="0.25">
      <c r="K9726" s="217"/>
    </row>
    <row r="9727" spans="11:11" x14ac:dyDescent="0.25">
      <c r="K9727" s="217"/>
    </row>
    <row r="9728" spans="11:11" x14ac:dyDescent="0.25">
      <c r="K9728" s="217"/>
    </row>
    <row r="9729" spans="11:11" x14ac:dyDescent="0.25">
      <c r="K9729" s="217"/>
    </row>
    <row r="9730" spans="11:11" x14ac:dyDescent="0.25">
      <c r="K9730" s="217"/>
    </row>
    <row r="9731" spans="11:11" x14ac:dyDescent="0.25">
      <c r="K9731" s="217"/>
    </row>
    <row r="9732" spans="11:11" x14ac:dyDescent="0.25">
      <c r="K9732" s="217"/>
    </row>
    <row r="9733" spans="11:11" x14ac:dyDescent="0.25">
      <c r="K9733" s="217"/>
    </row>
    <row r="9734" spans="11:11" x14ac:dyDescent="0.25">
      <c r="K9734" s="217"/>
    </row>
    <row r="9735" spans="11:11" x14ac:dyDescent="0.25">
      <c r="K9735" s="217"/>
    </row>
    <row r="9736" spans="11:11" x14ac:dyDescent="0.25">
      <c r="K9736" s="217"/>
    </row>
    <row r="9737" spans="11:11" x14ac:dyDescent="0.25">
      <c r="K9737" s="217"/>
    </row>
    <row r="9738" spans="11:11" x14ac:dyDescent="0.25">
      <c r="K9738" s="217"/>
    </row>
    <row r="9739" spans="11:11" x14ac:dyDescent="0.25">
      <c r="K9739" s="217"/>
    </row>
    <row r="9740" spans="11:11" x14ac:dyDescent="0.25">
      <c r="K9740" s="217"/>
    </row>
    <row r="9741" spans="11:11" x14ac:dyDescent="0.25">
      <c r="K9741" s="217"/>
    </row>
    <row r="9742" spans="11:11" x14ac:dyDescent="0.25">
      <c r="K9742" s="217"/>
    </row>
    <row r="9743" spans="11:11" x14ac:dyDescent="0.25">
      <c r="K9743" s="217"/>
    </row>
    <row r="9744" spans="11:11" x14ac:dyDescent="0.25">
      <c r="K9744" s="217"/>
    </row>
    <row r="9745" spans="11:11" x14ac:dyDescent="0.25">
      <c r="K9745" s="217"/>
    </row>
    <row r="9746" spans="11:11" x14ac:dyDescent="0.25">
      <c r="K9746" s="217"/>
    </row>
    <row r="9747" spans="11:11" x14ac:dyDescent="0.25">
      <c r="K9747" s="217"/>
    </row>
    <row r="9748" spans="11:11" x14ac:dyDescent="0.25">
      <c r="K9748" s="217"/>
    </row>
    <row r="9749" spans="11:11" x14ac:dyDescent="0.25">
      <c r="K9749" s="217"/>
    </row>
    <row r="9750" spans="11:11" x14ac:dyDescent="0.25">
      <c r="K9750" s="217"/>
    </row>
    <row r="9751" spans="11:11" x14ac:dyDescent="0.25">
      <c r="K9751" s="217"/>
    </row>
    <row r="9752" spans="11:11" x14ac:dyDescent="0.25">
      <c r="K9752" s="217"/>
    </row>
    <row r="9753" spans="11:11" x14ac:dyDescent="0.25">
      <c r="K9753" s="217"/>
    </row>
    <row r="9754" spans="11:11" x14ac:dyDescent="0.25">
      <c r="K9754" s="217"/>
    </row>
    <row r="9755" spans="11:11" x14ac:dyDescent="0.25">
      <c r="K9755" s="217"/>
    </row>
    <row r="9756" spans="11:11" x14ac:dyDescent="0.25">
      <c r="K9756" s="217"/>
    </row>
    <row r="9757" spans="11:11" x14ac:dyDescent="0.25">
      <c r="K9757" s="217"/>
    </row>
    <row r="9758" spans="11:11" x14ac:dyDescent="0.25">
      <c r="K9758" s="217"/>
    </row>
    <row r="9759" spans="11:11" x14ac:dyDescent="0.25">
      <c r="K9759" s="217"/>
    </row>
    <row r="9760" spans="11:11" x14ac:dyDescent="0.25">
      <c r="K9760" s="217"/>
    </row>
    <row r="9761" spans="11:11" x14ac:dyDescent="0.25">
      <c r="K9761" s="217"/>
    </row>
    <row r="9762" spans="11:11" x14ac:dyDescent="0.25">
      <c r="K9762" s="217"/>
    </row>
    <row r="9763" spans="11:11" x14ac:dyDescent="0.25">
      <c r="K9763" s="217"/>
    </row>
    <row r="9764" spans="11:11" x14ac:dyDescent="0.25">
      <c r="K9764" s="217"/>
    </row>
    <row r="9765" spans="11:11" x14ac:dyDescent="0.25">
      <c r="K9765" s="217"/>
    </row>
    <row r="9766" spans="11:11" x14ac:dyDescent="0.25">
      <c r="K9766" s="217"/>
    </row>
    <row r="9767" spans="11:11" x14ac:dyDescent="0.25">
      <c r="K9767" s="217"/>
    </row>
    <row r="9768" spans="11:11" x14ac:dyDescent="0.25">
      <c r="K9768" s="217"/>
    </row>
    <row r="9769" spans="11:11" x14ac:dyDescent="0.25">
      <c r="K9769" s="217"/>
    </row>
    <row r="9770" spans="11:11" x14ac:dyDescent="0.25">
      <c r="K9770" s="217"/>
    </row>
    <row r="9771" spans="11:11" x14ac:dyDescent="0.25">
      <c r="K9771" s="217"/>
    </row>
    <row r="9772" spans="11:11" x14ac:dyDescent="0.25">
      <c r="K9772" s="217"/>
    </row>
    <row r="9773" spans="11:11" x14ac:dyDescent="0.25">
      <c r="K9773" s="217"/>
    </row>
    <row r="9774" spans="11:11" x14ac:dyDescent="0.25">
      <c r="K9774" s="217"/>
    </row>
    <row r="9775" spans="11:11" x14ac:dyDescent="0.25">
      <c r="K9775" s="217"/>
    </row>
    <row r="9776" spans="11:11" x14ac:dyDescent="0.25">
      <c r="K9776" s="217"/>
    </row>
    <row r="9777" spans="11:11" x14ac:dyDescent="0.25">
      <c r="K9777" s="217"/>
    </row>
    <row r="9778" spans="11:11" x14ac:dyDescent="0.25">
      <c r="K9778" s="217"/>
    </row>
    <row r="9779" spans="11:11" x14ac:dyDescent="0.25">
      <c r="K9779" s="217"/>
    </row>
    <row r="9781" spans="11:11" x14ac:dyDescent="0.25">
      <c r="K9781" s="217"/>
    </row>
    <row r="9783" spans="11:11" x14ac:dyDescent="0.25">
      <c r="K9783" s="217"/>
    </row>
    <row r="9784" spans="11:11" x14ac:dyDescent="0.25">
      <c r="K9784" s="217"/>
    </row>
    <row r="9785" spans="11:11" x14ac:dyDescent="0.25">
      <c r="K9785" s="217"/>
    </row>
    <row r="9786" spans="11:11" x14ac:dyDescent="0.25">
      <c r="K9786" s="217"/>
    </row>
    <row r="9788" spans="11:11" x14ac:dyDescent="0.25">
      <c r="K9788" s="217"/>
    </row>
    <row r="9790" spans="11:11" x14ac:dyDescent="0.25">
      <c r="K9790" s="217"/>
    </row>
    <row r="9791" spans="11:11" x14ac:dyDescent="0.25">
      <c r="K9791" s="217"/>
    </row>
    <row r="9792" spans="11:11" x14ac:dyDescent="0.25">
      <c r="K9792" s="217"/>
    </row>
    <row r="9794" spans="11:11" x14ac:dyDescent="0.25">
      <c r="K9794" s="217"/>
    </row>
    <row r="9795" spans="11:11" x14ac:dyDescent="0.25">
      <c r="K9795" s="217"/>
    </row>
    <row r="9796" spans="11:11" x14ac:dyDescent="0.25">
      <c r="K9796" s="217"/>
    </row>
    <row r="9797" spans="11:11" x14ac:dyDescent="0.25">
      <c r="K9797" s="217"/>
    </row>
    <row r="9798" spans="11:11" x14ac:dyDescent="0.25">
      <c r="K9798" s="217"/>
    </row>
    <row r="9800" spans="11:11" x14ac:dyDescent="0.25">
      <c r="K9800" s="217"/>
    </row>
    <row r="9801" spans="11:11" x14ac:dyDescent="0.25">
      <c r="K9801" s="217"/>
    </row>
    <row r="9802" spans="11:11" x14ac:dyDescent="0.25">
      <c r="K9802" s="217"/>
    </row>
    <row r="9804" spans="11:11" x14ac:dyDescent="0.25">
      <c r="K9804" s="217"/>
    </row>
    <row r="9818" spans="11:11" x14ac:dyDescent="0.25">
      <c r="K9818" s="217"/>
    </row>
    <row r="9860" spans="11:11" x14ac:dyDescent="0.25">
      <c r="K9860" s="217"/>
    </row>
    <row r="10064" spans="11:11" x14ac:dyDescent="0.25">
      <c r="K10064" s="217"/>
    </row>
    <row r="10303" spans="11:11" x14ac:dyDescent="0.25">
      <c r="K10303" s="217"/>
    </row>
    <row r="11217" spans="11:11" x14ac:dyDescent="0.25">
      <c r="K11217" s="217"/>
    </row>
    <row r="11218" spans="11:11" x14ac:dyDescent="0.25">
      <c r="K11218" s="217"/>
    </row>
    <row r="11219" spans="11:11" x14ac:dyDescent="0.25">
      <c r="K11219" s="217"/>
    </row>
    <row r="11220" spans="11:11" x14ac:dyDescent="0.25">
      <c r="K11220" s="217"/>
    </row>
    <row r="11221" spans="11:11" x14ac:dyDescent="0.25">
      <c r="K11221" s="217"/>
    </row>
    <row r="11222" spans="11:11" x14ac:dyDescent="0.25">
      <c r="K11222" s="217"/>
    </row>
    <row r="11223" spans="11:11" x14ac:dyDescent="0.25">
      <c r="K11223" s="217"/>
    </row>
    <row r="11224" spans="11:11" x14ac:dyDescent="0.25">
      <c r="K11224" s="217"/>
    </row>
    <row r="11225" spans="11:11" x14ac:dyDescent="0.25">
      <c r="K11225" s="217"/>
    </row>
    <row r="11226" spans="11:11" x14ac:dyDescent="0.25">
      <c r="K11226" s="217"/>
    </row>
    <row r="11227" spans="11:11" x14ac:dyDescent="0.25">
      <c r="K11227" s="217"/>
    </row>
    <row r="11228" spans="11:11" x14ac:dyDescent="0.25">
      <c r="K11228" s="217"/>
    </row>
    <row r="11229" spans="11:11" x14ac:dyDescent="0.25">
      <c r="K11229" s="217"/>
    </row>
    <row r="11230" spans="11:11" x14ac:dyDescent="0.25">
      <c r="K11230" s="217"/>
    </row>
    <row r="11231" spans="11:11" x14ac:dyDescent="0.25">
      <c r="K11231" s="217"/>
    </row>
    <row r="11232" spans="11:11" x14ac:dyDescent="0.25">
      <c r="K11232" s="217"/>
    </row>
    <row r="11233" spans="11:11" x14ac:dyDescent="0.25">
      <c r="K11233" s="217"/>
    </row>
    <row r="11234" spans="11:11" x14ac:dyDescent="0.25">
      <c r="K11234" s="217"/>
    </row>
    <row r="11235" spans="11:11" x14ac:dyDescent="0.25">
      <c r="K11235" s="217"/>
    </row>
    <row r="11236" spans="11:11" x14ac:dyDescent="0.25">
      <c r="K11236" s="217"/>
    </row>
    <row r="11237" spans="11:11" x14ac:dyDescent="0.25">
      <c r="K11237" s="217"/>
    </row>
    <row r="11238" spans="11:11" x14ac:dyDescent="0.25">
      <c r="K11238" s="217"/>
    </row>
    <row r="11239" spans="11:11" x14ac:dyDescent="0.25">
      <c r="K11239" s="217"/>
    </row>
    <row r="11240" spans="11:11" x14ac:dyDescent="0.25">
      <c r="K11240" s="217"/>
    </row>
    <row r="11241" spans="11:11" x14ac:dyDescent="0.25">
      <c r="K11241" s="217"/>
    </row>
    <row r="11242" spans="11:11" x14ac:dyDescent="0.25">
      <c r="K11242" s="217"/>
    </row>
    <row r="11243" spans="11:11" x14ac:dyDescent="0.25">
      <c r="K11243" s="217"/>
    </row>
    <row r="11244" spans="11:11" x14ac:dyDescent="0.25">
      <c r="K11244" s="217"/>
    </row>
    <row r="11245" spans="11:11" x14ac:dyDescent="0.25">
      <c r="K11245" s="217"/>
    </row>
    <row r="11246" spans="11:11" x14ac:dyDescent="0.25">
      <c r="K11246" s="217" t="e">
        <f>#REF!-#REF!</f>
        <v>#REF!</v>
      </c>
    </row>
    <row r="11247" spans="11:11" x14ac:dyDescent="0.25">
      <c r="K11247" s="217" t="e">
        <f>#REF!-#REF!</f>
        <v>#REF!</v>
      </c>
    </row>
    <row r="11248" spans="11:11" x14ac:dyDescent="0.25">
      <c r="K11248" s="217" t="e">
        <f>#REF!-#REF!</f>
        <v>#REF!</v>
      </c>
    </row>
    <row r="11249" spans="11:11" x14ac:dyDescent="0.25">
      <c r="K11249" s="217" t="e">
        <f>#REF!-#REF!</f>
        <v>#REF!</v>
      </c>
    </row>
    <row r="11250" spans="11:11" x14ac:dyDescent="0.25">
      <c r="K11250" s="217" t="e">
        <f>#REF!-#REF!</f>
        <v>#REF!</v>
      </c>
    </row>
    <row r="11251" spans="11:11" x14ac:dyDescent="0.25">
      <c r="K11251" s="217" t="e">
        <f>#REF!-#REF!</f>
        <v>#REF!</v>
      </c>
    </row>
    <row r="11252" spans="11:11" x14ac:dyDescent="0.25">
      <c r="K11252" s="217" t="e">
        <f>#REF!-#REF!</f>
        <v>#REF!</v>
      </c>
    </row>
    <row r="11253" spans="11:11" x14ac:dyDescent="0.25">
      <c r="K11253" s="217" t="e">
        <f>#REF!-#REF!</f>
        <v>#REF!</v>
      </c>
    </row>
    <row r="11254" spans="11:11" x14ac:dyDescent="0.25">
      <c r="K11254" s="217" t="e">
        <f>#REF!-#REF!</f>
        <v>#REF!</v>
      </c>
    </row>
    <row r="11255" spans="11:11" x14ac:dyDescent="0.25">
      <c r="K11255" s="217" t="e">
        <f>#REF!-#REF!</f>
        <v>#REF!</v>
      </c>
    </row>
    <row r="11256" spans="11:11" x14ac:dyDescent="0.25">
      <c r="K11256" s="217" t="e">
        <f>#REF!-#REF!</f>
        <v>#REF!</v>
      </c>
    </row>
    <row r="11257" spans="11:11" x14ac:dyDescent="0.25">
      <c r="K11257" s="217" t="e">
        <f>#REF!-#REF!</f>
        <v>#REF!</v>
      </c>
    </row>
    <row r="11258" spans="11:11" x14ac:dyDescent="0.25">
      <c r="K11258" s="217" t="e">
        <f>#REF!-#REF!</f>
        <v>#REF!</v>
      </c>
    </row>
    <row r="11259" spans="11:11" x14ac:dyDescent="0.25">
      <c r="K11259" s="217" t="e">
        <f>#REF!-#REF!</f>
        <v>#REF!</v>
      </c>
    </row>
    <row r="11260" spans="11:11" x14ac:dyDescent="0.25">
      <c r="K11260" s="217" t="e">
        <f>#REF!-#REF!</f>
        <v>#REF!</v>
      </c>
    </row>
    <row r="11261" spans="11:11" x14ac:dyDescent="0.25">
      <c r="K11261" s="217" t="e">
        <f>#REF!-#REF!</f>
        <v>#REF!</v>
      </c>
    </row>
    <row r="11262" spans="11:11" x14ac:dyDescent="0.25">
      <c r="K11262" s="217" t="e">
        <f>#REF!-#REF!</f>
        <v>#REF!</v>
      </c>
    </row>
    <row r="11263" spans="11:11" x14ac:dyDescent="0.25">
      <c r="K11263" s="217" t="e">
        <f>#REF!-#REF!</f>
        <v>#REF!</v>
      </c>
    </row>
    <row r="11264" spans="11:11" x14ac:dyDescent="0.25">
      <c r="K11264" s="217" t="e">
        <f>#REF!-#REF!</f>
        <v>#REF!</v>
      </c>
    </row>
    <row r="11265" spans="11:11" x14ac:dyDescent="0.25">
      <c r="K11265" s="217" t="e">
        <f>#REF!-#REF!</f>
        <v>#REF!</v>
      </c>
    </row>
    <row r="11266" spans="11:11" x14ac:dyDescent="0.25">
      <c r="K11266" s="217" t="e">
        <f>#REF!-#REF!</f>
        <v>#REF!</v>
      </c>
    </row>
    <row r="11267" spans="11:11" x14ac:dyDescent="0.25">
      <c r="K11267" s="217" t="e">
        <f>#REF!-#REF!</f>
        <v>#REF!</v>
      </c>
    </row>
    <row r="11268" spans="11:11" x14ac:dyDescent="0.25">
      <c r="K11268" s="217" t="e">
        <f>#REF!-#REF!</f>
        <v>#REF!</v>
      </c>
    </row>
    <row r="11269" spans="11:11" x14ac:dyDescent="0.25">
      <c r="K11269" s="217" t="e">
        <f>#REF!-#REF!</f>
        <v>#REF!</v>
      </c>
    </row>
    <row r="11270" spans="11:11" x14ac:dyDescent="0.25">
      <c r="K11270" s="217" t="e">
        <f>#REF!-#REF!</f>
        <v>#REF!</v>
      </c>
    </row>
    <row r="11271" spans="11:11" x14ac:dyDescent="0.25">
      <c r="K11271" s="217" t="e">
        <f>#REF!-#REF!</f>
        <v>#REF!</v>
      </c>
    </row>
    <row r="11272" spans="11:11" x14ac:dyDescent="0.25">
      <c r="K11272" s="217" t="e">
        <f>#REF!-#REF!</f>
        <v>#REF!</v>
      </c>
    </row>
    <row r="11273" spans="11:11" x14ac:dyDescent="0.25">
      <c r="K11273" s="217" t="e">
        <f>#REF!-#REF!</f>
        <v>#REF!</v>
      </c>
    </row>
    <row r="11274" spans="11:11" x14ac:dyDescent="0.25">
      <c r="K11274" s="217" t="e">
        <f>#REF!-#REF!</f>
        <v>#REF!</v>
      </c>
    </row>
    <row r="11275" spans="11:11" x14ac:dyDescent="0.25">
      <c r="K11275" s="217" t="e">
        <f>#REF!-#REF!</f>
        <v>#REF!</v>
      </c>
    </row>
    <row r="11276" spans="11:11" x14ac:dyDescent="0.25">
      <c r="K11276" s="217" t="e">
        <f>#REF!-#REF!</f>
        <v>#REF!</v>
      </c>
    </row>
    <row r="11277" spans="11:11" x14ac:dyDescent="0.25">
      <c r="K11277" s="217" t="e">
        <f>#REF!-#REF!</f>
        <v>#REF!</v>
      </c>
    </row>
    <row r="11278" spans="11:11" x14ac:dyDescent="0.25">
      <c r="K11278" s="217" t="e">
        <f>#REF!-#REF!</f>
        <v>#REF!</v>
      </c>
    </row>
    <row r="11279" spans="11:11" x14ac:dyDescent="0.25">
      <c r="K11279" s="217" t="e">
        <f>#REF!-#REF!</f>
        <v>#REF!</v>
      </c>
    </row>
    <row r="11280" spans="11:11" x14ac:dyDescent="0.25">
      <c r="K11280" s="217" t="e">
        <f>#REF!-#REF!</f>
        <v>#REF!</v>
      </c>
    </row>
    <row r="11282" spans="11:11" x14ac:dyDescent="0.25">
      <c r="K11282" s="217" t="e">
        <f>#REF!-#REF!</f>
        <v>#REF!</v>
      </c>
    </row>
    <row r="11283" spans="11:11" x14ac:dyDescent="0.25">
      <c r="K11283" s="217" t="e">
        <f>#REF!-#REF!</f>
        <v>#REF!</v>
      </c>
    </row>
    <row r="11284" spans="11:11" x14ac:dyDescent="0.25">
      <c r="K11284" s="217" t="e">
        <f>#REF!-#REF!</f>
        <v>#REF!</v>
      </c>
    </row>
    <row r="11285" spans="11:11" x14ac:dyDescent="0.25">
      <c r="K11285" s="217" t="e">
        <f>#REF!-#REF!</f>
        <v>#REF!</v>
      </c>
    </row>
    <row r="11286" spans="11:11" x14ac:dyDescent="0.25">
      <c r="K11286" s="217" t="e">
        <f>#REF!-#REF!</f>
        <v>#REF!</v>
      </c>
    </row>
    <row r="11287" spans="11:11" x14ac:dyDescent="0.25">
      <c r="K11287" s="217" t="e">
        <f>#REF!-#REF!</f>
        <v>#REF!</v>
      </c>
    </row>
    <row r="11288" spans="11:11" x14ac:dyDescent="0.25">
      <c r="K11288" s="217" t="e">
        <f>#REF!-#REF!</f>
        <v>#REF!</v>
      </c>
    </row>
    <row r="11289" spans="11:11" x14ac:dyDescent="0.25">
      <c r="K11289" s="217" t="e">
        <f>#REF!-#REF!</f>
        <v>#REF!</v>
      </c>
    </row>
    <row r="11290" spans="11:11" x14ac:dyDescent="0.25">
      <c r="K11290" s="217" t="e">
        <f>#REF!-#REF!</f>
        <v>#REF!</v>
      </c>
    </row>
    <row r="11291" spans="11:11" x14ac:dyDescent="0.25">
      <c r="K11291" s="217" t="e">
        <f>#REF!-#REF!</f>
        <v>#REF!</v>
      </c>
    </row>
    <row r="11292" spans="11:11" x14ac:dyDescent="0.25">
      <c r="K11292" s="217" t="e">
        <f>#REF!-#REF!</f>
        <v>#REF!</v>
      </c>
    </row>
    <row r="11293" spans="11:11" x14ac:dyDescent="0.25">
      <c r="K11293" s="217" t="e">
        <f>#REF!-#REF!</f>
        <v>#REF!</v>
      </c>
    </row>
    <row r="11294" spans="11:11" x14ac:dyDescent="0.25">
      <c r="K11294" s="217" t="e">
        <f>#REF!-#REF!</f>
        <v>#REF!</v>
      </c>
    </row>
    <row r="11295" spans="11:11" x14ac:dyDescent="0.25">
      <c r="K11295" s="217" t="e">
        <f>#REF!-#REF!</f>
        <v>#REF!</v>
      </c>
    </row>
    <row r="11296" spans="11:11" x14ac:dyDescent="0.25">
      <c r="K11296" s="217" t="e">
        <f>#REF!-#REF!</f>
        <v>#REF!</v>
      </c>
    </row>
    <row r="11297" spans="11:11" x14ac:dyDescent="0.25">
      <c r="K11297" s="217" t="e">
        <f>#REF!-#REF!</f>
        <v>#REF!</v>
      </c>
    </row>
    <row r="11298" spans="11:11" x14ac:dyDescent="0.25">
      <c r="K11298" s="217" t="e">
        <f>#REF!-#REF!</f>
        <v>#REF!</v>
      </c>
    </row>
    <row r="11299" spans="11:11" x14ac:dyDescent="0.25">
      <c r="K11299" s="217" t="e">
        <f>#REF!-#REF!</f>
        <v>#REF!</v>
      </c>
    </row>
    <row r="11300" spans="11:11" x14ac:dyDescent="0.25">
      <c r="K11300" s="160" t="e">
        <f>#REF!-#REF!</f>
        <v>#REF!</v>
      </c>
    </row>
    <row r="11301" spans="11:11" x14ac:dyDescent="0.25">
      <c r="K11301" s="160" t="e">
        <f>#REF!-#REF!</f>
        <v>#REF!</v>
      </c>
    </row>
    <row r="11302" spans="11:11" x14ac:dyDescent="0.25">
      <c r="K11302" s="160" t="e">
        <f>#REF!-#REF!</f>
        <v>#REF!</v>
      </c>
    </row>
    <row r="13719" spans="11:11" x14ac:dyDescent="0.25">
      <c r="K13719" s="161"/>
    </row>
    <row r="13720" spans="11:11" x14ac:dyDescent="0.25">
      <c r="K13720" s="161"/>
    </row>
    <row r="13721" spans="11:11" x14ac:dyDescent="0.25">
      <c r="K13721" s="161"/>
    </row>
    <row r="13722" spans="11:11" x14ac:dyDescent="0.25">
      <c r="K13722" s="161"/>
    </row>
    <row r="13723" spans="11:11" x14ac:dyDescent="0.25">
      <c r="K13723" s="161"/>
    </row>
    <row r="13724" spans="11:11" x14ac:dyDescent="0.25">
      <c r="K13724" s="161"/>
    </row>
    <row r="13725" spans="11:11" x14ac:dyDescent="0.25">
      <c r="K13725" s="161"/>
    </row>
    <row r="13726" spans="11:11" x14ac:dyDescent="0.25">
      <c r="K13726" s="161"/>
    </row>
    <row r="13727" spans="11:11" x14ac:dyDescent="0.25">
      <c r="K13727" s="161"/>
    </row>
    <row r="13728" spans="11:11" x14ac:dyDescent="0.25">
      <c r="K13728" s="161"/>
    </row>
    <row r="13729" spans="11:11" x14ac:dyDescent="0.25">
      <c r="K13729" s="161"/>
    </row>
    <row r="13730" spans="11:11" x14ac:dyDescent="0.25">
      <c r="K13730" s="161"/>
    </row>
    <row r="13731" spans="11:11" x14ac:dyDescent="0.25">
      <c r="K13731" s="161"/>
    </row>
    <row r="13732" spans="11:11" x14ac:dyDescent="0.25">
      <c r="K13732" s="161"/>
    </row>
    <row r="13733" spans="11:11" x14ac:dyDescent="0.25">
      <c r="K13733" s="161"/>
    </row>
    <row r="13734" spans="11:11" x14ac:dyDescent="0.25">
      <c r="K13734" s="161"/>
    </row>
    <row r="13735" spans="11:11" x14ac:dyDescent="0.25">
      <c r="K13735" s="161"/>
    </row>
    <row r="13736" spans="11:11" x14ac:dyDescent="0.25">
      <c r="K13736" s="161"/>
    </row>
    <row r="13737" spans="11:11" x14ac:dyDescent="0.25">
      <c r="K13737" s="161"/>
    </row>
    <row r="13738" spans="11:11" x14ac:dyDescent="0.25">
      <c r="K13738" s="161"/>
    </row>
    <row r="13739" spans="11:11" x14ac:dyDescent="0.25">
      <c r="K13739" s="161"/>
    </row>
    <row r="13740" spans="11:11" x14ac:dyDescent="0.25">
      <c r="K13740" s="161"/>
    </row>
    <row r="13741" spans="11:11" x14ac:dyDescent="0.25">
      <c r="K13741" s="161"/>
    </row>
    <row r="13742" spans="11:11" x14ac:dyDescent="0.25">
      <c r="K13742" s="161"/>
    </row>
    <row r="13743" spans="11:11" x14ac:dyDescent="0.25">
      <c r="K13743" s="161"/>
    </row>
    <row r="13744" spans="11:11" x14ac:dyDescent="0.25">
      <c r="K13744" s="161"/>
    </row>
    <row r="13745" spans="11:11" x14ac:dyDescent="0.25">
      <c r="K13745" s="161"/>
    </row>
    <row r="13746" spans="11:11" x14ac:dyDescent="0.25">
      <c r="K13746" s="161"/>
    </row>
    <row r="13747" spans="11:11" x14ac:dyDescent="0.25">
      <c r="K13747" s="161"/>
    </row>
    <row r="13748" spans="11:11" x14ac:dyDescent="0.25">
      <c r="K13748" s="161"/>
    </row>
    <row r="13749" spans="11:11" x14ac:dyDescent="0.25">
      <c r="K13749" s="161"/>
    </row>
    <row r="13750" spans="11:11" x14ac:dyDescent="0.25">
      <c r="K13750" s="161"/>
    </row>
    <row r="13751" spans="11:11" x14ac:dyDescent="0.25">
      <c r="K13751" s="161"/>
    </row>
    <row r="13752" spans="11:11" x14ac:dyDescent="0.25">
      <c r="K13752" s="161"/>
    </row>
    <row r="13753" spans="11:11" x14ac:dyDescent="0.25">
      <c r="K13753" s="161"/>
    </row>
    <row r="13754" spans="11:11" x14ac:dyDescent="0.25">
      <c r="K13754" s="161"/>
    </row>
    <row r="13755" spans="11:11" x14ac:dyDescent="0.25">
      <c r="K13755" s="161"/>
    </row>
    <row r="13756" spans="11:11" x14ac:dyDescent="0.25">
      <c r="K13756" s="161"/>
    </row>
    <row r="13757" spans="11:11" x14ac:dyDescent="0.25">
      <c r="K13757" s="161"/>
    </row>
    <row r="13758" spans="11:11" x14ac:dyDescent="0.25">
      <c r="K13758" s="161"/>
    </row>
    <row r="13759" spans="11:11" x14ac:dyDescent="0.25">
      <c r="K13759" s="161"/>
    </row>
    <row r="13760" spans="11:11" x14ac:dyDescent="0.25">
      <c r="K13760" s="161"/>
    </row>
    <row r="13761" spans="11:11" x14ac:dyDescent="0.25">
      <c r="K13761" s="161"/>
    </row>
    <row r="13762" spans="11:11" x14ac:dyDescent="0.25">
      <c r="K13762" s="161"/>
    </row>
    <row r="13763" spans="11:11" x14ac:dyDescent="0.25">
      <c r="K13763" s="161"/>
    </row>
    <row r="13764" spans="11:11" x14ac:dyDescent="0.25">
      <c r="K13764" s="161"/>
    </row>
    <row r="13765" spans="11:11" x14ac:dyDescent="0.25">
      <c r="K13765" s="161"/>
    </row>
    <row r="13766" spans="11:11" x14ac:dyDescent="0.25">
      <c r="K13766" s="161"/>
    </row>
    <row r="13767" spans="11:11" x14ac:dyDescent="0.25">
      <c r="K13767" s="161"/>
    </row>
    <row r="13768" spans="11:11" x14ac:dyDescent="0.25">
      <c r="K13768" s="161"/>
    </row>
    <row r="13769" spans="11:11" x14ac:dyDescent="0.25">
      <c r="K13769" s="161"/>
    </row>
    <row r="13770" spans="11:11" x14ac:dyDescent="0.25">
      <c r="K13770" s="161"/>
    </row>
    <row r="13771" spans="11:11" x14ac:dyDescent="0.25">
      <c r="K13771" s="161"/>
    </row>
    <row r="13772" spans="11:11" x14ac:dyDescent="0.25">
      <c r="K13772" s="161"/>
    </row>
    <row r="13773" spans="11:11" x14ac:dyDescent="0.25">
      <c r="K13773" s="161"/>
    </row>
    <row r="13774" spans="11:11" x14ac:dyDescent="0.25">
      <c r="K13774" s="161"/>
    </row>
    <row r="13775" spans="11:11" x14ac:dyDescent="0.25">
      <c r="K13775" s="161"/>
    </row>
    <row r="13776" spans="11:11" x14ac:dyDescent="0.25">
      <c r="K13776" s="161"/>
    </row>
    <row r="13777" spans="11:11" x14ac:dyDescent="0.25">
      <c r="K13777" s="161"/>
    </row>
    <row r="13778" spans="11:11" x14ac:dyDescent="0.25">
      <c r="K13778" s="161"/>
    </row>
    <row r="13779" spans="11:11" x14ac:dyDescent="0.25">
      <c r="K13779" s="161"/>
    </row>
    <row r="13780" spans="11:11" x14ac:dyDescent="0.25">
      <c r="K13780" s="161"/>
    </row>
    <row r="13781" spans="11:11" x14ac:dyDescent="0.25">
      <c r="K13781" s="161"/>
    </row>
    <row r="13782" spans="11:11" x14ac:dyDescent="0.25">
      <c r="K13782" s="161"/>
    </row>
    <row r="13783" spans="11:11" x14ac:dyDescent="0.25">
      <c r="K13783" s="161"/>
    </row>
    <row r="13784" spans="11:11" x14ac:dyDescent="0.25">
      <c r="K13784" s="161"/>
    </row>
    <row r="13785" spans="11:11" x14ac:dyDescent="0.25">
      <c r="K13785" s="161"/>
    </row>
    <row r="13786" spans="11:11" x14ac:dyDescent="0.25">
      <c r="K13786" s="161"/>
    </row>
    <row r="13787" spans="11:11" x14ac:dyDescent="0.25">
      <c r="K13787" s="161"/>
    </row>
    <row r="13788" spans="11:11" x14ac:dyDescent="0.25">
      <c r="K13788" s="161"/>
    </row>
    <row r="13789" spans="11:11" x14ac:dyDescent="0.25">
      <c r="K13789" s="161"/>
    </row>
    <row r="13790" spans="11:11" x14ac:dyDescent="0.25">
      <c r="K13790" s="161"/>
    </row>
    <row r="13791" spans="11:11" x14ac:dyDescent="0.25">
      <c r="K13791" s="161"/>
    </row>
    <row r="13792" spans="11:11" x14ac:dyDescent="0.25">
      <c r="K13792" s="161"/>
    </row>
    <row r="13793" spans="11:11" x14ac:dyDescent="0.25">
      <c r="K13793" s="161"/>
    </row>
    <row r="13794" spans="11:11" x14ac:dyDescent="0.25">
      <c r="K13794" s="161"/>
    </row>
    <row r="13795" spans="11:11" x14ac:dyDescent="0.25">
      <c r="K13795" s="161"/>
    </row>
    <row r="13796" spans="11:11" x14ac:dyDescent="0.25">
      <c r="K13796" s="161"/>
    </row>
    <row r="13797" spans="11:11" x14ac:dyDescent="0.25">
      <c r="K13797" s="161"/>
    </row>
    <row r="13798" spans="11:11" x14ac:dyDescent="0.25">
      <c r="K13798" s="161"/>
    </row>
    <row r="13799" spans="11:11" x14ac:dyDescent="0.25">
      <c r="K13799" s="161"/>
    </row>
    <row r="13800" spans="11:11" x14ac:dyDescent="0.25">
      <c r="K13800" s="161"/>
    </row>
    <row r="13801" spans="11:11" x14ac:dyDescent="0.25">
      <c r="K13801" s="161"/>
    </row>
    <row r="13802" spans="11:11" x14ac:dyDescent="0.25">
      <c r="K13802" s="161"/>
    </row>
    <row r="13803" spans="11:11" x14ac:dyDescent="0.25">
      <c r="K13803" s="161"/>
    </row>
    <row r="13804" spans="11:11" x14ac:dyDescent="0.25">
      <c r="K13804" s="161"/>
    </row>
    <row r="13805" spans="11:11" x14ac:dyDescent="0.25">
      <c r="K13805" s="161"/>
    </row>
    <row r="13806" spans="11:11" x14ac:dyDescent="0.25">
      <c r="K13806" s="161"/>
    </row>
    <row r="13807" spans="11:11" x14ac:dyDescent="0.25">
      <c r="K13807" s="161"/>
    </row>
    <row r="13808" spans="11:11" x14ac:dyDescent="0.25">
      <c r="K13808" s="161"/>
    </row>
    <row r="13809" spans="11:11" x14ac:dyDescent="0.25">
      <c r="K13809" s="161"/>
    </row>
    <row r="13810" spans="11:11" x14ac:dyDescent="0.25">
      <c r="K13810" s="161"/>
    </row>
    <row r="13811" spans="11:11" x14ac:dyDescent="0.25">
      <c r="K13811" s="161"/>
    </row>
    <row r="13812" spans="11:11" x14ac:dyDescent="0.25">
      <c r="K13812" s="161"/>
    </row>
    <row r="13813" spans="11:11" x14ac:dyDescent="0.25">
      <c r="K13813" s="161"/>
    </row>
    <row r="13814" spans="11:11" x14ac:dyDescent="0.25">
      <c r="K13814" s="161"/>
    </row>
    <row r="13815" spans="11:11" x14ac:dyDescent="0.25">
      <c r="K13815" s="161"/>
    </row>
    <row r="13816" spans="11:11" x14ac:dyDescent="0.25">
      <c r="K13816" s="161"/>
    </row>
    <row r="13817" spans="11:11" ht="19.5" customHeight="1" x14ac:dyDescent="0.25">
      <c r="K13817" s="161"/>
    </row>
    <row r="13818" spans="11:11" x14ac:dyDescent="0.25">
      <c r="K13818" s="161"/>
    </row>
    <row r="13819" spans="11:11" x14ac:dyDescent="0.25">
      <c r="K13819" s="161"/>
    </row>
    <row r="13820" spans="11:11" x14ac:dyDescent="0.25">
      <c r="K13820" s="161"/>
    </row>
    <row r="13821" spans="11:11" x14ac:dyDescent="0.25">
      <c r="K13821" s="161"/>
    </row>
    <row r="13822" spans="11:11" x14ac:dyDescent="0.25">
      <c r="K13822" s="161"/>
    </row>
    <row r="13823" spans="11:11" x14ac:dyDescent="0.25">
      <c r="K13823" s="161"/>
    </row>
    <row r="13824" spans="11:11" x14ac:dyDescent="0.25">
      <c r="K13824" s="161"/>
    </row>
    <row r="13825" spans="11:11" x14ac:dyDescent="0.25">
      <c r="K13825" s="161"/>
    </row>
    <row r="13826" spans="11:11" x14ac:dyDescent="0.25">
      <c r="K13826" s="161"/>
    </row>
    <row r="13827" spans="11:11" x14ac:dyDescent="0.25">
      <c r="K13827" s="161"/>
    </row>
    <row r="13828" spans="11:11" x14ac:dyDescent="0.25">
      <c r="K13828" s="161"/>
    </row>
    <row r="13829" spans="11:11" x14ac:dyDescent="0.25">
      <c r="K13829" s="161"/>
    </row>
    <row r="13830" spans="11:11" x14ac:dyDescent="0.25">
      <c r="K13830" s="161"/>
    </row>
    <row r="13831" spans="11:11" x14ac:dyDescent="0.25">
      <c r="K13831" s="161"/>
    </row>
    <row r="13832" spans="11:11" x14ac:dyDescent="0.25">
      <c r="K13832" s="161"/>
    </row>
    <row r="13833" spans="11:11" x14ac:dyDescent="0.25">
      <c r="K13833" s="161"/>
    </row>
    <row r="13834" spans="11:11" x14ac:dyDescent="0.25">
      <c r="K13834" s="161"/>
    </row>
    <row r="13835" spans="11:11" x14ac:dyDescent="0.25">
      <c r="K13835" s="161"/>
    </row>
    <row r="13836" spans="11:11" x14ac:dyDescent="0.25">
      <c r="K13836" s="161"/>
    </row>
    <row r="13837" spans="11:11" x14ac:dyDescent="0.25">
      <c r="K13837" s="161"/>
    </row>
    <row r="13838" spans="11:11" x14ac:dyDescent="0.25">
      <c r="K13838" s="161"/>
    </row>
    <row r="13839" spans="11:11" x14ac:dyDescent="0.25">
      <c r="K13839" s="161"/>
    </row>
    <row r="13840" spans="11:11" x14ac:dyDescent="0.25">
      <c r="K13840" s="161"/>
    </row>
    <row r="13841" spans="11:11" x14ac:dyDescent="0.25">
      <c r="K13841" s="161"/>
    </row>
    <row r="13842" spans="11:11" x14ac:dyDescent="0.25">
      <c r="K13842" s="161"/>
    </row>
    <row r="13843" spans="11:11" x14ac:dyDescent="0.25">
      <c r="K13843" s="161"/>
    </row>
    <row r="13844" spans="11:11" x14ac:dyDescent="0.25">
      <c r="K13844" s="161"/>
    </row>
    <row r="13845" spans="11:11" x14ac:dyDescent="0.25">
      <c r="K13845" s="161"/>
    </row>
    <row r="13846" spans="11:11" x14ac:dyDescent="0.25">
      <c r="K13846" s="161"/>
    </row>
    <row r="13847" spans="11:11" x14ac:dyDescent="0.25">
      <c r="K13847" s="161"/>
    </row>
    <row r="13848" spans="11:11" x14ac:dyDescent="0.25">
      <c r="K13848" s="161"/>
    </row>
    <row r="13849" spans="11:11" x14ac:dyDescent="0.25">
      <c r="K13849" s="161"/>
    </row>
    <row r="13850" spans="11:11" x14ac:dyDescent="0.25">
      <c r="K13850" s="161"/>
    </row>
    <row r="13851" spans="11:11" x14ac:dyDescent="0.25">
      <c r="K13851" s="161"/>
    </row>
    <row r="13852" spans="11:11" x14ac:dyDescent="0.25">
      <c r="K13852" s="161"/>
    </row>
    <row r="13853" spans="11:11" x14ac:dyDescent="0.25">
      <c r="K13853" s="161"/>
    </row>
    <row r="13854" spans="11:11" x14ac:dyDescent="0.25">
      <c r="K13854" s="161"/>
    </row>
    <row r="13855" spans="11:11" x14ac:dyDescent="0.25">
      <c r="K13855" s="161"/>
    </row>
    <row r="13856" spans="11:11" x14ac:dyDescent="0.25">
      <c r="K13856" s="161"/>
    </row>
    <row r="13857" spans="11:11" x14ac:dyDescent="0.25">
      <c r="K13857" s="161"/>
    </row>
    <row r="13858" spans="11:11" x14ac:dyDescent="0.25">
      <c r="K13858" s="161"/>
    </row>
    <row r="13859" spans="11:11" x14ac:dyDescent="0.25">
      <c r="K13859" s="161"/>
    </row>
    <row r="13860" spans="11:11" x14ac:dyDescent="0.25">
      <c r="K13860" s="161"/>
    </row>
    <row r="13861" spans="11:11" x14ac:dyDescent="0.25">
      <c r="K13861" s="161"/>
    </row>
    <row r="13862" spans="11:11" x14ac:dyDescent="0.25">
      <c r="K13862" s="161"/>
    </row>
    <row r="13863" spans="11:11" x14ac:dyDescent="0.25">
      <c r="K13863" s="161"/>
    </row>
    <row r="13864" spans="11:11" x14ac:dyDescent="0.25">
      <c r="K13864" s="161"/>
    </row>
    <row r="13865" spans="11:11" x14ac:dyDescent="0.25">
      <c r="K13865" s="161"/>
    </row>
    <row r="13866" spans="11:11" x14ac:dyDescent="0.25">
      <c r="K13866" s="161"/>
    </row>
    <row r="13867" spans="11:11" x14ac:dyDescent="0.25">
      <c r="K13867" s="161"/>
    </row>
    <row r="13868" spans="11:11" x14ac:dyDescent="0.25">
      <c r="K13868" s="161"/>
    </row>
    <row r="13869" spans="11:11" x14ac:dyDescent="0.25">
      <c r="K13869" s="161"/>
    </row>
    <row r="13870" spans="11:11" x14ac:dyDescent="0.25">
      <c r="K13870" s="161"/>
    </row>
    <row r="13871" spans="11:11" x14ac:dyDescent="0.25">
      <c r="K13871" s="161"/>
    </row>
    <row r="13872" spans="11:11" x14ac:dyDescent="0.25">
      <c r="K13872" s="161"/>
    </row>
    <row r="13873" spans="11:11" x14ac:dyDescent="0.25">
      <c r="K13873" s="161"/>
    </row>
    <row r="13874" spans="11:11" x14ac:dyDescent="0.25">
      <c r="K13874" s="161"/>
    </row>
    <row r="13875" spans="11:11" x14ac:dyDescent="0.25">
      <c r="K13875" s="161"/>
    </row>
    <row r="13876" spans="11:11" x14ac:dyDescent="0.25">
      <c r="K13876" s="161"/>
    </row>
    <row r="13877" spans="11:11" x14ac:dyDescent="0.25">
      <c r="K13877" s="161"/>
    </row>
    <row r="13878" spans="11:11" x14ac:dyDescent="0.25">
      <c r="K13878" s="161"/>
    </row>
    <row r="13879" spans="11:11" x14ac:dyDescent="0.25">
      <c r="K13879" s="161"/>
    </row>
    <row r="13880" spans="11:11" x14ac:dyDescent="0.25">
      <c r="K13880" s="161"/>
    </row>
    <row r="13881" spans="11:11" x14ac:dyDescent="0.25">
      <c r="K13881" s="161"/>
    </row>
    <row r="13882" spans="11:11" x14ac:dyDescent="0.25">
      <c r="K13882" s="161"/>
    </row>
    <row r="13883" spans="11:11" x14ac:dyDescent="0.25">
      <c r="K13883" s="161"/>
    </row>
    <row r="13884" spans="11:11" x14ac:dyDescent="0.25">
      <c r="K13884" s="161"/>
    </row>
    <row r="13885" spans="11:11" x14ac:dyDescent="0.25">
      <c r="K13885" s="161"/>
    </row>
    <row r="13886" spans="11:11" x14ac:dyDescent="0.25">
      <c r="K13886" s="161"/>
    </row>
    <row r="13887" spans="11:11" x14ac:dyDescent="0.25">
      <c r="K13887" s="161"/>
    </row>
    <row r="13888" spans="11:11" x14ac:dyDescent="0.25">
      <c r="K13888" s="161"/>
    </row>
    <row r="13889" spans="11:11" x14ac:dyDescent="0.25">
      <c r="K13889" s="161"/>
    </row>
    <row r="13890" spans="11:11" x14ac:dyDescent="0.25">
      <c r="K13890" s="161"/>
    </row>
    <row r="13891" spans="11:11" x14ac:dyDescent="0.25">
      <c r="K13891" s="161"/>
    </row>
    <row r="13892" spans="11:11" x14ac:dyDescent="0.25">
      <c r="K13892" s="161"/>
    </row>
    <row r="13893" spans="11:11" x14ac:dyDescent="0.25">
      <c r="K13893" s="161"/>
    </row>
    <row r="13894" spans="11:11" x14ac:dyDescent="0.25">
      <c r="K13894" s="161"/>
    </row>
    <row r="13895" spans="11:11" x14ac:dyDescent="0.25">
      <c r="K13895" s="161"/>
    </row>
    <row r="13896" spans="11:11" x14ac:dyDescent="0.25">
      <c r="K13896" s="161"/>
    </row>
    <row r="13897" spans="11:11" x14ac:dyDescent="0.25">
      <c r="K13897" s="161"/>
    </row>
    <row r="13898" spans="11:11" x14ac:dyDescent="0.25">
      <c r="K13898" s="161"/>
    </row>
    <row r="13899" spans="11:11" x14ac:dyDescent="0.25">
      <c r="K13899" s="161"/>
    </row>
    <row r="13900" spans="11:11" x14ac:dyDescent="0.25">
      <c r="K13900" s="161"/>
    </row>
    <row r="13901" spans="11:11" x14ac:dyDescent="0.25">
      <c r="K13901" s="161"/>
    </row>
    <row r="13902" spans="11:11" x14ac:dyDescent="0.25">
      <c r="K13902" s="161"/>
    </row>
    <row r="13903" spans="11:11" x14ac:dyDescent="0.25">
      <c r="K13903" s="161"/>
    </row>
    <row r="13904" spans="11:11" x14ac:dyDescent="0.25">
      <c r="K13904" s="161"/>
    </row>
    <row r="13905" spans="11:11" x14ac:dyDescent="0.25">
      <c r="K13905" s="161"/>
    </row>
    <row r="13906" spans="11:11" x14ac:dyDescent="0.25">
      <c r="K13906" s="161"/>
    </row>
    <row r="13907" spans="11:11" x14ac:dyDescent="0.25">
      <c r="K13907" s="161"/>
    </row>
    <row r="13908" spans="11:11" x14ac:dyDescent="0.25">
      <c r="K13908" s="161"/>
    </row>
    <row r="13909" spans="11:11" x14ac:dyDescent="0.25">
      <c r="K13909" s="161"/>
    </row>
    <row r="13910" spans="11:11" x14ac:dyDescent="0.25">
      <c r="K13910" s="161"/>
    </row>
    <row r="13911" spans="11:11" x14ac:dyDescent="0.25">
      <c r="K13911" s="161"/>
    </row>
    <row r="13912" spans="11:11" x14ac:dyDescent="0.25">
      <c r="K13912" s="161"/>
    </row>
    <row r="13913" spans="11:11" x14ac:dyDescent="0.25">
      <c r="K13913" s="161"/>
    </row>
    <row r="13914" spans="11:11" x14ac:dyDescent="0.25">
      <c r="K13914" s="161"/>
    </row>
    <row r="13915" spans="11:11" x14ac:dyDescent="0.25">
      <c r="K13915" s="161"/>
    </row>
    <row r="13916" spans="11:11" x14ac:dyDescent="0.25">
      <c r="K13916" s="161"/>
    </row>
    <row r="13917" spans="11:11" x14ac:dyDescent="0.25">
      <c r="K13917" s="161"/>
    </row>
    <row r="13918" spans="11:11" x14ac:dyDescent="0.25">
      <c r="K13918" s="161"/>
    </row>
    <row r="13919" spans="11:11" x14ac:dyDescent="0.25">
      <c r="K13919" s="161"/>
    </row>
    <row r="13920" spans="11:11" x14ac:dyDescent="0.25">
      <c r="K13920" s="161"/>
    </row>
    <row r="13921" spans="11:11" x14ac:dyDescent="0.25">
      <c r="K13921" s="161"/>
    </row>
    <row r="13922" spans="11:11" x14ac:dyDescent="0.25">
      <c r="K13922" s="161"/>
    </row>
    <row r="13923" spans="11:11" x14ac:dyDescent="0.25">
      <c r="K13923" s="161"/>
    </row>
    <row r="13924" spans="11:11" x14ac:dyDescent="0.25">
      <c r="K13924" s="161"/>
    </row>
    <row r="13925" spans="11:11" x14ac:dyDescent="0.25">
      <c r="K13925" s="161"/>
    </row>
    <row r="13926" spans="11:11" x14ac:dyDescent="0.25">
      <c r="K13926" s="161"/>
    </row>
    <row r="13927" spans="11:11" x14ac:dyDescent="0.25">
      <c r="K13927" s="161"/>
    </row>
    <row r="13928" spans="11:11" x14ac:dyDescent="0.25">
      <c r="K13928" s="161"/>
    </row>
    <row r="13929" spans="11:11" x14ac:dyDescent="0.25">
      <c r="K13929" s="161"/>
    </row>
    <row r="13930" spans="11:11" x14ac:dyDescent="0.25">
      <c r="K13930" s="161"/>
    </row>
    <row r="13931" spans="11:11" x14ac:dyDescent="0.25">
      <c r="K13931" s="161"/>
    </row>
    <row r="13932" spans="11:11" x14ac:dyDescent="0.25">
      <c r="K13932" s="161"/>
    </row>
    <row r="13933" spans="11:11" x14ac:dyDescent="0.25">
      <c r="K13933" s="161"/>
    </row>
    <row r="13934" spans="11:11" x14ac:dyDescent="0.25">
      <c r="K13934" s="161"/>
    </row>
    <row r="13935" spans="11:11" x14ac:dyDescent="0.25">
      <c r="K13935" s="161"/>
    </row>
    <row r="13936" spans="11:11" x14ac:dyDescent="0.25">
      <c r="K13936" s="161"/>
    </row>
    <row r="13937" spans="11:11" x14ac:dyDescent="0.25">
      <c r="K13937" s="161"/>
    </row>
    <row r="13938" spans="11:11" x14ac:dyDescent="0.25">
      <c r="K13938" s="161"/>
    </row>
    <row r="13939" spans="11:11" x14ac:dyDescent="0.25">
      <c r="K13939" s="161"/>
    </row>
    <row r="13940" spans="11:11" x14ac:dyDescent="0.25">
      <c r="K13940" s="161"/>
    </row>
    <row r="13941" spans="11:11" x14ac:dyDescent="0.25">
      <c r="K13941" s="161"/>
    </row>
    <row r="13942" spans="11:11" x14ac:dyDescent="0.25">
      <c r="K13942" s="161"/>
    </row>
    <row r="13943" spans="11:11" x14ac:dyDescent="0.25">
      <c r="K13943" s="161"/>
    </row>
    <row r="13944" spans="11:11" x14ac:dyDescent="0.25">
      <c r="K13944" s="161"/>
    </row>
    <row r="13945" spans="11:11" x14ac:dyDescent="0.25">
      <c r="K13945" s="161"/>
    </row>
    <row r="13946" spans="11:11" x14ac:dyDescent="0.25">
      <c r="K13946" s="161"/>
    </row>
    <row r="13947" spans="11:11" x14ac:dyDescent="0.25">
      <c r="K13947" s="161"/>
    </row>
    <row r="13948" spans="11:11" x14ac:dyDescent="0.25">
      <c r="K13948" s="161"/>
    </row>
    <row r="13949" spans="11:11" x14ac:dyDescent="0.25">
      <c r="K13949" s="161"/>
    </row>
    <row r="13950" spans="11:11" x14ac:dyDescent="0.25">
      <c r="K13950" s="161"/>
    </row>
    <row r="13951" spans="11:11" x14ac:dyDescent="0.25">
      <c r="K13951" s="161"/>
    </row>
    <row r="13952" spans="11:11" x14ac:dyDescent="0.25">
      <c r="K13952" s="161"/>
    </row>
    <row r="13953" spans="11:11" x14ac:dyDescent="0.25">
      <c r="K13953" s="161"/>
    </row>
    <row r="13954" spans="11:11" x14ac:dyDescent="0.25">
      <c r="K13954" s="161"/>
    </row>
    <row r="13955" spans="11:11" x14ac:dyDescent="0.25">
      <c r="K13955" s="161"/>
    </row>
    <row r="13956" spans="11:11" x14ac:dyDescent="0.25">
      <c r="K13956" s="161"/>
    </row>
    <row r="13957" spans="11:11" x14ac:dyDescent="0.25">
      <c r="K13957" s="161"/>
    </row>
    <row r="13958" spans="11:11" x14ac:dyDescent="0.25">
      <c r="K13958" s="161"/>
    </row>
    <row r="13959" spans="11:11" x14ac:dyDescent="0.25">
      <c r="K13959" s="161"/>
    </row>
    <row r="13960" spans="11:11" x14ac:dyDescent="0.25">
      <c r="K13960" s="161"/>
    </row>
    <row r="13961" spans="11:11" x14ac:dyDescent="0.25">
      <c r="K13961" s="161"/>
    </row>
    <row r="13962" spans="11:11" x14ac:dyDescent="0.25">
      <c r="K13962" s="161"/>
    </row>
    <row r="13963" spans="11:11" x14ac:dyDescent="0.25">
      <c r="K13963" s="161"/>
    </row>
    <row r="13964" spans="11:11" x14ac:dyDescent="0.25">
      <c r="K13964" s="161"/>
    </row>
    <row r="13965" spans="11:11" x14ac:dyDescent="0.25">
      <c r="K13965" s="161"/>
    </row>
    <row r="13966" spans="11:11" x14ac:dyDescent="0.25">
      <c r="K13966" s="161"/>
    </row>
    <row r="13967" spans="11:11" x14ac:dyDescent="0.25">
      <c r="K13967" s="161"/>
    </row>
    <row r="13968" spans="11:11" x14ac:dyDescent="0.25">
      <c r="K13968" s="161"/>
    </row>
    <row r="13969" spans="11:11" x14ac:dyDescent="0.25">
      <c r="K13969" s="161"/>
    </row>
    <row r="13970" spans="11:11" x14ac:dyDescent="0.25">
      <c r="K13970" s="161"/>
    </row>
    <row r="13971" spans="11:11" x14ac:dyDescent="0.25">
      <c r="K13971" s="161"/>
    </row>
    <row r="13972" spans="11:11" x14ac:dyDescent="0.25">
      <c r="K13972" s="161"/>
    </row>
    <row r="13973" spans="11:11" x14ac:dyDescent="0.25">
      <c r="K13973" s="161"/>
    </row>
    <row r="13974" spans="11:11" x14ac:dyDescent="0.25">
      <c r="K13974" s="161"/>
    </row>
    <row r="13975" spans="11:11" x14ac:dyDescent="0.25">
      <c r="K13975" s="161"/>
    </row>
    <row r="13976" spans="11:11" x14ac:dyDescent="0.25">
      <c r="K13976" s="161"/>
    </row>
    <row r="13977" spans="11:11" x14ac:dyDescent="0.25">
      <c r="K13977" s="161"/>
    </row>
    <row r="13978" spans="11:11" x14ac:dyDescent="0.25">
      <c r="K13978" s="161"/>
    </row>
    <row r="13979" spans="11:11" x14ac:dyDescent="0.25">
      <c r="K13979" s="161"/>
    </row>
    <row r="13980" spans="11:11" x14ac:dyDescent="0.25">
      <c r="K13980" s="161"/>
    </row>
    <row r="13981" spans="11:11" x14ac:dyDescent="0.25">
      <c r="K13981" s="161"/>
    </row>
    <row r="13982" spans="11:11" x14ac:dyDescent="0.25">
      <c r="K13982" s="161"/>
    </row>
    <row r="13983" spans="11:11" x14ac:dyDescent="0.25">
      <c r="K13983" s="161"/>
    </row>
    <row r="13984" spans="11:11" x14ac:dyDescent="0.25">
      <c r="K13984" s="161"/>
    </row>
    <row r="13985" spans="11:11" x14ac:dyDescent="0.25">
      <c r="K13985" s="161"/>
    </row>
    <row r="13986" spans="11:11" x14ac:dyDescent="0.25">
      <c r="K13986" s="161"/>
    </row>
    <row r="13987" spans="11:11" x14ac:dyDescent="0.25">
      <c r="K13987" s="161"/>
    </row>
    <row r="13988" spans="11:11" x14ac:dyDescent="0.25">
      <c r="K13988" s="161"/>
    </row>
    <row r="13989" spans="11:11" x14ac:dyDescent="0.25">
      <c r="K13989" s="161"/>
    </row>
    <row r="13990" spans="11:11" x14ac:dyDescent="0.25">
      <c r="K13990" s="161"/>
    </row>
    <row r="13991" spans="11:11" x14ac:dyDescent="0.25">
      <c r="K13991" s="161"/>
    </row>
    <row r="13992" spans="11:11" x14ac:dyDescent="0.25">
      <c r="K13992" s="161"/>
    </row>
    <row r="13993" spans="11:11" x14ac:dyDescent="0.25">
      <c r="K13993" s="161"/>
    </row>
    <row r="13994" spans="11:11" x14ac:dyDescent="0.25">
      <c r="K13994" s="161"/>
    </row>
    <row r="13995" spans="11:11" x14ac:dyDescent="0.25">
      <c r="K13995" s="161"/>
    </row>
    <row r="13996" spans="11:11" x14ac:dyDescent="0.25">
      <c r="K13996" s="161"/>
    </row>
    <row r="13997" spans="11:11" x14ac:dyDescent="0.25">
      <c r="K13997" s="161"/>
    </row>
    <row r="13998" spans="11:11" x14ac:dyDescent="0.25">
      <c r="K13998" s="161"/>
    </row>
    <row r="13999" spans="11:11" x14ac:dyDescent="0.25">
      <c r="K13999" s="161"/>
    </row>
    <row r="14000" spans="11:11" x14ac:dyDescent="0.25">
      <c r="K14000" s="161"/>
    </row>
    <row r="14001" spans="11:11" x14ac:dyDescent="0.25">
      <c r="K14001" s="161"/>
    </row>
    <row r="14002" spans="11:11" x14ac:dyDescent="0.25">
      <c r="K14002" s="161"/>
    </row>
    <row r="14003" spans="11:11" x14ac:dyDescent="0.25">
      <c r="K14003" s="161"/>
    </row>
    <row r="14004" spans="11:11" x14ac:dyDescent="0.25">
      <c r="K14004" s="161"/>
    </row>
    <row r="14005" spans="11:11" x14ac:dyDescent="0.25">
      <c r="K14005" s="161"/>
    </row>
    <row r="14006" spans="11:11" x14ac:dyDescent="0.25">
      <c r="K14006" s="161"/>
    </row>
    <row r="14007" spans="11:11" x14ac:dyDescent="0.25">
      <c r="K14007" s="161"/>
    </row>
    <row r="14008" spans="11:11" x14ac:dyDescent="0.25">
      <c r="K14008" s="161"/>
    </row>
    <row r="14009" spans="11:11" x14ac:dyDescent="0.25">
      <c r="K14009" s="161"/>
    </row>
    <row r="14010" spans="11:11" x14ac:dyDescent="0.25">
      <c r="K14010" s="161"/>
    </row>
    <row r="14011" spans="11:11" x14ac:dyDescent="0.25">
      <c r="K14011" s="161"/>
    </row>
    <row r="14012" spans="11:11" x14ac:dyDescent="0.25">
      <c r="K14012" s="161"/>
    </row>
    <row r="14013" spans="11:11" x14ac:dyDescent="0.25">
      <c r="K14013" s="161"/>
    </row>
    <row r="14014" spans="11:11" x14ac:dyDescent="0.25">
      <c r="K14014" s="161"/>
    </row>
    <row r="14015" spans="11:11" x14ac:dyDescent="0.25">
      <c r="K14015" s="161"/>
    </row>
    <row r="14016" spans="11:11" x14ac:dyDescent="0.25">
      <c r="K14016" s="161"/>
    </row>
    <row r="14017" spans="11:11" x14ac:dyDescent="0.25">
      <c r="K14017" s="161"/>
    </row>
    <row r="14018" spans="11:11" x14ac:dyDescent="0.25">
      <c r="K14018" s="161"/>
    </row>
    <row r="14019" spans="11:11" x14ac:dyDescent="0.25">
      <c r="K14019" s="161"/>
    </row>
    <row r="14020" spans="11:11" x14ac:dyDescent="0.25">
      <c r="K14020" s="161"/>
    </row>
    <row r="14021" spans="11:11" x14ac:dyDescent="0.25">
      <c r="K14021" s="161"/>
    </row>
    <row r="14022" spans="11:11" x14ac:dyDescent="0.25">
      <c r="K14022" s="161"/>
    </row>
    <row r="14023" spans="11:11" x14ac:dyDescent="0.25">
      <c r="K14023" s="161"/>
    </row>
    <row r="14024" spans="11:11" x14ac:dyDescent="0.25">
      <c r="K14024" s="161"/>
    </row>
    <row r="14025" spans="11:11" x14ac:dyDescent="0.25">
      <c r="K14025" s="161"/>
    </row>
    <row r="14026" spans="11:11" x14ac:dyDescent="0.25">
      <c r="K14026" s="161"/>
    </row>
    <row r="14027" spans="11:11" x14ac:dyDescent="0.25">
      <c r="K14027" s="161"/>
    </row>
    <row r="14028" spans="11:11" x14ac:dyDescent="0.25">
      <c r="K14028" s="161"/>
    </row>
    <row r="14029" spans="11:11" x14ac:dyDescent="0.25">
      <c r="K14029" s="161"/>
    </row>
    <row r="14030" spans="11:11" x14ac:dyDescent="0.25">
      <c r="K14030" s="161"/>
    </row>
    <row r="14031" spans="11:11" x14ac:dyDescent="0.25">
      <c r="K14031" s="161"/>
    </row>
    <row r="14032" spans="11:11" x14ac:dyDescent="0.25">
      <c r="K14032" s="161"/>
    </row>
    <row r="14033" spans="11:11" x14ac:dyDescent="0.25">
      <c r="K14033" s="161"/>
    </row>
    <row r="14034" spans="11:11" x14ac:dyDescent="0.25">
      <c r="K14034" s="161"/>
    </row>
    <row r="14035" spans="11:11" x14ac:dyDescent="0.25">
      <c r="K14035" s="161"/>
    </row>
    <row r="14036" spans="11:11" x14ac:dyDescent="0.25">
      <c r="K14036" s="161"/>
    </row>
    <row r="14037" spans="11:11" x14ac:dyDescent="0.25">
      <c r="K14037" s="161"/>
    </row>
    <row r="14038" spans="11:11" x14ac:dyDescent="0.25">
      <c r="K14038" s="161"/>
    </row>
    <row r="14039" spans="11:11" x14ac:dyDescent="0.25">
      <c r="K14039" s="161"/>
    </row>
    <row r="14040" spans="11:11" x14ac:dyDescent="0.25">
      <c r="K14040" s="161"/>
    </row>
    <row r="14041" spans="11:11" x14ac:dyDescent="0.25">
      <c r="K14041" s="161"/>
    </row>
    <row r="14042" spans="11:11" x14ac:dyDescent="0.25">
      <c r="K14042" s="161"/>
    </row>
    <row r="14043" spans="11:11" x14ac:dyDescent="0.25">
      <c r="K14043" s="161"/>
    </row>
    <row r="14044" spans="11:11" x14ac:dyDescent="0.25">
      <c r="K14044" s="161"/>
    </row>
    <row r="14045" spans="11:11" x14ac:dyDescent="0.25">
      <c r="K14045" s="161"/>
    </row>
    <row r="14046" spans="11:11" x14ac:dyDescent="0.25">
      <c r="K14046" s="161"/>
    </row>
    <row r="14047" spans="11:11" x14ac:dyDescent="0.25">
      <c r="K14047" s="161"/>
    </row>
    <row r="14048" spans="11:11" x14ac:dyDescent="0.25">
      <c r="K14048" s="161"/>
    </row>
    <row r="14049" spans="11:11" x14ac:dyDescent="0.25">
      <c r="K14049" s="161"/>
    </row>
    <row r="14050" spans="11:11" x14ac:dyDescent="0.25">
      <c r="K14050" s="161"/>
    </row>
    <row r="14051" spans="11:11" x14ac:dyDescent="0.25">
      <c r="K14051" s="161"/>
    </row>
    <row r="14052" spans="11:11" x14ac:dyDescent="0.25">
      <c r="K14052" s="161"/>
    </row>
    <row r="14363" spans="11:11" ht="30" x14ac:dyDescent="0.25">
      <c r="K14363" s="12" t="s">
        <v>14202</v>
      </c>
    </row>
    <row r="14406" spans="11:11" ht="30" x14ac:dyDescent="0.25">
      <c r="K14406" s="12" t="s">
        <v>14202</v>
      </c>
    </row>
    <row r="14911" ht="20.25" customHeight="1" x14ac:dyDescent="0.25"/>
    <row r="15640" ht="14.25" customHeight="1" x14ac:dyDescent="0.25"/>
    <row r="16080" ht="21" customHeight="1" x14ac:dyDescent="0.25"/>
    <row r="17067" ht="18" customHeight="1" x14ac:dyDescent="0.25"/>
    <row r="17068" ht="18" customHeight="1" x14ac:dyDescent="0.25"/>
    <row r="17069" ht="18" customHeight="1" x14ac:dyDescent="0.25"/>
    <row r="17194" spans="1:11" s="536" customFormat="1" x14ac:dyDescent="0.25">
      <c r="A17194" s="155"/>
      <c r="B17194" s="155"/>
      <c r="C17194" s="156"/>
      <c r="D17194" s="156"/>
      <c r="E17194" s="157"/>
      <c r="F17194" s="166"/>
      <c r="G17194" s="166"/>
      <c r="H17194" s="157"/>
      <c r="I17194" s="27"/>
      <c r="J17194" s="192"/>
      <c r="K17194" s="535"/>
    </row>
  </sheetData>
  <autoFilter ref="A3:J424" xr:uid="{00000000-0009-0000-0000-000005000000}">
    <sortState xmlns:xlrd2="http://schemas.microsoft.com/office/spreadsheetml/2017/richdata2" ref="A5:J351">
      <sortCondition ref="B3:B351"/>
    </sortState>
  </autoFilter>
  <customSheetViews>
    <customSheetView guid="{8A36B514-EB79-4C71-8DFE-FE9FBFEA9AB9}" fitToPage="1">
      <pane ySplit="3" topLeftCell="A2829" activePane="bottomLeft" state="frozen"/>
      <selection pane="bottomLeft" activeCell="J2855" sqref="J2855"/>
      <pageMargins left="0.3" right="0.3" top="0.3" bottom="0.3" header="0" footer="0"/>
      <pageSetup scale="47" fitToHeight="0" orientation="landscape" horizontalDpi="4294967293" verticalDpi="4294967293" r:id="rId1"/>
    </customSheetView>
  </customSheetViews>
  <phoneticPr fontId="28" type="noConversion"/>
  <conditionalFormatting sqref="J4:J262">
    <cfRule type="expression" dxfId="4" priority="27">
      <formula>IF(F4&gt;G4,1,0)=H4</formula>
    </cfRule>
  </conditionalFormatting>
  <pageMargins left="0.3" right="0.3" top="0.3" bottom="0.3" header="0" footer="0"/>
  <pageSetup scale="68" fitToHeight="0" orientation="landscape" horizontalDpi="4294967293" verticalDpi="4294967293"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pageSetUpPr fitToPage="1"/>
  </sheetPr>
  <dimension ref="A1:Q18362"/>
  <sheetViews>
    <sheetView zoomScaleNormal="100" workbookViewId="0">
      <pane ySplit="3" topLeftCell="A9525" activePane="bottomLeft" state="frozen"/>
      <selection activeCell="C178" sqref="C178"/>
      <selection pane="bottomLeft" activeCell="F9555" sqref="F9555"/>
    </sheetView>
  </sheetViews>
  <sheetFormatPr defaultColWidth="19.42578125" defaultRowHeight="15" x14ac:dyDescent="0.25"/>
  <cols>
    <col min="1" max="1" width="21.5703125" style="155" customWidth="1"/>
    <col min="2" max="2" width="14.5703125" style="155" customWidth="1"/>
    <col min="3" max="3" width="13.5703125" style="155" customWidth="1"/>
    <col min="4" max="4" width="10.5703125" style="155" customWidth="1"/>
    <col min="5" max="5" width="10.5703125" style="157" customWidth="1"/>
    <col min="6" max="7" width="11.42578125" style="166" customWidth="1"/>
    <col min="8" max="8" width="14.5703125" style="157" customWidth="1"/>
    <col min="9" max="9" width="47.42578125" style="163" customWidth="1"/>
    <col min="10" max="10" width="86.42578125" style="159" customWidth="1"/>
    <col min="11" max="12" width="19.42578125" style="160" customWidth="1"/>
    <col min="13" max="15" width="19.42578125" style="161" customWidth="1"/>
    <col min="16" max="16384" width="19.42578125" style="161"/>
  </cols>
  <sheetData>
    <row r="1" spans="1:17" ht="18.75" x14ac:dyDescent="0.3">
      <c r="A1" s="154" t="s">
        <v>4</v>
      </c>
      <c r="F1" s="156"/>
      <c r="G1" s="156"/>
      <c r="I1" s="158" t="s">
        <v>2346</v>
      </c>
    </row>
    <row r="2" spans="1:17" x14ac:dyDescent="0.25">
      <c r="A2" s="162">
        <f ca="1">TODAY()</f>
        <v>45826</v>
      </c>
      <c r="F2" s="156"/>
      <c r="G2" s="156"/>
    </row>
    <row r="3" spans="1:17" s="165" customFormat="1" ht="45" x14ac:dyDescent="0.25">
      <c r="A3" s="185" t="s">
        <v>2</v>
      </c>
      <c r="B3" s="185" t="s">
        <v>0</v>
      </c>
      <c r="C3" s="185" t="s">
        <v>1</v>
      </c>
      <c r="D3" s="185" t="s">
        <v>8</v>
      </c>
      <c r="E3" s="191" t="s">
        <v>3</v>
      </c>
      <c r="F3" s="186" t="s">
        <v>6</v>
      </c>
      <c r="G3" s="187" t="s">
        <v>5</v>
      </c>
      <c r="H3" s="188" t="s">
        <v>13182</v>
      </c>
      <c r="I3" s="189" t="s">
        <v>7</v>
      </c>
      <c r="J3" s="185" t="s">
        <v>19</v>
      </c>
      <c r="K3" s="164"/>
      <c r="L3" s="164"/>
    </row>
    <row r="4" spans="1:17" ht="15" customHeight="1" x14ac:dyDescent="0.25">
      <c r="A4" s="155" t="s">
        <v>11</v>
      </c>
      <c r="B4" s="155" t="s">
        <v>9</v>
      </c>
      <c r="C4" s="155" t="s">
        <v>10</v>
      </c>
      <c r="D4" s="155">
        <v>100</v>
      </c>
      <c r="E4" s="155">
        <v>100</v>
      </c>
      <c r="F4" s="166">
        <v>40848</v>
      </c>
      <c r="G4" s="166">
        <v>40852</v>
      </c>
      <c r="H4" s="157">
        <v>1</v>
      </c>
      <c r="Q4" s="160"/>
    </row>
    <row r="5" spans="1:17" ht="15" customHeight="1" x14ac:dyDescent="0.25">
      <c r="A5" s="155" t="s">
        <v>12</v>
      </c>
      <c r="B5" s="155" t="s">
        <v>13</v>
      </c>
      <c r="C5" s="155" t="s">
        <v>14</v>
      </c>
      <c r="D5" s="155">
        <v>10</v>
      </c>
      <c r="E5" s="155">
        <v>10</v>
      </c>
      <c r="F5" s="166">
        <v>40848</v>
      </c>
      <c r="G5" s="166">
        <v>40851</v>
      </c>
      <c r="H5" s="157">
        <v>1</v>
      </c>
      <c r="Q5" s="160"/>
    </row>
    <row r="6" spans="1:17" ht="15" customHeight="1" x14ac:dyDescent="0.25">
      <c r="A6" s="155" t="s">
        <v>12</v>
      </c>
      <c r="B6" s="155" t="s">
        <v>15</v>
      </c>
      <c r="C6" s="155" t="s">
        <v>16</v>
      </c>
      <c r="D6" s="155">
        <v>10</v>
      </c>
      <c r="E6" s="155">
        <v>10</v>
      </c>
      <c r="F6" s="166">
        <v>40848</v>
      </c>
      <c r="G6" s="166">
        <v>40851</v>
      </c>
      <c r="H6" s="157">
        <v>1</v>
      </c>
      <c r="Q6" s="160"/>
    </row>
    <row r="7" spans="1:17" ht="15" customHeight="1" x14ac:dyDescent="0.25">
      <c r="A7" s="155" t="s">
        <v>12</v>
      </c>
      <c r="B7" s="155" t="s">
        <v>17</v>
      </c>
      <c r="C7" s="155" t="s">
        <v>18</v>
      </c>
      <c r="D7" s="155">
        <v>10</v>
      </c>
      <c r="E7" s="155">
        <v>10</v>
      </c>
      <c r="F7" s="166">
        <v>40848</v>
      </c>
      <c r="G7" s="166">
        <v>40851</v>
      </c>
      <c r="H7" s="157">
        <v>1</v>
      </c>
      <c r="Q7" s="160"/>
    </row>
    <row r="8" spans="1:17" ht="15" customHeight="1" x14ac:dyDescent="0.25">
      <c r="A8" s="155" t="s">
        <v>20</v>
      </c>
      <c r="B8" s="155" t="s">
        <v>21</v>
      </c>
      <c r="C8" s="155" t="s">
        <v>22</v>
      </c>
      <c r="D8" s="155">
        <v>30</v>
      </c>
      <c r="E8" s="155">
        <v>30</v>
      </c>
      <c r="F8" s="166">
        <v>40849</v>
      </c>
      <c r="G8" s="166">
        <v>40847</v>
      </c>
      <c r="H8" s="157">
        <v>1</v>
      </c>
      <c r="J8" s="159" t="s">
        <v>23</v>
      </c>
      <c r="Q8" s="160"/>
    </row>
    <row r="9" spans="1:17" ht="14.25" customHeight="1" x14ac:dyDescent="0.25">
      <c r="A9" s="155" t="s">
        <v>24</v>
      </c>
      <c r="B9" s="155" t="s">
        <v>25</v>
      </c>
      <c r="C9" s="155" t="s">
        <v>26</v>
      </c>
      <c r="D9" s="155">
        <v>10</v>
      </c>
      <c r="E9" s="155" t="s">
        <v>27</v>
      </c>
      <c r="F9" s="166">
        <v>40849</v>
      </c>
      <c r="G9" s="166">
        <v>40849</v>
      </c>
      <c r="H9" s="157">
        <v>1</v>
      </c>
      <c r="J9" s="159" t="s">
        <v>28</v>
      </c>
      <c r="Q9" s="160"/>
    </row>
    <row r="10" spans="1:17" ht="15" customHeight="1" x14ac:dyDescent="0.25">
      <c r="A10" s="155" t="s">
        <v>29</v>
      </c>
      <c r="B10" s="155" t="s">
        <v>30</v>
      </c>
      <c r="C10" s="155" t="s">
        <v>31</v>
      </c>
      <c r="D10" s="155">
        <v>5</v>
      </c>
      <c r="E10" s="155">
        <v>5</v>
      </c>
      <c r="F10" s="166">
        <v>40849</v>
      </c>
      <c r="G10" s="166">
        <v>40851</v>
      </c>
      <c r="H10" s="157">
        <v>1</v>
      </c>
      <c r="Q10" s="160"/>
    </row>
    <row r="11" spans="1:17" ht="15" customHeight="1" x14ac:dyDescent="0.25">
      <c r="A11" s="155" t="s">
        <v>33</v>
      </c>
      <c r="B11" s="155" t="s">
        <v>34</v>
      </c>
      <c r="C11" s="155" t="s">
        <v>35</v>
      </c>
      <c r="D11" s="155">
        <v>25</v>
      </c>
      <c r="E11" s="155">
        <v>25</v>
      </c>
      <c r="F11" s="166">
        <v>40855</v>
      </c>
      <c r="G11" s="166">
        <v>40856</v>
      </c>
      <c r="H11" s="157">
        <v>1</v>
      </c>
      <c r="Q11" s="160"/>
    </row>
    <row r="12" spans="1:17" ht="15" customHeight="1" x14ac:dyDescent="0.25">
      <c r="A12" s="155" t="s">
        <v>36</v>
      </c>
      <c r="B12" s="155" t="s">
        <v>37</v>
      </c>
      <c r="C12" s="155" t="s">
        <v>38</v>
      </c>
      <c r="D12" s="155">
        <v>25</v>
      </c>
      <c r="E12" s="155">
        <v>26</v>
      </c>
      <c r="F12" s="166">
        <v>40850</v>
      </c>
      <c r="G12" s="166">
        <v>40855</v>
      </c>
      <c r="H12" s="157">
        <v>1</v>
      </c>
      <c r="Q12" s="160"/>
    </row>
    <row r="13" spans="1:17" ht="15" customHeight="1" x14ac:dyDescent="0.25">
      <c r="A13" s="155" t="s">
        <v>39</v>
      </c>
      <c r="B13" s="155" t="s">
        <v>40</v>
      </c>
      <c r="C13" s="155" t="s">
        <v>41</v>
      </c>
      <c r="D13" s="155">
        <v>100</v>
      </c>
      <c r="E13" s="155">
        <v>120</v>
      </c>
      <c r="F13" s="166">
        <v>40850</v>
      </c>
      <c r="G13" s="166">
        <v>40856</v>
      </c>
      <c r="H13" s="157">
        <v>1</v>
      </c>
      <c r="Q13" s="160"/>
    </row>
    <row r="14" spans="1:17" ht="15" customHeight="1" x14ac:dyDescent="0.25">
      <c r="A14" s="155" t="s">
        <v>42</v>
      </c>
      <c r="B14" s="155" t="s">
        <v>43</v>
      </c>
      <c r="C14" s="155" t="s">
        <v>44</v>
      </c>
      <c r="D14" s="155">
        <v>50</v>
      </c>
      <c r="E14" s="155">
        <v>50</v>
      </c>
      <c r="F14" s="166">
        <v>40850</v>
      </c>
      <c r="G14" s="166">
        <v>40852</v>
      </c>
      <c r="H14" s="157" t="s">
        <v>59</v>
      </c>
      <c r="J14" s="159" t="s">
        <v>45</v>
      </c>
      <c r="Q14" s="160"/>
    </row>
    <row r="15" spans="1:17" ht="15" customHeight="1" x14ac:dyDescent="0.25">
      <c r="A15" s="155" t="s">
        <v>46</v>
      </c>
      <c r="B15" s="155" t="s">
        <v>47</v>
      </c>
      <c r="C15" s="155" t="s">
        <v>48</v>
      </c>
      <c r="D15" s="155">
        <v>100</v>
      </c>
      <c r="E15" s="155">
        <v>100</v>
      </c>
      <c r="F15" s="166">
        <v>40851</v>
      </c>
      <c r="G15" s="166">
        <v>40854</v>
      </c>
      <c r="H15" s="157">
        <v>1</v>
      </c>
      <c r="Q15" s="160"/>
    </row>
    <row r="16" spans="1:17" ht="15" customHeight="1" x14ac:dyDescent="0.25">
      <c r="A16" s="155" t="s">
        <v>49</v>
      </c>
      <c r="B16" s="155" t="s">
        <v>50</v>
      </c>
      <c r="C16" s="155" t="s">
        <v>51</v>
      </c>
      <c r="D16" s="155">
        <v>3000</v>
      </c>
      <c r="E16" s="155">
        <v>3000</v>
      </c>
      <c r="F16" s="166">
        <v>40851</v>
      </c>
      <c r="G16" s="166">
        <v>40854</v>
      </c>
      <c r="H16" s="157">
        <v>1</v>
      </c>
      <c r="Q16" s="160"/>
    </row>
    <row r="17" spans="1:17" ht="15" customHeight="1" x14ac:dyDescent="0.25">
      <c r="A17" s="155" t="s">
        <v>49</v>
      </c>
      <c r="B17" s="155" t="s">
        <v>52</v>
      </c>
      <c r="C17" s="155" t="s">
        <v>53</v>
      </c>
      <c r="D17" s="155">
        <v>3000</v>
      </c>
      <c r="E17" s="155">
        <v>3000</v>
      </c>
      <c r="F17" s="166">
        <v>40851</v>
      </c>
      <c r="G17" s="166">
        <v>40854</v>
      </c>
      <c r="H17" s="157">
        <v>1</v>
      </c>
      <c r="Q17" s="160"/>
    </row>
    <row r="18" spans="1:17" ht="15" customHeight="1" x14ac:dyDescent="0.25">
      <c r="A18" s="155" t="s">
        <v>49</v>
      </c>
      <c r="B18" s="155" t="s">
        <v>54</v>
      </c>
      <c r="C18" s="155" t="s">
        <v>55</v>
      </c>
      <c r="D18" s="155">
        <v>2000</v>
      </c>
      <c r="E18" s="155">
        <v>2000</v>
      </c>
      <c r="F18" s="166">
        <v>40851</v>
      </c>
      <c r="G18" s="166">
        <v>40856</v>
      </c>
      <c r="H18" s="157">
        <v>1</v>
      </c>
      <c r="Q18" s="160"/>
    </row>
    <row r="19" spans="1:17" ht="15" customHeight="1" x14ac:dyDescent="0.25">
      <c r="A19" s="155" t="s">
        <v>56</v>
      </c>
      <c r="B19" s="155" t="s">
        <v>57</v>
      </c>
      <c r="C19" s="155" t="s">
        <v>58</v>
      </c>
      <c r="D19" s="155">
        <v>1</v>
      </c>
      <c r="E19" s="155">
        <v>1</v>
      </c>
      <c r="F19" s="166">
        <v>40851</v>
      </c>
      <c r="G19" s="166">
        <v>40862</v>
      </c>
      <c r="H19" s="157">
        <v>1</v>
      </c>
      <c r="Q19" s="160"/>
    </row>
    <row r="20" spans="1:17" ht="15" customHeight="1" x14ac:dyDescent="0.25">
      <c r="A20" s="155" t="s">
        <v>36</v>
      </c>
      <c r="B20" s="155" t="s">
        <v>60</v>
      </c>
      <c r="C20" s="155" t="s">
        <v>61</v>
      </c>
      <c r="D20" s="155">
        <v>25</v>
      </c>
      <c r="E20" s="155">
        <v>27</v>
      </c>
      <c r="F20" s="166">
        <v>40854</v>
      </c>
      <c r="G20" s="166">
        <v>40859</v>
      </c>
      <c r="H20" s="157">
        <v>1</v>
      </c>
      <c r="Q20" s="160"/>
    </row>
    <row r="21" spans="1:17" ht="15.75" customHeight="1" x14ac:dyDescent="0.25">
      <c r="A21" s="155" t="s">
        <v>62</v>
      </c>
      <c r="B21" s="155" t="s">
        <v>63</v>
      </c>
      <c r="C21" s="155" t="s">
        <v>64</v>
      </c>
      <c r="D21" s="155">
        <v>100</v>
      </c>
      <c r="E21" s="155">
        <v>100</v>
      </c>
      <c r="F21" s="166">
        <v>40854</v>
      </c>
      <c r="G21" s="166">
        <v>40859</v>
      </c>
      <c r="H21" s="157">
        <v>1</v>
      </c>
      <c r="Q21" s="160"/>
    </row>
    <row r="22" spans="1:17" ht="15" customHeight="1" x14ac:dyDescent="0.25">
      <c r="A22" s="155" t="s">
        <v>65</v>
      </c>
      <c r="B22" s="155" t="s">
        <v>66</v>
      </c>
      <c r="C22" s="155" t="s">
        <v>67</v>
      </c>
      <c r="D22" s="155">
        <v>100</v>
      </c>
      <c r="E22" s="155">
        <v>100</v>
      </c>
      <c r="F22" s="166">
        <v>40854</v>
      </c>
      <c r="G22" s="166">
        <v>40862</v>
      </c>
      <c r="H22" s="157">
        <v>1</v>
      </c>
      <c r="Q22" s="160"/>
    </row>
    <row r="23" spans="1:17" ht="15.75" customHeight="1" x14ac:dyDescent="0.25">
      <c r="A23" s="155" t="s">
        <v>68</v>
      </c>
      <c r="B23" s="155" t="s">
        <v>69</v>
      </c>
      <c r="C23" s="155" t="s">
        <v>70</v>
      </c>
      <c r="D23" s="155">
        <v>100</v>
      </c>
      <c r="E23" s="155">
        <v>100</v>
      </c>
      <c r="F23" s="166">
        <v>40854</v>
      </c>
      <c r="G23" s="166">
        <v>40858</v>
      </c>
      <c r="H23" s="157">
        <v>1</v>
      </c>
      <c r="Q23" s="160"/>
    </row>
    <row r="24" spans="1:17" ht="15" customHeight="1" x14ac:dyDescent="0.25">
      <c r="A24" s="155" t="s">
        <v>71</v>
      </c>
      <c r="B24" s="155" t="s">
        <v>72</v>
      </c>
      <c r="C24" s="155" t="s">
        <v>73</v>
      </c>
      <c r="D24" s="155">
        <v>100</v>
      </c>
      <c r="E24" s="155">
        <v>100</v>
      </c>
      <c r="F24" s="166">
        <v>40854</v>
      </c>
      <c r="G24" s="166">
        <v>40857</v>
      </c>
      <c r="H24" s="157">
        <v>1</v>
      </c>
      <c r="Q24" s="160"/>
    </row>
    <row r="25" spans="1:17" ht="15" customHeight="1" x14ac:dyDescent="0.25">
      <c r="A25" s="155" t="s">
        <v>71</v>
      </c>
      <c r="B25" s="155" t="s">
        <v>74</v>
      </c>
      <c r="C25" s="155" t="s">
        <v>75</v>
      </c>
      <c r="D25" s="155">
        <v>100</v>
      </c>
      <c r="E25" s="155">
        <v>100</v>
      </c>
      <c r="F25" s="166">
        <v>40854</v>
      </c>
      <c r="G25" s="166">
        <v>40857</v>
      </c>
      <c r="H25" s="157">
        <v>1</v>
      </c>
      <c r="Q25" s="160"/>
    </row>
    <row r="26" spans="1:17" ht="15" customHeight="1" x14ac:dyDescent="0.25">
      <c r="A26" s="155" t="s">
        <v>20</v>
      </c>
      <c r="B26" s="155" t="s">
        <v>76</v>
      </c>
      <c r="C26" s="155" t="s">
        <v>77</v>
      </c>
      <c r="D26" s="155">
        <v>20</v>
      </c>
      <c r="E26" s="155">
        <v>20</v>
      </c>
      <c r="F26" s="166">
        <v>40854</v>
      </c>
      <c r="G26" s="166">
        <v>40857</v>
      </c>
      <c r="H26" s="157">
        <v>1</v>
      </c>
      <c r="Q26" s="160"/>
    </row>
    <row r="27" spans="1:17" ht="15" customHeight="1" x14ac:dyDescent="0.25">
      <c r="A27" s="155" t="s">
        <v>78</v>
      </c>
      <c r="B27" s="155" t="s">
        <v>79</v>
      </c>
      <c r="C27" s="155" t="s">
        <v>80</v>
      </c>
      <c r="D27" s="155">
        <v>20</v>
      </c>
      <c r="E27" s="155">
        <v>20</v>
      </c>
      <c r="F27" s="166">
        <v>40855</v>
      </c>
      <c r="G27" s="166">
        <v>40858</v>
      </c>
      <c r="H27" s="157">
        <v>1</v>
      </c>
      <c r="Q27" s="160"/>
    </row>
    <row r="28" spans="1:17" ht="15" customHeight="1" x14ac:dyDescent="0.25">
      <c r="A28" s="155" t="s">
        <v>81</v>
      </c>
      <c r="B28" s="155" t="s">
        <v>82</v>
      </c>
      <c r="C28" s="155" t="s">
        <v>83</v>
      </c>
      <c r="D28" s="155">
        <v>100</v>
      </c>
      <c r="E28" s="155">
        <v>100</v>
      </c>
      <c r="F28" s="166">
        <v>40855</v>
      </c>
      <c r="G28" s="166">
        <v>40861</v>
      </c>
      <c r="H28" s="157">
        <v>1</v>
      </c>
      <c r="Q28" s="160"/>
    </row>
    <row r="29" spans="1:17" ht="18.75" customHeight="1" x14ac:dyDescent="0.25">
      <c r="A29" s="155" t="s">
        <v>2714</v>
      </c>
      <c r="B29" s="155" t="s">
        <v>84</v>
      </c>
      <c r="C29" s="155" t="s">
        <v>85</v>
      </c>
      <c r="D29" s="155">
        <v>500</v>
      </c>
      <c r="E29" s="155">
        <v>500</v>
      </c>
      <c r="F29" s="166">
        <v>40855</v>
      </c>
      <c r="G29" s="166">
        <v>40858</v>
      </c>
      <c r="H29" s="157">
        <v>1</v>
      </c>
      <c r="Q29" s="160"/>
    </row>
    <row r="30" spans="1:17" ht="15" customHeight="1" x14ac:dyDescent="0.25">
      <c r="A30" s="155" t="s">
        <v>86</v>
      </c>
      <c r="B30" s="155" t="s">
        <v>87</v>
      </c>
      <c r="C30" s="155" t="s">
        <v>88</v>
      </c>
      <c r="D30" s="155">
        <v>100</v>
      </c>
      <c r="E30" s="155">
        <v>100</v>
      </c>
      <c r="F30" s="166">
        <v>40855</v>
      </c>
      <c r="G30" s="166">
        <v>40865</v>
      </c>
      <c r="H30" s="157">
        <v>1</v>
      </c>
      <c r="Q30" s="160"/>
    </row>
    <row r="31" spans="1:17" ht="15" customHeight="1" x14ac:dyDescent="0.25">
      <c r="A31" s="155" t="s">
        <v>86</v>
      </c>
      <c r="B31" s="155" t="s">
        <v>89</v>
      </c>
      <c r="C31" s="155" t="s">
        <v>90</v>
      </c>
      <c r="D31" s="155">
        <v>200</v>
      </c>
      <c r="E31" s="155">
        <v>200</v>
      </c>
      <c r="F31" s="166">
        <v>40855</v>
      </c>
      <c r="G31" s="166">
        <v>40862</v>
      </c>
      <c r="H31" s="157">
        <v>1</v>
      </c>
      <c r="Q31" s="160"/>
    </row>
    <row r="32" spans="1:17" ht="15" customHeight="1" x14ac:dyDescent="0.25">
      <c r="A32" s="155" t="s">
        <v>86</v>
      </c>
      <c r="B32" s="155" t="s">
        <v>101</v>
      </c>
      <c r="C32" s="155" t="s">
        <v>91</v>
      </c>
      <c r="D32" s="155">
        <v>200</v>
      </c>
      <c r="E32" s="155">
        <v>200</v>
      </c>
      <c r="F32" s="166">
        <v>40855</v>
      </c>
      <c r="G32" s="166">
        <v>40861</v>
      </c>
      <c r="H32" s="157">
        <v>1</v>
      </c>
      <c r="Q32" s="160"/>
    </row>
    <row r="33" spans="1:17" ht="15.75" customHeight="1" x14ac:dyDescent="0.25">
      <c r="A33" s="155" t="s">
        <v>92</v>
      </c>
      <c r="B33" s="155" t="s">
        <v>93</v>
      </c>
      <c r="C33" s="155" t="s">
        <v>94</v>
      </c>
      <c r="D33" s="155">
        <v>21</v>
      </c>
      <c r="E33" s="155">
        <v>21</v>
      </c>
      <c r="F33" s="166">
        <v>40856</v>
      </c>
      <c r="G33" s="166">
        <v>40861</v>
      </c>
      <c r="H33" s="157">
        <v>1</v>
      </c>
      <c r="Q33" s="160"/>
    </row>
    <row r="34" spans="1:17" ht="15" customHeight="1" x14ac:dyDescent="0.25">
      <c r="A34" s="155" t="s">
        <v>92</v>
      </c>
      <c r="B34" s="155" t="s">
        <v>95</v>
      </c>
      <c r="C34" s="155" t="s">
        <v>96</v>
      </c>
      <c r="D34" s="155">
        <v>21</v>
      </c>
      <c r="E34" s="155">
        <v>21</v>
      </c>
      <c r="F34" s="166">
        <v>40856</v>
      </c>
      <c r="G34" s="166">
        <v>40861</v>
      </c>
      <c r="H34" s="157">
        <v>1</v>
      </c>
      <c r="Q34" s="160"/>
    </row>
    <row r="35" spans="1:17" ht="15" customHeight="1" x14ac:dyDescent="0.25">
      <c r="A35" s="155" t="s">
        <v>92</v>
      </c>
      <c r="B35" s="155" t="s">
        <v>97</v>
      </c>
      <c r="C35" s="155" t="s">
        <v>98</v>
      </c>
      <c r="D35" s="155">
        <v>21</v>
      </c>
      <c r="E35" s="155">
        <v>21</v>
      </c>
      <c r="F35" s="166">
        <v>40856</v>
      </c>
      <c r="G35" s="166">
        <v>40861</v>
      </c>
      <c r="H35" s="157">
        <v>1</v>
      </c>
      <c r="Q35" s="160"/>
    </row>
    <row r="36" spans="1:17" ht="15" customHeight="1" x14ac:dyDescent="0.25">
      <c r="A36" s="155" t="s">
        <v>86</v>
      </c>
      <c r="B36" s="155" t="s">
        <v>99</v>
      </c>
      <c r="C36" s="155" t="s">
        <v>100</v>
      </c>
      <c r="D36" s="155">
        <v>300</v>
      </c>
      <c r="E36" s="155">
        <v>300</v>
      </c>
      <c r="F36" s="166">
        <v>40856</v>
      </c>
      <c r="G36" s="166">
        <v>40861</v>
      </c>
      <c r="H36" s="157">
        <v>1</v>
      </c>
      <c r="Q36" s="160"/>
    </row>
    <row r="37" spans="1:17" ht="15" customHeight="1" x14ac:dyDescent="0.25">
      <c r="A37" s="155" t="s">
        <v>71</v>
      </c>
      <c r="B37" s="155" t="s">
        <v>102</v>
      </c>
      <c r="C37" s="155" t="s">
        <v>103</v>
      </c>
      <c r="D37" s="155">
        <v>25</v>
      </c>
      <c r="E37" s="155">
        <v>25</v>
      </c>
      <c r="F37" s="166">
        <v>40856</v>
      </c>
      <c r="G37" s="166">
        <v>40857</v>
      </c>
      <c r="H37" s="157">
        <v>1</v>
      </c>
      <c r="Q37" s="160"/>
    </row>
    <row r="38" spans="1:17" ht="15" customHeight="1" x14ac:dyDescent="0.25">
      <c r="A38" s="155" t="s">
        <v>104</v>
      </c>
      <c r="B38" s="155" t="s">
        <v>105</v>
      </c>
      <c r="C38" s="155" t="s">
        <v>106</v>
      </c>
      <c r="D38" s="155">
        <v>35</v>
      </c>
      <c r="E38" s="155">
        <v>35</v>
      </c>
      <c r="F38" s="166">
        <v>40857</v>
      </c>
      <c r="G38" s="166">
        <v>40857</v>
      </c>
      <c r="H38" s="157">
        <v>0</v>
      </c>
      <c r="J38" s="159" t="s">
        <v>107</v>
      </c>
      <c r="Q38" s="160"/>
    </row>
    <row r="39" spans="1:17" ht="15" customHeight="1" x14ac:dyDescent="0.25">
      <c r="A39" s="155" t="s">
        <v>108</v>
      </c>
      <c r="B39" s="155" t="s">
        <v>109</v>
      </c>
      <c r="C39" s="155" t="s">
        <v>110</v>
      </c>
      <c r="D39" s="155">
        <v>50</v>
      </c>
      <c r="E39" s="155">
        <v>50</v>
      </c>
      <c r="F39" s="166">
        <v>40857</v>
      </c>
      <c r="G39" s="166">
        <v>40858</v>
      </c>
      <c r="H39" s="157">
        <v>1</v>
      </c>
      <c r="Q39" s="160"/>
    </row>
    <row r="40" spans="1:17" ht="14.25" customHeight="1" x14ac:dyDescent="0.25">
      <c r="A40" s="155" t="s">
        <v>2714</v>
      </c>
      <c r="B40" s="155" t="s">
        <v>111</v>
      </c>
      <c r="C40" s="155" t="s">
        <v>112</v>
      </c>
      <c r="D40" s="155">
        <v>200</v>
      </c>
      <c r="E40" s="155">
        <v>200</v>
      </c>
      <c r="F40" s="166">
        <v>40857</v>
      </c>
      <c r="G40" s="166">
        <v>40860</v>
      </c>
      <c r="H40" s="157">
        <v>1</v>
      </c>
      <c r="Q40" s="160"/>
    </row>
    <row r="41" spans="1:17" ht="15" customHeight="1" x14ac:dyDescent="0.25">
      <c r="A41" s="155" t="s">
        <v>86</v>
      </c>
      <c r="B41" s="155" t="s">
        <v>113</v>
      </c>
      <c r="C41" s="155" t="s">
        <v>114</v>
      </c>
      <c r="D41" s="155">
        <v>500</v>
      </c>
      <c r="E41" s="155">
        <v>500</v>
      </c>
      <c r="F41" s="166">
        <v>40857</v>
      </c>
      <c r="G41" s="166">
        <v>40862</v>
      </c>
      <c r="H41" s="157">
        <v>1</v>
      </c>
      <c r="Q41" s="160"/>
    </row>
    <row r="42" spans="1:17" ht="15" customHeight="1" x14ac:dyDescent="0.25">
      <c r="A42" s="155" t="s">
        <v>115</v>
      </c>
      <c r="B42" s="155" t="s">
        <v>116</v>
      </c>
      <c r="C42" s="155" t="s">
        <v>117</v>
      </c>
      <c r="D42" s="155">
        <v>14</v>
      </c>
      <c r="E42" s="155">
        <v>14</v>
      </c>
      <c r="F42" s="166">
        <v>40876</v>
      </c>
      <c r="G42" s="166">
        <v>40872</v>
      </c>
      <c r="H42" s="157">
        <v>0</v>
      </c>
      <c r="Q42" s="160"/>
    </row>
    <row r="43" spans="1:17" ht="15" customHeight="1" x14ac:dyDescent="0.25">
      <c r="A43" s="155" t="s">
        <v>118</v>
      </c>
      <c r="B43" s="155" t="s">
        <v>119</v>
      </c>
      <c r="C43" s="155" t="s">
        <v>120</v>
      </c>
      <c r="D43" s="155">
        <v>200</v>
      </c>
      <c r="E43" s="155">
        <v>200</v>
      </c>
      <c r="F43" s="166">
        <v>40857</v>
      </c>
      <c r="G43" s="166">
        <v>40858</v>
      </c>
      <c r="H43" s="157" t="s">
        <v>59</v>
      </c>
      <c r="Q43" s="160"/>
    </row>
    <row r="44" spans="1:17" ht="15" customHeight="1" x14ac:dyDescent="0.25">
      <c r="A44" s="155" t="s">
        <v>121</v>
      </c>
      <c r="B44" s="155" t="s">
        <v>122</v>
      </c>
      <c r="C44" s="155" t="s">
        <v>123</v>
      </c>
      <c r="D44" s="155">
        <v>15</v>
      </c>
      <c r="E44" s="155">
        <v>15</v>
      </c>
      <c r="F44" s="166">
        <v>40857</v>
      </c>
      <c r="G44" s="166">
        <v>40764</v>
      </c>
      <c r="H44" s="157">
        <v>0</v>
      </c>
      <c r="J44" s="159" t="s">
        <v>124</v>
      </c>
      <c r="Q44" s="160"/>
    </row>
    <row r="45" spans="1:17" ht="13.5" customHeight="1" x14ac:dyDescent="0.25">
      <c r="A45" s="155" t="s">
        <v>125</v>
      </c>
      <c r="B45" s="155" t="s">
        <v>126</v>
      </c>
      <c r="C45" s="155" t="s">
        <v>127</v>
      </c>
      <c r="D45" s="155">
        <v>50</v>
      </c>
      <c r="E45" s="155">
        <v>50</v>
      </c>
      <c r="F45" s="166">
        <v>40858</v>
      </c>
      <c r="G45" s="166">
        <v>40862</v>
      </c>
      <c r="H45" s="157">
        <v>1</v>
      </c>
      <c r="Q45" s="160"/>
    </row>
    <row r="46" spans="1:17" ht="15" customHeight="1" x14ac:dyDescent="0.25">
      <c r="A46" s="155" t="s">
        <v>125</v>
      </c>
      <c r="B46" s="155" t="s">
        <v>128</v>
      </c>
      <c r="C46" s="155" t="s">
        <v>129</v>
      </c>
      <c r="D46" s="155">
        <v>25</v>
      </c>
      <c r="E46" s="155">
        <v>25</v>
      </c>
      <c r="F46" s="166">
        <v>40858</v>
      </c>
      <c r="G46" s="166">
        <v>40862</v>
      </c>
      <c r="H46" s="157">
        <v>1</v>
      </c>
      <c r="Q46" s="160"/>
    </row>
    <row r="47" spans="1:17" ht="15" customHeight="1" x14ac:dyDescent="0.25">
      <c r="A47" s="155" t="s">
        <v>29</v>
      </c>
      <c r="B47" s="155" t="s">
        <v>130</v>
      </c>
      <c r="C47" s="155" t="s">
        <v>131</v>
      </c>
      <c r="D47" s="155">
        <v>100</v>
      </c>
      <c r="E47" s="155">
        <v>102</v>
      </c>
      <c r="F47" s="166">
        <v>40858</v>
      </c>
      <c r="G47" s="166">
        <v>40843</v>
      </c>
      <c r="H47" s="157">
        <v>0</v>
      </c>
      <c r="J47" s="159" t="s">
        <v>132</v>
      </c>
      <c r="Q47" s="160"/>
    </row>
    <row r="48" spans="1:17" ht="15" customHeight="1" x14ac:dyDescent="0.25">
      <c r="A48" s="155" t="s">
        <v>133</v>
      </c>
      <c r="B48" s="155" t="s">
        <v>134</v>
      </c>
      <c r="C48" s="155" t="s">
        <v>135</v>
      </c>
      <c r="D48" s="155">
        <v>180</v>
      </c>
      <c r="E48" s="155">
        <v>167</v>
      </c>
      <c r="F48" s="166">
        <v>40861</v>
      </c>
      <c r="G48" s="166">
        <v>40865</v>
      </c>
      <c r="H48" s="157">
        <v>1</v>
      </c>
      <c r="Q48" s="160"/>
    </row>
    <row r="49" spans="1:17" ht="15" customHeight="1" x14ac:dyDescent="0.25">
      <c r="A49" s="155" t="s">
        <v>136</v>
      </c>
      <c r="B49" s="155" t="s">
        <v>137</v>
      </c>
      <c r="C49" s="155" t="s">
        <v>138</v>
      </c>
      <c r="D49" s="155">
        <v>250</v>
      </c>
      <c r="E49" s="155">
        <v>250</v>
      </c>
      <c r="F49" s="166">
        <v>40861</v>
      </c>
      <c r="G49" s="166">
        <v>40863</v>
      </c>
      <c r="H49" s="157">
        <v>1</v>
      </c>
      <c r="Q49" s="160"/>
    </row>
    <row r="50" spans="1:17" ht="15" customHeight="1" x14ac:dyDescent="0.25">
      <c r="A50" s="155" t="s">
        <v>29</v>
      </c>
      <c r="B50" s="155" t="s">
        <v>139</v>
      </c>
      <c r="C50" s="155" t="s">
        <v>140</v>
      </c>
      <c r="D50" s="155">
        <v>100</v>
      </c>
      <c r="E50" s="155">
        <v>100</v>
      </c>
      <c r="F50" s="166">
        <v>40861</v>
      </c>
      <c r="G50" s="166">
        <v>40868</v>
      </c>
      <c r="H50" s="157">
        <v>1</v>
      </c>
      <c r="Q50" s="160"/>
    </row>
    <row r="51" spans="1:17" ht="15" customHeight="1" x14ac:dyDescent="0.25">
      <c r="A51" s="155" t="s">
        <v>86</v>
      </c>
      <c r="B51" s="155" t="s">
        <v>141</v>
      </c>
      <c r="C51" s="155" t="s">
        <v>142</v>
      </c>
      <c r="D51" s="155">
        <v>100</v>
      </c>
      <c r="E51" s="155">
        <v>100</v>
      </c>
      <c r="F51" s="166">
        <v>40861</v>
      </c>
      <c r="G51" s="166">
        <v>40866</v>
      </c>
      <c r="H51" s="157">
        <v>1</v>
      </c>
      <c r="Q51" s="160"/>
    </row>
    <row r="52" spans="1:17" ht="15" customHeight="1" x14ac:dyDescent="0.25">
      <c r="A52" s="155" t="s">
        <v>2714</v>
      </c>
      <c r="B52" s="155" t="s">
        <v>143</v>
      </c>
      <c r="C52" s="155" t="s">
        <v>144</v>
      </c>
      <c r="D52" s="155">
        <v>250</v>
      </c>
      <c r="E52" s="155">
        <v>270</v>
      </c>
      <c r="F52" s="166">
        <v>40861</v>
      </c>
      <c r="G52" s="166">
        <v>40866</v>
      </c>
      <c r="H52" s="157">
        <v>1</v>
      </c>
      <c r="Q52" s="160"/>
    </row>
    <row r="53" spans="1:17" ht="15" customHeight="1" x14ac:dyDescent="0.25">
      <c r="A53" s="155" t="s">
        <v>145</v>
      </c>
      <c r="B53" s="155" t="s">
        <v>146</v>
      </c>
      <c r="C53" s="155" t="s">
        <v>147</v>
      </c>
      <c r="D53" s="155">
        <v>10</v>
      </c>
      <c r="E53" s="155">
        <v>10</v>
      </c>
      <c r="F53" s="166">
        <v>40862</v>
      </c>
      <c r="G53" s="166">
        <v>40865</v>
      </c>
      <c r="H53" s="157">
        <v>1</v>
      </c>
      <c r="Q53" s="160"/>
    </row>
    <row r="54" spans="1:17" ht="15" customHeight="1" x14ac:dyDescent="0.25">
      <c r="A54" s="155" t="s">
        <v>148</v>
      </c>
      <c r="B54" s="155" t="s">
        <v>149</v>
      </c>
      <c r="C54" s="155" t="s">
        <v>150</v>
      </c>
      <c r="D54" s="155">
        <v>40</v>
      </c>
      <c r="E54" s="155">
        <v>40</v>
      </c>
      <c r="F54" s="166">
        <v>40862</v>
      </c>
      <c r="G54" s="166">
        <v>40865</v>
      </c>
      <c r="H54" s="157">
        <v>1</v>
      </c>
      <c r="Q54" s="160"/>
    </row>
    <row r="55" spans="1:17" ht="15" customHeight="1" x14ac:dyDescent="0.25">
      <c r="A55" s="155" t="s">
        <v>151</v>
      </c>
      <c r="B55" s="155" t="s">
        <v>152</v>
      </c>
      <c r="C55" s="155" t="s">
        <v>153</v>
      </c>
      <c r="D55" s="155">
        <v>10</v>
      </c>
      <c r="E55" s="155">
        <v>10</v>
      </c>
      <c r="F55" s="166">
        <v>40862</v>
      </c>
      <c r="G55" s="166">
        <v>40865</v>
      </c>
      <c r="H55" s="157">
        <v>1</v>
      </c>
      <c r="Q55" s="160"/>
    </row>
    <row r="56" spans="1:17" ht="15" customHeight="1" x14ac:dyDescent="0.25">
      <c r="A56" s="155" t="s">
        <v>71</v>
      </c>
      <c r="B56" s="155" t="s">
        <v>154</v>
      </c>
      <c r="C56" s="155" t="s">
        <v>155</v>
      </c>
      <c r="D56" s="155">
        <v>25</v>
      </c>
      <c r="E56" s="155">
        <v>25</v>
      </c>
      <c r="F56" s="166">
        <v>40862</v>
      </c>
      <c r="G56" s="166">
        <v>40865</v>
      </c>
      <c r="H56" s="157">
        <v>1</v>
      </c>
      <c r="Q56" s="160"/>
    </row>
    <row r="57" spans="1:17" ht="15" customHeight="1" x14ac:dyDescent="0.25">
      <c r="A57" s="155" t="s">
        <v>12</v>
      </c>
      <c r="B57" s="155" t="s">
        <v>156</v>
      </c>
      <c r="C57" s="155" t="s">
        <v>157</v>
      </c>
      <c r="D57" s="155">
        <v>10</v>
      </c>
      <c r="E57" s="155">
        <v>10</v>
      </c>
      <c r="F57" s="166">
        <v>40862</v>
      </c>
      <c r="G57" s="166">
        <v>40862</v>
      </c>
      <c r="H57" s="157">
        <v>1</v>
      </c>
      <c r="Q57" s="160"/>
    </row>
    <row r="58" spans="1:17" ht="15" customHeight="1" x14ac:dyDescent="0.25">
      <c r="A58" s="155" t="s">
        <v>158</v>
      </c>
      <c r="B58" s="155" t="s">
        <v>159</v>
      </c>
      <c r="C58" s="155" t="s">
        <v>160</v>
      </c>
      <c r="D58" s="155">
        <v>3</v>
      </c>
      <c r="E58" s="155">
        <v>3</v>
      </c>
      <c r="F58" s="166">
        <v>40862</v>
      </c>
      <c r="G58" s="166">
        <v>40863</v>
      </c>
      <c r="H58" s="157">
        <v>1</v>
      </c>
      <c r="Q58" s="160"/>
    </row>
    <row r="59" spans="1:17" ht="15" customHeight="1" x14ac:dyDescent="0.25">
      <c r="A59" s="155" t="s">
        <v>158</v>
      </c>
      <c r="B59" s="155" t="s">
        <v>162</v>
      </c>
      <c r="C59" s="155" t="s">
        <v>163</v>
      </c>
      <c r="D59" s="155">
        <v>15</v>
      </c>
      <c r="E59" s="155">
        <v>15</v>
      </c>
      <c r="F59" s="166">
        <v>40862</v>
      </c>
      <c r="G59" s="166">
        <v>40863</v>
      </c>
      <c r="H59" s="157">
        <v>1</v>
      </c>
      <c r="Q59" s="160"/>
    </row>
    <row r="60" spans="1:17" ht="15" customHeight="1" x14ac:dyDescent="0.25">
      <c r="A60" s="155" t="s">
        <v>158</v>
      </c>
      <c r="B60" s="155" t="s">
        <v>164</v>
      </c>
      <c r="C60" s="155" t="s">
        <v>165</v>
      </c>
      <c r="D60" s="155">
        <v>6</v>
      </c>
      <c r="E60" s="155">
        <v>6</v>
      </c>
      <c r="F60" s="166">
        <v>40862</v>
      </c>
      <c r="G60" s="166">
        <v>40863</v>
      </c>
      <c r="H60" s="157">
        <v>1</v>
      </c>
      <c r="Q60" s="160"/>
    </row>
    <row r="61" spans="1:17" ht="15" customHeight="1" x14ac:dyDescent="0.25">
      <c r="A61" s="155" t="s">
        <v>71</v>
      </c>
      <c r="B61" s="155" t="s">
        <v>167</v>
      </c>
      <c r="C61" s="155" t="s">
        <v>168</v>
      </c>
      <c r="D61" s="155">
        <v>25</v>
      </c>
      <c r="E61" s="155">
        <v>25</v>
      </c>
      <c r="F61" s="166">
        <v>40862</v>
      </c>
      <c r="G61" s="166">
        <v>40850</v>
      </c>
      <c r="H61" s="157">
        <v>0</v>
      </c>
      <c r="J61" s="159" t="s">
        <v>169</v>
      </c>
      <c r="Q61" s="160"/>
    </row>
    <row r="62" spans="1:17" ht="15" customHeight="1" x14ac:dyDescent="0.25">
      <c r="A62" s="155" t="s">
        <v>104</v>
      </c>
      <c r="B62" s="155" t="s">
        <v>170</v>
      </c>
      <c r="C62" s="155" t="s">
        <v>171</v>
      </c>
      <c r="D62" s="155">
        <v>20</v>
      </c>
      <c r="E62" s="155">
        <v>20</v>
      </c>
      <c r="F62" s="166">
        <v>40862</v>
      </c>
      <c r="G62" s="166">
        <v>40867</v>
      </c>
      <c r="H62" s="157">
        <v>1</v>
      </c>
      <c r="Q62" s="160"/>
    </row>
    <row r="63" spans="1:17" ht="15" customHeight="1" x14ac:dyDescent="0.25">
      <c r="A63" s="155" t="s">
        <v>49</v>
      </c>
      <c r="B63" s="155" t="s">
        <v>54</v>
      </c>
      <c r="C63" s="155" t="s">
        <v>172</v>
      </c>
      <c r="D63" s="155">
        <v>2000</v>
      </c>
      <c r="E63" s="155">
        <v>2000</v>
      </c>
      <c r="F63" s="166">
        <v>40862</v>
      </c>
      <c r="G63" s="166">
        <v>40863</v>
      </c>
      <c r="H63" s="157">
        <v>1</v>
      </c>
      <c r="Q63" s="160"/>
    </row>
    <row r="64" spans="1:17" ht="15" customHeight="1" x14ac:dyDescent="0.25">
      <c r="A64" s="155" t="s">
        <v>173</v>
      </c>
      <c r="B64" s="155" t="s">
        <v>174</v>
      </c>
      <c r="C64" s="155" t="s">
        <v>175</v>
      </c>
      <c r="D64" s="155">
        <v>250</v>
      </c>
      <c r="E64" s="155">
        <v>252</v>
      </c>
      <c r="F64" s="166">
        <v>40862</v>
      </c>
      <c r="G64" s="166">
        <v>40865</v>
      </c>
      <c r="H64" s="157">
        <v>1</v>
      </c>
      <c r="Q64" s="160"/>
    </row>
    <row r="65" spans="1:17" ht="15" customHeight="1" x14ac:dyDescent="0.25">
      <c r="A65" s="155" t="s">
        <v>115</v>
      </c>
      <c r="B65" s="155" t="s">
        <v>176</v>
      </c>
      <c r="C65" s="155" t="s">
        <v>177</v>
      </c>
      <c r="D65" s="155">
        <v>10</v>
      </c>
      <c r="E65" s="155">
        <v>10</v>
      </c>
      <c r="F65" s="166">
        <v>40863</v>
      </c>
      <c r="G65" s="166">
        <v>40863</v>
      </c>
      <c r="H65" s="157">
        <v>1</v>
      </c>
      <c r="J65" s="159" t="s">
        <v>178</v>
      </c>
      <c r="Q65" s="160"/>
    </row>
    <row r="66" spans="1:17" ht="15" customHeight="1" x14ac:dyDescent="0.25">
      <c r="A66" s="155" t="s">
        <v>136</v>
      </c>
      <c r="B66" s="155" t="s">
        <v>179</v>
      </c>
      <c r="C66" s="155" t="s">
        <v>180</v>
      </c>
      <c r="D66" s="155">
        <v>250</v>
      </c>
      <c r="E66" s="155">
        <v>250</v>
      </c>
      <c r="F66" s="166">
        <v>40863</v>
      </c>
      <c r="G66" s="166">
        <v>40862</v>
      </c>
      <c r="H66" s="157">
        <v>0</v>
      </c>
      <c r="Q66" s="160"/>
    </row>
    <row r="67" spans="1:17" ht="15" customHeight="1" x14ac:dyDescent="0.25">
      <c r="A67" s="155" t="s">
        <v>86</v>
      </c>
      <c r="B67" s="155" t="s">
        <v>181</v>
      </c>
      <c r="C67" s="155" t="s">
        <v>182</v>
      </c>
      <c r="D67" s="155">
        <v>200</v>
      </c>
      <c r="E67" s="155">
        <v>200</v>
      </c>
      <c r="F67" s="166">
        <v>40863</v>
      </c>
      <c r="G67" s="166">
        <v>40867</v>
      </c>
      <c r="H67" s="157">
        <v>1</v>
      </c>
      <c r="J67" s="159" t="s">
        <v>183</v>
      </c>
      <c r="Q67" s="160"/>
    </row>
    <row r="68" spans="1:17" ht="15" customHeight="1" x14ac:dyDescent="0.25">
      <c r="A68" s="155" t="s">
        <v>145</v>
      </c>
      <c r="B68" s="155" t="s">
        <v>184</v>
      </c>
      <c r="C68" s="155" t="s">
        <v>185</v>
      </c>
      <c r="D68" s="155">
        <v>16</v>
      </c>
      <c r="E68" s="155">
        <v>16</v>
      </c>
      <c r="F68" s="166">
        <v>40863</v>
      </c>
      <c r="G68" s="166">
        <v>40865</v>
      </c>
      <c r="H68" s="157">
        <v>1</v>
      </c>
      <c r="Q68" s="160"/>
    </row>
    <row r="69" spans="1:17" ht="15" customHeight="1" x14ac:dyDescent="0.25">
      <c r="A69" s="155" t="s">
        <v>71</v>
      </c>
      <c r="B69" s="155" t="s">
        <v>186</v>
      </c>
      <c r="C69" s="155" t="s">
        <v>187</v>
      </c>
      <c r="D69" s="155">
        <v>20</v>
      </c>
      <c r="E69" s="155">
        <v>20</v>
      </c>
      <c r="F69" s="166">
        <v>40863</v>
      </c>
      <c r="G69" s="166">
        <v>40865</v>
      </c>
      <c r="H69" s="157">
        <v>1</v>
      </c>
      <c r="Q69" s="160"/>
    </row>
    <row r="70" spans="1:17" ht="15" customHeight="1" x14ac:dyDescent="0.25">
      <c r="A70" s="155" t="s">
        <v>71</v>
      </c>
      <c r="B70" s="155" t="s">
        <v>188</v>
      </c>
      <c r="C70" s="155" t="s">
        <v>189</v>
      </c>
      <c r="D70" s="155">
        <v>25</v>
      </c>
      <c r="E70" s="155">
        <v>25</v>
      </c>
      <c r="F70" s="166">
        <v>40863</v>
      </c>
      <c r="G70" s="166">
        <v>40868</v>
      </c>
      <c r="H70" s="157">
        <v>1</v>
      </c>
      <c r="Q70" s="160"/>
    </row>
    <row r="71" spans="1:17" ht="15" customHeight="1" x14ac:dyDescent="0.25">
      <c r="A71" s="155" t="s">
        <v>190</v>
      </c>
      <c r="B71" s="155" t="s">
        <v>191</v>
      </c>
      <c r="C71" s="155" t="s">
        <v>192</v>
      </c>
      <c r="D71" s="155">
        <v>300</v>
      </c>
      <c r="E71" s="155">
        <v>300</v>
      </c>
      <c r="F71" s="166">
        <v>40863</v>
      </c>
      <c r="G71" s="166">
        <v>40800</v>
      </c>
      <c r="H71" s="157">
        <v>0</v>
      </c>
      <c r="J71" s="159" t="s">
        <v>193</v>
      </c>
      <c r="Q71" s="160"/>
    </row>
    <row r="72" spans="1:17" ht="15" customHeight="1" x14ac:dyDescent="0.25">
      <c r="A72" s="155" t="s">
        <v>86</v>
      </c>
      <c r="B72" s="155" t="s">
        <v>99</v>
      </c>
      <c r="C72" s="155" t="s">
        <v>194</v>
      </c>
      <c r="D72" s="155">
        <v>250</v>
      </c>
      <c r="E72" s="155">
        <v>250</v>
      </c>
      <c r="F72" s="166">
        <v>40863</v>
      </c>
      <c r="G72" s="166">
        <v>40867</v>
      </c>
      <c r="H72" s="157">
        <v>1</v>
      </c>
      <c r="Q72" s="160"/>
    </row>
    <row r="73" spans="1:17" ht="15" customHeight="1" x14ac:dyDescent="0.25">
      <c r="A73" s="155" t="s">
        <v>195</v>
      </c>
      <c r="B73" s="155" t="s">
        <v>196</v>
      </c>
      <c r="C73" s="155" t="s">
        <v>197</v>
      </c>
      <c r="D73" s="155">
        <v>50</v>
      </c>
      <c r="E73" s="155">
        <v>50</v>
      </c>
      <c r="F73" s="166">
        <v>40863</v>
      </c>
      <c r="G73" s="166">
        <v>40868</v>
      </c>
      <c r="H73" s="157">
        <v>1</v>
      </c>
      <c r="Q73" s="160"/>
    </row>
    <row r="74" spans="1:17" ht="15" customHeight="1" x14ac:dyDescent="0.25">
      <c r="A74" s="155" t="s">
        <v>2714</v>
      </c>
      <c r="B74" s="155" t="s">
        <v>198</v>
      </c>
      <c r="C74" s="155" t="s">
        <v>199</v>
      </c>
      <c r="D74" s="155">
        <v>500</v>
      </c>
      <c r="E74" s="155">
        <v>500</v>
      </c>
      <c r="F74" s="166">
        <v>40863</v>
      </c>
      <c r="G74" s="166">
        <v>40856</v>
      </c>
      <c r="H74" s="157">
        <v>0</v>
      </c>
      <c r="J74" s="159" t="s">
        <v>200</v>
      </c>
      <c r="Q74" s="160"/>
    </row>
    <row r="75" spans="1:17" ht="15" customHeight="1" x14ac:dyDescent="0.25">
      <c r="A75" s="155" t="s">
        <v>71</v>
      </c>
      <c r="B75" s="155" t="s">
        <v>72</v>
      </c>
      <c r="C75" s="155" t="s">
        <v>201</v>
      </c>
      <c r="D75" s="155">
        <v>100</v>
      </c>
      <c r="E75" s="155">
        <v>100</v>
      </c>
      <c r="F75" s="166">
        <v>40865</v>
      </c>
      <c r="G75" s="166">
        <v>40869</v>
      </c>
      <c r="H75" s="157">
        <v>1</v>
      </c>
      <c r="Q75" s="160"/>
    </row>
    <row r="76" spans="1:17" ht="15" customHeight="1" x14ac:dyDescent="0.25">
      <c r="A76" s="155" t="s">
        <v>42</v>
      </c>
      <c r="B76" s="155" t="s">
        <v>202</v>
      </c>
      <c r="C76" s="155" t="s">
        <v>203</v>
      </c>
      <c r="D76" s="155">
        <v>300</v>
      </c>
      <c r="E76" s="155">
        <v>300</v>
      </c>
      <c r="F76" s="166">
        <v>40865</v>
      </c>
      <c r="G76" s="166">
        <v>40870</v>
      </c>
      <c r="H76" s="157">
        <v>1</v>
      </c>
      <c r="Q76" s="160"/>
    </row>
    <row r="77" spans="1:17" ht="15" customHeight="1" x14ac:dyDescent="0.25">
      <c r="A77" s="155" t="s">
        <v>42</v>
      </c>
      <c r="B77" s="155" t="s">
        <v>204</v>
      </c>
      <c r="C77" s="155" t="s">
        <v>205</v>
      </c>
      <c r="D77" s="155">
        <v>300</v>
      </c>
      <c r="E77" s="155">
        <v>300</v>
      </c>
      <c r="F77" s="166">
        <v>40865</v>
      </c>
      <c r="G77" s="166">
        <v>40870</v>
      </c>
      <c r="H77" s="157">
        <v>1</v>
      </c>
      <c r="Q77" s="160"/>
    </row>
    <row r="78" spans="1:17" ht="15" customHeight="1" x14ac:dyDescent="0.25">
      <c r="A78" s="155" t="s">
        <v>145</v>
      </c>
      <c r="B78" s="155" t="s">
        <v>206</v>
      </c>
      <c r="C78" s="155" t="s">
        <v>207</v>
      </c>
      <c r="D78" s="155">
        <v>200</v>
      </c>
      <c r="E78" s="155">
        <v>200</v>
      </c>
      <c r="F78" s="166">
        <v>40865</v>
      </c>
      <c r="G78" s="166">
        <v>40870</v>
      </c>
      <c r="H78" s="157">
        <v>1</v>
      </c>
      <c r="Q78" s="160"/>
    </row>
    <row r="79" spans="1:17" ht="15" customHeight="1" x14ac:dyDescent="0.25">
      <c r="A79" s="155" t="s">
        <v>208</v>
      </c>
      <c r="B79" s="155" t="s">
        <v>209</v>
      </c>
      <c r="C79" s="155" t="s">
        <v>210</v>
      </c>
      <c r="D79" s="155">
        <v>25</v>
      </c>
      <c r="E79" s="155">
        <v>25</v>
      </c>
      <c r="F79" s="166">
        <v>40865</v>
      </c>
      <c r="G79" s="166">
        <v>40872</v>
      </c>
      <c r="H79" s="157">
        <v>1</v>
      </c>
      <c r="Q79" s="160"/>
    </row>
    <row r="80" spans="1:17" ht="15" customHeight="1" x14ac:dyDescent="0.25">
      <c r="A80" s="155" t="s">
        <v>211</v>
      </c>
      <c r="B80" s="155" t="s">
        <v>212</v>
      </c>
      <c r="C80" s="155" t="s">
        <v>213</v>
      </c>
      <c r="D80" s="155">
        <v>25</v>
      </c>
      <c r="E80" s="155">
        <v>25</v>
      </c>
      <c r="F80" s="166">
        <v>40865</v>
      </c>
      <c r="G80" s="166">
        <v>40865</v>
      </c>
      <c r="H80" s="157">
        <v>1</v>
      </c>
      <c r="J80" s="159" t="s">
        <v>214</v>
      </c>
      <c r="Q80" s="160"/>
    </row>
    <row r="81" spans="1:17" ht="15" customHeight="1" x14ac:dyDescent="0.25">
      <c r="A81" s="155" t="s">
        <v>215</v>
      </c>
      <c r="B81" s="155" t="s">
        <v>216</v>
      </c>
      <c r="C81" s="155" t="s">
        <v>217</v>
      </c>
      <c r="D81" s="155">
        <v>50</v>
      </c>
      <c r="E81" s="155">
        <v>49</v>
      </c>
      <c r="F81" s="166">
        <v>40865</v>
      </c>
      <c r="G81" s="166">
        <v>40849</v>
      </c>
      <c r="H81" s="157">
        <v>1</v>
      </c>
      <c r="J81" s="159" t="s">
        <v>218</v>
      </c>
      <c r="Q81" s="160"/>
    </row>
    <row r="82" spans="1:17" ht="15" customHeight="1" x14ac:dyDescent="0.25">
      <c r="A82" s="155" t="s">
        <v>158</v>
      </c>
      <c r="B82" s="155" t="s">
        <v>219</v>
      </c>
      <c r="C82" s="155" t="s">
        <v>220</v>
      </c>
      <c r="D82" s="155">
        <v>5</v>
      </c>
      <c r="E82" s="155">
        <v>5</v>
      </c>
      <c r="F82" s="166">
        <v>40868</v>
      </c>
      <c r="G82" s="166">
        <v>40871</v>
      </c>
      <c r="H82" s="157">
        <v>1</v>
      </c>
      <c r="Q82" s="160"/>
    </row>
    <row r="83" spans="1:17" ht="15" customHeight="1" x14ac:dyDescent="0.25">
      <c r="A83" s="155" t="s">
        <v>221</v>
      </c>
      <c r="B83" s="155" t="s">
        <v>222</v>
      </c>
      <c r="C83" s="155" t="s">
        <v>223</v>
      </c>
      <c r="D83" s="155">
        <v>25</v>
      </c>
      <c r="E83" s="155">
        <v>25</v>
      </c>
      <c r="F83" s="166">
        <v>40868</v>
      </c>
      <c r="G83" s="166">
        <v>40875</v>
      </c>
      <c r="H83" s="157">
        <v>1</v>
      </c>
      <c r="Q83" s="160"/>
    </row>
    <row r="84" spans="1:17" ht="15" customHeight="1" x14ac:dyDescent="0.25">
      <c r="A84" s="155" t="s">
        <v>224</v>
      </c>
      <c r="B84" s="155" t="s">
        <v>225</v>
      </c>
      <c r="C84" s="155" t="s">
        <v>226</v>
      </c>
      <c r="D84" s="155">
        <v>16</v>
      </c>
      <c r="E84" s="155">
        <v>16</v>
      </c>
      <c r="F84" s="166">
        <v>40868</v>
      </c>
      <c r="G84" s="166">
        <v>40870</v>
      </c>
      <c r="H84" s="157">
        <v>1</v>
      </c>
      <c r="Q84" s="160"/>
    </row>
    <row r="85" spans="1:17" ht="15" customHeight="1" x14ac:dyDescent="0.25">
      <c r="A85" s="155" t="s">
        <v>227</v>
      </c>
      <c r="B85" s="155" t="s">
        <v>228</v>
      </c>
      <c r="C85" s="155" t="s">
        <v>229</v>
      </c>
      <c r="D85" s="155">
        <v>50</v>
      </c>
      <c r="E85" s="155">
        <v>50</v>
      </c>
      <c r="F85" s="166">
        <v>40868</v>
      </c>
      <c r="G85" s="166">
        <v>40874</v>
      </c>
      <c r="H85" s="157">
        <v>1</v>
      </c>
      <c r="Q85" s="160"/>
    </row>
    <row r="86" spans="1:17" ht="15" customHeight="1" x14ac:dyDescent="0.25">
      <c r="A86" s="155" t="s">
        <v>230</v>
      </c>
      <c r="B86" s="155" t="s">
        <v>231</v>
      </c>
      <c r="C86" s="155" t="s">
        <v>232</v>
      </c>
      <c r="D86" s="155">
        <v>100</v>
      </c>
      <c r="E86" s="155">
        <v>100</v>
      </c>
      <c r="F86" s="166">
        <v>40868</v>
      </c>
      <c r="G86" s="166">
        <v>40877</v>
      </c>
      <c r="H86" s="157">
        <v>1</v>
      </c>
      <c r="Q86" s="160"/>
    </row>
    <row r="87" spans="1:17" ht="15" customHeight="1" x14ac:dyDescent="0.25">
      <c r="A87" s="155" t="s">
        <v>108</v>
      </c>
      <c r="B87" s="155" t="s">
        <v>233</v>
      </c>
      <c r="C87" s="155" t="s">
        <v>201</v>
      </c>
      <c r="D87" s="155">
        <v>16</v>
      </c>
      <c r="E87" s="155">
        <v>16</v>
      </c>
      <c r="F87" s="166">
        <v>40868</v>
      </c>
      <c r="G87" s="166">
        <v>40870</v>
      </c>
      <c r="H87" s="157">
        <v>1</v>
      </c>
      <c r="Q87" s="160"/>
    </row>
    <row r="88" spans="1:17" ht="15" customHeight="1" x14ac:dyDescent="0.25">
      <c r="A88" s="155" t="s">
        <v>2714</v>
      </c>
      <c r="B88" s="155" t="s">
        <v>234</v>
      </c>
      <c r="C88" s="155" t="s">
        <v>235</v>
      </c>
      <c r="D88" s="155">
        <v>500</v>
      </c>
      <c r="E88" s="155">
        <v>500</v>
      </c>
      <c r="F88" s="166">
        <v>40868</v>
      </c>
      <c r="G88" s="166">
        <v>40870</v>
      </c>
      <c r="H88" s="157">
        <v>1</v>
      </c>
      <c r="Q88" s="160"/>
    </row>
    <row r="89" spans="1:17" ht="15" customHeight="1" x14ac:dyDescent="0.25">
      <c r="A89" s="155" t="s">
        <v>236</v>
      </c>
      <c r="B89" s="155" t="s">
        <v>237</v>
      </c>
      <c r="C89" s="155" t="s">
        <v>238</v>
      </c>
      <c r="D89" s="155">
        <v>50</v>
      </c>
      <c r="E89" s="155">
        <v>50</v>
      </c>
      <c r="F89" s="166">
        <v>40869</v>
      </c>
      <c r="G89" s="166">
        <v>40871</v>
      </c>
      <c r="H89" s="157">
        <v>1</v>
      </c>
      <c r="Q89" s="160"/>
    </row>
    <row r="90" spans="1:17" ht="15" customHeight="1" x14ac:dyDescent="0.25">
      <c r="A90" s="155" t="s">
        <v>239</v>
      </c>
      <c r="B90" s="155" t="s">
        <v>240</v>
      </c>
      <c r="C90" s="155" t="s">
        <v>241</v>
      </c>
      <c r="D90" s="155">
        <f>300+100+100+50</f>
        <v>550</v>
      </c>
      <c r="E90" s="155">
        <f>300+100+100+50</f>
        <v>550</v>
      </c>
      <c r="F90" s="166">
        <v>40869</v>
      </c>
      <c r="G90" s="166">
        <v>40870</v>
      </c>
      <c r="H90" s="157">
        <v>1</v>
      </c>
      <c r="Q90" s="160"/>
    </row>
    <row r="91" spans="1:17" ht="15" customHeight="1" x14ac:dyDescent="0.25">
      <c r="A91" s="155" t="s">
        <v>242</v>
      </c>
      <c r="B91" s="155" t="s">
        <v>243</v>
      </c>
      <c r="C91" s="155" t="s">
        <v>244</v>
      </c>
      <c r="D91" s="155">
        <v>50</v>
      </c>
      <c r="E91" s="155">
        <v>50</v>
      </c>
      <c r="F91" s="166">
        <v>40869</v>
      </c>
      <c r="G91" s="166">
        <v>40870</v>
      </c>
      <c r="H91" s="157">
        <v>1</v>
      </c>
      <c r="Q91" s="160"/>
    </row>
    <row r="92" spans="1:17" ht="15" customHeight="1" x14ac:dyDescent="0.25">
      <c r="A92" s="155" t="s">
        <v>245</v>
      </c>
      <c r="B92" s="155" t="s">
        <v>246</v>
      </c>
      <c r="C92" s="155" t="s">
        <v>247</v>
      </c>
      <c r="D92" s="155">
        <v>250</v>
      </c>
      <c r="E92" s="155">
        <v>250</v>
      </c>
      <c r="F92" s="166">
        <v>40869</v>
      </c>
      <c r="G92" s="166">
        <v>40872</v>
      </c>
      <c r="H92" s="157">
        <v>1</v>
      </c>
      <c r="Q92" s="160"/>
    </row>
    <row r="93" spans="1:17" ht="15" customHeight="1" x14ac:dyDescent="0.25">
      <c r="A93" s="155" t="s">
        <v>2714</v>
      </c>
      <c r="B93" s="155" t="s">
        <v>248</v>
      </c>
      <c r="C93" s="155" t="s">
        <v>235</v>
      </c>
      <c r="D93" s="155">
        <v>150</v>
      </c>
      <c r="E93" s="155">
        <v>150</v>
      </c>
      <c r="F93" s="166">
        <v>40869</v>
      </c>
      <c r="G93" s="166">
        <v>40872</v>
      </c>
      <c r="H93" s="157">
        <v>1</v>
      </c>
      <c r="Q93" s="160"/>
    </row>
    <row r="94" spans="1:17" ht="15" customHeight="1" x14ac:dyDescent="0.25">
      <c r="A94" s="155" t="s">
        <v>2714</v>
      </c>
      <c r="B94" s="155" t="s">
        <v>249</v>
      </c>
      <c r="C94" s="155" t="s">
        <v>250</v>
      </c>
      <c r="D94" s="155">
        <v>100</v>
      </c>
      <c r="E94" s="155">
        <v>100</v>
      </c>
      <c r="F94" s="166">
        <v>40869</v>
      </c>
      <c r="G94" s="166">
        <v>40877</v>
      </c>
      <c r="H94" s="157">
        <v>1</v>
      </c>
      <c r="Q94" s="160"/>
    </row>
    <row r="95" spans="1:17" ht="15" customHeight="1" x14ac:dyDescent="0.25">
      <c r="A95" s="155" t="s">
        <v>251</v>
      </c>
      <c r="B95" s="155" t="s">
        <v>252</v>
      </c>
      <c r="C95" s="155" t="s">
        <v>253</v>
      </c>
      <c r="D95" s="155">
        <v>10</v>
      </c>
      <c r="E95" s="155">
        <v>10</v>
      </c>
      <c r="F95" s="166">
        <v>40869</v>
      </c>
      <c r="G95" s="166">
        <v>40871</v>
      </c>
      <c r="H95" s="157">
        <v>1</v>
      </c>
      <c r="Q95" s="160"/>
    </row>
    <row r="96" spans="1:17" ht="15" customHeight="1" x14ac:dyDescent="0.25">
      <c r="A96" s="155" t="s">
        <v>254</v>
      </c>
      <c r="B96" s="155" t="s">
        <v>255</v>
      </c>
      <c r="C96" s="155" t="s">
        <v>256</v>
      </c>
      <c r="D96" s="155">
        <v>50</v>
      </c>
      <c r="E96" s="155">
        <v>50</v>
      </c>
      <c r="F96" s="166">
        <v>40869</v>
      </c>
      <c r="G96" s="166">
        <v>40875</v>
      </c>
      <c r="H96" s="157">
        <v>1</v>
      </c>
      <c r="Q96" s="160"/>
    </row>
    <row r="97" spans="1:17" ht="15" customHeight="1" x14ac:dyDescent="0.25">
      <c r="A97" s="155" t="s">
        <v>254</v>
      </c>
      <c r="B97" s="155" t="s">
        <v>255</v>
      </c>
      <c r="C97" s="155" t="s">
        <v>257</v>
      </c>
      <c r="D97" s="155">
        <v>50</v>
      </c>
      <c r="E97" s="155">
        <v>50</v>
      </c>
      <c r="F97" s="166">
        <v>40869</v>
      </c>
      <c r="G97" s="166">
        <v>40875</v>
      </c>
      <c r="H97" s="157">
        <v>1</v>
      </c>
      <c r="Q97" s="160"/>
    </row>
    <row r="98" spans="1:17" ht="15" customHeight="1" x14ac:dyDescent="0.25">
      <c r="A98" s="155" t="s">
        <v>29</v>
      </c>
      <c r="B98" s="155" t="s">
        <v>258</v>
      </c>
      <c r="C98" s="155" t="s">
        <v>259</v>
      </c>
      <c r="D98" s="155">
        <v>200</v>
      </c>
      <c r="E98" s="155">
        <v>215</v>
      </c>
      <c r="F98" s="166">
        <v>40869</v>
      </c>
      <c r="G98" s="166">
        <v>40846</v>
      </c>
      <c r="H98" s="157">
        <v>0</v>
      </c>
      <c r="J98" s="159" t="s">
        <v>260</v>
      </c>
      <c r="Q98" s="160"/>
    </row>
    <row r="99" spans="1:17" ht="15" customHeight="1" x14ac:dyDescent="0.25">
      <c r="A99" s="155" t="s">
        <v>261</v>
      </c>
      <c r="B99" s="155" t="s">
        <v>262</v>
      </c>
      <c r="C99" s="155" t="s">
        <v>263</v>
      </c>
      <c r="D99" s="155">
        <v>10</v>
      </c>
      <c r="E99" s="155">
        <v>10</v>
      </c>
      <c r="F99" s="166">
        <v>40870</v>
      </c>
      <c r="G99" s="166">
        <v>40877</v>
      </c>
      <c r="H99" s="157">
        <v>1</v>
      </c>
      <c r="Q99" s="160"/>
    </row>
    <row r="100" spans="1:17" ht="15" customHeight="1" x14ac:dyDescent="0.25">
      <c r="A100" s="155" t="s">
        <v>7058</v>
      </c>
      <c r="B100" s="155" t="s">
        <v>264</v>
      </c>
      <c r="C100" s="155" t="s">
        <v>265</v>
      </c>
      <c r="D100" s="155">
        <v>250</v>
      </c>
      <c r="E100" s="155">
        <v>250</v>
      </c>
      <c r="F100" s="166">
        <v>40870</v>
      </c>
      <c r="G100" s="166">
        <v>40879</v>
      </c>
      <c r="H100" s="157">
        <v>1</v>
      </c>
      <c r="Q100" s="160"/>
    </row>
    <row r="101" spans="1:17" ht="15" customHeight="1" x14ac:dyDescent="0.25">
      <c r="A101" s="155" t="s">
        <v>29</v>
      </c>
      <c r="B101" s="155" t="s">
        <v>266</v>
      </c>
      <c r="C101" s="155" t="s">
        <v>267</v>
      </c>
      <c r="D101" s="155">
        <v>100</v>
      </c>
      <c r="E101" s="155">
        <v>106</v>
      </c>
      <c r="F101" s="166">
        <v>40870</v>
      </c>
      <c r="G101" s="166">
        <v>40882</v>
      </c>
      <c r="H101" s="157">
        <v>1</v>
      </c>
      <c r="Q101" s="160"/>
    </row>
    <row r="102" spans="1:17" ht="15" customHeight="1" x14ac:dyDescent="0.25">
      <c r="A102" s="155" t="s">
        <v>29</v>
      </c>
      <c r="B102" s="155" t="s">
        <v>268</v>
      </c>
      <c r="C102" s="155" t="s">
        <v>269</v>
      </c>
      <c r="D102" s="155">
        <v>50</v>
      </c>
      <c r="E102" s="155">
        <v>52</v>
      </c>
      <c r="F102" s="166">
        <v>40870</v>
      </c>
      <c r="G102" s="166">
        <v>40882</v>
      </c>
      <c r="H102" s="157">
        <v>1</v>
      </c>
      <c r="Q102" s="160"/>
    </row>
    <row r="103" spans="1:17" ht="15" customHeight="1" x14ac:dyDescent="0.25">
      <c r="A103" s="155" t="s">
        <v>12</v>
      </c>
      <c r="B103" s="155" t="s">
        <v>270</v>
      </c>
      <c r="C103" s="155" t="s">
        <v>271</v>
      </c>
      <c r="D103" s="155">
        <v>10</v>
      </c>
      <c r="E103" s="155">
        <v>10</v>
      </c>
      <c r="F103" s="166">
        <v>40870</v>
      </c>
      <c r="G103" s="166">
        <v>40878</v>
      </c>
      <c r="H103" s="157">
        <v>1</v>
      </c>
      <c r="Q103" s="160"/>
    </row>
    <row r="104" spans="1:17" ht="15" customHeight="1" x14ac:dyDescent="0.25">
      <c r="A104" s="155" t="s">
        <v>86</v>
      </c>
      <c r="B104" s="155" t="s">
        <v>272</v>
      </c>
      <c r="C104" s="155" t="s">
        <v>273</v>
      </c>
      <c r="D104" s="155">
        <v>178</v>
      </c>
      <c r="E104" s="155">
        <v>178</v>
      </c>
      <c r="F104" s="166">
        <v>40870</v>
      </c>
      <c r="G104" s="166">
        <v>40879</v>
      </c>
      <c r="H104" s="157">
        <v>1</v>
      </c>
      <c r="Q104" s="160"/>
    </row>
    <row r="105" spans="1:17" ht="15" customHeight="1" x14ac:dyDescent="0.25">
      <c r="A105" s="155" t="s">
        <v>274</v>
      </c>
      <c r="B105" s="155" t="s">
        <v>275</v>
      </c>
      <c r="C105" s="155" t="s">
        <v>276</v>
      </c>
      <c r="D105" s="155">
        <v>250</v>
      </c>
      <c r="E105" s="155">
        <v>250</v>
      </c>
      <c r="F105" s="166">
        <v>40875</v>
      </c>
      <c r="G105" s="166">
        <v>40882</v>
      </c>
      <c r="H105" s="157">
        <v>1</v>
      </c>
      <c r="Q105" s="160"/>
    </row>
    <row r="106" spans="1:17" ht="15" customHeight="1" x14ac:dyDescent="0.25">
      <c r="A106" s="155" t="s">
        <v>277</v>
      </c>
      <c r="B106" s="155" t="s">
        <v>278</v>
      </c>
      <c r="C106" s="155" t="s">
        <v>279</v>
      </c>
      <c r="D106" s="155">
        <v>25</v>
      </c>
      <c r="E106" s="155">
        <v>25</v>
      </c>
      <c r="F106" s="166">
        <v>40875</v>
      </c>
      <c r="G106" s="166">
        <v>40877</v>
      </c>
      <c r="H106" s="157">
        <v>1</v>
      </c>
      <c r="Q106" s="160"/>
    </row>
    <row r="107" spans="1:17" ht="15" customHeight="1" x14ac:dyDescent="0.25">
      <c r="A107" s="155" t="s">
        <v>12</v>
      </c>
      <c r="B107" s="155" t="s">
        <v>280</v>
      </c>
      <c r="C107" s="155" t="s">
        <v>281</v>
      </c>
      <c r="D107" s="155">
        <v>10</v>
      </c>
      <c r="E107" s="155">
        <v>10</v>
      </c>
      <c r="F107" s="166">
        <v>40875</v>
      </c>
      <c r="G107" s="166">
        <v>40876</v>
      </c>
      <c r="H107" s="157">
        <v>1</v>
      </c>
      <c r="Q107" s="160"/>
    </row>
    <row r="108" spans="1:17" ht="15" customHeight="1" x14ac:dyDescent="0.25">
      <c r="A108" s="155" t="s">
        <v>251</v>
      </c>
      <c r="B108" s="155" t="s">
        <v>282</v>
      </c>
      <c r="C108" s="155" t="s">
        <v>253</v>
      </c>
      <c r="D108" s="155">
        <v>10</v>
      </c>
      <c r="E108" s="155">
        <v>10</v>
      </c>
      <c r="F108" s="166">
        <v>40875</v>
      </c>
      <c r="G108" s="166">
        <v>40882</v>
      </c>
      <c r="H108" s="157">
        <v>1</v>
      </c>
      <c r="Q108" s="160"/>
    </row>
    <row r="109" spans="1:17" ht="15" customHeight="1" x14ac:dyDescent="0.25">
      <c r="A109" s="155" t="s">
        <v>251</v>
      </c>
      <c r="B109" s="155" t="s">
        <v>283</v>
      </c>
      <c r="C109" s="155" t="s">
        <v>284</v>
      </c>
      <c r="D109" s="155">
        <v>10</v>
      </c>
      <c r="E109" s="155">
        <v>10</v>
      </c>
      <c r="F109" s="166">
        <v>40875</v>
      </c>
      <c r="G109" s="166">
        <v>40882</v>
      </c>
      <c r="H109" s="157">
        <v>1</v>
      </c>
      <c r="Q109" s="160"/>
    </row>
    <row r="110" spans="1:17" ht="15" customHeight="1" x14ac:dyDescent="0.25">
      <c r="A110" s="155" t="s">
        <v>251</v>
      </c>
      <c r="B110" s="155" t="s">
        <v>285</v>
      </c>
      <c r="C110" s="155" t="s">
        <v>161</v>
      </c>
      <c r="D110" s="155">
        <v>10</v>
      </c>
      <c r="E110" s="155">
        <v>10</v>
      </c>
      <c r="F110" s="166">
        <v>40875</v>
      </c>
      <c r="G110" s="166">
        <v>40882</v>
      </c>
      <c r="H110" s="157">
        <v>1</v>
      </c>
      <c r="Q110" s="160"/>
    </row>
    <row r="111" spans="1:17" ht="15" customHeight="1" x14ac:dyDescent="0.25">
      <c r="A111" s="155" t="s">
        <v>286</v>
      </c>
      <c r="B111" s="155" t="s">
        <v>287</v>
      </c>
      <c r="C111" s="155" t="s">
        <v>288</v>
      </c>
      <c r="D111" s="155">
        <v>100</v>
      </c>
      <c r="E111" s="155">
        <v>100</v>
      </c>
      <c r="F111" s="166">
        <v>40875</v>
      </c>
      <c r="G111" s="166">
        <v>40878</v>
      </c>
      <c r="H111" s="157">
        <v>1</v>
      </c>
      <c r="Q111" s="160"/>
    </row>
    <row r="112" spans="1:17" ht="15" customHeight="1" x14ac:dyDescent="0.25">
      <c r="A112" s="155" t="s">
        <v>286</v>
      </c>
      <c r="B112" s="155" t="s">
        <v>289</v>
      </c>
      <c r="C112" s="155" t="s">
        <v>284</v>
      </c>
      <c r="D112" s="155">
        <v>100</v>
      </c>
      <c r="E112" s="155">
        <v>100</v>
      </c>
      <c r="F112" s="166">
        <v>40875</v>
      </c>
      <c r="G112" s="166">
        <v>40878</v>
      </c>
      <c r="H112" s="157">
        <v>1</v>
      </c>
      <c r="Q112" s="160"/>
    </row>
    <row r="113" spans="1:17" ht="15" customHeight="1" x14ac:dyDescent="0.25">
      <c r="A113" s="155" t="s">
        <v>49</v>
      </c>
      <c r="B113" s="155" t="s">
        <v>52</v>
      </c>
      <c r="C113" s="155" t="s">
        <v>290</v>
      </c>
      <c r="D113" s="155">
        <v>3000</v>
      </c>
      <c r="E113" s="155">
        <v>3000</v>
      </c>
      <c r="F113" s="166">
        <v>40875</v>
      </c>
      <c r="G113" s="166">
        <v>40878</v>
      </c>
      <c r="H113" s="157">
        <v>1</v>
      </c>
      <c r="Q113" s="160"/>
    </row>
    <row r="114" spans="1:17" ht="15" customHeight="1" x14ac:dyDescent="0.25">
      <c r="A114" s="155" t="s">
        <v>49</v>
      </c>
      <c r="B114" s="155" t="s">
        <v>50</v>
      </c>
      <c r="C114" s="155" t="s">
        <v>291</v>
      </c>
      <c r="D114" s="155">
        <v>3000</v>
      </c>
      <c r="E114" s="155">
        <v>3000</v>
      </c>
      <c r="F114" s="166">
        <v>40875</v>
      </c>
      <c r="G114" s="166">
        <v>40878</v>
      </c>
      <c r="H114" s="157">
        <v>1</v>
      </c>
      <c r="Q114" s="160"/>
    </row>
    <row r="115" spans="1:17" ht="15" customHeight="1" x14ac:dyDescent="0.25">
      <c r="A115" s="155" t="s">
        <v>78</v>
      </c>
      <c r="B115" s="155" t="s">
        <v>292</v>
      </c>
      <c r="C115" s="155" t="s">
        <v>293</v>
      </c>
      <c r="D115" s="155">
        <v>8</v>
      </c>
      <c r="E115" s="155">
        <v>8</v>
      </c>
      <c r="F115" s="166">
        <v>40875</v>
      </c>
      <c r="G115" s="166">
        <v>40876</v>
      </c>
      <c r="H115" s="157">
        <v>1</v>
      </c>
      <c r="Q115" s="160"/>
    </row>
    <row r="116" spans="1:17" ht="15" customHeight="1" x14ac:dyDescent="0.25">
      <c r="A116" s="155" t="s">
        <v>731</v>
      </c>
      <c r="B116" s="155" t="s">
        <v>295</v>
      </c>
      <c r="C116" s="155" t="s">
        <v>296</v>
      </c>
      <c r="D116" s="155">
        <v>25</v>
      </c>
      <c r="E116" s="155">
        <v>25</v>
      </c>
      <c r="F116" s="166">
        <v>40875</v>
      </c>
      <c r="G116" s="166">
        <v>40877</v>
      </c>
      <c r="H116" s="157">
        <v>1</v>
      </c>
      <c r="Q116" s="160"/>
    </row>
    <row r="117" spans="1:17" ht="15" customHeight="1" x14ac:dyDescent="0.25">
      <c r="A117" s="155" t="s">
        <v>36</v>
      </c>
      <c r="B117" s="155" t="s">
        <v>297</v>
      </c>
      <c r="C117" s="155" t="s">
        <v>298</v>
      </c>
      <c r="D117" s="155">
        <v>50</v>
      </c>
      <c r="E117" s="155">
        <v>54</v>
      </c>
      <c r="F117" s="166">
        <v>40875</v>
      </c>
      <c r="G117" s="166">
        <v>40877</v>
      </c>
      <c r="H117" s="157">
        <v>1</v>
      </c>
      <c r="Q117" s="160"/>
    </row>
    <row r="118" spans="1:17" ht="15" customHeight="1" x14ac:dyDescent="0.25">
      <c r="A118" s="155" t="s">
        <v>299</v>
      </c>
      <c r="B118" s="155" t="s">
        <v>300</v>
      </c>
      <c r="C118" s="155" t="s">
        <v>301</v>
      </c>
      <c r="D118" s="155">
        <v>18</v>
      </c>
      <c r="E118" s="155">
        <v>18</v>
      </c>
      <c r="F118" s="166">
        <v>40876</v>
      </c>
      <c r="G118" s="166">
        <v>40870</v>
      </c>
      <c r="H118" s="157">
        <v>1</v>
      </c>
      <c r="J118" s="159" t="s">
        <v>302</v>
      </c>
      <c r="Q118" s="160"/>
    </row>
    <row r="119" spans="1:17" ht="15" customHeight="1" x14ac:dyDescent="0.25">
      <c r="A119" s="155" t="s">
        <v>303</v>
      </c>
      <c r="B119" s="155" t="s">
        <v>304</v>
      </c>
      <c r="C119" s="155" t="s">
        <v>305</v>
      </c>
      <c r="D119" s="155">
        <v>1000</v>
      </c>
      <c r="E119" s="155">
        <v>1000</v>
      </c>
      <c r="F119" s="166">
        <v>40876</v>
      </c>
      <c r="G119" s="166">
        <v>40882</v>
      </c>
      <c r="H119" s="157">
        <v>1</v>
      </c>
      <c r="Q119" s="160"/>
    </row>
    <row r="120" spans="1:17" ht="15" customHeight="1" x14ac:dyDescent="0.25">
      <c r="A120" s="155" t="s">
        <v>306</v>
      </c>
      <c r="B120" s="155" t="s">
        <v>307</v>
      </c>
      <c r="C120" s="155" t="s">
        <v>308</v>
      </c>
      <c r="D120" s="155">
        <v>3</v>
      </c>
      <c r="E120" s="155">
        <v>3</v>
      </c>
      <c r="F120" s="166">
        <v>40876</v>
      </c>
      <c r="G120" s="166">
        <v>40876</v>
      </c>
      <c r="H120" s="157">
        <v>0</v>
      </c>
      <c r="Q120" s="160"/>
    </row>
    <row r="121" spans="1:17" ht="15" customHeight="1" x14ac:dyDescent="0.25">
      <c r="A121" s="155" t="s">
        <v>306</v>
      </c>
      <c r="B121" s="155" t="s">
        <v>309</v>
      </c>
      <c r="C121" s="155" t="s">
        <v>310</v>
      </c>
      <c r="D121" s="155">
        <v>3</v>
      </c>
      <c r="E121" s="155">
        <v>3</v>
      </c>
      <c r="F121" s="166">
        <v>40876</v>
      </c>
      <c r="G121" s="166">
        <v>40876</v>
      </c>
      <c r="H121" s="157">
        <v>0</v>
      </c>
      <c r="Q121" s="160"/>
    </row>
    <row r="122" spans="1:17" ht="15" customHeight="1" x14ac:dyDescent="0.25">
      <c r="A122" s="155" t="s">
        <v>311</v>
      </c>
      <c r="B122" s="155" t="s">
        <v>312</v>
      </c>
      <c r="C122" s="155" t="s">
        <v>313</v>
      </c>
      <c r="D122" s="155">
        <v>20</v>
      </c>
      <c r="E122" s="155">
        <v>20</v>
      </c>
      <c r="F122" s="166">
        <v>40876</v>
      </c>
      <c r="G122" s="166">
        <v>40880</v>
      </c>
      <c r="H122" s="157">
        <v>1</v>
      </c>
      <c r="Q122" s="160"/>
    </row>
    <row r="123" spans="1:17" ht="15" customHeight="1" x14ac:dyDescent="0.25">
      <c r="A123" s="155" t="s">
        <v>78</v>
      </c>
      <c r="B123" s="155" t="s">
        <v>314</v>
      </c>
      <c r="C123" s="155" t="s">
        <v>315</v>
      </c>
      <c r="D123" s="155">
        <v>4</v>
      </c>
      <c r="E123" s="155">
        <v>4</v>
      </c>
      <c r="F123" s="166">
        <v>40878</v>
      </c>
      <c r="G123" s="166">
        <v>40882</v>
      </c>
      <c r="H123" s="157">
        <v>1</v>
      </c>
      <c r="Q123" s="160"/>
    </row>
    <row r="124" spans="1:17" ht="15" customHeight="1" x14ac:dyDescent="0.25">
      <c r="A124" s="155" t="s">
        <v>317</v>
      </c>
      <c r="B124" s="155" t="s">
        <v>318</v>
      </c>
      <c r="C124" s="155" t="s">
        <v>319</v>
      </c>
      <c r="D124" s="155">
        <v>12</v>
      </c>
      <c r="E124" s="155">
        <v>12</v>
      </c>
      <c r="F124" s="166">
        <v>40878</v>
      </c>
      <c r="G124" s="166">
        <v>40878</v>
      </c>
      <c r="H124" s="157">
        <v>1</v>
      </c>
      <c r="Q124" s="160"/>
    </row>
    <row r="125" spans="1:17" ht="15" customHeight="1" x14ac:dyDescent="0.25">
      <c r="A125" s="155" t="s">
        <v>49</v>
      </c>
      <c r="B125" s="155" t="s">
        <v>321</v>
      </c>
      <c r="C125" s="155" t="s">
        <v>322</v>
      </c>
      <c r="D125" s="155">
        <v>3000</v>
      </c>
      <c r="E125" s="155">
        <v>3000</v>
      </c>
      <c r="F125" s="166">
        <v>40878</v>
      </c>
      <c r="G125" s="166">
        <v>40882</v>
      </c>
      <c r="H125" s="157">
        <v>1</v>
      </c>
      <c r="Q125" s="160"/>
    </row>
    <row r="126" spans="1:17" ht="15" customHeight="1" x14ac:dyDescent="0.25">
      <c r="A126" s="155" t="s">
        <v>49</v>
      </c>
      <c r="B126" s="155" t="s">
        <v>325</v>
      </c>
      <c r="C126" s="155" t="s">
        <v>326</v>
      </c>
      <c r="D126" s="155">
        <v>3000</v>
      </c>
      <c r="E126" s="155">
        <v>3000</v>
      </c>
      <c r="F126" s="166">
        <v>40878</v>
      </c>
      <c r="G126" s="166">
        <v>40882</v>
      </c>
      <c r="H126" s="157">
        <v>1</v>
      </c>
      <c r="Q126" s="160"/>
    </row>
    <row r="127" spans="1:17" ht="15" customHeight="1" x14ac:dyDescent="0.25">
      <c r="A127" s="155" t="s">
        <v>49</v>
      </c>
      <c r="B127" s="155" t="s">
        <v>323</v>
      </c>
      <c r="C127" s="155" t="s">
        <v>324</v>
      </c>
      <c r="D127" s="155">
        <v>2000</v>
      </c>
      <c r="E127" s="155">
        <v>2000</v>
      </c>
      <c r="F127" s="166">
        <v>40878</v>
      </c>
      <c r="G127" s="166">
        <v>40883</v>
      </c>
      <c r="H127" s="157">
        <v>1</v>
      </c>
      <c r="Q127" s="160"/>
    </row>
    <row r="128" spans="1:17" ht="15" customHeight="1" x14ac:dyDescent="0.25">
      <c r="A128" s="155" t="s">
        <v>327</v>
      </c>
      <c r="B128" s="155" t="s">
        <v>328</v>
      </c>
      <c r="C128" s="155" t="s">
        <v>329</v>
      </c>
      <c r="D128" s="155">
        <v>10</v>
      </c>
      <c r="E128" s="155">
        <v>10</v>
      </c>
      <c r="F128" s="166">
        <v>40878</v>
      </c>
      <c r="G128" s="166">
        <v>40883</v>
      </c>
      <c r="H128" s="157">
        <v>1</v>
      </c>
      <c r="Q128" s="160"/>
    </row>
    <row r="129" spans="1:17" ht="15" customHeight="1" x14ac:dyDescent="0.25">
      <c r="A129" s="155" t="s">
        <v>330</v>
      </c>
      <c r="B129" s="155" t="s">
        <v>331</v>
      </c>
      <c r="C129" s="155" t="s">
        <v>332</v>
      </c>
      <c r="D129" s="155">
        <v>50</v>
      </c>
      <c r="E129" s="155">
        <v>50</v>
      </c>
      <c r="F129" s="166">
        <v>40878</v>
      </c>
      <c r="G129" s="166">
        <v>40880</v>
      </c>
      <c r="H129" s="157">
        <v>1</v>
      </c>
      <c r="Q129" s="160"/>
    </row>
    <row r="130" spans="1:17" ht="15" customHeight="1" x14ac:dyDescent="0.25">
      <c r="A130" s="155" t="s">
        <v>333</v>
      </c>
      <c r="B130" s="155" t="s">
        <v>334</v>
      </c>
      <c r="C130" s="155" t="s">
        <v>335</v>
      </c>
      <c r="D130" s="155">
        <v>25</v>
      </c>
      <c r="E130" s="155">
        <v>25</v>
      </c>
      <c r="F130" s="166">
        <v>40882</v>
      </c>
      <c r="G130" s="166">
        <v>40884</v>
      </c>
      <c r="H130" s="157">
        <v>1</v>
      </c>
      <c r="Q130" s="160"/>
    </row>
    <row r="131" spans="1:17" ht="15" customHeight="1" x14ac:dyDescent="0.25">
      <c r="A131" s="155" t="s">
        <v>559</v>
      </c>
      <c r="B131" s="155" t="s">
        <v>336</v>
      </c>
      <c r="C131" s="155" t="s">
        <v>337</v>
      </c>
      <c r="D131" s="155">
        <v>5000</v>
      </c>
      <c r="E131" s="155">
        <v>5007</v>
      </c>
      <c r="F131" s="166">
        <v>40882</v>
      </c>
      <c r="G131" s="166">
        <v>40884</v>
      </c>
      <c r="H131" s="157">
        <v>1</v>
      </c>
      <c r="Q131" s="160"/>
    </row>
    <row r="132" spans="1:17" ht="15" customHeight="1" x14ac:dyDescent="0.25">
      <c r="A132" s="155" t="s">
        <v>338</v>
      </c>
      <c r="B132" s="155" t="s">
        <v>339</v>
      </c>
      <c r="C132" s="155" t="s">
        <v>340</v>
      </c>
      <c r="D132" s="155">
        <v>5</v>
      </c>
      <c r="E132" s="155">
        <v>5</v>
      </c>
      <c r="F132" s="166">
        <v>40882</v>
      </c>
      <c r="G132" s="166">
        <v>40885</v>
      </c>
      <c r="H132" s="157">
        <v>1</v>
      </c>
      <c r="Q132" s="160"/>
    </row>
    <row r="133" spans="1:17" ht="15" customHeight="1" x14ac:dyDescent="0.25">
      <c r="A133" s="155" t="s">
        <v>78</v>
      </c>
      <c r="B133" s="155" t="s">
        <v>341</v>
      </c>
      <c r="C133" s="155" t="s">
        <v>342</v>
      </c>
      <c r="D133" s="155">
        <v>10</v>
      </c>
      <c r="E133" s="155">
        <v>10</v>
      </c>
      <c r="F133" s="166">
        <v>40882</v>
      </c>
      <c r="G133" s="166">
        <v>40886</v>
      </c>
      <c r="H133" s="157">
        <v>1</v>
      </c>
      <c r="Q133" s="160"/>
    </row>
    <row r="134" spans="1:17" ht="15" customHeight="1" x14ac:dyDescent="0.25">
      <c r="A134" s="155" t="s">
        <v>311</v>
      </c>
      <c r="B134" s="155" t="s">
        <v>343</v>
      </c>
      <c r="C134" s="155" t="s">
        <v>313</v>
      </c>
      <c r="D134" s="155">
        <v>39</v>
      </c>
      <c r="E134" s="155">
        <v>39</v>
      </c>
      <c r="F134" s="166">
        <v>40882</v>
      </c>
      <c r="G134" s="166">
        <v>40882</v>
      </c>
      <c r="H134" s="157">
        <v>1</v>
      </c>
      <c r="Q134" s="160"/>
    </row>
    <row r="135" spans="1:17" ht="15" customHeight="1" x14ac:dyDescent="0.25">
      <c r="A135" s="155" t="s">
        <v>344</v>
      </c>
      <c r="B135" s="155" t="s">
        <v>345</v>
      </c>
      <c r="C135" s="155" t="s">
        <v>346</v>
      </c>
      <c r="D135" s="155">
        <v>50</v>
      </c>
      <c r="E135" s="155">
        <v>50</v>
      </c>
      <c r="F135" s="166">
        <v>40882</v>
      </c>
      <c r="G135" s="166">
        <v>40884</v>
      </c>
      <c r="H135" s="157">
        <v>1</v>
      </c>
      <c r="Q135" s="160"/>
    </row>
    <row r="136" spans="1:17" ht="15" customHeight="1" x14ac:dyDescent="0.25">
      <c r="A136" s="155" t="s">
        <v>81</v>
      </c>
      <c r="B136" s="155" t="s">
        <v>347</v>
      </c>
      <c r="C136" s="155" t="s">
        <v>348</v>
      </c>
      <c r="D136" s="155">
        <v>390</v>
      </c>
      <c r="E136" s="155">
        <v>390</v>
      </c>
      <c r="F136" s="166">
        <v>40882</v>
      </c>
      <c r="G136" s="166">
        <v>40884</v>
      </c>
      <c r="H136" s="157">
        <v>1</v>
      </c>
      <c r="Q136" s="160"/>
    </row>
    <row r="137" spans="1:17" ht="15" customHeight="1" x14ac:dyDescent="0.25">
      <c r="A137" s="155" t="s">
        <v>49</v>
      </c>
      <c r="B137" s="155" t="s">
        <v>54</v>
      </c>
      <c r="C137" s="155" t="s">
        <v>349</v>
      </c>
      <c r="D137" s="155">
        <v>2000</v>
      </c>
      <c r="E137" s="155">
        <v>2000</v>
      </c>
      <c r="F137" s="166">
        <v>40882</v>
      </c>
      <c r="G137" s="166">
        <v>40890</v>
      </c>
      <c r="H137" s="157">
        <v>1</v>
      </c>
      <c r="Q137" s="160"/>
    </row>
    <row r="138" spans="1:17" ht="15" customHeight="1" x14ac:dyDescent="0.25">
      <c r="A138" s="155" t="s">
        <v>350</v>
      </c>
      <c r="B138" s="155" t="s">
        <v>351</v>
      </c>
      <c r="C138" s="155" t="s">
        <v>352</v>
      </c>
      <c r="D138" s="155">
        <v>100</v>
      </c>
      <c r="E138" s="155">
        <v>108</v>
      </c>
      <c r="F138" s="166">
        <v>40882</v>
      </c>
      <c r="G138" s="166">
        <v>40889</v>
      </c>
      <c r="H138" s="157">
        <v>1</v>
      </c>
      <c r="Q138" s="160"/>
    </row>
    <row r="139" spans="1:17" ht="15" customHeight="1" x14ac:dyDescent="0.25">
      <c r="A139" s="155" t="s">
        <v>261</v>
      </c>
      <c r="B139" s="155" t="s">
        <v>353</v>
      </c>
      <c r="C139" s="155" t="s">
        <v>276</v>
      </c>
      <c r="D139" s="155">
        <v>1</v>
      </c>
      <c r="E139" s="155">
        <v>1</v>
      </c>
      <c r="F139" s="166">
        <v>40882</v>
      </c>
      <c r="G139" s="166">
        <v>40891</v>
      </c>
      <c r="H139" s="157">
        <v>1</v>
      </c>
      <c r="Q139" s="160"/>
    </row>
    <row r="140" spans="1:17" ht="15" customHeight="1" x14ac:dyDescent="0.25">
      <c r="A140" s="155" t="s">
        <v>71</v>
      </c>
      <c r="B140" s="155" t="s">
        <v>154</v>
      </c>
      <c r="C140" s="155" t="s">
        <v>354</v>
      </c>
      <c r="D140" s="155">
        <v>10</v>
      </c>
      <c r="E140" s="155">
        <v>10</v>
      </c>
      <c r="F140" s="166">
        <v>40882</v>
      </c>
      <c r="G140" s="166">
        <v>40889</v>
      </c>
      <c r="H140" s="157">
        <v>1</v>
      </c>
      <c r="Q140" s="160"/>
    </row>
    <row r="141" spans="1:17" ht="15" customHeight="1" x14ac:dyDescent="0.25">
      <c r="A141" s="155" t="s">
        <v>42</v>
      </c>
      <c r="B141" s="155" t="s">
        <v>357</v>
      </c>
      <c r="C141" s="155" t="s">
        <v>355</v>
      </c>
      <c r="D141" s="155">
        <v>300</v>
      </c>
      <c r="E141" s="155">
        <v>300</v>
      </c>
      <c r="F141" s="166">
        <v>40882</v>
      </c>
      <c r="G141" s="166">
        <v>40886</v>
      </c>
      <c r="H141" s="157">
        <v>1</v>
      </c>
      <c r="Q141" s="160"/>
    </row>
    <row r="142" spans="1:17" ht="15" customHeight="1" x14ac:dyDescent="0.25">
      <c r="A142" s="155" t="s">
        <v>42</v>
      </c>
      <c r="B142" s="155" t="s">
        <v>356</v>
      </c>
      <c r="C142" s="155" t="s">
        <v>284</v>
      </c>
      <c r="D142" s="155">
        <v>250</v>
      </c>
      <c r="E142" s="155">
        <v>250</v>
      </c>
      <c r="F142" s="166">
        <v>40882</v>
      </c>
      <c r="G142" s="166">
        <v>40886</v>
      </c>
      <c r="H142" s="157">
        <v>1</v>
      </c>
      <c r="Q142" s="160"/>
    </row>
    <row r="143" spans="1:17" ht="15" customHeight="1" x14ac:dyDescent="0.25">
      <c r="A143" s="155" t="s">
        <v>42</v>
      </c>
      <c r="B143" s="155" t="s">
        <v>358</v>
      </c>
      <c r="C143" s="155" t="s">
        <v>363</v>
      </c>
      <c r="D143" s="155">
        <v>30</v>
      </c>
      <c r="E143" s="155">
        <v>30</v>
      </c>
      <c r="F143" s="166">
        <v>40882</v>
      </c>
      <c r="G143" s="166">
        <v>40886</v>
      </c>
      <c r="H143" s="157">
        <v>1</v>
      </c>
      <c r="Q143" s="160"/>
    </row>
    <row r="144" spans="1:17" ht="15" customHeight="1" x14ac:dyDescent="0.25">
      <c r="A144" s="155" t="s">
        <v>42</v>
      </c>
      <c r="B144" s="155" t="s">
        <v>359</v>
      </c>
      <c r="C144" s="155" t="s">
        <v>364</v>
      </c>
      <c r="D144" s="155">
        <v>30</v>
      </c>
      <c r="E144" s="155">
        <v>30</v>
      </c>
      <c r="F144" s="166">
        <v>40882</v>
      </c>
      <c r="G144" s="166">
        <v>40886</v>
      </c>
      <c r="H144" s="157">
        <v>1</v>
      </c>
      <c r="Q144" s="160"/>
    </row>
    <row r="145" spans="1:17" ht="15" customHeight="1" x14ac:dyDescent="0.25">
      <c r="A145" s="155" t="s">
        <v>42</v>
      </c>
      <c r="B145" s="155" t="s">
        <v>360</v>
      </c>
      <c r="C145" s="155" t="s">
        <v>161</v>
      </c>
      <c r="D145" s="155">
        <v>30</v>
      </c>
      <c r="E145" s="155">
        <v>30</v>
      </c>
      <c r="F145" s="166">
        <v>40882</v>
      </c>
      <c r="G145" s="166">
        <v>40886</v>
      </c>
      <c r="H145" s="157">
        <v>1</v>
      </c>
      <c r="Q145" s="160"/>
    </row>
    <row r="146" spans="1:17" ht="15" customHeight="1" x14ac:dyDescent="0.25">
      <c r="A146" s="155" t="s">
        <v>42</v>
      </c>
      <c r="B146" s="155" t="s">
        <v>361</v>
      </c>
      <c r="C146" s="155" t="s">
        <v>316</v>
      </c>
      <c r="D146" s="155">
        <v>30</v>
      </c>
      <c r="E146" s="155">
        <v>30</v>
      </c>
      <c r="F146" s="166">
        <v>40882</v>
      </c>
      <c r="G146" s="166">
        <v>40886</v>
      </c>
      <c r="H146" s="157">
        <v>1</v>
      </c>
      <c r="Q146" s="160"/>
    </row>
    <row r="147" spans="1:17" ht="15" customHeight="1" x14ac:dyDescent="0.25">
      <c r="A147" s="155" t="s">
        <v>42</v>
      </c>
      <c r="B147" s="155" t="s">
        <v>362</v>
      </c>
      <c r="C147" s="155" t="s">
        <v>32</v>
      </c>
      <c r="D147" s="155">
        <v>30</v>
      </c>
      <c r="E147" s="155">
        <v>30</v>
      </c>
      <c r="F147" s="166">
        <v>40882</v>
      </c>
      <c r="G147" s="166">
        <v>40886</v>
      </c>
      <c r="H147" s="157">
        <v>1</v>
      </c>
      <c r="Q147" s="160"/>
    </row>
    <row r="148" spans="1:17" ht="15" customHeight="1" x14ac:dyDescent="0.25">
      <c r="A148" s="155" t="s">
        <v>365</v>
      </c>
      <c r="B148" s="155" t="s">
        <v>366</v>
      </c>
      <c r="C148" s="155" t="s">
        <v>369</v>
      </c>
      <c r="D148" s="155">
        <v>40</v>
      </c>
      <c r="E148" s="155">
        <v>40</v>
      </c>
      <c r="F148" s="166">
        <v>40882</v>
      </c>
      <c r="G148" s="166">
        <v>40886</v>
      </c>
      <c r="H148" s="157">
        <v>1</v>
      </c>
      <c r="Q148" s="160"/>
    </row>
    <row r="149" spans="1:17" ht="15" customHeight="1" x14ac:dyDescent="0.25">
      <c r="A149" s="155" t="s">
        <v>12</v>
      </c>
      <c r="B149" s="155" t="s">
        <v>367</v>
      </c>
      <c r="C149" s="155" t="s">
        <v>368</v>
      </c>
      <c r="D149" s="155">
        <v>10</v>
      </c>
      <c r="E149" s="155">
        <v>10</v>
      </c>
      <c r="F149" s="166">
        <v>40883</v>
      </c>
      <c r="G149" s="166">
        <v>40884</v>
      </c>
      <c r="H149" s="157">
        <v>1</v>
      </c>
      <c r="Q149" s="160"/>
    </row>
    <row r="150" spans="1:17" ht="15" customHeight="1" x14ac:dyDescent="0.25">
      <c r="A150" s="155" t="s">
        <v>42</v>
      </c>
      <c r="B150" s="155" t="s">
        <v>370</v>
      </c>
      <c r="C150" s="155" t="s">
        <v>371</v>
      </c>
      <c r="D150" s="155">
        <v>250</v>
      </c>
      <c r="E150" s="155">
        <v>250</v>
      </c>
      <c r="F150" s="166">
        <v>40883</v>
      </c>
      <c r="G150" s="166">
        <v>40884</v>
      </c>
      <c r="H150" s="157">
        <v>1</v>
      </c>
      <c r="Q150" s="160"/>
    </row>
    <row r="151" spans="1:17" ht="15" customHeight="1" x14ac:dyDescent="0.25">
      <c r="A151" s="155" t="s">
        <v>372</v>
      </c>
      <c r="B151" s="155" t="s">
        <v>374</v>
      </c>
      <c r="C151" s="155" t="s">
        <v>373</v>
      </c>
      <c r="D151" s="155">
        <v>102</v>
      </c>
      <c r="E151" s="155">
        <v>102</v>
      </c>
      <c r="F151" s="166">
        <v>40884</v>
      </c>
      <c r="G151" s="166">
        <v>40885</v>
      </c>
      <c r="H151" s="157">
        <v>1</v>
      </c>
      <c r="Q151" s="160"/>
    </row>
    <row r="152" spans="1:17" ht="15" customHeight="1" x14ac:dyDescent="0.25">
      <c r="A152" s="155" t="s">
        <v>108</v>
      </c>
      <c r="B152" s="155" t="s">
        <v>375</v>
      </c>
      <c r="C152" s="155" t="s">
        <v>376</v>
      </c>
      <c r="D152" s="155">
        <v>6</v>
      </c>
      <c r="E152" s="155">
        <v>6</v>
      </c>
      <c r="F152" s="166">
        <v>40884</v>
      </c>
      <c r="G152" s="166">
        <v>40884</v>
      </c>
      <c r="H152" s="157">
        <v>1</v>
      </c>
      <c r="Q152" s="160"/>
    </row>
    <row r="153" spans="1:17" ht="15" customHeight="1" x14ac:dyDescent="0.25">
      <c r="A153" s="155" t="s">
        <v>108</v>
      </c>
      <c r="B153" s="155" t="s">
        <v>377</v>
      </c>
      <c r="C153" s="155" t="s">
        <v>185</v>
      </c>
      <c r="D153" s="155">
        <v>10</v>
      </c>
      <c r="E153" s="155">
        <v>10</v>
      </c>
      <c r="F153" s="166">
        <v>40884</v>
      </c>
      <c r="G153" s="166">
        <v>40885</v>
      </c>
      <c r="H153" s="157">
        <v>1</v>
      </c>
      <c r="Q153" s="160"/>
    </row>
    <row r="154" spans="1:17" ht="15" customHeight="1" x14ac:dyDescent="0.25">
      <c r="A154" s="155" t="s">
        <v>86</v>
      </c>
      <c r="B154" s="155" t="s">
        <v>378</v>
      </c>
      <c r="C154" s="155" t="s">
        <v>379</v>
      </c>
      <c r="D154" s="155">
        <v>228</v>
      </c>
      <c r="E154" s="155">
        <v>228</v>
      </c>
      <c r="F154" s="166">
        <v>40884</v>
      </c>
      <c r="G154" s="166">
        <v>40893</v>
      </c>
      <c r="H154" s="157">
        <v>1</v>
      </c>
      <c r="Q154" s="160"/>
    </row>
    <row r="155" spans="1:17" ht="15" customHeight="1" x14ac:dyDescent="0.25">
      <c r="A155" s="155" t="s">
        <v>39</v>
      </c>
      <c r="B155" s="155" t="s">
        <v>380</v>
      </c>
      <c r="C155" s="155" t="s">
        <v>381</v>
      </c>
      <c r="D155" s="155">
        <v>500</v>
      </c>
      <c r="E155" s="155">
        <v>525</v>
      </c>
      <c r="F155" s="166">
        <v>40884</v>
      </c>
      <c r="G155" s="166">
        <v>40890</v>
      </c>
      <c r="H155" s="157">
        <v>1</v>
      </c>
      <c r="Q155" s="160"/>
    </row>
    <row r="156" spans="1:17" ht="15" customHeight="1" x14ac:dyDescent="0.25">
      <c r="A156" s="155" t="s">
        <v>277</v>
      </c>
      <c r="B156" s="155" t="s">
        <v>382</v>
      </c>
      <c r="C156" s="155" t="s">
        <v>383</v>
      </c>
      <c r="D156" s="155">
        <v>25</v>
      </c>
      <c r="E156" s="155">
        <v>25</v>
      </c>
      <c r="F156" s="166">
        <v>40884</v>
      </c>
      <c r="G156" s="166">
        <v>40886</v>
      </c>
      <c r="H156" s="157">
        <v>1</v>
      </c>
      <c r="Q156" s="160"/>
    </row>
    <row r="157" spans="1:17" ht="15" customHeight="1" x14ac:dyDescent="0.25">
      <c r="A157" s="155" t="s">
        <v>384</v>
      </c>
      <c r="B157" s="155" t="s">
        <v>385</v>
      </c>
      <c r="C157" s="155" t="s">
        <v>386</v>
      </c>
      <c r="D157" s="155">
        <v>150</v>
      </c>
      <c r="E157" s="155">
        <v>150</v>
      </c>
      <c r="F157" s="166">
        <v>40885</v>
      </c>
      <c r="G157" s="166">
        <v>40889</v>
      </c>
      <c r="H157" s="157">
        <v>1</v>
      </c>
      <c r="Q157" s="160"/>
    </row>
    <row r="158" spans="1:17" ht="15" customHeight="1" x14ac:dyDescent="0.25">
      <c r="A158" s="155" t="s">
        <v>158</v>
      </c>
      <c r="B158" s="155" t="s">
        <v>219</v>
      </c>
      <c r="C158" s="155" t="s">
        <v>387</v>
      </c>
      <c r="D158" s="155">
        <v>15</v>
      </c>
      <c r="E158" s="155">
        <v>15</v>
      </c>
      <c r="F158" s="166">
        <v>40885</v>
      </c>
      <c r="G158" s="166">
        <v>40889</v>
      </c>
      <c r="H158" s="157">
        <v>1</v>
      </c>
      <c r="Q158" s="160"/>
    </row>
    <row r="159" spans="1:17" ht="15" customHeight="1" x14ac:dyDescent="0.25">
      <c r="A159" s="155" t="s">
        <v>12</v>
      </c>
      <c r="B159" s="155" t="s">
        <v>388</v>
      </c>
      <c r="C159" s="155" t="s">
        <v>389</v>
      </c>
      <c r="D159" s="155">
        <v>25</v>
      </c>
      <c r="E159" s="155">
        <v>25</v>
      </c>
      <c r="F159" s="166">
        <v>40885</v>
      </c>
      <c r="G159" s="166">
        <v>40889</v>
      </c>
      <c r="H159" s="157">
        <v>1</v>
      </c>
      <c r="Q159" s="160"/>
    </row>
    <row r="160" spans="1:17" ht="15" customHeight="1" x14ac:dyDescent="0.25">
      <c r="A160" s="155" t="s">
        <v>330</v>
      </c>
      <c r="B160" s="155" t="s">
        <v>331</v>
      </c>
      <c r="C160" s="155" t="s">
        <v>332</v>
      </c>
      <c r="D160" s="155">
        <v>86</v>
      </c>
      <c r="E160" s="155">
        <v>86</v>
      </c>
      <c r="F160" s="166">
        <v>40885</v>
      </c>
      <c r="G160" s="166">
        <v>40889</v>
      </c>
      <c r="H160" s="157">
        <v>1</v>
      </c>
      <c r="Q160" s="160"/>
    </row>
    <row r="161" spans="1:17" ht="15" customHeight="1" x14ac:dyDescent="0.25">
      <c r="A161" s="155" t="s">
        <v>71</v>
      </c>
      <c r="B161" s="155" t="s">
        <v>390</v>
      </c>
      <c r="C161" s="155" t="s">
        <v>391</v>
      </c>
      <c r="D161" s="155">
        <v>10</v>
      </c>
      <c r="E161" s="155">
        <v>10</v>
      </c>
      <c r="F161" s="166">
        <v>40885</v>
      </c>
      <c r="G161" s="166">
        <v>40889</v>
      </c>
      <c r="H161" s="157">
        <v>1</v>
      </c>
      <c r="Q161" s="160"/>
    </row>
    <row r="162" spans="1:17" ht="15" customHeight="1" x14ac:dyDescent="0.25">
      <c r="A162" s="155" t="s">
        <v>215</v>
      </c>
      <c r="B162" s="155" t="s">
        <v>392</v>
      </c>
      <c r="C162" s="155" t="s">
        <v>393</v>
      </c>
      <c r="D162" s="155">
        <v>50</v>
      </c>
      <c r="E162" s="155">
        <v>45</v>
      </c>
      <c r="F162" s="166">
        <v>40885</v>
      </c>
      <c r="G162" s="166">
        <v>40897</v>
      </c>
      <c r="H162" s="157">
        <v>1</v>
      </c>
      <c r="Q162" s="160"/>
    </row>
    <row r="163" spans="1:17" ht="15" customHeight="1" x14ac:dyDescent="0.25">
      <c r="A163" s="155" t="s">
        <v>394</v>
      </c>
      <c r="B163" s="155" t="s">
        <v>395</v>
      </c>
      <c r="C163" s="155" t="s">
        <v>399</v>
      </c>
      <c r="D163" s="155">
        <v>10</v>
      </c>
      <c r="E163" s="155">
        <v>10</v>
      </c>
      <c r="F163" s="166">
        <v>40886</v>
      </c>
      <c r="G163" s="166">
        <v>40893</v>
      </c>
      <c r="H163" s="157">
        <v>1</v>
      </c>
      <c r="Q163" s="160"/>
    </row>
    <row r="164" spans="1:17" ht="15" customHeight="1" x14ac:dyDescent="0.25">
      <c r="A164" s="155" t="s">
        <v>394</v>
      </c>
      <c r="B164" s="155" t="s">
        <v>396</v>
      </c>
      <c r="C164" s="155" t="s">
        <v>364</v>
      </c>
      <c r="D164" s="155">
        <v>5</v>
      </c>
      <c r="E164" s="155">
        <v>5</v>
      </c>
      <c r="F164" s="166">
        <v>40886</v>
      </c>
      <c r="G164" s="166">
        <v>40893</v>
      </c>
      <c r="H164" s="157">
        <v>1</v>
      </c>
      <c r="Q164" s="160"/>
    </row>
    <row r="165" spans="1:17" ht="15" customHeight="1" x14ac:dyDescent="0.25">
      <c r="A165" s="155" t="s">
        <v>394</v>
      </c>
      <c r="B165" s="155" t="s">
        <v>397</v>
      </c>
      <c r="C165" s="155" t="s">
        <v>161</v>
      </c>
      <c r="D165" s="155">
        <v>5</v>
      </c>
      <c r="E165" s="155">
        <v>5</v>
      </c>
      <c r="F165" s="166">
        <v>40886</v>
      </c>
      <c r="G165" s="166">
        <v>40893</v>
      </c>
      <c r="H165" s="157">
        <v>1</v>
      </c>
      <c r="Q165" s="160"/>
    </row>
    <row r="166" spans="1:17" ht="15" customHeight="1" x14ac:dyDescent="0.25">
      <c r="A166" s="155" t="s">
        <v>394</v>
      </c>
      <c r="B166" s="155" t="s">
        <v>398</v>
      </c>
      <c r="C166" s="155" t="s">
        <v>316</v>
      </c>
      <c r="D166" s="155">
        <v>20</v>
      </c>
      <c r="E166" s="155">
        <v>20</v>
      </c>
      <c r="F166" s="166">
        <v>40886</v>
      </c>
      <c r="G166" s="166">
        <v>40893</v>
      </c>
      <c r="H166" s="157">
        <v>1</v>
      </c>
      <c r="Q166" s="160"/>
    </row>
    <row r="167" spans="1:17" ht="15" customHeight="1" x14ac:dyDescent="0.25">
      <c r="A167" s="155" t="s">
        <v>71</v>
      </c>
      <c r="B167" s="155" t="s">
        <v>74</v>
      </c>
      <c r="C167" s="155" t="s">
        <v>400</v>
      </c>
      <c r="D167" s="155">
        <v>50</v>
      </c>
      <c r="E167" s="155">
        <v>50</v>
      </c>
      <c r="F167" s="166">
        <v>40886</v>
      </c>
      <c r="G167" s="166">
        <v>40893</v>
      </c>
      <c r="H167" s="157">
        <v>1</v>
      </c>
      <c r="Q167" s="160"/>
    </row>
    <row r="168" spans="1:17" ht="15" customHeight="1" x14ac:dyDescent="0.25">
      <c r="A168" s="155" t="s">
        <v>71</v>
      </c>
      <c r="B168" s="155" t="s">
        <v>167</v>
      </c>
      <c r="C168" s="155" t="s">
        <v>364</v>
      </c>
      <c r="D168" s="155">
        <v>25</v>
      </c>
      <c r="E168" s="155">
        <v>25</v>
      </c>
      <c r="F168" s="166">
        <v>40886</v>
      </c>
      <c r="G168" s="166">
        <v>40893</v>
      </c>
      <c r="H168" s="157">
        <v>1</v>
      </c>
      <c r="Q168" s="160"/>
    </row>
    <row r="169" spans="1:17" ht="15" customHeight="1" x14ac:dyDescent="0.25">
      <c r="A169" s="155" t="s">
        <v>401</v>
      </c>
      <c r="B169" s="155" t="s">
        <v>402</v>
      </c>
      <c r="C169" s="155" t="s">
        <v>403</v>
      </c>
      <c r="D169" s="155">
        <v>25</v>
      </c>
      <c r="E169" s="155">
        <v>25</v>
      </c>
      <c r="F169" s="166">
        <v>40886</v>
      </c>
      <c r="G169" s="166">
        <v>40893</v>
      </c>
      <c r="H169" s="157">
        <v>1</v>
      </c>
      <c r="Q169" s="160"/>
    </row>
    <row r="170" spans="1:17" ht="15" customHeight="1" x14ac:dyDescent="0.25">
      <c r="A170" s="155" t="s">
        <v>108</v>
      </c>
      <c r="B170" s="155" t="s">
        <v>109</v>
      </c>
      <c r="C170" s="155" t="s">
        <v>404</v>
      </c>
      <c r="D170" s="155">
        <v>50</v>
      </c>
      <c r="E170" s="155">
        <v>50</v>
      </c>
      <c r="F170" s="166">
        <v>40886</v>
      </c>
      <c r="G170" s="166">
        <v>40889</v>
      </c>
      <c r="H170" s="157">
        <v>1</v>
      </c>
      <c r="Q170" s="160"/>
    </row>
    <row r="171" spans="1:17" ht="15" customHeight="1" x14ac:dyDescent="0.25">
      <c r="A171" s="155" t="s">
        <v>405</v>
      </c>
      <c r="B171" s="155" t="s">
        <v>406</v>
      </c>
      <c r="C171" s="155" t="s">
        <v>407</v>
      </c>
      <c r="D171" s="155">
        <v>30</v>
      </c>
      <c r="E171" s="155">
        <v>30</v>
      </c>
      <c r="F171" s="166">
        <v>40886</v>
      </c>
      <c r="G171" s="166">
        <v>40890</v>
      </c>
      <c r="H171" s="157">
        <v>1</v>
      </c>
      <c r="Q171" s="160"/>
    </row>
    <row r="172" spans="1:17" ht="15" customHeight="1" x14ac:dyDescent="0.25">
      <c r="A172" s="155" t="s">
        <v>408</v>
      </c>
      <c r="B172" s="155" t="s">
        <v>409</v>
      </c>
      <c r="C172" s="155" t="s">
        <v>410</v>
      </c>
      <c r="D172" s="155">
        <v>2</v>
      </c>
      <c r="E172" s="155">
        <v>2</v>
      </c>
      <c r="F172" s="166">
        <v>40886</v>
      </c>
      <c r="G172" s="166">
        <v>40893</v>
      </c>
      <c r="H172" s="157">
        <v>1</v>
      </c>
      <c r="Q172" s="160"/>
    </row>
    <row r="173" spans="1:17" ht="15" customHeight="1" x14ac:dyDescent="0.25">
      <c r="A173" s="155" t="s">
        <v>408</v>
      </c>
      <c r="B173" s="155" t="s">
        <v>411</v>
      </c>
      <c r="C173" s="155" t="s">
        <v>412</v>
      </c>
      <c r="D173" s="155">
        <v>2</v>
      </c>
      <c r="E173" s="155">
        <v>2</v>
      </c>
      <c r="F173" s="166">
        <v>40886</v>
      </c>
      <c r="G173" s="166">
        <v>40893</v>
      </c>
      <c r="H173" s="157">
        <v>1</v>
      </c>
      <c r="Q173" s="160"/>
    </row>
    <row r="174" spans="1:17" ht="15" customHeight="1" x14ac:dyDescent="0.25">
      <c r="A174" s="155" t="s">
        <v>413</v>
      </c>
      <c r="B174" s="155" t="s">
        <v>414</v>
      </c>
      <c r="C174" s="155" t="s">
        <v>415</v>
      </c>
      <c r="D174" s="155">
        <v>250</v>
      </c>
      <c r="E174" s="155">
        <v>250</v>
      </c>
      <c r="F174" s="166">
        <v>40889</v>
      </c>
      <c r="G174" s="166">
        <v>40892</v>
      </c>
      <c r="H174" s="157">
        <v>1</v>
      </c>
      <c r="Q174" s="160"/>
    </row>
    <row r="175" spans="1:17" ht="15" customHeight="1" x14ac:dyDescent="0.25">
      <c r="A175" s="155" t="s">
        <v>416</v>
      </c>
      <c r="B175" s="155" t="s">
        <v>417</v>
      </c>
      <c r="C175" s="155" t="s">
        <v>418</v>
      </c>
      <c r="D175" s="155">
        <v>2</v>
      </c>
      <c r="E175" s="155">
        <v>2</v>
      </c>
      <c r="F175" s="166">
        <v>40889</v>
      </c>
      <c r="G175" s="166">
        <v>40891</v>
      </c>
      <c r="H175" s="157">
        <v>1</v>
      </c>
      <c r="Q175" s="160"/>
    </row>
    <row r="176" spans="1:17" ht="15" customHeight="1" x14ac:dyDescent="0.25">
      <c r="A176" s="155" t="s">
        <v>419</v>
      </c>
      <c r="B176" s="155" t="s">
        <v>420</v>
      </c>
      <c r="C176" s="155" t="s">
        <v>421</v>
      </c>
      <c r="D176" s="155">
        <v>60</v>
      </c>
      <c r="E176" s="155">
        <v>60</v>
      </c>
      <c r="F176" s="166">
        <v>40889</v>
      </c>
      <c r="G176" s="166">
        <v>40898</v>
      </c>
      <c r="H176" s="157">
        <v>1</v>
      </c>
      <c r="Q176" s="160"/>
    </row>
    <row r="177" spans="1:17" ht="15" customHeight="1" x14ac:dyDescent="0.25">
      <c r="A177" s="155" t="s">
        <v>419</v>
      </c>
      <c r="B177" s="155" t="s">
        <v>422</v>
      </c>
      <c r="C177" s="155" t="s">
        <v>423</v>
      </c>
      <c r="D177" s="155">
        <v>60</v>
      </c>
      <c r="E177" s="155">
        <v>60</v>
      </c>
      <c r="F177" s="166">
        <v>40889</v>
      </c>
      <c r="G177" s="166">
        <v>40898</v>
      </c>
      <c r="H177" s="157">
        <v>1</v>
      </c>
      <c r="Q177" s="160"/>
    </row>
    <row r="178" spans="1:17" ht="15" customHeight="1" x14ac:dyDescent="0.25">
      <c r="A178" s="155" t="s">
        <v>12</v>
      </c>
      <c r="B178" s="155" t="s">
        <v>424</v>
      </c>
      <c r="C178" s="155" t="s">
        <v>425</v>
      </c>
      <c r="D178" s="155">
        <v>10</v>
      </c>
      <c r="E178" s="155">
        <v>10</v>
      </c>
      <c r="F178" s="166">
        <v>40889</v>
      </c>
      <c r="G178" s="166">
        <v>40891</v>
      </c>
      <c r="H178" s="157">
        <v>1</v>
      </c>
      <c r="Q178" s="160"/>
    </row>
    <row r="179" spans="1:17" ht="15" customHeight="1" x14ac:dyDescent="0.25">
      <c r="A179" s="155" t="s">
        <v>86</v>
      </c>
      <c r="B179" s="155" t="s">
        <v>426</v>
      </c>
      <c r="C179" s="155" t="s">
        <v>427</v>
      </c>
      <c r="D179" s="155">
        <v>300</v>
      </c>
      <c r="E179" s="155">
        <v>300</v>
      </c>
      <c r="F179" s="166">
        <v>40889</v>
      </c>
      <c r="G179" s="166">
        <v>40893</v>
      </c>
      <c r="H179" s="157">
        <v>1</v>
      </c>
      <c r="Q179" s="160"/>
    </row>
    <row r="180" spans="1:17" ht="15" customHeight="1" x14ac:dyDescent="0.25">
      <c r="A180" s="155" t="s">
        <v>86</v>
      </c>
      <c r="B180" s="155" t="s">
        <v>428</v>
      </c>
      <c r="C180" s="155" t="s">
        <v>429</v>
      </c>
      <c r="D180" s="155">
        <v>300</v>
      </c>
      <c r="E180" s="155">
        <v>300</v>
      </c>
      <c r="F180" s="166">
        <v>40889</v>
      </c>
      <c r="G180" s="166">
        <v>40893</v>
      </c>
      <c r="H180" s="157">
        <v>1</v>
      </c>
      <c r="Q180" s="160"/>
    </row>
    <row r="181" spans="1:17" ht="15" customHeight="1" x14ac:dyDescent="0.25">
      <c r="A181" s="155" t="s">
        <v>394</v>
      </c>
      <c r="B181" s="155" t="s">
        <v>430</v>
      </c>
      <c r="C181" s="155" t="s">
        <v>431</v>
      </c>
      <c r="D181" s="155">
        <v>25</v>
      </c>
      <c r="E181" s="155">
        <v>25</v>
      </c>
      <c r="F181" s="166">
        <v>40889</v>
      </c>
      <c r="G181" s="166">
        <v>40893</v>
      </c>
      <c r="H181" s="157">
        <v>1</v>
      </c>
      <c r="Q181" s="160"/>
    </row>
    <row r="182" spans="1:17" ht="15" customHeight="1" x14ac:dyDescent="0.25">
      <c r="A182" s="155" t="s">
        <v>432</v>
      </c>
      <c r="B182" s="155" t="s">
        <v>433</v>
      </c>
      <c r="C182" s="155" t="s">
        <v>434</v>
      </c>
      <c r="D182" s="155">
        <v>30</v>
      </c>
      <c r="E182" s="155">
        <v>30</v>
      </c>
      <c r="F182" s="166">
        <v>40889</v>
      </c>
      <c r="G182" s="166">
        <v>40892</v>
      </c>
      <c r="H182" s="157">
        <v>1</v>
      </c>
      <c r="Q182" s="160"/>
    </row>
    <row r="183" spans="1:17" ht="15" customHeight="1" x14ac:dyDescent="0.25">
      <c r="A183" s="155" t="s">
        <v>49</v>
      </c>
      <c r="B183" s="155" t="s">
        <v>52</v>
      </c>
      <c r="C183" s="155" t="s">
        <v>435</v>
      </c>
      <c r="D183" s="155">
        <v>3000</v>
      </c>
      <c r="E183" s="155">
        <v>3000</v>
      </c>
      <c r="F183" s="166">
        <v>40890</v>
      </c>
      <c r="G183" s="166">
        <v>40895</v>
      </c>
      <c r="H183" s="157">
        <v>1</v>
      </c>
      <c r="Q183" s="160"/>
    </row>
    <row r="184" spans="1:17" ht="15" customHeight="1" x14ac:dyDescent="0.25">
      <c r="A184" s="155" t="s">
        <v>49</v>
      </c>
      <c r="B184" s="155" t="s">
        <v>50</v>
      </c>
      <c r="C184" s="155" t="s">
        <v>436</v>
      </c>
      <c r="D184" s="155">
        <v>3000</v>
      </c>
      <c r="E184" s="155">
        <v>3000</v>
      </c>
      <c r="F184" s="166">
        <v>40890</v>
      </c>
      <c r="G184" s="166">
        <v>40895</v>
      </c>
      <c r="H184" s="157">
        <v>1</v>
      </c>
      <c r="Q184" s="160"/>
    </row>
    <row r="185" spans="1:17" ht="15" customHeight="1" x14ac:dyDescent="0.25">
      <c r="A185" s="155" t="s">
        <v>39</v>
      </c>
      <c r="B185" s="155" t="s">
        <v>437</v>
      </c>
      <c r="C185" s="155" t="s">
        <v>438</v>
      </c>
      <c r="D185" s="155">
        <v>100</v>
      </c>
      <c r="E185" s="155">
        <v>100</v>
      </c>
      <c r="F185" s="166">
        <v>40890</v>
      </c>
      <c r="G185" s="166">
        <v>40892</v>
      </c>
      <c r="H185" s="157">
        <v>1</v>
      </c>
      <c r="Q185" s="160"/>
    </row>
    <row r="186" spans="1:17" ht="15" customHeight="1" x14ac:dyDescent="0.25">
      <c r="A186" s="155" t="s">
        <v>86</v>
      </c>
      <c r="B186" s="155" t="s">
        <v>439</v>
      </c>
      <c r="C186" s="155" t="s">
        <v>440</v>
      </c>
      <c r="D186" s="155">
        <v>250</v>
      </c>
      <c r="E186" s="155">
        <v>250</v>
      </c>
      <c r="F186" s="166">
        <v>40890</v>
      </c>
      <c r="G186" s="166">
        <v>40893</v>
      </c>
      <c r="H186" s="157">
        <v>1</v>
      </c>
      <c r="Q186" s="160"/>
    </row>
    <row r="187" spans="1:17" ht="15" customHeight="1" x14ac:dyDescent="0.25">
      <c r="A187" s="155" t="s">
        <v>49</v>
      </c>
      <c r="B187" s="155" t="s">
        <v>54</v>
      </c>
      <c r="C187" s="155" t="s">
        <v>441</v>
      </c>
      <c r="D187" s="155">
        <v>2000</v>
      </c>
      <c r="E187" s="155">
        <v>2000</v>
      </c>
      <c r="F187" s="166">
        <v>40891</v>
      </c>
      <c r="G187" s="166">
        <v>40897</v>
      </c>
      <c r="H187" s="157">
        <v>1</v>
      </c>
      <c r="Q187" s="160"/>
    </row>
    <row r="188" spans="1:17" ht="15" customHeight="1" x14ac:dyDescent="0.25">
      <c r="A188" s="155" t="s">
        <v>442</v>
      </c>
      <c r="B188" s="155" t="s">
        <v>443</v>
      </c>
      <c r="C188" s="155" t="s">
        <v>444</v>
      </c>
      <c r="D188" s="155">
        <v>25</v>
      </c>
      <c r="E188" s="155">
        <v>25</v>
      </c>
      <c r="F188" s="166">
        <v>40891</v>
      </c>
      <c r="G188" s="166">
        <v>40893</v>
      </c>
      <c r="H188" s="157">
        <v>1</v>
      </c>
      <c r="Q188" s="160"/>
    </row>
    <row r="189" spans="1:17" ht="15" customHeight="1" x14ac:dyDescent="0.25">
      <c r="A189" s="155" t="s">
        <v>173</v>
      </c>
      <c r="B189" s="155" t="s">
        <v>445</v>
      </c>
      <c r="C189" s="155" t="s">
        <v>446</v>
      </c>
      <c r="D189" s="155">
        <v>102</v>
      </c>
      <c r="E189" s="155">
        <v>102</v>
      </c>
      <c r="F189" s="166">
        <v>40891</v>
      </c>
      <c r="G189" s="166">
        <v>40900</v>
      </c>
      <c r="H189" s="157">
        <v>1</v>
      </c>
      <c r="Q189" s="160"/>
    </row>
    <row r="190" spans="1:17" ht="15" customHeight="1" x14ac:dyDescent="0.25">
      <c r="A190" s="155" t="s">
        <v>224</v>
      </c>
      <c r="B190" s="155" t="s">
        <v>225</v>
      </c>
      <c r="C190" s="155" t="s">
        <v>447</v>
      </c>
      <c r="D190" s="155">
        <v>16</v>
      </c>
      <c r="E190" s="155">
        <v>16</v>
      </c>
      <c r="F190" s="166">
        <v>40891</v>
      </c>
      <c r="G190" s="166">
        <v>40899</v>
      </c>
      <c r="H190" s="157">
        <v>1</v>
      </c>
      <c r="Q190" s="160"/>
    </row>
    <row r="191" spans="1:17" ht="15" customHeight="1" x14ac:dyDescent="0.25">
      <c r="A191" s="155" t="s">
        <v>78</v>
      </c>
      <c r="B191" s="155" t="s">
        <v>448</v>
      </c>
      <c r="C191" s="155" t="s">
        <v>449</v>
      </c>
      <c r="D191" s="155">
        <v>4</v>
      </c>
      <c r="E191" s="155">
        <v>4</v>
      </c>
      <c r="F191" s="166">
        <v>40892</v>
      </c>
      <c r="G191" s="166">
        <v>40897</v>
      </c>
      <c r="H191" s="157">
        <v>1</v>
      </c>
      <c r="Q191" s="160"/>
    </row>
    <row r="192" spans="1:17" ht="15" customHeight="1" x14ac:dyDescent="0.25">
      <c r="A192" s="155" t="s">
        <v>559</v>
      </c>
      <c r="B192" s="155" t="s">
        <v>450</v>
      </c>
      <c r="C192" s="155" t="s">
        <v>451</v>
      </c>
      <c r="D192" s="155">
        <v>10000</v>
      </c>
      <c r="E192" s="155">
        <v>10074</v>
      </c>
      <c r="F192" s="166">
        <v>40892</v>
      </c>
      <c r="G192" s="166">
        <v>40894</v>
      </c>
      <c r="H192" s="157">
        <v>1</v>
      </c>
      <c r="Q192" s="160"/>
    </row>
    <row r="193" spans="1:17" ht="15" customHeight="1" x14ac:dyDescent="0.25">
      <c r="A193" s="155" t="s">
        <v>452</v>
      </c>
      <c r="B193" s="155" t="s">
        <v>453</v>
      </c>
      <c r="C193" s="155" t="s">
        <v>454</v>
      </c>
      <c r="D193" s="155">
        <v>110</v>
      </c>
      <c r="E193" s="155">
        <v>110</v>
      </c>
      <c r="F193" s="166">
        <v>40892</v>
      </c>
      <c r="G193" s="166">
        <v>40893</v>
      </c>
      <c r="H193" s="157">
        <v>1</v>
      </c>
      <c r="Q193" s="160"/>
    </row>
    <row r="194" spans="1:17" ht="15" customHeight="1" x14ac:dyDescent="0.25">
      <c r="A194" s="155" t="s">
        <v>2270</v>
      </c>
      <c r="B194" s="155" t="s">
        <v>455</v>
      </c>
      <c r="C194" s="155" t="s">
        <v>456</v>
      </c>
      <c r="D194" s="155">
        <v>50</v>
      </c>
      <c r="E194" s="155">
        <v>50</v>
      </c>
      <c r="F194" s="166">
        <v>40893</v>
      </c>
      <c r="G194" s="166">
        <v>40898</v>
      </c>
      <c r="H194" s="157">
        <v>1</v>
      </c>
      <c r="Q194" s="160"/>
    </row>
    <row r="195" spans="1:17" ht="15" customHeight="1" x14ac:dyDescent="0.25">
      <c r="A195" s="155" t="s">
        <v>2270</v>
      </c>
      <c r="B195" s="155" t="s">
        <v>457</v>
      </c>
      <c r="C195" s="155" t="s">
        <v>458</v>
      </c>
      <c r="D195" s="155">
        <v>50</v>
      </c>
      <c r="E195" s="155">
        <v>50</v>
      </c>
      <c r="F195" s="166">
        <v>40893</v>
      </c>
      <c r="G195" s="166">
        <v>40898</v>
      </c>
      <c r="H195" s="157">
        <v>1</v>
      </c>
      <c r="Q195" s="160"/>
    </row>
    <row r="196" spans="1:17" ht="15" customHeight="1" x14ac:dyDescent="0.25">
      <c r="A196" s="155" t="s">
        <v>459</v>
      </c>
      <c r="B196" s="155" t="s">
        <v>460</v>
      </c>
      <c r="C196" s="155" t="s">
        <v>461</v>
      </c>
      <c r="D196" s="155">
        <v>100</v>
      </c>
      <c r="E196" s="155">
        <v>100</v>
      </c>
      <c r="F196" s="166">
        <v>40893</v>
      </c>
      <c r="G196" s="166">
        <v>40900</v>
      </c>
      <c r="H196" s="157">
        <v>1</v>
      </c>
      <c r="Q196" s="160"/>
    </row>
    <row r="197" spans="1:17" ht="15" customHeight="1" x14ac:dyDescent="0.25">
      <c r="A197" s="155" t="s">
        <v>462</v>
      </c>
      <c r="B197" s="155" t="s">
        <v>463</v>
      </c>
      <c r="C197" s="155" t="s">
        <v>464</v>
      </c>
      <c r="D197" s="155">
        <v>30</v>
      </c>
      <c r="E197" s="155">
        <v>30</v>
      </c>
      <c r="F197" s="166">
        <v>40893</v>
      </c>
      <c r="G197" s="166">
        <v>40897</v>
      </c>
      <c r="H197" s="157">
        <v>1</v>
      </c>
      <c r="Q197" s="160"/>
    </row>
    <row r="198" spans="1:17" ht="15" customHeight="1" x14ac:dyDescent="0.25">
      <c r="A198" s="155" t="s">
        <v>125</v>
      </c>
      <c r="B198" s="155" t="s">
        <v>465</v>
      </c>
      <c r="C198" s="155" t="s">
        <v>466</v>
      </c>
      <c r="D198" s="155">
        <v>60</v>
      </c>
      <c r="E198" s="155">
        <v>60</v>
      </c>
      <c r="F198" s="166">
        <v>40893</v>
      </c>
      <c r="G198" s="166">
        <v>40898</v>
      </c>
      <c r="H198" s="157">
        <v>1</v>
      </c>
      <c r="Q198" s="160"/>
    </row>
    <row r="199" spans="1:17" ht="15" customHeight="1" x14ac:dyDescent="0.25">
      <c r="A199" s="155" t="s">
        <v>125</v>
      </c>
      <c r="B199" s="155" t="s">
        <v>468</v>
      </c>
      <c r="C199" s="155" t="s">
        <v>467</v>
      </c>
      <c r="D199" s="155">
        <v>100</v>
      </c>
      <c r="E199" s="155">
        <v>100</v>
      </c>
      <c r="F199" s="166">
        <v>40893</v>
      </c>
      <c r="G199" s="166">
        <v>40896</v>
      </c>
      <c r="H199" s="157">
        <v>1</v>
      </c>
      <c r="Q199" s="160"/>
    </row>
    <row r="200" spans="1:17" ht="15" customHeight="1" x14ac:dyDescent="0.25">
      <c r="A200" s="155" t="s">
        <v>469</v>
      </c>
      <c r="B200" s="155" t="s">
        <v>471</v>
      </c>
      <c r="C200" s="155" t="s">
        <v>470</v>
      </c>
      <c r="D200" s="155">
        <v>100</v>
      </c>
      <c r="E200" s="155">
        <v>100</v>
      </c>
      <c r="F200" s="166">
        <v>40893</v>
      </c>
      <c r="G200" s="166">
        <v>40908</v>
      </c>
      <c r="H200" s="157">
        <v>1</v>
      </c>
      <c r="Q200" s="160"/>
    </row>
    <row r="201" spans="1:17" ht="15" customHeight="1" x14ac:dyDescent="0.25">
      <c r="A201" s="155" t="s">
        <v>472</v>
      </c>
      <c r="B201" s="155" t="s">
        <v>473</v>
      </c>
      <c r="C201" s="155" t="s">
        <v>474</v>
      </c>
      <c r="D201" s="155">
        <v>100</v>
      </c>
      <c r="E201" s="155">
        <v>100</v>
      </c>
      <c r="F201" s="166">
        <v>40896</v>
      </c>
      <c r="G201" s="166">
        <v>40931</v>
      </c>
      <c r="H201" s="157">
        <v>1</v>
      </c>
      <c r="Q201" s="160"/>
    </row>
    <row r="202" spans="1:17" ht="15" customHeight="1" x14ac:dyDescent="0.25">
      <c r="A202" s="155" t="s">
        <v>42</v>
      </c>
      <c r="B202" s="155" t="s">
        <v>475</v>
      </c>
      <c r="C202" s="155" t="s">
        <v>476</v>
      </c>
      <c r="D202" s="155">
        <v>30</v>
      </c>
      <c r="E202" s="155">
        <v>30</v>
      </c>
      <c r="F202" s="166">
        <v>40896</v>
      </c>
      <c r="G202" s="166">
        <v>40904</v>
      </c>
      <c r="H202" s="157">
        <v>1</v>
      </c>
      <c r="Q202" s="160"/>
    </row>
    <row r="203" spans="1:17" ht="15" customHeight="1" x14ac:dyDescent="0.25">
      <c r="A203" s="155" t="s">
        <v>71</v>
      </c>
      <c r="B203" s="155" t="s">
        <v>477</v>
      </c>
      <c r="C203" s="155" t="s">
        <v>478</v>
      </c>
      <c r="D203" s="155">
        <v>5</v>
      </c>
      <c r="E203" s="155">
        <v>5</v>
      </c>
      <c r="F203" s="166">
        <v>40896</v>
      </c>
      <c r="G203" s="166">
        <v>40900</v>
      </c>
      <c r="H203" s="157">
        <v>1</v>
      </c>
      <c r="Q203" s="160"/>
    </row>
    <row r="204" spans="1:17" ht="15" customHeight="1" x14ac:dyDescent="0.25">
      <c r="A204" s="155" t="s">
        <v>327</v>
      </c>
      <c r="B204" s="155" t="s">
        <v>479</v>
      </c>
      <c r="C204" s="155" t="s">
        <v>480</v>
      </c>
      <c r="D204" s="155">
        <v>50</v>
      </c>
      <c r="E204" s="155">
        <v>55</v>
      </c>
      <c r="F204" s="166">
        <v>40896</v>
      </c>
      <c r="G204" s="166">
        <v>40899</v>
      </c>
      <c r="H204" s="157">
        <v>1</v>
      </c>
      <c r="Q204" s="160"/>
    </row>
    <row r="205" spans="1:17" ht="15" customHeight="1" x14ac:dyDescent="0.25">
      <c r="A205" s="155" t="s">
        <v>401</v>
      </c>
      <c r="B205" s="155" t="s">
        <v>481</v>
      </c>
      <c r="C205" s="155" t="s">
        <v>482</v>
      </c>
      <c r="D205" s="155">
        <v>400</v>
      </c>
      <c r="E205" s="155">
        <v>400</v>
      </c>
      <c r="F205" s="166">
        <v>40896</v>
      </c>
      <c r="G205" s="166">
        <v>40899</v>
      </c>
      <c r="H205" s="157">
        <v>1</v>
      </c>
      <c r="Q205" s="160"/>
    </row>
    <row r="206" spans="1:17" ht="15" customHeight="1" x14ac:dyDescent="0.25">
      <c r="A206" s="155" t="s">
        <v>401</v>
      </c>
      <c r="B206" s="155" t="s">
        <v>483</v>
      </c>
      <c r="C206" s="155" t="s">
        <v>484</v>
      </c>
      <c r="D206" s="155">
        <v>200</v>
      </c>
      <c r="E206" s="155">
        <v>200</v>
      </c>
      <c r="F206" s="166">
        <v>40896</v>
      </c>
      <c r="G206" s="166">
        <v>40899</v>
      </c>
      <c r="H206" s="157">
        <v>1</v>
      </c>
      <c r="Q206" s="160"/>
    </row>
    <row r="207" spans="1:17" ht="15" customHeight="1" x14ac:dyDescent="0.25">
      <c r="A207" s="155" t="s">
        <v>485</v>
      </c>
      <c r="B207" s="155" t="s">
        <v>486</v>
      </c>
      <c r="C207" s="155" t="s">
        <v>487</v>
      </c>
      <c r="D207" s="155">
        <v>120</v>
      </c>
      <c r="E207" s="155">
        <v>120</v>
      </c>
      <c r="F207" s="166">
        <v>40896</v>
      </c>
      <c r="G207" s="166">
        <v>40900</v>
      </c>
      <c r="H207" s="157">
        <v>1</v>
      </c>
      <c r="Q207" s="160"/>
    </row>
    <row r="208" spans="1:17" ht="15" customHeight="1" x14ac:dyDescent="0.25">
      <c r="A208" s="155" t="s">
        <v>12</v>
      </c>
      <c r="B208" s="155" t="s">
        <v>488</v>
      </c>
      <c r="C208" s="155" t="s">
        <v>489</v>
      </c>
      <c r="D208" s="155">
        <v>10</v>
      </c>
      <c r="E208" s="155">
        <v>10</v>
      </c>
      <c r="F208" s="166">
        <v>40896</v>
      </c>
      <c r="G208" s="166">
        <v>40898</v>
      </c>
      <c r="H208" s="157">
        <v>1</v>
      </c>
      <c r="Q208" s="160"/>
    </row>
    <row r="209" spans="1:17" ht="15" customHeight="1" x14ac:dyDescent="0.25">
      <c r="A209" s="155" t="s">
        <v>12</v>
      </c>
      <c r="B209" s="155" t="s">
        <v>490</v>
      </c>
      <c r="C209" s="155" t="s">
        <v>491</v>
      </c>
      <c r="D209" s="155">
        <v>10</v>
      </c>
      <c r="E209" s="155">
        <v>10</v>
      </c>
      <c r="F209" s="166">
        <v>40896</v>
      </c>
      <c r="G209" s="166">
        <v>40898</v>
      </c>
      <c r="H209" s="157">
        <v>1</v>
      </c>
      <c r="Q209" s="160"/>
    </row>
    <row r="210" spans="1:17" ht="15" customHeight="1" x14ac:dyDescent="0.25">
      <c r="A210" s="155" t="s">
        <v>492</v>
      </c>
      <c r="B210" s="155" t="s">
        <v>493</v>
      </c>
      <c r="C210" s="155" t="s">
        <v>494</v>
      </c>
      <c r="D210" s="155">
        <v>5088</v>
      </c>
      <c r="E210" s="155">
        <v>5088</v>
      </c>
      <c r="F210" s="166">
        <v>40896</v>
      </c>
      <c r="G210" s="166">
        <v>40899</v>
      </c>
      <c r="H210" s="157">
        <v>1</v>
      </c>
      <c r="Q210" s="160"/>
    </row>
    <row r="211" spans="1:17" ht="15" customHeight="1" x14ac:dyDescent="0.25">
      <c r="A211" s="155" t="s">
        <v>492</v>
      </c>
      <c r="B211" s="155" t="s">
        <v>495</v>
      </c>
      <c r="C211" s="155" t="s">
        <v>284</v>
      </c>
      <c r="D211" s="155">
        <v>5088</v>
      </c>
      <c r="E211" s="155">
        <v>5088</v>
      </c>
      <c r="F211" s="166">
        <v>40896</v>
      </c>
      <c r="G211" s="166">
        <v>40899</v>
      </c>
      <c r="H211" s="157">
        <v>1</v>
      </c>
      <c r="Q211" s="160"/>
    </row>
    <row r="212" spans="1:17" ht="15" customHeight="1" x14ac:dyDescent="0.25">
      <c r="A212" s="155" t="s">
        <v>2714</v>
      </c>
      <c r="B212" s="155" t="s">
        <v>496</v>
      </c>
      <c r="C212" s="155" t="s">
        <v>497</v>
      </c>
      <c r="D212" s="155">
        <v>100</v>
      </c>
      <c r="E212" s="155">
        <v>100</v>
      </c>
      <c r="F212" s="166">
        <v>40896</v>
      </c>
      <c r="G212" s="166">
        <v>40899</v>
      </c>
      <c r="H212" s="157">
        <v>1</v>
      </c>
      <c r="Q212" s="160"/>
    </row>
    <row r="213" spans="1:17" ht="15" customHeight="1" x14ac:dyDescent="0.25">
      <c r="A213" s="155" t="s">
        <v>498</v>
      </c>
      <c r="B213" s="155" t="s">
        <v>499</v>
      </c>
      <c r="C213" s="155" t="s">
        <v>500</v>
      </c>
      <c r="D213" s="155">
        <v>4</v>
      </c>
      <c r="E213" s="155">
        <v>4</v>
      </c>
      <c r="F213" s="166">
        <v>40896</v>
      </c>
      <c r="G213" s="166">
        <v>40899</v>
      </c>
      <c r="H213" s="157">
        <v>1</v>
      </c>
      <c r="Q213" s="160"/>
    </row>
    <row r="214" spans="1:17" ht="15" customHeight="1" x14ac:dyDescent="0.25">
      <c r="A214" s="155" t="s">
        <v>49</v>
      </c>
      <c r="B214" s="155" t="s">
        <v>50</v>
      </c>
      <c r="C214" s="155" t="s">
        <v>501</v>
      </c>
      <c r="D214" s="155">
        <v>3000</v>
      </c>
      <c r="E214" s="155">
        <v>3000</v>
      </c>
      <c r="F214" s="166">
        <v>40896</v>
      </c>
      <c r="G214" s="166">
        <v>40900</v>
      </c>
      <c r="H214" s="157">
        <v>1</v>
      </c>
      <c r="Q214" s="160"/>
    </row>
    <row r="215" spans="1:17" ht="15" customHeight="1" x14ac:dyDescent="0.25">
      <c r="A215" s="155" t="s">
        <v>49</v>
      </c>
      <c r="B215" s="155" t="s">
        <v>52</v>
      </c>
      <c r="C215" s="155" t="s">
        <v>502</v>
      </c>
      <c r="D215" s="155">
        <v>3000</v>
      </c>
      <c r="E215" s="155">
        <v>3000</v>
      </c>
      <c r="F215" s="166">
        <v>40896</v>
      </c>
      <c r="G215" s="166">
        <v>40900</v>
      </c>
      <c r="H215" s="157">
        <v>1</v>
      </c>
      <c r="Q215" s="160"/>
    </row>
    <row r="216" spans="1:17" ht="15" customHeight="1" x14ac:dyDescent="0.25">
      <c r="A216" s="155" t="s">
        <v>190</v>
      </c>
      <c r="B216" s="155" t="s">
        <v>503</v>
      </c>
      <c r="C216" s="155" t="s">
        <v>504</v>
      </c>
      <c r="D216" s="155">
        <v>100</v>
      </c>
      <c r="E216" s="155">
        <v>100</v>
      </c>
      <c r="F216" s="166">
        <v>40896</v>
      </c>
      <c r="G216" s="166">
        <v>40830</v>
      </c>
      <c r="H216" s="157">
        <v>0</v>
      </c>
      <c r="I216" s="166" t="s">
        <v>2166</v>
      </c>
      <c r="Q216" s="160"/>
    </row>
    <row r="217" spans="1:17" ht="15" customHeight="1" x14ac:dyDescent="0.25">
      <c r="A217" s="155" t="s">
        <v>2714</v>
      </c>
      <c r="B217" s="155" t="s">
        <v>505</v>
      </c>
      <c r="C217" s="155" t="s">
        <v>506</v>
      </c>
      <c r="D217" s="155">
        <v>25</v>
      </c>
      <c r="E217" s="155">
        <v>25</v>
      </c>
      <c r="F217" s="166">
        <v>40896</v>
      </c>
      <c r="G217" s="166">
        <v>40897</v>
      </c>
      <c r="H217" s="157">
        <v>1</v>
      </c>
      <c r="Q217" s="160"/>
    </row>
    <row r="218" spans="1:17" ht="15" customHeight="1" x14ac:dyDescent="0.25">
      <c r="A218" s="155" t="s">
        <v>299</v>
      </c>
      <c r="B218" s="155" t="s">
        <v>507</v>
      </c>
      <c r="C218" s="155" t="s">
        <v>508</v>
      </c>
      <c r="D218" s="155">
        <v>18</v>
      </c>
      <c r="E218" s="155">
        <v>18</v>
      </c>
      <c r="F218" s="166">
        <v>40897</v>
      </c>
      <c r="G218" s="166">
        <v>40898</v>
      </c>
      <c r="H218" s="157">
        <v>1</v>
      </c>
      <c r="Q218" s="160"/>
    </row>
    <row r="219" spans="1:17" ht="15" customHeight="1" x14ac:dyDescent="0.25">
      <c r="A219" s="155" t="s">
        <v>509</v>
      </c>
      <c r="B219" s="155" t="s">
        <v>510</v>
      </c>
      <c r="C219" s="155" t="s">
        <v>511</v>
      </c>
      <c r="D219" s="155">
        <v>1000</v>
      </c>
      <c r="E219" s="155">
        <v>1000</v>
      </c>
      <c r="F219" s="166">
        <v>40898</v>
      </c>
      <c r="G219" s="166">
        <v>40900</v>
      </c>
      <c r="H219" s="157">
        <v>1</v>
      </c>
      <c r="Q219" s="160"/>
    </row>
    <row r="220" spans="1:17" ht="15" customHeight="1" x14ac:dyDescent="0.25">
      <c r="A220" s="155" t="s">
        <v>512</v>
      </c>
      <c r="B220" s="155" t="s">
        <v>513</v>
      </c>
      <c r="C220" s="155" t="s">
        <v>514</v>
      </c>
      <c r="D220" s="155">
        <v>47</v>
      </c>
      <c r="E220" s="155">
        <v>47</v>
      </c>
      <c r="F220" s="166">
        <v>40898</v>
      </c>
      <c r="G220" s="166">
        <v>40910</v>
      </c>
      <c r="H220" s="157">
        <v>1</v>
      </c>
      <c r="Q220" s="160"/>
    </row>
    <row r="221" spans="1:17" ht="15" customHeight="1" x14ac:dyDescent="0.25">
      <c r="A221" s="155" t="s">
        <v>118</v>
      </c>
      <c r="B221" s="155" t="s">
        <v>515</v>
      </c>
      <c r="C221" s="155" t="s">
        <v>516</v>
      </c>
      <c r="D221" s="155">
        <v>100</v>
      </c>
      <c r="E221" s="155">
        <v>100</v>
      </c>
      <c r="F221" s="166">
        <v>40898</v>
      </c>
      <c r="G221" s="166">
        <v>40899</v>
      </c>
      <c r="H221" s="157">
        <v>1</v>
      </c>
      <c r="Q221" s="160"/>
    </row>
    <row r="222" spans="1:17" ht="15" customHeight="1" x14ac:dyDescent="0.25">
      <c r="A222" s="155" t="s">
        <v>115</v>
      </c>
      <c r="B222" s="155" t="s">
        <v>116</v>
      </c>
      <c r="C222" s="155" t="s">
        <v>517</v>
      </c>
      <c r="D222" s="155">
        <v>13</v>
      </c>
      <c r="E222" s="155">
        <v>13</v>
      </c>
      <c r="F222" s="166">
        <v>40898</v>
      </c>
      <c r="G222" s="166">
        <v>40848</v>
      </c>
      <c r="H222" s="157">
        <v>1</v>
      </c>
      <c r="J222" s="159" t="s">
        <v>531</v>
      </c>
      <c r="Q222" s="160"/>
    </row>
    <row r="223" spans="1:17" ht="15" customHeight="1" x14ac:dyDescent="0.25">
      <c r="A223" s="155" t="s">
        <v>286</v>
      </c>
      <c r="B223" s="155" t="s">
        <v>518</v>
      </c>
      <c r="C223" s="155" t="s">
        <v>519</v>
      </c>
      <c r="D223" s="155">
        <v>900</v>
      </c>
      <c r="E223" s="155">
        <v>900</v>
      </c>
      <c r="F223" s="166">
        <v>40899</v>
      </c>
      <c r="G223" s="166">
        <v>40905</v>
      </c>
      <c r="H223" s="157">
        <v>1</v>
      </c>
      <c r="Q223" s="160"/>
    </row>
    <row r="224" spans="1:17" ht="15" customHeight="1" x14ac:dyDescent="0.25">
      <c r="A224" s="155" t="s">
        <v>520</v>
      </c>
      <c r="B224" s="155" t="s">
        <v>521</v>
      </c>
      <c r="C224" s="155" t="s">
        <v>522</v>
      </c>
      <c r="D224" s="155">
        <v>250</v>
      </c>
      <c r="E224" s="155">
        <v>250</v>
      </c>
      <c r="F224" s="166">
        <v>40899</v>
      </c>
      <c r="G224" s="166">
        <v>40910</v>
      </c>
      <c r="H224" s="157">
        <v>1</v>
      </c>
      <c r="Q224" s="160"/>
    </row>
    <row r="225" spans="1:17" ht="15" customHeight="1" x14ac:dyDescent="0.25">
      <c r="A225" s="155" t="s">
        <v>731</v>
      </c>
      <c r="B225" s="155" t="s">
        <v>295</v>
      </c>
      <c r="C225" s="155" t="s">
        <v>523</v>
      </c>
      <c r="D225" s="155">
        <v>25</v>
      </c>
      <c r="E225" s="155">
        <v>25</v>
      </c>
      <c r="F225" s="166">
        <v>40899</v>
      </c>
      <c r="G225" s="166">
        <v>40907</v>
      </c>
      <c r="H225" s="157">
        <v>1</v>
      </c>
      <c r="Q225" s="160"/>
    </row>
    <row r="226" spans="1:17" ht="15" customHeight="1" x14ac:dyDescent="0.25">
      <c r="A226" s="155" t="s">
        <v>12</v>
      </c>
      <c r="B226" s="155" t="s">
        <v>524</v>
      </c>
      <c r="C226" s="155" t="s">
        <v>525</v>
      </c>
      <c r="D226" s="155">
        <v>10</v>
      </c>
      <c r="E226" s="155">
        <v>10</v>
      </c>
      <c r="F226" s="166">
        <v>40899</v>
      </c>
      <c r="G226" s="166">
        <v>40904</v>
      </c>
      <c r="H226" s="157">
        <v>1</v>
      </c>
      <c r="Q226" s="160"/>
    </row>
    <row r="227" spans="1:17" ht="15" customHeight="1" x14ac:dyDescent="0.25">
      <c r="A227" s="155" t="s">
        <v>215</v>
      </c>
      <c r="B227" s="155" t="s">
        <v>526</v>
      </c>
      <c r="C227" s="155" t="s">
        <v>527</v>
      </c>
      <c r="D227" s="155">
        <v>50</v>
      </c>
      <c r="E227" s="155">
        <v>50</v>
      </c>
      <c r="F227" s="166">
        <v>40899</v>
      </c>
      <c r="G227" s="166">
        <v>40914</v>
      </c>
      <c r="H227" s="157">
        <v>1</v>
      </c>
      <c r="Q227" s="160"/>
    </row>
    <row r="228" spans="1:17" ht="15" customHeight="1" x14ac:dyDescent="0.25">
      <c r="A228" s="155" t="s">
        <v>528</v>
      </c>
      <c r="B228" s="155" t="s">
        <v>529</v>
      </c>
      <c r="C228" s="155" t="s">
        <v>530</v>
      </c>
      <c r="D228" s="155">
        <v>100</v>
      </c>
      <c r="E228" s="155">
        <v>100</v>
      </c>
      <c r="F228" s="166">
        <v>40899</v>
      </c>
      <c r="G228" s="166">
        <v>40899</v>
      </c>
      <c r="H228" s="157">
        <v>1</v>
      </c>
      <c r="Q228" s="160"/>
    </row>
    <row r="229" spans="1:17" ht="15" customHeight="1" x14ac:dyDescent="0.25">
      <c r="A229" s="155" t="s">
        <v>29</v>
      </c>
      <c r="B229" s="155" t="s">
        <v>30</v>
      </c>
      <c r="C229" s="155" t="s">
        <v>532</v>
      </c>
      <c r="D229" s="155">
        <v>25</v>
      </c>
      <c r="E229" s="155">
        <v>29</v>
      </c>
      <c r="F229" s="166">
        <v>40910</v>
      </c>
      <c r="G229" s="166">
        <v>40912</v>
      </c>
      <c r="H229" s="157">
        <v>1</v>
      </c>
      <c r="Q229" s="160"/>
    </row>
    <row r="230" spans="1:17" ht="15" customHeight="1" x14ac:dyDescent="0.25">
      <c r="A230" s="155" t="s">
        <v>520</v>
      </c>
      <c r="B230" s="155" t="s">
        <v>533</v>
      </c>
      <c r="C230" s="155" t="s">
        <v>534</v>
      </c>
      <c r="D230" s="155">
        <v>200</v>
      </c>
      <c r="E230" s="155">
        <v>200</v>
      </c>
      <c r="F230" s="166">
        <v>40910</v>
      </c>
      <c r="G230" s="166">
        <v>40917</v>
      </c>
      <c r="H230" s="157">
        <v>1</v>
      </c>
      <c r="Q230" s="160"/>
    </row>
    <row r="231" spans="1:17" ht="15" customHeight="1" x14ac:dyDescent="0.25">
      <c r="A231" s="155" t="s">
        <v>12</v>
      </c>
      <c r="B231" s="155" t="s">
        <v>535</v>
      </c>
      <c r="C231" s="155" t="s">
        <v>536</v>
      </c>
      <c r="D231" s="155">
        <v>10</v>
      </c>
      <c r="E231" s="155">
        <v>10</v>
      </c>
      <c r="F231" s="166">
        <v>40910</v>
      </c>
      <c r="G231" s="166">
        <v>40912</v>
      </c>
      <c r="H231" s="157">
        <v>1</v>
      </c>
      <c r="Q231" s="160"/>
    </row>
    <row r="232" spans="1:17" ht="15" customHeight="1" x14ac:dyDescent="0.25">
      <c r="A232" s="155" t="s">
        <v>537</v>
      </c>
      <c r="B232" s="155" t="s">
        <v>538</v>
      </c>
      <c r="C232" s="155" t="s">
        <v>539</v>
      </c>
      <c r="D232" s="155">
        <v>50</v>
      </c>
      <c r="E232" s="155">
        <v>50</v>
      </c>
      <c r="F232" s="166">
        <v>40910</v>
      </c>
      <c r="G232" s="166">
        <v>40914</v>
      </c>
      <c r="H232" s="157">
        <v>1</v>
      </c>
      <c r="Q232" s="160"/>
    </row>
    <row r="233" spans="1:17" ht="15" customHeight="1" x14ac:dyDescent="0.25">
      <c r="A233" s="155" t="s">
        <v>2714</v>
      </c>
      <c r="B233" s="155" t="s">
        <v>540</v>
      </c>
      <c r="C233" s="155" t="s">
        <v>541</v>
      </c>
      <c r="D233" s="155">
        <v>500</v>
      </c>
      <c r="E233" s="155">
        <v>500</v>
      </c>
      <c r="F233" s="166">
        <v>40910</v>
      </c>
      <c r="G233" s="166">
        <v>40914</v>
      </c>
      <c r="H233" s="157">
        <v>1</v>
      </c>
      <c r="Q233" s="160"/>
    </row>
    <row r="234" spans="1:17" ht="15" customHeight="1" x14ac:dyDescent="0.25">
      <c r="A234" s="155" t="s">
        <v>408</v>
      </c>
      <c r="B234" s="155" t="s">
        <v>411</v>
      </c>
      <c r="C234" s="155" t="s">
        <v>542</v>
      </c>
      <c r="D234" s="155">
        <v>48</v>
      </c>
      <c r="E234" s="155">
        <v>48</v>
      </c>
      <c r="F234" s="166">
        <v>40910</v>
      </c>
      <c r="G234" s="166">
        <v>40898</v>
      </c>
      <c r="H234" s="157">
        <v>0</v>
      </c>
      <c r="J234" s="159" t="s">
        <v>2168</v>
      </c>
      <c r="Q234" s="160"/>
    </row>
    <row r="235" spans="1:17" ht="15" customHeight="1" x14ac:dyDescent="0.25">
      <c r="A235" s="155" t="s">
        <v>408</v>
      </c>
      <c r="B235" s="155" t="s">
        <v>409</v>
      </c>
      <c r="C235" s="155" t="s">
        <v>410</v>
      </c>
      <c r="D235" s="155">
        <v>48</v>
      </c>
      <c r="E235" s="155">
        <v>48</v>
      </c>
      <c r="F235" s="166">
        <v>40910</v>
      </c>
      <c r="G235" s="166">
        <v>40911</v>
      </c>
      <c r="H235" s="157">
        <v>1</v>
      </c>
      <c r="Q235" s="160"/>
    </row>
    <row r="236" spans="1:17" ht="15" customHeight="1" x14ac:dyDescent="0.25">
      <c r="A236" s="155" t="s">
        <v>104</v>
      </c>
      <c r="B236" s="155" t="s">
        <v>170</v>
      </c>
      <c r="C236" s="155" t="s">
        <v>543</v>
      </c>
      <c r="D236" s="155">
        <v>10</v>
      </c>
      <c r="E236" s="155">
        <v>10</v>
      </c>
      <c r="F236" s="166">
        <v>40910</v>
      </c>
      <c r="G236" s="166">
        <v>40919</v>
      </c>
      <c r="H236" s="157">
        <v>1</v>
      </c>
      <c r="Q236" s="160"/>
    </row>
    <row r="237" spans="1:17" ht="15" customHeight="1" x14ac:dyDescent="0.25">
      <c r="A237" s="155" t="s">
        <v>544</v>
      </c>
      <c r="B237" s="155" t="s">
        <v>545</v>
      </c>
      <c r="C237" s="155" t="s">
        <v>546</v>
      </c>
      <c r="D237" s="155">
        <v>50</v>
      </c>
      <c r="E237" s="155">
        <v>50</v>
      </c>
      <c r="F237" s="166">
        <v>40911</v>
      </c>
      <c r="G237" s="166">
        <v>40919</v>
      </c>
      <c r="H237" s="157">
        <v>1</v>
      </c>
      <c r="Q237" s="160"/>
    </row>
    <row r="238" spans="1:17" ht="15" customHeight="1" x14ac:dyDescent="0.25">
      <c r="A238" s="155" t="s">
        <v>65</v>
      </c>
      <c r="B238" s="155" t="s">
        <v>547</v>
      </c>
      <c r="C238" s="155" t="s">
        <v>548</v>
      </c>
      <c r="D238" s="155">
        <v>50</v>
      </c>
      <c r="E238" s="155">
        <v>50</v>
      </c>
      <c r="F238" s="166">
        <v>40911</v>
      </c>
      <c r="G238" s="166">
        <v>40924</v>
      </c>
      <c r="H238" s="157">
        <v>1</v>
      </c>
      <c r="Q238" s="160"/>
    </row>
    <row r="239" spans="1:17" ht="15" customHeight="1" x14ac:dyDescent="0.25">
      <c r="A239" s="155" t="s">
        <v>115</v>
      </c>
      <c r="B239" s="155" t="s">
        <v>549</v>
      </c>
      <c r="C239" s="155" t="s">
        <v>550</v>
      </c>
      <c r="D239" s="155">
        <v>20</v>
      </c>
      <c r="E239" s="155">
        <v>20</v>
      </c>
      <c r="F239" s="166">
        <v>40911</v>
      </c>
      <c r="G239" s="166">
        <v>40920</v>
      </c>
      <c r="H239" s="157">
        <v>1</v>
      </c>
      <c r="Q239" s="160"/>
    </row>
    <row r="240" spans="1:17" ht="15" customHeight="1" x14ac:dyDescent="0.25">
      <c r="A240" s="155" t="s">
        <v>49</v>
      </c>
      <c r="B240" s="155" t="s">
        <v>54</v>
      </c>
      <c r="C240" s="155" t="s">
        <v>551</v>
      </c>
      <c r="D240" s="155">
        <v>2000</v>
      </c>
      <c r="E240" s="155">
        <v>2000</v>
      </c>
      <c r="F240" s="166">
        <v>40911</v>
      </c>
      <c r="G240" s="166">
        <v>40919</v>
      </c>
      <c r="H240" s="157">
        <v>1</v>
      </c>
      <c r="Q240" s="160"/>
    </row>
    <row r="241" spans="1:17" ht="15" customHeight="1" x14ac:dyDescent="0.25">
      <c r="A241" s="155" t="s">
        <v>552</v>
      </c>
      <c r="B241" s="155" t="s">
        <v>555</v>
      </c>
      <c r="C241" s="155" t="s">
        <v>556</v>
      </c>
      <c r="D241" s="155">
        <v>250</v>
      </c>
      <c r="E241" s="155">
        <v>250</v>
      </c>
      <c r="F241" s="166">
        <v>40911</v>
      </c>
      <c r="G241" s="166">
        <v>40913</v>
      </c>
      <c r="H241" s="157">
        <v>1</v>
      </c>
      <c r="Q241" s="160"/>
    </row>
    <row r="242" spans="1:17" ht="15" customHeight="1" x14ac:dyDescent="0.25">
      <c r="A242" s="155" t="s">
        <v>242</v>
      </c>
      <c r="B242" s="155" t="s">
        <v>553</v>
      </c>
      <c r="C242" s="155" t="s">
        <v>554</v>
      </c>
      <c r="D242" s="155">
        <v>125</v>
      </c>
      <c r="E242" s="155">
        <v>125</v>
      </c>
      <c r="F242" s="166">
        <v>40911</v>
      </c>
      <c r="G242" s="166">
        <v>40913</v>
      </c>
      <c r="H242" s="157">
        <v>1</v>
      </c>
      <c r="Q242" s="160"/>
    </row>
    <row r="243" spans="1:17" ht="15" customHeight="1" x14ac:dyDescent="0.25">
      <c r="A243" s="155" t="s">
        <v>242</v>
      </c>
      <c r="B243" s="155" t="s">
        <v>557</v>
      </c>
      <c r="C243" s="155" t="s">
        <v>558</v>
      </c>
      <c r="D243" s="155">
        <v>250</v>
      </c>
      <c r="E243" s="155">
        <v>250</v>
      </c>
      <c r="F243" s="166">
        <v>40911</v>
      </c>
      <c r="G243" s="166">
        <v>40914</v>
      </c>
      <c r="H243" s="157">
        <v>1</v>
      </c>
      <c r="Q243" s="160"/>
    </row>
    <row r="244" spans="1:17" ht="15" customHeight="1" x14ac:dyDescent="0.25">
      <c r="A244" s="155" t="s">
        <v>559</v>
      </c>
      <c r="B244" s="155" t="s">
        <v>560</v>
      </c>
      <c r="C244" s="155" t="s">
        <v>561</v>
      </c>
      <c r="D244" s="155">
        <v>15000</v>
      </c>
      <c r="E244" s="155">
        <v>15107</v>
      </c>
      <c r="F244" s="166">
        <v>40911</v>
      </c>
      <c r="G244" s="166">
        <v>40914</v>
      </c>
      <c r="H244" s="157">
        <v>1</v>
      </c>
      <c r="Q244" s="160"/>
    </row>
    <row r="245" spans="1:17" ht="15" customHeight="1" x14ac:dyDescent="0.25">
      <c r="A245" s="155" t="s">
        <v>286</v>
      </c>
      <c r="B245" s="155" t="s">
        <v>562</v>
      </c>
      <c r="C245" s="155" t="s">
        <v>444</v>
      </c>
      <c r="D245" s="155">
        <v>100</v>
      </c>
      <c r="E245" s="155">
        <v>100</v>
      </c>
      <c r="F245" s="166">
        <v>40911</v>
      </c>
      <c r="G245" s="166">
        <v>40914</v>
      </c>
      <c r="H245" s="157">
        <v>1</v>
      </c>
      <c r="Q245" s="160"/>
    </row>
    <row r="246" spans="1:17" ht="15" customHeight="1" x14ac:dyDescent="0.25">
      <c r="A246" s="155" t="s">
        <v>563</v>
      </c>
      <c r="B246" s="155" t="s">
        <v>309</v>
      </c>
      <c r="C246" s="155" t="s">
        <v>310</v>
      </c>
      <c r="D246" s="155">
        <v>100</v>
      </c>
      <c r="E246" s="155">
        <v>99</v>
      </c>
      <c r="F246" s="166">
        <v>40911</v>
      </c>
      <c r="G246" s="166">
        <v>40865</v>
      </c>
      <c r="H246" s="157">
        <v>0</v>
      </c>
      <c r="J246" s="159" t="s">
        <v>564</v>
      </c>
      <c r="Q246" s="160"/>
    </row>
    <row r="247" spans="1:17" ht="15" customHeight="1" x14ac:dyDescent="0.25">
      <c r="A247" s="155" t="s">
        <v>71</v>
      </c>
      <c r="B247" s="155" t="s">
        <v>565</v>
      </c>
      <c r="C247" s="155" t="s">
        <v>566</v>
      </c>
      <c r="D247" s="155">
        <v>10</v>
      </c>
      <c r="E247" s="155">
        <v>10</v>
      </c>
      <c r="F247" s="166">
        <v>40911</v>
      </c>
      <c r="G247" s="166">
        <v>41258</v>
      </c>
      <c r="H247" s="157">
        <v>0</v>
      </c>
      <c r="Q247" s="160"/>
    </row>
    <row r="248" spans="1:17" ht="15" customHeight="1" x14ac:dyDescent="0.25">
      <c r="A248" s="155" t="s">
        <v>71</v>
      </c>
      <c r="B248" s="155" t="s">
        <v>567</v>
      </c>
      <c r="C248" s="155" t="s">
        <v>568</v>
      </c>
      <c r="D248" s="155">
        <v>5</v>
      </c>
      <c r="E248" s="155">
        <v>5</v>
      </c>
      <c r="F248" s="166">
        <v>40911</v>
      </c>
      <c r="G248" s="166">
        <v>41258</v>
      </c>
      <c r="H248" s="157">
        <v>0</v>
      </c>
      <c r="Q248" s="160"/>
    </row>
    <row r="249" spans="1:17" ht="15" customHeight="1" x14ac:dyDescent="0.25">
      <c r="A249" s="155" t="s">
        <v>71</v>
      </c>
      <c r="B249" s="155" t="s">
        <v>567</v>
      </c>
      <c r="C249" s="155" t="s">
        <v>569</v>
      </c>
      <c r="D249" s="155">
        <v>5</v>
      </c>
      <c r="E249" s="155">
        <v>5</v>
      </c>
      <c r="F249" s="166">
        <v>40911</v>
      </c>
      <c r="G249" s="166">
        <v>40917</v>
      </c>
      <c r="H249" s="157">
        <v>1</v>
      </c>
      <c r="Q249" s="160"/>
    </row>
    <row r="250" spans="1:17" ht="15" customHeight="1" x14ac:dyDescent="0.25">
      <c r="A250" s="155" t="s">
        <v>576</v>
      </c>
      <c r="B250" s="155" t="s">
        <v>577</v>
      </c>
      <c r="C250" s="155" t="s">
        <v>570</v>
      </c>
      <c r="D250" s="155">
        <v>100</v>
      </c>
      <c r="E250" s="155">
        <v>103</v>
      </c>
      <c r="F250" s="166">
        <v>40911</v>
      </c>
      <c r="G250" s="166">
        <v>40911</v>
      </c>
      <c r="H250" s="157">
        <v>1</v>
      </c>
      <c r="J250" s="159" t="s">
        <v>571</v>
      </c>
      <c r="Q250" s="160"/>
    </row>
    <row r="251" spans="1:17" ht="15" customHeight="1" x14ac:dyDescent="0.25">
      <c r="A251" s="155" t="s">
        <v>2714</v>
      </c>
      <c r="B251" s="155" t="s">
        <v>572</v>
      </c>
      <c r="C251" s="155" t="s">
        <v>578</v>
      </c>
      <c r="D251" s="155">
        <v>250</v>
      </c>
      <c r="E251" s="155">
        <v>250</v>
      </c>
      <c r="F251" s="166">
        <v>40912</v>
      </c>
      <c r="G251" s="166">
        <v>40917</v>
      </c>
      <c r="H251" s="157">
        <v>1</v>
      </c>
      <c r="Q251" s="160"/>
    </row>
    <row r="252" spans="1:17" ht="15" customHeight="1" x14ac:dyDescent="0.25">
      <c r="A252" s="155" t="s">
        <v>251</v>
      </c>
      <c r="B252" s="155" t="s">
        <v>573</v>
      </c>
      <c r="C252" s="155" t="s">
        <v>579</v>
      </c>
      <c r="D252" s="155">
        <v>20</v>
      </c>
      <c r="E252" s="155">
        <v>20</v>
      </c>
      <c r="F252" s="166">
        <v>40912</v>
      </c>
      <c r="G252" s="166">
        <v>40917</v>
      </c>
      <c r="H252" s="157">
        <v>1</v>
      </c>
      <c r="Q252" s="160"/>
    </row>
    <row r="253" spans="1:17" ht="15" customHeight="1" x14ac:dyDescent="0.25">
      <c r="A253" s="155" t="s">
        <v>574</v>
      </c>
      <c r="B253" s="155" t="s">
        <v>575</v>
      </c>
      <c r="C253" s="155" t="s">
        <v>580</v>
      </c>
      <c r="D253" s="155">
        <v>50</v>
      </c>
      <c r="E253" s="155">
        <v>50</v>
      </c>
      <c r="F253" s="166">
        <v>40912</v>
      </c>
      <c r="G253" s="166">
        <v>40917</v>
      </c>
      <c r="H253" s="157">
        <v>1</v>
      </c>
      <c r="Q253" s="160"/>
    </row>
    <row r="254" spans="1:17" ht="15" customHeight="1" x14ac:dyDescent="0.25">
      <c r="A254" s="155" t="s">
        <v>286</v>
      </c>
      <c r="B254" s="155" t="s">
        <v>581</v>
      </c>
      <c r="C254" s="155" t="s">
        <v>582</v>
      </c>
      <c r="D254" s="155">
        <v>50</v>
      </c>
      <c r="E254" s="155">
        <v>50</v>
      </c>
      <c r="F254" s="166">
        <v>40912</v>
      </c>
      <c r="G254" s="166">
        <v>40917</v>
      </c>
      <c r="H254" s="157">
        <v>1</v>
      </c>
      <c r="Q254" s="160"/>
    </row>
    <row r="255" spans="1:17" ht="15" customHeight="1" x14ac:dyDescent="0.25">
      <c r="A255" s="155" t="s">
        <v>71</v>
      </c>
      <c r="B255" s="155" t="s">
        <v>583</v>
      </c>
      <c r="C255" s="155" t="s">
        <v>584</v>
      </c>
      <c r="D255" s="155">
        <v>25</v>
      </c>
      <c r="E255" s="155">
        <v>25</v>
      </c>
      <c r="F255" s="166">
        <v>40912</v>
      </c>
      <c r="G255" s="166">
        <v>40899</v>
      </c>
      <c r="H255" s="157">
        <v>0</v>
      </c>
      <c r="Q255" s="160"/>
    </row>
    <row r="256" spans="1:17" ht="15" customHeight="1" x14ac:dyDescent="0.25">
      <c r="A256" s="155" t="s">
        <v>585</v>
      </c>
      <c r="B256" s="155" t="s">
        <v>586</v>
      </c>
      <c r="C256" s="155" t="s">
        <v>587</v>
      </c>
      <c r="D256" s="155">
        <v>100</v>
      </c>
      <c r="E256" s="155">
        <v>100</v>
      </c>
      <c r="F256" s="166">
        <v>40913</v>
      </c>
      <c r="G256" s="166">
        <v>40921</v>
      </c>
      <c r="H256" s="157">
        <v>1</v>
      </c>
      <c r="Q256" s="160"/>
    </row>
    <row r="257" spans="1:17" ht="15" customHeight="1" x14ac:dyDescent="0.25">
      <c r="A257" s="155" t="s">
        <v>576</v>
      </c>
      <c r="B257" s="155" t="s">
        <v>358</v>
      </c>
      <c r="C257" s="155" t="s">
        <v>588</v>
      </c>
      <c r="D257" s="155">
        <v>60</v>
      </c>
      <c r="E257" s="155">
        <v>60</v>
      </c>
      <c r="F257" s="166">
        <v>40913</v>
      </c>
      <c r="G257" s="166">
        <v>40924</v>
      </c>
      <c r="H257" s="157">
        <v>1</v>
      </c>
      <c r="Q257" s="160"/>
    </row>
    <row r="258" spans="1:17" ht="15" customHeight="1" x14ac:dyDescent="0.25">
      <c r="A258" s="155" t="s">
        <v>576</v>
      </c>
      <c r="B258" s="155" t="s">
        <v>359</v>
      </c>
      <c r="C258" s="155" t="s">
        <v>589</v>
      </c>
      <c r="D258" s="155">
        <v>60</v>
      </c>
      <c r="E258" s="155">
        <v>60</v>
      </c>
      <c r="F258" s="166">
        <v>40913</v>
      </c>
      <c r="G258" s="166">
        <v>40924</v>
      </c>
      <c r="H258" s="157">
        <v>1</v>
      </c>
      <c r="Q258" s="160"/>
    </row>
    <row r="259" spans="1:17" ht="15" customHeight="1" x14ac:dyDescent="0.25">
      <c r="A259" s="155" t="s">
        <v>576</v>
      </c>
      <c r="B259" s="155" t="s">
        <v>360</v>
      </c>
      <c r="C259" s="155" t="s">
        <v>590</v>
      </c>
      <c r="D259" s="155">
        <v>60</v>
      </c>
      <c r="E259" s="155">
        <v>60</v>
      </c>
      <c r="F259" s="166">
        <v>40913</v>
      </c>
      <c r="G259" s="166">
        <v>40924</v>
      </c>
      <c r="H259" s="157">
        <v>1</v>
      </c>
      <c r="Q259" s="160"/>
    </row>
    <row r="260" spans="1:17" ht="15" customHeight="1" x14ac:dyDescent="0.25">
      <c r="A260" s="155" t="s">
        <v>576</v>
      </c>
      <c r="B260" s="155" t="s">
        <v>361</v>
      </c>
      <c r="C260" s="155" t="s">
        <v>591</v>
      </c>
      <c r="D260" s="155">
        <v>60</v>
      </c>
      <c r="E260" s="155">
        <v>60</v>
      </c>
      <c r="F260" s="166">
        <v>40913</v>
      </c>
      <c r="G260" s="166">
        <v>40924</v>
      </c>
      <c r="H260" s="157">
        <v>1</v>
      </c>
      <c r="Q260" s="160"/>
    </row>
    <row r="261" spans="1:17" ht="15" customHeight="1" x14ac:dyDescent="0.25">
      <c r="A261" s="155" t="s">
        <v>71</v>
      </c>
      <c r="B261" s="155" t="s">
        <v>565</v>
      </c>
      <c r="C261" s="155" t="s">
        <v>592</v>
      </c>
      <c r="D261" s="155">
        <v>5</v>
      </c>
      <c r="E261" s="155">
        <v>5</v>
      </c>
      <c r="F261" s="166">
        <v>40913</v>
      </c>
      <c r="G261" s="166">
        <v>40920</v>
      </c>
      <c r="H261" s="157">
        <v>1</v>
      </c>
      <c r="Q261" s="160"/>
    </row>
    <row r="262" spans="1:17" ht="15" customHeight="1" x14ac:dyDescent="0.25">
      <c r="A262" s="155" t="s">
        <v>593</v>
      </c>
      <c r="B262" s="155" t="s">
        <v>594</v>
      </c>
      <c r="C262" s="155" t="s">
        <v>595</v>
      </c>
      <c r="D262" s="155">
        <v>50</v>
      </c>
      <c r="E262" s="155">
        <v>50</v>
      </c>
      <c r="F262" s="166">
        <v>40914</v>
      </c>
      <c r="G262" s="166">
        <v>40914</v>
      </c>
      <c r="H262" s="157">
        <v>1</v>
      </c>
      <c r="Q262" s="160"/>
    </row>
    <row r="263" spans="1:17" ht="15" customHeight="1" x14ac:dyDescent="0.25">
      <c r="A263" s="155" t="s">
        <v>12</v>
      </c>
      <c r="B263" s="155" t="s">
        <v>17</v>
      </c>
      <c r="C263" s="155" t="s">
        <v>596</v>
      </c>
      <c r="D263" s="155">
        <v>15</v>
      </c>
      <c r="E263" s="155">
        <v>15</v>
      </c>
      <c r="F263" s="166">
        <v>40914</v>
      </c>
      <c r="G263" s="166">
        <v>40918</v>
      </c>
      <c r="H263" s="157">
        <v>1</v>
      </c>
      <c r="Q263" s="160"/>
    </row>
    <row r="264" spans="1:17" ht="15" customHeight="1" x14ac:dyDescent="0.25">
      <c r="A264" s="155" t="s">
        <v>597</v>
      </c>
      <c r="B264" s="155" t="s">
        <v>598</v>
      </c>
      <c r="C264" s="155" t="s">
        <v>599</v>
      </c>
      <c r="D264" s="155">
        <v>100</v>
      </c>
      <c r="E264" s="155">
        <v>100</v>
      </c>
      <c r="F264" s="166">
        <v>40914</v>
      </c>
      <c r="G264" s="166">
        <v>40912</v>
      </c>
      <c r="H264" s="157">
        <v>0</v>
      </c>
      <c r="J264" s="159" t="s">
        <v>600</v>
      </c>
      <c r="Q264" s="160"/>
    </row>
    <row r="265" spans="1:17" ht="15" customHeight="1" x14ac:dyDescent="0.25">
      <c r="A265" s="155" t="s">
        <v>12</v>
      </c>
      <c r="B265" s="155" t="s">
        <v>601</v>
      </c>
      <c r="C265" s="155" t="s">
        <v>602</v>
      </c>
      <c r="D265" s="155">
        <v>10</v>
      </c>
      <c r="E265" s="155">
        <v>10</v>
      </c>
      <c r="F265" s="166">
        <v>40914</v>
      </c>
      <c r="G265" s="166">
        <v>40917</v>
      </c>
      <c r="H265" s="157">
        <v>1</v>
      </c>
      <c r="Q265" s="160"/>
    </row>
    <row r="266" spans="1:17" ht="15" customHeight="1" x14ac:dyDescent="0.25">
      <c r="A266" s="155" t="s">
        <v>12</v>
      </c>
      <c r="B266" s="155" t="s">
        <v>13</v>
      </c>
      <c r="C266" s="155" t="s">
        <v>284</v>
      </c>
      <c r="D266" s="155">
        <v>10</v>
      </c>
      <c r="E266" s="155">
        <v>10</v>
      </c>
      <c r="F266" s="166">
        <v>40914</v>
      </c>
      <c r="G266" s="166">
        <v>40917</v>
      </c>
      <c r="H266" s="157">
        <v>1</v>
      </c>
      <c r="Q266" s="160"/>
    </row>
    <row r="267" spans="1:17" ht="15" customHeight="1" x14ac:dyDescent="0.25">
      <c r="A267" s="155" t="s">
        <v>71</v>
      </c>
      <c r="B267" s="155" t="s">
        <v>186</v>
      </c>
      <c r="C267" s="155" t="s">
        <v>603</v>
      </c>
      <c r="D267" s="155">
        <v>20</v>
      </c>
      <c r="E267" s="155">
        <v>20</v>
      </c>
      <c r="F267" s="166">
        <v>40914</v>
      </c>
      <c r="G267" s="166">
        <v>40920</v>
      </c>
      <c r="H267" s="157">
        <v>1</v>
      </c>
      <c r="Q267" s="160"/>
    </row>
    <row r="268" spans="1:17" ht="15" customHeight="1" x14ac:dyDescent="0.25">
      <c r="A268" s="155" t="s">
        <v>39</v>
      </c>
      <c r="B268" s="155" t="s">
        <v>437</v>
      </c>
      <c r="C268" s="155" t="s">
        <v>604</v>
      </c>
      <c r="D268" s="155">
        <v>100</v>
      </c>
      <c r="E268" s="155">
        <v>100</v>
      </c>
      <c r="F268" s="166">
        <v>40914</v>
      </c>
      <c r="G268" s="166">
        <v>40920</v>
      </c>
      <c r="H268" s="157">
        <v>1</v>
      </c>
      <c r="Q268" s="160"/>
    </row>
    <row r="269" spans="1:17" ht="15" customHeight="1" x14ac:dyDescent="0.25">
      <c r="A269" s="155" t="s">
        <v>559</v>
      </c>
      <c r="B269" s="155" t="s">
        <v>336</v>
      </c>
      <c r="C269" s="155" t="s">
        <v>605</v>
      </c>
      <c r="D269" s="155">
        <v>15000</v>
      </c>
      <c r="E269" s="155">
        <v>15279</v>
      </c>
      <c r="F269" s="166">
        <v>40914</v>
      </c>
      <c r="G269" s="166">
        <v>40924</v>
      </c>
      <c r="H269" s="157">
        <v>1</v>
      </c>
      <c r="Q269" s="160"/>
    </row>
    <row r="270" spans="1:17" ht="15" customHeight="1" x14ac:dyDescent="0.25">
      <c r="A270" s="155" t="s">
        <v>254</v>
      </c>
      <c r="B270" s="155" t="s">
        <v>606</v>
      </c>
      <c r="C270" s="155" t="s">
        <v>607</v>
      </c>
      <c r="D270" s="155">
        <v>50</v>
      </c>
      <c r="E270" s="155">
        <v>50</v>
      </c>
      <c r="F270" s="166">
        <v>40914</v>
      </c>
      <c r="G270" s="166">
        <v>40921</v>
      </c>
      <c r="H270" s="157">
        <v>1</v>
      </c>
      <c r="Q270" s="160"/>
    </row>
    <row r="271" spans="1:17" ht="15" customHeight="1" x14ac:dyDescent="0.25">
      <c r="A271" s="155" t="s">
        <v>173</v>
      </c>
      <c r="B271" s="155" t="s">
        <v>445</v>
      </c>
      <c r="C271" s="155" t="s">
        <v>608</v>
      </c>
      <c r="D271" s="155">
        <v>100</v>
      </c>
      <c r="E271" s="155">
        <v>100</v>
      </c>
      <c r="F271" s="166">
        <v>40914</v>
      </c>
      <c r="G271" s="166">
        <v>40931</v>
      </c>
      <c r="H271" s="157">
        <v>1</v>
      </c>
      <c r="Q271" s="160"/>
    </row>
    <row r="272" spans="1:17" ht="15" customHeight="1" x14ac:dyDescent="0.25">
      <c r="A272" s="155" t="s">
        <v>330</v>
      </c>
      <c r="B272" s="155" t="s">
        <v>331</v>
      </c>
      <c r="C272" s="155" t="s">
        <v>332</v>
      </c>
      <c r="D272" s="155">
        <v>250</v>
      </c>
      <c r="E272" s="155">
        <v>250</v>
      </c>
      <c r="F272" s="166">
        <v>40914</v>
      </c>
      <c r="G272" s="166">
        <v>40917</v>
      </c>
      <c r="H272" s="157">
        <v>1</v>
      </c>
      <c r="Q272" s="160"/>
    </row>
    <row r="273" spans="1:17" ht="15" customHeight="1" x14ac:dyDescent="0.25">
      <c r="A273" s="155" t="s">
        <v>520</v>
      </c>
      <c r="B273" s="155" t="s">
        <v>609</v>
      </c>
      <c r="C273" s="155" t="s">
        <v>610</v>
      </c>
      <c r="D273" s="155">
        <v>1350</v>
      </c>
      <c r="E273" s="155">
        <v>1350</v>
      </c>
      <c r="F273" s="166">
        <v>40914</v>
      </c>
      <c r="G273" s="166">
        <v>40931</v>
      </c>
      <c r="H273" s="157">
        <v>1</v>
      </c>
      <c r="Q273" s="160"/>
    </row>
    <row r="274" spans="1:17" ht="15" customHeight="1" x14ac:dyDescent="0.25">
      <c r="A274" s="155" t="s">
        <v>230</v>
      </c>
      <c r="B274" s="155" t="s">
        <v>611</v>
      </c>
      <c r="C274" s="155" t="s">
        <v>612</v>
      </c>
      <c r="D274" s="155">
        <v>100</v>
      </c>
      <c r="E274" s="155">
        <v>100</v>
      </c>
      <c r="F274" s="166">
        <v>40914</v>
      </c>
      <c r="G274" s="166">
        <v>40922</v>
      </c>
      <c r="H274" s="157">
        <v>1</v>
      </c>
      <c r="Q274" s="160"/>
    </row>
    <row r="275" spans="1:17" ht="15" customHeight="1" x14ac:dyDescent="0.25">
      <c r="A275" s="155" t="s">
        <v>29</v>
      </c>
      <c r="B275" s="155" t="s">
        <v>614</v>
      </c>
      <c r="C275" s="155" t="s">
        <v>613</v>
      </c>
      <c r="D275" s="155">
        <v>50</v>
      </c>
      <c r="E275" s="155">
        <v>60</v>
      </c>
      <c r="F275" s="166">
        <v>40917</v>
      </c>
      <c r="G275" s="166">
        <v>40924</v>
      </c>
      <c r="H275" s="157">
        <v>1</v>
      </c>
      <c r="Q275" s="160"/>
    </row>
    <row r="276" spans="1:17" ht="15" customHeight="1" x14ac:dyDescent="0.25">
      <c r="A276" s="155" t="s">
        <v>459</v>
      </c>
      <c r="B276" s="155" t="s">
        <v>615</v>
      </c>
      <c r="C276" s="155" t="s">
        <v>616</v>
      </c>
      <c r="D276" s="155">
        <v>100</v>
      </c>
      <c r="E276" s="155">
        <v>100</v>
      </c>
      <c r="F276" s="166">
        <v>40917</v>
      </c>
      <c r="G276" s="166">
        <v>40919</v>
      </c>
      <c r="H276" s="157">
        <v>1</v>
      </c>
      <c r="Q276" s="160"/>
    </row>
    <row r="277" spans="1:17" ht="15" customHeight="1" x14ac:dyDescent="0.25">
      <c r="A277" s="155" t="s">
        <v>617</v>
      </c>
      <c r="B277" s="155" t="s">
        <v>618</v>
      </c>
      <c r="C277" s="155" t="s">
        <v>619</v>
      </c>
      <c r="D277" s="155">
        <v>150</v>
      </c>
      <c r="E277" s="155">
        <v>150</v>
      </c>
      <c r="F277" s="166">
        <v>40917</v>
      </c>
      <c r="G277" s="166">
        <v>40920</v>
      </c>
      <c r="H277" s="157">
        <v>1</v>
      </c>
      <c r="Q277" s="160"/>
    </row>
    <row r="278" spans="1:17" ht="15" customHeight="1" x14ac:dyDescent="0.25">
      <c r="A278" s="155" t="s">
        <v>544</v>
      </c>
      <c r="B278" s="155" t="s">
        <v>621</v>
      </c>
      <c r="C278" s="155" t="s">
        <v>620</v>
      </c>
      <c r="D278" s="155">
        <v>455</v>
      </c>
      <c r="E278" s="155">
        <v>455</v>
      </c>
      <c r="F278" s="166">
        <v>40918</v>
      </c>
      <c r="G278" s="166">
        <v>40924</v>
      </c>
      <c r="H278" s="157">
        <v>1</v>
      </c>
      <c r="Q278" s="160"/>
    </row>
    <row r="279" spans="1:17" ht="15" customHeight="1" x14ac:dyDescent="0.25">
      <c r="A279" s="155" t="s">
        <v>576</v>
      </c>
      <c r="B279" s="155" t="s">
        <v>362</v>
      </c>
      <c r="C279" s="155" t="s">
        <v>622</v>
      </c>
      <c r="D279" s="155">
        <v>60</v>
      </c>
      <c r="E279" s="155">
        <v>60</v>
      </c>
      <c r="F279" s="166">
        <v>40918</v>
      </c>
      <c r="G279" s="166">
        <v>40924</v>
      </c>
      <c r="H279" s="157">
        <v>1</v>
      </c>
      <c r="Q279" s="160"/>
    </row>
    <row r="280" spans="1:17" ht="15" customHeight="1" x14ac:dyDescent="0.25">
      <c r="A280" s="155" t="s">
        <v>49</v>
      </c>
      <c r="B280" s="155" t="s">
        <v>54</v>
      </c>
      <c r="C280" s="155" t="s">
        <v>623</v>
      </c>
      <c r="D280" s="155">
        <v>2000</v>
      </c>
      <c r="E280" s="155">
        <v>2000</v>
      </c>
      <c r="F280" s="166">
        <v>40918</v>
      </c>
      <c r="G280" s="166">
        <v>40926</v>
      </c>
      <c r="H280" s="157">
        <v>1</v>
      </c>
      <c r="Q280" s="160"/>
    </row>
    <row r="281" spans="1:17" ht="15" customHeight="1" x14ac:dyDescent="0.25">
      <c r="A281" s="155" t="s">
        <v>251</v>
      </c>
      <c r="B281" s="155" t="s">
        <v>252</v>
      </c>
      <c r="C281" s="155" t="s">
        <v>624</v>
      </c>
      <c r="D281" s="155">
        <v>10</v>
      </c>
      <c r="E281" s="155">
        <v>10</v>
      </c>
      <c r="F281" s="166">
        <v>40918</v>
      </c>
      <c r="G281" s="166">
        <v>40926</v>
      </c>
      <c r="H281" s="157">
        <v>1</v>
      </c>
      <c r="Q281" s="160"/>
    </row>
    <row r="282" spans="1:17" ht="15" customHeight="1" x14ac:dyDescent="0.25">
      <c r="A282" s="155" t="s">
        <v>625</v>
      </c>
      <c r="B282" s="155" t="s">
        <v>626</v>
      </c>
      <c r="C282" s="155" t="s">
        <v>627</v>
      </c>
      <c r="D282" s="155">
        <v>4000</v>
      </c>
      <c r="E282" s="155">
        <v>4000</v>
      </c>
      <c r="F282" s="166">
        <v>40918</v>
      </c>
      <c r="G282" s="166">
        <v>40921</v>
      </c>
      <c r="H282" s="157">
        <v>1</v>
      </c>
      <c r="Q282" s="160"/>
    </row>
    <row r="283" spans="1:17" ht="15" customHeight="1" x14ac:dyDescent="0.25">
      <c r="A283" s="155" t="s">
        <v>104</v>
      </c>
      <c r="B283" s="155" t="s">
        <v>628</v>
      </c>
      <c r="C283" s="155" t="s">
        <v>629</v>
      </c>
      <c r="D283" s="155">
        <v>20</v>
      </c>
      <c r="E283" s="155">
        <v>20</v>
      </c>
      <c r="F283" s="166">
        <v>40918</v>
      </c>
      <c r="G283" s="166">
        <v>40925</v>
      </c>
      <c r="H283" s="157">
        <v>1</v>
      </c>
      <c r="Q283" s="160"/>
    </row>
    <row r="284" spans="1:17" ht="15" customHeight="1" x14ac:dyDescent="0.25">
      <c r="A284" s="155" t="s">
        <v>630</v>
      </c>
      <c r="B284" s="155" t="s">
        <v>149</v>
      </c>
      <c r="C284" s="155" t="s">
        <v>631</v>
      </c>
      <c r="D284" s="155">
        <v>50</v>
      </c>
      <c r="E284" s="155">
        <v>50</v>
      </c>
      <c r="F284" s="166">
        <v>40918</v>
      </c>
      <c r="G284" s="166">
        <v>40924</v>
      </c>
      <c r="H284" s="157">
        <v>1</v>
      </c>
      <c r="Q284" s="160"/>
    </row>
    <row r="285" spans="1:17" ht="15" customHeight="1" x14ac:dyDescent="0.25">
      <c r="A285" s="155" t="s">
        <v>576</v>
      </c>
      <c r="B285" s="155" t="s">
        <v>632</v>
      </c>
      <c r="C285" s="155" t="s">
        <v>633</v>
      </c>
      <c r="D285" s="155">
        <v>8</v>
      </c>
      <c r="E285" s="155">
        <v>8</v>
      </c>
      <c r="F285" s="166">
        <v>40918</v>
      </c>
      <c r="G285" s="166">
        <v>40918</v>
      </c>
      <c r="H285" s="157">
        <v>1</v>
      </c>
      <c r="Q285" s="160"/>
    </row>
    <row r="286" spans="1:17" ht="15" customHeight="1" x14ac:dyDescent="0.25">
      <c r="A286" s="155" t="s">
        <v>634</v>
      </c>
      <c r="B286" s="155" t="s">
        <v>632</v>
      </c>
      <c r="C286" s="155" t="s">
        <v>635</v>
      </c>
      <c r="D286" s="155">
        <v>20</v>
      </c>
      <c r="E286" s="155">
        <v>20</v>
      </c>
      <c r="F286" s="166">
        <v>40920</v>
      </c>
      <c r="G286" s="166">
        <v>40928</v>
      </c>
      <c r="H286" s="157">
        <v>1</v>
      </c>
      <c r="Q286" s="160"/>
    </row>
    <row r="287" spans="1:17" ht="15" customHeight="1" x14ac:dyDescent="0.25">
      <c r="A287" s="155" t="s">
        <v>36</v>
      </c>
      <c r="B287" s="155" t="s">
        <v>636</v>
      </c>
      <c r="C287" s="155" t="s">
        <v>637</v>
      </c>
      <c r="D287" s="155">
        <v>50</v>
      </c>
      <c r="E287" s="155">
        <v>54</v>
      </c>
      <c r="F287" s="166">
        <v>40920</v>
      </c>
      <c r="G287" s="166">
        <v>40924</v>
      </c>
      <c r="H287" s="157">
        <v>1</v>
      </c>
      <c r="Q287" s="160"/>
    </row>
    <row r="288" spans="1:17" ht="15" customHeight="1" x14ac:dyDescent="0.25">
      <c r="A288" s="155" t="s">
        <v>638</v>
      </c>
      <c r="B288" s="155" t="s">
        <v>639</v>
      </c>
      <c r="C288" s="155" t="s">
        <v>640</v>
      </c>
      <c r="D288" s="155">
        <v>1000</v>
      </c>
      <c r="E288" s="155">
        <v>1000</v>
      </c>
      <c r="F288" s="166">
        <v>40920</v>
      </c>
      <c r="G288" s="166">
        <v>40924</v>
      </c>
      <c r="H288" s="157">
        <v>1</v>
      </c>
      <c r="Q288" s="160"/>
    </row>
    <row r="289" spans="1:17" ht="15" customHeight="1" x14ac:dyDescent="0.25">
      <c r="A289" s="155" t="s">
        <v>641</v>
      </c>
      <c r="B289" s="155" t="s">
        <v>642</v>
      </c>
      <c r="C289" s="155" t="s">
        <v>643</v>
      </c>
      <c r="D289" s="155">
        <v>300</v>
      </c>
      <c r="E289" s="155">
        <v>321</v>
      </c>
      <c r="F289" s="166">
        <v>40920</v>
      </c>
      <c r="G289" s="166">
        <v>41090</v>
      </c>
      <c r="H289" s="157">
        <v>0</v>
      </c>
      <c r="Q289" s="160"/>
    </row>
    <row r="290" spans="1:17" ht="15" customHeight="1" x14ac:dyDescent="0.25">
      <c r="A290" s="155" t="s">
        <v>78</v>
      </c>
      <c r="B290" s="155" t="s">
        <v>644</v>
      </c>
      <c r="C290" s="155" t="s">
        <v>645</v>
      </c>
      <c r="D290" s="155">
        <v>3</v>
      </c>
      <c r="E290" s="155">
        <v>3</v>
      </c>
      <c r="F290" s="166">
        <v>40920</v>
      </c>
      <c r="G290" s="166">
        <v>40921</v>
      </c>
      <c r="H290" s="157">
        <v>1</v>
      </c>
      <c r="Q290" s="160"/>
    </row>
    <row r="291" spans="1:17" ht="15" customHeight="1" x14ac:dyDescent="0.25">
      <c r="A291" s="155" t="s">
        <v>646</v>
      </c>
      <c r="B291" s="155" t="s">
        <v>647</v>
      </c>
      <c r="C291" s="155" t="s">
        <v>648</v>
      </c>
      <c r="D291" s="155">
        <v>3</v>
      </c>
      <c r="E291" s="155">
        <v>3</v>
      </c>
      <c r="F291" s="166">
        <v>40920</v>
      </c>
      <c r="G291" s="166">
        <v>40927</v>
      </c>
      <c r="H291" s="157">
        <v>1</v>
      </c>
      <c r="Q291" s="160"/>
    </row>
    <row r="292" spans="1:17" ht="15" customHeight="1" x14ac:dyDescent="0.25">
      <c r="A292" s="155" t="s">
        <v>646</v>
      </c>
      <c r="B292" s="155" t="s">
        <v>649</v>
      </c>
      <c r="C292" s="155" t="s">
        <v>364</v>
      </c>
      <c r="D292" s="155">
        <v>3</v>
      </c>
      <c r="E292" s="155">
        <v>3</v>
      </c>
      <c r="F292" s="166">
        <v>40920</v>
      </c>
      <c r="G292" s="166">
        <v>40927</v>
      </c>
      <c r="H292" s="157">
        <v>1</v>
      </c>
      <c r="Q292" s="160"/>
    </row>
    <row r="293" spans="1:17" ht="15" customHeight="1" x14ac:dyDescent="0.25">
      <c r="A293" s="155" t="s">
        <v>646</v>
      </c>
      <c r="B293" s="155" t="s">
        <v>650</v>
      </c>
      <c r="C293" s="155" t="s">
        <v>161</v>
      </c>
      <c r="D293" s="155">
        <v>3</v>
      </c>
      <c r="E293" s="155">
        <v>3</v>
      </c>
      <c r="F293" s="166">
        <v>40920</v>
      </c>
      <c r="G293" s="166">
        <v>40927</v>
      </c>
      <c r="H293" s="157">
        <v>1</v>
      </c>
      <c r="Q293" s="160"/>
    </row>
    <row r="294" spans="1:17" ht="15" customHeight="1" x14ac:dyDescent="0.25">
      <c r="A294" s="155" t="s">
        <v>646</v>
      </c>
      <c r="B294" s="155" t="s">
        <v>651</v>
      </c>
      <c r="C294" s="155" t="s">
        <v>316</v>
      </c>
      <c r="D294" s="155">
        <v>3</v>
      </c>
      <c r="E294" s="155">
        <v>3</v>
      </c>
      <c r="F294" s="166">
        <v>40920</v>
      </c>
      <c r="G294" s="166">
        <v>40927</v>
      </c>
      <c r="H294" s="157">
        <v>1</v>
      </c>
      <c r="Q294" s="160"/>
    </row>
    <row r="295" spans="1:17" ht="15" customHeight="1" x14ac:dyDescent="0.25">
      <c r="A295" s="155" t="s">
        <v>646</v>
      </c>
      <c r="B295" s="155" t="s">
        <v>652</v>
      </c>
      <c r="C295" s="155" t="s">
        <v>32</v>
      </c>
      <c r="D295" s="155">
        <v>3</v>
      </c>
      <c r="E295" s="155">
        <v>3</v>
      </c>
      <c r="F295" s="166">
        <v>40920</v>
      </c>
      <c r="G295" s="166">
        <v>40927</v>
      </c>
      <c r="H295" s="157">
        <v>1</v>
      </c>
      <c r="Q295" s="160"/>
    </row>
    <row r="296" spans="1:17" ht="15" customHeight="1" x14ac:dyDescent="0.25">
      <c r="A296" s="155" t="s">
        <v>646</v>
      </c>
      <c r="B296" s="155" t="s">
        <v>653</v>
      </c>
      <c r="C296" s="155" t="s">
        <v>166</v>
      </c>
      <c r="D296" s="155">
        <v>3</v>
      </c>
      <c r="E296" s="155">
        <v>3</v>
      </c>
      <c r="F296" s="166">
        <v>40920</v>
      </c>
      <c r="G296" s="166">
        <v>40927</v>
      </c>
      <c r="H296" s="157">
        <v>1</v>
      </c>
      <c r="Q296" s="160"/>
    </row>
    <row r="297" spans="1:17" ht="15" customHeight="1" x14ac:dyDescent="0.25">
      <c r="A297" s="155" t="s">
        <v>654</v>
      </c>
      <c r="B297" s="155" t="s">
        <v>655</v>
      </c>
      <c r="C297" s="155" t="s">
        <v>656</v>
      </c>
      <c r="D297" s="155">
        <v>100</v>
      </c>
      <c r="E297" s="155">
        <v>100</v>
      </c>
      <c r="F297" s="166">
        <v>40921</v>
      </c>
      <c r="G297" s="166">
        <v>40927</v>
      </c>
      <c r="H297" s="157">
        <v>1</v>
      </c>
      <c r="Q297" s="160"/>
    </row>
    <row r="298" spans="1:17" ht="15" customHeight="1" x14ac:dyDescent="0.25">
      <c r="A298" s="155" t="s">
        <v>657</v>
      </c>
      <c r="B298" s="155" t="s">
        <v>658</v>
      </c>
      <c r="C298" s="155" t="s">
        <v>659</v>
      </c>
      <c r="D298" s="155">
        <v>100</v>
      </c>
      <c r="E298" s="155">
        <v>100</v>
      </c>
      <c r="F298" s="166">
        <v>40921</v>
      </c>
      <c r="G298" s="166">
        <v>40927</v>
      </c>
      <c r="H298" s="157">
        <v>1</v>
      </c>
      <c r="Q298" s="160"/>
    </row>
    <row r="299" spans="1:17" ht="15" customHeight="1" x14ac:dyDescent="0.25">
      <c r="A299" s="155" t="s">
        <v>660</v>
      </c>
      <c r="B299" s="155" t="s">
        <v>66</v>
      </c>
      <c r="C299" s="155" t="s">
        <v>661</v>
      </c>
      <c r="D299" s="155">
        <v>250</v>
      </c>
      <c r="E299" s="155">
        <v>250</v>
      </c>
      <c r="F299" s="166">
        <v>40921</v>
      </c>
      <c r="G299" s="166">
        <v>40927</v>
      </c>
      <c r="H299" s="157">
        <v>1</v>
      </c>
      <c r="Q299" s="160"/>
    </row>
    <row r="300" spans="1:17" ht="15" customHeight="1" x14ac:dyDescent="0.25">
      <c r="A300" s="155" t="s">
        <v>115</v>
      </c>
      <c r="B300" s="155" t="s">
        <v>116</v>
      </c>
      <c r="C300" s="155" t="s">
        <v>662</v>
      </c>
      <c r="D300" s="155">
        <v>13</v>
      </c>
      <c r="E300" s="155">
        <v>13</v>
      </c>
      <c r="F300" s="166">
        <v>40921</v>
      </c>
      <c r="G300" s="166">
        <v>40925</v>
      </c>
      <c r="H300" s="157">
        <v>1</v>
      </c>
      <c r="Q300" s="160"/>
    </row>
    <row r="301" spans="1:17" ht="15" customHeight="1" x14ac:dyDescent="0.25">
      <c r="A301" s="155" t="s">
        <v>520</v>
      </c>
      <c r="B301" s="155" t="s">
        <v>609</v>
      </c>
      <c r="C301" s="155" t="s">
        <v>663</v>
      </c>
      <c r="D301" s="155">
        <v>600</v>
      </c>
      <c r="E301" s="155">
        <v>600</v>
      </c>
      <c r="F301" s="166">
        <v>40924</v>
      </c>
      <c r="G301" s="166">
        <v>40931</v>
      </c>
      <c r="H301" s="157">
        <v>1</v>
      </c>
      <c r="Q301" s="160"/>
    </row>
    <row r="302" spans="1:17" ht="15" customHeight="1" x14ac:dyDescent="0.25">
      <c r="A302" s="155" t="s">
        <v>36</v>
      </c>
      <c r="B302" s="155" t="s">
        <v>664</v>
      </c>
      <c r="C302" s="155" t="s">
        <v>665</v>
      </c>
      <c r="D302" s="155">
        <v>40</v>
      </c>
      <c r="E302" s="155">
        <v>43</v>
      </c>
      <c r="F302" s="166">
        <v>40924</v>
      </c>
      <c r="G302" s="166">
        <v>40928</v>
      </c>
      <c r="H302" s="157">
        <v>1</v>
      </c>
      <c r="Q302" s="160"/>
    </row>
    <row r="303" spans="1:17" ht="15" customHeight="1" x14ac:dyDescent="0.25">
      <c r="A303" s="155" t="s">
        <v>36</v>
      </c>
      <c r="B303" s="155" t="s">
        <v>666</v>
      </c>
      <c r="C303" s="155" t="s">
        <v>364</v>
      </c>
      <c r="D303" s="155">
        <v>10</v>
      </c>
      <c r="E303" s="155">
        <v>10</v>
      </c>
      <c r="F303" s="166">
        <v>40924</v>
      </c>
      <c r="G303" s="166">
        <v>40928</v>
      </c>
      <c r="H303" s="157">
        <v>1</v>
      </c>
      <c r="Q303" s="160"/>
    </row>
    <row r="304" spans="1:17" ht="15" customHeight="1" x14ac:dyDescent="0.25">
      <c r="A304" s="155" t="s">
        <v>667</v>
      </c>
      <c r="B304" s="155" t="s">
        <v>668</v>
      </c>
      <c r="C304" s="155" t="s">
        <v>669</v>
      </c>
      <c r="D304" s="155">
        <v>100</v>
      </c>
      <c r="E304" s="155">
        <v>100</v>
      </c>
      <c r="F304" s="166">
        <v>40924</v>
      </c>
      <c r="G304" s="166">
        <v>40931</v>
      </c>
      <c r="H304" s="157">
        <v>1</v>
      </c>
      <c r="Q304" s="160"/>
    </row>
    <row r="305" spans="1:17" ht="15" customHeight="1" x14ac:dyDescent="0.25">
      <c r="A305" s="155" t="s">
        <v>670</v>
      </c>
      <c r="B305" s="155" t="s">
        <v>671</v>
      </c>
      <c r="C305" s="155" t="s">
        <v>672</v>
      </c>
      <c r="D305" s="155">
        <v>2</v>
      </c>
      <c r="E305" s="155">
        <v>2</v>
      </c>
      <c r="F305" s="166">
        <v>40924</v>
      </c>
      <c r="G305" s="166">
        <v>40933</v>
      </c>
      <c r="H305" s="157">
        <v>1</v>
      </c>
      <c r="Q305" s="160"/>
    </row>
    <row r="306" spans="1:17" ht="15" customHeight="1" x14ac:dyDescent="0.25">
      <c r="A306" s="155" t="s">
        <v>49</v>
      </c>
      <c r="B306" s="155" t="s">
        <v>54</v>
      </c>
      <c r="C306" s="155" t="s">
        <v>673</v>
      </c>
      <c r="D306" s="155">
        <v>2000</v>
      </c>
      <c r="E306" s="155">
        <v>2000</v>
      </c>
      <c r="F306" s="166">
        <v>40924</v>
      </c>
      <c r="G306" s="166">
        <v>40933</v>
      </c>
      <c r="H306" s="157">
        <v>1</v>
      </c>
      <c r="Q306" s="160"/>
    </row>
    <row r="307" spans="1:17" ht="15" customHeight="1" x14ac:dyDescent="0.25">
      <c r="A307" s="155" t="s">
        <v>145</v>
      </c>
      <c r="B307" s="155" t="s">
        <v>676</v>
      </c>
      <c r="C307" s="155" t="s">
        <v>675</v>
      </c>
      <c r="D307" s="155">
        <v>300</v>
      </c>
      <c r="E307" s="155">
        <v>300</v>
      </c>
      <c r="F307" s="166">
        <v>40924</v>
      </c>
      <c r="G307" s="166">
        <v>40928</v>
      </c>
      <c r="H307" s="157">
        <v>1</v>
      </c>
      <c r="Q307" s="160"/>
    </row>
    <row r="308" spans="1:17" ht="15" customHeight="1" x14ac:dyDescent="0.25">
      <c r="A308" s="155" t="s">
        <v>145</v>
      </c>
      <c r="B308" s="155" t="s">
        <v>674</v>
      </c>
      <c r="C308" s="155" t="s">
        <v>364</v>
      </c>
      <c r="D308" s="155">
        <v>300</v>
      </c>
      <c r="E308" s="155">
        <v>300</v>
      </c>
      <c r="F308" s="166">
        <v>40924</v>
      </c>
      <c r="G308" s="166">
        <v>40928</v>
      </c>
      <c r="H308" s="157">
        <v>1</v>
      </c>
      <c r="Q308" s="160"/>
    </row>
    <row r="309" spans="1:17" ht="15" customHeight="1" x14ac:dyDescent="0.25">
      <c r="A309" s="155" t="s">
        <v>677</v>
      </c>
      <c r="B309" s="155" t="s">
        <v>154</v>
      </c>
      <c r="C309" s="155" t="s">
        <v>678</v>
      </c>
      <c r="D309" s="155">
        <v>6</v>
      </c>
      <c r="E309" s="155">
        <v>6</v>
      </c>
      <c r="F309" s="166">
        <v>40924</v>
      </c>
      <c r="G309" s="166">
        <v>40928</v>
      </c>
      <c r="H309" s="157">
        <v>1</v>
      </c>
      <c r="Q309" s="160"/>
    </row>
    <row r="310" spans="1:17" ht="15" customHeight="1" x14ac:dyDescent="0.25">
      <c r="A310" s="155" t="s">
        <v>679</v>
      </c>
      <c r="B310" s="155" t="s">
        <v>681</v>
      </c>
      <c r="C310" s="155" t="s">
        <v>680</v>
      </c>
      <c r="D310" s="155">
        <v>100</v>
      </c>
      <c r="E310" s="155">
        <v>100</v>
      </c>
      <c r="F310" s="166">
        <v>40924</v>
      </c>
      <c r="G310" s="166">
        <v>40928</v>
      </c>
      <c r="H310" s="157">
        <v>1</v>
      </c>
      <c r="Q310" s="160"/>
    </row>
    <row r="311" spans="1:17" ht="15" customHeight="1" x14ac:dyDescent="0.25">
      <c r="A311" s="155" t="s">
        <v>2714</v>
      </c>
      <c r="B311" s="155" t="s">
        <v>682</v>
      </c>
      <c r="C311" s="155" t="s">
        <v>683</v>
      </c>
      <c r="D311" s="155">
        <v>100</v>
      </c>
      <c r="E311" s="155">
        <v>100</v>
      </c>
      <c r="F311" s="166">
        <v>40924</v>
      </c>
      <c r="G311" s="166">
        <v>40926</v>
      </c>
      <c r="H311" s="157">
        <v>1</v>
      </c>
      <c r="Q311" s="160"/>
    </row>
    <row r="312" spans="1:17" ht="15" customHeight="1" x14ac:dyDescent="0.25">
      <c r="A312" s="155" t="s">
        <v>2714</v>
      </c>
      <c r="B312" s="155" t="s">
        <v>684</v>
      </c>
      <c r="C312" s="155" t="s">
        <v>685</v>
      </c>
      <c r="D312" s="155">
        <v>100</v>
      </c>
      <c r="E312" s="155">
        <v>100</v>
      </c>
      <c r="F312" s="166">
        <v>40924</v>
      </c>
      <c r="G312" s="166">
        <v>40926</v>
      </c>
      <c r="H312" s="157">
        <v>1</v>
      </c>
      <c r="Q312" s="160"/>
    </row>
    <row r="313" spans="1:17" ht="15" customHeight="1" x14ac:dyDescent="0.25">
      <c r="A313" s="155" t="s">
        <v>2714</v>
      </c>
      <c r="B313" s="155" t="s">
        <v>686</v>
      </c>
      <c r="C313" s="155" t="s">
        <v>364</v>
      </c>
      <c r="D313" s="155">
        <v>100</v>
      </c>
      <c r="E313" s="155">
        <v>100</v>
      </c>
      <c r="F313" s="166">
        <v>40924</v>
      </c>
      <c r="G313" s="166">
        <v>40926</v>
      </c>
      <c r="H313" s="157">
        <v>1</v>
      </c>
      <c r="Q313" s="160"/>
    </row>
    <row r="314" spans="1:17" ht="15" customHeight="1" x14ac:dyDescent="0.25">
      <c r="A314" s="155" t="s">
        <v>65</v>
      </c>
      <c r="B314" s="155" t="s">
        <v>687</v>
      </c>
      <c r="C314" s="155" t="s">
        <v>688</v>
      </c>
      <c r="D314" s="155">
        <v>25</v>
      </c>
      <c r="E314" s="155">
        <v>25</v>
      </c>
      <c r="F314" s="166">
        <v>40924</v>
      </c>
      <c r="G314" s="166">
        <v>40928</v>
      </c>
      <c r="H314" s="157">
        <v>1</v>
      </c>
      <c r="Q314" s="160"/>
    </row>
    <row r="315" spans="1:17" ht="15" customHeight="1" x14ac:dyDescent="0.25">
      <c r="A315" s="155" t="s">
        <v>71</v>
      </c>
      <c r="B315" s="155" t="s">
        <v>154</v>
      </c>
      <c r="C315" s="155" t="s">
        <v>689</v>
      </c>
      <c r="D315" s="155">
        <v>6</v>
      </c>
      <c r="E315" s="155">
        <v>6</v>
      </c>
      <c r="F315" s="166">
        <v>40924</v>
      </c>
      <c r="G315" s="166">
        <v>40926</v>
      </c>
      <c r="H315" s="157">
        <v>1</v>
      </c>
      <c r="Q315" s="160"/>
    </row>
    <row r="316" spans="1:17" ht="15" customHeight="1" x14ac:dyDescent="0.25">
      <c r="A316" s="155" t="s">
        <v>520</v>
      </c>
      <c r="B316" s="155" t="s">
        <v>533</v>
      </c>
      <c r="C316" s="155" t="s">
        <v>690</v>
      </c>
      <c r="D316" s="155">
        <v>100</v>
      </c>
      <c r="E316" s="155">
        <v>100</v>
      </c>
      <c r="F316" s="166">
        <v>40924</v>
      </c>
      <c r="G316" s="166">
        <v>40927</v>
      </c>
      <c r="H316" s="157">
        <v>1</v>
      </c>
      <c r="Q316" s="160"/>
    </row>
    <row r="317" spans="1:17" ht="15" customHeight="1" x14ac:dyDescent="0.25">
      <c r="A317" s="155" t="s">
        <v>49</v>
      </c>
      <c r="B317" s="155" t="s">
        <v>52</v>
      </c>
      <c r="C317" s="155" t="s">
        <v>691</v>
      </c>
      <c r="D317" s="155">
        <v>3000</v>
      </c>
      <c r="E317" s="155">
        <v>3000</v>
      </c>
      <c r="F317" s="166">
        <v>40924</v>
      </c>
      <c r="G317" s="166">
        <v>40932</v>
      </c>
      <c r="H317" s="157">
        <v>1</v>
      </c>
      <c r="Q317" s="160"/>
    </row>
    <row r="318" spans="1:17" ht="15" customHeight="1" x14ac:dyDescent="0.25">
      <c r="A318" s="155" t="s">
        <v>49</v>
      </c>
      <c r="B318" s="155" t="s">
        <v>50</v>
      </c>
      <c r="C318" s="155" t="s">
        <v>692</v>
      </c>
      <c r="D318" s="155">
        <v>3000</v>
      </c>
      <c r="E318" s="155">
        <v>3000</v>
      </c>
      <c r="F318" s="166">
        <v>40924</v>
      </c>
      <c r="G318" s="166">
        <v>40932</v>
      </c>
      <c r="H318" s="157">
        <v>1</v>
      </c>
      <c r="Q318" s="160"/>
    </row>
    <row r="319" spans="1:17" ht="15" customHeight="1" x14ac:dyDescent="0.25">
      <c r="A319" s="155" t="s">
        <v>254</v>
      </c>
      <c r="B319" s="155" t="s">
        <v>693</v>
      </c>
      <c r="C319" s="155" t="s">
        <v>694</v>
      </c>
      <c r="D319" s="155">
        <v>12</v>
      </c>
      <c r="E319" s="155">
        <v>12</v>
      </c>
      <c r="F319" s="166">
        <v>40924</v>
      </c>
      <c r="G319" s="166">
        <v>40926</v>
      </c>
      <c r="H319" s="157">
        <v>1</v>
      </c>
      <c r="Q319" s="160"/>
    </row>
    <row r="320" spans="1:17" ht="15" customHeight="1" x14ac:dyDescent="0.25">
      <c r="A320" s="155" t="s">
        <v>46</v>
      </c>
      <c r="B320" s="155" t="s">
        <v>695</v>
      </c>
      <c r="C320" s="155" t="s">
        <v>696</v>
      </c>
      <c r="D320" s="155">
        <v>500</v>
      </c>
      <c r="E320" s="155">
        <v>500</v>
      </c>
      <c r="F320" s="166">
        <v>40925</v>
      </c>
      <c r="G320" s="166">
        <v>40927</v>
      </c>
      <c r="H320" s="157">
        <v>1</v>
      </c>
      <c r="Q320" s="160"/>
    </row>
    <row r="321" spans="1:17" ht="15" customHeight="1" x14ac:dyDescent="0.25">
      <c r="A321" s="155" t="s">
        <v>679</v>
      </c>
      <c r="B321" s="155" t="s">
        <v>697</v>
      </c>
      <c r="C321" s="155" t="s">
        <v>698</v>
      </c>
      <c r="D321" s="155">
        <v>100</v>
      </c>
      <c r="E321" s="155">
        <v>100</v>
      </c>
      <c r="F321" s="166">
        <v>40925</v>
      </c>
      <c r="G321" s="166">
        <v>40927</v>
      </c>
      <c r="H321" s="157">
        <v>1</v>
      </c>
      <c r="Q321" s="160"/>
    </row>
    <row r="322" spans="1:17" ht="15" customHeight="1" x14ac:dyDescent="0.25">
      <c r="A322" s="155" t="s">
        <v>394</v>
      </c>
      <c r="B322" s="155" t="s">
        <v>699</v>
      </c>
      <c r="C322" s="155" t="s">
        <v>700</v>
      </c>
      <c r="D322" s="155">
        <v>25</v>
      </c>
      <c r="E322" s="155">
        <v>25</v>
      </c>
      <c r="F322" s="166">
        <v>40925</v>
      </c>
      <c r="G322" s="166">
        <v>40925</v>
      </c>
      <c r="H322" s="157">
        <v>1</v>
      </c>
      <c r="Q322" s="160"/>
    </row>
    <row r="323" spans="1:17" ht="15" customHeight="1" x14ac:dyDescent="0.25">
      <c r="A323" s="155" t="s">
        <v>701</v>
      </c>
      <c r="B323" s="155" t="s">
        <v>702</v>
      </c>
      <c r="C323" s="155" t="s">
        <v>703</v>
      </c>
      <c r="D323" s="155">
        <v>1</v>
      </c>
      <c r="E323" s="155">
        <v>1</v>
      </c>
      <c r="F323" s="166">
        <v>40926</v>
      </c>
      <c r="G323" s="166">
        <v>40930</v>
      </c>
      <c r="H323" s="157">
        <v>1</v>
      </c>
      <c r="Q323" s="160"/>
    </row>
    <row r="324" spans="1:17" ht="15" customHeight="1" x14ac:dyDescent="0.25">
      <c r="A324" s="155" t="s">
        <v>39</v>
      </c>
      <c r="B324" s="155" t="s">
        <v>704</v>
      </c>
      <c r="C324" s="155" t="s">
        <v>705</v>
      </c>
      <c r="D324" s="155">
        <v>105</v>
      </c>
      <c r="E324" s="155">
        <v>105</v>
      </c>
      <c r="F324" s="166">
        <v>40926</v>
      </c>
      <c r="G324" s="166">
        <v>40931</v>
      </c>
      <c r="H324" s="157">
        <v>1</v>
      </c>
      <c r="Q324" s="160"/>
    </row>
    <row r="325" spans="1:17" ht="15" customHeight="1" x14ac:dyDescent="0.25">
      <c r="A325" s="155" t="s">
        <v>706</v>
      </c>
      <c r="B325" s="155" t="s">
        <v>707</v>
      </c>
      <c r="C325" s="155" t="s">
        <v>708</v>
      </c>
      <c r="D325" s="155">
        <v>10</v>
      </c>
      <c r="E325" s="155">
        <v>10</v>
      </c>
      <c r="F325" s="166">
        <v>40926</v>
      </c>
      <c r="G325" s="166">
        <v>40927</v>
      </c>
      <c r="H325" s="157">
        <v>1</v>
      </c>
      <c r="Q325" s="160"/>
    </row>
    <row r="326" spans="1:17" ht="15" customHeight="1" x14ac:dyDescent="0.25">
      <c r="A326" s="155" t="s">
        <v>706</v>
      </c>
      <c r="B326" s="155" t="s">
        <v>709</v>
      </c>
      <c r="C326" s="155" t="s">
        <v>364</v>
      </c>
      <c r="D326" s="155">
        <v>10</v>
      </c>
      <c r="E326" s="155">
        <v>10</v>
      </c>
      <c r="F326" s="166">
        <v>40926</v>
      </c>
      <c r="G326" s="166">
        <v>40927</v>
      </c>
      <c r="H326" s="157">
        <v>1</v>
      </c>
      <c r="Q326" s="160"/>
    </row>
    <row r="327" spans="1:17" ht="15" customHeight="1" x14ac:dyDescent="0.25">
      <c r="A327" s="155" t="s">
        <v>173</v>
      </c>
      <c r="B327" s="155" t="s">
        <v>710</v>
      </c>
      <c r="C327" s="155" t="s">
        <v>711</v>
      </c>
      <c r="D327" s="155">
        <v>105</v>
      </c>
      <c r="E327" s="155">
        <v>105</v>
      </c>
      <c r="F327" s="166">
        <v>40927</v>
      </c>
      <c r="G327" s="166">
        <v>40932</v>
      </c>
      <c r="H327" s="157">
        <v>1</v>
      </c>
      <c r="Q327" s="160"/>
    </row>
    <row r="328" spans="1:17" ht="15" customHeight="1" x14ac:dyDescent="0.25">
      <c r="A328" s="155" t="s">
        <v>173</v>
      </c>
      <c r="B328" s="155" t="s">
        <v>712</v>
      </c>
      <c r="C328" s="155" t="s">
        <v>161</v>
      </c>
      <c r="D328" s="155">
        <v>250</v>
      </c>
      <c r="E328" s="155">
        <v>259</v>
      </c>
      <c r="F328" s="166">
        <v>40927</v>
      </c>
      <c r="G328" s="166">
        <v>40932</v>
      </c>
      <c r="H328" s="157">
        <v>1</v>
      </c>
      <c r="Q328" s="160"/>
    </row>
    <row r="329" spans="1:17" ht="15" customHeight="1" x14ac:dyDescent="0.25">
      <c r="A329" s="155" t="s">
        <v>230</v>
      </c>
      <c r="B329" s="155" t="s">
        <v>713</v>
      </c>
      <c r="C329" s="155" t="s">
        <v>714</v>
      </c>
      <c r="D329" s="155">
        <v>100</v>
      </c>
      <c r="E329" s="155">
        <v>100</v>
      </c>
      <c r="F329" s="166">
        <v>40927</v>
      </c>
      <c r="G329" s="166">
        <v>40939</v>
      </c>
      <c r="H329" s="157">
        <v>1</v>
      </c>
      <c r="Q329" s="160"/>
    </row>
    <row r="330" spans="1:17" ht="15" customHeight="1" x14ac:dyDescent="0.25">
      <c r="A330" s="155" t="s">
        <v>630</v>
      </c>
      <c r="B330" s="155" t="s">
        <v>715</v>
      </c>
      <c r="C330" s="155" t="s">
        <v>716</v>
      </c>
      <c r="D330" s="155">
        <v>10</v>
      </c>
      <c r="E330" s="155">
        <v>10</v>
      </c>
      <c r="F330" s="166">
        <v>40927</v>
      </c>
      <c r="G330" s="166">
        <v>40928</v>
      </c>
      <c r="H330" s="157">
        <v>1</v>
      </c>
      <c r="Q330" s="160"/>
    </row>
    <row r="331" spans="1:17" ht="15" customHeight="1" x14ac:dyDescent="0.25">
      <c r="A331" s="155" t="s">
        <v>251</v>
      </c>
      <c r="B331" s="155" t="s">
        <v>717</v>
      </c>
      <c r="C331" s="155" t="s">
        <v>718</v>
      </c>
      <c r="D331" s="155">
        <v>10</v>
      </c>
      <c r="E331" s="155">
        <v>10</v>
      </c>
      <c r="F331" s="166">
        <v>40927</v>
      </c>
      <c r="G331" s="166">
        <v>40931</v>
      </c>
      <c r="H331" s="157">
        <v>1</v>
      </c>
      <c r="Q331" s="160"/>
    </row>
    <row r="332" spans="1:17" ht="15" customHeight="1" x14ac:dyDescent="0.25">
      <c r="A332" s="155" t="s">
        <v>719</v>
      </c>
      <c r="B332" s="155" t="s">
        <v>720</v>
      </c>
      <c r="C332" s="155" t="s">
        <v>721</v>
      </c>
      <c r="D332" s="155">
        <v>200</v>
      </c>
      <c r="E332" s="155">
        <v>200</v>
      </c>
      <c r="F332" s="166">
        <v>40927</v>
      </c>
      <c r="G332" s="166">
        <v>40931</v>
      </c>
      <c r="H332" s="157">
        <v>1</v>
      </c>
      <c r="Q332" s="160"/>
    </row>
    <row r="333" spans="1:17" ht="15" customHeight="1" x14ac:dyDescent="0.25">
      <c r="A333" s="155" t="s">
        <v>722</v>
      </c>
      <c r="B333" s="155" t="s">
        <v>723</v>
      </c>
      <c r="C333" s="155" t="s">
        <v>724</v>
      </c>
      <c r="D333" s="155">
        <v>500</v>
      </c>
      <c r="E333" s="155">
        <v>500</v>
      </c>
      <c r="F333" s="166">
        <v>40927</v>
      </c>
      <c r="G333" s="166">
        <v>40931</v>
      </c>
      <c r="H333" s="157">
        <v>1</v>
      </c>
      <c r="Q333" s="160"/>
    </row>
    <row r="334" spans="1:17" ht="15" customHeight="1" x14ac:dyDescent="0.25">
      <c r="A334" s="155" t="s">
        <v>725</v>
      </c>
      <c r="B334" s="155" t="s">
        <v>727</v>
      </c>
      <c r="C334" s="155" t="s">
        <v>726</v>
      </c>
      <c r="D334" s="155">
        <v>100</v>
      </c>
      <c r="E334" s="155">
        <v>100</v>
      </c>
      <c r="F334" s="166">
        <v>40927</v>
      </c>
      <c r="G334" s="166">
        <v>40932</v>
      </c>
      <c r="H334" s="157">
        <v>1</v>
      </c>
      <c r="Q334" s="160"/>
    </row>
    <row r="335" spans="1:17" ht="15" customHeight="1" x14ac:dyDescent="0.25">
      <c r="A335" s="155" t="s">
        <v>559</v>
      </c>
      <c r="B335" s="155" t="s">
        <v>728</v>
      </c>
      <c r="C335" s="155" t="s">
        <v>729</v>
      </c>
      <c r="D335" s="155">
        <v>10000</v>
      </c>
      <c r="E335" s="155">
        <v>10032</v>
      </c>
      <c r="F335" s="166">
        <v>40927</v>
      </c>
      <c r="G335" s="166">
        <v>40940</v>
      </c>
      <c r="H335" s="157">
        <v>1</v>
      </c>
      <c r="Q335" s="160"/>
    </row>
    <row r="336" spans="1:17" ht="15" customHeight="1" x14ac:dyDescent="0.25">
      <c r="A336" s="155" t="s">
        <v>544</v>
      </c>
      <c r="B336" s="155" t="s">
        <v>82</v>
      </c>
      <c r="C336" s="155" t="s">
        <v>730</v>
      </c>
      <c r="D336" s="155">
        <v>100</v>
      </c>
      <c r="E336" s="155">
        <v>100</v>
      </c>
      <c r="F336" s="166">
        <v>40927</v>
      </c>
      <c r="G336" s="166">
        <v>40935</v>
      </c>
      <c r="H336" s="157">
        <v>1</v>
      </c>
      <c r="Q336" s="160"/>
    </row>
    <row r="337" spans="1:17" ht="15" customHeight="1" x14ac:dyDescent="0.25">
      <c r="A337" s="155" t="s">
        <v>731</v>
      </c>
      <c r="B337" s="155" t="s">
        <v>295</v>
      </c>
      <c r="C337" s="155" t="s">
        <v>732</v>
      </c>
      <c r="D337" s="155">
        <v>25</v>
      </c>
      <c r="E337" s="155">
        <v>25</v>
      </c>
      <c r="F337" s="166">
        <v>40927</v>
      </c>
      <c r="G337" s="166">
        <v>40938</v>
      </c>
      <c r="H337" s="157">
        <v>1</v>
      </c>
      <c r="Q337" s="160"/>
    </row>
    <row r="338" spans="1:17" ht="15" customHeight="1" x14ac:dyDescent="0.25">
      <c r="A338" s="155" t="s">
        <v>190</v>
      </c>
      <c r="B338" s="155" t="s">
        <v>503</v>
      </c>
      <c r="C338" s="155" t="s">
        <v>733</v>
      </c>
      <c r="D338" s="155">
        <v>120</v>
      </c>
      <c r="E338" s="155">
        <v>120</v>
      </c>
      <c r="F338" s="166">
        <v>40927</v>
      </c>
      <c r="G338" s="166">
        <v>40938</v>
      </c>
      <c r="H338" s="157">
        <v>1</v>
      </c>
      <c r="Q338" s="160"/>
    </row>
    <row r="339" spans="1:17" ht="15" customHeight="1" x14ac:dyDescent="0.25">
      <c r="A339" s="155" t="s">
        <v>734</v>
      </c>
      <c r="B339" s="155" t="s">
        <v>735</v>
      </c>
      <c r="C339" s="155" t="s">
        <v>738</v>
      </c>
      <c r="D339" s="155">
        <v>6</v>
      </c>
      <c r="E339" s="155">
        <v>6</v>
      </c>
      <c r="F339" s="166">
        <v>40927</v>
      </c>
      <c r="G339" s="166">
        <v>40935</v>
      </c>
      <c r="H339" s="157">
        <v>1</v>
      </c>
      <c r="Q339" s="160"/>
    </row>
    <row r="340" spans="1:17" ht="15" customHeight="1" x14ac:dyDescent="0.25">
      <c r="A340" s="155" t="s">
        <v>2714</v>
      </c>
      <c r="B340" s="155" t="s">
        <v>736</v>
      </c>
      <c r="C340" s="155" t="s">
        <v>737</v>
      </c>
      <c r="D340" s="155">
        <v>100</v>
      </c>
      <c r="E340" s="155">
        <v>100</v>
      </c>
      <c r="F340" s="166">
        <v>40931</v>
      </c>
      <c r="G340" s="166">
        <v>40933</v>
      </c>
      <c r="H340" s="157">
        <v>1</v>
      </c>
      <c r="Q340" s="160"/>
    </row>
    <row r="341" spans="1:17" ht="15" customHeight="1" x14ac:dyDescent="0.25">
      <c r="A341" s="155" t="s">
        <v>739</v>
      </c>
      <c r="B341" s="155" t="s">
        <v>740</v>
      </c>
      <c r="C341" s="155" t="s">
        <v>741</v>
      </c>
      <c r="D341" s="155">
        <v>30</v>
      </c>
      <c r="E341" s="155">
        <v>30</v>
      </c>
      <c r="F341" s="166">
        <v>40931</v>
      </c>
      <c r="G341" s="166">
        <v>40935</v>
      </c>
      <c r="H341" s="157">
        <v>1</v>
      </c>
      <c r="Q341" s="160"/>
    </row>
    <row r="342" spans="1:17" ht="15" customHeight="1" x14ac:dyDescent="0.25">
      <c r="A342" s="155" t="s">
        <v>742</v>
      </c>
      <c r="B342" s="155" t="s">
        <v>743</v>
      </c>
      <c r="C342" s="155" t="s">
        <v>744</v>
      </c>
      <c r="D342" s="155">
        <v>130</v>
      </c>
      <c r="E342" s="155">
        <v>132</v>
      </c>
      <c r="F342" s="166">
        <v>40931</v>
      </c>
      <c r="G342" s="166">
        <v>40935</v>
      </c>
      <c r="H342" s="157">
        <v>1</v>
      </c>
      <c r="Q342" s="160"/>
    </row>
    <row r="343" spans="1:17" ht="15" customHeight="1" x14ac:dyDescent="0.25">
      <c r="A343" s="155" t="s">
        <v>745</v>
      </c>
      <c r="B343" s="155" t="s">
        <v>746</v>
      </c>
      <c r="C343" s="155" t="s">
        <v>747</v>
      </c>
      <c r="D343" s="155">
        <v>100</v>
      </c>
      <c r="E343" s="155">
        <v>100</v>
      </c>
      <c r="F343" s="166">
        <v>40932</v>
      </c>
      <c r="G343" s="166">
        <v>40938</v>
      </c>
      <c r="H343" s="157">
        <v>1</v>
      </c>
      <c r="Q343" s="160"/>
    </row>
    <row r="344" spans="1:17" ht="15" customHeight="1" x14ac:dyDescent="0.25">
      <c r="A344" s="155" t="s">
        <v>748</v>
      </c>
      <c r="B344" s="155" t="s">
        <v>749</v>
      </c>
      <c r="C344" s="155" t="s">
        <v>750</v>
      </c>
      <c r="D344" s="155">
        <v>54</v>
      </c>
      <c r="E344" s="155">
        <v>54</v>
      </c>
      <c r="F344" s="166">
        <v>40932</v>
      </c>
      <c r="G344" s="166">
        <v>40935</v>
      </c>
      <c r="H344" s="157">
        <v>1</v>
      </c>
      <c r="Q344" s="160"/>
    </row>
    <row r="345" spans="1:17" ht="15" customHeight="1" x14ac:dyDescent="0.25">
      <c r="A345" s="155" t="s">
        <v>24</v>
      </c>
      <c r="B345" s="155" t="s">
        <v>751</v>
      </c>
      <c r="C345" s="155" t="s">
        <v>752</v>
      </c>
      <c r="D345" s="155">
        <v>10</v>
      </c>
      <c r="E345" s="155">
        <v>10</v>
      </c>
      <c r="F345" s="166">
        <v>40932</v>
      </c>
      <c r="G345" s="166">
        <v>40934</v>
      </c>
      <c r="H345" s="157">
        <v>1</v>
      </c>
      <c r="Q345" s="160"/>
    </row>
    <row r="346" spans="1:17" ht="15" customHeight="1" x14ac:dyDescent="0.25">
      <c r="A346" s="155" t="s">
        <v>753</v>
      </c>
      <c r="B346" s="155" t="s">
        <v>754</v>
      </c>
      <c r="C346" s="155" t="s">
        <v>755</v>
      </c>
      <c r="D346" s="155">
        <v>50</v>
      </c>
      <c r="E346" s="155">
        <v>50</v>
      </c>
      <c r="F346" s="166">
        <v>40932</v>
      </c>
      <c r="G346" s="166">
        <v>40935</v>
      </c>
      <c r="H346" s="157">
        <v>1</v>
      </c>
      <c r="Q346" s="160"/>
    </row>
    <row r="347" spans="1:17" ht="15" customHeight="1" x14ac:dyDescent="0.25">
      <c r="A347" s="155" t="s">
        <v>2714</v>
      </c>
      <c r="B347" s="155" t="s">
        <v>756</v>
      </c>
      <c r="C347" s="155" t="s">
        <v>757</v>
      </c>
      <c r="D347" s="155">
        <v>100</v>
      </c>
      <c r="E347" s="155">
        <v>101</v>
      </c>
      <c r="F347" s="166">
        <v>40932</v>
      </c>
      <c r="G347" s="166">
        <v>40939</v>
      </c>
      <c r="H347" s="157">
        <v>1</v>
      </c>
      <c r="Q347" s="160"/>
    </row>
    <row r="348" spans="1:17" ht="15" customHeight="1" x14ac:dyDescent="0.25">
      <c r="A348" s="155" t="s">
        <v>121</v>
      </c>
      <c r="B348" s="155" t="s">
        <v>758</v>
      </c>
      <c r="C348" s="155" t="s">
        <v>759</v>
      </c>
      <c r="D348" s="155">
        <v>100</v>
      </c>
      <c r="E348" s="155">
        <v>100</v>
      </c>
      <c r="F348" s="166">
        <v>40933</v>
      </c>
      <c r="G348" s="166">
        <v>40936</v>
      </c>
      <c r="H348" s="157">
        <v>1</v>
      </c>
      <c r="Q348" s="160"/>
    </row>
    <row r="349" spans="1:17" ht="15" customHeight="1" x14ac:dyDescent="0.25">
      <c r="A349" s="155" t="s">
        <v>563</v>
      </c>
      <c r="B349" s="155" t="s">
        <v>309</v>
      </c>
      <c r="C349" s="155" t="s">
        <v>760</v>
      </c>
      <c r="D349" s="155">
        <v>1</v>
      </c>
      <c r="E349" s="155">
        <v>1</v>
      </c>
      <c r="F349" s="166">
        <v>40933</v>
      </c>
      <c r="G349" s="166">
        <v>40938</v>
      </c>
      <c r="H349" s="157">
        <v>1</v>
      </c>
      <c r="Q349" s="160"/>
    </row>
    <row r="350" spans="1:17" ht="15" customHeight="1" x14ac:dyDescent="0.25">
      <c r="A350" s="155" t="s">
        <v>761</v>
      </c>
      <c r="B350" s="155" t="s">
        <v>762</v>
      </c>
      <c r="C350" s="155" t="s">
        <v>763</v>
      </c>
      <c r="D350" s="155">
        <v>100</v>
      </c>
      <c r="E350" s="155">
        <v>100</v>
      </c>
      <c r="F350" s="166">
        <v>40933</v>
      </c>
      <c r="G350" s="166">
        <v>40938</v>
      </c>
      <c r="H350" s="157">
        <v>1</v>
      </c>
      <c r="Q350" s="160"/>
    </row>
    <row r="351" spans="1:17" ht="15" customHeight="1" x14ac:dyDescent="0.25">
      <c r="A351" s="155" t="s">
        <v>12</v>
      </c>
      <c r="B351" s="155" t="s">
        <v>766</v>
      </c>
      <c r="C351" s="155" t="s">
        <v>764</v>
      </c>
      <c r="D351" s="155">
        <v>10</v>
      </c>
      <c r="E351" s="155">
        <v>10</v>
      </c>
      <c r="F351" s="166">
        <v>40934</v>
      </c>
      <c r="G351" s="166">
        <v>40938</v>
      </c>
      <c r="H351" s="157">
        <v>1</v>
      </c>
      <c r="Q351" s="160"/>
    </row>
    <row r="352" spans="1:17" ht="15" customHeight="1" x14ac:dyDescent="0.25">
      <c r="A352" s="155" t="s">
        <v>12</v>
      </c>
      <c r="B352" s="155" t="s">
        <v>765</v>
      </c>
      <c r="C352" s="155" t="s">
        <v>364</v>
      </c>
      <c r="D352" s="155">
        <v>10</v>
      </c>
      <c r="E352" s="155">
        <v>10</v>
      </c>
      <c r="F352" s="166">
        <v>40934</v>
      </c>
      <c r="G352" s="166">
        <v>40938</v>
      </c>
      <c r="H352" s="157">
        <v>1</v>
      </c>
      <c r="Q352" s="160"/>
    </row>
    <row r="353" spans="1:17" ht="15" customHeight="1" x14ac:dyDescent="0.25">
      <c r="A353" s="155" t="s">
        <v>12</v>
      </c>
      <c r="B353" s="155" t="s">
        <v>767</v>
      </c>
      <c r="C353" s="155" t="s">
        <v>161</v>
      </c>
      <c r="D353" s="155">
        <v>10</v>
      </c>
      <c r="E353" s="155">
        <v>10</v>
      </c>
      <c r="F353" s="166">
        <v>40934</v>
      </c>
      <c r="G353" s="166">
        <v>40938</v>
      </c>
      <c r="H353" s="157">
        <v>1</v>
      </c>
      <c r="Q353" s="160"/>
    </row>
    <row r="354" spans="1:17" ht="15" customHeight="1" x14ac:dyDescent="0.25">
      <c r="A354" s="155" t="s">
        <v>12</v>
      </c>
      <c r="B354" s="155" t="s">
        <v>768</v>
      </c>
      <c r="C354" s="155" t="s">
        <v>316</v>
      </c>
      <c r="D354" s="155">
        <v>10</v>
      </c>
      <c r="E354" s="155">
        <v>10</v>
      </c>
      <c r="F354" s="166">
        <v>40934</v>
      </c>
      <c r="G354" s="166">
        <v>40938</v>
      </c>
      <c r="H354" s="157">
        <v>1</v>
      </c>
      <c r="Q354" s="160"/>
    </row>
    <row r="355" spans="1:17" ht="15" customHeight="1" x14ac:dyDescent="0.25">
      <c r="A355" s="155" t="s">
        <v>251</v>
      </c>
      <c r="B355" s="155" t="s">
        <v>769</v>
      </c>
      <c r="C355" s="155" t="s">
        <v>770</v>
      </c>
      <c r="D355" s="155">
        <v>50</v>
      </c>
      <c r="E355" s="155">
        <v>50</v>
      </c>
      <c r="F355" s="166">
        <v>40934</v>
      </c>
      <c r="G355" s="166">
        <v>40941</v>
      </c>
      <c r="H355" s="157">
        <v>1</v>
      </c>
      <c r="Q355" s="160"/>
    </row>
    <row r="356" spans="1:17" ht="15" customHeight="1" x14ac:dyDescent="0.25">
      <c r="A356" s="155" t="s">
        <v>251</v>
      </c>
      <c r="B356" s="155" t="s">
        <v>771</v>
      </c>
      <c r="C356" s="155" t="s">
        <v>161</v>
      </c>
      <c r="D356" s="155">
        <v>20</v>
      </c>
      <c r="E356" s="155">
        <v>20</v>
      </c>
      <c r="F356" s="166">
        <v>40934</v>
      </c>
      <c r="G356" s="166">
        <v>40941</v>
      </c>
      <c r="H356" s="157">
        <v>1</v>
      </c>
      <c r="Q356" s="160"/>
    </row>
    <row r="357" spans="1:17" ht="15" customHeight="1" x14ac:dyDescent="0.25">
      <c r="A357" s="155" t="s">
        <v>772</v>
      </c>
      <c r="B357" s="155" t="s">
        <v>773</v>
      </c>
      <c r="C357" s="155" t="s">
        <v>774</v>
      </c>
      <c r="D357" s="155">
        <v>50</v>
      </c>
      <c r="E357" s="155">
        <v>50</v>
      </c>
      <c r="F357" s="166">
        <v>40934</v>
      </c>
      <c r="G357" s="166">
        <v>40940</v>
      </c>
      <c r="H357" s="157">
        <v>1</v>
      </c>
      <c r="Q357" s="160"/>
    </row>
    <row r="358" spans="1:17" ht="15" customHeight="1" x14ac:dyDescent="0.25">
      <c r="A358" s="155" t="s">
        <v>775</v>
      </c>
      <c r="B358" s="155" t="s">
        <v>776</v>
      </c>
      <c r="C358" s="155" t="s">
        <v>777</v>
      </c>
      <c r="D358" s="155">
        <v>1000</v>
      </c>
      <c r="E358" s="155">
        <v>1000</v>
      </c>
      <c r="F358" s="166">
        <v>40934</v>
      </c>
      <c r="G358" s="166">
        <v>40940</v>
      </c>
      <c r="H358" s="157">
        <v>1</v>
      </c>
      <c r="Q358" s="160"/>
    </row>
    <row r="359" spans="1:17" ht="15" customHeight="1" x14ac:dyDescent="0.25">
      <c r="A359" s="155" t="s">
        <v>71</v>
      </c>
      <c r="B359" s="155" t="s">
        <v>154</v>
      </c>
      <c r="C359" s="155" t="s">
        <v>778</v>
      </c>
      <c r="D359" s="155">
        <v>25</v>
      </c>
      <c r="E359" s="155">
        <v>25</v>
      </c>
      <c r="F359" s="166">
        <v>40934</v>
      </c>
      <c r="G359" s="166">
        <v>40942</v>
      </c>
      <c r="H359" s="157">
        <v>1</v>
      </c>
      <c r="Q359" s="160"/>
    </row>
    <row r="360" spans="1:17" ht="15" customHeight="1" x14ac:dyDescent="0.25">
      <c r="A360" s="155" t="s">
        <v>2270</v>
      </c>
      <c r="B360" s="155" t="s">
        <v>779</v>
      </c>
      <c r="C360" s="155" t="s">
        <v>780</v>
      </c>
      <c r="D360" s="155">
        <v>50</v>
      </c>
      <c r="E360" s="155">
        <v>50</v>
      </c>
      <c r="F360" s="166">
        <v>40934</v>
      </c>
      <c r="G360" s="166">
        <v>40935</v>
      </c>
      <c r="H360" s="157">
        <v>1</v>
      </c>
      <c r="Q360" s="160"/>
    </row>
    <row r="361" spans="1:17" ht="15" customHeight="1" x14ac:dyDescent="0.25">
      <c r="A361" s="155" t="s">
        <v>46</v>
      </c>
      <c r="B361" s="155" t="s">
        <v>781</v>
      </c>
      <c r="C361" s="155" t="s">
        <v>782</v>
      </c>
      <c r="D361" s="155">
        <v>100</v>
      </c>
      <c r="E361" s="155">
        <v>100</v>
      </c>
      <c r="F361" s="166">
        <v>40934</v>
      </c>
      <c r="G361" s="166">
        <v>40936</v>
      </c>
      <c r="H361" s="157">
        <v>1</v>
      </c>
      <c r="Q361" s="160"/>
    </row>
    <row r="362" spans="1:17" ht="15" customHeight="1" x14ac:dyDescent="0.25">
      <c r="A362" s="155" t="s">
        <v>49</v>
      </c>
      <c r="B362" s="155" t="s">
        <v>52</v>
      </c>
      <c r="C362" s="155" t="s">
        <v>783</v>
      </c>
      <c r="D362" s="155">
        <v>3000</v>
      </c>
      <c r="E362" s="155">
        <v>3000</v>
      </c>
      <c r="F362" s="166">
        <v>40935</v>
      </c>
      <c r="G362" s="166">
        <v>40939</v>
      </c>
      <c r="H362" s="157">
        <v>1</v>
      </c>
      <c r="Q362" s="160"/>
    </row>
    <row r="363" spans="1:17" ht="15" customHeight="1" x14ac:dyDescent="0.25">
      <c r="A363" s="155" t="s">
        <v>49</v>
      </c>
      <c r="B363" s="155" t="s">
        <v>50</v>
      </c>
      <c r="C363" s="155" t="s">
        <v>784</v>
      </c>
      <c r="D363" s="155">
        <v>3000</v>
      </c>
      <c r="E363" s="155">
        <v>3000</v>
      </c>
      <c r="F363" s="166">
        <v>40935</v>
      </c>
      <c r="G363" s="166">
        <v>40939</v>
      </c>
      <c r="H363" s="157">
        <v>1</v>
      </c>
      <c r="Q363" s="160"/>
    </row>
    <row r="364" spans="1:17" ht="15" customHeight="1" x14ac:dyDescent="0.25">
      <c r="A364" s="155" t="s">
        <v>49</v>
      </c>
      <c r="B364" s="155" t="s">
        <v>54</v>
      </c>
      <c r="C364" s="155" t="s">
        <v>785</v>
      </c>
      <c r="D364" s="155">
        <v>2000</v>
      </c>
      <c r="E364" s="155">
        <v>2000</v>
      </c>
      <c r="F364" s="166">
        <v>40935</v>
      </c>
      <c r="G364" s="166">
        <v>40939</v>
      </c>
      <c r="H364" s="157">
        <v>1</v>
      </c>
      <c r="Q364" s="160"/>
    </row>
    <row r="365" spans="1:17" ht="15" customHeight="1" x14ac:dyDescent="0.25">
      <c r="A365" s="155" t="s">
        <v>786</v>
      </c>
      <c r="B365" s="155" t="s">
        <v>787</v>
      </c>
      <c r="C365" s="155" t="s">
        <v>788</v>
      </c>
      <c r="D365" s="155">
        <v>3000</v>
      </c>
      <c r="E365" s="155">
        <v>3000</v>
      </c>
      <c r="F365" s="166">
        <v>40935</v>
      </c>
      <c r="G365" s="166">
        <v>40942</v>
      </c>
      <c r="H365" s="157">
        <v>1</v>
      </c>
      <c r="Q365" s="160"/>
    </row>
    <row r="366" spans="1:17" ht="15" customHeight="1" x14ac:dyDescent="0.25">
      <c r="A366" s="155" t="s">
        <v>520</v>
      </c>
      <c r="B366" s="155" t="s">
        <v>789</v>
      </c>
      <c r="C366" s="155" t="s">
        <v>790</v>
      </c>
      <c r="D366" s="155">
        <v>100</v>
      </c>
      <c r="E366" s="155">
        <v>100</v>
      </c>
      <c r="F366" s="166">
        <v>40935</v>
      </c>
      <c r="G366" s="166">
        <v>40945</v>
      </c>
      <c r="H366" s="157">
        <v>1</v>
      </c>
      <c r="Q366" s="160"/>
    </row>
    <row r="367" spans="1:17" ht="15" customHeight="1" x14ac:dyDescent="0.25">
      <c r="A367" s="155" t="s">
        <v>2714</v>
      </c>
      <c r="B367" s="155" t="s">
        <v>791</v>
      </c>
      <c r="C367" s="155" t="s">
        <v>792</v>
      </c>
      <c r="D367" s="155">
        <v>50</v>
      </c>
      <c r="E367" s="155">
        <v>50</v>
      </c>
      <c r="F367" s="166">
        <v>40935</v>
      </c>
      <c r="G367" s="166">
        <v>40939</v>
      </c>
      <c r="H367" s="157">
        <v>1</v>
      </c>
      <c r="Q367" s="160"/>
    </row>
    <row r="368" spans="1:17" ht="15" customHeight="1" x14ac:dyDescent="0.25">
      <c r="A368" s="155" t="s">
        <v>151</v>
      </c>
      <c r="B368" s="155" t="s">
        <v>793</v>
      </c>
      <c r="C368" s="155" t="s">
        <v>794</v>
      </c>
      <c r="D368" s="155">
        <v>20</v>
      </c>
      <c r="E368" s="155">
        <v>20</v>
      </c>
      <c r="F368" s="166">
        <v>40935</v>
      </c>
      <c r="G368" s="166">
        <v>40938</v>
      </c>
      <c r="H368" s="157">
        <v>1</v>
      </c>
      <c r="Q368" s="160"/>
    </row>
    <row r="369" spans="1:17" ht="15" customHeight="1" x14ac:dyDescent="0.25">
      <c r="A369" s="155" t="s">
        <v>151</v>
      </c>
      <c r="B369" s="155" t="s">
        <v>152</v>
      </c>
      <c r="C369" s="155" t="s">
        <v>364</v>
      </c>
      <c r="D369" s="155">
        <v>20</v>
      </c>
      <c r="E369" s="155">
        <v>20</v>
      </c>
      <c r="F369" s="166">
        <v>40935</v>
      </c>
      <c r="G369" s="166">
        <v>40938</v>
      </c>
      <c r="H369" s="157">
        <v>1</v>
      </c>
      <c r="Q369" s="160"/>
    </row>
    <row r="370" spans="1:17" ht="15" customHeight="1" x14ac:dyDescent="0.25">
      <c r="A370" s="155" t="s">
        <v>795</v>
      </c>
      <c r="B370" s="155" t="s">
        <v>796</v>
      </c>
      <c r="C370" s="155" t="s">
        <v>797</v>
      </c>
      <c r="D370" s="155">
        <v>5</v>
      </c>
      <c r="E370" s="155">
        <v>5</v>
      </c>
      <c r="F370" s="166">
        <v>40935</v>
      </c>
      <c r="G370" s="166">
        <v>40938</v>
      </c>
      <c r="H370" s="157">
        <v>1</v>
      </c>
      <c r="Q370" s="160"/>
    </row>
    <row r="371" spans="1:17" ht="15" customHeight="1" x14ac:dyDescent="0.25">
      <c r="A371" s="155" t="s">
        <v>798</v>
      </c>
      <c r="B371" s="155" t="s">
        <v>799</v>
      </c>
      <c r="C371" s="155" t="s">
        <v>800</v>
      </c>
      <c r="D371" s="155">
        <v>1</v>
      </c>
      <c r="E371" s="155">
        <v>1</v>
      </c>
      <c r="F371" s="166">
        <v>40938</v>
      </c>
      <c r="G371" s="166">
        <v>40945</v>
      </c>
      <c r="H371" s="157">
        <v>1</v>
      </c>
      <c r="Q371" s="160"/>
    </row>
    <row r="372" spans="1:17" ht="15" customHeight="1" x14ac:dyDescent="0.25">
      <c r="A372" s="155" t="s">
        <v>512</v>
      </c>
      <c r="B372" s="155" t="s">
        <v>801</v>
      </c>
      <c r="C372" s="155" t="s">
        <v>802</v>
      </c>
      <c r="D372" s="155">
        <v>52</v>
      </c>
      <c r="E372" s="155">
        <v>52</v>
      </c>
      <c r="F372" s="166">
        <v>40938</v>
      </c>
      <c r="G372" s="166">
        <v>40942</v>
      </c>
      <c r="H372" s="157">
        <v>1</v>
      </c>
      <c r="Q372" s="160"/>
    </row>
    <row r="373" spans="1:17" ht="15" customHeight="1" x14ac:dyDescent="0.25">
      <c r="A373" s="155" t="s">
        <v>576</v>
      </c>
      <c r="B373" s="155" t="s">
        <v>803</v>
      </c>
      <c r="C373" s="155" t="s">
        <v>804</v>
      </c>
      <c r="D373" s="155">
        <v>100</v>
      </c>
      <c r="E373" s="155">
        <v>100</v>
      </c>
      <c r="F373" s="166">
        <v>40938</v>
      </c>
      <c r="G373" s="166">
        <v>40942</v>
      </c>
      <c r="H373" s="157">
        <v>1</v>
      </c>
      <c r="Q373" s="160"/>
    </row>
    <row r="374" spans="1:17" ht="15" customHeight="1" x14ac:dyDescent="0.25">
      <c r="A374" s="155" t="s">
        <v>7058</v>
      </c>
      <c r="B374" s="155" t="s">
        <v>805</v>
      </c>
      <c r="C374" s="155" t="s">
        <v>806</v>
      </c>
      <c r="D374" s="155">
        <v>500</v>
      </c>
      <c r="E374" s="155">
        <v>500</v>
      </c>
      <c r="F374" s="166">
        <v>40938</v>
      </c>
      <c r="G374" s="166">
        <v>40942</v>
      </c>
      <c r="H374" s="157">
        <v>1</v>
      </c>
      <c r="Q374" s="160"/>
    </row>
    <row r="375" spans="1:17" ht="15" customHeight="1" x14ac:dyDescent="0.25">
      <c r="A375" s="155" t="s">
        <v>719</v>
      </c>
      <c r="B375" s="155" t="s">
        <v>807</v>
      </c>
      <c r="C375" s="155" t="s">
        <v>808</v>
      </c>
      <c r="D375" s="155">
        <v>250</v>
      </c>
      <c r="E375" s="155">
        <v>250</v>
      </c>
      <c r="F375" s="166">
        <v>40938</v>
      </c>
      <c r="G375" s="166">
        <v>40942</v>
      </c>
      <c r="H375" s="157">
        <v>1</v>
      </c>
      <c r="Q375" s="160"/>
    </row>
    <row r="376" spans="1:17" ht="15" customHeight="1" x14ac:dyDescent="0.25">
      <c r="A376" s="155" t="s">
        <v>719</v>
      </c>
      <c r="B376" s="155" t="s">
        <v>809</v>
      </c>
      <c r="C376" s="155" t="s">
        <v>364</v>
      </c>
      <c r="D376" s="155">
        <v>100</v>
      </c>
      <c r="E376" s="155">
        <v>100</v>
      </c>
      <c r="F376" s="166">
        <v>40938</v>
      </c>
      <c r="G376" s="166">
        <v>40942</v>
      </c>
      <c r="H376" s="157">
        <v>1</v>
      </c>
      <c r="Q376" s="160"/>
    </row>
    <row r="377" spans="1:17" ht="15" customHeight="1" x14ac:dyDescent="0.25">
      <c r="A377" s="155" t="s">
        <v>36</v>
      </c>
      <c r="B377" s="155" t="s">
        <v>810</v>
      </c>
      <c r="C377" s="155" t="s">
        <v>811</v>
      </c>
      <c r="D377" s="155">
        <v>25</v>
      </c>
      <c r="E377" s="155">
        <v>27</v>
      </c>
      <c r="F377" s="166">
        <v>40938</v>
      </c>
      <c r="G377" s="166">
        <v>40940</v>
      </c>
      <c r="H377" s="157">
        <v>1</v>
      </c>
      <c r="Q377" s="160"/>
    </row>
    <row r="378" spans="1:17" ht="15" customHeight="1" x14ac:dyDescent="0.25">
      <c r="A378" s="155" t="s">
        <v>36</v>
      </c>
      <c r="B378" s="155" t="s">
        <v>812</v>
      </c>
      <c r="C378" s="155" t="s">
        <v>364</v>
      </c>
      <c r="D378" s="155">
        <v>50</v>
      </c>
      <c r="E378" s="155">
        <v>50</v>
      </c>
      <c r="F378" s="166">
        <v>40938</v>
      </c>
      <c r="G378" s="166">
        <v>40940</v>
      </c>
      <c r="H378" s="157">
        <v>1</v>
      </c>
      <c r="Q378" s="160"/>
    </row>
    <row r="379" spans="1:17" ht="15" customHeight="1" x14ac:dyDescent="0.25">
      <c r="A379" s="155" t="s">
        <v>775</v>
      </c>
      <c r="B379" s="155" t="s">
        <v>813</v>
      </c>
      <c r="C379" s="155" t="s">
        <v>814</v>
      </c>
      <c r="D379" s="155">
        <v>1000</v>
      </c>
      <c r="E379" s="155">
        <v>1000</v>
      </c>
      <c r="F379" s="166">
        <v>40938</v>
      </c>
      <c r="G379" s="166">
        <v>40942</v>
      </c>
      <c r="H379" s="157">
        <v>1</v>
      </c>
      <c r="Q379" s="160"/>
    </row>
    <row r="380" spans="1:17" ht="15" customHeight="1" x14ac:dyDescent="0.25">
      <c r="A380" s="155" t="s">
        <v>42</v>
      </c>
      <c r="B380" s="155" t="s">
        <v>815</v>
      </c>
      <c r="C380" s="155" t="s">
        <v>816</v>
      </c>
      <c r="D380" s="155">
        <v>300</v>
      </c>
      <c r="E380" s="155">
        <v>300</v>
      </c>
      <c r="F380" s="166">
        <v>40938</v>
      </c>
      <c r="G380" s="166">
        <v>40942</v>
      </c>
      <c r="H380" s="157">
        <v>1</v>
      </c>
      <c r="Q380" s="160"/>
    </row>
    <row r="381" spans="1:17" ht="15" customHeight="1" x14ac:dyDescent="0.25">
      <c r="A381" s="155" t="s">
        <v>221</v>
      </c>
      <c r="B381" s="155" t="s">
        <v>817</v>
      </c>
      <c r="C381" s="155" t="s">
        <v>818</v>
      </c>
      <c r="D381" s="155">
        <v>7</v>
      </c>
      <c r="E381" s="155">
        <v>7</v>
      </c>
      <c r="F381" s="166">
        <v>40938</v>
      </c>
      <c r="G381" s="166">
        <v>40942</v>
      </c>
      <c r="H381" s="157">
        <v>1</v>
      </c>
      <c r="Q381" s="160"/>
    </row>
    <row r="382" spans="1:17" ht="15" customHeight="1" x14ac:dyDescent="0.25">
      <c r="A382" s="155" t="s">
        <v>820</v>
      </c>
      <c r="B382" s="155" t="s">
        <v>821</v>
      </c>
      <c r="C382" s="155" t="s">
        <v>822</v>
      </c>
      <c r="D382" s="155">
        <v>200</v>
      </c>
      <c r="E382" s="155">
        <v>200</v>
      </c>
      <c r="F382" s="166">
        <v>40938</v>
      </c>
      <c r="G382" s="166">
        <v>40954</v>
      </c>
      <c r="H382" s="157">
        <v>1</v>
      </c>
      <c r="Q382" s="160"/>
    </row>
    <row r="383" spans="1:17" ht="15" customHeight="1" x14ac:dyDescent="0.25">
      <c r="A383" s="155" t="s">
        <v>748</v>
      </c>
      <c r="B383" s="155" t="s">
        <v>823</v>
      </c>
      <c r="C383" s="155" t="s">
        <v>824</v>
      </c>
      <c r="D383" s="155">
        <v>200</v>
      </c>
      <c r="E383" s="155">
        <v>200</v>
      </c>
      <c r="F383" s="166">
        <v>40939</v>
      </c>
      <c r="G383" s="166">
        <v>40942</v>
      </c>
      <c r="H383" s="157">
        <v>1</v>
      </c>
      <c r="Q383" s="160"/>
    </row>
    <row r="384" spans="1:17" ht="15" customHeight="1" x14ac:dyDescent="0.25">
      <c r="A384" s="155" t="s">
        <v>576</v>
      </c>
      <c r="B384" s="155" t="s">
        <v>825</v>
      </c>
      <c r="C384" s="155" t="s">
        <v>826</v>
      </c>
      <c r="D384" s="155">
        <v>25</v>
      </c>
      <c r="E384" s="155">
        <v>25</v>
      </c>
      <c r="F384" s="166">
        <v>40939</v>
      </c>
      <c r="G384" s="166">
        <v>40940</v>
      </c>
      <c r="H384" s="157">
        <v>1</v>
      </c>
      <c r="J384" s="159" t="s">
        <v>827</v>
      </c>
      <c r="Q384" s="160"/>
    </row>
    <row r="385" spans="1:17" ht="15" customHeight="1" x14ac:dyDescent="0.25">
      <c r="A385" s="155" t="s">
        <v>520</v>
      </c>
      <c r="B385" s="155" t="s">
        <v>609</v>
      </c>
      <c r="C385" s="155" t="s">
        <v>828</v>
      </c>
      <c r="D385" s="155">
        <v>1050</v>
      </c>
      <c r="E385" s="155">
        <v>1050</v>
      </c>
      <c r="F385" s="166">
        <v>40939</v>
      </c>
      <c r="G385" s="166" t="s">
        <v>829</v>
      </c>
      <c r="H385" s="157">
        <v>1</v>
      </c>
      <c r="Q385" s="160"/>
    </row>
    <row r="386" spans="1:17" ht="15" customHeight="1" x14ac:dyDescent="0.25">
      <c r="A386" s="155" t="s">
        <v>830</v>
      </c>
      <c r="B386" s="155" t="s">
        <v>831</v>
      </c>
      <c r="D386" s="155">
        <v>14</v>
      </c>
      <c r="E386" s="155">
        <v>14</v>
      </c>
      <c r="F386" s="166">
        <v>40939</v>
      </c>
      <c r="G386" s="166">
        <v>40944</v>
      </c>
      <c r="H386" s="157">
        <v>1</v>
      </c>
      <c r="Q386" s="160"/>
    </row>
    <row r="387" spans="1:17" ht="15" customHeight="1" x14ac:dyDescent="0.25">
      <c r="A387" s="155" t="s">
        <v>820</v>
      </c>
      <c r="B387" s="155" t="s">
        <v>832</v>
      </c>
      <c r="C387" s="155" t="s">
        <v>833</v>
      </c>
      <c r="D387" s="155">
        <v>10</v>
      </c>
      <c r="E387" s="155">
        <v>12</v>
      </c>
      <c r="F387" s="166">
        <v>40939</v>
      </c>
      <c r="G387" s="166">
        <v>40959</v>
      </c>
      <c r="H387" s="157">
        <v>1</v>
      </c>
      <c r="Q387" s="160"/>
    </row>
    <row r="388" spans="1:17" ht="15" customHeight="1" x14ac:dyDescent="0.25">
      <c r="A388" s="155" t="s">
        <v>820</v>
      </c>
      <c r="B388" s="155" t="s">
        <v>821</v>
      </c>
      <c r="D388" s="155">
        <v>10</v>
      </c>
      <c r="E388" s="155">
        <v>10</v>
      </c>
      <c r="F388" s="166">
        <v>40939</v>
      </c>
      <c r="G388" s="166" t="s">
        <v>834</v>
      </c>
      <c r="H388" s="157">
        <v>1</v>
      </c>
      <c r="J388" s="159" t="s">
        <v>2169</v>
      </c>
      <c r="Q388" s="160"/>
    </row>
    <row r="389" spans="1:17" ht="15" customHeight="1" x14ac:dyDescent="0.25">
      <c r="A389" s="155" t="s">
        <v>835</v>
      </c>
      <c r="B389" s="155" t="s">
        <v>836</v>
      </c>
      <c r="D389" s="155">
        <v>1</v>
      </c>
      <c r="E389" s="155">
        <v>1</v>
      </c>
      <c r="F389" s="166">
        <v>40939</v>
      </c>
      <c r="G389" s="166" t="s">
        <v>837</v>
      </c>
      <c r="H389" s="157">
        <v>1</v>
      </c>
      <c r="J389" s="159" t="s">
        <v>838</v>
      </c>
      <c r="Q389" s="160"/>
    </row>
    <row r="390" spans="1:17" ht="15" customHeight="1" x14ac:dyDescent="0.25">
      <c r="A390" s="155" t="s">
        <v>701</v>
      </c>
      <c r="B390" s="155" t="s">
        <v>702</v>
      </c>
      <c r="C390" s="155" t="s">
        <v>839</v>
      </c>
      <c r="D390" s="155">
        <v>150</v>
      </c>
      <c r="E390" s="155">
        <v>150</v>
      </c>
      <c r="F390" s="166">
        <v>40939</v>
      </c>
      <c r="G390" s="166">
        <v>40934</v>
      </c>
      <c r="H390" s="157">
        <v>1</v>
      </c>
      <c r="J390" s="159" t="s">
        <v>840</v>
      </c>
      <c r="Q390" s="160"/>
    </row>
    <row r="391" spans="1:17" ht="15" customHeight="1" x14ac:dyDescent="0.25">
      <c r="A391" s="155" t="s">
        <v>841</v>
      </c>
      <c r="B391" s="155" t="s">
        <v>842</v>
      </c>
      <c r="C391" s="155" t="s">
        <v>843</v>
      </c>
      <c r="D391" s="155">
        <v>2500</v>
      </c>
      <c r="E391" s="155">
        <v>2500</v>
      </c>
      <c r="F391" s="166">
        <v>40939</v>
      </c>
      <c r="G391" s="166">
        <v>40940</v>
      </c>
      <c r="H391" s="157">
        <v>1</v>
      </c>
      <c r="Q391" s="160"/>
    </row>
    <row r="392" spans="1:17" ht="15" customHeight="1" x14ac:dyDescent="0.25">
      <c r="A392" s="155" t="s">
        <v>2714</v>
      </c>
      <c r="B392" s="155" t="s">
        <v>736</v>
      </c>
      <c r="C392" s="155" t="s">
        <v>737</v>
      </c>
      <c r="D392" s="155">
        <v>150</v>
      </c>
      <c r="E392" s="155">
        <v>150</v>
      </c>
      <c r="F392" s="166">
        <v>40940</v>
      </c>
      <c r="G392" s="166">
        <v>40945</v>
      </c>
      <c r="H392" s="157">
        <v>1</v>
      </c>
      <c r="Q392" s="160"/>
    </row>
    <row r="393" spans="1:17" ht="15" customHeight="1" x14ac:dyDescent="0.25">
      <c r="A393" s="155" t="s">
        <v>39</v>
      </c>
      <c r="B393" s="155" t="s">
        <v>437</v>
      </c>
      <c r="C393" s="155" t="s">
        <v>844</v>
      </c>
      <c r="D393" s="155">
        <v>100</v>
      </c>
      <c r="E393" s="155">
        <v>100</v>
      </c>
      <c r="F393" s="166">
        <v>40940</v>
      </c>
      <c r="G393" s="166">
        <v>40945</v>
      </c>
      <c r="H393" s="157">
        <v>1</v>
      </c>
      <c r="Q393" s="160"/>
    </row>
    <row r="394" spans="1:17" ht="15" customHeight="1" x14ac:dyDescent="0.25">
      <c r="A394" s="155" t="s">
        <v>49</v>
      </c>
      <c r="B394" s="155" t="s">
        <v>54</v>
      </c>
      <c r="C394" s="155" t="s">
        <v>845</v>
      </c>
      <c r="D394" s="155">
        <v>2000</v>
      </c>
      <c r="E394" s="155">
        <v>2000</v>
      </c>
      <c r="F394" s="166">
        <v>40940</v>
      </c>
      <c r="G394" s="166">
        <v>40946</v>
      </c>
      <c r="H394" s="157">
        <v>1</v>
      </c>
      <c r="Q394" s="160"/>
    </row>
    <row r="395" spans="1:17" ht="15" customHeight="1" x14ac:dyDescent="0.25">
      <c r="A395" s="155" t="s">
        <v>49</v>
      </c>
      <c r="B395" s="155" t="s">
        <v>50</v>
      </c>
      <c r="C395" s="155" t="s">
        <v>846</v>
      </c>
      <c r="D395" s="155">
        <v>3000</v>
      </c>
      <c r="E395" s="155">
        <v>3000</v>
      </c>
      <c r="F395" s="166">
        <v>40940</v>
      </c>
      <c r="G395" s="166">
        <v>40946</v>
      </c>
      <c r="H395" s="157">
        <v>1</v>
      </c>
      <c r="Q395" s="160"/>
    </row>
    <row r="396" spans="1:17" ht="15" customHeight="1" x14ac:dyDescent="0.25">
      <c r="A396" s="155" t="s">
        <v>49</v>
      </c>
      <c r="B396" s="155" t="s">
        <v>52</v>
      </c>
      <c r="C396" s="155" t="s">
        <v>847</v>
      </c>
      <c r="D396" s="155">
        <v>3000</v>
      </c>
      <c r="E396" s="155">
        <v>3000</v>
      </c>
      <c r="F396" s="166">
        <v>40940</v>
      </c>
      <c r="G396" s="166">
        <v>40946</v>
      </c>
      <c r="H396" s="157">
        <v>1</v>
      </c>
      <c r="Q396" s="160"/>
    </row>
    <row r="397" spans="1:17" ht="15" customHeight="1" x14ac:dyDescent="0.25">
      <c r="A397" s="155" t="s">
        <v>2714</v>
      </c>
      <c r="B397" s="155" t="s">
        <v>848</v>
      </c>
      <c r="C397" s="155" t="s">
        <v>849</v>
      </c>
      <c r="D397" s="155">
        <v>500</v>
      </c>
      <c r="E397" s="155">
        <v>500</v>
      </c>
      <c r="F397" s="166">
        <v>40940</v>
      </c>
      <c r="G397" s="166">
        <v>40958</v>
      </c>
      <c r="H397" s="157">
        <v>1</v>
      </c>
      <c r="Q397" s="160"/>
    </row>
    <row r="398" spans="1:17" ht="15" customHeight="1" x14ac:dyDescent="0.25">
      <c r="A398" s="155" t="s">
        <v>841</v>
      </c>
      <c r="B398" s="155" t="s">
        <v>850</v>
      </c>
      <c r="C398" s="155" t="s">
        <v>851</v>
      </c>
      <c r="D398" s="155">
        <v>27</v>
      </c>
      <c r="E398" s="155">
        <v>27</v>
      </c>
      <c r="F398" s="166">
        <v>40940</v>
      </c>
      <c r="G398" s="166">
        <v>40941</v>
      </c>
      <c r="H398" s="157">
        <v>1</v>
      </c>
      <c r="Q398" s="160"/>
    </row>
    <row r="399" spans="1:17" ht="15" customHeight="1" x14ac:dyDescent="0.25">
      <c r="A399" s="155" t="s">
        <v>852</v>
      </c>
      <c r="B399" s="155" t="s">
        <v>853</v>
      </c>
      <c r="C399" s="155" t="s">
        <v>854</v>
      </c>
      <c r="D399" s="155">
        <v>50</v>
      </c>
      <c r="E399" s="155">
        <v>50</v>
      </c>
      <c r="F399" s="166">
        <v>40940</v>
      </c>
      <c r="G399" s="166">
        <v>40945</v>
      </c>
      <c r="H399" s="157">
        <v>1</v>
      </c>
      <c r="Q399" s="160"/>
    </row>
    <row r="400" spans="1:17" ht="15" customHeight="1" x14ac:dyDescent="0.25">
      <c r="A400" s="155" t="s">
        <v>2714</v>
      </c>
      <c r="B400" s="155" t="s">
        <v>682</v>
      </c>
      <c r="C400" s="155" t="s">
        <v>855</v>
      </c>
      <c r="D400" s="155">
        <v>400</v>
      </c>
      <c r="E400" s="155">
        <v>400</v>
      </c>
      <c r="F400" s="166">
        <v>40941</v>
      </c>
      <c r="G400" s="166">
        <v>40945</v>
      </c>
      <c r="H400" s="157">
        <v>1</v>
      </c>
      <c r="Q400" s="160"/>
    </row>
    <row r="401" spans="1:17" ht="15" customHeight="1" x14ac:dyDescent="0.25">
      <c r="A401" s="155" t="s">
        <v>115</v>
      </c>
      <c r="B401" s="155" t="s">
        <v>856</v>
      </c>
      <c r="C401" s="155" t="s">
        <v>857</v>
      </c>
      <c r="D401" s="155">
        <v>10</v>
      </c>
      <c r="E401" s="155">
        <v>10</v>
      </c>
      <c r="F401" s="166">
        <v>40941</v>
      </c>
      <c r="G401" s="166">
        <v>40947</v>
      </c>
      <c r="H401" s="157">
        <v>1</v>
      </c>
      <c r="Q401" s="160"/>
    </row>
    <row r="402" spans="1:17" ht="15" customHeight="1" x14ac:dyDescent="0.25">
      <c r="A402" s="155" t="s">
        <v>617</v>
      </c>
      <c r="B402" s="155" t="s">
        <v>618</v>
      </c>
      <c r="C402" s="155" t="s">
        <v>858</v>
      </c>
      <c r="D402" s="155">
        <v>175</v>
      </c>
      <c r="E402" s="155">
        <v>175</v>
      </c>
      <c r="F402" s="166">
        <v>40941</v>
      </c>
      <c r="G402" s="166">
        <v>40947</v>
      </c>
      <c r="H402" s="157">
        <v>1</v>
      </c>
      <c r="Q402" s="160"/>
    </row>
    <row r="403" spans="1:17" ht="15" customHeight="1" x14ac:dyDescent="0.25">
      <c r="A403" s="155" t="s">
        <v>617</v>
      </c>
      <c r="B403" s="155" t="s">
        <v>859</v>
      </c>
      <c r="C403" s="155" t="s">
        <v>860</v>
      </c>
      <c r="D403" s="155">
        <v>75</v>
      </c>
      <c r="E403" s="155">
        <v>75</v>
      </c>
      <c r="F403" s="166">
        <v>40941</v>
      </c>
      <c r="G403" s="166">
        <v>40947</v>
      </c>
      <c r="H403" s="157">
        <v>1</v>
      </c>
      <c r="Q403" s="160"/>
    </row>
    <row r="404" spans="1:17" ht="15" customHeight="1" x14ac:dyDescent="0.25">
      <c r="A404" s="155" t="s">
        <v>638</v>
      </c>
      <c r="B404" s="155" t="s">
        <v>639</v>
      </c>
      <c r="C404" s="155" t="s">
        <v>861</v>
      </c>
      <c r="D404" s="155">
        <v>1000</v>
      </c>
      <c r="E404" s="155">
        <v>1000</v>
      </c>
      <c r="F404" s="166">
        <v>40942</v>
      </c>
      <c r="G404" s="166">
        <v>40946</v>
      </c>
      <c r="H404" s="157">
        <v>1</v>
      </c>
      <c r="Q404" s="160"/>
    </row>
    <row r="405" spans="1:17" ht="15" customHeight="1" x14ac:dyDescent="0.25">
      <c r="A405" s="155" t="s">
        <v>2714</v>
      </c>
      <c r="B405" s="155" t="s">
        <v>862</v>
      </c>
      <c r="C405" s="155" t="s">
        <v>863</v>
      </c>
      <c r="D405" s="155">
        <v>25</v>
      </c>
      <c r="E405" s="155">
        <v>25</v>
      </c>
      <c r="F405" s="166">
        <v>40945</v>
      </c>
      <c r="G405" s="166">
        <v>40946</v>
      </c>
      <c r="H405" s="157">
        <v>1</v>
      </c>
      <c r="Q405" s="160"/>
    </row>
    <row r="406" spans="1:17" ht="15" customHeight="1" x14ac:dyDescent="0.25">
      <c r="A406" s="155" t="s">
        <v>42</v>
      </c>
      <c r="B406" s="155" t="s">
        <v>864</v>
      </c>
      <c r="C406" s="155" t="s">
        <v>865</v>
      </c>
      <c r="D406" s="155">
        <v>300</v>
      </c>
      <c r="E406" s="155">
        <v>100</v>
      </c>
      <c r="F406" s="166">
        <v>40945</v>
      </c>
      <c r="G406" s="166">
        <v>40945</v>
      </c>
      <c r="H406" s="157">
        <v>1</v>
      </c>
      <c r="Q406" s="160"/>
    </row>
    <row r="407" spans="1:17" ht="15" customHeight="1" x14ac:dyDescent="0.25">
      <c r="A407" s="155" t="s">
        <v>39</v>
      </c>
      <c r="B407" s="155" t="s">
        <v>866</v>
      </c>
      <c r="C407" s="155" t="s">
        <v>867</v>
      </c>
      <c r="D407" s="155">
        <v>500</v>
      </c>
      <c r="E407" s="155">
        <v>512</v>
      </c>
      <c r="F407" s="166">
        <v>40945</v>
      </c>
      <c r="G407" s="166">
        <v>40949</v>
      </c>
      <c r="H407" s="157">
        <v>1</v>
      </c>
      <c r="Q407" s="160"/>
    </row>
    <row r="408" spans="1:17" ht="15" customHeight="1" x14ac:dyDescent="0.25">
      <c r="A408" s="155" t="s">
        <v>559</v>
      </c>
      <c r="B408" s="155" t="s">
        <v>868</v>
      </c>
      <c r="C408" s="155" t="s">
        <v>869</v>
      </c>
      <c r="D408" s="155">
        <v>10000</v>
      </c>
      <c r="E408" s="155">
        <v>10080</v>
      </c>
      <c r="F408" s="166">
        <v>40945</v>
      </c>
      <c r="G408" s="166">
        <v>40948</v>
      </c>
      <c r="H408" s="157">
        <v>1</v>
      </c>
      <c r="Q408" s="160"/>
    </row>
    <row r="409" spans="1:17" ht="15" customHeight="1" x14ac:dyDescent="0.25">
      <c r="A409" s="155" t="s">
        <v>1667</v>
      </c>
      <c r="B409" s="155" t="s">
        <v>870</v>
      </c>
      <c r="C409" s="155" t="s">
        <v>871</v>
      </c>
      <c r="D409" s="155">
        <v>304</v>
      </c>
      <c r="E409" s="155">
        <v>304</v>
      </c>
      <c r="F409" s="166">
        <v>40945</v>
      </c>
      <c r="G409" s="166">
        <v>40949</v>
      </c>
      <c r="H409" s="157">
        <v>1</v>
      </c>
      <c r="Q409" s="160"/>
    </row>
    <row r="410" spans="1:17" ht="15" customHeight="1" x14ac:dyDescent="0.25">
      <c r="A410" s="155" t="s">
        <v>559</v>
      </c>
      <c r="B410" s="155" t="s">
        <v>872</v>
      </c>
      <c r="C410" s="155" t="s">
        <v>873</v>
      </c>
      <c r="D410" s="155">
        <v>10000</v>
      </c>
      <c r="E410" s="155">
        <v>10080</v>
      </c>
      <c r="F410" s="166">
        <v>40945</v>
      </c>
      <c r="G410" s="166">
        <v>40952</v>
      </c>
      <c r="H410" s="157">
        <v>1</v>
      </c>
      <c r="Q410" s="160"/>
    </row>
    <row r="411" spans="1:17" ht="15" customHeight="1" x14ac:dyDescent="0.25">
      <c r="A411" s="155" t="s">
        <v>327</v>
      </c>
      <c r="B411" s="155" t="s">
        <v>874</v>
      </c>
      <c r="C411" s="155" t="s">
        <v>875</v>
      </c>
      <c r="D411" s="155">
        <v>30</v>
      </c>
      <c r="E411" s="155">
        <v>30</v>
      </c>
      <c r="F411" s="166">
        <v>40945</v>
      </c>
      <c r="G411" s="166">
        <v>40952</v>
      </c>
      <c r="H411" s="157">
        <v>1</v>
      </c>
      <c r="Q411" s="160"/>
    </row>
    <row r="412" spans="1:17" ht="15" customHeight="1" x14ac:dyDescent="0.25">
      <c r="A412" s="155" t="s">
        <v>254</v>
      </c>
      <c r="B412" s="155" t="s">
        <v>255</v>
      </c>
      <c r="C412" s="155" t="s">
        <v>876</v>
      </c>
      <c r="D412" s="155">
        <v>100</v>
      </c>
      <c r="E412" s="155">
        <v>100</v>
      </c>
      <c r="F412" s="166">
        <v>40946</v>
      </c>
      <c r="G412" s="166">
        <v>40949</v>
      </c>
      <c r="H412" s="157">
        <v>1</v>
      </c>
      <c r="Q412" s="160"/>
    </row>
    <row r="413" spans="1:17" ht="15" customHeight="1" x14ac:dyDescent="0.25">
      <c r="A413" s="155" t="s">
        <v>877</v>
      </c>
      <c r="B413" s="155" t="s">
        <v>878</v>
      </c>
      <c r="C413" s="155" t="s">
        <v>879</v>
      </c>
      <c r="D413" s="155">
        <v>25</v>
      </c>
      <c r="E413" s="155">
        <v>25</v>
      </c>
      <c r="F413" s="166">
        <v>40946</v>
      </c>
      <c r="G413" s="166">
        <v>40949</v>
      </c>
      <c r="H413" s="157">
        <v>1</v>
      </c>
      <c r="Q413" s="160"/>
    </row>
    <row r="414" spans="1:17" ht="15" customHeight="1" x14ac:dyDescent="0.25">
      <c r="A414" s="155" t="s">
        <v>877</v>
      </c>
      <c r="B414" s="155" t="s">
        <v>880</v>
      </c>
      <c r="C414" s="155" t="s">
        <v>284</v>
      </c>
      <c r="D414" s="155">
        <v>25</v>
      </c>
      <c r="E414" s="155">
        <v>25</v>
      </c>
      <c r="F414" s="166">
        <v>40946</v>
      </c>
      <c r="G414" s="166">
        <v>40949</v>
      </c>
      <c r="H414" s="157">
        <v>1</v>
      </c>
      <c r="Q414" s="160"/>
    </row>
    <row r="415" spans="1:17" ht="15" customHeight="1" x14ac:dyDescent="0.25">
      <c r="A415" s="155" t="s">
        <v>286</v>
      </c>
      <c r="B415" s="155" t="s">
        <v>289</v>
      </c>
      <c r="C415" s="155" t="s">
        <v>881</v>
      </c>
      <c r="D415" s="155">
        <v>100</v>
      </c>
      <c r="E415" s="155">
        <v>100</v>
      </c>
      <c r="F415" s="166">
        <v>40946</v>
      </c>
      <c r="G415" s="166">
        <v>40949</v>
      </c>
      <c r="H415" s="157">
        <v>1</v>
      </c>
      <c r="Q415" s="160"/>
    </row>
    <row r="416" spans="1:17" ht="15" customHeight="1" x14ac:dyDescent="0.25">
      <c r="A416" s="155" t="s">
        <v>286</v>
      </c>
      <c r="B416" s="155" t="s">
        <v>287</v>
      </c>
      <c r="C416" s="155" t="s">
        <v>284</v>
      </c>
      <c r="D416" s="155">
        <v>100</v>
      </c>
      <c r="E416" s="155">
        <v>100</v>
      </c>
      <c r="F416" s="166">
        <v>40946</v>
      </c>
      <c r="G416" s="166">
        <v>40949</v>
      </c>
      <c r="H416" s="157">
        <v>1</v>
      </c>
      <c r="Q416" s="160"/>
    </row>
    <row r="417" spans="1:17" ht="15" customHeight="1" x14ac:dyDescent="0.25">
      <c r="A417" s="155" t="s">
        <v>42</v>
      </c>
      <c r="B417" s="155" t="s">
        <v>43</v>
      </c>
      <c r="C417" s="155" t="s">
        <v>882</v>
      </c>
      <c r="D417" s="155">
        <v>25</v>
      </c>
      <c r="E417" s="155">
        <v>25</v>
      </c>
      <c r="F417" s="166">
        <v>40946</v>
      </c>
      <c r="G417" s="166">
        <v>40952</v>
      </c>
      <c r="H417" s="157">
        <v>1</v>
      </c>
      <c r="Q417" s="160"/>
    </row>
    <row r="418" spans="1:17" ht="15" customHeight="1" x14ac:dyDescent="0.25">
      <c r="A418" s="155" t="s">
        <v>42</v>
      </c>
      <c r="B418" s="155" t="s">
        <v>883</v>
      </c>
      <c r="C418" s="155" t="s">
        <v>284</v>
      </c>
      <c r="D418" s="155">
        <v>25</v>
      </c>
      <c r="E418" s="155">
        <v>25</v>
      </c>
      <c r="F418" s="166">
        <v>40946</v>
      </c>
      <c r="G418" s="166">
        <v>40952</v>
      </c>
      <c r="H418" s="157">
        <v>1</v>
      </c>
      <c r="Q418" s="160"/>
    </row>
    <row r="419" spans="1:17" ht="15" customHeight="1" x14ac:dyDescent="0.25">
      <c r="A419" s="155" t="s">
        <v>104</v>
      </c>
      <c r="B419" s="155" t="s">
        <v>884</v>
      </c>
      <c r="C419" s="155" t="s">
        <v>885</v>
      </c>
      <c r="D419" s="155">
        <v>10</v>
      </c>
      <c r="E419" s="155">
        <v>10</v>
      </c>
      <c r="F419" s="166">
        <v>40946</v>
      </c>
      <c r="G419" s="166">
        <v>40934</v>
      </c>
      <c r="H419" s="157">
        <v>0</v>
      </c>
      <c r="Q419" s="160"/>
    </row>
    <row r="420" spans="1:17" ht="15" customHeight="1" x14ac:dyDescent="0.25">
      <c r="A420" s="155" t="s">
        <v>49</v>
      </c>
      <c r="B420" s="155" t="s">
        <v>54</v>
      </c>
      <c r="C420" s="155" t="s">
        <v>886</v>
      </c>
      <c r="D420" s="155">
        <v>2000</v>
      </c>
      <c r="E420" s="155">
        <v>2000</v>
      </c>
      <c r="F420" s="166">
        <v>40946</v>
      </c>
      <c r="G420" s="166">
        <v>40952</v>
      </c>
      <c r="H420" s="157">
        <v>1</v>
      </c>
      <c r="Q420" s="160"/>
    </row>
    <row r="421" spans="1:17" ht="15" customHeight="1" x14ac:dyDescent="0.25">
      <c r="A421" s="155" t="s">
        <v>49</v>
      </c>
      <c r="B421" s="155" t="s">
        <v>52</v>
      </c>
      <c r="C421" s="155" t="s">
        <v>887</v>
      </c>
      <c r="D421" s="155">
        <v>3000</v>
      </c>
      <c r="E421" s="155">
        <v>3000</v>
      </c>
      <c r="F421" s="166">
        <v>40946</v>
      </c>
      <c r="G421" s="166">
        <v>40952</v>
      </c>
      <c r="H421" s="157">
        <v>1</v>
      </c>
      <c r="Q421" s="160"/>
    </row>
    <row r="422" spans="1:17" ht="15" customHeight="1" x14ac:dyDescent="0.25">
      <c r="A422" s="155" t="s">
        <v>49</v>
      </c>
      <c r="B422" s="155" t="s">
        <v>50</v>
      </c>
      <c r="C422" s="155" t="s">
        <v>888</v>
      </c>
      <c r="D422" s="155">
        <v>3000</v>
      </c>
      <c r="E422" s="155">
        <v>3000</v>
      </c>
      <c r="F422" s="166">
        <v>40946</v>
      </c>
      <c r="G422" s="166">
        <v>40952</v>
      </c>
      <c r="H422" s="157">
        <v>1</v>
      </c>
      <c r="Q422" s="160"/>
    </row>
    <row r="423" spans="1:17" ht="15" customHeight="1" x14ac:dyDescent="0.25">
      <c r="A423" s="155" t="s">
        <v>12</v>
      </c>
      <c r="B423" s="155" t="s">
        <v>367</v>
      </c>
      <c r="C423" s="155" t="s">
        <v>889</v>
      </c>
      <c r="D423" s="155">
        <v>10</v>
      </c>
      <c r="E423" s="155">
        <v>10</v>
      </c>
      <c r="F423" s="166">
        <v>40946</v>
      </c>
      <c r="G423" s="166">
        <v>40952</v>
      </c>
      <c r="H423" s="157">
        <v>1</v>
      </c>
      <c r="Q423" s="160"/>
    </row>
    <row r="424" spans="1:17" ht="15" customHeight="1" x14ac:dyDescent="0.25">
      <c r="A424" s="155" t="s">
        <v>1667</v>
      </c>
      <c r="B424" s="155" t="s">
        <v>890</v>
      </c>
      <c r="C424" s="155" t="s">
        <v>891</v>
      </c>
      <c r="D424" s="155">
        <v>500</v>
      </c>
      <c r="E424" s="155">
        <v>503</v>
      </c>
      <c r="F424" s="166">
        <v>40946</v>
      </c>
      <c r="G424" s="166">
        <v>40952</v>
      </c>
      <c r="H424" s="157">
        <v>1</v>
      </c>
      <c r="Q424" s="160"/>
    </row>
    <row r="425" spans="1:17" ht="15" customHeight="1" x14ac:dyDescent="0.25">
      <c r="A425" s="155" t="s">
        <v>145</v>
      </c>
      <c r="B425" s="155" t="s">
        <v>892</v>
      </c>
      <c r="C425" s="155" t="s">
        <v>893</v>
      </c>
      <c r="D425" s="155">
        <v>25</v>
      </c>
      <c r="E425" s="155">
        <v>25</v>
      </c>
      <c r="F425" s="166">
        <v>40946</v>
      </c>
      <c r="G425" s="166">
        <v>40949</v>
      </c>
      <c r="H425" s="157">
        <v>1</v>
      </c>
      <c r="Q425" s="160"/>
    </row>
    <row r="426" spans="1:17" ht="15" customHeight="1" x14ac:dyDescent="0.25">
      <c r="A426" s="155" t="s">
        <v>894</v>
      </c>
      <c r="B426" s="155" t="s">
        <v>895</v>
      </c>
      <c r="C426" s="155" t="s">
        <v>896</v>
      </c>
      <c r="D426" s="155">
        <v>8</v>
      </c>
      <c r="E426" s="155">
        <v>8</v>
      </c>
      <c r="F426" s="166">
        <v>40946</v>
      </c>
      <c r="G426" s="166">
        <v>40947</v>
      </c>
      <c r="H426" s="157">
        <v>1</v>
      </c>
      <c r="Q426" s="160"/>
    </row>
    <row r="427" spans="1:17" ht="15" customHeight="1" x14ac:dyDescent="0.25">
      <c r="A427" s="155" t="s">
        <v>12</v>
      </c>
      <c r="B427" s="155" t="s">
        <v>897</v>
      </c>
      <c r="C427" s="155" t="s">
        <v>898</v>
      </c>
      <c r="D427" s="155">
        <v>10</v>
      </c>
      <c r="E427" s="155">
        <v>10</v>
      </c>
      <c r="F427" s="166">
        <v>40949</v>
      </c>
      <c r="G427" s="166">
        <v>40953</v>
      </c>
      <c r="H427" s="157">
        <v>1</v>
      </c>
      <c r="Q427" s="160"/>
    </row>
    <row r="428" spans="1:17" ht="15" customHeight="1" x14ac:dyDescent="0.25">
      <c r="A428" s="155" t="s">
        <v>899</v>
      </c>
      <c r="B428" s="155" t="s">
        <v>339</v>
      </c>
      <c r="C428" s="155" t="s">
        <v>900</v>
      </c>
      <c r="D428" s="155">
        <v>25</v>
      </c>
      <c r="E428" s="155">
        <v>25</v>
      </c>
      <c r="F428" s="166">
        <v>40949</v>
      </c>
      <c r="G428" s="166">
        <v>40956</v>
      </c>
      <c r="H428" s="157">
        <v>1</v>
      </c>
      <c r="Q428" s="160"/>
    </row>
    <row r="429" spans="1:17" ht="15" customHeight="1" x14ac:dyDescent="0.25">
      <c r="A429" s="155" t="s">
        <v>679</v>
      </c>
      <c r="B429" s="155" t="s">
        <v>681</v>
      </c>
      <c r="C429" s="155" t="s">
        <v>901</v>
      </c>
      <c r="D429" s="155">
        <v>100</v>
      </c>
      <c r="E429" s="155">
        <v>100</v>
      </c>
      <c r="F429" s="166">
        <v>40949</v>
      </c>
      <c r="G429" s="166">
        <v>40956</v>
      </c>
      <c r="H429" s="157">
        <v>1</v>
      </c>
      <c r="Q429" s="160"/>
    </row>
    <row r="430" spans="1:17" ht="15" customHeight="1" x14ac:dyDescent="0.25">
      <c r="A430" s="155" t="s">
        <v>224</v>
      </c>
      <c r="B430" s="155" t="s">
        <v>902</v>
      </c>
      <c r="C430" s="155" t="s">
        <v>903</v>
      </c>
      <c r="D430" s="155">
        <v>100</v>
      </c>
      <c r="E430" s="155">
        <v>103</v>
      </c>
      <c r="F430" s="166">
        <v>40949</v>
      </c>
      <c r="G430" s="166">
        <v>40956</v>
      </c>
      <c r="H430" s="157">
        <v>1</v>
      </c>
      <c r="Q430" s="160"/>
    </row>
    <row r="431" spans="1:17" ht="15" customHeight="1" x14ac:dyDescent="0.25">
      <c r="A431" s="155" t="s">
        <v>224</v>
      </c>
      <c r="B431" s="155" t="s">
        <v>904</v>
      </c>
      <c r="C431" s="155" t="s">
        <v>284</v>
      </c>
      <c r="D431" s="155">
        <v>100</v>
      </c>
      <c r="E431" s="155">
        <v>103</v>
      </c>
      <c r="F431" s="166">
        <v>40949</v>
      </c>
      <c r="G431" s="166">
        <v>40956</v>
      </c>
      <c r="H431" s="157">
        <v>1</v>
      </c>
      <c r="Q431" s="160"/>
    </row>
    <row r="432" spans="1:17" ht="15" customHeight="1" x14ac:dyDescent="0.25">
      <c r="A432" s="155" t="s">
        <v>42</v>
      </c>
      <c r="B432" s="155" t="s">
        <v>905</v>
      </c>
      <c r="C432" s="155" t="s">
        <v>906</v>
      </c>
      <c r="D432" s="155">
        <v>300</v>
      </c>
      <c r="E432" s="155">
        <v>300</v>
      </c>
      <c r="F432" s="166">
        <v>40949</v>
      </c>
      <c r="G432" s="166">
        <v>40956</v>
      </c>
      <c r="H432" s="157">
        <v>1</v>
      </c>
      <c r="Q432" s="160"/>
    </row>
    <row r="433" spans="1:17" ht="15" customHeight="1" x14ac:dyDescent="0.25">
      <c r="A433" s="155" t="s">
        <v>29</v>
      </c>
      <c r="B433" s="155" t="s">
        <v>907</v>
      </c>
      <c r="C433" s="155" t="s">
        <v>908</v>
      </c>
      <c r="D433" s="155">
        <v>50</v>
      </c>
      <c r="E433" s="155">
        <v>51</v>
      </c>
      <c r="F433" s="166">
        <v>40952</v>
      </c>
      <c r="G433" s="166">
        <v>40959</v>
      </c>
      <c r="H433" s="157">
        <v>1</v>
      </c>
      <c r="Q433" s="160"/>
    </row>
    <row r="434" spans="1:17" ht="15" customHeight="1" x14ac:dyDescent="0.25">
      <c r="A434" s="155" t="s">
        <v>299</v>
      </c>
      <c r="B434" s="155" t="s">
        <v>909</v>
      </c>
      <c r="C434" s="155" t="s">
        <v>910</v>
      </c>
      <c r="D434" s="155">
        <v>60</v>
      </c>
      <c r="E434" s="155">
        <v>60</v>
      </c>
      <c r="F434" s="166">
        <v>40952</v>
      </c>
      <c r="G434" s="166">
        <v>40952</v>
      </c>
      <c r="H434" s="157">
        <v>1</v>
      </c>
      <c r="Q434" s="160"/>
    </row>
    <row r="435" spans="1:17" ht="15" customHeight="1" x14ac:dyDescent="0.25">
      <c r="A435" s="155" t="s">
        <v>36</v>
      </c>
      <c r="B435" s="155" t="s">
        <v>297</v>
      </c>
      <c r="C435" s="155" t="s">
        <v>298</v>
      </c>
      <c r="D435" s="155">
        <v>50</v>
      </c>
      <c r="E435" s="155">
        <v>51</v>
      </c>
      <c r="F435" s="166">
        <v>40952</v>
      </c>
      <c r="G435" s="166">
        <v>40959</v>
      </c>
      <c r="H435" s="157">
        <v>1</v>
      </c>
      <c r="Q435" s="160"/>
    </row>
    <row r="436" spans="1:17" ht="15" customHeight="1" x14ac:dyDescent="0.25">
      <c r="A436" s="155" t="s">
        <v>911</v>
      </c>
      <c r="B436" s="155" t="s">
        <v>912</v>
      </c>
      <c r="C436" s="155" t="s">
        <v>913</v>
      </c>
      <c r="D436" s="155">
        <v>450</v>
      </c>
      <c r="E436" s="155">
        <v>450</v>
      </c>
      <c r="F436" s="166">
        <v>40952</v>
      </c>
      <c r="G436" s="166">
        <v>40949</v>
      </c>
      <c r="H436" s="157">
        <v>1</v>
      </c>
      <c r="J436" s="159" t="s">
        <v>214</v>
      </c>
      <c r="Q436" s="160"/>
    </row>
    <row r="437" spans="1:17" ht="15" customHeight="1" x14ac:dyDescent="0.25">
      <c r="A437" s="155" t="s">
        <v>12</v>
      </c>
      <c r="B437" s="155" t="s">
        <v>17</v>
      </c>
      <c r="C437" s="155" t="s">
        <v>914</v>
      </c>
      <c r="D437" s="155">
        <v>10</v>
      </c>
      <c r="E437" s="155">
        <v>10</v>
      </c>
      <c r="F437" s="166">
        <v>40953</v>
      </c>
      <c r="G437" s="166">
        <v>40954</v>
      </c>
      <c r="H437" s="157">
        <v>1</v>
      </c>
      <c r="Q437" s="160"/>
    </row>
    <row r="438" spans="1:17" ht="15" customHeight="1" x14ac:dyDescent="0.25">
      <c r="A438" s="155" t="s">
        <v>2714</v>
      </c>
      <c r="B438" s="155" t="s">
        <v>915</v>
      </c>
      <c r="C438" s="155" t="s">
        <v>916</v>
      </c>
      <c r="D438" s="155">
        <v>25</v>
      </c>
      <c r="E438" s="155">
        <v>25</v>
      </c>
      <c r="F438" s="166">
        <v>40954</v>
      </c>
      <c r="G438" s="166">
        <v>40959</v>
      </c>
      <c r="H438" s="157">
        <v>1</v>
      </c>
      <c r="Q438" s="160"/>
    </row>
    <row r="439" spans="1:17" ht="15" customHeight="1" x14ac:dyDescent="0.25">
      <c r="A439" s="155" t="s">
        <v>78</v>
      </c>
      <c r="B439" s="155" t="s">
        <v>917</v>
      </c>
      <c r="C439" s="155" t="s">
        <v>918</v>
      </c>
      <c r="D439" s="155">
        <v>4</v>
      </c>
      <c r="E439" s="155">
        <v>4</v>
      </c>
      <c r="F439" s="166">
        <v>40954</v>
      </c>
      <c r="G439" s="166">
        <v>40962</v>
      </c>
      <c r="H439" s="157">
        <v>1</v>
      </c>
      <c r="Q439" s="160"/>
    </row>
    <row r="440" spans="1:17" ht="15" customHeight="1" x14ac:dyDescent="0.25">
      <c r="A440" s="155" t="s">
        <v>512</v>
      </c>
      <c r="B440" s="155" t="s">
        <v>919</v>
      </c>
      <c r="C440" s="155" t="s">
        <v>920</v>
      </c>
      <c r="D440" s="155">
        <v>5</v>
      </c>
      <c r="E440" s="155">
        <v>5</v>
      </c>
      <c r="F440" s="166">
        <v>40954</v>
      </c>
      <c r="G440" s="166">
        <v>40960</v>
      </c>
      <c r="H440" s="157">
        <v>1</v>
      </c>
      <c r="Q440" s="160"/>
    </row>
    <row r="441" spans="1:17" ht="15" customHeight="1" x14ac:dyDescent="0.25">
      <c r="A441" s="155" t="s">
        <v>512</v>
      </c>
      <c r="B441" s="155" t="s">
        <v>921</v>
      </c>
      <c r="C441" s="155" t="s">
        <v>364</v>
      </c>
      <c r="D441" s="155">
        <v>5</v>
      </c>
      <c r="E441" s="155">
        <v>5</v>
      </c>
      <c r="F441" s="166">
        <v>40954</v>
      </c>
      <c r="G441" s="166">
        <v>40960</v>
      </c>
      <c r="H441" s="157">
        <v>1</v>
      </c>
      <c r="Q441" s="160"/>
    </row>
    <row r="442" spans="1:17" ht="15" customHeight="1" x14ac:dyDescent="0.25">
      <c r="A442" s="155" t="s">
        <v>39</v>
      </c>
      <c r="B442" s="155" t="s">
        <v>922</v>
      </c>
      <c r="C442" s="155" t="s">
        <v>923</v>
      </c>
      <c r="D442" s="155">
        <v>250</v>
      </c>
      <c r="E442" s="155">
        <v>250</v>
      </c>
      <c r="F442" s="166">
        <v>40954</v>
      </c>
      <c r="G442" s="166">
        <v>40960</v>
      </c>
      <c r="H442" s="157">
        <v>1</v>
      </c>
      <c r="Q442" s="160"/>
    </row>
    <row r="443" spans="1:17" ht="15" customHeight="1" x14ac:dyDescent="0.25">
      <c r="A443" s="155" t="s">
        <v>924</v>
      </c>
      <c r="B443" s="155" t="s">
        <v>925</v>
      </c>
      <c r="C443" s="155" t="s">
        <v>926</v>
      </c>
      <c r="D443" s="155">
        <v>3</v>
      </c>
      <c r="E443" s="155">
        <v>3</v>
      </c>
      <c r="F443" s="166">
        <v>40954</v>
      </c>
      <c r="G443" s="166">
        <v>40960</v>
      </c>
      <c r="H443" s="157">
        <v>1</v>
      </c>
      <c r="Q443" s="160"/>
    </row>
    <row r="444" spans="1:17" ht="15" customHeight="1" x14ac:dyDescent="0.25">
      <c r="A444" s="155" t="s">
        <v>230</v>
      </c>
      <c r="B444" s="155" t="s">
        <v>231</v>
      </c>
      <c r="C444" s="155" t="s">
        <v>927</v>
      </c>
      <c r="D444" s="155">
        <v>100</v>
      </c>
      <c r="E444" s="155">
        <v>100</v>
      </c>
      <c r="F444" s="166">
        <v>40954</v>
      </c>
      <c r="G444" s="166">
        <v>40960</v>
      </c>
      <c r="H444" s="157">
        <v>1</v>
      </c>
      <c r="Q444" s="160"/>
    </row>
    <row r="445" spans="1:17" ht="15" customHeight="1" x14ac:dyDescent="0.25">
      <c r="A445" s="155" t="s">
        <v>2714</v>
      </c>
      <c r="B445" s="155" t="s">
        <v>928</v>
      </c>
      <c r="C445" s="155" t="s">
        <v>929</v>
      </c>
      <c r="D445" s="155">
        <v>200</v>
      </c>
      <c r="E445" s="155">
        <v>200</v>
      </c>
      <c r="F445" s="166">
        <v>40954</v>
      </c>
      <c r="G445" s="166">
        <v>40960</v>
      </c>
      <c r="H445" s="157">
        <v>1</v>
      </c>
      <c r="Q445" s="160"/>
    </row>
    <row r="446" spans="1:17" ht="15" customHeight="1" x14ac:dyDescent="0.25">
      <c r="A446" s="155" t="s">
        <v>852</v>
      </c>
      <c r="B446" s="155" t="s">
        <v>468</v>
      </c>
      <c r="C446" s="155" t="s">
        <v>930</v>
      </c>
      <c r="D446" s="155">
        <v>110</v>
      </c>
      <c r="E446" s="155">
        <v>100</v>
      </c>
      <c r="F446" s="166">
        <v>40954</v>
      </c>
      <c r="G446" s="166">
        <v>40960</v>
      </c>
      <c r="H446" s="157">
        <v>1</v>
      </c>
      <c r="Q446" s="160"/>
    </row>
    <row r="447" spans="1:17" ht="15" customHeight="1" x14ac:dyDescent="0.25">
      <c r="A447" s="155" t="s">
        <v>104</v>
      </c>
      <c r="B447" s="155" t="s">
        <v>931</v>
      </c>
      <c r="C447" s="155" t="s">
        <v>932</v>
      </c>
      <c r="D447" s="155">
        <v>20</v>
      </c>
      <c r="E447" s="155">
        <v>20</v>
      </c>
      <c r="F447" s="166">
        <v>40954</v>
      </c>
      <c r="G447" s="166">
        <v>40962</v>
      </c>
      <c r="H447" s="157">
        <v>1</v>
      </c>
      <c r="Q447" s="160"/>
    </row>
    <row r="448" spans="1:17" ht="15" customHeight="1" x14ac:dyDescent="0.25">
      <c r="A448" s="155" t="s">
        <v>78</v>
      </c>
      <c r="B448" s="155" t="s">
        <v>917</v>
      </c>
      <c r="C448" s="155" t="s">
        <v>918</v>
      </c>
      <c r="D448" s="155">
        <v>4</v>
      </c>
      <c r="E448" s="155">
        <v>4</v>
      </c>
      <c r="F448" s="166">
        <v>40955</v>
      </c>
      <c r="G448" s="166">
        <v>40962</v>
      </c>
      <c r="H448" s="157">
        <v>1</v>
      </c>
      <c r="Q448" s="160"/>
    </row>
    <row r="449" spans="1:17" ht="15" customHeight="1" x14ac:dyDescent="0.25">
      <c r="A449" s="155" t="s">
        <v>2714</v>
      </c>
      <c r="B449" s="155" t="s">
        <v>915</v>
      </c>
      <c r="C449" s="155" t="s">
        <v>916</v>
      </c>
      <c r="D449" s="155">
        <v>25</v>
      </c>
      <c r="E449" s="155">
        <v>25</v>
      </c>
      <c r="F449" s="166">
        <v>40955</v>
      </c>
      <c r="G449" s="166">
        <v>40962</v>
      </c>
      <c r="H449" s="157">
        <v>1</v>
      </c>
      <c r="Q449" s="160"/>
    </row>
    <row r="450" spans="1:17" ht="15" customHeight="1" x14ac:dyDescent="0.25">
      <c r="A450" s="155" t="s">
        <v>520</v>
      </c>
      <c r="B450" s="155" t="s">
        <v>609</v>
      </c>
      <c r="D450" s="155">
        <v>1000</v>
      </c>
      <c r="E450" s="155">
        <v>1000</v>
      </c>
      <c r="F450" s="166">
        <v>40955</v>
      </c>
      <c r="G450" s="166" t="s">
        <v>829</v>
      </c>
      <c r="H450" s="157">
        <v>1</v>
      </c>
      <c r="Q450" s="160"/>
    </row>
    <row r="451" spans="1:17" ht="15" customHeight="1" x14ac:dyDescent="0.25">
      <c r="A451" s="155" t="s">
        <v>190</v>
      </c>
      <c r="B451" s="155" t="s">
        <v>503</v>
      </c>
      <c r="C451" s="155" t="s">
        <v>933</v>
      </c>
      <c r="D451" s="155">
        <v>150</v>
      </c>
      <c r="E451" s="155">
        <v>150</v>
      </c>
      <c r="F451" s="166">
        <v>40956</v>
      </c>
      <c r="G451" s="166">
        <v>40909</v>
      </c>
      <c r="H451" s="157">
        <v>0</v>
      </c>
      <c r="I451" s="163" t="s">
        <v>934</v>
      </c>
      <c r="Q451" s="160"/>
    </row>
    <row r="452" spans="1:17" ht="15" customHeight="1" x14ac:dyDescent="0.25">
      <c r="A452" s="155" t="s">
        <v>115</v>
      </c>
      <c r="B452" s="155" t="s">
        <v>935</v>
      </c>
      <c r="C452" s="155" t="s">
        <v>936</v>
      </c>
      <c r="D452" s="155">
        <v>10</v>
      </c>
      <c r="E452" s="155">
        <v>10</v>
      </c>
      <c r="F452" s="166">
        <v>40959</v>
      </c>
      <c r="G452" s="166">
        <v>40963</v>
      </c>
      <c r="H452" s="157">
        <v>1</v>
      </c>
      <c r="Q452" s="160"/>
    </row>
    <row r="453" spans="1:17" ht="15" customHeight="1" x14ac:dyDescent="0.25">
      <c r="A453" s="155" t="s">
        <v>115</v>
      </c>
      <c r="B453" s="155" t="s">
        <v>549</v>
      </c>
      <c r="C453" s="155" t="s">
        <v>937</v>
      </c>
      <c r="D453" s="155">
        <v>20</v>
      </c>
      <c r="E453" s="155">
        <v>20</v>
      </c>
      <c r="F453" s="166">
        <v>40959</v>
      </c>
      <c r="G453" s="166">
        <v>40963</v>
      </c>
      <c r="H453" s="157">
        <v>1</v>
      </c>
      <c r="Q453" s="160"/>
    </row>
    <row r="454" spans="1:17" ht="15" customHeight="1" x14ac:dyDescent="0.25">
      <c r="A454" s="155" t="s">
        <v>42</v>
      </c>
      <c r="B454" s="155" t="s">
        <v>864</v>
      </c>
      <c r="C454" s="155" t="s">
        <v>865</v>
      </c>
      <c r="D454" s="155">
        <v>200</v>
      </c>
      <c r="E454" s="155">
        <v>200</v>
      </c>
      <c r="F454" s="166">
        <v>40959</v>
      </c>
      <c r="G454" s="166">
        <v>40945</v>
      </c>
      <c r="H454" s="157">
        <v>0</v>
      </c>
      <c r="I454" s="163" t="s">
        <v>938</v>
      </c>
      <c r="Q454" s="160"/>
    </row>
    <row r="455" spans="1:17" ht="15" customHeight="1" x14ac:dyDescent="0.25">
      <c r="A455" s="155" t="s">
        <v>251</v>
      </c>
      <c r="B455" s="155" t="s">
        <v>939</v>
      </c>
      <c r="C455" s="155" t="s">
        <v>940</v>
      </c>
      <c r="D455" s="155">
        <v>10</v>
      </c>
      <c r="E455" s="155">
        <v>10</v>
      </c>
      <c r="F455" s="166">
        <v>40959</v>
      </c>
      <c r="G455" s="166">
        <v>40966</v>
      </c>
      <c r="H455" s="157">
        <v>1</v>
      </c>
      <c r="Q455" s="160"/>
    </row>
    <row r="456" spans="1:17" ht="15" customHeight="1" x14ac:dyDescent="0.25">
      <c r="A456" s="155" t="s">
        <v>251</v>
      </c>
      <c r="B456" s="155" t="s">
        <v>941</v>
      </c>
      <c r="C456" s="155" t="s">
        <v>364</v>
      </c>
      <c r="D456" s="155">
        <v>20</v>
      </c>
      <c r="E456" s="155">
        <v>20</v>
      </c>
      <c r="F456" s="166">
        <v>40959</v>
      </c>
      <c r="G456" s="166">
        <v>40966</v>
      </c>
      <c r="H456" s="157">
        <v>1</v>
      </c>
      <c r="Q456" s="160"/>
    </row>
    <row r="457" spans="1:17" ht="15" customHeight="1" x14ac:dyDescent="0.25">
      <c r="A457" s="155" t="s">
        <v>254</v>
      </c>
      <c r="B457" s="155" t="s">
        <v>255</v>
      </c>
      <c r="C457" s="155" t="s">
        <v>942</v>
      </c>
      <c r="D457" s="155">
        <v>100</v>
      </c>
      <c r="E457" s="155">
        <v>100</v>
      </c>
      <c r="F457" s="166">
        <v>40959</v>
      </c>
      <c r="G457" s="166">
        <v>40966</v>
      </c>
      <c r="H457" s="157">
        <v>1</v>
      </c>
      <c r="Q457" s="160"/>
    </row>
    <row r="458" spans="1:17" ht="15" customHeight="1" x14ac:dyDescent="0.25">
      <c r="A458" s="155" t="s">
        <v>679</v>
      </c>
      <c r="B458" s="155" t="s">
        <v>681</v>
      </c>
      <c r="C458" s="155" t="s">
        <v>943</v>
      </c>
      <c r="D458" s="155">
        <v>100</v>
      </c>
      <c r="E458" s="155">
        <v>100</v>
      </c>
      <c r="F458" s="166">
        <v>40959</v>
      </c>
      <c r="G458" s="166">
        <v>40969</v>
      </c>
      <c r="H458" s="157">
        <v>1</v>
      </c>
      <c r="Q458" s="160"/>
    </row>
    <row r="459" spans="1:17" ht="15" customHeight="1" x14ac:dyDescent="0.25">
      <c r="A459" s="155" t="s">
        <v>944</v>
      </c>
      <c r="B459" s="155" t="s">
        <v>945</v>
      </c>
      <c r="C459" s="155" t="s">
        <v>946</v>
      </c>
      <c r="D459" s="155">
        <v>25</v>
      </c>
      <c r="E459" s="155">
        <v>25</v>
      </c>
      <c r="F459" s="166">
        <v>40959</v>
      </c>
      <c r="G459" s="166">
        <v>40963</v>
      </c>
      <c r="H459" s="157">
        <v>1</v>
      </c>
      <c r="Q459" s="160"/>
    </row>
    <row r="460" spans="1:17" ht="15" customHeight="1" x14ac:dyDescent="0.25">
      <c r="A460" s="155" t="s">
        <v>830</v>
      </c>
      <c r="B460" s="155" t="s">
        <v>947</v>
      </c>
      <c r="C460" s="155" t="s">
        <v>948</v>
      </c>
      <c r="D460" s="155">
        <v>14</v>
      </c>
      <c r="E460" s="155">
        <v>14</v>
      </c>
      <c r="F460" s="166">
        <v>40960</v>
      </c>
      <c r="G460" s="166">
        <v>40963</v>
      </c>
      <c r="H460" s="157">
        <v>1</v>
      </c>
      <c r="Q460" s="160"/>
    </row>
    <row r="461" spans="1:17" ht="15" customHeight="1" x14ac:dyDescent="0.25">
      <c r="A461" s="155" t="s">
        <v>46</v>
      </c>
      <c r="B461" s="155" t="s">
        <v>949</v>
      </c>
      <c r="C461" s="155" t="s">
        <v>950</v>
      </c>
      <c r="D461" s="155">
        <v>10</v>
      </c>
      <c r="E461" s="155">
        <v>10</v>
      </c>
      <c r="F461" s="166">
        <v>40960</v>
      </c>
      <c r="G461" s="166">
        <v>40962</v>
      </c>
      <c r="H461" s="157">
        <v>1</v>
      </c>
      <c r="Q461" s="160"/>
    </row>
    <row r="462" spans="1:17" ht="15" customHeight="1" x14ac:dyDescent="0.25">
      <c r="A462" s="155" t="s">
        <v>951</v>
      </c>
      <c r="B462" s="155" t="s">
        <v>952</v>
      </c>
      <c r="C462" s="155" t="s">
        <v>953</v>
      </c>
      <c r="D462" s="155">
        <v>100</v>
      </c>
      <c r="E462" s="155">
        <v>100</v>
      </c>
      <c r="F462" s="166">
        <v>40961</v>
      </c>
      <c r="G462" s="166">
        <v>40962</v>
      </c>
      <c r="H462" s="157">
        <v>1</v>
      </c>
      <c r="Q462" s="160"/>
    </row>
    <row r="463" spans="1:17" ht="15" customHeight="1" x14ac:dyDescent="0.25">
      <c r="A463" s="155" t="s">
        <v>719</v>
      </c>
      <c r="B463" s="155" t="s">
        <v>954</v>
      </c>
      <c r="C463" s="155" t="s">
        <v>955</v>
      </c>
      <c r="D463" s="155">
        <v>100</v>
      </c>
      <c r="E463" s="155">
        <v>100</v>
      </c>
      <c r="F463" s="166">
        <v>40962</v>
      </c>
      <c r="G463" s="166">
        <v>40969</v>
      </c>
      <c r="H463" s="157">
        <v>1</v>
      </c>
      <c r="Q463" s="160"/>
    </row>
    <row r="464" spans="1:17" ht="15" customHeight="1" x14ac:dyDescent="0.25">
      <c r="A464" s="155" t="s">
        <v>42</v>
      </c>
      <c r="B464" s="155" t="s">
        <v>956</v>
      </c>
      <c r="C464" s="155" t="s">
        <v>957</v>
      </c>
      <c r="D464" s="155">
        <v>50</v>
      </c>
      <c r="E464" s="155">
        <v>50</v>
      </c>
      <c r="F464" s="166">
        <v>40962</v>
      </c>
      <c r="G464" s="166">
        <v>40967</v>
      </c>
      <c r="H464" s="157">
        <v>1</v>
      </c>
      <c r="Q464" s="160"/>
    </row>
    <row r="465" spans="1:17" ht="15" customHeight="1" x14ac:dyDescent="0.25">
      <c r="A465" s="155" t="s">
        <v>145</v>
      </c>
      <c r="B465" s="155" t="s">
        <v>958</v>
      </c>
      <c r="C465" s="155" t="s">
        <v>959</v>
      </c>
      <c r="D465" s="155">
        <v>25</v>
      </c>
      <c r="E465" s="155">
        <v>25</v>
      </c>
      <c r="F465" s="166">
        <v>40962</v>
      </c>
      <c r="G465" s="166">
        <v>40967</v>
      </c>
      <c r="H465" s="157">
        <v>1</v>
      </c>
      <c r="Q465" s="160"/>
    </row>
    <row r="466" spans="1:17" ht="15" customHeight="1" x14ac:dyDescent="0.25">
      <c r="A466" s="155" t="s">
        <v>49</v>
      </c>
      <c r="B466" s="155" t="s">
        <v>52</v>
      </c>
      <c r="C466" s="155" t="s">
        <v>961</v>
      </c>
      <c r="D466" s="155">
        <v>3000</v>
      </c>
      <c r="E466" s="155">
        <v>3000</v>
      </c>
      <c r="F466" s="166">
        <v>40963</v>
      </c>
      <c r="G466" s="166">
        <v>40969</v>
      </c>
      <c r="H466" s="157">
        <v>1</v>
      </c>
      <c r="Q466" s="160"/>
    </row>
    <row r="467" spans="1:17" ht="15" customHeight="1" x14ac:dyDescent="0.25">
      <c r="A467" s="155" t="s">
        <v>49</v>
      </c>
      <c r="B467" s="155" t="s">
        <v>50</v>
      </c>
      <c r="C467" s="155" t="s">
        <v>960</v>
      </c>
      <c r="D467" s="155">
        <v>3000</v>
      </c>
      <c r="E467" s="155">
        <v>3000</v>
      </c>
      <c r="F467" s="166">
        <v>40963</v>
      </c>
      <c r="G467" s="166">
        <v>40969</v>
      </c>
      <c r="H467" s="157">
        <v>1</v>
      </c>
      <c r="Q467" s="160"/>
    </row>
    <row r="468" spans="1:17" ht="15" customHeight="1" x14ac:dyDescent="0.25">
      <c r="A468" s="155" t="s">
        <v>520</v>
      </c>
      <c r="B468" s="155" t="s">
        <v>962</v>
      </c>
      <c r="C468" s="155" t="s">
        <v>963</v>
      </c>
      <c r="D468" s="155">
        <v>250</v>
      </c>
      <c r="E468" s="155">
        <v>250</v>
      </c>
      <c r="F468" s="166">
        <v>40963</v>
      </c>
      <c r="G468" s="166">
        <v>40973</v>
      </c>
      <c r="H468" s="157">
        <v>1</v>
      </c>
      <c r="Q468" s="160"/>
    </row>
    <row r="469" spans="1:17" ht="15" customHeight="1" x14ac:dyDescent="0.25">
      <c r="A469" s="155" t="s">
        <v>520</v>
      </c>
      <c r="B469" s="155" t="s">
        <v>964</v>
      </c>
      <c r="C469" s="155" t="s">
        <v>965</v>
      </c>
      <c r="D469" s="155">
        <v>200</v>
      </c>
      <c r="E469" s="155">
        <v>200</v>
      </c>
      <c r="F469" s="166">
        <v>40963</v>
      </c>
      <c r="G469" s="166">
        <v>40973</v>
      </c>
      <c r="H469" s="157">
        <v>1</v>
      </c>
      <c r="Q469" s="160"/>
    </row>
    <row r="470" spans="1:17" ht="15" customHeight="1" x14ac:dyDescent="0.25">
      <c r="A470" s="155" t="s">
        <v>520</v>
      </c>
      <c r="B470" s="155" t="s">
        <v>966</v>
      </c>
      <c r="C470" s="155" t="s">
        <v>967</v>
      </c>
      <c r="D470" s="155">
        <v>450</v>
      </c>
      <c r="E470" s="155">
        <v>450</v>
      </c>
      <c r="F470" s="166">
        <v>40963</v>
      </c>
      <c r="G470" s="166">
        <v>40973</v>
      </c>
      <c r="H470" s="157">
        <v>1</v>
      </c>
      <c r="Q470" s="160"/>
    </row>
    <row r="471" spans="1:17" ht="15" customHeight="1" x14ac:dyDescent="0.25">
      <c r="A471" s="155" t="s">
        <v>731</v>
      </c>
      <c r="B471" s="155" t="s">
        <v>295</v>
      </c>
      <c r="C471" s="155" t="s">
        <v>968</v>
      </c>
      <c r="D471" s="155">
        <v>25</v>
      </c>
      <c r="E471" s="155">
        <v>25</v>
      </c>
      <c r="F471" s="166">
        <v>40963</v>
      </c>
      <c r="G471" s="166">
        <v>40969</v>
      </c>
      <c r="H471" s="157">
        <v>1</v>
      </c>
      <c r="Q471" s="160"/>
    </row>
    <row r="472" spans="1:17" ht="15" customHeight="1" x14ac:dyDescent="0.25">
      <c r="A472" s="155" t="s">
        <v>12</v>
      </c>
      <c r="B472" s="155" t="s">
        <v>156</v>
      </c>
      <c r="C472" s="155" t="s">
        <v>969</v>
      </c>
      <c r="D472" s="155">
        <v>10</v>
      </c>
      <c r="E472" s="155">
        <v>10</v>
      </c>
      <c r="F472" s="166">
        <v>40963</v>
      </c>
      <c r="G472" s="166">
        <v>40967</v>
      </c>
      <c r="H472" s="157">
        <v>1</v>
      </c>
      <c r="Q472" s="160"/>
    </row>
    <row r="473" spans="1:17" ht="15" customHeight="1" x14ac:dyDescent="0.25">
      <c r="A473" s="155" t="s">
        <v>12</v>
      </c>
      <c r="B473" s="155" t="s">
        <v>535</v>
      </c>
      <c r="C473" s="155" t="s">
        <v>970</v>
      </c>
      <c r="D473" s="155">
        <v>10</v>
      </c>
      <c r="E473" s="155">
        <v>10</v>
      </c>
      <c r="F473" s="166">
        <v>40963</v>
      </c>
      <c r="G473" s="166">
        <v>40966</v>
      </c>
      <c r="H473" s="157">
        <v>1</v>
      </c>
      <c r="Q473" s="160"/>
    </row>
    <row r="474" spans="1:17" ht="15" customHeight="1" x14ac:dyDescent="0.25">
      <c r="A474" s="155" t="s">
        <v>71</v>
      </c>
      <c r="B474" s="155" t="s">
        <v>154</v>
      </c>
      <c r="C474" s="155" t="s">
        <v>971</v>
      </c>
      <c r="D474" s="155">
        <v>5</v>
      </c>
      <c r="E474" s="155">
        <v>5</v>
      </c>
      <c r="F474" s="166">
        <v>40963</v>
      </c>
      <c r="G474" s="166">
        <v>40970</v>
      </c>
      <c r="H474" s="157">
        <v>1</v>
      </c>
      <c r="Q474" s="160"/>
    </row>
    <row r="475" spans="1:17" ht="15" customHeight="1" x14ac:dyDescent="0.25">
      <c r="A475" s="155" t="s">
        <v>71</v>
      </c>
      <c r="B475" s="155" t="s">
        <v>154</v>
      </c>
      <c r="C475" s="155" t="s">
        <v>972</v>
      </c>
      <c r="D475" s="155">
        <v>25</v>
      </c>
      <c r="E475" s="155">
        <v>25</v>
      </c>
      <c r="F475" s="166">
        <v>40963</v>
      </c>
      <c r="G475" s="166">
        <v>40970</v>
      </c>
      <c r="H475" s="157">
        <v>1</v>
      </c>
      <c r="Q475" s="160"/>
    </row>
    <row r="476" spans="1:17" ht="15" customHeight="1" x14ac:dyDescent="0.25">
      <c r="A476" s="155" t="s">
        <v>973</v>
      </c>
      <c r="B476" s="155" t="s">
        <v>134</v>
      </c>
      <c r="C476" s="155" t="s">
        <v>135</v>
      </c>
      <c r="D476" s="155">
        <v>180</v>
      </c>
      <c r="E476" s="155">
        <v>192</v>
      </c>
      <c r="F476" s="166">
        <v>40963</v>
      </c>
      <c r="G476" s="166">
        <v>40970</v>
      </c>
      <c r="H476" s="157">
        <v>1</v>
      </c>
      <c r="Q476" s="160"/>
    </row>
    <row r="477" spans="1:17" ht="15" customHeight="1" x14ac:dyDescent="0.25">
      <c r="A477" s="155" t="s">
        <v>49</v>
      </c>
      <c r="B477" s="155" t="s">
        <v>54</v>
      </c>
      <c r="C477" s="155" t="s">
        <v>974</v>
      </c>
      <c r="D477" s="155">
        <v>2000</v>
      </c>
      <c r="E477" s="155">
        <v>2000</v>
      </c>
      <c r="F477" s="166">
        <v>40963</v>
      </c>
      <c r="G477" s="166">
        <v>40969</v>
      </c>
      <c r="H477" s="157">
        <v>1</v>
      </c>
      <c r="Q477" s="160"/>
    </row>
    <row r="478" spans="1:17" ht="15" customHeight="1" x14ac:dyDescent="0.25">
      <c r="A478" s="155" t="s">
        <v>115</v>
      </c>
      <c r="B478" s="155" t="s">
        <v>935</v>
      </c>
      <c r="C478" s="155" t="s">
        <v>975</v>
      </c>
      <c r="D478" s="155">
        <v>20</v>
      </c>
      <c r="E478" s="155">
        <v>20</v>
      </c>
      <c r="F478" s="166">
        <v>40966</v>
      </c>
      <c r="G478" s="166">
        <v>40968</v>
      </c>
      <c r="H478" s="157">
        <v>1</v>
      </c>
      <c r="Q478" s="160"/>
    </row>
    <row r="479" spans="1:17" ht="15" customHeight="1" x14ac:dyDescent="0.25">
      <c r="A479" s="155" t="s">
        <v>2714</v>
      </c>
      <c r="B479" s="155" t="s">
        <v>976</v>
      </c>
      <c r="C479" s="155" t="s">
        <v>849</v>
      </c>
      <c r="D479" s="155">
        <v>275</v>
      </c>
      <c r="E479" s="155">
        <v>275</v>
      </c>
      <c r="F479" s="166">
        <v>40966</v>
      </c>
      <c r="G479" s="166">
        <v>40969</v>
      </c>
      <c r="H479" s="157">
        <v>1</v>
      </c>
      <c r="Q479" s="160"/>
    </row>
    <row r="480" spans="1:17" ht="15" customHeight="1" x14ac:dyDescent="0.25">
      <c r="A480" s="155" t="s">
        <v>42</v>
      </c>
      <c r="B480" s="155" t="s">
        <v>977</v>
      </c>
      <c r="C480" s="155" t="s">
        <v>978</v>
      </c>
      <c r="D480" s="155">
        <v>200</v>
      </c>
      <c r="E480" s="155">
        <v>200</v>
      </c>
      <c r="F480" s="166">
        <v>40966</v>
      </c>
      <c r="G480" s="166">
        <v>40969</v>
      </c>
      <c r="H480" s="157">
        <v>1</v>
      </c>
      <c r="Q480" s="160"/>
    </row>
    <row r="481" spans="1:17" ht="15" customHeight="1" x14ac:dyDescent="0.25">
      <c r="A481" s="155" t="s">
        <v>979</v>
      </c>
      <c r="B481" s="155" t="s">
        <v>980</v>
      </c>
      <c r="C481" s="155" t="s">
        <v>981</v>
      </c>
      <c r="D481" s="155">
        <v>250</v>
      </c>
      <c r="E481" s="155">
        <v>250</v>
      </c>
      <c r="F481" s="166">
        <v>40966</v>
      </c>
      <c r="G481" s="166">
        <v>40968</v>
      </c>
      <c r="H481" s="157">
        <v>1</v>
      </c>
      <c r="Q481" s="160"/>
    </row>
    <row r="482" spans="1:17" ht="15" customHeight="1" x14ac:dyDescent="0.25">
      <c r="A482" s="155" t="s">
        <v>2714</v>
      </c>
      <c r="B482" s="155" t="s">
        <v>982</v>
      </c>
      <c r="C482" s="155" t="s">
        <v>983</v>
      </c>
      <c r="D482" s="155">
        <v>25</v>
      </c>
      <c r="E482" s="155">
        <v>25</v>
      </c>
      <c r="F482" s="166">
        <v>40966</v>
      </c>
      <c r="G482" s="166">
        <v>40968</v>
      </c>
      <c r="H482" s="157">
        <v>1</v>
      </c>
      <c r="Q482" s="160"/>
    </row>
    <row r="483" spans="1:17" ht="15" customHeight="1" x14ac:dyDescent="0.25">
      <c r="A483" s="155" t="s">
        <v>2714</v>
      </c>
      <c r="B483" s="155" t="s">
        <v>505</v>
      </c>
      <c r="C483" s="155" t="s">
        <v>161</v>
      </c>
      <c r="D483" s="155">
        <v>25</v>
      </c>
      <c r="E483" s="155">
        <v>25</v>
      </c>
      <c r="F483" s="166">
        <v>40966</v>
      </c>
      <c r="G483" s="166">
        <v>40968</v>
      </c>
      <c r="H483" s="157">
        <v>1</v>
      </c>
      <c r="Q483" s="160"/>
    </row>
    <row r="484" spans="1:17" ht="15" customHeight="1" x14ac:dyDescent="0.25">
      <c r="A484" s="155" t="s">
        <v>559</v>
      </c>
      <c r="B484" s="155" t="s">
        <v>560</v>
      </c>
      <c r="C484" s="155" t="s">
        <v>984</v>
      </c>
      <c r="D484" s="155">
        <v>10000</v>
      </c>
      <c r="E484" s="155">
        <v>10012</v>
      </c>
      <c r="F484" s="166">
        <v>40966</v>
      </c>
      <c r="G484" s="166">
        <v>40968</v>
      </c>
      <c r="H484" s="157">
        <v>1</v>
      </c>
      <c r="Q484" s="160"/>
    </row>
    <row r="485" spans="1:17" ht="15" customHeight="1" x14ac:dyDescent="0.25">
      <c r="A485" s="155" t="s">
        <v>327</v>
      </c>
      <c r="B485" s="155" t="s">
        <v>985</v>
      </c>
      <c r="C485" s="155" t="s">
        <v>986</v>
      </c>
      <c r="D485" s="155">
        <v>100</v>
      </c>
      <c r="E485" s="155">
        <v>100</v>
      </c>
      <c r="F485" s="166">
        <v>40966</v>
      </c>
      <c r="G485" s="166">
        <v>40969</v>
      </c>
      <c r="H485" s="157">
        <v>1</v>
      </c>
      <c r="Q485" s="160"/>
    </row>
    <row r="486" spans="1:17" ht="15" customHeight="1" x14ac:dyDescent="0.25">
      <c r="A486" s="155" t="s">
        <v>327</v>
      </c>
      <c r="B486" s="155" t="s">
        <v>987</v>
      </c>
      <c r="C486" s="155" t="s">
        <v>364</v>
      </c>
      <c r="D486" s="155">
        <v>560</v>
      </c>
      <c r="E486" s="155">
        <v>560</v>
      </c>
      <c r="F486" s="166">
        <v>40966</v>
      </c>
      <c r="G486" s="166">
        <v>40969</v>
      </c>
      <c r="H486" s="157">
        <v>1</v>
      </c>
      <c r="Q486" s="160"/>
    </row>
    <row r="487" spans="1:17" ht="15" customHeight="1" x14ac:dyDescent="0.25">
      <c r="A487" s="155" t="s">
        <v>29</v>
      </c>
      <c r="B487" s="155" t="s">
        <v>30</v>
      </c>
      <c r="C487" s="155" t="s">
        <v>988</v>
      </c>
      <c r="D487" s="155">
        <v>50</v>
      </c>
      <c r="E487" s="155">
        <v>50</v>
      </c>
      <c r="F487" s="166">
        <v>40966</v>
      </c>
      <c r="G487" s="166">
        <v>40974</v>
      </c>
      <c r="H487" s="157">
        <v>1</v>
      </c>
      <c r="Q487" s="160"/>
    </row>
    <row r="488" spans="1:17" ht="15" customHeight="1" x14ac:dyDescent="0.25">
      <c r="A488" s="155" t="s">
        <v>761</v>
      </c>
      <c r="B488" s="155" t="s">
        <v>989</v>
      </c>
      <c r="C488" s="155" t="s">
        <v>990</v>
      </c>
      <c r="D488" s="155">
        <v>100</v>
      </c>
      <c r="E488" s="155">
        <v>100</v>
      </c>
      <c r="F488" s="166">
        <v>40966</v>
      </c>
      <c r="G488" s="166">
        <v>40970</v>
      </c>
      <c r="H488" s="157">
        <v>1</v>
      </c>
      <c r="Q488" s="160"/>
    </row>
    <row r="489" spans="1:17" ht="15" customHeight="1" x14ac:dyDescent="0.25">
      <c r="A489" s="155" t="s">
        <v>719</v>
      </c>
      <c r="B489" s="155" t="s">
        <v>991</v>
      </c>
      <c r="C489" s="155" t="s">
        <v>992</v>
      </c>
      <c r="D489" s="155">
        <v>250</v>
      </c>
      <c r="E489" s="155">
        <v>250</v>
      </c>
      <c r="F489" s="166">
        <v>40966</v>
      </c>
      <c r="G489" s="166">
        <v>40970</v>
      </c>
      <c r="H489" s="157">
        <v>1</v>
      </c>
      <c r="Q489" s="160"/>
    </row>
    <row r="490" spans="1:17" ht="15" customHeight="1" x14ac:dyDescent="0.25">
      <c r="A490" s="155" t="s">
        <v>835</v>
      </c>
      <c r="B490" s="155" t="s">
        <v>836</v>
      </c>
      <c r="C490" s="155" t="s">
        <v>993</v>
      </c>
      <c r="D490" s="155">
        <v>4</v>
      </c>
      <c r="E490" s="155">
        <v>4</v>
      </c>
      <c r="F490" s="166">
        <v>40969</v>
      </c>
      <c r="G490" s="166">
        <v>40973</v>
      </c>
      <c r="H490" s="157">
        <v>1</v>
      </c>
      <c r="Q490" s="160"/>
    </row>
    <row r="491" spans="1:17" ht="15" customHeight="1" x14ac:dyDescent="0.25">
      <c r="A491" s="155" t="s">
        <v>115</v>
      </c>
      <c r="B491" s="155" t="s">
        <v>994</v>
      </c>
      <c r="C491" s="155" t="s">
        <v>995</v>
      </c>
      <c r="D491" s="155">
        <v>10</v>
      </c>
      <c r="E491" s="155">
        <v>10</v>
      </c>
      <c r="F491" s="166">
        <v>40969</v>
      </c>
      <c r="G491" s="166">
        <v>40964</v>
      </c>
      <c r="H491" s="157">
        <v>1</v>
      </c>
      <c r="I491" s="163" t="s">
        <v>2167</v>
      </c>
      <c r="Q491" s="160"/>
    </row>
    <row r="492" spans="1:17" ht="15" customHeight="1" x14ac:dyDescent="0.25">
      <c r="A492" s="155" t="s">
        <v>242</v>
      </c>
      <c r="B492" s="155" t="s">
        <v>243</v>
      </c>
      <c r="C492" s="155" t="s">
        <v>996</v>
      </c>
      <c r="D492" s="155">
        <v>50</v>
      </c>
      <c r="E492" s="155">
        <v>50</v>
      </c>
      <c r="F492" s="166">
        <v>40969</v>
      </c>
      <c r="G492" s="166">
        <v>40973</v>
      </c>
      <c r="H492" s="157">
        <v>1</v>
      </c>
      <c r="Q492" s="160"/>
    </row>
    <row r="493" spans="1:17" ht="15" customHeight="1" x14ac:dyDescent="0.25">
      <c r="A493" s="155" t="s">
        <v>997</v>
      </c>
      <c r="B493" s="155" t="s">
        <v>473</v>
      </c>
      <c r="C493" s="155" t="s">
        <v>998</v>
      </c>
      <c r="D493" s="155">
        <v>100</v>
      </c>
      <c r="E493" s="155">
        <v>100</v>
      </c>
      <c r="F493" s="166">
        <v>40969</v>
      </c>
      <c r="G493" s="166">
        <v>40974</v>
      </c>
      <c r="H493" s="157">
        <v>1</v>
      </c>
      <c r="Q493" s="160"/>
    </row>
    <row r="494" spans="1:17" ht="15" customHeight="1" x14ac:dyDescent="0.25">
      <c r="A494" s="155" t="s">
        <v>12</v>
      </c>
      <c r="B494" s="155" t="s">
        <v>13</v>
      </c>
      <c r="C494" s="155" t="s">
        <v>999</v>
      </c>
      <c r="D494" s="155">
        <v>10</v>
      </c>
      <c r="E494" s="155">
        <v>10</v>
      </c>
      <c r="F494" s="166">
        <v>40969</v>
      </c>
      <c r="G494" s="166">
        <v>40974</v>
      </c>
      <c r="H494" s="157">
        <v>1</v>
      </c>
      <c r="Q494" s="160"/>
    </row>
    <row r="495" spans="1:17" ht="15" customHeight="1" x14ac:dyDescent="0.25">
      <c r="A495" s="155" t="s">
        <v>12</v>
      </c>
      <c r="B495" s="155" t="s">
        <v>15</v>
      </c>
      <c r="C495" s="155" t="s">
        <v>364</v>
      </c>
      <c r="D495" s="155">
        <v>10</v>
      </c>
      <c r="E495" s="155">
        <v>10</v>
      </c>
      <c r="F495" s="166">
        <v>40969</v>
      </c>
      <c r="G495" s="166">
        <v>40974</v>
      </c>
      <c r="H495" s="157">
        <v>1</v>
      </c>
      <c r="Q495" s="160"/>
    </row>
    <row r="496" spans="1:17" ht="15" customHeight="1" x14ac:dyDescent="0.25">
      <c r="A496" s="155" t="s">
        <v>2714</v>
      </c>
      <c r="B496" s="155" t="s">
        <v>1000</v>
      </c>
      <c r="C496" s="155" t="s">
        <v>1001</v>
      </c>
      <c r="D496" s="155">
        <v>25</v>
      </c>
      <c r="E496" s="155">
        <v>25</v>
      </c>
      <c r="F496" s="166">
        <v>40969</v>
      </c>
      <c r="G496" s="166">
        <v>40970</v>
      </c>
      <c r="H496" s="157">
        <v>1</v>
      </c>
      <c r="Q496" s="160"/>
    </row>
    <row r="497" spans="1:17" ht="15" customHeight="1" x14ac:dyDescent="0.25">
      <c r="A497" s="155" t="s">
        <v>820</v>
      </c>
      <c r="B497" s="155" t="s">
        <v>1002</v>
      </c>
      <c r="C497" s="155" t="s">
        <v>1003</v>
      </c>
      <c r="D497" s="155">
        <v>106</v>
      </c>
      <c r="E497" s="155">
        <v>106</v>
      </c>
      <c r="F497" s="166">
        <v>40969</v>
      </c>
      <c r="G497" s="166">
        <v>40970</v>
      </c>
      <c r="H497" s="157">
        <v>1</v>
      </c>
      <c r="Q497" s="160"/>
    </row>
    <row r="498" spans="1:17" ht="15" customHeight="1" x14ac:dyDescent="0.25">
      <c r="A498" s="155" t="s">
        <v>679</v>
      </c>
      <c r="B498" s="155" t="s">
        <v>1004</v>
      </c>
      <c r="C498" s="155" t="s">
        <v>1005</v>
      </c>
      <c r="D498" s="155">
        <v>100</v>
      </c>
      <c r="E498" s="155">
        <v>100</v>
      </c>
      <c r="F498" s="166">
        <v>40970</v>
      </c>
      <c r="G498" s="166">
        <v>40971</v>
      </c>
      <c r="H498" s="157">
        <v>1</v>
      </c>
      <c r="Q498" s="160"/>
    </row>
    <row r="499" spans="1:17" ht="15" customHeight="1" x14ac:dyDescent="0.25">
      <c r="A499" s="155" t="s">
        <v>254</v>
      </c>
      <c r="B499" s="155" t="s">
        <v>850</v>
      </c>
      <c r="C499" s="155" t="s">
        <v>1006</v>
      </c>
      <c r="D499" s="155">
        <v>500</v>
      </c>
      <c r="E499" s="155">
        <v>519</v>
      </c>
      <c r="F499" s="166">
        <v>40970</v>
      </c>
      <c r="G499" s="166">
        <v>40971</v>
      </c>
      <c r="H499" s="157">
        <v>1</v>
      </c>
      <c r="Q499" s="160"/>
    </row>
    <row r="500" spans="1:17" ht="15" customHeight="1" x14ac:dyDescent="0.25">
      <c r="A500" s="155" t="s">
        <v>576</v>
      </c>
      <c r="B500" s="155" t="s">
        <v>825</v>
      </c>
      <c r="C500" s="155" t="s">
        <v>1007</v>
      </c>
      <c r="D500" s="155">
        <v>25</v>
      </c>
      <c r="E500" s="155">
        <v>5</v>
      </c>
      <c r="F500" s="166">
        <v>40970</v>
      </c>
      <c r="G500" s="166">
        <v>40970</v>
      </c>
      <c r="H500" s="157">
        <v>1</v>
      </c>
      <c r="I500" s="163" t="s">
        <v>2167</v>
      </c>
      <c r="Q500" s="160"/>
    </row>
    <row r="501" spans="1:17" ht="15" customHeight="1" x14ac:dyDescent="0.25">
      <c r="A501" s="155" t="s">
        <v>145</v>
      </c>
      <c r="B501" s="155" t="s">
        <v>1008</v>
      </c>
      <c r="C501" s="155" t="s">
        <v>1009</v>
      </c>
      <c r="D501" s="155">
        <v>100</v>
      </c>
      <c r="E501" s="155">
        <v>112</v>
      </c>
      <c r="F501" s="166">
        <v>40970</v>
      </c>
      <c r="G501" s="166">
        <v>40975</v>
      </c>
      <c r="H501" s="157">
        <v>1</v>
      </c>
      <c r="Q501" s="160"/>
    </row>
    <row r="502" spans="1:17" ht="15" customHeight="1" x14ac:dyDescent="0.25">
      <c r="A502" s="155" t="s">
        <v>71</v>
      </c>
      <c r="B502" s="155" t="s">
        <v>102</v>
      </c>
      <c r="C502" s="155" t="s">
        <v>1010</v>
      </c>
      <c r="D502" s="155">
        <v>10</v>
      </c>
      <c r="E502" s="155">
        <v>10</v>
      </c>
      <c r="F502" s="166">
        <v>40970</v>
      </c>
      <c r="G502" s="166">
        <v>40974</v>
      </c>
      <c r="H502" s="157">
        <v>1</v>
      </c>
      <c r="Q502" s="160"/>
    </row>
    <row r="503" spans="1:17" ht="15" customHeight="1" x14ac:dyDescent="0.25">
      <c r="A503" s="155" t="s">
        <v>634</v>
      </c>
      <c r="B503" s="155" t="s">
        <v>1011</v>
      </c>
      <c r="C503" s="155" t="s">
        <v>1012</v>
      </c>
      <c r="D503" s="155">
        <v>50</v>
      </c>
      <c r="E503" s="155">
        <v>50</v>
      </c>
      <c r="F503" s="166">
        <v>40970</v>
      </c>
      <c r="G503" s="166">
        <v>40974</v>
      </c>
      <c r="H503" s="157">
        <v>1</v>
      </c>
      <c r="Q503" s="160"/>
    </row>
    <row r="504" spans="1:17" ht="15" customHeight="1" x14ac:dyDescent="0.25">
      <c r="A504" s="155" t="s">
        <v>576</v>
      </c>
      <c r="B504" s="155" t="s">
        <v>825</v>
      </c>
      <c r="C504" s="155" t="s">
        <v>1007</v>
      </c>
      <c r="D504" s="155">
        <v>25</v>
      </c>
      <c r="E504" s="155">
        <v>20</v>
      </c>
      <c r="F504" s="166">
        <v>40973</v>
      </c>
      <c r="G504" s="166">
        <v>40970</v>
      </c>
      <c r="H504" s="157">
        <v>1</v>
      </c>
      <c r="I504" s="163" t="s">
        <v>2167</v>
      </c>
      <c r="Q504" s="160"/>
    </row>
    <row r="505" spans="1:17" ht="15" customHeight="1" x14ac:dyDescent="0.25">
      <c r="A505" s="155" t="s">
        <v>46</v>
      </c>
      <c r="B505" s="155" t="s">
        <v>1013</v>
      </c>
      <c r="C505" s="155" t="s">
        <v>1014</v>
      </c>
      <c r="D505" s="155">
        <v>10</v>
      </c>
      <c r="E505" s="155">
        <v>10</v>
      </c>
      <c r="F505" s="166">
        <v>40973</v>
      </c>
      <c r="G505" s="166">
        <v>40974</v>
      </c>
      <c r="H505" s="157">
        <v>1</v>
      </c>
      <c r="Q505" s="160"/>
    </row>
    <row r="506" spans="1:17" ht="15" customHeight="1" x14ac:dyDescent="0.25">
      <c r="A506" s="155" t="s">
        <v>46</v>
      </c>
      <c r="B506" s="155" t="s">
        <v>949</v>
      </c>
      <c r="C506" s="155" t="s">
        <v>1015</v>
      </c>
      <c r="D506" s="155">
        <v>60</v>
      </c>
      <c r="E506" s="155">
        <v>60</v>
      </c>
      <c r="F506" s="166">
        <v>40973</v>
      </c>
      <c r="G506" s="166">
        <v>40974</v>
      </c>
      <c r="H506" s="157">
        <v>1</v>
      </c>
      <c r="Q506" s="160"/>
    </row>
    <row r="507" spans="1:17" ht="15" customHeight="1" x14ac:dyDescent="0.25">
      <c r="A507" s="155" t="s">
        <v>12</v>
      </c>
      <c r="B507" s="155" t="s">
        <v>1016</v>
      </c>
      <c r="C507" s="155" t="s">
        <v>1017</v>
      </c>
      <c r="D507" s="155">
        <v>10</v>
      </c>
      <c r="E507" s="155">
        <v>10</v>
      </c>
      <c r="F507" s="166">
        <v>40973</v>
      </c>
      <c r="G507" s="166">
        <v>40975</v>
      </c>
      <c r="H507" s="157">
        <v>1</v>
      </c>
      <c r="Q507" s="160"/>
    </row>
    <row r="508" spans="1:17" ht="15" customHeight="1" x14ac:dyDescent="0.25">
      <c r="A508" s="155" t="s">
        <v>742</v>
      </c>
      <c r="B508" s="155" t="s">
        <v>1018</v>
      </c>
      <c r="C508" s="155" t="s">
        <v>1019</v>
      </c>
      <c r="D508" s="155">
        <v>25</v>
      </c>
      <c r="E508" s="155">
        <v>25</v>
      </c>
      <c r="F508" s="166">
        <v>40973</v>
      </c>
      <c r="G508" s="166">
        <v>40976</v>
      </c>
      <c r="H508" s="157">
        <v>1</v>
      </c>
      <c r="Q508" s="160"/>
    </row>
    <row r="509" spans="1:17" ht="15" customHeight="1" x14ac:dyDescent="0.25">
      <c r="A509" s="155" t="s">
        <v>1020</v>
      </c>
      <c r="B509" s="155" t="s">
        <v>1021</v>
      </c>
      <c r="C509" s="155" t="s">
        <v>1022</v>
      </c>
      <c r="D509" s="155">
        <v>50</v>
      </c>
      <c r="E509" s="155">
        <v>50</v>
      </c>
      <c r="F509" s="166">
        <v>40973</v>
      </c>
      <c r="G509" s="166">
        <v>40976</v>
      </c>
      <c r="H509" s="157">
        <v>1</v>
      </c>
      <c r="Q509" s="160"/>
    </row>
    <row r="510" spans="1:17" ht="15" customHeight="1" x14ac:dyDescent="0.25">
      <c r="A510" s="155" t="s">
        <v>520</v>
      </c>
      <c r="B510" s="155" t="s">
        <v>1023</v>
      </c>
      <c r="C510" s="155" t="s">
        <v>1024</v>
      </c>
      <c r="D510" s="155">
        <v>100</v>
      </c>
      <c r="E510" s="155">
        <v>100</v>
      </c>
      <c r="F510" s="166">
        <v>40973</v>
      </c>
      <c r="G510" s="166">
        <v>40980</v>
      </c>
      <c r="H510" s="157">
        <v>1</v>
      </c>
      <c r="Q510" s="160"/>
    </row>
    <row r="511" spans="1:17" ht="15" customHeight="1" x14ac:dyDescent="0.25">
      <c r="A511" s="155" t="s">
        <v>1025</v>
      </c>
      <c r="B511" s="155" t="s">
        <v>529</v>
      </c>
      <c r="C511" s="155" t="s">
        <v>1026</v>
      </c>
      <c r="D511" s="155">
        <v>100</v>
      </c>
      <c r="E511" s="155">
        <v>100</v>
      </c>
      <c r="F511" s="166">
        <v>40973</v>
      </c>
      <c r="G511" s="166">
        <v>40974</v>
      </c>
      <c r="H511" s="157">
        <v>1</v>
      </c>
      <c r="Q511" s="160"/>
    </row>
    <row r="512" spans="1:17" ht="15" customHeight="1" x14ac:dyDescent="0.25">
      <c r="A512" s="155" t="s">
        <v>49</v>
      </c>
      <c r="B512" s="155" t="s">
        <v>54</v>
      </c>
      <c r="C512" s="155" t="s">
        <v>1027</v>
      </c>
      <c r="D512" s="155">
        <v>2000</v>
      </c>
      <c r="E512" s="155">
        <v>2000</v>
      </c>
      <c r="F512" s="166">
        <v>40973</v>
      </c>
      <c r="G512" s="166">
        <v>40976</v>
      </c>
      <c r="H512" s="157">
        <v>1</v>
      </c>
      <c r="Q512" s="160"/>
    </row>
    <row r="513" spans="1:17" ht="15" customHeight="1" x14ac:dyDescent="0.25">
      <c r="A513" s="155" t="s">
        <v>49</v>
      </c>
      <c r="B513" s="155" t="s">
        <v>52</v>
      </c>
      <c r="C513" s="155" t="s">
        <v>1028</v>
      </c>
      <c r="D513" s="155">
        <v>3000</v>
      </c>
      <c r="E513" s="155">
        <v>3000</v>
      </c>
      <c r="F513" s="166">
        <v>40973</v>
      </c>
      <c r="G513" s="166">
        <v>40976</v>
      </c>
      <c r="H513" s="157">
        <v>1</v>
      </c>
      <c r="Q513" s="160"/>
    </row>
    <row r="514" spans="1:17" ht="15" customHeight="1" x14ac:dyDescent="0.25">
      <c r="A514" s="155" t="s">
        <v>49</v>
      </c>
      <c r="B514" s="155" t="s">
        <v>50</v>
      </c>
      <c r="C514" s="155" t="s">
        <v>1029</v>
      </c>
      <c r="D514" s="155">
        <v>3000</v>
      </c>
      <c r="E514" s="155">
        <v>3000</v>
      </c>
      <c r="F514" s="166">
        <v>40973</v>
      </c>
      <c r="G514" s="166">
        <v>40976</v>
      </c>
      <c r="H514" s="157">
        <v>1</v>
      </c>
      <c r="Q514" s="160"/>
    </row>
    <row r="515" spans="1:17" ht="15" customHeight="1" x14ac:dyDescent="0.25">
      <c r="A515" s="155" t="s">
        <v>39</v>
      </c>
      <c r="B515" s="155" t="s">
        <v>437</v>
      </c>
      <c r="C515" s="155" t="s">
        <v>1030</v>
      </c>
      <c r="D515" s="155">
        <v>100</v>
      </c>
      <c r="E515" s="155">
        <v>100</v>
      </c>
      <c r="F515" s="166">
        <v>40974</v>
      </c>
      <c r="G515" s="166">
        <v>40980</v>
      </c>
      <c r="H515" s="157">
        <v>1</v>
      </c>
      <c r="Q515" s="160"/>
    </row>
    <row r="516" spans="1:17" ht="15" customHeight="1" x14ac:dyDescent="0.25">
      <c r="A516" s="155" t="s">
        <v>71</v>
      </c>
      <c r="B516" s="155" t="s">
        <v>102</v>
      </c>
      <c r="C516" s="155" t="s">
        <v>1031</v>
      </c>
      <c r="D516" s="155">
        <v>10</v>
      </c>
      <c r="E516" s="155">
        <v>10</v>
      </c>
      <c r="F516" s="166">
        <v>40974</v>
      </c>
      <c r="G516" s="166">
        <v>40976</v>
      </c>
      <c r="H516" s="157">
        <v>1</v>
      </c>
      <c r="Q516" s="160"/>
    </row>
    <row r="517" spans="1:17" ht="15" customHeight="1" x14ac:dyDescent="0.25">
      <c r="A517" s="155" t="s">
        <v>2714</v>
      </c>
      <c r="B517" s="155" t="s">
        <v>496</v>
      </c>
      <c r="C517" s="155" t="s">
        <v>1032</v>
      </c>
      <c r="D517" s="155">
        <v>100</v>
      </c>
      <c r="E517" s="155">
        <v>100</v>
      </c>
      <c r="F517" s="166">
        <v>40974</v>
      </c>
      <c r="G517" s="166">
        <v>40976</v>
      </c>
      <c r="H517" s="157">
        <v>1</v>
      </c>
      <c r="Q517" s="160"/>
    </row>
    <row r="518" spans="1:17" ht="15" customHeight="1" x14ac:dyDescent="0.25">
      <c r="A518" s="155" t="s">
        <v>42</v>
      </c>
      <c r="B518" s="155" t="s">
        <v>1033</v>
      </c>
      <c r="C518" s="155" t="s">
        <v>1034</v>
      </c>
      <c r="D518" s="155">
        <v>50</v>
      </c>
      <c r="E518" s="155">
        <v>50</v>
      </c>
      <c r="F518" s="166">
        <v>40974</v>
      </c>
      <c r="G518" s="166">
        <v>40975</v>
      </c>
      <c r="H518" s="157">
        <v>1</v>
      </c>
      <c r="Q518" s="160"/>
    </row>
    <row r="519" spans="1:17" ht="15" customHeight="1" x14ac:dyDescent="0.25">
      <c r="A519" s="155" t="s">
        <v>71</v>
      </c>
      <c r="B519" s="155" t="s">
        <v>154</v>
      </c>
      <c r="C519" s="155" t="s">
        <v>1035</v>
      </c>
      <c r="D519" s="155">
        <v>9</v>
      </c>
      <c r="E519" s="155">
        <v>9</v>
      </c>
      <c r="F519" s="166">
        <v>40974</v>
      </c>
      <c r="G519" s="166">
        <v>40975</v>
      </c>
      <c r="H519" s="157">
        <v>1</v>
      </c>
      <c r="Q519" s="160"/>
    </row>
    <row r="520" spans="1:17" ht="15" customHeight="1" x14ac:dyDescent="0.25">
      <c r="A520" s="155" t="s">
        <v>261</v>
      </c>
      <c r="B520" s="155" t="s">
        <v>1036</v>
      </c>
      <c r="C520" s="155" t="s">
        <v>1037</v>
      </c>
      <c r="D520" s="155">
        <v>2</v>
      </c>
      <c r="E520" s="155">
        <v>2</v>
      </c>
      <c r="F520" s="166">
        <v>40976</v>
      </c>
      <c r="G520" s="166">
        <v>40977</v>
      </c>
      <c r="H520" s="157">
        <v>1</v>
      </c>
      <c r="Q520" s="160"/>
    </row>
    <row r="521" spans="1:17" ht="15" customHeight="1" x14ac:dyDescent="0.25">
      <c r="A521" s="155" t="s">
        <v>115</v>
      </c>
      <c r="B521" s="155" t="s">
        <v>1038</v>
      </c>
      <c r="C521" s="155" t="s">
        <v>1039</v>
      </c>
      <c r="D521" s="155">
        <v>10</v>
      </c>
      <c r="E521" s="155">
        <v>10</v>
      </c>
      <c r="F521" s="166">
        <v>40976</v>
      </c>
      <c r="G521" s="166">
        <v>40967</v>
      </c>
      <c r="H521" s="157">
        <v>1</v>
      </c>
      <c r="I521" s="163" t="s">
        <v>2167</v>
      </c>
      <c r="Q521" s="160"/>
    </row>
    <row r="522" spans="1:17" ht="15" customHeight="1" x14ac:dyDescent="0.25">
      <c r="A522" s="155" t="s">
        <v>286</v>
      </c>
      <c r="B522" s="155" t="s">
        <v>562</v>
      </c>
      <c r="C522" s="155" t="s">
        <v>1040</v>
      </c>
      <c r="D522" s="155">
        <v>200</v>
      </c>
      <c r="E522" s="155">
        <v>200</v>
      </c>
      <c r="F522" s="166">
        <v>40976</v>
      </c>
      <c r="G522" s="166">
        <v>40980</v>
      </c>
      <c r="H522" s="157">
        <v>1</v>
      </c>
      <c r="Q522" s="160"/>
    </row>
    <row r="523" spans="1:17" ht="15" customHeight="1" x14ac:dyDescent="0.25">
      <c r="A523" s="155" t="s">
        <v>1041</v>
      </c>
      <c r="B523" s="155" t="s">
        <v>1042</v>
      </c>
      <c r="C523" s="155" t="s">
        <v>1043</v>
      </c>
      <c r="D523" s="155">
        <v>50</v>
      </c>
      <c r="E523" s="155">
        <v>50</v>
      </c>
      <c r="F523" s="166">
        <v>40976</v>
      </c>
      <c r="G523" s="166">
        <v>40981</v>
      </c>
      <c r="H523" s="157">
        <v>1</v>
      </c>
      <c r="Q523" s="160"/>
    </row>
    <row r="524" spans="1:17" ht="15" customHeight="1" x14ac:dyDescent="0.25">
      <c r="A524" s="155" t="s">
        <v>145</v>
      </c>
      <c r="B524" s="155" t="s">
        <v>1044</v>
      </c>
      <c r="C524" s="155" t="s">
        <v>1045</v>
      </c>
      <c r="D524" s="155">
        <v>25</v>
      </c>
      <c r="E524" s="155">
        <v>25</v>
      </c>
      <c r="F524" s="166">
        <v>40976</v>
      </c>
      <c r="G524" s="166">
        <v>40980</v>
      </c>
      <c r="H524" s="157">
        <v>1</v>
      </c>
      <c r="Q524" s="160"/>
    </row>
    <row r="525" spans="1:17" ht="15" customHeight="1" x14ac:dyDescent="0.25">
      <c r="A525" s="155" t="s">
        <v>145</v>
      </c>
      <c r="B525" s="155" t="s">
        <v>1046</v>
      </c>
      <c r="C525" s="155" t="s">
        <v>364</v>
      </c>
      <c r="D525" s="155">
        <v>10</v>
      </c>
      <c r="E525" s="155">
        <v>10</v>
      </c>
      <c r="F525" s="166">
        <v>40976</v>
      </c>
      <c r="G525" s="166">
        <v>40980</v>
      </c>
      <c r="H525" s="157">
        <v>1</v>
      </c>
      <c r="Q525" s="160"/>
    </row>
    <row r="526" spans="1:17" ht="15" customHeight="1" x14ac:dyDescent="0.25">
      <c r="A526" s="155" t="s">
        <v>12</v>
      </c>
      <c r="B526" s="155" t="s">
        <v>490</v>
      </c>
      <c r="C526" s="155" t="s">
        <v>1047</v>
      </c>
      <c r="D526" s="155">
        <v>25</v>
      </c>
      <c r="E526" s="155">
        <v>25</v>
      </c>
      <c r="F526" s="166">
        <v>40976</v>
      </c>
      <c r="G526" s="166">
        <v>40980</v>
      </c>
      <c r="H526" s="157">
        <v>1</v>
      </c>
      <c r="Q526" s="160"/>
    </row>
    <row r="527" spans="1:17" ht="15" customHeight="1" x14ac:dyDescent="0.25">
      <c r="A527" s="155" t="s">
        <v>745</v>
      </c>
      <c r="B527" s="155" t="s">
        <v>1048</v>
      </c>
      <c r="C527" s="155" t="s">
        <v>1049</v>
      </c>
      <c r="D527" s="155">
        <v>50</v>
      </c>
      <c r="E527" s="155">
        <v>50</v>
      </c>
      <c r="F527" s="166">
        <v>40976</v>
      </c>
      <c r="G527" s="166">
        <v>40980</v>
      </c>
      <c r="H527" s="157">
        <v>1</v>
      </c>
      <c r="Q527" s="160"/>
    </row>
    <row r="528" spans="1:17" ht="15" customHeight="1" x14ac:dyDescent="0.25">
      <c r="A528" s="155" t="s">
        <v>254</v>
      </c>
      <c r="B528" s="155" t="s">
        <v>339</v>
      </c>
      <c r="C528" s="155" t="s">
        <v>1050</v>
      </c>
      <c r="D528" s="155">
        <v>50</v>
      </c>
      <c r="E528" s="155">
        <v>50</v>
      </c>
      <c r="F528" s="166">
        <v>40976</v>
      </c>
      <c r="G528" s="166">
        <v>40980</v>
      </c>
      <c r="H528" s="157">
        <v>1</v>
      </c>
      <c r="Q528" s="160"/>
    </row>
    <row r="529" spans="1:17" ht="15" customHeight="1" x14ac:dyDescent="0.25">
      <c r="A529" s="155" t="s">
        <v>71</v>
      </c>
      <c r="B529" s="155" t="s">
        <v>583</v>
      </c>
      <c r="C529" s="155" t="s">
        <v>1051</v>
      </c>
      <c r="D529" s="155">
        <v>25</v>
      </c>
      <c r="E529" s="155">
        <v>25</v>
      </c>
      <c r="F529" s="166">
        <v>40976</v>
      </c>
      <c r="G529" s="166">
        <v>40980</v>
      </c>
      <c r="H529" s="157">
        <v>1</v>
      </c>
      <c r="Q529" s="160"/>
    </row>
    <row r="530" spans="1:17" ht="15" customHeight="1" x14ac:dyDescent="0.25">
      <c r="A530" s="155" t="s">
        <v>1052</v>
      </c>
      <c r="B530" s="155" t="s">
        <v>1053</v>
      </c>
      <c r="C530" s="155" t="s">
        <v>1054</v>
      </c>
      <c r="D530" s="155">
        <v>200</v>
      </c>
      <c r="E530" s="155">
        <v>200</v>
      </c>
      <c r="F530" s="166">
        <v>40976</v>
      </c>
      <c r="G530" s="166">
        <v>40988</v>
      </c>
      <c r="H530" s="157">
        <v>1</v>
      </c>
      <c r="Q530" s="160"/>
    </row>
    <row r="531" spans="1:17" ht="15" customHeight="1" x14ac:dyDescent="0.25">
      <c r="A531" s="155" t="s">
        <v>251</v>
      </c>
      <c r="B531" s="155" t="s">
        <v>285</v>
      </c>
      <c r="C531" s="155" t="s">
        <v>1055</v>
      </c>
      <c r="D531" s="155">
        <v>15</v>
      </c>
      <c r="E531" s="155">
        <v>15</v>
      </c>
      <c r="F531" s="166">
        <v>40980</v>
      </c>
      <c r="G531" s="166">
        <v>40983</v>
      </c>
      <c r="H531" s="157">
        <v>1</v>
      </c>
      <c r="Q531" s="160"/>
    </row>
    <row r="532" spans="1:17" ht="15" customHeight="1" x14ac:dyDescent="0.25">
      <c r="A532" s="155" t="s">
        <v>251</v>
      </c>
      <c r="B532" s="155" t="s">
        <v>252</v>
      </c>
      <c r="C532" s="155" t="s">
        <v>364</v>
      </c>
      <c r="D532" s="155">
        <v>10</v>
      </c>
      <c r="E532" s="155">
        <v>10</v>
      </c>
      <c r="F532" s="166">
        <v>40980</v>
      </c>
      <c r="G532" s="166">
        <v>40983</v>
      </c>
      <c r="H532" s="157">
        <v>1</v>
      </c>
      <c r="Q532" s="160"/>
    </row>
    <row r="533" spans="1:17" ht="15" customHeight="1" x14ac:dyDescent="0.25">
      <c r="A533" s="155" t="s">
        <v>251</v>
      </c>
      <c r="B533" s="155" t="s">
        <v>282</v>
      </c>
      <c r="C533" s="155" t="s">
        <v>161</v>
      </c>
      <c r="D533" s="155">
        <v>20</v>
      </c>
      <c r="E533" s="155">
        <v>20</v>
      </c>
      <c r="F533" s="166">
        <v>40980</v>
      </c>
      <c r="G533" s="166">
        <v>40983</v>
      </c>
      <c r="H533" s="157">
        <v>1</v>
      </c>
      <c r="Q533" s="160"/>
    </row>
    <row r="534" spans="1:17" ht="15" customHeight="1" x14ac:dyDescent="0.25">
      <c r="A534" s="155" t="s">
        <v>911</v>
      </c>
      <c r="B534" s="155" t="s">
        <v>912</v>
      </c>
      <c r="C534" s="155" t="s">
        <v>1056</v>
      </c>
      <c r="D534" s="155">
        <v>450</v>
      </c>
      <c r="E534" s="155">
        <v>450</v>
      </c>
      <c r="F534" s="166">
        <v>40980</v>
      </c>
      <c r="G534" s="166">
        <v>40975</v>
      </c>
      <c r="H534" s="157">
        <v>1</v>
      </c>
      <c r="I534" s="163" t="s">
        <v>2167</v>
      </c>
      <c r="Q534" s="160"/>
    </row>
    <row r="535" spans="1:17" ht="15" customHeight="1" x14ac:dyDescent="0.25">
      <c r="A535" s="155" t="s">
        <v>2714</v>
      </c>
      <c r="B535" s="155" t="s">
        <v>111</v>
      </c>
      <c r="C535" s="155" t="s">
        <v>1057</v>
      </c>
      <c r="D535" s="155">
        <v>200</v>
      </c>
      <c r="E535" s="155">
        <v>200</v>
      </c>
      <c r="F535" s="166">
        <v>40980</v>
      </c>
      <c r="G535" s="166">
        <v>40983</v>
      </c>
      <c r="H535" s="157">
        <v>1</v>
      </c>
      <c r="Q535" s="160"/>
    </row>
    <row r="536" spans="1:17" ht="15" customHeight="1" x14ac:dyDescent="0.25">
      <c r="A536" s="155" t="s">
        <v>2714</v>
      </c>
      <c r="B536" s="155" t="s">
        <v>1058</v>
      </c>
      <c r="C536" s="155" t="s">
        <v>364</v>
      </c>
      <c r="D536" s="155">
        <v>50</v>
      </c>
      <c r="E536" s="155">
        <v>50</v>
      </c>
      <c r="F536" s="166">
        <v>40980</v>
      </c>
      <c r="G536" s="166">
        <v>40983</v>
      </c>
      <c r="H536" s="157">
        <v>1</v>
      </c>
      <c r="Q536" s="160"/>
    </row>
    <row r="537" spans="1:17" ht="15" customHeight="1" x14ac:dyDescent="0.25">
      <c r="A537" s="155" t="s">
        <v>2714</v>
      </c>
      <c r="B537" s="155" t="s">
        <v>1059</v>
      </c>
      <c r="C537" s="155" t="s">
        <v>161</v>
      </c>
      <c r="D537" s="155">
        <v>50</v>
      </c>
      <c r="E537" s="155">
        <v>50</v>
      </c>
      <c r="F537" s="166">
        <v>40980</v>
      </c>
      <c r="G537" s="166">
        <v>40983</v>
      </c>
      <c r="H537" s="157">
        <v>1</v>
      </c>
      <c r="Q537" s="160"/>
    </row>
    <row r="538" spans="1:17" ht="15" customHeight="1" x14ac:dyDescent="0.25">
      <c r="A538" s="155" t="s">
        <v>2714</v>
      </c>
      <c r="B538" s="155" t="s">
        <v>1060</v>
      </c>
      <c r="C538" s="155" t="s">
        <v>316</v>
      </c>
      <c r="D538" s="155">
        <v>200</v>
      </c>
      <c r="E538" s="155">
        <v>200</v>
      </c>
      <c r="F538" s="166">
        <v>40980</v>
      </c>
      <c r="G538" s="166">
        <v>40983</v>
      </c>
      <c r="H538" s="157">
        <v>1</v>
      </c>
      <c r="Q538" s="160"/>
    </row>
    <row r="539" spans="1:17" ht="15" customHeight="1" x14ac:dyDescent="0.25">
      <c r="A539" s="155" t="s">
        <v>65</v>
      </c>
      <c r="B539" s="155" t="s">
        <v>547</v>
      </c>
      <c r="C539" s="155" t="s">
        <v>1061</v>
      </c>
      <c r="D539" s="155">
        <v>50</v>
      </c>
      <c r="E539" s="155">
        <v>50</v>
      </c>
      <c r="F539" s="166">
        <v>40980</v>
      </c>
      <c r="G539" s="166">
        <v>40983</v>
      </c>
      <c r="H539" s="157">
        <v>1</v>
      </c>
      <c r="Q539" s="160"/>
    </row>
    <row r="540" spans="1:17" ht="15" customHeight="1" x14ac:dyDescent="0.25">
      <c r="A540" s="155" t="s">
        <v>638</v>
      </c>
      <c r="B540" s="155" t="s">
        <v>1062</v>
      </c>
      <c r="C540" s="155" t="s">
        <v>1063</v>
      </c>
      <c r="D540" s="155">
        <v>1000</v>
      </c>
      <c r="E540" s="155">
        <v>1000</v>
      </c>
      <c r="F540" s="166">
        <v>40980</v>
      </c>
      <c r="G540" s="166">
        <v>40983</v>
      </c>
      <c r="H540" s="157">
        <v>1</v>
      </c>
      <c r="Q540" s="160"/>
    </row>
    <row r="541" spans="1:17" ht="15" customHeight="1" x14ac:dyDescent="0.25">
      <c r="A541" s="155" t="s">
        <v>820</v>
      </c>
      <c r="B541" s="155" t="s">
        <v>426</v>
      </c>
      <c r="C541" s="155" t="s">
        <v>1064</v>
      </c>
      <c r="D541" s="155">
        <v>300</v>
      </c>
      <c r="E541" s="155">
        <v>300</v>
      </c>
      <c r="F541" s="166">
        <v>40980</v>
      </c>
      <c r="G541" s="166">
        <v>40983</v>
      </c>
      <c r="H541" s="157">
        <v>1</v>
      </c>
      <c r="Q541" s="160"/>
    </row>
    <row r="542" spans="1:17" ht="15" customHeight="1" x14ac:dyDescent="0.25">
      <c r="A542" s="155" t="s">
        <v>820</v>
      </c>
      <c r="B542" s="155" t="s">
        <v>439</v>
      </c>
      <c r="C542" s="155" t="s">
        <v>294</v>
      </c>
      <c r="D542" s="155">
        <v>250</v>
      </c>
      <c r="E542" s="155">
        <v>250</v>
      </c>
      <c r="F542" s="166">
        <v>40980</v>
      </c>
      <c r="G542" s="166">
        <v>40983</v>
      </c>
      <c r="H542" s="157">
        <v>1</v>
      </c>
      <c r="Q542" s="160"/>
    </row>
    <row r="543" spans="1:17" ht="15" customHeight="1" x14ac:dyDescent="0.25">
      <c r="A543" s="155" t="s">
        <v>820</v>
      </c>
      <c r="B543" s="155" t="s">
        <v>89</v>
      </c>
      <c r="C543" s="155" t="s">
        <v>166</v>
      </c>
      <c r="D543" s="155">
        <v>200</v>
      </c>
      <c r="E543" s="155">
        <v>200</v>
      </c>
      <c r="F543" s="166">
        <v>40980</v>
      </c>
      <c r="G543" s="166">
        <v>40983</v>
      </c>
      <c r="H543" s="157">
        <v>1</v>
      </c>
      <c r="Q543" s="160"/>
    </row>
    <row r="544" spans="1:17" ht="15" customHeight="1" x14ac:dyDescent="0.25">
      <c r="A544" s="155" t="s">
        <v>71</v>
      </c>
      <c r="B544" s="155" t="s">
        <v>167</v>
      </c>
      <c r="C544" s="155" t="s">
        <v>1065</v>
      </c>
      <c r="D544" s="155">
        <v>5</v>
      </c>
      <c r="E544" s="155">
        <v>5</v>
      </c>
      <c r="F544" s="166">
        <v>40980</v>
      </c>
      <c r="G544" s="166">
        <v>40983</v>
      </c>
      <c r="H544" s="157">
        <v>1</v>
      </c>
      <c r="Q544" s="160"/>
    </row>
    <row r="545" spans="1:17" ht="15" customHeight="1" x14ac:dyDescent="0.25">
      <c r="A545" s="155" t="s">
        <v>1066</v>
      </c>
      <c r="B545" s="155" t="s">
        <v>1067</v>
      </c>
      <c r="C545" s="155" t="s">
        <v>1068</v>
      </c>
      <c r="D545" s="155">
        <v>100</v>
      </c>
      <c r="E545" s="155">
        <v>100</v>
      </c>
      <c r="F545" s="166">
        <v>40980</v>
      </c>
      <c r="G545" s="166">
        <v>40970</v>
      </c>
      <c r="H545" s="157">
        <v>1</v>
      </c>
      <c r="I545" s="163" t="s">
        <v>1069</v>
      </c>
      <c r="Q545" s="160"/>
    </row>
    <row r="546" spans="1:17" ht="15" customHeight="1" x14ac:dyDescent="0.25">
      <c r="A546" s="155" t="s">
        <v>1070</v>
      </c>
      <c r="B546" s="155" t="s">
        <v>1071</v>
      </c>
      <c r="C546" s="155" t="s">
        <v>1072</v>
      </c>
      <c r="D546" s="155">
        <v>175</v>
      </c>
      <c r="E546" s="155">
        <v>175</v>
      </c>
      <c r="F546" s="166">
        <v>40982</v>
      </c>
      <c r="G546" s="166">
        <v>40987</v>
      </c>
      <c r="H546" s="157">
        <v>1</v>
      </c>
      <c r="Q546" s="160"/>
    </row>
    <row r="547" spans="1:17" ht="15" customHeight="1" x14ac:dyDescent="0.25">
      <c r="A547" s="155" t="s">
        <v>559</v>
      </c>
      <c r="B547" s="155" t="s">
        <v>450</v>
      </c>
      <c r="C547" s="155" t="s">
        <v>1073</v>
      </c>
      <c r="D547" s="155">
        <v>10000</v>
      </c>
      <c r="E547" s="155">
        <v>10028</v>
      </c>
      <c r="F547" s="166">
        <v>40982</v>
      </c>
      <c r="G547" s="166">
        <v>40990</v>
      </c>
      <c r="H547" s="157">
        <v>1</v>
      </c>
      <c r="Q547" s="160"/>
    </row>
    <row r="548" spans="1:17" ht="15" customHeight="1" x14ac:dyDescent="0.25">
      <c r="A548" s="155" t="s">
        <v>78</v>
      </c>
      <c r="B548" s="155" t="s">
        <v>1074</v>
      </c>
      <c r="C548" s="155" t="s">
        <v>1075</v>
      </c>
      <c r="D548" s="155">
        <v>20</v>
      </c>
      <c r="E548" s="155">
        <v>20</v>
      </c>
      <c r="F548" s="166">
        <v>40982</v>
      </c>
      <c r="G548" s="166">
        <v>40987</v>
      </c>
      <c r="H548" s="157">
        <v>1</v>
      </c>
      <c r="Q548" s="160"/>
    </row>
    <row r="549" spans="1:17" ht="15" customHeight="1" x14ac:dyDescent="0.25">
      <c r="A549" s="155" t="s">
        <v>145</v>
      </c>
      <c r="B549" s="155" t="s">
        <v>1076</v>
      </c>
      <c r="C549" s="155" t="s">
        <v>1077</v>
      </c>
      <c r="D549" s="155">
        <v>60</v>
      </c>
      <c r="E549" s="155">
        <v>34</v>
      </c>
      <c r="F549" s="166">
        <v>40982</v>
      </c>
      <c r="G549" s="166">
        <v>40975</v>
      </c>
      <c r="H549" s="157">
        <v>0</v>
      </c>
      <c r="I549" s="163" t="s">
        <v>1078</v>
      </c>
      <c r="Q549" s="160"/>
    </row>
    <row r="550" spans="1:17" ht="15" customHeight="1" x14ac:dyDescent="0.25">
      <c r="A550" s="155" t="s">
        <v>251</v>
      </c>
      <c r="B550" s="155" t="s">
        <v>1079</v>
      </c>
      <c r="C550" s="155" t="s">
        <v>1080</v>
      </c>
      <c r="D550" s="155">
        <v>17</v>
      </c>
      <c r="E550" s="155">
        <v>17</v>
      </c>
      <c r="F550" s="166">
        <v>40983</v>
      </c>
      <c r="G550" s="166">
        <v>40990</v>
      </c>
      <c r="H550" s="157">
        <v>1</v>
      </c>
      <c r="Q550" s="160"/>
    </row>
    <row r="551" spans="1:17" ht="15" customHeight="1" x14ac:dyDescent="0.25">
      <c r="A551" s="155" t="s">
        <v>251</v>
      </c>
      <c r="B551" s="155" t="s">
        <v>283</v>
      </c>
      <c r="C551" s="155" t="s">
        <v>1081</v>
      </c>
      <c r="D551" s="155">
        <v>15</v>
      </c>
      <c r="E551" s="155">
        <v>15</v>
      </c>
      <c r="F551" s="166">
        <v>40983</v>
      </c>
      <c r="G551" s="166">
        <v>40990</v>
      </c>
      <c r="H551" s="157">
        <v>1</v>
      </c>
      <c r="Q551" s="160"/>
    </row>
    <row r="552" spans="1:17" ht="15" customHeight="1" x14ac:dyDescent="0.25">
      <c r="A552" s="155" t="s">
        <v>261</v>
      </c>
      <c r="B552" s="155" t="s">
        <v>1036</v>
      </c>
      <c r="C552" s="155" t="s">
        <v>1082</v>
      </c>
      <c r="D552" s="155">
        <v>2</v>
      </c>
      <c r="E552" s="155">
        <v>2</v>
      </c>
      <c r="F552" s="166">
        <v>40983</v>
      </c>
      <c r="G552" s="166">
        <v>40996</v>
      </c>
      <c r="H552" s="157">
        <v>1</v>
      </c>
      <c r="Q552" s="160"/>
    </row>
    <row r="553" spans="1:17" ht="15" customHeight="1" x14ac:dyDescent="0.25">
      <c r="A553" s="155" t="s">
        <v>1083</v>
      </c>
      <c r="B553" s="155" t="s">
        <v>1084</v>
      </c>
      <c r="C553" s="155" t="s">
        <v>1085</v>
      </c>
      <c r="D553" s="155">
        <v>6</v>
      </c>
      <c r="E553" s="155">
        <v>6</v>
      </c>
      <c r="F553" s="166">
        <v>40984</v>
      </c>
      <c r="G553" s="166">
        <v>40995</v>
      </c>
      <c r="H553" s="157">
        <v>1</v>
      </c>
      <c r="Q553" s="160"/>
    </row>
    <row r="554" spans="1:17" ht="15" customHeight="1" x14ac:dyDescent="0.25">
      <c r="A554" s="155" t="s">
        <v>71</v>
      </c>
      <c r="B554" s="155" t="s">
        <v>1086</v>
      </c>
      <c r="C554" s="155" t="s">
        <v>1087</v>
      </c>
      <c r="D554" s="155">
        <v>10</v>
      </c>
      <c r="E554" s="155">
        <v>10</v>
      </c>
      <c r="F554" s="166">
        <v>40984</v>
      </c>
      <c r="G554" s="166">
        <v>40987</v>
      </c>
      <c r="H554" s="157">
        <v>1</v>
      </c>
      <c r="Q554" s="160"/>
    </row>
    <row r="555" spans="1:17" ht="15" customHeight="1" x14ac:dyDescent="0.25">
      <c r="A555" s="155" t="s">
        <v>748</v>
      </c>
      <c r="B555" s="155" t="s">
        <v>823</v>
      </c>
      <c r="C555" s="155" t="s">
        <v>1088</v>
      </c>
      <c r="D555" s="155">
        <v>200</v>
      </c>
      <c r="E555" s="155">
        <v>200</v>
      </c>
      <c r="F555" s="166">
        <v>40984</v>
      </c>
      <c r="G555" s="166">
        <v>40988</v>
      </c>
      <c r="H555" s="157">
        <v>1</v>
      </c>
      <c r="Q555" s="160"/>
    </row>
    <row r="556" spans="1:17" ht="15" customHeight="1" x14ac:dyDescent="0.25">
      <c r="A556" s="155" t="s">
        <v>1089</v>
      </c>
      <c r="B556" s="155" t="s">
        <v>1090</v>
      </c>
      <c r="C556" s="155" t="s">
        <v>1091</v>
      </c>
      <c r="D556" s="155">
        <v>5</v>
      </c>
      <c r="E556" s="155">
        <v>5</v>
      </c>
      <c r="F556" s="166">
        <v>40984</v>
      </c>
      <c r="G556" s="166">
        <v>40988</v>
      </c>
      <c r="H556" s="157">
        <v>1</v>
      </c>
      <c r="Q556" s="160"/>
    </row>
    <row r="557" spans="1:17" ht="15" customHeight="1" x14ac:dyDescent="0.25">
      <c r="A557" s="155" t="s">
        <v>1092</v>
      </c>
      <c r="B557" s="155" t="s">
        <v>1093</v>
      </c>
      <c r="C557" s="155" t="s">
        <v>1094</v>
      </c>
      <c r="D557" s="155">
        <v>5</v>
      </c>
      <c r="E557" s="155">
        <v>5</v>
      </c>
      <c r="F557" s="166">
        <v>40984</v>
      </c>
      <c r="G557" s="166">
        <v>40998</v>
      </c>
      <c r="H557" s="157">
        <v>1</v>
      </c>
      <c r="Q557" s="160"/>
    </row>
    <row r="558" spans="1:17" ht="15" customHeight="1" x14ac:dyDescent="0.25">
      <c r="A558" s="155" t="s">
        <v>29</v>
      </c>
      <c r="B558" s="155" t="s">
        <v>1095</v>
      </c>
      <c r="C558" s="155" t="s">
        <v>1096</v>
      </c>
      <c r="D558" s="155">
        <v>10</v>
      </c>
      <c r="E558" s="155">
        <v>11</v>
      </c>
      <c r="F558" s="166">
        <v>40984</v>
      </c>
      <c r="G558" s="166">
        <v>40991</v>
      </c>
      <c r="H558" s="157">
        <v>1</v>
      </c>
      <c r="Q558" s="160"/>
    </row>
    <row r="559" spans="1:17" ht="15" customHeight="1" x14ac:dyDescent="0.25">
      <c r="A559" s="155" t="s">
        <v>145</v>
      </c>
      <c r="B559" s="155" t="s">
        <v>1097</v>
      </c>
      <c r="C559" s="155" t="s">
        <v>1098</v>
      </c>
      <c r="D559" s="155">
        <v>5</v>
      </c>
      <c r="E559" s="155">
        <v>5</v>
      </c>
      <c r="F559" s="166">
        <v>40987</v>
      </c>
      <c r="G559" s="166">
        <v>40988</v>
      </c>
      <c r="H559" s="157">
        <v>1</v>
      </c>
      <c r="Q559" s="160"/>
    </row>
    <row r="560" spans="1:17" ht="15" customHeight="1" x14ac:dyDescent="0.25">
      <c r="A560" s="155" t="s">
        <v>742</v>
      </c>
      <c r="B560" s="155" t="s">
        <v>1099</v>
      </c>
      <c r="C560" s="155" t="s">
        <v>1100</v>
      </c>
      <c r="D560" s="155">
        <v>60</v>
      </c>
      <c r="E560" s="155">
        <v>60</v>
      </c>
      <c r="F560" s="166">
        <v>40987</v>
      </c>
      <c r="G560" s="166">
        <v>40988</v>
      </c>
      <c r="H560" s="157">
        <v>1</v>
      </c>
      <c r="Q560" s="160"/>
    </row>
    <row r="561" spans="1:17" ht="15" customHeight="1" x14ac:dyDescent="0.25">
      <c r="A561" s="155" t="s">
        <v>230</v>
      </c>
      <c r="B561" s="155" t="s">
        <v>1101</v>
      </c>
      <c r="C561" s="155" t="s">
        <v>1102</v>
      </c>
      <c r="D561" s="155">
        <v>61</v>
      </c>
      <c r="E561" s="155">
        <v>61</v>
      </c>
      <c r="F561" s="166">
        <v>40987</v>
      </c>
      <c r="G561" s="166">
        <v>40991</v>
      </c>
      <c r="H561" s="157">
        <v>1</v>
      </c>
      <c r="Q561" s="160"/>
    </row>
    <row r="562" spans="1:17" ht="15" customHeight="1" x14ac:dyDescent="0.25">
      <c r="A562" s="155" t="s">
        <v>230</v>
      </c>
      <c r="B562" s="155" t="s">
        <v>1103</v>
      </c>
      <c r="C562" s="155" t="s">
        <v>284</v>
      </c>
      <c r="D562" s="155">
        <v>61</v>
      </c>
      <c r="E562" s="155">
        <v>61</v>
      </c>
      <c r="F562" s="166">
        <v>40987</v>
      </c>
      <c r="G562" s="166">
        <v>40991</v>
      </c>
      <c r="H562" s="157">
        <v>1</v>
      </c>
      <c r="Q562" s="160"/>
    </row>
    <row r="563" spans="1:17" ht="15" customHeight="1" x14ac:dyDescent="0.25">
      <c r="A563" s="155" t="s">
        <v>71</v>
      </c>
      <c r="B563" s="155" t="s">
        <v>102</v>
      </c>
      <c r="C563" s="155" t="s">
        <v>1104</v>
      </c>
      <c r="D563" s="155">
        <v>63</v>
      </c>
      <c r="E563" s="155">
        <v>63</v>
      </c>
      <c r="F563" s="166">
        <v>40987</v>
      </c>
      <c r="G563" s="166">
        <v>40991</v>
      </c>
      <c r="H563" s="157">
        <v>1</v>
      </c>
      <c r="Q563" s="160"/>
    </row>
    <row r="564" spans="1:17" ht="15" customHeight="1" x14ac:dyDescent="0.25">
      <c r="A564" s="155" t="s">
        <v>820</v>
      </c>
      <c r="B564" s="155" t="s">
        <v>181</v>
      </c>
      <c r="C564" s="155" t="s">
        <v>1105</v>
      </c>
      <c r="D564" s="155">
        <v>200</v>
      </c>
      <c r="E564" s="155">
        <v>200</v>
      </c>
      <c r="F564" s="166">
        <v>40987</v>
      </c>
      <c r="G564" s="166">
        <v>40983</v>
      </c>
      <c r="H564" s="157">
        <v>1</v>
      </c>
      <c r="I564" s="163" t="s">
        <v>1069</v>
      </c>
      <c r="Q564" s="160"/>
    </row>
    <row r="565" spans="1:17" ht="15" customHeight="1" x14ac:dyDescent="0.25">
      <c r="A565" s="155" t="s">
        <v>2714</v>
      </c>
      <c r="B565" s="155" t="s">
        <v>496</v>
      </c>
      <c r="C565" s="155" t="s">
        <v>1106</v>
      </c>
      <c r="D565" s="155">
        <v>100</v>
      </c>
      <c r="E565" s="155">
        <v>100</v>
      </c>
      <c r="F565" s="166">
        <v>40988</v>
      </c>
      <c r="G565" s="166">
        <v>40990</v>
      </c>
      <c r="H565" s="157">
        <v>1</v>
      </c>
      <c r="Q565" s="160"/>
    </row>
    <row r="566" spans="1:17" ht="15" customHeight="1" x14ac:dyDescent="0.25">
      <c r="A566" s="155" t="s">
        <v>1107</v>
      </c>
      <c r="B566" s="155" t="s">
        <v>1108</v>
      </c>
      <c r="C566" s="155" t="s">
        <v>1109</v>
      </c>
      <c r="D566" s="155">
        <v>100</v>
      </c>
      <c r="E566" s="155">
        <v>100</v>
      </c>
      <c r="F566" s="166">
        <v>40988</v>
      </c>
      <c r="G566" s="166">
        <v>40994</v>
      </c>
      <c r="H566" s="157">
        <v>1</v>
      </c>
      <c r="Q566" s="160"/>
    </row>
    <row r="567" spans="1:17" ht="15" customHeight="1" x14ac:dyDescent="0.25">
      <c r="A567" s="155" t="s">
        <v>1110</v>
      </c>
      <c r="B567" s="155" t="s">
        <v>1111</v>
      </c>
      <c r="C567" s="155" t="s">
        <v>1112</v>
      </c>
      <c r="D567" s="155">
        <v>200</v>
      </c>
      <c r="E567" s="155">
        <v>200</v>
      </c>
      <c r="F567" s="166">
        <v>40988</v>
      </c>
      <c r="G567" s="166">
        <v>40994</v>
      </c>
      <c r="H567" s="157">
        <v>1</v>
      </c>
      <c r="Q567" s="160"/>
    </row>
    <row r="568" spans="1:17" ht="15" customHeight="1" x14ac:dyDescent="0.25">
      <c r="A568" s="155" t="s">
        <v>597</v>
      </c>
      <c r="B568" s="155" t="s">
        <v>598</v>
      </c>
      <c r="C568" s="155" t="s">
        <v>1113</v>
      </c>
      <c r="D568" s="155">
        <v>100</v>
      </c>
      <c r="E568" s="155">
        <v>100</v>
      </c>
      <c r="F568" s="166">
        <v>40988</v>
      </c>
      <c r="G568" s="166">
        <v>40994</v>
      </c>
      <c r="H568" s="157">
        <v>1</v>
      </c>
      <c r="Q568" s="160"/>
    </row>
    <row r="569" spans="1:17" ht="15" customHeight="1" x14ac:dyDescent="0.25">
      <c r="A569" s="155" t="s">
        <v>1114</v>
      </c>
      <c r="B569" s="155" t="s">
        <v>1115</v>
      </c>
      <c r="C569" s="155" t="s">
        <v>1116</v>
      </c>
      <c r="D569" s="155">
        <v>25</v>
      </c>
      <c r="E569" s="155">
        <v>25</v>
      </c>
      <c r="F569" s="166">
        <v>40988</v>
      </c>
      <c r="G569" s="166">
        <v>40991</v>
      </c>
      <c r="H569" s="157">
        <v>1</v>
      </c>
      <c r="Q569" s="160"/>
    </row>
    <row r="570" spans="1:17" ht="15" customHeight="1" x14ac:dyDescent="0.25">
      <c r="A570" s="155" t="s">
        <v>78</v>
      </c>
      <c r="B570" s="155" t="s">
        <v>1117</v>
      </c>
      <c r="C570" s="155" t="s">
        <v>1118</v>
      </c>
      <c r="D570" s="155">
        <v>4</v>
      </c>
      <c r="E570" s="155">
        <v>4</v>
      </c>
      <c r="F570" s="166">
        <v>40988</v>
      </c>
      <c r="G570" s="166">
        <v>40991</v>
      </c>
      <c r="H570" s="157">
        <v>1</v>
      </c>
      <c r="Q570" s="160"/>
    </row>
    <row r="571" spans="1:17" ht="15" customHeight="1" x14ac:dyDescent="0.25">
      <c r="A571" s="155" t="s">
        <v>65</v>
      </c>
      <c r="B571" s="155" t="s">
        <v>1119</v>
      </c>
      <c r="C571" s="155" t="s">
        <v>1120</v>
      </c>
      <c r="D571" s="155">
        <v>50</v>
      </c>
      <c r="E571" s="155">
        <v>52</v>
      </c>
      <c r="F571" s="166">
        <v>40988</v>
      </c>
      <c r="G571" s="166">
        <v>40994</v>
      </c>
      <c r="H571" s="157">
        <v>1</v>
      </c>
      <c r="Q571" s="160"/>
    </row>
    <row r="572" spans="1:17" ht="15" customHeight="1" x14ac:dyDescent="0.25">
      <c r="A572" s="155" t="s">
        <v>71</v>
      </c>
      <c r="B572" s="155" t="s">
        <v>565</v>
      </c>
      <c r="C572" s="155" t="s">
        <v>1121</v>
      </c>
      <c r="D572" s="155">
        <v>15</v>
      </c>
      <c r="E572" s="155">
        <v>15</v>
      </c>
      <c r="F572" s="166">
        <v>40988</v>
      </c>
      <c r="G572" s="166">
        <v>40983</v>
      </c>
      <c r="H572" s="157">
        <v>1</v>
      </c>
      <c r="I572" s="163" t="s">
        <v>1069</v>
      </c>
      <c r="Q572" s="160"/>
    </row>
    <row r="573" spans="1:17" ht="15" customHeight="1" x14ac:dyDescent="0.25">
      <c r="A573" s="155" t="s">
        <v>1122</v>
      </c>
      <c r="B573" s="155" t="s">
        <v>1123</v>
      </c>
      <c r="C573" s="155" t="s">
        <v>1124</v>
      </c>
      <c r="D573" s="155">
        <v>5</v>
      </c>
      <c r="E573" s="155">
        <v>5</v>
      </c>
      <c r="F573" s="166">
        <v>40988</v>
      </c>
      <c r="G573" s="166">
        <v>40997</v>
      </c>
      <c r="H573" s="157">
        <v>1</v>
      </c>
      <c r="Q573" s="160"/>
    </row>
    <row r="574" spans="1:17" ht="15" customHeight="1" x14ac:dyDescent="0.25">
      <c r="A574" s="155" t="s">
        <v>1125</v>
      </c>
      <c r="B574" s="155" t="s">
        <v>1126</v>
      </c>
      <c r="C574" s="155" t="s">
        <v>1127</v>
      </c>
      <c r="D574" s="155">
        <v>200</v>
      </c>
      <c r="E574" s="155">
        <v>215</v>
      </c>
      <c r="F574" s="166">
        <v>40988</v>
      </c>
      <c r="G574" s="166">
        <v>40994</v>
      </c>
      <c r="H574" s="157">
        <v>1</v>
      </c>
      <c r="Q574" s="160"/>
    </row>
    <row r="575" spans="1:17" ht="15" customHeight="1" x14ac:dyDescent="0.25">
      <c r="A575" s="155" t="s">
        <v>1128</v>
      </c>
      <c r="B575" s="155" t="s">
        <v>1129</v>
      </c>
      <c r="C575" s="155" t="s">
        <v>1130</v>
      </c>
      <c r="D575" s="155">
        <v>5</v>
      </c>
      <c r="E575" s="155">
        <v>5</v>
      </c>
      <c r="F575" s="166">
        <v>40988</v>
      </c>
      <c r="G575" s="166">
        <v>40997</v>
      </c>
      <c r="H575" s="157">
        <v>1</v>
      </c>
      <c r="Q575" s="160"/>
    </row>
    <row r="576" spans="1:17" ht="15" customHeight="1" x14ac:dyDescent="0.25">
      <c r="A576" s="155" t="s">
        <v>512</v>
      </c>
      <c r="B576" s="155" t="s">
        <v>1131</v>
      </c>
      <c r="C576" s="155" t="s">
        <v>1132</v>
      </c>
      <c r="D576" s="155">
        <v>10</v>
      </c>
      <c r="E576" s="155">
        <v>10</v>
      </c>
      <c r="F576" s="166">
        <v>40989</v>
      </c>
      <c r="G576" s="166">
        <v>40994</v>
      </c>
      <c r="H576" s="157">
        <v>1</v>
      </c>
      <c r="Q576" s="160"/>
    </row>
    <row r="577" spans="1:17" ht="15" customHeight="1" x14ac:dyDescent="0.25">
      <c r="A577" s="155" t="s">
        <v>42</v>
      </c>
      <c r="B577" s="155" t="s">
        <v>1133</v>
      </c>
      <c r="C577" s="155" t="s">
        <v>1134</v>
      </c>
      <c r="D577" s="155">
        <v>10</v>
      </c>
      <c r="E577" s="155">
        <v>10</v>
      </c>
      <c r="F577" s="166">
        <v>40989</v>
      </c>
      <c r="G577" s="166">
        <v>40994</v>
      </c>
      <c r="H577" s="157">
        <v>1</v>
      </c>
      <c r="Q577" s="160"/>
    </row>
    <row r="578" spans="1:17" ht="15" customHeight="1" x14ac:dyDescent="0.25">
      <c r="A578" s="155" t="s">
        <v>251</v>
      </c>
      <c r="B578" s="155" t="s">
        <v>1135</v>
      </c>
      <c r="C578" s="155" t="s">
        <v>1136</v>
      </c>
      <c r="D578" s="155">
        <v>10</v>
      </c>
      <c r="E578" s="155">
        <v>10</v>
      </c>
      <c r="F578" s="166">
        <v>40989</v>
      </c>
      <c r="G578" s="166">
        <v>40997</v>
      </c>
      <c r="H578" s="157">
        <v>1</v>
      </c>
      <c r="Q578" s="160"/>
    </row>
    <row r="579" spans="1:17" ht="15" customHeight="1" x14ac:dyDescent="0.25">
      <c r="A579" s="155" t="s">
        <v>251</v>
      </c>
      <c r="B579" s="155" t="s">
        <v>1137</v>
      </c>
      <c r="C579" s="155" t="s">
        <v>1138</v>
      </c>
      <c r="D579" s="155">
        <v>20</v>
      </c>
      <c r="E579" s="155">
        <v>20</v>
      </c>
      <c r="F579" s="166">
        <v>40989</v>
      </c>
      <c r="G579" s="166">
        <v>41000</v>
      </c>
      <c r="H579" s="157">
        <v>1</v>
      </c>
      <c r="Q579" s="160"/>
    </row>
    <row r="580" spans="1:17" ht="15" customHeight="1" x14ac:dyDescent="0.25">
      <c r="A580" s="155" t="s">
        <v>597</v>
      </c>
      <c r="B580" s="155" t="s">
        <v>1139</v>
      </c>
      <c r="C580" s="155" t="s">
        <v>1140</v>
      </c>
      <c r="D580" s="155">
        <v>250</v>
      </c>
      <c r="E580" s="155">
        <v>250</v>
      </c>
      <c r="F580" s="166">
        <v>40990</v>
      </c>
      <c r="G580" s="166">
        <v>40994</v>
      </c>
      <c r="H580" s="157">
        <v>1</v>
      </c>
      <c r="Q580" s="160"/>
    </row>
    <row r="581" spans="1:17" ht="15" customHeight="1" x14ac:dyDescent="0.25">
      <c r="A581" s="155" t="s">
        <v>173</v>
      </c>
      <c r="B581" s="155" t="s">
        <v>1141</v>
      </c>
      <c r="C581" s="155" t="s">
        <v>1142</v>
      </c>
      <c r="D581" s="155">
        <v>500</v>
      </c>
      <c r="E581" s="155">
        <v>504</v>
      </c>
      <c r="F581" s="166">
        <v>40990</v>
      </c>
      <c r="G581" s="166">
        <v>40996</v>
      </c>
      <c r="H581" s="157">
        <v>1</v>
      </c>
      <c r="Q581" s="160"/>
    </row>
    <row r="582" spans="1:17" ht="15" customHeight="1" x14ac:dyDescent="0.25">
      <c r="A582" s="155" t="s">
        <v>12</v>
      </c>
      <c r="B582" s="155" t="s">
        <v>424</v>
      </c>
      <c r="C582" s="155" t="s">
        <v>1143</v>
      </c>
      <c r="D582" s="155">
        <v>10</v>
      </c>
      <c r="E582" s="155">
        <v>10</v>
      </c>
      <c r="F582" s="166">
        <v>40990</v>
      </c>
      <c r="G582" s="166">
        <v>40995</v>
      </c>
      <c r="H582" s="157">
        <v>1</v>
      </c>
      <c r="Q582" s="160"/>
    </row>
    <row r="583" spans="1:17" ht="15" customHeight="1" x14ac:dyDescent="0.25">
      <c r="A583" s="155" t="s">
        <v>12</v>
      </c>
      <c r="B583" s="155" t="s">
        <v>524</v>
      </c>
      <c r="C583" s="155" t="s">
        <v>364</v>
      </c>
      <c r="D583" s="155">
        <v>10</v>
      </c>
      <c r="E583" s="155">
        <v>10</v>
      </c>
      <c r="F583" s="166">
        <v>40990</v>
      </c>
      <c r="G583" s="166">
        <v>40995</v>
      </c>
      <c r="H583" s="157">
        <v>1</v>
      </c>
      <c r="Q583" s="160"/>
    </row>
    <row r="584" spans="1:17" ht="15" customHeight="1" x14ac:dyDescent="0.25">
      <c r="A584" s="155" t="s">
        <v>136</v>
      </c>
      <c r="B584" s="155" t="s">
        <v>137</v>
      </c>
      <c r="C584" s="155" t="s">
        <v>1144</v>
      </c>
      <c r="D584" s="155">
        <v>250</v>
      </c>
      <c r="E584" s="155">
        <v>250</v>
      </c>
      <c r="F584" s="166">
        <v>40990</v>
      </c>
      <c r="G584" s="166">
        <v>40994</v>
      </c>
      <c r="H584" s="157">
        <v>1</v>
      </c>
      <c r="Q584" s="160"/>
    </row>
    <row r="585" spans="1:17" ht="15" customHeight="1" x14ac:dyDescent="0.25">
      <c r="A585" s="155" t="s">
        <v>1145</v>
      </c>
      <c r="B585" s="155" t="s">
        <v>1146</v>
      </c>
      <c r="C585" s="155" t="s">
        <v>1147</v>
      </c>
      <c r="D585" s="155">
        <v>10</v>
      </c>
      <c r="E585" s="155">
        <v>10</v>
      </c>
      <c r="F585" s="166">
        <v>40990</v>
      </c>
      <c r="G585" s="166">
        <v>40994</v>
      </c>
      <c r="H585" s="157">
        <v>1</v>
      </c>
      <c r="Q585" s="160"/>
    </row>
    <row r="586" spans="1:17" ht="15" customHeight="1" x14ac:dyDescent="0.25">
      <c r="A586" s="155" t="s">
        <v>520</v>
      </c>
      <c r="B586" s="155" t="s">
        <v>609</v>
      </c>
      <c r="C586" s="155" t="s">
        <v>1148</v>
      </c>
      <c r="D586" s="155">
        <v>1000</v>
      </c>
      <c r="E586" s="155">
        <v>1000</v>
      </c>
      <c r="F586" s="166">
        <v>40990</v>
      </c>
      <c r="G586" s="166" t="s">
        <v>829</v>
      </c>
      <c r="H586" s="157">
        <v>1</v>
      </c>
      <c r="Q586" s="160"/>
    </row>
    <row r="587" spans="1:17" ht="15" customHeight="1" x14ac:dyDescent="0.25">
      <c r="A587" s="155" t="s">
        <v>1128</v>
      </c>
      <c r="B587" s="155" t="s">
        <v>1149</v>
      </c>
      <c r="C587" s="155" t="s">
        <v>1150</v>
      </c>
      <c r="D587" s="155">
        <v>5</v>
      </c>
      <c r="E587" s="155">
        <v>5</v>
      </c>
      <c r="F587" s="166">
        <v>40990</v>
      </c>
      <c r="G587" s="166">
        <v>40988</v>
      </c>
      <c r="H587" s="157">
        <v>1</v>
      </c>
      <c r="I587" s="163" t="s">
        <v>2167</v>
      </c>
      <c r="Q587" s="160"/>
    </row>
    <row r="588" spans="1:17" ht="15" customHeight="1" x14ac:dyDescent="0.25">
      <c r="A588" s="155" t="s">
        <v>634</v>
      </c>
      <c r="B588" s="155" t="s">
        <v>1151</v>
      </c>
      <c r="C588" s="155" t="s">
        <v>1152</v>
      </c>
      <c r="D588" s="155">
        <v>6</v>
      </c>
      <c r="E588" s="155">
        <v>6</v>
      </c>
      <c r="F588" s="166">
        <v>40990</v>
      </c>
      <c r="G588" s="166">
        <v>40977</v>
      </c>
      <c r="H588" s="157">
        <v>1</v>
      </c>
      <c r="I588" s="163" t="s">
        <v>1069</v>
      </c>
      <c r="Q588" s="160"/>
    </row>
    <row r="589" spans="1:17" ht="15" customHeight="1" x14ac:dyDescent="0.25">
      <c r="A589" s="155" t="s">
        <v>71</v>
      </c>
      <c r="B589" s="155" t="s">
        <v>102</v>
      </c>
      <c r="C589" s="155" t="s">
        <v>1153</v>
      </c>
      <c r="D589" s="155">
        <v>20</v>
      </c>
      <c r="E589" s="155">
        <v>20</v>
      </c>
      <c r="F589" s="166">
        <v>40991</v>
      </c>
      <c r="G589" s="166">
        <v>41011</v>
      </c>
      <c r="H589" s="157">
        <v>1</v>
      </c>
      <c r="Q589" s="160"/>
    </row>
    <row r="590" spans="1:17" ht="15" customHeight="1" x14ac:dyDescent="0.25">
      <c r="A590" s="155" t="s">
        <v>1154</v>
      </c>
      <c r="B590" s="155" t="s">
        <v>1155</v>
      </c>
      <c r="C590" s="155" t="s">
        <v>1156</v>
      </c>
      <c r="D590" s="155">
        <v>100</v>
      </c>
      <c r="E590" s="155">
        <v>100</v>
      </c>
      <c r="F590" s="166">
        <v>40991</v>
      </c>
      <c r="G590" s="166">
        <v>40997</v>
      </c>
      <c r="H590" s="157">
        <v>1</v>
      </c>
      <c r="Q590" s="160"/>
    </row>
    <row r="591" spans="1:17" ht="15" customHeight="1" x14ac:dyDescent="0.25">
      <c r="A591" s="155" t="s">
        <v>36</v>
      </c>
      <c r="B591" s="155" t="s">
        <v>1157</v>
      </c>
      <c r="C591" s="155" t="s">
        <v>1158</v>
      </c>
      <c r="D591" s="155">
        <v>50</v>
      </c>
      <c r="E591" s="155">
        <v>54</v>
      </c>
      <c r="F591" s="166">
        <v>40991</v>
      </c>
      <c r="G591" s="166">
        <v>40995</v>
      </c>
      <c r="H591" s="157">
        <v>1</v>
      </c>
      <c r="Q591" s="160"/>
    </row>
    <row r="592" spans="1:17" ht="15" customHeight="1" x14ac:dyDescent="0.25">
      <c r="A592" s="155" t="s">
        <v>679</v>
      </c>
      <c r="B592" s="155" t="s">
        <v>1004</v>
      </c>
      <c r="C592" s="155" t="s">
        <v>1159</v>
      </c>
      <c r="D592" s="155">
        <v>100</v>
      </c>
      <c r="E592" s="155">
        <v>100</v>
      </c>
      <c r="F592" s="166">
        <v>40991</v>
      </c>
      <c r="G592" s="166">
        <v>41001</v>
      </c>
      <c r="H592" s="157">
        <v>1</v>
      </c>
      <c r="Q592" s="160"/>
    </row>
    <row r="593" spans="1:17" ht="15" customHeight="1" x14ac:dyDescent="0.25">
      <c r="A593" s="155" t="s">
        <v>679</v>
      </c>
      <c r="B593" s="155" t="s">
        <v>681</v>
      </c>
      <c r="C593" s="155" t="s">
        <v>1160</v>
      </c>
      <c r="D593" s="155">
        <v>100</v>
      </c>
      <c r="E593" s="155">
        <v>100</v>
      </c>
      <c r="F593" s="166">
        <v>40991</v>
      </c>
      <c r="G593" s="166">
        <v>41001</v>
      </c>
      <c r="H593" s="157">
        <v>1</v>
      </c>
      <c r="Q593" s="160"/>
    </row>
    <row r="594" spans="1:17" ht="15" customHeight="1" x14ac:dyDescent="0.25">
      <c r="A594" s="155" t="s">
        <v>748</v>
      </c>
      <c r="B594" s="155" t="s">
        <v>1161</v>
      </c>
      <c r="C594" s="155" t="s">
        <v>1162</v>
      </c>
      <c r="D594" s="155">
        <v>50</v>
      </c>
      <c r="E594" s="155">
        <v>50</v>
      </c>
      <c r="F594" s="166">
        <v>40991</v>
      </c>
      <c r="G594" s="166">
        <v>40996</v>
      </c>
      <c r="H594" s="157">
        <v>1</v>
      </c>
      <c r="Q594" s="160"/>
    </row>
    <row r="595" spans="1:17" ht="15" customHeight="1" x14ac:dyDescent="0.25">
      <c r="A595" s="155" t="s">
        <v>1128</v>
      </c>
      <c r="B595" s="155" t="s">
        <v>1163</v>
      </c>
      <c r="C595" s="155" t="s">
        <v>1164</v>
      </c>
      <c r="D595" s="155">
        <v>5</v>
      </c>
      <c r="E595" s="155">
        <v>5</v>
      </c>
      <c r="F595" s="166">
        <v>40991</v>
      </c>
      <c r="G595" s="166">
        <v>40994</v>
      </c>
      <c r="H595" s="157">
        <v>1</v>
      </c>
      <c r="Q595" s="160"/>
    </row>
    <row r="596" spans="1:17" ht="15" customHeight="1" x14ac:dyDescent="0.25">
      <c r="A596" s="155" t="s">
        <v>36</v>
      </c>
      <c r="B596" s="155" t="s">
        <v>812</v>
      </c>
      <c r="C596" s="155" t="s">
        <v>1165</v>
      </c>
      <c r="D596" s="155">
        <v>50</v>
      </c>
      <c r="E596" s="155">
        <v>56</v>
      </c>
      <c r="F596" s="166">
        <v>40991</v>
      </c>
      <c r="G596" s="166">
        <v>40995</v>
      </c>
      <c r="H596" s="157">
        <v>1</v>
      </c>
      <c r="Q596" s="160"/>
    </row>
    <row r="597" spans="1:17" ht="15" customHeight="1" x14ac:dyDescent="0.25">
      <c r="A597" s="155" t="s">
        <v>71</v>
      </c>
      <c r="B597" s="155" t="s">
        <v>567</v>
      </c>
      <c r="C597" s="155" t="s">
        <v>1166</v>
      </c>
      <c r="D597" s="155">
        <v>15</v>
      </c>
      <c r="E597" s="155">
        <v>15</v>
      </c>
      <c r="F597" s="166">
        <v>40991</v>
      </c>
      <c r="G597" s="166">
        <v>40998</v>
      </c>
      <c r="H597" s="157">
        <v>1</v>
      </c>
      <c r="Q597" s="160"/>
    </row>
    <row r="598" spans="1:17" ht="15" customHeight="1" x14ac:dyDescent="0.25">
      <c r="A598" s="155" t="s">
        <v>299</v>
      </c>
      <c r="B598" s="155" t="s">
        <v>300</v>
      </c>
      <c r="C598" s="155" t="s">
        <v>1167</v>
      </c>
      <c r="D598" s="155">
        <v>25</v>
      </c>
      <c r="E598" s="155">
        <v>25</v>
      </c>
      <c r="F598" s="166">
        <v>40991</v>
      </c>
      <c r="G598" s="166">
        <v>41005</v>
      </c>
      <c r="H598" s="157">
        <v>1</v>
      </c>
      <c r="Q598" s="160"/>
    </row>
    <row r="599" spans="1:17" ht="15" customHeight="1" x14ac:dyDescent="0.25">
      <c r="A599" s="155" t="s">
        <v>71</v>
      </c>
      <c r="B599" s="155" t="s">
        <v>1168</v>
      </c>
      <c r="C599" s="155" t="s">
        <v>1169</v>
      </c>
      <c r="D599" s="155">
        <v>20</v>
      </c>
      <c r="E599" s="155">
        <v>20</v>
      </c>
      <c r="F599" s="166">
        <v>40991</v>
      </c>
      <c r="G599" s="166">
        <v>41005</v>
      </c>
      <c r="H599" s="157">
        <v>1</v>
      </c>
      <c r="Q599" s="160"/>
    </row>
    <row r="600" spans="1:17" ht="15" customHeight="1" x14ac:dyDescent="0.25">
      <c r="A600" s="155" t="s">
        <v>173</v>
      </c>
      <c r="B600" s="155" t="s">
        <v>1170</v>
      </c>
      <c r="C600" s="155" t="s">
        <v>1171</v>
      </c>
      <c r="D600" s="155">
        <v>102</v>
      </c>
      <c r="E600" s="155">
        <v>103</v>
      </c>
      <c r="F600" s="166">
        <v>40994</v>
      </c>
      <c r="G600" s="166">
        <v>41002</v>
      </c>
      <c r="H600" s="157">
        <v>1</v>
      </c>
      <c r="Q600" s="160"/>
    </row>
    <row r="601" spans="1:17" ht="15" customHeight="1" x14ac:dyDescent="0.25">
      <c r="A601" s="155" t="s">
        <v>173</v>
      </c>
      <c r="B601" s="155" t="s">
        <v>445</v>
      </c>
      <c r="C601" s="155" t="s">
        <v>364</v>
      </c>
      <c r="D601" s="155">
        <v>102</v>
      </c>
      <c r="E601" s="155">
        <v>102</v>
      </c>
      <c r="F601" s="166">
        <v>40994</v>
      </c>
      <c r="G601" s="166">
        <v>41002</v>
      </c>
      <c r="H601" s="157">
        <v>1</v>
      </c>
      <c r="Q601" s="160"/>
    </row>
    <row r="602" spans="1:17" ht="15" customHeight="1" x14ac:dyDescent="0.25">
      <c r="A602" s="155" t="s">
        <v>520</v>
      </c>
      <c r="B602" s="155" t="s">
        <v>964</v>
      </c>
      <c r="C602" s="155" t="s">
        <v>1172</v>
      </c>
      <c r="D602" s="155">
        <v>100</v>
      </c>
      <c r="E602" s="155">
        <v>100</v>
      </c>
      <c r="F602" s="166">
        <v>40994</v>
      </c>
      <c r="G602" s="166">
        <v>41002</v>
      </c>
      <c r="H602" s="157">
        <v>1</v>
      </c>
      <c r="Q602" s="160"/>
    </row>
    <row r="603" spans="1:17" ht="15" customHeight="1" x14ac:dyDescent="0.25">
      <c r="A603" s="155" t="s">
        <v>520</v>
      </c>
      <c r="B603" s="155" t="s">
        <v>964</v>
      </c>
      <c r="C603" s="155" t="s">
        <v>364</v>
      </c>
      <c r="D603" s="155">
        <v>200</v>
      </c>
      <c r="E603" s="155">
        <v>200</v>
      </c>
      <c r="F603" s="166">
        <v>40994</v>
      </c>
      <c r="G603" s="166">
        <v>41002</v>
      </c>
      <c r="H603" s="157">
        <v>1</v>
      </c>
      <c r="Q603" s="160"/>
    </row>
    <row r="604" spans="1:17" ht="15" customHeight="1" x14ac:dyDescent="0.25">
      <c r="A604" s="155" t="s">
        <v>520</v>
      </c>
      <c r="B604" s="155" t="s">
        <v>521</v>
      </c>
      <c r="C604" s="155" t="s">
        <v>1173</v>
      </c>
      <c r="D604" s="155">
        <v>250</v>
      </c>
      <c r="E604" s="155">
        <v>250</v>
      </c>
      <c r="F604" s="166">
        <v>40994</v>
      </c>
      <c r="G604" s="166">
        <v>41001</v>
      </c>
      <c r="H604" s="157">
        <v>1</v>
      </c>
      <c r="Q604" s="160"/>
    </row>
    <row r="605" spans="1:17" ht="15" customHeight="1" x14ac:dyDescent="0.25">
      <c r="A605" s="155" t="s">
        <v>748</v>
      </c>
      <c r="B605" s="155" t="s">
        <v>1174</v>
      </c>
      <c r="C605" s="155" t="s">
        <v>1175</v>
      </c>
      <c r="D605" s="155">
        <v>84</v>
      </c>
      <c r="E605" s="155">
        <v>84</v>
      </c>
      <c r="F605" s="166">
        <v>40994</v>
      </c>
      <c r="G605" s="166">
        <v>40998</v>
      </c>
      <c r="H605" s="157">
        <v>1</v>
      </c>
      <c r="Q605" s="160"/>
    </row>
    <row r="606" spans="1:17" ht="15" customHeight="1" x14ac:dyDescent="0.25">
      <c r="A606" s="155" t="s">
        <v>911</v>
      </c>
      <c r="B606" s="155" t="s">
        <v>1176</v>
      </c>
      <c r="C606" s="155" t="s">
        <v>1177</v>
      </c>
      <c r="D606" s="155">
        <v>450</v>
      </c>
      <c r="E606" s="155">
        <v>450</v>
      </c>
      <c r="F606" s="166">
        <v>40994</v>
      </c>
      <c r="G606" s="166" t="s">
        <v>1178</v>
      </c>
      <c r="H606" s="157">
        <v>1</v>
      </c>
      <c r="Q606" s="160"/>
    </row>
    <row r="607" spans="1:17" ht="15" customHeight="1" x14ac:dyDescent="0.25">
      <c r="A607" s="155" t="s">
        <v>520</v>
      </c>
      <c r="B607" s="155" t="s">
        <v>533</v>
      </c>
      <c r="C607" s="155" t="s">
        <v>1179</v>
      </c>
      <c r="D607" s="155">
        <v>100</v>
      </c>
      <c r="E607" s="155">
        <v>100</v>
      </c>
      <c r="F607" s="166">
        <v>40994</v>
      </c>
      <c r="G607" s="166">
        <v>41001</v>
      </c>
      <c r="H607" s="157">
        <v>1</v>
      </c>
      <c r="Q607" s="160"/>
    </row>
    <row r="608" spans="1:17" ht="15" customHeight="1" x14ac:dyDescent="0.25">
      <c r="A608" s="155" t="s">
        <v>1180</v>
      </c>
      <c r="B608" s="155" t="s">
        <v>1181</v>
      </c>
      <c r="C608" s="155" t="s">
        <v>1182</v>
      </c>
      <c r="D608" s="155">
        <v>100</v>
      </c>
      <c r="E608" s="155">
        <v>106</v>
      </c>
      <c r="F608" s="166">
        <v>40995</v>
      </c>
      <c r="G608" s="166">
        <v>40997</v>
      </c>
      <c r="H608" s="157">
        <v>1</v>
      </c>
      <c r="Q608" s="160"/>
    </row>
    <row r="609" spans="1:17" ht="15" customHeight="1" x14ac:dyDescent="0.25">
      <c r="A609" s="155" t="s">
        <v>492</v>
      </c>
      <c r="B609" s="155" t="s">
        <v>493</v>
      </c>
      <c r="C609" s="155" t="s">
        <v>1183</v>
      </c>
      <c r="D609" s="155">
        <v>5088</v>
      </c>
      <c r="E609" s="155">
        <v>5088</v>
      </c>
      <c r="F609" s="166">
        <v>40995</v>
      </c>
      <c r="G609" s="166">
        <v>40989</v>
      </c>
      <c r="H609" s="157">
        <v>0</v>
      </c>
      <c r="I609" s="163" t="s">
        <v>1184</v>
      </c>
      <c r="Q609" s="160"/>
    </row>
    <row r="610" spans="1:17" ht="15" customHeight="1" x14ac:dyDescent="0.25">
      <c r="A610" s="155" t="s">
        <v>492</v>
      </c>
      <c r="B610" s="155" t="s">
        <v>495</v>
      </c>
      <c r="C610" s="155" t="s">
        <v>284</v>
      </c>
      <c r="D610" s="155">
        <v>5088</v>
      </c>
      <c r="E610" s="155">
        <v>5088</v>
      </c>
      <c r="F610" s="166">
        <v>40995</v>
      </c>
      <c r="G610" s="166">
        <v>40989</v>
      </c>
      <c r="H610" s="157">
        <v>0</v>
      </c>
      <c r="I610" s="163" t="s">
        <v>1184</v>
      </c>
      <c r="Q610" s="160"/>
    </row>
    <row r="611" spans="1:17" ht="15" customHeight="1" x14ac:dyDescent="0.25">
      <c r="A611" s="155" t="s">
        <v>544</v>
      </c>
      <c r="B611" s="155" t="s">
        <v>545</v>
      </c>
      <c r="C611" s="155" t="s">
        <v>1185</v>
      </c>
      <c r="D611" s="155">
        <v>75</v>
      </c>
      <c r="E611" s="155">
        <v>75</v>
      </c>
      <c r="F611" s="166">
        <v>40996</v>
      </c>
      <c r="G611" s="166">
        <v>41002</v>
      </c>
      <c r="H611" s="157">
        <v>1</v>
      </c>
      <c r="Q611" s="160"/>
    </row>
    <row r="612" spans="1:17" ht="15" customHeight="1" x14ac:dyDescent="0.25">
      <c r="A612" s="155" t="s">
        <v>544</v>
      </c>
      <c r="B612" s="155" t="s">
        <v>1186</v>
      </c>
      <c r="C612" s="155" t="s">
        <v>1187</v>
      </c>
      <c r="D612" s="155">
        <v>500</v>
      </c>
      <c r="E612" s="155">
        <v>504</v>
      </c>
      <c r="F612" s="166">
        <v>40996</v>
      </c>
      <c r="G612" s="166">
        <v>41003</v>
      </c>
      <c r="H612" s="157">
        <v>1</v>
      </c>
      <c r="Q612" s="160"/>
    </row>
    <row r="613" spans="1:17" ht="15" customHeight="1" x14ac:dyDescent="0.25">
      <c r="A613" s="155" t="s">
        <v>1089</v>
      </c>
      <c r="B613" s="155" t="s">
        <v>1090</v>
      </c>
      <c r="C613" s="155" t="s">
        <v>1188</v>
      </c>
      <c r="D613" s="155">
        <v>95</v>
      </c>
      <c r="E613" s="155">
        <v>95</v>
      </c>
      <c r="F613" s="166">
        <v>40996</v>
      </c>
      <c r="G613" s="166">
        <v>41003</v>
      </c>
      <c r="H613" s="157">
        <v>1</v>
      </c>
      <c r="Q613" s="160"/>
    </row>
    <row r="614" spans="1:17" ht="15" customHeight="1" x14ac:dyDescent="0.25">
      <c r="A614" s="155" t="s">
        <v>1189</v>
      </c>
      <c r="B614" s="155" t="s">
        <v>1190</v>
      </c>
      <c r="C614" s="155" t="s">
        <v>1191</v>
      </c>
      <c r="D614" s="155">
        <v>50</v>
      </c>
      <c r="E614" s="155">
        <v>50</v>
      </c>
      <c r="F614" s="166">
        <v>40996</v>
      </c>
      <c r="G614" s="166">
        <v>40998</v>
      </c>
      <c r="H614" s="157">
        <v>1</v>
      </c>
      <c r="Q614" s="160"/>
    </row>
    <row r="615" spans="1:17" ht="15" customHeight="1" x14ac:dyDescent="0.25">
      <c r="A615" s="155" t="s">
        <v>254</v>
      </c>
      <c r="B615" s="155" t="s">
        <v>255</v>
      </c>
      <c r="C615" s="155" t="s">
        <v>1192</v>
      </c>
      <c r="D615" s="155">
        <v>100</v>
      </c>
      <c r="E615" s="155">
        <v>100</v>
      </c>
      <c r="F615" s="166">
        <v>40996</v>
      </c>
      <c r="G615" s="166">
        <v>40998</v>
      </c>
      <c r="H615" s="157">
        <v>1</v>
      </c>
      <c r="Q615" s="160"/>
    </row>
    <row r="616" spans="1:17" ht="15" customHeight="1" x14ac:dyDescent="0.25">
      <c r="A616" s="155" t="s">
        <v>1122</v>
      </c>
      <c r="B616" s="155" t="s">
        <v>1193</v>
      </c>
      <c r="C616" s="155" t="s">
        <v>1194</v>
      </c>
      <c r="D616" s="155">
        <v>3</v>
      </c>
      <c r="E616" s="155">
        <v>3</v>
      </c>
      <c r="F616" s="166">
        <v>40996</v>
      </c>
      <c r="G616" s="166">
        <v>40988</v>
      </c>
      <c r="H616" s="157">
        <v>1</v>
      </c>
      <c r="I616" s="163" t="s">
        <v>2167</v>
      </c>
      <c r="Q616" s="160"/>
    </row>
    <row r="617" spans="1:17" ht="15" customHeight="1" x14ac:dyDescent="0.25">
      <c r="A617" s="155" t="s">
        <v>1122</v>
      </c>
      <c r="B617" s="155" t="s">
        <v>1195</v>
      </c>
      <c r="C617" s="155" t="s">
        <v>284</v>
      </c>
      <c r="D617" s="155">
        <v>20</v>
      </c>
      <c r="E617" s="155">
        <v>20</v>
      </c>
      <c r="F617" s="166">
        <v>40996</v>
      </c>
      <c r="G617" s="166">
        <v>40988</v>
      </c>
      <c r="H617" s="157">
        <v>1</v>
      </c>
      <c r="I617" s="163" t="s">
        <v>2167</v>
      </c>
      <c r="Q617" s="160"/>
    </row>
    <row r="618" spans="1:17" ht="15" customHeight="1" x14ac:dyDescent="0.25">
      <c r="A618" s="155" t="s">
        <v>71</v>
      </c>
      <c r="B618" s="155" t="s">
        <v>272</v>
      </c>
      <c r="C618" s="155" t="s">
        <v>1196</v>
      </c>
      <c r="D618" s="155">
        <v>2</v>
      </c>
      <c r="E618" s="155">
        <v>2</v>
      </c>
      <c r="F618" s="166">
        <v>40996</v>
      </c>
      <c r="G618" s="166">
        <v>40998</v>
      </c>
      <c r="H618" s="157">
        <v>1</v>
      </c>
      <c r="Q618" s="160"/>
    </row>
    <row r="619" spans="1:17" ht="15" customHeight="1" x14ac:dyDescent="0.25">
      <c r="A619" s="155" t="s">
        <v>786</v>
      </c>
      <c r="B619" s="155" t="s">
        <v>1197</v>
      </c>
      <c r="C619" s="155" t="s">
        <v>1198</v>
      </c>
      <c r="D619" s="155">
        <v>1000</v>
      </c>
      <c r="E619" s="155">
        <v>1006</v>
      </c>
      <c r="F619" s="166">
        <v>40996</v>
      </c>
      <c r="G619" s="166">
        <v>41005</v>
      </c>
      <c r="H619" s="157">
        <v>1</v>
      </c>
      <c r="Q619" s="160"/>
    </row>
    <row r="620" spans="1:17" ht="15" customHeight="1" x14ac:dyDescent="0.25">
      <c r="A620" s="155" t="s">
        <v>520</v>
      </c>
      <c r="B620" s="155" t="s">
        <v>1023</v>
      </c>
      <c r="C620" s="155" t="s">
        <v>1199</v>
      </c>
      <c r="D620" s="155">
        <v>125</v>
      </c>
      <c r="E620" s="155">
        <v>125</v>
      </c>
      <c r="F620" s="166">
        <v>40996</v>
      </c>
      <c r="G620" s="166">
        <v>41003</v>
      </c>
      <c r="H620" s="157">
        <v>1</v>
      </c>
      <c r="Q620" s="160"/>
    </row>
    <row r="621" spans="1:17" ht="15" customHeight="1" x14ac:dyDescent="0.25">
      <c r="A621" s="155" t="s">
        <v>1200</v>
      </c>
      <c r="B621" s="155" t="s">
        <v>1201</v>
      </c>
      <c r="C621" s="155" t="s">
        <v>1202</v>
      </c>
      <c r="D621" s="155">
        <v>10</v>
      </c>
      <c r="E621" s="155">
        <v>10</v>
      </c>
      <c r="F621" s="166">
        <v>40996</v>
      </c>
      <c r="G621" s="166">
        <v>40997</v>
      </c>
      <c r="H621" s="157">
        <v>1</v>
      </c>
      <c r="Q621" s="160"/>
    </row>
    <row r="622" spans="1:17" ht="15" customHeight="1" x14ac:dyDescent="0.25">
      <c r="A622" s="155" t="s">
        <v>462</v>
      </c>
      <c r="B622" s="155" t="s">
        <v>463</v>
      </c>
      <c r="C622" s="155" t="s">
        <v>1203</v>
      </c>
      <c r="D622" s="155">
        <v>30</v>
      </c>
      <c r="E622" s="155">
        <v>30</v>
      </c>
      <c r="F622" s="166">
        <v>40996</v>
      </c>
      <c r="G622" s="166">
        <v>40999</v>
      </c>
      <c r="H622" s="157">
        <v>1</v>
      </c>
      <c r="Q622" s="160"/>
    </row>
    <row r="623" spans="1:17" ht="15" customHeight="1" x14ac:dyDescent="0.25">
      <c r="A623" s="155" t="s">
        <v>1180</v>
      </c>
      <c r="B623" s="155" t="s">
        <v>1204</v>
      </c>
      <c r="C623" s="155" t="s">
        <v>1205</v>
      </c>
      <c r="D623" s="155">
        <v>100</v>
      </c>
      <c r="E623" s="155">
        <v>25</v>
      </c>
      <c r="F623" s="166">
        <v>40996</v>
      </c>
      <c r="G623" s="166">
        <v>40998</v>
      </c>
      <c r="H623" s="157">
        <v>1</v>
      </c>
      <c r="Q623" s="160"/>
    </row>
    <row r="624" spans="1:17" ht="15" customHeight="1" x14ac:dyDescent="0.25">
      <c r="A624" s="155" t="s">
        <v>78</v>
      </c>
      <c r="B624" s="155" t="s">
        <v>1206</v>
      </c>
      <c r="C624" s="155" t="s">
        <v>1207</v>
      </c>
      <c r="D624" s="155">
        <v>4</v>
      </c>
      <c r="E624" s="155">
        <v>4</v>
      </c>
      <c r="F624" s="166">
        <v>40997</v>
      </c>
      <c r="G624" s="166">
        <v>41001</v>
      </c>
      <c r="H624" s="157">
        <v>1</v>
      </c>
      <c r="Q624" s="160"/>
    </row>
    <row r="625" spans="1:17" ht="15" customHeight="1" x14ac:dyDescent="0.25">
      <c r="A625" s="155" t="s">
        <v>1208</v>
      </c>
      <c r="B625" s="155" t="s">
        <v>1209</v>
      </c>
      <c r="C625" s="155" t="s">
        <v>1210</v>
      </c>
      <c r="D625" s="155">
        <v>150</v>
      </c>
      <c r="E625" s="155">
        <v>150</v>
      </c>
      <c r="F625" s="166">
        <v>40997</v>
      </c>
      <c r="G625" s="166">
        <v>40997</v>
      </c>
      <c r="H625" s="157">
        <v>1</v>
      </c>
      <c r="Q625" s="160"/>
    </row>
    <row r="626" spans="1:17" ht="15" customHeight="1" x14ac:dyDescent="0.25">
      <c r="A626" s="155" t="s">
        <v>742</v>
      </c>
      <c r="B626" s="155" t="s">
        <v>1211</v>
      </c>
      <c r="C626" s="155" t="s">
        <v>1212</v>
      </c>
      <c r="D626" s="155">
        <v>110</v>
      </c>
      <c r="E626" s="155">
        <v>110</v>
      </c>
      <c r="F626" s="166">
        <v>40997</v>
      </c>
      <c r="G626" s="166">
        <v>40997</v>
      </c>
      <c r="H626" s="157">
        <v>1</v>
      </c>
      <c r="Q626" s="160"/>
    </row>
    <row r="627" spans="1:17" ht="15" customHeight="1" x14ac:dyDescent="0.25">
      <c r="A627" s="155" t="s">
        <v>1070</v>
      </c>
      <c r="B627" s="155" t="s">
        <v>1213</v>
      </c>
      <c r="C627" s="155" t="s">
        <v>1214</v>
      </c>
      <c r="D627" s="155">
        <v>25</v>
      </c>
      <c r="E627" s="155">
        <v>25</v>
      </c>
      <c r="F627" s="166">
        <v>40997</v>
      </c>
      <c r="G627" s="166">
        <v>40994</v>
      </c>
      <c r="H627" s="157">
        <v>1</v>
      </c>
      <c r="I627" s="163" t="s">
        <v>2165</v>
      </c>
      <c r="Q627" s="160"/>
    </row>
    <row r="628" spans="1:17" ht="15" customHeight="1" x14ac:dyDescent="0.25">
      <c r="A628" s="155" t="s">
        <v>1070</v>
      </c>
      <c r="B628" s="155" t="s">
        <v>1215</v>
      </c>
      <c r="C628" s="155" t="s">
        <v>284</v>
      </c>
      <c r="D628" s="155">
        <v>25</v>
      </c>
      <c r="E628" s="155">
        <v>25</v>
      </c>
      <c r="F628" s="166">
        <v>40997</v>
      </c>
      <c r="G628" s="166">
        <v>40994</v>
      </c>
      <c r="H628" s="157">
        <v>1</v>
      </c>
      <c r="I628" s="163" t="s">
        <v>2165</v>
      </c>
      <c r="Q628" s="160"/>
    </row>
    <row r="629" spans="1:17" ht="15" customHeight="1" x14ac:dyDescent="0.25">
      <c r="A629" s="155" t="s">
        <v>1070</v>
      </c>
      <c r="B629" s="155" t="s">
        <v>1216</v>
      </c>
      <c r="C629" s="155" t="s">
        <v>1217</v>
      </c>
      <c r="D629" s="155">
        <v>80</v>
      </c>
      <c r="E629" s="155">
        <v>80</v>
      </c>
      <c r="F629" s="166">
        <v>40997</v>
      </c>
      <c r="G629" s="166">
        <v>40994</v>
      </c>
      <c r="H629" s="157">
        <v>1</v>
      </c>
      <c r="I629" s="163" t="s">
        <v>2165</v>
      </c>
      <c r="Q629" s="160"/>
    </row>
    <row r="630" spans="1:17" ht="15" customHeight="1" x14ac:dyDescent="0.25">
      <c r="A630" s="155" t="s">
        <v>835</v>
      </c>
      <c r="B630" s="155" t="s">
        <v>836</v>
      </c>
      <c r="C630" s="155" t="s">
        <v>1218</v>
      </c>
      <c r="D630" s="155">
        <v>5</v>
      </c>
      <c r="E630" s="155">
        <v>5</v>
      </c>
      <c r="F630" s="166">
        <v>40998</v>
      </c>
      <c r="G630" s="166">
        <v>41004</v>
      </c>
      <c r="H630" s="157">
        <v>1</v>
      </c>
      <c r="Q630" s="160"/>
    </row>
    <row r="631" spans="1:17" ht="15" customHeight="1" x14ac:dyDescent="0.25">
      <c r="A631" s="155" t="s">
        <v>29</v>
      </c>
      <c r="B631" s="155" t="s">
        <v>1219</v>
      </c>
      <c r="C631" s="155" t="s">
        <v>1220</v>
      </c>
      <c r="D631" s="155">
        <v>100</v>
      </c>
      <c r="E631" s="155">
        <v>102</v>
      </c>
      <c r="F631" s="166">
        <v>40998</v>
      </c>
      <c r="G631" s="166">
        <v>41009</v>
      </c>
      <c r="H631" s="157">
        <v>1</v>
      </c>
      <c r="Q631" s="160"/>
    </row>
    <row r="632" spans="1:17" ht="15" customHeight="1" x14ac:dyDescent="0.25">
      <c r="A632" s="155" t="s">
        <v>29</v>
      </c>
      <c r="B632" s="155" t="s">
        <v>1221</v>
      </c>
      <c r="C632" s="155" t="s">
        <v>364</v>
      </c>
      <c r="D632" s="155">
        <v>250</v>
      </c>
      <c r="E632" s="155">
        <v>250</v>
      </c>
      <c r="F632" s="166">
        <v>40998</v>
      </c>
      <c r="G632" s="166">
        <v>41009</v>
      </c>
      <c r="H632" s="157">
        <v>1</v>
      </c>
      <c r="Q632" s="160"/>
    </row>
    <row r="633" spans="1:17" ht="15" customHeight="1" x14ac:dyDescent="0.25">
      <c r="A633" s="155" t="s">
        <v>2714</v>
      </c>
      <c r="B633" s="155" t="s">
        <v>1222</v>
      </c>
      <c r="C633" s="155" t="s">
        <v>1223</v>
      </c>
      <c r="D633" s="155">
        <v>50</v>
      </c>
      <c r="E633" s="155">
        <v>50</v>
      </c>
      <c r="F633" s="166">
        <v>40998</v>
      </c>
      <c r="G633" s="166">
        <v>41004</v>
      </c>
      <c r="H633" s="157">
        <v>1</v>
      </c>
      <c r="Q633" s="160"/>
    </row>
    <row r="634" spans="1:17" ht="15" customHeight="1" x14ac:dyDescent="0.25">
      <c r="A634" s="155" t="s">
        <v>2714</v>
      </c>
      <c r="B634" s="155" t="s">
        <v>1224</v>
      </c>
      <c r="C634" s="155" t="s">
        <v>1227</v>
      </c>
      <c r="D634" s="155">
        <v>100</v>
      </c>
      <c r="E634" s="155">
        <v>100</v>
      </c>
      <c r="F634" s="166">
        <v>40998</v>
      </c>
      <c r="G634" s="166">
        <v>41003</v>
      </c>
      <c r="H634" s="157">
        <v>1</v>
      </c>
      <c r="Q634" s="160"/>
    </row>
    <row r="635" spans="1:17" ht="15" customHeight="1" x14ac:dyDescent="0.25">
      <c r="A635" s="155" t="s">
        <v>2714</v>
      </c>
      <c r="B635" s="155" t="s">
        <v>1225</v>
      </c>
      <c r="C635" s="155" t="s">
        <v>364</v>
      </c>
      <c r="D635" s="155">
        <v>100</v>
      </c>
      <c r="E635" s="155">
        <v>100</v>
      </c>
      <c r="F635" s="166">
        <v>40998</v>
      </c>
      <c r="G635" s="166">
        <v>41003</v>
      </c>
      <c r="H635" s="157">
        <v>1</v>
      </c>
      <c r="Q635" s="160"/>
    </row>
    <row r="636" spans="1:17" ht="15" customHeight="1" x14ac:dyDescent="0.25">
      <c r="A636" s="155" t="s">
        <v>2714</v>
      </c>
      <c r="B636" s="155" t="s">
        <v>1226</v>
      </c>
      <c r="C636" s="155" t="s">
        <v>161</v>
      </c>
      <c r="D636" s="155">
        <v>100</v>
      </c>
      <c r="E636" s="155">
        <v>100</v>
      </c>
      <c r="F636" s="166">
        <v>40998</v>
      </c>
      <c r="G636" s="166">
        <v>41003</v>
      </c>
      <c r="H636" s="157">
        <v>1</v>
      </c>
      <c r="Q636" s="160"/>
    </row>
    <row r="637" spans="1:17" ht="15" customHeight="1" x14ac:dyDescent="0.25">
      <c r="A637" s="155" t="s">
        <v>634</v>
      </c>
      <c r="B637" s="155" t="s">
        <v>1151</v>
      </c>
      <c r="C637" s="155" t="s">
        <v>1228</v>
      </c>
      <c r="D637" s="155">
        <v>6</v>
      </c>
      <c r="E637" s="155">
        <v>6</v>
      </c>
      <c r="F637" s="166">
        <v>40998</v>
      </c>
      <c r="G637" s="166">
        <v>40998</v>
      </c>
      <c r="H637" s="157">
        <v>1</v>
      </c>
      <c r="Q637" s="160"/>
    </row>
    <row r="638" spans="1:17" ht="15" customHeight="1" x14ac:dyDescent="0.25">
      <c r="A638" s="155" t="s">
        <v>78</v>
      </c>
      <c r="B638" s="155" t="s">
        <v>1229</v>
      </c>
      <c r="C638" s="155" t="s">
        <v>1230</v>
      </c>
      <c r="D638" s="155">
        <v>3</v>
      </c>
      <c r="E638" s="155">
        <v>3</v>
      </c>
      <c r="F638" s="166">
        <v>40998</v>
      </c>
      <c r="G638" s="166">
        <v>41003</v>
      </c>
      <c r="H638" s="157">
        <v>1</v>
      </c>
      <c r="Q638" s="160"/>
    </row>
    <row r="639" spans="1:17" ht="15" customHeight="1" x14ac:dyDescent="0.25">
      <c r="A639" s="155" t="s">
        <v>12</v>
      </c>
      <c r="B639" s="155" t="s">
        <v>1231</v>
      </c>
      <c r="C639" s="155" t="s">
        <v>1232</v>
      </c>
      <c r="D639" s="155">
        <v>10</v>
      </c>
      <c r="E639" s="155">
        <v>10</v>
      </c>
      <c r="F639" s="166">
        <v>40998</v>
      </c>
      <c r="G639" s="166">
        <v>41002</v>
      </c>
      <c r="H639" s="157">
        <v>1</v>
      </c>
      <c r="Q639" s="160"/>
    </row>
    <row r="640" spans="1:17" ht="15" customHeight="1" x14ac:dyDescent="0.25">
      <c r="A640" s="155" t="s">
        <v>12</v>
      </c>
      <c r="B640" s="155" t="s">
        <v>1233</v>
      </c>
      <c r="C640" s="155" t="s">
        <v>364</v>
      </c>
      <c r="D640" s="155">
        <v>10</v>
      </c>
      <c r="E640" s="155">
        <v>10</v>
      </c>
      <c r="F640" s="166">
        <v>40998</v>
      </c>
      <c r="G640" s="166">
        <v>41002</v>
      </c>
      <c r="H640" s="157">
        <v>1</v>
      </c>
      <c r="Q640" s="160"/>
    </row>
    <row r="641" spans="1:17" ht="15" customHeight="1" x14ac:dyDescent="0.25">
      <c r="A641" s="155" t="s">
        <v>12</v>
      </c>
      <c r="B641" s="155" t="s">
        <v>490</v>
      </c>
      <c r="C641" s="155" t="s">
        <v>161</v>
      </c>
      <c r="D641" s="155">
        <v>10</v>
      </c>
      <c r="E641" s="155">
        <v>10</v>
      </c>
      <c r="F641" s="166">
        <v>40998</v>
      </c>
      <c r="G641" s="166">
        <v>41002</v>
      </c>
      <c r="H641" s="157">
        <v>1</v>
      </c>
      <c r="Q641" s="160"/>
    </row>
    <row r="642" spans="1:17" ht="15" customHeight="1" x14ac:dyDescent="0.25">
      <c r="A642" s="155" t="s">
        <v>42</v>
      </c>
      <c r="B642" s="155" t="s">
        <v>202</v>
      </c>
      <c r="C642" s="155" t="s">
        <v>1234</v>
      </c>
      <c r="D642" s="155">
        <v>250</v>
      </c>
      <c r="E642" s="155">
        <v>250</v>
      </c>
      <c r="F642" s="166">
        <v>40998</v>
      </c>
      <c r="G642" s="166">
        <v>41002</v>
      </c>
      <c r="H642" s="157">
        <v>1</v>
      </c>
      <c r="Q642" s="160"/>
    </row>
    <row r="643" spans="1:17" ht="15" customHeight="1" x14ac:dyDescent="0.25">
      <c r="A643" s="155" t="s">
        <v>42</v>
      </c>
      <c r="B643" s="155" t="s">
        <v>204</v>
      </c>
      <c r="C643" s="155" t="s">
        <v>364</v>
      </c>
      <c r="D643" s="155">
        <v>250</v>
      </c>
      <c r="E643" s="155">
        <v>250</v>
      </c>
      <c r="F643" s="166">
        <v>40998</v>
      </c>
      <c r="G643" s="166">
        <v>41002</v>
      </c>
      <c r="H643" s="157">
        <v>1</v>
      </c>
      <c r="Q643" s="160"/>
    </row>
    <row r="644" spans="1:17" ht="15" customHeight="1" x14ac:dyDescent="0.25">
      <c r="A644" s="155" t="s">
        <v>71</v>
      </c>
      <c r="B644" s="155" t="s">
        <v>154</v>
      </c>
      <c r="C644" s="155" t="s">
        <v>1235</v>
      </c>
      <c r="D644" s="155">
        <v>5</v>
      </c>
      <c r="E644" s="155">
        <v>5</v>
      </c>
      <c r="F644" s="166">
        <v>40998</v>
      </c>
      <c r="G644" s="166">
        <v>41004</v>
      </c>
      <c r="H644" s="157">
        <v>1</v>
      </c>
      <c r="Q644" s="160"/>
    </row>
    <row r="645" spans="1:17" ht="15" customHeight="1" x14ac:dyDescent="0.25">
      <c r="A645" s="155" t="s">
        <v>657</v>
      </c>
      <c r="B645" s="155" t="s">
        <v>1236</v>
      </c>
      <c r="C645" s="155" t="s">
        <v>1237</v>
      </c>
      <c r="D645" s="155">
        <v>50</v>
      </c>
      <c r="E645" s="155">
        <v>50</v>
      </c>
      <c r="F645" s="166">
        <v>41001</v>
      </c>
      <c r="G645" s="166">
        <v>41003</v>
      </c>
      <c r="H645" s="157">
        <v>1</v>
      </c>
      <c r="Q645" s="160"/>
    </row>
    <row r="646" spans="1:17" ht="15" customHeight="1" x14ac:dyDescent="0.25">
      <c r="A646" s="155" t="s">
        <v>657</v>
      </c>
      <c r="B646" s="155" t="s">
        <v>1238</v>
      </c>
      <c r="C646" s="155" t="s">
        <v>364</v>
      </c>
      <c r="D646" s="155">
        <v>50</v>
      </c>
      <c r="E646" s="155">
        <v>50</v>
      </c>
      <c r="F646" s="166">
        <v>41001</v>
      </c>
      <c r="G646" s="166">
        <v>41003</v>
      </c>
      <c r="H646" s="157">
        <v>1</v>
      </c>
      <c r="Q646" s="160"/>
    </row>
    <row r="647" spans="1:17" ht="15" customHeight="1" x14ac:dyDescent="0.25">
      <c r="A647" s="155" t="s">
        <v>42</v>
      </c>
      <c r="B647" s="155" t="s">
        <v>1239</v>
      </c>
      <c r="C647" s="155" t="s">
        <v>1240</v>
      </c>
      <c r="D647" s="155">
        <v>100</v>
      </c>
      <c r="E647" s="155">
        <v>100</v>
      </c>
      <c r="F647" s="166">
        <v>41001</v>
      </c>
      <c r="G647" s="166">
        <v>41003</v>
      </c>
      <c r="H647" s="157">
        <v>1</v>
      </c>
      <c r="Q647" s="160"/>
    </row>
    <row r="648" spans="1:17" ht="15" customHeight="1" x14ac:dyDescent="0.25">
      <c r="A648" s="155" t="s">
        <v>462</v>
      </c>
      <c r="B648" s="155" t="s">
        <v>1241</v>
      </c>
      <c r="C648" s="155" t="s">
        <v>1242</v>
      </c>
      <c r="D648" s="155">
        <v>70</v>
      </c>
      <c r="E648" s="155">
        <v>70</v>
      </c>
      <c r="F648" s="166">
        <v>41001</v>
      </c>
      <c r="G648" s="166">
        <v>41002</v>
      </c>
      <c r="H648" s="157">
        <v>1</v>
      </c>
      <c r="Q648" s="160"/>
    </row>
    <row r="649" spans="1:17" ht="15" customHeight="1" x14ac:dyDescent="0.25">
      <c r="A649" s="155" t="s">
        <v>634</v>
      </c>
      <c r="B649" s="155" t="s">
        <v>1243</v>
      </c>
      <c r="C649" s="155" t="s">
        <v>1244</v>
      </c>
      <c r="D649" s="155">
        <v>35</v>
      </c>
      <c r="E649" s="155">
        <v>35</v>
      </c>
      <c r="F649" s="166">
        <v>41001</v>
      </c>
      <c r="G649" s="166">
        <v>41003</v>
      </c>
      <c r="H649" s="157">
        <v>1</v>
      </c>
      <c r="Q649" s="160"/>
    </row>
    <row r="650" spans="1:17" ht="15" customHeight="1" x14ac:dyDescent="0.25">
      <c r="A650" s="155" t="s">
        <v>634</v>
      </c>
      <c r="B650" s="155" t="s">
        <v>1245</v>
      </c>
      <c r="C650" s="155" t="s">
        <v>364</v>
      </c>
      <c r="D650" s="155">
        <v>35</v>
      </c>
      <c r="E650" s="155">
        <v>35</v>
      </c>
      <c r="F650" s="166">
        <v>41001</v>
      </c>
      <c r="G650" s="166">
        <v>41003</v>
      </c>
      <c r="H650" s="157">
        <v>1</v>
      </c>
      <c r="Q650" s="160"/>
    </row>
    <row r="651" spans="1:17" ht="15" customHeight="1" x14ac:dyDescent="0.25">
      <c r="A651" s="155" t="s">
        <v>286</v>
      </c>
      <c r="B651" s="155" t="s">
        <v>289</v>
      </c>
      <c r="C651" s="155" t="s">
        <v>1246</v>
      </c>
      <c r="D651" s="155">
        <v>200</v>
      </c>
      <c r="E651" s="155">
        <v>200</v>
      </c>
      <c r="F651" s="166">
        <v>41001</v>
      </c>
      <c r="G651" s="166">
        <v>41003</v>
      </c>
      <c r="H651" s="157">
        <v>1</v>
      </c>
      <c r="Q651" s="160"/>
    </row>
    <row r="652" spans="1:17" ht="15" customHeight="1" x14ac:dyDescent="0.25">
      <c r="A652" s="155" t="s">
        <v>286</v>
      </c>
      <c r="B652" s="155" t="s">
        <v>287</v>
      </c>
      <c r="C652" s="155" t="s">
        <v>364</v>
      </c>
      <c r="D652" s="155">
        <v>200</v>
      </c>
      <c r="E652" s="155">
        <v>200</v>
      </c>
      <c r="F652" s="166">
        <v>41001</v>
      </c>
      <c r="G652" s="166">
        <v>41003</v>
      </c>
      <c r="H652" s="157">
        <v>1</v>
      </c>
      <c r="Q652" s="160"/>
    </row>
    <row r="653" spans="1:17" ht="15" customHeight="1" x14ac:dyDescent="0.25">
      <c r="A653" s="155" t="s">
        <v>286</v>
      </c>
      <c r="B653" s="155" t="s">
        <v>1247</v>
      </c>
      <c r="C653" s="155" t="s">
        <v>161</v>
      </c>
      <c r="D653" s="155">
        <v>50</v>
      </c>
      <c r="E653" s="155">
        <v>50</v>
      </c>
      <c r="F653" s="166">
        <v>41001</v>
      </c>
      <c r="G653" s="166">
        <v>41003</v>
      </c>
      <c r="H653" s="157">
        <v>1</v>
      </c>
      <c r="Q653" s="160"/>
    </row>
    <row r="654" spans="1:17" ht="15" customHeight="1" x14ac:dyDescent="0.25">
      <c r="A654" s="155" t="s">
        <v>559</v>
      </c>
      <c r="B654" s="155" t="s">
        <v>868</v>
      </c>
      <c r="C654" s="155" t="s">
        <v>1248</v>
      </c>
      <c r="D654" s="155">
        <v>10000</v>
      </c>
      <c r="E654" s="155">
        <v>10080</v>
      </c>
      <c r="F654" s="166">
        <v>41001</v>
      </c>
      <c r="G654" s="166">
        <v>41008</v>
      </c>
      <c r="H654" s="157">
        <v>1</v>
      </c>
      <c r="Q654" s="160"/>
    </row>
    <row r="655" spans="1:17" ht="15" customHeight="1" x14ac:dyDescent="0.25">
      <c r="A655" s="155" t="s">
        <v>559</v>
      </c>
      <c r="B655" s="155" t="s">
        <v>560</v>
      </c>
      <c r="C655" s="155" t="s">
        <v>1249</v>
      </c>
      <c r="D655" s="155">
        <v>15000</v>
      </c>
      <c r="E655" s="155">
        <v>15030</v>
      </c>
      <c r="F655" s="166">
        <v>41001</v>
      </c>
      <c r="G655" s="166">
        <v>41008</v>
      </c>
      <c r="H655" s="157">
        <v>1</v>
      </c>
      <c r="Q655" s="160"/>
    </row>
    <row r="656" spans="1:17" ht="15" customHeight="1" x14ac:dyDescent="0.25">
      <c r="A656" s="155" t="s">
        <v>71</v>
      </c>
      <c r="B656" s="155" t="s">
        <v>167</v>
      </c>
      <c r="C656" s="155" t="s">
        <v>1250</v>
      </c>
      <c r="D656" s="155">
        <v>25</v>
      </c>
      <c r="E656" s="155">
        <v>25</v>
      </c>
      <c r="F656" s="166">
        <v>41001</v>
      </c>
      <c r="G656" s="166">
        <v>41011</v>
      </c>
      <c r="H656" s="157">
        <v>1</v>
      </c>
      <c r="Q656" s="160"/>
    </row>
    <row r="657" spans="1:17" ht="15" customHeight="1" x14ac:dyDescent="0.25">
      <c r="A657" s="155" t="s">
        <v>12</v>
      </c>
      <c r="B657" s="155" t="s">
        <v>17</v>
      </c>
      <c r="C657" s="155" t="s">
        <v>1251</v>
      </c>
      <c r="D657" s="155">
        <v>10</v>
      </c>
      <c r="E657" s="155">
        <v>10</v>
      </c>
      <c r="F657" s="166">
        <v>41001</v>
      </c>
      <c r="G657" s="166">
        <v>41005</v>
      </c>
      <c r="H657" s="157">
        <v>1</v>
      </c>
      <c r="Q657" s="160"/>
    </row>
    <row r="658" spans="1:17" ht="15" customHeight="1" x14ac:dyDescent="0.25">
      <c r="A658" s="155" t="s">
        <v>835</v>
      </c>
      <c r="B658" s="155" t="s">
        <v>1252</v>
      </c>
      <c r="C658" s="155" t="s">
        <v>1253</v>
      </c>
      <c r="D658" s="155">
        <v>25</v>
      </c>
      <c r="E658" s="155">
        <v>25</v>
      </c>
      <c r="F658" s="166">
        <v>41001</v>
      </c>
      <c r="G658" s="166">
        <v>41002</v>
      </c>
      <c r="H658" s="157">
        <v>1</v>
      </c>
      <c r="Q658" s="160"/>
    </row>
    <row r="659" spans="1:17" ht="15" customHeight="1" x14ac:dyDescent="0.25">
      <c r="A659" s="155" t="s">
        <v>1254</v>
      </c>
      <c r="B659" s="155" t="s">
        <v>1255</v>
      </c>
      <c r="C659" s="155" t="s">
        <v>1256</v>
      </c>
      <c r="D659" s="155">
        <v>50</v>
      </c>
      <c r="E659" s="155">
        <v>50</v>
      </c>
      <c r="F659" s="166">
        <v>41002</v>
      </c>
      <c r="G659" s="166">
        <v>41005</v>
      </c>
      <c r="H659" s="157">
        <v>1</v>
      </c>
      <c r="Q659" s="160"/>
    </row>
    <row r="660" spans="1:17" ht="15" customHeight="1" x14ac:dyDescent="0.25">
      <c r="A660" s="155" t="s">
        <v>911</v>
      </c>
      <c r="B660" s="155" t="s">
        <v>912</v>
      </c>
      <c r="C660" s="155" t="s">
        <v>1257</v>
      </c>
      <c r="D660" s="155">
        <v>450</v>
      </c>
      <c r="E660" s="155">
        <v>440</v>
      </c>
      <c r="F660" s="166">
        <v>41002</v>
      </c>
      <c r="G660" s="166">
        <v>40998</v>
      </c>
      <c r="H660" s="157">
        <v>1</v>
      </c>
      <c r="I660" s="163" t="s">
        <v>1258</v>
      </c>
      <c r="Q660" s="160"/>
    </row>
    <row r="661" spans="1:17" ht="15" customHeight="1" x14ac:dyDescent="0.25">
      <c r="A661" s="155" t="s">
        <v>71</v>
      </c>
      <c r="B661" s="155" t="s">
        <v>583</v>
      </c>
      <c r="C661" s="155" t="s">
        <v>1259</v>
      </c>
      <c r="D661" s="155">
        <v>25</v>
      </c>
      <c r="E661" s="155">
        <v>25</v>
      </c>
      <c r="F661" s="166">
        <v>41002</v>
      </c>
      <c r="G661" s="166">
        <v>41012</v>
      </c>
      <c r="H661" s="157">
        <v>1</v>
      </c>
      <c r="Q661" s="160"/>
    </row>
    <row r="662" spans="1:17" ht="15" customHeight="1" x14ac:dyDescent="0.25">
      <c r="A662" s="155" t="s">
        <v>1020</v>
      </c>
      <c r="B662" s="155" t="s">
        <v>1260</v>
      </c>
      <c r="C662" s="155" t="s">
        <v>1261</v>
      </c>
      <c r="D662" s="155">
        <v>50</v>
      </c>
      <c r="E662" s="155">
        <v>50</v>
      </c>
      <c r="F662" s="166">
        <v>41002</v>
      </c>
      <c r="G662" s="166">
        <v>41004</v>
      </c>
      <c r="H662" s="157">
        <v>1</v>
      </c>
      <c r="Q662" s="160"/>
    </row>
    <row r="663" spans="1:17" ht="15" customHeight="1" x14ac:dyDescent="0.25">
      <c r="A663" s="155" t="s">
        <v>748</v>
      </c>
      <c r="B663" s="155" t="s">
        <v>483</v>
      </c>
      <c r="C663" s="155" t="s">
        <v>1262</v>
      </c>
      <c r="D663" s="155">
        <v>200</v>
      </c>
      <c r="E663" s="155">
        <v>200</v>
      </c>
      <c r="F663" s="166">
        <v>41002</v>
      </c>
      <c r="G663" s="166">
        <v>41003</v>
      </c>
      <c r="H663" s="157">
        <v>1</v>
      </c>
      <c r="Q663" s="160"/>
    </row>
    <row r="664" spans="1:17" ht="15" customHeight="1" x14ac:dyDescent="0.25">
      <c r="A664" s="155" t="s">
        <v>748</v>
      </c>
      <c r="B664" s="155" t="s">
        <v>1263</v>
      </c>
      <c r="C664" s="155" t="s">
        <v>1264</v>
      </c>
      <c r="D664" s="155">
        <v>100</v>
      </c>
      <c r="E664" s="155">
        <v>100</v>
      </c>
      <c r="F664" s="166">
        <v>41002</v>
      </c>
      <c r="G664" s="166">
        <v>41003</v>
      </c>
      <c r="H664" s="157">
        <v>1</v>
      </c>
      <c r="Q664" s="160"/>
    </row>
    <row r="665" spans="1:17" ht="15" customHeight="1" x14ac:dyDescent="0.25">
      <c r="A665" s="155" t="s">
        <v>12</v>
      </c>
      <c r="B665" s="155" t="s">
        <v>490</v>
      </c>
      <c r="C665" s="155" t="s">
        <v>1265</v>
      </c>
      <c r="D665" s="155">
        <v>25</v>
      </c>
      <c r="E665" s="155">
        <v>25</v>
      </c>
      <c r="F665" s="166">
        <v>41003</v>
      </c>
      <c r="G665" s="166">
        <v>40914</v>
      </c>
      <c r="H665" s="157">
        <v>1</v>
      </c>
      <c r="Q665" s="160"/>
    </row>
    <row r="666" spans="1:17" ht="15" customHeight="1" x14ac:dyDescent="0.25">
      <c r="A666" s="155" t="s">
        <v>29</v>
      </c>
      <c r="B666" s="155" t="s">
        <v>1095</v>
      </c>
      <c r="C666" s="155" t="s">
        <v>1266</v>
      </c>
      <c r="D666" s="155">
        <v>10</v>
      </c>
      <c r="E666" s="155">
        <v>10</v>
      </c>
      <c r="F666" s="166">
        <v>41003</v>
      </c>
      <c r="G666" s="166">
        <v>41006</v>
      </c>
      <c r="H666" s="157">
        <v>1</v>
      </c>
      <c r="Q666" s="160"/>
    </row>
    <row r="667" spans="1:17" ht="15" customHeight="1" x14ac:dyDescent="0.25">
      <c r="A667" s="155" t="s">
        <v>520</v>
      </c>
      <c r="B667" s="155" t="s">
        <v>1267</v>
      </c>
      <c r="C667" s="155" t="s">
        <v>1269</v>
      </c>
      <c r="D667" s="155">
        <v>500</v>
      </c>
      <c r="E667" s="155">
        <v>500</v>
      </c>
      <c r="F667" s="166">
        <v>41003</v>
      </c>
      <c r="G667" s="166" t="s">
        <v>829</v>
      </c>
      <c r="H667" s="157">
        <v>1</v>
      </c>
      <c r="Q667" s="160"/>
    </row>
    <row r="668" spans="1:17" ht="15" customHeight="1" x14ac:dyDescent="0.25">
      <c r="A668" s="155" t="s">
        <v>145</v>
      </c>
      <c r="B668" s="155" t="s">
        <v>1097</v>
      </c>
      <c r="C668" s="155" t="s">
        <v>1268</v>
      </c>
      <c r="D668" s="155">
        <v>10</v>
      </c>
      <c r="E668" s="155">
        <v>10</v>
      </c>
      <c r="F668" s="166">
        <v>41003</v>
      </c>
      <c r="G668" s="166">
        <v>41005</v>
      </c>
      <c r="H668" s="157">
        <v>1</v>
      </c>
      <c r="Q668" s="160"/>
    </row>
    <row r="669" spans="1:17" ht="15" customHeight="1" x14ac:dyDescent="0.25">
      <c r="A669" s="155" t="s">
        <v>12</v>
      </c>
      <c r="B669" s="155" t="s">
        <v>767</v>
      </c>
      <c r="C669" s="155" t="s">
        <v>1270</v>
      </c>
      <c r="D669" s="155">
        <v>10</v>
      </c>
      <c r="E669" s="155">
        <v>10</v>
      </c>
      <c r="F669" s="166">
        <v>41004</v>
      </c>
      <c r="G669" s="166">
        <v>41008</v>
      </c>
      <c r="H669" s="157">
        <v>1</v>
      </c>
      <c r="Q669" s="160"/>
    </row>
    <row r="670" spans="1:17" ht="15" customHeight="1" x14ac:dyDescent="0.25">
      <c r="A670" s="155" t="s">
        <v>12</v>
      </c>
      <c r="B670" s="155" t="s">
        <v>388</v>
      </c>
      <c r="C670" s="155" t="s">
        <v>364</v>
      </c>
      <c r="D670" s="155">
        <v>10</v>
      </c>
      <c r="E670" s="155">
        <v>10</v>
      </c>
      <c r="F670" s="166">
        <v>41004</v>
      </c>
      <c r="G670" s="166">
        <v>41008</v>
      </c>
      <c r="H670" s="157">
        <v>1</v>
      </c>
      <c r="Q670" s="160"/>
    </row>
    <row r="671" spans="1:17" ht="15" customHeight="1" x14ac:dyDescent="0.25">
      <c r="A671" s="155" t="s">
        <v>12</v>
      </c>
      <c r="B671" s="155" t="s">
        <v>768</v>
      </c>
      <c r="C671" s="155" t="s">
        <v>1271</v>
      </c>
      <c r="D671" s="155">
        <v>10</v>
      </c>
      <c r="E671" s="155">
        <v>10</v>
      </c>
      <c r="F671" s="166">
        <v>41004</v>
      </c>
      <c r="G671" s="166">
        <v>41008</v>
      </c>
      <c r="H671" s="157">
        <v>1</v>
      </c>
      <c r="Q671" s="160"/>
    </row>
    <row r="672" spans="1:17" ht="15" customHeight="1" x14ac:dyDescent="0.25">
      <c r="A672" s="155" t="s">
        <v>384</v>
      </c>
      <c r="B672" s="155" t="s">
        <v>1272</v>
      </c>
      <c r="C672" s="155" t="s">
        <v>1273</v>
      </c>
      <c r="D672" s="155">
        <v>108</v>
      </c>
      <c r="E672" s="155">
        <v>108</v>
      </c>
      <c r="F672" s="166">
        <v>41004</v>
      </c>
      <c r="G672" s="166">
        <v>41005</v>
      </c>
      <c r="H672" s="157">
        <v>1</v>
      </c>
      <c r="Q672" s="160"/>
    </row>
    <row r="673" spans="1:17" ht="15" customHeight="1" x14ac:dyDescent="0.25">
      <c r="A673" s="155" t="s">
        <v>71</v>
      </c>
      <c r="B673" s="155" t="s">
        <v>567</v>
      </c>
      <c r="C673" s="155" t="s">
        <v>1274</v>
      </c>
      <c r="D673" s="155">
        <v>5</v>
      </c>
      <c r="E673" s="155">
        <v>5</v>
      </c>
      <c r="F673" s="166">
        <v>41005</v>
      </c>
      <c r="G673" s="166">
        <v>41026</v>
      </c>
      <c r="H673" s="157">
        <v>1</v>
      </c>
      <c r="Q673" s="160"/>
    </row>
    <row r="674" spans="1:17" ht="15" customHeight="1" x14ac:dyDescent="0.25">
      <c r="A674" s="155" t="s">
        <v>121</v>
      </c>
      <c r="B674" s="155" t="s">
        <v>758</v>
      </c>
      <c r="C674" s="155" t="s">
        <v>1275</v>
      </c>
      <c r="D674" s="155">
        <v>6</v>
      </c>
      <c r="E674" s="155">
        <v>6</v>
      </c>
      <c r="F674" s="166">
        <v>41008</v>
      </c>
      <c r="G674" s="166">
        <v>40998</v>
      </c>
      <c r="H674" s="157">
        <v>1</v>
      </c>
      <c r="I674" s="163" t="s">
        <v>1276</v>
      </c>
      <c r="Q674" s="160"/>
    </row>
    <row r="675" spans="1:17" ht="15" customHeight="1" x14ac:dyDescent="0.25">
      <c r="A675" s="155" t="s">
        <v>251</v>
      </c>
      <c r="B675" s="155" t="s">
        <v>1277</v>
      </c>
      <c r="C675" s="155" t="s">
        <v>1278</v>
      </c>
      <c r="D675" s="155">
        <v>100</v>
      </c>
      <c r="E675" s="155">
        <v>100</v>
      </c>
      <c r="F675" s="166">
        <v>41008</v>
      </c>
      <c r="G675" s="166">
        <v>41009</v>
      </c>
      <c r="H675" s="157">
        <v>1</v>
      </c>
      <c r="Q675" s="160"/>
    </row>
    <row r="676" spans="1:17" ht="15" customHeight="1" x14ac:dyDescent="0.25">
      <c r="A676" s="155" t="s">
        <v>2270</v>
      </c>
      <c r="B676" s="155" t="s">
        <v>457</v>
      </c>
      <c r="C676" s="155" t="s">
        <v>1279</v>
      </c>
      <c r="D676" s="155">
        <v>50</v>
      </c>
      <c r="E676" s="155">
        <v>50</v>
      </c>
      <c r="F676" s="166">
        <v>41008</v>
      </c>
      <c r="G676" s="166">
        <v>41012</v>
      </c>
      <c r="H676" s="157">
        <v>1</v>
      </c>
      <c r="Q676" s="160"/>
    </row>
    <row r="677" spans="1:17" ht="15" customHeight="1" x14ac:dyDescent="0.25">
      <c r="A677" s="155" t="s">
        <v>1280</v>
      </c>
      <c r="B677" s="155" t="s">
        <v>1281</v>
      </c>
      <c r="C677" s="155" t="s">
        <v>1282</v>
      </c>
      <c r="D677" s="155">
        <v>600</v>
      </c>
      <c r="E677" s="155">
        <v>600</v>
      </c>
      <c r="F677" s="166">
        <v>41008</v>
      </c>
      <c r="G677" s="166">
        <v>41012</v>
      </c>
      <c r="H677" s="157">
        <v>1</v>
      </c>
      <c r="Q677" s="160"/>
    </row>
    <row r="678" spans="1:17" ht="15" customHeight="1" x14ac:dyDescent="0.25">
      <c r="A678" s="155" t="s">
        <v>230</v>
      </c>
      <c r="B678" s="155" t="s">
        <v>1283</v>
      </c>
      <c r="C678" s="155" t="s">
        <v>1284</v>
      </c>
      <c r="D678" s="155">
        <v>100</v>
      </c>
      <c r="E678" s="155">
        <v>100</v>
      </c>
      <c r="F678" s="166">
        <v>41008</v>
      </c>
      <c r="G678" s="166">
        <v>41014</v>
      </c>
      <c r="H678" s="157">
        <v>1</v>
      </c>
      <c r="Q678" s="160"/>
    </row>
    <row r="679" spans="1:17" ht="15" customHeight="1" x14ac:dyDescent="0.25">
      <c r="A679" s="155" t="s">
        <v>173</v>
      </c>
      <c r="B679" s="155" t="s">
        <v>1285</v>
      </c>
      <c r="C679" s="155" t="s">
        <v>1286</v>
      </c>
      <c r="D679" s="155">
        <v>252</v>
      </c>
      <c r="E679" s="155">
        <v>252</v>
      </c>
      <c r="F679" s="166">
        <v>41009</v>
      </c>
      <c r="G679" s="166">
        <v>41012</v>
      </c>
      <c r="H679" s="157">
        <v>1</v>
      </c>
      <c r="Q679" s="160"/>
    </row>
    <row r="680" spans="1:17" ht="15" customHeight="1" x14ac:dyDescent="0.25">
      <c r="A680" s="155" t="s">
        <v>173</v>
      </c>
      <c r="B680" s="155" t="s">
        <v>1287</v>
      </c>
      <c r="C680" s="155" t="s">
        <v>161</v>
      </c>
      <c r="D680" s="155">
        <v>99</v>
      </c>
      <c r="E680" s="155">
        <v>99</v>
      </c>
      <c r="F680" s="166">
        <v>41009</v>
      </c>
      <c r="G680" s="166">
        <v>41012</v>
      </c>
      <c r="H680" s="157">
        <v>1</v>
      </c>
      <c r="Q680" s="160"/>
    </row>
    <row r="681" spans="1:17" ht="15" customHeight="1" x14ac:dyDescent="0.25">
      <c r="A681" s="155" t="s">
        <v>173</v>
      </c>
      <c r="B681" s="155" t="s">
        <v>445</v>
      </c>
      <c r="C681" s="155" t="s">
        <v>59</v>
      </c>
      <c r="D681" s="155">
        <v>100</v>
      </c>
      <c r="E681" s="155">
        <v>100</v>
      </c>
      <c r="F681" s="166">
        <v>41009</v>
      </c>
      <c r="G681" s="166">
        <v>41012</v>
      </c>
      <c r="H681" s="157">
        <v>1</v>
      </c>
      <c r="Q681" s="160"/>
    </row>
    <row r="682" spans="1:17" ht="15" customHeight="1" x14ac:dyDescent="0.25">
      <c r="A682" s="155" t="s">
        <v>2714</v>
      </c>
      <c r="B682" s="155" t="s">
        <v>1288</v>
      </c>
      <c r="C682" s="155" t="s">
        <v>1289</v>
      </c>
      <c r="D682" s="155">
        <v>100</v>
      </c>
      <c r="E682" s="155">
        <v>100</v>
      </c>
      <c r="F682" s="166">
        <v>41009</v>
      </c>
      <c r="G682" s="166">
        <v>41012</v>
      </c>
      <c r="H682" s="157">
        <v>1</v>
      </c>
      <c r="Q682" s="160"/>
    </row>
    <row r="683" spans="1:17" ht="15" customHeight="1" x14ac:dyDescent="0.25">
      <c r="A683" s="155" t="s">
        <v>2714</v>
      </c>
      <c r="B683" s="155" t="s">
        <v>249</v>
      </c>
      <c r="C683" s="155" t="s">
        <v>364</v>
      </c>
      <c r="D683" s="155">
        <v>100</v>
      </c>
      <c r="E683" s="155">
        <v>100</v>
      </c>
      <c r="F683" s="166">
        <v>41009</v>
      </c>
      <c r="G683" s="166">
        <v>41012</v>
      </c>
      <c r="H683" s="157">
        <v>1</v>
      </c>
      <c r="Q683" s="160"/>
    </row>
    <row r="684" spans="1:17" ht="15" customHeight="1" x14ac:dyDescent="0.25">
      <c r="A684" s="155" t="s">
        <v>78</v>
      </c>
      <c r="B684" s="155" t="s">
        <v>1290</v>
      </c>
      <c r="C684" s="155" t="s">
        <v>1291</v>
      </c>
      <c r="D684" s="155">
        <v>10</v>
      </c>
      <c r="E684" s="155">
        <v>10</v>
      </c>
      <c r="F684" s="166">
        <v>41009</v>
      </c>
      <c r="G684" s="166">
        <v>41012</v>
      </c>
      <c r="H684" s="157">
        <v>1</v>
      </c>
      <c r="Q684" s="160"/>
    </row>
    <row r="685" spans="1:17" ht="15" customHeight="1" x14ac:dyDescent="0.25">
      <c r="A685" s="155" t="s">
        <v>2714</v>
      </c>
      <c r="B685" s="155" t="s">
        <v>1292</v>
      </c>
      <c r="C685" s="155" t="s">
        <v>1293</v>
      </c>
      <c r="D685" s="155">
        <v>50</v>
      </c>
      <c r="E685" s="155">
        <v>50</v>
      </c>
      <c r="F685" s="166">
        <v>41009</v>
      </c>
      <c r="G685" s="166">
        <v>41012</v>
      </c>
      <c r="H685" s="157">
        <v>1</v>
      </c>
      <c r="Q685" s="160"/>
    </row>
    <row r="686" spans="1:17" ht="15" customHeight="1" x14ac:dyDescent="0.25">
      <c r="A686" s="155" t="s">
        <v>71</v>
      </c>
      <c r="B686" s="155" t="s">
        <v>1294</v>
      </c>
      <c r="C686" s="155" t="s">
        <v>1295</v>
      </c>
      <c r="D686" s="155">
        <v>5</v>
      </c>
      <c r="E686" s="155">
        <v>5</v>
      </c>
      <c r="F686" s="166">
        <v>41009</v>
      </c>
      <c r="G686" s="166">
        <v>41019</v>
      </c>
      <c r="H686" s="157">
        <v>1</v>
      </c>
      <c r="Q686" s="160"/>
    </row>
    <row r="687" spans="1:17" ht="15" customHeight="1" x14ac:dyDescent="0.25">
      <c r="A687" s="155" t="s">
        <v>12</v>
      </c>
      <c r="B687" s="155" t="s">
        <v>1296</v>
      </c>
      <c r="C687" s="155" t="s">
        <v>1297</v>
      </c>
      <c r="D687" s="155">
        <v>10</v>
      </c>
      <c r="E687" s="155">
        <v>10</v>
      </c>
      <c r="F687" s="166">
        <v>41010</v>
      </c>
      <c r="G687" s="166">
        <v>41012</v>
      </c>
      <c r="H687" s="157">
        <v>1</v>
      </c>
      <c r="Q687" s="160"/>
    </row>
    <row r="688" spans="1:17" ht="15" customHeight="1" x14ac:dyDescent="0.25">
      <c r="A688" s="155" t="s">
        <v>1298</v>
      </c>
      <c r="B688" s="155" t="s">
        <v>1299</v>
      </c>
      <c r="C688" s="155" t="s">
        <v>1300</v>
      </c>
      <c r="D688" s="155">
        <v>12</v>
      </c>
      <c r="E688" s="155">
        <v>12</v>
      </c>
      <c r="F688" s="166">
        <v>41010</v>
      </c>
      <c r="G688" s="166">
        <v>41010</v>
      </c>
      <c r="H688" s="157">
        <v>0</v>
      </c>
      <c r="I688" s="163" t="s">
        <v>1301</v>
      </c>
      <c r="Q688" s="160"/>
    </row>
    <row r="689" spans="1:17" ht="15" customHeight="1" x14ac:dyDescent="0.25">
      <c r="A689" s="155" t="s">
        <v>254</v>
      </c>
      <c r="B689" s="155" t="s">
        <v>149</v>
      </c>
      <c r="C689" s="155" t="s">
        <v>1302</v>
      </c>
      <c r="D689" s="155">
        <v>25</v>
      </c>
      <c r="E689" s="155">
        <v>25</v>
      </c>
      <c r="F689" s="166">
        <v>41011</v>
      </c>
      <c r="G689" s="166">
        <v>41015</v>
      </c>
      <c r="H689" s="157">
        <v>1</v>
      </c>
      <c r="Q689" s="160"/>
    </row>
    <row r="690" spans="1:17" ht="15" customHeight="1" x14ac:dyDescent="0.25">
      <c r="A690" s="155" t="s">
        <v>254</v>
      </c>
      <c r="B690" s="155" t="s">
        <v>255</v>
      </c>
      <c r="C690" s="155" t="s">
        <v>32</v>
      </c>
      <c r="D690" s="155">
        <v>50</v>
      </c>
      <c r="E690" s="155">
        <v>50</v>
      </c>
      <c r="F690" s="166">
        <v>41011</v>
      </c>
      <c r="G690" s="166">
        <v>41015</v>
      </c>
      <c r="H690" s="157">
        <v>1</v>
      </c>
      <c r="Q690" s="160"/>
    </row>
    <row r="691" spans="1:17" ht="15" customHeight="1" x14ac:dyDescent="0.25">
      <c r="A691" s="155" t="s">
        <v>254</v>
      </c>
      <c r="B691" s="155" t="s">
        <v>693</v>
      </c>
      <c r="C691" s="155" t="s">
        <v>166</v>
      </c>
      <c r="D691" s="155">
        <v>12</v>
      </c>
      <c r="E691" s="155">
        <v>12</v>
      </c>
      <c r="F691" s="166">
        <v>41011</v>
      </c>
      <c r="G691" s="166">
        <v>41015</v>
      </c>
      <c r="H691" s="157">
        <v>1</v>
      </c>
      <c r="Q691" s="160"/>
    </row>
    <row r="692" spans="1:17" ht="15" customHeight="1" x14ac:dyDescent="0.25">
      <c r="A692" s="155" t="s">
        <v>1303</v>
      </c>
      <c r="B692" s="155" t="s">
        <v>1304</v>
      </c>
      <c r="C692" s="155" t="s">
        <v>1305</v>
      </c>
      <c r="D692" s="155">
        <v>50</v>
      </c>
      <c r="E692" s="155">
        <v>50</v>
      </c>
      <c r="F692" s="166">
        <v>41011</v>
      </c>
      <c r="G692" s="166">
        <v>41015</v>
      </c>
      <c r="H692" s="157">
        <v>1</v>
      </c>
      <c r="Q692" s="160"/>
    </row>
    <row r="693" spans="1:17" ht="15" customHeight="1" x14ac:dyDescent="0.25">
      <c r="A693" s="155" t="s">
        <v>230</v>
      </c>
      <c r="B693" s="155" t="s">
        <v>231</v>
      </c>
      <c r="C693" s="155" t="s">
        <v>1306</v>
      </c>
      <c r="D693" s="155">
        <v>150</v>
      </c>
      <c r="E693" s="155">
        <v>150</v>
      </c>
      <c r="F693" s="166">
        <v>41011</v>
      </c>
      <c r="G693" s="166">
        <v>41015</v>
      </c>
      <c r="H693" s="157">
        <v>1</v>
      </c>
      <c r="Q693" s="160"/>
    </row>
    <row r="694" spans="1:17" ht="15" customHeight="1" x14ac:dyDescent="0.25">
      <c r="A694" s="155" t="s">
        <v>230</v>
      </c>
      <c r="B694" s="155" t="s">
        <v>9</v>
      </c>
      <c r="C694" s="155" t="s">
        <v>364</v>
      </c>
      <c r="D694" s="155">
        <v>50</v>
      </c>
      <c r="E694" s="155">
        <v>50</v>
      </c>
      <c r="F694" s="166">
        <v>41011</v>
      </c>
      <c r="G694" s="166">
        <v>41015</v>
      </c>
      <c r="H694" s="157">
        <v>1</v>
      </c>
      <c r="Q694" s="160"/>
    </row>
    <row r="695" spans="1:17" ht="15" customHeight="1" x14ac:dyDescent="0.25">
      <c r="A695" s="155" t="s">
        <v>670</v>
      </c>
      <c r="B695" s="155" t="s">
        <v>1307</v>
      </c>
      <c r="C695" s="155" t="s">
        <v>1308</v>
      </c>
      <c r="D695" s="155">
        <v>2</v>
      </c>
      <c r="E695" s="155">
        <v>2</v>
      </c>
      <c r="F695" s="166">
        <v>41011</v>
      </c>
      <c r="G695" s="166">
        <v>41015</v>
      </c>
      <c r="H695" s="157">
        <v>1</v>
      </c>
      <c r="Q695" s="160"/>
    </row>
    <row r="696" spans="1:17" ht="15" customHeight="1" x14ac:dyDescent="0.25">
      <c r="A696" s="155" t="s">
        <v>39</v>
      </c>
      <c r="B696" s="155" t="s">
        <v>40</v>
      </c>
      <c r="C696" s="155" t="s">
        <v>1309</v>
      </c>
      <c r="D696" s="155">
        <v>100</v>
      </c>
      <c r="E696" s="155">
        <v>100</v>
      </c>
      <c r="F696" s="166">
        <v>41011</v>
      </c>
      <c r="G696" s="166">
        <v>41017</v>
      </c>
      <c r="H696" s="157">
        <v>1</v>
      </c>
      <c r="Q696" s="160"/>
    </row>
    <row r="697" spans="1:17" ht="15" customHeight="1" x14ac:dyDescent="0.25">
      <c r="A697" s="155" t="s">
        <v>12</v>
      </c>
      <c r="B697" s="155" t="s">
        <v>1311</v>
      </c>
      <c r="C697" s="155" t="s">
        <v>1310</v>
      </c>
      <c r="D697" s="155">
        <v>10</v>
      </c>
      <c r="E697" s="155">
        <v>10</v>
      </c>
      <c r="F697" s="166">
        <v>41011</v>
      </c>
      <c r="G697" s="166">
        <v>41016</v>
      </c>
      <c r="H697" s="157">
        <v>1</v>
      </c>
      <c r="Q697" s="160"/>
    </row>
    <row r="698" spans="1:17" ht="15" customHeight="1" x14ac:dyDescent="0.25">
      <c r="A698" s="155" t="s">
        <v>42</v>
      </c>
      <c r="B698" s="155" t="s">
        <v>1312</v>
      </c>
      <c r="C698" s="155" t="s">
        <v>1175</v>
      </c>
      <c r="D698" s="155">
        <v>60</v>
      </c>
      <c r="E698" s="155">
        <v>60</v>
      </c>
      <c r="F698" s="166">
        <v>41011</v>
      </c>
      <c r="G698" s="166">
        <v>41004</v>
      </c>
      <c r="H698" s="157">
        <v>0</v>
      </c>
      <c r="I698" s="163" t="s">
        <v>1184</v>
      </c>
      <c r="Q698" s="160"/>
    </row>
    <row r="699" spans="1:17" ht="15" customHeight="1" x14ac:dyDescent="0.25">
      <c r="A699" s="155" t="s">
        <v>1313</v>
      </c>
      <c r="B699" s="155" t="s">
        <v>1314</v>
      </c>
      <c r="C699" s="155" t="s">
        <v>1315</v>
      </c>
      <c r="D699" s="155">
        <v>15</v>
      </c>
      <c r="E699" s="155">
        <v>15</v>
      </c>
      <c r="F699" s="166">
        <v>41012</v>
      </c>
      <c r="G699" s="166">
        <v>41012</v>
      </c>
      <c r="H699" s="157">
        <v>1</v>
      </c>
      <c r="Q699" s="160"/>
    </row>
    <row r="700" spans="1:17" ht="15" customHeight="1" x14ac:dyDescent="0.25">
      <c r="A700" s="155" t="s">
        <v>1313</v>
      </c>
      <c r="B700" s="155" t="s">
        <v>1316</v>
      </c>
      <c r="C700" s="155" t="s">
        <v>364</v>
      </c>
      <c r="D700" s="155">
        <v>20</v>
      </c>
      <c r="E700" s="155">
        <v>20</v>
      </c>
      <c r="F700" s="166">
        <v>41012</v>
      </c>
      <c r="G700" s="166">
        <v>41012</v>
      </c>
      <c r="H700" s="157">
        <v>1</v>
      </c>
      <c r="Q700" s="160"/>
    </row>
    <row r="701" spans="1:17" ht="15" customHeight="1" x14ac:dyDescent="0.25">
      <c r="A701" s="155" t="s">
        <v>1114</v>
      </c>
      <c r="B701" s="155" t="s">
        <v>1317</v>
      </c>
      <c r="C701" s="155" t="s">
        <v>1318</v>
      </c>
      <c r="D701" s="155">
        <v>10</v>
      </c>
      <c r="E701" s="155">
        <v>10</v>
      </c>
      <c r="F701" s="166">
        <v>41012</v>
      </c>
      <c r="G701" s="166">
        <v>41012</v>
      </c>
      <c r="H701" s="157">
        <v>1</v>
      </c>
      <c r="Q701" s="160"/>
    </row>
    <row r="702" spans="1:17" ht="15" customHeight="1" x14ac:dyDescent="0.25">
      <c r="A702" s="155" t="s">
        <v>227</v>
      </c>
      <c r="B702" s="155" t="s">
        <v>1320</v>
      </c>
      <c r="C702" s="155" t="s">
        <v>1319</v>
      </c>
      <c r="D702" s="155">
        <v>100</v>
      </c>
      <c r="E702" s="155">
        <v>100</v>
      </c>
      <c r="F702" s="166">
        <v>41012</v>
      </c>
      <c r="G702" s="166">
        <v>41017</v>
      </c>
      <c r="H702" s="157">
        <v>1</v>
      </c>
      <c r="Q702" s="160"/>
    </row>
    <row r="703" spans="1:17" ht="15" customHeight="1" x14ac:dyDescent="0.25">
      <c r="A703" s="155" t="s">
        <v>42</v>
      </c>
      <c r="B703" s="155" t="s">
        <v>1321</v>
      </c>
      <c r="C703" s="155" t="s">
        <v>1322</v>
      </c>
      <c r="D703" s="155">
        <v>300</v>
      </c>
      <c r="E703" s="155">
        <v>300</v>
      </c>
      <c r="F703" s="166">
        <v>41012</v>
      </c>
      <c r="G703" s="166">
        <v>41017</v>
      </c>
      <c r="H703" s="157">
        <v>1</v>
      </c>
      <c r="Q703" s="160"/>
    </row>
    <row r="704" spans="1:17" ht="15" customHeight="1" x14ac:dyDescent="0.25">
      <c r="A704" s="155" t="s">
        <v>459</v>
      </c>
      <c r="B704" s="155" t="s">
        <v>1323</v>
      </c>
      <c r="C704" s="155" t="s">
        <v>1324</v>
      </c>
      <c r="D704" s="155">
        <v>1</v>
      </c>
      <c r="E704" s="155">
        <v>1</v>
      </c>
      <c r="F704" s="166">
        <v>41012</v>
      </c>
      <c r="G704" s="166">
        <v>41024</v>
      </c>
      <c r="H704" s="157">
        <v>1</v>
      </c>
      <c r="Q704" s="160"/>
    </row>
    <row r="705" spans="1:17" ht="15" customHeight="1" x14ac:dyDescent="0.25">
      <c r="A705" s="155" t="s">
        <v>1122</v>
      </c>
      <c r="B705" s="155" t="s">
        <v>1325</v>
      </c>
      <c r="C705" s="155" t="s">
        <v>1326</v>
      </c>
      <c r="D705" s="155">
        <v>14</v>
      </c>
      <c r="E705" s="155">
        <v>14</v>
      </c>
      <c r="F705" s="166">
        <v>41012</v>
      </c>
      <c r="G705" s="166">
        <v>41004</v>
      </c>
      <c r="H705" s="157">
        <v>1</v>
      </c>
      <c r="I705" s="163" t="s">
        <v>1327</v>
      </c>
      <c r="Q705" s="160"/>
    </row>
    <row r="706" spans="1:17" ht="15" customHeight="1" x14ac:dyDescent="0.25">
      <c r="A706" s="155" t="s">
        <v>820</v>
      </c>
      <c r="B706" s="155" t="s">
        <v>181</v>
      </c>
      <c r="C706" s="155" t="s">
        <v>1328</v>
      </c>
      <c r="D706" s="155">
        <v>400</v>
      </c>
      <c r="E706" s="155">
        <v>400</v>
      </c>
      <c r="F706" s="166">
        <v>41015</v>
      </c>
      <c r="G706" s="166">
        <v>41024</v>
      </c>
      <c r="H706" s="157">
        <v>1</v>
      </c>
      <c r="Q706" s="160"/>
    </row>
    <row r="707" spans="1:17" ht="15" customHeight="1" x14ac:dyDescent="0.25">
      <c r="A707" s="155" t="s">
        <v>719</v>
      </c>
      <c r="B707" s="155" t="s">
        <v>1329</v>
      </c>
      <c r="C707" s="155" t="s">
        <v>1330</v>
      </c>
      <c r="D707" s="155">
        <v>200</v>
      </c>
      <c r="E707" s="155">
        <v>200</v>
      </c>
      <c r="F707" s="166">
        <v>41015</v>
      </c>
      <c r="G707" s="166">
        <v>41018</v>
      </c>
      <c r="H707" s="157">
        <v>1</v>
      </c>
      <c r="Q707" s="160"/>
    </row>
    <row r="708" spans="1:17" ht="15" customHeight="1" x14ac:dyDescent="0.25">
      <c r="A708" s="155" t="s">
        <v>1025</v>
      </c>
      <c r="B708" s="155" t="s">
        <v>529</v>
      </c>
      <c r="C708" s="155" t="s">
        <v>1331</v>
      </c>
      <c r="D708" s="155">
        <v>100</v>
      </c>
      <c r="E708" s="155">
        <v>100</v>
      </c>
      <c r="F708" s="166">
        <v>41015</v>
      </c>
      <c r="G708" s="166">
        <v>41016</v>
      </c>
      <c r="H708" s="157">
        <v>1</v>
      </c>
      <c r="Q708" s="160"/>
    </row>
    <row r="709" spans="1:17" ht="15" customHeight="1" x14ac:dyDescent="0.25">
      <c r="A709" s="155" t="s">
        <v>12</v>
      </c>
      <c r="B709" s="155" t="s">
        <v>1332</v>
      </c>
      <c r="C709" s="155" t="s">
        <v>1333</v>
      </c>
      <c r="D709" s="155">
        <v>10</v>
      </c>
      <c r="E709" s="155">
        <v>10</v>
      </c>
      <c r="F709" s="166">
        <v>41015</v>
      </c>
      <c r="G709" s="166">
        <v>41017</v>
      </c>
      <c r="H709" s="157">
        <v>1</v>
      </c>
      <c r="Q709" s="160"/>
    </row>
    <row r="710" spans="1:17" ht="15" customHeight="1" x14ac:dyDescent="0.25">
      <c r="A710" s="155" t="s">
        <v>12</v>
      </c>
      <c r="B710" s="155" t="s">
        <v>280</v>
      </c>
      <c r="C710" s="155" t="s">
        <v>364</v>
      </c>
      <c r="D710" s="155">
        <v>10</v>
      </c>
      <c r="E710" s="155">
        <v>10</v>
      </c>
      <c r="F710" s="166">
        <v>41015</v>
      </c>
      <c r="G710" s="166">
        <v>41017</v>
      </c>
      <c r="H710" s="157">
        <v>1</v>
      </c>
      <c r="Q710" s="160"/>
    </row>
    <row r="711" spans="1:17" ht="15" customHeight="1" x14ac:dyDescent="0.25">
      <c r="A711" s="155" t="s">
        <v>12</v>
      </c>
      <c r="B711" s="155" t="s">
        <v>1334</v>
      </c>
      <c r="C711" s="155" t="s">
        <v>161</v>
      </c>
      <c r="D711" s="155">
        <v>10</v>
      </c>
      <c r="E711" s="155">
        <v>10</v>
      </c>
      <c r="F711" s="166">
        <v>41015</v>
      </c>
      <c r="G711" s="166">
        <v>41017</v>
      </c>
      <c r="H711" s="157">
        <v>1</v>
      </c>
      <c r="Q711" s="160"/>
    </row>
    <row r="712" spans="1:17" ht="15" customHeight="1" x14ac:dyDescent="0.25">
      <c r="A712" s="155" t="s">
        <v>39</v>
      </c>
      <c r="B712" s="155" t="s">
        <v>380</v>
      </c>
      <c r="C712" s="155" t="s">
        <v>1335</v>
      </c>
      <c r="D712" s="155">
        <v>500</v>
      </c>
      <c r="E712" s="155">
        <v>500</v>
      </c>
      <c r="F712" s="166">
        <v>41015</v>
      </c>
      <c r="G712" s="166">
        <v>41019</v>
      </c>
      <c r="H712" s="157">
        <v>1</v>
      </c>
      <c r="Q712" s="160"/>
    </row>
    <row r="713" spans="1:17" ht="15" customHeight="1" x14ac:dyDescent="0.25">
      <c r="A713" s="155" t="s">
        <v>1336</v>
      </c>
      <c r="B713" s="155" t="s">
        <v>366</v>
      </c>
      <c r="C713" s="155" t="s">
        <v>1337</v>
      </c>
      <c r="D713" s="155">
        <v>35</v>
      </c>
      <c r="E713" s="155">
        <v>35</v>
      </c>
      <c r="F713" s="166">
        <v>41015</v>
      </c>
      <c r="G713" s="166">
        <v>41026</v>
      </c>
      <c r="H713" s="157">
        <v>1</v>
      </c>
      <c r="Q713" s="160"/>
    </row>
    <row r="714" spans="1:17" ht="15" customHeight="1" x14ac:dyDescent="0.25">
      <c r="A714" s="155" t="s">
        <v>12</v>
      </c>
      <c r="B714" s="155" t="s">
        <v>367</v>
      </c>
      <c r="C714" s="155" t="s">
        <v>1338</v>
      </c>
      <c r="D714" s="155">
        <v>10</v>
      </c>
      <c r="E714" s="155">
        <v>10</v>
      </c>
      <c r="F714" s="166">
        <v>41016</v>
      </c>
      <c r="G714" s="166">
        <v>41018</v>
      </c>
      <c r="H714" s="157">
        <v>1</v>
      </c>
      <c r="Q714" s="160"/>
    </row>
    <row r="715" spans="1:17" ht="15" customHeight="1" x14ac:dyDescent="0.25">
      <c r="A715" s="155" t="s">
        <v>12</v>
      </c>
      <c r="B715" s="155" t="s">
        <v>535</v>
      </c>
      <c r="C715" s="155" t="s">
        <v>364</v>
      </c>
      <c r="D715" s="155">
        <v>10</v>
      </c>
      <c r="E715" s="155">
        <v>10</v>
      </c>
      <c r="F715" s="166">
        <v>41016</v>
      </c>
      <c r="G715" s="166">
        <v>41018</v>
      </c>
      <c r="H715" s="157">
        <v>1</v>
      </c>
      <c r="Q715" s="160"/>
    </row>
    <row r="716" spans="1:17" ht="15" customHeight="1" x14ac:dyDescent="0.25">
      <c r="A716" s="155" t="s">
        <v>173</v>
      </c>
      <c r="B716" s="155" t="s">
        <v>1339</v>
      </c>
      <c r="C716" s="155" t="s">
        <v>1340</v>
      </c>
      <c r="D716" s="155">
        <v>52</v>
      </c>
      <c r="E716" s="155">
        <v>52</v>
      </c>
      <c r="F716" s="166">
        <v>41016</v>
      </c>
      <c r="G716" s="166">
        <v>41019</v>
      </c>
      <c r="H716" s="157">
        <v>1</v>
      </c>
      <c r="Q716" s="160"/>
    </row>
    <row r="717" spans="1:17" ht="15" customHeight="1" x14ac:dyDescent="0.25">
      <c r="A717" s="155" t="s">
        <v>173</v>
      </c>
      <c r="B717" s="155" t="s">
        <v>445</v>
      </c>
      <c r="C717" s="155" t="s">
        <v>364</v>
      </c>
      <c r="D717" s="155">
        <v>52</v>
      </c>
      <c r="E717" s="155">
        <v>52</v>
      </c>
      <c r="F717" s="166">
        <v>41016</v>
      </c>
      <c r="G717" s="166">
        <v>41019</v>
      </c>
      <c r="H717" s="157">
        <v>1</v>
      </c>
      <c r="Q717" s="160"/>
    </row>
    <row r="718" spans="1:17" ht="15" customHeight="1" x14ac:dyDescent="0.25">
      <c r="A718" s="155" t="s">
        <v>559</v>
      </c>
      <c r="B718" s="155" t="s">
        <v>450</v>
      </c>
      <c r="C718" s="155" t="s">
        <v>1341</v>
      </c>
      <c r="D718" s="155">
        <v>15000</v>
      </c>
      <c r="E718" s="155">
        <v>16584</v>
      </c>
      <c r="F718" s="166">
        <v>41016</v>
      </c>
      <c r="G718" s="166">
        <v>41022</v>
      </c>
      <c r="H718" s="157">
        <v>1</v>
      </c>
      <c r="Q718" s="160"/>
    </row>
    <row r="719" spans="1:17" ht="15" customHeight="1" x14ac:dyDescent="0.25">
      <c r="A719" s="155" t="s">
        <v>820</v>
      </c>
      <c r="B719" s="155" t="s">
        <v>99</v>
      </c>
      <c r="C719" s="155" t="s">
        <v>1342</v>
      </c>
      <c r="D719" s="155">
        <v>400</v>
      </c>
      <c r="E719" s="155">
        <v>400</v>
      </c>
      <c r="F719" s="166">
        <v>41016</v>
      </c>
      <c r="G719" s="166">
        <v>41024</v>
      </c>
      <c r="H719" s="157">
        <v>1</v>
      </c>
      <c r="Q719" s="160"/>
    </row>
    <row r="720" spans="1:17" ht="15" customHeight="1" x14ac:dyDescent="0.25">
      <c r="A720" s="155" t="s">
        <v>71</v>
      </c>
      <c r="B720" s="155" t="s">
        <v>102</v>
      </c>
      <c r="C720" s="155" t="s">
        <v>1343</v>
      </c>
      <c r="D720" s="155">
        <v>10</v>
      </c>
      <c r="E720" s="155">
        <v>10</v>
      </c>
      <c r="F720" s="166">
        <v>41016</v>
      </c>
      <c r="G720" s="166">
        <v>41024</v>
      </c>
      <c r="H720" s="157">
        <v>1</v>
      </c>
      <c r="Q720" s="160"/>
    </row>
    <row r="721" spans="1:17" ht="15" customHeight="1" x14ac:dyDescent="0.25">
      <c r="A721" s="155" t="s">
        <v>1180</v>
      </c>
      <c r="B721" s="155" t="s">
        <v>1204</v>
      </c>
      <c r="C721" s="155" t="s">
        <v>1344</v>
      </c>
      <c r="D721" s="155">
        <v>75</v>
      </c>
      <c r="E721" s="155">
        <v>75</v>
      </c>
      <c r="F721" s="166">
        <v>41016</v>
      </c>
      <c r="G721" s="166">
        <v>41017</v>
      </c>
      <c r="H721" s="157">
        <v>1</v>
      </c>
      <c r="Q721" s="160"/>
    </row>
    <row r="722" spans="1:17" ht="15" customHeight="1" x14ac:dyDescent="0.25">
      <c r="A722" s="155" t="s">
        <v>1180</v>
      </c>
      <c r="B722" s="155" t="s">
        <v>1181</v>
      </c>
      <c r="C722" s="155" t="s">
        <v>1345</v>
      </c>
      <c r="D722" s="155">
        <v>75</v>
      </c>
      <c r="E722" s="155">
        <v>75</v>
      </c>
      <c r="F722" s="166">
        <v>41016</v>
      </c>
      <c r="G722" s="166">
        <v>41017</v>
      </c>
      <c r="H722" s="157">
        <v>1</v>
      </c>
      <c r="Q722" s="160"/>
    </row>
    <row r="723" spans="1:17" ht="15" customHeight="1" x14ac:dyDescent="0.25">
      <c r="A723" s="155" t="s">
        <v>46</v>
      </c>
      <c r="B723" s="155" t="s">
        <v>949</v>
      </c>
      <c r="C723" s="155" t="s">
        <v>1346</v>
      </c>
      <c r="D723" s="155">
        <v>100</v>
      </c>
      <c r="E723" s="155">
        <v>100</v>
      </c>
      <c r="F723" s="166">
        <v>41017</v>
      </c>
      <c r="G723" s="166">
        <v>41018</v>
      </c>
      <c r="H723" s="157">
        <v>1</v>
      </c>
      <c r="Q723" s="160"/>
    </row>
    <row r="724" spans="1:17" ht="15" customHeight="1" x14ac:dyDescent="0.25">
      <c r="A724" s="155" t="s">
        <v>745</v>
      </c>
      <c r="B724" s="155" t="s">
        <v>1347</v>
      </c>
      <c r="C724" s="155" t="s">
        <v>1348</v>
      </c>
      <c r="D724" s="155">
        <v>50</v>
      </c>
      <c r="E724" s="155">
        <v>50</v>
      </c>
      <c r="F724" s="166">
        <v>41018</v>
      </c>
      <c r="G724" s="166">
        <v>41025</v>
      </c>
      <c r="H724" s="157">
        <v>1</v>
      </c>
      <c r="Q724" s="160"/>
    </row>
    <row r="725" spans="1:17" ht="15" customHeight="1" x14ac:dyDescent="0.25">
      <c r="A725" s="155" t="s">
        <v>745</v>
      </c>
      <c r="B725" s="155" t="s">
        <v>1349</v>
      </c>
      <c r="C725" s="155" t="s">
        <v>1350</v>
      </c>
      <c r="D725" s="155">
        <v>50</v>
      </c>
      <c r="E725" s="155">
        <v>50</v>
      </c>
      <c r="F725" s="166">
        <v>41018</v>
      </c>
      <c r="G725" s="166">
        <v>41025</v>
      </c>
      <c r="H725" s="157">
        <v>1</v>
      </c>
      <c r="Q725" s="160"/>
    </row>
    <row r="726" spans="1:17" ht="15" customHeight="1" x14ac:dyDescent="0.25">
      <c r="A726" s="155" t="s">
        <v>597</v>
      </c>
      <c r="B726" s="155" t="s">
        <v>1351</v>
      </c>
      <c r="C726" s="155" t="s">
        <v>1352</v>
      </c>
      <c r="D726" s="155">
        <v>10</v>
      </c>
      <c r="E726" s="155">
        <v>10</v>
      </c>
      <c r="F726" s="166">
        <v>41018</v>
      </c>
      <c r="G726" s="166">
        <v>41022</v>
      </c>
      <c r="H726" s="157">
        <v>1</v>
      </c>
      <c r="Q726" s="160"/>
    </row>
    <row r="727" spans="1:17" ht="15" customHeight="1" x14ac:dyDescent="0.25">
      <c r="A727" s="155" t="s">
        <v>42</v>
      </c>
      <c r="B727" s="155" t="s">
        <v>803</v>
      </c>
      <c r="C727" s="155" t="s">
        <v>1353</v>
      </c>
      <c r="D727" s="155">
        <v>100</v>
      </c>
      <c r="E727" s="155">
        <v>100</v>
      </c>
      <c r="F727" s="166">
        <v>41018</v>
      </c>
      <c r="G727" s="166">
        <v>41025</v>
      </c>
      <c r="H727" s="157">
        <v>1</v>
      </c>
      <c r="Q727" s="160"/>
    </row>
    <row r="728" spans="1:17" ht="15" customHeight="1" x14ac:dyDescent="0.25">
      <c r="A728" s="155" t="s">
        <v>520</v>
      </c>
      <c r="B728" s="155" t="s">
        <v>609</v>
      </c>
      <c r="C728" s="155" t="s">
        <v>1354</v>
      </c>
      <c r="D728" s="155">
        <v>1000</v>
      </c>
      <c r="E728" s="155">
        <v>1000</v>
      </c>
      <c r="F728" s="166">
        <v>41022</v>
      </c>
      <c r="G728" s="166" t="s">
        <v>829</v>
      </c>
      <c r="H728" s="157">
        <v>1</v>
      </c>
      <c r="Q728" s="160"/>
    </row>
    <row r="729" spans="1:17" ht="15" customHeight="1" x14ac:dyDescent="0.25">
      <c r="A729" s="155" t="s">
        <v>520</v>
      </c>
      <c r="B729" s="155" t="s">
        <v>964</v>
      </c>
      <c r="C729" s="155" t="s">
        <v>1355</v>
      </c>
      <c r="D729" s="155">
        <v>200</v>
      </c>
      <c r="E729" s="155">
        <v>200</v>
      </c>
      <c r="F729" s="166">
        <v>41022</v>
      </c>
      <c r="G729" s="166">
        <v>41029</v>
      </c>
      <c r="H729" s="157">
        <v>1</v>
      </c>
      <c r="Q729" s="160"/>
    </row>
    <row r="730" spans="1:17" ht="15" customHeight="1" x14ac:dyDescent="0.25">
      <c r="A730" s="155" t="s">
        <v>520</v>
      </c>
      <c r="B730" s="155" t="s">
        <v>964</v>
      </c>
      <c r="C730" s="155" t="s">
        <v>1356</v>
      </c>
      <c r="D730" s="155">
        <v>200</v>
      </c>
      <c r="E730" s="155">
        <v>200</v>
      </c>
      <c r="F730" s="166">
        <v>41022</v>
      </c>
      <c r="G730" s="166">
        <v>41029</v>
      </c>
      <c r="H730" s="157">
        <v>1</v>
      </c>
      <c r="Q730" s="160"/>
    </row>
    <row r="731" spans="1:17" ht="15" customHeight="1" x14ac:dyDescent="0.25">
      <c r="A731" s="155" t="s">
        <v>1357</v>
      </c>
      <c r="B731" s="155" t="s">
        <v>82</v>
      </c>
      <c r="C731" s="155" t="s">
        <v>1358</v>
      </c>
      <c r="D731" s="155">
        <v>100</v>
      </c>
      <c r="E731" s="155">
        <v>100</v>
      </c>
      <c r="F731" s="166">
        <v>41022</v>
      </c>
      <c r="G731" s="166">
        <v>41026</v>
      </c>
      <c r="H731" s="157">
        <v>1</v>
      </c>
      <c r="Q731" s="160"/>
    </row>
    <row r="732" spans="1:17" ht="15" customHeight="1" x14ac:dyDescent="0.25">
      <c r="A732" s="155" t="s">
        <v>104</v>
      </c>
      <c r="B732" s="155" t="s">
        <v>1359</v>
      </c>
      <c r="C732" s="155" t="s">
        <v>1360</v>
      </c>
      <c r="D732" s="155">
        <v>15</v>
      </c>
      <c r="E732" s="155">
        <v>15</v>
      </c>
      <c r="F732" s="166">
        <v>41022</v>
      </c>
      <c r="G732" s="166">
        <v>41024</v>
      </c>
      <c r="H732" s="157">
        <v>1</v>
      </c>
      <c r="Q732" s="160"/>
    </row>
    <row r="733" spans="1:17" ht="15" customHeight="1" x14ac:dyDescent="0.25">
      <c r="A733" s="155" t="s">
        <v>1361</v>
      </c>
      <c r="B733" s="155" t="s">
        <v>1362</v>
      </c>
      <c r="C733" s="155" t="s">
        <v>1363</v>
      </c>
      <c r="D733" s="155">
        <v>50</v>
      </c>
      <c r="E733" s="155">
        <v>50</v>
      </c>
      <c r="F733" s="166">
        <v>41022</v>
      </c>
      <c r="G733" s="166">
        <v>41023</v>
      </c>
      <c r="H733" s="157">
        <v>1</v>
      </c>
      <c r="Q733" s="160"/>
    </row>
    <row r="734" spans="1:17" ht="15" customHeight="1" x14ac:dyDescent="0.25">
      <c r="A734" s="155" t="s">
        <v>894</v>
      </c>
      <c r="B734" s="155" t="s">
        <v>1364</v>
      </c>
      <c r="C734" s="155" t="s">
        <v>1365</v>
      </c>
      <c r="D734" s="155">
        <v>20</v>
      </c>
      <c r="E734" s="155">
        <v>20</v>
      </c>
      <c r="F734" s="166">
        <v>41022</v>
      </c>
      <c r="G734" s="166">
        <v>41026</v>
      </c>
      <c r="H734" s="157">
        <v>1</v>
      </c>
      <c r="Q734" s="160"/>
    </row>
    <row r="735" spans="1:17" ht="15" customHeight="1" x14ac:dyDescent="0.25">
      <c r="A735" s="155" t="s">
        <v>1366</v>
      </c>
      <c r="B735" s="155" t="s">
        <v>1367</v>
      </c>
      <c r="C735" s="155" t="s">
        <v>1368</v>
      </c>
      <c r="D735" s="155">
        <v>50</v>
      </c>
      <c r="E735" s="155">
        <v>50</v>
      </c>
      <c r="F735" s="166">
        <v>41022</v>
      </c>
      <c r="G735" s="166">
        <v>41026</v>
      </c>
      <c r="H735" s="157">
        <v>1</v>
      </c>
      <c r="Q735" s="160"/>
    </row>
    <row r="736" spans="1:17" ht="15" customHeight="1" x14ac:dyDescent="0.25">
      <c r="A736" s="155" t="s">
        <v>679</v>
      </c>
      <c r="B736" s="155" t="s">
        <v>697</v>
      </c>
      <c r="C736" s="155" t="s">
        <v>1369</v>
      </c>
      <c r="D736" s="155">
        <v>32</v>
      </c>
      <c r="E736" s="155">
        <v>32</v>
      </c>
      <c r="F736" s="166">
        <v>41023</v>
      </c>
      <c r="G736" s="166">
        <v>41030</v>
      </c>
      <c r="H736" s="157">
        <v>1</v>
      </c>
      <c r="Q736" s="160"/>
    </row>
    <row r="737" spans="1:17" ht="15" customHeight="1" x14ac:dyDescent="0.25">
      <c r="A737" s="155" t="s">
        <v>748</v>
      </c>
      <c r="B737" s="155" t="s">
        <v>823</v>
      </c>
      <c r="C737" s="155" t="s">
        <v>1370</v>
      </c>
      <c r="D737" s="155">
        <v>200</v>
      </c>
      <c r="E737" s="155">
        <v>200</v>
      </c>
      <c r="F737" s="166">
        <v>41023</v>
      </c>
      <c r="G737" s="166">
        <v>41026</v>
      </c>
      <c r="H737" s="157">
        <v>1</v>
      </c>
      <c r="Q737" s="160"/>
    </row>
    <row r="738" spans="1:17" ht="15" customHeight="1" x14ac:dyDescent="0.25">
      <c r="A738" s="155" t="s">
        <v>638</v>
      </c>
      <c r="B738" s="155" t="s">
        <v>639</v>
      </c>
      <c r="C738" s="155" t="s">
        <v>1371</v>
      </c>
      <c r="D738" s="155">
        <v>1000</v>
      </c>
      <c r="E738" s="155">
        <v>1000</v>
      </c>
      <c r="F738" s="166">
        <v>41023</v>
      </c>
      <c r="G738" s="166">
        <v>41026</v>
      </c>
      <c r="H738" s="157">
        <v>1</v>
      </c>
      <c r="Q738" s="160"/>
    </row>
    <row r="739" spans="1:17" ht="15" customHeight="1" x14ac:dyDescent="0.25">
      <c r="A739" s="155" t="s">
        <v>1372</v>
      </c>
      <c r="B739" s="155" t="s">
        <v>1373</v>
      </c>
      <c r="C739" s="155" t="s">
        <v>1374</v>
      </c>
      <c r="D739" s="155">
        <v>100</v>
      </c>
      <c r="E739" s="155">
        <v>100</v>
      </c>
      <c r="F739" s="166">
        <v>41023</v>
      </c>
      <c r="G739" s="166">
        <v>41026</v>
      </c>
      <c r="H739" s="157">
        <v>1</v>
      </c>
      <c r="Q739" s="160"/>
    </row>
    <row r="740" spans="1:17" ht="15" customHeight="1" x14ac:dyDescent="0.25">
      <c r="A740" s="155" t="s">
        <v>1372</v>
      </c>
      <c r="B740" s="155" t="s">
        <v>1375</v>
      </c>
      <c r="C740" s="155" t="s">
        <v>161</v>
      </c>
      <c r="D740" s="155">
        <v>100</v>
      </c>
      <c r="E740" s="155">
        <v>100</v>
      </c>
      <c r="F740" s="166">
        <v>41023</v>
      </c>
      <c r="G740" s="166">
        <v>41026</v>
      </c>
      <c r="H740" s="157">
        <v>1</v>
      </c>
      <c r="Q740" s="160"/>
    </row>
    <row r="741" spans="1:17" ht="15" customHeight="1" x14ac:dyDescent="0.25">
      <c r="A741" s="155" t="s">
        <v>71</v>
      </c>
      <c r="B741" s="155" t="s">
        <v>1376</v>
      </c>
      <c r="C741" s="155" t="s">
        <v>1377</v>
      </c>
      <c r="D741" s="155">
        <v>5</v>
      </c>
      <c r="E741" s="155">
        <v>5</v>
      </c>
      <c r="F741" s="166">
        <v>41023</v>
      </c>
      <c r="G741" s="166">
        <v>41019</v>
      </c>
      <c r="H741" s="157">
        <v>0</v>
      </c>
      <c r="I741" s="163" t="s">
        <v>1378</v>
      </c>
      <c r="Q741" s="160"/>
    </row>
    <row r="742" spans="1:17" ht="15" customHeight="1" x14ac:dyDescent="0.25">
      <c r="A742" s="155" t="s">
        <v>1180</v>
      </c>
      <c r="B742" s="155" t="s">
        <v>1181</v>
      </c>
      <c r="C742" s="155" t="s">
        <v>1379</v>
      </c>
      <c r="D742" s="155">
        <v>75</v>
      </c>
      <c r="E742" s="155">
        <v>75</v>
      </c>
      <c r="F742" s="166">
        <v>41024</v>
      </c>
      <c r="G742" s="166">
        <v>41044</v>
      </c>
      <c r="H742" s="157">
        <v>1</v>
      </c>
      <c r="Q742" s="160"/>
    </row>
    <row r="743" spans="1:17" ht="15" customHeight="1" x14ac:dyDescent="0.25">
      <c r="A743" s="155" t="s">
        <v>1180</v>
      </c>
      <c r="B743" s="155" t="s">
        <v>1204</v>
      </c>
      <c r="C743" s="155" t="s">
        <v>1380</v>
      </c>
      <c r="D743" s="155">
        <v>75</v>
      </c>
      <c r="E743" s="155">
        <v>75</v>
      </c>
      <c r="F743" s="166">
        <v>41024</v>
      </c>
      <c r="G743" s="166">
        <v>41044</v>
      </c>
      <c r="H743" s="157">
        <v>1</v>
      </c>
      <c r="Q743" s="160"/>
    </row>
    <row r="744" spans="1:17" ht="15" customHeight="1" x14ac:dyDescent="0.25">
      <c r="A744" s="155" t="s">
        <v>679</v>
      </c>
      <c r="B744" s="155" t="s">
        <v>681</v>
      </c>
      <c r="C744" s="155" t="s">
        <v>1381</v>
      </c>
      <c r="D744" s="155">
        <v>100</v>
      </c>
      <c r="E744" s="155">
        <v>100</v>
      </c>
      <c r="F744" s="166">
        <v>41024</v>
      </c>
      <c r="G744" s="166">
        <v>41030</v>
      </c>
      <c r="H744" s="157">
        <v>1</v>
      </c>
      <c r="Q744" s="160"/>
    </row>
    <row r="745" spans="1:17" ht="15" customHeight="1" x14ac:dyDescent="0.25">
      <c r="A745" s="155" t="s">
        <v>979</v>
      </c>
      <c r="B745" s="155" t="s">
        <v>1382</v>
      </c>
      <c r="C745" s="155" t="s">
        <v>1383</v>
      </c>
      <c r="D745" s="155">
        <v>25</v>
      </c>
      <c r="E745" s="155">
        <v>25</v>
      </c>
      <c r="F745" s="166">
        <v>41024</v>
      </c>
      <c r="G745" s="166">
        <v>41024</v>
      </c>
      <c r="H745" s="157">
        <v>1</v>
      </c>
      <c r="I745" s="163" t="s">
        <v>1389</v>
      </c>
      <c r="Q745" s="160"/>
    </row>
    <row r="746" spans="1:17" ht="15" customHeight="1" x14ac:dyDescent="0.25">
      <c r="A746" s="155" t="s">
        <v>979</v>
      </c>
      <c r="B746" s="155" t="s">
        <v>1384</v>
      </c>
      <c r="C746" s="155" t="s">
        <v>284</v>
      </c>
      <c r="D746" s="155">
        <v>25</v>
      </c>
      <c r="E746" s="155">
        <v>25</v>
      </c>
      <c r="F746" s="166">
        <v>41024</v>
      </c>
      <c r="G746" s="166">
        <v>41024</v>
      </c>
      <c r="H746" s="157">
        <v>1</v>
      </c>
      <c r="I746" s="163" t="s">
        <v>1389</v>
      </c>
      <c r="Q746" s="160"/>
    </row>
    <row r="747" spans="1:17" ht="15" customHeight="1" x14ac:dyDescent="0.25">
      <c r="A747" s="155" t="s">
        <v>979</v>
      </c>
      <c r="B747" s="155" t="s">
        <v>1385</v>
      </c>
      <c r="C747" s="155" t="s">
        <v>161</v>
      </c>
      <c r="D747" s="155">
        <v>25</v>
      </c>
      <c r="E747" s="155">
        <v>25</v>
      </c>
      <c r="F747" s="166">
        <v>41024</v>
      </c>
      <c r="G747" s="166">
        <v>41024</v>
      </c>
      <c r="H747" s="157">
        <v>1</v>
      </c>
      <c r="I747" s="163" t="s">
        <v>1389</v>
      </c>
      <c r="Q747" s="160"/>
    </row>
    <row r="748" spans="1:17" ht="15" customHeight="1" x14ac:dyDescent="0.25">
      <c r="A748" s="155" t="s">
        <v>1386</v>
      </c>
      <c r="B748" s="155" t="s">
        <v>1387</v>
      </c>
      <c r="C748" s="155" t="s">
        <v>1388</v>
      </c>
      <c r="D748" s="155">
        <v>25</v>
      </c>
      <c r="E748" s="155">
        <v>25</v>
      </c>
      <c r="F748" s="166">
        <v>41024</v>
      </c>
      <c r="G748" s="166">
        <v>41025</v>
      </c>
      <c r="H748" s="157">
        <v>1</v>
      </c>
      <c r="I748" s="163" t="s">
        <v>1389</v>
      </c>
      <c r="Q748" s="160"/>
    </row>
    <row r="749" spans="1:17" ht="15" customHeight="1" x14ac:dyDescent="0.25">
      <c r="A749" s="155" t="s">
        <v>820</v>
      </c>
      <c r="B749" s="155" t="s">
        <v>89</v>
      </c>
      <c r="C749" s="155" t="s">
        <v>1390</v>
      </c>
      <c r="D749" s="155">
        <v>200</v>
      </c>
      <c r="E749" s="155">
        <v>200</v>
      </c>
      <c r="F749" s="166">
        <v>41025</v>
      </c>
      <c r="G749" s="166">
        <v>41030</v>
      </c>
      <c r="H749" s="157">
        <v>1</v>
      </c>
      <c r="Q749" s="160"/>
    </row>
    <row r="750" spans="1:17" ht="15" customHeight="1" x14ac:dyDescent="0.25">
      <c r="A750" s="155" t="s">
        <v>820</v>
      </c>
      <c r="B750" s="155" t="s">
        <v>1002</v>
      </c>
      <c r="C750" s="155" t="s">
        <v>316</v>
      </c>
      <c r="D750" s="155">
        <v>38</v>
      </c>
      <c r="E750" s="155">
        <v>38</v>
      </c>
      <c r="F750" s="166">
        <v>41025</v>
      </c>
      <c r="G750" s="166">
        <v>41030</v>
      </c>
      <c r="H750" s="157">
        <v>1</v>
      </c>
      <c r="Q750" s="160"/>
    </row>
    <row r="751" spans="1:17" ht="15" customHeight="1" x14ac:dyDescent="0.25">
      <c r="A751" s="155" t="s">
        <v>520</v>
      </c>
      <c r="B751" s="155" t="s">
        <v>533</v>
      </c>
      <c r="C751" s="155" t="s">
        <v>1391</v>
      </c>
      <c r="D751" s="155">
        <v>100</v>
      </c>
      <c r="E751" s="155">
        <v>100</v>
      </c>
      <c r="F751" s="166">
        <v>41025</v>
      </c>
      <c r="G751" s="166">
        <v>41031</v>
      </c>
      <c r="H751" s="157">
        <v>1</v>
      </c>
      <c r="Q751" s="160"/>
    </row>
    <row r="752" spans="1:17" ht="15" customHeight="1" x14ac:dyDescent="0.25">
      <c r="A752" s="155" t="s">
        <v>634</v>
      </c>
      <c r="B752" s="155" t="s">
        <v>1392</v>
      </c>
      <c r="C752" s="155" t="s">
        <v>1393</v>
      </c>
      <c r="D752" s="155">
        <v>25</v>
      </c>
      <c r="E752" s="155">
        <v>25</v>
      </c>
      <c r="F752" s="166">
        <v>41025</v>
      </c>
      <c r="G752" s="166">
        <v>41031</v>
      </c>
      <c r="H752" s="157">
        <v>1</v>
      </c>
      <c r="Q752" s="160"/>
    </row>
    <row r="753" spans="1:17" ht="15" customHeight="1" x14ac:dyDescent="0.25">
      <c r="A753" s="155" t="s">
        <v>71</v>
      </c>
      <c r="B753" s="155" t="s">
        <v>567</v>
      </c>
      <c r="C753" s="155" t="s">
        <v>1404</v>
      </c>
      <c r="D753" s="155">
        <v>10</v>
      </c>
      <c r="E753" s="155">
        <v>10</v>
      </c>
      <c r="F753" s="166">
        <v>41026</v>
      </c>
      <c r="G753" s="166">
        <v>41032</v>
      </c>
      <c r="H753" s="157">
        <v>1</v>
      </c>
      <c r="Q753" s="160"/>
    </row>
    <row r="754" spans="1:17" ht="15" customHeight="1" x14ac:dyDescent="0.25">
      <c r="A754" s="155" t="s">
        <v>71</v>
      </c>
      <c r="B754" s="155" t="s">
        <v>1405</v>
      </c>
      <c r="C754" s="155" t="s">
        <v>1406</v>
      </c>
      <c r="D754" s="155">
        <v>200</v>
      </c>
      <c r="E754" s="155">
        <v>200</v>
      </c>
      <c r="F754" s="166">
        <v>41026</v>
      </c>
      <c r="G754" s="166">
        <v>41032</v>
      </c>
      <c r="H754" s="157">
        <v>1</v>
      </c>
      <c r="Q754" s="160"/>
    </row>
    <row r="755" spans="1:17" ht="15" customHeight="1" x14ac:dyDescent="0.25">
      <c r="A755" s="155" t="s">
        <v>12</v>
      </c>
      <c r="B755" s="155" t="s">
        <v>524</v>
      </c>
      <c r="C755" s="155" t="s">
        <v>1407</v>
      </c>
      <c r="D755" s="155">
        <v>15</v>
      </c>
      <c r="E755" s="155">
        <v>15</v>
      </c>
      <c r="F755" s="166">
        <v>41026</v>
      </c>
      <c r="G755" s="166">
        <v>41032</v>
      </c>
      <c r="H755" s="157">
        <v>1</v>
      </c>
      <c r="Q755" s="160"/>
    </row>
    <row r="756" spans="1:17" ht="15" customHeight="1" x14ac:dyDescent="0.25">
      <c r="A756" s="155" t="s">
        <v>1083</v>
      </c>
      <c r="B756" s="155" t="s">
        <v>1408</v>
      </c>
      <c r="C756" s="155" t="s">
        <v>1409</v>
      </c>
      <c r="D756" s="155">
        <v>25</v>
      </c>
      <c r="E756" s="155">
        <v>25</v>
      </c>
      <c r="F756" s="166">
        <v>41026</v>
      </c>
      <c r="G756" s="166">
        <v>41032</v>
      </c>
      <c r="H756" s="157">
        <v>1</v>
      </c>
      <c r="Q756" s="160"/>
    </row>
    <row r="757" spans="1:17" ht="15" customHeight="1" x14ac:dyDescent="0.25">
      <c r="A757" s="155" t="s">
        <v>459</v>
      </c>
      <c r="B757" s="155" t="s">
        <v>1410</v>
      </c>
      <c r="C757" s="155" t="s">
        <v>1411</v>
      </c>
      <c r="D757" s="155">
        <v>100</v>
      </c>
      <c r="E757" s="155">
        <v>100</v>
      </c>
      <c r="F757" s="166">
        <v>41026</v>
      </c>
      <c r="G757" s="166">
        <v>41038</v>
      </c>
      <c r="H757" s="157">
        <v>1</v>
      </c>
      <c r="Q757" s="160"/>
    </row>
    <row r="758" spans="1:17" ht="15" customHeight="1" x14ac:dyDescent="0.25">
      <c r="A758" s="155" t="s">
        <v>820</v>
      </c>
      <c r="B758" s="155" t="s">
        <v>428</v>
      </c>
      <c r="C758" s="155" t="s">
        <v>1412</v>
      </c>
      <c r="D758" s="155">
        <v>72</v>
      </c>
      <c r="E758" s="155">
        <v>72</v>
      </c>
      <c r="F758" s="166">
        <v>41029</v>
      </c>
      <c r="G758" s="166">
        <v>41044</v>
      </c>
      <c r="H758" s="157">
        <v>1</v>
      </c>
      <c r="Q758" s="160"/>
    </row>
    <row r="759" spans="1:17" ht="15" customHeight="1" x14ac:dyDescent="0.25">
      <c r="A759" s="155" t="s">
        <v>835</v>
      </c>
      <c r="B759" s="155" t="s">
        <v>1413</v>
      </c>
      <c r="C759" s="155" t="s">
        <v>1414</v>
      </c>
      <c r="D759" s="155">
        <v>5</v>
      </c>
      <c r="E759" s="155">
        <v>5</v>
      </c>
      <c r="F759" s="166">
        <v>41029</v>
      </c>
      <c r="G759" s="166">
        <v>41033</v>
      </c>
      <c r="H759" s="157">
        <v>1</v>
      </c>
      <c r="Q759" s="160"/>
    </row>
    <row r="760" spans="1:17" ht="15" customHeight="1" x14ac:dyDescent="0.25">
      <c r="A760" s="155" t="s">
        <v>71</v>
      </c>
      <c r="B760" s="155" t="s">
        <v>583</v>
      </c>
      <c r="C760" s="155" t="s">
        <v>1415</v>
      </c>
      <c r="D760" s="155">
        <v>25</v>
      </c>
      <c r="E760" s="155">
        <v>25</v>
      </c>
      <c r="F760" s="166">
        <v>41029</v>
      </c>
      <c r="G760" s="166">
        <v>41036</v>
      </c>
      <c r="H760" s="157">
        <v>1</v>
      </c>
      <c r="Q760" s="160"/>
    </row>
    <row r="761" spans="1:17" ht="15" customHeight="1" x14ac:dyDescent="0.25">
      <c r="A761" s="155" t="s">
        <v>71</v>
      </c>
      <c r="B761" s="155" t="s">
        <v>167</v>
      </c>
      <c r="C761" s="155" t="s">
        <v>1416</v>
      </c>
      <c r="D761" s="155">
        <v>25</v>
      </c>
      <c r="E761" s="155">
        <v>25</v>
      </c>
      <c r="F761" s="166">
        <v>41029</v>
      </c>
      <c r="G761" s="166">
        <v>41029</v>
      </c>
      <c r="H761" s="157">
        <v>1</v>
      </c>
      <c r="Q761" s="160"/>
    </row>
    <row r="762" spans="1:17" ht="15" customHeight="1" x14ac:dyDescent="0.25">
      <c r="A762" s="155" t="s">
        <v>46</v>
      </c>
      <c r="B762" s="155" t="s">
        <v>1417</v>
      </c>
      <c r="C762" s="155" t="s">
        <v>1418</v>
      </c>
      <c r="D762" s="155">
        <v>50</v>
      </c>
      <c r="E762" s="155">
        <v>50</v>
      </c>
      <c r="F762" s="166">
        <v>41029</v>
      </c>
      <c r="G762" s="166">
        <v>41031</v>
      </c>
      <c r="H762" s="157">
        <v>1</v>
      </c>
      <c r="Q762" s="160"/>
    </row>
    <row r="763" spans="1:17" ht="15" customHeight="1" x14ac:dyDescent="0.25">
      <c r="A763" s="155" t="s">
        <v>1419</v>
      </c>
      <c r="B763" s="155" t="s">
        <v>626</v>
      </c>
      <c r="C763" s="155" t="s">
        <v>1420</v>
      </c>
      <c r="D763" s="155">
        <v>2000</v>
      </c>
      <c r="E763" s="155">
        <v>200</v>
      </c>
      <c r="F763" s="166">
        <v>41030</v>
      </c>
      <c r="G763" s="166">
        <v>41032</v>
      </c>
      <c r="H763" s="157">
        <v>1</v>
      </c>
      <c r="Q763" s="160"/>
    </row>
    <row r="764" spans="1:17" ht="15" customHeight="1" x14ac:dyDescent="0.25">
      <c r="A764" s="155" t="s">
        <v>78</v>
      </c>
      <c r="B764" s="155" t="s">
        <v>1421</v>
      </c>
      <c r="C764" s="155" t="s">
        <v>1424</v>
      </c>
      <c r="D764" s="155">
        <v>6</v>
      </c>
      <c r="E764" s="155">
        <v>6</v>
      </c>
      <c r="F764" s="166">
        <v>41030</v>
      </c>
      <c r="G764" s="166">
        <v>41033</v>
      </c>
      <c r="H764" s="157">
        <v>1</v>
      </c>
      <c r="Q764" s="160"/>
    </row>
    <row r="765" spans="1:17" ht="15" customHeight="1" x14ac:dyDescent="0.25">
      <c r="A765" s="155" t="s">
        <v>42</v>
      </c>
      <c r="B765" s="155" t="s">
        <v>1422</v>
      </c>
      <c r="C765" s="155" t="s">
        <v>1423</v>
      </c>
      <c r="D765" s="155">
        <v>15</v>
      </c>
      <c r="E765" s="155">
        <v>15</v>
      </c>
      <c r="F765" s="166">
        <v>41030</v>
      </c>
      <c r="G765" s="166">
        <v>41033</v>
      </c>
      <c r="H765" s="157">
        <v>1</v>
      </c>
      <c r="Q765" s="160"/>
    </row>
    <row r="766" spans="1:17" ht="15" customHeight="1" x14ac:dyDescent="0.25">
      <c r="A766" s="155" t="s">
        <v>173</v>
      </c>
      <c r="B766" s="155" t="s">
        <v>445</v>
      </c>
      <c r="C766" s="155" t="s">
        <v>1425</v>
      </c>
      <c r="D766" s="155">
        <v>200</v>
      </c>
      <c r="E766" s="155">
        <v>200</v>
      </c>
      <c r="F766" s="166">
        <v>41030</v>
      </c>
      <c r="G766" s="166">
        <v>41036</v>
      </c>
      <c r="H766" s="157">
        <v>1</v>
      </c>
      <c r="Q766" s="160"/>
    </row>
    <row r="767" spans="1:17" ht="15" customHeight="1" x14ac:dyDescent="0.25">
      <c r="A767" s="155" t="s">
        <v>634</v>
      </c>
      <c r="B767" s="155" t="s">
        <v>1426</v>
      </c>
      <c r="C767" s="155" t="s">
        <v>1427</v>
      </c>
      <c r="D767" s="155">
        <v>10</v>
      </c>
      <c r="E767" s="155">
        <v>10</v>
      </c>
      <c r="F767" s="166">
        <v>41030</v>
      </c>
      <c r="G767" s="166">
        <v>41033</v>
      </c>
      <c r="H767" s="157">
        <v>1</v>
      </c>
      <c r="Q767" s="160"/>
    </row>
    <row r="768" spans="1:17" ht="15" customHeight="1" x14ac:dyDescent="0.25">
      <c r="A768" s="155" t="s">
        <v>634</v>
      </c>
      <c r="B768" s="155" t="s">
        <v>1428</v>
      </c>
      <c r="C768" s="155" t="s">
        <v>364</v>
      </c>
      <c r="D768" s="155">
        <v>10</v>
      </c>
      <c r="E768" s="155">
        <v>10</v>
      </c>
      <c r="F768" s="166">
        <v>41030</v>
      </c>
      <c r="G768" s="166">
        <v>41033</v>
      </c>
      <c r="H768" s="157">
        <v>1</v>
      </c>
      <c r="Q768" s="160"/>
    </row>
    <row r="769" spans="1:17" ht="15" customHeight="1" x14ac:dyDescent="0.25">
      <c r="A769" s="155" t="s">
        <v>173</v>
      </c>
      <c r="B769" s="155" t="s">
        <v>445</v>
      </c>
      <c r="C769" s="155" t="s">
        <v>1429</v>
      </c>
      <c r="D769" s="155">
        <v>250</v>
      </c>
      <c r="E769" s="155">
        <v>250</v>
      </c>
      <c r="F769" s="166">
        <v>41031</v>
      </c>
      <c r="G769" s="166">
        <v>41046</v>
      </c>
      <c r="H769" s="157">
        <v>1</v>
      </c>
      <c r="Q769" s="160"/>
    </row>
    <row r="770" spans="1:17" ht="15" customHeight="1" x14ac:dyDescent="0.25">
      <c r="A770" s="155" t="s">
        <v>173</v>
      </c>
      <c r="B770" s="155" t="s">
        <v>445</v>
      </c>
      <c r="C770" s="155" t="s">
        <v>364</v>
      </c>
      <c r="D770" s="155">
        <v>20</v>
      </c>
      <c r="E770" s="155">
        <v>20</v>
      </c>
      <c r="F770" s="166">
        <v>41031</v>
      </c>
      <c r="G770" s="166">
        <v>41046</v>
      </c>
      <c r="H770" s="157">
        <v>1</v>
      </c>
      <c r="Q770" s="160"/>
    </row>
    <row r="771" spans="1:17" ht="15" customHeight="1" x14ac:dyDescent="0.25">
      <c r="A771" s="155" t="s">
        <v>1430</v>
      </c>
      <c r="B771" s="155" t="s">
        <v>947</v>
      </c>
      <c r="C771" s="155" t="s">
        <v>1431</v>
      </c>
      <c r="D771" s="155">
        <v>35</v>
      </c>
      <c r="E771" s="155">
        <v>42</v>
      </c>
      <c r="F771" s="166">
        <v>41031</v>
      </c>
      <c r="G771" s="166">
        <v>41044</v>
      </c>
      <c r="H771" s="157">
        <v>1</v>
      </c>
      <c r="Q771" s="160"/>
    </row>
    <row r="772" spans="1:17" ht="15" customHeight="1" x14ac:dyDescent="0.25">
      <c r="A772" s="155" t="s">
        <v>115</v>
      </c>
      <c r="B772" s="155" t="s">
        <v>1432</v>
      </c>
      <c r="C772" s="155" t="s">
        <v>1433</v>
      </c>
      <c r="D772" s="155">
        <v>20</v>
      </c>
      <c r="E772" s="155">
        <v>20</v>
      </c>
      <c r="F772" s="166">
        <v>41031</v>
      </c>
      <c r="G772" s="166">
        <v>40969</v>
      </c>
      <c r="H772" s="157">
        <v>1</v>
      </c>
      <c r="I772" s="163" t="s">
        <v>1434</v>
      </c>
      <c r="Q772" s="160"/>
    </row>
    <row r="773" spans="1:17" ht="15" customHeight="1" x14ac:dyDescent="0.25">
      <c r="A773" s="155" t="s">
        <v>115</v>
      </c>
      <c r="B773" s="155" t="s">
        <v>994</v>
      </c>
      <c r="C773" s="155" t="s">
        <v>32</v>
      </c>
      <c r="D773" s="155">
        <v>20</v>
      </c>
      <c r="E773" s="155">
        <v>20</v>
      </c>
      <c r="F773" s="166">
        <v>41031</v>
      </c>
      <c r="G773" s="166">
        <v>40969</v>
      </c>
      <c r="H773" s="157">
        <v>1</v>
      </c>
      <c r="I773" s="163" t="s">
        <v>1434</v>
      </c>
      <c r="Q773" s="160"/>
    </row>
    <row r="774" spans="1:17" ht="15" customHeight="1" x14ac:dyDescent="0.25">
      <c r="A774" s="155" t="s">
        <v>115</v>
      </c>
      <c r="B774" s="155" t="s">
        <v>1038</v>
      </c>
      <c r="C774" s="155" t="s">
        <v>294</v>
      </c>
      <c r="D774" s="155">
        <v>20</v>
      </c>
      <c r="E774" s="155">
        <v>20</v>
      </c>
      <c r="F774" s="166">
        <v>41031</v>
      </c>
      <c r="G774" s="166">
        <v>40981</v>
      </c>
      <c r="H774" s="157">
        <v>1</v>
      </c>
      <c r="I774" s="163" t="s">
        <v>1434</v>
      </c>
      <c r="Q774" s="160"/>
    </row>
    <row r="775" spans="1:17" ht="15" customHeight="1" x14ac:dyDescent="0.25">
      <c r="A775" s="155" t="s">
        <v>1435</v>
      </c>
      <c r="B775" s="155" t="s">
        <v>1436</v>
      </c>
      <c r="C775" s="155" t="s">
        <v>1437</v>
      </c>
      <c r="D775" s="155">
        <v>10</v>
      </c>
      <c r="E775" s="155">
        <v>10</v>
      </c>
      <c r="F775" s="166">
        <v>41031</v>
      </c>
      <c r="G775" s="166">
        <v>41034</v>
      </c>
      <c r="H775" s="157">
        <v>1</v>
      </c>
      <c r="Q775" s="160"/>
    </row>
    <row r="776" spans="1:17" ht="15" customHeight="1" x14ac:dyDescent="0.25">
      <c r="A776" s="155" t="s">
        <v>1438</v>
      </c>
      <c r="B776" s="155" t="s">
        <v>1439</v>
      </c>
      <c r="C776" s="155" t="s">
        <v>1440</v>
      </c>
      <c r="D776" s="155">
        <v>10</v>
      </c>
      <c r="E776" s="155">
        <v>10</v>
      </c>
      <c r="F776" s="166">
        <v>41031</v>
      </c>
      <c r="G776" s="166">
        <v>41032</v>
      </c>
      <c r="H776" s="157">
        <v>1</v>
      </c>
      <c r="Q776" s="160"/>
    </row>
    <row r="777" spans="1:17" ht="15" customHeight="1" x14ac:dyDescent="0.25">
      <c r="A777" s="155" t="s">
        <v>1438</v>
      </c>
      <c r="B777" s="155" t="s">
        <v>1441</v>
      </c>
      <c r="C777" s="155" t="s">
        <v>364</v>
      </c>
      <c r="D777" s="155">
        <v>10</v>
      </c>
      <c r="E777" s="155">
        <v>10</v>
      </c>
      <c r="F777" s="166">
        <v>41031</v>
      </c>
      <c r="G777" s="166">
        <v>41032</v>
      </c>
      <c r="H777" s="157">
        <v>1</v>
      </c>
      <c r="Q777" s="160"/>
    </row>
    <row r="778" spans="1:17" ht="15" customHeight="1" x14ac:dyDescent="0.25">
      <c r="A778" s="155" t="s">
        <v>1438</v>
      </c>
      <c r="B778" s="155" t="s">
        <v>1442</v>
      </c>
      <c r="C778" s="155" t="s">
        <v>161</v>
      </c>
      <c r="D778" s="155">
        <v>10</v>
      </c>
      <c r="E778" s="155">
        <v>10</v>
      </c>
      <c r="F778" s="166">
        <v>41031</v>
      </c>
      <c r="G778" s="166">
        <v>41032</v>
      </c>
      <c r="H778" s="157">
        <v>1</v>
      </c>
      <c r="Q778" s="160"/>
    </row>
    <row r="779" spans="1:17" ht="15" customHeight="1" x14ac:dyDescent="0.25">
      <c r="A779" s="155" t="s">
        <v>136</v>
      </c>
      <c r="B779" s="155" t="s">
        <v>555</v>
      </c>
      <c r="C779" s="155" t="s">
        <v>1443</v>
      </c>
      <c r="D779" s="155">
        <v>250</v>
      </c>
      <c r="E779" s="155">
        <v>250</v>
      </c>
      <c r="F779" s="166">
        <v>41032</v>
      </c>
      <c r="G779" s="166">
        <v>41036</v>
      </c>
      <c r="H779" s="157">
        <v>1</v>
      </c>
      <c r="Q779" s="160"/>
    </row>
    <row r="780" spans="1:17" ht="15" customHeight="1" x14ac:dyDescent="0.25">
      <c r="A780" s="155" t="s">
        <v>634</v>
      </c>
      <c r="B780" s="155" t="s">
        <v>1151</v>
      </c>
      <c r="C780" s="155" t="s">
        <v>1445</v>
      </c>
      <c r="D780" s="155">
        <v>6</v>
      </c>
      <c r="E780" s="155">
        <v>6</v>
      </c>
      <c r="F780" s="166">
        <v>41032</v>
      </c>
      <c r="G780" s="166">
        <v>41036</v>
      </c>
      <c r="H780" s="157">
        <v>1</v>
      </c>
      <c r="Q780" s="160"/>
    </row>
    <row r="781" spans="1:17" ht="15" customHeight="1" x14ac:dyDescent="0.25">
      <c r="A781" s="155" t="s">
        <v>286</v>
      </c>
      <c r="B781" s="155" t="s">
        <v>1446</v>
      </c>
      <c r="C781" s="155" t="s">
        <v>1447</v>
      </c>
      <c r="D781" s="155">
        <v>50</v>
      </c>
      <c r="E781" s="155">
        <v>50</v>
      </c>
      <c r="F781" s="166">
        <v>41032</v>
      </c>
      <c r="G781" s="166">
        <v>41036</v>
      </c>
      <c r="H781" s="157">
        <v>1</v>
      </c>
      <c r="Q781" s="160"/>
    </row>
    <row r="782" spans="1:17" ht="15" customHeight="1" x14ac:dyDescent="0.25">
      <c r="A782" s="155" t="s">
        <v>286</v>
      </c>
      <c r="B782" s="155" t="s">
        <v>1448</v>
      </c>
      <c r="C782" s="155" t="s">
        <v>364</v>
      </c>
      <c r="D782" s="155">
        <v>50</v>
      </c>
      <c r="E782" s="155">
        <v>50</v>
      </c>
      <c r="F782" s="166">
        <v>41032</v>
      </c>
      <c r="G782" s="166">
        <v>41036</v>
      </c>
      <c r="H782" s="157">
        <v>1</v>
      </c>
      <c r="Q782" s="160"/>
    </row>
    <row r="783" spans="1:17" ht="15" customHeight="1" x14ac:dyDescent="0.25">
      <c r="A783" s="155" t="s">
        <v>173</v>
      </c>
      <c r="B783" s="155" t="s">
        <v>1449</v>
      </c>
      <c r="C783" s="155" t="s">
        <v>1450</v>
      </c>
      <c r="D783" s="155">
        <v>504</v>
      </c>
      <c r="E783" s="155">
        <v>504</v>
      </c>
      <c r="F783" s="166">
        <v>41032</v>
      </c>
      <c r="G783" s="166">
        <v>41036</v>
      </c>
      <c r="H783" s="157">
        <v>1</v>
      </c>
      <c r="Q783" s="160"/>
    </row>
    <row r="784" spans="1:17" ht="15" customHeight="1" x14ac:dyDescent="0.25">
      <c r="A784" s="155" t="s">
        <v>173</v>
      </c>
      <c r="B784" s="155" t="s">
        <v>1444</v>
      </c>
      <c r="C784" s="155" t="s">
        <v>1451</v>
      </c>
      <c r="D784" s="155">
        <v>100</v>
      </c>
      <c r="E784" s="155">
        <v>100</v>
      </c>
      <c r="F784" s="166">
        <v>41033</v>
      </c>
      <c r="G784" s="166">
        <v>41037</v>
      </c>
      <c r="H784" s="157">
        <v>1</v>
      </c>
      <c r="Q784" s="160"/>
    </row>
    <row r="785" spans="1:17" ht="15" customHeight="1" x14ac:dyDescent="0.25">
      <c r="A785" s="155" t="s">
        <v>2714</v>
      </c>
      <c r="B785" s="155" t="s">
        <v>1452</v>
      </c>
      <c r="C785" s="155" t="s">
        <v>1453</v>
      </c>
      <c r="D785" s="155">
        <v>200</v>
      </c>
      <c r="E785" s="155">
        <v>200</v>
      </c>
      <c r="F785" s="166">
        <v>41033</v>
      </c>
      <c r="G785" s="166">
        <v>41037</v>
      </c>
      <c r="H785" s="157">
        <v>1</v>
      </c>
      <c r="Q785" s="160"/>
    </row>
    <row r="786" spans="1:17" ht="15" customHeight="1" x14ac:dyDescent="0.25">
      <c r="A786" s="155" t="s">
        <v>145</v>
      </c>
      <c r="B786" s="155" t="s">
        <v>1454</v>
      </c>
      <c r="C786" s="155" t="s">
        <v>1455</v>
      </c>
      <c r="D786" s="155">
        <v>10</v>
      </c>
      <c r="E786" s="155">
        <v>10</v>
      </c>
      <c r="F786" s="166">
        <v>41033</v>
      </c>
      <c r="G786" s="166">
        <v>41037</v>
      </c>
      <c r="H786" s="157">
        <v>1</v>
      </c>
      <c r="Q786" s="160"/>
    </row>
    <row r="787" spans="1:17" ht="15" customHeight="1" x14ac:dyDescent="0.25">
      <c r="A787" s="155" t="s">
        <v>242</v>
      </c>
      <c r="B787" s="155" t="s">
        <v>1456</v>
      </c>
      <c r="C787" s="155" t="s">
        <v>1457</v>
      </c>
      <c r="D787" s="155">
        <v>250</v>
      </c>
      <c r="E787" s="155">
        <v>250</v>
      </c>
      <c r="F787" s="166">
        <v>41033</v>
      </c>
      <c r="G787" s="166">
        <v>41036</v>
      </c>
      <c r="H787" s="157">
        <v>1</v>
      </c>
      <c r="Q787" s="160"/>
    </row>
    <row r="788" spans="1:17" ht="15" customHeight="1" x14ac:dyDescent="0.25">
      <c r="A788" s="155" t="s">
        <v>1458</v>
      </c>
      <c r="B788" s="155" t="s">
        <v>1459</v>
      </c>
      <c r="C788" s="155" t="s">
        <v>1460</v>
      </c>
      <c r="D788" s="155">
        <v>3000</v>
      </c>
      <c r="E788" s="155">
        <v>3000</v>
      </c>
      <c r="F788" s="166">
        <v>41033</v>
      </c>
      <c r="G788" s="166">
        <v>41043</v>
      </c>
      <c r="H788" s="157">
        <v>1</v>
      </c>
      <c r="Q788" s="160"/>
    </row>
    <row r="789" spans="1:17" ht="15" customHeight="1" x14ac:dyDescent="0.25">
      <c r="A789" s="155" t="s">
        <v>1122</v>
      </c>
      <c r="B789" s="155" t="s">
        <v>272</v>
      </c>
      <c r="C789" s="155" t="s">
        <v>1461</v>
      </c>
      <c r="D789" s="155">
        <v>3</v>
      </c>
      <c r="E789" s="155">
        <v>3</v>
      </c>
      <c r="F789" s="166">
        <v>41033</v>
      </c>
      <c r="G789" s="166">
        <v>41043</v>
      </c>
      <c r="H789" s="157">
        <v>1</v>
      </c>
      <c r="Q789" s="160"/>
    </row>
    <row r="790" spans="1:17" ht="15" customHeight="1" x14ac:dyDescent="0.25">
      <c r="A790" s="155" t="s">
        <v>71</v>
      </c>
      <c r="B790" s="155" t="s">
        <v>1376</v>
      </c>
      <c r="C790" s="155" t="s">
        <v>1462</v>
      </c>
      <c r="D790" s="155">
        <v>5</v>
      </c>
      <c r="E790" s="155">
        <v>2</v>
      </c>
      <c r="F790" s="166">
        <v>41033</v>
      </c>
      <c r="G790" s="166">
        <v>41036</v>
      </c>
      <c r="H790" s="157">
        <v>1</v>
      </c>
      <c r="Q790" s="160"/>
    </row>
    <row r="791" spans="1:17" ht="15" customHeight="1" x14ac:dyDescent="0.25">
      <c r="A791" s="155" t="s">
        <v>1463</v>
      </c>
      <c r="B791" s="155" t="s">
        <v>1464</v>
      </c>
      <c r="C791" s="155" t="s">
        <v>1465</v>
      </c>
      <c r="D791" s="155">
        <v>10</v>
      </c>
      <c r="E791" s="155">
        <v>10</v>
      </c>
      <c r="F791" s="166">
        <v>41036</v>
      </c>
      <c r="G791" s="166">
        <v>41038</v>
      </c>
      <c r="H791" s="157">
        <v>1</v>
      </c>
      <c r="Q791" s="160"/>
    </row>
    <row r="792" spans="1:17" ht="15" customHeight="1" x14ac:dyDescent="0.25">
      <c r="A792" s="155" t="s">
        <v>251</v>
      </c>
      <c r="B792" s="155" t="s">
        <v>717</v>
      </c>
      <c r="C792" s="155" t="s">
        <v>1466</v>
      </c>
      <c r="D792" s="155">
        <v>20</v>
      </c>
      <c r="E792" s="155">
        <v>18</v>
      </c>
      <c r="F792" s="166">
        <v>41036</v>
      </c>
      <c r="G792" s="166">
        <v>41040</v>
      </c>
      <c r="H792" s="157">
        <v>1</v>
      </c>
      <c r="I792" s="163" t="s">
        <v>1467</v>
      </c>
      <c r="Q792" s="160"/>
    </row>
    <row r="793" spans="1:17" ht="15" customHeight="1" x14ac:dyDescent="0.25">
      <c r="A793" s="155" t="s">
        <v>12</v>
      </c>
      <c r="B793" s="155" t="s">
        <v>488</v>
      </c>
      <c r="C793" s="155" t="s">
        <v>1468</v>
      </c>
      <c r="D793" s="155">
        <v>10</v>
      </c>
      <c r="E793" s="155">
        <v>10</v>
      </c>
      <c r="F793" s="166">
        <v>41036</v>
      </c>
      <c r="G793" s="166">
        <v>41038</v>
      </c>
      <c r="H793" s="157">
        <v>1</v>
      </c>
      <c r="Q793" s="160"/>
    </row>
    <row r="794" spans="1:17" ht="15" customHeight="1" x14ac:dyDescent="0.25">
      <c r="A794" s="155" t="s">
        <v>46</v>
      </c>
      <c r="B794" s="155" t="s">
        <v>949</v>
      </c>
      <c r="C794" s="155" t="s">
        <v>1469</v>
      </c>
      <c r="D794" s="155">
        <v>100</v>
      </c>
      <c r="E794" s="155">
        <v>100</v>
      </c>
      <c r="F794" s="166">
        <v>41036</v>
      </c>
      <c r="G794" s="166">
        <v>41038</v>
      </c>
      <c r="H794" s="157">
        <v>1</v>
      </c>
      <c r="Q794" s="160"/>
    </row>
    <row r="795" spans="1:17" ht="15" customHeight="1" x14ac:dyDescent="0.25">
      <c r="A795" s="155" t="s">
        <v>1472</v>
      </c>
      <c r="B795" s="155" t="s">
        <v>1470</v>
      </c>
      <c r="C795" s="155" t="s">
        <v>1471</v>
      </c>
      <c r="D795" s="155">
        <v>100</v>
      </c>
      <c r="E795" s="155">
        <v>100</v>
      </c>
      <c r="F795" s="166">
        <v>41036</v>
      </c>
      <c r="G795" s="166">
        <v>41046</v>
      </c>
      <c r="H795" s="157">
        <v>1</v>
      </c>
      <c r="Q795" s="160"/>
    </row>
    <row r="796" spans="1:17" ht="15" customHeight="1" x14ac:dyDescent="0.25">
      <c r="A796" s="155" t="s">
        <v>597</v>
      </c>
      <c r="B796" s="155" t="s">
        <v>1351</v>
      </c>
      <c r="C796" s="155" t="s">
        <v>1473</v>
      </c>
      <c r="D796" s="155">
        <v>1000</v>
      </c>
      <c r="E796" s="155">
        <v>1046</v>
      </c>
      <c r="F796" s="166">
        <v>41036</v>
      </c>
      <c r="G796" s="166">
        <v>41045</v>
      </c>
      <c r="H796" s="157">
        <v>1</v>
      </c>
      <c r="Q796" s="160"/>
    </row>
    <row r="797" spans="1:17" ht="15" customHeight="1" x14ac:dyDescent="0.25">
      <c r="A797" s="155" t="s">
        <v>1474</v>
      </c>
      <c r="B797" s="155" t="s">
        <v>1475</v>
      </c>
      <c r="C797" s="155" t="s">
        <v>1476</v>
      </c>
      <c r="D797" s="155">
        <v>3</v>
      </c>
      <c r="E797" s="155">
        <v>3</v>
      </c>
      <c r="F797" s="166">
        <v>41036</v>
      </c>
      <c r="G797" s="166">
        <v>41038</v>
      </c>
      <c r="H797" s="157">
        <v>1</v>
      </c>
      <c r="Q797" s="160"/>
    </row>
    <row r="798" spans="1:17" ht="15" customHeight="1" x14ac:dyDescent="0.25">
      <c r="A798" s="155" t="s">
        <v>46</v>
      </c>
      <c r="B798" s="155" t="s">
        <v>47</v>
      </c>
      <c r="C798" s="155" t="s">
        <v>1477</v>
      </c>
      <c r="D798" s="155">
        <v>100</v>
      </c>
      <c r="E798" s="155">
        <v>100</v>
      </c>
      <c r="F798" s="166">
        <v>41037</v>
      </c>
      <c r="G798" s="166">
        <v>41040</v>
      </c>
      <c r="H798" s="157">
        <v>1</v>
      </c>
      <c r="Q798" s="160"/>
    </row>
    <row r="799" spans="1:17" ht="15" customHeight="1" x14ac:dyDescent="0.25">
      <c r="A799" s="155" t="s">
        <v>227</v>
      </c>
      <c r="B799" s="155" t="s">
        <v>1478</v>
      </c>
      <c r="C799" s="155" t="s">
        <v>1479</v>
      </c>
      <c r="D799" s="155">
        <v>25</v>
      </c>
      <c r="E799" s="155">
        <v>25</v>
      </c>
      <c r="F799" s="166">
        <v>41037</v>
      </c>
      <c r="G799" s="166">
        <v>41039</v>
      </c>
      <c r="H799" s="157">
        <v>1</v>
      </c>
      <c r="Q799" s="160"/>
    </row>
    <row r="800" spans="1:17" ht="15" customHeight="1" x14ac:dyDescent="0.25">
      <c r="A800" s="155" t="s">
        <v>227</v>
      </c>
      <c r="B800" s="155" t="s">
        <v>1480</v>
      </c>
      <c r="C800" s="155" t="s">
        <v>364</v>
      </c>
      <c r="D800" s="155">
        <v>100</v>
      </c>
      <c r="E800" s="155">
        <v>100</v>
      </c>
      <c r="F800" s="166">
        <v>41037</v>
      </c>
      <c r="G800" s="166">
        <v>41039</v>
      </c>
      <c r="H800" s="157">
        <v>1</v>
      </c>
      <c r="Q800" s="160"/>
    </row>
    <row r="801" spans="1:17" ht="15" customHeight="1" x14ac:dyDescent="0.25">
      <c r="A801" s="155" t="s">
        <v>227</v>
      </c>
      <c r="B801" s="155" t="s">
        <v>1481</v>
      </c>
      <c r="C801" s="155" t="s">
        <v>161</v>
      </c>
      <c r="D801" s="155">
        <v>100</v>
      </c>
      <c r="E801" s="155">
        <v>100</v>
      </c>
      <c r="F801" s="166">
        <v>41037</v>
      </c>
      <c r="G801" s="166">
        <v>41039</v>
      </c>
      <c r="H801" s="157">
        <v>1</v>
      </c>
      <c r="Q801" s="160"/>
    </row>
    <row r="802" spans="1:17" ht="15" customHeight="1" x14ac:dyDescent="0.25">
      <c r="A802" s="155" t="s">
        <v>71</v>
      </c>
      <c r="B802" s="155" t="s">
        <v>74</v>
      </c>
      <c r="C802" s="155" t="s">
        <v>1482</v>
      </c>
      <c r="D802" s="155">
        <v>25</v>
      </c>
      <c r="E802" s="155">
        <v>25</v>
      </c>
      <c r="F802" s="166">
        <v>41037</v>
      </c>
      <c r="G802" s="166">
        <v>41039</v>
      </c>
      <c r="H802" s="157">
        <v>1</v>
      </c>
      <c r="Q802" s="160"/>
    </row>
    <row r="803" spans="1:17" ht="15" customHeight="1" x14ac:dyDescent="0.25">
      <c r="A803" s="155" t="s">
        <v>719</v>
      </c>
      <c r="B803" s="155" t="s">
        <v>1483</v>
      </c>
      <c r="C803" s="155" t="s">
        <v>1484</v>
      </c>
      <c r="D803" s="155">
        <v>100</v>
      </c>
      <c r="E803" s="155">
        <v>100</v>
      </c>
      <c r="F803" s="166">
        <v>41037</v>
      </c>
      <c r="G803" s="166">
        <v>41039</v>
      </c>
      <c r="H803" s="157">
        <v>1</v>
      </c>
      <c r="Q803" s="160"/>
    </row>
    <row r="804" spans="1:17" ht="15" customHeight="1" x14ac:dyDescent="0.25">
      <c r="A804" s="155" t="s">
        <v>173</v>
      </c>
      <c r="B804" s="155" t="s">
        <v>1485</v>
      </c>
      <c r="C804" s="155" t="s">
        <v>1486</v>
      </c>
      <c r="D804" s="155">
        <v>500</v>
      </c>
      <c r="E804" s="155">
        <v>504</v>
      </c>
      <c r="F804" s="166">
        <v>41037</v>
      </c>
      <c r="G804" s="166">
        <v>41019</v>
      </c>
      <c r="H804" s="157">
        <v>0</v>
      </c>
      <c r="I804" s="163" t="s">
        <v>1487</v>
      </c>
      <c r="Q804" s="160"/>
    </row>
    <row r="805" spans="1:17" ht="15" customHeight="1" x14ac:dyDescent="0.25">
      <c r="A805" s="155" t="s">
        <v>245</v>
      </c>
      <c r="B805" s="155" t="s">
        <v>1488</v>
      </c>
      <c r="C805" s="155" t="s">
        <v>1489</v>
      </c>
      <c r="D805" s="155">
        <v>200</v>
      </c>
      <c r="E805" s="155">
        <v>200</v>
      </c>
      <c r="F805" s="166">
        <v>41038</v>
      </c>
      <c r="G805" s="166">
        <v>41040</v>
      </c>
      <c r="H805" s="157">
        <v>1</v>
      </c>
      <c r="Q805" s="160"/>
    </row>
    <row r="806" spans="1:17" ht="15" customHeight="1" x14ac:dyDescent="0.25">
      <c r="A806" s="155" t="s">
        <v>39</v>
      </c>
      <c r="B806" s="155" t="s">
        <v>1490</v>
      </c>
      <c r="C806" s="155" t="s">
        <v>1491</v>
      </c>
      <c r="D806" s="155">
        <v>200</v>
      </c>
      <c r="E806" s="155">
        <v>200</v>
      </c>
      <c r="F806" s="166">
        <v>41038</v>
      </c>
      <c r="G806" s="166">
        <v>41043</v>
      </c>
      <c r="H806" s="157">
        <v>1</v>
      </c>
      <c r="Q806" s="160"/>
    </row>
    <row r="807" spans="1:17" ht="15" customHeight="1" x14ac:dyDescent="0.25">
      <c r="A807" s="155" t="s">
        <v>42</v>
      </c>
      <c r="B807" s="155" t="s">
        <v>956</v>
      </c>
      <c r="C807" s="155" t="s">
        <v>1491</v>
      </c>
      <c r="D807" s="155">
        <v>30</v>
      </c>
      <c r="E807" s="155">
        <v>30</v>
      </c>
      <c r="F807" s="166">
        <v>41038</v>
      </c>
      <c r="G807" s="166">
        <v>41040</v>
      </c>
      <c r="H807" s="157">
        <v>1</v>
      </c>
      <c r="Q807" s="160"/>
    </row>
    <row r="808" spans="1:17" ht="15" customHeight="1" x14ac:dyDescent="0.25">
      <c r="A808" s="155" t="s">
        <v>1492</v>
      </c>
      <c r="B808" s="155" t="s">
        <v>1493</v>
      </c>
      <c r="C808" s="155" t="s">
        <v>1494</v>
      </c>
      <c r="D808" s="155">
        <v>1</v>
      </c>
      <c r="E808" s="155">
        <v>1</v>
      </c>
      <c r="F808" s="166">
        <v>41038</v>
      </c>
      <c r="G808" s="166">
        <v>41055</v>
      </c>
      <c r="H808" s="157">
        <v>1</v>
      </c>
      <c r="I808" s="163" t="s">
        <v>1495</v>
      </c>
      <c r="Q808" s="160"/>
    </row>
    <row r="809" spans="1:17" ht="15" customHeight="1" x14ac:dyDescent="0.25">
      <c r="A809" s="155" t="s">
        <v>820</v>
      </c>
      <c r="B809" s="155" t="s">
        <v>439</v>
      </c>
      <c r="C809" s="155" t="s">
        <v>1496</v>
      </c>
      <c r="D809" s="155">
        <v>400</v>
      </c>
      <c r="E809" s="155">
        <v>400</v>
      </c>
      <c r="F809" s="166">
        <v>41038</v>
      </c>
      <c r="G809" s="166">
        <v>41039</v>
      </c>
      <c r="H809" s="157">
        <v>1</v>
      </c>
      <c r="Q809" s="160"/>
    </row>
    <row r="810" spans="1:17" ht="15" customHeight="1" x14ac:dyDescent="0.25">
      <c r="A810" s="155" t="s">
        <v>1180</v>
      </c>
      <c r="B810" s="155" t="s">
        <v>272</v>
      </c>
      <c r="C810" s="155" t="s">
        <v>1497</v>
      </c>
      <c r="D810" s="155">
        <v>4</v>
      </c>
      <c r="E810" s="155">
        <v>4</v>
      </c>
      <c r="F810" s="166">
        <v>41038</v>
      </c>
      <c r="G810" s="166">
        <v>41043</v>
      </c>
      <c r="H810" s="157">
        <v>1</v>
      </c>
      <c r="Q810" s="160"/>
    </row>
    <row r="811" spans="1:17" ht="15" customHeight="1" x14ac:dyDescent="0.25">
      <c r="A811" s="155" t="s">
        <v>544</v>
      </c>
      <c r="B811" s="155" t="s">
        <v>347</v>
      </c>
      <c r="C811" s="155" t="s">
        <v>1498</v>
      </c>
      <c r="D811" s="155">
        <v>390</v>
      </c>
      <c r="E811" s="155">
        <v>390</v>
      </c>
      <c r="F811" s="166">
        <v>41039</v>
      </c>
      <c r="G811" s="166">
        <v>41044</v>
      </c>
      <c r="H811" s="157">
        <v>1</v>
      </c>
      <c r="Q811" s="160"/>
    </row>
    <row r="812" spans="1:17" ht="15" customHeight="1" x14ac:dyDescent="0.25">
      <c r="A812" s="155" t="s">
        <v>544</v>
      </c>
      <c r="B812" s="155" t="s">
        <v>82</v>
      </c>
      <c r="C812" s="155" t="s">
        <v>1499</v>
      </c>
      <c r="D812" s="155">
        <v>200</v>
      </c>
      <c r="E812" s="155">
        <v>200</v>
      </c>
      <c r="F812" s="166">
        <v>41039</v>
      </c>
      <c r="G812" s="166">
        <v>41044</v>
      </c>
      <c r="H812" s="157">
        <v>1</v>
      </c>
      <c r="Q812" s="160"/>
    </row>
    <row r="813" spans="1:17" ht="15" customHeight="1" x14ac:dyDescent="0.25">
      <c r="A813" s="155" t="s">
        <v>544</v>
      </c>
      <c r="B813" s="155" t="s">
        <v>621</v>
      </c>
      <c r="C813" s="155" t="s">
        <v>1500</v>
      </c>
      <c r="D813" s="155">
        <v>455</v>
      </c>
      <c r="E813" s="155">
        <v>455</v>
      </c>
      <c r="F813" s="166">
        <v>41039</v>
      </c>
      <c r="G813" s="166">
        <v>41041</v>
      </c>
      <c r="H813" s="157">
        <v>1</v>
      </c>
      <c r="Q813" s="160"/>
    </row>
    <row r="814" spans="1:17" ht="15" customHeight="1" x14ac:dyDescent="0.25">
      <c r="A814" s="155" t="s">
        <v>65</v>
      </c>
      <c r="B814" s="155" t="s">
        <v>1501</v>
      </c>
      <c r="C814" s="155" t="s">
        <v>1502</v>
      </c>
      <c r="D814" s="155">
        <v>50</v>
      </c>
      <c r="E814" s="155">
        <v>50</v>
      </c>
      <c r="F814" s="166">
        <v>41039</v>
      </c>
      <c r="G814" s="166">
        <v>41047</v>
      </c>
      <c r="H814" s="157">
        <v>1</v>
      </c>
      <c r="Q814" s="160"/>
    </row>
    <row r="815" spans="1:17" ht="15" customHeight="1" x14ac:dyDescent="0.25">
      <c r="A815" s="155" t="s">
        <v>820</v>
      </c>
      <c r="B815" s="155" t="s">
        <v>1002</v>
      </c>
      <c r="C815" s="155" t="s">
        <v>1503</v>
      </c>
      <c r="D815" s="155">
        <v>38</v>
      </c>
      <c r="E815" s="155">
        <v>38</v>
      </c>
      <c r="F815" s="166">
        <v>41039</v>
      </c>
      <c r="G815" s="166">
        <v>41044</v>
      </c>
      <c r="H815" s="157">
        <v>1</v>
      </c>
      <c r="Q815" s="160"/>
    </row>
    <row r="816" spans="1:17" ht="15" customHeight="1" x14ac:dyDescent="0.25">
      <c r="A816" s="155" t="s">
        <v>748</v>
      </c>
      <c r="B816" s="155" t="s">
        <v>1504</v>
      </c>
      <c r="C816" s="155" t="s">
        <v>1505</v>
      </c>
      <c r="D816" s="155">
        <v>25</v>
      </c>
      <c r="E816" s="155">
        <v>25</v>
      </c>
      <c r="F816" s="166">
        <v>41039</v>
      </c>
      <c r="G816" s="166">
        <v>41043</v>
      </c>
      <c r="H816" s="157">
        <v>1</v>
      </c>
      <c r="Q816" s="160"/>
    </row>
    <row r="817" spans="1:17" ht="15" customHeight="1" x14ac:dyDescent="0.25">
      <c r="A817" s="155" t="s">
        <v>748</v>
      </c>
      <c r="B817" s="155" t="s">
        <v>1506</v>
      </c>
      <c r="C817" s="155" t="s">
        <v>1507</v>
      </c>
      <c r="D817" s="155">
        <v>30</v>
      </c>
      <c r="E817" s="155">
        <v>30</v>
      </c>
      <c r="F817" s="166">
        <v>41039</v>
      </c>
      <c r="G817" s="166">
        <v>41043</v>
      </c>
      <c r="H817" s="157">
        <v>1</v>
      </c>
      <c r="Q817" s="160"/>
    </row>
    <row r="818" spans="1:17" ht="15" customHeight="1" x14ac:dyDescent="0.25">
      <c r="A818" s="155" t="s">
        <v>1508</v>
      </c>
      <c r="B818" s="155" t="s">
        <v>1509</v>
      </c>
      <c r="C818" s="155" t="s">
        <v>1510</v>
      </c>
      <c r="D818" s="155">
        <v>100</v>
      </c>
      <c r="E818" s="155">
        <v>100</v>
      </c>
      <c r="F818" s="166">
        <v>41039</v>
      </c>
      <c r="G818" s="166">
        <v>41044</v>
      </c>
      <c r="H818" s="157">
        <v>1</v>
      </c>
      <c r="Q818" s="160"/>
    </row>
    <row r="819" spans="1:17" ht="15" customHeight="1" x14ac:dyDescent="0.25">
      <c r="A819" s="155" t="s">
        <v>78</v>
      </c>
      <c r="B819" s="155" t="s">
        <v>1511</v>
      </c>
      <c r="C819" s="155" t="s">
        <v>1512</v>
      </c>
      <c r="D819" s="155">
        <v>3</v>
      </c>
      <c r="E819" s="155">
        <v>3</v>
      </c>
      <c r="F819" s="166">
        <v>41039</v>
      </c>
      <c r="G819" s="166">
        <v>41044</v>
      </c>
      <c r="H819" s="157">
        <v>1</v>
      </c>
      <c r="Q819" s="160"/>
    </row>
    <row r="820" spans="1:17" ht="15" customHeight="1" x14ac:dyDescent="0.25">
      <c r="A820" s="155" t="s">
        <v>145</v>
      </c>
      <c r="B820" s="155" t="s">
        <v>1513</v>
      </c>
      <c r="C820" s="155" t="s">
        <v>1514</v>
      </c>
      <c r="D820" s="155">
        <v>10</v>
      </c>
      <c r="E820" s="155">
        <v>10</v>
      </c>
      <c r="F820" s="166">
        <v>41039</v>
      </c>
      <c r="G820" s="166">
        <v>41046</v>
      </c>
      <c r="H820" s="157">
        <v>1</v>
      </c>
      <c r="Q820" s="160"/>
    </row>
    <row r="821" spans="1:17" ht="15" customHeight="1" x14ac:dyDescent="0.25">
      <c r="A821" s="155" t="s">
        <v>71</v>
      </c>
      <c r="B821" s="155" t="s">
        <v>102</v>
      </c>
      <c r="C821" s="155" t="s">
        <v>1515</v>
      </c>
      <c r="D821" s="155">
        <v>10</v>
      </c>
      <c r="E821" s="155">
        <v>10</v>
      </c>
      <c r="F821" s="166">
        <v>41039</v>
      </c>
      <c r="G821" s="166">
        <v>41046</v>
      </c>
      <c r="H821" s="157">
        <v>1</v>
      </c>
      <c r="Q821" s="160"/>
    </row>
    <row r="822" spans="1:17" ht="15" customHeight="1" x14ac:dyDescent="0.25">
      <c r="A822" s="155" t="s">
        <v>1180</v>
      </c>
      <c r="B822" s="155" t="s">
        <v>1181</v>
      </c>
      <c r="C822" s="155" t="s">
        <v>1516</v>
      </c>
      <c r="D822" s="155">
        <v>75</v>
      </c>
      <c r="E822" s="155">
        <v>75</v>
      </c>
      <c r="F822" s="166">
        <v>41039</v>
      </c>
      <c r="G822" s="166">
        <v>41075</v>
      </c>
      <c r="H822" s="157">
        <v>1</v>
      </c>
      <c r="Q822" s="160"/>
    </row>
    <row r="823" spans="1:17" ht="15" customHeight="1" x14ac:dyDescent="0.25">
      <c r="A823" s="155" t="s">
        <v>1180</v>
      </c>
      <c r="B823" s="155" t="s">
        <v>1204</v>
      </c>
      <c r="C823" s="155" t="s">
        <v>1517</v>
      </c>
      <c r="D823" s="155">
        <v>75</v>
      </c>
      <c r="E823" s="155">
        <v>75</v>
      </c>
      <c r="F823" s="166">
        <v>41039</v>
      </c>
      <c r="G823" s="166">
        <v>41075</v>
      </c>
      <c r="H823" s="157">
        <v>1</v>
      </c>
      <c r="Q823" s="160"/>
    </row>
    <row r="824" spans="1:17" ht="15" customHeight="1" x14ac:dyDescent="0.25">
      <c r="A824" s="155" t="s">
        <v>997</v>
      </c>
      <c r="B824" s="155" t="s">
        <v>1518</v>
      </c>
      <c r="C824" s="155" t="s">
        <v>1519</v>
      </c>
      <c r="D824" s="155">
        <v>27</v>
      </c>
      <c r="E824" s="155">
        <v>27</v>
      </c>
      <c r="F824" s="166">
        <v>41039</v>
      </c>
      <c r="G824" s="166">
        <v>41044</v>
      </c>
      <c r="H824" s="157">
        <v>1</v>
      </c>
      <c r="Q824" s="160"/>
    </row>
    <row r="825" spans="1:17" ht="15" customHeight="1" x14ac:dyDescent="0.25">
      <c r="A825" s="155" t="s">
        <v>1474</v>
      </c>
      <c r="B825" s="155" t="s">
        <v>345</v>
      </c>
      <c r="C825" s="155" t="s">
        <v>1520</v>
      </c>
      <c r="D825" s="155">
        <v>50</v>
      </c>
      <c r="E825" s="155">
        <v>50</v>
      </c>
      <c r="F825" s="166">
        <v>41040</v>
      </c>
      <c r="G825" s="166">
        <v>41043</v>
      </c>
      <c r="H825" s="157">
        <v>1</v>
      </c>
      <c r="Q825" s="160"/>
    </row>
    <row r="826" spans="1:17" ht="15" customHeight="1" x14ac:dyDescent="0.25">
      <c r="A826" s="155" t="s">
        <v>1521</v>
      </c>
      <c r="B826" s="155" t="s">
        <v>1522</v>
      </c>
      <c r="C826" s="155" t="s">
        <v>1523</v>
      </c>
      <c r="D826" s="155">
        <v>10</v>
      </c>
      <c r="E826" s="155">
        <v>10</v>
      </c>
      <c r="F826" s="166">
        <v>41040</v>
      </c>
      <c r="G826" s="166">
        <v>41032</v>
      </c>
      <c r="H826" s="157">
        <v>0</v>
      </c>
      <c r="I826" s="163" t="s">
        <v>1524</v>
      </c>
      <c r="Q826" s="160"/>
    </row>
    <row r="827" spans="1:17" ht="15" customHeight="1" x14ac:dyDescent="0.25">
      <c r="A827" s="155" t="s">
        <v>36</v>
      </c>
      <c r="B827" s="155" t="s">
        <v>1526</v>
      </c>
      <c r="C827" s="155" t="s">
        <v>1525</v>
      </c>
      <c r="D827" s="155">
        <v>50</v>
      </c>
      <c r="E827" s="155">
        <v>52</v>
      </c>
      <c r="F827" s="166">
        <v>41040</v>
      </c>
      <c r="G827" s="166">
        <v>41044</v>
      </c>
      <c r="H827" s="157">
        <v>1</v>
      </c>
      <c r="Q827" s="160"/>
    </row>
    <row r="828" spans="1:17" ht="15" customHeight="1" x14ac:dyDescent="0.25">
      <c r="A828" s="155" t="s">
        <v>408</v>
      </c>
      <c r="B828" s="155" t="s">
        <v>411</v>
      </c>
      <c r="C828" s="155" t="s">
        <v>1527</v>
      </c>
      <c r="D828" s="155">
        <v>13</v>
      </c>
      <c r="E828" s="155">
        <v>13</v>
      </c>
      <c r="F828" s="166">
        <v>41043</v>
      </c>
      <c r="G828" s="166">
        <v>41052</v>
      </c>
      <c r="H828" s="157">
        <v>1</v>
      </c>
      <c r="Q828" s="160"/>
    </row>
    <row r="829" spans="1:17" ht="15" customHeight="1" x14ac:dyDescent="0.25">
      <c r="A829" s="155" t="s">
        <v>408</v>
      </c>
      <c r="B829" s="155" t="s">
        <v>411</v>
      </c>
      <c r="C829" s="155" t="s">
        <v>1528</v>
      </c>
      <c r="D829" s="155">
        <v>37</v>
      </c>
      <c r="E829" s="155">
        <v>37</v>
      </c>
      <c r="F829" s="166">
        <v>41043</v>
      </c>
      <c r="G829" s="166">
        <v>41052</v>
      </c>
      <c r="H829" s="157">
        <v>1</v>
      </c>
      <c r="Q829" s="160"/>
    </row>
    <row r="830" spans="1:17" ht="15" customHeight="1" x14ac:dyDescent="0.25">
      <c r="A830" s="155" t="s">
        <v>973</v>
      </c>
      <c r="B830" s="155" t="s">
        <v>134</v>
      </c>
      <c r="C830" s="155" t="s">
        <v>1529</v>
      </c>
      <c r="D830" s="155">
        <v>180</v>
      </c>
      <c r="E830" s="155">
        <v>192</v>
      </c>
      <c r="F830" s="166">
        <v>41043</v>
      </c>
      <c r="G830" s="166">
        <v>41061</v>
      </c>
      <c r="H830" s="157">
        <v>1</v>
      </c>
      <c r="Q830" s="160"/>
    </row>
    <row r="831" spans="1:17" ht="15" customHeight="1" x14ac:dyDescent="0.25">
      <c r="A831" s="155" t="s">
        <v>71</v>
      </c>
      <c r="B831" s="155" t="s">
        <v>1530</v>
      </c>
      <c r="C831" s="155" t="s">
        <v>1531</v>
      </c>
      <c r="D831" s="155">
        <v>1</v>
      </c>
      <c r="E831" s="155">
        <v>1</v>
      </c>
      <c r="F831" s="166">
        <v>41043</v>
      </c>
      <c r="G831" s="166">
        <v>41047</v>
      </c>
      <c r="H831" s="157">
        <v>1</v>
      </c>
      <c r="Q831" s="160"/>
    </row>
    <row r="832" spans="1:17" ht="15" customHeight="1" x14ac:dyDescent="0.25">
      <c r="A832" s="155" t="s">
        <v>12</v>
      </c>
      <c r="B832" s="155" t="s">
        <v>1532</v>
      </c>
      <c r="C832" s="155" t="s">
        <v>1533</v>
      </c>
      <c r="D832" s="155">
        <v>10</v>
      </c>
      <c r="E832" s="155">
        <v>10</v>
      </c>
      <c r="F832" s="166">
        <v>41043</v>
      </c>
      <c r="G832" s="166">
        <v>41045</v>
      </c>
      <c r="H832" s="157">
        <v>1</v>
      </c>
      <c r="Q832" s="160"/>
    </row>
    <row r="833" spans="1:17" ht="15" customHeight="1" x14ac:dyDescent="0.25">
      <c r="A833" s="155" t="s">
        <v>634</v>
      </c>
      <c r="B833" s="155" t="s">
        <v>1534</v>
      </c>
      <c r="C833" s="155" t="s">
        <v>1535</v>
      </c>
      <c r="D833" s="155">
        <v>50</v>
      </c>
      <c r="E833" s="155">
        <v>50</v>
      </c>
      <c r="F833" s="166">
        <v>41043</v>
      </c>
      <c r="G833" s="166">
        <v>41043</v>
      </c>
      <c r="H833" s="157">
        <v>1</v>
      </c>
      <c r="Q833" s="160"/>
    </row>
    <row r="834" spans="1:17" ht="15" customHeight="1" x14ac:dyDescent="0.25">
      <c r="A834" s="155" t="s">
        <v>1536</v>
      </c>
      <c r="B834" s="155" t="s">
        <v>1537</v>
      </c>
      <c r="C834" s="155" t="s">
        <v>1538</v>
      </c>
      <c r="D834" s="155">
        <v>125</v>
      </c>
      <c r="E834" s="155">
        <v>125</v>
      </c>
      <c r="F834" s="166">
        <v>41043</v>
      </c>
      <c r="G834" s="166">
        <v>41046</v>
      </c>
      <c r="H834" s="157">
        <v>1</v>
      </c>
      <c r="Q834" s="160"/>
    </row>
    <row r="835" spans="1:17" ht="15" customHeight="1" x14ac:dyDescent="0.25">
      <c r="A835" s="155" t="s">
        <v>795</v>
      </c>
      <c r="B835" s="155" t="s">
        <v>796</v>
      </c>
      <c r="C835" s="155" t="s">
        <v>1539</v>
      </c>
      <c r="D835" s="155">
        <v>27</v>
      </c>
      <c r="E835" s="155">
        <v>27</v>
      </c>
      <c r="F835" s="166">
        <v>41044</v>
      </c>
      <c r="G835" s="166">
        <v>41045</v>
      </c>
      <c r="H835" s="157">
        <v>1</v>
      </c>
      <c r="Q835" s="160"/>
    </row>
    <row r="836" spans="1:17" ht="15" customHeight="1" x14ac:dyDescent="0.25">
      <c r="A836" s="155" t="s">
        <v>71</v>
      </c>
      <c r="B836" s="155" t="s">
        <v>72</v>
      </c>
      <c r="C836" s="155" t="s">
        <v>1540</v>
      </c>
      <c r="D836" s="155">
        <v>100</v>
      </c>
      <c r="E836" s="155">
        <v>100</v>
      </c>
      <c r="F836" s="166">
        <v>41045</v>
      </c>
      <c r="G836" s="166">
        <v>41047</v>
      </c>
      <c r="H836" s="157">
        <v>1</v>
      </c>
      <c r="Q836" s="160"/>
    </row>
    <row r="837" spans="1:17" ht="15" customHeight="1" x14ac:dyDescent="0.25">
      <c r="A837" s="155" t="s">
        <v>245</v>
      </c>
      <c r="B837" s="155" t="s">
        <v>1541</v>
      </c>
      <c r="C837" s="155" t="s">
        <v>1542</v>
      </c>
      <c r="D837" s="155">
        <v>50</v>
      </c>
      <c r="E837" s="155">
        <v>50</v>
      </c>
      <c r="F837" s="166">
        <v>41045</v>
      </c>
      <c r="G837" s="166">
        <v>41051</v>
      </c>
      <c r="H837" s="157">
        <v>1</v>
      </c>
      <c r="Q837" s="160"/>
    </row>
    <row r="838" spans="1:17" ht="15" customHeight="1" x14ac:dyDescent="0.25">
      <c r="A838" s="155" t="s">
        <v>65</v>
      </c>
      <c r="B838" s="155" t="s">
        <v>547</v>
      </c>
      <c r="C838" s="155" t="s">
        <v>1543</v>
      </c>
      <c r="D838" s="155">
        <v>50</v>
      </c>
      <c r="E838" s="155">
        <v>50</v>
      </c>
      <c r="F838" s="166">
        <v>41045</v>
      </c>
      <c r="G838" s="166">
        <v>41072</v>
      </c>
      <c r="H838" s="157">
        <v>1</v>
      </c>
      <c r="Q838" s="160"/>
    </row>
    <row r="839" spans="1:17" ht="15" customHeight="1" x14ac:dyDescent="0.25">
      <c r="A839" s="155" t="s">
        <v>820</v>
      </c>
      <c r="B839" s="155" t="s">
        <v>428</v>
      </c>
      <c r="C839" s="155" t="s">
        <v>1544</v>
      </c>
      <c r="D839" s="155">
        <v>96</v>
      </c>
      <c r="E839" s="155">
        <v>96</v>
      </c>
      <c r="F839" s="166">
        <v>41045</v>
      </c>
      <c r="G839" s="166">
        <v>41047</v>
      </c>
      <c r="H839" s="157">
        <v>1</v>
      </c>
      <c r="Q839" s="160"/>
    </row>
    <row r="840" spans="1:17" ht="15" customHeight="1" x14ac:dyDescent="0.25">
      <c r="A840" s="155" t="s">
        <v>1128</v>
      </c>
      <c r="B840" s="155" t="s">
        <v>1163</v>
      </c>
      <c r="C840" s="155" t="s">
        <v>1545</v>
      </c>
      <c r="D840" s="155">
        <v>25</v>
      </c>
      <c r="E840" s="155">
        <v>25</v>
      </c>
      <c r="F840" s="166">
        <v>41045</v>
      </c>
      <c r="G840" s="166">
        <v>41043</v>
      </c>
      <c r="H840" s="157">
        <v>1</v>
      </c>
      <c r="I840" s="163" t="s">
        <v>1546</v>
      </c>
      <c r="Q840" s="160"/>
    </row>
    <row r="841" spans="1:17" ht="15" customHeight="1" x14ac:dyDescent="0.25">
      <c r="A841" s="155" t="s">
        <v>745</v>
      </c>
      <c r="B841" s="155" t="s">
        <v>1547</v>
      </c>
      <c r="C841" s="155" t="s">
        <v>1548</v>
      </c>
      <c r="D841" s="155">
        <v>25</v>
      </c>
      <c r="E841" s="155">
        <v>25</v>
      </c>
      <c r="F841" s="166">
        <v>41046</v>
      </c>
      <c r="G841" s="166">
        <v>41053</v>
      </c>
      <c r="H841" s="157">
        <v>1</v>
      </c>
      <c r="Q841" s="160"/>
    </row>
    <row r="842" spans="1:17" ht="15" customHeight="1" x14ac:dyDescent="0.25">
      <c r="A842" s="155" t="s">
        <v>71</v>
      </c>
      <c r="B842" s="155" t="s">
        <v>1168</v>
      </c>
      <c r="C842" s="155" t="s">
        <v>1549</v>
      </c>
      <c r="D842" s="155">
        <v>10</v>
      </c>
      <c r="E842" s="155">
        <v>10</v>
      </c>
      <c r="F842" s="166">
        <v>41046</v>
      </c>
      <c r="G842" s="166">
        <v>41052</v>
      </c>
      <c r="H842" s="157">
        <v>1</v>
      </c>
      <c r="Q842" s="160"/>
    </row>
    <row r="843" spans="1:17" ht="15" customHeight="1" x14ac:dyDescent="0.25">
      <c r="A843" s="155" t="s">
        <v>71</v>
      </c>
      <c r="B843" s="155" t="s">
        <v>1550</v>
      </c>
      <c r="C843" s="155" t="s">
        <v>1551</v>
      </c>
      <c r="D843" s="155">
        <v>5</v>
      </c>
      <c r="E843" s="155">
        <v>3</v>
      </c>
      <c r="F843" s="166">
        <v>41046</v>
      </c>
      <c r="G843" s="166">
        <v>41036</v>
      </c>
      <c r="H843" s="157">
        <v>0</v>
      </c>
      <c r="Q843" s="160"/>
    </row>
    <row r="844" spans="1:17" ht="15" customHeight="1" x14ac:dyDescent="0.25">
      <c r="A844" s="155" t="s">
        <v>71</v>
      </c>
      <c r="B844" s="155" t="s">
        <v>1550</v>
      </c>
      <c r="C844" s="155" t="s">
        <v>1552</v>
      </c>
      <c r="D844" s="155">
        <v>5</v>
      </c>
      <c r="E844" s="155">
        <v>5</v>
      </c>
      <c r="F844" s="166">
        <v>41046</v>
      </c>
      <c r="G844" s="166">
        <v>41036</v>
      </c>
      <c r="H844" s="157">
        <v>0</v>
      </c>
      <c r="Q844" s="160"/>
    </row>
    <row r="845" spans="1:17" ht="15" customHeight="1" x14ac:dyDescent="0.25">
      <c r="A845" s="155" t="s">
        <v>71</v>
      </c>
      <c r="B845" s="155" t="s">
        <v>1550</v>
      </c>
      <c r="C845" s="155" t="s">
        <v>1553</v>
      </c>
      <c r="D845" s="155">
        <v>3</v>
      </c>
      <c r="E845" s="155">
        <v>3</v>
      </c>
      <c r="F845" s="166">
        <v>41046</v>
      </c>
      <c r="G845" s="166">
        <v>41047</v>
      </c>
      <c r="H845" s="157">
        <v>1</v>
      </c>
      <c r="Q845" s="160"/>
    </row>
    <row r="846" spans="1:17" ht="15" customHeight="1" x14ac:dyDescent="0.25">
      <c r="A846" s="155" t="s">
        <v>1554</v>
      </c>
      <c r="B846" s="155" t="s">
        <v>1555</v>
      </c>
      <c r="C846" s="155" t="s">
        <v>1558</v>
      </c>
      <c r="D846" s="155">
        <v>75</v>
      </c>
      <c r="E846" s="155">
        <v>75</v>
      </c>
      <c r="F846" s="166">
        <v>41047</v>
      </c>
      <c r="G846" s="166">
        <v>41047</v>
      </c>
      <c r="H846" s="157">
        <v>1</v>
      </c>
      <c r="Q846" s="160"/>
    </row>
    <row r="847" spans="1:17" ht="15" customHeight="1" x14ac:dyDescent="0.25">
      <c r="A847" s="155" t="s">
        <v>1554</v>
      </c>
      <c r="B847" s="155" t="s">
        <v>1557</v>
      </c>
      <c r="C847" s="155" t="s">
        <v>1556</v>
      </c>
      <c r="D847" s="155">
        <v>75</v>
      </c>
      <c r="E847" s="155">
        <v>75</v>
      </c>
      <c r="F847" s="166">
        <v>41047</v>
      </c>
      <c r="G847" s="166">
        <v>41047</v>
      </c>
      <c r="H847" s="157">
        <v>1</v>
      </c>
      <c r="Q847" s="160"/>
    </row>
    <row r="848" spans="1:17" ht="15" customHeight="1" x14ac:dyDescent="0.25">
      <c r="A848" s="155" t="s">
        <v>638</v>
      </c>
      <c r="B848" s="155" t="s">
        <v>639</v>
      </c>
      <c r="C848" s="155" t="s">
        <v>1559</v>
      </c>
      <c r="D848" s="155">
        <v>1000</v>
      </c>
      <c r="E848" s="155">
        <v>1000</v>
      </c>
      <c r="F848" s="166">
        <v>41047</v>
      </c>
      <c r="G848" s="166">
        <v>41050</v>
      </c>
      <c r="H848" s="157">
        <v>1</v>
      </c>
      <c r="Q848" s="160"/>
    </row>
    <row r="849" spans="1:17" ht="15" customHeight="1" x14ac:dyDescent="0.25">
      <c r="A849" s="155" t="s">
        <v>559</v>
      </c>
      <c r="B849" s="155" t="s">
        <v>1560</v>
      </c>
      <c r="C849" s="155" t="s">
        <v>1561</v>
      </c>
      <c r="D849" s="155">
        <v>900</v>
      </c>
      <c r="E849" s="155">
        <v>900</v>
      </c>
      <c r="F849" s="166">
        <v>41047</v>
      </c>
      <c r="G849" s="166">
        <v>41051</v>
      </c>
      <c r="H849" s="157">
        <v>1</v>
      </c>
      <c r="Q849" s="160"/>
    </row>
    <row r="850" spans="1:17" ht="15" customHeight="1" x14ac:dyDescent="0.25">
      <c r="A850" s="155" t="s">
        <v>277</v>
      </c>
      <c r="B850" s="155" t="s">
        <v>1562</v>
      </c>
      <c r="C850" s="155" t="s">
        <v>1563</v>
      </c>
      <c r="D850" s="155">
        <v>10</v>
      </c>
      <c r="E850" s="155">
        <v>10</v>
      </c>
      <c r="F850" s="166">
        <v>41050</v>
      </c>
      <c r="G850" s="166">
        <v>41054</v>
      </c>
      <c r="H850" s="157">
        <v>1</v>
      </c>
      <c r="Q850" s="160"/>
    </row>
    <row r="851" spans="1:17" ht="15" customHeight="1" x14ac:dyDescent="0.25">
      <c r="A851" s="155" t="s">
        <v>277</v>
      </c>
      <c r="B851" s="155" t="s">
        <v>1564</v>
      </c>
      <c r="C851" s="155" t="s">
        <v>364</v>
      </c>
      <c r="D851" s="155">
        <v>100</v>
      </c>
      <c r="E851" s="155">
        <v>100</v>
      </c>
      <c r="F851" s="166">
        <v>41050</v>
      </c>
      <c r="G851" s="166">
        <v>41054</v>
      </c>
      <c r="H851" s="157">
        <v>1</v>
      </c>
      <c r="Q851" s="160"/>
    </row>
    <row r="852" spans="1:17" ht="15" customHeight="1" x14ac:dyDescent="0.25">
      <c r="A852" s="155" t="s">
        <v>277</v>
      </c>
      <c r="B852" s="155" t="s">
        <v>1565</v>
      </c>
      <c r="C852" s="155" t="s">
        <v>161</v>
      </c>
      <c r="D852" s="155">
        <v>200</v>
      </c>
      <c r="E852" s="155">
        <v>200</v>
      </c>
      <c r="F852" s="166">
        <v>41050</v>
      </c>
      <c r="G852" s="166">
        <v>41054</v>
      </c>
      <c r="H852" s="157">
        <v>1</v>
      </c>
      <c r="Q852" s="160"/>
    </row>
    <row r="853" spans="1:17" ht="15" customHeight="1" x14ac:dyDescent="0.25">
      <c r="A853" s="155" t="s">
        <v>911</v>
      </c>
      <c r="B853" s="155" t="s">
        <v>912</v>
      </c>
      <c r="C853" s="155" t="s">
        <v>1566</v>
      </c>
      <c r="D853" s="155">
        <v>500</v>
      </c>
      <c r="E853" s="155">
        <v>500</v>
      </c>
      <c r="F853" s="166">
        <v>41050</v>
      </c>
      <c r="G853" s="166">
        <v>41051</v>
      </c>
      <c r="H853" s="157">
        <v>1</v>
      </c>
      <c r="Q853" s="160"/>
    </row>
    <row r="854" spans="1:17" ht="15" customHeight="1" x14ac:dyDescent="0.25">
      <c r="A854" s="155" t="s">
        <v>462</v>
      </c>
      <c r="B854" s="155" t="s">
        <v>272</v>
      </c>
      <c r="C854" s="155" t="s">
        <v>1567</v>
      </c>
      <c r="D854" s="155">
        <v>2</v>
      </c>
      <c r="E854" s="155">
        <v>2</v>
      </c>
      <c r="F854" s="166">
        <v>41050</v>
      </c>
      <c r="G854" s="166">
        <v>41053</v>
      </c>
      <c r="H854" s="157">
        <v>1</v>
      </c>
      <c r="Q854" s="160"/>
    </row>
    <row r="855" spans="1:17" ht="15" customHeight="1" x14ac:dyDescent="0.25">
      <c r="A855" s="155" t="s">
        <v>1107</v>
      </c>
      <c r="B855" s="155" t="s">
        <v>1568</v>
      </c>
      <c r="C855" s="155" t="s">
        <v>1569</v>
      </c>
      <c r="D855" s="155">
        <v>25</v>
      </c>
      <c r="E855" s="155">
        <v>25</v>
      </c>
      <c r="F855" s="166">
        <v>41050</v>
      </c>
      <c r="G855" s="166">
        <v>41053</v>
      </c>
      <c r="H855" s="157">
        <v>1</v>
      </c>
      <c r="Q855" s="160"/>
    </row>
    <row r="856" spans="1:17" ht="15" customHeight="1" x14ac:dyDescent="0.25">
      <c r="A856" s="155" t="s">
        <v>71</v>
      </c>
      <c r="B856" s="155" t="s">
        <v>167</v>
      </c>
      <c r="C856" s="155" t="s">
        <v>1570</v>
      </c>
      <c r="D856" s="155">
        <v>25</v>
      </c>
      <c r="E856" s="155">
        <v>25</v>
      </c>
      <c r="F856" s="166">
        <v>41050</v>
      </c>
      <c r="G856" s="166">
        <v>41054</v>
      </c>
      <c r="H856" s="157">
        <v>1</v>
      </c>
      <c r="Q856" s="160"/>
    </row>
    <row r="857" spans="1:17" ht="15" customHeight="1" x14ac:dyDescent="0.25">
      <c r="A857" s="155" t="s">
        <v>173</v>
      </c>
      <c r="B857" s="155" t="s">
        <v>445</v>
      </c>
      <c r="C857" s="155" t="s">
        <v>1571</v>
      </c>
      <c r="D857" s="155">
        <v>102</v>
      </c>
      <c r="E857" s="155">
        <v>102</v>
      </c>
      <c r="F857" s="166">
        <v>41050</v>
      </c>
      <c r="G857" s="166">
        <v>41067</v>
      </c>
      <c r="H857" s="157">
        <v>1</v>
      </c>
      <c r="Q857" s="160"/>
    </row>
    <row r="858" spans="1:17" ht="15" customHeight="1" x14ac:dyDescent="0.25">
      <c r="A858" s="155" t="s">
        <v>679</v>
      </c>
      <c r="B858" s="155" t="s">
        <v>697</v>
      </c>
      <c r="C858" s="155" t="s">
        <v>1572</v>
      </c>
      <c r="D858" s="155">
        <v>32</v>
      </c>
      <c r="E858" s="155">
        <v>32</v>
      </c>
      <c r="F858" s="166">
        <v>41051</v>
      </c>
      <c r="G858" s="166">
        <v>41061</v>
      </c>
      <c r="H858" s="157">
        <v>1</v>
      </c>
      <c r="Q858" s="160"/>
    </row>
    <row r="859" spans="1:17" ht="15" customHeight="1" x14ac:dyDescent="0.25">
      <c r="A859" s="155" t="s">
        <v>29</v>
      </c>
      <c r="B859" s="155" t="s">
        <v>351</v>
      </c>
      <c r="C859" s="155" t="s">
        <v>1573</v>
      </c>
      <c r="D859" s="155">
        <v>100</v>
      </c>
      <c r="E859" s="155">
        <v>108</v>
      </c>
      <c r="F859" s="166">
        <v>41051</v>
      </c>
      <c r="G859" s="166">
        <v>41058</v>
      </c>
      <c r="H859" s="157">
        <v>1</v>
      </c>
      <c r="Q859" s="160"/>
    </row>
    <row r="860" spans="1:17" ht="15" customHeight="1" x14ac:dyDescent="0.25">
      <c r="A860" s="155" t="s">
        <v>1574</v>
      </c>
      <c r="B860" s="155" t="s">
        <v>1575</v>
      </c>
      <c r="C860" s="155" t="s">
        <v>1576</v>
      </c>
      <c r="D860" s="155">
        <v>3</v>
      </c>
      <c r="E860" s="155">
        <v>3</v>
      </c>
      <c r="F860" s="166">
        <v>41051</v>
      </c>
      <c r="G860" s="166">
        <v>40998</v>
      </c>
      <c r="H860" s="157">
        <v>0</v>
      </c>
      <c r="I860" s="163" t="s">
        <v>1577</v>
      </c>
      <c r="Q860" s="160"/>
    </row>
    <row r="861" spans="1:17" ht="15" customHeight="1" x14ac:dyDescent="0.25">
      <c r="A861" s="155" t="s">
        <v>1574</v>
      </c>
      <c r="B861" s="155" t="s">
        <v>1578</v>
      </c>
      <c r="C861" s="155" t="s">
        <v>316</v>
      </c>
      <c r="D861" s="155">
        <v>3</v>
      </c>
      <c r="E861" s="155">
        <v>3</v>
      </c>
      <c r="F861" s="166">
        <v>41051</v>
      </c>
      <c r="G861" s="166">
        <v>40998</v>
      </c>
      <c r="H861" s="157">
        <v>0</v>
      </c>
      <c r="I861" s="163" t="s">
        <v>1577</v>
      </c>
      <c r="Q861" s="160"/>
    </row>
    <row r="862" spans="1:17" ht="15" customHeight="1" x14ac:dyDescent="0.25">
      <c r="A862" s="155" t="s">
        <v>1438</v>
      </c>
      <c r="B862" s="155" t="s">
        <v>1441</v>
      </c>
      <c r="C862" s="155" t="s">
        <v>1579</v>
      </c>
      <c r="D862" s="155">
        <v>100</v>
      </c>
      <c r="E862" s="155">
        <v>100</v>
      </c>
      <c r="F862" s="166">
        <v>41051</v>
      </c>
      <c r="G862" s="166">
        <v>41052</v>
      </c>
      <c r="H862" s="157">
        <v>1</v>
      </c>
      <c r="Q862" s="160"/>
    </row>
    <row r="863" spans="1:17" ht="15" customHeight="1" x14ac:dyDescent="0.25">
      <c r="A863" s="155" t="s">
        <v>1438</v>
      </c>
      <c r="B863" s="155" t="s">
        <v>1580</v>
      </c>
      <c r="C863" s="155" t="s">
        <v>1581</v>
      </c>
      <c r="D863" s="155">
        <v>250</v>
      </c>
      <c r="E863" s="155">
        <v>254</v>
      </c>
      <c r="F863" s="166">
        <v>41051</v>
      </c>
      <c r="G863" s="166">
        <v>41052</v>
      </c>
      <c r="H863" s="157">
        <v>1</v>
      </c>
      <c r="Q863" s="160"/>
    </row>
    <row r="864" spans="1:17" ht="15" customHeight="1" x14ac:dyDescent="0.25">
      <c r="A864" s="155" t="s">
        <v>195</v>
      </c>
      <c r="B864" s="155" t="s">
        <v>1582</v>
      </c>
      <c r="C864" s="155" t="s">
        <v>1583</v>
      </c>
      <c r="D864" s="155">
        <v>500</v>
      </c>
      <c r="E864" s="155">
        <v>500</v>
      </c>
      <c r="F864" s="166">
        <v>41051</v>
      </c>
      <c r="G864" s="166">
        <v>41052</v>
      </c>
      <c r="H864" s="157">
        <v>1</v>
      </c>
      <c r="Q864" s="160"/>
    </row>
    <row r="865" spans="1:17" ht="15" customHeight="1" x14ac:dyDescent="0.25">
      <c r="A865" s="155" t="s">
        <v>195</v>
      </c>
      <c r="B865" s="155" t="s">
        <v>1584</v>
      </c>
      <c r="C865" s="155" t="s">
        <v>1585</v>
      </c>
      <c r="D865" s="155">
        <v>50</v>
      </c>
      <c r="E865" s="155">
        <v>50</v>
      </c>
      <c r="F865" s="166">
        <v>41051</v>
      </c>
      <c r="G865" s="166">
        <v>41052</v>
      </c>
      <c r="H865" s="157">
        <v>1</v>
      </c>
      <c r="Q865" s="160"/>
    </row>
    <row r="866" spans="1:17" ht="15" customHeight="1" x14ac:dyDescent="0.25">
      <c r="A866" s="155" t="s">
        <v>2714</v>
      </c>
      <c r="B866" s="155" t="s">
        <v>1586</v>
      </c>
      <c r="C866" s="155" t="s">
        <v>1587</v>
      </c>
      <c r="D866" s="155">
        <v>50</v>
      </c>
      <c r="E866" s="155">
        <v>50</v>
      </c>
      <c r="F866" s="166">
        <v>41052</v>
      </c>
      <c r="G866" s="166">
        <v>41058</v>
      </c>
      <c r="H866" s="157">
        <v>1</v>
      </c>
      <c r="Q866" s="160"/>
    </row>
    <row r="867" spans="1:17" ht="15" customHeight="1" x14ac:dyDescent="0.25">
      <c r="A867" s="155" t="s">
        <v>2714</v>
      </c>
      <c r="B867" s="155" t="s">
        <v>1588</v>
      </c>
      <c r="C867" s="155" t="s">
        <v>364</v>
      </c>
      <c r="D867" s="155">
        <v>50</v>
      </c>
      <c r="E867" s="155">
        <v>50</v>
      </c>
      <c r="F867" s="166">
        <v>41052</v>
      </c>
      <c r="G867" s="166">
        <v>41058</v>
      </c>
      <c r="H867" s="157">
        <v>1</v>
      </c>
      <c r="Q867" s="160"/>
    </row>
    <row r="868" spans="1:17" ht="15" customHeight="1" x14ac:dyDescent="0.25">
      <c r="A868" s="155" t="s">
        <v>597</v>
      </c>
      <c r="B868" s="155" t="s">
        <v>1589</v>
      </c>
      <c r="C868" s="155" t="s">
        <v>1590</v>
      </c>
      <c r="D868" s="155">
        <v>1000</v>
      </c>
      <c r="E868" s="155">
        <v>600</v>
      </c>
      <c r="F868" s="166">
        <v>41052</v>
      </c>
      <c r="G868" s="166">
        <v>41058</v>
      </c>
      <c r="H868" s="157">
        <v>1</v>
      </c>
      <c r="Q868" s="160"/>
    </row>
    <row r="869" spans="1:17" ht="15" customHeight="1" x14ac:dyDescent="0.25">
      <c r="A869" s="155" t="s">
        <v>1180</v>
      </c>
      <c r="B869" s="155" t="s">
        <v>272</v>
      </c>
      <c r="C869" s="155" t="s">
        <v>1591</v>
      </c>
      <c r="D869" s="155">
        <v>16</v>
      </c>
      <c r="E869" s="155">
        <v>16</v>
      </c>
      <c r="F869" s="166">
        <v>41052</v>
      </c>
      <c r="G869" s="166">
        <v>41058</v>
      </c>
      <c r="H869" s="157">
        <v>1</v>
      </c>
      <c r="Q869" s="160"/>
    </row>
    <row r="870" spans="1:17" ht="15" customHeight="1" x14ac:dyDescent="0.25">
      <c r="A870" s="155" t="s">
        <v>71</v>
      </c>
      <c r="B870" s="155" t="s">
        <v>1530</v>
      </c>
      <c r="C870" s="155" t="s">
        <v>1592</v>
      </c>
      <c r="D870" s="155">
        <v>5</v>
      </c>
      <c r="E870" s="155">
        <v>5</v>
      </c>
      <c r="F870" s="166">
        <v>41052</v>
      </c>
      <c r="G870" s="166">
        <v>41061</v>
      </c>
      <c r="H870" s="157">
        <v>1</v>
      </c>
      <c r="Q870" s="160"/>
    </row>
    <row r="871" spans="1:17" ht="15" customHeight="1" x14ac:dyDescent="0.25">
      <c r="A871" s="155" t="s">
        <v>71</v>
      </c>
      <c r="B871" s="155" t="s">
        <v>1550</v>
      </c>
      <c r="C871" s="155" t="s">
        <v>1593</v>
      </c>
      <c r="D871" s="155">
        <v>4</v>
      </c>
      <c r="E871" s="155">
        <v>4</v>
      </c>
      <c r="F871" s="166">
        <v>41052</v>
      </c>
      <c r="G871" s="166">
        <v>41061</v>
      </c>
      <c r="H871" s="157">
        <v>1</v>
      </c>
      <c r="Q871" s="160"/>
    </row>
    <row r="872" spans="1:17" ht="15" customHeight="1" x14ac:dyDescent="0.25">
      <c r="A872" s="155" t="s">
        <v>634</v>
      </c>
      <c r="B872" s="155" t="s">
        <v>1594</v>
      </c>
      <c r="C872" s="155" t="s">
        <v>1595</v>
      </c>
      <c r="D872" s="155">
        <v>144</v>
      </c>
      <c r="E872" s="155">
        <v>144</v>
      </c>
      <c r="F872" s="166">
        <v>41053</v>
      </c>
      <c r="G872" s="166">
        <v>41060</v>
      </c>
      <c r="H872" s="157">
        <v>1</v>
      </c>
      <c r="Q872" s="160"/>
    </row>
    <row r="873" spans="1:17" ht="15" customHeight="1" x14ac:dyDescent="0.25">
      <c r="A873" s="155" t="s">
        <v>1492</v>
      </c>
      <c r="B873" s="155" t="s">
        <v>1493</v>
      </c>
      <c r="C873" s="155" t="s">
        <v>1494</v>
      </c>
      <c r="D873" s="155">
        <v>130</v>
      </c>
      <c r="E873" s="155">
        <v>130</v>
      </c>
      <c r="F873" s="166">
        <v>41054</v>
      </c>
      <c r="G873" s="166">
        <v>41058</v>
      </c>
      <c r="H873" s="157">
        <v>1</v>
      </c>
      <c r="Q873" s="160"/>
    </row>
    <row r="874" spans="1:17" ht="15" customHeight="1" x14ac:dyDescent="0.25">
      <c r="A874" s="155" t="s">
        <v>462</v>
      </c>
      <c r="B874" s="155" t="s">
        <v>1241</v>
      </c>
      <c r="C874" s="155" t="s">
        <v>1596</v>
      </c>
      <c r="D874" s="155">
        <v>200</v>
      </c>
      <c r="E874" s="155">
        <v>200</v>
      </c>
      <c r="F874" s="166">
        <v>41054</v>
      </c>
      <c r="G874" s="166">
        <v>41058</v>
      </c>
      <c r="H874" s="157">
        <v>1</v>
      </c>
      <c r="Q874" s="160"/>
    </row>
    <row r="875" spans="1:17" ht="15" customHeight="1" x14ac:dyDescent="0.25">
      <c r="A875" s="155" t="s">
        <v>462</v>
      </c>
      <c r="B875" s="155" t="s">
        <v>463</v>
      </c>
      <c r="C875" s="155" t="s">
        <v>316</v>
      </c>
      <c r="D875" s="155">
        <v>100</v>
      </c>
      <c r="E875" s="155">
        <v>100</v>
      </c>
      <c r="F875" s="166">
        <v>41054</v>
      </c>
      <c r="G875" s="166">
        <v>41058</v>
      </c>
      <c r="H875" s="157">
        <v>1</v>
      </c>
      <c r="Q875" s="160"/>
    </row>
    <row r="876" spans="1:17" ht="15" customHeight="1" x14ac:dyDescent="0.25">
      <c r="A876" s="155" t="s">
        <v>71</v>
      </c>
      <c r="B876" s="155" t="s">
        <v>154</v>
      </c>
      <c r="C876" s="155" t="s">
        <v>1597</v>
      </c>
      <c r="D876" s="155">
        <v>31</v>
      </c>
      <c r="E876" s="155">
        <v>31</v>
      </c>
      <c r="F876" s="166">
        <v>41054</v>
      </c>
      <c r="G876" s="166">
        <v>41064</v>
      </c>
      <c r="H876" s="157">
        <v>1</v>
      </c>
      <c r="Q876" s="160"/>
    </row>
    <row r="877" spans="1:17" ht="15" customHeight="1" x14ac:dyDescent="0.25">
      <c r="A877" s="155" t="s">
        <v>520</v>
      </c>
      <c r="B877" s="155" t="s">
        <v>962</v>
      </c>
      <c r="C877" s="155" t="s">
        <v>1598</v>
      </c>
      <c r="D877" s="155">
        <v>200</v>
      </c>
      <c r="E877" s="155">
        <v>200</v>
      </c>
      <c r="F877" s="166">
        <v>41054</v>
      </c>
      <c r="G877" s="166">
        <v>41064</v>
      </c>
      <c r="H877" s="157">
        <v>1</v>
      </c>
      <c r="Q877" s="160"/>
    </row>
    <row r="878" spans="1:17" ht="15" customHeight="1" x14ac:dyDescent="0.25">
      <c r="A878" s="155" t="s">
        <v>520</v>
      </c>
      <c r="B878" s="155" t="s">
        <v>962</v>
      </c>
      <c r="C878" s="155" t="s">
        <v>1599</v>
      </c>
      <c r="D878" s="155">
        <v>100</v>
      </c>
      <c r="E878" s="155">
        <v>100</v>
      </c>
      <c r="F878" s="166">
        <v>41054</v>
      </c>
      <c r="G878" s="166">
        <v>41064</v>
      </c>
      <c r="H878" s="157">
        <v>1</v>
      </c>
      <c r="Q878" s="160"/>
    </row>
    <row r="879" spans="1:17" ht="15" customHeight="1" x14ac:dyDescent="0.25">
      <c r="A879" s="155" t="s">
        <v>49</v>
      </c>
      <c r="B879" s="155" t="s">
        <v>50</v>
      </c>
      <c r="C879" s="155" t="s">
        <v>1600</v>
      </c>
      <c r="D879" s="155">
        <v>3000</v>
      </c>
      <c r="E879" s="155">
        <v>3000</v>
      </c>
      <c r="F879" s="166">
        <v>41054</v>
      </c>
      <c r="G879" s="166">
        <v>41066</v>
      </c>
      <c r="H879" s="157">
        <v>1</v>
      </c>
      <c r="Q879" s="160"/>
    </row>
    <row r="880" spans="1:17" ht="15" customHeight="1" x14ac:dyDescent="0.25">
      <c r="A880" s="155" t="s">
        <v>49</v>
      </c>
      <c r="B880" s="155" t="s">
        <v>52</v>
      </c>
      <c r="C880" s="155" t="s">
        <v>1601</v>
      </c>
      <c r="D880" s="155">
        <v>3000</v>
      </c>
      <c r="E880" s="155">
        <v>3000</v>
      </c>
      <c r="F880" s="166">
        <v>41054</v>
      </c>
      <c r="G880" s="166">
        <v>41066</v>
      </c>
      <c r="H880" s="157">
        <v>1</v>
      </c>
      <c r="Q880" s="160"/>
    </row>
    <row r="881" spans="1:17" ht="15" customHeight="1" x14ac:dyDescent="0.25">
      <c r="A881" s="155" t="s">
        <v>49</v>
      </c>
      <c r="B881" s="155" t="s">
        <v>54</v>
      </c>
      <c r="C881" s="155" t="s">
        <v>1602</v>
      </c>
      <c r="D881" s="155">
        <v>2000</v>
      </c>
      <c r="E881" s="155">
        <v>2000</v>
      </c>
      <c r="F881" s="166">
        <v>41054</v>
      </c>
      <c r="G881" s="166">
        <v>41066</v>
      </c>
      <c r="H881" s="157">
        <v>1</v>
      </c>
      <c r="Q881" s="160"/>
    </row>
    <row r="882" spans="1:17" ht="15" customHeight="1" x14ac:dyDescent="0.25">
      <c r="A882" s="155" t="s">
        <v>115</v>
      </c>
      <c r="B882" s="155" t="s">
        <v>116</v>
      </c>
      <c r="C882" s="155" t="s">
        <v>1603</v>
      </c>
      <c r="D882" s="155">
        <v>10</v>
      </c>
      <c r="E882" s="155">
        <v>10</v>
      </c>
      <c r="F882" s="166">
        <v>41054</v>
      </c>
      <c r="G882" s="166">
        <v>41026</v>
      </c>
      <c r="H882" s="157">
        <v>0</v>
      </c>
      <c r="I882" s="163" t="s">
        <v>1604</v>
      </c>
      <c r="Q882" s="160"/>
    </row>
    <row r="883" spans="1:17" ht="15" customHeight="1" x14ac:dyDescent="0.25">
      <c r="A883" s="155" t="s">
        <v>158</v>
      </c>
      <c r="B883" s="155" t="s">
        <v>164</v>
      </c>
      <c r="C883" s="155" t="s">
        <v>1605</v>
      </c>
      <c r="D883" s="155">
        <v>5</v>
      </c>
      <c r="E883" s="155">
        <v>5</v>
      </c>
      <c r="F883" s="166">
        <v>41058</v>
      </c>
      <c r="G883" s="166">
        <v>41060</v>
      </c>
      <c r="H883" s="157">
        <v>1</v>
      </c>
      <c r="Q883" s="160"/>
    </row>
    <row r="884" spans="1:17" ht="15" customHeight="1" x14ac:dyDescent="0.25">
      <c r="A884" s="155" t="s">
        <v>559</v>
      </c>
      <c r="B884" s="155" t="s">
        <v>560</v>
      </c>
      <c r="C884" s="155" t="s">
        <v>1606</v>
      </c>
      <c r="D884" s="155">
        <v>15000</v>
      </c>
      <c r="E884" s="155">
        <v>15030</v>
      </c>
      <c r="F884" s="166">
        <v>41058</v>
      </c>
      <c r="G884" s="166">
        <v>41065</v>
      </c>
      <c r="H884" s="157">
        <v>1</v>
      </c>
      <c r="Q884" s="160"/>
    </row>
    <row r="885" spans="1:17" ht="15" customHeight="1" x14ac:dyDescent="0.25">
      <c r="A885" s="155" t="s">
        <v>254</v>
      </c>
      <c r="B885" s="155" t="s">
        <v>255</v>
      </c>
      <c r="C885" s="155" t="s">
        <v>1607</v>
      </c>
      <c r="D885" s="155">
        <v>100</v>
      </c>
      <c r="E885" s="155">
        <v>100</v>
      </c>
      <c r="F885" s="166">
        <v>41058</v>
      </c>
      <c r="G885" s="166">
        <v>41061</v>
      </c>
      <c r="H885" s="157">
        <v>1</v>
      </c>
      <c r="Q885" s="160"/>
    </row>
    <row r="886" spans="1:17" ht="15" customHeight="1" x14ac:dyDescent="0.25">
      <c r="A886" s="155" t="s">
        <v>1574</v>
      </c>
      <c r="B886" s="155" t="s">
        <v>1608</v>
      </c>
      <c r="C886" s="155" t="s">
        <v>1609</v>
      </c>
      <c r="D886" s="155">
        <v>3</v>
      </c>
      <c r="E886" s="155">
        <v>3</v>
      </c>
      <c r="F886" s="166">
        <v>41058</v>
      </c>
      <c r="G886" s="166">
        <v>40998</v>
      </c>
      <c r="H886" s="157">
        <v>0</v>
      </c>
      <c r="I886" s="163" t="s">
        <v>1577</v>
      </c>
      <c r="Q886" s="160"/>
    </row>
    <row r="887" spans="1:17" ht="15" customHeight="1" x14ac:dyDescent="0.25">
      <c r="A887" s="155" t="s">
        <v>1574</v>
      </c>
      <c r="B887" s="155" t="s">
        <v>1610</v>
      </c>
      <c r="C887" s="155" t="s">
        <v>161</v>
      </c>
      <c r="D887" s="155">
        <v>3</v>
      </c>
      <c r="E887" s="155">
        <v>3</v>
      </c>
      <c r="F887" s="166">
        <v>41058</v>
      </c>
      <c r="G887" s="166">
        <v>40998</v>
      </c>
      <c r="H887" s="157">
        <v>0</v>
      </c>
      <c r="I887" s="163" t="s">
        <v>1577</v>
      </c>
      <c r="Q887" s="160"/>
    </row>
    <row r="888" spans="1:17" ht="15" customHeight="1" x14ac:dyDescent="0.25">
      <c r="A888" s="155" t="s">
        <v>1574</v>
      </c>
      <c r="B888" s="155" t="s">
        <v>1611</v>
      </c>
      <c r="C888" s="155" t="s">
        <v>32</v>
      </c>
      <c r="D888" s="155">
        <v>3</v>
      </c>
      <c r="E888" s="155">
        <v>3</v>
      </c>
      <c r="F888" s="166">
        <v>41058</v>
      </c>
      <c r="G888" s="166">
        <v>40998</v>
      </c>
      <c r="H888" s="157">
        <v>0</v>
      </c>
      <c r="I888" s="163" t="s">
        <v>1577</v>
      </c>
      <c r="Q888" s="160"/>
    </row>
    <row r="889" spans="1:17" ht="15" customHeight="1" x14ac:dyDescent="0.25">
      <c r="A889" s="155" t="s">
        <v>520</v>
      </c>
      <c r="B889" s="155" t="s">
        <v>962</v>
      </c>
      <c r="C889" s="155" t="s">
        <v>1612</v>
      </c>
      <c r="D889" s="155">
        <v>30</v>
      </c>
      <c r="E889" s="155">
        <v>30</v>
      </c>
      <c r="F889" s="166">
        <v>41059</v>
      </c>
      <c r="G889" s="166">
        <v>41067</v>
      </c>
      <c r="H889" s="157">
        <v>1</v>
      </c>
      <c r="Q889" s="160"/>
    </row>
    <row r="890" spans="1:17" ht="15" customHeight="1" x14ac:dyDescent="0.25">
      <c r="A890" s="155" t="s">
        <v>145</v>
      </c>
      <c r="B890" s="155" t="s">
        <v>1613</v>
      </c>
      <c r="C890" s="155" t="s">
        <v>1614</v>
      </c>
      <c r="D890" s="155">
        <v>250</v>
      </c>
      <c r="E890" s="155">
        <v>256</v>
      </c>
      <c r="F890" s="166">
        <v>41059</v>
      </c>
      <c r="G890" s="166">
        <v>41064</v>
      </c>
      <c r="H890" s="157">
        <v>1</v>
      </c>
      <c r="Q890" s="160"/>
    </row>
    <row r="891" spans="1:17" ht="15" customHeight="1" x14ac:dyDescent="0.25">
      <c r="A891" s="155" t="s">
        <v>597</v>
      </c>
      <c r="B891" s="155" t="s">
        <v>1589</v>
      </c>
      <c r="C891" s="155" t="s">
        <v>1590</v>
      </c>
      <c r="D891" s="155">
        <v>400</v>
      </c>
      <c r="E891" s="155">
        <v>400</v>
      </c>
      <c r="F891" s="166">
        <v>41059</v>
      </c>
      <c r="G891" s="166">
        <v>41060</v>
      </c>
      <c r="H891" s="157">
        <v>1</v>
      </c>
      <c r="Q891" s="160"/>
    </row>
    <row r="892" spans="1:17" ht="15" customHeight="1" x14ac:dyDescent="0.25">
      <c r="A892" s="155" t="s">
        <v>1521</v>
      </c>
      <c r="B892" s="155" t="s">
        <v>1522</v>
      </c>
      <c r="C892" s="155" t="s">
        <v>1523</v>
      </c>
      <c r="D892" s="155">
        <v>8</v>
      </c>
      <c r="E892" s="155">
        <v>8</v>
      </c>
      <c r="F892" s="166">
        <v>41059</v>
      </c>
      <c r="G892" s="166">
        <v>41032</v>
      </c>
      <c r="H892" s="157">
        <v>1</v>
      </c>
      <c r="I892" s="163" t="s">
        <v>1615</v>
      </c>
      <c r="Q892" s="160"/>
    </row>
    <row r="893" spans="1:17" ht="15" customHeight="1" x14ac:dyDescent="0.25">
      <c r="A893" s="155" t="s">
        <v>1430</v>
      </c>
      <c r="B893" s="155" t="s">
        <v>1616</v>
      </c>
      <c r="C893" s="155" t="s">
        <v>1617</v>
      </c>
      <c r="D893" s="155">
        <v>6</v>
      </c>
      <c r="E893" s="155">
        <v>6</v>
      </c>
      <c r="F893" s="166">
        <v>41059</v>
      </c>
      <c r="G893" s="166">
        <v>41061</v>
      </c>
      <c r="H893" s="157">
        <v>1</v>
      </c>
      <c r="Q893" s="160"/>
    </row>
    <row r="894" spans="1:17" ht="15" customHeight="1" x14ac:dyDescent="0.25">
      <c r="A894" s="155" t="s">
        <v>71</v>
      </c>
      <c r="B894" s="155" t="s">
        <v>1550</v>
      </c>
      <c r="C894" s="155" t="s">
        <v>1618</v>
      </c>
      <c r="D894" s="155">
        <v>7</v>
      </c>
      <c r="E894" s="155">
        <v>7</v>
      </c>
      <c r="F894" s="166">
        <v>41061</v>
      </c>
      <c r="G894" s="166">
        <v>41068</v>
      </c>
      <c r="H894" s="157">
        <v>1</v>
      </c>
      <c r="Q894" s="160"/>
    </row>
    <row r="895" spans="1:17" ht="15" customHeight="1" x14ac:dyDescent="0.25">
      <c r="A895" s="155" t="s">
        <v>42</v>
      </c>
      <c r="B895" s="155" t="s">
        <v>1619</v>
      </c>
      <c r="C895" s="155" t="s">
        <v>1622</v>
      </c>
      <c r="D895" s="155">
        <v>75</v>
      </c>
      <c r="E895" s="155">
        <v>75</v>
      </c>
      <c r="F895" s="166">
        <v>41061</v>
      </c>
      <c r="G895" s="166">
        <v>41065</v>
      </c>
      <c r="H895" s="157">
        <v>1</v>
      </c>
      <c r="Q895" s="160"/>
    </row>
    <row r="896" spans="1:17" ht="15" customHeight="1" x14ac:dyDescent="0.25">
      <c r="A896" s="155" t="s">
        <v>42</v>
      </c>
      <c r="B896" s="155" t="s">
        <v>1620</v>
      </c>
      <c r="C896" s="155" t="s">
        <v>364</v>
      </c>
      <c r="D896" s="155">
        <v>75</v>
      </c>
      <c r="E896" s="155">
        <v>75</v>
      </c>
      <c r="F896" s="166">
        <v>41061</v>
      </c>
      <c r="G896" s="166">
        <v>41065</v>
      </c>
      <c r="H896" s="157">
        <v>1</v>
      </c>
      <c r="Q896" s="160"/>
    </row>
    <row r="897" spans="1:17" ht="15" customHeight="1" x14ac:dyDescent="0.25">
      <c r="A897" s="155" t="s">
        <v>42</v>
      </c>
      <c r="B897" s="155" t="s">
        <v>1621</v>
      </c>
      <c r="C897" s="155" t="s">
        <v>161</v>
      </c>
      <c r="D897" s="155">
        <v>100</v>
      </c>
      <c r="E897" s="155">
        <v>100</v>
      </c>
      <c r="F897" s="166">
        <v>41061</v>
      </c>
      <c r="G897" s="166">
        <v>41065</v>
      </c>
      <c r="H897" s="157">
        <v>1</v>
      </c>
      <c r="Q897" s="160"/>
    </row>
    <row r="898" spans="1:17" ht="15" customHeight="1" x14ac:dyDescent="0.25">
      <c r="A898" s="155" t="s">
        <v>835</v>
      </c>
      <c r="B898" s="155" t="s">
        <v>836</v>
      </c>
      <c r="C898" s="155" t="s">
        <v>1623</v>
      </c>
      <c r="D898" s="155">
        <v>5</v>
      </c>
      <c r="E898" s="155">
        <v>5</v>
      </c>
      <c r="F898" s="166">
        <v>41061</v>
      </c>
      <c r="G898" s="166">
        <v>41065</v>
      </c>
      <c r="H898" s="157">
        <v>1</v>
      </c>
      <c r="Q898" s="160"/>
    </row>
    <row r="899" spans="1:17" ht="15" customHeight="1" x14ac:dyDescent="0.25">
      <c r="A899" s="155" t="s">
        <v>12</v>
      </c>
      <c r="B899" s="155" t="s">
        <v>766</v>
      </c>
      <c r="C899" s="155" t="s">
        <v>1624</v>
      </c>
      <c r="D899" s="155">
        <v>10</v>
      </c>
      <c r="E899" s="155">
        <v>10</v>
      </c>
      <c r="F899" s="166">
        <v>41061</v>
      </c>
      <c r="G899" s="166">
        <v>41064</v>
      </c>
      <c r="H899" s="157">
        <v>1</v>
      </c>
      <c r="Q899" s="160"/>
    </row>
    <row r="900" spans="1:17" ht="15" customHeight="1" x14ac:dyDescent="0.25">
      <c r="A900" s="155" t="s">
        <v>544</v>
      </c>
      <c r="B900" s="155" t="s">
        <v>1625</v>
      </c>
      <c r="C900" s="155" t="s">
        <v>1626</v>
      </c>
      <c r="D900" s="155">
        <v>165</v>
      </c>
      <c r="E900" s="155">
        <v>165</v>
      </c>
      <c r="F900" s="166">
        <v>41061</v>
      </c>
      <c r="G900" s="166">
        <v>41067</v>
      </c>
      <c r="H900" s="157">
        <v>1</v>
      </c>
      <c r="Q900" s="160"/>
    </row>
    <row r="901" spans="1:17" ht="15" customHeight="1" x14ac:dyDescent="0.25">
      <c r="A901" s="155" t="s">
        <v>173</v>
      </c>
      <c r="B901" s="155" t="s">
        <v>1170</v>
      </c>
      <c r="C901" s="155" t="s">
        <v>1627</v>
      </c>
      <c r="D901" s="155">
        <v>102</v>
      </c>
      <c r="E901" s="155">
        <v>102</v>
      </c>
      <c r="F901" s="166">
        <v>41061</v>
      </c>
      <c r="G901" s="166">
        <v>41067</v>
      </c>
      <c r="H901" s="157">
        <v>1</v>
      </c>
      <c r="Q901" s="160"/>
    </row>
    <row r="902" spans="1:17" ht="15" customHeight="1" x14ac:dyDescent="0.25">
      <c r="A902" s="155" t="s">
        <v>36</v>
      </c>
      <c r="B902" s="155" t="s">
        <v>1629</v>
      </c>
      <c r="C902" s="155" t="s">
        <v>1628</v>
      </c>
      <c r="D902" s="155">
        <v>20</v>
      </c>
      <c r="E902" s="155">
        <v>20</v>
      </c>
      <c r="F902" s="166">
        <v>41064</v>
      </c>
      <c r="G902" s="166">
        <v>41066</v>
      </c>
      <c r="H902" s="157">
        <v>1</v>
      </c>
      <c r="Q902" s="160"/>
    </row>
    <row r="903" spans="1:17" ht="15" customHeight="1" x14ac:dyDescent="0.25">
      <c r="A903" s="155" t="s">
        <v>36</v>
      </c>
      <c r="B903" s="155" t="s">
        <v>1630</v>
      </c>
      <c r="C903" s="155" t="s">
        <v>364</v>
      </c>
      <c r="D903" s="155">
        <v>20</v>
      </c>
      <c r="E903" s="155">
        <v>20</v>
      </c>
      <c r="F903" s="166">
        <v>41064</v>
      </c>
      <c r="G903" s="166">
        <v>41066</v>
      </c>
      <c r="H903" s="157">
        <v>1</v>
      </c>
      <c r="Q903" s="160"/>
    </row>
    <row r="904" spans="1:17" ht="15" customHeight="1" x14ac:dyDescent="0.25">
      <c r="A904" s="155" t="s">
        <v>36</v>
      </c>
      <c r="B904" s="155" t="s">
        <v>1631</v>
      </c>
      <c r="C904" s="155" t="s">
        <v>161</v>
      </c>
      <c r="D904" s="155">
        <v>20</v>
      </c>
      <c r="E904" s="155">
        <v>20</v>
      </c>
      <c r="F904" s="166">
        <v>41064</v>
      </c>
      <c r="G904" s="166">
        <v>41066</v>
      </c>
      <c r="H904" s="157">
        <v>1</v>
      </c>
      <c r="Q904" s="160"/>
    </row>
    <row r="905" spans="1:17" ht="15" customHeight="1" x14ac:dyDescent="0.25">
      <c r="A905" s="155" t="s">
        <v>36</v>
      </c>
      <c r="B905" s="155" t="s">
        <v>1632</v>
      </c>
      <c r="C905" s="155" t="s">
        <v>316</v>
      </c>
      <c r="D905" s="155">
        <v>10</v>
      </c>
      <c r="E905" s="155">
        <v>10</v>
      </c>
      <c r="F905" s="166">
        <v>41064</v>
      </c>
      <c r="G905" s="166">
        <v>41066</v>
      </c>
      <c r="H905" s="157">
        <v>1</v>
      </c>
      <c r="Q905" s="160"/>
    </row>
    <row r="906" spans="1:17" ht="15" customHeight="1" x14ac:dyDescent="0.25">
      <c r="A906" s="155" t="s">
        <v>39</v>
      </c>
      <c r="B906" s="155" t="s">
        <v>1633</v>
      </c>
      <c r="C906" s="155" t="s">
        <v>1634</v>
      </c>
      <c r="D906" s="155">
        <v>50</v>
      </c>
      <c r="E906" s="155">
        <v>50</v>
      </c>
      <c r="F906" s="166">
        <v>41064</v>
      </c>
      <c r="G906" s="166">
        <v>41067</v>
      </c>
      <c r="H906" s="157">
        <v>1</v>
      </c>
      <c r="Q906" s="160"/>
    </row>
    <row r="907" spans="1:17" ht="15" customHeight="1" x14ac:dyDescent="0.25">
      <c r="A907" s="155" t="s">
        <v>12</v>
      </c>
      <c r="B907" s="155" t="s">
        <v>17</v>
      </c>
      <c r="C907" s="155" t="s">
        <v>1635</v>
      </c>
      <c r="D907" s="155">
        <v>15</v>
      </c>
      <c r="E907" s="155">
        <v>15</v>
      </c>
      <c r="F907" s="166">
        <v>41064</v>
      </c>
      <c r="G907" s="166">
        <v>41067</v>
      </c>
      <c r="H907" s="157">
        <v>1</v>
      </c>
      <c r="Q907" s="160"/>
    </row>
    <row r="908" spans="1:17" ht="15" customHeight="1" x14ac:dyDescent="0.25">
      <c r="A908" s="155" t="s">
        <v>78</v>
      </c>
      <c r="B908" s="155" t="s">
        <v>1636</v>
      </c>
      <c r="C908" s="155" t="s">
        <v>1637</v>
      </c>
      <c r="D908" s="155">
        <v>18</v>
      </c>
      <c r="E908" s="155">
        <v>18</v>
      </c>
      <c r="F908" s="166">
        <v>41064</v>
      </c>
      <c r="G908" s="166">
        <v>41067</v>
      </c>
      <c r="H908" s="157">
        <v>1</v>
      </c>
      <c r="Q908" s="160"/>
    </row>
    <row r="909" spans="1:17" ht="15" customHeight="1" x14ac:dyDescent="0.25">
      <c r="A909" s="155" t="s">
        <v>71</v>
      </c>
      <c r="B909" s="155" t="s">
        <v>1550</v>
      </c>
      <c r="C909" s="155" t="s">
        <v>1638</v>
      </c>
      <c r="D909" s="155">
        <v>5</v>
      </c>
      <c r="E909" s="155">
        <v>5</v>
      </c>
      <c r="F909" s="166">
        <v>41064</v>
      </c>
      <c r="G909" s="166">
        <v>41067</v>
      </c>
      <c r="H909" s="157">
        <v>1</v>
      </c>
      <c r="Q909" s="160"/>
    </row>
    <row r="910" spans="1:17" ht="15" customHeight="1" x14ac:dyDescent="0.25">
      <c r="A910" s="155" t="s">
        <v>71</v>
      </c>
      <c r="B910" s="155" t="s">
        <v>477</v>
      </c>
      <c r="C910" s="155" t="s">
        <v>1639</v>
      </c>
      <c r="D910" s="155">
        <v>25</v>
      </c>
      <c r="E910" s="155">
        <v>25</v>
      </c>
      <c r="F910" s="166">
        <v>41064</v>
      </c>
      <c r="G910" s="166">
        <v>41072</v>
      </c>
      <c r="H910" s="157">
        <v>1</v>
      </c>
      <c r="Q910" s="160"/>
    </row>
    <row r="911" spans="1:17" ht="15" customHeight="1" x14ac:dyDescent="0.25">
      <c r="A911" s="155" t="s">
        <v>71</v>
      </c>
      <c r="B911" s="155" t="s">
        <v>1641</v>
      </c>
      <c r="C911" s="155" t="s">
        <v>1640</v>
      </c>
      <c r="D911" s="155">
        <v>17</v>
      </c>
      <c r="E911" s="155">
        <v>17</v>
      </c>
      <c r="F911" s="166">
        <v>41064</v>
      </c>
      <c r="G911" s="166">
        <v>41060</v>
      </c>
      <c r="H911" s="157">
        <v>0</v>
      </c>
      <c r="I911" s="163" t="s">
        <v>1524</v>
      </c>
      <c r="Q911" s="160"/>
    </row>
    <row r="912" spans="1:17" ht="15" customHeight="1" x14ac:dyDescent="0.25">
      <c r="A912" s="155" t="s">
        <v>638</v>
      </c>
      <c r="B912" s="155" t="s">
        <v>639</v>
      </c>
      <c r="C912" s="155" t="s">
        <v>1642</v>
      </c>
      <c r="D912" s="155">
        <v>1000</v>
      </c>
      <c r="E912" s="155">
        <v>1000</v>
      </c>
      <c r="F912" s="166">
        <v>41065</v>
      </c>
      <c r="G912" s="166">
        <v>41067</v>
      </c>
      <c r="H912" s="157">
        <v>1</v>
      </c>
      <c r="Q912" s="160"/>
    </row>
    <row r="913" spans="1:17" ht="15" customHeight="1" x14ac:dyDescent="0.25">
      <c r="A913" s="155" t="s">
        <v>1554</v>
      </c>
      <c r="B913" s="155" t="s">
        <v>1555</v>
      </c>
      <c r="C913" s="155" t="s">
        <v>1643</v>
      </c>
      <c r="D913" s="155">
        <v>75</v>
      </c>
      <c r="E913" s="155">
        <v>75</v>
      </c>
      <c r="F913" s="166">
        <v>41065</v>
      </c>
      <c r="G913" s="166">
        <v>41066</v>
      </c>
      <c r="H913" s="157">
        <v>1</v>
      </c>
      <c r="Q913" s="160"/>
    </row>
    <row r="914" spans="1:17" ht="15" customHeight="1" x14ac:dyDescent="0.25">
      <c r="A914" s="155" t="s">
        <v>1554</v>
      </c>
      <c r="B914" s="155" t="s">
        <v>1181</v>
      </c>
      <c r="C914" s="155" t="s">
        <v>1644</v>
      </c>
      <c r="D914" s="155">
        <v>75</v>
      </c>
      <c r="E914" s="155">
        <v>75</v>
      </c>
      <c r="F914" s="166">
        <v>41065</v>
      </c>
      <c r="G914" s="166">
        <v>41066</v>
      </c>
      <c r="H914" s="157">
        <v>1</v>
      </c>
      <c r="Q914" s="160"/>
    </row>
    <row r="915" spans="1:17" ht="15" customHeight="1" x14ac:dyDescent="0.25">
      <c r="A915" s="155" t="s">
        <v>115</v>
      </c>
      <c r="B915" s="155" t="s">
        <v>116</v>
      </c>
      <c r="C915" s="155" t="s">
        <v>1645</v>
      </c>
      <c r="D915" s="155">
        <v>10</v>
      </c>
      <c r="E915" s="155">
        <v>10</v>
      </c>
      <c r="F915" s="166">
        <v>41065</v>
      </c>
      <c r="G915" s="166">
        <v>41058</v>
      </c>
      <c r="H915" s="157">
        <v>1</v>
      </c>
      <c r="I915" s="163" t="s">
        <v>1646</v>
      </c>
      <c r="Q915" s="160"/>
    </row>
    <row r="916" spans="1:17" ht="15" customHeight="1" x14ac:dyDescent="0.25">
      <c r="A916" s="155" t="s">
        <v>42</v>
      </c>
      <c r="B916" s="155" t="s">
        <v>1647</v>
      </c>
      <c r="C916" s="155" t="s">
        <v>1648</v>
      </c>
      <c r="D916" s="155">
        <v>100</v>
      </c>
      <c r="E916" s="155">
        <v>100</v>
      </c>
      <c r="F916" s="166">
        <v>41066</v>
      </c>
      <c r="G916" s="166">
        <v>41072</v>
      </c>
      <c r="H916" s="157">
        <v>1</v>
      </c>
      <c r="Q916" s="160"/>
    </row>
    <row r="917" spans="1:17" ht="15" customHeight="1" x14ac:dyDescent="0.25">
      <c r="A917" s="155" t="s">
        <v>42</v>
      </c>
      <c r="B917" s="155" t="s">
        <v>1647</v>
      </c>
      <c r="C917" s="155" t="s">
        <v>1649</v>
      </c>
      <c r="D917" s="155">
        <v>500</v>
      </c>
      <c r="E917" s="155">
        <v>500</v>
      </c>
      <c r="F917" s="166">
        <v>41066</v>
      </c>
      <c r="G917" s="166">
        <v>41072</v>
      </c>
      <c r="H917" s="157">
        <v>1</v>
      </c>
      <c r="Q917" s="160"/>
    </row>
    <row r="918" spans="1:17" ht="15" customHeight="1" x14ac:dyDescent="0.25">
      <c r="A918" s="155" t="s">
        <v>42</v>
      </c>
      <c r="B918" s="155" t="s">
        <v>1647</v>
      </c>
      <c r="C918" s="155" t="s">
        <v>1650</v>
      </c>
      <c r="D918" s="155">
        <v>50</v>
      </c>
      <c r="E918" s="155">
        <v>50</v>
      </c>
      <c r="F918" s="166">
        <v>41066</v>
      </c>
      <c r="G918" s="166">
        <v>41072</v>
      </c>
      <c r="H918" s="157">
        <v>1</v>
      </c>
      <c r="Q918" s="160"/>
    </row>
    <row r="919" spans="1:17" ht="15" customHeight="1" x14ac:dyDescent="0.25">
      <c r="A919" s="155" t="s">
        <v>593</v>
      </c>
      <c r="B919" s="155" t="s">
        <v>1651</v>
      </c>
      <c r="C919" s="155" t="s">
        <v>1652</v>
      </c>
      <c r="D919" s="155">
        <v>100</v>
      </c>
      <c r="E919" s="155">
        <v>100</v>
      </c>
      <c r="F919" s="166">
        <v>41066</v>
      </c>
      <c r="G919" s="166">
        <v>41072</v>
      </c>
      <c r="H919" s="157">
        <v>1</v>
      </c>
      <c r="Q919" s="160"/>
    </row>
    <row r="920" spans="1:17" ht="15" customHeight="1" x14ac:dyDescent="0.25">
      <c r="A920" s="155" t="s">
        <v>2270</v>
      </c>
      <c r="B920" s="155" t="s">
        <v>779</v>
      </c>
      <c r="C920" s="155" t="s">
        <v>1655</v>
      </c>
      <c r="D920" s="155">
        <v>200</v>
      </c>
      <c r="E920" s="155">
        <v>200</v>
      </c>
      <c r="F920" s="166">
        <v>41066</v>
      </c>
      <c r="G920" s="166">
        <v>41071</v>
      </c>
      <c r="H920" s="157">
        <v>1</v>
      </c>
      <c r="Q920" s="160"/>
    </row>
    <row r="921" spans="1:17" ht="15" customHeight="1" x14ac:dyDescent="0.25">
      <c r="A921" s="155" t="s">
        <v>2270</v>
      </c>
      <c r="B921" s="155" t="s">
        <v>457</v>
      </c>
      <c r="C921" s="155" t="s">
        <v>1654</v>
      </c>
      <c r="D921" s="155">
        <v>50</v>
      </c>
      <c r="E921" s="155">
        <v>50</v>
      </c>
      <c r="F921" s="166">
        <v>41066</v>
      </c>
      <c r="G921" s="166">
        <v>41071</v>
      </c>
      <c r="H921" s="157">
        <v>1</v>
      </c>
      <c r="Q921" s="160"/>
    </row>
    <row r="922" spans="1:17" ht="15" customHeight="1" x14ac:dyDescent="0.25">
      <c r="A922" s="155" t="s">
        <v>2270</v>
      </c>
      <c r="B922" s="155" t="s">
        <v>455</v>
      </c>
      <c r="C922" s="155" t="s">
        <v>1653</v>
      </c>
      <c r="D922" s="155">
        <v>50</v>
      </c>
      <c r="E922" s="155">
        <v>50</v>
      </c>
      <c r="F922" s="166">
        <v>41066</v>
      </c>
      <c r="G922" s="166">
        <v>41071</v>
      </c>
      <c r="H922" s="157">
        <v>1</v>
      </c>
      <c r="Q922" s="160"/>
    </row>
    <row r="923" spans="1:17" ht="15" customHeight="1" x14ac:dyDescent="0.25">
      <c r="A923" s="155" t="s">
        <v>49</v>
      </c>
      <c r="B923" s="155" t="s">
        <v>50</v>
      </c>
      <c r="C923" s="155" t="s">
        <v>1656</v>
      </c>
      <c r="D923" s="155">
        <v>3000</v>
      </c>
      <c r="E923" s="155">
        <v>3000</v>
      </c>
      <c r="F923" s="166">
        <v>41067</v>
      </c>
      <c r="G923" s="166">
        <v>41073</v>
      </c>
      <c r="H923" s="157">
        <v>1</v>
      </c>
      <c r="Q923" s="160"/>
    </row>
    <row r="924" spans="1:17" ht="15" customHeight="1" x14ac:dyDescent="0.25">
      <c r="A924" s="155" t="s">
        <v>49</v>
      </c>
      <c r="B924" s="155" t="s">
        <v>52</v>
      </c>
      <c r="C924" s="155" t="s">
        <v>1656</v>
      </c>
      <c r="D924" s="155">
        <v>3000</v>
      </c>
      <c r="E924" s="155">
        <v>3000</v>
      </c>
      <c r="F924" s="166">
        <v>41067</v>
      </c>
      <c r="G924" s="166">
        <v>41073</v>
      </c>
      <c r="H924" s="157">
        <v>1</v>
      </c>
      <c r="Q924" s="160"/>
    </row>
    <row r="925" spans="1:17" ht="15" customHeight="1" x14ac:dyDescent="0.25">
      <c r="A925" s="155" t="s">
        <v>49</v>
      </c>
      <c r="B925" s="155" t="s">
        <v>54</v>
      </c>
      <c r="C925" s="155" t="s">
        <v>1657</v>
      </c>
      <c r="D925" s="155">
        <v>2000</v>
      </c>
      <c r="E925" s="155">
        <v>2000</v>
      </c>
      <c r="F925" s="166">
        <v>41067</v>
      </c>
      <c r="G925" s="166">
        <v>41073</v>
      </c>
      <c r="H925" s="157">
        <v>1</v>
      </c>
      <c r="Q925" s="160"/>
    </row>
    <row r="926" spans="1:17" ht="15" customHeight="1" x14ac:dyDescent="0.25">
      <c r="A926" s="155" t="s">
        <v>820</v>
      </c>
      <c r="B926" s="155" t="s">
        <v>181</v>
      </c>
      <c r="C926" s="155" t="s">
        <v>1658</v>
      </c>
      <c r="D926" s="155">
        <v>200</v>
      </c>
      <c r="E926" s="155">
        <v>200</v>
      </c>
      <c r="F926" s="166">
        <v>41068</v>
      </c>
      <c r="G926" s="166">
        <v>41073</v>
      </c>
      <c r="H926" s="157">
        <v>1</v>
      </c>
      <c r="Q926" s="160"/>
    </row>
    <row r="927" spans="1:17" ht="15" customHeight="1" x14ac:dyDescent="0.25">
      <c r="A927" s="155" t="s">
        <v>408</v>
      </c>
      <c r="B927" s="155" t="s">
        <v>1659</v>
      </c>
      <c r="C927" s="155" t="s">
        <v>1660</v>
      </c>
      <c r="D927" s="155">
        <v>1</v>
      </c>
      <c r="E927" s="155">
        <v>1</v>
      </c>
      <c r="F927" s="166">
        <v>41068</v>
      </c>
      <c r="G927" s="166">
        <v>41079</v>
      </c>
      <c r="H927" s="157">
        <v>1</v>
      </c>
      <c r="I927" s="163" t="s">
        <v>1663</v>
      </c>
      <c r="Q927" s="160"/>
    </row>
    <row r="928" spans="1:17" ht="15" customHeight="1" x14ac:dyDescent="0.25">
      <c r="A928" s="155" t="s">
        <v>408</v>
      </c>
      <c r="B928" s="155" t="s">
        <v>1661</v>
      </c>
      <c r="C928" s="155" t="s">
        <v>1662</v>
      </c>
      <c r="D928" s="155">
        <v>1</v>
      </c>
      <c r="E928" s="155">
        <v>1</v>
      </c>
      <c r="F928" s="166">
        <v>41068</v>
      </c>
      <c r="G928" s="166">
        <v>41079</v>
      </c>
      <c r="H928" s="157">
        <v>1</v>
      </c>
      <c r="I928" s="163" t="s">
        <v>1663</v>
      </c>
      <c r="Q928" s="160"/>
    </row>
    <row r="929" spans="1:17" ht="15" customHeight="1" x14ac:dyDescent="0.25">
      <c r="A929" s="155" t="s">
        <v>36</v>
      </c>
      <c r="B929" s="155" t="s">
        <v>1664</v>
      </c>
      <c r="C929" s="155" t="s">
        <v>1665</v>
      </c>
      <c r="D929" s="155">
        <v>50</v>
      </c>
      <c r="E929" s="155">
        <v>50</v>
      </c>
      <c r="F929" s="166">
        <v>41071</v>
      </c>
      <c r="G929" s="166">
        <v>41072</v>
      </c>
      <c r="H929" s="157">
        <v>1</v>
      </c>
      <c r="Q929" s="160"/>
    </row>
    <row r="930" spans="1:17" ht="15" customHeight="1" x14ac:dyDescent="0.25">
      <c r="A930" s="155" t="s">
        <v>277</v>
      </c>
      <c r="B930" s="155" t="s">
        <v>878</v>
      </c>
      <c r="C930" s="155" t="s">
        <v>1666</v>
      </c>
      <c r="D930" s="155">
        <v>50</v>
      </c>
      <c r="E930" s="155">
        <v>50</v>
      </c>
      <c r="F930" s="166">
        <v>41071</v>
      </c>
      <c r="G930" s="166">
        <v>41074</v>
      </c>
      <c r="H930" s="157">
        <v>1</v>
      </c>
      <c r="Q930" s="160"/>
    </row>
    <row r="931" spans="1:17" ht="15" customHeight="1" x14ac:dyDescent="0.25">
      <c r="A931" s="155" t="s">
        <v>1667</v>
      </c>
      <c r="B931" s="155" t="s">
        <v>1668</v>
      </c>
      <c r="C931" s="155" t="s">
        <v>1669</v>
      </c>
      <c r="D931" s="155">
        <v>25</v>
      </c>
      <c r="E931" s="155">
        <v>25</v>
      </c>
      <c r="F931" s="166">
        <v>41071</v>
      </c>
      <c r="G931" s="166">
        <v>41072</v>
      </c>
      <c r="H931" s="157">
        <v>1</v>
      </c>
      <c r="Q931" s="160"/>
    </row>
    <row r="932" spans="1:17" ht="15" customHeight="1" x14ac:dyDescent="0.25">
      <c r="A932" s="155" t="s">
        <v>719</v>
      </c>
      <c r="B932" s="155" t="s">
        <v>1670</v>
      </c>
      <c r="C932" s="155" t="s">
        <v>1671</v>
      </c>
      <c r="D932" s="155">
        <v>100</v>
      </c>
      <c r="E932" s="155">
        <v>100</v>
      </c>
      <c r="F932" s="166">
        <v>41071</v>
      </c>
      <c r="G932" s="166">
        <v>41073</v>
      </c>
      <c r="H932" s="157">
        <v>1</v>
      </c>
      <c r="Q932" s="160"/>
    </row>
    <row r="933" spans="1:17" ht="15" customHeight="1" x14ac:dyDescent="0.25">
      <c r="A933" s="155" t="s">
        <v>559</v>
      </c>
      <c r="B933" s="155" t="s">
        <v>1672</v>
      </c>
      <c r="C933" s="155" t="s">
        <v>1673</v>
      </c>
      <c r="D933" s="155">
        <v>100</v>
      </c>
      <c r="E933" s="155">
        <v>100</v>
      </c>
      <c r="F933" s="166">
        <v>41071</v>
      </c>
      <c r="G933" s="166">
        <v>41074</v>
      </c>
      <c r="H933" s="157">
        <v>1</v>
      </c>
      <c r="Q933" s="160"/>
    </row>
    <row r="934" spans="1:17" ht="15" customHeight="1" x14ac:dyDescent="0.25">
      <c r="A934" s="155" t="s">
        <v>559</v>
      </c>
      <c r="B934" s="155" t="s">
        <v>1674</v>
      </c>
      <c r="C934" s="155" t="s">
        <v>1675</v>
      </c>
      <c r="D934" s="155">
        <v>100</v>
      </c>
      <c r="E934" s="155">
        <v>100</v>
      </c>
      <c r="F934" s="166">
        <v>41071</v>
      </c>
      <c r="G934" s="166">
        <v>41074</v>
      </c>
      <c r="H934" s="157">
        <v>1</v>
      </c>
      <c r="Q934" s="160"/>
    </row>
    <row r="935" spans="1:17" ht="15" customHeight="1" x14ac:dyDescent="0.25">
      <c r="A935" s="155" t="s">
        <v>559</v>
      </c>
      <c r="B935" s="155" t="s">
        <v>1677</v>
      </c>
      <c r="C935" s="155" t="s">
        <v>1676</v>
      </c>
      <c r="D935" s="155">
        <v>50</v>
      </c>
      <c r="E935" s="155">
        <v>50</v>
      </c>
      <c r="F935" s="166">
        <v>41071</v>
      </c>
      <c r="G935" s="166">
        <v>41074</v>
      </c>
      <c r="H935" s="157">
        <v>1</v>
      </c>
      <c r="Q935" s="160"/>
    </row>
    <row r="936" spans="1:17" ht="15" customHeight="1" x14ac:dyDescent="0.25">
      <c r="A936" s="155" t="s">
        <v>39</v>
      </c>
      <c r="B936" s="155" t="s">
        <v>866</v>
      </c>
      <c r="C936" s="155" t="s">
        <v>1678</v>
      </c>
      <c r="D936" s="155">
        <v>500</v>
      </c>
      <c r="E936" s="155">
        <v>500</v>
      </c>
      <c r="F936" s="166">
        <v>41071</v>
      </c>
      <c r="G936" s="166">
        <v>41075</v>
      </c>
      <c r="H936" s="157">
        <v>1</v>
      </c>
      <c r="Q936" s="160"/>
    </row>
    <row r="937" spans="1:17" ht="15" customHeight="1" x14ac:dyDescent="0.25">
      <c r="A937" s="155" t="s">
        <v>78</v>
      </c>
      <c r="B937" s="155" t="s">
        <v>79</v>
      </c>
      <c r="C937" s="155" t="s">
        <v>1679</v>
      </c>
      <c r="D937" s="155">
        <v>50</v>
      </c>
      <c r="E937" s="155">
        <v>50</v>
      </c>
      <c r="F937" s="166">
        <v>41071</v>
      </c>
      <c r="G937" s="166">
        <v>41073</v>
      </c>
      <c r="H937" s="157">
        <v>1</v>
      </c>
      <c r="Q937" s="160"/>
    </row>
    <row r="938" spans="1:17" ht="15" customHeight="1" x14ac:dyDescent="0.25">
      <c r="A938" s="155" t="s">
        <v>65</v>
      </c>
      <c r="B938" s="155" t="s">
        <v>1501</v>
      </c>
      <c r="C938" s="155" t="s">
        <v>1680</v>
      </c>
      <c r="D938" s="155">
        <v>50</v>
      </c>
      <c r="E938" s="155">
        <v>50</v>
      </c>
      <c r="F938" s="166">
        <v>41071</v>
      </c>
      <c r="G938" s="166">
        <v>41075</v>
      </c>
      <c r="H938" s="157">
        <v>1</v>
      </c>
      <c r="Q938" s="160"/>
    </row>
    <row r="939" spans="1:17" ht="15" customHeight="1" x14ac:dyDescent="0.25">
      <c r="A939" s="155" t="s">
        <v>42</v>
      </c>
      <c r="B939" s="155" t="s">
        <v>370</v>
      </c>
      <c r="C939" s="155" t="s">
        <v>1681</v>
      </c>
      <c r="D939" s="155">
        <v>250</v>
      </c>
      <c r="E939" s="155">
        <v>250</v>
      </c>
      <c r="F939" s="166">
        <v>41071</v>
      </c>
      <c r="G939" s="166">
        <v>41075</v>
      </c>
      <c r="H939" s="157">
        <v>1</v>
      </c>
      <c r="Q939" s="160"/>
    </row>
    <row r="940" spans="1:17" ht="15" customHeight="1" x14ac:dyDescent="0.25">
      <c r="A940" s="155" t="s">
        <v>1684</v>
      </c>
      <c r="B940" s="155" t="s">
        <v>1683</v>
      </c>
      <c r="C940" s="155" t="s">
        <v>1685</v>
      </c>
      <c r="D940" s="155">
        <v>25</v>
      </c>
      <c r="E940" s="155">
        <v>25</v>
      </c>
      <c r="F940" s="166">
        <v>41072</v>
      </c>
      <c r="G940" s="166">
        <v>41072</v>
      </c>
      <c r="H940" s="157">
        <v>1</v>
      </c>
      <c r="I940" s="163" t="s">
        <v>214</v>
      </c>
      <c r="Q940" s="160"/>
    </row>
    <row r="941" spans="1:17" ht="15" customHeight="1" x14ac:dyDescent="0.25">
      <c r="A941" s="155" t="s">
        <v>71</v>
      </c>
      <c r="B941" s="155" t="s">
        <v>154</v>
      </c>
      <c r="C941" s="155" t="s">
        <v>1686</v>
      </c>
      <c r="D941" s="155">
        <v>3</v>
      </c>
      <c r="E941" s="155">
        <v>3</v>
      </c>
      <c r="F941" s="166">
        <v>41072</v>
      </c>
      <c r="G941" s="166">
        <v>41078</v>
      </c>
      <c r="H941" s="157">
        <v>1</v>
      </c>
      <c r="Q941" s="160"/>
    </row>
    <row r="942" spans="1:17" ht="15" customHeight="1" x14ac:dyDescent="0.25">
      <c r="A942" s="155" t="s">
        <v>42</v>
      </c>
      <c r="B942" s="155" t="s">
        <v>1687</v>
      </c>
      <c r="C942" s="155" t="s">
        <v>1688</v>
      </c>
      <c r="D942" s="155">
        <v>10</v>
      </c>
      <c r="E942" s="155">
        <v>10</v>
      </c>
      <c r="F942" s="166">
        <v>41072</v>
      </c>
      <c r="G942" s="166">
        <v>41073</v>
      </c>
      <c r="H942" s="157">
        <v>1</v>
      </c>
      <c r="Q942" s="160"/>
    </row>
    <row r="943" spans="1:17" ht="15" customHeight="1" x14ac:dyDescent="0.25">
      <c r="A943" s="155" t="s">
        <v>748</v>
      </c>
      <c r="B943" s="155" t="s">
        <v>1689</v>
      </c>
      <c r="C943" s="155" t="s">
        <v>1690</v>
      </c>
      <c r="D943" s="155">
        <v>1000</v>
      </c>
      <c r="E943" s="155">
        <v>1000</v>
      </c>
      <c r="F943" s="166">
        <v>41072</v>
      </c>
      <c r="G943" s="166">
        <v>41075</v>
      </c>
      <c r="H943" s="157">
        <v>1</v>
      </c>
      <c r="Q943" s="160"/>
    </row>
    <row r="944" spans="1:17" ht="15" customHeight="1" x14ac:dyDescent="0.25">
      <c r="A944" s="155" t="s">
        <v>748</v>
      </c>
      <c r="B944" s="155" t="s">
        <v>483</v>
      </c>
      <c r="C944" s="155" t="s">
        <v>1691</v>
      </c>
      <c r="D944" s="155">
        <v>200</v>
      </c>
      <c r="E944" s="155">
        <v>200</v>
      </c>
      <c r="F944" s="166">
        <v>41072</v>
      </c>
      <c r="G944" s="166">
        <v>41074</v>
      </c>
      <c r="H944" s="157">
        <v>1</v>
      </c>
      <c r="Q944" s="160"/>
    </row>
    <row r="945" spans="1:17" ht="15" customHeight="1" x14ac:dyDescent="0.25">
      <c r="A945" s="155" t="s">
        <v>748</v>
      </c>
      <c r="B945" s="155" t="s">
        <v>481</v>
      </c>
      <c r="C945" s="155" t="s">
        <v>364</v>
      </c>
      <c r="D945" s="155">
        <v>400</v>
      </c>
      <c r="E945" s="155">
        <v>400</v>
      </c>
      <c r="F945" s="166">
        <v>41072</v>
      </c>
      <c r="G945" s="166">
        <v>41074</v>
      </c>
      <c r="H945" s="157">
        <v>1</v>
      </c>
      <c r="Q945" s="160"/>
    </row>
    <row r="946" spans="1:17" ht="15" customHeight="1" x14ac:dyDescent="0.25">
      <c r="A946" s="155" t="s">
        <v>1280</v>
      </c>
      <c r="B946" s="155" t="s">
        <v>1692</v>
      </c>
      <c r="C946" s="155" t="s">
        <v>1693</v>
      </c>
      <c r="D946" s="155">
        <v>150</v>
      </c>
      <c r="E946" s="155">
        <v>150</v>
      </c>
      <c r="F946" s="166">
        <v>41072</v>
      </c>
      <c r="G946" s="166">
        <v>41074</v>
      </c>
      <c r="H946" s="157">
        <v>1</v>
      </c>
      <c r="Q946" s="160"/>
    </row>
    <row r="947" spans="1:17" ht="15" customHeight="1" x14ac:dyDescent="0.25">
      <c r="A947" s="155" t="s">
        <v>492</v>
      </c>
      <c r="B947" s="155" t="s">
        <v>493</v>
      </c>
      <c r="C947" s="155" t="s">
        <v>1694</v>
      </c>
      <c r="D947" s="155">
        <v>5088</v>
      </c>
      <c r="E947" s="155">
        <v>5088</v>
      </c>
      <c r="F947" s="166">
        <v>41072</v>
      </c>
      <c r="G947" s="166">
        <v>41074</v>
      </c>
      <c r="H947" s="157">
        <v>1</v>
      </c>
      <c r="Q947" s="160"/>
    </row>
    <row r="948" spans="1:17" ht="15" customHeight="1" x14ac:dyDescent="0.25">
      <c r="A948" s="155" t="s">
        <v>492</v>
      </c>
      <c r="B948" s="155" t="s">
        <v>495</v>
      </c>
      <c r="C948" s="155" t="s">
        <v>364</v>
      </c>
      <c r="D948" s="155">
        <v>5088</v>
      </c>
      <c r="E948" s="155">
        <v>5088</v>
      </c>
      <c r="F948" s="166">
        <v>41072</v>
      </c>
      <c r="G948" s="166">
        <v>41074</v>
      </c>
      <c r="H948" s="157">
        <v>1</v>
      </c>
      <c r="Q948" s="160"/>
    </row>
    <row r="949" spans="1:17" ht="15" customHeight="1" x14ac:dyDescent="0.25">
      <c r="A949" s="155" t="s">
        <v>1435</v>
      </c>
      <c r="B949" s="155" t="s">
        <v>1436</v>
      </c>
      <c r="C949" s="155" t="s">
        <v>1695</v>
      </c>
      <c r="D949" s="155">
        <v>9</v>
      </c>
      <c r="E949" s="155">
        <v>9</v>
      </c>
      <c r="F949" s="166">
        <v>41072</v>
      </c>
      <c r="G949" s="166">
        <v>41079</v>
      </c>
      <c r="H949" s="157">
        <v>1</v>
      </c>
      <c r="I949" s="163" t="s">
        <v>1696</v>
      </c>
      <c r="Q949" s="160"/>
    </row>
    <row r="950" spans="1:17" ht="15" customHeight="1" x14ac:dyDescent="0.25">
      <c r="A950" s="155" t="s">
        <v>1419</v>
      </c>
      <c r="B950" s="155" t="s">
        <v>626</v>
      </c>
      <c r="C950" s="155" t="s">
        <v>1697</v>
      </c>
      <c r="D950" s="155">
        <v>2000</v>
      </c>
      <c r="E950" s="155">
        <v>2000</v>
      </c>
      <c r="F950" s="166">
        <v>41074</v>
      </c>
      <c r="G950" s="166">
        <v>41078</v>
      </c>
      <c r="H950" s="157">
        <v>1</v>
      </c>
      <c r="Q950" s="160"/>
    </row>
    <row r="951" spans="1:17" ht="15" customHeight="1" x14ac:dyDescent="0.25">
      <c r="A951" s="155" t="s">
        <v>49</v>
      </c>
      <c r="B951" s="155" t="s">
        <v>54</v>
      </c>
      <c r="C951" s="155" t="s">
        <v>1698</v>
      </c>
      <c r="D951" s="155">
        <v>2000</v>
      </c>
      <c r="E951" s="155">
        <v>2000</v>
      </c>
      <c r="F951" s="166">
        <v>41074</v>
      </c>
      <c r="G951" s="166">
        <v>41080</v>
      </c>
      <c r="H951" s="157">
        <v>1</v>
      </c>
      <c r="Q951" s="160"/>
    </row>
    <row r="952" spans="1:17" ht="15" customHeight="1" x14ac:dyDescent="0.25">
      <c r="A952" s="155" t="s">
        <v>49</v>
      </c>
      <c r="B952" s="155" t="s">
        <v>52</v>
      </c>
      <c r="C952" s="155" t="s">
        <v>1699</v>
      </c>
      <c r="D952" s="155">
        <v>3000</v>
      </c>
      <c r="E952" s="155">
        <v>3000</v>
      </c>
      <c r="F952" s="166">
        <v>41074</v>
      </c>
      <c r="G952" s="166">
        <v>41080</v>
      </c>
      <c r="H952" s="157">
        <v>1</v>
      </c>
      <c r="Q952" s="160"/>
    </row>
    <row r="953" spans="1:17" ht="15" customHeight="1" x14ac:dyDescent="0.25">
      <c r="A953" s="155" t="s">
        <v>49</v>
      </c>
      <c r="B953" s="155" t="s">
        <v>50</v>
      </c>
      <c r="C953" s="155" t="s">
        <v>1700</v>
      </c>
      <c r="D953" s="155">
        <v>3000</v>
      </c>
      <c r="E953" s="155">
        <v>3000</v>
      </c>
      <c r="F953" s="166">
        <v>41074</v>
      </c>
      <c r="G953" s="166">
        <v>41080</v>
      </c>
      <c r="H953" s="157">
        <v>1</v>
      </c>
      <c r="Q953" s="160"/>
    </row>
    <row r="954" spans="1:17" ht="15" customHeight="1" x14ac:dyDescent="0.25">
      <c r="A954" s="155" t="s">
        <v>39</v>
      </c>
      <c r="B954" s="155" t="s">
        <v>437</v>
      </c>
      <c r="C954" s="155" t="s">
        <v>1701</v>
      </c>
      <c r="D954" s="155">
        <v>100</v>
      </c>
      <c r="E954" s="155">
        <v>100</v>
      </c>
      <c r="F954" s="166">
        <v>41074</v>
      </c>
      <c r="G954" s="166">
        <v>41080</v>
      </c>
      <c r="H954" s="157">
        <v>1</v>
      </c>
      <c r="Q954" s="160"/>
    </row>
    <row r="955" spans="1:17" ht="15" customHeight="1" x14ac:dyDescent="0.25">
      <c r="A955" s="155" t="s">
        <v>39</v>
      </c>
      <c r="B955" s="155" t="s">
        <v>922</v>
      </c>
      <c r="C955" s="155" t="s">
        <v>1702</v>
      </c>
      <c r="D955" s="155">
        <v>300</v>
      </c>
      <c r="E955" s="155">
        <v>300</v>
      </c>
      <c r="F955" s="166">
        <v>41074</v>
      </c>
      <c r="G955" s="166">
        <v>41092</v>
      </c>
      <c r="H955" s="157">
        <v>1</v>
      </c>
      <c r="Q955" s="160"/>
    </row>
    <row r="956" spans="1:17" ht="15" customHeight="1" x14ac:dyDescent="0.25">
      <c r="A956" s="155" t="s">
        <v>405</v>
      </c>
      <c r="B956" s="155" t="s">
        <v>1703</v>
      </c>
      <c r="C956" s="155" t="s">
        <v>1704</v>
      </c>
      <c r="D956" s="155">
        <v>2</v>
      </c>
      <c r="E956" s="155">
        <v>2</v>
      </c>
      <c r="F956" s="166">
        <v>41074</v>
      </c>
      <c r="G956" s="166">
        <v>41080</v>
      </c>
      <c r="H956" s="157">
        <v>1</v>
      </c>
      <c r="Q956" s="160"/>
    </row>
    <row r="957" spans="1:17" ht="15" customHeight="1" x14ac:dyDescent="0.25">
      <c r="A957" s="155" t="s">
        <v>46</v>
      </c>
      <c r="B957" s="155" t="s">
        <v>949</v>
      </c>
      <c r="C957" s="155" t="s">
        <v>1705</v>
      </c>
      <c r="D957" s="155">
        <v>200</v>
      </c>
      <c r="E957" s="155">
        <v>205</v>
      </c>
      <c r="F957" s="166">
        <v>41074</v>
      </c>
      <c r="G957" s="166">
        <v>41080</v>
      </c>
      <c r="H957" s="157">
        <v>1</v>
      </c>
      <c r="Q957" s="160"/>
    </row>
    <row r="958" spans="1:17" ht="15" customHeight="1" x14ac:dyDescent="0.25">
      <c r="A958" s="155" t="s">
        <v>242</v>
      </c>
      <c r="B958" s="155" t="s">
        <v>553</v>
      </c>
      <c r="C958" s="155" t="s">
        <v>1706</v>
      </c>
      <c r="D958" s="155">
        <v>125</v>
      </c>
      <c r="E958" s="155">
        <v>125</v>
      </c>
      <c r="F958" s="166">
        <v>41075</v>
      </c>
      <c r="G958" s="166">
        <v>41080</v>
      </c>
      <c r="H958" s="157">
        <v>1</v>
      </c>
      <c r="Q958" s="160"/>
    </row>
    <row r="959" spans="1:17" ht="15" customHeight="1" x14ac:dyDescent="0.25">
      <c r="A959" s="155" t="s">
        <v>158</v>
      </c>
      <c r="B959" s="155" t="s">
        <v>1707</v>
      </c>
      <c r="C959" s="155" t="s">
        <v>1708</v>
      </c>
      <c r="D959" s="155">
        <v>3</v>
      </c>
      <c r="E959" s="155">
        <v>3</v>
      </c>
      <c r="F959" s="166">
        <v>41075</v>
      </c>
      <c r="G959" s="166">
        <v>41079</v>
      </c>
      <c r="H959" s="157">
        <v>1</v>
      </c>
      <c r="Q959" s="160"/>
    </row>
    <row r="960" spans="1:17" ht="15" customHeight="1" x14ac:dyDescent="0.25">
      <c r="A960" s="155" t="s">
        <v>820</v>
      </c>
      <c r="B960" s="155" t="s">
        <v>1709</v>
      </c>
      <c r="C960" s="155" t="s">
        <v>1710</v>
      </c>
      <c r="D960" s="155">
        <v>100</v>
      </c>
      <c r="E960" s="155">
        <v>100</v>
      </c>
      <c r="F960" s="166">
        <v>41075</v>
      </c>
      <c r="G960" s="166">
        <v>41081</v>
      </c>
      <c r="H960" s="157">
        <v>1</v>
      </c>
      <c r="Q960" s="160"/>
    </row>
    <row r="961" spans="1:17" ht="15" customHeight="1" x14ac:dyDescent="0.25">
      <c r="A961" s="155" t="s">
        <v>911</v>
      </c>
      <c r="B961" s="155" t="s">
        <v>1176</v>
      </c>
      <c r="C961" s="155" t="s">
        <v>1711</v>
      </c>
      <c r="D961" s="155">
        <v>500</v>
      </c>
      <c r="E961" s="155">
        <v>572</v>
      </c>
      <c r="F961" s="166">
        <v>41067</v>
      </c>
      <c r="G961" s="166">
        <v>41074</v>
      </c>
      <c r="H961" s="157">
        <v>1</v>
      </c>
      <c r="I961" s="163" t="s">
        <v>1712</v>
      </c>
      <c r="Q961" s="160"/>
    </row>
    <row r="962" spans="1:17" ht="15" customHeight="1" x14ac:dyDescent="0.25">
      <c r="A962" s="155" t="s">
        <v>42</v>
      </c>
      <c r="B962" s="155" t="s">
        <v>956</v>
      </c>
      <c r="C962" s="155" t="s">
        <v>1713</v>
      </c>
      <c r="D962" s="155">
        <v>100</v>
      </c>
      <c r="E962" s="155">
        <v>100</v>
      </c>
      <c r="F962" s="166">
        <v>41067</v>
      </c>
      <c r="G962" s="166">
        <v>41078</v>
      </c>
      <c r="H962" s="157">
        <v>1</v>
      </c>
      <c r="Q962" s="160"/>
    </row>
    <row r="963" spans="1:17" ht="15" customHeight="1" x14ac:dyDescent="0.25">
      <c r="A963" s="155" t="s">
        <v>1715</v>
      </c>
      <c r="B963" s="155" t="s">
        <v>1717</v>
      </c>
      <c r="C963" s="155" t="s">
        <v>1716</v>
      </c>
      <c r="D963" s="155">
        <v>30</v>
      </c>
      <c r="E963" s="155">
        <v>30</v>
      </c>
      <c r="F963" s="166">
        <v>41078</v>
      </c>
      <c r="G963" s="166">
        <v>41075</v>
      </c>
      <c r="H963" s="157">
        <v>0</v>
      </c>
      <c r="I963" s="163" t="s">
        <v>1718</v>
      </c>
      <c r="Q963" s="160"/>
    </row>
    <row r="964" spans="1:17" ht="15" customHeight="1" x14ac:dyDescent="0.25">
      <c r="A964" s="155" t="s">
        <v>1684</v>
      </c>
      <c r="B964" s="155" t="s">
        <v>1719</v>
      </c>
      <c r="C964" s="155" t="s">
        <v>1720</v>
      </c>
      <c r="D964" s="155">
        <v>100</v>
      </c>
      <c r="E964" s="155">
        <v>100</v>
      </c>
      <c r="F964" s="166">
        <v>41078</v>
      </c>
      <c r="G964" s="166">
        <v>41080</v>
      </c>
      <c r="H964" s="157">
        <v>1</v>
      </c>
      <c r="I964" s="163" t="s">
        <v>214</v>
      </c>
      <c r="Q964" s="160"/>
    </row>
    <row r="965" spans="1:17" ht="15" customHeight="1" x14ac:dyDescent="0.25">
      <c r="A965" s="155" t="s">
        <v>1684</v>
      </c>
      <c r="B965" s="155" t="s">
        <v>445</v>
      </c>
      <c r="C965" s="155" t="s">
        <v>1721</v>
      </c>
      <c r="D965" s="155">
        <v>100</v>
      </c>
      <c r="E965" s="155">
        <v>100</v>
      </c>
      <c r="F965" s="166">
        <v>41078</v>
      </c>
      <c r="G965" s="166">
        <v>41080</v>
      </c>
      <c r="H965" s="157">
        <v>1</v>
      </c>
      <c r="I965" s="163" t="s">
        <v>214</v>
      </c>
      <c r="Q965" s="160"/>
    </row>
    <row r="966" spans="1:17" ht="15" customHeight="1" x14ac:dyDescent="0.25">
      <c r="A966" s="155" t="s">
        <v>634</v>
      </c>
      <c r="B966" s="155" t="s">
        <v>1151</v>
      </c>
      <c r="C966" s="155" t="s">
        <v>1722</v>
      </c>
      <c r="D966" s="155">
        <v>6</v>
      </c>
      <c r="E966" s="155">
        <v>6</v>
      </c>
      <c r="F966" s="166">
        <v>41079</v>
      </c>
      <c r="G966" s="166">
        <v>41066</v>
      </c>
      <c r="H966" s="157">
        <v>0</v>
      </c>
      <c r="I966" s="163" t="s">
        <v>1731</v>
      </c>
      <c r="Q966" s="160"/>
    </row>
    <row r="967" spans="1:17" ht="15" customHeight="1" x14ac:dyDescent="0.25">
      <c r="A967" s="155" t="s">
        <v>634</v>
      </c>
      <c r="B967" s="155" t="s">
        <v>1723</v>
      </c>
      <c r="C967" s="155" t="s">
        <v>1724</v>
      </c>
      <c r="D967" s="155">
        <v>50</v>
      </c>
      <c r="E967" s="155">
        <v>50</v>
      </c>
      <c r="F967" s="166">
        <v>41079</v>
      </c>
      <c r="G967" s="166">
        <v>41080</v>
      </c>
      <c r="H967" s="157">
        <v>1</v>
      </c>
      <c r="Q967" s="160"/>
    </row>
    <row r="968" spans="1:17" ht="15" customHeight="1" x14ac:dyDescent="0.25">
      <c r="A968" s="155" t="s">
        <v>786</v>
      </c>
      <c r="B968" s="155" t="s">
        <v>1725</v>
      </c>
      <c r="C968" s="155" t="s">
        <v>1726</v>
      </c>
      <c r="D968" s="155">
        <v>200</v>
      </c>
      <c r="E968" s="155">
        <v>200</v>
      </c>
      <c r="F968" s="166">
        <v>41080</v>
      </c>
      <c r="G968" s="166">
        <v>41085</v>
      </c>
      <c r="H968" s="157">
        <v>1</v>
      </c>
      <c r="Q968" s="160"/>
    </row>
    <row r="969" spans="1:17" ht="15" customHeight="1" x14ac:dyDescent="0.25">
      <c r="A969" s="155" t="s">
        <v>39</v>
      </c>
      <c r="B969" s="155" t="s">
        <v>1727</v>
      </c>
      <c r="C969" s="155" t="s">
        <v>1728</v>
      </c>
      <c r="D969" s="155">
        <v>100</v>
      </c>
      <c r="E969" s="155">
        <v>120</v>
      </c>
      <c r="F969" s="166">
        <v>41080</v>
      </c>
      <c r="G969" s="166">
        <v>41085</v>
      </c>
      <c r="H969" s="157">
        <v>1</v>
      </c>
      <c r="Q969" s="160"/>
    </row>
    <row r="970" spans="1:17" ht="15" customHeight="1" x14ac:dyDescent="0.25">
      <c r="A970" s="155" t="s">
        <v>71</v>
      </c>
      <c r="B970" s="155" t="s">
        <v>74</v>
      </c>
      <c r="C970" s="155" t="s">
        <v>1729</v>
      </c>
      <c r="D970" s="155">
        <v>25</v>
      </c>
      <c r="E970" s="155">
        <v>25</v>
      </c>
      <c r="F970" s="166">
        <v>41080</v>
      </c>
      <c r="G970" s="166">
        <v>41085</v>
      </c>
      <c r="H970" s="157">
        <v>1</v>
      </c>
      <c r="Q970" s="160"/>
    </row>
    <row r="971" spans="1:17" ht="15" customHeight="1" x14ac:dyDescent="0.25">
      <c r="A971" s="155" t="s">
        <v>71</v>
      </c>
      <c r="B971" s="155" t="s">
        <v>1530</v>
      </c>
      <c r="C971" s="155" t="s">
        <v>1730</v>
      </c>
      <c r="D971" s="155">
        <v>5</v>
      </c>
      <c r="E971" s="155">
        <v>5</v>
      </c>
      <c r="F971" s="166">
        <v>41080</v>
      </c>
      <c r="G971" s="166">
        <v>41081</v>
      </c>
      <c r="H971" s="157">
        <v>1</v>
      </c>
      <c r="Q971" s="160"/>
    </row>
    <row r="972" spans="1:17" ht="15" customHeight="1" x14ac:dyDescent="0.25">
      <c r="A972" s="155" t="s">
        <v>71</v>
      </c>
      <c r="B972" s="155" t="s">
        <v>1550</v>
      </c>
      <c r="C972" s="155" t="s">
        <v>1732</v>
      </c>
      <c r="D972" s="155">
        <v>5</v>
      </c>
      <c r="E972" s="155">
        <v>5</v>
      </c>
      <c r="F972" s="166">
        <v>41080</v>
      </c>
      <c r="G972" s="166">
        <v>41081</v>
      </c>
      <c r="H972" s="157">
        <v>1</v>
      </c>
      <c r="Q972" s="160"/>
    </row>
    <row r="973" spans="1:17" ht="15" customHeight="1" x14ac:dyDescent="0.25">
      <c r="A973" s="155" t="s">
        <v>239</v>
      </c>
      <c r="B973" s="155" t="s">
        <v>1733</v>
      </c>
      <c r="C973" s="155" t="s">
        <v>1734</v>
      </c>
      <c r="D973" s="155">
        <v>150</v>
      </c>
      <c r="E973" s="155">
        <v>150</v>
      </c>
      <c r="F973" s="166">
        <v>41080</v>
      </c>
      <c r="G973" s="166">
        <v>41081</v>
      </c>
      <c r="H973" s="157">
        <v>1</v>
      </c>
      <c r="Q973" s="160"/>
    </row>
    <row r="974" spans="1:17" ht="15" customHeight="1" x14ac:dyDescent="0.25">
      <c r="A974" s="155" t="s">
        <v>239</v>
      </c>
      <c r="B974" s="155" t="s">
        <v>364</v>
      </c>
      <c r="C974" s="155" t="s">
        <v>364</v>
      </c>
      <c r="D974" s="155">
        <v>50</v>
      </c>
      <c r="E974" s="155">
        <v>50</v>
      </c>
      <c r="F974" s="166">
        <v>41080</v>
      </c>
      <c r="G974" s="166">
        <v>41081</v>
      </c>
      <c r="H974" s="157">
        <v>1</v>
      </c>
      <c r="Q974" s="160"/>
    </row>
    <row r="975" spans="1:17" ht="15" customHeight="1" x14ac:dyDescent="0.25">
      <c r="A975" s="155" t="s">
        <v>239</v>
      </c>
      <c r="B975" s="155" t="s">
        <v>161</v>
      </c>
      <c r="C975" s="155" t="s">
        <v>161</v>
      </c>
      <c r="D975" s="155">
        <v>50</v>
      </c>
      <c r="E975" s="155">
        <v>50</v>
      </c>
      <c r="F975" s="166">
        <v>41080</v>
      </c>
      <c r="G975" s="166">
        <v>41081</v>
      </c>
      <c r="H975" s="157">
        <v>1</v>
      </c>
      <c r="Q975" s="160"/>
    </row>
    <row r="976" spans="1:17" ht="15" customHeight="1" x14ac:dyDescent="0.25">
      <c r="A976" s="155" t="s">
        <v>239</v>
      </c>
      <c r="B976" s="155" t="s">
        <v>316</v>
      </c>
      <c r="C976" s="155" t="s">
        <v>316</v>
      </c>
      <c r="D976" s="155">
        <v>25</v>
      </c>
      <c r="E976" s="155">
        <v>25</v>
      </c>
      <c r="F976" s="166">
        <v>41080</v>
      </c>
      <c r="G976" s="166">
        <v>41081</v>
      </c>
      <c r="H976" s="157">
        <v>1</v>
      </c>
      <c r="Q976" s="160"/>
    </row>
    <row r="977" spans="1:17" ht="15" customHeight="1" x14ac:dyDescent="0.25">
      <c r="A977" s="155" t="s">
        <v>520</v>
      </c>
      <c r="B977" s="155" t="s">
        <v>1267</v>
      </c>
      <c r="C977" s="155" t="s">
        <v>1735</v>
      </c>
      <c r="D977" s="155">
        <v>500</v>
      </c>
      <c r="E977" s="155">
        <v>500</v>
      </c>
      <c r="F977" s="166">
        <v>41080</v>
      </c>
      <c r="G977" s="166" t="s">
        <v>829</v>
      </c>
      <c r="H977" s="157">
        <v>1</v>
      </c>
      <c r="Q977" s="160"/>
    </row>
    <row r="978" spans="1:17" ht="15" customHeight="1" x14ac:dyDescent="0.25">
      <c r="A978" s="155" t="s">
        <v>679</v>
      </c>
      <c r="B978" s="155" t="s">
        <v>697</v>
      </c>
      <c r="C978" s="155" t="s">
        <v>1736</v>
      </c>
      <c r="D978" s="155">
        <v>32</v>
      </c>
      <c r="E978" s="155">
        <v>32</v>
      </c>
      <c r="F978" s="166">
        <v>41081</v>
      </c>
      <c r="G978" s="166">
        <v>41092</v>
      </c>
      <c r="H978" s="157">
        <v>1</v>
      </c>
      <c r="Q978" s="160"/>
    </row>
    <row r="979" spans="1:17" ht="15" customHeight="1" x14ac:dyDescent="0.25">
      <c r="A979" s="155" t="s">
        <v>42</v>
      </c>
      <c r="B979" s="155" t="s">
        <v>1239</v>
      </c>
      <c r="C979" s="155" t="s">
        <v>1737</v>
      </c>
      <c r="D979" s="155">
        <v>100</v>
      </c>
      <c r="E979" s="155">
        <v>100</v>
      </c>
      <c r="F979" s="166">
        <v>41081</v>
      </c>
      <c r="G979" s="166">
        <v>41087</v>
      </c>
      <c r="H979" s="157">
        <v>1</v>
      </c>
      <c r="Q979" s="160"/>
    </row>
    <row r="980" spans="1:17" ht="15" customHeight="1" x14ac:dyDescent="0.25">
      <c r="A980" s="155" t="s">
        <v>245</v>
      </c>
      <c r="B980" s="155" t="s">
        <v>1738</v>
      </c>
      <c r="C980" s="155" t="s">
        <v>1739</v>
      </c>
      <c r="D980" s="155">
        <v>1200</v>
      </c>
      <c r="E980" s="155">
        <v>1200</v>
      </c>
      <c r="F980" s="166">
        <v>41081</v>
      </c>
      <c r="G980" s="166">
        <v>41085</v>
      </c>
      <c r="H980" s="157">
        <v>1</v>
      </c>
      <c r="Q980" s="160"/>
    </row>
    <row r="981" spans="1:17" ht="15" customHeight="1" x14ac:dyDescent="0.25">
      <c r="A981" s="155" t="s">
        <v>820</v>
      </c>
      <c r="B981" s="155" t="s">
        <v>428</v>
      </c>
      <c r="C981" s="155" t="s">
        <v>1740</v>
      </c>
      <c r="D981" s="155">
        <v>36</v>
      </c>
      <c r="E981" s="155">
        <v>36</v>
      </c>
      <c r="F981" s="166">
        <v>41081</v>
      </c>
      <c r="G981" s="166">
        <v>41092</v>
      </c>
      <c r="H981" s="157">
        <v>1</v>
      </c>
      <c r="Q981" s="160"/>
    </row>
    <row r="982" spans="1:17" ht="15" customHeight="1" x14ac:dyDescent="0.25">
      <c r="A982" s="155" t="s">
        <v>29</v>
      </c>
      <c r="B982" s="155" t="s">
        <v>1219</v>
      </c>
      <c r="C982" s="155" t="s">
        <v>1741</v>
      </c>
      <c r="D982" s="155">
        <v>100</v>
      </c>
      <c r="E982" s="155">
        <v>100</v>
      </c>
      <c r="F982" s="166">
        <v>41081</v>
      </c>
      <c r="G982" s="166">
        <v>41092</v>
      </c>
      <c r="H982" s="157">
        <v>1</v>
      </c>
      <c r="Q982" s="160"/>
    </row>
    <row r="983" spans="1:17" ht="15" customHeight="1" x14ac:dyDescent="0.25">
      <c r="A983" s="155" t="s">
        <v>29</v>
      </c>
      <c r="B983" s="155" t="s">
        <v>1742</v>
      </c>
      <c r="C983" s="155" t="s">
        <v>364</v>
      </c>
      <c r="D983" s="155">
        <v>200</v>
      </c>
      <c r="E983" s="155">
        <v>200</v>
      </c>
      <c r="F983" s="166">
        <v>41081</v>
      </c>
      <c r="G983" s="166">
        <v>41092</v>
      </c>
      <c r="H983" s="157">
        <v>1</v>
      </c>
      <c r="Q983" s="160"/>
    </row>
    <row r="984" spans="1:17" ht="15" customHeight="1" x14ac:dyDescent="0.25">
      <c r="A984" s="155" t="s">
        <v>29</v>
      </c>
      <c r="B984" s="155" t="s">
        <v>139</v>
      </c>
      <c r="C984" s="155" t="s">
        <v>161</v>
      </c>
      <c r="D984" s="155">
        <v>100</v>
      </c>
      <c r="E984" s="155">
        <v>100</v>
      </c>
      <c r="F984" s="166">
        <v>41081</v>
      </c>
      <c r="G984" s="166">
        <v>41092</v>
      </c>
      <c r="H984" s="157">
        <v>1</v>
      </c>
      <c r="Q984" s="160"/>
    </row>
    <row r="985" spans="1:17" ht="15" customHeight="1" x14ac:dyDescent="0.25">
      <c r="A985" s="155" t="s">
        <v>71</v>
      </c>
      <c r="B985" s="155" t="s">
        <v>1550</v>
      </c>
      <c r="C985" s="155" t="s">
        <v>1743</v>
      </c>
      <c r="D985" s="155">
        <v>5</v>
      </c>
      <c r="E985" s="155">
        <v>5</v>
      </c>
      <c r="F985" s="166">
        <v>41081</v>
      </c>
      <c r="G985" s="166">
        <v>41082</v>
      </c>
      <c r="H985" s="157">
        <v>1</v>
      </c>
      <c r="Q985" s="160"/>
    </row>
    <row r="986" spans="1:17" ht="15" customHeight="1" x14ac:dyDescent="0.25">
      <c r="A986" s="155" t="s">
        <v>42</v>
      </c>
      <c r="B986" s="155" t="s">
        <v>1744</v>
      </c>
      <c r="C986" s="155" t="s">
        <v>1745</v>
      </c>
      <c r="D986" s="155">
        <v>500</v>
      </c>
      <c r="E986" s="155">
        <v>500</v>
      </c>
      <c r="F986" s="166">
        <v>41081</v>
      </c>
      <c r="G986" s="166">
        <v>41082</v>
      </c>
      <c r="H986" s="157">
        <v>1</v>
      </c>
      <c r="Q986" s="160"/>
    </row>
    <row r="987" spans="1:17" ht="15" customHeight="1" x14ac:dyDescent="0.25">
      <c r="A987" s="155" t="s">
        <v>173</v>
      </c>
      <c r="B987" s="155" t="s">
        <v>445</v>
      </c>
      <c r="C987" s="155" t="s">
        <v>1746</v>
      </c>
      <c r="D987" s="155">
        <v>104</v>
      </c>
      <c r="E987" s="155">
        <v>104</v>
      </c>
      <c r="F987" s="166">
        <v>41082</v>
      </c>
      <c r="G987" s="166">
        <v>41093</v>
      </c>
      <c r="H987" s="157">
        <v>1</v>
      </c>
      <c r="Q987" s="160"/>
    </row>
    <row r="988" spans="1:17" ht="15" customHeight="1" x14ac:dyDescent="0.25">
      <c r="A988" s="155" t="s">
        <v>173</v>
      </c>
      <c r="B988" s="155" t="s">
        <v>1339</v>
      </c>
      <c r="C988" s="155" t="s">
        <v>59</v>
      </c>
      <c r="D988" s="155">
        <v>104</v>
      </c>
      <c r="E988" s="155">
        <v>104</v>
      </c>
      <c r="F988" s="166">
        <v>41082</v>
      </c>
      <c r="G988" s="166">
        <v>41093</v>
      </c>
      <c r="H988" s="157">
        <v>1</v>
      </c>
      <c r="Q988" s="160"/>
    </row>
    <row r="989" spans="1:17" ht="15" customHeight="1" x14ac:dyDescent="0.25">
      <c r="A989" s="155" t="s">
        <v>115</v>
      </c>
      <c r="B989" s="155" t="s">
        <v>116</v>
      </c>
      <c r="C989" s="155" t="s">
        <v>1747</v>
      </c>
      <c r="D989" s="155">
        <v>10</v>
      </c>
      <c r="E989" s="155">
        <v>10</v>
      </c>
      <c r="F989" s="166">
        <v>41082</v>
      </c>
      <c r="G989" s="166">
        <v>41089</v>
      </c>
      <c r="H989" s="157">
        <v>1</v>
      </c>
      <c r="Q989" s="160"/>
    </row>
    <row r="990" spans="1:17" ht="15" customHeight="1" x14ac:dyDescent="0.25">
      <c r="A990" s="155" t="s">
        <v>1463</v>
      </c>
      <c r="B990" s="155" t="s">
        <v>1748</v>
      </c>
      <c r="C990" s="155" t="s">
        <v>1749</v>
      </c>
      <c r="D990" s="155">
        <v>2</v>
      </c>
      <c r="E990" s="155">
        <v>2</v>
      </c>
      <c r="F990" s="166">
        <v>41082</v>
      </c>
      <c r="G990" s="166">
        <v>41088</v>
      </c>
      <c r="H990" s="157">
        <v>1</v>
      </c>
      <c r="Q990" s="160"/>
    </row>
    <row r="991" spans="1:17" ht="15" customHeight="1" x14ac:dyDescent="0.25">
      <c r="A991" s="155" t="s">
        <v>820</v>
      </c>
      <c r="B991" s="155" t="s">
        <v>439</v>
      </c>
      <c r="C991" s="155" t="s">
        <v>1750</v>
      </c>
      <c r="D991" s="155">
        <v>300</v>
      </c>
      <c r="E991" s="155">
        <v>300</v>
      </c>
      <c r="F991" s="166">
        <v>41082</v>
      </c>
      <c r="G991" s="166">
        <v>41092</v>
      </c>
      <c r="H991" s="157">
        <v>1</v>
      </c>
      <c r="Q991" s="160"/>
    </row>
    <row r="992" spans="1:17" ht="15" customHeight="1" x14ac:dyDescent="0.25">
      <c r="A992" s="155" t="s">
        <v>820</v>
      </c>
      <c r="B992" s="155" t="s">
        <v>1751</v>
      </c>
      <c r="C992" s="155" t="s">
        <v>294</v>
      </c>
      <c r="D992" s="155">
        <v>200</v>
      </c>
      <c r="E992" s="155">
        <v>200</v>
      </c>
      <c r="F992" s="166">
        <v>41082</v>
      </c>
      <c r="G992" s="166">
        <v>41092</v>
      </c>
      <c r="H992" s="157">
        <v>1</v>
      </c>
      <c r="Q992" s="160"/>
    </row>
    <row r="993" spans="1:17" ht="15" customHeight="1" x14ac:dyDescent="0.25">
      <c r="A993" s="155" t="s">
        <v>559</v>
      </c>
      <c r="B993" s="155" t="s">
        <v>450</v>
      </c>
      <c r="C993" s="155" t="s">
        <v>1752</v>
      </c>
      <c r="D993" s="155">
        <v>15000</v>
      </c>
      <c r="E993" s="155">
        <v>15030</v>
      </c>
      <c r="F993" s="166">
        <v>41082</v>
      </c>
      <c r="G993" s="166">
        <v>41093</v>
      </c>
      <c r="H993" s="157">
        <v>1</v>
      </c>
      <c r="Q993" s="160"/>
    </row>
    <row r="994" spans="1:17" ht="15" customHeight="1" x14ac:dyDescent="0.25">
      <c r="A994" s="155" t="s">
        <v>286</v>
      </c>
      <c r="B994" s="155" t="s">
        <v>581</v>
      </c>
      <c r="C994" s="155" t="s">
        <v>1753</v>
      </c>
      <c r="D994" s="155">
        <v>50</v>
      </c>
      <c r="E994" s="155">
        <v>50</v>
      </c>
      <c r="F994" s="166">
        <v>41082</v>
      </c>
      <c r="G994" s="166">
        <v>41088</v>
      </c>
      <c r="H994" s="157">
        <v>1</v>
      </c>
      <c r="Q994" s="160"/>
    </row>
    <row r="995" spans="1:17" ht="15" customHeight="1" x14ac:dyDescent="0.25">
      <c r="A995" s="155" t="s">
        <v>1508</v>
      </c>
      <c r="B995" s="155" t="s">
        <v>1754</v>
      </c>
      <c r="C995" s="155" t="s">
        <v>1755</v>
      </c>
      <c r="D995" s="155">
        <v>100</v>
      </c>
      <c r="E995" s="155">
        <v>100</v>
      </c>
      <c r="F995" s="166">
        <v>41082</v>
      </c>
      <c r="G995" s="166">
        <v>41086</v>
      </c>
      <c r="H995" s="157">
        <v>1</v>
      </c>
      <c r="Q995" s="160"/>
    </row>
    <row r="996" spans="1:17" ht="15" customHeight="1" x14ac:dyDescent="0.25">
      <c r="A996" s="155" t="s">
        <v>71</v>
      </c>
      <c r="B996" s="155" t="s">
        <v>167</v>
      </c>
      <c r="C996" s="155" t="s">
        <v>1756</v>
      </c>
      <c r="D996" s="155">
        <v>25</v>
      </c>
      <c r="E996" s="155">
        <v>25</v>
      </c>
      <c r="F996" s="166">
        <v>41082</v>
      </c>
      <c r="G996" s="166">
        <v>41089</v>
      </c>
      <c r="H996" s="157">
        <v>1</v>
      </c>
      <c r="Q996" s="160"/>
    </row>
    <row r="997" spans="1:17" ht="15" customHeight="1" x14ac:dyDescent="0.25">
      <c r="A997" s="155" t="s">
        <v>1757</v>
      </c>
      <c r="B997" s="155" t="s">
        <v>1758</v>
      </c>
      <c r="C997" s="155" t="s">
        <v>1759</v>
      </c>
      <c r="D997" s="155">
        <v>1</v>
      </c>
      <c r="E997" s="155">
        <v>1</v>
      </c>
      <c r="F997" s="166">
        <v>41082</v>
      </c>
      <c r="G997" s="166">
        <v>41092</v>
      </c>
      <c r="H997" s="157">
        <v>1</v>
      </c>
      <c r="Q997" s="160"/>
    </row>
    <row r="998" spans="1:17" ht="15" customHeight="1" x14ac:dyDescent="0.25">
      <c r="A998" s="155" t="s">
        <v>327</v>
      </c>
      <c r="B998" s="155" t="s">
        <v>1760</v>
      </c>
      <c r="C998" s="155" t="s">
        <v>1762</v>
      </c>
      <c r="D998" s="155">
        <v>25</v>
      </c>
      <c r="E998" s="155">
        <v>25</v>
      </c>
      <c r="F998" s="166">
        <v>41082</v>
      </c>
      <c r="G998" s="166">
        <v>41092</v>
      </c>
      <c r="H998" s="157">
        <v>1</v>
      </c>
      <c r="Q998" s="160"/>
    </row>
    <row r="999" spans="1:17" ht="15" customHeight="1" x14ac:dyDescent="0.25">
      <c r="A999" s="155" t="s">
        <v>327</v>
      </c>
      <c r="B999" s="155" t="s">
        <v>1761</v>
      </c>
      <c r="C999" s="155" t="s">
        <v>364</v>
      </c>
      <c r="D999" s="155">
        <v>10</v>
      </c>
      <c r="E999" s="155">
        <v>10</v>
      </c>
      <c r="F999" s="166">
        <v>41082</v>
      </c>
      <c r="G999" s="166">
        <v>41092</v>
      </c>
      <c r="H999" s="157">
        <v>1</v>
      </c>
      <c r="Q999" s="160"/>
    </row>
    <row r="1000" spans="1:17" ht="15" customHeight="1" x14ac:dyDescent="0.25">
      <c r="A1000" s="155" t="s">
        <v>1554</v>
      </c>
      <c r="B1000" s="155" t="s">
        <v>1204</v>
      </c>
      <c r="C1000" s="155" t="s">
        <v>1764</v>
      </c>
      <c r="D1000" s="155">
        <v>100</v>
      </c>
      <c r="E1000" s="155">
        <v>100</v>
      </c>
      <c r="F1000" s="166">
        <v>41082</v>
      </c>
      <c r="G1000" s="166">
        <v>41068</v>
      </c>
      <c r="H1000" s="157">
        <v>0</v>
      </c>
      <c r="Q1000" s="160"/>
    </row>
    <row r="1001" spans="1:17" ht="15" customHeight="1" x14ac:dyDescent="0.25">
      <c r="A1001" s="155" t="s">
        <v>1554</v>
      </c>
      <c r="B1001" s="155" t="s">
        <v>1181</v>
      </c>
      <c r="C1001" s="155" t="s">
        <v>1763</v>
      </c>
      <c r="D1001" s="155">
        <v>100</v>
      </c>
      <c r="E1001" s="155">
        <v>100</v>
      </c>
      <c r="F1001" s="166">
        <v>41082</v>
      </c>
      <c r="G1001" s="166">
        <v>41068</v>
      </c>
      <c r="H1001" s="157">
        <v>0</v>
      </c>
      <c r="Q1001" s="160"/>
    </row>
    <row r="1002" spans="1:17" ht="15" customHeight="1" x14ac:dyDescent="0.25">
      <c r="A1002" s="155" t="s">
        <v>230</v>
      </c>
      <c r="B1002" s="155" t="s">
        <v>471</v>
      </c>
      <c r="C1002" s="155" t="s">
        <v>1765</v>
      </c>
      <c r="D1002" s="155">
        <v>90</v>
      </c>
      <c r="E1002" s="155">
        <v>90</v>
      </c>
      <c r="F1002" s="166">
        <v>41082</v>
      </c>
      <c r="G1002" s="166">
        <v>41090</v>
      </c>
      <c r="H1002" s="157">
        <v>1</v>
      </c>
      <c r="Q1002" s="160"/>
    </row>
    <row r="1003" spans="1:17" ht="15" customHeight="1" x14ac:dyDescent="0.25">
      <c r="A1003" s="155" t="s">
        <v>230</v>
      </c>
      <c r="B1003" s="155" t="s">
        <v>471</v>
      </c>
      <c r="C1003" s="155" t="s">
        <v>284</v>
      </c>
      <c r="D1003" s="155">
        <v>80</v>
      </c>
      <c r="E1003" s="155">
        <v>80</v>
      </c>
      <c r="F1003" s="166">
        <v>41082</v>
      </c>
      <c r="G1003" s="166">
        <v>41090</v>
      </c>
      <c r="H1003" s="157">
        <v>1</v>
      </c>
      <c r="Q1003" s="160"/>
    </row>
    <row r="1004" spans="1:17" ht="15" customHeight="1" x14ac:dyDescent="0.25">
      <c r="A1004" s="155" t="s">
        <v>78</v>
      </c>
      <c r="B1004" s="155" t="s">
        <v>1766</v>
      </c>
      <c r="C1004" s="155" t="s">
        <v>1767</v>
      </c>
      <c r="D1004" s="155">
        <v>2</v>
      </c>
      <c r="E1004" s="155">
        <v>2</v>
      </c>
      <c r="F1004" s="166">
        <v>41085</v>
      </c>
      <c r="G1004" s="166">
        <v>41088</v>
      </c>
      <c r="H1004" s="157">
        <v>1</v>
      </c>
      <c r="Q1004" s="160"/>
    </row>
    <row r="1005" spans="1:17" ht="15" customHeight="1" x14ac:dyDescent="0.25">
      <c r="A1005" s="155" t="s">
        <v>820</v>
      </c>
      <c r="B1005" s="155" t="s">
        <v>89</v>
      </c>
      <c r="C1005" s="155" t="s">
        <v>1768</v>
      </c>
      <c r="D1005" s="155">
        <v>200</v>
      </c>
      <c r="E1005" s="155">
        <v>200</v>
      </c>
      <c r="F1005" s="166">
        <v>41085</v>
      </c>
      <c r="G1005" s="166">
        <v>41092</v>
      </c>
      <c r="H1005" s="157">
        <v>1</v>
      </c>
      <c r="Q1005" s="160"/>
    </row>
    <row r="1006" spans="1:17" ht="15" customHeight="1" x14ac:dyDescent="0.25">
      <c r="A1006" s="155" t="s">
        <v>820</v>
      </c>
      <c r="B1006" s="155" t="s">
        <v>1002</v>
      </c>
      <c r="C1006" s="155" t="s">
        <v>320</v>
      </c>
      <c r="D1006" s="155">
        <v>154</v>
      </c>
      <c r="E1006" s="155">
        <v>154</v>
      </c>
      <c r="F1006" s="166">
        <v>41085</v>
      </c>
      <c r="G1006" s="166">
        <v>41092</v>
      </c>
      <c r="H1006" s="157">
        <v>1</v>
      </c>
      <c r="Q1006" s="160"/>
    </row>
    <row r="1007" spans="1:17" ht="15" customHeight="1" x14ac:dyDescent="0.25">
      <c r="A1007" s="155" t="s">
        <v>559</v>
      </c>
      <c r="B1007" s="155" t="s">
        <v>336</v>
      </c>
      <c r="C1007" s="155" t="s">
        <v>1769</v>
      </c>
      <c r="D1007" s="155">
        <v>10000</v>
      </c>
      <c r="E1007" s="155">
        <v>10037</v>
      </c>
      <c r="F1007" s="166">
        <v>41085</v>
      </c>
      <c r="G1007" s="166">
        <v>41090</v>
      </c>
      <c r="H1007" s="157">
        <v>1</v>
      </c>
      <c r="Q1007" s="160"/>
    </row>
    <row r="1008" spans="1:17" ht="15" customHeight="1" x14ac:dyDescent="0.25">
      <c r="A1008" s="155" t="s">
        <v>71</v>
      </c>
      <c r="B1008" s="155" t="s">
        <v>1550</v>
      </c>
      <c r="C1008" s="155" t="s">
        <v>1743</v>
      </c>
      <c r="D1008" s="155">
        <v>5</v>
      </c>
      <c r="E1008" s="155">
        <v>5</v>
      </c>
      <c r="F1008" s="166">
        <v>41085</v>
      </c>
      <c r="G1008" s="166">
        <v>41089</v>
      </c>
      <c r="H1008" s="157">
        <v>1</v>
      </c>
      <c r="Q1008" s="160"/>
    </row>
    <row r="1009" spans="1:17" ht="15" customHeight="1" x14ac:dyDescent="0.25">
      <c r="A1009" s="155" t="s">
        <v>12</v>
      </c>
      <c r="B1009" s="155" t="s">
        <v>388</v>
      </c>
      <c r="C1009" s="155" t="s">
        <v>1770</v>
      </c>
      <c r="D1009" s="155">
        <v>10</v>
      </c>
      <c r="E1009" s="155">
        <v>10</v>
      </c>
      <c r="F1009" s="166">
        <v>41085</v>
      </c>
      <c r="G1009" s="166">
        <v>41086</v>
      </c>
      <c r="H1009" s="157">
        <v>1</v>
      </c>
      <c r="I1009" s="163" t="s">
        <v>1771</v>
      </c>
      <c r="Q1009" s="160"/>
    </row>
    <row r="1010" spans="1:17" ht="15" customHeight="1" x14ac:dyDescent="0.25">
      <c r="A1010" s="155" t="s">
        <v>1107</v>
      </c>
      <c r="B1010" s="155" t="s">
        <v>1772</v>
      </c>
      <c r="C1010" s="155" t="s">
        <v>1773</v>
      </c>
      <c r="D1010" s="155">
        <v>50</v>
      </c>
      <c r="E1010" s="155">
        <v>50</v>
      </c>
      <c r="F1010" s="166">
        <v>41085</v>
      </c>
      <c r="G1010" s="166">
        <v>41076</v>
      </c>
      <c r="H1010" s="157">
        <v>0</v>
      </c>
      <c r="I1010" s="163" t="s">
        <v>1774</v>
      </c>
      <c r="Q1010" s="160"/>
    </row>
    <row r="1011" spans="1:17" ht="15" customHeight="1" x14ac:dyDescent="0.25">
      <c r="A1011" s="155" t="s">
        <v>78</v>
      </c>
      <c r="B1011" s="155" t="s">
        <v>1775</v>
      </c>
      <c r="C1011" s="155" t="s">
        <v>1776</v>
      </c>
      <c r="D1011" s="155">
        <v>2</v>
      </c>
      <c r="E1011" s="155">
        <v>2</v>
      </c>
      <c r="F1011" s="166">
        <v>41086</v>
      </c>
      <c r="G1011" s="166">
        <v>41088</v>
      </c>
      <c r="H1011" s="157">
        <v>1</v>
      </c>
      <c r="Q1011" s="160"/>
    </row>
    <row r="1012" spans="1:17" ht="15" customHeight="1" x14ac:dyDescent="0.25">
      <c r="A1012" s="155" t="s">
        <v>71</v>
      </c>
      <c r="B1012" s="155" t="s">
        <v>167</v>
      </c>
      <c r="C1012" s="155" t="s">
        <v>1777</v>
      </c>
      <c r="D1012" s="155">
        <v>50</v>
      </c>
      <c r="E1012" s="155">
        <v>50</v>
      </c>
      <c r="F1012" s="166">
        <v>41086</v>
      </c>
      <c r="G1012" s="166">
        <v>41090</v>
      </c>
      <c r="H1012" s="157">
        <v>1</v>
      </c>
      <c r="Q1012" s="160"/>
    </row>
    <row r="1013" spans="1:17" ht="15" customHeight="1" x14ac:dyDescent="0.25">
      <c r="A1013" s="155" t="s">
        <v>520</v>
      </c>
      <c r="B1013" s="155" t="s">
        <v>964</v>
      </c>
      <c r="C1013" s="155" t="s">
        <v>1778</v>
      </c>
      <c r="D1013" s="155">
        <v>200</v>
      </c>
      <c r="E1013" s="155">
        <v>200</v>
      </c>
      <c r="F1013" s="166">
        <v>41086</v>
      </c>
      <c r="G1013" s="166">
        <v>41092</v>
      </c>
      <c r="H1013" s="157">
        <v>1</v>
      </c>
      <c r="Q1013" s="160"/>
    </row>
    <row r="1014" spans="1:17" ht="15" customHeight="1" x14ac:dyDescent="0.25">
      <c r="A1014" s="155" t="s">
        <v>1438</v>
      </c>
      <c r="B1014" s="155" t="s">
        <v>1779</v>
      </c>
      <c r="C1014" s="155" t="s">
        <v>1780</v>
      </c>
      <c r="D1014" s="155">
        <v>300</v>
      </c>
      <c r="E1014" s="155">
        <v>60</v>
      </c>
      <c r="F1014" s="166">
        <v>41086</v>
      </c>
      <c r="G1014" s="166">
        <v>41085</v>
      </c>
      <c r="H1014" s="157">
        <v>0</v>
      </c>
      <c r="I1014" s="163" t="s">
        <v>1781</v>
      </c>
      <c r="Q1014" s="160"/>
    </row>
    <row r="1015" spans="1:17" ht="15" customHeight="1" x14ac:dyDescent="0.25">
      <c r="A1015" s="155" t="s">
        <v>173</v>
      </c>
      <c r="B1015" s="155" t="s">
        <v>1782</v>
      </c>
      <c r="C1015" s="155" t="s">
        <v>1783</v>
      </c>
      <c r="D1015" s="155">
        <v>111</v>
      </c>
      <c r="E1015" s="155">
        <v>111</v>
      </c>
      <c r="F1015" s="166">
        <v>41087</v>
      </c>
      <c r="G1015" s="166">
        <v>41093</v>
      </c>
      <c r="H1015" s="157">
        <v>1</v>
      </c>
      <c r="Q1015" s="160"/>
    </row>
    <row r="1016" spans="1:17" ht="15" customHeight="1" x14ac:dyDescent="0.25">
      <c r="A1016" s="155" t="s">
        <v>1208</v>
      </c>
      <c r="B1016" s="155" t="s">
        <v>1209</v>
      </c>
      <c r="C1016" s="155" t="s">
        <v>1784</v>
      </c>
      <c r="D1016" s="155">
        <v>210</v>
      </c>
      <c r="E1016" s="155">
        <v>210</v>
      </c>
      <c r="F1016" s="166">
        <v>41087</v>
      </c>
      <c r="G1016" s="166">
        <v>41093</v>
      </c>
      <c r="H1016" s="157">
        <v>1</v>
      </c>
      <c r="Q1016" s="160"/>
    </row>
    <row r="1017" spans="1:17" ht="15" customHeight="1" x14ac:dyDescent="0.25">
      <c r="A1017" s="155" t="s">
        <v>820</v>
      </c>
      <c r="B1017" s="155" t="s">
        <v>426</v>
      </c>
      <c r="C1017" s="155" t="s">
        <v>1785</v>
      </c>
      <c r="D1017" s="155">
        <v>300</v>
      </c>
      <c r="E1017" s="155">
        <v>300</v>
      </c>
      <c r="F1017" s="166">
        <v>41087</v>
      </c>
      <c r="G1017" s="166">
        <v>41093</v>
      </c>
      <c r="H1017" s="157">
        <v>1</v>
      </c>
      <c r="Q1017" s="160"/>
    </row>
    <row r="1018" spans="1:17" ht="15" customHeight="1" x14ac:dyDescent="0.25">
      <c r="A1018" s="155" t="s">
        <v>820</v>
      </c>
      <c r="B1018" s="155" t="s">
        <v>428</v>
      </c>
      <c r="C1018" s="155" t="s">
        <v>1786</v>
      </c>
      <c r="D1018" s="155">
        <v>108</v>
      </c>
      <c r="E1018" s="155">
        <v>108</v>
      </c>
      <c r="F1018" s="166">
        <v>41087</v>
      </c>
      <c r="G1018" s="166">
        <v>41092</v>
      </c>
      <c r="H1018" s="157">
        <v>1</v>
      </c>
      <c r="Q1018" s="160"/>
    </row>
    <row r="1019" spans="1:17" ht="15" customHeight="1" x14ac:dyDescent="0.25">
      <c r="A1019" s="155" t="s">
        <v>286</v>
      </c>
      <c r="B1019" s="155" t="s">
        <v>1247</v>
      </c>
      <c r="C1019" s="155" t="s">
        <v>1787</v>
      </c>
      <c r="D1019" s="155">
        <v>25</v>
      </c>
      <c r="E1019" s="155">
        <v>25</v>
      </c>
      <c r="F1019" s="166">
        <v>41087</v>
      </c>
      <c r="G1019" s="166">
        <v>41089</v>
      </c>
      <c r="H1019" s="157">
        <v>1</v>
      </c>
      <c r="Q1019" s="160"/>
    </row>
    <row r="1020" spans="1:17" ht="15" customHeight="1" x14ac:dyDescent="0.25">
      <c r="A1020" s="155" t="s">
        <v>1788</v>
      </c>
      <c r="B1020" s="155" t="s">
        <v>1789</v>
      </c>
      <c r="C1020" s="155" t="s">
        <v>1790</v>
      </c>
      <c r="D1020" s="155">
        <v>10</v>
      </c>
      <c r="E1020" s="155">
        <v>10</v>
      </c>
      <c r="F1020" s="166">
        <v>41087</v>
      </c>
      <c r="G1020" s="166">
        <v>41087</v>
      </c>
      <c r="H1020" s="157">
        <v>1</v>
      </c>
      <c r="I1020" s="163" t="s">
        <v>1791</v>
      </c>
      <c r="Q1020" s="160"/>
    </row>
    <row r="1021" spans="1:17" ht="15" customHeight="1" x14ac:dyDescent="0.25">
      <c r="A1021" s="155" t="s">
        <v>227</v>
      </c>
      <c r="B1021" s="155" t="s">
        <v>1442</v>
      </c>
      <c r="C1021" s="155" t="s">
        <v>1792</v>
      </c>
      <c r="D1021" s="155">
        <v>100</v>
      </c>
      <c r="E1021" s="155">
        <v>100</v>
      </c>
      <c r="F1021" s="166">
        <v>41088</v>
      </c>
      <c r="G1021" s="166">
        <v>41060</v>
      </c>
      <c r="H1021" s="157">
        <v>0</v>
      </c>
      <c r="I1021" s="163" t="s">
        <v>1793</v>
      </c>
      <c r="Q1021" s="160"/>
    </row>
    <row r="1022" spans="1:17" ht="15" customHeight="1" x14ac:dyDescent="0.25">
      <c r="A1022" s="155" t="s">
        <v>1794</v>
      </c>
      <c r="B1022" s="155" t="s">
        <v>1795</v>
      </c>
      <c r="C1022" s="155" t="s">
        <v>1796</v>
      </c>
      <c r="D1022" s="155">
        <v>250</v>
      </c>
      <c r="E1022" s="155">
        <v>250</v>
      </c>
      <c r="F1022" s="166">
        <v>41089</v>
      </c>
      <c r="G1022" s="166">
        <v>41093</v>
      </c>
      <c r="H1022" s="157">
        <v>1</v>
      </c>
      <c r="Q1022" s="160"/>
    </row>
    <row r="1023" spans="1:17" ht="15" customHeight="1" x14ac:dyDescent="0.25">
      <c r="A1023" s="155" t="s">
        <v>520</v>
      </c>
      <c r="B1023" s="155" t="s">
        <v>1023</v>
      </c>
      <c r="C1023" s="155" t="s">
        <v>1797</v>
      </c>
      <c r="D1023" s="155">
        <v>150</v>
      </c>
      <c r="E1023" s="155">
        <v>150</v>
      </c>
      <c r="F1023" s="166">
        <v>41089</v>
      </c>
      <c r="G1023" s="166">
        <v>41096</v>
      </c>
      <c r="H1023" s="157">
        <v>1</v>
      </c>
      <c r="Q1023" s="160"/>
    </row>
    <row r="1024" spans="1:17" ht="15" customHeight="1" x14ac:dyDescent="0.25">
      <c r="A1024" s="155" t="s">
        <v>748</v>
      </c>
      <c r="B1024" s="155" t="s">
        <v>823</v>
      </c>
      <c r="C1024" s="155" t="s">
        <v>1798</v>
      </c>
      <c r="D1024" s="155">
        <v>200</v>
      </c>
      <c r="E1024" s="155">
        <v>200</v>
      </c>
      <c r="F1024" s="166">
        <v>41089</v>
      </c>
      <c r="G1024" s="166">
        <v>41092</v>
      </c>
      <c r="H1024" s="157">
        <v>1</v>
      </c>
      <c r="Q1024" s="160"/>
    </row>
    <row r="1025" spans="1:17" ht="15" customHeight="1" x14ac:dyDescent="0.25">
      <c r="A1025" s="155" t="s">
        <v>1574</v>
      </c>
      <c r="B1025" s="155" t="s">
        <v>1799</v>
      </c>
      <c r="C1025" s="155" t="s">
        <v>1800</v>
      </c>
      <c r="D1025" s="155">
        <v>3</v>
      </c>
      <c r="E1025" s="155">
        <v>3</v>
      </c>
      <c r="F1025" s="166">
        <v>41089</v>
      </c>
      <c r="G1025" s="166">
        <v>41061</v>
      </c>
      <c r="H1025" s="157">
        <v>0</v>
      </c>
      <c r="I1025" s="163" t="s">
        <v>1577</v>
      </c>
      <c r="Q1025" s="160"/>
    </row>
    <row r="1026" spans="1:17" ht="15" customHeight="1" x14ac:dyDescent="0.25">
      <c r="A1026" s="155" t="s">
        <v>230</v>
      </c>
      <c r="B1026" s="155" t="s">
        <v>471</v>
      </c>
      <c r="C1026" s="155" t="s">
        <v>1765</v>
      </c>
      <c r="D1026" s="155">
        <v>30</v>
      </c>
      <c r="E1026" s="155">
        <v>30</v>
      </c>
      <c r="F1026" s="166">
        <v>41089</v>
      </c>
      <c r="G1026" s="166">
        <v>41090</v>
      </c>
      <c r="H1026" s="157">
        <v>1</v>
      </c>
      <c r="Q1026" s="160"/>
    </row>
    <row r="1027" spans="1:17" ht="15" customHeight="1" x14ac:dyDescent="0.25">
      <c r="A1027" s="155" t="s">
        <v>1438</v>
      </c>
      <c r="B1027" s="155" t="s">
        <v>1779</v>
      </c>
      <c r="C1027" s="155" t="s">
        <v>1801</v>
      </c>
      <c r="D1027" s="155">
        <v>190</v>
      </c>
      <c r="E1027" s="155">
        <v>190</v>
      </c>
      <c r="F1027" s="166">
        <v>41089</v>
      </c>
      <c r="G1027" s="166">
        <v>41085</v>
      </c>
      <c r="H1027" s="157">
        <v>1</v>
      </c>
      <c r="I1027" s="163" t="s">
        <v>1802</v>
      </c>
      <c r="Q1027" s="160"/>
    </row>
    <row r="1028" spans="1:17" ht="15" customHeight="1" x14ac:dyDescent="0.25">
      <c r="A1028" s="155" t="s">
        <v>520</v>
      </c>
      <c r="B1028" s="155" t="s">
        <v>609</v>
      </c>
      <c r="C1028" s="155" t="s">
        <v>1803</v>
      </c>
      <c r="D1028" s="155">
        <v>1000</v>
      </c>
      <c r="E1028" s="155">
        <v>1000</v>
      </c>
      <c r="F1028" s="166">
        <v>41092</v>
      </c>
      <c r="G1028" s="166" t="s">
        <v>829</v>
      </c>
      <c r="H1028" s="157">
        <v>1</v>
      </c>
      <c r="Q1028" s="160"/>
    </row>
    <row r="1029" spans="1:17" ht="15" customHeight="1" x14ac:dyDescent="0.25">
      <c r="A1029" s="155" t="s">
        <v>911</v>
      </c>
      <c r="B1029" s="155" t="s">
        <v>912</v>
      </c>
      <c r="C1029" s="155" t="s">
        <v>1804</v>
      </c>
      <c r="D1029" s="155">
        <v>500</v>
      </c>
      <c r="E1029" s="155">
        <v>500</v>
      </c>
      <c r="F1029" s="166">
        <v>41092</v>
      </c>
      <c r="G1029" s="166">
        <v>41088</v>
      </c>
      <c r="H1029" s="157">
        <v>1</v>
      </c>
      <c r="I1029" s="163" t="s">
        <v>1805</v>
      </c>
      <c r="Q1029" s="160"/>
    </row>
    <row r="1030" spans="1:17" ht="15" customHeight="1" x14ac:dyDescent="0.25">
      <c r="A1030" s="155" t="s">
        <v>49</v>
      </c>
      <c r="B1030" s="155" t="s">
        <v>54</v>
      </c>
      <c r="C1030" s="155" t="s">
        <v>1806</v>
      </c>
      <c r="D1030" s="155">
        <v>1500</v>
      </c>
      <c r="E1030" s="155">
        <v>1500</v>
      </c>
      <c r="F1030" s="166">
        <v>41092</v>
      </c>
      <c r="G1030" s="166">
        <v>41099</v>
      </c>
      <c r="H1030" s="157">
        <v>1</v>
      </c>
      <c r="Q1030" s="160"/>
    </row>
    <row r="1031" spans="1:17" ht="15" customHeight="1" x14ac:dyDescent="0.25">
      <c r="A1031" s="155" t="s">
        <v>634</v>
      </c>
      <c r="B1031" s="155" t="s">
        <v>1151</v>
      </c>
      <c r="C1031" s="155" t="s">
        <v>1807</v>
      </c>
      <c r="D1031" s="155">
        <v>6</v>
      </c>
      <c r="E1031" s="155">
        <v>6</v>
      </c>
      <c r="F1031" s="166">
        <v>41092</v>
      </c>
      <c r="G1031" s="166">
        <v>41092</v>
      </c>
      <c r="H1031" s="157">
        <v>1</v>
      </c>
      <c r="Q1031" s="160"/>
    </row>
    <row r="1032" spans="1:17" ht="15" customHeight="1" x14ac:dyDescent="0.25">
      <c r="A1032" s="155" t="s">
        <v>1808</v>
      </c>
      <c r="B1032" s="155" t="s">
        <v>1809</v>
      </c>
      <c r="C1032" s="155" t="s">
        <v>1810</v>
      </c>
      <c r="D1032" s="155">
        <v>10</v>
      </c>
      <c r="E1032" s="155">
        <v>10</v>
      </c>
      <c r="F1032" s="166">
        <v>41092</v>
      </c>
      <c r="G1032" s="166">
        <v>41093</v>
      </c>
      <c r="H1032" s="157">
        <v>1</v>
      </c>
      <c r="Q1032" s="160"/>
    </row>
    <row r="1033" spans="1:17" ht="15" customHeight="1" x14ac:dyDescent="0.25">
      <c r="A1033" s="155" t="s">
        <v>1430</v>
      </c>
      <c r="B1033" s="155" t="s">
        <v>947</v>
      </c>
      <c r="C1033" s="155" t="s">
        <v>1811</v>
      </c>
      <c r="D1033" s="155">
        <v>2</v>
      </c>
      <c r="E1033" s="155">
        <v>2</v>
      </c>
      <c r="F1033" s="166">
        <v>41092</v>
      </c>
      <c r="G1033" s="166">
        <v>41094</v>
      </c>
      <c r="H1033" s="157">
        <v>1</v>
      </c>
      <c r="Q1033" s="160"/>
    </row>
    <row r="1034" spans="1:17" ht="15" customHeight="1" x14ac:dyDescent="0.25">
      <c r="A1034" s="155" t="s">
        <v>1812</v>
      </c>
      <c r="B1034" s="155" t="s">
        <v>1813</v>
      </c>
      <c r="C1034" s="155" t="s">
        <v>1814</v>
      </c>
      <c r="D1034" s="155">
        <v>10</v>
      </c>
      <c r="E1034" s="155">
        <v>10</v>
      </c>
      <c r="F1034" s="166">
        <v>41093</v>
      </c>
      <c r="G1034" s="166">
        <v>41096</v>
      </c>
      <c r="H1034" s="157">
        <v>1</v>
      </c>
      <c r="Q1034" s="160"/>
    </row>
    <row r="1035" spans="1:17" ht="15" customHeight="1" x14ac:dyDescent="0.25">
      <c r="A1035" s="155" t="s">
        <v>254</v>
      </c>
      <c r="B1035" s="155" t="s">
        <v>255</v>
      </c>
      <c r="C1035" s="155" t="s">
        <v>1815</v>
      </c>
      <c r="D1035" s="155">
        <v>100</v>
      </c>
      <c r="E1035" s="155">
        <v>100</v>
      </c>
      <c r="F1035" s="166">
        <v>41093</v>
      </c>
      <c r="G1035" s="166">
        <v>41099</v>
      </c>
      <c r="H1035" s="157">
        <v>1</v>
      </c>
      <c r="Q1035" s="160"/>
    </row>
    <row r="1036" spans="1:17" ht="15" customHeight="1" x14ac:dyDescent="0.25">
      <c r="A1036" s="155" t="s">
        <v>254</v>
      </c>
      <c r="B1036" s="155" t="s">
        <v>1816</v>
      </c>
      <c r="C1036" s="155" t="s">
        <v>1817</v>
      </c>
      <c r="D1036" s="155">
        <v>25</v>
      </c>
      <c r="E1036" s="155">
        <v>25</v>
      </c>
      <c r="F1036" s="166">
        <v>41093</v>
      </c>
      <c r="G1036" s="166">
        <v>41099</v>
      </c>
      <c r="H1036" s="157">
        <v>1</v>
      </c>
      <c r="Q1036" s="160"/>
    </row>
    <row r="1037" spans="1:17" ht="15" customHeight="1" x14ac:dyDescent="0.25">
      <c r="A1037" s="155" t="s">
        <v>39</v>
      </c>
      <c r="B1037" s="155" t="s">
        <v>437</v>
      </c>
      <c r="C1037" s="155" t="s">
        <v>1818</v>
      </c>
      <c r="D1037" s="155">
        <v>100</v>
      </c>
      <c r="E1037" s="155">
        <v>100</v>
      </c>
      <c r="F1037" s="166">
        <v>41093</v>
      </c>
      <c r="G1037" s="166">
        <v>41099</v>
      </c>
      <c r="H1037" s="157">
        <v>1</v>
      </c>
      <c r="Q1037" s="160"/>
    </row>
    <row r="1038" spans="1:17" ht="15" customHeight="1" x14ac:dyDescent="0.25">
      <c r="A1038" s="155" t="s">
        <v>173</v>
      </c>
      <c r="B1038" s="155" t="s">
        <v>1819</v>
      </c>
      <c r="C1038" s="155" t="s">
        <v>1820</v>
      </c>
      <c r="D1038" s="155">
        <v>24</v>
      </c>
      <c r="E1038" s="155">
        <v>24</v>
      </c>
      <c r="F1038" s="166">
        <v>41093</v>
      </c>
      <c r="G1038" s="166">
        <v>41099</v>
      </c>
      <c r="H1038" s="157">
        <v>1</v>
      </c>
      <c r="Q1038" s="160"/>
    </row>
    <row r="1039" spans="1:17" ht="15" customHeight="1" x14ac:dyDescent="0.25">
      <c r="A1039" s="155" t="s">
        <v>261</v>
      </c>
      <c r="B1039" s="155" t="s">
        <v>1821</v>
      </c>
      <c r="C1039" s="155" t="s">
        <v>1822</v>
      </c>
      <c r="D1039" s="155">
        <v>10</v>
      </c>
      <c r="E1039" s="155">
        <v>10</v>
      </c>
      <c r="F1039" s="166">
        <v>41093</v>
      </c>
      <c r="G1039" s="166">
        <v>41096</v>
      </c>
      <c r="H1039" s="157">
        <v>1</v>
      </c>
      <c r="Q1039" s="160"/>
    </row>
    <row r="1040" spans="1:17" ht="15" customHeight="1" x14ac:dyDescent="0.25">
      <c r="A1040" s="155" t="s">
        <v>104</v>
      </c>
      <c r="B1040" s="155" t="s">
        <v>1823</v>
      </c>
      <c r="C1040" s="155" t="s">
        <v>1824</v>
      </c>
      <c r="D1040" s="155">
        <v>10</v>
      </c>
      <c r="E1040" s="155">
        <v>10</v>
      </c>
      <c r="F1040" s="166">
        <v>41093</v>
      </c>
      <c r="G1040" s="166">
        <v>41060</v>
      </c>
      <c r="H1040" s="157">
        <v>0</v>
      </c>
      <c r="I1040" s="163" t="s">
        <v>1577</v>
      </c>
      <c r="Q1040" s="160"/>
    </row>
    <row r="1041" spans="1:17" ht="15" customHeight="1" x14ac:dyDescent="0.25">
      <c r="A1041" s="155" t="s">
        <v>748</v>
      </c>
      <c r="B1041" s="155" t="s">
        <v>1161</v>
      </c>
      <c r="C1041" s="155" t="s">
        <v>1825</v>
      </c>
      <c r="D1041" s="155">
        <v>20</v>
      </c>
      <c r="E1041" s="155">
        <v>20</v>
      </c>
      <c r="F1041" s="166">
        <v>41095</v>
      </c>
      <c r="G1041" s="166">
        <v>41099</v>
      </c>
      <c r="H1041" s="157">
        <v>1</v>
      </c>
      <c r="Q1041" s="160"/>
    </row>
    <row r="1042" spans="1:17" ht="15" customHeight="1" x14ac:dyDescent="0.25">
      <c r="A1042" s="155" t="s">
        <v>1826</v>
      </c>
      <c r="B1042" s="155" t="s">
        <v>1827</v>
      </c>
      <c r="C1042" s="155" t="s">
        <v>1828</v>
      </c>
      <c r="D1042" s="155">
        <v>100</v>
      </c>
      <c r="E1042" s="155">
        <v>100</v>
      </c>
      <c r="F1042" s="166">
        <v>41095</v>
      </c>
      <c r="G1042" s="166">
        <v>41100</v>
      </c>
      <c r="H1042" s="157">
        <v>1</v>
      </c>
      <c r="Q1042" s="160"/>
    </row>
    <row r="1043" spans="1:17" ht="15" customHeight="1" x14ac:dyDescent="0.25">
      <c r="A1043" s="155" t="s">
        <v>65</v>
      </c>
      <c r="B1043" s="155" t="s">
        <v>1501</v>
      </c>
      <c r="C1043" s="155" t="s">
        <v>1829</v>
      </c>
      <c r="D1043" s="155">
        <v>50</v>
      </c>
      <c r="E1043" s="155">
        <v>50</v>
      </c>
      <c r="F1043" s="166">
        <v>41095</v>
      </c>
      <c r="G1043" s="166">
        <v>41103</v>
      </c>
      <c r="H1043" s="157">
        <v>1</v>
      </c>
      <c r="Q1043" s="160"/>
    </row>
    <row r="1044" spans="1:17" ht="15" customHeight="1" x14ac:dyDescent="0.25">
      <c r="A1044" s="155" t="s">
        <v>12</v>
      </c>
      <c r="B1044" s="155" t="s">
        <v>897</v>
      </c>
      <c r="C1044" s="155" t="s">
        <v>1830</v>
      </c>
      <c r="D1044" s="155">
        <v>10</v>
      </c>
      <c r="E1044" s="155">
        <v>10</v>
      </c>
      <c r="F1044" s="166">
        <v>41095</v>
      </c>
      <c r="G1044" s="166">
        <v>41100</v>
      </c>
      <c r="H1044" s="157">
        <v>1</v>
      </c>
      <c r="Q1044" s="160"/>
    </row>
    <row r="1045" spans="1:17" ht="15" customHeight="1" x14ac:dyDescent="0.25">
      <c r="A1045" s="155" t="s">
        <v>1831</v>
      </c>
      <c r="B1045" s="155" t="s">
        <v>1832</v>
      </c>
      <c r="C1045" s="155" t="s">
        <v>1833</v>
      </c>
      <c r="D1045" s="155">
        <v>15</v>
      </c>
      <c r="E1045" s="155">
        <v>15</v>
      </c>
      <c r="F1045" s="166">
        <v>41095</v>
      </c>
      <c r="G1045" s="166">
        <v>41099</v>
      </c>
      <c r="H1045" s="157">
        <v>1</v>
      </c>
      <c r="Q1045" s="160"/>
    </row>
    <row r="1046" spans="1:17" ht="15" customHeight="1" x14ac:dyDescent="0.25">
      <c r="A1046" s="155" t="s">
        <v>1554</v>
      </c>
      <c r="B1046" s="155" t="s">
        <v>1204</v>
      </c>
      <c r="C1046" s="155" t="s">
        <v>1834</v>
      </c>
      <c r="D1046" s="155">
        <v>100</v>
      </c>
      <c r="E1046" s="155">
        <v>100</v>
      </c>
      <c r="F1046" s="166">
        <v>41095</v>
      </c>
      <c r="G1046" s="166">
        <v>41096</v>
      </c>
      <c r="H1046" s="157">
        <v>1</v>
      </c>
      <c r="Q1046" s="160"/>
    </row>
    <row r="1047" spans="1:17" ht="15" customHeight="1" x14ac:dyDescent="0.25">
      <c r="A1047" s="155" t="s">
        <v>1554</v>
      </c>
      <c r="B1047" s="155" t="s">
        <v>1181</v>
      </c>
      <c r="C1047" s="155" t="s">
        <v>1835</v>
      </c>
      <c r="D1047" s="155">
        <v>100</v>
      </c>
      <c r="E1047" s="155">
        <v>100</v>
      </c>
      <c r="F1047" s="166">
        <v>41095</v>
      </c>
      <c r="G1047" s="166">
        <v>41096</v>
      </c>
      <c r="H1047" s="157">
        <v>1</v>
      </c>
      <c r="Q1047" s="160"/>
    </row>
    <row r="1048" spans="1:17" ht="15" customHeight="1" x14ac:dyDescent="0.25">
      <c r="A1048" s="155" t="s">
        <v>1757</v>
      </c>
      <c r="B1048" s="155" t="s">
        <v>1758</v>
      </c>
      <c r="C1048" s="155" t="s">
        <v>1836</v>
      </c>
      <c r="D1048" s="155">
        <v>14</v>
      </c>
      <c r="E1048" s="155">
        <v>14</v>
      </c>
      <c r="F1048" s="166">
        <v>41095</v>
      </c>
      <c r="G1048" s="166">
        <v>41096</v>
      </c>
      <c r="H1048" s="157">
        <v>1</v>
      </c>
      <c r="Q1048" s="160"/>
    </row>
    <row r="1049" spans="1:17" ht="15" customHeight="1" x14ac:dyDescent="0.25">
      <c r="A1049" s="155" t="s">
        <v>2714</v>
      </c>
      <c r="B1049" s="155" t="s">
        <v>1837</v>
      </c>
      <c r="C1049" s="155" t="s">
        <v>1838</v>
      </c>
      <c r="D1049" s="155">
        <v>50</v>
      </c>
      <c r="E1049" s="155">
        <v>50</v>
      </c>
      <c r="F1049" s="166">
        <v>41096</v>
      </c>
      <c r="G1049" s="166">
        <v>41100</v>
      </c>
      <c r="H1049" s="157">
        <v>1</v>
      </c>
      <c r="Q1049" s="160"/>
    </row>
    <row r="1050" spans="1:17" ht="15" customHeight="1" x14ac:dyDescent="0.25">
      <c r="A1050" s="155" t="s">
        <v>286</v>
      </c>
      <c r="B1050" s="155" t="s">
        <v>562</v>
      </c>
      <c r="C1050" s="155" t="s">
        <v>1839</v>
      </c>
      <c r="D1050" s="155">
        <v>200</v>
      </c>
      <c r="E1050" s="155">
        <v>200</v>
      </c>
      <c r="F1050" s="166">
        <v>41096</v>
      </c>
      <c r="G1050" s="166">
        <v>41102</v>
      </c>
      <c r="H1050" s="157">
        <v>1</v>
      </c>
      <c r="Q1050" s="160"/>
    </row>
    <row r="1051" spans="1:17" ht="15" customHeight="1" x14ac:dyDescent="0.25">
      <c r="A1051" s="155" t="s">
        <v>78</v>
      </c>
      <c r="B1051" s="155" t="s">
        <v>448</v>
      </c>
      <c r="C1051" s="155" t="s">
        <v>1840</v>
      </c>
      <c r="D1051" s="155">
        <v>4</v>
      </c>
      <c r="E1051" s="155">
        <v>4</v>
      </c>
      <c r="F1051" s="166">
        <v>41096</v>
      </c>
      <c r="G1051" s="166">
        <v>41101</v>
      </c>
      <c r="H1051" s="157">
        <v>1</v>
      </c>
      <c r="Q1051" s="160"/>
    </row>
    <row r="1052" spans="1:17" ht="15" customHeight="1" x14ac:dyDescent="0.25">
      <c r="A1052" s="155" t="s">
        <v>42</v>
      </c>
      <c r="B1052" s="155" t="s">
        <v>204</v>
      </c>
      <c r="C1052" s="155" t="s">
        <v>1841</v>
      </c>
      <c r="D1052" s="155">
        <v>250</v>
      </c>
      <c r="E1052" s="155">
        <v>250</v>
      </c>
      <c r="F1052" s="166">
        <v>41096</v>
      </c>
      <c r="G1052" s="166">
        <v>41103</v>
      </c>
      <c r="H1052" s="157">
        <v>1</v>
      </c>
      <c r="Q1052" s="160"/>
    </row>
    <row r="1053" spans="1:17" ht="15" customHeight="1" x14ac:dyDescent="0.25">
      <c r="A1053" s="155" t="s">
        <v>42</v>
      </c>
      <c r="B1053" s="155" t="s">
        <v>1842</v>
      </c>
      <c r="C1053" s="155" t="s">
        <v>1843</v>
      </c>
      <c r="D1053" s="155">
        <v>10</v>
      </c>
      <c r="E1053" s="155">
        <v>10</v>
      </c>
      <c r="F1053" s="166">
        <v>41096</v>
      </c>
      <c r="G1053" s="166">
        <v>41099</v>
      </c>
      <c r="H1053" s="157">
        <v>1</v>
      </c>
      <c r="Q1053" s="160"/>
    </row>
    <row r="1054" spans="1:17" ht="15" customHeight="1" x14ac:dyDescent="0.25">
      <c r="A1054" s="155" t="s">
        <v>1438</v>
      </c>
      <c r="B1054" s="155" t="s">
        <v>1439</v>
      </c>
      <c r="C1054" s="155" t="s">
        <v>1844</v>
      </c>
      <c r="D1054" s="155">
        <v>10</v>
      </c>
      <c r="E1054" s="155">
        <v>10</v>
      </c>
      <c r="F1054" s="166">
        <v>41096</v>
      </c>
      <c r="G1054" s="166">
        <v>41096</v>
      </c>
      <c r="H1054" s="157">
        <v>1</v>
      </c>
      <c r="I1054" s="163" t="s">
        <v>1845</v>
      </c>
      <c r="Q1054" s="160"/>
    </row>
    <row r="1055" spans="1:17" ht="15" customHeight="1" x14ac:dyDescent="0.25">
      <c r="A1055" s="155" t="s">
        <v>1438</v>
      </c>
      <c r="B1055" s="155" t="s">
        <v>1846</v>
      </c>
      <c r="C1055" s="155" t="s">
        <v>364</v>
      </c>
      <c r="D1055" s="155">
        <v>10</v>
      </c>
      <c r="E1055" s="155">
        <v>10</v>
      </c>
      <c r="F1055" s="166">
        <v>41096</v>
      </c>
      <c r="G1055" s="166">
        <v>41096</v>
      </c>
      <c r="H1055" s="157">
        <v>1</v>
      </c>
      <c r="I1055" s="163" t="s">
        <v>1845</v>
      </c>
      <c r="Q1055" s="160"/>
    </row>
    <row r="1056" spans="1:17" ht="15" customHeight="1" x14ac:dyDescent="0.25">
      <c r="A1056" s="155" t="s">
        <v>1430</v>
      </c>
      <c r="B1056" s="155" t="s">
        <v>947</v>
      </c>
      <c r="C1056" s="155" t="s">
        <v>1431</v>
      </c>
      <c r="D1056" s="155">
        <v>28</v>
      </c>
      <c r="E1056" s="155">
        <v>28</v>
      </c>
      <c r="F1056" s="166">
        <v>41099</v>
      </c>
      <c r="G1056" s="166">
        <v>41090</v>
      </c>
      <c r="H1056" s="157">
        <v>0</v>
      </c>
      <c r="I1056" s="163" t="s">
        <v>1847</v>
      </c>
      <c r="Q1056" s="160"/>
    </row>
    <row r="1057" spans="1:17" ht="15" customHeight="1" x14ac:dyDescent="0.25">
      <c r="A1057" s="155" t="s">
        <v>230</v>
      </c>
      <c r="B1057" s="155" t="s">
        <v>713</v>
      </c>
      <c r="C1057" s="155" t="s">
        <v>1848</v>
      </c>
      <c r="D1057" s="155">
        <v>200</v>
      </c>
      <c r="E1057" s="155">
        <v>200</v>
      </c>
      <c r="F1057" s="166">
        <v>41099</v>
      </c>
      <c r="G1057" s="166">
        <v>41124</v>
      </c>
      <c r="H1057" s="157">
        <v>1</v>
      </c>
      <c r="Q1057" s="160"/>
    </row>
    <row r="1058" spans="1:17" ht="15" customHeight="1" x14ac:dyDescent="0.25">
      <c r="A1058" s="155" t="s">
        <v>559</v>
      </c>
      <c r="B1058" s="155" t="s">
        <v>1849</v>
      </c>
      <c r="C1058" s="155" t="s">
        <v>1850</v>
      </c>
      <c r="D1058" s="155">
        <v>800</v>
      </c>
      <c r="E1058" s="155">
        <v>800</v>
      </c>
      <c r="F1058" s="166">
        <v>41100</v>
      </c>
      <c r="G1058" s="166">
        <v>41108</v>
      </c>
      <c r="H1058" s="157">
        <v>1</v>
      </c>
      <c r="Q1058" s="160"/>
    </row>
    <row r="1059" spans="1:17" ht="15" customHeight="1" x14ac:dyDescent="0.25">
      <c r="A1059" s="155" t="s">
        <v>29</v>
      </c>
      <c r="B1059" s="155" t="s">
        <v>1851</v>
      </c>
      <c r="C1059" s="155" t="s">
        <v>1852</v>
      </c>
      <c r="D1059" s="155">
        <v>50</v>
      </c>
      <c r="E1059" s="155">
        <v>50</v>
      </c>
      <c r="F1059" s="166">
        <v>41100</v>
      </c>
      <c r="G1059" s="166">
        <v>41108</v>
      </c>
      <c r="H1059" s="157">
        <v>1</v>
      </c>
      <c r="Q1059" s="160"/>
    </row>
    <row r="1060" spans="1:17" ht="15" customHeight="1" x14ac:dyDescent="0.25">
      <c r="A1060" s="155" t="s">
        <v>46</v>
      </c>
      <c r="B1060" s="155" t="s">
        <v>1417</v>
      </c>
      <c r="C1060" s="155" t="s">
        <v>1853</v>
      </c>
      <c r="D1060" s="155">
        <v>100</v>
      </c>
      <c r="E1060" s="155">
        <v>100</v>
      </c>
      <c r="F1060" s="166">
        <v>41100</v>
      </c>
      <c r="G1060" s="166">
        <v>41102</v>
      </c>
      <c r="H1060" s="157">
        <v>1</v>
      </c>
      <c r="Q1060" s="160"/>
    </row>
    <row r="1061" spans="1:17" ht="15" customHeight="1" x14ac:dyDescent="0.25">
      <c r="A1061" s="155" t="s">
        <v>563</v>
      </c>
      <c r="B1061" s="155" t="s">
        <v>307</v>
      </c>
      <c r="C1061" s="155" t="s">
        <v>1854</v>
      </c>
      <c r="D1061" s="155">
        <v>150</v>
      </c>
      <c r="E1061" s="155">
        <v>150</v>
      </c>
      <c r="F1061" s="166">
        <v>41100</v>
      </c>
      <c r="G1061" s="166">
        <v>41102</v>
      </c>
      <c r="H1061" s="157">
        <v>1</v>
      </c>
      <c r="I1061" s="163" t="s">
        <v>1855</v>
      </c>
      <c r="Q1061" s="160"/>
    </row>
    <row r="1062" spans="1:17" ht="15" customHeight="1" x14ac:dyDescent="0.25">
      <c r="A1062" s="155" t="s">
        <v>12</v>
      </c>
      <c r="B1062" s="155" t="s">
        <v>767</v>
      </c>
      <c r="C1062" s="155" t="s">
        <v>1856</v>
      </c>
      <c r="D1062" s="155">
        <v>10</v>
      </c>
      <c r="E1062" s="155">
        <v>10</v>
      </c>
      <c r="F1062" s="166">
        <v>41101</v>
      </c>
      <c r="G1062" s="166">
        <v>41107</v>
      </c>
      <c r="H1062" s="157">
        <v>1</v>
      </c>
      <c r="Q1062" s="160"/>
    </row>
    <row r="1063" spans="1:17" ht="15" customHeight="1" x14ac:dyDescent="0.25">
      <c r="A1063" s="155" t="s">
        <v>42</v>
      </c>
      <c r="B1063" s="155" t="s">
        <v>202</v>
      </c>
      <c r="C1063" s="155" t="s">
        <v>1857</v>
      </c>
      <c r="D1063" s="155">
        <v>300</v>
      </c>
      <c r="E1063" s="155">
        <v>300</v>
      </c>
      <c r="F1063" s="166">
        <v>41102</v>
      </c>
      <c r="G1063" s="166">
        <v>41107</v>
      </c>
      <c r="H1063" s="157">
        <v>1</v>
      </c>
      <c r="Q1063" s="160"/>
    </row>
    <row r="1064" spans="1:17" ht="15" customHeight="1" x14ac:dyDescent="0.25">
      <c r="A1064" s="155" t="s">
        <v>1107</v>
      </c>
      <c r="B1064" s="155" t="s">
        <v>1858</v>
      </c>
      <c r="C1064" s="155" t="s">
        <v>1859</v>
      </c>
      <c r="D1064" s="155">
        <v>100</v>
      </c>
      <c r="E1064" s="155">
        <v>100</v>
      </c>
      <c r="F1064" s="166">
        <v>41102</v>
      </c>
      <c r="G1064" s="166">
        <v>41106</v>
      </c>
      <c r="H1064" s="157">
        <v>1</v>
      </c>
      <c r="Q1064" s="160"/>
    </row>
    <row r="1065" spans="1:17" ht="15" customHeight="1" x14ac:dyDescent="0.25">
      <c r="A1065" s="155" t="s">
        <v>136</v>
      </c>
      <c r="B1065" s="155" t="s">
        <v>137</v>
      </c>
      <c r="C1065" s="155" t="s">
        <v>1860</v>
      </c>
      <c r="D1065" s="155">
        <v>250</v>
      </c>
      <c r="E1065" s="155">
        <v>250</v>
      </c>
      <c r="F1065" s="166">
        <v>41102</v>
      </c>
      <c r="G1065" s="166">
        <v>41106</v>
      </c>
      <c r="H1065" s="157">
        <v>1</v>
      </c>
      <c r="Q1065" s="160"/>
    </row>
    <row r="1066" spans="1:17" ht="15" customHeight="1" x14ac:dyDescent="0.25">
      <c r="A1066" s="155" t="s">
        <v>173</v>
      </c>
      <c r="B1066" s="155" t="s">
        <v>1861</v>
      </c>
      <c r="C1066" s="155" t="s">
        <v>1862</v>
      </c>
      <c r="D1066" s="155">
        <v>75</v>
      </c>
      <c r="E1066" s="155">
        <v>75</v>
      </c>
      <c r="F1066" s="166">
        <v>41102</v>
      </c>
      <c r="G1066" s="166">
        <v>41106</v>
      </c>
      <c r="H1066" s="157">
        <v>1</v>
      </c>
      <c r="Q1066" s="160"/>
    </row>
    <row r="1067" spans="1:17" ht="15" customHeight="1" x14ac:dyDescent="0.25">
      <c r="A1067" s="155" t="s">
        <v>42</v>
      </c>
      <c r="B1067" s="155" t="s">
        <v>1863</v>
      </c>
      <c r="C1067" s="155" t="s">
        <v>1864</v>
      </c>
      <c r="D1067" s="155">
        <v>300</v>
      </c>
      <c r="E1067" s="155">
        <v>300</v>
      </c>
      <c r="F1067" s="166">
        <v>41102</v>
      </c>
      <c r="G1067" s="166">
        <v>41108</v>
      </c>
      <c r="H1067" s="157">
        <v>1</v>
      </c>
      <c r="Q1067" s="160"/>
    </row>
    <row r="1068" spans="1:17" ht="15" customHeight="1" x14ac:dyDescent="0.25">
      <c r="A1068" s="155" t="s">
        <v>71</v>
      </c>
      <c r="B1068" s="155" t="s">
        <v>154</v>
      </c>
      <c r="C1068" s="155" t="s">
        <v>1865</v>
      </c>
      <c r="D1068" s="155">
        <v>4</v>
      </c>
      <c r="E1068" s="155">
        <v>4</v>
      </c>
      <c r="F1068" s="166">
        <v>41102</v>
      </c>
      <c r="G1068" s="166">
        <v>41109</v>
      </c>
      <c r="H1068" s="157">
        <v>1</v>
      </c>
      <c r="Q1068" s="160"/>
    </row>
    <row r="1069" spans="1:17" ht="15" customHeight="1" x14ac:dyDescent="0.25">
      <c r="A1069" s="155" t="s">
        <v>1866</v>
      </c>
      <c r="B1069" s="155" t="s">
        <v>1867</v>
      </c>
      <c r="C1069" s="155" t="s">
        <v>1868</v>
      </c>
      <c r="D1069" s="155">
        <v>10</v>
      </c>
      <c r="E1069" s="155">
        <v>10</v>
      </c>
      <c r="F1069" s="166">
        <v>41102</v>
      </c>
      <c r="G1069" s="166">
        <v>41110</v>
      </c>
      <c r="H1069" s="157">
        <v>1</v>
      </c>
      <c r="Q1069" s="160"/>
    </row>
    <row r="1070" spans="1:17" ht="15" customHeight="1" x14ac:dyDescent="0.25">
      <c r="A1070" s="155" t="s">
        <v>820</v>
      </c>
      <c r="B1070" s="155" t="s">
        <v>1002</v>
      </c>
      <c r="C1070" s="155" t="s">
        <v>1869</v>
      </c>
      <c r="D1070" s="155">
        <v>36</v>
      </c>
      <c r="E1070" s="155">
        <v>36</v>
      </c>
      <c r="F1070" s="166">
        <v>41102</v>
      </c>
      <c r="G1070" s="166">
        <v>41110</v>
      </c>
      <c r="H1070" s="157">
        <v>1</v>
      </c>
      <c r="Q1070" s="160"/>
    </row>
    <row r="1071" spans="1:17" ht="15" customHeight="1" x14ac:dyDescent="0.25">
      <c r="A1071" s="155" t="s">
        <v>1554</v>
      </c>
      <c r="B1071" s="155" t="s">
        <v>1871</v>
      </c>
      <c r="C1071" s="155" t="s">
        <v>1870</v>
      </c>
      <c r="D1071" s="155">
        <v>10</v>
      </c>
      <c r="E1071" s="155">
        <v>10</v>
      </c>
      <c r="F1071" s="166">
        <v>41103</v>
      </c>
      <c r="G1071" s="166">
        <v>41109</v>
      </c>
      <c r="H1071" s="157">
        <v>1</v>
      </c>
      <c r="Q1071" s="160"/>
    </row>
    <row r="1072" spans="1:17" ht="15" customHeight="1" x14ac:dyDescent="0.25">
      <c r="A1072" s="155" t="s">
        <v>1554</v>
      </c>
      <c r="B1072" s="155" t="s">
        <v>1872</v>
      </c>
      <c r="C1072" s="155" t="s">
        <v>1217</v>
      </c>
      <c r="D1072" s="155">
        <v>5</v>
      </c>
      <c r="E1072" s="155">
        <v>5</v>
      </c>
      <c r="F1072" s="166">
        <v>41103</v>
      </c>
      <c r="G1072" s="166">
        <v>41109</v>
      </c>
      <c r="H1072" s="157">
        <v>1</v>
      </c>
      <c r="Q1072" s="160"/>
    </row>
    <row r="1073" spans="1:17" ht="15" customHeight="1" x14ac:dyDescent="0.25">
      <c r="A1073" s="155" t="s">
        <v>719</v>
      </c>
      <c r="B1073" s="155" t="s">
        <v>807</v>
      </c>
      <c r="C1073" s="155" t="s">
        <v>1873</v>
      </c>
      <c r="D1073" s="155">
        <v>250</v>
      </c>
      <c r="E1073" s="155">
        <v>250</v>
      </c>
      <c r="F1073" s="166">
        <v>41103</v>
      </c>
      <c r="G1073" s="166">
        <v>41109</v>
      </c>
      <c r="H1073" s="157">
        <v>1</v>
      </c>
      <c r="Q1073" s="160"/>
    </row>
    <row r="1074" spans="1:17" ht="15" customHeight="1" x14ac:dyDescent="0.25">
      <c r="A1074" s="155" t="s">
        <v>719</v>
      </c>
      <c r="B1074" s="155" t="s">
        <v>991</v>
      </c>
      <c r="C1074" s="155" t="s">
        <v>364</v>
      </c>
      <c r="D1074" s="155">
        <v>250</v>
      </c>
      <c r="E1074" s="155">
        <v>250</v>
      </c>
      <c r="F1074" s="166">
        <v>41103</v>
      </c>
      <c r="G1074" s="166">
        <v>41109</v>
      </c>
      <c r="H1074" s="157">
        <v>1</v>
      </c>
      <c r="Q1074" s="160"/>
    </row>
    <row r="1075" spans="1:17" ht="15" customHeight="1" x14ac:dyDescent="0.25">
      <c r="A1075" s="155" t="s">
        <v>36</v>
      </c>
      <c r="B1075" s="155" t="s">
        <v>1874</v>
      </c>
      <c r="C1075" s="155" t="s">
        <v>1875</v>
      </c>
      <c r="D1075" s="155">
        <v>50</v>
      </c>
      <c r="E1075" s="155">
        <v>54</v>
      </c>
      <c r="F1075" s="166">
        <v>41103</v>
      </c>
      <c r="G1075" s="166">
        <v>41107</v>
      </c>
      <c r="H1075" s="157">
        <v>1</v>
      </c>
      <c r="Q1075" s="160"/>
    </row>
    <row r="1076" spans="1:17" ht="15" customHeight="1" x14ac:dyDescent="0.25">
      <c r="A1076" s="155" t="s">
        <v>42</v>
      </c>
      <c r="B1076" s="155" t="s">
        <v>1876</v>
      </c>
      <c r="C1076" s="155" t="s">
        <v>1877</v>
      </c>
      <c r="D1076" s="155">
        <v>300</v>
      </c>
      <c r="E1076" s="155">
        <v>300</v>
      </c>
      <c r="F1076" s="166">
        <v>41103</v>
      </c>
      <c r="G1076" s="166">
        <v>41108</v>
      </c>
      <c r="H1076" s="157">
        <v>1</v>
      </c>
      <c r="Q1076" s="160"/>
    </row>
    <row r="1077" spans="1:17" ht="15" customHeight="1" x14ac:dyDescent="0.25">
      <c r="A1077" s="155" t="s">
        <v>245</v>
      </c>
      <c r="B1077" s="155" t="s">
        <v>1878</v>
      </c>
      <c r="C1077" s="155" t="s">
        <v>1879</v>
      </c>
      <c r="D1077" s="155">
        <v>50</v>
      </c>
      <c r="E1077" s="155">
        <v>50</v>
      </c>
      <c r="F1077" s="166">
        <v>41103</v>
      </c>
      <c r="G1077" s="166">
        <v>41107</v>
      </c>
      <c r="H1077" s="157">
        <v>1</v>
      </c>
      <c r="Q1077" s="160"/>
    </row>
    <row r="1078" spans="1:17" ht="15" customHeight="1" x14ac:dyDescent="0.25">
      <c r="A1078" s="155" t="s">
        <v>46</v>
      </c>
      <c r="B1078" s="155" t="s">
        <v>1880</v>
      </c>
      <c r="C1078" s="155" t="s">
        <v>1881</v>
      </c>
      <c r="D1078" s="155">
        <v>10</v>
      </c>
      <c r="E1078" s="155">
        <v>10</v>
      </c>
      <c r="F1078" s="166">
        <v>41103</v>
      </c>
      <c r="G1078" s="166">
        <v>41107</v>
      </c>
      <c r="H1078" s="157">
        <v>1</v>
      </c>
      <c r="Q1078" s="160"/>
    </row>
    <row r="1079" spans="1:17" ht="15" customHeight="1" x14ac:dyDescent="0.25">
      <c r="A1079" s="155" t="s">
        <v>230</v>
      </c>
      <c r="B1079" s="155" t="s">
        <v>471</v>
      </c>
      <c r="C1079" s="155" t="s">
        <v>1882</v>
      </c>
      <c r="D1079" s="155">
        <v>200</v>
      </c>
      <c r="E1079" s="155">
        <v>200</v>
      </c>
      <c r="F1079" s="166">
        <v>41103</v>
      </c>
      <c r="G1079" s="166">
        <v>41120</v>
      </c>
      <c r="H1079" s="157">
        <v>1</v>
      </c>
      <c r="Q1079" s="160"/>
    </row>
    <row r="1080" spans="1:17" ht="15" customHeight="1" x14ac:dyDescent="0.25">
      <c r="A1080" s="155" t="s">
        <v>1667</v>
      </c>
      <c r="B1080" s="155" t="s">
        <v>890</v>
      </c>
      <c r="C1080" s="155" t="s">
        <v>1883</v>
      </c>
      <c r="D1080" s="155">
        <v>168</v>
      </c>
      <c r="E1080" s="155">
        <v>168</v>
      </c>
      <c r="F1080" s="166">
        <v>41106</v>
      </c>
      <c r="G1080" s="166">
        <v>41115</v>
      </c>
      <c r="H1080" s="157">
        <v>1</v>
      </c>
      <c r="I1080" s="163" t="s">
        <v>1884</v>
      </c>
      <c r="Q1080" s="160"/>
    </row>
    <row r="1081" spans="1:17" ht="15" customHeight="1" x14ac:dyDescent="0.25">
      <c r="A1081" s="155" t="s">
        <v>2714</v>
      </c>
      <c r="B1081" s="155" t="s">
        <v>1885</v>
      </c>
      <c r="C1081" s="155" t="s">
        <v>1886</v>
      </c>
      <c r="D1081" s="155">
        <v>100</v>
      </c>
      <c r="E1081" s="155">
        <v>100</v>
      </c>
      <c r="F1081" s="166">
        <v>41106</v>
      </c>
      <c r="G1081" s="166">
        <v>41109</v>
      </c>
      <c r="H1081" s="157">
        <v>1</v>
      </c>
      <c r="Q1081" s="160"/>
    </row>
    <row r="1082" spans="1:17" ht="15" customHeight="1" x14ac:dyDescent="0.25">
      <c r="A1082" s="155" t="s">
        <v>2714</v>
      </c>
      <c r="B1082" s="155" t="s">
        <v>756</v>
      </c>
      <c r="C1082" s="155" t="s">
        <v>364</v>
      </c>
      <c r="D1082" s="155">
        <v>100</v>
      </c>
      <c r="E1082" s="155">
        <v>104</v>
      </c>
      <c r="F1082" s="166">
        <v>41106</v>
      </c>
      <c r="G1082" s="166">
        <v>41109</v>
      </c>
      <c r="H1082" s="157">
        <v>1</v>
      </c>
      <c r="Q1082" s="160"/>
    </row>
    <row r="1083" spans="1:17" ht="15" customHeight="1" x14ac:dyDescent="0.25">
      <c r="A1083" s="155" t="s">
        <v>2714</v>
      </c>
      <c r="B1083" s="155" t="s">
        <v>1887</v>
      </c>
      <c r="C1083" s="155" t="s">
        <v>161</v>
      </c>
      <c r="D1083" s="155">
        <v>100</v>
      </c>
      <c r="E1083" s="155">
        <v>100</v>
      </c>
      <c r="F1083" s="166">
        <v>41106</v>
      </c>
      <c r="G1083" s="166">
        <v>41109</v>
      </c>
      <c r="H1083" s="157">
        <v>1</v>
      </c>
      <c r="Q1083" s="160"/>
    </row>
    <row r="1084" spans="1:17" ht="15" customHeight="1" x14ac:dyDescent="0.25">
      <c r="A1084" s="155" t="s">
        <v>2714</v>
      </c>
      <c r="B1084" s="155" t="s">
        <v>1888</v>
      </c>
      <c r="C1084" s="155" t="s">
        <v>316</v>
      </c>
      <c r="D1084" s="155">
        <v>1000</v>
      </c>
      <c r="E1084" s="155">
        <v>1000</v>
      </c>
      <c r="F1084" s="166">
        <v>41106</v>
      </c>
      <c r="G1084" s="166">
        <v>41109</v>
      </c>
      <c r="H1084" s="157">
        <v>1</v>
      </c>
      <c r="Q1084" s="160"/>
    </row>
    <row r="1085" spans="1:17" ht="15" customHeight="1" x14ac:dyDescent="0.25">
      <c r="A1085" s="155" t="s">
        <v>899</v>
      </c>
      <c r="B1085" s="155" t="s">
        <v>339</v>
      </c>
      <c r="C1085" s="155" t="s">
        <v>1889</v>
      </c>
      <c r="D1085" s="155">
        <v>10</v>
      </c>
      <c r="E1085" s="155">
        <v>10</v>
      </c>
      <c r="F1085" s="166">
        <v>41106</v>
      </c>
      <c r="G1085" s="166">
        <v>41110</v>
      </c>
      <c r="H1085" s="157">
        <v>1</v>
      </c>
      <c r="Q1085" s="160"/>
    </row>
    <row r="1086" spans="1:17" ht="15" customHeight="1" x14ac:dyDescent="0.25">
      <c r="A1086" s="155" t="s">
        <v>617</v>
      </c>
      <c r="B1086" s="155" t="s">
        <v>618</v>
      </c>
      <c r="C1086" s="155" t="s">
        <v>1890</v>
      </c>
      <c r="D1086" s="155">
        <v>48</v>
      </c>
      <c r="E1086" s="155">
        <v>48</v>
      </c>
      <c r="F1086" s="166">
        <v>41106</v>
      </c>
      <c r="G1086" s="166">
        <v>41117</v>
      </c>
      <c r="H1086" s="157">
        <v>1</v>
      </c>
      <c r="Q1086" s="160"/>
    </row>
    <row r="1087" spans="1:17" ht="15" customHeight="1" x14ac:dyDescent="0.25">
      <c r="A1087" s="155" t="s">
        <v>286</v>
      </c>
      <c r="B1087" s="155" t="s">
        <v>289</v>
      </c>
      <c r="C1087" s="155" t="s">
        <v>1891</v>
      </c>
      <c r="D1087" s="155">
        <v>200</v>
      </c>
      <c r="E1087" s="155">
        <v>200</v>
      </c>
      <c r="F1087" s="166">
        <v>41106</v>
      </c>
      <c r="G1087" s="166">
        <v>41108</v>
      </c>
      <c r="H1087" s="157">
        <v>1</v>
      </c>
      <c r="Q1087" s="160"/>
    </row>
    <row r="1088" spans="1:17" ht="15" customHeight="1" x14ac:dyDescent="0.25">
      <c r="A1088" s="155" t="s">
        <v>286</v>
      </c>
      <c r="B1088" s="155" t="s">
        <v>1446</v>
      </c>
      <c r="C1088" s="155" t="s">
        <v>364</v>
      </c>
      <c r="D1088" s="155">
        <v>50</v>
      </c>
      <c r="E1088" s="155">
        <v>50</v>
      </c>
      <c r="F1088" s="166">
        <v>41106</v>
      </c>
      <c r="G1088" s="166">
        <v>41108</v>
      </c>
      <c r="H1088" s="157">
        <v>1</v>
      </c>
      <c r="Q1088" s="160"/>
    </row>
    <row r="1089" spans="1:17" ht="15" customHeight="1" x14ac:dyDescent="0.25">
      <c r="A1089" s="155" t="s">
        <v>742</v>
      </c>
      <c r="B1089" s="155" t="s">
        <v>1099</v>
      </c>
      <c r="C1089" s="155" t="s">
        <v>1892</v>
      </c>
      <c r="D1089" s="155">
        <v>100</v>
      </c>
      <c r="E1089" s="155">
        <v>100</v>
      </c>
      <c r="F1089" s="166">
        <v>41106</v>
      </c>
      <c r="G1089" s="166">
        <v>41108</v>
      </c>
      <c r="H1089" s="157">
        <v>1</v>
      </c>
      <c r="Q1089" s="160"/>
    </row>
    <row r="1090" spans="1:17" ht="15" customHeight="1" x14ac:dyDescent="0.25">
      <c r="A1090" s="155" t="s">
        <v>559</v>
      </c>
      <c r="B1090" s="155" t="s">
        <v>560</v>
      </c>
      <c r="C1090" s="155" t="s">
        <v>1893</v>
      </c>
      <c r="D1090" s="155">
        <v>15000</v>
      </c>
      <c r="E1090" s="155">
        <v>15030</v>
      </c>
      <c r="F1090" s="166">
        <v>41106</v>
      </c>
      <c r="G1090" s="166">
        <v>41113</v>
      </c>
      <c r="H1090" s="157">
        <v>1</v>
      </c>
      <c r="Q1090" s="160"/>
    </row>
    <row r="1091" spans="1:17" ht="15" customHeight="1" x14ac:dyDescent="0.25">
      <c r="A1091" s="155" t="s">
        <v>286</v>
      </c>
      <c r="B1091" s="155" t="s">
        <v>1894</v>
      </c>
      <c r="C1091" s="155" t="s">
        <v>1895</v>
      </c>
      <c r="D1091" s="155">
        <v>10</v>
      </c>
      <c r="E1091" s="155">
        <v>10</v>
      </c>
      <c r="F1091" s="166">
        <v>41107</v>
      </c>
      <c r="G1091" s="166">
        <v>41109</v>
      </c>
      <c r="H1091" s="157">
        <v>1</v>
      </c>
      <c r="Q1091" s="160"/>
    </row>
    <row r="1092" spans="1:17" ht="15" customHeight="1" x14ac:dyDescent="0.25">
      <c r="A1092" s="155" t="s">
        <v>1438</v>
      </c>
      <c r="B1092" s="155" t="s">
        <v>1580</v>
      </c>
      <c r="C1092" s="155" t="s">
        <v>1896</v>
      </c>
      <c r="D1092" s="155">
        <v>250</v>
      </c>
      <c r="E1092" s="155">
        <v>250</v>
      </c>
      <c r="F1092" s="166">
        <v>41108</v>
      </c>
      <c r="G1092" s="166">
        <v>41124</v>
      </c>
      <c r="H1092" s="157">
        <v>1</v>
      </c>
      <c r="Q1092" s="160"/>
    </row>
    <row r="1093" spans="1:17" ht="15" customHeight="1" x14ac:dyDescent="0.25">
      <c r="A1093" s="155" t="s">
        <v>12</v>
      </c>
      <c r="B1093" s="155" t="s">
        <v>768</v>
      </c>
      <c r="C1093" s="155" t="s">
        <v>1897</v>
      </c>
      <c r="D1093" s="155">
        <v>10</v>
      </c>
      <c r="E1093" s="155">
        <v>10</v>
      </c>
      <c r="F1093" s="166">
        <v>41109</v>
      </c>
      <c r="G1093" s="166">
        <v>41113</v>
      </c>
      <c r="H1093" s="157">
        <v>1</v>
      </c>
      <c r="Q1093" s="160"/>
    </row>
    <row r="1094" spans="1:17" ht="15" customHeight="1" x14ac:dyDescent="0.25">
      <c r="A1094" s="155" t="s">
        <v>1667</v>
      </c>
      <c r="B1094" s="155" t="s">
        <v>1898</v>
      </c>
      <c r="C1094" s="155" t="s">
        <v>1899</v>
      </c>
      <c r="D1094" s="155">
        <v>102</v>
      </c>
      <c r="E1094" s="155">
        <v>102</v>
      </c>
      <c r="F1094" s="166">
        <v>41109</v>
      </c>
      <c r="G1094" s="166">
        <v>41110</v>
      </c>
      <c r="H1094" s="157">
        <v>1</v>
      </c>
      <c r="Q1094" s="160"/>
    </row>
    <row r="1095" spans="1:17" ht="15" customHeight="1" x14ac:dyDescent="0.25">
      <c r="A1095" s="155" t="s">
        <v>1900</v>
      </c>
      <c r="B1095" s="155" t="s">
        <v>773</v>
      </c>
      <c r="C1095" s="155" t="s">
        <v>1901</v>
      </c>
      <c r="D1095" s="155">
        <v>100</v>
      </c>
      <c r="E1095" s="155">
        <v>100</v>
      </c>
      <c r="F1095" s="166">
        <v>41109</v>
      </c>
      <c r="G1095" s="166">
        <v>41115</v>
      </c>
      <c r="H1095" s="157">
        <v>1</v>
      </c>
      <c r="Q1095" s="160"/>
    </row>
    <row r="1096" spans="1:17" ht="15" customHeight="1" x14ac:dyDescent="0.25">
      <c r="A1096" s="155" t="s">
        <v>12</v>
      </c>
      <c r="B1096" s="155" t="s">
        <v>280</v>
      </c>
      <c r="C1096" s="155" t="s">
        <v>1902</v>
      </c>
      <c r="D1096" s="155">
        <v>10</v>
      </c>
      <c r="E1096" s="155">
        <v>10</v>
      </c>
      <c r="F1096" s="166">
        <v>41109</v>
      </c>
      <c r="G1096" s="166">
        <v>41114</v>
      </c>
      <c r="H1096" s="157">
        <v>1</v>
      </c>
      <c r="Q1096" s="160"/>
    </row>
    <row r="1097" spans="1:17" ht="15" customHeight="1" x14ac:dyDescent="0.25">
      <c r="A1097" s="155" t="s">
        <v>254</v>
      </c>
      <c r="B1097" s="155" t="s">
        <v>255</v>
      </c>
      <c r="C1097" s="155" t="s">
        <v>1903</v>
      </c>
      <c r="D1097" s="155">
        <v>50</v>
      </c>
      <c r="E1097" s="155">
        <v>50</v>
      </c>
      <c r="F1097" s="166">
        <v>41109</v>
      </c>
      <c r="G1097" s="166">
        <v>41113</v>
      </c>
      <c r="H1097" s="157">
        <v>1</v>
      </c>
      <c r="Q1097" s="160"/>
    </row>
    <row r="1098" spans="1:17" ht="15" customHeight="1" x14ac:dyDescent="0.25">
      <c r="A1098" s="155" t="s">
        <v>1812</v>
      </c>
      <c r="B1098" s="155" t="s">
        <v>746</v>
      </c>
      <c r="C1098" s="155" t="s">
        <v>1904</v>
      </c>
      <c r="D1098" s="155">
        <v>64</v>
      </c>
      <c r="E1098" s="155">
        <v>64</v>
      </c>
      <c r="F1098" s="166">
        <v>41109</v>
      </c>
      <c r="G1098" s="166">
        <v>41113</v>
      </c>
      <c r="H1098" s="157">
        <v>1</v>
      </c>
      <c r="Q1098" s="160"/>
    </row>
    <row r="1099" spans="1:17" ht="15" customHeight="1" x14ac:dyDescent="0.25">
      <c r="A1099" s="155" t="s">
        <v>1812</v>
      </c>
      <c r="B1099" s="155" t="s">
        <v>1048</v>
      </c>
      <c r="C1099" s="155" t="s">
        <v>364</v>
      </c>
      <c r="D1099" s="155">
        <v>50</v>
      </c>
      <c r="E1099" s="155">
        <v>50</v>
      </c>
      <c r="F1099" s="166">
        <v>41109</v>
      </c>
      <c r="G1099" s="166">
        <v>41113</v>
      </c>
      <c r="H1099" s="157">
        <v>1</v>
      </c>
      <c r="Q1099" s="160"/>
    </row>
    <row r="1100" spans="1:17" ht="15" customHeight="1" x14ac:dyDescent="0.25">
      <c r="A1100" s="155" t="s">
        <v>1812</v>
      </c>
      <c r="B1100" s="155" t="s">
        <v>1905</v>
      </c>
      <c r="C1100" s="155" t="s">
        <v>161</v>
      </c>
      <c r="D1100" s="155">
        <v>170</v>
      </c>
      <c r="E1100" s="155">
        <v>170</v>
      </c>
      <c r="F1100" s="166">
        <v>41109</v>
      </c>
      <c r="G1100" s="166">
        <v>41113</v>
      </c>
      <c r="H1100" s="157">
        <v>1</v>
      </c>
      <c r="Q1100" s="160"/>
    </row>
    <row r="1101" spans="1:17" ht="15" customHeight="1" x14ac:dyDescent="0.25">
      <c r="A1101" s="155" t="s">
        <v>748</v>
      </c>
      <c r="B1101" s="155" t="s">
        <v>1504</v>
      </c>
      <c r="C1101" s="155" t="s">
        <v>1906</v>
      </c>
      <c r="D1101" s="155">
        <v>25</v>
      </c>
      <c r="E1101" s="155">
        <v>25</v>
      </c>
      <c r="F1101" s="166">
        <v>41109</v>
      </c>
      <c r="G1101" s="166">
        <v>41110</v>
      </c>
      <c r="H1101" s="157">
        <v>1</v>
      </c>
      <c r="Q1101" s="160"/>
    </row>
    <row r="1102" spans="1:17" ht="15" customHeight="1" x14ac:dyDescent="0.25">
      <c r="A1102" s="155" t="s">
        <v>634</v>
      </c>
      <c r="B1102" s="155" t="s">
        <v>1907</v>
      </c>
      <c r="C1102" s="155" t="s">
        <v>1908</v>
      </c>
      <c r="D1102" s="155">
        <v>50</v>
      </c>
      <c r="E1102" s="155">
        <v>50</v>
      </c>
      <c r="F1102" s="166">
        <v>41109</v>
      </c>
      <c r="G1102" s="166">
        <v>41110</v>
      </c>
      <c r="H1102" s="157">
        <v>1</v>
      </c>
      <c r="Q1102" s="160"/>
    </row>
    <row r="1103" spans="1:17" ht="15" customHeight="1" x14ac:dyDescent="0.25">
      <c r="A1103" s="155" t="s">
        <v>634</v>
      </c>
      <c r="B1103" s="155" t="s">
        <v>1909</v>
      </c>
      <c r="C1103" s="155" t="s">
        <v>1910</v>
      </c>
      <c r="D1103" s="155">
        <v>6</v>
      </c>
      <c r="E1103" s="155">
        <v>6</v>
      </c>
      <c r="F1103" s="166">
        <v>41109</v>
      </c>
      <c r="G1103" s="166">
        <v>41113</v>
      </c>
      <c r="H1103" s="157">
        <v>1</v>
      </c>
      <c r="Q1103" s="160"/>
    </row>
    <row r="1104" spans="1:17" ht="15" customHeight="1" x14ac:dyDescent="0.25">
      <c r="A1104" s="155" t="s">
        <v>1200</v>
      </c>
      <c r="B1104" s="155" t="s">
        <v>1911</v>
      </c>
      <c r="C1104" s="155" t="s">
        <v>1912</v>
      </c>
      <c r="D1104" s="155">
        <v>8</v>
      </c>
      <c r="E1104" s="155">
        <v>8</v>
      </c>
      <c r="F1104" s="166">
        <v>41109</v>
      </c>
      <c r="G1104" s="166">
        <v>41113</v>
      </c>
      <c r="H1104" s="157">
        <v>1</v>
      </c>
      <c r="Q1104" s="160"/>
    </row>
    <row r="1105" spans="1:17" ht="15" customHeight="1" x14ac:dyDescent="0.25">
      <c r="A1105" s="155" t="s">
        <v>277</v>
      </c>
      <c r="B1105" s="155" t="s">
        <v>1913</v>
      </c>
      <c r="C1105" s="155" t="s">
        <v>1914</v>
      </c>
      <c r="D1105" s="155">
        <v>10</v>
      </c>
      <c r="E1105" s="155">
        <v>10</v>
      </c>
      <c r="F1105" s="166">
        <v>41109</v>
      </c>
      <c r="G1105" s="166">
        <v>41113</v>
      </c>
      <c r="H1105" s="157">
        <v>1</v>
      </c>
      <c r="Q1105" s="160"/>
    </row>
    <row r="1106" spans="1:17" ht="15" customHeight="1" x14ac:dyDescent="0.25">
      <c r="A1106" s="155" t="s">
        <v>520</v>
      </c>
      <c r="B1106" s="155" t="s">
        <v>609</v>
      </c>
      <c r="C1106" s="155" t="s">
        <v>1915</v>
      </c>
      <c r="D1106" s="155">
        <v>1000</v>
      </c>
      <c r="E1106" s="155">
        <v>1000</v>
      </c>
      <c r="F1106" s="166">
        <v>41110</v>
      </c>
      <c r="G1106" s="166" t="s">
        <v>829</v>
      </c>
      <c r="H1106" s="157">
        <v>1</v>
      </c>
      <c r="Q1106" s="160"/>
    </row>
    <row r="1107" spans="1:17" ht="15" customHeight="1" x14ac:dyDescent="0.25">
      <c r="A1107" s="155" t="s">
        <v>520</v>
      </c>
      <c r="B1107" s="155" t="s">
        <v>533</v>
      </c>
      <c r="C1107" s="155" t="s">
        <v>1916</v>
      </c>
      <c r="D1107" s="155">
        <v>100</v>
      </c>
      <c r="E1107" s="155">
        <v>100</v>
      </c>
      <c r="F1107" s="166">
        <v>41110</v>
      </c>
      <c r="G1107" s="166">
        <v>41113</v>
      </c>
      <c r="H1107" s="157">
        <v>1</v>
      </c>
      <c r="Q1107" s="160"/>
    </row>
    <row r="1108" spans="1:17" ht="15" customHeight="1" x14ac:dyDescent="0.25">
      <c r="A1108" s="155" t="s">
        <v>1917</v>
      </c>
      <c r="B1108" s="155" t="s">
        <v>1918</v>
      </c>
      <c r="C1108" s="155" t="s">
        <v>1919</v>
      </c>
      <c r="D1108" s="155">
        <v>9</v>
      </c>
      <c r="E1108" s="155">
        <v>9</v>
      </c>
      <c r="F1108" s="166">
        <v>41110</v>
      </c>
      <c r="G1108" s="166">
        <v>41110</v>
      </c>
      <c r="H1108" s="157">
        <v>1</v>
      </c>
      <c r="I1108" s="163" t="s">
        <v>1920</v>
      </c>
      <c r="Q1108" s="160"/>
    </row>
    <row r="1109" spans="1:17" ht="15" customHeight="1" x14ac:dyDescent="0.25">
      <c r="A1109" s="155" t="s">
        <v>145</v>
      </c>
      <c r="B1109" s="155" t="s">
        <v>1921</v>
      </c>
      <c r="C1109" s="155" t="s">
        <v>1922</v>
      </c>
      <c r="D1109" s="155">
        <v>5</v>
      </c>
      <c r="E1109" s="155">
        <v>5</v>
      </c>
      <c r="F1109" s="166">
        <v>41113</v>
      </c>
      <c r="G1109" s="166">
        <v>41115</v>
      </c>
      <c r="H1109" s="157">
        <v>1</v>
      </c>
      <c r="Q1109" s="160"/>
    </row>
    <row r="1110" spans="1:17" ht="15" customHeight="1" x14ac:dyDescent="0.25">
      <c r="A1110" s="155" t="s">
        <v>145</v>
      </c>
      <c r="B1110" s="155" t="s">
        <v>1923</v>
      </c>
      <c r="C1110" s="155" t="s">
        <v>364</v>
      </c>
      <c r="D1110" s="155">
        <v>10</v>
      </c>
      <c r="E1110" s="155">
        <v>10</v>
      </c>
      <c r="F1110" s="166">
        <v>41113</v>
      </c>
      <c r="G1110" s="166">
        <v>41115</v>
      </c>
      <c r="H1110" s="157">
        <v>1</v>
      </c>
      <c r="Q1110" s="160"/>
    </row>
    <row r="1111" spans="1:17" ht="15" customHeight="1" x14ac:dyDescent="0.25">
      <c r="A1111" s="155" t="s">
        <v>251</v>
      </c>
      <c r="B1111" s="155" t="s">
        <v>717</v>
      </c>
      <c r="C1111" s="155" t="s">
        <v>1924</v>
      </c>
      <c r="D1111" s="155">
        <v>20</v>
      </c>
      <c r="E1111" s="155">
        <v>20</v>
      </c>
      <c r="F1111" s="166">
        <v>41113</v>
      </c>
      <c r="G1111" s="166">
        <v>41116</v>
      </c>
      <c r="H1111" s="157">
        <v>1</v>
      </c>
      <c r="Q1111" s="160"/>
    </row>
    <row r="1112" spans="1:17" ht="15" customHeight="1" x14ac:dyDescent="0.25">
      <c r="A1112" s="155" t="s">
        <v>29</v>
      </c>
      <c r="B1112" s="155" t="s">
        <v>30</v>
      </c>
      <c r="C1112" s="155" t="s">
        <v>1925</v>
      </c>
      <c r="D1112" s="155">
        <v>100</v>
      </c>
      <c r="E1112" s="155">
        <v>105</v>
      </c>
      <c r="F1112" s="166">
        <v>41113</v>
      </c>
      <c r="G1112" s="166">
        <v>41120</v>
      </c>
      <c r="H1112" s="157">
        <v>1</v>
      </c>
      <c r="Q1112" s="160"/>
    </row>
    <row r="1113" spans="1:17" ht="15" customHeight="1" x14ac:dyDescent="0.25">
      <c r="A1113" s="155" t="s">
        <v>634</v>
      </c>
      <c r="B1113" s="155" t="s">
        <v>1151</v>
      </c>
      <c r="C1113" s="155" t="s">
        <v>1926</v>
      </c>
      <c r="D1113" s="155">
        <v>6</v>
      </c>
      <c r="E1113" s="155">
        <v>6</v>
      </c>
      <c r="F1113" s="166">
        <v>41113</v>
      </c>
      <c r="G1113" s="166">
        <v>41113</v>
      </c>
      <c r="H1113" s="157">
        <v>1</v>
      </c>
      <c r="Q1113" s="160"/>
    </row>
    <row r="1114" spans="1:17" ht="15" customHeight="1" x14ac:dyDescent="0.25">
      <c r="A1114" s="155" t="s">
        <v>520</v>
      </c>
      <c r="B1114" s="155" t="s">
        <v>964</v>
      </c>
      <c r="C1114" s="155" t="s">
        <v>1927</v>
      </c>
      <c r="D1114" s="155">
        <v>200</v>
      </c>
      <c r="E1114" s="155">
        <v>200</v>
      </c>
      <c r="F1114" s="166">
        <v>41113</v>
      </c>
      <c r="G1114" s="166">
        <v>41120</v>
      </c>
      <c r="H1114" s="157">
        <v>1</v>
      </c>
      <c r="Q1114" s="160"/>
    </row>
    <row r="1115" spans="1:17" ht="15" customHeight="1" x14ac:dyDescent="0.25">
      <c r="A1115" s="155" t="s">
        <v>71</v>
      </c>
      <c r="B1115" s="155" t="s">
        <v>1530</v>
      </c>
      <c r="C1115" s="155" t="s">
        <v>1928</v>
      </c>
      <c r="D1115" s="155">
        <v>5</v>
      </c>
      <c r="E1115" s="155">
        <v>5</v>
      </c>
      <c r="F1115" s="166">
        <v>41113</v>
      </c>
      <c r="G1115" s="166">
        <v>41124</v>
      </c>
      <c r="H1115" s="157">
        <v>1</v>
      </c>
      <c r="Q1115" s="160"/>
    </row>
    <row r="1116" spans="1:17" ht="15" customHeight="1" x14ac:dyDescent="0.25">
      <c r="A1116" s="155" t="s">
        <v>394</v>
      </c>
      <c r="B1116" s="155" t="s">
        <v>1943</v>
      </c>
      <c r="C1116" s="155" t="s">
        <v>1944</v>
      </c>
      <c r="D1116" s="155">
        <v>25</v>
      </c>
      <c r="E1116" s="155">
        <v>25</v>
      </c>
      <c r="F1116" s="166">
        <v>41113</v>
      </c>
      <c r="G1116" s="166">
        <v>41113</v>
      </c>
      <c r="H1116" s="157">
        <v>1</v>
      </c>
      <c r="I1116" s="163" t="s">
        <v>214</v>
      </c>
      <c r="J1116" s="155" t="s">
        <v>1946</v>
      </c>
      <c r="Q1116" s="160"/>
    </row>
    <row r="1117" spans="1:17" ht="15" customHeight="1" x14ac:dyDescent="0.25">
      <c r="A1117" s="155" t="s">
        <v>394</v>
      </c>
      <c r="B1117" s="155" t="s">
        <v>1945</v>
      </c>
      <c r="C1117" s="155" t="s">
        <v>364</v>
      </c>
      <c r="D1117" s="155">
        <v>25</v>
      </c>
      <c r="E1117" s="155">
        <v>35</v>
      </c>
      <c r="F1117" s="166">
        <v>41113</v>
      </c>
      <c r="G1117" s="166">
        <v>41113</v>
      </c>
      <c r="H1117" s="157">
        <v>1</v>
      </c>
      <c r="I1117" s="163" t="s">
        <v>214</v>
      </c>
      <c r="J1117" s="155" t="s">
        <v>1946</v>
      </c>
      <c r="Q1117" s="160"/>
    </row>
    <row r="1118" spans="1:17" ht="15" customHeight="1" x14ac:dyDescent="0.25">
      <c r="A1118" s="155" t="s">
        <v>394</v>
      </c>
      <c r="B1118" s="155" t="s">
        <v>1550</v>
      </c>
      <c r="C1118" s="155" t="s">
        <v>1929</v>
      </c>
      <c r="D1118" s="155">
        <v>5</v>
      </c>
      <c r="E1118" s="155">
        <v>5</v>
      </c>
      <c r="F1118" s="166">
        <v>41113</v>
      </c>
      <c r="G1118" s="166">
        <v>41124</v>
      </c>
      <c r="H1118" s="157">
        <v>1</v>
      </c>
      <c r="Q1118" s="160"/>
    </row>
    <row r="1119" spans="1:17" ht="15" customHeight="1" x14ac:dyDescent="0.25">
      <c r="A1119" s="155" t="s">
        <v>145</v>
      </c>
      <c r="B1119" s="155" t="s">
        <v>674</v>
      </c>
      <c r="C1119" s="155" t="s">
        <v>1930</v>
      </c>
      <c r="D1119" s="155">
        <v>100</v>
      </c>
      <c r="E1119" s="155">
        <v>100</v>
      </c>
      <c r="F1119" s="166">
        <v>41114</v>
      </c>
      <c r="G1119" s="166">
        <v>41117</v>
      </c>
      <c r="H1119" s="157">
        <v>1</v>
      </c>
      <c r="Q1119" s="160"/>
    </row>
    <row r="1120" spans="1:17" ht="15" customHeight="1" x14ac:dyDescent="0.25">
      <c r="A1120" s="155" t="s">
        <v>520</v>
      </c>
      <c r="B1120" s="155" t="s">
        <v>1931</v>
      </c>
      <c r="C1120" s="155" t="s">
        <v>1932</v>
      </c>
      <c r="D1120" s="155">
        <v>300</v>
      </c>
      <c r="E1120" s="155">
        <v>300</v>
      </c>
      <c r="F1120" s="166">
        <v>41114</v>
      </c>
      <c r="G1120" s="166">
        <v>41122</v>
      </c>
      <c r="H1120" s="157">
        <v>1</v>
      </c>
      <c r="Q1120" s="160"/>
    </row>
    <row r="1121" spans="1:17" ht="15" customHeight="1" x14ac:dyDescent="0.25">
      <c r="A1121" s="155" t="s">
        <v>2714</v>
      </c>
      <c r="B1121" s="155" t="s">
        <v>1933</v>
      </c>
      <c r="C1121" s="155" t="s">
        <v>1934</v>
      </c>
      <c r="D1121" s="155">
        <v>200</v>
      </c>
      <c r="E1121" s="155">
        <v>99</v>
      </c>
      <c r="F1121" s="166">
        <v>41114</v>
      </c>
      <c r="G1121" s="166">
        <v>41134</v>
      </c>
      <c r="H1121" s="157">
        <v>1</v>
      </c>
      <c r="I1121" s="163" t="s">
        <v>1949</v>
      </c>
      <c r="Q1121" s="160"/>
    </row>
    <row r="1122" spans="1:17" ht="15" customHeight="1" x14ac:dyDescent="0.25">
      <c r="A1122" s="155" t="s">
        <v>670</v>
      </c>
      <c r="B1122" s="155" t="s">
        <v>1935</v>
      </c>
      <c r="C1122" s="155" t="s">
        <v>1936</v>
      </c>
      <c r="D1122" s="155">
        <v>4</v>
      </c>
      <c r="E1122" s="155">
        <v>4</v>
      </c>
      <c r="F1122" s="166">
        <v>41114</v>
      </c>
      <c r="G1122" s="166">
        <v>41117</v>
      </c>
      <c r="H1122" s="157">
        <v>1</v>
      </c>
      <c r="Q1122" s="160"/>
    </row>
    <row r="1123" spans="1:17" ht="15" customHeight="1" x14ac:dyDescent="0.25">
      <c r="A1123" s="155" t="s">
        <v>39</v>
      </c>
      <c r="B1123" s="155" t="s">
        <v>1937</v>
      </c>
      <c r="C1123" s="155" t="s">
        <v>1938</v>
      </c>
      <c r="D1123" s="155">
        <v>500</v>
      </c>
      <c r="E1123" s="155">
        <v>500</v>
      </c>
      <c r="F1123" s="166">
        <v>41114</v>
      </c>
      <c r="G1123" s="166">
        <v>41120</v>
      </c>
      <c r="H1123" s="157">
        <v>1</v>
      </c>
      <c r="Q1123" s="160"/>
    </row>
    <row r="1124" spans="1:17" ht="15" customHeight="1" x14ac:dyDescent="0.25">
      <c r="A1124" s="155" t="s">
        <v>679</v>
      </c>
      <c r="B1124" s="155" t="s">
        <v>1501</v>
      </c>
      <c r="C1124" s="155" t="s">
        <v>1939</v>
      </c>
      <c r="D1124" s="155">
        <v>150</v>
      </c>
      <c r="E1124" s="155">
        <v>150</v>
      </c>
      <c r="F1124" s="166">
        <v>41114</v>
      </c>
      <c r="G1124" s="166">
        <v>41115</v>
      </c>
      <c r="H1124" s="157">
        <v>1</v>
      </c>
      <c r="Q1124" s="160"/>
    </row>
    <row r="1125" spans="1:17" ht="15" customHeight="1" x14ac:dyDescent="0.25">
      <c r="A1125" s="155" t="s">
        <v>1940</v>
      </c>
      <c r="B1125" s="155" t="s">
        <v>1941</v>
      </c>
      <c r="C1125" s="155" t="s">
        <v>1942</v>
      </c>
      <c r="D1125" s="155">
        <v>24</v>
      </c>
      <c r="E1125" s="155">
        <v>24</v>
      </c>
      <c r="F1125" s="166">
        <v>41114</v>
      </c>
      <c r="G1125" s="166">
        <v>41115</v>
      </c>
      <c r="H1125" s="157">
        <v>1</v>
      </c>
      <c r="Q1125" s="160"/>
    </row>
    <row r="1126" spans="1:17" ht="15" customHeight="1" x14ac:dyDescent="0.25">
      <c r="A1126" s="155" t="s">
        <v>1025</v>
      </c>
      <c r="B1126" s="155" t="s">
        <v>1947</v>
      </c>
      <c r="C1126" s="155" t="s">
        <v>1948</v>
      </c>
      <c r="D1126" s="155">
        <v>200</v>
      </c>
      <c r="E1126" s="155">
        <v>200</v>
      </c>
      <c r="F1126" s="166">
        <v>41115</v>
      </c>
      <c r="G1126" s="166">
        <v>41123</v>
      </c>
      <c r="H1126" s="157">
        <v>1</v>
      </c>
      <c r="Q1126" s="160"/>
    </row>
    <row r="1127" spans="1:17" ht="15" customHeight="1" x14ac:dyDescent="0.25">
      <c r="A1127" s="155" t="s">
        <v>115</v>
      </c>
      <c r="B1127" s="155" t="s">
        <v>935</v>
      </c>
      <c r="C1127" s="155" t="s">
        <v>1950</v>
      </c>
      <c r="D1127" s="155">
        <v>15</v>
      </c>
      <c r="E1127" s="155">
        <v>15</v>
      </c>
      <c r="F1127" s="166">
        <v>41115</v>
      </c>
      <c r="G1127" s="166">
        <v>41127</v>
      </c>
      <c r="H1127" s="157">
        <v>1</v>
      </c>
      <c r="Q1127" s="160"/>
    </row>
    <row r="1128" spans="1:17" ht="15" customHeight="1" x14ac:dyDescent="0.25">
      <c r="A1128" s="155" t="s">
        <v>1951</v>
      </c>
      <c r="B1128" s="155" t="s">
        <v>1952</v>
      </c>
      <c r="C1128" s="155" t="s">
        <v>1953</v>
      </c>
      <c r="D1128" s="155">
        <v>1</v>
      </c>
      <c r="E1128" s="155">
        <v>1</v>
      </c>
      <c r="F1128" s="166">
        <v>41115</v>
      </c>
      <c r="G1128" s="166">
        <v>41123</v>
      </c>
      <c r="H1128" s="157">
        <v>1</v>
      </c>
      <c r="Q1128" s="160"/>
    </row>
    <row r="1129" spans="1:17" ht="15" customHeight="1" x14ac:dyDescent="0.25">
      <c r="A1129" s="155" t="s">
        <v>251</v>
      </c>
      <c r="B1129" s="155" t="s">
        <v>1954</v>
      </c>
      <c r="C1129" s="155" t="s">
        <v>1955</v>
      </c>
      <c r="D1129" s="155">
        <v>17</v>
      </c>
      <c r="E1129" s="155">
        <v>17</v>
      </c>
      <c r="F1129" s="166">
        <v>41116</v>
      </c>
      <c r="G1129" s="166">
        <v>41122</v>
      </c>
      <c r="H1129" s="157">
        <v>1</v>
      </c>
      <c r="Q1129" s="160"/>
    </row>
    <row r="1130" spans="1:17" ht="15" customHeight="1" x14ac:dyDescent="0.25">
      <c r="A1130" s="155" t="s">
        <v>597</v>
      </c>
      <c r="B1130" s="155" t="s">
        <v>598</v>
      </c>
      <c r="C1130" s="155" t="s">
        <v>1956</v>
      </c>
      <c r="D1130" s="155">
        <v>100</v>
      </c>
      <c r="E1130" s="155">
        <v>100</v>
      </c>
      <c r="F1130" s="166">
        <v>41116</v>
      </c>
      <c r="G1130" s="166">
        <v>41121</v>
      </c>
      <c r="H1130" s="157">
        <v>1</v>
      </c>
      <c r="Q1130" s="160"/>
    </row>
    <row r="1131" spans="1:17" ht="15" customHeight="1" x14ac:dyDescent="0.25">
      <c r="A1131" s="155" t="s">
        <v>1957</v>
      </c>
      <c r="B1131" s="155" t="s">
        <v>1959</v>
      </c>
      <c r="C1131" s="155" t="s">
        <v>1958</v>
      </c>
      <c r="D1131" s="155">
        <v>50</v>
      </c>
      <c r="E1131" s="155">
        <v>50</v>
      </c>
      <c r="F1131" s="166">
        <v>41116</v>
      </c>
      <c r="G1131" s="166">
        <v>41123</v>
      </c>
      <c r="H1131" s="157">
        <v>1</v>
      </c>
      <c r="Q1131" s="160"/>
    </row>
    <row r="1132" spans="1:17" ht="15" customHeight="1" x14ac:dyDescent="0.25">
      <c r="A1132" s="155" t="s">
        <v>254</v>
      </c>
      <c r="B1132" s="155" t="s">
        <v>149</v>
      </c>
      <c r="C1132" s="155" t="s">
        <v>1960</v>
      </c>
      <c r="D1132" s="155">
        <v>25</v>
      </c>
      <c r="E1132" s="155">
        <v>25</v>
      </c>
      <c r="F1132" s="166">
        <v>41116</v>
      </c>
      <c r="G1132" s="166">
        <v>41120</v>
      </c>
      <c r="H1132" s="157">
        <v>1</v>
      </c>
      <c r="Q1132" s="160"/>
    </row>
    <row r="1133" spans="1:17" ht="15" customHeight="1" x14ac:dyDescent="0.25">
      <c r="A1133" s="155" t="s">
        <v>286</v>
      </c>
      <c r="B1133" s="155" t="s">
        <v>287</v>
      </c>
      <c r="C1133" s="155" t="s">
        <v>1961</v>
      </c>
      <c r="D1133" s="155">
        <v>100</v>
      </c>
      <c r="E1133" s="155">
        <v>100</v>
      </c>
      <c r="F1133" s="166">
        <v>41116</v>
      </c>
      <c r="G1133" s="166">
        <v>41120</v>
      </c>
      <c r="H1133" s="157">
        <v>1</v>
      </c>
      <c r="Q1133" s="160"/>
    </row>
    <row r="1134" spans="1:17" ht="15" customHeight="1" x14ac:dyDescent="0.25">
      <c r="A1134" s="155" t="s">
        <v>1667</v>
      </c>
      <c r="B1134" s="155" t="s">
        <v>890</v>
      </c>
      <c r="C1134" s="155" t="s">
        <v>1883</v>
      </c>
      <c r="D1134" s="155">
        <v>2500</v>
      </c>
      <c r="E1134" s="155">
        <v>2400</v>
      </c>
      <c r="F1134" s="166">
        <v>41116</v>
      </c>
      <c r="G1134" s="166">
        <v>41116</v>
      </c>
      <c r="H1134" s="157">
        <v>1</v>
      </c>
      <c r="I1134" s="163" t="s">
        <v>214</v>
      </c>
      <c r="Q1134" s="160"/>
    </row>
    <row r="1135" spans="1:17" ht="15" customHeight="1" x14ac:dyDescent="0.25">
      <c r="A1135" s="155" t="s">
        <v>1962</v>
      </c>
      <c r="B1135" s="155" t="s">
        <v>1963</v>
      </c>
      <c r="C1135" s="155" t="s">
        <v>1964</v>
      </c>
      <c r="D1135" s="155">
        <v>5</v>
      </c>
      <c r="E1135" s="155">
        <v>5</v>
      </c>
      <c r="F1135" s="166">
        <v>41116</v>
      </c>
      <c r="G1135" s="166">
        <v>41123</v>
      </c>
      <c r="H1135" s="157">
        <v>1</v>
      </c>
      <c r="Q1135" s="160"/>
    </row>
    <row r="1136" spans="1:17" ht="15" customHeight="1" x14ac:dyDescent="0.25">
      <c r="A1136" s="155" t="s">
        <v>42</v>
      </c>
      <c r="B1136" s="155" t="s">
        <v>475</v>
      </c>
      <c r="C1136" s="155" t="s">
        <v>1965</v>
      </c>
      <c r="D1136" s="155">
        <v>50</v>
      </c>
      <c r="E1136" s="155">
        <v>50</v>
      </c>
      <c r="F1136" s="166">
        <v>41117</v>
      </c>
      <c r="G1136" s="166">
        <v>41122</v>
      </c>
      <c r="H1136" s="157">
        <v>1</v>
      </c>
      <c r="Q1136" s="160"/>
    </row>
    <row r="1137" spans="1:17" ht="15" customHeight="1" x14ac:dyDescent="0.25">
      <c r="A1137" s="155" t="s">
        <v>725</v>
      </c>
      <c r="B1137" s="155" t="s">
        <v>1966</v>
      </c>
      <c r="C1137" s="155" t="s">
        <v>1967</v>
      </c>
      <c r="D1137" s="155">
        <v>50</v>
      </c>
      <c r="E1137" s="155">
        <v>50</v>
      </c>
      <c r="F1137" s="166">
        <v>41117</v>
      </c>
      <c r="G1137" s="166">
        <v>41121</v>
      </c>
      <c r="H1137" s="157">
        <v>1</v>
      </c>
      <c r="Q1137" s="160"/>
    </row>
    <row r="1138" spans="1:17" ht="15" customHeight="1" x14ac:dyDescent="0.25">
      <c r="A1138" s="155" t="s">
        <v>559</v>
      </c>
      <c r="B1138" s="155" t="s">
        <v>1968</v>
      </c>
      <c r="C1138" s="155" t="s">
        <v>1969</v>
      </c>
      <c r="D1138" s="155">
        <v>50</v>
      </c>
      <c r="E1138" s="155">
        <v>50</v>
      </c>
      <c r="F1138" s="166">
        <v>41117</v>
      </c>
      <c r="G1138" s="166">
        <v>41121</v>
      </c>
      <c r="H1138" s="157">
        <v>1</v>
      </c>
      <c r="Q1138" s="160"/>
    </row>
    <row r="1139" spans="1:17" ht="15" customHeight="1" x14ac:dyDescent="0.25">
      <c r="A1139" s="155" t="s">
        <v>7058</v>
      </c>
      <c r="B1139" s="155" t="s">
        <v>264</v>
      </c>
      <c r="C1139" s="155" t="s">
        <v>1970</v>
      </c>
      <c r="D1139" s="155">
        <v>250</v>
      </c>
      <c r="E1139" s="155">
        <v>250</v>
      </c>
      <c r="F1139" s="166">
        <v>41117</v>
      </c>
      <c r="G1139" s="166">
        <v>41123</v>
      </c>
      <c r="H1139" s="157">
        <v>1</v>
      </c>
      <c r="Q1139" s="160"/>
    </row>
    <row r="1140" spans="1:17" ht="15" customHeight="1" x14ac:dyDescent="0.25">
      <c r="A1140" s="155" t="s">
        <v>71</v>
      </c>
      <c r="B1140" s="155" t="s">
        <v>74</v>
      </c>
      <c r="C1140" s="155" t="s">
        <v>1971</v>
      </c>
      <c r="D1140" s="155">
        <v>25</v>
      </c>
      <c r="E1140" s="155">
        <v>25</v>
      </c>
      <c r="F1140" s="166">
        <v>41117</v>
      </c>
      <c r="G1140" s="166">
        <v>41123</v>
      </c>
      <c r="H1140" s="157">
        <v>1</v>
      </c>
      <c r="Q1140" s="160"/>
    </row>
    <row r="1141" spans="1:17" ht="15" customHeight="1" x14ac:dyDescent="0.25">
      <c r="A1141" s="155" t="s">
        <v>71</v>
      </c>
      <c r="B1141" s="155" t="s">
        <v>74</v>
      </c>
      <c r="C1141" s="155" t="s">
        <v>364</v>
      </c>
      <c r="D1141" s="155">
        <v>25</v>
      </c>
      <c r="E1141" s="155">
        <v>25</v>
      </c>
      <c r="F1141" s="166">
        <v>41117</v>
      </c>
      <c r="G1141" s="166">
        <v>41120</v>
      </c>
      <c r="H1141" s="157">
        <v>1</v>
      </c>
      <c r="Q1141" s="160"/>
    </row>
    <row r="1142" spans="1:17" ht="15" customHeight="1" x14ac:dyDescent="0.25">
      <c r="A1142" s="155" t="s">
        <v>1972</v>
      </c>
      <c r="B1142" s="155" t="s">
        <v>1973</v>
      </c>
      <c r="C1142" s="155" t="s">
        <v>1974</v>
      </c>
      <c r="D1142" s="155">
        <v>50</v>
      </c>
      <c r="E1142" s="155">
        <v>50</v>
      </c>
      <c r="F1142" s="166">
        <v>41117</v>
      </c>
      <c r="G1142" s="166">
        <v>41120</v>
      </c>
      <c r="H1142" s="157">
        <v>1</v>
      </c>
      <c r="Q1142" s="160"/>
    </row>
    <row r="1143" spans="1:17" ht="15" customHeight="1" x14ac:dyDescent="0.25">
      <c r="A1143" s="155" t="s">
        <v>1972</v>
      </c>
      <c r="B1143" s="155" t="s">
        <v>364</v>
      </c>
      <c r="C1143" s="155" t="s">
        <v>364</v>
      </c>
      <c r="D1143" s="155">
        <v>50</v>
      </c>
      <c r="E1143" s="155">
        <v>50</v>
      </c>
      <c r="F1143" s="166">
        <v>41117</v>
      </c>
      <c r="G1143" s="166">
        <v>41120</v>
      </c>
      <c r="H1143" s="157">
        <v>1</v>
      </c>
      <c r="Q1143" s="160"/>
    </row>
    <row r="1144" spans="1:17" ht="15" customHeight="1" x14ac:dyDescent="0.25">
      <c r="A1144" s="155" t="s">
        <v>1972</v>
      </c>
      <c r="B1144" s="155" t="s">
        <v>1975</v>
      </c>
      <c r="C1144" s="155" t="s">
        <v>161</v>
      </c>
      <c r="D1144" s="155">
        <v>50</v>
      </c>
      <c r="E1144" s="155">
        <v>50</v>
      </c>
      <c r="F1144" s="166">
        <v>41117</v>
      </c>
      <c r="G1144" s="166">
        <v>41120</v>
      </c>
      <c r="H1144" s="157">
        <v>1</v>
      </c>
      <c r="Q1144" s="160"/>
    </row>
    <row r="1145" spans="1:17" ht="15" customHeight="1" x14ac:dyDescent="0.25">
      <c r="A1145" s="155" t="s">
        <v>1972</v>
      </c>
      <c r="B1145" s="155" t="s">
        <v>364</v>
      </c>
      <c r="C1145" s="155" t="s">
        <v>316</v>
      </c>
      <c r="D1145" s="155">
        <v>50</v>
      </c>
      <c r="E1145" s="155">
        <v>50</v>
      </c>
      <c r="F1145" s="166">
        <v>41117</v>
      </c>
      <c r="G1145" s="166">
        <v>41120</v>
      </c>
      <c r="H1145" s="157">
        <v>1</v>
      </c>
      <c r="Q1145" s="160"/>
    </row>
    <row r="1146" spans="1:17" ht="15" customHeight="1" x14ac:dyDescent="0.25">
      <c r="A1146" s="155" t="s">
        <v>520</v>
      </c>
      <c r="B1146" s="155" t="s">
        <v>1267</v>
      </c>
      <c r="C1146" s="155" t="s">
        <v>1976</v>
      </c>
      <c r="D1146" s="155">
        <v>500</v>
      </c>
      <c r="E1146" s="155">
        <v>500</v>
      </c>
      <c r="F1146" s="166">
        <v>41120</v>
      </c>
      <c r="G1146" s="166">
        <v>41127</v>
      </c>
      <c r="H1146" s="157">
        <v>1</v>
      </c>
      <c r="Q1146" s="160"/>
    </row>
    <row r="1147" spans="1:17" ht="15" customHeight="1" x14ac:dyDescent="0.25">
      <c r="A1147" s="155" t="s">
        <v>1788</v>
      </c>
      <c r="B1147" s="155" t="s">
        <v>128</v>
      </c>
      <c r="C1147" s="155" t="s">
        <v>1977</v>
      </c>
      <c r="D1147" s="155">
        <v>10</v>
      </c>
      <c r="E1147" s="155">
        <v>10</v>
      </c>
      <c r="F1147" s="166">
        <v>41120</v>
      </c>
      <c r="G1147" s="166">
        <v>41134</v>
      </c>
      <c r="H1147" s="157">
        <v>1</v>
      </c>
      <c r="Q1147" s="160"/>
    </row>
    <row r="1148" spans="1:17" ht="15" customHeight="1" x14ac:dyDescent="0.25">
      <c r="A1148" s="155" t="s">
        <v>230</v>
      </c>
      <c r="B1148" s="155" t="s">
        <v>471</v>
      </c>
      <c r="C1148" s="155" t="s">
        <v>1978</v>
      </c>
      <c r="D1148" s="155">
        <v>200</v>
      </c>
      <c r="E1148" s="155">
        <v>200</v>
      </c>
      <c r="F1148" s="166">
        <v>41120</v>
      </c>
      <c r="G1148" s="166">
        <v>41194</v>
      </c>
      <c r="H1148" s="157">
        <v>1</v>
      </c>
      <c r="Q1148" s="160"/>
    </row>
    <row r="1149" spans="1:17" ht="15" customHeight="1" x14ac:dyDescent="0.25">
      <c r="A1149" s="155" t="s">
        <v>405</v>
      </c>
      <c r="B1149" s="155" t="s">
        <v>1979</v>
      </c>
      <c r="C1149" s="155" t="s">
        <v>1980</v>
      </c>
      <c r="D1149" s="155">
        <v>20</v>
      </c>
      <c r="E1149" s="155">
        <v>20</v>
      </c>
      <c r="F1149" s="166">
        <v>41120</v>
      </c>
      <c r="G1149" s="166">
        <v>41127</v>
      </c>
      <c r="H1149" s="157">
        <v>1</v>
      </c>
      <c r="Q1149" s="160"/>
    </row>
    <row r="1150" spans="1:17" ht="15" customHeight="1" x14ac:dyDescent="0.25">
      <c r="A1150" s="155" t="s">
        <v>254</v>
      </c>
      <c r="B1150" s="155" t="s">
        <v>255</v>
      </c>
      <c r="C1150" s="155" t="s">
        <v>1981</v>
      </c>
      <c r="D1150" s="155">
        <v>50</v>
      </c>
      <c r="E1150" s="155">
        <v>50</v>
      </c>
      <c r="F1150" s="166">
        <v>41121</v>
      </c>
      <c r="G1150" s="166">
        <v>41127</v>
      </c>
      <c r="H1150" s="157">
        <v>1</v>
      </c>
      <c r="Q1150" s="160"/>
    </row>
    <row r="1151" spans="1:17" ht="15" customHeight="1" x14ac:dyDescent="0.25">
      <c r="A1151" s="155" t="s">
        <v>115</v>
      </c>
      <c r="B1151" s="155" t="s">
        <v>994</v>
      </c>
      <c r="C1151" s="155" t="s">
        <v>1982</v>
      </c>
      <c r="D1151" s="155">
        <v>15</v>
      </c>
      <c r="E1151" s="155">
        <v>15</v>
      </c>
      <c r="F1151" s="166">
        <v>41121</v>
      </c>
      <c r="G1151" s="166">
        <v>41158</v>
      </c>
      <c r="H1151" s="157">
        <v>1</v>
      </c>
      <c r="Q1151" s="160"/>
    </row>
    <row r="1152" spans="1:17" ht="15" customHeight="1" x14ac:dyDescent="0.25">
      <c r="A1152" s="155" t="s">
        <v>1983</v>
      </c>
      <c r="B1152" s="155" t="s">
        <v>1426</v>
      </c>
      <c r="C1152" s="155" t="s">
        <v>1984</v>
      </c>
      <c r="D1152" s="155">
        <v>90</v>
      </c>
      <c r="E1152" s="155">
        <v>90</v>
      </c>
      <c r="F1152" s="166">
        <v>41122</v>
      </c>
      <c r="G1152" s="166">
        <v>41124</v>
      </c>
      <c r="H1152" s="157">
        <v>1</v>
      </c>
      <c r="I1152" s="163" t="s">
        <v>1987</v>
      </c>
      <c r="Q1152" s="160"/>
    </row>
    <row r="1153" spans="1:17" ht="15" customHeight="1" x14ac:dyDescent="0.25">
      <c r="A1153" s="155" t="s">
        <v>1983</v>
      </c>
      <c r="B1153" s="155" t="s">
        <v>1985</v>
      </c>
      <c r="C1153" s="155" t="s">
        <v>1986</v>
      </c>
      <c r="D1153" s="155">
        <v>144</v>
      </c>
      <c r="E1153" s="155">
        <v>144</v>
      </c>
      <c r="F1153" s="166">
        <v>41122</v>
      </c>
      <c r="G1153" s="166">
        <v>41124</v>
      </c>
      <c r="H1153" s="157">
        <v>1</v>
      </c>
      <c r="I1153" s="163" t="s">
        <v>1987</v>
      </c>
      <c r="Q1153" s="160"/>
    </row>
    <row r="1154" spans="1:17" ht="15" customHeight="1" x14ac:dyDescent="0.25">
      <c r="A1154" s="155" t="s">
        <v>242</v>
      </c>
      <c r="B1154" s="155" t="s">
        <v>557</v>
      </c>
      <c r="C1154" s="155" t="s">
        <v>1988</v>
      </c>
      <c r="D1154" s="155">
        <v>250</v>
      </c>
      <c r="E1154" s="155">
        <v>250</v>
      </c>
      <c r="F1154" s="166">
        <v>41122</v>
      </c>
      <c r="G1154" s="166">
        <v>41124</v>
      </c>
      <c r="H1154" s="157">
        <v>1</v>
      </c>
      <c r="Q1154" s="160"/>
    </row>
    <row r="1155" spans="1:17" ht="15" customHeight="1" x14ac:dyDescent="0.25">
      <c r="A1155" s="155" t="s">
        <v>1122</v>
      </c>
      <c r="B1155" s="155" t="s">
        <v>1696</v>
      </c>
      <c r="C1155" s="155" t="s">
        <v>1989</v>
      </c>
      <c r="D1155" s="155">
        <v>18</v>
      </c>
      <c r="E1155" s="155">
        <v>18</v>
      </c>
      <c r="F1155" s="166">
        <v>41122</v>
      </c>
      <c r="G1155" s="166">
        <v>41134</v>
      </c>
      <c r="H1155" s="157">
        <v>1</v>
      </c>
      <c r="Q1155" s="160"/>
    </row>
    <row r="1156" spans="1:17" ht="15" customHeight="1" x14ac:dyDescent="0.25">
      <c r="A1156" s="155" t="s">
        <v>104</v>
      </c>
      <c r="B1156" s="155" t="s">
        <v>1990</v>
      </c>
      <c r="C1156" s="155" t="s">
        <v>1991</v>
      </c>
      <c r="D1156" s="155">
        <v>10</v>
      </c>
      <c r="E1156" s="155">
        <v>10</v>
      </c>
      <c r="F1156" s="166">
        <v>41122</v>
      </c>
      <c r="G1156" s="166">
        <v>41144</v>
      </c>
      <c r="H1156" s="157">
        <v>1</v>
      </c>
      <c r="Q1156" s="160"/>
    </row>
    <row r="1157" spans="1:17" ht="15" customHeight="1" x14ac:dyDescent="0.25">
      <c r="A1157" s="155" t="s">
        <v>104</v>
      </c>
      <c r="B1157" s="155" t="s">
        <v>1990</v>
      </c>
      <c r="C1157" s="155" t="s">
        <v>364</v>
      </c>
      <c r="D1157" s="155">
        <v>5</v>
      </c>
      <c r="E1157" s="155">
        <v>5</v>
      </c>
      <c r="F1157" s="166">
        <v>41122</v>
      </c>
      <c r="G1157" s="166">
        <v>41144</v>
      </c>
      <c r="H1157" s="157">
        <v>1</v>
      </c>
      <c r="Q1157" s="160"/>
    </row>
    <row r="1158" spans="1:17" ht="15" customHeight="1" x14ac:dyDescent="0.25">
      <c r="A1158" s="155" t="s">
        <v>145</v>
      </c>
      <c r="B1158" s="155" t="s">
        <v>206</v>
      </c>
      <c r="C1158" s="155" t="s">
        <v>1992</v>
      </c>
      <c r="D1158" s="155">
        <v>300</v>
      </c>
      <c r="E1158" s="155">
        <v>304</v>
      </c>
      <c r="F1158" s="166">
        <v>41123</v>
      </c>
      <c r="G1158" s="166">
        <v>41128</v>
      </c>
      <c r="H1158" s="157">
        <v>1</v>
      </c>
      <c r="Q1158" s="160"/>
    </row>
    <row r="1159" spans="1:17" ht="15" customHeight="1" x14ac:dyDescent="0.25">
      <c r="A1159" s="155" t="s">
        <v>1122</v>
      </c>
      <c r="B1159" s="155" t="s">
        <v>1696</v>
      </c>
      <c r="C1159" s="155" t="s">
        <v>1989</v>
      </c>
      <c r="D1159" s="155">
        <v>18</v>
      </c>
      <c r="E1159" s="155">
        <v>18</v>
      </c>
      <c r="F1159" s="166">
        <v>41123</v>
      </c>
      <c r="G1159" s="166">
        <v>41131</v>
      </c>
      <c r="H1159" s="157">
        <v>1</v>
      </c>
      <c r="Q1159" s="160"/>
    </row>
    <row r="1160" spans="1:17" ht="15" customHeight="1" x14ac:dyDescent="0.25">
      <c r="A1160" s="155" t="s">
        <v>42</v>
      </c>
      <c r="B1160" s="155" t="s">
        <v>1993</v>
      </c>
      <c r="C1160" s="155" t="s">
        <v>1994</v>
      </c>
      <c r="D1160" s="155">
        <v>15</v>
      </c>
      <c r="E1160" s="155">
        <v>15</v>
      </c>
      <c r="F1160" s="166">
        <v>41123</v>
      </c>
      <c r="G1160" s="166">
        <v>41128</v>
      </c>
      <c r="H1160" s="157">
        <v>1</v>
      </c>
      <c r="Q1160" s="160"/>
    </row>
    <row r="1161" spans="1:17" ht="15" customHeight="1" x14ac:dyDescent="0.25">
      <c r="A1161" s="155" t="s">
        <v>520</v>
      </c>
      <c r="B1161" s="155" t="s">
        <v>789</v>
      </c>
      <c r="C1161" s="155" t="s">
        <v>1995</v>
      </c>
      <c r="D1161" s="155">
        <v>310</v>
      </c>
      <c r="E1161" s="155">
        <v>310</v>
      </c>
      <c r="F1161" s="166">
        <v>41123</v>
      </c>
      <c r="G1161" s="166">
        <v>41131</v>
      </c>
      <c r="H1161" s="157">
        <v>1</v>
      </c>
      <c r="Q1161" s="160"/>
    </row>
    <row r="1162" spans="1:17" ht="15" customHeight="1" x14ac:dyDescent="0.25">
      <c r="A1162" s="155" t="s">
        <v>65</v>
      </c>
      <c r="B1162" s="155" t="s">
        <v>547</v>
      </c>
      <c r="C1162" s="155" t="s">
        <v>1996</v>
      </c>
      <c r="D1162" s="155">
        <v>50</v>
      </c>
      <c r="E1162" s="155">
        <v>50</v>
      </c>
      <c r="F1162" s="166">
        <v>41123</v>
      </c>
      <c r="G1162" s="166">
        <v>41131</v>
      </c>
      <c r="H1162" s="157">
        <v>1</v>
      </c>
      <c r="Q1162" s="160"/>
    </row>
    <row r="1163" spans="1:17" ht="15" customHeight="1" x14ac:dyDescent="0.25">
      <c r="A1163" s="155" t="s">
        <v>520</v>
      </c>
      <c r="B1163" s="155" t="s">
        <v>609</v>
      </c>
      <c r="C1163" s="155" t="s">
        <v>1997</v>
      </c>
      <c r="D1163" s="155">
        <v>1000</v>
      </c>
      <c r="E1163" s="155">
        <v>1000</v>
      </c>
      <c r="F1163" s="166">
        <v>41124</v>
      </c>
      <c r="G1163" s="166" t="s">
        <v>829</v>
      </c>
      <c r="H1163" s="157">
        <v>1</v>
      </c>
      <c r="Q1163" s="160"/>
    </row>
    <row r="1164" spans="1:17" ht="15" customHeight="1" x14ac:dyDescent="0.25">
      <c r="A1164" s="155" t="s">
        <v>71</v>
      </c>
      <c r="B1164" s="155" t="s">
        <v>154</v>
      </c>
      <c r="C1164" s="155" t="s">
        <v>1998</v>
      </c>
      <c r="D1164" s="155">
        <v>5</v>
      </c>
      <c r="E1164" s="155">
        <v>5</v>
      </c>
      <c r="F1164" s="166">
        <v>41124</v>
      </c>
      <c r="G1164" s="166">
        <v>41131</v>
      </c>
      <c r="H1164" s="157">
        <v>1</v>
      </c>
      <c r="Q1164" s="160"/>
    </row>
    <row r="1165" spans="1:17" ht="15" customHeight="1" x14ac:dyDescent="0.25">
      <c r="A1165" s="155" t="s">
        <v>630</v>
      </c>
      <c r="B1165" s="155" t="s">
        <v>149</v>
      </c>
      <c r="C1165" s="155" t="s">
        <v>1999</v>
      </c>
      <c r="D1165" s="155">
        <v>50</v>
      </c>
      <c r="E1165" s="155">
        <v>50</v>
      </c>
      <c r="F1165" s="166">
        <v>41124</v>
      </c>
      <c r="G1165" s="166">
        <v>41131</v>
      </c>
      <c r="H1165" s="157">
        <v>1</v>
      </c>
      <c r="Q1165" s="160"/>
    </row>
    <row r="1166" spans="1:17" ht="15" customHeight="1" x14ac:dyDescent="0.25">
      <c r="A1166" s="155" t="s">
        <v>2000</v>
      </c>
      <c r="B1166" s="155" t="s">
        <v>2001</v>
      </c>
      <c r="C1166" s="155" t="s">
        <v>2002</v>
      </c>
      <c r="D1166" s="155">
        <v>25</v>
      </c>
      <c r="E1166" s="155">
        <v>25</v>
      </c>
      <c r="F1166" s="166">
        <v>41124</v>
      </c>
      <c r="G1166" s="166">
        <v>41130</v>
      </c>
      <c r="H1166" s="157">
        <v>1</v>
      </c>
      <c r="Q1166" s="160"/>
    </row>
    <row r="1167" spans="1:17" ht="15" customHeight="1" x14ac:dyDescent="0.25">
      <c r="A1167" s="155" t="s">
        <v>42</v>
      </c>
      <c r="B1167" s="155" t="s">
        <v>2003</v>
      </c>
      <c r="C1167" s="155" t="s">
        <v>2004</v>
      </c>
      <c r="D1167" s="155">
        <v>10</v>
      </c>
      <c r="E1167" s="155">
        <v>10</v>
      </c>
      <c r="F1167" s="166">
        <v>41127</v>
      </c>
      <c r="G1167" s="166">
        <v>41130</v>
      </c>
      <c r="H1167" s="157">
        <v>1</v>
      </c>
      <c r="Q1167" s="160"/>
    </row>
    <row r="1168" spans="1:17" ht="15" customHeight="1" x14ac:dyDescent="0.25">
      <c r="A1168" s="155" t="s">
        <v>820</v>
      </c>
      <c r="B1168" s="155" t="s">
        <v>2007</v>
      </c>
      <c r="C1168" s="155" t="s">
        <v>2006</v>
      </c>
      <c r="D1168" s="155">
        <v>50</v>
      </c>
      <c r="E1168" s="155">
        <v>50</v>
      </c>
      <c r="F1168" s="166">
        <v>41127</v>
      </c>
      <c r="G1168" s="166">
        <v>41131</v>
      </c>
      <c r="H1168" s="157">
        <v>1</v>
      </c>
      <c r="Q1168" s="160"/>
    </row>
    <row r="1169" spans="1:17" ht="15" customHeight="1" x14ac:dyDescent="0.25">
      <c r="A1169" s="155" t="s">
        <v>820</v>
      </c>
      <c r="B1169" s="155" t="s">
        <v>2005</v>
      </c>
      <c r="C1169" s="155" t="s">
        <v>2008</v>
      </c>
      <c r="D1169" s="155">
        <v>38</v>
      </c>
      <c r="E1169" s="155">
        <v>38</v>
      </c>
      <c r="F1169" s="166">
        <v>41127</v>
      </c>
      <c r="G1169" s="166">
        <v>41134</v>
      </c>
      <c r="H1169" s="157">
        <v>1</v>
      </c>
      <c r="Q1169" s="160"/>
    </row>
    <row r="1170" spans="1:17" ht="15" customHeight="1" x14ac:dyDescent="0.25">
      <c r="A1170" s="155" t="s">
        <v>820</v>
      </c>
      <c r="B1170" s="155" t="s">
        <v>439</v>
      </c>
      <c r="C1170" s="155" t="s">
        <v>2009</v>
      </c>
      <c r="D1170" s="155">
        <v>200</v>
      </c>
      <c r="E1170" s="155">
        <v>200</v>
      </c>
      <c r="F1170" s="166">
        <v>41128</v>
      </c>
      <c r="G1170" s="166">
        <v>41134</v>
      </c>
      <c r="H1170" s="157">
        <v>1</v>
      </c>
      <c r="Q1170" s="160"/>
    </row>
    <row r="1171" spans="1:17" ht="15" customHeight="1" x14ac:dyDescent="0.25">
      <c r="A1171" s="155" t="s">
        <v>820</v>
      </c>
      <c r="B1171" s="155" t="s">
        <v>2010</v>
      </c>
      <c r="C1171" s="155" t="s">
        <v>2011</v>
      </c>
      <c r="D1171" s="155">
        <v>38</v>
      </c>
      <c r="E1171" s="155">
        <v>38</v>
      </c>
      <c r="F1171" s="166">
        <v>41128</v>
      </c>
      <c r="G1171" s="166">
        <v>41131</v>
      </c>
      <c r="H1171" s="157">
        <v>1</v>
      </c>
      <c r="Q1171" s="160"/>
    </row>
    <row r="1172" spans="1:17" ht="15" customHeight="1" x14ac:dyDescent="0.25">
      <c r="A1172" s="155" t="s">
        <v>820</v>
      </c>
      <c r="B1172" s="155" t="s">
        <v>428</v>
      </c>
      <c r="C1172" s="155" t="s">
        <v>161</v>
      </c>
      <c r="D1172" s="155">
        <v>36</v>
      </c>
      <c r="E1172" s="155">
        <v>36</v>
      </c>
      <c r="F1172" s="166">
        <v>41128</v>
      </c>
      <c r="G1172" s="166">
        <v>41131</v>
      </c>
      <c r="H1172" s="157">
        <v>1</v>
      </c>
      <c r="Q1172" s="160"/>
    </row>
    <row r="1173" spans="1:17" ht="15" customHeight="1" x14ac:dyDescent="0.25">
      <c r="A1173" s="155" t="s">
        <v>2714</v>
      </c>
      <c r="B1173" s="155" t="s">
        <v>2012</v>
      </c>
      <c r="C1173" s="155" t="s">
        <v>2013</v>
      </c>
      <c r="D1173" s="155">
        <v>100</v>
      </c>
      <c r="E1173" s="155">
        <v>100</v>
      </c>
      <c r="F1173" s="166">
        <v>41128</v>
      </c>
      <c r="G1173" s="166">
        <v>41131</v>
      </c>
      <c r="H1173" s="157">
        <v>1</v>
      </c>
      <c r="Q1173" s="160"/>
    </row>
    <row r="1174" spans="1:17" ht="15" customHeight="1" x14ac:dyDescent="0.25">
      <c r="A1174" s="155" t="s">
        <v>2714</v>
      </c>
      <c r="B1174" s="155" t="s">
        <v>1933</v>
      </c>
      <c r="C1174" s="155" t="s">
        <v>1934</v>
      </c>
      <c r="D1174" s="155">
        <v>200</v>
      </c>
      <c r="E1174" s="155">
        <v>101</v>
      </c>
      <c r="F1174" s="166">
        <v>41128</v>
      </c>
      <c r="G1174" s="166">
        <v>41134</v>
      </c>
      <c r="H1174" s="157">
        <v>1</v>
      </c>
      <c r="I1174" s="163" t="s">
        <v>2014</v>
      </c>
      <c r="Q1174" s="160"/>
    </row>
    <row r="1175" spans="1:17" ht="15" customHeight="1" x14ac:dyDescent="0.25">
      <c r="A1175" s="155" t="s">
        <v>49</v>
      </c>
      <c r="B1175" s="155" t="s">
        <v>2015</v>
      </c>
      <c r="C1175" s="155" t="s">
        <v>2016</v>
      </c>
      <c r="D1175" s="155">
        <v>25</v>
      </c>
      <c r="E1175" s="155">
        <v>25</v>
      </c>
      <c r="F1175" s="166">
        <v>41128</v>
      </c>
      <c r="G1175" s="166">
        <v>41130</v>
      </c>
      <c r="H1175" s="157">
        <v>1</v>
      </c>
      <c r="Q1175" s="160"/>
    </row>
    <row r="1176" spans="1:17" ht="15" customHeight="1" x14ac:dyDescent="0.25">
      <c r="A1176" s="155" t="s">
        <v>820</v>
      </c>
      <c r="B1176" s="155" t="s">
        <v>426</v>
      </c>
      <c r="C1176" s="155" t="s">
        <v>2017</v>
      </c>
      <c r="D1176" s="155">
        <v>275</v>
      </c>
      <c r="E1176" s="155">
        <v>275</v>
      </c>
      <c r="F1176" s="166">
        <v>41129</v>
      </c>
      <c r="G1176" s="166">
        <v>41134</v>
      </c>
      <c r="H1176" s="157">
        <v>1</v>
      </c>
      <c r="Q1176" s="160"/>
    </row>
    <row r="1177" spans="1:17" ht="15" customHeight="1" x14ac:dyDescent="0.25">
      <c r="A1177" s="155" t="s">
        <v>1419</v>
      </c>
      <c r="B1177" s="155" t="s">
        <v>626</v>
      </c>
      <c r="C1177" s="155" t="s">
        <v>2018</v>
      </c>
      <c r="D1177" s="155">
        <v>2000</v>
      </c>
      <c r="E1177" s="155">
        <v>2000</v>
      </c>
      <c r="F1177" s="166">
        <v>41129</v>
      </c>
      <c r="G1177" s="166">
        <v>41130</v>
      </c>
      <c r="H1177" s="157">
        <v>1</v>
      </c>
      <c r="Q1177" s="160"/>
    </row>
    <row r="1178" spans="1:17" ht="15" customHeight="1" x14ac:dyDescent="0.25">
      <c r="A1178" s="155" t="s">
        <v>405</v>
      </c>
      <c r="B1178" s="155" t="s">
        <v>1703</v>
      </c>
      <c r="C1178" s="155" t="s">
        <v>1980</v>
      </c>
      <c r="D1178" s="155">
        <v>300</v>
      </c>
      <c r="E1178" s="155">
        <v>285</v>
      </c>
      <c r="F1178" s="166">
        <v>41129</v>
      </c>
      <c r="G1178" s="166">
        <v>41122</v>
      </c>
      <c r="H1178" s="157">
        <v>1</v>
      </c>
      <c r="I1178" s="163" t="s">
        <v>1615</v>
      </c>
      <c r="Q1178" s="160"/>
    </row>
    <row r="1179" spans="1:17" ht="15" customHeight="1" x14ac:dyDescent="0.25">
      <c r="A1179" s="155" t="s">
        <v>911</v>
      </c>
      <c r="B1179" s="155" t="s">
        <v>1176</v>
      </c>
      <c r="C1179" s="155" t="s">
        <v>2019</v>
      </c>
      <c r="D1179" s="155">
        <v>499</v>
      </c>
      <c r="E1179" s="155">
        <v>499</v>
      </c>
      <c r="F1179" s="166">
        <v>41129</v>
      </c>
      <c r="G1179" s="166">
        <v>41138</v>
      </c>
      <c r="H1179" s="157">
        <v>1</v>
      </c>
      <c r="I1179" s="163" t="s">
        <v>2020</v>
      </c>
      <c r="Q1179" s="160"/>
    </row>
    <row r="1180" spans="1:17" ht="15" customHeight="1" x14ac:dyDescent="0.25">
      <c r="A1180" s="155" t="s">
        <v>71</v>
      </c>
      <c r="B1180" s="155" t="s">
        <v>1550</v>
      </c>
      <c r="C1180" s="155" t="s">
        <v>2021</v>
      </c>
      <c r="D1180" s="155">
        <v>5</v>
      </c>
      <c r="E1180" s="155">
        <v>5</v>
      </c>
      <c r="F1180" s="166">
        <v>41131</v>
      </c>
      <c r="G1180" s="166">
        <v>41138</v>
      </c>
      <c r="H1180" s="157">
        <v>1</v>
      </c>
      <c r="Q1180" s="160"/>
    </row>
    <row r="1181" spans="1:17" ht="15" customHeight="1" x14ac:dyDescent="0.25">
      <c r="A1181" s="155" t="s">
        <v>559</v>
      </c>
      <c r="B1181" s="155" t="s">
        <v>1849</v>
      </c>
      <c r="C1181" s="155" t="s">
        <v>2022</v>
      </c>
      <c r="D1181" s="155">
        <v>600</v>
      </c>
      <c r="E1181" s="155">
        <v>600</v>
      </c>
      <c r="F1181" s="166">
        <v>41134</v>
      </c>
      <c r="G1181" s="166">
        <v>41141</v>
      </c>
      <c r="H1181" s="157">
        <v>1</v>
      </c>
      <c r="Q1181" s="160"/>
    </row>
    <row r="1182" spans="1:17" ht="15" customHeight="1" x14ac:dyDescent="0.25">
      <c r="A1182" s="155" t="s">
        <v>173</v>
      </c>
      <c r="B1182" s="155" t="s">
        <v>1339</v>
      </c>
      <c r="C1182" s="155" t="s">
        <v>2023</v>
      </c>
      <c r="D1182" s="155">
        <v>104</v>
      </c>
      <c r="E1182" s="155">
        <v>104</v>
      </c>
      <c r="F1182" s="166">
        <v>41134</v>
      </c>
      <c r="G1182" s="166">
        <v>41138</v>
      </c>
      <c r="H1182" s="157">
        <v>1</v>
      </c>
      <c r="Q1182" s="160"/>
    </row>
    <row r="1183" spans="1:17" ht="15" customHeight="1" x14ac:dyDescent="0.25">
      <c r="A1183" s="155" t="s">
        <v>173</v>
      </c>
      <c r="B1183" s="155" t="s">
        <v>445</v>
      </c>
      <c r="C1183" s="155" t="s">
        <v>364</v>
      </c>
      <c r="D1183" s="155">
        <v>104</v>
      </c>
      <c r="E1183" s="155">
        <v>104</v>
      </c>
      <c r="F1183" s="166">
        <v>41134</v>
      </c>
      <c r="G1183" s="166">
        <v>41138</v>
      </c>
      <c r="H1183" s="157">
        <v>1</v>
      </c>
      <c r="Q1183" s="160"/>
    </row>
    <row r="1184" spans="1:17" ht="15" customHeight="1" x14ac:dyDescent="0.25">
      <c r="A1184" s="155" t="s">
        <v>230</v>
      </c>
      <c r="B1184" s="155" t="s">
        <v>2024</v>
      </c>
      <c r="C1184" s="155" t="s">
        <v>2025</v>
      </c>
      <c r="D1184" s="155">
        <v>50</v>
      </c>
      <c r="E1184" s="155">
        <v>50</v>
      </c>
      <c r="F1184" s="166">
        <v>41134</v>
      </c>
      <c r="G1184" s="166">
        <v>41136</v>
      </c>
      <c r="H1184" s="157">
        <v>1</v>
      </c>
      <c r="Q1184" s="160"/>
    </row>
    <row r="1185" spans="1:17" ht="15" customHeight="1" x14ac:dyDescent="0.25">
      <c r="A1185" s="155" t="s">
        <v>145</v>
      </c>
      <c r="B1185" s="155" t="s">
        <v>958</v>
      </c>
      <c r="C1185" s="155" t="s">
        <v>2026</v>
      </c>
      <c r="D1185" s="155">
        <v>50</v>
      </c>
      <c r="E1185" s="155">
        <v>50</v>
      </c>
      <c r="F1185" s="166">
        <v>41134</v>
      </c>
      <c r="G1185" s="166">
        <v>41136</v>
      </c>
      <c r="H1185" s="157">
        <v>1</v>
      </c>
      <c r="Q1185" s="160"/>
    </row>
    <row r="1186" spans="1:17" ht="15" customHeight="1" x14ac:dyDescent="0.25">
      <c r="A1186" s="155" t="s">
        <v>65</v>
      </c>
      <c r="B1186" s="155" t="s">
        <v>1501</v>
      </c>
      <c r="C1186" s="155" t="s">
        <v>2027</v>
      </c>
      <c r="D1186" s="155">
        <v>50</v>
      </c>
      <c r="E1186" s="155">
        <v>50</v>
      </c>
      <c r="F1186" s="166">
        <v>41134</v>
      </c>
      <c r="G1186" s="166">
        <v>41138</v>
      </c>
      <c r="H1186" s="157">
        <v>1</v>
      </c>
      <c r="Q1186" s="160"/>
    </row>
    <row r="1187" spans="1:17" ht="15" customHeight="1" x14ac:dyDescent="0.25">
      <c r="A1187" s="155" t="s">
        <v>29</v>
      </c>
      <c r="B1187" s="155" t="s">
        <v>2028</v>
      </c>
      <c r="C1187" s="155" t="s">
        <v>2029</v>
      </c>
      <c r="D1187" s="155">
        <v>5</v>
      </c>
      <c r="E1187" s="155">
        <v>6</v>
      </c>
      <c r="F1187" s="166">
        <v>41134</v>
      </c>
      <c r="G1187" s="166">
        <v>41138</v>
      </c>
      <c r="H1187" s="157">
        <v>1</v>
      </c>
      <c r="Q1187" s="160"/>
    </row>
    <row r="1188" spans="1:17" ht="15" customHeight="1" x14ac:dyDescent="0.25">
      <c r="A1188" s="155" t="s">
        <v>2030</v>
      </c>
      <c r="B1188" s="155" t="s">
        <v>304</v>
      </c>
      <c r="C1188" s="155" t="s">
        <v>2031</v>
      </c>
      <c r="D1188" s="155">
        <v>1000</v>
      </c>
      <c r="E1188" s="155">
        <v>1000</v>
      </c>
      <c r="F1188" s="166">
        <v>41134</v>
      </c>
      <c r="G1188" s="166">
        <v>41141</v>
      </c>
      <c r="H1188" s="157">
        <v>1</v>
      </c>
      <c r="Q1188" s="160"/>
    </row>
    <row r="1189" spans="1:17" ht="15" customHeight="1" x14ac:dyDescent="0.25">
      <c r="A1189" s="155" t="s">
        <v>36</v>
      </c>
      <c r="B1189" s="155" t="s">
        <v>2032</v>
      </c>
      <c r="C1189" s="155" t="s">
        <v>2033</v>
      </c>
      <c r="D1189" s="155">
        <v>5</v>
      </c>
      <c r="E1189" s="155">
        <v>6</v>
      </c>
      <c r="F1189" s="166">
        <v>41134</v>
      </c>
      <c r="G1189" s="166">
        <v>41136</v>
      </c>
      <c r="H1189" s="157">
        <v>1</v>
      </c>
      <c r="Q1189" s="160"/>
    </row>
    <row r="1190" spans="1:17" ht="15" customHeight="1" x14ac:dyDescent="0.25">
      <c r="A1190" s="155" t="s">
        <v>71</v>
      </c>
      <c r="B1190" s="155" t="s">
        <v>154</v>
      </c>
      <c r="C1190" s="155" t="s">
        <v>2034</v>
      </c>
      <c r="D1190" s="155">
        <v>30</v>
      </c>
      <c r="E1190" s="155">
        <v>30</v>
      </c>
      <c r="F1190" s="166">
        <v>41135</v>
      </c>
      <c r="G1190" s="166">
        <v>41142</v>
      </c>
      <c r="H1190" s="157">
        <v>1</v>
      </c>
      <c r="Q1190" s="160"/>
    </row>
    <row r="1191" spans="1:17" ht="15" customHeight="1" x14ac:dyDescent="0.25">
      <c r="A1191" s="155" t="s">
        <v>71</v>
      </c>
      <c r="B1191" s="155" t="s">
        <v>583</v>
      </c>
      <c r="C1191" s="155" t="s">
        <v>2035</v>
      </c>
      <c r="D1191" s="155">
        <v>25</v>
      </c>
      <c r="E1191" s="155">
        <v>25</v>
      </c>
      <c r="F1191" s="166">
        <v>41135</v>
      </c>
      <c r="G1191" s="166">
        <v>41142</v>
      </c>
      <c r="H1191" s="157">
        <v>1</v>
      </c>
      <c r="Q1191" s="160"/>
    </row>
    <row r="1192" spans="1:17" ht="15" customHeight="1" x14ac:dyDescent="0.25">
      <c r="A1192" s="155" t="s">
        <v>394</v>
      </c>
      <c r="B1192" s="155" t="s">
        <v>395</v>
      </c>
      <c r="C1192" s="155" t="s">
        <v>2036</v>
      </c>
      <c r="D1192" s="155">
        <v>25</v>
      </c>
      <c r="E1192" s="155">
        <v>25</v>
      </c>
      <c r="F1192" s="166">
        <v>41135</v>
      </c>
      <c r="G1192" s="166">
        <v>41137</v>
      </c>
      <c r="H1192" s="157">
        <v>1</v>
      </c>
      <c r="Q1192" s="160"/>
    </row>
    <row r="1193" spans="1:17" ht="15" customHeight="1" x14ac:dyDescent="0.25">
      <c r="A1193" s="155" t="s">
        <v>394</v>
      </c>
      <c r="B1193" s="155" t="s">
        <v>2037</v>
      </c>
      <c r="C1193" s="155" t="s">
        <v>819</v>
      </c>
      <c r="D1193" s="155">
        <v>25</v>
      </c>
      <c r="E1193" s="155">
        <v>25</v>
      </c>
      <c r="F1193" s="166">
        <v>41135</v>
      </c>
      <c r="G1193" s="166">
        <v>41137</v>
      </c>
      <c r="H1193" s="157">
        <v>1</v>
      </c>
      <c r="Q1193" s="160"/>
    </row>
    <row r="1194" spans="1:17" ht="15" customHeight="1" x14ac:dyDescent="0.25">
      <c r="A1194" s="155" t="s">
        <v>394</v>
      </c>
      <c r="B1194" s="155" t="s">
        <v>398</v>
      </c>
      <c r="C1194" s="155" t="s">
        <v>294</v>
      </c>
      <c r="D1194" s="155">
        <v>25</v>
      </c>
      <c r="E1194" s="155">
        <v>25</v>
      </c>
      <c r="F1194" s="166">
        <v>41135</v>
      </c>
      <c r="G1194" s="166">
        <v>41137</v>
      </c>
      <c r="H1194" s="157">
        <v>1</v>
      </c>
      <c r="Q1194" s="160"/>
    </row>
    <row r="1195" spans="1:17" ht="15" customHeight="1" x14ac:dyDescent="0.25">
      <c r="A1195" s="155" t="s">
        <v>638</v>
      </c>
      <c r="B1195" s="155" t="s">
        <v>639</v>
      </c>
      <c r="C1195" s="155" t="s">
        <v>2038</v>
      </c>
      <c r="D1195" s="155">
        <v>1000</v>
      </c>
      <c r="E1195" s="155">
        <v>1000</v>
      </c>
      <c r="F1195" s="166">
        <v>41135</v>
      </c>
      <c r="G1195" s="166">
        <v>41137</v>
      </c>
      <c r="H1195" s="157">
        <v>1</v>
      </c>
      <c r="Q1195" s="160"/>
    </row>
    <row r="1196" spans="1:17" ht="15" customHeight="1" x14ac:dyDescent="0.25">
      <c r="A1196" s="155" t="s">
        <v>820</v>
      </c>
      <c r="B1196" s="155" t="s">
        <v>428</v>
      </c>
      <c r="C1196" s="155" t="s">
        <v>2039</v>
      </c>
      <c r="D1196" s="155">
        <v>72</v>
      </c>
      <c r="E1196" s="155">
        <v>72</v>
      </c>
      <c r="F1196" s="166">
        <v>41135</v>
      </c>
      <c r="G1196" s="166">
        <v>41136</v>
      </c>
      <c r="H1196" s="157">
        <v>1</v>
      </c>
      <c r="Q1196" s="160"/>
    </row>
    <row r="1197" spans="1:17" ht="15" customHeight="1" x14ac:dyDescent="0.25">
      <c r="A1197" s="155" t="s">
        <v>820</v>
      </c>
      <c r="B1197" s="155" t="s">
        <v>1002</v>
      </c>
      <c r="C1197" s="155" t="s">
        <v>2040</v>
      </c>
      <c r="D1197" s="155">
        <v>15</v>
      </c>
      <c r="E1197" s="155">
        <v>15</v>
      </c>
      <c r="F1197" s="166">
        <v>41135</v>
      </c>
      <c r="G1197" s="166">
        <v>41141</v>
      </c>
      <c r="H1197" s="157">
        <v>1</v>
      </c>
      <c r="Q1197" s="160"/>
    </row>
    <row r="1198" spans="1:17" ht="15" customHeight="1" x14ac:dyDescent="0.25">
      <c r="A1198" s="155" t="s">
        <v>559</v>
      </c>
      <c r="B1198" s="155" t="s">
        <v>560</v>
      </c>
      <c r="C1198" s="155" t="s">
        <v>2041</v>
      </c>
      <c r="D1198" s="155">
        <v>15000</v>
      </c>
      <c r="E1198" s="155">
        <v>15023</v>
      </c>
      <c r="F1198" s="166">
        <v>41136</v>
      </c>
      <c r="G1198" s="166">
        <v>41144</v>
      </c>
      <c r="H1198" s="157">
        <v>1</v>
      </c>
      <c r="Q1198" s="160"/>
    </row>
    <row r="1199" spans="1:17" ht="15" customHeight="1" x14ac:dyDescent="0.25">
      <c r="A1199" s="155" t="s">
        <v>12</v>
      </c>
      <c r="B1199" s="155" t="s">
        <v>13</v>
      </c>
      <c r="C1199" s="155" t="s">
        <v>2042</v>
      </c>
      <c r="D1199" s="155">
        <v>10</v>
      </c>
      <c r="E1199" s="155">
        <v>10</v>
      </c>
      <c r="F1199" s="166">
        <v>41136</v>
      </c>
      <c r="G1199" s="166">
        <v>41141</v>
      </c>
      <c r="H1199" s="157">
        <v>1</v>
      </c>
      <c r="Q1199" s="160"/>
    </row>
    <row r="1200" spans="1:17" ht="15" customHeight="1" x14ac:dyDescent="0.25">
      <c r="A1200" s="155" t="s">
        <v>12</v>
      </c>
      <c r="B1200" s="155" t="s">
        <v>1016</v>
      </c>
      <c r="C1200" s="155" t="s">
        <v>364</v>
      </c>
      <c r="D1200" s="155">
        <v>10</v>
      </c>
      <c r="E1200" s="155">
        <v>10</v>
      </c>
      <c r="F1200" s="166">
        <v>41136</v>
      </c>
      <c r="G1200" s="166">
        <v>41141</v>
      </c>
      <c r="H1200" s="157">
        <v>1</v>
      </c>
      <c r="Q1200" s="160"/>
    </row>
    <row r="1201" spans="1:17" ht="15" customHeight="1" x14ac:dyDescent="0.25">
      <c r="A1201" s="155" t="s">
        <v>254</v>
      </c>
      <c r="B1201" s="155" t="s">
        <v>255</v>
      </c>
      <c r="C1201" s="155" t="s">
        <v>2043</v>
      </c>
      <c r="D1201" s="155">
        <v>200</v>
      </c>
      <c r="E1201" s="155">
        <v>200</v>
      </c>
      <c r="F1201" s="166">
        <v>41136</v>
      </c>
      <c r="G1201" s="166">
        <v>41141</v>
      </c>
      <c r="H1201" s="157">
        <v>1</v>
      </c>
      <c r="Q1201" s="160"/>
    </row>
    <row r="1202" spans="1:17" ht="15" customHeight="1" x14ac:dyDescent="0.25">
      <c r="A1202" s="155" t="s">
        <v>520</v>
      </c>
      <c r="B1202" s="155" t="s">
        <v>964</v>
      </c>
      <c r="C1202" s="155" t="s">
        <v>2044</v>
      </c>
      <c r="D1202" s="155">
        <v>150</v>
      </c>
      <c r="E1202" s="155">
        <v>150</v>
      </c>
      <c r="F1202" s="166">
        <v>41136</v>
      </c>
      <c r="G1202" s="166">
        <v>41141</v>
      </c>
      <c r="H1202" s="157">
        <v>1</v>
      </c>
      <c r="Q1202" s="160"/>
    </row>
    <row r="1203" spans="1:17" ht="15" customHeight="1" x14ac:dyDescent="0.25">
      <c r="A1203" s="155" t="s">
        <v>261</v>
      </c>
      <c r="B1203" s="155" t="s">
        <v>2045</v>
      </c>
      <c r="C1203" s="155" t="s">
        <v>2046</v>
      </c>
      <c r="D1203" s="155">
        <v>10</v>
      </c>
      <c r="E1203" s="155">
        <v>10</v>
      </c>
      <c r="F1203" s="166">
        <v>41136</v>
      </c>
      <c r="G1203" s="166">
        <v>41103</v>
      </c>
      <c r="H1203" s="157">
        <v>1</v>
      </c>
      <c r="I1203" s="163" t="s">
        <v>2047</v>
      </c>
      <c r="Q1203" s="160"/>
    </row>
    <row r="1204" spans="1:17" ht="15" customHeight="1" x14ac:dyDescent="0.25">
      <c r="A1204" s="155" t="s">
        <v>1125</v>
      </c>
      <c r="B1204" s="155" t="s">
        <v>272</v>
      </c>
      <c r="C1204" s="155" t="s">
        <v>2048</v>
      </c>
      <c r="D1204" s="155">
        <v>20</v>
      </c>
      <c r="E1204" s="155">
        <v>20</v>
      </c>
      <c r="F1204" s="166">
        <v>41136</v>
      </c>
      <c r="G1204" s="166">
        <v>41138</v>
      </c>
      <c r="H1204" s="157">
        <v>1</v>
      </c>
      <c r="Q1204" s="160"/>
    </row>
    <row r="1205" spans="1:17" ht="15" customHeight="1" x14ac:dyDescent="0.25">
      <c r="A1205" s="155" t="s">
        <v>12</v>
      </c>
      <c r="B1205" s="155" t="s">
        <v>156</v>
      </c>
      <c r="C1205" s="155" t="s">
        <v>2049</v>
      </c>
      <c r="D1205" s="155">
        <v>10</v>
      </c>
      <c r="E1205" s="155">
        <v>10</v>
      </c>
      <c r="F1205" s="166">
        <v>41137</v>
      </c>
      <c r="G1205" s="166">
        <v>41142</v>
      </c>
      <c r="H1205" s="157">
        <v>1</v>
      </c>
      <c r="Q1205" s="160"/>
    </row>
    <row r="1206" spans="1:17" ht="15" customHeight="1" x14ac:dyDescent="0.25">
      <c r="A1206" s="155" t="s">
        <v>115</v>
      </c>
      <c r="B1206" s="155" t="s">
        <v>1038</v>
      </c>
      <c r="C1206" s="155" t="s">
        <v>2050</v>
      </c>
      <c r="D1206" s="155">
        <v>15</v>
      </c>
      <c r="E1206" s="155">
        <v>15</v>
      </c>
      <c r="F1206" s="166">
        <v>41137</v>
      </c>
      <c r="G1206" s="166">
        <v>41127</v>
      </c>
      <c r="H1206" s="157">
        <v>1</v>
      </c>
      <c r="I1206" s="163" t="s">
        <v>1646</v>
      </c>
      <c r="Q1206" s="160"/>
    </row>
    <row r="1207" spans="1:17" ht="15" customHeight="1" x14ac:dyDescent="0.25">
      <c r="A1207" s="155" t="s">
        <v>115</v>
      </c>
      <c r="B1207" s="155" t="s">
        <v>1432</v>
      </c>
      <c r="C1207" s="155" t="s">
        <v>32</v>
      </c>
      <c r="D1207" s="155">
        <v>15</v>
      </c>
      <c r="E1207" s="155">
        <v>15</v>
      </c>
      <c r="F1207" s="166">
        <v>41137</v>
      </c>
      <c r="G1207" s="166">
        <v>41127</v>
      </c>
      <c r="H1207" s="157">
        <v>1</v>
      </c>
      <c r="I1207" s="163" t="s">
        <v>1646</v>
      </c>
      <c r="Q1207" s="160"/>
    </row>
    <row r="1208" spans="1:17" ht="15" customHeight="1" x14ac:dyDescent="0.25">
      <c r="A1208" s="155" t="s">
        <v>71</v>
      </c>
      <c r="B1208" s="155" t="s">
        <v>1550</v>
      </c>
      <c r="C1208" s="155" t="s">
        <v>2051</v>
      </c>
      <c r="D1208" s="155">
        <v>5</v>
      </c>
      <c r="E1208" s="155">
        <v>5</v>
      </c>
      <c r="F1208" s="166">
        <v>41137</v>
      </c>
      <c r="G1208" s="166">
        <v>41145</v>
      </c>
      <c r="H1208" s="157">
        <v>1</v>
      </c>
      <c r="Q1208" s="160"/>
    </row>
    <row r="1209" spans="1:17" ht="15" customHeight="1" x14ac:dyDescent="0.25">
      <c r="A1209" s="155" t="s">
        <v>1208</v>
      </c>
      <c r="B1209" s="155" t="s">
        <v>1209</v>
      </c>
      <c r="C1209" s="155" t="s">
        <v>2052</v>
      </c>
      <c r="D1209" s="155">
        <v>120</v>
      </c>
      <c r="E1209" s="155">
        <v>120</v>
      </c>
      <c r="F1209" s="166">
        <v>41138</v>
      </c>
      <c r="G1209" s="166">
        <v>41145</v>
      </c>
      <c r="H1209" s="157">
        <v>1</v>
      </c>
      <c r="Q1209" s="160"/>
    </row>
    <row r="1210" spans="1:17" ht="15" customHeight="1" x14ac:dyDescent="0.25">
      <c r="A1210" s="155" t="s">
        <v>71</v>
      </c>
      <c r="B1210" s="155" t="s">
        <v>1550</v>
      </c>
      <c r="C1210" s="155" t="s">
        <v>2053</v>
      </c>
      <c r="D1210" s="155">
        <v>5</v>
      </c>
      <c r="E1210" s="155">
        <v>5</v>
      </c>
      <c r="F1210" s="166">
        <v>41138</v>
      </c>
      <c r="G1210" s="166">
        <v>41148</v>
      </c>
      <c r="H1210" s="157">
        <v>1</v>
      </c>
      <c r="Q1210" s="160"/>
    </row>
    <row r="1211" spans="1:17" ht="15" customHeight="1" x14ac:dyDescent="0.25">
      <c r="A1211" s="155" t="s">
        <v>78</v>
      </c>
      <c r="B1211" s="155" t="s">
        <v>1074</v>
      </c>
      <c r="C1211" s="155" t="s">
        <v>2054</v>
      </c>
      <c r="D1211" s="155">
        <v>20</v>
      </c>
      <c r="E1211" s="155">
        <v>20</v>
      </c>
      <c r="F1211" s="166">
        <v>41141</v>
      </c>
      <c r="G1211" s="166">
        <v>41165</v>
      </c>
      <c r="H1211" s="157">
        <v>1</v>
      </c>
      <c r="Q1211" s="160"/>
    </row>
    <row r="1212" spans="1:17" ht="15" customHeight="1" x14ac:dyDescent="0.25">
      <c r="A1212" s="155" t="s">
        <v>924</v>
      </c>
      <c r="B1212" s="155" t="s">
        <v>2055</v>
      </c>
      <c r="C1212" s="155" t="s">
        <v>2056</v>
      </c>
      <c r="D1212" s="155">
        <v>25</v>
      </c>
      <c r="E1212" s="155">
        <v>25</v>
      </c>
      <c r="F1212" s="166">
        <v>41141</v>
      </c>
      <c r="G1212" s="166">
        <v>41159</v>
      </c>
      <c r="H1212" s="157">
        <v>1</v>
      </c>
      <c r="Q1212" s="160"/>
    </row>
    <row r="1213" spans="1:17" ht="15" customHeight="1" x14ac:dyDescent="0.25">
      <c r="A1213" s="155" t="s">
        <v>2714</v>
      </c>
      <c r="B1213" s="155" t="s">
        <v>2057</v>
      </c>
      <c r="C1213" s="155" t="s">
        <v>2058</v>
      </c>
      <c r="D1213" s="155">
        <v>300</v>
      </c>
      <c r="E1213" s="155">
        <v>300</v>
      </c>
      <c r="F1213" s="166">
        <v>41141</v>
      </c>
      <c r="G1213" s="166">
        <v>41145</v>
      </c>
      <c r="H1213" s="157">
        <v>1</v>
      </c>
      <c r="Q1213" s="160"/>
    </row>
    <row r="1214" spans="1:17" ht="15" customHeight="1" x14ac:dyDescent="0.25">
      <c r="A1214" s="155" t="s">
        <v>2714</v>
      </c>
      <c r="B1214" s="155" t="s">
        <v>2059</v>
      </c>
      <c r="C1214" s="155" t="s">
        <v>2060</v>
      </c>
      <c r="D1214" s="155">
        <v>200</v>
      </c>
      <c r="E1214" s="155">
        <v>240</v>
      </c>
      <c r="F1214" s="166">
        <v>41141</v>
      </c>
      <c r="G1214" s="166">
        <v>41143</v>
      </c>
      <c r="H1214" s="157">
        <v>1</v>
      </c>
      <c r="Q1214" s="160"/>
    </row>
    <row r="1215" spans="1:17" ht="15" customHeight="1" x14ac:dyDescent="0.25">
      <c r="A1215" s="155" t="s">
        <v>1438</v>
      </c>
      <c r="B1215" s="155" t="s">
        <v>1846</v>
      </c>
      <c r="C1215" s="155" t="s">
        <v>2061</v>
      </c>
      <c r="D1215" s="155">
        <v>50</v>
      </c>
      <c r="E1215" s="155">
        <v>50</v>
      </c>
      <c r="F1215" s="166">
        <v>41141</v>
      </c>
      <c r="G1215" s="166">
        <v>41152</v>
      </c>
      <c r="H1215" s="157">
        <v>1</v>
      </c>
      <c r="Q1215" s="160"/>
    </row>
    <row r="1216" spans="1:17" ht="15" customHeight="1" x14ac:dyDescent="0.25">
      <c r="A1216" s="155" t="s">
        <v>2062</v>
      </c>
      <c r="B1216" s="155" t="s">
        <v>2063</v>
      </c>
      <c r="C1216" s="155" t="s">
        <v>2064</v>
      </c>
      <c r="D1216" s="155">
        <v>10</v>
      </c>
      <c r="E1216" s="155">
        <v>10</v>
      </c>
      <c r="F1216" s="166">
        <v>41141</v>
      </c>
      <c r="G1216" s="166">
        <v>41138</v>
      </c>
      <c r="H1216" s="157">
        <v>1</v>
      </c>
      <c r="I1216" s="163" t="s">
        <v>2065</v>
      </c>
      <c r="Q1216" s="160"/>
    </row>
    <row r="1217" spans="1:17" ht="15" customHeight="1" x14ac:dyDescent="0.25">
      <c r="A1217" s="155" t="s">
        <v>2714</v>
      </c>
      <c r="B1217" s="155" t="s">
        <v>2066</v>
      </c>
      <c r="C1217" s="155" t="s">
        <v>2067</v>
      </c>
      <c r="D1217" s="155">
        <v>800</v>
      </c>
      <c r="E1217" s="155">
        <v>762</v>
      </c>
      <c r="F1217" s="166">
        <v>41142</v>
      </c>
      <c r="G1217" s="166">
        <v>41137</v>
      </c>
      <c r="H1217" s="157">
        <v>0</v>
      </c>
      <c r="I1217" s="163" t="s">
        <v>1774</v>
      </c>
      <c r="Q1217" s="160"/>
    </row>
    <row r="1218" spans="1:17" ht="15" customHeight="1" x14ac:dyDescent="0.25">
      <c r="A1218" s="155" t="s">
        <v>2714</v>
      </c>
      <c r="B1218" s="155" t="s">
        <v>2068</v>
      </c>
      <c r="C1218" s="155" t="s">
        <v>316</v>
      </c>
      <c r="D1218" s="155">
        <v>500</v>
      </c>
      <c r="E1218" s="155">
        <v>500</v>
      </c>
      <c r="F1218" s="166">
        <v>41142</v>
      </c>
      <c r="G1218" s="166">
        <v>41137</v>
      </c>
      <c r="H1218" s="157">
        <v>0</v>
      </c>
      <c r="I1218" s="163" t="s">
        <v>1774</v>
      </c>
      <c r="Q1218" s="160"/>
    </row>
    <row r="1219" spans="1:17" ht="15" customHeight="1" x14ac:dyDescent="0.25">
      <c r="A1219" s="155" t="s">
        <v>520</v>
      </c>
      <c r="B1219" s="155" t="s">
        <v>1267</v>
      </c>
      <c r="C1219" s="155" t="s">
        <v>2069</v>
      </c>
      <c r="D1219" s="155">
        <v>500</v>
      </c>
      <c r="E1219" s="155">
        <v>500</v>
      </c>
      <c r="F1219" s="166">
        <v>41142</v>
      </c>
      <c r="G1219" s="166" t="s">
        <v>829</v>
      </c>
      <c r="H1219" s="157">
        <v>1</v>
      </c>
      <c r="Q1219" s="160"/>
    </row>
    <row r="1220" spans="1:17" ht="15" customHeight="1" x14ac:dyDescent="0.25">
      <c r="A1220" s="155" t="s">
        <v>46</v>
      </c>
      <c r="B1220" s="155" t="s">
        <v>1880</v>
      </c>
      <c r="C1220" s="155" t="s">
        <v>2070</v>
      </c>
      <c r="D1220" s="155">
        <v>25</v>
      </c>
      <c r="E1220" s="155">
        <v>25</v>
      </c>
      <c r="F1220" s="166">
        <v>41142</v>
      </c>
      <c r="G1220" s="166">
        <v>41145</v>
      </c>
      <c r="H1220" s="157">
        <v>1</v>
      </c>
      <c r="Q1220" s="160"/>
    </row>
    <row r="1221" spans="1:17" ht="15" customHeight="1" x14ac:dyDescent="0.25">
      <c r="A1221" s="155" t="s">
        <v>2073</v>
      </c>
      <c r="B1221" s="155" t="s">
        <v>2071</v>
      </c>
      <c r="C1221" s="155" t="s">
        <v>2072</v>
      </c>
      <c r="D1221" s="155">
        <v>10</v>
      </c>
      <c r="E1221" s="155">
        <v>10</v>
      </c>
      <c r="F1221" s="166">
        <v>41143</v>
      </c>
      <c r="G1221" s="166">
        <v>41149</v>
      </c>
      <c r="H1221" s="157">
        <v>1</v>
      </c>
      <c r="Q1221" s="160"/>
    </row>
    <row r="1222" spans="1:17" ht="15" customHeight="1" x14ac:dyDescent="0.25">
      <c r="A1222" s="155" t="s">
        <v>39</v>
      </c>
      <c r="B1222" s="155" t="s">
        <v>380</v>
      </c>
      <c r="C1222" s="155" t="s">
        <v>2074</v>
      </c>
      <c r="D1222" s="155">
        <v>500</v>
      </c>
      <c r="E1222" s="155">
        <v>525</v>
      </c>
      <c r="F1222" s="166">
        <v>41143</v>
      </c>
      <c r="G1222" s="166">
        <v>41149</v>
      </c>
      <c r="H1222" s="157">
        <v>1</v>
      </c>
      <c r="Q1222" s="160"/>
    </row>
    <row r="1223" spans="1:17" ht="15" customHeight="1" x14ac:dyDescent="0.25">
      <c r="A1223" s="155" t="s">
        <v>39</v>
      </c>
      <c r="B1223" s="155" t="s">
        <v>437</v>
      </c>
      <c r="C1223" s="155" t="s">
        <v>364</v>
      </c>
      <c r="D1223" s="155">
        <v>100</v>
      </c>
      <c r="E1223" s="155">
        <v>100</v>
      </c>
      <c r="F1223" s="166">
        <v>41143</v>
      </c>
      <c r="G1223" s="166">
        <v>41149</v>
      </c>
      <c r="H1223" s="157">
        <v>1</v>
      </c>
      <c r="Q1223" s="160"/>
    </row>
    <row r="1224" spans="1:17" ht="15" customHeight="1" x14ac:dyDescent="0.25">
      <c r="A1224" s="155" t="s">
        <v>911</v>
      </c>
      <c r="B1224" s="155" t="s">
        <v>912</v>
      </c>
      <c r="C1224" s="155" t="s">
        <v>2075</v>
      </c>
      <c r="D1224" s="155">
        <v>475</v>
      </c>
      <c r="E1224" s="155">
        <v>475</v>
      </c>
      <c r="F1224" s="166">
        <v>41143</v>
      </c>
      <c r="G1224" s="166">
        <v>41148</v>
      </c>
      <c r="H1224" s="157">
        <v>1</v>
      </c>
      <c r="Q1224" s="160"/>
    </row>
    <row r="1225" spans="1:17" ht="15" customHeight="1" x14ac:dyDescent="0.25">
      <c r="A1225" s="155" t="s">
        <v>911</v>
      </c>
      <c r="B1225" s="155" t="s">
        <v>2076</v>
      </c>
      <c r="C1225" s="155" t="s">
        <v>161</v>
      </c>
      <c r="D1225" s="155">
        <v>24</v>
      </c>
      <c r="E1225" s="155">
        <v>24</v>
      </c>
      <c r="F1225" s="166">
        <v>41143</v>
      </c>
      <c r="G1225" s="166">
        <v>41148</v>
      </c>
      <c r="H1225" s="157">
        <v>1</v>
      </c>
      <c r="Q1225" s="160"/>
    </row>
    <row r="1226" spans="1:17" ht="15" customHeight="1" x14ac:dyDescent="0.25">
      <c r="A1226" s="155" t="s">
        <v>742</v>
      </c>
      <c r="B1226" s="155" t="s">
        <v>1211</v>
      </c>
      <c r="C1226" s="155" t="s">
        <v>2077</v>
      </c>
      <c r="D1226" s="155">
        <v>640</v>
      </c>
      <c r="E1226" s="155">
        <v>640</v>
      </c>
      <c r="F1226" s="166">
        <v>41144</v>
      </c>
      <c r="G1226" s="166">
        <v>41148</v>
      </c>
      <c r="H1226" s="157">
        <v>1</v>
      </c>
      <c r="Q1226" s="160"/>
    </row>
    <row r="1227" spans="1:17" ht="15" customHeight="1" x14ac:dyDescent="0.25">
      <c r="A1227" s="155" t="s">
        <v>136</v>
      </c>
      <c r="B1227" s="155" t="s">
        <v>555</v>
      </c>
      <c r="C1227" s="155" t="s">
        <v>2078</v>
      </c>
      <c r="D1227" s="155">
        <v>250</v>
      </c>
      <c r="E1227" s="155">
        <v>250</v>
      </c>
      <c r="F1227" s="166">
        <v>41144</v>
      </c>
      <c r="G1227" s="166">
        <v>41148</v>
      </c>
      <c r="H1227" s="157">
        <v>1</v>
      </c>
      <c r="Q1227" s="160"/>
    </row>
    <row r="1228" spans="1:17" ht="15" customHeight="1" x14ac:dyDescent="0.25">
      <c r="A1228" s="155" t="s">
        <v>230</v>
      </c>
      <c r="B1228" s="155" t="s">
        <v>471</v>
      </c>
      <c r="C1228" s="155" t="s">
        <v>2079</v>
      </c>
      <c r="D1228" s="155">
        <v>200</v>
      </c>
      <c r="E1228" s="155">
        <v>200</v>
      </c>
      <c r="F1228" s="166">
        <v>41144</v>
      </c>
      <c r="G1228" s="166">
        <v>41151</v>
      </c>
      <c r="H1228" s="157">
        <v>1</v>
      </c>
      <c r="Q1228" s="160"/>
    </row>
    <row r="1229" spans="1:17" ht="15" customHeight="1" x14ac:dyDescent="0.25">
      <c r="A1229" s="155" t="s">
        <v>2080</v>
      </c>
      <c r="B1229" s="155" t="s">
        <v>2081</v>
      </c>
      <c r="C1229" s="155" t="s">
        <v>2082</v>
      </c>
      <c r="D1229" s="155">
        <v>3</v>
      </c>
      <c r="E1229" s="155">
        <v>3</v>
      </c>
      <c r="F1229" s="166">
        <v>41144</v>
      </c>
      <c r="G1229" s="166">
        <v>41152</v>
      </c>
      <c r="H1229" s="157">
        <v>1</v>
      </c>
      <c r="Q1229" s="160"/>
    </row>
    <row r="1230" spans="1:17" ht="15" customHeight="1" x14ac:dyDescent="0.25">
      <c r="A1230" s="155" t="s">
        <v>820</v>
      </c>
      <c r="B1230" s="155" t="s">
        <v>89</v>
      </c>
      <c r="C1230" s="155" t="s">
        <v>2083</v>
      </c>
      <c r="D1230" s="155">
        <v>250</v>
      </c>
      <c r="E1230" s="155">
        <v>250</v>
      </c>
      <c r="F1230" s="166">
        <v>41144</v>
      </c>
      <c r="G1230" s="166">
        <v>41152</v>
      </c>
      <c r="H1230" s="157">
        <v>1</v>
      </c>
      <c r="Q1230" s="160"/>
    </row>
    <row r="1231" spans="1:17" ht="15" customHeight="1" x14ac:dyDescent="0.25">
      <c r="A1231" s="155" t="s">
        <v>1438</v>
      </c>
      <c r="B1231" s="155" t="s">
        <v>2084</v>
      </c>
      <c r="C1231" s="155" t="s">
        <v>2085</v>
      </c>
      <c r="D1231" s="155">
        <v>50</v>
      </c>
      <c r="E1231" s="155">
        <v>50</v>
      </c>
      <c r="F1231" s="166">
        <v>41144</v>
      </c>
      <c r="G1231" s="166">
        <v>41145</v>
      </c>
      <c r="H1231" s="157">
        <v>1</v>
      </c>
      <c r="Q1231" s="160"/>
    </row>
    <row r="1232" spans="1:17" ht="15" customHeight="1" x14ac:dyDescent="0.25">
      <c r="A1232" s="155" t="s">
        <v>227</v>
      </c>
      <c r="B1232" s="155" t="s">
        <v>2086</v>
      </c>
      <c r="C1232" s="155" t="s">
        <v>2087</v>
      </c>
      <c r="D1232" s="155">
        <v>100</v>
      </c>
      <c r="E1232" s="155">
        <v>100</v>
      </c>
      <c r="F1232" s="166">
        <v>41144</v>
      </c>
      <c r="G1232" s="166">
        <v>41145</v>
      </c>
      <c r="H1232" s="157">
        <v>1</v>
      </c>
      <c r="I1232" s="163" t="s">
        <v>2088</v>
      </c>
      <c r="Q1232" s="160"/>
    </row>
    <row r="1233" spans="1:17" ht="15" customHeight="1" x14ac:dyDescent="0.25">
      <c r="A1233" s="155" t="s">
        <v>1808</v>
      </c>
      <c r="B1233" s="155" t="s">
        <v>2089</v>
      </c>
      <c r="C1233" s="155" t="s">
        <v>2090</v>
      </c>
      <c r="D1233" s="155">
        <v>5</v>
      </c>
      <c r="E1233" s="155">
        <v>5</v>
      </c>
      <c r="F1233" s="166">
        <v>41144</v>
      </c>
      <c r="G1233" s="166">
        <v>41149</v>
      </c>
      <c r="H1233" s="157">
        <v>1</v>
      </c>
      <c r="Q1233" s="160"/>
    </row>
    <row r="1234" spans="1:17" ht="15" customHeight="1" x14ac:dyDescent="0.25">
      <c r="A1234" s="155" t="s">
        <v>39</v>
      </c>
      <c r="B1234" s="155" t="s">
        <v>922</v>
      </c>
      <c r="C1234" s="155" t="s">
        <v>2091</v>
      </c>
      <c r="D1234" s="155">
        <v>300</v>
      </c>
      <c r="E1234" s="155">
        <v>300</v>
      </c>
      <c r="F1234" s="166">
        <v>41145</v>
      </c>
      <c r="G1234" s="166">
        <v>41151</v>
      </c>
      <c r="H1234" s="157">
        <v>1</v>
      </c>
      <c r="Q1234" s="160"/>
    </row>
    <row r="1235" spans="1:17" ht="15" customHeight="1" x14ac:dyDescent="0.25">
      <c r="A1235" s="155" t="s">
        <v>145</v>
      </c>
      <c r="B1235" s="155" t="s">
        <v>1008</v>
      </c>
      <c r="C1235" s="155" t="s">
        <v>2092</v>
      </c>
      <c r="D1235" s="155">
        <v>200</v>
      </c>
      <c r="E1235" s="155">
        <v>200</v>
      </c>
      <c r="F1235" s="166">
        <v>41145</v>
      </c>
      <c r="G1235" s="166">
        <v>41150</v>
      </c>
      <c r="H1235" s="157">
        <v>1</v>
      </c>
      <c r="Q1235" s="160"/>
    </row>
    <row r="1236" spans="1:17" ht="15" customHeight="1" x14ac:dyDescent="0.25">
      <c r="A1236" s="155" t="s">
        <v>12</v>
      </c>
      <c r="B1236" s="155" t="s">
        <v>1233</v>
      </c>
      <c r="C1236" s="155" t="s">
        <v>2093</v>
      </c>
      <c r="D1236" s="155">
        <v>10</v>
      </c>
      <c r="E1236" s="155">
        <v>10</v>
      </c>
      <c r="F1236" s="166">
        <v>41145</v>
      </c>
      <c r="G1236" s="166">
        <v>41149</v>
      </c>
      <c r="H1236" s="157">
        <v>1</v>
      </c>
      <c r="Q1236" s="160"/>
    </row>
    <row r="1237" spans="1:17" ht="15" customHeight="1" x14ac:dyDescent="0.25">
      <c r="A1237" s="155" t="s">
        <v>221</v>
      </c>
      <c r="B1237" s="155" t="s">
        <v>817</v>
      </c>
      <c r="C1237" s="155" t="s">
        <v>2094</v>
      </c>
      <c r="D1237" s="155">
        <v>7</v>
      </c>
      <c r="E1237" s="155">
        <v>7</v>
      </c>
      <c r="F1237" s="166">
        <v>41148</v>
      </c>
      <c r="G1237" s="166">
        <v>41152</v>
      </c>
      <c r="H1237" s="157">
        <v>1</v>
      </c>
      <c r="Q1237" s="160"/>
    </row>
    <row r="1238" spans="1:17" ht="15" customHeight="1" x14ac:dyDescent="0.25">
      <c r="A1238" s="155" t="s">
        <v>820</v>
      </c>
      <c r="B1238" s="155" t="s">
        <v>439</v>
      </c>
      <c r="C1238" s="155" t="s">
        <v>2095</v>
      </c>
      <c r="D1238" s="155">
        <v>300</v>
      </c>
      <c r="E1238" s="155">
        <v>300</v>
      </c>
      <c r="F1238" s="166">
        <v>41148</v>
      </c>
      <c r="G1238" s="166">
        <v>41152</v>
      </c>
      <c r="H1238" s="157">
        <v>1</v>
      </c>
      <c r="Q1238" s="160"/>
    </row>
    <row r="1239" spans="1:17" ht="15" customHeight="1" x14ac:dyDescent="0.25">
      <c r="A1239" s="155" t="s">
        <v>2096</v>
      </c>
      <c r="B1239" s="155" t="s">
        <v>2097</v>
      </c>
      <c r="C1239" s="155" t="s">
        <v>2098</v>
      </c>
      <c r="D1239" s="155">
        <v>250</v>
      </c>
      <c r="E1239" s="155">
        <v>250</v>
      </c>
      <c r="F1239" s="166">
        <v>41148</v>
      </c>
      <c r="G1239" s="166">
        <v>41151</v>
      </c>
      <c r="H1239" s="157">
        <v>1</v>
      </c>
      <c r="Q1239" s="160"/>
    </row>
    <row r="1240" spans="1:17" ht="15" customHeight="1" x14ac:dyDescent="0.25">
      <c r="A1240" s="155" t="s">
        <v>820</v>
      </c>
      <c r="B1240" s="155" t="s">
        <v>594</v>
      </c>
      <c r="C1240" s="155" t="s">
        <v>2099</v>
      </c>
      <c r="D1240" s="155">
        <v>150</v>
      </c>
      <c r="E1240" s="155">
        <v>150</v>
      </c>
      <c r="F1240" s="166">
        <v>41149</v>
      </c>
      <c r="G1240" s="166">
        <v>41152</v>
      </c>
      <c r="H1240" s="157">
        <v>1</v>
      </c>
      <c r="Q1240" s="160"/>
    </row>
    <row r="1241" spans="1:17" ht="15" customHeight="1" x14ac:dyDescent="0.25">
      <c r="A1241" s="155" t="s">
        <v>973</v>
      </c>
      <c r="B1241" s="155" t="s">
        <v>134</v>
      </c>
      <c r="C1241" s="155" t="s">
        <v>2100</v>
      </c>
      <c r="D1241" s="155">
        <v>180</v>
      </c>
      <c r="E1241" s="155">
        <v>192</v>
      </c>
      <c r="F1241" s="166">
        <v>41149</v>
      </c>
      <c r="G1241" s="166">
        <v>41159</v>
      </c>
      <c r="H1241" s="157">
        <v>1</v>
      </c>
      <c r="Q1241" s="160"/>
    </row>
    <row r="1242" spans="1:17" ht="15" customHeight="1" x14ac:dyDescent="0.25">
      <c r="A1242" s="155" t="s">
        <v>973</v>
      </c>
      <c r="B1242" s="155" t="s">
        <v>134</v>
      </c>
      <c r="C1242" s="155" t="s">
        <v>364</v>
      </c>
      <c r="D1242" s="155">
        <v>180</v>
      </c>
      <c r="E1242" s="155">
        <v>192</v>
      </c>
      <c r="F1242" s="166">
        <v>41149</v>
      </c>
      <c r="G1242" s="166">
        <v>41243</v>
      </c>
      <c r="H1242" s="157">
        <v>1</v>
      </c>
      <c r="Q1242" s="160"/>
    </row>
    <row r="1243" spans="1:17" ht="15" customHeight="1" x14ac:dyDescent="0.25">
      <c r="A1243" s="155" t="s">
        <v>520</v>
      </c>
      <c r="B1243" s="155" t="s">
        <v>964</v>
      </c>
      <c r="C1243" s="155" t="s">
        <v>2101</v>
      </c>
      <c r="D1243" s="155">
        <v>250</v>
      </c>
      <c r="E1243" s="155">
        <v>250</v>
      </c>
      <c r="F1243" s="166">
        <v>41149</v>
      </c>
      <c r="G1243" s="166">
        <v>41155</v>
      </c>
      <c r="H1243" s="157">
        <v>1</v>
      </c>
      <c r="Q1243" s="160"/>
    </row>
    <row r="1244" spans="1:17" ht="15" customHeight="1" x14ac:dyDescent="0.25">
      <c r="A1244" s="155" t="s">
        <v>2714</v>
      </c>
      <c r="B1244" s="155" t="s">
        <v>2102</v>
      </c>
      <c r="C1244" s="155" t="s">
        <v>2103</v>
      </c>
      <c r="D1244" s="155">
        <v>150</v>
      </c>
      <c r="E1244" s="155">
        <v>150</v>
      </c>
      <c r="F1244" s="166">
        <v>41149</v>
      </c>
      <c r="G1244" s="166">
        <v>41152</v>
      </c>
      <c r="H1244" s="157">
        <v>1</v>
      </c>
      <c r="Q1244" s="160"/>
    </row>
    <row r="1245" spans="1:17" ht="15" customHeight="1" x14ac:dyDescent="0.25">
      <c r="A1245" s="155" t="s">
        <v>559</v>
      </c>
      <c r="B1245" s="155" t="s">
        <v>1849</v>
      </c>
      <c r="C1245" s="155" t="s">
        <v>2104</v>
      </c>
      <c r="D1245" s="155">
        <v>1000</v>
      </c>
      <c r="E1245" s="155">
        <v>1000</v>
      </c>
      <c r="F1245" s="166">
        <v>41149</v>
      </c>
      <c r="G1245" s="166">
        <v>41156</v>
      </c>
      <c r="H1245" s="157">
        <v>1</v>
      </c>
      <c r="Q1245" s="160"/>
    </row>
    <row r="1246" spans="1:17" ht="15" customHeight="1" x14ac:dyDescent="0.25">
      <c r="A1246" s="155" t="s">
        <v>559</v>
      </c>
      <c r="B1246" s="155" t="s">
        <v>1560</v>
      </c>
      <c r="C1246" s="155" t="s">
        <v>2105</v>
      </c>
      <c r="D1246" s="155">
        <v>1300</v>
      </c>
      <c r="E1246" s="155">
        <v>1300</v>
      </c>
      <c r="F1246" s="166">
        <v>41149</v>
      </c>
      <c r="G1246" s="166">
        <v>41156</v>
      </c>
      <c r="H1246" s="157">
        <v>1</v>
      </c>
      <c r="Q1246" s="160"/>
    </row>
    <row r="1247" spans="1:17" ht="15" customHeight="1" x14ac:dyDescent="0.25">
      <c r="A1247" s="155" t="s">
        <v>2106</v>
      </c>
      <c r="B1247" s="155" t="s">
        <v>2107</v>
      </c>
      <c r="C1247" s="155" t="s">
        <v>2108</v>
      </c>
      <c r="D1247" s="155">
        <v>25</v>
      </c>
      <c r="E1247" s="155">
        <v>25</v>
      </c>
      <c r="F1247" s="166">
        <v>41149</v>
      </c>
      <c r="G1247" s="166">
        <v>41152</v>
      </c>
      <c r="H1247" s="157">
        <v>1</v>
      </c>
      <c r="Q1247" s="160"/>
    </row>
    <row r="1248" spans="1:17" ht="15" customHeight="1" x14ac:dyDescent="0.25">
      <c r="A1248" s="155" t="s">
        <v>46</v>
      </c>
      <c r="B1248" s="155" t="s">
        <v>1880</v>
      </c>
      <c r="C1248" s="155" t="s">
        <v>2109</v>
      </c>
      <c r="D1248" s="155">
        <v>25</v>
      </c>
      <c r="E1248" s="155">
        <v>25</v>
      </c>
      <c r="F1248" s="166">
        <v>41149</v>
      </c>
      <c r="G1248" s="166">
        <v>41150</v>
      </c>
      <c r="H1248" s="157">
        <v>1</v>
      </c>
      <c r="Q1248" s="160"/>
    </row>
    <row r="1249" spans="1:17" ht="15" customHeight="1" x14ac:dyDescent="0.25">
      <c r="A1249" s="155" t="s">
        <v>1962</v>
      </c>
      <c r="B1249" s="155" t="s">
        <v>2110</v>
      </c>
      <c r="C1249" s="155" t="s">
        <v>2111</v>
      </c>
      <c r="D1249" s="155">
        <v>3</v>
      </c>
      <c r="E1249" s="155">
        <v>3</v>
      </c>
      <c r="F1249" s="166">
        <v>41149</v>
      </c>
      <c r="G1249" s="166">
        <v>41150</v>
      </c>
      <c r="H1249" s="157">
        <v>1</v>
      </c>
      <c r="Q1249" s="160"/>
    </row>
    <row r="1250" spans="1:17" ht="15" customHeight="1" x14ac:dyDescent="0.25">
      <c r="A1250" s="155" t="s">
        <v>820</v>
      </c>
      <c r="B1250" s="155" t="s">
        <v>594</v>
      </c>
      <c r="C1250" s="155" t="s">
        <v>2112</v>
      </c>
      <c r="D1250" s="155">
        <v>150</v>
      </c>
      <c r="E1250" s="155">
        <v>150</v>
      </c>
      <c r="F1250" s="166">
        <v>41149</v>
      </c>
      <c r="G1250" s="166">
        <v>41152</v>
      </c>
      <c r="H1250" s="157">
        <v>1</v>
      </c>
      <c r="Q1250" s="160"/>
    </row>
    <row r="1251" spans="1:17" ht="15" customHeight="1" x14ac:dyDescent="0.25">
      <c r="A1251" s="155" t="s">
        <v>899</v>
      </c>
      <c r="B1251" s="155" t="s">
        <v>2113</v>
      </c>
      <c r="C1251" s="155" t="s">
        <v>2114</v>
      </c>
      <c r="D1251" s="155">
        <v>25</v>
      </c>
      <c r="E1251" s="155">
        <v>25</v>
      </c>
      <c r="F1251" s="166">
        <v>41150</v>
      </c>
      <c r="G1251" s="166">
        <v>41155</v>
      </c>
      <c r="H1251" s="157">
        <v>1</v>
      </c>
      <c r="I1251" s="163" t="s">
        <v>1847</v>
      </c>
      <c r="Q1251" s="160"/>
    </row>
    <row r="1252" spans="1:17" ht="15" customHeight="1" x14ac:dyDescent="0.25">
      <c r="A1252" s="155" t="s">
        <v>29</v>
      </c>
      <c r="B1252" s="155" t="s">
        <v>2115</v>
      </c>
      <c r="C1252" s="155" t="s">
        <v>2116</v>
      </c>
      <c r="D1252" s="155">
        <v>20</v>
      </c>
      <c r="E1252" s="155">
        <v>22</v>
      </c>
      <c r="F1252" s="166">
        <v>41150</v>
      </c>
      <c r="G1252" s="166">
        <v>41155</v>
      </c>
      <c r="H1252" s="157">
        <v>1</v>
      </c>
      <c r="Q1252" s="160"/>
    </row>
    <row r="1253" spans="1:17" ht="15" customHeight="1" x14ac:dyDescent="0.25">
      <c r="A1253" s="155" t="s">
        <v>997</v>
      </c>
      <c r="B1253" s="155" t="s">
        <v>473</v>
      </c>
      <c r="C1253" s="155" t="s">
        <v>2117</v>
      </c>
      <c r="D1253" s="155">
        <v>100</v>
      </c>
      <c r="E1253" s="155">
        <v>100</v>
      </c>
      <c r="F1253" s="166">
        <v>41150</v>
      </c>
      <c r="G1253" s="166">
        <v>41156</v>
      </c>
      <c r="H1253" s="157">
        <v>1</v>
      </c>
      <c r="Q1253" s="160"/>
    </row>
    <row r="1254" spans="1:17" ht="15" customHeight="1" x14ac:dyDescent="0.25">
      <c r="A1254" s="155" t="s">
        <v>563</v>
      </c>
      <c r="B1254" s="155" t="s">
        <v>2118</v>
      </c>
      <c r="C1254" s="155" t="s">
        <v>2119</v>
      </c>
      <c r="D1254" s="155">
        <v>100</v>
      </c>
      <c r="E1254" s="155">
        <v>65</v>
      </c>
      <c r="F1254" s="166">
        <v>41150</v>
      </c>
      <c r="G1254" s="166">
        <v>41192</v>
      </c>
      <c r="H1254" s="157">
        <v>1</v>
      </c>
      <c r="Q1254" s="160"/>
    </row>
    <row r="1255" spans="1:17" ht="15" customHeight="1" x14ac:dyDescent="0.25">
      <c r="A1255" s="155" t="s">
        <v>173</v>
      </c>
      <c r="B1255" s="155" t="s">
        <v>1782</v>
      </c>
      <c r="C1255" s="155" t="s">
        <v>2120</v>
      </c>
      <c r="D1255" s="155">
        <v>501</v>
      </c>
      <c r="E1255" s="155">
        <v>501</v>
      </c>
      <c r="F1255" s="166">
        <v>41151</v>
      </c>
      <c r="G1255" s="166">
        <v>41155</v>
      </c>
      <c r="H1255" s="157">
        <v>1</v>
      </c>
      <c r="Q1255" s="160"/>
    </row>
    <row r="1256" spans="1:17" ht="15" customHeight="1" x14ac:dyDescent="0.25">
      <c r="A1256" s="155" t="s">
        <v>254</v>
      </c>
      <c r="B1256" s="155" t="s">
        <v>255</v>
      </c>
      <c r="C1256" s="155" t="s">
        <v>2121</v>
      </c>
      <c r="D1256" s="155">
        <v>50</v>
      </c>
      <c r="E1256" s="155">
        <v>50</v>
      </c>
      <c r="F1256" s="166">
        <v>41151</v>
      </c>
      <c r="G1256" s="166">
        <v>41156</v>
      </c>
      <c r="H1256" s="157">
        <v>1</v>
      </c>
      <c r="Q1256" s="160"/>
    </row>
    <row r="1257" spans="1:17" ht="15" customHeight="1" x14ac:dyDescent="0.25">
      <c r="A1257" s="155" t="s">
        <v>254</v>
      </c>
      <c r="B1257" s="155" t="s">
        <v>149</v>
      </c>
      <c r="C1257" s="155" t="s">
        <v>2122</v>
      </c>
      <c r="D1257" s="155">
        <v>25</v>
      </c>
      <c r="E1257" s="155">
        <v>25</v>
      </c>
      <c r="F1257" s="166">
        <v>41151</v>
      </c>
      <c r="G1257" s="166">
        <v>41156</v>
      </c>
      <c r="H1257" s="157">
        <v>1</v>
      </c>
      <c r="Q1257" s="160"/>
    </row>
    <row r="1258" spans="1:17" ht="15" customHeight="1" x14ac:dyDescent="0.25">
      <c r="A1258" s="155" t="s">
        <v>254</v>
      </c>
      <c r="B1258" s="155" t="s">
        <v>255</v>
      </c>
      <c r="C1258" s="155" t="s">
        <v>316</v>
      </c>
      <c r="D1258" s="155">
        <v>50</v>
      </c>
      <c r="E1258" s="155">
        <v>50</v>
      </c>
      <c r="F1258" s="166">
        <v>41151</v>
      </c>
      <c r="G1258" s="166">
        <v>41156</v>
      </c>
      <c r="H1258" s="157">
        <v>1</v>
      </c>
      <c r="Q1258" s="160"/>
    </row>
    <row r="1259" spans="1:17" ht="15" customHeight="1" x14ac:dyDescent="0.25">
      <c r="A1259" s="155" t="s">
        <v>71</v>
      </c>
      <c r="B1259" s="155" t="s">
        <v>72</v>
      </c>
      <c r="C1259" s="155" t="s">
        <v>2123</v>
      </c>
      <c r="D1259" s="155">
        <v>150</v>
      </c>
      <c r="E1259" s="155">
        <v>150</v>
      </c>
      <c r="F1259" s="166">
        <v>41152</v>
      </c>
      <c r="G1259" s="166">
        <v>41157</v>
      </c>
      <c r="H1259" s="157">
        <v>1</v>
      </c>
      <c r="Q1259" s="160"/>
    </row>
    <row r="1260" spans="1:17" ht="15" customHeight="1" x14ac:dyDescent="0.25">
      <c r="A1260" s="155" t="s">
        <v>71</v>
      </c>
      <c r="B1260" s="155" t="s">
        <v>74</v>
      </c>
      <c r="C1260" s="155" t="s">
        <v>364</v>
      </c>
      <c r="D1260" s="155">
        <v>50</v>
      </c>
      <c r="E1260" s="155">
        <v>50</v>
      </c>
      <c r="F1260" s="166">
        <v>41152</v>
      </c>
      <c r="G1260" s="166">
        <v>41157</v>
      </c>
      <c r="H1260" s="157">
        <v>1</v>
      </c>
      <c r="Q1260" s="160"/>
    </row>
    <row r="1261" spans="1:17" ht="15" customHeight="1" x14ac:dyDescent="0.25">
      <c r="A1261" s="155" t="s">
        <v>42</v>
      </c>
      <c r="B1261" s="155" t="s">
        <v>2124</v>
      </c>
      <c r="C1261" s="155" t="s">
        <v>2125</v>
      </c>
      <c r="D1261" s="155">
        <v>100</v>
      </c>
      <c r="E1261" s="155">
        <v>100</v>
      </c>
      <c r="F1261" s="166">
        <v>41152</v>
      </c>
      <c r="G1261" s="166">
        <v>41159</v>
      </c>
      <c r="H1261" s="157">
        <v>1</v>
      </c>
      <c r="Q1261" s="160"/>
    </row>
    <row r="1262" spans="1:17" ht="15" customHeight="1" x14ac:dyDescent="0.25">
      <c r="A1262" s="155" t="s">
        <v>42</v>
      </c>
      <c r="B1262" s="155" t="s">
        <v>1744</v>
      </c>
      <c r="C1262" s="155" t="s">
        <v>2126</v>
      </c>
      <c r="D1262" s="155">
        <v>600</v>
      </c>
      <c r="E1262" s="155">
        <v>600</v>
      </c>
      <c r="F1262" s="166">
        <v>41152</v>
      </c>
      <c r="G1262" s="166">
        <v>41159</v>
      </c>
      <c r="H1262" s="157">
        <v>1</v>
      </c>
      <c r="Q1262" s="160"/>
    </row>
    <row r="1263" spans="1:17" ht="15" customHeight="1" x14ac:dyDescent="0.25">
      <c r="A1263" s="155" t="s">
        <v>286</v>
      </c>
      <c r="B1263" s="155" t="s">
        <v>581</v>
      </c>
      <c r="C1263" s="155" t="s">
        <v>2127</v>
      </c>
      <c r="D1263" s="155">
        <v>50</v>
      </c>
      <c r="E1263" s="155">
        <v>50</v>
      </c>
      <c r="F1263" s="166">
        <v>41152</v>
      </c>
      <c r="G1263" s="166">
        <v>41157</v>
      </c>
      <c r="H1263" s="157">
        <v>1</v>
      </c>
      <c r="Q1263" s="160"/>
    </row>
    <row r="1264" spans="1:17" ht="15" customHeight="1" x14ac:dyDescent="0.25">
      <c r="A1264" s="155" t="s">
        <v>286</v>
      </c>
      <c r="B1264" s="155" t="s">
        <v>1023</v>
      </c>
      <c r="C1264" s="155" t="s">
        <v>2128</v>
      </c>
      <c r="D1264" s="155">
        <v>150</v>
      </c>
      <c r="E1264" s="155">
        <v>150</v>
      </c>
      <c r="F1264" s="166">
        <v>41152</v>
      </c>
      <c r="G1264" s="166">
        <v>41162</v>
      </c>
      <c r="H1264" s="157">
        <v>1</v>
      </c>
      <c r="Q1264" s="160"/>
    </row>
    <row r="1265" spans="1:17" ht="15" customHeight="1" x14ac:dyDescent="0.25">
      <c r="A1265" s="155" t="s">
        <v>2129</v>
      </c>
      <c r="B1265" s="155" t="s">
        <v>2130</v>
      </c>
      <c r="C1265" s="155" t="s">
        <v>2131</v>
      </c>
      <c r="D1265" s="155">
        <v>3</v>
      </c>
      <c r="E1265" s="155">
        <v>3</v>
      </c>
      <c r="F1265" s="166">
        <v>41156</v>
      </c>
      <c r="G1265" s="166">
        <v>41164</v>
      </c>
      <c r="H1265" s="157">
        <v>1</v>
      </c>
      <c r="Q1265" s="160"/>
    </row>
    <row r="1266" spans="1:17" ht="15" customHeight="1" x14ac:dyDescent="0.25">
      <c r="A1266" s="155" t="s">
        <v>2129</v>
      </c>
      <c r="B1266" s="155" t="s">
        <v>2132</v>
      </c>
      <c r="C1266" s="155" t="s">
        <v>2133</v>
      </c>
      <c r="D1266" s="155">
        <v>3</v>
      </c>
      <c r="E1266" s="155">
        <v>3</v>
      </c>
      <c r="F1266" s="166">
        <v>41156</v>
      </c>
      <c r="G1266" s="166">
        <v>41166</v>
      </c>
      <c r="H1266" s="157">
        <v>1</v>
      </c>
      <c r="Q1266" s="160"/>
    </row>
    <row r="1267" spans="1:17" ht="15" customHeight="1" x14ac:dyDescent="0.25">
      <c r="A1267" s="155" t="s">
        <v>145</v>
      </c>
      <c r="B1267" s="155" t="s">
        <v>676</v>
      </c>
      <c r="C1267" s="155" t="s">
        <v>2134</v>
      </c>
      <c r="D1267" s="155">
        <v>300</v>
      </c>
      <c r="E1267" s="155">
        <v>300</v>
      </c>
      <c r="F1267" s="166">
        <v>41156</v>
      </c>
      <c r="G1267" s="166">
        <v>41159</v>
      </c>
      <c r="H1267" s="157">
        <v>1</v>
      </c>
      <c r="Q1267" s="160"/>
    </row>
    <row r="1268" spans="1:17" ht="15" customHeight="1" x14ac:dyDescent="0.25">
      <c r="A1268" s="155" t="s">
        <v>71</v>
      </c>
      <c r="B1268" s="155" t="s">
        <v>154</v>
      </c>
      <c r="C1268" s="155" t="s">
        <v>2135</v>
      </c>
      <c r="D1268" s="155">
        <v>6</v>
      </c>
      <c r="E1268" s="155">
        <v>6</v>
      </c>
      <c r="F1268" s="166">
        <v>41156</v>
      </c>
      <c r="G1268" s="166">
        <v>41159</v>
      </c>
      <c r="H1268" s="157">
        <v>1</v>
      </c>
      <c r="Q1268" s="160"/>
    </row>
    <row r="1269" spans="1:17" ht="15" customHeight="1" x14ac:dyDescent="0.25">
      <c r="A1269" s="155" t="s">
        <v>71</v>
      </c>
      <c r="B1269" s="155" t="s">
        <v>1550</v>
      </c>
      <c r="C1269" s="155" t="s">
        <v>2136</v>
      </c>
      <c r="D1269" s="155">
        <v>5</v>
      </c>
      <c r="E1269" s="155">
        <v>5</v>
      </c>
      <c r="F1269" s="166">
        <v>41156</v>
      </c>
      <c r="G1269" s="166">
        <v>41162</v>
      </c>
      <c r="H1269" s="157">
        <v>1</v>
      </c>
      <c r="Q1269" s="160"/>
    </row>
    <row r="1270" spans="1:17" ht="15" customHeight="1" x14ac:dyDescent="0.25">
      <c r="A1270" s="155" t="s">
        <v>2714</v>
      </c>
      <c r="B1270" s="155" t="s">
        <v>2059</v>
      </c>
      <c r="C1270" s="155" t="s">
        <v>2137</v>
      </c>
      <c r="D1270" s="155">
        <v>800</v>
      </c>
      <c r="E1270" s="155">
        <v>760</v>
      </c>
      <c r="F1270" s="166">
        <v>41156</v>
      </c>
      <c r="G1270" s="166">
        <v>41158</v>
      </c>
      <c r="H1270" s="157">
        <v>1</v>
      </c>
      <c r="I1270" s="163" t="s">
        <v>1855</v>
      </c>
      <c r="Q1270" s="160"/>
    </row>
    <row r="1271" spans="1:17" ht="15" customHeight="1" x14ac:dyDescent="0.25">
      <c r="A1271" s="155" t="s">
        <v>145</v>
      </c>
      <c r="B1271" s="155" t="s">
        <v>2138</v>
      </c>
      <c r="C1271" s="155" t="s">
        <v>2139</v>
      </c>
      <c r="D1271" s="155">
        <v>10</v>
      </c>
      <c r="E1271" s="155">
        <v>10</v>
      </c>
      <c r="F1271" s="166">
        <v>41157</v>
      </c>
      <c r="G1271" s="166">
        <v>41162</v>
      </c>
      <c r="H1271" s="157">
        <v>1</v>
      </c>
      <c r="Q1271" s="160"/>
    </row>
    <row r="1272" spans="1:17" ht="15" customHeight="1" x14ac:dyDescent="0.25">
      <c r="A1272" s="155" t="s">
        <v>36</v>
      </c>
      <c r="B1272" s="155" t="s">
        <v>2140</v>
      </c>
      <c r="C1272" s="155" t="s">
        <v>2141</v>
      </c>
      <c r="D1272" s="155">
        <v>10</v>
      </c>
      <c r="E1272" s="155">
        <v>10</v>
      </c>
      <c r="F1272" s="166">
        <v>41157</v>
      </c>
      <c r="G1272" s="166">
        <v>41159</v>
      </c>
      <c r="H1272" s="157">
        <v>1</v>
      </c>
      <c r="Q1272" s="160"/>
    </row>
    <row r="1273" spans="1:17" ht="15" customHeight="1" x14ac:dyDescent="0.25">
      <c r="A1273" s="155" t="s">
        <v>71</v>
      </c>
      <c r="B1273" s="155" t="s">
        <v>2142</v>
      </c>
      <c r="C1273" s="155" t="s">
        <v>2143</v>
      </c>
      <c r="D1273" s="155">
        <v>5</v>
      </c>
      <c r="E1273" s="155">
        <v>5</v>
      </c>
      <c r="F1273" s="166">
        <v>41157</v>
      </c>
      <c r="G1273" s="166">
        <v>41159</v>
      </c>
      <c r="H1273" s="157">
        <v>1</v>
      </c>
      <c r="Q1273" s="160"/>
    </row>
    <row r="1274" spans="1:17" ht="15" customHeight="1" x14ac:dyDescent="0.25">
      <c r="A1274" s="155" t="s">
        <v>2144</v>
      </c>
      <c r="B1274" s="155" t="s">
        <v>57</v>
      </c>
      <c r="C1274" s="155" t="s">
        <v>2145</v>
      </c>
      <c r="D1274" s="155">
        <v>10</v>
      </c>
      <c r="E1274" s="155">
        <v>10</v>
      </c>
      <c r="F1274" s="166">
        <v>41157</v>
      </c>
      <c r="G1274" s="166" t="s">
        <v>2146</v>
      </c>
      <c r="H1274" s="157">
        <v>1</v>
      </c>
      <c r="I1274" s="163" t="s">
        <v>2147</v>
      </c>
      <c r="Q1274" s="160"/>
    </row>
    <row r="1275" spans="1:17" ht="15" customHeight="1" x14ac:dyDescent="0.25">
      <c r="A1275" s="155" t="s">
        <v>2148</v>
      </c>
      <c r="B1275" s="155" t="s">
        <v>2149</v>
      </c>
      <c r="C1275" s="155" t="s">
        <v>2150</v>
      </c>
      <c r="D1275" s="155">
        <v>3</v>
      </c>
      <c r="E1275" s="155">
        <v>3</v>
      </c>
      <c r="F1275" s="166">
        <v>41158</v>
      </c>
      <c r="G1275" s="166">
        <v>41158</v>
      </c>
      <c r="H1275" s="157">
        <v>1</v>
      </c>
      <c r="I1275" s="163" t="s">
        <v>2151</v>
      </c>
      <c r="Q1275" s="160"/>
    </row>
    <row r="1276" spans="1:17" ht="15" customHeight="1" x14ac:dyDescent="0.25">
      <c r="A1276" s="155" t="s">
        <v>2148</v>
      </c>
      <c r="B1276" s="155" t="s">
        <v>2152</v>
      </c>
      <c r="C1276" s="155" t="s">
        <v>2153</v>
      </c>
      <c r="D1276" s="155">
        <v>1</v>
      </c>
      <c r="E1276" s="155">
        <v>1</v>
      </c>
      <c r="F1276" s="166">
        <v>41158</v>
      </c>
      <c r="G1276" s="166">
        <v>41166</v>
      </c>
      <c r="H1276" s="157">
        <v>1</v>
      </c>
      <c r="Q1276" s="160"/>
    </row>
    <row r="1277" spans="1:17" ht="15" customHeight="1" x14ac:dyDescent="0.25">
      <c r="A1277" s="155" t="s">
        <v>71</v>
      </c>
      <c r="B1277" s="155" t="s">
        <v>154</v>
      </c>
      <c r="C1277" s="155" t="s">
        <v>2154</v>
      </c>
      <c r="D1277" s="155">
        <v>4</v>
      </c>
      <c r="E1277" s="155">
        <v>4</v>
      </c>
      <c r="F1277" s="166">
        <v>41158</v>
      </c>
      <c r="G1277" s="166">
        <v>41166</v>
      </c>
      <c r="H1277" s="157">
        <v>1</v>
      </c>
      <c r="Q1277" s="160"/>
    </row>
    <row r="1278" spans="1:17" ht="15" customHeight="1" x14ac:dyDescent="0.25">
      <c r="A1278" s="155" t="s">
        <v>71</v>
      </c>
      <c r="B1278" s="155" t="s">
        <v>154</v>
      </c>
      <c r="C1278" s="155" t="s">
        <v>2155</v>
      </c>
      <c r="D1278" s="155">
        <v>5</v>
      </c>
      <c r="E1278" s="155">
        <v>5</v>
      </c>
      <c r="F1278" s="166">
        <v>41158</v>
      </c>
      <c r="G1278" s="166">
        <v>41165</v>
      </c>
      <c r="H1278" s="157">
        <v>1</v>
      </c>
      <c r="Q1278" s="160"/>
    </row>
    <row r="1279" spans="1:17" ht="15" customHeight="1" x14ac:dyDescent="0.25">
      <c r="A1279" s="155" t="s">
        <v>173</v>
      </c>
      <c r="B1279" s="155" t="s">
        <v>1339</v>
      </c>
      <c r="C1279" s="155" t="s">
        <v>2156</v>
      </c>
      <c r="D1279" s="155">
        <v>104</v>
      </c>
      <c r="E1279" s="155">
        <v>104</v>
      </c>
      <c r="F1279" s="166">
        <v>41158</v>
      </c>
      <c r="G1279" s="166">
        <v>41164</v>
      </c>
      <c r="H1279" s="157">
        <v>1</v>
      </c>
      <c r="Q1279" s="160"/>
    </row>
    <row r="1280" spans="1:17" ht="15" customHeight="1" x14ac:dyDescent="0.25">
      <c r="A1280" s="155" t="s">
        <v>173</v>
      </c>
      <c r="B1280" s="155" t="s">
        <v>445</v>
      </c>
      <c r="C1280" s="155" t="s">
        <v>364</v>
      </c>
      <c r="D1280" s="155">
        <v>104</v>
      </c>
      <c r="E1280" s="155">
        <v>104</v>
      </c>
      <c r="F1280" s="166">
        <v>41158</v>
      </c>
      <c r="G1280" s="166">
        <v>41164</v>
      </c>
      <c r="H1280" s="157">
        <v>1</v>
      </c>
      <c r="Q1280" s="160"/>
    </row>
    <row r="1281" spans="1:17" ht="15" customHeight="1" x14ac:dyDescent="0.25">
      <c r="A1281" s="155" t="s">
        <v>1419</v>
      </c>
      <c r="B1281" s="155" t="s">
        <v>2157</v>
      </c>
      <c r="C1281" s="155" t="s">
        <v>2158</v>
      </c>
      <c r="D1281" s="155">
        <v>18</v>
      </c>
      <c r="E1281" s="155">
        <v>18</v>
      </c>
      <c r="F1281" s="166">
        <v>41158</v>
      </c>
      <c r="G1281" s="166">
        <v>41166</v>
      </c>
      <c r="H1281" s="157">
        <v>1</v>
      </c>
      <c r="Q1281" s="160"/>
    </row>
    <row r="1282" spans="1:17" ht="15" customHeight="1" x14ac:dyDescent="0.25">
      <c r="A1282" s="155" t="s">
        <v>327</v>
      </c>
      <c r="B1282" s="155" t="s">
        <v>1760</v>
      </c>
      <c r="C1282" s="155" t="s">
        <v>2159</v>
      </c>
      <c r="D1282" s="155">
        <v>20</v>
      </c>
      <c r="E1282" s="155">
        <v>20</v>
      </c>
      <c r="F1282" s="166">
        <v>41158</v>
      </c>
      <c r="G1282" s="166">
        <v>41159</v>
      </c>
      <c r="H1282" s="157">
        <v>1</v>
      </c>
      <c r="Q1282" s="160"/>
    </row>
    <row r="1283" spans="1:17" ht="15" customHeight="1" x14ac:dyDescent="0.25">
      <c r="A1283" s="155" t="s">
        <v>327</v>
      </c>
      <c r="B1283" s="155" t="s">
        <v>1761</v>
      </c>
      <c r="C1283" s="155" t="s">
        <v>284</v>
      </c>
      <c r="D1283" s="155">
        <v>10</v>
      </c>
      <c r="E1283" s="155">
        <v>10</v>
      </c>
      <c r="F1283" s="166">
        <v>41158</v>
      </c>
      <c r="G1283" s="166">
        <v>41159</v>
      </c>
      <c r="H1283" s="157">
        <v>1</v>
      </c>
      <c r="Q1283" s="160"/>
    </row>
    <row r="1284" spans="1:17" ht="15" customHeight="1" x14ac:dyDescent="0.25">
      <c r="A1284" s="155" t="s">
        <v>2714</v>
      </c>
      <c r="B1284" s="155" t="s">
        <v>1837</v>
      </c>
      <c r="C1284" s="155" t="s">
        <v>2160</v>
      </c>
      <c r="D1284" s="155">
        <v>50</v>
      </c>
      <c r="E1284" s="155">
        <v>50</v>
      </c>
      <c r="F1284" s="166">
        <v>41159</v>
      </c>
      <c r="G1284" s="166">
        <v>41169</v>
      </c>
      <c r="H1284" s="157">
        <v>1</v>
      </c>
      <c r="Q1284" s="160"/>
    </row>
    <row r="1285" spans="1:17" ht="15" customHeight="1" x14ac:dyDescent="0.25">
      <c r="A1285" s="155" t="s">
        <v>1419</v>
      </c>
      <c r="B1285" s="155" t="s">
        <v>626</v>
      </c>
      <c r="C1285" s="155" t="s">
        <v>2161</v>
      </c>
      <c r="D1285" s="155">
        <v>2000</v>
      </c>
      <c r="E1285" s="155">
        <v>2000</v>
      </c>
      <c r="F1285" s="166">
        <v>41159</v>
      </c>
      <c r="G1285" s="166">
        <v>41163</v>
      </c>
      <c r="H1285" s="157">
        <v>1</v>
      </c>
      <c r="Q1285" s="160"/>
    </row>
    <row r="1286" spans="1:17" ht="15" customHeight="1" x14ac:dyDescent="0.25">
      <c r="A1286" s="155" t="s">
        <v>1114</v>
      </c>
      <c r="B1286" s="155" t="s">
        <v>1317</v>
      </c>
      <c r="C1286" s="155" t="s">
        <v>2162</v>
      </c>
      <c r="D1286" s="155">
        <v>5</v>
      </c>
      <c r="E1286" s="155">
        <v>5</v>
      </c>
      <c r="F1286" s="166">
        <v>41159</v>
      </c>
      <c r="G1286" s="166">
        <v>41162</v>
      </c>
      <c r="H1286" s="157">
        <v>1</v>
      </c>
      <c r="Q1286" s="160"/>
    </row>
    <row r="1287" spans="1:17" ht="15" customHeight="1" x14ac:dyDescent="0.25">
      <c r="A1287" s="155" t="s">
        <v>520</v>
      </c>
      <c r="B1287" s="155" t="s">
        <v>964</v>
      </c>
      <c r="C1287" s="155" t="s">
        <v>2163</v>
      </c>
      <c r="D1287" s="155">
        <v>160</v>
      </c>
      <c r="E1287" s="155">
        <v>160</v>
      </c>
      <c r="F1287" s="166">
        <v>41159</v>
      </c>
      <c r="G1287" s="166">
        <v>41172</v>
      </c>
      <c r="H1287" s="157">
        <v>1</v>
      </c>
      <c r="Q1287" s="160"/>
    </row>
    <row r="1288" spans="1:17" ht="15" customHeight="1" x14ac:dyDescent="0.25">
      <c r="A1288" s="155" t="s">
        <v>520</v>
      </c>
      <c r="B1288" s="155" t="s">
        <v>1267</v>
      </c>
      <c r="C1288" s="155" t="s">
        <v>2069</v>
      </c>
      <c r="D1288" s="155">
        <v>500</v>
      </c>
      <c r="E1288" s="155">
        <v>500</v>
      </c>
      <c r="F1288" s="166">
        <v>41159</v>
      </c>
      <c r="G1288" s="166" t="s">
        <v>829</v>
      </c>
      <c r="H1288" s="157">
        <v>1</v>
      </c>
      <c r="Q1288" s="160"/>
    </row>
    <row r="1289" spans="1:17" ht="15" customHeight="1" x14ac:dyDescent="0.25">
      <c r="A1289" s="155" t="s">
        <v>71</v>
      </c>
      <c r="B1289" s="155" t="s">
        <v>583</v>
      </c>
      <c r="C1289" s="155" t="s">
        <v>2164</v>
      </c>
      <c r="D1289" s="155">
        <v>5</v>
      </c>
      <c r="E1289" s="155">
        <v>5</v>
      </c>
      <c r="F1289" s="166">
        <v>41159</v>
      </c>
      <c r="G1289" s="166">
        <v>41165</v>
      </c>
      <c r="H1289" s="157">
        <v>1</v>
      </c>
      <c r="Q1289" s="160"/>
    </row>
    <row r="1290" spans="1:17" ht="15" customHeight="1" x14ac:dyDescent="0.25">
      <c r="A1290" s="155" t="s">
        <v>261</v>
      </c>
      <c r="B1290" s="155" t="s">
        <v>1821</v>
      </c>
      <c r="C1290" s="155" t="s">
        <v>2170</v>
      </c>
      <c r="D1290" s="155">
        <v>10</v>
      </c>
      <c r="E1290" s="155">
        <v>10</v>
      </c>
      <c r="F1290" s="166">
        <v>41159</v>
      </c>
      <c r="G1290" s="166">
        <v>41169</v>
      </c>
      <c r="H1290" s="157">
        <v>1</v>
      </c>
      <c r="Q1290" s="160"/>
    </row>
    <row r="1291" spans="1:17" ht="15" customHeight="1" x14ac:dyDescent="0.25">
      <c r="A1291" s="155" t="s">
        <v>559</v>
      </c>
      <c r="B1291" s="155" t="s">
        <v>2265</v>
      </c>
      <c r="C1291" s="155" t="s">
        <v>2266</v>
      </c>
      <c r="D1291" s="155">
        <v>15000</v>
      </c>
      <c r="E1291" s="155">
        <v>15038</v>
      </c>
      <c r="F1291" s="166">
        <v>41162</v>
      </c>
      <c r="G1291" s="166">
        <v>41172</v>
      </c>
      <c r="H1291" s="157">
        <v>1</v>
      </c>
      <c r="Q1291" s="160"/>
    </row>
    <row r="1292" spans="1:17" ht="15" customHeight="1" x14ac:dyDescent="0.25">
      <c r="A1292" s="155" t="s">
        <v>29</v>
      </c>
      <c r="B1292" s="155" t="s">
        <v>2267</v>
      </c>
      <c r="C1292" s="155" t="s">
        <v>2268</v>
      </c>
      <c r="D1292" s="155">
        <v>200</v>
      </c>
      <c r="E1292" s="155">
        <v>223</v>
      </c>
      <c r="F1292" s="166">
        <v>41162</v>
      </c>
      <c r="G1292" s="166">
        <v>41169</v>
      </c>
      <c r="H1292" s="157">
        <v>1</v>
      </c>
      <c r="Q1292" s="160"/>
    </row>
    <row r="1293" spans="1:17" ht="15" customHeight="1" x14ac:dyDescent="0.25">
      <c r="A1293" s="155" t="s">
        <v>39</v>
      </c>
      <c r="B1293" s="155" t="s">
        <v>437</v>
      </c>
      <c r="C1293" s="155" t="s">
        <v>2269</v>
      </c>
      <c r="D1293" s="155">
        <v>100</v>
      </c>
      <c r="E1293" s="155">
        <v>100</v>
      </c>
      <c r="F1293" s="166">
        <v>41162</v>
      </c>
      <c r="G1293" s="166">
        <v>41171</v>
      </c>
      <c r="H1293" s="157">
        <v>1</v>
      </c>
      <c r="Q1293" s="160"/>
    </row>
    <row r="1294" spans="1:17" ht="15" customHeight="1" x14ac:dyDescent="0.25">
      <c r="A1294" s="155" t="s">
        <v>2270</v>
      </c>
      <c r="B1294" s="155" t="s">
        <v>2271</v>
      </c>
      <c r="C1294" s="155" t="s">
        <v>2272</v>
      </c>
      <c r="D1294" s="155">
        <v>10</v>
      </c>
      <c r="E1294" s="155">
        <v>10</v>
      </c>
      <c r="F1294" s="166">
        <v>41162</v>
      </c>
      <c r="G1294" s="166">
        <v>41164</v>
      </c>
      <c r="H1294" s="157">
        <v>1</v>
      </c>
      <c r="Q1294" s="160"/>
    </row>
    <row r="1295" spans="1:17" ht="15" customHeight="1" x14ac:dyDescent="0.25">
      <c r="A1295" s="155" t="s">
        <v>2270</v>
      </c>
      <c r="B1295" s="155" t="s">
        <v>2273</v>
      </c>
      <c r="C1295" s="155" t="s">
        <v>364</v>
      </c>
      <c r="D1295" s="155">
        <v>10</v>
      </c>
      <c r="E1295" s="155">
        <v>10</v>
      </c>
      <c r="F1295" s="166">
        <v>41162</v>
      </c>
      <c r="G1295" s="166">
        <v>41164</v>
      </c>
      <c r="H1295" s="157">
        <v>1</v>
      </c>
      <c r="Q1295" s="160"/>
    </row>
    <row r="1296" spans="1:17" ht="15" customHeight="1" x14ac:dyDescent="0.25">
      <c r="A1296" s="155" t="s">
        <v>2270</v>
      </c>
      <c r="B1296" s="155" t="s">
        <v>2274</v>
      </c>
      <c r="C1296" s="155" t="s">
        <v>161</v>
      </c>
      <c r="D1296" s="155">
        <v>10</v>
      </c>
      <c r="E1296" s="155">
        <v>10</v>
      </c>
      <c r="F1296" s="166">
        <v>41162</v>
      </c>
      <c r="G1296" s="166">
        <v>41164</v>
      </c>
      <c r="H1296" s="157">
        <v>1</v>
      </c>
      <c r="Q1296" s="160"/>
    </row>
    <row r="1297" spans="1:17" ht="15" customHeight="1" x14ac:dyDescent="0.25">
      <c r="A1297" s="155" t="s">
        <v>1419</v>
      </c>
      <c r="B1297" s="155" t="s">
        <v>2275</v>
      </c>
      <c r="C1297" s="155" t="s">
        <v>2276</v>
      </c>
      <c r="D1297" s="155">
        <v>18</v>
      </c>
      <c r="E1297" s="155">
        <v>18</v>
      </c>
      <c r="F1297" s="166">
        <v>41163</v>
      </c>
      <c r="G1297" s="166">
        <v>41166</v>
      </c>
      <c r="H1297" s="157">
        <v>1</v>
      </c>
      <c r="Q1297" s="160"/>
    </row>
    <row r="1298" spans="1:17" ht="15" customHeight="1" x14ac:dyDescent="0.25">
      <c r="A1298" s="155" t="s">
        <v>459</v>
      </c>
      <c r="B1298" s="155" t="s">
        <v>2277</v>
      </c>
      <c r="C1298" s="155" t="s">
        <v>2278</v>
      </c>
      <c r="D1298" s="155">
        <v>100</v>
      </c>
      <c r="E1298" s="155">
        <v>100</v>
      </c>
      <c r="F1298" s="166">
        <v>41163</v>
      </c>
      <c r="G1298" s="166">
        <v>41173</v>
      </c>
      <c r="H1298" s="157">
        <v>1</v>
      </c>
      <c r="Q1298" s="160"/>
    </row>
    <row r="1299" spans="1:17" ht="15" customHeight="1" x14ac:dyDescent="0.25">
      <c r="A1299" s="155" t="s">
        <v>559</v>
      </c>
      <c r="B1299" s="155" t="s">
        <v>450</v>
      </c>
      <c r="C1299" s="155" t="s">
        <v>2279</v>
      </c>
      <c r="D1299" s="155">
        <v>15000</v>
      </c>
      <c r="E1299" s="155">
        <v>15030</v>
      </c>
      <c r="F1299" s="166">
        <v>41163</v>
      </c>
      <c r="G1299" s="166">
        <v>41166</v>
      </c>
      <c r="H1299" s="157">
        <v>1</v>
      </c>
      <c r="Q1299" s="160"/>
    </row>
    <row r="1300" spans="1:17" ht="15" customHeight="1" x14ac:dyDescent="0.25">
      <c r="A1300" s="155" t="s">
        <v>520</v>
      </c>
      <c r="B1300" s="155" t="s">
        <v>1267</v>
      </c>
      <c r="C1300" s="155" t="s">
        <v>2280</v>
      </c>
      <c r="D1300" s="155">
        <v>500</v>
      </c>
      <c r="E1300" s="155">
        <v>500</v>
      </c>
      <c r="F1300" s="166">
        <v>41164</v>
      </c>
      <c r="G1300" s="166" t="s">
        <v>829</v>
      </c>
      <c r="H1300" s="157">
        <v>1</v>
      </c>
      <c r="Q1300" s="160"/>
    </row>
    <row r="1301" spans="1:17" ht="15" customHeight="1" x14ac:dyDescent="0.25">
      <c r="A1301" s="155" t="s">
        <v>719</v>
      </c>
      <c r="B1301" s="155" t="s">
        <v>954</v>
      </c>
      <c r="C1301" s="155" t="s">
        <v>2281</v>
      </c>
      <c r="D1301" s="155">
        <v>100</v>
      </c>
      <c r="E1301" s="155">
        <v>100</v>
      </c>
      <c r="F1301" s="166">
        <v>41164</v>
      </c>
      <c r="G1301" s="166">
        <v>41169</v>
      </c>
      <c r="H1301" s="157">
        <v>1</v>
      </c>
      <c r="Q1301" s="160"/>
    </row>
    <row r="1302" spans="1:17" ht="15" customHeight="1" x14ac:dyDescent="0.25">
      <c r="A1302" s="155" t="s">
        <v>7058</v>
      </c>
      <c r="B1302" s="155" t="s">
        <v>2282</v>
      </c>
      <c r="C1302" s="155" t="s">
        <v>2283</v>
      </c>
      <c r="D1302" s="155">
        <v>100</v>
      </c>
      <c r="E1302" s="155">
        <v>100</v>
      </c>
      <c r="F1302" s="166">
        <v>41164</v>
      </c>
      <c r="G1302" s="166">
        <v>41166</v>
      </c>
      <c r="H1302" s="157">
        <v>1</v>
      </c>
      <c r="Q1302" s="160"/>
    </row>
    <row r="1303" spans="1:17" ht="15" customHeight="1" x14ac:dyDescent="0.25">
      <c r="A1303" s="155" t="s">
        <v>230</v>
      </c>
      <c r="B1303" s="155" t="s">
        <v>2284</v>
      </c>
      <c r="C1303" s="155" t="s">
        <v>2285</v>
      </c>
      <c r="D1303" s="155">
        <v>250</v>
      </c>
      <c r="E1303" s="155">
        <v>250</v>
      </c>
      <c r="F1303" s="166">
        <v>41165</v>
      </c>
      <c r="G1303" s="166">
        <v>41168</v>
      </c>
      <c r="H1303" s="157">
        <v>1</v>
      </c>
      <c r="Q1303" s="160"/>
    </row>
    <row r="1304" spans="1:17" ht="15" customHeight="1" x14ac:dyDescent="0.25">
      <c r="A1304" s="155" t="s">
        <v>71</v>
      </c>
      <c r="B1304" s="155" t="s">
        <v>1168</v>
      </c>
      <c r="C1304" s="155" t="s">
        <v>2286</v>
      </c>
      <c r="D1304" s="155">
        <v>10</v>
      </c>
      <c r="E1304" s="155">
        <v>10</v>
      </c>
      <c r="F1304" s="166">
        <v>41165</v>
      </c>
      <c r="G1304" s="166">
        <v>41173</v>
      </c>
      <c r="H1304" s="157">
        <v>1</v>
      </c>
      <c r="Q1304" s="160"/>
    </row>
    <row r="1305" spans="1:17" ht="15" customHeight="1" x14ac:dyDescent="0.25">
      <c r="A1305" s="155" t="s">
        <v>230</v>
      </c>
      <c r="B1305" s="155" t="s">
        <v>471</v>
      </c>
      <c r="C1305" s="155" t="s">
        <v>2287</v>
      </c>
      <c r="D1305" s="155">
        <v>15</v>
      </c>
      <c r="E1305" s="155">
        <v>15</v>
      </c>
      <c r="F1305" s="166">
        <v>41165</v>
      </c>
      <c r="G1305" s="166">
        <v>41173</v>
      </c>
      <c r="H1305" s="157">
        <v>1</v>
      </c>
      <c r="Q1305" s="160"/>
    </row>
    <row r="1306" spans="1:17" ht="15" customHeight="1" x14ac:dyDescent="0.25">
      <c r="A1306" s="155" t="s">
        <v>2288</v>
      </c>
      <c r="B1306" s="155" t="s">
        <v>2289</v>
      </c>
      <c r="C1306" s="155" t="s">
        <v>2290</v>
      </c>
      <c r="D1306" s="155">
        <v>3</v>
      </c>
      <c r="E1306" s="155">
        <v>3</v>
      </c>
      <c r="F1306" s="166">
        <v>41165</v>
      </c>
      <c r="G1306" s="166">
        <v>41169</v>
      </c>
      <c r="H1306" s="157">
        <v>1</v>
      </c>
      <c r="I1306" s="163" t="s">
        <v>2291</v>
      </c>
      <c r="Q1306" s="160"/>
    </row>
    <row r="1307" spans="1:17" ht="15" customHeight="1" x14ac:dyDescent="0.25">
      <c r="A1307" s="155" t="s">
        <v>46</v>
      </c>
      <c r="B1307" s="155" t="s">
        <v>1417</v>
      </c>
      <c r="C1307" s="155" t="s">
        <v>2292</v>
      </c>
      <c r="D1307" s="155">
        <v>50</v>
      </c>
      <c r="E1307" s="155">
        <v>50</v>
      </c>
      <c r="F1307" s="166">
        <v>41166</v>
      </c>
      <c r="G1307" s="166">
        <v>41176</v>
      </c>
      <c r="H1307" s="157">
        <v>1</v>
      </c>
      <c r="Q1307" s="160"/>
    </row>
    <row r="1308" spans="1:17" ht="15" customHeight="1" x14ac:dyDescent="0.25">
      <c r="A1308" s="155" t="s">
        <v>145</v>
      </c>
      <c r="B1308" s="155" t="s">
        <v>2293</v>
      </c>
      <c r="C1308" s="155" t="s">
        <v>2294</v>
      </c>
      <c r="D1308" s="155">
        <v>25</v>
      </c>
      <c r="E1308" s="155">
        <v>25</v>
      </c>
      <c r="F1308" s="166">
        <v>41166</v>
      </c>
      <c r="G1308" s="166">
        <v>41173</v>
      </c>
      <c r="H1308" s="157">
        <v>1</v>
      </c>
      <c r="Q1308" s="160"/>
    </row>
    <row r="1309" spans="1:17" ht="15" customHeight="1" x14ac:dyDescent="0.25">
      <c r="A1309" s="155" t="s">
        <v>145</v>
      </c>
      <c r="B1309" s="155" t="s">
        <v>2295</v>
      </c>
      <c r="C1309" s="155" t="s">
        <v>364</v>
      </c>
      <c r="D1309" s="155">
        <v>25</v>
      </c>
      <c r="E1309" s="155">
        <v>25</v>
      </c>
      <c r="F1309" s="166">
        <v>41166</v>
      </c>
      <c r="G1309" s="166">
        <v>41173</v>
      </c>
      <c r="H1309" s="157">
        <v>1</v>
      </c>
      <c r="Q1309" s="160"/>
    </row>
    <row r="1310" spans="1:17" ht="15" customHeight="1" x14ac:dyDescent="0.25">
      <c r="A1310" s="155" t="s">
        <v>2296</v>
      </c>
      <c r="B1310" s="155" t="s">
        <v>2297</v>
      </c>
      <c r="C1310" s="155" t="s">
        <v>2298</v>
      </c>
      <c r="D1310" s="155">
        <v>10</v>
      </c>
      <c r="E1310" s="155">
        <v>10</v>
      </c>
      <c r="F1310" s="166">
        <v>41166</v>
      </c>
      <c r="G1310" s="166">
        <v>41170</v>
      </c>
      <c r="H1310" s="157">
        <v>1</v>
      </c>
      <c r="Q1310" s="160"/>
    </row>
    <row r="1311" spans="1:17" ht="15" customHeight="1" x14ac:dyDescent="0.25">
      <c r="A1311" s="155" t="s">
        <v>638</v>
      </c>
      <c r="B1311" s="155" t="s">
        <v>639</v>
      </c>
      <c r="C1311" s="155" t="s">
        <v>2299</v>
      </c>
      <c r="D1311" s="155">
        <v>2000</v>
      </c>
      <c r="E1311" s="155">
        <v>1000</v>
      </c>
      <c r="F1311" s="166">
        <v>41166</v>
      </c>
      <c r="G1311" s="166">
        <v>41171</v>
      </c>
      <c r="H1311" s="157">
        <v>1</v>
      </c>
      <c r="Q1311" s="160"/>
    </row>
    <row r="1312" spans="1:17" ht="15" customHeight="1" x14ac:dyDescent="0.25">
      <c r="A1312" s="155" t="s">
        <v>46</v>
      </c>
      <c r="B1312" s="155" t="s">
        <v>949</v>
      </c>
      <c r="C1312" s="155" t="s">
        <v>2300</v>
      </c>
      <c r="D1312" s="155">
        <v>50</v>
      </c>
      <c r="E1312" s="155">
        <v>50</v>
      </c>
      <c r="F1312" s="166">
        <v>41169</v>
      </c>
      <c r="G1312" s="166">
        <v>41173</v>
      </c>
      <c r="H1312" s="157">
        <v>1</v>
      </c>
      <c r="Q1312" s="160"/>
    </row>
    <row r="1313" spans="1:17" ht="15" customHeight="1" x14ac:dyDescent="0.25">
      <c r="A1313" s="155" t="s">
        <v>559</v>
      </c>
      <c r="B1313" s="155" t="s">
        <v>336</v>
      </c>
      <c r="C1313" s="155" t="s">
        <v>2301</v>
      </c>
      <c r="D1313" s="155">
        <v>10000</v>
      </c>
      <c r="E1313" s="155">
        <v>10040</v>
      </c>
      <c r="F1313" s="166">
        <v>41169</v>
      </c>
      <c r="G1313" s="166">
        <v>41173</v>
      </c>
      <c r="H1313" s="157">
        <v>1</v>
      </c>
      <c r="Q1313" s="160"/>
    </row>
    <row r="1314" spans="1:17" ht="15" customHeight="1" x14ac:dyDescent="0.25">
      <c r="A1314" s="155" t="s">
        <v>2302</v>
      </c>
      <c r="B1314" s="155" t="s">
        <v>1090</v>
      </c>
      <c r="C1314" s="155" t="s">
        <v>2303</v>
      </c>
      <c r="D1314" s="155">
        <v>100</v>
      </c>
      <c r="E1314" s="155">
        <v>100</v>
      </c>
      <c r="F1314" s="166">
        <v>41169</v>
      </c>
      <c r="G1314" s="166">
        <v>41173</v>
      </c>
      <c r="H1314" s="157">
        <v>1</v>
      </c>
      <c r="Q1314" s="160"/>
    </row>
    <row r="1315" spans="1:17" ht="15" customHeight="1" x14ac:dyDescent="0.25">
      <c r="A1315" s="155" t="s">
        <v>251</v>
      </c>
      <c r="B1315" s="155" t="s">
        <v>2304</v>
      </c>
      <c r="C1315" s="155" t="s">
        <v>2305</v>
      </c>
      <c r="D1315" s="155">
        <v>13</v>
      </c>
      <c r="E1315" s="155">
        <v>13</v>
      </c>
      <c r="F1315" s="166">
        <v>41169</v>
      </c>
      <c r="G1315" s="166">
        <v>41173</v>
      </c>
      <c r="H1315" s="157">
        <v>1</v>
      </c>
      <c r="Q1315" s="160"/>
    </row>
    <row r="1316" spans="1:17" ht="15" customHeight="1" x14ac:dyDescent="0.25">
      <c r="A1316" s="155" t="s">
        <v>251</v>
      </c>
      <c r="B1316" s="155" t="s">
        <v>2306</v>
      </c>
      <c r="C1316" s="155" t="s">
        <v>364</v>
      </c>
      <c r="D1316" s="155">
        <v>10</v>
      </c>
      <c r="E1316" s="155">
        <v>10</v>
      </c>
      <c r="F1316" s="166">
        <v>41169</v>
      </c>
      <c r="G1316" s="166">
        <v>41173</v>
      </c>
      <c r="H1316" s="157">
        <v>1</v>
      </c>
      <c r="Q1316" s="160"/>
    </row>
    <row r="1317" spans="1:17" ht="15" customHeight="1" x14ac:dyDescent="0.25">
      <c r="A1317" s="155" t="s">
        <v>333</v>
      </c>
      <c r="B1317" s="155" t="s">
        <v>334</v>
      </c>
      <c r="C1317" s="155" t="s">
        <v>2307</v>
      </c>
      <c r="D1317" s="155">
        <v>25</v>
      </c>
      <c r="E1317" s="155">
        <v>25</v>
      </c>
      <c r="F1317" s="166">
        <v>41169</v>
      </c>
      <c r="G1317" s="166">
        <v>41179</v>
      </c>
      <c r="H1317" s="157">
        <v>1</v>
      </c>
      <c r="Q1317" s="160"/>
    </row>
    <row r="1318" spans="1:17" ht="15" customHeight="1" x14ac:dyDescent="0.25">
      <c r="A1318" s="155" t="s">
        <v>71</v>
      </c>
      <c r="B1318" s="155" t="s">
        <v>1550</v>
      </c>
      <c r="C1318" s="155" t="s">
        <v>2308</v>
      </c>
      <c r="D1318" s="155">
        <v>5</v>
      </c>
      <c r="E1318" s="155">
        <v>5</v>
      </c>
      <c r="F1318" s="166">
        <v>41170</v>
      </c>
      <c r="G1318" s="166">
        <v>41172</v>
      </c>
      <c r="H1318" s="157">
        <v>1</v>
      </c>
      <c r="Q1318" s="160"/>
    </row>
    <row r="1319" spans="1:17" ht="15" customHeight="1" x14ac:dyDescent="0.25">
      <c r="A1319" s="155" t="s">
        <v>71</v>
      </c>
      <c r="B1319" s="155" t="s">
        <v>1550</v>
      </c>
      <c r="C1319" s="155" t="s">
        <v>2309</v>
      </c>
      <c r="D1319" s="155">
        <v>5</v>
      </c>
      <c r="E1319" s="155">
        <v>5</v>
      </c>
      <c r="F1319" s="166">
        <v>41170</v>
      </c>
      <c r="G1319" s="166">
        <v>41172</v>
      </c>
      <c r="H1319" s="157">
        <v>1</v>
      </c>
      <c r="Q1319" s="160"/>
    </row>
    <row r="1320" spans="1:17" ht="15" customHeight="1" x14ac:dyDescent="0.25">
      <c r="A1320" s="155" t="s">
        <v>597</v>
      </c>
      <c r="B1320" s="155" t="s">
        <v>2310</v>
      </c>
      <c r="C1320" s="155" t="s">
        <v>2311</v>
      </c>
      <c r="D1320" s="155">
        <v>250</v>
      </c>
      <c r="E1320" s="155">
        <v>250</v>
      </c>
      <c r="F1320" s="166">
        <v>41170</v>
      </c>
      <c r="G1320" s="166">
        <v>41178</v>
      </c>
      <c r="H1320" s="157">
        <v>1</v>
      </c>
      <c r="Q1320" s="160"/>
    </row>
    <row r="1321" spans="1:17" ht="15" customHeight="1" x14ac:dyDescent="0.25">
      <c r="A1321" s="155" t="s">
        <v>820</v>
      </c>
      <c r="B1321" s="155" t="s">
        <v>1002</v>
      </c>
      <c r="C1321" s="155" t="s">
        <v>2312</v>
      </c>
      <c r="D1321" s="155">
        <v>228</v>
      </c>
      <c r="E1321" s="155">
        <v>228</v>
      </c>
      <c r="F1321" s="166">
        <v>41170</v>
      </c>
      <c r="G1321" s="166">
        <v>41177</v>
      </c>
      <c r="H1321" s="157">
        <v>1</v>
      </c>
      <c r="Q1321" s="160"/>
    </row>
    <row r="1322" spans="1:17" ht="15" customHeight="1" x14ac:dyDescent="0.25">
      <c r="A1322" s="155" t="s">
        <v>2313</v>
      </c>
      <c r="B1322" s="155" t="s">
        <v>2314</v>
      </c>
      <c r="C1322" s="155" t="s">
        <v>2315</v>
      </c>
      <c r="D1322" s="155">
        <v>190</v>
      </c>
      <c r="E1322" s="155">
        <v>190</v>
      </c>
      <c r="F1322" s="166">
        <v>41170</v>
      </c>
      <c r="G1322" s="166">
        <v>41178</v>
      </c>
      <c r="H1322" s="157">
        <v>1</v>
      </c>
      <c r="Q1322" s="160"/>
    </row>
    <row r="1323" spans="1:17" ht="15" customHeight="1" x14ac:dyDescent="0.25">
      <c r="A1323" s="155" t="s">
        <v>2714</v>
      </c>
      <c r="B1323" s="155" t="s">
        <v>1000</v>
      </c>
      <c r="C1323" s="155" t="s">
        <v>2316</v>
      </c>
      <c r="D1323" s="155">
        <v>150</v>
      </c>
      <c r="E1323" s="155">
        <v>150</v>
      </c>
      <c r="F1323" s="166">
        <v>41170</v>
      </c>
      <c r="G1323" s="166">
        <v>41172</v>
      </c>
      <c r="H1323" s="157">
        <v>1</v>
      </c>
      <c r="Q1323" s="160"/>
    </row>
    <row r="1324" spans="1:17" ht="15" customHeight="1" x14ac:dyDescent="0.25">
      <c r="A1324" s="155" t="s">
        <v>2317</v>
      </c>
      <c r="B1324" s="155" t="s">
        <v>2318</v>
      </c>
      <c r="C1324" s="155" t="s">
        <v>2319</v>
      </c>
      <c r="D1324" s="155">
        <v>500</v>
      </c>
      <c r="E1324" s="155">
        <v>500</v>
      </c>
      <c r="F1324" s="166">
        <v>41170</v>
      </c>
      <c r="G1324" s="166">
        <v>41173</v>
      </c>
      <c r="H1324" s="157">
        <v>1</v>
      </c>
      <c r="Q1324" s="160"/>
    </row>
    <row r="1325" spans="1:17" ht="15" customHeight="1" x14ac:dyDescent="0.25">
      <c r="A1325" s="155" t="s">
        <v>1145</v>
      </c>
      <c r="B1325" s="155" t="s">
        <v>2320</v>
      </c>
      <c r="C1325" s="155" t="s">
        <v>2321</v>
      </c>
      <c r="D1325" s="155">
        <v>2</v>
      </c>
      <c r="E1325" s="155">
        <v>2</v>
      </c>
      <c r="F1325" s="166">
        <v>41170</v>
      </c>
      <c r="G1325" s="166">
        <v>41177</v>
      </c>
      <c r="H1325" s="157">
        <v>1</v>
      </c>
      <c r="Q1325" s="160"/>
    </row>
    <row r="1326" spans="1:17" ht="15" customHeight="1" x14ac:dyDescent="0.25">
      <c r="A1326" s="155" t="s">
        <v>1554</v>
      </c>
      <c r="B1326" s="155" t="s">
        <v>1204</v>
      </c>
      <c r="C1326" s="155" t="s">
        <v>2322</v>
      </c>
      <c r="D1326" s="155">
        <v>119</v>
      </c>
      <c r="E1326" s="155">
        <v>119</v>
      </c>
      <c r="F1326" s="166">
        <v>41171</v>
      </c>
      <c r="G1326" s="166">
        <v>41173</v>
      </c>
      <c r="H1326" s="157">
        <v>1</v>
      </c>
      <c r="I1326" s="163" t="s">
        <v>2323</v>
      </c>
      <c r="Q1326" s="160"/>
    </row>
    <row r="1327" spans="1:17" ht="15" customHeight="1" x14ac:dyDescent="0.25">
      <c r="A1327" s="155" t="s">
        <v>1554</v>
      </c>
      <c r="B1327" s="155" t="s">
        <v>1181</v>
      </c>
      <c r="C1327" s="155" t="s">
        <v>860</v>
      </c>
      <c r="D1327" s="155">
        <v>119</v>
      </c>
      <c r="E1327" s="155">
        <v>119</v>
      </c>
      <c r="F1327" s="166">
        <v>41171</v>
      </c>
      <c r="G1327" s="166">
        <v>41173</v>
      </c>
      <c r="H1327" s="157">
        <v>1</v>
      </c>
      <c r="I1327" s="163" t="s">
        <v>2323</v>
      </c>
      <c r="Q1327" s="160"/>
    </row>
    <row r="1328" spans="1:17" ht="15" customHeight="1" x14ac:dyDescent="0.25">
      <c r="A1328" s="155" t="s">
        <v>1280</v>
      </c>
      <c r="B1328" s="155" t="s">
        <v>1281</v>
      </c>
      <c r="C1328" s="155" t="s">
        <v>2324</v>
      </c>
      <c r="D1328" s="155">
        <v>510</v>
      </c>
      <c r="E1328" s="155">
        <v>510</v>
      </c>
      <c r="F1328" s="166">
        <v>41171</v>
      </c>
      <c r="G1328" s="166">
        <v>41178</v>
      </c>
      <c r="H1328" s="157">
        <v>1</v>
      </c>
      <c r="Q1328" s="160"/>
    </row>
    <row r="1329" spans="1:17" ht="15" customHeight="1" x14ac:dyDescent="0.25">
      <c r="A1329" s="155" t="s">
        <v>559</v>
      </c>
      <c r="B1329" s="155" t="s">
        <v>728</v>
      </c>
      <c r="C1329" s="155" t="s">
        <v>2325</v>
      </c>
      <c r="D1329" s="155">
        <v>10000</v>
      </c>
      <c r="E1329" s="155">
        <v>10064</v>
      </c>
      <c r="F1329" s="166">
        <v>41171</v>
      </c>
      <c r="G1329" s="166">
        <v>41176</v>
      </c>
      <c r="H1329" s="157">
        <v>1</v>
      </c>
      <c r="Q1329" s="160"/>
    </row>
    <row r="1330" spans="1:17" ht="15" customHeight="1" x14ac:dyDescent="0.25">
      <c r="A1330" s="155" t="s">
        <v>1808</v>
      </c>
      <c r="B1330" s="155" t="s">
        <v>272</v>
      </c>
      <c r="C1330" s="155" t="s">
        <v>2326</v>
      </c>
      <c r="D1330" s="155">
        <v>35</v>
      </c>
      <c r="E1330" s="155">
        <v>35</v>
      </c>
      <c r="F1330" s="166">
        <v>41171</v>
      </c>
      <c r="G1330" s="166">
        <v>41178</v>
      </c>
      <c r="H1330" s="157">
        <v>1</v>
      </c>
      <c r="Q1330" s="160"/>
    </row>
    <row r="1331" spans="1:17" ht="15" customHeight="1" x14ac:dyDescent="0.25">
      <c r="A1331" s="155" t="s">
        <v>520</v>
      </c>
      <c r="B1331" s="155" t="s">
        <v>609</v>
      </c>
      <c r="C1331" s="155" t="s">
        <v>2327</v>
      </c>
      <c r="D1331" s="155">
        <v>1000</v>
      </c>
      <c r="E1331" s="155">
        <v>1000</v>
      </c>
      <c r="F1331" s="166">
        <v>41172</v>
      </c>
      <c r="G1331" s="166" t="s">
        <v>829</v>
      </c>
      <c r="H1331" s="157">
        <v>1</v>
      </c>
      <c r="Q1331" s="160"/>
    </row>
    <row r="1332" spans="1:17" ht="15" customHeight="1" x14ac:dyDescent="0.25">
      <c r="A1332" s="155" t="s">
        <v>520</v>
      </c>
      <c r="B1332" s="155" t="s">
        <v>964</v>
      </c>
      <c r="C1332" s="155" t="s">
        <v>2328</v>
      </c>
      <c r="D1332" s="155">
        <v>250</v>
      </c>
      <c r="E1332" s="155">
        <v>250</v>
      </c>
      <c r="F1332" s="166">
        <v>41172</v>
      </c>
      <c r="G1332" s="166">
        <v>41178</v>
      </c>
      <c r="H1332" s="157">
        <v>1</v>
      </c>
      <c r="Q1332" s="160"/>
    </row>
    <row r="1333" spans="1:17" ht="15" customHeight="1" x14ac:dyDescent="0.25">
      <c r="A1333" s="155" t="s">
        <v>12</v>
      </c>
      <c r="B1333" s="155" t="s">
        <v>367</v>
      </c>
      <c r="C1333" s="155" t="s">
        <v>2329</v>
      </c>
      <c r="D1333" s="155">
        <v>10</v>
      </c>
      <c r="E1333" s="155">
        <v>10</v>
      </c>
      <c r="F1333" s="166">
        <v>41172</v>
      </c>
      <c r="G1333" s="166">
        <v>41178</v>
      </c>
      <c r="H1333" s="157">
        <v>1</v>
      </c>
      <c r="Q1333" s="160"/>
    </row>
    <row r="1334" spans="1:17" ht="15" customHeight="1" x14ac:dyDescent="0.25">
      <c r="A1334" s="155" t="s">
        <v>254</v>
      </c>
      <c r="B1334" s="155" t="s">
        <v>255</v>
      </c>
      <c r="C1334" s="155" t="s">
        <v>2330</v>
      </c>
      <c r="D1334" s="155">
        <v>50</v>
      </c>
      <c r="E1334" s="155">
        <v>50</v>
      </c>
      <c r="F1334" s="166">
        <v>41172</v>
      </c>
      <c r="G1334" s="166">
        <v>41176</v>
      </c>
      <c r="H1334" s="157">
        <v>1</v>
      </c>
      <c r="Q1334" s="160"/>
    </row>
    <row r="1335" spans="1:17" ht="15" customHeight="1" x14ac:dyDescent="0.25">
      <c r="A1335" s="155" t="s">
        <v>230</v>
      </c>
      <c r="B1335" s="155" t="s">
        <v>471</v>
      </c>
      <c r="C1335" s="155" t="s">
        <v>2331</v>
      </c>
      <c r="D1335" s="155">
        <v>250</v>
      </c>
      <c r="E1335" s="155">
        <v>250</v>
      </c>
      <c r="F1335" s="166">
        <v>41173</v>
      </c>
      <c r="G1335" s="166">
        <v>41180</v>
      </c>
      <c r="H1335" s="157">
        <v>1</v>
      </c>
      <c r="Q1335" s="160"/>
    </row>
    <row r="1336" spans="1:17" ht="15" customHeight="1" x14ac:dyDescent="0.25">
      <c r="A1336" s="155" t="s">
        <v>261</v>
      </c>
      <c r="B1336" s="155" t="s">
        <v>255</v>
      </c>
      <c r="C1336" s="155" t="s">
        <v>2332</v>
      </c>
      <c r="D1336" s="155">
        <v>3</v>
      </c>
      <c r="E1336" s="155">
        <v>3</v>
      </c>
      <c r="F1336" s="166">
        <v>41173</v>
      </c>
      <c r="G1336" s="166">
        <v>41179</v>
      </c>
      <c r="H1336" s="157">
        <v>1</v>
      </c>
      <c r="Q1336" s="160"/>
    </row>
    <row r="1337" spans="1:17" ht="15" customHeight="1" x14ac:dyDescent="0.25">
      <c r="A1337" s="155" t="s">
        <v>71</v>
      </c>
      <c r="B1337" s="155" t="s">
        <v>583</v>
      </c>
      <c r="C1337" s="155" t="s">
        <v>2333</v>
      </c>
      <c r="D1337" s="155">
        <v>25</v>
      </c>
      <c r="E1337" s="155">
        <v>25</v>
      </c>
      <c r="F1337" s="166">
        <v>41173</v>
      </c>
      <c r="G1337" s="166">
        <v>41180</v>
      </c>
      <c r="H1337" s="157">
        <v>1</v>
      </c>
      <c r="Q1337" s="160"/>
    </row>
    <row r="1338" spans="1:17" ht="15" customHeight="1" x14ac:dyDescent="0.25">
      <c r="A1338" s="155" t="s">
        <v>71</v>
      </c>
      <c r="B1338" s="155" t="s">
        <v>74</v>
      </c>
      <c r="C1338" s="155" t="s">
        <v>2334</v>
      </c>
      <c r="D1338" s="155">
        <v>25</v>
      </c>
      <c r="E1338" s="155">
        <v>25</v>
      </c>
      <c r="F1338" s="166">
        <v>41173</v>
      </c>
      <c r="G1338" s="166">
        <v>41179</v>
      </c>
      <c r="H1338" s="157">
        <v>1</v>
      </c>
      <c r="Q1338" s="160"/>
    </row>
    <row r="1339" spans="1:17" ht="15" customHeight="1" x14ac:dyDescent="0.25">
      <c r="A1339" s="155" t="s">
        <v>224</v>
      </c>
      <c r="B1339" s="155" t="s">
        <v>2335</v>
      </c>
      <c r="C1339" s="155" t="s">
        <v>2336</v>
      </c>
      <c r="D1339" s="155">
        <v>90</v>
      </c>
      <c r="E1339" s="155">
        <v>90</v>
      </c>
      <c r="F1339" s="166">
        <v>41176</v>
      </c>
      <c r="G1339" s="166">
        <v>41179</v>
      </c>
      <c r="H1339" s="157">
        <v>1</v>
      </c>
      <c r="Q1339" s="160"/>
    </row>
    <row r="1340" spans="1:17" ht="15" customHeight="1" x14ac:dyDescent="0.25">
      <c r="A1340" s="155" t="s">
        <v>2714</v>
      </c>
      <c r="B1340" s="155" t="s">
        <v>143</v>
      </c>
      <c r="C1340" s="155" t="s">
        <v>2349</v>
      </c>
      <c r="D1340" s="155">
        <v>500</v>
      </c>
      <c r="E1340" s="155">
        <v>501</v>
      </c>
      <c r="F1340" s="166">
        <v>41177</v>
      </c>
      <c r="G1340" s="166">
        <v>41172</v>
      </c>
      <c r="H1340" s="157">
        <v>0</v>
      </c>
    </row>
    <row r="1341" spans="1:17" ht="15" customHeight="1" x14ac:dyDescent="0.25">
      <c r="A1341" s="155" t="s">
        <v>71</v>
      </c>
      <c r="B1341" s="155" t="s">
        <v>1550</v>
      </c>
      <c r="C1341" s="155" t="s">
        <v>2350</v>
      </c>
      <c r="D1341" s="155">
        <v>5</v>
      </c>
      <c r="E1341" s="155">
        <v>5</v>
      </c>
      <c r="F1341" s="166">
        <v>41177</v>
      </c>
      <c r="G1341" s="166">
        <v>41185</v>
      </c>
      <c r="H1341" s="157">
        <v>1</v>
      </c>
    </row>
    <row r="1342" spans="1:17" ht="15" customHeight="1" x14ac:dyDescent="0.25">
      <c r="A1342" s="155" t="s">
        <v>597</v>
      </c>
      <c r="B1342" s="155" t="s">
        <v>598</v>
      </c>
      <c r="C1342" s="155" t="s">
        <v>2351</v>
      </c>
      <c r="D1342" s="155">
        <v>250</v>
      </c>
      <c r="E1342" s="155">
        <v>250</v>
      </c>
      <c r="F1342" s="166">
        <v>41177</v>
      </c>
      <c r="G1342" s="166">
        <v>41180</v>
      </c>
      <c r="H1342" s="157">
        <v>1</v>
      </c>
    </row>
    <row r="1343" spans="1:17" ht="15" customHeight="1" x14ac:dyDescent="0.25">
      <c r="A1343" s="155" t="s">
        <v>39</v>
      </c>
      <c r="B1343" s="155" t="s">
        <v>437</v>
      </c>
      <c r="C1343" s="155" t="s">
        <v>2352</v>
      </c>
      <c r="D1343" s="155">
        <v>100</v>
      </c>
      <c r="E1343" s="155">
        <v>100</v>
      </c>
      <c r="F1343" s="166">
        <v>41177</v>
      </c>
      <c r="G1343" s="166">
        <v>41185</v>
      </c>
      <c r="H1343" s="157">
        <v>1</v>
      </c>
    </row>
    <row r="1344" spans="1:17" ht="15" customHeight="1" x14ac:dyDescent="0.25">
      <c r="A1344" s="155" t="s">
        <v>12</v>
      </c>
      <c r="B1344" s="155" t="s">
        <v>2353</v>
      </c>
      <c r="C1344" s="155" t="s">
        <v>2354</v>
      </c>
      <c r="D1344" s="155">
        <v>10</v>
      </c>
      <c r="E1344" s="155">
        <v>10</v>
      </c>
      <c r="F1344" s="166">
        <v>41177</v>
      </c>
      <c r="G1344" s="166">
        <v>41179</v>
      </c>
      <c r="H1344" s="157">
        <v>1</v>
      </c>
    </row>
    <row r="1345" spans="1:8" ht="15" customHeight="1" x14ac:dyDescent="0.25">
      <c r="A1345" s="155" t="s">
        <v>12</v>
      </c>
      <c r="B1345" s="155" t="s">
        <v>524</v>
      </c>
      <c r="C1345" s="155" t="s">
        <v>364</v>
      </c>
      <c r="D1345" s="155">
        <v>10</v>
      </c>
      <c r="E1345" s="155">
        <v>10</v>
      </c>
      <c r="F1345" s="166">
        <v>41177</v>
      </c>
      <c r="G1345" s="166">
        <v>41179</v>
      </c>
      <c r="H1345" s="157">
        <v>1</v>
      </c>
    </row>
    <row r="1346" spans="1:8" ht="15" customHeight="1" x14ac:dyDescent="0.25">
      <c r="A1346" s="155" t="s">
        <v>71</v>
      </c>
      <c r="B1346" s="155" t="s">
        <v>1550</v>
      </c>
      <c r="C1346" s="155" t="s">
        <v>2355</v>
      </c>
      <c r="D1346" s="155">
        <v>5</v>
      </c>
      <c r="E1346" s="155">
        <v>5</v>
      </c>
      <c r="F1346" s="166">
        <v>41177</v>
      </c>
      <c r="G1346" s="166">
        <v>41185</v>
      </c>
      <c r="H1346" s="157">
        <v>1</v>
      </c>
    </row>
    <row r="1347" spans="1:8" ht="15" customHeight="1" x14ac:dyDescent="0.25">
      <c r="A1347" s="155" t="s">
        <v>1962</v>
      </c>
      <c r="B1347" s="155" t="s">
        <v>2110</v>
      </c>
      <c r="C1347" s="155" t="s">
        <v>2356</v>
      </c>
      <c r="D1347" s="155">
        <v>6</v>
      </c>
      <c r="E1347" s="155">
        <v>6</v>
      </c>
      <c r="F1347" s="166">
        <v>41177</v>
      </c>
      <c r="G1347" s="166">
        <v>41177</v>
      </c>
      <c r="H1347" s="157">
        <v>1</v>
      </c>
    </row>
    <row r="1348" spans="1:8" ht="15" customHeight="1" x14ac:dyDescent="0.25">
      <c r="A1348" s="155" t="s">
        <v>520</v>
      </c>
      <c r="B1348" s="155" t="s">
        <v>609</v>
      </c>
      <c r="C1348" s="155" t="s">
        <v>2357</v>
      </c>
      <c r="D1348" s="155">
        <v>1000</v>
      </c>
      <c r="E1348" s="155">
        <v>1000</v>
      </c>
      <c r="F1348" s="166">
        <v>41177</v>
      </c>
      <c r="G1348" s="166" t="s">
        <v>829</v>
      </c>
      <c r="H1348" s="157">
        <v>1</v>
      </c>
    </row>
    <row r="1349" spans="1:8" ht="15" customHeight="1" x14ac:dyDescent="0.25">
      <c r="A1349" s="155" t="s">
        <v>1983</v>
      </c>
      <c r="B1349" s="155" t="s">
        <v>2358</v>
      </c>
      <c r="C1349" s="155" t="s">
        <v>2359</v>
      </c>
      <c r="D1349" s="155">
        <v>50</v>
      </c>
      <c r="E1349" s="155">
        <v>50</v>
      </c>
      <c r="F1349" s="166">
        <v>41177</v>
      </c>
      <c r="G1349" s="166">
        <v>41180</v>
      </c>
      <c r="H1349" s="157">
        <v>1</v>
      </c>
    </row>
    <row r="1350" spans="1:8" ht="15" customHeight="1" x14ac:dyDescent="0.25">
      <c r="A1350" s="155" t="s">
        <v>520</v>
      </c>
      <c r="B1350" s="155" t="s">
        <v>609</v>
      </c>
      <c r="C1350" s="155" t="s">
        <v>2360</v>
      </c>
      <c r="D1350" s="155">
        <v>1000</v>
      </c>
      <c r="E1350" s="155">
        <v>1000</v>
      </c>
      <c r="F1350" s="166">
        <v>41178</v>
      </c>
      <c r="G1350" s="166" t="s">
        <v>829</v>
      </c>
      <c r="H1350" s="157">
        <v>1</v>
      </c>
    </row>
    <row r="1351" spans="1:8" ht="15" customHeight="1" x14ac:dyDescent="0.25">
      <c r="A1351" s="155" t="s">
        <v>2361</v>
      </c>
      <c r="B1351" s="155" t="s">
        <v>2362</v>
      </c>
      <c r="C1351" s="155" t="s">
        <v>2363</v>
      </c>
      <c r="D1351" s="155">
        <v>25</v>
      </c>
      <c r="E1351" s="155">
        <v>25</v>
      </c>
      <c r="F1351" s="166">
        <v>41178</v>
      </c>
      <c r="G1351" s="166">
        <v>41180</v>
      </c>
      <c r="H1351" s="157">
        <v>1</v>
      </c>
    </row>
    <row r="1352" spans="1:8" ht="15" customHeight="1" x14ac:dyDescent="0.25">
      <c r="A1352" s="155" t="s">
        <v>2361</v>
      </c>
      <c r="B1352" s="155" t="s">
        <v>2364</v>
      </c>
      <c r="C1352" s="155" t="s">
        <v>364</v>
      </c>
      <c r="D1352" s="155">
        <v>25</v>
      </c>
      <c r="E1352" s="155">
        <v>25</v>
      </c>
      <c r="F1352" s="166">
        <v>41178</v>
      </c>
      <c r="G1352" s="166">
        <v>41180</v>
      </c>
      <c r="H1352" s="157">
        <v>1</v>
      </c>
    </row>
    <row r="1353" spans="1:8" ht="15" customHeight="1" x14ac:dyDescent="0.25">
      <c r="A1353" s="155" t="s">
        <v>544</v>
      </c>
      <c r="B1353" s="155" t="s">
        <v>347</v>
      </c>
      <c r="C1353" s="155" t="s">
        <v>2365</v>
      </c>
      <c r="D1353" s="155">
        <v>390</v>
      </c>
      <c r="E1353" s="155">
        <v>390</v>
      </c>
      <c r="F1353" s="166">
        <v>41178</v>
      </c>
      <c r="G1353" s="166">
        <v>41185</v>
      </c>
      <c r="H1353" s="157">
        <v>1</v>
      </c>
    </row>
    <row r="1354" spans="1:8" ht="15" customHeight="1" x14ac:dyDescent="0.25">
      <c r="A1354" s="155" t="s">
        <v>2366</v>
      </c>
      <c r="B1354" s="155" t="s">
        <v>2367</v>
      </c>
      <c r="C1354" s="155" t="s">
        <v>2368</v>
      </c>
      <c r="D1354" s="155">
        <v>12</v>
      </c>
      <c r="E1354" s="155">
        <v>12</v>
      </c>
      <c r="F1354" s="166">
        <v>41178</v>
      </c>
      <c r="G1354" s="166">
        <v>41185</v>
      </c>
      <c r="H1354" s="157">
        <v>1</v>
      </c>
    </row>
    <row r="1355" spans="1:8" ht="15" customHeight="1" x14ac:dyDescent="0.25">
      <c r="A1355" s="155" t="s">
        <v>1083</v>
      </c>
      <c r="B1355" s="155" t="s">
        <v>1408</v>
      </c>
      <c r="C1355" s="155" t="s">
        <v>2369</v>
      </c>
      <c r="D1355" s="155">
        <v>3</v>
      </c>
      <c r="E1355" s="155">
        <v>3</v>
      </c>
      <c r="F1355" s="166">
        <v>41178</v>
      </c>
      <c r="G1355" s="166">
        <v>41192</v>
      </c>
      <c r="H1355" s="157">
        <v>1</v>
      </c>
    </row>
    <row r="1356" spans="1:8" ht="15" customHeight="1" x14ac:dyDescent="0.25">
      <c r="A1356" s="155" t="s">
        <v>2370</v>
      </c>
      <c r="B1356" s="155" t="s">
        <v>2371</v>
      </c>
      <c r="C1356" s="155" t="s">
        <v>2372</v>
      </c>
      <c r="D1356" s="155">
        <v>100</v>
      </c>
      <c r="E1356" s="155">
        <v>100</v>
      </c>
      <c r="F1356" s="166">
        <v>41179</v>
      </c>
      <c r="G1356" s="166">
        <v>41180</v>
      </c>
      <c r="H1356" s="157">
        <v>1</v>
      </c>
    </row>
    <row r="1357" spans="1:8" ht="15" customHeight="1" x14ac:dyDescent="0.25">
      <c r="A1357" s="155" t="s">
        <v>29</v>
      </c>
      <c r="B1357" s="155" t="s">
        <v>614</v>
      </c>
      <c r="C1357" s="155" t="s">
        <v>2373</v>
      </c>
      <c r="D1357" s="155">
        <v>50</v>
      </c>
      <c r="E1357" s="155">
        <v>59</v>
      </c>
      <c r="F1357" s="166">
        <v>41179</v>
      </c>
      <c r="G1357" s="166">
        <v>41190</v>
      </c>
      <c r="H1357" s="157">
        <v>1</v>
      </c>
    </row>
    <row r="1358" spans="1:8" ht="15" customHeight="1" x14ac:dyDescent="0.25">
      <c r="A1358" s="155" t="s">
        <v>71</v>
      </c>
      <c r="B1358" s="155" t="s">
        <v>1530</v>
      </c>
      <c r="C1358" s="155" t="s">
        <v>2374</v>
      </c>
      <c r="D1358" s="155">
        <v>5</v>
      </c>
      <c r="E1358" s="155">
        <v>5</v>
      </c>
      <c r="F1358" s="166">
        <v>41179</v>
      </c>
      <c r="G1358" s="166">
        <v>41187</v>
      </c>
      <c r="H1358" s="157">
        <v>1</v>
      </c>
    </row>
    <row r="1359" spans="1:8" ht="15" customHeight="1" x14ac:dyDescent="0.25">
      <c r="A1359" s="155" t="s">
        <v>1962</v>
      </c>
      <c r="B1359" s="155" t="s">
        <v>2110</v>
      </c>
      <c r="C1359" s="155" t="s">
        <v>2375</v>
      </c>
      <c r="D1359" s="155">
        <v>4</v>
      </c>
      <c r="E1359" s="155">
        <v>4</v>
      </c>
      <c r="F1359" s="166">
        <v>41179</v>
      </c>
      <c r="G1359" s="166">
        <v>41179</v>
      </c>
      <c r="H1359" s="157">
        <v>1</v>
      </c>
    </row>
    <row r="1360" spans="1:8" ht="15" customHeight="1" x14ac:dyDescent="0.25">
      <c r="A1360" s="155" t="s">
        <v>7790</v>
      </c>
      <c r="B1360" s="155" t="s">
        <v>2376</v>
      </c>
      <c r="C1360" s="155" t="s">
        <v>2377</v>
      </c>
      <c r="D1360" s="155">
        <v>12</v>
      </c>
      <c r="E1360" s="155">
        <v>12</v>
      </c>
      <c r="F1360" s="166">
        <v>41179</v>
      </c>
      <c r="G1360" s="166">
        <v>41187</v>
      </c>
      <c r="H1360" s="157">
        <v>1</v>
      </c>
    </row>
    <row r="1361" spans="1:9" ht="15" customHeight="1" x14ac:dyDescent="0.25">
      <c r="A1361" s="155" t="s">
        <v>7790</v>
      </c>
      <c r="B1361" s="155" t="s">
        <v>2378</v>
      </c>
      <c r="C1361" s="155" t="s">
        <v>2379</v>
      </c>
      <c r="D1361" s="155">
        <v>12</v>
      </c>
      <c r="E1361" s="155">
        <v>12</v>
      </c>
      <c r="F1361" s="166">
        <v>41179</v>
      </c>
      <c r="G1361" s="166">
        <v>41187</v>
      </c>
      <c r="H1361" s="157">
        <v>1</v>
      </c>
    </row>
    <row r="1362" spans="1:9" ht="15" customHeight="1" x14ac:dyDescent="0.25">
      <c r="A1362" s="155" t="s">
        <v>638</v>
      </c>
      <c r="B1362" s="155" t="s">
        <v>639</v>
      </c>
      <c r="C1362" s="155" t="s">
        <v>2299</v>
      </c>
      <c r="D1362" s="155">
        <v>2000</v>
      </c>
      <c r="E1362" s="155">
        <v>1000</v>
      </c>
      <c r="F1362" s="166">
        <v>41180</v>
      </c>
      <c r="G1362" s="166">
        <v>41171</v>
      </c>
      <c r="H1362" s="157">
        <v>1</v>
      </c>
      <c r="I1362" s="163" t="s">
        <v>2384</v>
      </c>
    </row>
    <row r="1363" spans="1:9" ht="15" customHeight="1" x14ac:dyDescent="0.25">
      <c r="A1363" s="155" t="s">
        <v>719</v>
      </c>
      <c r="B1363" s="155" t="s">
        <v>720</v>
      </c>
      <c r="C1363" s="155" t="s">
        <v>2385</v>
      </c>
      <c r="D1363" s="155">
        <v>200</v>
      </c>
      <c r="E1363" s="155">
        <v>200</v>
      </c>
      <c r="F1363" s="166">
        <v>41180</v>
      </c>
      <c r="G1363" s="166">
        <v>41187</v>
      </c>
      <c r="H1363" s="157">
        <v>1</v>
      </c>
    </row>
    <row r="1364" spans="1:9" ht="15" customHeight="1" x14ac:dyDescent="0.25">
      <c r="A1364" s="155" t="s">
        <v>333</v>
      </c>
      <c r="B1364" s="155" t="s">
        <v>1405</v>
      </c>
      <c r="C1364" s="155" t="s">
        <v>2386</v>
      </c>
      <c r="D1364" s="155">
        <v>250</v>
      </c>
      <c r="E1364" s="155">
        <v>250</v>
      </c>
      <c r="F1364" s="166">
        <v>41180</v>
      </c>
      <c r="G1364" s="166">
        <v>41191</v>
      </c>
      <c r="H1364" s="157">
        <v>1</v>
      </c>
    </row>
    <row r="1365" spans="1:9" ht="15" customHeight="1" x14ac:dyDescent="0.25">
      <c r="A1365" s="155" t="s">
        <v>71</v>
      </c>
      <c r="B1365" s="155" t="s">
        <v>1550</v>
      </c>
      <c r="C1365" s="155" t="s">
        <v>2387</v>
      </c>
      <c r="D1365" s="155">
        <v>5</v>
      </c>
      <c r="E1365" s="155">
        <v>5</v>
      </c>
      <c r="F1365" s="166">
        <v>41180</v>
      </c>
      <c r="G1365" s="166">
        <v>41191</v>
      </c>
      <c r="H1365" s="157">
        <v>1</v>
      </c>
    </row>
    <row r="1366" spans="1:9" ht="15" customHeight="1" x14ac:dyDescent="0.25">
      <c r="A1366" s="155" t="s">
        <v>820</v>
      </c>
      <c r="B1366" s="155" t="s">
        <v>426</v>
      </c>
      <c r="C1366" s="155" t="s">
        <v>2388</v>
      </c>
      <c r="D1366" s="155">
        <v>275</v>
      </c>
      <c r="E1366" s="155">
        <v>275</v>
      </c>
      <c r="F1366" s="166">
        <v>41183</v>
      </c>
      <c r="G1366" s="166">
        <v>41192</v>
      </c>
      <c r="H1366" s="157">
        <v>1</v>
      </c>
    </row>
    <row r="1367" spans="1:9" ht="15" customHeight="1" x14ac:dyDescent="0.25">
      <c r="A1367" s="155" t="s">
        <v>1983</v>
      </c>
      <c r="B1367" s="155" t="s">
        <v>2389</v>
      </c>
      <c r="C1367" s="155" t="s">
        <v>2390</v>
      </c>
      <c r="D1367" s="155">
        <v>92</v>
      </c>
      <c r="E1367" s="155">
        <v>92</v>
      </c>
      <c r="F1367" s="166">
        <v>41183</v>
      </c>
      <c r="G1367" s="166">
        <v>41185</v>
      </c>
      <c r="H1367" s="157">
        <v>1</v>
      </c>
    </row>
    <row r="1368" spans="1:9" ht="15" customHeight="1" x14ac:dyDescent="0.25">
      <c r="A1368" s="155" t="s">
        <v>563</v>
      </c>
      <c r="B1368" s="155" t="s">
        <v>2118</v>
      </c>
      <c r="C1368" s="155" t="s">
        <v>2391</v>
      </c>
      <c r="D1368" s="155">
        <v>65</v>
      </c>
      <c r="E1368" s="155">
        <v>64</v>
      </c>
      <c r="F1368" s="166">
        <v>41183</v>
      </c>
      <c r="G1368" s="166">
        <v>41192</v>
      </c>
      <c r="H1368" s="157">
        <v>1</v>
      </c>
    </row>
    <row r="1369" spans="1:9" ht="15" customHeight="1" x14ac:dyDescent="0.25">
      <c r="A1369" s="155" t="s">
        <v>2288</v>
      </c>
      <c r="B1369" s="155" t="s">
        <v>2289</v>
      </c>
      <c r="C1369" s="155" t="s">
        <v>2392</v>
      </c>
      <c r="D1369" s="155">
        <v>22</v>
      </c>
      <c r="E1369" s="155">
        <v>22</v>
      </c>
      <c r="F1369" s="166">
        <v>41183</v>
      </c>
      <c r="G1369" s="166">
        <v>41197</v>
      </c>
      <c r="H1369" s="157">
        <v>1</v>
      </c>
    </row>
    <row r="1370" spans="1:9" ht="15" customHeight="1" x14ac:dyDescent="0.25">
      <c r="A1370" s="155" t="s">
        <v>2144</v>
      </c>
      <c r="B1370" s="155" t="s">
        <v>2393</v>
      </c>
      <c r="C1370" s="155" t="s">
        <v>2394</v>
      </c>
      <c r="D1370" s="155">
        <v>100</v>
      </c>
      <c r="E1370" s="155">
        <v>100</v>
      </c>
      <c r="F1370" s="166">
        <v>41184</v>
      </c>
      <c r="G1370" s="166">
        <v>41185</v>
      </c>
      <c r="H1370" s="157">
        <v>1</v>
      </c>
    </row>
    <row r="1371" spans="1:9" ht="15" customHeight="1" x14ac:dyDescent="0.25">
      <c r="A1371" s="155" t="s">
        <v>2144</v>
      </c>
      <c r="B1371" s="155" t="s">
        <v>2395</v>
      </c>
      <c r="C1371" s="155" t="s">
        <v>161</v>
      </c>
      <c r="D1371" s="155">
        <v>100</v>
      </c>
      <c r="E1371" s="155">
        <v>100</v>
      </c>
      <c r="F1371" s="166">
        <v>41184</v>
      </c>
      <c r="G1371" s="166">
        <v>41185</v>
      </c>
      <c r="H1371" s="157">
        <v>1</v>
      </c>
    </row>
    <row r="1372" spans="1:9" ht="15" customHeight="1" x14ac:dyDescent="0.25">
      <c r="A1372" s="155" t="s">
        <v>2396</v>
      </c>
      <c r="B1372" s="155" t="s">
        <v>2397</v>
      </c>
      <c r="C1372" s="155" t="s">
        <v>2398</v>
      </c>
      <c r="D1372" s="155">
        <v>50</v>
      </c>
      <c r="E1372" s="155">
        <v>50</v>
      </c>
      <c r="F1372" s="166">
        <v>41185</v>
      </c>
      <c r="G1372" s="166">
        <v>41192</v>
      </c>
      <c r="H1372" s="157">
        <v>1</v>
      </c>
    </row>
    <row r="1373" spans="1:9" ht="15" customHeight="1" x14ac:dyDescent="0.25">
      <c r="A1373" s="155" t="s">
        <v>559</v>
      </c>
      <c r="B1373" s="155" t="s">
        <v>2399</v>
      </c>
      <c r="C1373" s="155" t="s">
        <v>2400</v>
      </c>
      <c r="D1373" s="155">
        <v>10000</v>
      </c>
      <c r="E1373" s="155">
        <v>10080</v>
      </c>
      <c r="F1373" s="166">
        <v>41185</v>
      </c>
      <c r="G1373" s="166">
        <v>41193</v>
      </c>
      <c r="H1373" s="157">
        <v>1</v>
      </c>
    </row>
    <row r="1374" spans="1:9" ht="15" customHeight="1" x14ac:dyDescent="0.25">
      <c r="A1374" s="155" t="s">
        <v>254</v>
      </c>
      <c r="B1374" s="155" t="s">
        <v>255</v>
      </c>
      <c r="C1374" s="155" t="s">
        <v>2401</v>
      </c>
      <c r="D1374" s="155">
        <v>50</v>
      </c>
      <c r="E1374" s="155">
        <v>50</v>
      </c>
      <c r="F1374" s="166">
        <v>41185</v>
      </c>
      <c r="G1374" s="166">
        <v>41190</v>
      </c>
      <c r="H1374" s="157">
        <v>1</v>
      </c>
    </row>
    <row r="1375" spans="1:9" ht="15" customHeight="1" x14ac:dyDescent="0.25">
      <c r="A1375" s="155" t="s">
        <v>254</v>
      </c>
      <c r="B1375" s="155" t="s">
        <v>693</v>
      </c>
      <c r="C1375" s="155" t="s">
        <v>316</v>
      </c>
      <c r="D1375" s="155">
        <v>12</v>
      </c>
      <c r="E1375" s="155">
        <v>12</v>
      </c>
      <c r="F1375" s="166">
        <v>41185</v>
      </c>
      <c r="G1375" s="166">
        <v>41190</v>
      </c>
      <c r="H1375" s="157">
        <v>1</v>
      </c>
    </row>
    <row r="1376" spans="1:9" ht="15" customHeight="1" x14ac:dyDescent="0.25">
      <c r="A1376" s="155" t="s">
        <v>71</v>
      </c>
      <c r="B1376" s="155" t="s">
        <v>583</v>
      </c>
      <c r="C1376" s="155" t="s">
        <v>2402</v>
      </c>
      <c r="D1376" s="155">
        <v>18</v>
      </c>
      <c r="E1376" s="155">
        <v>18</v>
      </c>
      <c r="F1376" s="166">
        <v>41185</v>
      </c>
      <c r="G1376" s="166">
        <v>41191</v>
      </c>
      <c r="H1376" s="157">
        <v>1</v>
      </c>
    </row>
    <row r="1377" spans="1:8" ht="15" customHeight="1" x14ac:dyDescent="0.25">
      <c r="A1377" s="155" t="s">
        <v>71</v>
      </c>
      <c r="B1377" s="155" t="s">
        <v>167</v>
      </c>
      <c r="C1377" s="155" t="s">
        <v>2403</v>
      </c>
      <c r="D1377" s="155">
        <v>25</v>
      </c>
      <c r="E1377" s="155">
        <v>25</v>
      </c>
      <c r="F1377" s="166">
        <v>41186</v>
      </c>
      <c r="G1377" s="166">
        <v>41194</v>
      </c>
      <c r="H1377" s="157">
        <v>1</v>
      </c>
    </row>
    <row r="1378" spans="1:8" ht="15" customHeight="1" x14ac:dyDescent="0.25">
      <c r="A1378" s="155" t="s">
        <v>748</v>
      </c>
      <c r="B1378" s="155" t="s">
        <v>2404</v>
      </c>
      <c r="C1378" s="155" t="s">
        <v>2405</v>
      </c>
      <c r="D1378" s="155">
        <v>15</v>
      </c>
      <c r="E1378" s="155">
        <v>15</v>
      </c>
      <c r="F1378" s="166">
        <v>41186</v>
      </c>
      <c r="G1378" s="166">
        <v>41191</v>
      </c>
      <c r="H1378" s="157">
        <v>1</v>
      </c>
    </row>
    <row r="1379" spans="1:8" ht="15" customHeight="1" x14ac:dyDescent="0.25">
      <c r="A1379" s="155" t="s">
        <v>748</v>
      </c>
      <c r="B1379" s="155" t="s">
        <v>233</v>
      </c>
      <c r="C1379" s="155" t="s">
        <v>364</v>
      </c>
      <c r="D1379" s="155">
        <v>16</v>
      </c>
      <c r="E1379" s="155">
        <v>16</v>
      </c>
      <c r="F1379" s="166">
        <v>41186</v>
      </c>
      <c r="G1379" s="166">
        <v>41191</v>
      </c>
      <c r="H1379" s="157">
        <v>1</v>
      </c>
    </row>
    <row r="1380" spans="1:8" ht="15" customHeight="1" x14ac:dyDescent="0.25">
      <c r="A1380" s="155" t="s">
        <v>1474</v>
      </c>
      <c r="B1380" s="155" t="s">
        <v>345</v>
      </c>
      <c r="C1380" s="155" t="s">
        <v>2406</v>
      </c>
      <c r="D1380" s="155">
        <v>50</v>
      </c>
      <c r="E1380" s="155">
        <v>50</v>
      </c>
      <c r="F1380" s="166">
        <v>41186</v>
      </c>
      <c r="G1380" s="166">
        <v>41191</v>
      </c>
      <c r="H1380" s="157">
        <v>1</v>
      </c>
    </row>
    <row r="1381" spans="1:8" ht="15" customHeight="1" x14ac:dyDescent="0.25">
      <c r="A1381" s="155" t="s">
        <v>330</v>
      </c>
      <c r="B1381" s="155" t="s">
        <v>2407</v>
      </c>
      <c r="C1381" s="155" t="s">
        <v>2408</v>
      </c>
      <c r="D1381" s="155">
        <v>50</v>
      </c>
      <c r="E1381" s="155">
        <v>50</v>
      </c>
      <c r="F1381" s="166">
        <v>41187</v>
      </c>
      <c r="G1381" s="166">
        <v>41194</v>
      </c>
      <c r="H1381" s="157">
        <v>1</v>
      </c>
    </row>
    <row r="1382" spans="1:8" ht="15" customHeight="1" x14ac:dyDescent="0.25">
      <c r="A1382" s="155" t="s">
        <v>330</v>
      </c>
      <c r="B1382" s="155" t="s">
        <v>2409</v>
      </c>
      <c r="C1382" s="155" t="s">
        <v>2410</v>
      </c>
      <c r="D1382" s="155">
        <v>20</v>
      </c>
      <c r="E1382" s="155">
        <v>20</v>
      </c>
      <c r="F1382" s="166">
        <v>41187</v>
      </c>
      <c r="G1382" s="166">
        <v>41194</v>
      </c>
      <c r="H1382" s="157">
        <v>1</v>
      </c>
    </row>
    <row r="1383" spans="1:8" ht="15" customHeight="1" x14ac:dyDescent="0.25">
      <c r="A1383" s="155" t="s">
        <v>330</v>
      </c>
      <c r="B1383" s="155" t="s">
        <v>2411</v>
      </c>
      <c r="C1383" s="155" t="s">
        <v>2412</v>
      </c>
      <c r="D1383" s="155">
        <v>60</v>
      </c>
      <c r="E1383" s="155">
        <v>60</v>
      </c>
      <c r="F1383" s="166">
        <v>41187</v>
      </c>
      <c r="G1383" s="166">
        <v>41194</v>
      </c>
      <c r="H1383" s="157">
        <v>1</v>
      </c>
    </row>
    <row r="1384" spans="1:8" ht="15" customHeight="1" x14ac:dyDescent="0.25">
      <c r="A1384" s="155" t="s">
        <v>42</v>
      </c>
      <c r="B1384" s="155" t="s">
        <v>2413</v>
      </c>
      <c r="C1384" s="155" t="s">
        <v>2414</v>
      </c>
      <c r="D1384" s="155">
        <v>50</v>
      </c>
      <c r="E1384" s="155">
        <v>50</v>
      </c>
      <c r="F1384" s="166">
        <v>41187</v>
      </c>
      <c r="G1384" s="166">
        <v>41192</v>
      </c>
      <c r="H1384" s="157">
        <v>1</v>
      </c>
    </row>
    <row r="1385" spans="1:8" ht="15" customHeight="1" x14ac:dyDescent="0.25">
      <c r="A1385" s="155" t="s">
        <v>520</v>
      </c>
      <c r="B1385" s="155" t="s">
        <v>533</v>
      </c>
      <c r="C1385" s="155" t="s">
        <v>2415</v>
      </c>
      <c r="D1385" s="155">
        <v>100</v>
      </c>
      <c r="E1385" s="155">
        <v>100</v>
      </c>
      <c r="F1385" s="166">
        <v>41187</v>
      </c>
      <c r="G1385" s="166">
        <v>41194</v>
      </c>
      <c r="H1385" s="157">
        <v>1</v>
      </c>
    </row>
    <row r="1386" spans="1:8" ht="15" customHeight="1" x14ac:dyDescent="0.25">
      <c r="A1386" s="155" t="s">
        <v>1438</v>
      </c>
      <c r="B1386" s="155" t="s">
        <v>1779</v>
      </c>
      <c r="C1386" s="155" t="s">
        <v>2416</v>
      </c>
      <c r="D1386" s="155">
        <v>300</v>
      </c>
      <c r="E1386" s="155">
        <v>300</v>
      </c>
      <c r="F1386" s="166">
        <v>41187</v>
      </c>
      <c r="G1386" s="166">
        <v>41197</v>
      </c>
      <c r="H1386" s="157">
        <v>1</v>
      </c>
    </row>
    <row r="1387" spans="1:8" ht="15" customHeight="1" x14ac:dyDescent="0.25">
      <c r="A1387" s="155" t="s">
        <v>638</v>
      </c>
      <c r="B1387" s="155" t="s">
        <v>2417</v>
      </c>
      <c r="C1387" s="155" t="s">
        <v>2299</v>
      </c>
      <c r="D1387" s="155">
        <v>1000</v>
      </c>
      <c r="E1387" s="155">
        <v>1000</v>
      </c>
      <c r="F1387" s="166">
        <v>41187</v>
      </c>
      <c r="G1387" s="166">
        <v>41192</v>
      </c>
      <c r="H1387" s="157">
        <v>1</v>
      </c>
    </row>
    <row r="1388" spans="1:8" ht="15" customHeight="1" x14ac:dyDescent="0.25">
      <c r="A1388" s="155" t="s">
        <v>630</v>
      </c>
      <c r="B1388" s="155" t="s">
        <v>149</v>
      </c>
      <c r="C1388" s="155" t="s">
        <v>2418</v>
      </c>
      <c r="D1388" s="155">
        <v>50</v>
      </c>
      <c r="E1388" s="155">
        <v>50</v>
      </c>
      <c r="F1388" s="166">
        <v>41190</v>
      </c>
      <c r="G1388" s="166">
        <v>41194</v>
      </c>
      <c r="H1388" s="157">
        <v>1</v>
      </c>
    </row>
    <row r="1389" spans="1:8" ht="15" customHeight="1" x14ac:dyDescent="0.25">
      <c r="A1389" s="155" t="s">
        <v>520</v>
      </c>
      <c r="B1389" s="155" t="s">
        <v>966</v>
      </c>
      <c r="C1389" s="155" t="s">
        <v>2419</v>
      </c>
      <c r="D1389" s="155">
        <v>250</v>
      </c>
      <c r="E1389" s="155">
        <v>250</v>
      </c>
      <c r="F1389" s="166">
        <v>41190</v>
      </c>
      <c r="G1389" s="166">
        <v>41194</v>
      </c>
      <c r="H1389" s="157">
        <v>1</v>
      </c>
    </row>
    <row r="1390" spans="1:8" ht="15" customHeight="1" x14ac:dyDescent="0.25">
      <c r="A1390" s="155" t="s">
        <v>2420</v>
      </c>
      <c r="B1390" s="155" t="s">
        <v>2421</v>
      </c>
      <c r="C1390" s="155" t="s">
        <v>1803</v>
      </c>
      <c r="D1390" s="155">
        <v>5</v>
      </c>
      <c r="E1390" s="155">
        <v>5</v>
      </c>
      <c r="F1390" s="166">
        <v>41190</v>
      </c>
      <c r="G1390" s="166">
        <v>41194</v>
      </c>
      <c r="H1390" s="157">
        <v>1</v>
      </c>
    </row>
    <row r="1391" spans="1:8" ht="15" customHeight="1" x14ac:dyDescent="0.25">
      <c r="A1391" s="155" t="s">
        <v>65</v>
      </c>
      <c r="B1391" s="155" t="s">
        <v>547</v>
      </c>
      <c r="C1391" s="155" t="s">
        <v>2422</v>
      </c>
      <c r="D1391" s="155">
        <v>50</v>
      </c>
      <c r="E1391" s="155">
        <v>50</v>
      </c>
      <c r="F1391" s="166">
        <v>41190</v>
      </c>
      <c r="G1391" s="166">
        <v>41194</v>
      </c>
      <c r="H1391" s="157">
        <v>1</v>
      </c>
    </row>
    <row r="1392" spans="1:8" ht="15" customHeight="1" x14ac:dyDescent="0.25">
      <c r="A1392" s="155" t="s">
        <v>597</v>
      </c>
      <c r="B1392" s="155" t="s">
        <v>1351</v>
      </c>
      <c r="C1392" s="155" t="s">
        <v>2423</v>
      </c>
      <c r="D1392" s="155">
        <v>1000</v>
      </c>
      <c r="E1392" s="155">
        <v>1001</v>
      </c>
      <c r="F1392" s="166">
        <v>41191</v>
      </c>
      <c r="G1392" s="166">
        <v>41199</v>
      </c>
      <c r="H1392" s="157">
        <v>1</v>
      </c>
    </row>
    <row r="1393" spans="1:9" ht="15" customHeight="1" x14ac:dyDescent="0.25">
      <c r="A1393" s="155" t="s">
        <v>42</v>
      </c>
      <c r="B1393" s="155" t="s">
        <v>1321</v>
      </c>
      <c r="C1393" s="155" t="s">
        <v>2424</v>
      </c>
      <c r="D1393" s="155">
        <v>300</v>
      </c>
      <c r="E1393" s="155">
        <v>300</v>
      </c>
      <c r="F1393" s="166">
        <v>41191</v>
      </c>
      <c r="G1393" s="166">
        <v>41197</v>
      </c>
      <c r="H1393" s="157">
        <v>1</v>
      </c>
    </row>
    <row r="1394" spans="1:9" ht="15" customHeight="1" x14ac:dyDescent="0.25">
      <c r="A1394" s="155" t="s">
        <v>544</v>
      </c>
      <c r="B1394" s="155" t="s">
        <v>545</v>
      </c>
      <c r="C1394" s="155" t="s">
        <v>2425</v>
      </c>
      <c r="D1394" s="155">
        <v>60</v>
      </c>
      <c r="E1394" s="155">
        <v>60</v>
      </c>
      <c r="F1394" s="166">
        <v>41191</v>
      </c>
      <c r="G1394" s="166">
        <v>41194</v>
      </c>
      <c r="H1394" s="157">
        <v>1</v>
      </c>
    </row>
    <row r="1395" spans="1:9" ht="15" customHeight="1" x14ac:dyDescent="0.25">
      <c r="A1395" s="155" t="s">
        <v>12</v>
      </c>
      <c r="B1395" s="155" t="s">
        <v>2353</v>
      </c>
      <c r="C1395" s="155" t="s">
        <v>2426</v>
      </c>
      <c r="D1395" s="155">
        <v>12</v>
      </c>
      <c r="E1395" s="155">
        <v>12</v>
      </c>
      <c r="F1395" s="166">
        <v>41191</v>
      </c>
      <c r="G1395" s="166">
        <v>41192</v>
      </c>
      <c r="H1395" s="157">
        <v>1</v>
      </c>
      <c r="I1395" s="163" t="s">
        <v>2088</v>
      </c>
    </row>
    <row r="1396" spans="1:9" ht="15" customHeight="1" x14ac:dyDescent="0.25">
      <c r="A1396" s="155" t="s">
        <v>1041</v>
      </c>
      <c r="B1396" s="155" t="s">
        <v>2427</v>
      </c>
      <c r="C1396" s="155" t="s">
        <v>2428</v>
      </c>
      <c r="D1396" s="155">
        <v>50</v>
      </c>
      <c r="E1396" s="155">
        <v>50</v>
      </c>
      <c r="F1396" s="166">
        <v>41191</v>
      </c>
      <c r="G1396" s="166">
        <v>41193</v>
      </c>
      <c r="H1396" s="157">
        <v>1</v>
      </c>
    </row>
    <row r="1397" spans="1:9" ht="15" customHeight="1" x14ac:dyDescent="0.25">
      <c r="A1397" s="155" t="s">
        <v>997</v>
      </c>
      <c r="B1397" s="155" t="s">
        <v>2429</v>
      </c>
      <c r="C1397" s="155" t="s">
        <v>2430</v>
      </c>
      <c r="D1397" s="155">
        <v>300</v>
      </c>
      <c r="E1397" s="155">
        <v>315</v>
      </c>
      <c r="F1397" s="166">
        <v>41191</v>
      </c>
      <c r="G1397" s="166">
        <v>41194</v>
      </c>
      <c r="H1397" s="157">
        <v>1</v>
      </c>
    </row>
    <row r="1398" spans="1:9" ht="15" customHeight="1" x14ac:dyDescent="0.25">
      <c r="A1398" s="155" t="s">
        <v>78</v>
      </c>
      <c r="B1398" s="155" t="s">
        <v>84</v>
      </c>
      <c r="C1398" s="155" t="s">
        <v>2431</v>
      </c>
      <c r="D1398" s="155">
        <v>10</v>
      </c>
      <c r="E1398" s="155">
        <v>10</v>
      </c>
      <c r="F1398" s="166">
        <v>41191</v>
      </c>
      <c r="G1398" s="166">
        <v>41193</v>
      </c>
      <c r="H1398" s="157">
        <v>1</v>
      </c>
    </row>
    <row r="1399" spans="1:9" ht="15" customHeight="1" x14ac:dyDescent="0.25">
      <c r="A1399" s="155" t="s">
        <v>520</v>
      </c>
      <c r="B1399" s="155" t="s">
        <v>2432</v>
      </c>
      <c r="C1399" s="155" t="s">
        <v>2433</v>
      </c>
      <c r="D1399" s="155">
        <v>100</v>
      </c>
      <c r="E1399" s="155">
        <v>100</v>
      </c>
      <c r="F1399" s="166">
        <v>41191</v>
      </c>
      <c r="G1399" s="166">
        <v>41197</v>
      </c>
      <c r="H1399" s="157">
        <v>1</v>
      </c>
    </row>
    <row r="1400" spans="1:9" ht="15" customHeight="1" x14ac:dyDescent="0.25">
      <c r="A1400" s="155" t="s">
        <v>559</v>
      </c>
      <c r="B1400" s="155" t="s">
        <v>1560</v>
      </c>
      <c r="C1400" s="155" t="s">
        <v>2434</v>
      </c>
      <c r="D1400" s="155">
        <v>600</v>
      </c>
      <c r="E1400" s="155">
        <v>100</v>
      </c>
      <c r="F1400" s="166">
        <v>41191</v>
      </c>
      <c r="G1400" s="166">
        <v>41197</v>
      </c>
      <c r="H1400" s="157">
        <v>1</v>
      </c>
      <c r="I1400" s="163" t="s">
        <v>2435</v>
      </c>
    </row>
    <row r="1401" spans="1:9" ht="15" customHeight="1" x14ac:dyDescent="0.25">
      <c r="A1401" s="155" t="s">
        <v>1041</v>
      </c>
      <c r="B1401" s="155" t="s">
        <v>1042</v>
      </c>
      <c r="C1401" s="155" t="s">
        <v>2441</v>
      </c>
      <c r="D1401" s="155">
        <v>50</v>
      </c>
      <c r="E1401" s="155">
        <v>50</v>
      </c>
      <c r="F1401" s="166">
        <v>41193</v>
      </c>
      <c r="G1401" s="166">
        <v>41197</v>
      </c>
      <c r="H1401" s="157">
        <v>1</v>
      </c>
    </row>
    <row r="1402" spans="1:9" ht="15" customHeight="1" x14ac:dyDescent="0.25">
      <c r="A1402" s="155" t="s">
        <v>145</v>
      </c>
      <c r="B1402" s="155" t="s">
        <v>2442</v>
      </c>
      <c r="C1402" s="155" t="s">
        <v>2443</v>
      </c>
      <c r="D1402" s="155">
        <v>6</v>
      </c>
      <c r="E1402" s="155">
        <v>6</v>
      </c>
      <c r="F1402" s="166">
        <v>41193</v>
      </c>
      <c r="G1402" s="166">
        <v>41198</v>
      </c>
      <c r="H1402" s="157">
        <v>1</v>
      </c>
    </row>
    <row r="1403" spans="1:9" ht="15" customHeight="1" x14ac:dyDescent="0.25">
      <c r="A1403" s="155" t="s">
        <v>78</v>
      </c>
      <c r="B1403" s="155" t="s">
        <v>2444</v>
      </c>
      <c r="C1403" s="155" t="s">
        <v>2445</v>
      </c>
      <c r="D1403" s="155">
        <v>4</v>
      </c>
      <c r="E1403" s="155">
        <v>4</v>
      </c>
      <c r="F1403" s="166">
        <v>41193</v>
      </c>
      <c r="G1403" s="166">
        <v>41197</v>
      </c>
      <c r="H1403" s="157">
        <v>1</v>
      </c>
    </row>
    <row r="1404" spans="1:9" ht="15" customHeight="1" x14ac:dyDescent="0.25">
      <c r="A1404" s="155" t="s">
        <v>42</v>
      </c>
      <c r="B1404" s="155" t="s">
        <v>2446</v>
      </c>
      <c r="C1404" s="155" t="s">
        <v>2447</v>
      </c>
      <c r="D1404" s="155">
        <v>150</v>
      </c>
      <c r="E1404" s="155">
        <v>150</v>
      </c>
      <c r="F1404" s="166">
        <v>41193</v>
      </c>
      <c r="G1404" s="166">
        <v>41200</v>
      </c>
      <c r="H1404" s="157">
        <v>1</v>
      </c>
    </row>
    <row r="1405" spans="1:9" ht="15" customHeight="1" x14ac:dyDescent="0.25">
      <c r="A1405" s="155" t="s">
        <v>173</v>
      </c>
      <c r="B1405" s="155" t="s">
        <v>445</v>
      </c>
      <c r="C1405" s="155" t="s">
        <v>2448</v>
      </c>
      <c r="D1405" s="155">
        <v>100</v>
      </c>
      <c r="E1405" s="155">
        <v>100</v>
      </c>
      <c r="F1405" s="166">
        <v>41193</v>
      </c>
      <c r="G1405" s="166">
        <v>41204</v>
      </c>
      <c r="H1405" s="157">
        <v>1</v>
      </c>
    </row>
    <row r="1406" spans="1:9" ht="15" customHeight="1" x14ac:dyDescent="0.25">
      <c r="A1406" s="155" t="s">
        <v>39</v>
      </c>
      <c r="B1406" s="155" t="s">
        <v>437</v>
      </c>
      <c r="C1406" s="155" t="s">
        <v>2449</v>
      </c>
      <c r="D1406" s="155">
        <v>100</v>
      </c>
      <c r="E1406" s="155">
        <v>100</v>
      </c>
      <c r="F1406" s="166">
        <v>41193</v>
      </c>
      <c r="G1406" s="166">
        <v>41200</v>
      </c>
      <c r="H1406" s="157">
        <v>1</v>
      </c>
    </row>
    <row r="1407" spans="1:9" ht="15" customHeight="1" x14ac:dyDescent="0.25">
      <c r="A1407" s="155" t="s">
        <v>230</v>
      </c>
      <c r="B1407" s="155" t="s">
        <v>272</v>
      </c>
      <c r="C1407" s="155" t="s">
        <v>2450</v>
      </c>
      <c r="D1407" s="155">
        <v>21</v>
      </c>
      <c r="E1407" s="155">
        <v>21</v>
      </c>
      <c r="F1407" s="166">
        <v>41193</v>
      </c>
      <c r="G1407" s="166">
        <v>41199</v>
      </c>
      <c r="H1407" s="157">
        <v>1</v>
      </c>
    </row>
    <row r="1408" spans="1:9" ht="15" customHeight="1" x14ac:dyDescent="0.25">
      <c r="A1408" s="155" t="s">
        <v>29</v>
      </c>
      <c r="B1408" s="155" t="s">
        <v>2451</v>
      </c>
      <c r="C1408" s="155" t="s">
        <v>2452</v>
      </c>
      <c r="D1408" s="155">
        <v>5</v>
      </c>
      <c r="E1408" s="155">
        <v>10</v>
      </c>
      <c r="F1408" s="166">
        <v>41193</v>
      </c>
      <c r="G1408" s="166">
        <v>41191</v>
      </c>
      <c r="H1408" s="157">
        <v>0</v>
      </c>
      <c r="I1408" s="163" t="s">
        <v>2453</v>
      </c>
    </row>
    <row r="1409" spans="1:9" ht="15" customHeight="1" x14ac:dyDescent="0.25">
      <c r="A1409" s="155" t="s">
        <v>145</v>
      </c>
      <c r="B1409" s="155" t="s">
        <v>2454</v>
      </c>
      <c r="C1409" s="155" t="s">
        <v>2455</v>
      </c>
      <c r="D1409" s="155">
        <v>10</v>
      </c>
      <c r="E1409" s="155">
        <v>10</v>
      </c>
      <c r="F1409" s="166">
        <v>41194</v>
      </c>
      <c r="G1409" s="166">
        <v>41198</v>
      </c>
      <c r="H1409" s="157">
        <v>1</v>
      </c>
    </row>
    <row r="1410" spans="1:9" ht="15" customHeight="1" x14ac:dyDescent="0.25">
      <c r="A1410" s="155" t="s">
        <v>559</v>
      </c>
      <c r="B1410" s="155" t="s">
        <v>1560</v>
      </c>
      <c r="C1410" s="155" t="s">
        <v>2434</v>
      </c>
      <c r="D1410" s="155">
        <v>600</v>
      </c>
      <c r="E1410" s="155">
        <v>500</v>
      </c>
      <c r="F1410" s="166">
        <v>41194</v>
      </c>
      <c r="G1410" s="166">
        <v>41204</v>
      </c>
      <c r="H1410" s="157">
        <v>1</v>
      </c>
      <c r="I1410" s="163" t="s">
        <v>2456</v>
      </c>
    </row>
    <row r="1411" spans="1:9" ht="15" customHeight="1" x14ac:dyDescent="0.25">
      <c r="A1411" s="155" t="s">
        <v>559</v>
      </c>
      <c r="B1411" s="155" t="s">
        <v>2265</v>
      </c>
      <c r="C1411" s="155" t="s">
        <v>2457</v>
      </c>
      <c r="D1411" s="155">
        <v>12000</v>
      </c>
      <c r="E1411" s="155">
        <v>12000</v>
      </c>
      <c r="F1411" s="166">
        <v>41194</v>
      </c>
      <c r="G1411" s="166">
        <v>41200</v>
      </c>
      <c r="H1411" s="157">
        <v>1</v>
      </c>
    </row>
    <row r="1412" spans="1:9" ht="15" customHeight="1" x14ac:dyDescent="0.25">
      <c r="A1412" s="155" t="s">
        <v>1020</v>
      </c>
      <c r="B1412" s="155" t="s">
        <v>1021</v>
      </c>
      <c r="C1412" s="155" t="s">
        <v>2458</v>
      </c>
      <c r="D1412" s="155">
        <v>50</v>
      </c>
      <c r="E1412" s="155">
        <v>50</v>
      </c>
      <c r="F1412" s="166">
        <v>41194</v>
      </c>
      <c r="G1412" s="166">
        <v>41197</v>
      </c>
      <c r="H1412" s="157">
        <v>1</v>
      </c>
    </row>
    <row r="1413" spans="1:9" ht="15" customHeight="1" x14ac:dyDescent="0.25">
      <c r="A1413" s="155" t="s">
        <v>36</v>
      </c>
      <c r="B1413" s="155" t="s">
        <v>2459</v>
      </c>
      <c r="C1413" s="155" t="s">
        <v>2460</v>
      </c>
      <c r="D1413" s="155">
        <v>50</v>
      </c>
      <c r="E1413" s="155">
        <v>50</v>
      </c>
      <c r="F1413" s="166">
        <v>41194</v>
      </c>
      <c r="G1413" s="166">
        <v>41197</v>
      </c>
      <c r="H1413" s="157">
        <v>1</v>
      </c>
    </row>
    <row r="1414" spans="1:9" ht="15" customHeight="1" x14ac:dyDescent="0.25">
      <c r="A1414" s="155" t="s">
        <v>722</v>
      </c>
      <c r="B1414" s="155" t="s">
        <v>723</v>
      </c>
      <c r="C1414" s="155" t="s">
        <v>2461</v>
      </c>
      <c r="D1414" s="155">
        <v>500</v>
      </c>
      <c r="E1414" s="155">
        <v>500</v>
      </c>
      <c r="F1414" s="166">
        <v>41194</v>
      </c>
      <c r="G1414" s="166">
        <v>41198</v>
      </c>
      <c r="H1414" s="157">
        <v>1</v>
      </c>
    </row>
    <row r="1415" spans="1:9" ht="15" customHeight="1" x14ac:dyDescent="0.25">
      <c r="A1415" s="155" t="s">
        <v>899</v>
      </c>
      <c r="B1415" s="155" t="s">
        <v>339</v>
      </c>
      <c r="C1415" s="155" t="s">
        <v>2462</v>
      </c>
      <c r="D1415" s="155">
        <v>10</v>
      </c>
      <c r="E1415" s="155">
        <v>10</v>
      </c>
      <c r="F1415" s="166">
        <v>41194</v>
      </c>
      <c r="G1415" s="166">
        <v>41200</v>
      </c>
      <c r="H1415" s="157">
        <v>1</v>
      </c>
    </row>
    <row r="1416" spans="1:9" ht="15" customHeight="1" x14ac:dyDescent="0.25">
      <c r="A1416" s="155" t="s">
        <v>115</v>
      </c>
      <c r="B1416" s="155" t="s">
        <v>2463</v>
      </c>
      <c r="C1416" s="155" t="s">
        <v>2464</v>
      </c>
      <c r="D1416" s="155">
        <v>4</v>
      </c>
      <c r="E1416" s="155">
        <v>4</v>
      </c>
      <c r="F1416" s="166">
        <v>41194</v>
      </c>
      <c r="G1416" s="166">
        <v>41198</v>
      </c>
      <c r="H1416" s="157">
        <v>1</v>
      </c>
    </row>
    <row r="1417" spans="1:9" ht="15" customHeight="1" x14ac:dyDescent="0.25">
      <c r="A1417" s="155" t="s">
        <v>559</v>
      </c>
      <c r="B1417" s="155" t="s">
        <v>1849</v>
      </c>
      <c r="C1417" s="155" t="s">
        <v>2465</v>
      </c>
      <c r="D1417" s="155">
        <v>600</v>
      </c>
      <c r="E1417" s="155">
        <v>600</v>
      </c>
      <c r="F1417" s="166">
        <v>41197</v>
      </c>
      <c r="G1417" s="166">
        <v>41204</v>
      </c>
      <c r="H1417" s="157">
        <v>1</v>
      </c>
    </row>
    <row r="1418" spans="1:9" ht="15" customHeight="1" x14ac:dyDescent="0.25">
      <c r="A1418" s="155" t="s">
        <v>1361</v>
      </c>
      <c r="B1418" s="155" t="s">
        <v>2466</v>
      </c>
      <c r="C1418" s="155" t="s">
        <v>2467</v>
      </c>
      <c r="D1418" s="155">
        <v>10</v>
      </c>
      <c r="E1418" s="155">
        <v>10</v>
      </c>
      <c r="F1418" s="166">
        <v>41197</v>
      </c>
      <c r="G1418" s="166">
        <v>41198</v>
      </c>
      <c r="H1418" s="157">
        <v>1</v>
      </c>
      <c r="I1418" s="163" t="s">
        <v>2468</v>
      </c>
    </row>
    <row r="1419" spans="1:9" ht="15" customHeight="1" x14ac:dyDescent="0.25">
      <c r="A1419" s="155" t="s">
        <v>136</v>
      </c>
      <c r="B1419" s="155" t="s">
        <v>137</v>
      </c>
      <c r="C1419" s="155" t="s">
        <v>2469</v>
      </c>
      <c r="D1419" s="155">
        <v>250</v>
      </c>
      <c r="E1419" s="155">
        <v>250</v>
      </c>
      <c r="F1419" s="166">
        <v>41197</v>
      </c>
      <c r="G1419" s="166">
        <v>41197</v>
      </c>
      <c r="H1419" s="157">
        <v>1</v>
      </c>
    </row>
    <row r="1420" spans="1:9" ht="15" customHeight="1" x14ac:dyDescent="0.25">
      <c r="A1420" s="155" t="s">
        <v>2144</v>
      </c>
      <c r="B1420" s="155" t="s">
        <v>2470</v>
      </c>
      <c r="C1420" s="155" t="s">
        <v>2471</v>
      </c>
      <c r="D1420" s="155">
        <v>100</v>
      </c>
      <c r="E1420" s="155">
        <v>100</v>
      </c>
      <c r="F1420" s="166">
        <v>41197</v>
      </c>
      <c r="G1420" s="166">
        <v>41201</v>
      </c>
      <c r="H1420" s="157">
        <v>1</v>
      </c>
    </row>
    <row r="1421" spans="1:9" ht="15" customHeight="1" x14ac:dyDescent="0.25">
      <c r="A1421" s="155" t="s">
        <v>121</v>
      </c>
      <c r="B1421" s="155" t="s">
        <v>2472</v>
      </c>
      <c r="C1421" s="155" t="s">
        <v>2473</v>
      </c>
      <c r="D1421" s="155">
        <v>10</v>
      </c>
      <c r="E1421" s="155">
        <v>10</v>
      </c>
      <c r="F1421" s="166">
        <v>41198</v>
      </c>
      <c r="G1421" s="166">
        <v>41202</v>
      </c>
      <c r="H1421" s="157">
        <v>1</v>
      </c>
    </row>
    <row r="1422" spans="1:9" ht="15" customHeight="1" x14ac:dyDescent="0.25">
      <c r="A1422" s="155" t="s">
        <v>121</v>
      </c>
      <c r="B1422" s="155" t="s">
        <v>2474</v>
      </c>
      <c r="C1422" s="155" t="s">
        <v>316</v>
      </c>
      <c r="D1422" s="155">
        <v>15</v>
      </c>
      <c r="E1422" s="155">
        <v>15</v>
      </c>
      <c r="F1422" s="166">
        <v>41198</v>
      </c>
      <c r="G1422" s="166">
        <v>41208</v>
      </c>
      <c r="H1422" s="157">
        <v>1</v>
      </c>
    </row>
    <row r="1423" spans="1:9" ht="15" customHeight="1" x14ac:dyDescent="0.25">
      <c r="A1423" s="155" t="s">
        <v>121</v>
      </c>
      <c r="B1423" s="155" t="s">
        <v>2475</v>
      </c>
      <c r="C1423" s="155" t="s">
        <v>32</v>
      </c>
      <c r="D1423" s="155">
        <v>15</v>
      </c>
      <c r="E1423" s="155">
        <v>15</v>
      </c>
      <c r="F1423" s="166">
        <v>41198</v>
      </c>
      <c r="G1423" s="166">
        <v>41208</v>
      </c>
      <c r="H1423" s="157">
        <v>1</v>
      </c>
    </row>
    <row r="1424" spans="1:9" ht="15" customHeight="1" x14ac:dyDescent="0.25">
      <c r="A1424" s="155" t="s">
        <v>121</v>
      </c>
      <c r="B1424" s="155" t="s">
        <v>2476</v>
      </c>
      <c r="C1424" s="155" t="s">
        <v>166</v>
      </c>
      <c r="D1424" s="155">
        <v>15</v>
      </c>
      <c r="E1424" s="155">
        <v>15</v>
      </c>
      <c r="F1424" s="166">
        <v>41198</v>
      </c>
      <c r="G1424" s="166">
        <v>41208</v>
      </c>
      <c r="H1424" s="157">
        <v>1</v>
      </c>
    </row>
    <row r="1425" spans="1:9" ht="15" customHeight="1" x14ac:dyDescent="0.25">
      <c r="A1425" s="155" t="s">
        <v>121</v>
      </c>
      <c r="B1425" s="155" t="s">
        <v>2477</v>
      </c>
      <c r="C1425" s="155" t="s">
        <v>819</v>
      </c>
      <c r="D1425" s="155">
        <v>15</v>
      </c>
      <c r="E1425" s="155">
        <v>15</v>
      </c>
      <c r="F1425" s="166">
        <v>41198</v>
      </c>
      <c r="G1425" s="166">
        <v>41208</v>
      </c>
      <c r="H1425" s="157">
        <v>1</v>
      </c>
    </row>
    <row r="1426" spans="1:9" ht="15" customHeight="1" x14ac:dyDescent="0.25">
      <c r="A1426" s="155" t="s">
        <v>121</v>
      </c>
      <c r="B1426" s="155" t="s">
        <v>2478</v>
      </c>
      <c r="C1426" s="155" t="s">
        <v>294</v>
      </c>
      <c r="D1426" s="155">
        <v>15</v>
      </c>
      <c r="E1426" s="155">
        <v>15</v>
      </c>
      <c r="F1426" s="166">
        <v>41198</v>
      </c>
      <c r="G1426" s="166">
        <v>41208</v>
      </c>
      <c r="H1426" s="157">
        <v>1</v>
      </c>
    </row>
    <row r="1427" spans="1:9" ht="15" customHeight="1" x14ac:dyDescent="0.25">
      <c r="A1427" s="155" t="s">
        <v>121</v>
      </c>
      <c r="B1427" s="155" t="s">
        <v>2479</v>
      </c>
      <c r="C1427" s="155" t="s">
        <v>2480</v>
      </c>
      <c r="D1427" s="155">
        <v>15</v>
      </c>
      <c r="E1427" s="155">
        <v>15</v>
      </c>
      <c r="F1427" s="166">
        <v>41198</v>
      </c>
      <c r="G1427" s="166">
        <v>41208</v>
      </c>
      <c r="H1427" s="157">
        <v>1</v>
      </c>
    </row>
    <row r="1428" spans="1:9" ht="15" customHeight="1" x14ac:dyDescent="0.25">
      <c r="A1428" s="155" t="s">
        <v>42</v>
      </c>
      <c r="B1428" s="155" t="s">
        <v>2481</v>
      </c>
      <c r="C1428" s="155" t="s">
        <v>2482</v>
      </c>
      <c r="D1428" s="155">
        <v>500</v>
      </c>
      <c r="E1428" s="155">
        <v>500</v>
      </c>
      <c r="F1428" s="166">
        <v>41198</v>
      </c>
      <c r="G1428" s="166">
        <v>41199</v>
      </c>
      <c r="H1428" s="157">
        <v>1</v>
      </c>
    </row>
    <row r="1429" spans="1:9" ht="15" customHeight="1" x14ac:dyDescent="0.25">
      <c r="A1429" s="155" t="s">
        <v>12</v>
      </c>
      <c r="B1429" s="155" t="s">
        <v>2483</v>
      </c>
      <c r="C1429" s="155" t="s">
        <v>2484</v>
      </c>
      <c r="D1429" s="155">
        <v>12</v>
      </c>
      <c r="E1429" s="155">
        <v>12</v>
      </c>
      <c r="F1429" s="166">
        <v>41198</v>
      </c>
      <c r="G1429" s="166">
        <v>41192</v>
      </c>
      <c r="H1429" s="157">
        <v>1</v>
      </c>
      <c r="I1429" s="163" t="s">
        <v>2485</v>
      </c>
    </row>
    <row r="1430" spans="1:9" ht="15" customHeight="1" x14ac:dyDescent="0.25">
      <c r="A1430" s="155" t="s">
        <v>1962</v>
      </c>
      <c r="B1430" s="155" t="s">
        <v>2110</v>
      </c>
      <c r="C1430" s="155" t="s">
        <v>2486</v>
      </c>
      <c r="D1430" s="155">
        <v>10</v>
      </c>
      <c r="E1430" s="155">
        <v>10</v>
      </c>
      <c r="F1430" s="166">
        <v>41198</v>
      </c>
      <c r="G1430" s="166">
        <v>41201</v>
      </c>
      <c r="H1430" s="157">
        <v>1</v>
      </c>
    </row>
    <row r="1431" spans="1:9" ht="15" customHeight="1" x14ac:dyDescent="0.25">
      <c r="A1431" s="155" t="s">
        <v>230</v>
      </c>
      <c r="B1431" s="155" t="s">
        <v>471</v>
      </c>
      <c r="C1431" s="155" t="s">
        <v>2489</v>
      </c>
      <c r="D1431" s="155">
        <v>250</v>
      </c>
      <c r="E1431" s="155">
        <v>250</v>
      </c>
      <c r="F1431" s="166">
        <v>41199</v>
      </c>
      <c r="G1431" s="166">
        <v>41211</v>
      </c>
      <c r="H1431" s="157">
        <v>1</v>
      </c>
    </row>
    <row r="1432" spans="1:9" ht="15" customHeight="1" x14ac:dyDescent="0.25">
      <c r="A1432" s="155" t="s">
        <v>71</v>
      </c>
      <c r="B1432" s="155" t="s">
        <v>1550</v>
      </c>
      <c r="C1432" s="155" t="s">
        <v>2490</v>
      </c>
      <c r="D1432" s="155">
        <v>5</v>
      </c>
      <c r="E1432" s="155">
        <v>5</v>
      </c>
      <c r="F1432" s="166">
        <v>41199</v>
      </c>
      <c r="G1432" s="166">
        <v>41207</v>
      </c>
      <c r="H1432" s="157">
        <v>1</v>
      </c>
    </row>
    <row r="1433" spans="1:9" ht="15" customHeight="1" x14ac:dyDescent="0.25">
      <c r="A1433" s="155" t="s">
        <v>42</v>
      </c>
      <c r="B1433" s="155" t="s">
        <v>2491</v>
      </c>
      <c r="C1433" s="155" t="s">
        <v>2492</v>
      </c>
      <c r="D1433" s="155">
        <v>100</v>
      </c>
      <c r="E1433" s="155">
        <v>100</v>
      </c>
      <c r="F1433" s="166">
        <v>41199</v>
      </c>
      <c r="G1433" s="166">
        <v>41205</v>
      </c>
      <c r="H1433" s="157">
        <v>1</v>
      </c>
    </row>
    <row r="1434" spans="1:9" ht="15" customHeight="1" x14ac:dyDescent="0.25">
      <c r="A1434" s="155" t="s">
        <v>78</v>
      </c>
      <c r="B1434" s="155" t="s">
        <v>2493</v>
      </c>
      <c r="C1434" s="155" t="s">
        <v>2494</v>
      </c>
      <c r="D1434" s="155">
        <v>5</v>
      </c>
      <c r="E1434" s="155">
        <v>5</v>
      </c>
      <c r="F1434" s="166">
        <v>41199</v>
      </c>
      <c r="G1434" s="166">
        <v>41204</v>
      </c>
      <c r="H1434" s="157">
        <v>1</v>
      </c>
    </row>
    <row r="1435" spans="1:9" ht="15" customHeight="1" x14ac:dyDescent="0.25">
      <c r="A1435" s="155" t="s">
        <v>12</v>
      </c>
      <c r="B1435" s="155" t="s">
        <v>2496</v>
      </c>
      <c r="C1435" s="155" t="s">
        <v>2498</v>
      </c>
      <c r="D1435" s="155">
        <v>10</v>
      </c>
      <c r="E1435" s="155">
        <v>10</v>
      </c>
      <c r="F1435" s="166">
        <v>41200</v>
      </c>
      <c r="G1435" s="166">
        <v>41206</v>
      </c>
      <c r="H1435" s="157">
        <v>1</v>
      </c>
    </row>
    <row r="1436" spans="1:9" ht="15" customHeight="1" x14ac:dyDescent="0.25">
      <c r="A1436" s="155" t="s">
        <v>12</v>
      </c>
      <c r="B1436" s="155" t="s">
        <v>2497</v>
      </c>
      <c r="C1436" s="155" t="s">
        <v>161</v>
      </c>
      <c r="D1436" s="155">
        <v>10</v>
      </c>
      <c r="E1436" s="155">
        <v>10</v>
      </c>
      <c r="F1436" s="166">
        <v>41200</v>
      </c>
      <c r="G1436" s="166">
        <v>41206</v>
      </c>
      <c r="H1436" s="157">
        <v>1</v>
      </c>
    </row>
    <row r="1437" spans="1:9" ht="15" customHeight="1" x14ac:dyDescent="0.25">
      <c r="A1437" s="155" t="s">
        <v>492</v>
      </c>
      <c r="B1437" s="155" t="s">
        <v>2499</v>
      </c>
      <c r="C1437" s="155" t="s">
        <v>2500</v>
      </c>
      <c r="D1437" s="155">
        <v>100</v>
      </c>
      <c r="E1437" s="155">
        <v>100</v>
      </c>
      <c r="F1437" s="166">
        <v>41200</v>
      </c>
      <c r="G1437" s="166">
        <v>41201</v>
      </c>
      <c r="H1437" s="157">
        <v>1</v>
      </c>
    </row>
    <row r="1438" spans="1:9" ht="15" customHeight="1" x14ac:dyDescent="0.25">
      <c r="A1438" s="155" t="s">
        <v>719</v>
      </c>
      <c r="B1438" s="155" t="s">
        <v>991</v>
      </c>
      <c r="C1438" s="155" t="s">
        <v>2501</v>
      </c>
      <c r="D1438" s="155">
        <v>250</v>
      </c>
      <c r="E1438" s="155">
        <v>250</v>
      </c>
      <c r="F1438" s="166">
        <v>41200</v>
      </c>
      <c r="G1438" s="166">
        <v>41205</v>
      </c>
      <c r="H1438" s="157">
        <v>1</v>
      </c>
    </row>
    <row r="1439" spans="1:9" ht="15" customHeight="1" x14ac:dyDescent="0.25">
      <c r="A1439" s="155" t="s">
        <v>286</v>
      </c>
      <c r="B1439" s="155" t="s">
        <v>287</v>
      </c>
      <c r="C1439" s="155" t="s">
        <v>2502</v>
      </c>
      <c r="D1439" s="155">
        <v>100</v>
      </c>
      <c r="E1439" s="155">
        <v>100</v>
      </c>
      <c r="F1439" s="166">
        <v>41200</v>
      </c>
      <c r="G1439" s="166">
        <v>41204</v>
      </c>
      <c r="H1439" s="157">
        <v>1</v>
      </c>
    </row>
    <row r="1440" spans="1:9" ht="15" customHeight="1" x14ac:dyDescent="0.25">
      <c r="A1440" s="155" t="s">
        <v>2503</v>
      </c>
      <c r="B1440" s="155" t="s">
        <v>2504</v>
      </c>
      <c r="C1440" s="155" t="s">
        <v>2505</v>
      </c>
      <c r="D1440" s="155">
        <v>10</v>
      </c>
      <c r="E1440" s="155">
        <v>10</v>
      </c>
      <c r="F1440" s="166">
        <v>41200</v>
      </c>
      <c r="G1440" s="166">
        <v>41211</v>
      </c>
      <c r="H1440" s="157">
        <v>1</v>
      </c>
    </row>
    <row r="1441" spans="1:9" ht="15" customHeight="1" x14ac:dyDescent="0.25">
      <c r="A1441" s="155" t="s">
        <v>742</v>
      </c>
      <c r="B1441" s="155" t="s">
        <v>743</v>
      </c>
      <c r="C1441" s="155" t="s">
        <v>2506</v>
      </c>
      <c r="D1441" s="155">
        <v>185</v>
      </c>
      <c r="E1441" s="155">
        <v>187</v>
      </c>
      <c r="F1441" s="166">
        <v>41201</v>
      </c>
      <c r="G1441" s="166">
        <v>41205</v>
      </c>
      <c r="H1441" s="157">
        <v>1</v>
      </c>
    </row>
    <row r="1442" spans="1:9" ht="15" customHeight="1" x14ac:dyDescent="0.25">
      <c r="A1442" s="155" t="s">
        <v>12</v>
      </c>
      <c r="B1442" s="155" t="s">
        <v>2507</v>
      </c>
      <c r="C1442" s="155" t="s">
        <v>2508</v>
      </c>
      <c r="D1442" s="155">
        <v>25</v>
      </c>
      <c r="E1442" s="155">
        <v>25</v>
      </c>
      <c r="F1442" s="166">
        <v>41201</v>
      </c>
      <c r="G1442" s="166">
        <v>41206</v>
      </c>
      <c r="H1442" s="157">
        <v>1</v>
      </c>
    </row>
    <row r="1443" spans="1:9" ht="15" customHeight="1" x14ac:dyDescent="0.25">
      <c r="A1443" s="155" t="s">
        <v>12</v>
      </c>
      <c r="B1443" s="155" t="s">
        <v>490</v>
      </c>
      <c r="C1443" s="155" t="s">
        <v>364</v>
      </c>
      <c r="D1443" s="155">
        <v>25</v>
      </c>
      <c r="E1443" s="155">
        <v>25</v>
      </c>
      <c r="F1443" s="166">
        <v>41201</v>
      </c>
      <c r="G1443" s="166">
        <v>41206</v>
      </c>
      <c r="H1443" s="157">
        <v>1</v>
      </c>
    </row>
    <row r="1444" spans="1:9" ht="15" customHeight="1" x14ac:dyDescent="0.25">
      <c r="A1444" s="155" t="s">
        <v>1208</v>
      </c>
      <c r="B1444" s="155" t="s">
        <v>1209</v>
      </c>
      <c r="C1444" s="155" t="s">
        <v>2509</v>
      </c>
      <c r="D1444" s="155">
        <v>120</v>
      </c>
      <c r="E1444" s="155">
        <v>120</v>
      </c>
      <c r="F1444" s="166">
        <v>41201</v>
      </c>
      <c r="G1444" s="166">
        <v>41206</v>
      </c>
      <c r="H1444" s="157">
        <v>1</v>
      </c>
    </row>
    <row r="1445" spans="1:9" ht="15" customHeight="1" x14ac:dyDescent="0.25">
      <c r="A1445" s="155" t="s">
        <v>1114</v>
      </c>
      <c r="B1445" s="155" t="s">
        <v>1115</v>
      </c>
      <c r="C1445" s="155" t="s">
        <v>2510</v>
      </c>
      <c r="D1445" s="155">
        <v>25</v>
      </c>
      <c r="E1445" s="155">
        <v>25</v>
      </c>
      <c r="F1445" s="166">
        <v>41201</v>
      </c>
      <c r="G1445" s="166">
        <v>41205</v>
      </c>
      <c r="H1445" s="157">
        <v>1</v>
      </c>
    </row>
    <row r="1446" spans="1:9" ht="15" customHeight="1" x14ac:dyDescent="0.25">
      <c r="A1446" s="155" t="s">
        <v>1114</v>
      </c>
      <c r="B1446" s="155" t="s">
        <v>1317</v>
      </c>
      <c r="C1446" s="155" t="s">
        <v>2511</v>
      </c>
      <c r="D1446" s="155">
        <v>5</v>
      </c>
      <c r="E1446" s="155">
        <v>5</v>
      </c>
      <c r="F1446" s="166">
        <v>41201</v>
      </c>
      <c r="G1446" s="166">
        <v>41204</v>
      </c>
      <c r="H1446" s="157">
        <v>1</v>
      </c>
    </row>
    <row r="1447" spans="1:9" ht="15" customHeight="1" x14ac:dyDescent="0.25">
      <c r="A1447" s="155" t="s">
        <v>911</v>
      </c>
      <c r="B1447" s="155" t="s">
        <v>1176</v>
      </c>
      <c r="C1447" s="155" t="s">
        <v>2512</v>
      </c>
      <c r="D1447" s="155">
        <v>500</v>
      </c>
      <c r="E1447" s="155">
        <v>500</v>
      </c>
      <c r="F1447" s="166">
        <v>41201</v>
      </c>
      <c r="G1447" s="166">
        <v>41212</v>
      </c>
      <c r="H1447" s="157">
        <v>1</v>
      </c>
      <c r="I1447" s="163" t="s">
        <v>2020</v>
      </c>
    </row>
    <row r="1448" spans="1:9" ht="15" customHeight="1" x14ac:dyDescent="0.25">
      <c r="A1448" s="155" t="s">
        <v>195</v>
      </c>
      <c r="B1448" s="155" t="s">
        <v>2513</v>
      </c>
      <c r="C1448" s="155" t="s">
        <v>2514</v>
      </c>
      <c r="D1448" s="155">
        <v>100</v>
      </c>
      <c r="E1448" s="155">
        <v>108</v>
      </c>
      <c r="F1448" s="166">
        <v>41201</v>
      </c>
      <c r="G1448" s="166">
        <v>41207</v>
      </c>
      <c r="H1448" s="157">
        <v>1</v>
      </c>
    </row>
    <row r="1449" spans="1:9" ht="15" customHeight="1" x14ac:dyDescent="0.25">
      <c r="A1449" s="155" t="s">
        <v>195</v>
      </c>
      <c r="B1449" s="155" t="s">
        <v>2515</v>
      </c>
      <c r="C1449" s="155" t="s">
        <v>2516</v>
      </c>
      <c r="D1449" s="155">
        <v>100</v>
      </c>
      <c r="E1449" s="155">
        <v>107</v>
      </c>
      <c r="F1449" s="166">
        <v>41201</v>
      </c>
      <c r="G1449" s="166">
        <v>41207</v>
      </c>
      <c r="H1449" s="157">
        <v>1</v>
      </c>
    </row>
    <row r="1450" spans="1:9" ht="15" customHeight="1" x14ac:dyDescent="0.25">
      <c r="A1450" s="155" t="s">
        <v>520</v>
      </c>
      <c r="B1450" s="155" t="s">
        <v>1267</v>
      </c>
      <c r="C1450" s="155" t="s">
        <v>2517</v>
      </c>
      <c r="D1450" s="155">
        <v>500</v>
      </c>
      <c r="E1450" s="155">
        <v>500</v>
      </c>
      <c r="F1450" s="166">
        <v>41204</v>
      </c>
      <c r="G1450" s="166" t="s">
        <v>829</v>
      </c>
      <c r="H1450" s="157">
        <v>1</v>
      </c>
    </row>
    <row r="1451" spans="1:9" ht="15" customHeight="1" x14ac:dyDescent="0.25">
      <c r="A1451" s="155" t="s">
        <v>239</v>
      </c>
      <c r="B1451" s="155" t="s">
        <v>1733</v>
      </c>
      <c r="C1451" s="155" t="s">
        <v>2518</v>
      </c>
      <c r="D1451" s="155">
        <v>300</v>
      </c>
      <c r="E1451" s="155">
        <v>300</v>
      </c>
      <c r="F1451" s="166">
        <v>41204</v>
      </c>
      <c r="G1451" s="166">
        <v>41206</v>
      </c>
      <c r="H1451" s="157">
        <v>1</v>
      </c>
    </row>
    <row r="1452" spans="1:9" ht="15" customHeight="1" x14ac:dyDescent="0.25">
      <c r="A1452" s="155" t="s">
        <v>239</v>
      </c>
      <c r="B1452" s="155" t="s">
        <v>364</v>
      </c>
      <c r="C1452" s="155" t="s">
        <v>364</v>
      </c>
      <c r="D1452" s="155">
        <v>100</v>
      </c>
      <c r="E1452" s="155">
        <v>100</v>
      </c>
      <c r="F1452" s="166">
        <v>41204</v>
      </c>
      <c r="G1452" s="166">
        <v>41206</v>
      </c>
      <c r="H1452" s="157">
        <v>1</v>
      </c>
    </row>
    <row r="1453" spans="1:9" ht="15" customHeight="1" x14ac:dyDescent="0.25">
      <c r="A1453" s="155" t="s">
        <v>239</v>
      </c>
      <c r="B1453" s="155" t="s">
        <v>161</v>
      </c>
      <c r="C1453" s="155" t="s">
        <v>161</v>
      </c>
      <c r="D1453" s="155">
        <v>100</v>
      </c>
      <c r="E1453" s="155">
        <v>100</v>
      </c>
      <c r="F1453" s="166">
        <v>41204</v>
      </c>
      <c r="G1453" s="166">
        <v>41206</v>
      </c>
      <c r="H1453" s="157">
        <v>1</v>
      </c>
    </row>
    <row r="1454" spans="1:9" ht="15" customHeight="1" x14ac:dyDescent="0.25">
      <c r="A1454" s="155" t="s">
        <v>239</v>
      </c>
      <c r="B1454" s="155" t="s">
        <v>316</v>
      </c>
      <c r="C1454" s="155" t="s">
        <v>316</v>
      </c>
      <c r="D1454" s="155">
        <v>50</v>
      </c>
      <c r="E1454" s="155">
        <v>50</v>
      </c>
      <c r="F1454" s="166">
        <v>41204</v>
      </c>
      <c r="G1454" s="166">
        <v>41206</v>
      </c>
      <c r="H1454" s="157">
        <v>1</v>
      </c>
    </row>
    <row r="1455" spans="1:9" ht="15" customHeight="1" x14ac:dyDescent="0.25">
      <c r="A1455" s="155" t="s">
        <v>559</v>
      </c>
      <c r="B1455" s="155" t="s">
        <v>1677</v>
      </c>
      <c r="C1455" s="155" t="s">
        <v>2519</v>
      </c>
      <c r="D1455" s="155">
        <v>50</v>
      </c>
      <c r="E1455" s="155">
        <v>50</v>
      </c>
      <c r="F1455" s="166">
        <v>41204</v>
      </c>
      <c r="G1455" s="166">
        <v>41207</v>
      </c>
      <c r="H1455" s="157">
        <v>1</v>
      </c>
    </row>
    <row r="1456" spans="1:9" ht="15" customHeight="1" x14ac:dyDescent="0.25">
      <c r="A1456" s="155" t="s">
        <v>221</v>
      </c>
      <c r="B1456" s="155" t="s">
        <v>2520</v>
      </c>
      <c r="C1456" s="155" t="s">
        <v>2094</v>
      </c>
      <c r="D1456" s="155">
        <v>8</v>
      </c>
      <c r="E1456" s="155">
        <v>7</v>
      </c>
      <c r="F1456" s="166">
        <v>41204</v>
      </c>
      <c r="G1456" s="166">
        <v>41210</v>
      </c>
      <c r="H1456" s="157">
        <v>1</v>
      </c>
    </row>
    <row r="1457" spans="1:9" ht="15" customHeight="1" x14ac:dyDescent="0.25">
      <c r="A1457" s="155" t="s">
        <v>2521</v>
      </c>
      <c r="B1457" s="155" t="s">
        <v>2522</v>
      </c>
      <c r="C1457" s="155" t="s">
        <v>2523</v>
      </c>
      <c r="D1457" s="155">
        <v>5</v>
      </c>
      <c r="E1457" s="155">
        <v>5</v>
      </c>
      <c r="F1457" s="166">
        <v>41204</v>
      </c>
      <c r="G1457" s="166">
        <v>41201</v>
      </c>
      <c r="H1457" s="157">
        <v>1</v>
      </c>
      <c r="I1457" s="163" t="s">
        <v>2530</v>
      </c>
    </row>
    <row r="1458" spans="1:9" ht="15" customHeight="1" x14ac:dyDescent="0.25">
      <c r="A1458" s="155" t="s">
        <v>820</v>
      </c>
      <c r="B1458" s="155" t="s">
        <v>101</v>
      </c>
      <c r="C1458" s="155" t="s">
        <v>2524</v>
      </c>
      <c r="D1458" s="155">
        <v>250</v>
      </c>
      <c r="E1458" s="155">
        <v>250</v>
      </c>
      <c r="F1458" s="166">
        <v>41205</v>
      </c>
      <c r="G1458" s="166">
        <v>41212</v>
      </c>
      <c r="H1458" s="157">
        <v>1</v>
      </c>
    </row>
    <row r="1459" spans="1:9" ht="15" customHeight="1" x14ac:dyDescent="0.25">
      <c r="A1459" s="155" t="s">
        <v>71</v>
      </c>
      <c r="B1459" s="155" t="s">
        <v>1530</v>
      </c>
      <c r="C1459" s="155" t="s">
        <v>2525</v>
      </c>
      <c r="D1459" s="155">
        <v>5</v>
      </c>
      <c r="E1459" s="155">
        <v>5</v>
      </c>
      <c r="F1459" s="166">
        <v>41205</v>
      </c>
      <c r="G1459" s="166">
        <v>41215</v>
      </c>
      <c r="H1459" s="157">
        <v>1</v>
      </c>
    </row>
    <row r="1460" spans="1:9" ht="15" customHeight="1" x14ac:dyDescent="0.25">
      <c r="A1460" s="155" t="s">
        <v>1474</v>
      </c>
      <c r="B1460" s="155" t="s">
        <v>345</v>
      </c>
      <c r="C1460" s="155" t="s">
        <v>2526</v>
      </c>
      <c r="D1460" s="155">
        <v>50</v>
      </c>
      <c r="E1460" s="155">
        <v>50</v>
      </c>
      <c r="F1460" s="166">
        <v>41205</v>
      </c>
      <c r="G1460" s="166">
        <v>41213</v>
      </c>
      <c r="H1460" s="157">
        <v>1</v>
      </c>
    </row>
    <row r="1461" spans="1:9" ht="15" customHeight="1" x14ac:dyDescent="0.25">
      <c r="A1461" s="155" t="s">
        <v>65</v>
      </c>
      <c r="B1461" s="155" t="s">
        <v>547</v>
      </c>
      <c r="C1461" s="155" t="s">
        <v>2527</v>
      </c>
      <c r="D1461" s="155">
        <v>50</v>
      </c>
      <c r="E1461" s="155">
        <v>50</v>
      </c>
      <c r="F1461" s="166">
        <v>41205</v>
      </c>
      <c r="G1461" s="166">
        <v>41214</v>
      </c>
      <c r="H1461" s="157">
        <v>1</v>
      </c>
    </row>
    <row r="1462" spans="1:9" ht="15" customHeight="1" x14ac:dyDescent="0.25">
      <c r="A1462" s="155" t="s">
        <v>1107</v>
      </c>
      <c r="B1462" s="155" t="s">
        <v>1108</v>
      </c>
      <c r="C1462" s="155" t="s">
        <v>2531</v>
      </c>
      <c r="D1462" s="155">
        <v>100</v>
      </c>
      <c r="E1462" s="155">
        <v>100</v>
      </c>
      <c r="F1462" s="166">
        <v>41206</v>
      </c>
      <c r="G1462" s="166">
        <v>41207</v>
      </c>
      <c r="H1462" s="157">
        <v>1</v>
      </c>
    </row>
    <row r="1463" spans="1:9" ht="15" customHeight="1" x14ac:dyDescent="0.25">
      <c r="A1463" s="155" t="s">
        <v>173</v>
      </c>
      <c r="B1463" s="155" t="s">
        <v>1170</v>
      </c>
      <c r="C1463" s="155" t="s">
        <v>2532</v>
      </c>
      <c r="D1463" s="155">
        <v>51</v>
      </c>
      <c r="E1463" s="155">
        <v>51</v>
      </c>
      <c r="F1463" s="166">
        <v>41206</v>
      </c>
      <c r="G1463" s="166">
        <v>41207</v>
      </c>
      <c r="H1463" s="157">
        <v>1</v>
      </c>
      <c r="I1463" s="163" t="s">
        <v>1855</v>
      </c>
    </row>
    <row r="1464" spans="1:9" ht="15" customHeight="1" x14ac:dyDescent="0.25">
      <c r="A1464" s="155" t="s">
        <v>173</v>
      </c>
      <c r="B1464" s="155" t="s">
        <v>445</v>
      </c>
      <c r="C1464" s="155" t="s">
        <v>364</v>
      </c>
      <c r="D1464" s="155">
        <v>51</v>
      </c>
      <c r="E1464" s="155">
        <v>51</v>
      </c>
      <c r="F1464" s="166">
        <v>41206</v>
      </c>
      <c r="G1464" s="166">
        <v>41207</v>
      </c>
      <c r="H1464" s="157">
        <v>1</v>
      </c>
    </row>
    <row r="1465" spans="1:9" ht="15" customHeight="1" x14ac:dyDescent="0.25">
      <c r="A1465" s="155" t="s">
        <v>2534</v>
      </c>
      <c r="B1465" s="155" t="s">
        <v>2535</v>
      </c>
      <c r="C1465" s="155" t="s">
        <v>2536</v>
      </c>
      <c r="D1465" s="155">
        <v>100</v>
      </c>
      <c r="E1465" s="155">
        <v>100</v>
      </c>
      <c r="F1465" s="166">
        <v>41207</v>
      </c>
      <c r="G1465" s="166">
        <v>41211</v>
      </c>
      <c r="H1465" s="157">
        <v>1</v>
      </c>
    </row>
    <row r="1466" spans="1:9" ht="15" customHeight="1" x14ac:dyDescent="0.25">
      <c r="A1466" s="155" t="s">
        <v>520</v>
      </c>
      <c r="B1466" s="155" t="s">
        <v>533</v>
      </c>
      <c r="C1466" s="155" t="s">
        <v>2537</v>
      </c>
      <c r="D1466" s="155">
        <v>100</v>
      </c>
      <c r="E1466" s="155">
        <v>100</v>
      </c>
      <c r="F1466" s="166">
        <v>41207</v>
      </c>
      <c r="G1466" s="166">
        <v>41218</v>
      </c>
      <c r="H1466" s="157">
        <v>1</v>
      </c>
    </row>
    <row r="1467" spans="1:9" ht="15" customHeight="1" x14ac:dyDescent="0.25">
      <c r="A1467" s="155" t="s">
        <v>520</v>
      </c>
      <c r="B1467" s="155" t="s">
        <v>533</v>
      </c>
      <c r="C1467" s="155" t="s">
        <v>1844</v>
      </c>
      <c r="D1467" s="155">
        <v>27</v>
      </c>
      <c r="E1467" s="155">
        <v>27</v>
      </c>
      <c r="F1467" s="166">
        <v>41207</v>
      </c>
      <c r="G1467" s="166">
        <v>41208</v>
      </c>
      <c r="H1467" s="157">
        <v>1</v>
      </c>
      <c r="I1467" s="163" t="s">
        <v>2468</v>
      </c>
    </row>
    <row r="1468" spans="1:9" ht="15" customHeight="1" x14ac:dyDescent="0.25">
      <c r="A1468" s="155" t="s">
        <v>12</v>
      </c>
      <c r="B1468" s="155" t="s">
        <v>13</v>
      </c>
      <c r="C1468" s="155" t="s">
        <v>2538</v>
      </c>
      <c r="D1468" s="155">
        <v>20</v>
      </c>
      <c r="E1468" s="155">
        <v>20</v>
      </c>
      <c r="F1468" s="166">
        <v>41211</v>
      </c>
      <c r="G1468" s="166">
        <v>41214</v>
      </c>
      <c r="H1468" s="157">
        <v>1</v>
      </c>
    </row>
    <row r="1469" spans="1:9" ht="15" customHeight="1" x14ac:dyDescent="0.25">
      <c r="A1469" s="155" t="s">
        <v>12</v>
      </c>
      <c r="B1469" s="155" t="s">
        <v>156</v>
      </c>
      <c r="C1469" s="155" t="s">
        <v>364</v>
      </c>
      <c r="D1469" s="155">
        <v>25</v>
      </c>
      <c r="E1469" s="155">
        <v>25</v>
      </c>
      <c r="F1469" s="166">
        <v>41211</v>
      </c>
      <c r="G1469" s="166">
        <v>41214</v>
      </c>
      <c r="H1469" s="157">
        <v>1</v>
      </c>
    </row>
    <row r="1470" spans="1:9" ht="15" customHeight="1" x14ac:dyDescent="0.25">
      <c r="A1470" s="155" t="s">
        <v>12</v>
      </c>
      <c r="B1470" s="155" t="s">
        <v>15</v>
      </c>
      <c r="C1470" s="155" t="s">
        <v>161</v>
      </c>
      <c r="D1470" s="155">
        <v>25</v>
      </c>
      <c r="E1470" s="155">
        <v>25</v>
      </c>
      <c r="F1470" s="166">
        <v>41211</v>
      </c>
      <c r="G1470" s="166">
        <v>41214</v>
      </c>
      <c r="H1470" s="157">
        <v>1</v>
      </c>
    </row>
    <row r="1471" spans="1:9" ht="15" customHeight="1" x14ac:dyDescent="0.25">
      <c r="A1471" s="155" t="s">
        <v>71</v>
      </c>
      <c r="B1471" s="155" t="s">
        <v>1550</v>
      </c>
      <c r="C1471" s="155" t="s">
        <v>2539</v>
      </c>
      <c r="D1471" s="155">
        <v>5</v>
      </c>
      <c r="E1471" s="155">
        <v>5</v>
      </c>
      <c r="F1471" s="166">
        <v>41211</v>
      </c>
      <c r="G1471" s="166">
        <v>41213</v>
      </c>
      <c r="H1471" s="157">
        <v>1</v>
      </c>
    </row>
    <row r="1472" spans="1:9" ht="15" customHeight="1" x14ac:dyDescent="0.25">
      <c r="A1472" s="155" t="s">
        <v>71</v>
      </c>
      <c r="B1472" s="155" t="s">
        <v>1550</v>
      </c>
      <c r="C1472" s="155" t="s">
        <v>2540</v>
      </c>
      <c r="D1472" s="155">
        <v>1</v>
      </c>
      <c r="E1472" s="155">
        <v>1</v>
      </c>
      <c r="F1472" s="166">
        <v>41211</v>
      </c>
      <c r="G1472" s="166">
        <v>41219</v>
      </c>
      <c r="H1472" s="157">
        <v>1</v>
      </c>
    </row>
    <row r="1473" spans="1:8" ht="15" customHeight="1" x14ac:dyDescent="0.25">
      <c r="A1473" s="155" t="s">
        <v>251</v>
      </c>
      <c r="B1473" s="155" t="s">
        <v>717</v>
      </c>
      <c r="C1473" s="155" t="s">
        <v>2541</v>
      </c>
      <c r="D1473" s="155">
        <v>20</v>
      </c>
      <c r="E1473" s="155">
        <v>20</v>
      </c>
      <c r="F1473" s="166">
        <v>41211</v>
      </c>
      <c r="G1473" s="166">
        <v>41215</v>
      </c>
      <c r="H1473" s="157">
        <v>1</v>
      </c>
    </row>
    <row r="1474" spans="1:8" ht="15" customHeight="1" x14ac:dyDescent="0.25">
      <c r="A1474" s="155" t="s">
        <v>748</v>
      </c>
      <c r="B1474" s="155" t="s">
        <v>2542</v>
      </c>
      <c r="C1474" s="155" t="s">
        <v>2543</v>
      </c>
      <c r="D1474" s="155">
        <v>75</v>
      </c>
      <c r="E1474" s="155">
        <v>75</v>
      </c>
      <c r="F1474" s="166">
        <v>41211</v>
      </c>
      <c r="G1474" s="166">
        <v>41213</v>
      </c>
      <c r="H1474" s="157">
        <v>1</v>
      </c>
    </row>
    <row r="1475" spans="1:8" ht="15" customHeight="1" x14ac:dyDescent="0.25">
      <c r="A1475" s="155" t="s">
        <v>638</v>
      </c>
      <c r="B1475" s="155" t="s">
        <v>639</v>
      </c>
      <c r="C1475" s="155" t="s">
        <v>2544</v>
      </c>
      <c r="D1475" s="155">
        <v>1000</v>
      </c>
      <c r="E1475" s="155">
        <v>1000</v>
      </c>
      <c r="F1475" s="166">
        <v>41211</v>
      </c>
      <c r="G1475" s="166">
        <v>41213</v>
      </c>
      <c r="H1475" s="157">
        <v>1</v>
      </c>
    </row>
    <row r="1476" spans="1:8" ht="15" customHeight="1" x14ac:dyDescent="0.25">
      <c r="A1476" s="155" t="s">
        <v>1554</v>
      </c>
      <c r="B1476" s="155" t="s">
        <v>2545</v>
      </c>
      <c r="C1476" s="155" t="s">
        <v>2546</v>
      </c>
      <c r="D1476" s="155">
        <v>119</v>
      </c>
      <c r="E1476" s="155">
        <v>119</v>
      </c>
      <c r="F1476" s="166">
        <v>41211</v>
      </c>
      <c r="G1476" s="166">
        <v>41233</v>
      </c>
      <c r="H1476" s="157">
        <v>1</v>
      </c>
    </row>
    <row r="1477" spans="1:8" ht="15" customHeight="1" x14ac:dyDescent="0.25">
      <c r="A1477" s="155" t="s">
        <v>1554</v>
      </c>
      <c r="B1477" s="155" t="s">
        <v>2547</v>
      </c>
      <c r="C1477" s="155" t="s">
        <v>316</v>
      </c>
      <c r="D1477" s="155">
        <v>119</v>
      </c>
      <c r="E1477" s="155">
        <v>119</v>
      </c>
      <c r="F1477" s="166">
        <v>41211</v>
      </c>
      <c r="G1477" s="166">
        <v>41233</v>
      </c>
      <c r="H1477" s="157">
        <v>1</v>
      </c>
    </row>
    <row r="1478" spans="1:8" ht="15" customHeight="1" x14ac:dyDescent="0.25">
      <c r="A1478" s="155" t="s">
        <v>71</v>
      </c>
      <c r="B1478" s="155" t="s">
        <v>583</v>
      </c>
      <c r="C1478" s="155" t="s">
        <v>2402</v>
      </c>
      <c r="D1478" s="155">
        <v>7</v>
      </c>
      <c r="E1478" s="155">
        <v>7</v>
      </c>
      <c r="F1478" s="166">
        <v>41212</v>
      </c>
      <c r="G1478" s="166">
        <v>41213</v>
      </c>
      <c r="H1478" s="157">
        <v>1</v>
      </c>
    </row>
    <row r="1479" spans="1:8" ht="15" customHeight="1" x14ac:dyDescent="0.25">
      <c r="A1479" s="155" t="s">
        <v>559</v>
      </c>
      <c r="B1479" s="155" t="s">
        <v>560</v>
      </c>
      <c r="C1479" s="155" t="s">
        <v>2549</v>
      </c>
      <c r="D1479" s="155">
        <v>15000</v>
      </c>
      <c r="E1479" s="155">
        <v>15030</v>
      </c>
      <c r="F1479" s="166">
        <v>41213</v>
      </c>
      <c r="G1479" s="166">
        <v>41215</v>
      </c>
      <c r="H1479" s="157">
        <v>1</v>
      </c>
    </row>
    <row r="1480" spans="1:8" ht="15" customHeight="1" x14ac:dyDescent="0.25">
      <c r="A1480" s="155" t="s">
        <v>512</v>
      </c>
      <c r="B1480" s="155" t="s">
        <v>2550</v>
      </c>
      <c r="C1480" s="155" t="s">
        <v>2551</v>
      </c>
      <c r="D1480" s="155">
        <v>5</v>
      </c>
      <c r="E1480" s="155">
        <v>5</v>
      </c>
      <c r="F1480" s="166">
        <v>41213</v>
      </c>
      <c r="G1480" s="166">
        <v>41218</v>
      </c>
      <c r="H1480" s="157">
        <v>1</v>
      </c>
    </row>
    <row r="1481" spans="1:8" ht="15" customHeight="1" x14ac:dyDescent="0.25">
      <c r="A1481" s="155" t="s">
        <v>512</v>
      </c>
      <c r="B1481" s="155" t="s">
        <v>919</v>
      </c>
      <c r="C1481" s="155" t="s">
        <v>2552</v>
      </c>
      <c r="D1481" s="155">
        <v>4</v>
      </c>
      <c r="E1481" s="155">
        <v>4</v>
      </c>
      <c r="F1481" s="166">
        <v>41213</v>
      </c>
      <c r="G1481" s="166">
        <v>41218</v>
      </c>
      <c r="H1481" s="157">
        <v>1</v>
      </c>
    </row>
    <row r="1482" spans="1:8" ht="15" customHeight="1" x14ac:dyDescent="0.25">
      <c r="A1482" s="155" t="s">
        <v>254</v>
      </c>
      <c r="B1482" s="155" t="s">
        <v>255</v>
      </c>
      <c r="C1482" s="155" t="s">
        <v>2553</v>
      </c>
      <c r="D1482" s="155">
        <v>50</v>
      </c>
      <c r="E1482" s="155">
        <v>50</v>
      </c>
      <c r="F1482" s="166">
        <v>41213</v>
      </c>
      <c r="G1482" s="166">
        <v>41218</v>
      </c>
      <c r="H1482" s="157">
        <v>1</v>
      </c>
    </row>
    <row r="1483" spans="1:8" ht="15" customHeight="1" x14ac:dyDescent="0.25">
      <c r="A1483" s="155" t="s">
        <v>254</v>
      </c>
      <c r="B1483" s="155" t="s">
        <v>149</v>
      </c>
      <c r="C1483" s="155" t="s">
        <v>161</v>
      </c>
      <c r="D1483" s="155">
        <v>25</v>
      </c>
      <c r="E1483" s="155">
        <v>25</v>
      </c>
      <c r="F1483" s="166">
        <v>41213</v>
      </c>
      <c r="G1483" s="166">
        <v>41218</v>
      </c>
      <c r="H1483" s="157">
        <v>1</v>
      </c>
    </row>
    <row r="1484" spans="1:8" ht="15" customHeight="1" x14ac:dyDescent="0.25">
      <c r="A1484" s="155" t="s">
        <v>725</v>
      </c>
      <c r="B1484" s="155" t="s">
        <v>2554</v>
      </c>
      <c r="C1484" s="155" t="s">
        <v>2555</v>
      </c>
      <c r="D1484" s="155">
        <v>50</v>
      </c>
      <c r="E1484" s="155">
        <v>50</v>
      </c>
      <c r="F1484" s="166">
        <v>41213</v>
      </c>
      <c r="G1484" s="166">
        <v>41218</v>
      </c>
      <c r="H1484" s="157">
        <v>1</v>
      </c>
    </row>
    <row r="1485" spans="1:8" ht="15" customHeight="1" x14ac:dyDescent="0.25">
      <c r="A1485" s="155" t="s">
        <v>251</v>
      </c>
      <c r="B1485" s="155" t="s">
        <v>1135</v>
      </c>
      <c r="C1485" s="155" t="s">
        <v>2556</v>
      </c>
      <c r="D1485" s="155">
        <v>10</v>
      </c>
      <c r="E1485" s="155">
        <v>10</v>
      </c>
      <c r="F1485" s="166">
        <v>41213</v>
      </c>
      <c r="G1485" s="166">
        <v>41218</v>
      </c>
      <c r="H1485" s="157">
        <v>1</v>
      </c>
    </row>
    <row r="1486" spans="1:8" ht="15" customHeight="1" x14ac:dyDescent="0.25">
      <c r="A1486" s="155" t="s">
        <v>251</v>
      </c>
      <c r="B1486" s="155" t="s">
        <v>2557</v>
      </c>
      <c r="C1486" s="155" t="s">
        <v>2558</v>
      </c>
      <c r="D1486" s="155">
        <v>120</v>
      </c>
      <c r="E1486" s="155">
        <v>120</v>
      </c>
      <c r="F1486" s="166">
        <v>41213</v>
      </c>
      <c r="G1486" s="166">
        <v>41218</v>
      </c>
      <c r="H1486" s="157">
        <v>1</v>
      </c>
    </row>
    <row r="1487" spans="1:8" ht="15" customHeight="1" x14ac:dyDescent="0.25">
      <c r="A1487" s="155" t="s">
        <v>820</v>
      </c>
      <c r="B1487" s="155" t="s">
        <v>99</v>
      </c>
      <c r="C1487" s="155" t="s">
        <v>2559</v>
      </c>
      <c r="D1487" s="155">
        <v>200</v>
      </c>
      <c r="E1487" s="155">
        <v>200</v>
      </c>
      <c r="F1487" s="166">
        <v>41213</v>
      </c>
      <c r="G1487" s="166">
        <v>41218</v>
      </c>
      <c r="H1487" s="157">
        <v>1</v>
      </c>
    </row>
    <row r="1488" spans="1:8" ht="15" customHeight="1" x14ac:dyDescent="0.25">
      <c r="A1488" s="155" t="s">
        <v>520</v>
      </c>
      <c r="B1488" s="155" t="s">
        <v>964</v>
      </c>
      <c r="C1488" s="155" t="s">
        <v>2560</v>
      </c>
      <c r="D1488" s="155">
        <v>250</v>
      </c>
      <c r="E1488" s="155">
        <v>250</v>
      </c>
      <c r="F1488" s="166">
        <v>41213</v>
      </c>
      <c r="G1488" s="166" t="s">
        <v>829</v>
      </c>
      <c r="H1488" s="157">
        <v>1</v>
      </c>
    </row>
    <row r="1489" spans="1:9" ht="15" customHeight="1" x14ac:dyDescent="0.25">
      <c r="A1489" s="155" t="s">
        <v>820</v>
      </c>
      <c r="B1489" s="155" t="s">
        <v>89</v>
      </c>
      <c r="C1489" s="155" t="s">
        <v>2561</v>
      </c>
      <c r="D1489" s="155">
        <v>200</v>
      </c>
      <c r="E1489" s="155">
        <v>200</v>
      </c>
      <c r="F1489" s="166">
        <v>41213</v>
      </c>
      <c r="G1489" s="166">
        <v>41218</v>
      </c>
      <c r="H1489" s="157">
        <v>1</v>
      </c>
    </row>
    <row r="1490" spans="1:9" ht="15" customHeight="1" x14ac:dyDescent="0.25">
      <c r="A1490" s="155" t="s">
        <v>2562</v>
      </c>
      <c r="B1490" s="155" t="s">
        <v>2563</v>
      </c>
      <c r="C1490" s="155" t="s">
        <v>2564</v>
      </c>
      <c r="D1490" s="155">
        <v>3600</v>
      </c>
      <c r="E1490" s="155">
        <v>3600</v>
      </c>
      <c r="F1490" s="166">
        <v>41213</v>
      </c>
      <c r="G1490" s="166">
        <v>41218</v>
      </c>
      <c r="H1490" s="157">
        <v>1</v>
      </c>
    </row>
    <row r="1491" spans="1:9" ht="15" customHeight="1" x14ac:dyDescent="0.25">
      <c r="A1491" s="155" t="s">
        <v>1474</v>
      </c>
      <c r="B1491" s="155" t="s">
        <v>2565</v>
      </c>
      <c r="C1491" s="155" t="s">
        <v>2566</v>
      </c>
      <c r="D1491" s="155">
        <v>1</v>
      </c>
      <c r="E1491" s="155">
        <v>1</v>
      </c>
      <c r="F1491" s="166">
        <v>41213</v>
      </c>
      <c r="G1491" s="166">
        <v>41151</v>
      </c>
      <c r="H1491" s="157">
        <v>1</v>
      </c>
      <c r="I1491" s="163" t="s">
        <v>2579</v>
      </c>
    </row>
    <row r="1492" spans="1:9" ht="15" customHeight="1" x14ac:dyDescent="0.25">
      <c r="A1492" s="155" t="s">
        <v>563</v>
      </c>
      <c r="B1492" s="155" t="s">
        <v>2118</v>
      </c>
      <c r="C1492" s="155" t="s">
        <v>2119</v>
      </c>
      <c r="D1492" s="155">
        <v>35</v>
      </c>
      <c r="E1492" s="155">
        <v>35</v>
      </c>
      <c r="F1492" s="166">
        <v>41213</v>
      </c>
      <c r="G1492" s="166">
        <v>41239</v>
      </c>
      <c r="H1492" s="157">
        <v>1</v>
      </c>
    </row>
    <row r="1493" spans="1:9" ht="15" customHeight="1" x14ac:dyDescent="0.25">
      <c r="A1493" s="155" t="s">
        <v>78</v>
      </c>
      <c r="B1493" s="155" t="s">
        <v>249</v>
      </c>
      <c r="C1493" s="155" t="s">
        <v>2567</v>
      </c>
      <c r="D1493" s="155">
        <v>6</v>
      </c>
      <c r="E1493" s="155">
        <v>6</v>
      </c>
      <c r="F1493" s="166">
        <v>41214</v>
      </c>
      <c r="G1493" s="166">
        <v>41219</v>
      </c>
      <c r="H1493" s="157">
        <v>1</v>
      </c>
    </row>
    <row r="1494" spans="1:9" ht="15" customHeight="1" x14ac:dyDescent="0.25">
      <c r="A1494" s="155" t="s">
        <v>12</v>
      </c>
      <c r="B1494" s="155" t="s">
        <v>2568</v>
      </c>
      <c r="C1494" s="155" t="s">
        <v>2569</v>
      </c>
      <c r="D1494" s="155">
        <v>5</v>
      </c>
      <c r="E1494" s="155">
        <v>5</v>
      </c>
      <c r="F1494" s="166">
        <v>41214</v>
      </c>
      <c r="G1494" s="166">
        <v>41219</v>
      </c>
      <c r="H1494" s="157">
        <v>1</v>
      </c>
    </row>
    <row r="1495" spans="1:9" ht="15" customHeight="1" x14ac:dyDescent="0.25">
      <c r="A1495" s="155" t="s">
        <v>12</v>
      </c>
      <c r="B1495" s="155" t="s">
        <v>1334</v>
      </c>
      <c r="C1495" s="155" t="s">
        <v>364</v>
      </c>
      <c r="D1495" s="155">
        <v>10</v>
      </c>
      <c r="E1495" s="155">
        <v>10</v>
      </c>
      <c r="F1495" s="166">
        <v>41214</v>
      </c>
      <c r="G1495" s="166">
        <v>41219</v>
      </c>
      <c r="H1495" s="157">
        <v>1</v>
      </c>
    </row>
    <row r="1496" spans="1:9" ht="15" customHeight="1" x14ac:dyDescent="0.25">
      <c r="A1496" s="155" t="s">
        <v>2714</v>
      </c>
      <c r="B1496" s="155" t="s">
        <v>2066</v>
      </c>
      <c r="C1496" s="155" t="s">
        <v>2570</v>
      </c>
      <c r="D1496" s="155">
        <v>136</v>
      </c>
      <c r="E1496" s="155">
        <v>136</v>
      </c>
      <c r="F1496" s="166">
        <v>41214</v>
      </c>
      <c r="G1496" s="166">
        <v>41218</v>
      </c>
      <c r="H1496" s="157">
        <v>1</v>
      </c>
    </row>
    <row r="1497" spans="1:9" ht="15" customHeight="1" x14ac:dyDescent="0.25">
      <c r="A1497" s="155" t="s">
        <v>29</v>
      </c>
      <c r="B1497" s="155" t="s">
        <v>2028</v>
      </c>
      <c r="C1497" s="155" t="s">
        <v>2571</v>
      </c>
      <c r="D1497" s="155">
        <v>10</v>
      </c>
      <c r="E1497" s="155">
        <v>10</v>
      </c>
      <c r="F1497" s="166">
        <v>41214</v>
      </c>
      <c r="G1497" s="166">
        <v>41220</v>
      </c>
      <c r="H1497" s="157">
        <v>1</v>
      </c>
    </row>
    <row r="1498" spans="1:9" ht="15" customHeight="1" x14ac:dyDescent="0.25">
      <c r="A1498" s="155" t="s">
        <v>2572</v>
      </c>
      <c r="B1498" s="155" t="s">
        <v>2573</v>
      </c>
      <c r="C1498" s="155" t="s">
        <v>2574</v>
      </c>
      <c r="D1498" s="155">
        <v>50</v>
      </c>
      <c r="E1498" s="155">
        <v>50</v>
      </c>
      <c r="F1498" s="166">
        <v>41215</v>
      </c>
      <c r="G1498" s="166">
        <v>41220</v>
      </c>
      <c r="H1498" s="157">
        <v>1</v>
      </c>
    </row>
    <row r="1499" spans="1:9" ht="15" customHeight="1" x14ac:dyDescent="0.25">
      <c r="A1499" s="155" t="s">
        <v>1083</v>
      </c>
      <c r="B1499" s="155" t="s">
        <v>1408</v>
      </c>
      <c r="C1499" s="155" t="s">
        <v>2575</v>
      </c>
      <c r="D1499" s="155">
        <v>5</v>
      </c>
      <c r="E1499" s="155">
        <v>5</v>
      </c>
      <c r="F1499" s="166">
        <v>41215</v>
      </c>
      <c r="G1499" s="166">
        <v>41215</v>
      </c>
      <c r="H1499" s="157">
        <v>1</v>
      </c>
    </row>
    <row r="1500" spans="1:9" ht="15" customHeight="1" x14ac:dyDescent="0.25">
      <c r="A1500" s="155" t="s">
        <v>2576</v>
      </c>
      <c r="B1500" s="155" t="s">
        <v>2577</v>
      </c>
      <c r="C1500" s="155" t="s">
        <v>2578</v>
      </c>
      <c r="D1500" s="155">
        <v>5</v>
      </c>
      <c r="E1500" s="155">
        <v>5</v>
      </c>
      <c r="F1500" s="166">
        <v>41215</v>
      </c>
      <c r="G1500" s="166">
        <v>41222</v>
      </c>
      <c r="H1500" s="157">
        <v>1</v>
      </c>
    </row>
    <row r="1501" spans="1:9" ht="15" customHeight="1" x14ac:dyDescent="0.25">
      <c r="A1501" s="155" t="s">
        <v>1808</v>
      </c>
      <c r="B1501" s="155" t="s">
        <v>272</v>
      </c>
      <c r="C1501" s="155" t="s">
        <v>2583</v>
      </c>
      <c r="D1501" s="155">
        <v>30</v>
      </c>
      <c r="E1501" s="155">
        <v>30</v>
      </c>
      <c r="F1501" s="166">
        <v>41218</v>
      </c>
      <c r="G1501" s="166">
        <v>41219</v>
      </c>
      <c r="H1501" s="157">
        <v>1</v>
      </c>
    </row>
    <row r="1502" spans="1:9" ht="15" customHeight="1" x14ac:dyDescent="0.25">
      <c r="A1502" s="155" t="s">
        <v>559</v>
      </c>
      <c r="B1502" s="155" t="s">
        <v>2265</v>
      </c>
      <c r="C1502" s="155" t="s">
        <v>2584</v>
      </c>
      <c r="D1502" s="155">
        <v>15000</v>
      </c>
      <c r="E1502" s="155">
        <v>15040</v>
      </c>
      <c r="F1502" s="166">
        <v>41218</v>
      </c>
      <c r="G1502" s="166">
        <v>41222</v>
      </c>
      <c r="H1502" s="157">
        <v>1</v>
      </c>
    </row>
    <row r="1503" spans="1:9" ht="15" customHeight="1" x14ac:dyDescent="0.25">
      <c r="A1503" s="155" t="s">
        <v>71</v>
      </c>
      <c r="B1503" s="155" t="s">
        <v>1530</v>
      </c>
      <c r="C1503" s="155" t="s">
        <v>2585</v>
      </c>
      <c r="D1503" s="155">
        <v>5</v>
      </c>
      <c r="E1503" s="155">
        <v>5</v>
      </c>
      <c r="F1503" s="166">
        <v>41218</v>
      </c>
      <c r="G1503" s="166">
        <v>41226</v>
      </c>
      <c r="H1503" s="157">
        <v>1</v>
      </c>
    </row>
    <row r="1504" spans="1:9" ht="15" customHeight="1" x14ac:dyDescent="0.25">
      <c r="A1504" s="155" t="s">
        <v>29</v>
      </c>
      <c r="B1504" s="155" t="s">
        <v>258</v>
      </c>
      <c r="C1504" s="155" t="s">
        <v>2586</v>
      </c>
      <c r="D1504" s="155">
        <v>200</v>
      </c>
      <c r="E1504" s="155">
        <v>208</v>
      </c>
      <c r="F1504" s="166">
        <v>41218</v>
      </c>
      <c r="G1504" s="166">
        <v>41212</v>
      </c>
      <c r="H1504" s="157">
        <v>0</v>
      </c>
      <c r="I1504" s="163" t="s">
        <v>1184</v>
      </c>
    </row>
    <row r="1505" spans="1:9" ht="15" customHeight="1" x14ac:dyDescent="0.25">
      <c r="A1505" s="155" t="s">
        <v>251</v>
      </c>
      <c r="B1505" s="155" t="s">
        <v>2587</v>
      </c>
      <c r="C1505" s="155" t="s">
        <v>2588</v>
      </c>
      <c r="D1505" s="155">
        <v>10</v>
      </c>
      <c r="E1505" s="155">
        <v>10</v>
      </c>
      <c r="F1505" s="166">
        <v>41219</v>
      </c>
      <c r="G1505" s="166">
        <v>41225</v>
      </c>
      <c r="H1505" s="157">
        <v>1</v>
      </c>
    </row>
    <row r="1506" spans="1:9" ht="15" customHeight="1" x14ac:dyDescent="0.25">
      <c r="A1506" s="155" t="s">
        <v>462</v>
      </c>
      <c r="B1506" s="155" t="s">
        <v>1241</v>
      </c>
      <c r="C1506" s="155" t="s">
        <v>2589</v>
      </c>
      <c r="D1506" s="155">
        <v>250</v>
      </c>
      <c r="E1506" s="155">
        <v>250</v>
      </c>
      <c r="F1506" s="166">
        <v>41219</v>
      </c>
      <c r="G1506" s="166">
        <v>41222</v>
      </c>
      <c r="H1506" s="157">
        <v>1</v>
      </c>
    </row>
    <row r="1507" spans="1:9" ht="15" customHeight="1" x14ac:dyDescent="0.25">
      <c r="A1507" s="155" t="s">
        <v>462</v>
      </c>
      <c r="B1507" s="155" t="s">
        <v>463</v>
      </c>
      <c r="C1507" s="155" t="s">
        <v>316</v>
      </c>
      <c r="D1507" s="155">
        <v>150</v>
      </c>
      <c r="E1507" s="155">
        <v>150</v>
      </c>
      <c r="F1507" s="166">
        <v>41219</v>
      </c>
      <c r="G1507" s="166">
        <v>41222</v>
      </c>
      <c r="H1507" s="157">
        <v>1</v>
      </c>
    </row>
    <row r="1508" spans="1:9" ht="15" customHeight="1" x14ac:dyDescent="0.25">
      <c r="A1508" s="155" t="s">
        <v>2144</v>
      </c>
      <c r="B1508" s="155" t="s">
        <v>2590</v>
      </c>
      <c r="C1508" s="155" t="s">
        <v>2592</v>
      </c>
      <c r="D1508" s="155">
        <v>100</v>
      </c>
      <c r="E1508" s="155">
        <v>75</v>
      </c>
      <c r="F1508" s="166">
        <v>41219</v>
      </c>
      <c r="G1508" s="166">
        <v>41219</v>
      </c>
      <c r="H1508" s="157">
        <v>1</v>
      </c>
      <c r="I1508" s="163" t="s">
        <v>2593</v>
      </c>
    </row>
    <row r="1509" spans="1:9" ht="15" customHeight="1" x14ac:dyDescent="0.25">
      <c r="A1509" s="155" t="s">
        <v>2144</v>
      </c>
      <c r="B1509" s="155" t="s">
        <v>2591</v>
      </c>
      <c r="C1509" s="155" t="s">
        <v>364</v>
      </c>
      <c r="D1509" s="155">
        <v>100</v>
      </c>
      <c r="E1509" s="155">
        <v>75</v>
      </c>
      <c r="F1509" s="166">
        <v>41219</v>
      </c>
      <c r="G1509" s="166">
        <v>41219</v>
      </c>
      <c r="H1509" s="157">
        <v>1</v>
      </c>
      <c r="I1509" s="163" t="s">
        <v>214</v>
      </c>
    </row>
    <row r="1510" spans="1:9" ht="15" customHeight="1" x14ac:dyDescent="0.25">
      <c r="A1510" s="155" t="s">
        <v>1145</v>
      </c>
      <c r="B1510" s="155" t="s">
        <v>2594</v>
      </c>
      <c r="C1510" s="155" t="s">
        <v>2595</v>
      </c>
      <c r="D1510" s="155">
        <v>2</v>
      </c>
      <c r="E1510" s="155">
        <v>2</v>
      </c>
      <c r="F1510" s="166">
        <v>41221</v>
      </c>
      <c r="G1510" s="166">
        <v>41234</v>
      </c>
      <c r="H1510" s="157">
        <v>1</v>
      </c>
    </row>
    <row r="1511" spans="1:9" ht="15" customHeight="1" x14ac:dyDescent="0.25">
      <c r="A1511" s="155" t="s">
        <v>2596</v>
      </c>
      <c r="B1511" s="155" t="s">
        <v>2597</v>
      </c>
      <c r="C1511" s="155" t="s">
        <v>2598</v>
      </c>
      <c r="D1511" s="155">
        <v>15</v>
      </c>
      <c r="E1511" s="155">
        <v>15</v>
      </c>
      <c r="F1511" s="166">
        <v>41222</v>
      </c>
      <c r="G1511" s="166">
        <v>41229</v>
      </c>
      <c r="H1511" s="157">
        <v>1</v>
      </c>
    </row>
    <row r="1512" spans="1:9" ht="15" customHeight="1" x14ac:dyDescent="0.25">
      <c r="A1512" s="155" t="s">
        <v>230</v>
      </c>
      <c r="B1512" s="155" t="s">
        <v>2599</v>
      </c>
      <c r="C1512" s="155" t="s">
        <v>2600</v>
      </c>
      <c r="D1512" s="155">
        <v>200</v>
      </c>
      <c r="E1512" s="155">
        <v>200</v>
      </c>
      <c r="F1512" s="166">
        <v>41222</v>
      </c>
      <c r="G1512" s="166">
        <v>41228</v>
      </c>
      <c r="H1512" s="157">
        <v>1</v>
      </c>
    </row>
    <row r="1513" spans="1:9" ht="15" customHeight="1" x14ac:dyDescent="0.25">
      <c r="A1513" s="155" t="s">
        <v>78</v>
      </c>
      <c r="B1513" s="155" t="s">
        <v>292</v>
      </c>
      <c r="C1513" s="155" t="s">
        <v>2601</v>
      </c>
      <c r="D1513" s="155">
        <v>5</v>
      </c>
      <c r="E1513" s="155">
        <v>5</v>
      </c>
      <c r="F1513" s="166">
        <v>41222</v>
      </c>
      <c r="G1513" s="166">
        <v>41226</v>
      </c>
      <c r="H1513" s="157">
        <v>1</v>
      </c>
    </row>
    <row r="1514" spans="1:9" ht="15" customHeight="1" x14ac:dyDescent="0.25">
      <c r="A1514" s="155" t="s">
        <v>36</v>
      </c>
      <c r="B1514" s="155" t="s">
        <v>2602</v>
      </c>
      <c r="C1514" s="155" t="s">
        <v>2603</v>
      </c>
      <c r="D1514" s="155">
        <v>50</v>
      </c>
      <c r="E1514" s="155">
        <v>55</v>
      </c>
      <c r="F1514" s="166">
        <v>41222</v>
      </c>
      <c r="G1514" s="166">
        <v>41225</v>
      </c>
      <c r="H1514" s="157">
        <v>1</v>
      </c>
    </row>
    <row r="1515" spans="1:9" ht="15" customHeight="1" x14ac:dyDescent="0.25">
      <c r="A1515" s="155" t="s">
        <v>36</v>
      </c>
      <c r="B1515" s="155" t="s">
        <v>2604</v>
      </c>
      <c r="C1515" s="155" t="s">
        <v>364</v>
      </c>
      <c r="D1515" s="155">
        <v>50</v>
      </c>
      <c r="E1515" s="155">
        <v>50</v>
      </c>
      <c r="F1515" s="166">
        <v>41222</v>
      </c>
      <c r="G1515" s="166">
        <v>41225</v>
      </c>
      <c r="H1515" s="157">
        <v>1</v>
      </c>
    </row>
    <row r="1516" spans="1:9" ht="15" customHeight="1" x14ac:dyDescent="0.25">
      <c r="A1516" s="155" t="s">
        <v>36</v>
      </c>
      <c r="B1516" s="155" t="s">
        <v>1157</v>
      </c>
      <c r="C1516" s="155" t="s">
        <v>161</v>
      </c>
      <c r="D1516" s="155">
        <v>50</v>
      </c>
      <c r="E1516" s="155">
        <v>54</v>
      </c>
      <c r="F1516" s="166">
        <v>41222</v>
      </c>
      <c r="G1516" s="166">
        <v>41225</v>
      </c>
      <c r="H1516" s="157">
        <v>1</v>
      </c>
    </row>
    <row r="1517" spans="1:9" ht="15" customHeight="1" x14ac:dyDescent="0.25">
      <c r="A1517" s="155" t="s">
        <v>71</v>
      </c>
      <c r="B1517" s="155" t="s">
        <v>154</v>
      </c>
      <c r="C1517" s="155" t="s">
        <v>2605</v>
      </c>
      <c r="D1517" s="155">
        <v>5</v>
      </c>
      <c r="E1517" s="155">
        <v>5</v>
      </c>
      <c r="F1517" s="166">
        <v>41222</v>
      </c>
      <c r="G1517" s="166">
        <v>41228</v>
      </c>
      <c r="H1517" s="157">
        <v>1</v>
      </c>
    </row>
    <row r="1518" spans="1:9" ht="15" customHeight="1" x14ac:dyDescent="0.25">
      <c r="A1518" s="155" t="s">
        <v>71</v>
      </c>
      <c r="B1518" s="155" t="s">
        <v>1168</v>
      </c>
      <c r="C1518" s="155" t="s">
        <v>2606</v>
      </c>
      <c r="D1518" s="155">
        <v>10</v>
      </c>
      <c r="E1518" s="155">
        <v>10</v>
      </c>
      <c r="F1518" s="166">
        <v>41222</v>
      </c>
      <c r="G1518" s="166">
        <v>41227</v>
      </c>
      <c r="H1518" s="157">
        <v>1</v>
      </c>
    </row>
    <row r="1519" spans="1:9" ht="15" customHeight="1" x14ac:dyDescent="0.25">
      <c r="A1519" s="155" t="s">
        <v>820</v>
      </c>
      <c r="B1519" s="155" t="s">
        <v>426</v>
      </c>
      <c r="C1519" s="155" t="s">
        <v>2607</v>
      </c>
      <c r="D1519" s="155">
        <v>600</v>
      </c>
      <c r="E1519" s="155">
        <v>600</v>
      </c>
      <c r="F1519" s="166">
        <v>41225</v>
      </c>
      <c r="G1519" s="166">
        <v>41229</v>
      </c>
      <c r="H1519" s="157">
        <v>1</v>
      </c>
    </row>
    <row r="1520" spans="1:9" ht="15" customHeight="1" x14ac:dyDescent="0.25">
      <c r="A1520" s="155" t="s">
        <v>820</v>
      </c>
      <c r="B1520" s="155" t="s">
        <v>1432</v>
      </c>
      <c r="C1520" s="155" t="s">
        <v>166</v>
      </c>
      <c r="D1520" s="155">
        <v>300</v>
      </c>
      <c r="E1520" s="155">
        <v>300</v>
      </c>
      <c r="F1520" s="166">
        <v>41225</v>
      </c>
      <c r="G1520" s="166">
        <v>41229</v>
      </c>
      <c r="H1520" s="157">
        <v>1</v>
      </c>
    </row>
    <row r="1521" spans="1:8" ht="15" customHeight="1" x14ac:dyDescent="0.25">
      <c r="A1521" s="155" t="s">
        <v>820</v>
      </c>
      <c r="B1521" s="155" t="s">
        <v>181</v>
      </c>
      <c r="C1521" s="155" t="s">
        <v>819</v>
      </c>
      <c r="D1521" s="155">
        <v>200</v>
      </c>
      <c r="E1521" s="155">
        <v>200</v>
      </c>
      <c r="F1521" s="166">
        <v>41225</v>
      </c>
      <c r="G1521" s="166">
        <v>41229</v>
      </c>
      <c r="H1521" s="157">
        <v>1</v>
      </c>
    </row>
    <row r="1522" spans="1:8" ht="15" customHeight="1" x14ac:dyDescent="0.25">
      <c r="A1522" s="155" t="s">
        <v>820</v>
      </c>
      <c r="B1522" s="155" t="s">
        <v>439</v>
      </c>
      <c r="C1522" s="155" t="s">
        <v>294</v>
      </c>
      <c r="D1522" s="155">
        <v>350</v>
      </c>
      <c r="E1522" s="155">
        <v>350</v>
      </c>
      <c r="F1522" s="166">
        <v>41225</v>
      </c>
      <c r="G1522" s="166">
        <v>41229</v>
      </c>
      <c r="H1522" s="157">
        <v>1</v>
      </c>
    </row>
    <row r="1523" spans="1:8" ht="15" customHeight="1" x14ac:dyDescent="0.25">
      <c r="A1523" s="155" t="s">
        <v>78</v>
      </c>
      <c r="B1523" s="155" t="s">
        <v>2608</v>
      </c>
      <c r="C1523" s="155" t="s">
        <v>2609</v>
      </c>
      <c r="D1523" s="155">
        <v>10</v>
      </c>
      <c r="E1523" s="155">
        <v>10</v>
      </c>
      <c r="F1523" s="166">
        <v>41225</v>
      </c>
      <c r="G1523" s="166">
        <v>41227</v>
      </c>
      <c r="H1523" s="157">
        <v>1</v>
      </c>
    </row>
    <row r="1524" spans="1:8" ht="15" customHeight="1" x14ac:dyDescent="0.25">
      <c r="A1524" s="155" t="s">
        <v>1280</v>
      </c>
      <c r="B1524" s="155" t="s">
        <v>2610</v>
      </c>
      <c r="C1524" s="155" t="s">
        <v>2611</v>
      </c>
      <c r="D1524" s="155">
        <v>50</v>
      </c>
      <c r="E1524" s="155">
        <v>50</v>
      </c>
      <c r="F1524" s="166">
        <v>41225</v>
      </c>
      <c r="G1524" s="166">
        <v>41227</v>
      </c>
      <c r="H1524" s="157">
        <v>1</v>
      </c>
    </row>
    <row r="1525" spans="1:8" ht="15" customHeight="1" x14ac:dyDescent="0.25">
      <c r="A1525" s="155" t="s">
        <v>2612</v>
      </c>
      <c r="B1525" s="155" t="s">
        <v>1373</v>
      </c>
      <c r="C1525" s="155" t="s">
        <v>2613</v>
      </c>
      <c r="D1525" s="155">
        <v>100</v>
      </c>
      <c r="E1525" s="155">
        <v>100</v>
      </c>
      <c r="F1525" s="166">
        <v>41225</v>
      </c>
      <c r="G1525" s="166">
        <v>41229</v>
      </c>
      <c r="H1525" s="157">
        <v>1</v>
      </c>
    </row>
    <row r="1526" spans="1:8" ht="15" customHeight="1" x14ac:dyDescent="0.25">
      <c r="A1526" s="155" t="s">
        <v>2144</v>
      </c>
      <c r="B1526" s="155" t="s">
        <v>2590</v>
      </c>
      <c r="C1526" s="155" t="s">
        <v>2592</v>
      </c>
      <c r="D1526" s="155">
        <v>25</v>
      </c>
      <c r="E1526" s="155">
        <v>25</v>
      </c>
      <c r="F1526" s="166">
        <v>41225</v>
      </c>
      <c r="G1526" s="166">
        <v>41227</v>
      </c>
      <c r="H1526" s="157">
        <v>1</v>
      </c>
    </row>
    <row r="1527" spans="1:8" ht="15" customHeight="1" x14ac:dyDescent="0.25">
      <c r="A1527" s="155" t="s">
        <v>1983</v>
      </c>
      <c r="B1527" s="155" t="s">
        <v>2614</v>
      </c>
      <c r="C1527" s="155" t="s">
        <v>2615</v>
      </c>
      <c r="D1527" s="155">
        <v>230</v>
      </c>
      <c r="E1527" s="155">
        <v>230</v>
      </c>
      <c r="F1527" s="166">
        <v>41225</v>
      </c>
      <c r="G1527" s="166">
        <v>41229</v>
      </c>
      <c r="H1527" s="157">
        <v>1</v>
      </c>
    </row>
    <row r="1528" spans="1:8" ht="15" customHeight="1" x14ac:dyDescent="0.25">
      <c r="A1528" s="155" t="s">
        <v>327</v>
      </c>
      <c r="B1528" s="155" t="s">
        <v>479</v>
      </c>
      <c r="C1528" s="155" t="s">
        <v>2616</v>
      </c>
      <c r="D1528" s="155">
        <v>350</v>
      </c>
      <c r="E1528" s="155">
        <v>350</v>
      </c>
      <c r="F1528" s="166">
        <v>41226</v>
      </c>
      <c r="G1528" s="166">
        <v>41229</v>
      </c>
      <c r="H1528" s="157">
        <v>1</v>
      </c>
    </row>
    <row r="1529" spans="1:8" ht="15" customHeight="1" x14ac:dyDescent="0.25">
      <c r="A1529" s="155" t="s">
        <v>1788</v>
      </c>
      <c r="B1529" s="155" t="s">
        <v>2617</v>
      </c>
      <c r="C1529" s="155" t="s">
        <v>2618</v>
      </c>
      <c r="D1529" s="155">
        <v>20</v>
      </c>
      <c r="E1529" s="155">
        <v>20</v>
      </c>
      <c r="F1529" s="166">
        <v>41226</v>
      </c>
      <c r="G1529" s="166">
        <v>41229</v>
      </c>
      <c r="H1529" s="157">
        <v>1</v>
      </c>
    </row>
    <row r="1530" spans="1:8" ht="15" customHeight="1" x14ac:dyDescent="0.25">
      <c r="A1530" s="155" t="s">
        <v>657</v>
      </c>
      <c r="B1530" s="155" t="s">
        <v>658</v>
      </c>
      <c r="C1530" s="155" t="s">
        <v>2619</v>
      </c>
      <c r="D1530" s="155">
        <v>100</v>
      </c>
      <c r="E1530" s="155">
        <v>100</v>
      </c>
      <c r="F1530" s="166">
        <v>41226</v>
      </c>
      <c r="G1530" s="166">
        <v>41229</v>
      </c>
      <c r="H1530" s="157">
        <v>1</v>
      </c>
    </row>
    <row r="1531" spans="1:8" ht="15" customHeight="1" x14ac:dyDescent="0.25">
      <c r="A1531" s="155" t="s">
        <v>1020</v>
      </c>
      <c r="B1531" s="155" t="s">
        <v>909</v>
      </c>
      <c r="C1531" s="155" t="s">
        <v>2620</v>
      </c>
      <c r="D1531" s="155">
        <v>75</v>
      </c>
      <c r="E1531" s="155">
        <v>75</v>
      </c>
      <c r="F1531" s="166">
        <v>41226</v>
      </c>
      <c r="G1531" s="166">
        <v>41229</v>
      </c>
      <c r="H1531" s="157">
        <v>1</v>
      </c>
    </row>
    <row r="1532" spans="1:8" ht="15" customHeight="1" x14ac:dyDescent="0.25">
      <c r="A1532" s="155" t="s">
        <v>12</v>
      </c>
      <c r="B1532" s="155" t="s">
        <v>2507</v>
      </c>
      <c r="C1532" s="155" t="s">
        <v>2621</v>
      </c>
      <c r="D1532" s="155">
        <v>10</v>
      </c>
      <c r="E1532" s="155">
        <v>10</v>
      </c>
      <c r="F1532" s="166">
        <v>41226</v>
      </c>
      <c r="G1532" s="166">
        <v>41229</v>
      </c>
      <c r="H1532" s="157">
        <v>1</v>
      </c>
    </row>
    <row r="1533" spans="1:8" ht="15" customHeight="1" x14ac:dyDescent="0.25">
      <c r="A1533" s="155" t="s">
        <v>12</v>
      </c>
      <c r="B1533" s="155" t="s">
        <v>490</v>
      </c>
      <c r="C1533" s="155" t="s">
        <v>364</v>
      </c>
      <c r="D1533" s="155">
        <v>10</v>
      </c>
      <c r="E1533" s="155">
        <v>10</v>
      </c>
      <c r="F1533" s="166">
        <v>41226</v>
      </c>
      <c r="G1533" s="166">
        <v>41229</v>
      </c>
      <c r="H1533" s="157">
        <v>1</v>
      </c>
    </row>
    <row r="1534" spans="1:8" ht="15" customHeight="1" x14ac:dyDescent="0.25">
      <c r="A1534" s="155" t="s">
        <v>1492</v>
      </c>
      <c r="B1534" s="155" t="s">
        <v>1493</v>
      </c>
      <c r="C1534" s="155" t="s">
        <v>2622</v>
      </c>
      <c r="D1534" s="155">
        <v>100</v>
      </c>
      <c r="E1534" s="155">
        <v>100</v>
      </c>
      <c r="F1534" s="166">
        <v>41227</v>
      </c>
      <c r="G1534" s="166">
        <v>41233</v>
      </c>
      <c r="H1534" s="157">
        <v>1</v>
      </c>
    </row>
    <row r="1535" spans="1:8" ht="15" customHeight="1" x14ac:dyDescent="0.25">
      <c r="A1535" s="155" t="s">
        <v>227</v>
      </c>
      <c r="B1535" s="155" t="s">
        <v>2623</v>
      </c>
      <c r="C1535" s="155" t="s">
        <v>2624</v>
      </c>
      <c r="D1535" s="155">
        <v>25</v>
      </c>
      <c r="E1535" s="155">
        <v>25</v>
      </c>
      <c r="F1535" s="166">
        <v>41227</v>
      </c>
      <c r="G1535" s="166">
        <v>41234</v>
      </c>
      <c r="H1535" s="157">
        <v>1</v>
      </c>
    </row>
    <row r="1536" spans="1:8" ht="15" customHeight="1" x14ac:dyDescent="0.25">
      <c r="A1536" s="155" t="s">
        <v>1554</v>
      </c>
      <c r="B1536" s="155" t="s">
        <v>2625</v>
      </c>
      <c r="C1536" s="155" t="s">
        <v>2626</v>
      </c>
      <c r="D1536" s="155">
        <v>10</v>
      </c>
      <c r="E1536" s="155">
        <v>10</v>
      </c>
      <c r="F1536" s="166">
        <v>41227</v>
      </c>
      <c r="G1536" s="166">
        <v>41234</v>
      </c>
      <c r="H1536" s="157">
        <v>1</v>
      </c>
    </row>
    <row r="1537" spans="1:8" ht="15" customHeight="1" x14ac:dyDescent="0.25">
      <c r="A1537" s="155" t="s">
        <v>115</v>
      </c>
      <c r="B1537" s="155" t="s">
        <v>549</v>
      </c>
      <c r="C1537" s="155" t="s">
        <v>2627</v>
      </c>
      <c r="D1537" s="155">
        <v>50</v>
      </c>
      <c r="E1537" s="155">
        <v>50</v>
      </c>
      <c r="F1537" s="166">
        <v>41227</v>
      </c>
      <c r="G1537" s="166">
        <v>41236</v>
      </c>
      <c r="H1537" s="157">
        <v>1</v>
      </c>
    </row>
    <row r="1538" spans="1:8" ht="15" customHeight="1" x14ac:dyDescent="0.25">
      <c r="A1538" s="155" t="s">
        <v>277</v>
      </c>
      <c r="B1538" s="155" t="s">
        <v>878</v>
      </c>
      <c r="C1538" s="155" t="s">
        <v>2628</v>
      </c>
      <c r="D1538" s="155">
        <v>50</v>
      </c>
      <c r="E1538" s="155">
        <v>50</v>
      </c>
      <c r="F1538" s="166">
        <v>41227</v>
      </c>
      <c r="G1538" s="166">
        <v>41232</v>
      </c>
      <c r="H1538" s="157">
        <v>1</v>
      </c>
    </row>
    <row r="1539" spans="1:8" ht="15" customHeight="1" x14ac:dyDescent="0.25">
      <c r="A1539" s="155" t="s">
        <v>12</v>
      </c>
      <c r="B1539" s="155" t="s">
        <v>388</v>
      </c>
      <c r="C1539" s="155" t="s">
        <v>2632</v>
      </c>
      <c r="D1539" s="155">
        <v>10</v>
      </c>
      <c r="E1539" s="155">
        <v>10</v>
      </c>
      <c r="F1539" s="166">
        <v>41228</v>
      </c>
      <c r="G1539" s="166">
        <v>41233</v>
      </c>
      <c r="H1539" s="157">
        <v>1</v>
      </c>
    </row>
    <row r="1540" spans="1:8" ht="15" customHeight="1" x14ac:dyDescent="0.25">
      <c r="A1540" s="155" t="s">
        <v>12</v>
      </c>
      <c r="B1540" s="155" t="s">
        <v>767</v>
      </c>
      <c r="C1540" s="155" t="s">
        <v>364</v>
      </c>
      <c r="D1540" s="155">
        <v>10</v>
      </c>
      <c r="E1540" s="155">
        <v>10</v>
      </c>
      <c r="F1540" s="166">
        <v>41228</v>
      </c>
      <c r="G1540" s="166">
        <v>41233</v>
      </c>
      <c r="H1540" s="157">
        <v>1</v>
      </c>
    </row>
    <row r="1541" spans="1:8" ht="15" customHeight="1" x14ac:dyDescent="0.25">
      <c r="A1541" s="155" t="s">
        <v>520</v>
      </c>
      <c r="B1541" s="155" t="s">
        <v>1267</v>
      </c>
      <c r="C1541" s="155" t="s">
        <v>2633</v>
      </c>
      <c r="D1541" s="155">
        <v>500</v>
      </c>
      <c r="E1541" s="155">
        <v>500</v>
      </c>
      <c r="F1541" s="166">
        <v>41228</v>
      </c>
      <c r="G1541" s="166" t="s">
        <v>829</v>
      </c>
      <c r="H1541" s="157">
        <v>1</v>
      </c>
    </row>
    <row r="1542" spans="1:8" ht="15" customHeight="1" x14ac:dyDescent="0.25">
      <c r="A1542" s="155" t="s">
        <v>2634</v>
      </c>
      <c r="B1542" s="155" t="s">
        <v>945</v>
      </c>
      <c r="C1542" s="155" t="s">
        <v>2635</v>
      </c>
      <c r="D1542" s="155">
        <v>20</v>
      </c>
      <c r="E1542" s="155">
        <v>20</v>
      </c>
      <c r="F1542" s="166">
        <v>41228</v>
      </c>
      <c r="G1542" s="166">
        <v>41236</v>
      </c>
      <c r="H1542" s="157">
        <v>1</v>
      </c>
    </row>
    <row r="1543" spans="1:8" ht="15" customHeight="1" x14ac:dyDescent="0.25">
      <c r="A1543" s="155" t="s">
        <v>2714</v>
      </c>
      <c r="B1543" s="155" t="s">
        <v>1452</v>
      </c>
      <c r="C1543" s="155" t="s">
        <v>2636</v>
      </c>
      <c r="D1543" s="155">
        <v>200</v>
      </c>
      <c r="E1543" s="155">
        <v>200</v>
      </c>
      <c r="F1543" s="166">
        <v>41229</v>
      </c>
      <c r="G1543" s="166">
        <v>41236</v>
      </c>
      <c r="H1543" s="157">
        <v>1</v>
      </c>
    </row>
    <row r="1544" spans="1:8" ht="15" customHeight="1" x14ac:dyDescent="0.25">
      <c r="A1544" s="155" t="s">
        <v>2637</v>
      </c>
      <c r="B1544" s="155" t="s">
        <v>2638</v>
      </c>
      <c r="C1544" s="155" t="s">
        <v>2639</v>
      </c>
      <c r="D1544" s="155">
        <v>10</v>
      </c>
      <c r="E1544" s="155">
        <v>10</v>
      </c>
      <c r="F1544" s="166">
        <v>41229</v>
      </c>
      <c r="G1544" s="166">
        <v>41240</v>
      </c>
      <c r="H1544" s="157">
        <v>1</v>
      </c>
    </row>
    <row r="1545" spans="1:8" ht="15" customHeight="1" x14ac:dyDescent="0.25">
      <c r="A1545" s="155" t="s">
        <v>2637</v>
      </c>
      <c r="B1545" s="155" t="s">
        <v>2638</v>
      </c>
      <c r="C1545" s="155" t="s">
        <v>2640</v>
      </c>
      <c r="D1545" s="155">
        <v>10</v>
      </c>
      <c r="E1545" s="155">
        <v>10</v>
      </c>
      <c r="F1545" s="166">
        <v>41229</v>
      </c>
      <c r="G1545" s="166">
        <v>41240</v>
      </c>
      <c r="H1545" s="157">
        <v>1</v>
      </c>
    </row>
    <row r="1546" spans="1:8" ht="15" customHeight="1" x14ac:dyDescent="0.25">
      <c r="A1546" s="155" t="s">
        <v>1114</v>
      </c>
      <c r="B1546" s="155" t="s">
        <v>1317</v>
      </c>
      <c r="C1546" s="155" t="s">
        <v>2641</v>
      </c>
      <c r="D1546" s="155">
        <v>10</v>
      </c>
      <c r="E1546" s="155">
        <v>10</v>
      </c>
      <c r="F1546" s="166">
        <v>41229</v>
      </c>
      <c r="G1546" s="166">
        <v>41235</v>
      </c>
      <c r="H1546" s="157">
        <v>1</v>
      </c>
    </row>
    <row r="1547" spans="1:8" ht="15" customHeight="1" x14ac:dyDescent="0.25">
      <c r="A1547" s="155" t="s">
        <v>394</v>
      </c>
      <c r="B1547" s="155" t="s">
        <v>2642</v>
      </c>
      <c r="C1547" s="155" t="s">
        <v>2643</v>
      </c>
      <c r="D1547" s="155">
        <v>100</v>
      </c>
      <c r="E1547" s="155">
        <v>100</v>
      </c>
      <c r="F1547" s="166">
        <v>41229</v>
      </c>
      <c r="G1547" s="166">
        <v>41232</v>
      </c>
      <c r="H1547" s="157">
        <v>1</v>
      </c>
    </row>
    <row r="1548" spans="1:8" ht="15" customHeight="1" x14ac:dyDescent="0.25">
      <c r="A1548" s="155" t="s">
        <v>394</v>
      </c>
      <c r="B1548" s="155" t="s">
        <v>2644</v>
      </c>
      <c r="C1548" s="155" t="s">
        <v>364</v>
      </c>
      <c r="D1548" s="155">
        <v>100</v>
      </c>
      <c r="E1548" s="155">
        <v>100</v>
      </c>
      <c r="F1548" s="166">
        <v>41229</v>
      </c>
      <c r="G1548" s="166">
        <v>41232</v>
      </c>
      <c r="H1548" s="157">
        <v>1</v>
      </c>
    </row>
    <row r="1549" spans="1:8" ht="15" customHeight="1" x14ac:dyDescent="0.25">
      <c r="A1549" s="155" t="s">
        <v>145</v>
      </c>
      <c r="B1549" s="155" t="s">
        <v>2646</v>
      </c>
      <c r="C1549" s="155" t="s">
        <v>2645</v>
      </c>
      <c r="D1549" s="155">
        <v>5</v>
      </c>
      <c r="E1549" s="155">
        <v>5</v>
      </c>
      <c r="F1549" s="166">
        <v>41229</v>
      </c>
      <c r="G1549" s="166">
        <v>41232</v>
      </c>
      <c r="H1549" s="157">
        <v>1</v>
      </c>
    </row>
    <row r="1550" spans="1:8" ht="15" customHeight="1" x14ac:dyDescent="0.25">
      <c r="A1550" s="155" t="s">
        <v>12</v>
      </c>
      <c r="B1550" s="155" t="s">
        <v>1332</v>
      </c>
      <c r="C1550" s="155" t="s">
        <v>2647</v>
      </c>
      <c r="D1550" s="155">
        <v>10</v>
      </c>
      <c r="E1550" s="155">
        <v>10</v>
      </c>
      <c r="F1550" s="166">
        <v>41229</v>
      </c>
      <c r="G1550" s="166">
        <v>41234</v>
      </c>
      <c r="H1550" s="157">
        <v>1</v>
      </c>
    </row>
    <row r="1551" spans="1:8" ht="15" customHeight="1" x14ac:dyDescent="0.25">
      <c r="A1551" s="155" t="s">
        <v>78</v>
      </c>
      <c r="B1551" s="155" t="s">
        <v>2648</v>
      </c>
      <c r="C1551" s="155" t="s">
        <v>2649</v>
      </c>
      <c r="D1551" s="155">
        <v>5</v>
      </c>
      <c r="E1551" s="155">
        <v>5</v>
      </c>
      <c r="F1551" s="166">
        <v>41229</v>
      </c>
      <c r="G1551" s="166">
        <v>41235</v>
      </c>
      <c r="H1551" s="157">
        <v>1</v>
      </c>
    </row>
    <row r="1552" spans="1:8" ht="15" customHeight="1" x14ac:dyDescent="0.25">
      <c r="A1552" s="155" t="s">
        <v>136</v>
      </c>
      <c r="B1552" s="155" t="s">
        <v>555</v>
      </c>
      <c r="C1552" s="155" t="s">
        <v>2650</v>
      </c>
      <c r="D1552" s="155">
        <v>250</v>
      </c>
      <c r="E1552" s="155">
        <v>250</v>
      </c>
      <c r="F1552" s="166">
        <v>41229</v>
      </c>
      <c r="G1552" s="166">
        <v>41235</v>
      </c>
      <c r="H1552" s="157">
        <v>1</v>
      </c>
    </row>
    <row r="1553" spans="1:9" ht="15" customHeight="1" x14ac:dyDescent="0.25">
      <c r="A1553" s="155" t="s">
        <v>1145</v>
      </c>
      <c r="B1553" s="155" t="s">
        <v>1146</v>
      </c>
      <c r="C1553" s="155" t="s">
        <v>2651</v>
      </c>
      <c r="D1553" s="155">
        <v>15</v>
      </c>
      <c r="E1553" s="155">
        <v>15</v>
      </c>
      <c r="F1553" s="166">
        <v>41229</v>
      </c>
      <c r="G1553" s="166">
        <v>41235</v>
      </c>
      <c r="H1553" s="157">
        <v>1</v>
      </c>
    </row>
    <row r="1554" spans="1:9" ht="15" customHeight="1" x14ac:dyDescent="0.25">
      <c r="A1554" s="155" t="s">
        <v>2652</v>
      </c>
      <c r="B1554" s="155" t="s">
        <v>2653</v>
      </c>
      <c r="C1554" s="155" t="s">
        <v>2654</v>
      </c>
      <c r="D1554" s="155">
        <v>2</v>
      </c>
      <c r="E1554" s="155">
        <v>2</v>
      </c>
      <c r="F1554" s="166">
        <v>41229</v>
      </c>
      <c r="G1554" s="166">
        <v>41234</v>
      </c>
      <c r="H1554" s="157">
        <v>1</v>
      </c>
    </row>
    <row r="1555" spans="1:9" ht="15" customHeight="1" x14ac:dyDescent="0.25">
      <c r="A1555" s="155" t="s">
        <v>2612</v>
      </c>
      <c r="B1555" s="155" t="s">
        <v>1375</v>
      </c>
      <c r="C1555" s="155" t="s">
        <v>2655</v>
      </c>
      <c r="D1555" s="155">
        <v>100</v>
      </c>
      <c r="E1555" s="155">
        <v>100</v>
      </c>
      <c r="F1555" s="166">
        <v>41229</v>
      </c>
      <c r="G1555" s="166">
        <v>41236</v>
      </c>
      <c r="H1555" s="157">
        <v>1</v>
      </c>
    </row>
    <row r="1556" spans="1:9" ht="15" customHeight="1" x14ac:dyDescent="0.25">
      <c r="A1556" s="155" t="s">
        <v>2656</v>
      </c>
      <c r="B1556" s="155" t="s">
        <v>2657</v>
      </c>
      <c r="C1556" s="155" t="s">
        <v>2658</v>
      </c>
      <c r="D1556" s="155">
        <v>1000</v>
      </c>
      <c r="E1556" s="155">
        <v>1000</v>
      </c>
      <c r="F1556" s="166">
        <v>41229</v>
      </c>
      <c r="G1556" s="166">
        <v>41243</v>
      </c>
      <c r="H1556" s="157">
        <v>1</v>
      </c>
    </row>
    <row r="1557" spans="1:9" ht="15" customHeight="1" x14ac:dyDescent="0.25">
      <c r="A1557" s="155" t="s">
        <v>2656</v>
      </c>
      <c r="B1557" s="155" t="s">
        <v>2657</v>
      </c>
      <c r="C1557" s="155" t="s">
        <v>2659</v>
      </c>
      <c r="D1557" s="155">
        <v>500</v>
      </c>
      <c r="E1557" s="155">
        <v>500</v>
      </c>
      <c r="F1557" s="166">
        <v>41229</v>
      </c>
      <c r="G1557" s="166">
        <v>41243</v>
      </c>
      <c r="H1557" s="157">
        <v>1</v>
      </c>
    </row>
    <row r="1558" spans="1:9" ht="15" customHeight="1" x14ac:dyDescent="0.25">
      <c r="A1558" s="155" t="s">
        <v>911</v>
      </c>
      <c r="B1558" s="155" t="s">
        <v>1176</v>
      </c>
      <c r="C1558" s="155" t="s">
        <v>2660</v>
      </c>
      <c r="D1558" s="155">
        <v>500</v>
      </c>
      <c r="E1558" s="155">
        <v>500</v>
      </c>
      <c r="F1558" s="166">
        <v>41233</v>
      </c>
      <c r="G1558" s="166">
        <v>41240</v>
      </c>
      <c r="H1558" s="157">
        <v>1</v>
      </c>
    </row>
    <row r="1559" spans="1:9" ht="15" customHeight="1" x14ac:dyDescent="0.25">
      <c r="A1559" s="155" t="s">
        <v>12</v>
      </c>
      <c r="B1559" s="155" t="s">
        <v>1233</v>
      </c>
      <c r="C1559" s="155" t="s">
        <v>2661</v>
      </c>
      <c r="D1559" s="155">
        <v>25</v>
      </c>
      <c r="E1559" s="155">
        <v>25</v>
      </c>
      <c r="F1559" s="166">
        <v>41233</v>
      </c>
      <c r="G1559" s="166">
        <v>41235</v>
      </c>
      <c r="H1559" s="157">
        <v>1</v>
      </c>
    </row>
    <row r="1560" spans="1:9" ht="15" customHeight="1" x14ac:dyDescent="0.25">
      <c r="A1560" s="155" t="s">
        <v>2612</v>
      </c>
      <c r="B1560" s="155" t="s">
        <v>272</v>
      </c>
      <c r="C1560" s="155" t="s">
        <v>2662</v>
      </c>
      <c r="D1560" s="155">
        <v>85</v>
      </c>
      <c r="E1560" s="155">
        <v>85</v>
      </c>
      <c r="F1560" s="166">
        <v>41233</v>
      </c>
      <c r="G1560" s="166">
        <v>41234</v>
      </c>
      <c r="H1560" s="157">
        <v>1</v>
      </c>
    </row>
    <row r="1561" spans="1:9" ht="15" customHeight="1" x14ac:dyDescent="0.25">
      <c r="A1561" s="155" t="s">
        <v>1554</v>
      </c>
      <c r="B1561" s="155" t="s">
        <v>2663</v>
      </c>
      <c r="C1561" s="155" t="s">
        <v>2664</v>
      </c>
      <c r="D1561" s="155">
        <v>20</v>
      </c>
      <c r="E1561" s="155">
        <v>20</v>
      </c>
      <c r="F1561" s="166">
        <v>41233</v>
      </c>
      <c r="G1561" s="166">
        <v>41239</v>
      </c>
      <c r="H1561" s="157">
        <v>1</v>
      </c>
    </row>
    <row r="1562" spans="1:9" ht="15" customHeight="1" x14ac:dyDescent="0.25">
      <c r="A1562" s="155" t="s">
        <v>286</v>
      </c>
      <c r="B1562" s="155" t="s">
        <v>2665</v>
      </c>
      <c r="C1562" s="155" t="s">
        <v>2666</v>
      </c>
      <c r="D1562" s="155">
        <v>25</v>
      </c>
      <c r="E1562" s="155">
        <v>25</v>
      </c>
      <c r="F1562" s="166">
        <v>41233</v>
      </c>
      <c r="G1562" s="166">
        <v>41235</v>
      </c>
      <c r="H1562" s="157">
        <v>1</v>
      </c>
    </row>
    <row r="1563" spans="1:9" ht="15" customHeight="1" x14ac:dyDescent="0.25">
      <c r="A1563" s="155" t="s">
        <v>1808</v>
      </c>
      <c r="B1563" s="155" t="s">
        <v>2667</v>
      </c>
      <c r="C1563" s="155" t="s">
        <v>2668</v>
      </c>
      <c r="D1563" s="155">
        <v>25</v>
      </c>
      <c r="E1563" s="155">
        <v>11</v>
      </c>
      <c r="F1563" s="166">
        <v>41233</v>
      </c>
      <c r="G1563" s="166">
        <v>41292</v>
      </c>
      <c r="H1563" s="157">
        <v>1</v>
      </c>
      <c r="I1563" s="163" t="s">
        <v>2669</v>
      </c>
    </row>
    <row r="1564" spans="1:9" ht="15" customHeight="1" x14ac:dyDescent="0.25">
      <c r="A1564" s="155" t="s">
        <v>2714</v>
      </c>
      <c r="B1564" s="155" t="s">
        <v>2066</v>
      </c>
      <c r="C1564" s="155" t="s">
        <v>2670</v>
      </c>
      <c r="D1564" s="155">
        <v>864</v>
      </c>
      <c r="E1564" s="155">
        <v>864</v>
      </c>
      <c r="F1564" s="166">
        <v>41233</v>
      </c>
      <c r="G1564" s="166">
        <v>41235</v>
      </c>
      <c r="H1564" s="157">
        <v>1</v>
      </c>
    </row>
    <row r="1565" spans="1:9" ht="15" customHeight="1" x14ac:dyDescent="0.25">
      <c r="A1565" s="155" t="s">
        <v>46</v>
      </c>
      <c r="B1565" s="155" t="s">
        <v>1880</v>
      </c>
      <c r="C1565" s="155" t="s">
        <v>2671</v>
      </c>
      <c r="D1565" s="155">
        <v>100</v>
      </c>
      <c r="E1565" s="155">
        <v>108</v>
      </c>
      <c r="F1565" s="166">
        <v>41234</v>
      </c>
      <c r="G1565" s="166">
        <v>41240</v>
      </c>
      <c r="H1565" s="157">
        <v>1</v>
      </c>
    </row>
    <row r="1566" spans="1:9" ht="15" customHeight="1" x14ac:dyDescent="0.25">
      <c r="A1566" s="155" t="s">
        <v>559</v>
      </c>
      <c r="B1566" s="155" t="s">
        <v>450</v>
      </c>
      <c r="C1566" s="155" t="s">
        <v>2672</v>
      </c>
      <c r="D1566" s="155">
        <v>15000</v>
      </c>
      <c r="E1566" s="155">
        <v>15030</v>
      </c>
      <c r="F1566" s="166">
        <v>41234</v>
      </c>
      <c r="G1566" s="166">
        <v>41243</v>
      </c>
      <c r="H1566" s="157">
        <v>1</v>
      </c>
    </row>
    <row r="1567" spans="1:9" ht="15" customHeight="1" x14ac:dyDescent="0.25">
      <c r="A1567" s="155" t="s">
        <v>559</v>
      </c>
      <c r="B1567" s="155" t="s">
        <v>1560</v>
      </c>
      <c r="C1567" s="155" t="s">
        <v>2673</v>
      </c>
      <c r="D1567" s="155">
        <v>500</v>
      </c>
      <c r="E1567" s="155">
        <v>500</v>
      </c>
      <c r="F1567" s="166">
        <v>41234</v>
      </c>
      <c r="G1567" s="166">
        <v>41239</v>
      </c>
      <c r="H1567" s="157">
        <v>1</v>
      </c>
    </row>
    <row r="1568" spans="1:9" ht="15" customHeight="1" x14ac:dyDescent="0.25">
      <c r="A1568" s="155" t="s">
        <v>71</v>
      </c>
      <c r="B1568" s="155" t="s">
        <v>2674</v>
      </c>
      <c r="C1568" s="155" t="s">
        <v>2675</v>
      </c>
      <c r="D1568" s="155">
        <v>10</v>
      </c>
      <c r="E1568" s="155">
        <v>10</v>
      </c>
      <c r="F1568" s="166">
        <v>41234</v>
      </c>
      <c r="G1568" s="166">
        <v>41243</v>
      </c>
      <c r="H1568" s="157">
        <v>1</v>
      </c>
    </row>
    <row r="1569" spans="1:8" ht="15" customHeight="1" x14ac:dyDescent="0.25">
      <c r="A1569" s="155" t="s">
        <v>158</v>
      </c>
      <c r="B1569" s="155" t="s">
        <v>2676</v>
      </c>
      <c r="C1569" s="155" t="s">
        <v>2677</v>
      </c>
      <c r="D1569" s="155">
        <v>6</v>
      </c>
      <c r="E1569" s="155">
        <v>6</v>
      </c>
      <c r="F1569" s="166">
        <v>41234</v>
      </c>
      <c r="G1569" s="166">
        <v>41239</v>
      </c>
      <c r="H1569" s="157">
        <v>1</v>
      </c>
    </row>
    <row r="1570" spans="1:8" ht="15" customHeight="1" x14ac:dyDescent="0.25">
      <c r="A1570" s="155" t="s">
        <v>12</v>
      </c>
      <c r="B1570" s="155" t="s">
        <v>280</v>
      </c>
      <c r="C1570" s="155" t="s">
        <v>2679</v>
      </c>
      <c r="D1570" s="155">
        <v>20</v>
      </c>
      <c r="E1570" s="155">
        <v>20</v>
      </c>
      <c r="F1570" s="166">
        <v>41239</v>
      </c>
      <c r="G1570" s="166">
        <v>41242</v>
      </c>
      <c r="H1570" s="157">
        <v>1</v>
      </c>
    </row>
    <row r="1571" spans="1:8" ht="15" customHeight="1" x14ac:dyDescent="0.25">
      <c r="A1571" s="155" t="s">
        <v>12</v>
      </c>
      <c r="B1571" s="155" t="s">
        <v>13</v>
      </c>
      <c r="C1571" s="155" t="s">
        <v>2680</v>
      </c>
      <c r="D1571" s="155">
        <v>10</v>
      </c>
      <c r="E1571" s="155">
        <v>10</v>
      </c>
      <c r="F1571" s="166">
        <v>41239</v>
      </c>
      <c r="G1571" s="166">
        <v>41241</v>
      </c>
      <c r="H1571" s="157">
        <v>1</v>
      </c>
    </row>
    <row r="1572" spans="1:8" ht="15" customHeight="1" x14ac:dyDescent="0.25">
      <c r="A1572" s="155" t="s">
        <v>12</v>
      </c>
      <c r="B1572" s="155" t="s">
        <v>156</v>
      </c>
      <c r="C1572" s="155" t="s">
        <v>2681</v>
      </c>
      <c r="D1572" s="155">
        <v>10</v>
      </c>
      <c r="E1572" s="155">
        <v>10</v>
      </c>
      <c r="F1572" s="166">
        <v>41239</v>
      </c>
      <c r="G1572" s="166">
        <v>41242</v>
      </c>
      <c r="H1572" s="157">
        <v>1</v>
      </c>
    </row>
    <row r="1573" spans="1:8" ht="15" customHeight="1" x14ac:dyDescent="0.25">
      <c r="A1573" s="155" t="s">
        <v>679</v>
      </c>
      <c r="B1573" s="155" t="s">
        <v>681</v>
      </c>
      <c r="C1573" s="155" t="s">
        <v>2682</v>
      </c>
      <c r="D1573" s="155">
        <v>64</v>
      </c>
      <c r="E1573" s="155">
        <v>64</v>
      </c>
      <c r="F1573" s="166">
        <v>41239</v>
      </c>
      <c r="G1573" s="166">
        <v>41243</v>
      </c>
      <c r="H1573" s="157">
        <v>1</v>
      </c>
    </row>
    <row r="1574" spans="1:8" ht="15" customHeight="1" x14ac:dyDescent="0.25">
      <c r="A1574" s="155" t="s">
        <v>679</v>
      </c>
      <c r="B1574" s="155" t="s">
        <v>681</v>
      </c>
      <c r="C1574" s="155" t="s">
        <v>294</v>
      </c>
      <c r="D1574" s="155">
        <v>64</v>
      </c>
      <c r="E1574" s="155">
        <v>64</v>
      </c>
      <c r="F1574" s="166">
        <v>41239</v>
      </c>
      <c r="G1574" s="166">
        <v>41243</v>
      </c>
      <c r="H1574" s="157">
        <v>1</v>
      </c>
    </row>
    <row r="1575" spans="1:8" ht="15" customHeight="1" x14ac:dyDescent="0.25">
      <c r="A1575" s="155" t="s">
        <v>679</v>
      </c>
      <c r="B1575" s="155" t="s">
        <v>697</v>
      </c>
      <c r="C1575" s="155" t="s">
        <v>161</v>
      </c>
      <c r="D1575" s="155">
        <v>32</v>
      </c>
      <c r="E1575" s="155">
        <v>32</v>
      </c>
      <c r="F1575" s="166">
        <v>41239</v>
      </c>
      <c r="G1575" s="166">
        <v>41243</v>
      </c>
      <c r="H1575" s="157">
        <v>1</v>
      </c>
    </row>
    <row r="1576" spans="1:8" ht="15" customHeight="1" x14ac:dyDescent="0.25">
      <c r="A1576" s="155" t="s">
        <v>679</v>
      </c>
      <c r="B1576" s="155" t="s">
        <v>697</v>
      </c>
      <c r="C1576" s="155" t="s">
        <v>316</v>
      </c>
      <c r="D1576" s="155">
        <v>32</v>
      </c>
      <c r="E1576" s="155">
        <v>32</v>
      </c>
      <c r="F1576" s="166">
        <v>41239</v>
      </c>
      <c r="G1576" s="166">
        <v>41243</v>
      </c>
      <c r="H1576" s="157">
        <v>1</v>
      </c>
    </row>
    <row r="1577" spans="1:8" ht="15" customHeight="1" x14ac:dyDescent="0.25">
      <c r="A1577" s="155" t="s">
        <v>719</v>
      </c>
      <c r="B1577" s="155" t="s">
        <v>809</v>
      </c>
      <c r="C1577" s="155" t="s">
        <v>2683</v>
      </c>
      <c r="D1577" s="155">
        <v>100</v>
      </c>
      <c r="E1577" s="155">
        <v>100</v>
      </c>
      <c r="F1577" s="166">
        <v>41239</v>
      </c>
      <c r="G1577" s="166">
        <v>41243</v>
      </c>
      <c r="H1577" s="157">
        <v>1</v>
      </c>
    </row>
    <row r="1578" spans="1:8" ht="15" customHeight="1" x14ac:dyDescent="0.25">
      <c r="A1578" s="155" t="s">
        <v>12</v>
      </c>
      <c r="B1578" s="155" t="s">
        <v>2497</v>
      </c>
      <c r="C1578" s="155" t="s">
        <v>2684</v>
      </c>
      <c r="D1578" s="155">
        <v>20</v>
      </c>
      <c r="E1578" s="155">
        <v>20</v>
      </c>
      <c r="F1578" s="166">
        <v>41239</v>
      </c>
      <c r="G1578" s="166">
        <v>41241</v>
      </c>
      <c r="H1578" s="157">
        <v>1</v>
      </c>
    </row>
    <row r="1579" spans="1:8" ht="15" customHeight="1" x14ac:dyDescent="0.25">
      <c r="A1579" s="155" t="s">
        <v>2685</v>
      </c>
      <c r="B1579" s="155" t="s">
        <v>2686</v>
      </c>
      <c r="C1579" s="155" t="s">
        <v>2687</v>
      </c>
      <c r="D1579" s="155">
        <v>25</v>
      </c>
      <c r="E1579" s="155">
        <v>25</v>
      </c>
      <c r="F1579" s="166">
        <v>41239</v>
      </c>
      <c r="G1579" s="166">
        <v>41243</v>
      </c>
      <c r="H1579" s="157">
        <v>1</v>
      </c>
    </row>
    <row r="1580" spans="1:8" ht="15" customHeight="1" x14ac:dyDescent="0.25">
      <c r="A1580" s="155" t="s">
        <v>2688</v>
      </c>
      <c r="B1580" s="155" t="s">
        <v>2689</v>
      </c>
      <c r="C1580" s="155" t="s">
        <v>2690</v>
      </c>
      <c r="D1580" s="155">
        <v>10</v>
      </c>
      <c r="E1580" s="155">
        <v>10</v>
      </c>
      <c r="F1580" s="166">
        <v>41240</v>
      </c>
      <c r="G1580" s="166">
        <v>41250</v>
      </c>
      <c r="H1580" s="157">
        <v>1</v>
      </c>
    </row>
    <row r="1581" spans="1:8" ht="15" customHeight="1" x14ac:dyDescent="0.25">
      <c r="A1581" s="155" t="s">
        <v>520</v>
      </c>
      <c r="B1581" s="155" t="s">
        <v>521</v>
      </c>
      <c r="C1581" s="155" t="s">
        <v>2691</v>
      </c>
      <c r="D1581" s="155">
        <v>275</v>
      </c>
      <c r="E1581" s="155">
        <v>275</v>
      </c>
      <c r="F1581" s="166">
        <v>41240</v>
      </c>
      <c r="G1581" s="166">
        <v>41246</v>
      </c>
      <c r="H1581" s="157">
        <v>1</v>
      </c>
    </row>
    <row r="1582" spans="1:8" ht="15" customHeight="1" x14ac:dyDescent="0.25">
      <c r="A1582" s="155" t="s">
        <v>520</v>
      </c>
      <c r="B1582" s="155" t="s">
        <v>1931</v>
      </c>
      <c r="C1582" s="155" t="s">
        <v>2692</v>
      </c>
      <c r="D1582" s="155">
        <v>300</v>
      </c>
      <c r="E1582" s="155">
        <v>300</v>
      </c>
      <c r="F1582" s="166">
        <v>41240</v>
      </c>
      <c r="G1582" s="166">
        <v>41246</v>
      </c>
      <c r="H1582" s="157">
        <v>1</v>
      </c>
    </row>
    <row r="1583" spans="1:8" ht="15" customHeight="1" x14ac:dyDescent="0.25">
      <c r="A1583" s="155" t="s">
        <v>29</v>
      </c>
      <c r="B1583" s="155" t="s">
        <v>1742</v>
      </c>
      <c r="C1583" s="155" t="s">
        <v>2693</v>
      </c>
      <c r="D1583" s="155">
        <v>400</v>
      </c>
      <c r="E1583" s="155">
        <v>400</v>
      </c>
      <c r="F1583" s="166">
        <v>41240</v>
      </c>
      <c r="G1583" s="166">
        <v>41246</v>
      </c>
      <c r="H1583" s="157">
        <v>1</v>
      </c>
    </row>
    <row r="1584" spans="1:8" ht="15" customHeight="1" x14ac:dyDescent="0.25">
      <c r="A1584" s="155" t="s">
        <v>39</v>
      </c>
      <c r="B1584" s="155" t="s">
        <v>922</v>
      </c>
      <c r="C1584" s="155" t="s">
        <v>2694</v>
      </c>
      <c r="D1584" s="155">
        <v>100</v>
      </c>
      <c r="E1584" s="155">
        <v>100</v>
      </c>
      <c r="F1584" s="166">
        <v>41240</v>
      </c>
      <c r="G1584" s="166">
        <v>41246</v>
      </c>
      <c r="H1584" s="157">
        <v>1</v>
      </c>
    </row>
    <row r="1585" spans="1:9" ht="15" customHeight="1" x14ac:dyDescent="0.25">
      <c r="A1585" s="155" t="s">
        <v>39</v>
      </c>
      <c r="B1585" s="155" t="s">
        <v>922</v>
      </c>
      <c r="C1585" s="155" t="s">
        <v>2695</v>
      </c>
      <c r="D1585" s="155">
        <v>100</v>
      </c>
      <c r="E1585" s="155">
        <v>100</v>
      </c>
      <c r="F1585" s="166">
        <v>41240</v>
      </c>
      <c r="G1585" s="166">
        <v>41246</v>
      </c>
      <c r="H1585" s="157">
        <v>1</v>
      </c>
    </row>
    <row r="1586" spans="1:9" ht="15" customHeight="1" x14ac:dyDescent="0.25">
      <c r="A1586" s="155" t="s">
        <v>384</v>
      </c>
      <c r="B1586" s="155" t="s">
        <v>2696</v>
      </c>
      <c r="C1586" s="155" t="s">
        <v>2697</v>
      </c>
      <c r="D1586" s="155">
        <v>110</v>
      </c>
      <c r="E1586" s="155">
        <v>110</v>
      </c>
      <c r="F1586" s="166">
        <v>41241</v>
      </c>
      <c r="G1586" s="166">
        <v>41242</v>
      </c>
      <c r="H1586" s="157">
        <v>1</v>
      </c>
    </row>
    <row r="1587" spans="1:9" ht="15" customHeight="1" x14ac:dyDescent="0.25">
      <c r="A1587" s="155" t="s">
        <v>512</v>
      </c>
      <c r="B1587" s="155" t="s">
        <v>2698</v>
      </c>
      <c r="C1587" s="155" t="s">
        <v>2699</v>
      </c>
      <c r="D1587" s="155">
        <v>23</v>
      </c>
      <c r="E1587" s="155">
        <v>23</v>
      </c>
      <c r="F1587" s="166">
        <v>41241</v>
      </c>
      <c r="G1587" s="166">
        <v>41246</v>
      </c>
      <c r="H1587" s="157">
        <v>1</v>
      </c>
    </row>
    <row r="1588" spans="1:9" ht="15" customHeight="1" x14ac:dyDescent="0.25">
      <c r="A1588" s="155" t="s">
        <v>42</v>
      </c>
      <c r="B1588" s="155" t="s">
        <v>2702</v>
      </c>
      <c r="C1588" s="155" t="s">
        <v>2703</v>
      </c>
      <c r="D1588" s="155">
        <v>10</v>
      </c>
      <c r="E1588" s="155">
        <v>10</v>
      </c>
      <c r="F1588" s="166">
        <v>41241</v>
      </c>
      <c r="G1588" s="166">
        <v>41243</v>
      </c>
      <c r="H1588" s="157">
        <v>1</v>
      </c>
    </row>
    <row r="1589" spans="1:9" ht="15" customHeight="1" x14ac:dyDescent="0.25">
      <c r="A1589" s="155" t="s">
        <v>42</v>
      </c>
      <c r="B1589" s="155" t="s">
        <v>2704</v>
      </c>
      <c r="C1589" s="155" t="s">
        <v>364</v>
      </c>
      <c r="D1589" s="155">
        <v>10</v>
      </c>
      <c r="E1589" s="155">
        <v>10</v>
      </c>
      <c r="F1589" s="166">
        <v>41241</v>
      </c>
      <c r="G1589" s="166">
        <v>41243</v>
      </c>
      <c r="H1589" s="157">
        <v>1</v>
      </c>
    </row>
    <row r="1590" spans="1:9" ht="15" customHeight="1" x14ac:dyDescent="0.25">
      <c r="A1590" s="155" t="s">
        <v>2705</v>
      </c>
      <c r="B1590" s="155" t="s">
        <v>2706</v>
      </c>
      <c r="C1590" s="155" t="s">
        <v>2707</v>
      </c>
      <c r="D1590" s="155">
        <v>1000</v>
      </c>
      <c r="E1590" s="155">
        <v>135</v>
      </c>
      <c r="F1590" s="166">
        <v>41241</v>
      </c>
      <c r="G1590" s="166">
        <v>41304</v>
      </c>
      <c r="H1590" s="157">
        <v>1</v>
      </c>
      <c r="I1590" s="163" t="s">
        <v>2708</v>
      </c>
    </row>
    <row r="1591" spans="1:9" ht="15" customHeight="1" x14ac:dyDescent="0.25">
      <c r="A1591" s="155" t="s">
        <v>2705</v>
      </c>
      <c r="B1591" s="155" t="s">
        <v>2709</v>
      </c>
      <c r="C1591" s="155" t="s">
        <v>59</v>
      </c>
      <c r="D1591" s="155">
        <v>1000</v>
      </c>
      <c r="E1591" s="155">
        <v>135</v>
      </c>
      <c r="F1591" s="166">
        <v>41241</v>
      </c>
      <c r="G1591" s="166">
        <v>40938</v>
      </c>
      <c r="H1591" s="157">
        <v>1</v>
      </c>
      <c r="I1591" s="163" t="s">
        <v>2708</v>
      </c>
    </row>
    <row r="1592" spans="1:9" ht="15" customHeight="1" x14ac:dyDescent="0.25">
      <c r="A1592" s="155" t="s">
        <v>492</v>
      </c>
      <c r="B1592" s="155" t="s">
        <v>493</v>
      </c>
      <c r="C1592" s="155" t="s">
        <v>2710</v>
      </c>
      <c r="D1592" s="155">
        <v>5088</v>
      </c>
      <c r="E1592" s="155">
        <v>5088</v>
      </c>
      <c r="F1592" s="166">
        <v>41242</v>
      </c>
      <c r="G1592" s="166">
        <v>41243</v>
      </c>
      <c r="H1592" s="157">
        <v>1</v>
      </c>
    </row>
    <row r="1593" spans="1:9" ht="15" customHeight="1" x14ac:dyDescent="0.25">
      <c r="A1593" s="155" t="s">
        <v>492</v>
      </c>
      <c r="B1593" s="155" t="s">
        <v>495</v>
      </c>
      <c r="C1593" s="155" t="s">
        <v>364</v>
      </c>
      <c r="D1593" s="155">
        <v>5088</v>
      </c>
      <c r="E1593" s="155">
        <v>5088</v>
      </c>
      <c r="F1593" s="166">
        <v>41242</v>
      </c>
      <c r="G1593" s="166">
        <v>41243</v>
      </c>
      <c r="H1593" s="157">
        <v>1</v>
      </c>
    </row>
    <row r="1594" spans="1:9" ht="15" customHeight="1" x14ac:dyDescent="0.25">
      <c r="A1594" s="155" t="s">
        <v>12</v>
      </c>
      <c r="B1594" s="155" t="s">
        <v>766</v>
      </c>
      <c r="C1594" s="155" t="s">
        <v>2711</v>
      </c>
      <c r="D1594" s="155">
        <v>10</v>
      </c>
      <c r="E1594" s="155">
        <v>10</v>
      </c>
      <c r="F1594" s="166">
        <v>41242</v>
      </c>
      <c r="G1594" s="166">
        <v>41247</v>
      </c>
      <c r="H1594" s="157">
        <v>1</v>
      </c>
    </row>
    <row r="1595" spans="1:9" ht="15" customHeight="1" x14ac:dyDescent="0.25">
      <c r="A1595" s="155" t="s">
        <v>12</v>
      </c>
      <c r="B1595" s="155" t="s">
        <v>2353</v>
      </c>
      <c r="C1595" s="155" t="s">
        <v>364</v>
      </c>
      <c r="D1595" s="155">
        <v>10</v>
      </c>
      <c r="E1595" s="155">
        <v>10</v>
      </c>
      <c r="F1595" s="166">
        <v>41242</v>
      </c>
      <c r="G1595" s="166">
        <v>41247</v>
      </c>
      <c r="H1595" s="157">
        <v>1</v>
      </c>
    </row>
    <row r="1596" spans="1:9" ht="15" customHeight="1" x14ac:dyDescent="0.25">
      <c r="A1596" s="155" t="s">
        <v>12</v>
      </c>
      <c r="B1596" s="155" t="s">
        <v>1016</v>
      </c>
      <c r="C1596" s="155" t="s">
        <v>2712</v>
      </c>
      <c r="D1596" s="155">
        <v>20</v>
      </c>
      <c r="E1596" s="155">
        <v>20</v>
      </c>
      <c r="F1596" s="166">
        <v>41242</v>
      </c>
      <c r="G1596" s="166">
        <v>41247</v>
      </c>
      <c r="H1596" s="157">
        <v>1</v>
      </c>
    </row>
    <row r="1597" spans="1:9" ht="15" customHeight="1" x14ac:dyDescent="0.25">
      <c r="A1597" s="155" t="s">
        <v>1041</v>
      </c>
      <c r="B1597" s="155" t="s">
        <v>2427</v>
      </c>
      <c r="C1597" s="155" t="s">
        <v>2713</v>
      </c>
      <c r="D1597" s="155">
        <v>75</v>
      </c>
      <c r="E1597" s="155">
        <v>75</v>
      </c>
      <c r="F1597" s="166">
        <v>41242</v>
      </c>
      <c r="G1597" s="166">
        <v>41247</v>
      </c>
      <c r="H1597" s="157">
        <v>1</v>
      </c>
    </row>
    <row r="1598" spans="1:9" ht="15" customHeight="1" x14ac:dyDescent="0.25">
      <c r="A1598" s="155" t="s">
        <v>2715</v>
      </c>
      <c r="B1598" s="155" t="s">
        <v>2716</v>
      </c>
      <c r="C1598" s="155" t="s">
        <v>2717</v>
      </c>
      <c r="D1598" s="155">
        <v>50</v>
      </c>
      <c r="E1598" s="155">
        <v>50</v>
      </c>
      <c r="F1598" s="166">
        <v>41242</v>
      </c>
      <c r="G1598" s="166">
        <v>41247</v>
      </c>
      <c r="H1598" s="157">
        <v>1</v>
      </c>
    </row>
    <row r="1599" spans="1:9" ht="15" customHeight="1" x14ac:dyDescent="0.25">
      <c r="A1599" s="155" t="s">
        <v>512</v>
      </c>
      <c r="B1599" s="155" t="s">
        <v>2718</v>
      </c>
      <c r="C1599" s="155" t="s">
        <v>2721</v>
      </c>
      <c r="D1599" s="155">
        <v>6</v>
      </c>
      <c r="E1599" s="155">
        <v>6</v>
      </c>
      <c r="F1599" s="166">
        <v>41242</v>
      </c>
      <c r="G1599" s="166">
        <v>41248</v>
      </c>
      <c r="H1599" s="157">
        <v>1</v>
      </c>
    </row>
    <row r="1600" spans="1:9" ht="15" customHeight="1" x14ac:dyDescent="0.25">
      <c r="A1600" s="155" t="s">
        <v>512</v>
      </c>
      <c r="B1600" s="155" t="s">
        <v>2719</v>
      </c>
      <c r="C1600" s="155" t="s">
        <v>2720</v>
      </c>
      <c r="D1600" s="155">
        <v>6</v>
      </c>
      <c r="E1600" s="155">
        <v>6</v>
      </c>
      <c r="F1600" s="166">
        <v>41242</v>
      </c>
      <c r="G1600" s="166">
        <v>41248</v>
      </c>
      <c r="H1600" s="157">
        <v>1</v>
      </c>
    </row>
    <row r="1601" spans="1:9" ht="15" customHeight="1" x14ac:dyDescent="0.25">
      <c r="A1601" s="155" t="s">
        <v>29</v>
      </c>
      <c r="B1601" s="155" t="s">
        <v>1221</v>
      </c>
      <c r="C1601" s="155" t="s">
        <v>2722</v>
      </c>
      <c r="D1601" s="155">
        <v>288</v>
      </c>
      <c r="E1601" s="155">
        <v>289</v>
      </c>
      <c r="F1601" s="166">
        <v>41242</v>
      </c>
      <c r="G1601" s="166">
        <v>41248</v>
      </c>
      <c r="H1601" s="157">
        <v>1</v>
      </c>
    </row>
    <row r="1602" spans="1:9" ht="15" customHeight="1" x14ac:dyDescent="0.25">
      <c r="A1602" s="155" t="s">
        <v>2030</v>
      </c>
      <c r="B1602" s="155" t="s">
        <v>2723</v>
      </c>
      <c r="C1602" s="155" t="s">
        <v>2724</v>
      </c>
      <c r="D1602" s="155">
        <v>20</v>
      </c>
      <c r="E1602" s="155">
        <v>20</v>
      </c>
      <c r="F1602" s="166">
        <v>41243</v>
      </c>
      <c r="G1602" s="166">
        <v>41249</v>
      </c>
      <c r="H1602" s="157">
        <v>1</v>
      </c>
    </row>
    <row r="1603" spans="1:9" ht="15" customHeight="1" x14ac:dyDescent="0.25">
      <c r="A1603" s="155" t="s">
        <v>71</v>
      </c>
      <c r="B1603" s="155" t="s">
        <v>1530</v>
      </c>
      <c r="C1603" s="155" t="s">
        <v>2725</v>
      </c>
      <c r="D1603" s="155">
        <v>5</v>
      </c>
      <c r="E1603" s="155">
        <v>5</v>
      </c>
      <c r="F1603" s="166">
        <v>41243</v>
      </c>
      <c r="G1603" s="166">
        <v>41257</v>
      </c>
      <c r="H1603" s="157">
        <v>1</v>
      </c>
    </row>
    <row r="1604" spans="1:9" ht="15" customHeight="1" x14ac:dyDescent="0.25">
      <c r="A1604" s="155" t="s">
        <v>1492</v>
      </c>
      <c r="B1604" s="155" t="s">
        <v>2726</v>
      </c>
      <c r="C1604" s="155" t="s">
        <v>2727</v>
      </c>
      <c r="D1604" s="155">
        <v>250</v>
      </c>
      <c r="E1604" s="155">
        <v>250</v>
      </c>
      <c r="F1604" s="166">
        <v>41243</v>
      </c>
      <c r="G1604" s="166">
        <v>41250</v>
      </c>
      <c r="H1604" s="157">
        <v>1</v>
      </c>
    </row>
    <row r="1605" spans="1:9" ht="15" customHeight="1" x14ac:dyDescent="0.25">
      <c r="A1605" s="155" t="s">
        <v>638</v>
      </c>
      <c r="B1605" s="155" t="s">
        <v>639</v>
      </c>
      <c r="C1605" s="155" t="s">
        <v>2728</v>
      </c>
      <c r="D1605" s="155">
        <v>1000</v>
      </c>
      <c r="E1605" s="155">
        <v>1000</v>
      </c>
      <c r="F1605" s="166">
        <v>41243</v>
      </c>
      <c r="G1605" s="166">
        <v>41246</v>
      </c>
      <c r="H1605" s="157">
        <v>1</v>
      </c>
    </row>
    <row r="1606" spans="1:9" ht="15" customHeight="1" x14ac:dyDescent="0.25">
      <c r="A1606" s="155" t="s">
        <v>2714</v>
      </c>
      <c r="B1606" s="155" t="s">
        <v>982</v>
      </c>
      <c r="C1606" s="155" t="s">
        <v>2729</v>
      </c>
      <c r="D1606" s="155">
        <v>500</v>
      </c>
      <c r="E1606" s="155">
        <v>500</v>
      </c>
      <c r="F1606" s="166">
        <v>41243</v>
      </c>
      <c r="G1606" s="166">
        <v>41248</v>
      </c>
      <c r="H1606" s="157">
        <v>1</v>
      </c>
    </row>
    <row r="1607" spans="1:9" ht="15" customHeight="1" x14ac:dyDescent="0.25">
      <c r="A1607" s="155" t="s">
        <v>71</v>
      </c>
      <c r="B1607" s="155" t="s">
        <v>2730</v>
      </c>
      <c r="C1607" s="155" t="s">
        <v>2731</v>
      </c>
      <c r="D1607" s="155">
        <v>26</v>
      </c>
      <c r="E1607" s="155">
        <v>26</v>
      </c>
      <c r="F1607" s="166">
        <v>41243</v>
      </c>
      <c r="G1607" s="166">
        <v>41253</v>
      </c>
      <c r="H1607" s="157">
        <v>1</v>
      </c>
    </row>
    <row r="1608" spans="1:9" ht="15" customHeight="1" x14ac:dyDescent="0.25">
      <c r="A1608" s="155" t="s">
        <v>261</v>
      </c>
      <c r="B1608" s="155" t="s">
        <v>2732</v>
      </c>
      <c r="C1608" s="155" t="s">
        <v>2733</v>
      </c>
      <c r="D1608" s="155">
        <v>3</v>
      </c>
      <c r="E1608" s="155">
        <v>3</v>
      </c>
      <c r="F1608" s="166">
        <v>41246</v>
      </c>
      <c r="G1608" s="166">
        <v>41256</v>
      </c>
      <c r="H1608" s="157">
        <v>1</v>
      </c>
    </row>
    <row r="1609" spans="1:9" ht="15" customHeight="1" x14ac:dyDescent="0.25">
      <c r="A1609" s="155" t="s">
        <v>78</v>
      </c>
      <c r="B1609" s="155" t="s">
        <v>2734</v>
      </c>
      <c r="C1609" s="155" t="s">
        <v>2735</v>
      </c>
      <c r="D1609" s="155">
        <v>2</v>
      </c>
      <c r="E1609" s="155">
        <v>2</v>
      </c>
      <c r="F1609" s="166">
        <v>41246</v>
      </c>
      <c r="G1609" s="166">
        <v>41250</v>
      </c>
      <c r="H1609" s="157">
        <v>1</v>
      </c>
    </row>
    <row r="1610" spans="1:9" ht="15" customHeight="1" x14ac:dyDescent="0.25">
      <c r="A1610" s="155" t="s">
        <v>559</v>
      </c>
      <c r="B1610" s="155" t="s">
        <v>1560</v>
      </c>
      <c r="C1610" s="155" t="s">
        <v>2736</v>
      </c>
      <c r="D1610" s="155">
        <v>2000</v>
      </c>
      <c r="E1610" s="155">
        <v>2000</v>
      </c>
      <c r="F1610" s="166">
        <v>41246</v>
      </c>
      <c r="G1610" s="166">
        <v>41248</v>
      </c>
      <c r="H1610" s="157">
        <v>1</v>
      </c>
    </row>
    <row r="1611" spans="1:9" ht="15" customHeight="1" x14ac:dyDescent="0.25">
      <c r="A1611" s="155" t="s">
        <v>2747</v>
      </c>
      <c r="B1611" s="155" t="s">
        <v>2667</v>
      </c>
      <c r="C1611" s="155" t="s">
        <v>2668</v>
      </c>
      <c r="D1611" s="155">
        <v>25</v>
      </c>
      <c r="E1611" s="155">
        <v>14</v>
      </c>
      <c r="F1611" s="166">
        <v>41246</v>
      </c>
      <c r="G1611" s="166">
        <v>41292</v>
      </c>
      <c r="H1611" s="157">
        <v>1</v>
      </c>
      <c r="I1611" s="163" t="s">
        <v>2737</v>
      </c>
    </row>
    <row r="1612" spans="1:9" ht="15" customHeight="1" x14ac:dyDescent="0.25">
      <c r="A1612" s="155" t="s">
        <v>1554</v>
      </c>
      <c r="B1612" s="155" t="s">
        <v>1204</v>
      </c>
      <c r="C1612" s="155" t="s">
        <v>2738</v>
      </c>
      <c r="D1612" s="155">
        <v>125</v>
      </c>
      <c r="E1612" s="155">
        <v>125</v>
      </c>
      <c r="F1612" s="166">
        <v>41246</v>
      </c>
      <c r="G1612" s="166">
        <v>41248</v>
      </c>
      <c r="H1612" s="157">
        <v>1</v>
      </c>
    </row>
    <row r="1613" spans="1:9" ht="15" customHeight="1" x14ac:dyDescent="0.25">
      <c r="A1613" s="155" t="s">
        <v>1554</v>
      </c>
      <c r="B1613" s="155" t="s">
        <v>1181</v>
      </c>
      <c r="C1613" s="155" t="s">
        <v>316</v>
      </c>
      <c r="D1613" s="155">
        <v>125</v>
      </c>
      <c r="E1613" s="155">
        <v>125</v>
      </c>
      <c r="F1613" s="166">
        <v>41246</v>
      </c>
      <c r="G1613" s="166">
        <v>41248</v>
      </c>
      <c r="H1613" s="157">
        <v>1</v>
      </c>
    </row>
    <row r="1614" spans="1:9" ht="15" customHeight="1" x14ac:dyDescent="0.25">
      <c r="A1614" s="155" t="s">
        <v>115</v>
      </c>
      <c r="B1614" s="155" t="s">
        <v>2739</v>
      </c>
      <c r="C1614" s="155" t="s">
        <v>2740</v>
      </c>
      <c r="D1614" s="155">
        <v>4</v>
      </c>
      <c r="E1614" s="155">
        <v>4</v>
      </c>
      <c r="F1614" s="166">
        <v>41246</v>
      </c>
      <c r="G1614" s="166">
        <v>41250</v>
      </c>
      <c r="H1614" s="157">
        <v>1</v>
      </c>
    </row>
    <row r="1615" spans="1:9" ht="15" customHeight="1" x14ac:dyDescent="0.25">
      <c r="A1615" s="155" t="s">
        <v>115</v>
      </c>
      <c r="B1615" s="155" t="s">
        <v>2741</v>
      </c>
      <c r="C1615" s="155" t="s">
        <v>2742</v>
      </c>
      <c r="D1615" s="155">
        <v>2</v>
      </c>
      <c r="E1615" s="155">
        <v>2</v>
      </c>
      <c r="F1615" s="166">
        <v>41246</v>
      </c>
      <c r="G1615" s="166">
        <v>41249</v>
      </c>
      <c r="H1615" s="157">
        <v>1</v>
      </c>
    </row>
    <row r="1616" spans="1:9" ht="15" customHeight="1" x14ac:dyDescent="0.25">
      <c r="A1616" s="155" t="s">
        <v>2747</v>
      </c>
      <c r="B1616" s="155" t="s">
        <v>2743</v>
      </c>
      <c r="C1616" s="155" t="s">
        <v>2744</v>
      </c>
      <c r="D1616" s="155">
        <v>250</v>
      </c>
      <c r="E1616" s="155">
        <v>250</v>
      </c>
      <c r="F1616" s="166">
        <v>41246</v>
      </c>
      <c r="G1616" s="166">
        <v>41239</v>
      </c>
      <c r="H1616" s="157">
        <v>1</v>
      </c>
      <c r="I1616" s="163" t="s">
        <v>2745</v>
      </c>
    </row>
    <row r="1617" spans="1:9" ht="15" customHeight="1" x14ac:dyDescent="0.25">
      <c r="A1617" s="155" t="s">
        <v>2749</v>
      </c>
      <c r="B1617" s="155" t="s">
        <v>1304</v>
      </c>
      <c r="C1617" s="155" t="s">
        <v>2750</v>
      </c>
      <c r="D1617" s="155">
        <v>50</v>
      </c>
      <c r="E1617" s="155">
        <v>50</v>
      </c>
      <c r="F1617" s="166">
        <v>41247</v>
      </c>
      <c r="G1617" s="166">
        <v>41250</v>
      </c>
      <c r="H1617" s="157">
        <v>1</v>
      </c>
    </row>
    <row r="1618" spans="1:9" ht="15" customHeight="1" x14ac:dyDescent="0.25">
      <c r="A1618" s="155" t="s">
        <v>2751</v>
      </c>
      <c r="B1618" s="155" t="s">
        <v>1099</v>
      </c>
      <c r="C1618" s="155" t="s">
        <v>2752</v>
      </c>
      <c r="D1618" s="155">
        <v>250</v>
      </c>
      <c r="E1618" s="155">
        <v>250</v>
      </c>
      <c r="F1618" s="166">
        <v>41247</v>
      </c>
      <c r="G1618" s="166">
        <v>41250</v>
      </c>
      <c r="H1618" s="157">
        <v>1</v>
      </c>
    </row>
    <row r="1619" spans="1:9" ht="15" customHeight="1" x14ac:dyDescent="0.25">
      <c r="A1619" s="155" t="s">
        <v>121</v>
      </c>
      <c r="B1619" s="155" t="s">
        <v>758</v>
      </c>
      <c r="C1619" s="155" t="s">
        <v>2756</v>
      </c>
      <c r="D1619" s="155">
        <v>100</v>
      </c>
      <c r="E1619" s="155">
        <v>100</v>
      </c>
      <c r="F1619" s="166">
        <v>41247</v>
      </c>
      <c r="G1619" s="166">
        <v>41273</v>
      </c>
      <c r="H1619" s="157">
        <v>1</v>
      </c>
      <c r="I1619" s="163" t="s">
        <v>2757</v>
      </c>
    </row>
    <row r="1620" spans="1:9" ht="15" customHeight="1" x14ac:dyDescent="0.25">
      <c r="A1620" s="155" t="s">
        <v>29</v>
      </c>
      <c r="B1620" s="155" t="s">
        <v>1221</v>
      </c>
      <c r="C1620" s="155" t="s">
        <v>2758</v>
      </c>
      <c r="D1620" s="155">
        <v>112</v>
      </c>
      <c r="E1620" s="155">
        <v>123</v>
      </c>
      <c r="F1620" s="166">
        <v>41248</v>
      </c>
      <c r="G1620" s="166">
        <v>41273</v>
      </c>
      <c r="H1620" s="157">
        <v>1</v>
      </c>
    </row>
    <row r="1621" spans="1:9" ht="15" customHeight="1" x14ac:dyDescent="0.25">
      <c r="A1621" s="155" t="s">
        <v>299</v>
      </c>
      <c r="B1621" s="155" t="s">
        <v>1021</v>
      </c>
      <c r="C1621" s="155" t="s">
        <v>2759</v>
      </c>
      <c r="D1621" s="155">
        <v>75</v>
      </c>
      <c r="E1621" s="155">
        <v>75</v>
      </c>
      <c r="F1621" s="166">
        <v>41248</v>
      </c>
      <c r="G1621" s="166">
        <v>41255</v>
      </c>
      <c r="H1621" s="157">
        <v>1</v>
      </c>
    </row>
    <row r="1622" spans="1:9" ht="15" customHeight="1" x14ac:dyDescent="0.25">
      <c r="A1622" s="155" t="s">
        <v>173</v>
      </c>
      <c r="B1622" s="155" t="s">
        <v>1170</v>
      </c>
      <c r="C1622" s="155" t="s">
        <v>2760</v>
      </c>
      <c r="D1622" s="155">
        <v>51</v>
      </c>
      <c r="E1622" s="155">
        <v>51</v>
      </c>
      <c r="F1622" s="166">
        <v>41248</v>
      </c>
      <c r="G1622" s="166">
        <v>41253</v>
      </c>
      <c r="H1622" s="157">
        <v>1</v>
      </c>
    </row>
    <row r="1623" spans="1:9" ht="15" customHeight="1" x14ac:dyDescent="0.25">
      <c r="A1623" s="155" t="s">
        <v>670</v>
      </c>
      <c r="B1623" s="155" t="s">
        <v>2761</v>
      </c>
      <c r="C1623" s="155" t="s">
        <v>2762</v>
      </c>
      <c r="D1623" s="155">
        <v>1</v>
      </c>
      <c r="E1623" s="155">
        <v>1</v>
      </c>
      <c r="F1623" s="166">
        <v>41248</v>
      </c>
      <c r="G1623" s="166">
        <v>41253</v>
      </c>
      <c r="H1623" s="157">
        <v>1</v>
      </c>
    </row>
    <row r="1624" spans="1:9" ht="15" customHeight="1" x14ac:dyDescent="0.25">
      <c r="A1624" s="155" t="s">
        <v>670</v>
      </c>
      <c r="B1624" s="155" t="s">
        <v>2763</v>
      </c>
      <c r="C1624" s="155" t="s">
        <v>364</v>
      </c>
      <c r="D1624" s="155">
        <v>1</v>
      </c>
      <c r="E1624" s="155">
        <v>1</v>
      </c>
      <c r="F1624" s="166">
        <v>41248</v>
      </c>
      <c r="G1624" s="166">
        <v>41253</v>
      </c>
      <c r="H1624" s="157">
        <v>1</v>
      </c>
    </row>
    <row r="1625" spans="1:9" ht="15" customHeight="1" x14ac:dyDescent="0.25">
      <c r="A1625" s="155" t="s">
        <v>254</v>
      </c>
      <c r="B1625" s="155" t="s">
        <v>255</v>
      </c>
      <c r="C1625" s="155" t="s">
        <v>2764</v>
      </c>
      <c r="D1625" s="155">
        <v>50</v>
      </c>
      <c r="E1625" s="155">
        <v>50</v>
      </c>
      <c r="F1625" s="166">
        <v>41248</v>
      </c>
      <c r="G1625" s="166">
        <v>41253</v>
      </c>
      <c r="H1625" s="157">
        <v>1</v>
      </c>
    </row>
    <row r="1626" spans="1:9" ht="15" customHeight="1" x14ac:dyDescent="0.25">
      <c r="A1626" s="155" t="s">
        <v>12</v>
      </c>
      <c r="B1626" s="155" t="s">
        <v>15</v>
      </c>
      <c r="C1626" s="155" t="s">
        <v>2765</v>
      </c>
      <c r="D1626" s="155">
        <v>10</v>
      </c>
      <c r="E1626" s="155">
        <v>10</v>
      </c>
      <c r="F1626" s="166">
        <v>41248</v>
      </c>
      <c r="G1626" s="166">
        <v>41250</v>
      </c>
      <c r="H1626" s="157">
        <v>1</v>
      </c>
    </row>
    <row r="1627" spans="1:9" ht="15" customHeight="1" x14ac:dyDescent="0.25">
      <c r="A1627" s="155" t="s">
        <v>2766</v>
      </c>
      <c r="B1627" s="155" t="s">
        <v>1703</v>
      </c>
      <c r="C1627" s="155" t="s">
        <v>2767</v>
      </c>
      <c r="D1627" s="155">
        <v>10</v>
      </c>
      <c r="E1627" s="155">
        <v>10</v>
      </c>
      <c r="F1627" s="166">
        <v>41248</v>
      </c>
      <c r="G1627" s="166">
        <v>41255</v>
      </c>
      <c r="H1627" s="157">
        <v>1</v>
      </c>
    </row>
    <row r="1628" spans="1:9" ht="15" customHeight="1" x14ac:dyDescent="0.25">
      <c r="A1628" s="155" t="s">
        <v>820</v>
      </c>
      <c r="B1628" s="155" t="s">
        <v>101</v>
      </c>
      <c r="C1628" s="155" t="s">
        <v>2768</v>
      </c>
      <c r="D1628" s="155">
        <v>200</v>
      </c>
      <c r="E1628" s="155">
        <v>200</v>
      </c>
      <c r="F1628" s="166">
        <v>41248</v>
      </c>
      <c r="G1628" s="166">
        <v>41253</v>
      </c>
      <c r="H1628" s="157">
        <v>1</v>
      </c>
    </row>
    <row r="1629" spans="1:9" ht="15" customHeight="1" x14ac:dyDescent="0.25">
      <c r="A1629" s="155" t="s">
        <v>820</v>
      </c>
      <c r="B1629" s="155" t="s">
        <v>89</v>
      </c>
      <c r="C1629" s="155" t="s">
        <v>166</v>
      </c>
      <c r="D1629" s="155">
        <v>200</v>
      </c>
      <c r="E1629" s="155">
        <v>200</v>
      </c>
      <c r="F1629" s="166">
        <v>41248</v>
      </c>
      <c r="G1629" s="166">
        <v>41253</v>
      </c>
      <c r="H1629" s="157">
        <v>1</v>
      </c>
    </row>
    <row r="1630" spans="1:9" ht="15" customHeight="1" x14ac:dyDescent="0.25">
      <c r="A1630" s="155" t="s">
        <v>2769</v>
      </c>
      <c r="B1630" s="155" t="s">
        <v>2770</v>
      </c>
      <c r="C1630" s="155" t="s">
        <v>2771</v>
      </c>
      <c r="D1630" s="155">
        <v>200</v>
      </c>
      <c r="E1630" s="155">
        <v>160</v>
      </c>
      <c r="F1630" s="166">
        <v>41248</v>
      </c>
      <c r="G1630" s="166">
        <v>41250</v>
      </c>
      <c r="H1630" s="157">
        <v>1</v>
      </c>
    </row>
    <row r="1631" spans="1:9" ht="15" customHeight="1" x14ac:dyDescent="0.25">
      <c r="A1631" s="155" t="s">
        <v>820</v>
      </c>
      <c r="B1631" s="155" t="s">
        <v>439</v>
      </c>
      <c r="C1631" s="155" t="s">
        <v>2772</v>
      </c>
      <c r="D1631" s="155">
        <v>500</v>
      </c>
      <c r="E1631" s="155">
        <v>500</v>
      </c>
      <c r="F1631" s="166">
        <v>41248</v>
      </c>
      <c r="G1631" s="166">
        <v>41253</v>
      </c>
      <c r="H1631" s="157">
        <v>1</v>
      </c>
    </row>
    <row r="1632" spans="1:9" ht="15" customHeight="1" x14ac:dyDescent="0.25">
      <c r="A1632" s="155" t="s">
        <v>42</v>
      </c>
      <c r="B1632" s="155" t="s">
        <v>2774</v>
      </c>
      <c r="C1632" s="155" t="s">
        <v>2775</v>
      </c>
      <c r="D1632" s="155">
        <v>10</v>
      </c>
      <c r="E1632" s="155">
        <v>10</v>
      </c>
      <c r="F1632" s="166">
        <v>41248</v>
      </c>
      <c r="G1632" s="166">
        <v>41249</v>
      </c>
      <c r="H1632" s="157">
        <v>1</v>
      </c>
    </row>
    <row r="1633" spans="1:9" ht="15" customHeight="1" x14ac:dyDescent="0.25">
      <c r="A1633" s="155" t="s">
        <v>911</v>
      </c>
      <c r="B1633" s="155" t="s">
        <v>912</v>
      </c>
      <c r="C1633" s="155" t="s">
        <v>2776</v>
      </c>
      <c r="D1633" s="155">
        <v>500</v>
      </c>
      <c r="E1633" s="155">
        <v>500</v>
      </c>
      <c r="F1633" s="166">
        <v>41249</v>
      </c>
      <c r="G1633" s="166">
        <v>41253</v>
      </c>
      <c r="H1633" s="157">
        <v>1</v>
      </c>
    </row>
    <row r="1634" spans="1:9" ht="15" customHeight="1" x14ac:dyDescent="0.25">
      <c r="A1634" s="155" t="s">
        <v>559</v>
      </c>
      <c r="B1634" s="155" t="s">
        <v>560</v>
      </c>
      <c r="C1634" s="155" t="s">
        <v>2777</v>
      </c>
      <c r="D1634" s="155">
        <v>15000</v>
      </c>
      <c r="E1634" s="155">
        <v>15075</v>
      </c>
      <c r="F1634" s="166">
        <v>41250</v>
      </c>
      <c r="G1634" s="166">
        <v>41255</v>
      </c>
      <c r="H1634" s="157">
        <v>1</v>
      </c>
    </row>
    <row r="1635" spans="1:9" ht="15" customHeight="1" x14ac:dyDescent="0.25">
      <c r="A1635" s="155" t="s">
        <v>2688</v>
      </c>
      <c r="B1635" s="155" t="s">
        <v>2781</v>
      </c>
      <c r="C1635" s="155" t="s">
        <v>2782</v>
      </c>
      <c r="D1635" s="155">
        <v>10</v>
      </c>
      <c r="E1635" s="155">
        <v>10</v>
      </c>
      <c r="F1635" s="166">
        <v>41250</v>
      </c>
      <c r="G1635" s="166">
        <v>41255</v>
      </c>
      <c r="H1635" s="157">
        <v>1</v>
      </c>
    </row>
    <row r="1636" spans="1:9" ht="15" customHeight="1" x14ac:dyDescent="0.25">
      <c r="A1636" s="155" t="s">
        <v>2769</v>
      </c>
      <c r="B1636" s="155" t="s">
        <v>2770</v>
      </c>
      <c r="C1636" s="155" t="s">
        <v>2771</v>
      </c>
      <c r="D1636" s="155">
        <v>200</v>
      </c>
      <c r="E1636" s="155">
        <v>9</v>
      </c>
      <c r="F1636" s="166">
        <v>41250</v>
      </c>
      <c r="G1636" s="166">
        <v>41248</v>
      </c>
      <c r="H1636" s="157">
        <v>1</v>
      </c>
      <c r="I1636" s="163" t="s">
        <v>2783</v>
      </c>
    </row>
    <row r="1637" spans="1:9" ht="15" customHeight="1" x14ac:dyDescent="0.25">
      <c r="A1637" s="155" t="s">
        <v>2769</v>
      </c>
      <c r="B1637" s="155" t="s">
        <v>2784</v>
      </c>
      <c r="C1637" s="155" t="s">
        <v>364</v>
      </c>
      <c r="D1637" s="155">
        <v>200</v>
      </c>
      <c r="E1637" s="155">
        <v>192</v>
      </c>
      <c r="F1637" s="166">
        <v>41250</v>
      </c>
      <c r="G1637" s="166">
        <v>41255</v>
      </c>
      <c r="H1637" s="157">
        <v>1</v>
      </c>
      <c r="I1637" s="163" t="s">
        <v>2785</v>
      </c>
    </row>
    <row r="1638" spans="1:9" ht="15" customHeight="1" x14ac:dyDescent="0.25">
      <c r="A1638" s="155" t="s">
        <v>251</v>
      </c>
      <c r="B1638" s="155" t="s">
        <v>2786</v>
      </c>
      <c r="C1638" s="155" t="s">
        <v>2787</v>
      </c>
      <c r="D1638" s="155">
        <v>10</v>
      </c>
      <c r="E1638" s="155">
        <v>10</v>
      </c>
      <c r="F1638" s="166">
        <v>41253</v>
      </c>
      <c r="G1638" s="166">
        <v>41257</v>
      </c>
      <c r="H1638" s="157">
        <v>1</v>
      </c>
    </row>
    <row r="1639" spans="1:9" ht="15" customHeight="1" x14ac:dyDescent="0.25">
      <c r="A1639" s="155" t="s">
        <v>1107</v>
      </c>
      <c r="B1639" s="155" t="s">
        <v>2788</v>
      </c>
      <c r="C1639" s="155" t="s">
        <v>2789</v>
      </c>
      <c r="D1639" s="155">
        <v>50</v>
      </c>
      <c r="E1639" s="155">
        <v>50</v>
      </c>
      <c r="F1639" s="166">
        <v>41253</v>
      </c>
      <c r="G1639" s="166">
        <v>41255</v>
      </c>
      <c r="H1639" s="157">
        <v>1</v>
      </c>
    </row>
    <row r="1640" spans="1:9" ht="15" customHeight="1" x14ac:dyDescent="0.25">
      <c r="A1640" s="155" t="s">
        <v>42</v>
      </c>
      <c r="B1640" s="155" t="s">
        <v>1993</v>
      </c>
      <c r="C1640" s="155" t="s">
        <v>2790</v>
      </c>
      <c r="D1640" s="155">
        <v>15</v>
      </c>
      <c r="E1640" s="155">
        <v>15</v>
      </c>
      <c r="F1640" s="166">
        <v>41253</v>
      </c>
      <c r="G1640" s="166">
        <v>41257</v>
      </c>
      <c r="H1640" s="157">
        <v>1</v>
      </c>
    </row>
    <row r="1641" spans="1:9" ht="15" customHeight="1" x14ac:dyDescent="0.25">
      <c r="A1641" s="155" t="s">
        <v>657</v>
      </c>
      <c r="B1641" s="155" t="s">
        <v>2791</v>
      </c>
      <c r="C1641" s="155" t="s">
        <v>2792</v>
      </c>
      <c r="D1641" s="155">
        <v>50</v>
      </c>
      <c r="E1641" s="155">
        <v>50</v>
      </c>
      <c r="F1641" s="166">
        <v>41253</v>
      </c>
      <c r="G1641" s="166">
        <v>41257</v>
      </c>
      <c r="H1641" s="157">
        <v>1</v>
      </c>
    </row>
    <row r="1642" spans="1:9" ht="15" customHeight="1" x14ac:dyDescent="0.25">
      <c r="A1642" s="155" t="s">
        <v>71</v>
      </c>
      <c r="B1642" s="155" t="s">
        <v>2793</v>
      </c>
      <c r="C1642" s="155" t="s">
        <v>2794</v>
      </c>
      <c r="D1642" s="155">
        <v>21</v>
      </c>
      <c r="E1642" s="155">
        <v>21</v>
      </c>
      <c r="F1642" s="166">
        <v>41253</v>
      </c>
      <c r="G1642" s="166">
        <v>41281</v>
      </c>
      <c r="H1642" s="157">
        <v>1</v>
      </c>
    </row>
    <row r="1643" spans="1:9" ht="15" customHeight="1" x14ac:dyDescent="0.25">
      <c r="A1643" s="155" t="s">
        <v>2769</v>
      </c>
      <c r="B1643" s="155" t="s">
        <v>2795</v>
      </c>
      <c r="C1643" s="155" t="s">
        <v>2796</v>
      </c>
      <c r="D1643" s="155">
        <v>200</v>
      </c>
      <c r="E1643" s="155">
        <v>192</v>
      </c>
      <c r="F1643" s="166">
        <v>41253</v>
      </c>
      <c r="G1643" s="166">
        <v>41256</v>
      </c>
      <c r="H1643" s="157">
        <v>1</v>
      </c>
    </row>
    <row r="1644" spans="1:9" ht="15" customHeight="1" x14ac:dyDescent="0.25">
      <c r="A1644" s="155" t="s">
        <v>2769</v>
      </c>
      <c r="B1644" s="155" t="s">
        <v>316</v>
      </c>
      <c r="C1644" s="155" t="s">
        <v>316</v>
      </c>
      <c r="D1644" s="155">
        <v>200</v>
      </c>
      <c r="E1644" s="155">
        <v>189</v>
      </c>
      <c r="F1644" s="166">
        <v>41253</v>
      </c>
      <c r="G1644" s="166">
        <v>41261</v>
      </c>
      <c r="H1644" s="157">
        <v>1</v>
      </c>
    </row>
    <row r="1645" spans="1:9" ht="15" customHeight="1" x14ac:dyDescent="0.25">
      <c r="A1645" s="155" t="s">
        <v>2769</v>
      </c>
      <c r="B1645" s="155" t="s">
        <v>32</v>
      </c>
      <c r="C1645" s="155" t="s">
        <v>32</v>
      </c>
      <c r="D1645" s="155">
        <v>200</v>
      </c>
      <c r="E1645" s="155">
        <v>191</v>
      </c>
      <c r="F1645" s="166">
        <v>41253</v>
      </c>
      <c r="G1645" s="166">
        <v>41264</v>
      </c>
      <c r="H1645" s="157">
        <v>1</v>
      </c>
    </row>
    <row r="1646" spans="1:9" ht="15" customHeight="1" x14ac:dyDescent="0.25">
      <c r="A1646" s="155" t="s">
        <v>71</v>
      </c>
      <c r="B1646" s="155" t="s">
        <v>2730</v>
      </c>
      <c r="C1646" s="155" t="s">
        <v>2798</v>
      </c>
      <c r="D1646" s="155">
        <v>24</v>
      </c>
      <c r="E1646" s="155">
        <v>24</v>
      </c>
      <c r="F1646" s="166">
        <v>41254</v>
      </c>
      <c r="G1646" s="166">
        <v>41253</v>
      </c>
      <c r="H1646" s="157">
        <v>1</v>
      </c>
      <c r="I1646" s="163" t="s">
        <v>2799</v>
      </c>
    </row>
    <row r="1647" spans="1:9" ht="15" customHeight="1" x14ac:dyDescent="0.25">
      <c r="A1647" s="155" t="s">
        <v>245</v>
      </c>
      <c r="B1647" s="155" t="s">
        <v>2800</v>
      </c>
      <c r="C1647" s="155" t="s">
        <v>2801</v>
      </c>
      <c r="D1647" s="155">
        <v>278</v>
      </c>
      <c r="E1647" s="155">
        <v>278</v>
      </c>
      <c r="F1647" s="166">
        <v>41255</v>
      </c>
      <c r="G1647" s="166">
        <v>41260</v>
      </c>
      <c r="H1647" s="157">
        <v>1</v>
      </c>
    </row>
    <row r="1648" spans="1:9" ht="15" customHeight="1" x14ac:dyDescent="0.25">
      <c r="A1648" s="155" t="s">
        <v>544</v>
      </c>
      <c r="B1648" s="155" t="s">
        <v>1625</v>
      </c>
      <c r="C1648" s="155" t="s">
        <v>2802</v>
      </c>
      <c r="D1648" s="155">
        <v>160</v>
      </c>
      <c r="E1648" s="155">
        <v>165</v>
      </c>
      <c r="F1648" s="166">
        <v>41255</v>
      </c>
      <c r="G1648" s="166">
        <v>41260</v>
      </c>
      <c r="H1648" s="157">
        <v>1</v>
      </c>
    </row>
    <row r="1649" spans="1:9" ht="15" customHeight="1" x14ac:dyDescent="0.25">
      <c r="A1649" s="155" t="s">
        <v>29</v>
      </c>
      <c r="B1649" s="155" t="s">
        <v>130</v>
      </c>
      <c r="C1649" s="155" t="s">
        <v>2803</v>
      </c>
      <c r="D1649" s="155">
        <v>100</v>
      </c>
      <c r="E1649" s="155">
        <v>100</v>
      </c>
      <c r="F1649" s="166">
        <v>41255</v>
      </c>
      <c r="G1649" s="166">
        <v>41260</v>
      </c>
      <c r="H1649" s="157">
        <v>1</v>
      </c>
    </row>
    <row r="1650" spans="1:9" ht="15" customHeight="1" x14ac:dyDescent="0.25">
      <c r="A1650" s="155" t="s">
        <v>1983</v>
      </c>
      <c r="B1650" s="155" t="s">
        <v>2804</v>
      </c>
      <c r="C1650" s="155" t="s">
        <v>2805</v>
      </c>
      <c r="D1650" s="155">
        <v>1</v>
      </c>
      <c r="E1650" s="155">
        <v>1</v>
      </c>
      <c r="F1650" s="166">
        <v>41256</v>
      </c>
      <c r="G1650" s="166">
        <v>41263</v>
      </c>
      <c r="H1650" s="157">
        <v>1</v>
      </c>
    </row>
    <row r="1651" spans="1:9" ht="15" customHeight="1" x14ac:dyDescent="0.25">
      <c r="A1651" s="155" t="s">
        <v>2809</v>
      </c>
      <c r="B1651" s="155" t="s">
        <v>2806</v>
      </c>
      <c r="C1651" s="155" t="s">
        <v>2807</v>
      </c>
      <c r="D1651" s="155">
        <v>25</v>
      </c>
      <c r="E1651" s="155">
        <v>5</v>
      </c>
      <c r="F1651" s="166">
        <v>41256</v>
      </c>
      <c r="G1651" s="166">
        <v>41222</v>
      </c>
      <c r="H1651" s="157">
        <v>1</v>
      </c>
      <c r="I1651" s="163" t="s">
        <v>2808</v>
      </c>
    </row>
    <row r="1652" spans="1:9" ht="15" customHeight="1" x14ac:dyDescent="0.25">
      <c r="A1652" s="155" t="s">
        <v>2747</v>
      </c>
      <c r="B1652" s="155" t="s">
        <v>2810</v>
      </c>
      <c r="C1652" s="155" t="s">
        <v>2811</v>
      </c>
      <c r="D1652" s="155">
        <v>30</v>
      </c>
      <c r="E1652" s="155">
        <v>18</v>
      </c>
      <c r="F1652" s="166">
        <v>41256</v>
      </c>
      <c r="G1652" s="166">
        <v>41257</v>
      </c>
      <c r="H1652" s="157">
        <v>1</v>
      </c>
      <c r="I1652" s="163" t="s">
        <v>2812</v>
      </c>
    </row>
    <row r="1653" spans="1:9" ht="15" customHeight="1" x14ac:dyDescent="0.25">
      <c r="A1653" s="155" t="s">
        <v>2747</v>
      </c>
      <c r="B1653" s="155" t="s">
        <v>272</v>
      </c>
      <c r="C1653" s="155" t="s">
        <v>2813</v>
      </c>
      <c r="D1653" s="155">
        <v>5</v>
      </c>
      <c r="E1653" s="155">
        <v>5</v>
      </c>
      <c r="F1653" s="166">
        <v>41255</v>
      </c>
      <c r="G1653" s="166">
        <v>41211</v>
      </c>
      <c r="H1653" s="157">
        <v>1</v>
      </c>
      <c r="I1653" s="163" t="s">
        <v>2814</v>
      </c>
    </row>
    <row r="1654" spans="1:9" ht="15" customHeight="1" x14ac:dyDescent="0.25">
      <c r="A1654" s="155" t="s">
        <v>2769</v>
      </c>
      <c r="B1654" s="155" t="s">
        <v>2815</v>
      </c>
      <c r="C1654" s="155" t="s">
        <v>2816</v>
      </c>
      <c r="D1654" s="155">
        <v>200</v>
      </c>
      <c r="E1654" s="155">
        <v>192</v>
      </c>
      <c r="F1654" s="166">
        <v>41256</v>
      </c>
      <c r="G1654" s="166">
        <v>41278</v>
      </c>
      <c r="H1654" s="157">
        <v>1</v>
      </c>
      <c r="I1654" s="163" t="s">
        <v>2785</v>
      </c>
    </row>
    <row r="1655" spans="1:9" ht="15" customHeight="1" x14ac:dyDescent="0.25">
      <c r="A1655" s="155" t="s">
        <v>2769</v>
      </c>
      <c r="B1655" s="155" t="s">
        <v>2817</v>
      </c>
      <c r="C1655" s="155" t="s">
        <v>819</v>
      </c>
      <c r="D1655" s="155">
        <v>200</v>
      </c>
      <c r="E1655" s="155">
        <v>154</v>
      </c>
      <c r="F1655" s="166">
        <v>41256</v>
      </c>
      <c r="G1655" s="166">
        <v>41283</v>
      </c>
      <c r="H1655" s="157">
        <v>1</v>
      </c>
      <c r="I1655" s="163" t="s">
        <v>2785</v>
      </c>
    </row>
    <row r="1656" spans="1:9" ht="15" customHeight="1" x14ac:dyDescent="0.25">
      <c r="A1656" s="155" t="s">
        <v>924</v>
      </c>
      <c r="B1656" s="155" t="s">
        <v>2818</v>
      </c>
      <c r="C1656" s="155" t="s">
        <v>2819</v>
      </c>
      <c r="D1656" s="155">
        <v>1</v>
      </c>
      <c r="E1656" s="155">
        <v>1</v>
      </c>
      <c r="F1656" s="166">
        <v>41257</v>
      </c>
      <c r="G1656" s="166">
        <v>41263</v>
      </c>
      <c r="H1656" s="157">
        <v>1</v>
      </c>
    </row>
    <row r="1657" spans="1:9" ht="15" customHeight="1" x14ac:dyDescent="0.25">
      <c r="A1657" s="155" t="s">
        <v>1386</v>
      </c>
      <c r="B1657" s="155" t="s">
        <v>2820</v>
      </c>
      <c r="C1657" s="155" t="s">
        <v>2821</v>
      </c>
      <c r="D1657" s="155">
        <v>2</v>
      </c>
      <c r="E1657" s="155">
        <v>2</v>
      </c>
      <c r="F1657" s="166">
        <v>41257</v>
      </c>
      <c r="G1657" s="166">
        <v>41257</v>
      </c>
      <c r="H1657" s="157">
        <v>1</v>
      </c>
      <c r="I1657" s="163" t="s">
        <v>214</v>
      </c>
    </row>
    <row r="1658" spans="1:9" ht="15" customHeight="1" x14ac:dyDescent="0.25">
      <c r="A1658" s="155" t="s">
        <v>42</v>
      </c>
      <c r="B1658" s="155" t="s">
        <v>204</v>
      </c>
      <c r="C1658" s="155" t="s">
        <v>2824</v>
      </c>
      <c r="D1658" s="155">
        <v>250</v>
      </c>
      <c r="E1658" s="155">
        <v>250</v>
      </c>
      <c r="F1658" s="166">
        <v>41260</v>
      </c>
      <c r="G1658" s="166">
        <v>41264</v>
      </c>
      <c r="H1658" s="157">
        <v>1</v>
      </c>
    </row>
    <row r="1659" spans="1:9" ht="15" customHeight="1" x14ac:dyDescent="0.25">
      <c r="A1659" s="155" t="s">
        <v>2747</v>
      </c>
      <c r="B1659" s="155" t="s">
        <v>2825</v>
      </c>
      <c r="C1659" s="155" t="s">
        <v>2826</v>
      </c>
      <c r="D1659" s="155">
        <v>28</v>
      </c>
      <c r="E1659" s="155">
        <v>28</v>
      </c>
      <c r="F1659" s="166">
        <v>41260</v>
      </c>
      <c r="G1659" s="166">
        <v>40915</v>
      </c>
      <c r="H1659" s="157">
        <v>1</v>
      </c>
      <c r="I1659" s="163" t="s">
        <v>2827</v>
      </c>
    </row>
    <row r="1660" spans="1:9" ht="15" customHeight="1" x14ac:dyDescent="0.25">
      <c r="A1660" s="155" t="s">
        <v>330</v>
      </c>
      <c r="B1660" s="155" t="s">
        <v>2411</v>
      </c>
      <c r="C1660" s="155" t="s">
        <v>2828</v>
      </c>
      <c r="D1660" s="155">
        <v>60</v>
      </c>
      <c r="E1660" s="155">
        <v>60</v>
      </c>
      <c r="F1660" s="166">
        <v>41260</v>
      </c>
      <c r="G1660" s="166">
        <v>41263</v>
      </c>
      <c r="H1660" s="157">
        <v>1</v>
      </c>
    </row>
    <row r="1661" spans="1:9" ht="15" customHeight="1" x14ac:dyDescent="0.25">
      <c r="A1661" s="155" t="s">
        <v>71</v>
      </c>
      <c r="B1661" s="155" t="s">
        <v>1168</v>
      </c>
      <c r="C1661" s="155" t="s">
        <v>2829</v>
      </c>
      <c r="D1661" s="155">
        <v>10</v>
      </c>
      <c r="E1661" s="155">
        <v>10</v>
      </c>
      <c r="F1661" s="166">
        <v>41260</v>
      </c>
      <c r="G1661" s="166">
        <v>41264</v>
      </c>
      <c r="H1661" s="157">
        <v>1</v>
      </c>
    </row>
    <row r="1662" spans="1:9" ht="15" customHeight="1" x14ac:dyDescent="0.25">
      <c r="A1662" s="155" t="s">
        <v>71</v>
      </c>
      <c r="B1662" s="155" t="s">
        <v>72</v>
      </c>
      <c r="C1662" s="155" t="s">
        <v>59</v>
      </c>
      <c r="D1662" s="155">
        <v>100</v>
      </c>
      <c r="E1662" s="155">
        <v>100</v>
      </c>
      <c r="F1662" s="166">
        <v>41260</v>
      </c>
      <c r="G1662" s="166">
        <v>41264</v>
      </c>
      <c r="H1662" s="157">
        <v>1</v>
      </c>
    </row>
    <row r="1663" spans="1:9" ht="15" customHeight="1" x14ac:dyDescent="0.25">
      <c r="A1663" s="155" t="s">
        <v>221</v>
      </c>
      <c r="B1663" s="155" t="s">
        <v>2830</v>
      </c>
      <c r="C1663" s="155" t="s">
        <v>2831</v>
      </c>
      <c r="D1663" s="155">
        <v>15</v>
      </c>
      <c r="E1663" s="155">
        <v>15</v>
      </c>
      <c r="F1663" s="166">
        <v>41261</v>
      </c>
      <c r="G1663" s="166">
        <v>41264</v>
      </c>
      <c r="H1663" s="157">
        <v>1</v>
      </c>
      <c r="I1663" s="163" t="s">
        <v>2832</v>
      </c>
    </row>
    <row r="1664" spans="1:9" ht="15" customHeight="1" x14ac:dyDescent="0.25">
      <c r="A1664" s="155" t="s">
        <v>42</v>
      </c>
      <c r="B1664" s="155" t="s">
        <v>370</v>
      </c>
      <c r="C1664" s="155" t="s">
        <v>2833</v>
      </c>
      <c r="D1664" s="155">
        <v>250</v>
      </c>
      <c r="E1664" s="155">
        <v>250</v>
      </c>
      <c r="F1664" s="166">
        <v>41261</v>
      </c>
      <c r="G1664" s="166">
        <v>41264</v>
      </c>
      <c r="H1664" s="157">
        <v>1</v>
      </c>
    </row>
    <row r="1665" spans="1:9" ht="15" customHeight="1" x14ac:dyDescent="0.25">
      <c r="A1665" s="155" t="s">
        <v>12</v>
      </c>
      <c r="B1665" s="155" t="s">
        <v>768</v>
      </c>
      <c r="C1665" s="155" t="s">
        <v>2834</v>
      </c>
      <c r="D1665" s="155">
        <v>10</v>
      </c>
      <c r="E1665" s="155">
        <v>10</v>
      </c>
      <c r="F1665" s="166">
        <v>41261</v>
      </c>
      <c r="G1665" s="166">
        <v>41264</v>
      </c>
      <c r="H1665" s="157">
        <v>1</v>
      </c>
    </row>
    <row r="1666" spans="1:9" ht="15" customHeight="1" x14ac:dyDescent="0.25">
      <c r="A1666" s="155" t="s">
        <v>12</v>
      </c>
      <c r="B1666" s="155" t="s">
        <v>601</v>
      </c>
      <c r="C1666" s="155" t="s">
        <v>364</v>
      </c>
      <c r="D1666" s="155">
        <v>10</v>
      </c>
      <c r="E1666" s="155">
        <v>10</v>
      </c>
      <c r="F1666" s="166">
        <v>41261</v>
      </c>
      <c r="G1666" s="166">
        <v>41264</v>
      </c>
      <c r="H1666" s="157">
        <v>1</v>
      </c>
    </row>
    <row r="1667" spans="1:9" ht="15" customHeight="1" x14ac:dyDescent="0.25">
      <c r="A1667" s="155" t="s">
        <v>2129</v>
      </c>
      <c r="B1667" s="155" t="s">
        <v>2130</v>
      </c>
      <c r="C1667" s="155" t="s">
        <v>2835</v>
      </c>
      <c r="D1667" s="155">
        <v>2</v>
      </c>
      <c r="E1667" s="155">
        <v>2</v>
      </c>
      <c r="F1667" s="166">
        <v>41261</v>
      </c>
      <c r="G1667" s="166">
        <v>41264</v>
      </c>
      <c r="H1667" s="157">
        <v>1</v>
      </c>
    </row>
    <row r="1668" spans="1:9" ht="15" customHeight="1" x14ac:dyDescent="0.25">
      <c r="A1668" s="155" t="s">
        <v>559</v>
      </c>
      <c r="B1668" s="155" t="s">
        <v>1849</v>
      </c>
      <c r="C1668" s="155" t="s">
        <v>2836</v>
      </c>
      <c r="D1668" s="155">
        <v>1000</v>
      </c>
      <c r="E1668" s="155">
        <v>1000</v>
      </c>
      <c r="F1668" s="166">
        <v>41261</v>
      </c>
      <c r="G1668" s="166">
        <v>41264</v>
      </c>
      <c r="H1668" s="157">
        <v>1</v>
      </c>
    </row>
    <row r="1669" spans="1:9" ht="15" customHeight="1" x14ac:dyDescent="0.25">
      <c r="A1669" s="155" t="s">
        <v>1386</v>
      </c>
      <c r="B1669" s="155" t="s">
        <v>2837</v>
      </c>
      <c r="C1669" s="155" t="s">
        <v>2838</v>
      </c>
      <c r="D1669" s="155">
        <v>3</v>
      </c>
      <c r="E1669" s="155">
        <v>3</v>
      </c>
      <c r="F1669" s="166">
        <v>41261</v>
      </c>
      <c r="G1669" s="166">
        <v>41262</v>
      </c>
      <c r="H1669" s="157">
        <v>1</v>
      </c>
    </row>
    <row r="1670" spans="1:9" ht="15" customHeight="1" x14ac:dyDescent="0.25">
      <c r="A1670" s="155" t="s">
        <v>230</v>
      </c>
      <c r="B1670" s="155" t="s">
        <v>1101</v>
      </c>
      <c r="C1670" s="155" t="s">
        <v>2839</v>
      </c>
      <c r="D1670" s="155">
        <v>75</v>
      </c>
      <c r="E1670" s="155">
        <v>75</v>
      </c>
      <c r="F1670" s="166">
        <v>41261</v>
      </c>
      <c r="G1670" s="166">
        <v>41271</v>
      </c>
      <c r="H1670" s="157">
        <v>1</v>
      </c>
    </row>
    <row r="1671" spans="1:9" ht="15" customHeight="1" x14ac:dyDescent="0.25">
      <c r="A1671" s="155" t="s">
        <v>230</v>
      </c>
      <c r="B1671" s="155" t="s">
        <v>1103</v>
      </c>
      <c r="C1671" s="155" t="s">
        <v>316</v>
      </c>
      <c r="D1671" s="155">
        <v>75</v>
      </c>
      <c r="E1671" s="155">
        <v>75</v>
      </c>
      <c r="F1671" s="166">
        <v>41261</v>
      </c>
      <c r="G1671" s="166">
        <v>41271</v>
      </c>
      <c r="H1671" s="157">
        <v>1</v>
      </c>
    </row>
    <row r="1672" spans="1:9" ht="15" customHeight="1" x14ac:dyDescent="0.25">
      <c r="A1672" s="155" t="s">
        <v>230</v>
      </c>
      <c r="B1672" s="155" t="s">
        <v>2840</v>
      </c>
      <c r="C1672" s="155" t="s">
        <v>2841</v>
      </c>
      <c r="D1672" s="155">
        <v>200</v>
      </c>
      <c r="E1672" s="155">
        <v>200</v>
      </c>
      <c r="F1672" s="166">
        <v>41261</v>
      </c>
      <c r="G1672" s="166">
        <v>41264</v>
      </c>
      <c r="H1672" s="157">
        <v>1</v>
      </c>
    </row>
    <row r="1673" spans="1:9" ht="15" customHeight="1" x14ac:dyDescent="0.25">
      <c r="A1673" s="155" t="s">
        <v>2747</v>
      </c>
      <c r="B1673" s="155" t="s">
        <v>2810</v>
      </c>
      <c r="C1673" s="155" t="s">
        <v>2811</v>
      </c>
      <c r="D1673" s="155">
        <v>25</v>
      </c>
      <c r="E1673" s="155">
        <v>12</v>
      </c>
      <c r="F1673" s="166">
        <v>41261</v>
      </c>
      <c r="G1673" s="166">
        <v>41257</v>
      </c>
      <c r="H1673" s="157">
        <v>1</v>
      </c>
      <c r="I1673" s="163" t="s">
        <v>2842</v>
      </c>
    </row>
    <row r="1674" spans="1:9" ht="15" customHeight="1" x14ac:dyDescent="0.25">
      <c r="A1674" s="155" t="s">
        <v>71</v>
      </c>
      <c r="B1674" s="155" t="s">
        <v>583</v>
      </c>
      <c r="C1674" s="155" t="s">
        <v>2843</v>
      </c>
      <c r="D1674" s="155">
        <v>25</v>
      </c>
      <c r="E1674" s="155">
        <v>25</v>
      </c>
      <c r="F1674" s="166">
        <v>41262</v>
      </c>
      <c r="G1674" s="166">
        <v>41271</v>
      </c>
      <c r="H1674" s="157">
        <v>1</v>
      </c>
    </row>
    <row r="1675" spans="1:9" ht="15" customHeight="1" x14ac:dyDescent="0.25">
      <c r="A1675" s="155" t="s">
        <v>2844</v>
      </c>
      <c r="B1675" s="155" t="s">
        <v>538</v>
      </c>
      <c r="C1675" s="155" t="s">
        <v>2845</v>
      </c>
      <c r="D1675" s="155">
        <v>520</v>
      </c>
      <c r="E1675" s="155">
        <v>520</v>
      </c>
      <c r="F1675" s="166">
        <v>41262</v>
      </c>
      <c r="G1675" s="166">
        <v>41264</v>
      </c>
      <c r="H1675" s="157">
        <v>1</v>
      </c>
    </row>
    <row r="1676" spans="1:9" ht="15" customHeight="1" x14ac:dyDescent="0.25">
      <c r="A1676" s="155" t="s">
        <v>1554</v>
      </c>
      <c r="B1676" s="155" t="s">
        <v>272</v>
      </c>
      <c r="C1676" s="155" t="s">
        <v>2846</v>
      </c>
      <c r="D1676" s="155">
        <v>3</v>
      </c>
      <c r="E1676" s="155">
        <v>3</v>
      </c>
      <c r="F1676" s="166">
        <v>41262</v>
      </c>
      <c r="G1676" s="166">
        <v>41264</v>
      </c>
      <c r="H1676" s="157">
        <v>1</v>
      </c>
    </row>
    <row r="1677" spans="1:9" ht="15" customHeight="1" x14ac:dyDescent="0.25">
      <c r="A1677" s="155" t="s">
        <v>2847</v>
      </c>
      <c r="B1677" s="155" t="s">
        <v>1307</v>
      </c>
      <c r="C1677" s="155" t="s">
        <v>2848</v>
      </c>
      <c r="D1677" s="155">
        <v>2</v>
      </c>
      <c r="E1677" s="155">
        <v>2</v>
      </c>
      <c r="F1677" s="166">
        <v>41262</v>
      </c>
      <c r="G1677" s="166">
        <v>41264</v>
      </c>
      <c r="H1677" s="157">
        <v>1</v>
      </c>
    </row>
    <row r="1678" spans="1:9" ht="15" customHeight="1" x14ac:dyDescent="0.25">
      <c r="A1678" s="155" t="s">
        <v>173</v>
      </c>
      <c r="B1678" s="155" t="s">
        <v>710</v>
      </c>
      <c r="C1678" s="155" t="s">
        <v>2849</v>
      </c>
      <c r="D1678" s="155">
        <v>105</v>
      </c>
      <c r="E1678" s="155">
        <v>105</v>
      </c>
      <c r="F1678" s="166">
        <v>41262</v>
      </c>
      <c r="G1678" s="166">
        <v>41264</v>
      </c>
      <c r="H1678" s="157">
        <v>1</v>
      </c>
    </row>
    <row r="1679" spans="1:9" ht="15" customHeight="1" x14ac:dyDescent="0.25">
      <c r="A1679" s="155" t="s">
        <v>520</v>
      </c>
      <c r="B1679" s="155" t="s">
        <v>521</v>
      </c>
      <c r="C1679" s="155" t="s">
        <v>2850</v>
      </c>
      <c r="D1679" s="155">
        <v>275</v>
      </c>
      <c r="E1679" s="155">
        <v>275</v>
      </c>
      <c r="F1679" s="166">
        <v>41262</v>
      </c>
      <c r="G1679" s="166">
        <v>41284</v>
      </c>
      <c r="H1679" s="157">
        <v>1</v>
      </c>
    </row>
    <row r="1680" spans="1:9" ht="15" customHeight="1" x14ac:dyDescent="0.25">
      <c r="A1680" s="155" t="s">
        <v>7790</v>
      </c>
      <c r="B1680" s="155" t="s">
        <v>2851</v>
      </c>
      <c r="C1680" s="155" t="s">
        <v>2852</v>
      </c>
      <c r="D1680" s="155">
        <v>10</v>
      </c>
      <c r="E1680" s="155">
        <v>10</v>
      </c>
      <c r="F1680" s="166">
        <v>41262</v>
      </c>
      <c r="G1680" s="166">
        <v>41264</v>
      </c>
      <c r="H1680" s="157">
        <v>1</v>
      </c>
    </row>
    <row r="1681" spans="1:9" ht="15" customHeight="1" x14ac:dyDescent="0.25">
      <c r="A1681" s="155" t="s">
        <v>46</v>
      </c>
      <c r="B1681" s="155" t="s">
        <v>2853</v>
      </c>
      <c r="C1681" s="155" t="s">
        <v>2854</v>
      </c>
      <c r="D1681" s="155">
        <v>10</v>
      </c>
      <c r="E1681" s="155">
        <v>10</v>
      </c>
      <c r="F1681" s="166">
        <v>41262</v>
      </c>
      <c r="G1681" s="166">
        <v>41264</v>
      </c>
      <c r="H1681" s="157">
        <v>1</v>
      </c>
    </row>
    <row r="1682" spans="1:9" ht="15" customHeight="1" x14ac:dyDescent="0.25">
      <c r="A1682" s="155" t="s">
        <v>2747</v>
      </c>
      <c r="B1682" s="155" t="s">
        <v>2806</v>
      </c>
      <c r="C1682" s="155" t="s">
        <v>2807</v>
      </c>
      <c r="D1682" s="155">
        <v>25</v>
      </c>
      <c r="E1682" s="155">
        <v>20</v>
      </c>
      <c r="F1682" s="166">
        <v>41262</v>
      </c>
      <c r="G1682" s="166">
        <v>41222</v>
      </c>
      <c r="H1682" s="157">
        <v>1</v>
      </c>
      <c r="I1682" s="163" t="s">
        <v>2856</v>
      </c>
    </row>
    <row r="1683" spans="1:9" ht="15" customHeight="1" x14ac:dyDescent="0.25">
      <c r="A1683" s="155" t="s">
        <v>748</v>
      </c>
      <c r="B1683" s="155" t="s">
        <v>749</v>
      </c>
      <c r="C1683" s="155" t="s">
        <v>2855</v>
      </c>
      <c r="D1683" s="155">
        <v>60</v>
      </c>
      <c r="E1683" s="155">
        <v>60</v>
      </c>
      <c r="F1683" s="166">
        <v>41262</v>
      </c>
      <c r="G1683" s="166">
        <v>41269</v>
      </c>
      <c r="H1683" s="157">
        <v>1</v>
      </c>
    </row>
    <row r="1684" spans="1:9" ht="15" customHeight="1" x14ac:dyDescent="0.25">
      <c r="A1684" s="155" t="s">
        <v>646</v>
      </c>
      <c r="B1684" s="155" t="s">
        <v>2857</v>
      </c>
      <c r="C1684" s="155" t="s">
        <v>2858</v>
      </c>
      <c r="D1684" s="155">
        <v>3</v>
      </c>
      <c r="E1684" s="155">
        <v>3</v>
      </c>
      <c r="F1684" s="166">
        <v>41263</v>
      </c>
      <c r="G1684" s="166">
        <v>41264</v>
      </c>
      <c r="H1684" s="157">
        <v>1</v>
      </c>
    </row>
    <row r="1685" spans="1:9" ht="15" customHeight="1" x14ac:dyDescent="0.25">
      <c r="A1685" s="155" t="s">
        <v>1254</v>
      </c>
      <c r="B1685" s="155" t="s">
        <v>2859</v>
      </c>
      <c r="C1685" s="155" t="s">
        <v>2860</v>
      </c>
      <c r="D1685" s="155">
        <v>500</v>
      </c>
      <c r="E1685" s="155">
        <v>500</v>
      </c>
      <c r="F1685" s="166">
        <v>41263</v>
      </c>
      <c r="G1685" s="166">
        <v>41264</v>
      </c>
      <c r="H1685" s="157">
        <v>1</v>
      </c>
      <c r="I1685" s="163" t="s">
        <v>2861</v>
      </c>
    </row>
    <row r="1686" spans="1:9" ht="15" customHeight="1" x14ac:dyDescent="0.25">
      <c r="A1686" s="155" t="s">
        <v>2862</v>
      </c>
      <c r="B1686" s="155" t="s">
        <v>2863</v>
      </c>
      <c r="C1686" s="155" t="s">
        <v>2864</v>
      </c>
      <c r="D1686" s="155">
        <v>500</v>
      </c>
      <c r="E1686" s="155">
        <v>500</v>
      </c>
      <c r="F1686" s="166">
        <v>41263</v>
      </c>
      <c r="G1686" s="166">
        <v>41271</v>
      </c>
      <c r="H1686" s="157">
        <v>1</v>
      </c>
    </row>
    <row r="1687" spans="1:9" ht="15" customHeight="1" x14ac:dyDescent="0.25">
      <c r="A1687" s="155" t="s">
        <v>71</v>
      </c>
      <c r="B1687" s="155" t="s">
        <v>1550</v>
      </c>
      <c r="C1687" s="155" t="s">
        <v>2868</v>
      </c>
      <c r="D1687" s="155">
        <v>5</v>
      </c>
      <c r="E1687" s="155">
        <v>5</v>
      </c>
      <c r="F1687" s="166">
        <v>41263</v>
      </c>
      <c r="G1687" s="166">
        <v>41313</v>
      </c>
      <c r="H1687" s="157">
        <v>1</v>
      </c>
    </row>
    <row r="1688" spans="1:9" ht="15" customHeight="1" x14ac:dyDescent="0.25">
      <c r="A1688" s="155" t="s">
        <v>71</v>
      </c>
      <c r="B1688" s="155" t="s">
        <v>1550</v>
      </c>
      <c r="C1688" s="155" t="s">
        <v>2867</v>
      </c>
      <c r="D1688" s="155">
        <v>5</v>
      </c>
      <c r="E1688" s="155">
        <v>5</v>
      </c>
      <c r="F1688" s="166">
        <v>41263</v>
      </c>
      <c r="G1688" s="166">
        <v>41285</v>
      </c>
      <c r="H1688" s="157">
        <v>1</v>
      </c>
    </row>
    <row r="1689" spans="1:9" ht="15" customHeight="1" x14ac:dyDescent="0.25">
      <c r="A1689" s="155" t="s">
        <v>71</v>
      </c>
      <c r="B1689" s="155" t="s">
        <v>1550</v>
      </c>
      <c r="C1689" s="155" t="s">
        <v>2866</v>
      </c>
      <c r="D1689" s="155">
        <v>5</v>
      </c>
      <c r="E1689" s="155">
        <v>5</v>
      </c>
      <c r="F1689" s="166">
        <v>41263</v>
      </c>
      <c r="G1689" s="166">
        <v>41264</v>
      </c>
      <c r="H1689" s="157">
        <v>1</v>
      </c>
    </row>
    <row r="1690" spans="1:9" ht="15" customHeight="1" x14ac:dyDescent="0.25">
      <c r="A1690" s="155" t="s">
        <v>71</v>
      </c>
      <c r="B1690" s="155" t="s">
        <v>1530</v>
      </c>
      <c r="C1690" s="155" t="s">
        <v>2865</v>
      </c>
      <c r="D1690" s="155">
        <v>5</v>
      </c>
      <c r="E1690" s="155">
        <v>5</v>
      </c>
      <c r="F1690" s="166">
        <v>41263</v>
      </c>
      <c r="G1690" s="166">
        <v>41275</v>
      </c>
      <c r="H1690" s="157">
        <v>1</v>
      </c>
    </row>
    <row r="1691" spans="1:9" ht="15" customHeight="1" x14ac:dyDescent="0.25">
      <c r="A1691" s="155" t="s">
        <v>42</v>
      </c>
      <c r="B1691" s="155" t="s">
        <v>2869</v>
      </c>
      <c r="C1691" s="155" t="s">
        <v>2870</v>
      </c>
      <c r="D1691" s="155">
        <v>15</v>
      </c>
      <c r="E1691" s="155">
        <v>15</v>
      </c>
      <c r="F1691" s="166">
        <v>41263</v>
      </c>
      <c r="G1691" s="166">
        <v>41269</v>
      </c>
      <c r="H1691" s="157">
        <v>1</v>
      </c>
    </row>
    <row r="1692" spans="1:9" ht="15" customHeight="1" x14ac:dyDescent="0.25">
      <c r="A1692" s="155" t="s">
        <v>29</v>
      </c>
      <c r="B1692" s="155" t="s">
        <v>139</v>
      </c>
      <c r="C1692" s="155" t="s">
        <v>2871</v>
      </c>
      <c r="D1692" s="155">
        <v>117</v>
      </c>
      <c r="E1692" s="155">
        <v>118</v>
      </c>
      <c r="F1692" s="166">
        <v>41264</v>
      </c>
      <c r="G1692" s="166">
        <v>41281</v>
      </c>
      <c r="H1692" s="157">
        <v>1</v>
      </c>
    </row>
    <row r="1693" spans="1:9" ht="15" customHeight="1" x14ac:dyDescent="0.25">
      <c r="A1693" s="155" t="s">
        <v>512</v>
      </c>
      <c r="B1693" s="155" t="s">
        <v>2623</v>
      </c>
      <c r="C1693" s="155" t="s">
        <v>2872</v>
      </c>
      <c r="D1693" s="155">
        <v>250</v>
      </c>
      <c r="E1693" s="155">
        <v>250</v>
      </c>
      <c r="F1693" s="166">
        <v>41264</v>
      </c>
      <c r="G1693" s="166">
        <v>41271</v>
      </c>
      <c r="H1693" s="157">
        <v>1</v>
      </c>
    </row>
    <row r="1694" spans="1:9" ht="15" customHeight="1" x14ac:dyDescent="0.25">
      <c r="A1694" s="155" t="s">
        <v>1554</v>
      </c>
      <c r="B1694" s="155" t="s">
        <v>1204</v>
      </c>
      <c r="C1694" s="155" t="s">
        <v>2873</v>
      </c>
      <c r="D1694" s="155">
        <v>125</v>
      </c>
      <c r="E1694" s="155">
        <v>125</v>
      </c>
      <c r="F1694" s="166">
        <v>41264</v>
      </c>
      <c r="G1694" s="166">
        <v>41278</v>
      </c>
      <c r="H1694" s="157">
        <v>1</v>
      </c>
    </row>
    <row r="1695" spans="1:9" ht="15" customHeight="1" x14ac:dyDescent="0.25">
      <c r="A1695" s="155" t="s">
        <v>1554</v>
      </c>
      <c r="B1695" s="155" t="s">
        <v>1181</v>
      </c>
      <c r="C1695" s="155" t="s">
        <v>2874</v>
      </c>
      <c r="D1695" s="155">
        <v>125</v>
      </c>
      <c r="E1695" s="155">
        <v>125</v>
      </c>
      <c r="F1695" s="166">
        <v>41264</v>
      </c>
      <c r="G1695" s="166">
        <v>41278</v>
      </c>
      <c r="H1695" s="157">
        <v>1</v>
      </c>
    </row>
    <row r="1696" spans="1:9" ht="15" customHeight="1" x14ac:dyDescent="0.25">
      <c r="A1696" s="155" t="s">
        <v>2875</v>
      </c>
      <c r="B1696" s="155" t="s">
        <v>2107</v>
      </c>
      <c r="C1696" s="155" t="s">
        <v>2876</v>
      </c>
      <c r="D1696" s="155">
        <v>40</v>
      </c>
      <c r="E1696" s="155">
        <v>40</v>
      </c>
      <c r="F1696" s="166">
        <v>41264</v>
      </c>
      <c r="G1696" s="166">
        <v>41278</v>
      </c>
      <c r="H1696" s="157">
        <v>1</v>
      </c>
    </row>
    <row r="1697" spans="1:12" ht="15" customHeight="1" x14ac:dyDescent="0.25">
      <c r="A1697" s="155" t="s">
        <v>679</v>
      </c>
      <c r="B1697" s="155" t="s">
        <v>681</v>
      </c>
      <c r="C1697" s="155" t="s">
        <v>2877</v>
      </c>
      <c r="D1697" s="155">
        <v>64</v>
      </c>
      <c r="E1697" s="155">
        <v>64</v>
      </c>
      <c r="F1697" s="166">
        <v>41264</v>
      </c>
      <c r="G1697" s="166">
        <v>41274</v>
      </c>
      <c r="H1697" s="157">
        <v>1</v>
      </c>
    </row>
    <row r="1698" spans="1:12" ht="15" customHeight="1" x14ac:dyDescent="0.25">
      <c r="A1698" s="155" t="s">
        <v>679</v>
      </c>
      <c r="B1698" s="155" t="s">
        <v>697</v>
      </c>
      <c r="C1698" s="155" t="s">
        <v>32</v>
      </c>
      <c r="D1698" s="155">
        <v>32</v>
      </c>
      <c r="E1698" s="155">
        <v>32</v>
      </c>
      <c r="F1698" s="166">
        <v>41264</v>
      </c>
      <c r="G1698" s="166">
        <v>41274</v>
      </c>
      <c r="H1698" s="157">
        <v>1</v>
      </c>
    </row>
    <row r="1699" spans="1:12" ht="15" customHeight="1" x14ac:dyDescent="0.25">
      <c r="A1699" s="155" t="s">
        <v>12</v>
      </c>
      <c r="B1699" s="155" t="s">
        <v>535</v>
      </c>
      <c r="C1699" s="155" t="s">
        <v>2878</v>
      </c>
      <c r="D1699" s="155">
        <v>10</v>
      </c>
      <c r="E1699" s="155">
        <v>10</v>
      </c>
      <c r="F1699" s="166">
        <v>41264</v>
      </c>
      <c r="G1699" s="166">
        <v>41271</v>
      </c>
      <c r="H1699" s="157">
        <v>1</v>
      </c>
    </row>
    <row r="1700" spans="1:12" ht="15" customHeight="1" x14ac:dyDescent="0.25">
      <c r="A1700" s="155" t="s">
        <v>12</v>
      </c>
      <c r="B1700" s="155" t="s">
        <v>424</v>
      </c>
      <c r="C1700" s="155" t="s">
        <v>2879</v>
      </c>
      <c r="D1700" s="155">
        <v>10</v>
      </c>
      <c r="E1700" s="155">
        <v>10</v>
      </c>
      <c r="F1700" s="166">
        <v>41264</v>
      </c>
      <c r="G1700" s="166">
        <v>41277</v>
      </c>
      <c r="H1700" s="157">
        <v>1</v>
      </c>
    </row>
    <row r="1701" spans="1:12" ht="15" customHeight="1" x14ac:dyDescent="0.25">
      <c r="A1701" s="155" t="s">
        <v>136</v>
      </c>
      <c r="B1701" s="155" t="s">
        <v>137</v>
      </c>
      <c r="C1701" s="155" t="s">
        <v>2880</v>
      </c>
      <c r="D1701" s="155">
        <v>250</v>
      </c>
      <c r="E1701" s="155">
        <v>250</v>
      </c>
      <c r="F1701" s="166">
        <v>41264</v>
      </c>
      <c r="G1701" s="166">
        <v>41269</v>
      </c>
      <c r="H1701" s="157">
        <v>1</v>
      </c>
    </row>
    <row r="1702" spans="1:12" ht="15" customHeight="1" x14ac:dyDescent="0.25">
      <c r="A1702" s="155" t="s">
        <v>242</v>
      </c>
      <c r="B1702" s="155" t="s">
        <v>2881</v>
      </c>
      <c r="C1702" s="155" t="s">
        <v>2882</v>
      </c>
      <c r="D1702" s="155">
        <v>200</v>
      </c>
      <c r="E1702" s="155">
        <v>200</v>
      </c>
      <c r="F1702" s="166">
        <v>41264</v>
      </c>
      <c r="G1702" s="166">
        <v>41278</v>
      </c>
      <c r="H1702" s="157">
        <v>1</v>
      </c>
    </row>
    <row r="1703" spans="1:12" ht="15" customHeight="1" x14ac:dyDescent="0.25">
      <c r="A1703" s="155" t="s">
        <v>1208</v>
      </c>
      <c r="B1703" s="155" t="s">
        <v>1209</v>
      </c>
      <c r="C1703" s="155" t="s">
        <v>2883</v>
      </c>
      <c r="D1703" s="155">
        <v>120</v>
      </c>
      <c r="E1703" s="155">
        <v>120</v>
      </c>
      <c r="F1703" s="166">
        <v>41264</v>
      </c>
      <c r="G1703" s="166">
        <v>41278</v>
      </c>
      <c r="H1703" s="157">
        <v>1</v>
      </c>
    </row>
    <row r="1704" spans="1:12" ht="15" customHeight="1" x14ac:dyDescent="0.25">
      <c r="A1704" s="155" t="s">
        <v>394</v>
      </c>
      <c r="B1704" s="155" t="s">
        <v>2884</v>
      </c>
      <c r="C1704" s="155" t="s">
        <v>2885</v>
      </c>
      <c r="D1704" s="155">
        <v>100</v>
      </c>
      <c r="E1704" s="155">
        <v>75</v>
      </c>
      <c r="F1704" s="166">
        <v>41264</v>
      </c>
      <c r="G1704" s="166">
        <v>41264</v>
      </c>
      <c r="H1704" s="157">
        <v>1</v>
      </c>
      <c r="I1704" s="163" t="s">
        <v>2151</v>
      </c>
    </row>
    <row r="1705" spans="1:12" ht="15" customHeight="1" x14ac:dyDescent="0.25">
      <c r="A1705" s="155" t="s">
        <v>394</v>
      </c>
      <c r="B1705" s="155" t="s">
        <v>2894</v>
      </c>
      <c r="C1705" s="155" t="s">
        <v>161</v>
      </c>
      <c r="D1705" s="155">
        <v>25</v>
      </c>
      <c r="E1705" s="155">
        <v>10</v>
      </c>
      <c r="F1705" s="166">
        <v>41264</v>
      </c>
      <c r="G1705" s="166">
        <v>41264</v>
      </c>
      <c r="H1705" s="157">
        <v>1</v>
      </c>
      <c r="I1705" s="163" t="s">
        <v>2151</v>
      </c>
    </row>
    <row r="1706" spans="1:12" ht="15" customHeight="1" x14ac:dyDescent="0.25">
      <c r="A1706" s="155" t="s">
        <v>71</v>
      </c>
      <c r="B1706" s="155" t="s">
        <v>477</v>
      </c>
      <c r="C1706" s="155" t="s">
        <v>2900</v>
      </c>
      <c r="D1706" s="155">
        <v>25</v>
      </c>
      <c r="E1706" s="155">
        <v>25</v>
      </c>
      <c r="F1706" s="166">
        <v>41264</v>
      </c>
      <c r="G1706" s="166">
        <v>40915</v>
      </c>
      <c r="H1706" s="157">
        <v>1</v>
      </c>
    </row>
    <row r="1707" spans="1:12" ht="15" customHeight="1" x14ac:dyDescent="0.25">
      <c r="A1707" s="155" t="s">
        <v>71</v>
      </c>
      <c r="B1707" s="155" t="s">
        <v>2793</v>
      </c>
      <c r="C1707" s="155" t="s">
        <v>2903</v>
      </c>
      <c r="D1707" s="155">
        <v>24</v>
      </c>
      <c r="E1707" s="155">
        <v>24</v>
      </c>
      <c r="F1707" s="166">
        <v>41264</v>
      </c>
      <c r="G1707" s="166">
        <v>40915</v>
      </c>
      <c r="H1707" s="157">
        <v>1</v>
      </c>
    </row>
    <row r="1708" spans="1:12" s="173" customFormat="1" ht="15" customHeight="1" x14ac:dyDescent="0.25">
      <c r="A1708" s="167" t="s">
        <v>71</v>
      </c>
      <c r="B1708" s="167" t="s">
        <v>2901</v>
      </c>
      <c r="C1708" s="167" t="s">
        <v>2902</v>
      </c>
      <c r="D1708" s="167">
        <v>10</v>
      </c>
      <c r="E1708" s="167">
        <v>10</v>
      </c>
      <c r="F1708" s="166">
        <v>41264</v>
      </c>
      <c r="G1708" s="168">
        <v>40912</v>
      </c>
      <c r="H1708" s="169">
        <v>1</v>
      </c>
      <c r="I1708" s="170"/>
      <c r="J1708" s="171"/>
      <c r="K1708" s="172"/>
      <c r="L1708" s="172"/>
    </row>
    <row r="1709" spans="1:12" s="173" customFormat="1" ht="15" customHeight="1" x14ac:dyDescent="0.25">
      <c r="A1709" s="167" t="s">
        <v>71</v>
      </c>
      <c r="B1709" s="167" t="s">
        <v>1530</v>
      </c>
      <c r="C1709" s="167" t="s">
        <v>2886</v>
      </c>
      <c r="D1709" s="167">
        <v>5</v>
      </c>
      <c r="E1709" s="167">
        <v>5</v>
      </c>
      <c r="F1709" s="166">
        <v>41276</v>
      </c>
      <c r="G1709" s="168">
        <v>41285</v>
      </c>
      <c r="H1709" s="169">
        <v>1</v>
      </c>
      <c r="I1709" s="170"/>
      <c r="J1709" s="171"/>
      <c r="K1709" s="172"/>
      <c r="L1709" s="172"/>
    </row>
    <row r="1710" spans="1:12" ht="15" customHeight="1" x14ac:dyDescent="0.25">
      <c r="A1710" s="155" t="s">
        <v>394</v>
      </c>
      <c r="B1710" s="155" t="s">
        <v>430</v>
      </c>
      <c r="C1710" s="155" t="s">
        <v>2887</v>
      </c>
      <c r="D1710" s="155">
        <v>25</v>
      </c>
      <c r="E1710" s="155">
        <v>25</v>
      </c>
      <c r="F1710" s="166">
        <v>41276</v>
      </c>
      <c r="G1710" s="166">
        <v>41279</v>
      </c>
      <c r="H1710" s="157">
        <v>1</v>
      </c>
    </row>
    <row r="1711" spans="1:12" ht="15" customHeight="1" x14ac:dyDescent="0.25">
      <c r="A1711" s="155" t="s">
        <v>1536</v>
      </c>
      <c r="B1711" s="155" t="s">
        <v>2888</v>
      </c>
      <c r="C1711" s="155" t="s">
        <v>2889</v>
      </c>
      <c r="D1711" s="155">
        <v>50</v>
      </c>
      <c r="E1711" s="155">
        <v>50</v>
      </c>
      <c r="F1711" s="166">
        <v>41276</v>
      </c>
      <c r="G1711" s="166">
        <v>41278</v>
      </c>
      <c r="H1711" s="157">
        <v>1</v>
      </c>
    </row>
    <row r="1712" spans="1:12" ht="15" customHeight="1" x14ac:dyDescent="0.25">
      <c r="A1712" s="155" t="s">
        <v>544</v>
      </c>
      <c r="B1712" s="155" t="s">
        <v>545</v>
      </c>
      <c r="C1712" s="155" t="s">
        <v>2890</v>
      </c>
      <c r="D1712" s="155">
        <v>115</v>
      </c>
      <c r="E1712" s="155">
        <v>115</v>
      </c>
      <c r="F1712" s="166">
        <v>41276</v>
      </c>
      <c r="G1712" s="166">
        <v>41284</v>
      </c>
      <c r="H1712" s="157">
        <v>1</v>
      </c>
      <c r="I1712" s="163" t="s">
        <v>2891</v>
      </c>
    </row>
    <row r="1713" spans="1:9" ht="15" customHeight="1" x14ac:dyDescent="0.25">
      <c r="A1713" s="155" t="s">
        <v>42</v>
      </c>
      <c r="B1713" s="155" t="s">
        <v>815</v>
      </c>
      <c r="C1713" s="155" t="s">
        <v>2892</v>
      </c>
      <c r="D1713" s="155">
        <v>200</v>
      </c>
      <c r="E1713" s="155">
        <v>200</v>
      </c>
      <c r="F1713" s="166">
        <v>41276</v>
      </c>
      <c r="G1713" s="166">
        <v>41277</v>
      </c>
      <c r="H1713" s="157">
        <v>1</v>
      </c>
    </row>
    <row r="1714" spans="1:9" ht="15" customHeight="1" x14ac:dyDescent="0.25">
      <c r="A1714" s="155" t="s">
        <v>42</v>
      </c>
      <c r="B1714" s="155" t="s">
        <v>202</v>
      </c>
      <c r="C1714" s="155" t="s">
        <v>2893</v>
      </c>
      <c r="D1714" s="155">
        <v>250</v>
      </c>
      <c r="E1714" s="155">
        <v>250</v>
      </c>
      <c r="F1714" s="166">
        <v>41276</v>
      </c>
      <c r="G1714" s="166">
        <v>41279</v>
      </c>
      <c r="H1714" s="157">
        <v>1</v>
      </c>
      <c r="I1714" s="163" t="s">
        <v>2891</v>
      </c>
    </row>
    <row r="1715" spans="1:9" ht="15" customHeight="1" x14ac:dyDescent="0.25">
      <c r="A1715" s="155" t="s">
        <v>39</v>
      </c>
      <c r="B1715" s="155" t="s">
        <v>40</v>
      </c>
      <c r="C1715" s="155" t="s">
        <v>2895</v>
      </c>
      <c r="D1715" s="155">
        <v>100</v>
      </c>
      <c r="E1715" s="155">
        <v>120</v>
      </c>
      <c r="F1715" s="166">
        <v>41277</v>
      </c>
      <c r="G1715" s="166">
        <v>41291</v>
      </c>
      <c r="H1715" s="157">
        <v>1</v>
      </c>
      <c r="I1715" s="163" t="s">
        <v>2891</v>
      </c>
    </row>
    <row r="1716" spans="1:9" ht="15" customHeight="1" x14ac:dyDescent="0.25">
      <c r="A1716" s="155" t="s">
        <v>173</v>
      </c>
      <c r="B1716" s="155" t="s">
        <v>272</v>
      </c>
      <c r="C1716" s="155" t="s">
        <v>2896</v>
      </c>
      <c r="D1716" s="155">
        <v>12</v>
      </c>
      <c r="E1716" s="155">
        <v>12</v>
      </c>
      <c r="F1716" s="166">
        <v>41277</v>
      </c>
      <c r="G1716" s="166">
        <v>41282</v>
      </c>
      <c r="H1716" s="157">
        <v>1</v>
      </c>
    </row>
    <row r="1717" spans="1:9" ht="15" customHeight="1" x14ac:dyDescent="0.25">
      <c r="A1717" s="155" t="s">
        <v>1983</v>
      </c>
      <c r="B1717" s="155" t="s">
        <v>2897</v>
      </c>
      <c r="C1717" s="155" t="s">
        <v>2898</v>
      </c>
      <c r="D1717" s="155">
        <v>6</v>
      </c>
      <c r="E1717" s="155">
        <v>6</v>
      </c>
      <c r="F1717" s="166">
        <v>41277</v>
      </c>
      <c r="G1717" s="166">
        <v>41283</v>
      </c>
      <c r="H1717" s="157">
        <v>1</v>
      </c>
    </row>
    <row r="1718" spans="1:9" ht="15" customHeight="1" x14ac:dyDescent="0.25">
      <c r="A1718" s="155" t="s">
        <v>1145</v>
      </c>
      <c r="B1718" s="155" t="s">
        <v>2594</v>
      </c>
      <c r="C1718" s="155" t="s">
        <v>2899</v>
      </c>
      <c r="D1718" s="155">
        <v>4</v>
      </c>
      <c r="E1718" s="155">
        <v>4</v>
      </c>
      <c r="F1718" s="166">
        <v>41277</v>
      </c>
      <c r="G1718" s="166">
        <v>41278</v>
      </c>
      <c r="H1718" s="157">
        <v>1</v>
      </c>
    </row>
    <row r="1719" spans="1:9" ht="15" customHeight="1" x14ac:dyDescent="0.25">
      <c r="A1719" s="155" t="s">
        <v>394</v>
      </c>
      <c r="B1719" s="155" t="s">
        <v>2904</v>
      </c>
      <c r="C1719" s="155" t="s">
        <v>2905</v>
      </c>
      <c r="D1719" s="155">
        <v>15</v>
      </c>
      <c r="E1719" s="155">
        <v>15</v>
      </c>
      <c r="F1719" s="166">
        <v>41277</v>
      </c>
      <c r="G1719" s="166">
        <v>41279</v>
      </c>
      <c r="H1719" s="157">
        <v>1</v>
      </c>
    </row>
    <row r="1720" spans="1:9" ht="15" customHeight="1" x14ac:dyDescent="0.25">
      <c r="A1720" s="155" t="s">
        <v>2906</v>
      </c>
      <c r="B1720" s="155" t="s">
        <v>626</v>
      </c>
      <c r="C1720" s="155" t="s">
        <v>2907</v>
      </c>
      <c r="D1720" s="155">
        <v>57</v>
      </c>
      <c r="E1720" s="155">
        <v>57</v>
      </c>
      <c r="F1720" s="166">
        <v>41278</v>
      </c>
      <c r="G1720" s="166">
        <v>41284</v>
      </c>
      <c r="H1720" s="157">
        <v>1</v>
      </c>
    </row>
    <row r="1721" spans="1:9" ht="15" customHeight="1" x14ac:dyDescent="0.25">
      <c r="A1721" s="155" t="s">
        <v>2906</v>
      </c>
      <c r="B1721" s="155" t="s">
        <v>1547</v>
      </c>
      <c r="C1721" s="155" t="s">
        <v>364</v>
      </c>
      <c r="D1721" s="155">
        <v>25</v>
      </c>
      <c r="E1721" s="155">
        <v>25</v>
      </c>
      <c r="F1721" s="166">
        <v>41278</v>
      </c>
      <c r="G1721" s="166">
        <v>41284</v>
      </c>
      <c r="H1721" s="157">
        <v>1</v>
      </c>
    </row>
    <row r="1722" spans="1:9" ht="15" customHeight="1" x14ac:dyDescent="0.25">
      <c r="A1722" s="155" t="s">
        <v>71</v>
      </c>
      <c r="B1722" s="155" t="s">
        <v>2730</v>
      </c>
      <c r="C1722" s="155" t="s">
        <v>2908</v>
      </c>
      <c r="D1722" s="155">
        <v>5</v>
      </c>
      <c r="E1722" s="155">
        <v>5</v>
      </c>
      <c r="F1722" s="166">
        <v>41278</v>
      </c>
      <c r="G1722" s="166">
        <v>41285</v>
      </c>
      <c r="H1722" s="157">
        <v>1</v>
      </c>
    </row>
    <row r="1723" spans="1:9" ht="15" customHeight="1" x14ac:dyDescent="0.25">
      <c r="A1723" s="155" t="s">
        <v>29</v>
      </c>
      <c r="B1723" s="155" t="s">
        <v>268</v>
      </c>
      <c r="C1723" s="155" t="s">
        <v>2909</v>
      </c>
      <c r="D1723" s="155">
        <v>50</v>
      </c>
      <c r="E1723" s="155">
        <v>53</v>
      </c>
      <c r="F1723" s="166">
        <v>41281</v>
      </c>
      <c r="G1723" s="166">
        <v>41288</v>
      </c>
      <c r="H1723" s="157">
        <v>1</v>
      </c>
    </row>
    <row r="1724" spans="1:9" ht="15" customHeight="1" x14ac:dyDescent="0.25">
      <c r="A1724" s="155" t="s">
        <v>261</v>
      </c>
      <c r="B1724" s="155" t="s">
        <v>2732</v>
      </c>
      <c r="C1724" s="155" t="s">
        <v>2910</v>
      </c>
      <c r="D1724" s="155">
        <v>25</v>
      </c>
      <c r="E1724" s="155">
        <v>25</v>
      </c>
      <c r="F1724" s="166">
        <v>41281</v>
      </c>
      <c r="G1724" s="166">
        <v>41288</v>
      </c>
      <c r="H1724" s="157">
        <v>1</v>
      </c>
    </row>
    <row r="1725" spans="1:9" ht="15" customHeight="1" x14ac:dyDescent="0.25">
      <c r="A1725" s="155" t="s">
        <v>1474</v>
      </c>
      <c r="B1725" s="155" t="s">
        <v>345</v>
      </c>
      <c r="C1725" s="155" t="s">
        <v>2911</v>
      </c>
      <c r="D1725" s="155">
        <v>50</v>
      </c>
      <c r="E1725" s="155">
        <v>50</v>
      </c>
      <c r="F1725" s="166">
        <v>41281</v>
      </c>
      <c r="G1725" s="166">
        <v>41288</v>
      </c>
      <c r="H1725" s="157">
        <v>1</v>
      </c>
    </row>
    <row r="1726" spans="1:9" ht="15" customHeight="1" x14ac:dyDescent="0.25">
      <c r="A1726" s="155" t="s">
        <v>459</v>
      </c>
      <c r="B1726" s="155" t="s">
        <v>2912</v>
      </c>
      <c r="C1726" s="155" t="s">
        <v>2913</v>
      </c>
      <c r="D1726" s="155">
        <v>100</v>
      </c>
      <c r="E1726" s="155">
        <v>100</v>
      </c>
      <c r="F1726" s="166">
        <v>41281</v>
      </c>
      <c r="G1726" s="166">
        <v>41292</v>
      </c>
      <c r="H1726" s="157">
        <v>1</v>
      </c>
    </row>
    <row r="1727" spans="1:9" ht="15" customHeight="1" x14ac:dyDescent="0.25">
      <c r="A1727" s="155" t="s">
        <v>71</v>
      </c>
      <c r="B1727" s="155" t="s">
        <v>1168</v>
      </c>
      <c r="C1727" s="155" t="s">
        <v>2914</v>
      </c>
      <c r="D1727" s="155">
        <v>10</v>
      </c>
      <c r="E1727" s="155">
        <v>10</v>
      </c>
      <c r="F1727" s="166">
        <v>41281</v>
      </c>
      <c r="G1727" s="166">
        <v>41288</v>
      </c>
      <c r="H1727" s="157">
        <v>1</v>
      </c>
    </row>
    <row r="1728" spans="1:9" ht="15" customHeight="1" x14ac:dyDescent="0.25">
      <c r="A1728" s="155" t="s">
        <v>245</v>
      </c>
      <c r="B1728" s="155" t="s">
        <v>1488</v>
      </c>
      <c r="C1728" s="155" t="s">
        <v>2915</v>
      </c>
      <c r="D1728" s="155">
        <v>200</v>
      </c>
      <c r="E1728" s="155">
        <v>200</v>
      </c>
      <c r="F1728" s="166">
        <v>41281</v>
      </c>
      <c r="G1728" s="166">
        <v>41282</v>
      </c>
      <c r="H1728" s="157">
        <v>1</v>
      </c>
    </row>
    <row r="1729" spans="1:9" ht="15" customHeight="1" x14ac:dyDescent="0.25">
      <c r="A1729" s="155" t="s">
        <v>36</v>
      </c>
      <c r="B1729" s="155" t="s">
        <v>812</v>
      </c>
      <c r="C1729" s="155" t="s">
        <v>2916</v>
      </c>
      <c r="D1729" s="155">
        <v>50</v>
      </c>
      <c r="E1729" s="155">
        <v>56</v>
      </c>
      <c r="F1729" s="166">
        <v>41282</v>
      </c>
      <c r="G1729" s="166">
        <v>41285</v>
      </c>
      <c r="H1729" s="157">
        <v>1</v>
      </c>
    </row>
    <row r="1730" spans="1:9" ht="15" customHeight="1" x14ac:dyDescent="0.25">
      <c r="A1730" s="155" t="s">
        <v>36</v>
      </c>
      <c r="B1730" s="155" t="s">
        <v>1664</v>
      </c>
      <c r="C1730" s="155" t="s">
        <v>364</v>
      </c>
      <c r="D1730" s="155">
        <v>50</v>
      </c>
      <c r="E1730" s="155">
        <v>50</v>
      </c>
      <c r="F1730" s="166">
        <v>41282</v>
      </c>
      <c r="G1730" s="166">
        <v>41285</v>
      </c>
      <c r="H1730" s="157">
        <v>1</v>
      </c>
    </row>
    <row r="1731" spans="1:9" ht="15" customHeight="1" x14ac:dyDescent="0.25">
      <c r="A1731" s="155" t="s">
        <v>36</v>
      </c>
      <c r="B1731" s="155" t="s">
        <v>664</v>
      </c>
      <c r="C1731" s="155" t="s">
        <v>2917</v>
      </c>
      <c r="D1731" s="155">
        <v>50</v>
      </c>
      <c r="E1731" s="155">
        <v>50</v>
      </c>
      <c r="F1731" s="166">
        <v>41282</v>
      </c>
      <c r="G1731" s="166">
        <v>41288</v>
      </c>
      <c r="H1731" s="157">
        <v>1</v>
      </c>
    </row>
    <row r="1732" spans="1:9" ht="15" customHeight="1" x14ac:dyDescent="0.25">
      <c r="A1732" s="155" t="s">
        <v>544</v>
      </c>
      <c r="B1732" s="155" t="s">
        <v>82</v>
      </c>
      <c r="C1732" s="155" t="s">
        <v>2918</v>
      </c>
      <c r="D1732" s="155">
        <v>200</v>
      </c>
      <c r="E1732" s="155">
        <v>200</v>
      </c>
      <c r="F1732" s="166">
        <v>41282</v>
      </c>
      <c r="G1732" s="166">
        <v>41284</v>
      </c>
      <c r="H1732" s="157">
        <v>1</v>
      </c>
    </row>
    <row r="1733" spans="1:9" ht="15" customHeight="1" x14ac:dyDescent="0.25">
      <c r="A1733" s="155" t="s">
        <v>286</v>
      </c>
      <c r="B1733" s="155" t="s">
        <v>1247</v>
      </c>
      <c r="C1733" s="155" t="s">
        <v>2919</v>
      </c>
      <c r="D1733" s="155">
        <v>25</v>
      </c>
      <c r="E1733" s="155">
        <v>25</v>
      </c>
      <c r="F1733" s="166">
        <v>41282</v>
      </c>
      <c r="G1733" s="166">
        <v>41285</v>
      </c>
      <c r="H1733" s="157">
        <v>1</v>
      </c>
    </row>
    <row r="1734" spans="1:9" ht="15" customHeight="1" x14ac:dyDescent="0.25">
      <c r="A1734" s="155" t="s">
        <v>39</v>
      </c>
      <c r="B1734" s="155" t="s">
        <v>380</v>
      </c>
      <c r="C1734" s="155" t="s">
        <v>2920</v>
      </c>
      <c r="D1734" s="155">
        <v>500</v>
      </c>
      <c r="E1734" s="155">
        <v>525</v>
      </c>
      <c r="F1734" s="166">
        <v>41282</v>
      </c>
      <c r="G1734" s="166">
        <v>41289</v>
      </c>
      <c r="H1734" s="157">
        <v>1</v>
      </c>
    </row>
    <row r="1735" spans="1:9" ht="15" customHeight="1" x14ac:dyDescent="0.25">
      <c r="A1735" s="155" t="s">
        <v>2921</v>
      </c>
      <c r="B1735" s="155" t="s">
        <v>2922</v>
      </c>
      <c r="C1735" s="155" t="s">
        <v>2923</v>
      </c>
      <c r="D1735" s="155">
        <v>40</v>
      </c>
      <c r="E1735" s="155">
        <v>40</v>
      </c>
      <c r="F1735" s="166">
        <v>41282</v>
      </c>
      <c r="G1735" s="166">
        <v>41288</v>
      </c>
      <c r="H1735" s="157">
        <v>1</v>
      </c>
    </row>
    <row r="1736" spans="1:9" ht="15" customHeight="1" x14ac:dyDescent="0.25">
      <c r="A1736" s="155" t="s">
        <v>2921</v>
      </c>
      <c r="B1736" s="155" t="s">
        <v>2924</v>
      </c>
      <c r="C1736" s="155" t="s">
        <v>2925</v>
      </c>
      <c r="D1736" s="155">
        <v>10</v>
      </c>
      <c r="E1736" s="155">
        <v>10</v>
      </c>
      <c r="F1736" s="166">
        <v>41282</v>
      </c>
      <c r="G1736" s="166">
        <v>41288</v>
      </c>
      <c r="H1736" s="157">
        <v>1</v>
      </c>
    </row>
    <row r="1737" spans="1:9" ht="15" customHeight="1" x14ac:dyDescent="0.25">
      <c r="A1737" s="155" t="s">
        <v>173</v>
      </c>
      <c r="B1737" s="155" t="s">
        <v>272</v>
      </c>
      <c r="C1737" s="155" t="s">
        <v>2926</v>
      </c>
      <c r="D1737" s="155">
        <v>6</v>
      </c>
      <c r="E1737" s="155">
        <v>6</v>
      </c>
      <c r="F1737" s="166">
        <v>41282</v>
      </c>
      <c r="G1737" s="166">
        <v>41288</v>
      </c>
      <c r="H1737" s="157">
        <v>1</v>
      </c>
    </row>
    <row r="1738" spans="1:9" ht="15" customHeight="1" x14ac:dyDescent="0.25">
      <c r="A1738" s="155" t="s">
        <v>71</v>
      </c>
      <c r="B1738" s="155" t="s">
        <v>1168</v>
      </c>
      <c r="C1738" s="155" t="s">
        <v>2914</v>
      </c>
      <c r="D1738" s="155">
        <v>10</v>
      </c>
      <c r="E1738" s="155">
        <v>10</v>
      </c>
      <c r="F1738" s="166">
        <v>41282</v>
      </c>
      <c r="G1738" s="166">
        <v>41288</v>
      </c>
      <c r="H1738" s="157">
        <v>1</v>
      </c>
    </row>
    <row r="1739" spans="1:9" ht="15" customHeight="1" x14ac:dyDescent="0.25">
      <c r="A1739" s="155" t="s">
        <v>2030</v>
      </c>
      <c r="B1739" s="155" t="s">
        <v>2723</v>
      </c>
      <c r="C1739" s="155" t="s">
        <v>2927</v>
      </c>
      <c r="D1739" s="155">
        <v>20</v>
      </c>
      <c r="E1739" s="155">
        <v>20</v>
      </c>
      <c r="F1739" s="166">
        <v>41282</v>
      </c>
      <c r="G1739" s="166">
        <v>41288</v>
      </c>
      <c r="H1739" s="157">
        <v>1</v>
      </c>
    </row>
    <row r="1740" spans="1:9" ht="15" customHeight="1" x14ac:dyDescent="0.25">
      <c r="A1740" s="155" t="s">
        <v>706</v>
      </c>
      <c r="B1740" s="155" t="s">
        <v>2928</v>
      </c>
      <c r="C1740" s="155" t="s">
        <v>2929</v>
      </c>
      <c r="D1740" s="155">
        <v>20</v>
      </c>
      <c r="E1740" s="155">
        <v>20</v>
      </c>
      <c r="F1740" s="166">
        <v>41282</v>
      </c>
      <c r="G1740" s="166">
        <v>41278</v>
      </c>
      <c r="H1740" s="157">
        <v>0</v>
      </c>
      <c r="I1740" s="163" t="s">
        <v>1184</v>
      </c>
    </row>
    <row r="1741" spans="1:9" ht="15" customHeight="1" x14ac:dyDescent="0.25">
      <c r="A1741" s="155" t="s">
        <v>706</v>
      </c>
      <c r="B1741" s="155" t="s">
        <v>2930</v>
      </c>
      <c r="C1741" s="155" t="s">
        <v>364</v>
      </c>
      <c r="D1741" s="155">
        <v>20</v>
      </c>
      <c r="E1741" s="155">
        <v>20</v>
      </c>
      <c r="F1741" s="166">
        <v>41282</v>
      </c>
      <c r="G1741" s="166">
        <v>41278</v>
      </c>
      <c r="H1741" s="157">
        <v>0</v>
      </c>
      <c r="I1741" s="163" t="s">
        <v>1184</v>
      </c>
    </row>
    <row r="1742" spans="1:9" ht="15" customHeight="1" x14ac:dyDescent="0.25">
      <c r="A1742" s="155" t="s">
        <v>2747</v>
      </c>
      <c r="B1742" s="155" t="s">
        <v>2806</v>
      </c>
      <c r="C1742" s="155" t="s">
        <v>2931</v>
      </c>
      <c r="D1742" s="155">
        <v>25</v>
      </c>
      <c r="E1742" s="155">
        <v>25</v>
      </c>
      <c r="F1742" s="166">
        <v>41283</v>
      </c>
      <c r="G1742" s="166">
        <v>41292</v>
      </c>
      <c r="H1742" s="157">
        <v>1</v>
      </c>
    </row>
    <row r="1743" spans="1:9" ht="15" customHeight="1" x14ac:dyDescent="0.25">
      <c r="A1743" s="155" t="s">
        <v>719</v>
      </c>
      <c r="B1743" s="155" t="s">
        <v>720</v>
      </c>
      <c r="C1743" s="155" t="s">
        <v>2932</v>
      </c>
      <c r="D1743" s="155">
        <v>200</v>
      </c>
      <c r="E1743" s="155">
        <v>200</v>
      </c>
      <c r="F1743" s="166">
        <v>41283</v>
      </c>
      <c r="G1743" s="166">
        <v>41290</v>
      </c>
      <c r="H1743" s="157">
        <v>1</v>
      </c>
    </row>
    <row r="1744" spans="1:9" ht="15" customHeight="1" x14ac:dyDescent="0.25">
      <c r="A1744" s="155" t="s">
        <v>657</v>
      </c>
      <c r="B1744" s="155" t="s">
        <v>2933</v>
      </c>
      <c r="C1744" s="155" t="s">
        <v>2934</v>
      </c>
      <c r="D1744" s="155">
        <v>50</v>
      </c>
      <c r="E1744" s="155">
        <v>50</v>
      </c>
      <c r="F1744" s="166">
        <v>41283</v>
      </c>
      <c r="G1744" s="166">
        <v>41285</v>
      </c>
      <c r="H1744" s="157">
        <v>1</v>
      </c>
    </row>
    <row r="1745" spans="1:9" ht="15" customHeight="1" x14ac:dyDescent="0.25">
      <c r="A1745" s="155" t="s">
        <v>2936</v>
      </c>
      <c r="B1745" s="155" t="s">
        <v>2937</v>
      </c>
      <c r="C1745" s="155" t="s">
        <v>2938</v>
      </c>
      <c r="D1745" s="155">
        <v>100</v>
      </c>
      <c r="E1745" s="155">
        <v>100</v>
      </c>
      <c r="F1745" s="166">
        <v>41284</v>
      </c>
      <c r="G1745" s="166">
        <v>41292</v>
      </c>
      <c r="H1745" s="157">
        <v>1</v>
      </c>
    </row>
    <row r="1746" spans="1:9" ht="15" customHeight="1" x14ac:dyDescent="0.25">
      <c r="A1746" s="155" t="s">
        <v>2030</v>
      </c>
      <c r="B1746" s="155" t="s">
        <v>2723</v>
      </c>
      <c r="C1746" s="155" t="s">
        <v>2939</v>
      </c>
      <c r="D1746" s="155">
        <v>20</v>
      </c>
      <c r="E1746" s="155">
        <v>20</v>
      </c>
      <c r="F1746" s="166">
        <v>41284</v>
      </c>
      <c r="G1746" s="166">
        <v>41289</v>
      </c>
      <c r="H1746" s="157">
        <v>1</v>
      </c>
    </row>
    <row r="1747" spans="1:9" ht="15" customHeight="1" x14ac:dyDescent="0.25">
      <c r="A1747" s="155" t="s">
        <v>71</v>
      </c>
      <c r="B1747" s="155" t="s">
        <v>74</v>
      </c>
      <c r="C1747" s="155" t="s">
        <v>2940</v>
      </c>
      <c r="D1747" s="155">
        <v>25</v>
      </c>
      <c r="E1747" s="155">
        <v>25</v>
      </c>
      <c r="F1747" s="166">
        <v>41284</v>
      </c>
      <c r="G1747" s="166">
        <v>41303</v>
      </c>
      <c r="H1747" s="157">
        <v>1</v>
      </c>
      <c r="I1747" s="163" t="s">
        <v>2941</v>
      </c>
    </row>
    <row r="1748" spans="1:9" ht="15" customHeight="1" x14ac:dyDescent="0.25">
      <c r="A1748" s="155" t="s">
        <v>2705</v>
      </c>
      <c r="B1748" s="155" t="s">
        <v>2709</v>
      </c>
      <c r="C1748" s="155" t="s">
        <v>2942</v>
      </c>
      <c r="D1748" s="155">
        <v>865</v>
      </c>
      <c r="E1748" s="155">
        <v>865</v>
      </c>
      <c r="F1748" s="166">
        <v>41284</v>
      </c>
      <c r="G1748" s="166">
        <v>41292</v>
      </c>
      <c r="H1748" s="157">
        <v>1</v>
      </c>
      <c r="I1748" s="163" t="s">
        <v>2950</v>
      </c>
    </row>
    <row r="1749" spans="1:9" ht="15" customHeight="1" x14ac:dyDescent="0.25">
      <c r="A1749" s="155" t="s">
        <v>2705</v>
      </c>
      <c r="B1749" s="155" t="s">
        <v>2706</v>
      </c>
      <c r="C1749" s="155" t="s">
        <v>2707</v>
      </c>
      <c r="D1749" s="155">
        <v>270</v>
      </c>
      <c r="E1749" s="155">
        <v>270</v>
      </c>
      <c r="F1749" s="166">
        <v>41284</v>
      </c>
      <c r="G1749" s="166">
        <v>41292</v>
      </c>
      <c r="H1749" s="157">
        <v>1</v>
      </c>
      <c r="I1749" s="163" t="s">
        <v>2950</v>
      </c>
    </row>
    <row r="1750" spans="1:9" ht="15" customHeight="1" x14ac:dyDescent="0.25">
      <c r="A1750" s="155" t="s">
        <v>2943</v>
      </c>
      <c r="B1750" s="155" t="s">
        <v>2944</v>
      </c>
      <c r="C1750" s="155" t="s">
        <v>2945</v>
      </c>
      <c r="D1750" s="155">
        <v>5</v>
      </c>
      <c r="E1750" s="155">
        <v>5</v>
      </c>
      <c r="F1750" s="166">
        <v>41284</v>
      </c>
      <c r="G1750" s="166">
        <v>41285</v>
      </c>
      <c r="H1750" s="157">
        <v>1</v>
      </c>
    </row>
    <row r="1751" spans="1:9" ht="15" customHeight="1" x14ac:dyDescent="0.25">
      <c r="A1751" s="155" t="s">
        <v>563</v>
      </c>
      <c r="B1751" s="155" t="s">
        <v>2946</v>
      </c>
      <c r="C1751" s="155" t="s">
        <v>2947</v>
      </c>
      <c r="D1751" s="155">
        <v>2</v>
      </c>
      <c r="E1751" s="155">
        <v>2</v>
      </c>
      <c r="F1751" s="166">
        <v>41284</v>
      </c>
      <c r="G1751" s="166">
        <v>41289</v>
      </c>
      <c r="H1751" s="157">
        <v>1</v>
      </c>
    </row>
    <row r="1752" spans="1:9" ht="15" customHeight="1" x14ac:dyDescent="0.25">
      <c r="A1752" s="155" t="s">
        <v>563</v>
      </c>
      <c r="B1752" s="155" t="s">
        <v>2948</v>
      </c>
      <c r="C1752" s="155" t="s">
        <v>2949</v>
      </c>
      <c r="D1752" s="155">
        <v>2</v>
      </c>
      <c r="E1752" s="155">
        <v>2</v>
      </c>
      <c r="F1752" s="166">
        <v>41284</v>
      </c>
      <c r="G1752" s="166">
        <v>41289</v>
      </c>
      <c r="H1752" s="157">
        <v>1</v>
      </c>
    </row>
    <row r="1753" spans="1:9" ht="15" customHeight="1" x14ac:dyDescent="0.25">
      <c r="A1753" s="155" t="s">
        <v>520</v>
      </c>
      <c r="B1753" s="155" t="s">
        <v>964</v>
      </c>
      <c r="C1753" s="155" t="s">
        <v>2951</v>
      </c>
      <c r="D1753" s="155">
        <v>600</v>
      </c>
      <c r="E1753" s="155">
        <v>600</v>
      </c>
      <c r="F1753" s="166">
        <v>41285</v>
      </c>
      <c r="G1753" s="166" t="s">
        <v>829</v>
      </c>
      <c r="H1753" s="157">
        <v>1</v>
      </c>
    </row>
    <row r="1754" spans="1:9" ht="15" customHeight="1" x14ac:dyDescent="0.25">
      <c r="A1754" s="155" t="s">
        <v>261</v>
      </c>
      <c r="B1754" s="155" t="s">
        <v>2952</v>
      </c>
      <c r="C1754" s="155" t="s">
        <v>2953</v>
      </c>
      <c r="D1754" s="155">
        <v>25</v>
      </c>
      <c r="E1754" s="155">
        <v>25</v>
      </c>
      <c r="F1754" s="166">
        <v>41285</v>
      </c>
      <c r="G1754" s="166">
        <v>41292</v>
      </c>
      <c r="H1754" s="157">
        <v>1</v>
      </c>
    </row>
    <row r="1755" spans="1:9" ht="15" customHeight="1" x14ac:dyDescent="0.25">
      <c r="A1755" s="155" t="s">
        <v>71</v>
      </c>
      <c r="B1755" s="155" t="s">
        <v>2730</v>
      </c>
      <c r="C1755" s="155" t="s">
        <v>2954</v>
      </c>
      <c r="D1755" s="155">
        <v>14</v>
      </c>
      <c r="E1755" s="155">
        <v>14</v>
      </c>
      <c r="F1755" s="166">
        <v>41285</v>
      </c>
      <c r="G1755" s="166">
        <v>41296</v>
      </c>
      <c r="H1755" s="157">
        <v>1</v>
      </c>
    </row>
    <row r="1756" spans="1:9" ht="15" customHeight="1" x14ac:dyDescent="0.25">
      <c r="A1756" s="155" t="s">
        <v>261</v>
      </c>
      <c r="B1756" s="155" t="s">
        <v>2955</v>
      </c>
      <c r="C1756" s="155" t="s">
        <v>2956</v>
      </c>
      <c r="D1756" s="155">
        <v>5</v>
      </c>
      <c r="E1756" s="155">
        <v>5</v>
      </c>
      <c r="F1756" s="166">
        <v>41285</v>
      </c>
      <c r="G1756" s="166">
        <v>41284</v>
      </c>
      <c r="H1756" s="157">
        <v>1</v>
      </c>
      <c r="I1756" s="163" t="s">
        <v>2962</v>
      </c>
    </row>
    <row r="1757" spans="1:9" ht="15" customHeight="1" x14ac:dyDescent="0.25">
      <c r="A1757" s="155" t="s">
        <v>71</v>
      </c>
      <c r="B1757" s="155" t="s">
        <v>2957</v>
      </c>
      <c r="C1757" s="155" t="s">
        <v>2958</v>
      </c>
      <c r="D1757" s="155">
        <v>10</v>
      </c>
      <c r="E1757" s="155">
        <v>10</v>
      </c>
      <c r="F1757" s="166">
        <v>41285</v>
      </c>
      <c r="G1757" s="166">
        <v>41284</v>
      </c>
      <c r="H1757" s="157">
        <v>1</v>
      </c>
      <c r="I1757" s="163" t="s">
        <v>2959</v>
      </c>
    </row>
    <row r="1758" spans="1:9" ht="15" customHeight="1" x14ac:dyDescent="0.25">
      <c r="A1758" s="155" t="s">
        <v>71</v>
      </c>
      <c r="B1758" s="155" t="s">
        <v>2730</v>
      </c>
      <c r="C1758" s="155" t="s">
        <v>2961</v>
      </c>
      <c r="D1758" s="155">
        <v>4</v>
      </c>
      <c r="E1758" s="155">
        <v>4</v>
      </c>
      <c r="F1758" s="166">
        <v>41288</v>
      </c>
      <c r="G1758" s="166">
        <v>41296</v>
      </c>
      <c r="H1758" s="157">
        <v>1</v>
      </c>
    </row>
    <row r="1759" spans="1:9" ht="15" customHeight="1" x14ac:dyDescent="0.25">
      <c r="A1759" s="155" t="s">
        <v>71</v>
      </c>
      <c r="B1759" s="155" t="s">
        <v>74</v>
      </c>
      <c r="C1759" s="155" t="s">
        <v>2963</v>
      </c>
      <c r="D1759" s="155">
        <v>25</v>
      </c>
      <c r="E1759" s="155">
        <v>25</v>
      </c>
      <c r="F1759" s="166">
        <v>41289</v>
      </c>
      <c r="G1759" s="166">
        <v>41303</v>
      </c>
      <c r="H1759" s="157">
        <v>1</v>
      </c>
    </row>
    <row r="1760" spans="1:9" ht="15" customHeight="1" x14ac:dyDescent="0.25">
      <c r="A1760" s="155" t="s">
        <v>2964</v>
      </c>
      <c r="B1760" s="155" t="s">
        <v>2318</v>
      </c>
      <c r="C1760" s="155" t="s">
        <v>2965</v>
      </c>
      <c r="D1760" s="155">
        <v>200</v>
      </c>
      <c r="E1760" s="155">
        <v>200</v>
      </c>
      <c r="F1760" s="166">
        <v>41289</v>
      </c>
      <c r="G1760" s="166">
        <v>41292</v>
      </c>
      <c r="H1760" s="157">
        <v>1</v>
      </c>
    </row>
    <row r="1761" spans="1:9" ht="15" customHeight="1" x14ac:dyDescent="0.25">
      <c r="A1761" s="155" t="s">
        <v>2964</v>
      </c>
      <c r="B1761" s="155" t="s">
        <v>2318</v>
      </c>
      <c r="C1761" s="155" t="s">
        <v>161</v>
      </c>
      <c r="D1761" s="155">
        <v>300</v>
      </c>
      <c r="E1761" s="155">
        <v>300</v>
      </c>
      <c r="F1761" s="166">
        <v>41289</v>
      </c>
      <c r="G1761" s="166">
        <v>41292</v>
      </c>
      <c r="H1761" s="157">
        <v>1</v>
      </c>
    </row>
    <row r="1762" spans="1:9" ht="15" customHeight="1" x14ac:dyDescent="0.25">
      <c r="A1762" s="155" t="s">
        <v>1554</v>
      </c>
      <c r="B1762" s="155" t="s">
        <v>2966</v>
      </c>
      <c r="C1762" s="155" t="s">
        <v>2967</v>
      </c>
      <c r="D1762" s="155">
        <v>12</v>
      </c>
      <c r="E1762" s="155">
        <v>10</v>
      </c>
      <c r="F1762" s="166">
        <v>41289</v>
      </c>
      <c r="G1762" s="166">
        <v>41292</v>
      </c>
      <c r="H1762" s="157">
        <v>1</v>
      </c>
    </row>
    <row r="1763" spans="1:9" ht="15" customHeight="1" x14ac:dyDescent="0.25">
      <c r="A1763" s="155" t="s">
        <v>820</v>
      </c>
      <c r="B1763" s="155" t="s">
        <v>2968</v>
      </c>
      <c r="C1763" s="155" t="s">
        <v>2969</v>
      </c>
      <c r="D1763" s="155">
        <v>50</v>
      </c>
      <c r="E1763" s="155">
        <v>54</v>
      </c>
      <c r="F1763" s="166">
        <v>41290</v>
      </c>
      <c r="G1763" s="166">
        <v>41292</v>
      </c>
      <c r="H1763" s="157">
        <v>1</v>
      </c>
    </row>
    <row r="1764" spans="1:9" ht="15" customHeight="1" x14ac:dyDescent="0.25">
      <c r="A1764" s="155" t="s">
        <v>71</v>
      </c>
      <c r="B1764" s="155" t="s">
        <v>2730</v>
      </c>
      <c r="C1764" s="155" t="s">
        <v>2971</v>
      </c>
      <c r="D1764" s="155">
        <v>4</v>
      </c>
      <c r="E1764" s="155">
        <v>4</v>
      </c>
      <c r="F1764" s="166">
        <v>41290</v>
      </c>
      <c r="G1764" s="166">
        <v>41305</v>
      </c>
      <c r="H1764" s="157">
        <v>1</v>
      </c>
    </row>
    <row r="1765" spans="1:9" ht="15" customHeight="1" x14ac:dyDescent="0.25">
      <c r="A1765" s="155" t="s">
        <v>1492</v>
      </c>
      <c r="B1765" s="155" t="s">
        <v>2726</v>
      </c>
      <c r="C1765" s="155" t="s">
        <v>2970</v>
      </c>
      <c r="D1765" s="155">
        <v>4</v>
      </c>
      <c r="E1765" s="155">
        <v>4</v>
      </c>
      <c r="F1765" s="166">
        <v>41290</v>
      </c>
      <c r="G1765" s="166">
        <v>41296</v>
      </c>
      <c r="H1765" s="157">
        <v>1</v>
      </c>
    </row>
    <row r="1766" spans="1:9" ht="15" customHeight="1" x14ac:dyDescent="0.25">
      <c r="A1766" s="155" t="s">
        <v>2705</v>
      </c>
      <c r="B1766" s="155" t="s">
        <v>2706</v>
      </c>
      <c r="C1766" s="155" t="s">
        <v>2707</v>
      </c>
      <c r="D1766" s="155">
        <v>1000</v>
      </c>
      <c r="E1766" s="155">
        <v>270</v>
      </c>
      <c r="F1766" s="166">
        <v>41290</v>
      </c>
      <c r="G1766" s="166">
        <v>41305</v>
      </c>
      <c r="H1766" s="157">
        <v>1</v>
      </c>
      <c r="I1766" s="163" t="s">
        <v>2950</v>
      </c>
    </row>
    <row r="1767" spans="1:9" ht="15" customHeight="1" x14ac:dyDescent="0.25">
      <c r="A1767" s="155" t="s">
        <v>29</v>
      </c>
      <c r="B1767" s="155" t="s">
        <v>2972</v>
      </c>
      <c r="C1767" s="155" t="s">
        <v>2973</v>
      </c>
      <c r="D1767" s="155">
        <v>5</v>
      </c>
      <c r="E1767" s="155">
        <v>5</v>
      </c>
      <c r="F1767" s="166">
        <v>41290</v>
      </c>
      <c r="G1767" s="166">
        <v>41292</v>
      </c>
      <c r="H1767" s="157">
        <v>1</v>
      </c>
    </row>
    <row r="1768" spans="1:9" ht="15" customHeight="1" x14ac:dyDescent="0.25">
      <c r="A1768" s="155" t="s">
        <v>2769</v>
      </c>
      <c r="B1768" s="155" t="s">
        <v>2977</v>
      </c>
      <c r="C1768" s="155" t="s">
        <v>2771</v>
      </c>
      <c r="D1768" s="155">
        <v>200</v>
      </c>
      <c r="E1768" s="155">
        <v>20</v>
      </c>
      <c r="F1768" s="166">
        <v>41290</v>
      </c>
      <c r="G1768" s="166">
        <v>40913</v>
      </c>
      <c r="H1768" s="157">
        <v>1</v>
      </c>
      <c r="I1768" s="163" t="s">
        <v>2978</v>
      </c>
    </row>
    <row r="1769" spans="1:9" ht="15" customHeight="1" x14ac:dyDescent="0.25">
      <c r="A1769" s="155" t="s">
        <v>2769</v>
      </c>
      <c r="B1769" s="155" t="s">
        <v>2976</v>
      </c>
      <c r="C1769" s="155" t="s">
        <v>819</v>
      </c>
      <c r="D1769" s="155">
        <v>200</v>
      </c>
      <c r="E1769" s="155">
        <v>16</v>
      </c>
      <c r="F1769" s="166">
        <v>41290</v>
      </c>
      <c r="G1769" s="166">
        <v>41285</v>
      </c>
      <c r="H1769" s="157">
        <v>1</v>
      </c>
    </row>
    <row r="1770" spans="1:9" ht="15" customHeight="1" x14ac:dyDescent="0.25">
      <c r="A1770" s="155" t="s">
        <v>2769</v>
      </c>
      <c r="B1770" s="155" t="s">
        <v>2975</v>
      </c>
      <c r="C1770" s="155" t="s">
        <v>294</v>
      </c>
      <c r="D1770" s="155">
        <v>200</v>
      </c>
      <c r="E1770" s="155">
        <v>178</v>
      </c>
      <c r="F1770" s="166">
        <v>41290</v>
      </c>
      <c r="G1770" s="166">
        <v>41290</v>
      </c>
      <c r="H1770" s="157">
        <v>1</v>
      </c>
    </row>
    <row r="1771" spans="1:9" ht="15" customHeight="1" x14ac:dyDescent="0.25">
      <c r="A1771" s="155" t="s">
        <v>2769</v>
      </c>
      <c r="B1771" s="155" t="s">
        <v>2974</v>
      </c>
      <c r="C1771" s="155" t="s">
        <v>2480</v>
      </c>
      <c r="D1771" s="155">
        <v>200</v>
      </c>
      <c r="E1771" s="155">
        <v>36</v>
      </c>
      <c r="F1771" s="166">
        <v>41290</v>
      </c>
      <c r="G1771" s="166">
        <v>41299</v>
      </c>
      <c r="H1771" s="157">
        <v>1</v>
      </c>
    </row>
    <row r="1772" spans="1:9" ht="15" customHeight="1" x14ac:dyDescent="0.25">
      <c r="A1772" s="155" t="s">
        <v>634</v>
      </c>
      <c r="B1772" s="155" t="s">
        <v>1909</v>
      </c>
      <c r="C1772" s="155" t="s">
        <v>2979</v>
      </c>
      <c r="D1772" s="155">
        <v>6</v>
      </c>
      <c r="E1772" s="155">
        <v>6</v>
      </c>
      <c r="F1772" s="166">
        <v>41291</v>
      </c>
      <c r="G1772" s="166">
        <v>41183</v>
      </c>
      <c r="H1772" s="157">
        <v>1</v>
      </c>
      <c r="I1772" s="163" t="s">
        <v>1847</v>
      </c>
    </row>
    <row r="1773" spans="1:9" ht="15" customHeight="1" x14ac:dyDescent="0.25">
      <c r="A1773" s="155" t="s">
        <v>145</v>
      </c>
      <c r="B1773" s="155" t="s">
        <v>2138</v>
      </c>
      <c r="C1773" s="155" t="s">
        <v>2980</v>
      </c>
      <c r="D1773" s="155">
        <v>10</v>
      </c>
      <c r="E1773" s="155">
        <v>10</v>
      </c>
      <c r="F1773" s="166">
        <v>41291</v>
      </c>
      <c r="G1773" s="166">
        <v>41302</v>
      </c>
      <c r="H1773" s="157">
        <v>1</v>
      </c>
    </row>
    <row r="1774" spans="1:9" ht="15" customHeight="1" x14ac:dyDescent="0.25">
      <c r="A1774" s="155" t="s">
        <v>12</v>
      </c>
      <c r="B1774" s="155" t="s">
        <v>1334</v>
      </c>
      <c r="C1774" s="155" t="s">
        <v>2981</v>
      </c>
      <c r="D1774" s="155">
        <v>10</v>
      </c>
      <c r="E1774" s="155">
        <v>10</v>
      </c>
      <c r="F1774" s="166">
        <v>41291</v>
      </c>
      <c r="G1774" s="166">
        <v>41295</v>
      </c>
      <c r="H1774" s="157">
        <v>1</v>
      </c>
    </row>
    <row r="1775" spans="1:9" ht="15" customHeight="1" x14ac:dyDescent="0.25">
      <c r="A1775" s="155" t="s">
        <v>136</v>
      </c>
      <c r="B1775" s="155" t="s">
        <v>2982</v>
      </c>
      <c r="C1775" s="155" t="s">
        <v>2983</v>
      </c>
      <c r="D1775" s="155">
        <v>250</v>
      </c>
      <c r="E1775" s="155">
        <v>250</v>
      </c>
      <c r="F1775" s="166">
        <v>41291</v>
      </c>
      <c r="G1775" s="166">
        <v>41296</v>
      </c>
      <c r="H1775" s="157">
        <v>1</v>
      </c>
    </row>
    <row r="1776" spans="1:9" ht="15" customHeight="1" x14ac:dyDescent="0.25">
      <c r="A1776" s="155" t="s">
        <v>254</v>
      </c>
      <c r="B1776" s="155" t="s">
        <v>255</v>
      </c>
      <c r="C1776" s="155" t="s">
        <v>2984</v>
      </c>
      <c r="D1776" s="155">
        <v>50</v>
      </c>
      <c r="E1776" s="155">
        <v>50</v>
      </c>
      <c r="F1776" s="166">
        <v>41291</v>
      </c>
      <c r="G1776" s="166">
        <v>41295</v>
      </c>
      <c r="H1776" s="157">
        <v>1</v>
      </c>
    </row>
    <row r="1777" spans="1:9" ht="15" customHeight="1" x14ac:dyDescent="0.25">
      <c r="A1777" s="155" t="s">
        <v>820</v>
      </c>
      <c r="B1777" s="155" t="s">
        <v>1002</v>
      </c>
      <c r="C1777" s="155" t="s">
        <v>2985</v>
      </c>
      <c r="D1777" s="155">
        <v>42</v>
      </c>
      <c r="E1777" s="155">
        <v>42</v>
      </c>
      <c r="F1777" s="166">
        <v>41291</v>
      </c>
      <c r="G1777" s="166">
        <v>41293</v>
      </c>
      <c r="H1777" s="157">
        <v>1</v>
      </c>
    </row>
    <row r="1778" spans="1:9" ht="15" customHeight="1" x14ac:dyDescent="0.25">
      <c r="A1778" s="155" t="s">
        <v>71</v>
      </c>
      <c r="B1778" s="155" t="s">
        <v>2986</v>
      </c>
      <c r="C1778" s="155" t="s">
        <v>2987</v>
      </c>
      <c r="D1778" s="155">
        <v>10</v>
      </c>
      <c r="E1778" s="155">
        <v>10</v>
      </c>
      <c r="F1778" s="166">
        <v>41285</v>
      </c>
      <c r="G1778" s="166">
        <v>41291</v>
      </c>
      <c r="H1778" s="157">
        <v>1</v>
      </c>
    </row>
    <row r="1779" spans="1:9" ht="15" customHeight="1" x14ac:dyDescent="0.25">
      <c r="A1779" s="155" t="s">
        <v>71</v>
      </c>
      <c r="B1779" s="155" t="s">
        <v>2988</v>
      </c>
      <c r="C1779" s="155" t="s">
        <v>364</v>
      </c>
      <c r="D1779" s="155">
        <v>10</v>
      </c>
      <c r="E1779" s="155">
        <v>10</v>
      </c>
      <c r="F1779" s="166">
        <v>41285</v>
      </c>
      <c r="G1779" s="166">
        <v>41291</v>
      </c>
      <c r="H1779" s="157">
        <v>1</v>
      </c>
    </row>
    <row r="1780" spans="1:9" ht="15" customHeight="1" x14ac:dyDescent="0.25">
      <c r="A1780" s="155" t="s">
        <v>71</v>
      </c>
      <c r="B1780" s="155" t="s">
        <v>2989</v>
      </c>
      <c r="C1780" s="155" t="s">
        <v>161</v>
      </c>
      <c r="D1780" s="155">
        <v>10</v>
      </c>
      <c r="E1780" s="155">
        <v>10</v>
      </c>
      <c r="F1780" s="166">
        <v>41285</v>
      </c>
      <c r="G1780" s="166">
        <v>41291</v>
      </c>
      <c r="H1780" s="157">
        <v>1</v>
      </c>
    </row>
    <row r="1781" spans="1:9" ht="15" customHeight="1" x14ac:dyDescent="0.25">
      <c r="A1781" s="155" t="s">
        <v>12</v>
      </c>
      <c r="B1781" s="155" t="s">
        <v>2990</v>
      </c>
      <c r="C1781" s="155" t="s">
        <v>2991</v>
      </c>
      <c r="D1781" s="155">
        <v>10</v>
      </c>
      <c r="E1781" s="155">
        <v>10</v>
      </c>
      <c r="F1781" s="166">
        <v>41285</v>
      </c>
      <c r="G1781" s="166">
        <v>41297</v>
      </c>
      <c r="H1781" s="157">
        <v>1</v>
      </c>
    </row>
    <row r="1782" spans="1:9" ht="15" customHeight="1" x14ac:dyDescent="0.25">
      <c r="A1782" s="155" t="s">
        <v>12</v>
      </c>
      <c r="B1782" s="155" t="s">
        <v>156</v>
      </c>
      <c r="C1782" s="155" t="s">
        <v>364</v>
      </c>
      <c r="D1782" s="155">
        <v>10</v>
      </c>
      <c r="E1782" s="155">
        <v>10</v>
      </c>
      <c r="F1782" s="166">
        <v>41285</v>
      </c>
      <c r="G1782" s="166">
        <v>41297</v>
      </c>
      <c r="H1782" s="157">
        <v>1</v>
      </c>
    </row>
    <row r="1783" spans="1:9" ht="15" customHeight="1" x14ac:dyDescent="0.25">
      <c r="A1783" s="155" t="s">
        <v>12</v>
      </c>
      <c r="B1783" s="155" t="s">
        <v>2497</v>
      </c>
      <c r="C1783" s="155" t="s">
        <v>161</v>
      </c>
      <c r="D1783" s="155">
        <v>10</v>
      </c>
      <c r="E1783" s="155">
        <v>10</v>
      </c>
      <c r="F1783" s="166">
        <v>41285</v>
      </c>
      <c r="G1783" s="166">
        <v>41297</v>
      </c>
      <c r="H1783" s="157">
        <v>1</v>
      </c>
    </row>
    <row r="1784" spans="1:9" ht="15" customHeight="1" x14ac:dyDescent="0.25">
      <c r="A1784" s="155" t="s">
        <v>12</v>
      </c>
      <c r="B1784" s="155" t="s">
        <v>1233</v>
      </c>
      <c r="C1784" s="155" t="s">
        <v>316</v>
      </c>
      <c r="D1784" s="155">
        <v>10</v>
      </c>
      <c r="E1784" s="155">
        <v>10</v>
      </c>
      <c r="F1784" s="166">
        <v>41285</v>
      </c>
      <c r="G1784" s="166">
        <v>41297</v>
      </c>
      <c r="H1784" s="157">
        <v>1</v>
      </c>
    </row>
    <row r="1785" spans="1:9" ht="15" customHeight="1" x14ac:dyDescent="0.25">
      <c r="A1785" s="155" t="s">
        <v>731</v>
      </c>
      <c r="B1785" s="155" t="s">
        <v>295</v>
      </c>
      <c r="C1785" s="155" t="s">
        <v>2992</v>
      </c>
      <c r="D1785" s="155">
        <v>25</v>
      </c>
      <c r="E1785" s="155">
        <v>25</v>
      </c>
      <c r="F1785" s="166">
        <v>41285</v>
      </c>
      <c r="G1785" s="166">
        <v>41299</v>
      </c>
      <c r="H1785" s="157">
        <v>1</v>
      </c>
    </row>
    <row r="1786" spans="1:9" ht="15" customHeight="1" x14ac:dyDescent="0.25">
      <c r="A1786" s="155" t="s">
        <v>2096</v>
      </c>
      <c r="B1786" s="155" t="s">
        <v>2097</v>
      </c>
      <c r="C1786" s="155" t="s">
        <v>2993</v>
      </c>
      <c r="D1786" s="155">
        <v>250</v>
      </c>
      <c r="E1786" s="155">
        <v>273</v>
      </c>
      <c r="F1786" s="166">
        <v>41295</v>
      </c>
      <c r="G1786" s="166">
        <v>41298</v>
      </c>
      <c r="H1786" s="157">
        <v>1</v>
      </c>
    </row>
    <row r="1787" spans="1:9" ht="15" customHeight="1" x14ac:dyDescent="0.25">
      <c r="A1787" s="155" t="s">
        <v>65</v>
      </c>
      <c r="B1787" s="155" t="s">
        <v>2994</v>
      </c>
      <c r="C1787" s="155" t="s">
        <v>2995</v>
      </c>
      <c r="D1787" s="155">
        <v>200</v>
      </c>
      <c r="E1787" s="155">
        <v>200</v>
      </c>
      <c r="F1787" s="166">
        <v>41295</v>
      </c>
      <c r="G1787" s="166">
        <v>41302</v>
      </c>
      <c r="H1787" s="157">
        <v>1</v>
      </c>
    </row>
    <row r="1788" spans="1:9" ht="15" customHeight="1" x14ac:dyDescent="0.25">
      <c r="A1788" s="155" t="s">
        <v>115</v>
      </c>
      <c r="B1788" s="155" t="s">
        <v>116</v>
      </c>
      <c r="C1788" s="155" t="s">
        <v>2996</v>
      </c>
      <c r="D1788" s="155">
        <v>31</v>
      </c>
      <c r="E1788" s="155">
        <v>20</v>
      </c>
      <c r="F1788" s="166">
        <v>41295</v>
      </c>
      <c r="G1788" s="166">
        <v>41289</v>
      </c>
      <c r="H1788" s="157">
        <v>1</v>
      </c>
      <c r="I1788" s="163" t="s">
        <v>1847</v>
      </c>
    </row>
    <row r="1789" spans="1:9" ht="15" customHeight="1" x14ac:dyDescent="0.25">
      <c r="A1789" s="155" t="s">
        <v>1145</v>
      </c>
      <c r="B1789" s="155" t="s">
        <v>2594</v>
      </c>
      <c r="C1789" s="155" t="s">
        <v>2997</v>
      </c>
      <c r="D1789" s="155">
        <v>20</v>
      </c>
      <c r="E1789" s="155">
        <v>20</v>
      </c>
      <c r="F1789" s="166">
        <v>41296</v>
      </c>
      <c r="G1789" s="166">
        <v>41309</v>
      </c>
      <c r="H1789" s="157">
        <v>1</v>
      </c>
    </row>
    <row r="1790" spans="1:9" ht="15" customHeight="1" x14ac:dyDescent="0.25">
      <c r="A1790" s="155" t="s">
        <v>46</v>
      </c>
      <c r="B1790" s="155" t="s">
        <v>1417</v>
      </c>
      <c r="C1790" s="155" t="s">
        <v>2998</v>
      </c>
      <c r="D1790" s="155">
        <v>55</v>
      </c>
      <c r="E1790" s="155">
        <v>55</v>
      </c>
      <c r="F1790" s="166">
        <v>41296</v>
      </c>
      <c r="G1790" s="166">
        <v>41298</v>
      </c>
      <c r="H1790" s="157">
        <v>1</v>
      </c>
    </row>
    <row r="1791" spans="1:9" ht="15" customHeight="1" x14ac:dyDescent="0.25">
      <c r="A1791" s="155" t="s">
        <v>520</v>
      </c>
      <c r="B1791" s="155" t="s">
        <v>2999</v>
      </c>
      <c r="C1791" s="155" t="s">
        <v>3000</v>
      </c>
      <c r="D1791" s="155">
        <v>50</v>
      </c>
      <c r="E1791" s="155">
        <v>50</v>
      </c>
      <c r="F1791" s="166">
        <v>41296</v>
      </c>
      <c r="G1791" s="166">
        <v>41309</v>
      </c>
      <c r="H1791" s="157">
        <v>1</v>
      </c>
      <c r="I1791" s="163" t="s">
        <v>2891</v>
      </c>
    </row>
    <row r="1792" spans="1:9" ht="15" customHeight="1" x14ac:dyDescent="0.25">
      <c r="A1792" s="155" t="s">
        <v>78</v>
      </c>
      <c r="B1792" s="155" t="s">
        <v>79</v>
      </c>
      <c r="C1792" s="155" t="s">
        <v>3001</v>
      </c>
      <c r="D1792" s="155">
        <v>20</v>
      </c>
      <c r="E1792" s="155">
        <v>20</v>
      </c>
      <c r="F1792" s="166">
        <v>41296</v>
      </c>
      <c r="G1792" s="166">
        <v>41299</v>
      </c>
      <c r="H1792" s="157">
        <v>1</v>
      </c>
    </row>
    <row r="1793" spans="1:9" ht="15" customHeight="1" x14ac:dyDescent="0.25">
      <c r="A1793" s="155" t="s">
        <v>286</v>
      </c>
      <c r="B1793" s="155" t="s">
        <v>3002</v>
      </c>
      <c r="C1793" s="155" t="s">
        <v>3003</v>
      </c>
      <c r="D1793" s="155">
        <v>25</v>
      </c>
      <c r="E1793" s="155">
        <v>25</v>
      </c>
      <c r="F1793" s="166">
        <v>41296</v>
      </c>
      <c r="G1793" s="166">
        <v>41299</v>
      </c>
      <c r="H1793" s="157">
        <v>1</v>
      </c>
    </row>
    <row r="1794" spans="1:9" ht="15" customHeight="1" x14ac:dyDescent="0.25">
      <c r="A1794" s="155" t="s">
        <v>2921</v>
      </c>
      <c r="B1794" s="155" t="s">
        <v>2922</v>
      </c>
      <c r="C1794" s="155" t="s">
        <v>3004</v>
      </c>
      <c r="D1794" s="155">
        <v>40</v>
      </c>
      <c r="E1794" s="155">
        <v>40</v>
      </c>
      <c r="F1794" s="166">
        <v>41296</v>
      </c>
      <c r="G1794" s="166">
        <v>41299</v>
      </c>
      <c r="H1794" s="157">
        <v>1</v>
      </c>
    </row>
    <row r="1795" spans="1:9" ht="15" customHeight="1" x14ac:dyDescent="0.25">
      <c r="A1795" s="155" t="s">
        <v>3005</v>
      </c>
      <c r="B1795" s="155" t="s">
        <v>3006</v>
      </c>
      <c r="C1795" s="155" t="s">
        <v>3007</v>
      </c>
      <c r="D1795" s="155">
        <v>10</v>
      </c>
      <c r="E1795" s="155">
        <v>10</v>
      </c>
      <c r="F1795" s="166">
        <v>41296</v>
      </c>
      <c r="G1795" s="166">
        <v>41299</v>
      </c>
      <c r="H1795" s="157">
        <v>1</v>
      </c>
    </row>
    <row r="1796" spans="1:9" ht="15" customHeight="1" x14ac:dyDescent="0.25">
      <c r="A1796" s="155" t="s">
        <v>2129</v>
      </c>
      <c r="B1796" s="155" t="s">
        <v>3008</v>
      </c>
      <c r="C1796" s="155" t="s">
        <v>3009</v>
      </c>
      <c r="D1796" s="155">
        <v>3</v>
      </c>
      <c r="E1796" s="155">
        <v>2</v>
      </c>
      <c r="F1796" s="166">
        <v>41297</v>
      </c>
      <c r="G1796" s="166">
        <v>41302</v>
      </c>
      <c r="H1796" s="157">
        <v>1</v>
      </c>
      <c r="I1796" s="163" t="s">
        <v>3010</v>
      </c>
    </row>
    <row r="1797" spans="1:9" ht="15" customHeight="1" x14ac:dyDescent="0.25">
      <c r="A1797" s="155" t="s">
        <v>3011</v>
      </c>
      <c r="B1797" s="155" t="s">
        <v>3012</v>
      </c>
      <c r="C1797" s="155" t="s">
        <v>3013</v>
      </c>
      <c r="D1797" s="155">
        <v>2</v>
      </c>
      <c r="E1797" s="155">
        <v>2</v>
      </c>
      <c r="F1797" s="166">
        <v>41297</v>
      </c>
      <c r="G1797" s="166">
        <v>41302</v>
      </c>
      <c r="H1797" s="157">
        <v>1</v>
      </c>
    </row>
    <row r="1798" spans="1:9" ht="15" customHeight="1" x14ac:dyDescent="0.25">
      <c r="A1798" s="155" t="s">
        <v>286</v>
      </c>
      <c r="B1798" s="155" t="s">
        <v>3014</v>
      </c>
      <c r="C1798" s="155" t="s">
        <v>3015</v>
      </c>
      <c r="D1798" s="155">
        <v>25</v>
      </c>
      <c r="E1798" s="155">
        <v>25</v>
      </c>
      <c r="F1798" s="166">
        <v>41297</v>
      </c>
      <c r="G1798" s="166">
        <v>41299</v>
      </c>
      <c r="H1798" s="157">
        <v>1</v>
      </c>
    </row>
    <row r="1799" spans="1:9" ht="15" customHeight="1" x14ac:dyDescent="0.25">
      <c r="A1799" s="155" t="s">
        <v>679</v>
      </c>
      <c r="B1799" s="155" t="s">
        <v>697</v>
      </c>
      <c r="C1799" s="155" t="s">
        <v>3016</v>
      </c>
      <c r="D1799" s="155">
        <v>32</v>
      </c>
      <c r="E1799" s="155">
        <v>32</v>
      </c>
      <c r="F1799" s="166">
        <v>41297</v>
      </c>
      <c r="G1799" s="166">
        <v>41304</v>
      </c>
      <c r="H1799" s="157">
        <v>1</v>
      </c>
    </row>
    <row r="1800" spans="1:9" ht="15" customHeight="1" x14ac:dyDescent="0.25">
      <c r="A1800" s="155" t="s">
        <v>65</v>
      </c>
      <c r="B1800" s="155" t="s">
        <v>547</v>
      </c>
      <c r="C1800" s="155" t="s">
        <v>3017</v>
      </c>
      <c r="D1800" s="155">
        <v>50</v>
      </c>
      <c r="E1800" s="155">
        <v>50</v>
      </c>
      <c r="F1800" s="166">
        <v>41298</v>
      </c>
      <c r="G1800" s="166">
        <v>41306</v>
      </c>
      <c r="H1800" s="157">
        <v>1</v>
      </c>
    </row>
    <row r="1801" spans="1:9" ht="15" customHeight="1" x14ac:dyDescent="0.25">
      <c r="A1801" s="155" t="s">
        <v>65</v>
      </c>
      <c r="B1801" s="155" t="s">
        <v>1501</v>
      </c>
      <c r="C1801" s="155" t="s">
        <v>3018</v>
      </c>
      <c r="D1801" s="155">
        <v>250</v>
      </c>
      <c r="E1801" s="155">
        <v>250</v>
      </c>
      <c r="F1801" s="166">
        <v>41298</v>
      </c>
      <c r="G1801" s="166">
        <v>41306</v>
      </c>
      <c r="H1801" s="157">
        <v>1</v>
      </c>
    </row>
    <row r="1802" spans="1:9" ht="15" customHeight="1" x14ac:dyDescent="0.25">
      <c r="A1802" s="155" t="s">
        <v>786</v>
      </c>
      <c r="B1802" s="155" t="s">
        <v>1197</v>
      </c>
      <c r="C1802" s="155" t="s">
        <v>3019</v>
      </c>
      <c r="D1802" s="155">
        <v>1008</v>
      </c>
      <c r="E1802" s="155">
        <v>1008</v>
      </c>
      <c r="F1802" s="166">
        <v>41298</v>
      </c>
      <c r="G1802" s="166">
        <v>41302</v>
      </c>
      <c r="H1802" s="157">
        <v>1</v>
      </c>
    </row>
    <row r="1803" spans="1:9" ht="15" customHeight="1" x14ac:dyDescent="0.25">
      <c r="A1803" s="155" t="s">
        <v>46</v>
      </c>
      <c r="B1803" s="155" t="s">
        <v>1417</v>
      </c>
      <c r="C1803" s="155" t="s">
        <v>3020</v>
      </c>
      <c r="D1803" s="155">
        <v>45</v>
      </c>
      <c r="E1803" s="155">
        <v>45</v>
      </c>
      <c r="F1803" s="166">
        <v>41298</v>
      </c>
      <c r="G1803" s="166">
        <v>41302</v>
      </c>
      <c r="H1803" s="157">
        <v>1</v>
      </c>
    </row>
    <row r="1804" spans="1:9" ht="15" customHeight="1" x14ac:dyDescent="0.25">
      <c r="A1804" s="155" t="s">
        <v>261</v>
      </c>
      <c r="B1804" s="155" t="s">
        <v>3021</v>
      </c>
      <c r="C1804" s="155" t="s">
        <v>3022</v>
      </c>
      <c r="D1804" s="155">
        <v>3</v>
      </c>
      <c r="E1804" s="155">
        <v>3</v>
      </c>
      <c r="F1804" s="166">
        <v>41298</v>
      </c>
      <c r="G1804" s="166">
        <v>41303</v>
      </c>
      <c r="H1804" s="157">
        <v>1</v>
      </c>
    </row>
    <row r="1805" spans="1:9" ht="15" customHeight="1" x14ac:dyDescent="0.25">
      <c r="A1805" s="155" t="s">
        <v>261</v>
      </c>
      <c r="B1805" s="155" t="s">
        <v>3023</v>
      </c>
      <c r="C1805" s="155" t="s">
        <v>364</v>
      </c>
      <c r="D1805" s="155">
        <v>3</v>
      </c>
      <c r="E1805" s="155">
        <v>3</v>
      </c>
      <c r="F1805" s="166">
        <v>41298</v>
      </c>
      <c r="G1805" s="166">
        <v>41303</v>
      </c>
      <c r="H1805" s="157">
        <v>1</v>
      </c>
    </row>
    <row r="1806" spans="1:9" ht="15" customHeight="1" x14ac:dyDescent="0.25">
      <c r="A1806" s="155" t="s">
        <v>634</v>
      </c>
      <c r="B1806" s="155" t="s">
        <v>2614</v>
      </c>
      <c r="C1806" s="155" t="s">
        <v>3024</v>
      </c>
      <c r="D1806" s="155">
        <v>138</v>
      </c>
      <c r="E1806" s="155">
        <v>138</v>
      </c>
      <c r="F1806" s="166">
        <v>41298</v>
      </c>
      <c r="G1806" s="166" t="s">
        <v>2146</v>
      </c>
      <c r="H1806" s="157">
        <v>1</v>
      </c>
      <c r="I1806" s="163" t="s">
        <v>2167</v>
      </c>
    </row>
    <row r="1807" spans="1:9" ht="15" customHeight="1" x14ac:dyDescent="0.25">
      <c r="A1807" s="155" t="s">
        <v>2705</v>
      </c>
      <c r="B1807" s="155" t="s">
        <v>2706</v>
      </c>
      <c r="C1807" s="155" t="s">
        <v>2707</v>
      </c>
      <c r="D1807" s="155">
        <v>230</v>
      </c>
      <c r="E1807" s="155">
        <v>230</v>
      </c>
      <c r="F1807" s="166">
        <v>41298</v>
      </c>
      <c r="G1807" s="166" t="s">
        <v>3025</v>
      </c>
      <c r="H1807" s="157">
        <v>1</v>
      </c>
    </row>
    <row r="1808" spans="1:9" ht="15" customHeight="1" x14ac:dyDescent="0.25">
      <c r="A1808" s="155" t="s">
        <v>3026</v>
      </c>
      <c r="B1808" s="155" t="s">
        <v>3028</v>
      </c>
      <c r="C1808" s="155" t="s">
        <v>3027</v>
      </c>
      <c r="D1808" s="155">
        <v>4</v>
      </c>
      <c r="E1808" s="155">
        <v>4</v>
      </c>
      <c r="F1808" s="166">
        <v>41298</v>
      </c>
      <c r="G1808" s="166">
        <v>41302</v>
      </c>
      <c r="H1808" s="157">
        <v>1</v>
      </c>
    </row>
    <row r="1809" spans="1:9" ht="15" customHeight="1" x14ac:dyDescent="0.25">
      <c r="A1809" s="155" t="s">
        <v>2714</v>
      </c>
      <c r="B1809" s="155" t="s">
        <v>3029</v>
      </c>
      <c r="C1809" s="155" t="s">
        <v>3030</v>
      </c>
      <c r="D1809" s="155">
        <v>500</v>
      </c>
      <c r="E1809" s="155">
        <v>500</v>
      </c>
      <c r="F1809" s="166">
        <v>41299</v>
      </c>
      <c r="G1809" s="166">
        <v>41304</v>
      </c>
      <c r="H1809" s="157">
        <v>1</v>
      </c>
    </row>
    <row r="1810" spans="1:9" ht="15" customHeight="1" x14ac:dyDescent="0.25">
      <c r="A1810" s="155" t="s">
        <v>2714</v>
      </c>
      <c r="B1810" s="155" t="s">
        <v>736</v>
      </c>
      <c r="C1810" s="155" t="s">
        <v>161</v>
      </c>
      <c r="D1810" s="155">
        <v>250</v>
      </c>
      <c r="E1810" s="155">
        <v>250</v>
      </c>
      <c r="F1810" s="166">
        <v>41299</v>
      </c>
      <c r="G1810" s="166">
        <v>41304</v>
      </c>
      <c r="H1810" s="157">
        <v>1</v>
      </c>
    </row>
    <row r="1811" spans="1:9" ht="15" customHeight="1" x14ac:dyDescent="0.25">
      <c r="A1811" s="155" t="s">
        <v>2030</v>
      </c>
      <c r="B1811" s="155" t="s">
        <v>3031</v>
      </c>
      <c r="C1811" s="155" t="s">
        <v>3032</v>
      </c>
      <c r="D1811" s="155">
        <v>150</v>
      </c>
      <c r="E1811" s="155">
        <v>150</v>
      </c>
      <c r="F1811" s="166">
        <v>41299</v>
      </c>
      <c r="G1811" s="166">
        <v>41306</v>
      </c>
      <c r="H1811" s="157">
        <v>1</v>
      </c>
    </row>
    <row r="1812" spans="1:9" ht="15" customHeight="1" x14ac:dyDescent="0.25">
      <c r="A1812" s="155" t="s">
        <v>911</v>
      </c>
      <c r="B1812" s="155" t="s">
        <v>1176</v>
      </c>
      <c r="C1812" s="155" t="s">
        <v>3033</v>
      </c>
      <c r="D1812" s="155">
        <v>500</v>
      </c>
      <c r="E1812" s="155">
        <v>500</v>
      </c>
      <c r="F1812" s="166">
        <v>41299</v>
      </c>
      <c r="G1812" s="166" t="s">
        <v>1178</v>
      </c>
      <c r="H1812" s="157">
        <v>1</v>
      </c>
    </row>
    <row r="1813" spans="1:9" ht="15" customHeight="1" x14ac:dyDescent="0.25">
      <c r="A1813" s="155" t="s">
        <v>115</v>
      </c>
      <c r="B1813" s="155" t="s">
        <v>2739</v>
      </c>
      <c r="C1813" s="155" t="s">
        <v>3034</v>
      </c>
      <c r="D1813" s="155">
        <v>25</v>
      </c>
      <c r="E1813" s="155">
        <v>25</v>
      </c>
      <c r="F1813" s="166">
        <v>41299</v>
      </c>
      <c r="G1813" s="166">
        <v>41299</v>
      </c>
      <c r="H1813" s="157">
        <v>1</v>
      </c>
      <c r="I1813" s="163" t="s">
        <v>178</v>
      </c>
    </row>
    <row r="1814" spans="1:9" ht="15" customHeight="1" x14ac:dyDescent="0.25">
      <c r="A1814" s="155" t="s">
        <v>2714</v>
      </c>
      <c r="B1814" s="155" t="s">
        <v>976</v>
      </c>
      <c r="C1814" s="155" t="s">
        <v>3035</v>
      </c>
      <c r="D1814" s="155">
        <v>500</v>
      </c>
      <c r="E1814" s="155">
        <v>500</v>
      </c>
      <c r="F1814" s="166">
        <v>41299</v>
      </c>
      <c r="G1814" s="166">
        <v>41304</v>
      </c>
      <c r="H1814" s="157">
        <v>1</v>
      </c>
    </row>
    <row r="1815" spans="1:9" ht="15" customHeight="1" x14ac:dyDescent="0.25">
      <c r="A1815" s="155" t="s">
        <v>630</v>
      </c>
      <c r="B1815" s="155" t="s">
        <v>149</v>
      </c>
      <c r="C1815" s="155" t="s">
        <v>3036</v>
      </c>
      <c r="D1815" s="155">
        <v>25</v>
      </c>
      <c r="E1815" s="155">
        <v>25</v>
      </c>
      <c r="F1815" s="166">
        <v>41302</v>
      </c>
      <c r="G1815" s="166">
        <v>41310</v>
      </c>
      <c r="H1815" s="157">
        <v>1</v>
      </c>
    </row>
    <row r="1816" spans="1:9" ht="15" customHeight="1" x14ac:dyDescent="0.25">
      <c r="A1816" s="155" t="s">
        <v>145</v>
      </c>
      <c r="B1816" s="155" t="s">
        <v>1076</v>
      </c>
      <c r="C1816" s="155" t="s">
        <v>3037</v>
      </c>
      <c r="D1816" s="155">
        <v>50</v>
      </c>
      <c r="E1816" s="155">
        <v>52</v>
      </c>
      <c r="F1816" s="166">
        <v>41302</v>
      </c>
      <c r="G1816" s="166">
        <v>41306</v>
      </c>
      <c r="H1816" s="157">
        <v>1</v>
      </c>
    </row>
    <row r="1817" spans="1:9" ht="15" customHeight="1" x14ac:dyDescent="0.25">
      <c r="A1817" s="155" t="s">
        <v>634</v>
      </c>
      <c r="B1817" s="155" t="s">
        <v>318</v>
      </c>
      <c r="C1817" s="155" t="s">
        <v>3038</v>
      </c>
      <c r="D1817" s="155">
        <v>10</v>
      </c>
      <c r="E1817" s="155">
        <v>10</v>
      </c>
      <c r="F1817" s="166">
        <v>41302</v>
      </c>
      <c r="G1817" s="166">
        <v>41306</v>
      </c>
      <c r="H1817" s="157">
        <v>1</v>
      </c>
    </row>
    <row r="1818" spans="1:9" ht="15" customHeight="1" x14ac:dyDescent="0.25">
      <c r="A1818" s="155" t="s">
        <v>78</v>
      </c>
      <c r="B1818" s="155" t="s">
        <v>1421</v>
      </c>
      <c r="C1818" s="155" t="s">
        <v>2805</v>
      </c>
      <c r="D1818" s="155">
        <v>6</v>
      </c>
      <c r="E1818" s="155">
        <v>6</v>
      </c>
      <c r="F1818" s="166">
        <v>41302</v>
      </c>
      <c r="G1818" s="166">
        <v>41305</v>
      </c>
      <c r="H1818" s="157">
        <v>1</v>
      </c>
    </row>
    <row r="1819" spans="1:9" ht="15" customHeight="1" x14ac:dyDescent="0.25">
      <c r="A1819" s="155" t="s">
        <v>520</v>
      </c>
      <c r="B1819" s="155" t="s">
        <v>966</v>
      </c>
      <c r="C1819" s="155" t="s">
        <v>3039</v>
      </c>
      <c r="D1819" s="155">
        <v>200</v>
      </c>
      <c r="E1819" s="155">
        <v>200</v>
      </c>
      <c r="F1819" s="166">
        <v>41302</v>
      </c>
      <c r="G1819" s="166">
        <v>41310</v>
      </c>
      <c r="H1819" s="157">
        <v>1</v>
      </c>
    </row>
    <row r="1820" spans="1:9" ht="15" customHeight="1" x14ac:dyDescent="0.25">
      <c r="A1820" s="155" t="s">
        <v>115</v>
      </c>
      <c r="B1820" s="155" t="s">
        <v>2463</v>
      </c>
      <c r="C1820" s="155" t="s">
        <v>3040</v>
      </c>
      <c r="D1820" s="155">
        <v>25</v>
      </c>
      <c r="E1820" s="155">
        <v>25</v>
      </c>
      <c r="F1820" s="166">
        <v>41302</v>
      </c>
      <c r="G1820" s="166">
        <v>41303</v>
      </c>
      <c r="H1820" s="157">
        <v>1</v>
      </c>
      <c r="I1820" s="163" t="s">
        <v>178</v>
      </c>
    </row>
    <row r="1821" spans="1:9" ht="15" customHeight="1" x14ac:dyDescent="0.25">
      <c r="A1821" s="155" t="s">
        <v>559</v>
      </c>
      <c r="B1821" s="155" t="s">
        <v>336</v>
      </c>
      <c r="C1821" s="155" t="s">
        <v>3041</v>
      </c>
      <c r="D1821" s="155">
        <v>10000</v>
      </c>
      <c r="E1821" s="155">
        <v>10034</v>
      </c>
      <c r="F1821" s="166">
        <v>41302</v>
      </c>
      <c r="G1821" s="166">
        <v>41309</v>
      </c>
      <c r="H1821" s="157">
        <v>1</v>
      </c>
    </row>
    <row r="1822" spans="1:9" ht="15" customHeight="1" x14ac:dyDescent="0.25">
      <c r="A1822" s="155" t="s">
        <v>71</v>
      </c>
      <c r="B1822" s="155" t="s">
        <v>1550</v>
      </c>
      <c r="C1822" s="155" t="s">
        <v>3042</v>
      </c>
      <c r="D1822" s="155">
        <v>5</v>
      </c>
      <c r="E1822" s="155">
        <v>5</v>
      </c>
      <c r="F1822" s="166">
        <v>41302</v>
      </c>
      <c r="G1822" s="166">
        <v>41295</v>
      </c>
      <c r="H1822" s="157">
        <v>0</v>
      </c>
      <c r="I1822" s="163" t="s">
        <v>3063</v>
      </c>
    </row>
    <row r="1823" spans="1:9" ht="15" customHeight="1" x14ac:dyDescent="0.25">
      <c r="A1823" s="155" t="s">
        <v>3043</v>
      </c>
      <c r="B1823" s="155" t="s">
        <v>1703</v>
      </c>
      <c r="C1823" s="155" t="s">
        <v>3044</v>
      </c>
      <c r="D1823" s="155">
        <v>19</v>
      </c>
      <c r="E1823" s="155">
        <v>19</v>
      </c>
      <c r="F1823" s="166">
        <v>41303</v>
      </c>
      <c r="G1823" s="166">
        <v>41309</v>
      </c>
      <c r="H1823" s="157">
        <v>1</v>
      </c>
    </row>
    <row r="1824" spans="1:9" ht="15" customHeight="1" x14ac:dyDescent="0.25">
      <c r="A1824" s="155" t="s">
        <v>559</v>
      </c>
      <c r="B1824" s="155" t="s">
        <v>560</v>
      </c>
      <c r="C1824" s="155" t="s">
        <v>3045</v>
      </c>
      <c r="D1824" s="155">
        <v>15000</v>
      </c>
      <c r="E1824" s="155">
        <v>15029</v>
      </c>
      <c r="F1824" s="166">
        <v>41303</v>
      </c>
      <c r="G1824" s="166">
        <v>41309</v>
      </c>
      <c r="H1824" s="157">
        <v>1</v>
      </c>
    </row>
    <row r="1825" spans="1:9" ht="15" customHeight="1" x14ac:dyDescent="0.25">
      <c r="A1825" s="155" t="s">
        <v>29</v>
      </c>
      <c r="B1825" s="155" t="s">
        <v>3052</v>
      </c>
      <c r="C1825" s="155" t="s">
        <v>2871</v>
      </c>
      <c r="D1825" s="155">
        <v>83</v>
      </c>
      <c r="E1825" s="155">
        <v>87</v>
      </c>
      <c r="F1825" s="166">
        <v>41303</v>
      </c>
      <c r="G1825" s="166">
        <v>41290</v>
      </c>
      <c r="H1825" s="157">
        <v>0</v>
      </c>
      <c r="I1825" s="163" t="s">
        <v>1184</v>
      </c>
    </row>
    <row r="1826" spans="1:9" ht="15" customHeight="1" x14ac:dyDescent="0.25">
      <c r="A1826" s="155" t="s">
        <v>71</v>
      </c>
      <c r="B1826" s="155" t="s">
        <v>1550</v>
      </c>
      <c r="C1826" s="155" t="s">
        <v>3053</v>
      </c>
      <c r="D1826" s="155">
        <v>6</v>
      </c>
      <c r="E1826" s="155">
        <v>6</v>
      </c>
      <c r="F1826" s="166">
        <v>41303</v>
      </c>
      <c r="G1826" s="166">
        <v>41295</v>
      </c>
      <c r="H1826" s="157">
        <v>0</v>
      </c>
      <c r="I1826" s="163" t="s">
        <v>3062</v>
      </c>
    </row>
    <row r="1827" spans="1:9" ht="15" customHeight="1" x14ac:dyDescent="0.25">
      <c r="A1827" s="155" t="s">
        <v>71</v>
      </c>
      <c r="B1827" s="155" t="s">
        <v>1550</v>
      </c>
      <c r="C1827" s="155" t="s">
        <v>3054</v>
      </c>
      <c r="D1827" s="155">
        <v>5</v>
      </c>
      <c r="E1827" s="155">
        <v>5</v>
      </c>
      <c r="F1827" s="166">
        <v>41303</v>
      </c>
      <c r="G1827" s="166">
        <v>41306</v>
      </c>
      <c r="H1827" s="157">
        <v>1</v>
      </c>
    </row>
    <row r="1828" spans="1:9" ht="15" customHeight="1" x14ac:dyDescent="0.25">
      <c r="A1828" s="155" t="s">
        <v>71</v>
      </c>
      <c r="B1828" s="155" t="s">
        <v>1550</v>
      </c>
      <c r="C1828" s="155" t="s">
        <v>3055</v>
      </c>
      <c r="D1828" s="155">
        <v>5</v>
      </c>
      <c r="E1828" s="155">
        <v>5</v>
      </c>
      <c r="F1828" s="166">
        <v>41303</v>
      </c>
      <c r="G1828" s="166">
        <v>41292</v>
      </c>
      <c r="H1828" s="157">
        <v>0</v>
      </c>
      <c r="I1828" s="163" t="s">
        <v>3062</v>
      </c>
    </row>
    <row r="1829" spans="1:9" ht="15" customHeight="1" x14ac:dyDescent="0.25">
      <c r="A1829" s="155" t="s">
        <v>71</v>
      </c>
      <c r="B1829" s="155" t="s">
        <v>1530</v>
      </c>
      <c r="C1829" s="155" t="s">
        <v>3056</v>
      </c>
      <c r="D1829" s="155">
        <v>5</v>
      </c>
      <c r="E1829" s="155">
        <v>5</v>
      </c>
      <c r="F1829" s="166">
        <v>41304</v>
      </c>
      <c r="G1829" s="166">
        <v>41303</v>
      </c>
      <c r="H1829" s="157">
        <v>1</v>
      </c>
    </row>
    <row r="1830" spans="1:9" ht="15" customHeight="1" x14ac:dyDescent="0.25">
      <c r="A1830" s="155" t="s">
        <v>71</v>
      </c>
      <c r="B1830" s="155" t="s">
        <v>1550</v>
      </c>
      <c r="C1830" s="155" t="s">
        <v>3057</v>
      </c>
      <c r="D1830" s="155">
        <v>5</v>
      </c>
      <c r="E1830" s="155">
        <v>5</v>
      </c>
      <c r="F1830" s="166">
        <v>41304</v>
      </c>
      <c r="G1830" s="166">
        <v>41305</v>
      </c>
      <c r="H1830" s="157">
        <v>1</v>
      </c>
    </row>
    <row r="1831" spans="1:9" ht="15" customHeight="1" x14ac:dyDescent="0.25">
      <c r="A1831" s="155" t="s">
        <v>2106</v>
      </c>
      <c r="B1831" s="155" t="s">
        <v>2107</v>
      </c>
      <c r="C1831" s="155" t="s">
        <v>3058</v>
      </c>
      <c r="D1831" s="155">
        <v>20</v>
      </c>
      <c r="E1831" s="155">
        <v>20</v>
      </c>
      <c r="F1831" s="166">
        <v>41304</v>
      </c>
      <c r="G1831" s="166">
        <v>41306</v>
      </c>
      <c r="H1831" s="157">
        <v>1</v>
      </c>
    </row>
    <row r="1832" spans="1:9" ht="15" customHeight="1" x14ac:dyDescent="0.25">
      <c r="A1832" s="155" t="s">
        <v>1788</v>
      </c>
      <c r="B1832" s="155" t="s">
        <v>3059</v>
      </c>
      <c r="C1832" s="155" t="s">
        <v>3060</v>
      </c>
      <c r="D1832" s="155">
        <v>20</v>
      </c>
      <c r="E1832" s="155">
        <v>20</v>
      </c>
      <c r="F1832" s="166">
        <v>41304</v>
      </c>
      <c r="G1832" s="166">
        <v>41309</v>
      </c>
      <c r="H1832" s="157">
        <v>1</v>
      </c>
    </row>
    <row r="1833" spans="1:9" ht="15" customHeight="1" x14ac:dyDescent="0.25">
      <c r="A1833" s="155" t="s">
        <v>748</v>
      </c>
      <c r="B1833" s="155" t="s">
        <v>823</v>
      </c>
      <c r="C1833" s="155" t="s">
        <v>3061</v>
      </c>
      <c r="D1833" s="155">
        <v>200</v>
      </c>
      <c r="E1833" s="155">
        <v>200</v>
      </c>
      <c r="F1833" s="166">
        <v>41304</v>
      </c>
      <c r="G1833" s="166">
        <v>41306</v>
      </c>
      <c r="H1833" s="157">
        <v>1</v>
      </c>
    </row>
    <row r="1834" spans="1:9" ht="15" customHeight="1" x14ac:dyDescent="0.25">
      <c r="A1834" s="155" t="s">
        <v>39</v>
      </c>
      <c r="B1834" s="155" t="s">
        <v>866</v>
      </c>
      <c r="C1834" s="155" t="s">
        <v>3064</v>
      </c>
      <c r="D1834" s="155">
        <v>500</v>
      </c>
      <c r="E1834" s="155">
        <v>512</v>
      </c>
      <c r="F1834" s="166">
        <v>41305</v>
      </c>
      <c r="G1834" s="166">
        <v>41311</v>
      </c>
      <c r="H1834" s="157">
        <v>1</v>
      </c>
    </row>
    <row r="1835" spans="1:9" ht="15" customHeight="1" x14ac:dyDescent="0.25">
      <c r="A1835" s="155" t="s">
        <v>286</v>
      </c>
      <c r="B1835" s="155" t="s">
        <v>3065</v>
      </c>
      <c r="C1835" s="155" t="s">
        <v>3066</v>
      </c>
      <c r="D1835" s="155">
        <v>25</v>
      </c>
      <c r="E1835" s="155">
        <v>25</v>
      </c>
      <c r="F1835" s="166">
        <v>41305</v>
      </c>
      <c r="G1835" s="166">
        <v>41306</v>
      </c>
      <c r="H1835" s="157">
        <v>1</v>
      </c>
    </row>
    <row r="1836" spans="1:9" ht="15" customHeight="1" x14ac:dyDescent="0.25">
      <c r="A1836" s="155" t="s">
        <v>12</v>
      </c>
      <c r="B1836" s="155" t="s">
        <v>1016</v>
      </c>
      <c r="C1836" s="155" t="s">
        <v>3067</v>
      </c>
      <c r="D1836" s="155">
        <v>10</v>
      </c>
      <c r="E1836" s="155">
        <v>10</v>
      </c>
      <c r="F1836" s="166">
        <v>41305</v>
      </c>
      <c r="G1836" s="166">
        <v>41309</v>
      </c>
      <c r="H1836" s="157">
        <v>1</v>
      </c>
    </row>
    <row r="1837" spans="1:9" ht="15" customHeight="1" x14ac:dyDescent="0.25">
      <c r="A1837" s="155" t="s">
        <v>71</v>
      </c>
      <c r="B1837" s="155" t="s">
        <v>167</v>
      </c>
      <c r="C1837" s="155" t="s">
        <v>3068</v>
      </c>
      <c r="D1837" s="155">
        <v>25</v>
      </c>
      <c r="E1837" s="155">
        <v>25</v>
      </c>
      <c r="F1837" s="166">
        <v>41305</v>
      </c>
      <c r="G1837" s="166">
        <v>41309</v>
      </c>
      <c r="H1837" s="157">
        <v>1</v>
      </c>
    </row>
    <row r="1838" spans="1:9" ht="15" customHeight="1" x14ac:dyDescent="0.25">
      <c r="A1838" s="155" t="s">
        <v>115</v>
      </c>
      <c r="B1838" s="155" t="s">
        <v>116</v>
      </c>
      <c r="C1838" s="155" t="s">
        <v>2996</v>
      </c>
      <c r="D1838" s="155">
        <v>11</v>
      </c>
      <c r="E1838" s="155">
        <v>11</v>
      </c>
      <c r="F1838" s="166">
        <v>41305</v>
      </c>
      <c r="G1838" s="166">
        <v>41289</v>
      </c>
      <c r="H1838" s="157">
        <v>1</v>
      </c>
      <c r="I1838" s="163" t="s">
        <v>1524</v>
      </c>
    </row>
    <row r="1839" spans="1:9" ht="15" customHeight="1" x14ac:dyDescent="0.25">
      <c r="A1839" s="155" t="s">
        <v>173</v>
      </c>
      <c r="B1839" s="155" t="s">
        <v>3069</v>
      </c>
      <c r="C1839" s="155" t="s">
        <v>3070</v>
      </c>
      <c r="D1839" s="155">
        <v>250</v>
      </c>
      <c r="E1839" s="155">
        <v>250</v>
      </c>
      <c r="F1839" s="166">
        <v>41305</v>
      </c>
      <c r="G1839" s="166">
        <v>41313</v>
      </c>
      <c r="H1839" s="157">
        <v>1</v>
      </c>
    </row>
    <row r="1840" spans="1:9" ht="15" customHeight="1" x14ac:dyDescent="0.25">
      <c r="A1840" s="155" t="s">
        <v>71</v>
      </c>
      <c r="B1840" s="155" t="s">
        <v>74</v>
      </c>
      <c r="C1840" s="155" t="s">
        <v>3071</v>
      </c>
      <c r="D1840" s="155">
        <v>25</v>
      </c>
      <c r="E1840" s="155">
        <v>25</v>
      </c>
      <c r="F1840" s="166">
        <v>41305</v>
      </c>
      <c r="G1840" s="166">
        <v>41313</v>
      </c>
      <c r="H1840" s="157">
        <v>1</v>
      </c>
      <c r="I1840" s="163" t="s">
        <v>3072</v>
      </c>
    </row>
    <row r="1841" spans="1:9" ht="15" customHeight="1" x14ac:dyDescent="0.25">
      <c r="A1841" s="155" t="s">
        <v>3073</v>
      </c>
      <c r="B1841" s="155" t="s">
        <v>3074</v>
      </c>
      <c r="C1841" s="155" t="s">
        <v>3075</v>
      </c>
      <c r="D1841" s="155">
        <v>10</v>
      </c>
      <c r="E1841" s="155">
        <v>10</v>
      </c>
      <c r="F1841" s="166">
        <v>41305</v>
      </c>
      <c r="G1841" s="166">
        <v>41306</v>
      </c>
      <c r="H1841" s="157">
        <v>1</v>
      </c>
      <c r="I1841" s="163" t="s">
        <v>3076</v>
      </c>
    </row>
    <row r="1842" spans="1:9" ht="15" customHeight="1" x14ac:dyDescent="0.25">
      <c r="A1842" s="155" t="s">
        <v>12</v>
      </c>
      <c r="B1842" s="155" t="s">
        <v>897</v>
      </c>
      <c r="C1842" s="155" t="s">
        <v>3077</v>
      </c>
      <c r="D1842" s="155">
        <v>10</v>
      </c>
      <c r="E1842" s="155">
        <v>10</v>
      </c>
      <c r="F1842" s="166">
        <v>41306</v>
      </c>
      <c r="G1842" s="166">
        <v>41311</v>
      </c>
      <c r="H1842" s="157">
        <v>1</v>
      </c>
    </row>
    <row r="1843" spans="1:9" ht="15" customHeight="1" x14ac:dyDescent="0.25">
      <c r="A1843" s="155" t="s">
        <v>71</v>
      </c>
      <c r="B1843" s="155" t="s">
        <v>154</v>
      </c>
      <c r="C1843" s="155" t="s">
        <v>3078</v>
      </c>
      <c r="D1843" s="155">
        <v>5</v>
      </c>
      <c r="E1843" s="155">
        <v>5</v>
      </c>
      <c r="F1843" s="166">
        <v>41312</v>
      </c>
      <c r="G1843" s="166">
        <v>41313</v>
      </c>
      <c r="H1843" s="157">
        <v>1</v>
      </c>
    </row>
    <row r="1844" spans="1:9" ht="15" customHeight="1" x14ac:dyDescent="0.25">
      <c r="A1844" s="155" t="s">
        <v>1554</v>
      </c>
      <c r="B1844" s="155" t="s">
        <v>1204</v>
      </c>
      <c r="C1844" s="155" t="s">
        <v>3079</v>
      </c>
      <c r="D1844" s="155">
        <v>125</v>
      </c>
      <c r="E1844" s="155">
        <v>125</v>
      </c>
      <c r="F1844" s="166">
        <v>41306</v>
      </c>
      <c r="G1844" s="166">
        <v>41313</v>
      </c>
      <c r="H1844" s="157">
        <v>1</v>
      </c>
    </row>
    <row r="1845" spans="1:9" ht="15" customHeight="1" x14ac:dyDescent="0.25">
      <c r="A1845" s="155" t="s">
        <v>1554</v>
      </c>
      <c r="B1845" s="155" t="s">
        <v>1181</v>
      </c>
      <c r="C1845" s="155" t="s">
        <v>316</v>
      </c>
      <c r="D1845" s="155">
        <v>125</v>
      </c>
      <c r="E1845" s="155">
        <v>125</v>
      </c>
      <c r="F1845" s="166">
        <v>41306</v>
      </c>
      <c r="G1845" s="166">
        <v>41313</v>
      </c>
      <c r="H1845" s="157">
        <v>1</v>
      </c>
    </row>
    <row r="1846" spans="1:9" ht="15" customHeight="1" x14ac:dyDescent="0.25">
      <c r="A1846" s="155" t="s">
        <v>36</v>
      </c>
      <c r="B1846" s="155" t="s">
        <v>3080</v>
      </c>
      <c r="C1846" s="155" t="s">
        <v>3081</v>
      </c>
      <c r="D1846" s="155">
        <v>30</v>
      </c>
      <c r="E1846" s="155">
        <v>30</v>
      </c>
      <c r="F1846" s="166">
        <v>41309</v>
      </c>
      <c r="G1846" s="166">
        <v>41310</v>
      </c>
      <c r="H1846" s="157">
        <v>1</v>
      </c>
    </row>
    <row r="1847" spans="1:9" ht="15" customHeight="1" x14ac:dyDescent="0.25">
      <c r="A1847" s="155" t="s">
        <v>29</v>
      </c>
      <c r="B1847" s="155" t="s">
        <v>3082</v>
      </c>
      <c r="C1847" s="155" t="s">
        <v>3083</v>
      </c>
      <c r="D1847" s="155">
        <v>25</v>
      </c>
      <c r="E1847" s="155">
        <v>27</v>
      </c>
      <c r="F1847" s="166">
        <v>41309</v>
      </c>
      <c r="G1847" s="166">
        <v>41316</v>
      </c>
      <c r="H1847" s="157">
        <v>1</v>
      </c>
    </row>
    <row r="1848" spans="1:9" ht="15" customHeight="1" x14ac:dyDescent="0.25">
      <c r="A1848" s="155" t="s">
        <v>71</v>
      </c>
      <c r="B1848" s="155" t="s">
        <v>74</v>
      </c>
      <c r="C1848" s="155" t="s">
        <v>3084</v>
      </c>
      <c r="D1848" s="155">
        <v>25</v>
      </c>
      <c r="E1848" s="155">
        <v>25</v>
      </c>
      <c r="F1848" s="166">
        <v>41309</v>
      </c>
      <c r="G1848" s="166">
        <v>41315</v>
      </c>
      <c r="H1848" s="157">
        <v>1</v>
      </c>
    </row>
    <row r="1849" spans="1:9" ht="15" customHeight="1" x14ac:dyDescent="0.25">
      <c r="A1849" s="155" t="s">
        <v>1280</v>
      </c>
      <c r="B1849" s="155" t="s">
        <v>3085</v>
      </c>
      <c r="C1849" s="155" t="s">
        <v>3086</v>
      </c>
      <c r="D1849" s="155">
        <v>28</v>
      </c>
      <c r="E1849" s="155">
        <v>28</v>
      </c>
      <c r="F1849" s="166">
        <v>41309</v>
      </c>
      <c r="G1849" s="166">
        <v>41313</v>
      </c>
      <c r="H1849" s="157">
        <v>1</v>
      </c>
    </row>
    <row r="1850" spans="1:9" ht="15" customHeight="1" x14ac:dyDescent="0.25">
      <c r="A1850" s="155" t="s">
        <v>46</v>
      </c>
      <c r="B1850" s="155" t="s">
        <v>47</v>
      </c>
      <c r="C1850" s="155" t="s">
        <v>3087</v>
      </c>
      <c r="D1850" s="155">
        <v>100</v>
      </c>
      <c r="E1850" s="155">
        <v>100</v>
      </c>
      <c r="F1850" s="166">
        <v>41309</v>
      </c>
      <c r="G1850" s="166">
        <v>41312</v>
      </c>
      <c r="H1850" s="157">
        <v>1</v>
      </c>
    </row>
    <row r="1851" spans="1:9" ht="15" customHeight="1" x14ac:dyDescent="0.25">
      <c r="A1851" s="155" t="s">
        <v>3103</v>
      </c>
      <c r="B1851" s="155" t="s">
        <v>3104</v>
      </c>
      <c r="C1851" s="155" t="s">
        <v>3105</v>
      </c>
      <c r="D1851" s="155">
        <v>2</v>
      </c>
      <c r="E1851" s="155">
        <v>2</v>
      </c>
      <c r="F1851" s="166">
        <v>41309</v>
      </c>
      <c r="G1851" s="166">
        <v>41313</v>
      </c>
      <c r="H1851" s="157">
        <v>1</v>
      </c>
    </row>
    <row r="1852" spans="1:9" ht="15" customHeight="1" x14ac:dyDescent="0.25">
      <c r="A1852" s="155" t="s">
        <v>3106</v>
      </c>
      <c r="B1852" s="155" t="s">
        <v>2577</v>
      </c>
      <c r="C1852" s="155" t="s">
        <v>3107</v>
      </c>
      <c r="D1852" s="155">
        <v>2</v>
      </c>
      <c r="E1852" s="155">
        <v>2</v>
      </c>
      <c r="F1852" s="166">
        <v>41310</v>
      </c>
      <c r="G1852" s="166">
        <v>41313</v>
      </c>
      <c r="H1852" s="157">
        <v>1</v>
      </c>
      <c r="I1852" s="163" t="s">
        <v>1524</v>
      </c>
    </row>
    <row r="1853" spans="1:9" ht="15" customHeight="1" x14ac:dyDescent="0.25">
      <c r="A1853" s="155" t="s">
        <v>2562</v>
      </c>
      <c r="B1853" s="155" t="s">
        <v>2563</v>
      </c>
      <c r="C1853" s="155" t="s">
        <v>3108</v>
      </c>
      <c r="D1853" s="155">
        <v>1500</v>
      </c>
      <c r="E1853" s="155">
        <v>1500</v>
      </c>
      <c r="F1853" s="166">
        <v>41310</v>
      </c>
      <c r="G1853" s="166">
        <v>41273</v>
      </c>
      <c r="H1853" s="157">
        <v>1</v>
      </c>
      <c r="I1853" s="163" t="s">
        <v>3109</v>
      </c>
    </row>
    <row r="1854" spans="1:9" ht="15" customHeight="1" x14ac:dyDescent="0.25">
      <c r="A1854" s="155" t="s">
        <v>1438</v>
      </c>
      <c r="B1854" s="155" t="s">
        <v>1846</v>
      </c>
      <c r="C1854" s="155" t="s">
        <v>3110</v>
      </c>
      <c r="D1854" s="155">
        <v>50</v>
      </c>
      <c r="E1854" s="155">
        <v>50</v>
      </c>
      <c r="F1854" s="166">
        <v>41311</v>
      </c>
      <c r="G1854" s="166">
        <v>41316</v>
      </c>
      <c r="H1854" s="157">
        <v>1</v>
      </c>
    </row>
    <row r="1855" spans="1:9" ht="15" customHeight="1" x14ac:dyDescent="0.25">
      <c r="A1855" s="155" t="s">
        <v>71</v>
      </c>
      <c r="B1855" s="155" t="s">
        <v>1550</v>
      </c>
      <c r="C1855" s="155" t="s">
        <v>3111</v>
      </c>
      <c r="D1855" s="155">
        <v>5</v>
      </c>
      <c r="E1855" s="155">
        <v>5</v>
      </c>
      <c r="F1855" s="166">
        <v>41310</v>
      </c>
      <c r="G1855" s="166">
        <v>41320</v>
      </c>
      <c r="H1855" s="157">
        <v>1</v>
      </c>
    </row>
    <row r="1856" spans="1:9" ht="15" customHeight="1" x14ac:dyDescent="0.25">
      <c r="A1856" s="155" t="s">
        <v>115</v>
      </c>
      <c r="B1856" s="155" t="s">
        <v>3112</v>
      </c>
      <c r="C1856" s="155" t="s">
        <v>3113</v>
      </c>
      <c r="D1856" s="155">
        <v>10</v>
      </c>
      <c r="E1856" s="155">
        <v>10</v>
      </c>
      <c r="F1856" s="166">
        <v>41310</v>
      </c>
      <c r="G1856" s="166">
        <v>41310</v>
      </c>
      <c r="H1856" s="157">
        <v>1</v>
      </c>
      <c r="I1856" s="163" t="s">
        <v>3114</v>
      </c>
    </row>
    <row r="1857" spans="1:9" ht="15" customHeight="1" x14ac:dyDescent="0.25">
      <c r="A1857" s="155" t="s">
        <v>1438</v>
      </c>
      <c r="B1857" s="155" t="s">
        <v>1439</v>
      </c>
      <c r="C1857" s="155" t="s">
        <v>3115</v>
      </c>
      <c r="D1857" s="155">
        <v>50</v>
      </c>
      <c r="E1857" s="155">
        <v>50</v>
      </c>
      <c r="F1857" s="166">
        <v>41311</v>
      </c>
      <c r="G1857" s="166">
        <v>41316</v>
      </c>
      <c r="H1857" s="157">
        <v>1</v>
      </c>
    </row>
    <row r="1858" spans="1:9" ht="15" customHeight="1" x14ac:dyDescent="0.25">
      <c r="A1858" s="155" t="s">
        <v>3116</v>
      </c>
      <c r="B1858" s="155" t="s">
        <v>3117</v>
      </c>
      <c r="C1858" s="155" t="s">
        <v>3118</v>
      </c>
      <c r="D1858" s="155">
        <v>239</v>
      </c>
      <c r="E1858" s="155">
        <v>307</v>
      </c>
      <c r="F1858" s="166">
        <v>41311</v>
      </c>
      <c r="G1858" s="166">
        <v>41207</v>
      </c>
      <c r="H1858" s="157">
        <v>1</v>
      </c>
      <c r="I1858" s="163" t="s">
        <v>3119</v>
      </c>
    </row>
    <row r="1859" spans="1:9" ht="15" customHeight="1" x14ac:dyDescent="0.25">
      <c r="A1859" s="155" t="s">
        <v>42</v>
      </c>
      <c r="B1859" s="155" t="s">
        <v>905</v>
      </c>
      <c r="C1859" s="155" t="s">
        <v>3120</v>
      </c>
      <c r="D1859" s="155">
        <v>200</v>
      </c>
      <c r="E1859" s="155">
        <v>200</v>
      </c>
      <c r="F1859" s="166">
        <v>41311</v>
      </c>
      <c r="G1859" s="166">
        <v>41313</v>
      </c>
      <c r="H1859" s="157">
        <v>1</v>
      </c>
    </row>
    <row r="1860" spans="1:9" ht="15" customHeight="1" x14ac:dyDescent="0.25">
      <c r="A1860" s="155" t="s">
        <v>173</v>
      </c>
      <c r="B1860" s="155" t="s">
        <v>3121</v>
      </c>
      <c r="C1860" s="155" t="s">
        <v>3122</v>
      </c>
      <c r="D1860" s="155">
        <v>500</v>
      </c>
      <c r="E1860" s="155">
        <v>500</v>
      </c>
      <c r="F1860" s="166">
        <v>41311</v>
      </c>
      <c r="G1860" s="166">
        <v>41316</v>
      </c>
      <c r="H1860" s="157">
        <v>1</v>
      </c>
    </row>
    <row r="1861" spans="1:9" ht="15" customHeight="1" x14ac:dyDescent="0.25">
      <c r="A1861" s="155" t="s">
        <v>173</v>
      </c>
      <c r="B1861" s="155" t="s">
        <v>3124</v>
      </c>
      <c r="C1861" s="155" t="s">
        <v>3123</v>
      </c>
      <c r="D1861" s="155">
        <v>54</v>
      </c>
      <c r="E1861" s="155">
        <v>54</v>
      </c>
      <c r="F1861" s="166">
        <v>41311</v>
      </c>
      <c r="G1861" s="166">
        <v>41313</v>
      </c>
      <c r="H1861" s="157">
        <v>1</v>
      </c>
    </row>
    <row r="1862" spans="1:9" ht="15" customHeight="1" x14ac:dyDescent="0.25">
      <c r="A1862" s="155" t="s">
        <v>173</v>
      </c>
      <c r="B1862" s="155" t="s">
        <v>445</v>
      </c>
      <c r="C1862" s="155" t="s">
        <v>364</v>
      </c>
      <c r="D1862" s="155">
        <v>54</v>
      </c>
      <c r="E1862" s="155">
        <v>54</v>
      </c>
      <c r="F1862" s="166">
        <v>41311</v>
      </c>
      <c r="G1862" s="166">
        <v>41313</v>
      </c>
      <c r="H1862" s="157">
        <v>1</v>
      </c>
    </row>
    <row r="1863" spans="1:9" ht="15" customHeight="1" x14ac:dyDescent="0.25">
      <c r="A1863" s="155" t="s">
        <v>173</v>
      </c>
      <c r="B1863" s="155" t="s">
        <v>2901</v>
      </c>
      <c r="C1863" s="155" t="s">
        <v>3125</v>
      </c>
      <c r="D1863" s="155">
        <v>51</v>
      </c>
      <c r="E1863" s="155">
        <v>52</v>
      </c>
      <c r="F1863" s="166">
        <v>41311</v>
      </c>
      <c r="G1863" s="166">
        <v>41313</v>
      </c>
      <c r="H1863" s="157">
        <v>1</v>
      </c>
    </row>
    <row r="1864" spans="1:9" ht="15" customHeight="1" x14ac:dyDescent="0.25">
      <c r="A1864" s="155" t="s">
        <v>173</v>
      </c>
      <c r="B1864" s="155" t="s">
        <v>445</v>
      </c>
      <c r="C1864" s="155" t="s">
        <v>364</v>
      </c>
      <c r="D1864" s="155">
        <v>51</v>
      </c>
      <c r="E1864" s="155">
        <v>52</v>
      </c>
      <c r="F1864" s="166">
        <v>41311</v>
      </c>
      <c r="G1864" s="166">
        <v>41313</v>
      </c>
      <c r="H1864" s="157">
        <v>1</v>
      </c>
    </row>
    <row r="1865" spans="1:9" ht="15" customHeight="1" x14ac:dyDescent="0.25">
      <c r="A1865" s="155" t="s">
        <v>245</v>
      </c>
      <c r="B1865" s="155" t="s">
        <v>3127</v>
      </c>
      <c r="C1865" s="155" t="s">
        <v>3128</v>
      </c>
      <c r="D1865" s="155">
        <v>10</v>
      </c>
      <c r="E1865" s="155">
        <v>10</v>
      </c>
      <c r="F1865" s="166">
        <v>41311</v>
      </c>
      <c r="G1865" s="166">
        <v>41313</v>
      </c>
      <c r="H1865" s="157">
        <v>1</v>
      </c>
    </row>
    <row r="1866" spans="1:9" ht="15" customHeight="1" x14ac:dyDescent="0.25">
      <c r="A1866" s="155" t="s">
        <v>317</v>
      </c>
      <c r="B1866" s="155" t="s">
        <v>3129</v>
      </c>
      <c r="C1866" s="155" t="s">
        <v>3130</v>
      </c>
      <c r="D1866" s="155">
        <v>25</v>
      </c>
      <c r="E1866" s="155">
        <v>25</v>
      </c>
      <c r="F1866" s="166">
        <v>41311</v>
      </c>
      <c r="G1866" s="166">
        <v>41312</v>
      </c>
      <c r="H1866" s="157">
        <v>1</v>
      </c>
    </row>
    <row r="1867" spans="1:9" ht="15" customHeight="1" x14ac:dyDescent="0.25">
      <c r="A1867" s="155" t="s">
        <v>286</v>
      </c>
      <c r="B1867" s="155" t="s">
        <v>3127</v>
      </c>
      <c r="C1867" s="155" t="s">
        <v>3128</v>
      </c>
      <c r="D1867" s="155">
        <v>10</v>
      </c>
      <c r="E1867" s="155">
        <v>10</v>
      </c>
      <c r="F1867" s="166">
        <v>41311</v>
      </c>
      <c r="G1867" s="166">
        <v>41313</v>
      </c>
      <c r="H1867" s="157">
        <v>1</v>
      </c>
    </row>
    <row r="1868" spans="1:9" ht="15" customHeight="1" x14ac:dyDescent="0.25">
      <c r="A1868" s="155" t="s">
        <v>3132</v>
      </c>
      <c r="B1868" s="155" t="s">
        <v>3133</v>
      </c>
      <c r="C1868" s="155" t="s">
        <v>3134</v>
      </c>
      <c r="D1868" s="155">
        <v>100</v>
      </c>
      <c r="E1868" s="155">
        <v>100</v>
      </c>
      <c r="F1868" s="166">
        <v>41311</v>
      </c>
      <c r="G1868" s="166">
        <v>41320</v>
      </c>
      <c r="H1868" s="157">
        <v>1</v>
      </c>
    </row>
    <row r="1869" spans="1:9" ht="15" customHeight="1" x14ac:dyDescent="0.25">
      <c r="A1869" s="155" t="s">
        <v>3132</v>
      </c>
      <c r="B1869" s="155" t="s">
        <v>3135</v>
      </c>
      <c r="C1869" s="155" t="s">
        <v>316</v>
      </c>
      <c r="D1869" s="155">
        <v>100</v>
      </c>
      <c r="E1869" s="155">
        <v>3</v>
      </c>
      <c r="F1869" s="166">
        <v>41311</v>
      </c>
      <c r="G1869" s="166">
        <v>41320</v>
      </c>
      <c r="H1869" s="157">
        <v>1</v>
      </c>
      <c r="I1869" s="163" t="s">
        <v>3137</v>
      </c>
    </row>
    <row r="1870" spans="1:9" ht="15" customHeight="1" x14ac:dyDescent="0.25">
      <c r="A1870" s="155" t="s">
        <v>3132</v>
      </c>
      <c r="B1870" s="155" t="s">
        <v>3136</v>
      </c>
      <c r="C1870" s="155" t="s">
        <v>32</v>
      </c>
      <c r="D1870" s="155">
        <v>100</v>
      </c>
      <c r="E1870" s="155">
        <v>3</v>
      </c>
      <c r="F1870" s="166">
        <v>41311</v>
      </c>
      <c r="G1870" s="166">
        <v>41320</v>
      </c>
      <c r="H1870" s="157">
        <v>1</v>
      </c>
      <c r="I1870" s="163" t="s">
        <v>3137</v>
      </c>
    </row>
    <row r="1871" spans="1:9" ht="15" customHeight="1" x14ac:dyDescent="0.25">
      <c r="A1871" s="155" t="s">
        <v>158</v>
      </c>
      <c r="B1871" s="155" t="s">
        <v>1707</v>
      </c>
      <c r="C1871" s="155" t="s">
        <v>3141</v>
      </c>
      <c r="D1871" s="155">
        <v>5</v>
      </c>
      <c r="E1871" s="155">
        <v>5</v>
      </c>
      <c r="F1871" s="166">
        <v>41312</v>
      </c>
      <c r="G1871" s="166">
        <v>41312</v>
      </c>
      <c r="H1871" s="157">
        <v>1</v>
      </c>
      <c r="I1871" s="163" t="s">
        <v>3142</v>
      </c>
    </row>
    <row r="1872" spans="1:9" ht="15" customHeight="1" x14ac:dyDescent="0.25">
      <c r="A1872" s="155" t="s">
        <v>997</v>
      </c>
      <c r="B1872" s="155" t="s">
        <v>2429</v>
      </c>
      <c r="C1872" s="155" t="s">
        <v>3143</v>
      </c>
      <c r="D1872" s="155">
        <v>300</v>
      </c>
      <c r="E1872" s="155">
        <v>315</v>
      </c>
      <c r="F1872" s="166">
        <v>41312</v>
      </c>
      <c r="G1872" s="166">
        <v>41318</v>
      </c>
      <c r="H1872" s="157">
        <v>1</v>
      </c>
    </row>
    <row r="1873" spans="1:9" ht="15" customHeight="1" x14ac:dyDescent="0.25">
      <c r="A1873" s="155" t="s">
        <v>71</v>
      </c>
      <c r="B1873" s="155" t="s">
        <v>102</v>
      </c>
      <c r="C1873" s="155" t="s">
        <v>3144</v>
      </c>
      <c r="D1873" s="155">
        <v>10</v>
      </c>
      <c r="E1873" s="155">
        <v>10</v>
      </c>
      <c r="F1873" s="166">
        <v>41312</v>
      </c>
      <c r="G1873" s="166">
        <v>41317</v>
      </c>
      <c r="H1873" s="157">
        <v>1</v>
      </c>
    </row>
    <row r="1874" spans="1:9" ht="15" customHeight="1" x14ac:dyDescent="0.25">
      <c r="A1874" s="155" t="s">
        <v>1122</v>
      </c>
      <c r="B1874" s="155" t="s">
        <v>1696</v>
      </c>
      <c r="C1874" s="155" t="s">
        <v>3145</v>
      </c>
      <c r="D1874" s="155">
        <v>9</v>
      </c>
      <c r="E1874" s="155">
        <v>9</v>
      </c>
      <c r="F1874" s="166">
        <v>41312</v>
      </c>
      <c r="G1874" s="166">
        <v>41314</v>
      </c>
      <c r="H1874" s="157">
        <v>1</v>
      </c>
    </row>
    <row r="1875" spans="1:9" ht="15" customHeight="1" x14ac:dyDescent="0.25">
      <c r="A1875" s="155" t="s">
        <v>71</v>
      </c>
      <c r="B1875" s="155" t="s">
        <v>1530</v>
      </c>
      <c r="C1875" s="155" t="s">
        <v>3146</v>
      </c>
      <c r="D1875" s="155">
        <v>5</v>
      </c>
      <c r="E1875" s="155">
        <v>5</v>
      </c>
      <c r="F1875" s="166">
        <v>41312</v>
      </c>
      <c r="G1875" s="166">
        <v>41313</v>
      </c>
      <c r="H1875" s="157">
        <v>1</v>
      </c>
    </row>
    <row r="1876" spans="1:9" ht="15" customHeight="1" x14ac:dyDescent="0.25">
      <c r="A1876" s="155" t="s">
        <v>71</v>
      </c>
      <c r="B1876" s="155" t="s">
        <v>1550</v>
      </c>
      <c r="C1876" s="155" t="s">
        <v>3147</v>
      </c>
      <c r="D1876" s="155">
        <v>5</v>
      </c>
      <c r="E1876" s="155">
        <v>5</v>
      </c>
      <c r="F1876" s="166">
        <v>41312</v>
      </c>
      <c r="G1876" s="166">
        <v>41317</v>
      </c>
      <c r="H1876" s="157">
        <v>1</v>
      </c>
    </row>
    <row r="1877" spans="1:9" ht="15" customHeight="1" x14ac:dyDescent="0.25">
      <c r="A1877" s="155" t="s">
        <v>2714</v>
      </c>
      <c r="B1877" s="155" t="s">
        <v>60</v>
      </c>
      <c r="C1877" s="155" t="s">
        <v>3148</v>
      </c>
      <c r="D1877" s="155">
        <v>250</v>
      </c>
      <c r="E1877" s="155">
        <v>250</v>
      </c>
      <c r="F1877" s="166">
        <v>41313</v>
      </c>
      <c r="G1877" s="166">
        <v>41313</v>
      </c>
      <c r="H1877" s="157">
        <v>0</v>
      </c>
      <c r="I1877" s="163" t="s">
        <v>1184</v>
      </c>
    </row>
    <row r="1878" spans="1:9" ht="15" customHeight="1" x14ac:dyDescent="0.25">
      <c r="A1878" s="155" t="s">
        <v>36</v>
      </c>
      <c r="B1878" s="155" t="s">
        <v>60</v>
      </c>
      <c r="C1878" s="155" t="s">
        <v>3149</v>
      </c>
      <c r="D1878" s="155">
        <v>25</v>
      </c>
      <c r="E1878" s="155">
        <v>27</v>
      </c>
      <c r="F1878" s="166">
        <v>41313</v>
      </c>
      <c r="G1878" s="166">
        <v>41317</v>
      </c>
      <c r="H1878" s="157">
        <v>1</v>
      </c>
    </row>
    <row r="1879" spans="1:9" ht="15" customHeight="1" x14ac:dyDescent="0.25">
      <c r="A1879" s="155" t="s">
        <v>2129</v>
      </c>
      <c r="B1879" s="155" t="s">
        <v>3151</v>
      </c>
      <c r="C1879" s="155" t="s">
        <v>3150</v>
      </c>
      <c r="D1879" s="155">
        <v>1</v>
      </c>
      <c r="E1879" s="155">
        <v>1</v>
      </c>
      <c r="F1879" s="166">
        <v>41313</v>
      </c>
      <c r="G1879" s="166">
        <v>41318</v>
      </c>
      <c r="H1879" s="157">
        <v>1</v>
      </c>
    </row>
    <row r="1880" spans="1:9" ht="15" customHeight="1" x14ac:dyDescent="0.25">
      <c r="A1880" s="155" t="s">
        <v>71</v>
      </c>
      <c r="B1880" s="155" t="s">
        <v>102</v>
      </c>
      <c r="C1880" s="155" t="s">
        <v>3152</v>
      </c>
      <c r="D1880" s="155">
        <v>10</v>
      </c>
      <c r="E1880" s="155">
        <v>10</v>
      </c>
      <c r="F1880" s="166">
        <v>41313</v>
      </c>
      <c r="G1880" s="166">
        <v>41320</v>
      </c>
      <c r="H1880" s="157">
        <v>1</v>
      </c>
    </row>
    <row r="1881" spans="1:9" ht="15" customHeight="1" x14ac:dyDescent="0.25">
      <c r="A1881" s="155" t="s">
        <v>520</v>
      </c>
      <c r="B1881" s="155" t="s">
        <v>1267</v>
      </c>
      <c r="C1881" s="155" t="s">
        <v>3153</v>
      </c>
      <c r="D1881" s="155">
        <v>400</v>
      </c>
      <c r="E1881" s="155">
        <v>400</v>
      </c>
      <c r="F1881" s="166">
        <v>41313</v>
      </c>
      <c r="G1881" s="166">
        <v>41320</v>
      </c>
      <c r="H1881" s="157">
        <v>1</v>
      </c>
    </row>
    <row r="1882" spans="1:9" ht="15" customHeight="1" x14ac:dyDescent="0.25">
      <c r="A1882" s="155" t="s">
        <v>71</v>
      </c>
      <c r="B1882" s="155" t="s">
        <v>1530</v>
      </c>
      <c r="C1882" s="155" t="s">
        <v>3154</v>
      </c>
      <c r="D1882" s="155">
        <v>5</v>
      </c>
      <c r="E1882" s="155">
        <v>5</v>
      </c>
      <c r="F1882" s="166">
        <v>41313</v>
      </c>
      <c r="G1882" s="166">
        <v>41317</v>
      </c>
      <c r="H1882" s="157">
        <v>1</v>
      </c>
    </row>
    <row r="1883" spans="1:9" ht="15" customHeight="1" x14ac:dyDescent="0.25">
      <c r="A1883" s="155" t="s">
        <v>2769</v>
      </c>
      <c r="B1883" s="155" t="s">
        <v>3155</v>
      </c>
      <c r="C1883" s="155" t="s">
        <v>3156</v>
      </c>
      <c r="D1883" s="155">
        <v>495</v>
      </c>
      <c r="E1883" s="155">
        <v>476</v>
      </c>
      <c r="F1883" s="166">
        <v>41313</v>
      </c>
      <c r="G1883" s="166">
        <v>41299</v>
      </c>
      <c r="H1883" s="157">
        <v>1</v>
      </c>
      <c r="I1883" s="163" t="s">
        <v>3157</v>
      </c>
    </row>
    <row r="1884" spans="1:9" ht="15" customHeight="1" x14ac:dyDescent="0.25">
      <c r="A1884" s="155" t="s">
        <v>408</v>
      </c>
      <c r="B1884" s="155" t="s">
        <v>409</v>
      </c>
      <c r="C1884" s="155" t="s">
        <v>3158</v>
      </c>
      <c r="D1884" s="155">
        <v>50</v>
      </c>
      <c r="E1884" s="155">
        <v>50</v>
      </c>
      <c r="F1884" s="166">
        <v>41313</v>
      </c>
      <c r="G1884" s="166">
        <v>41320</v>
      </c>
      <c r="H1884" s="157">
        <v>1</v>
      </c>
    </row>
    <row r="1885" spans="1:9" ht="15" customHeight="1" x14ac:dyDescent="0.25">
      <c r="A1885" s="155" t="s">
        <v>408</v>
      </c>
      <c r="B1885" s="155" t="s">
        <v>411</v>
      </c>
      <c r="C1885" s="155" t="s">
        <v>3159</v>
      </c>
      <c r="D1885" s="155">
        <v>50</v>
      </c>
      <c r="E1885" s="155">
        <v>50</v>
      </c>
      <c r="F1885" s="166">
        <v>41313</v>
      </c>
      <c r="G1885" s="166">
        <v>41323</v>
      </c>
      <c r="H1885" s="157">
        <v>1</v>
      </c>
    </row>
    <row r="1886" spans="1:9" ht="15" customHeight="1" x14ac:dyDescent="0.25">
      <c r="A1886" s="155" t="s">
        <v>230</v>
      </c>
      <c r="B1886" s="155" t="s">
        <v>3160</v>
      </c>
      <c r="C1886" s="155" t="s">
        <v>3161</v>
      </c>
      <c r="D1886" s="155">
        <v>30</v>
      </c>
      <c r="E1886" s="155">
        <v>30</v>
      </c>
      <c r="F1886" s="166">
        <v>41313</v>
      </c>
      <c r="G1886" s="166">
        <v>41299</v>
      </c>
      <c r="H1886" s="157">
        <v>1</v>
      </c>
      <c r="I1886" s="163" t="s">
        <v>3162</v>
      </c>
    </row>
    <row r="1887" spans="1:9" ht="15" customHeight="1" x14ac:dyDescent="0.25">
      <c r="A1887" s="155" t="s">
        <v>2747</v>
      </c>
      <c r="B1887" s="155" t="s">
        <v>2667</v>
      </c>
      <c r="C1887" s="155" t="s">
        <v>3163</v>
      </c>
      <c r="D1887" s="155">
        <v>25</v>
      </c>
      <c r="E1887" s="155">
        <v>25</v>
      </c>
      <c r="F1887" s="166">
        <v>41316</v>
      </c>
      <c r="G1887" s="166">
        <v>41327</v>
      </c>
      <c r="H1887" s="157">
        <v>1</v>
      </c>
    </row>
    <row r="1888" spans="1:9" ht="15" customHeight="1" x14ac:dyDescent="0.25">
      <c r="A1888" s="155" t="s">
        <v>29</v>
      </c>
      <c r="B1888" s="155" t="s">
        <v>1219</v>
      </c>
      <c r="C1888" s="155" t="s">
        <v>3164</v>
      </c>
      <c r="D1888" s="155">
        <v>200</v>
      </c>
      <c r="E1888" s="155">
        <v>200</v>
      </c>
      <c r="F1888" s="166">
        <v>41316</v>
      </c>
      <c r="G1888" s="166">
        <v>41323</v>
      </c>
      <c r="H1888" s="157">
        <v>1</v>
      </c>
    </row>
    <row r="1889" spans="1:9" ht="15" customHeight="1" x14ac:dyDescent="0.25">
      <c r="A1889" s="155" t="s">
        <v>42</v>
      </c>
      <c r="B1889" s="155" t="s">
        <v>1744</v>
      </c>
      <c r="C1889" s="155" t="s">
        <v>3165</v>
      </c>
      <c r="D1889" s="155">
        <v>300</v>
      </c>
      <c r="E1889" s="155">
        <v>300</v>
      </c>
      <c r="F1889" s="166">
        <v>41316</v>
      </c>
      <c r="G1889" s="166">
        <v>41320</v>
      </c>
      <c r="H1889" s="157">
        <v>1</v>
      </c>
    </row>
    <row r="1890" spans="1:9" ht="15" customHeight="1" x14ac:dyDescent="0.25">
      <c r="A1890" s="155" t="s">
        <v>520</v>
      </c>
      <c r="B1890" s="155" t="s">
        <v>962</v>
      </c>
      <c r="C1890" s="155" t="s">
        <v>3166</v>
      </c>
      <c r="D1890" s="155">
        <v>250</v>
      </c>
      <c r="E1890" s="155">
        <v>250</v>
      </c>
      <c r="F1890" s="166">
        <v>41316</v>
      </c>
      <c r="G1890" s="166">
        <v>41323</v>
      </c>
      <c r="H1890" s="157">
        <v>1</v>
      </c>
    </row>
    <row r="1891" spans="1:9" ht="15" customHeight="1" x14ac:dyDescent="0.25">
      <c r="A1891" s="155" t="s">
        <v>563</v>
      </c>
      <c r="B1891" s="155" t="s">
        <v>2948</v>
      </c>
      <c r="C1891" s="155" t="s">
        <v>3167</v>
      </c>
      <c r="D1891" s="155">
        <v>50</v>
      </c>
      <c r="E1891" s="155">
        <v>50</v>
      </c>
      <c r="F1891" s="166">
        <v>41316</v>
      </c>
      <c r="G1891" s="166">
        <v>41327</v>
      </c>
      <c r="H1891" s="157">
        <v>1</v>
      </c>
    </row>
    <row r="1892" spans="1:9" ht="15" customHeight="1" x14ac:dyDescent="0.25">
      <c r="A1892" s="155" t="s">
        <v>221</v>
      </c>
      <c r="B1892" s="155" t="s">
        <v>817</v>
      </c>
      <c r="C1892" s="155" t="s">
        <v>3169</v>
      </c>
      <c r="D1892" s="155">
        <v>20</v>
      </c>
      <c r="E1892" s="155">
        <v>14</v>
      </c>
      <c r="F1892" s="166">
        <v>41316</v>
      </c>
      <c r="G1892" s="166">
        <v>41299</v>
      </c>
      <c r="H1892" s="157">
        <v>1</v>
      </c>
      <c r="I1892" s="163" t="s">
        <v>3170</v>
      </c>
    </row>
    <row r="1893" spans="1:9" ht="15" customHeight="1" x14ac:dyDescent="0.25">
      <c r="A1893" s="155" t="s">
        <v>12</v>
      </c>
      <c r="B1893" s="155" t="s">
        <v>13</v>
      </c>
      <c r="C1893" s="155" t="s">
        <v>3171</v>
      </c>
      <c r="D1893" s="155">
        <v>10</v>
      </c>
      <c r="E1893" s="155">
        <v>10</v>
      </c>
      <c r="F1893" s="166">
        <v>41317</v>
      </c>
      <c r="G1893" s="166">
        <v>41320</v>
      </c>
      <c r="H1893" s="157">
        <v>1</v>
      </c>
    </row>
    <row r="1894" spans="1:9" ht="15" customHeight="1" x14ac:dyDescent="0.25">
      <c r="A1894" s="155" t="s">
        <v>78</v>
      </c>
      <c r="B1894" s="155" t="s">
        <v>3172</v>
      </c>
      <c r="C1894" s="155" t="s">
        <v>3173</v>
      </c>
      <c r="D1894" s="155">
        <v>2</v>
      </c>
      <c r="E1894" s="155">
        <v>2</v>
      </c>
      <c r="F1894" s="166">
        <v>41317</v>
      </c>
      <c r="G1894" s="166">
        <v>41319</v>
      </c>
      <c r="H1894" s="157">
        <v>1</v>
      </c>
    </row>
    <row r="1895" spans="1:9" ht="15" customHeight="1" x14ac:dyDescent="0.25">
      <c r="A1895" s="155" t="s">
        <v>71</v>
      </c>
      <c r="B1895" s="155" t="s">
        <v>102</v>
      </c>
      <c r="C1895" s="155" t="s">
        <v>3174</v>
      </c>
      <c r="D1895" s="155">
        <v>10</v>
      </c>
      <c r="E1895" s="155">
        <v>10</v>
      </c>
      <c r="F1895" s="166">
        <v>41317</v>
      </c>
      <c r="G1895" s="166">
        <v>41327</v>
      </c>
      <c r="H1895" s="157">
        <v>1</v>
      </c>
      <c r="I1895" s="163" t="s">
        <v>3175</v>
      </c>
    </row>
    <row r="1896" spans="1:9" ht="15" customHeight="1" x14ac:dyDescent="0.25">
      <c r="A1896" s="155" t="s">
        <v>911</v>
      </c>
      <c r="B1896" s="155" t="s">
        <v>912</v>
      </c>
      <c r="C1896" s="155" t="s">
        <v>3176</v>
      </c>
      <c r="D1896" s="155">
        <v>500</v>
      </c>
      <c r="E1896" s="155">
        <v>500</v>
      </c>
      <c r="F1896" s="166">
        <v>41317</v>
      </c>
      <c r="G1896" s="166">
        <v>41316</v>
      </c>
      <c r="H1896" s="157">
        <v>1</v>
      </c>
      <c r="I1896" s="163" t="s">
        <v>3177</v>
      </c>
    </row>
    <row r="1897" spans="1:9" ht="15" customHeight="1" x14ac:dyDescent="0.25">
      <c r="A1897" s="155" t="s">
        <v>563</v>
      </c>
      <c r="B1897" s="155" t="s">
        <v>2946</v>
      </c>
      <c r="C1897" s="155" t="s">
        <v>3178</v>
      </c>
      <c r="D1897" s="155">
        <v>25</v>
      </c>
      <c r="E1897" s="155">
        <v>25</v>
      </c>
      <c r="F1897" s="166">
        <v>41317</v>
      </c>
      <c r="G1897" s="166">
        <v>41330</v>
      </c>
      <c r="H1897" s="157">
        <v>1</v>
      </c>
    </row>
    <row r="1898" spans="1:9" ht="15" customHeight="1" x14ac:dyDescent="0.25">
      <c r="A1898" s="155" t="s">
        <v>574</v>
      </c>
      <c r="B1898" s="155" t="s">
        <v>3179</v>
      </c>
      <c r="C1898" s="155" t="s">
        <v>3180</v>
      </c>
      <c r="D1898" s="155">
        <v>50</v>
      </c>
      <c r="E1898" s="155">
        <v>50</v>
      </c>
      <c r="F1898" s="166">
        <v>41318</v>
      </c>
      <c r="G1898" s="166">
        <v>41320</v>
      </c>
      <c r="H1898" s="157">
        <v>1</v>
      </c>
    </row>
    <row r="1899" spans="1:9" ht="15" customHeight="1" x14ac:dyDescent="0.25">
      <c r="A1899" s="155" t="s">
        <v>115</v>
      </c>
      <c r="B1899" s="155" t="s">
        <v>3181</v>
      </c>
      <c r="C1899" s="155" t="s">
        <v>3182</v>
      </c>
      <c r="D1899" s="155">
        <v>10</v>
      </c>
      <c r="E1899" s="155">
        <v>10</v>
      </c>
      <c r="F1899" s="166">
        <v>41318</v>
      </c>
      <c r="G1899" s="166">
        <v>41320</v>
      </c>
      <c r="H1899" s="157">
        <v>1</v>
      </c>
      <c r="I1899" s="163" t="s">
        <v>178</v>
      </c>
    </row>
    <row r="1900" spans="1:9" ht="15" customHeight="1" x14ac:dyDescent="0.25">
      <c r="A1900" s="155" t="s">
        <v>71</v>
      </c>
      <c r="B1900" s="155" t="s">
        <v>1696</v>
      </c>
      <c r="C1900" s="155" t="s">
        <v>3183</v>
      </c>
      <c r="D1900" s="155">
        <v>1</v>
      </c>
      <c r="E1900" s="155">
        <v>1</v>
      </c>
      <c r="F1900" s="166">
        <v>41318</v>
      </c>
      <c r="G1900" s="166">
        <v>41319</v>
      </c>
      <c r="H1900" s="157">
        <v>1</v>
      </c>
    </row>
    <row r="1901" spans="1:9" ht="15" customHeight="1" x14ac:dyDescent="0.25">
      <c r="A1901" s="155" t="s">
        <v>29</v>
      </c>
      <c r="B1901" s="155" t="s">
        <v>3184</v>
      </c>
      <c r="C1901" s="155" t="s">
        <v>3185</v>
      </c>
      <c r="D1901" s="155">
        <v>11</v>
      </c>
      <c r="E1901" s="155">
        <v>11</v>
      </c>
      <c r="F1901" s="166">
        <v>41318</v>
      </c>
      <c r="G1901" s="166">
        <v>41319</v>
      </c>
      <c r="H1901" s="157">
        <v>1</v>
      </c>
      <c r="I1901" s="163" t="s">
        <v>2468</v>
      </c>
    </row>
    <row r="1902" spans="1:9" ht="15" customHeight="1" x14ac:dyDescent="0.25">
      <c r="A1902" s="155" t="s">
        <v>29</v>
      </c>
      <c r="B1902" s="155" t="s">
        <v>3096</v>
      </c>
      <c r="C1902" s="155" t="s">
        <v>3186</v>
      </c>
      <c r="D1902" s="155">
        <v>10</v>
      </c>
      <c r="E1902" s="155">
        <v>10</v>
      </c>
      <c r="F1902" s="166">
        <v>41318</v>
      </c>
      <c r="G1902" s="166" t="s">
        <v>1178</v>
      </c>
      <c r="H1902" s="157">
        <v>1</v>
      </c>
    </row>
    <row r="1903" spans="1:9" ht="15" customHeight="1" x14ac:dyDescent="0.25">
      <c r="A1903" s="155" t="s">
        <v>29</v>
      </c>
      <c r="B1903" s="155" t="s">
        <v>3188</v>
      </c>
      <c r="C1903" s="155" t="s">
        <v>3187</v>
      </c>
      <c r="D1903" s="155">
        <v>10</v>
      </c>
      <c r="E1903" s="155">
        <v>10</v>
      </c>
      <c r="F1903" s="166">
        <v>41318</v>
      </c>
      <c r="G1903" s="166">
        <v>41320</v>
      </c>
      <c r="H1903" s="157">
        <v>1</v>
      </c>
    </row>
    <row r="1904" spans="1:9" ht="15" customHeight="1" x14ac:dyDescent="0.25">
      <c r="A1904" s="155" t="s">
        <v>3189</v>
      </c>
      <c r="B1904" s="155" t="s">
        <v>1696</v>
      </c>
      <c r="C1904" s="155" t="s">
        <v>3190</v>
      </c>
      <c r="D1904" s="155">
        <v>6</v>
      </c>
      <c r="E1904" s="155">
        <v>6</v>
      </c>
      <c r="F1904" s="166">
        <v>41318</v>
      </c>
      <c r="G1904" s="166">
        <v>41316</v>
      </c>
      <c r="H1904" s="157">
        <v>1</v>
      </c>
      <c r="I1904" s="163" t="s">
        <v>2151</v>
      </c>
    </row>
    <row r="1905" spans="1:9" ht="15" customHeight="1" x14ac:dyDescent="0.25">
      <c r="A1905" s="155" t="s">
        <v>634</v>
      </c>
      <c r="B1905" s="155" t="s">
        <v>1151</v>
      </c>
      <c r="C1905" s="155" t="s">
        <v>3191</v>
      </c>
      <c r="D1905" s="155">
        <v>6</v>
      </c>
      <c r="E1905" s="155">
        <v>6</v>
      </c>
      <c r="F1905" s="166">
        <v>41318</v>
      </c>
      <c r="G1905" s="166">
        <v>41323</v>
      </c>
      <c r="H1905" s="157">
        <v>1</v>
      </c>
    </row>
    <row r="1906" spans="1:9" ht="15" customHeight="1" x14ac:dyDescent="0.25">
      <c r="A1906" s="155" t="s">
        <v>227</v>
      </c>
      <c r="B1906" s="155" t="s">
        <v>3192</v>
      </c>
      <c r="C1906" s="155" t="s">
        <v>3193</v>
      </c>
      <c r="D1906" s="155">
        <v>50</v>
      </c>
      <c r="E1906" s="155">
        <v>50</v>
      </c>
      <c r="F1906" s="166">
        <v>41319</v>
      </c>
      <c r="G1906" s="166">
        <v>41323</v>
      </c>
      <c r="H1906" s="157">
        <v>1</v>
      </c>
    </row>
    <row r="1907" spans="1:9" ht="15" customHeight="1" x14ac:dyDescent="0.25">
      <c r="A1907" s="155" t="s">
        <v>78</v>
      </c>
      <c r="B1907" s="155" t="s">
        <v>3194</v>
      </c>
      <c r="C1907" s="155" t="s">
        <v>3195</v>
      </c>
      <c r="D1907" s="155">
        <v>5</v>
      </c>
      <c r="E1907" s="155">
        <v>5</v>
      </c>
      <c r="F1907" s="166">
        <v>41319</v>
      </c>
      <c r="G1907" s="166">
        <v>41320</v>
      </c>
      <c r="H1907" s="157">
        <v>1</v>
      </c>
      <c r="I1907" s="163" t="s">
        <v>2468</v>
      </c>
    </row>
    <row r="1908" spans="1:9" ht="15" customHeight="1" x14ac:dyDescent="0.25">
      <c r="A1908" s="155" t="s">
        <v>820</v>
      </c>
      <c r="B1908" s="155" t="s">
        <v>3196</v>
      </c>
      <c r="C1908" s="155" t="s">
        <v>3197</v>
      </c>
      <c r="D1908" s="155">
        <v>300</v>
      </c>
      <c r="E1908" s="155">
        <v>300</v>
      </c>
      <c r="F1908" s="166">
        <v>41319</v>
      </c>
      <c r="G1908" s="166">
        <v>41323</v>
      </c>
      <c r="H1908" s="157">
        <v>1</v>
      </c>
    </row>
    <row r="1909" spans="1:9" ht="15" customHeight="1" x14ac:dyDescent="0.25">
      <c r="A1909" s="155" t="s">
        <v>254</v>
      </c>
      <c r="B1909" s="155" t="s">
        <v>149</v>
      </c>
      <c r="C1909" s="155" t="s">
        <v>3198</v>
      </c>
      <c r="D1909" s="155">
        <v>50</v>
      </c>
      <c r="E1909" s="155">
        <v>50</v>
      </c>
      <c r="F1909" s="166">
        <v>41319</v>
      </c>
      <c r="G1909" s="166">
        <v>41323</v>
      </c>
      <c r="H1909" s="157">
        <v>1</v>
      </c>
    </row>
    <row r="1910" spans="1:9" ht="15" customHeight="1" x14ac:dyDescent="0.25">
      <c r="A1910" s="155" t="s">
        <v>2847</v>
      </c>
      <c r="B1910" s="155" t="s">
        <v>3200</v>
      </c>
      <c r="C1910" s="155" t="s">
        <v>3201</v>
      </c>
      <c r="D1910" s="155">
        <v>6</v>
      </c>
      <c r="E1910" s="155">
        <v>6</v>
      </c>
      <c r="F1910" s="166">
        <v>41320</v>
      </c>
      <c r="G1910" s="166">
        <v>41325</v>
      </c>
      <c r="H1910" s="157">
        <v>1</v>
      </c>
    </row>
    <row r="1911" spans="1:9" ht="15" customHeight="1" x14ac:dyDescent="0.25">
      <c r="A1911" s="155" t="s">
        <v>136</v>
      </c>
      <c r="B1911" s="155" t="s">
        <v>3203</v>
      </c>
      <c r="C1911" s="155" t="s">
        <v>3202</v>
      </c>
      <c r="D1911" s="155">
        <v>200</v>
      </c>
      <c r="E1911" s="155">
        <v>200</v>
      </c>
      <c r="F1911" s="166">
        <v>41320</v>
      </c>
      <c r="G1911" s="166">
        <v>41324</v>
      </c>
      <c r="H1911" s="157">
        <v>1</v>
      </c>
    </row>
    <row r="1912" spans="1:9" ht="15" customHeight="1" x14ac:dyDescent="0.25">
      <c r="A1912" s="155" t="s">
        <v>227</v>
      </c>
      <c r="B1912" s="155" t="s">
        <v>2086</v>
      </c>
      <c r="C1912" s="155" t="s">
        <v>3204</v>
      </c>
      <c r="D1912" s="155">
        <v>100</v>
      </c>
      <c r="E1912" s="155">
        <v>105</v>
      </c>
      <c r="F1912" s="166">
        <v>41320</v>
      </c>
      <c r="G1912" s="166">
        <v>41332</v>
      </c>
      <c r="H1912" s="157">
        <v>1</v>
      </c>
    </row>
    <row r="1913" spans="1:9" ht="15" customHeight="1" x14ac:dyDescent="0.25">
      <c r="A1913" s="155" t="s">
        <v>227</v>
      </c>
      <c r="B1913" s="155" t="s">
        <v>3206</v>
      </c>
      <c r="C1913" s="155" t="s">
        <v>3205</v>
      </c>
      <c r="D1913" s="155">
        <v>50</v>
      </c>
      <c r="E1913" s="155">
        <v>50</v>
      </c>
      <c r="F1913" s="166">
        <v>41320</v>
      </c>
      <c r="G1913" s="166">
        <v>41324</v>
      </c>
      <c r="H1913" s="157">
        <v>1</v>
      </c>
    </row>
    <row r="1914" spans="1:9" ht="15" customHeight="1" x14ac:dyDescent="0.25">
      <c r="A1914" s="155" t="s">
        <v>520</v>
      </c>
      <c r="B1914" s="155" t="s">
        <v>3207</v>
      </c>
      <c r="C1914" s="155" t="s">
        <v>3208</v>
      </c>
      <c r="D1914" s="155">
        <v>100</v>
      </c>
      <c r="E1914" s="155">
        <v>100</v>
      </c>
      <c r="F1914" s="166">
        <v>41320</v>
      </c>
      <c r="G1914" s="166">
        <v>41330</v>
      </c>
      <c r="H1914" s="157">
        <v>1</v>
      </c>
    </row>
    <row r="1915" spans="1:9" ht="15" customHeight="1" x14ac:dyDescent="0.25">
      <c r="A1915" s="155" t="s">
        <v>509</v>
      </c>
      <c r="B1915" s="155" t="s">
        <v>3209</v>
      </c>
      <c r="C1915" s="155" t="s">
        <v>3210</v>
      </c>
      <c r="D1915" s="155">
        <v>25</v>
      </c>
      <c r="E1915" s="155">
        <v>25</v>
      </c>
      <c r="F1915" s="166">
        <v>41320</v>
      </c>
      <c r="G1915" s="166">
        <v>41324</v>
      </c>
      <c r="H1915" s="157">
        <v>1</v>
      </c>
    </row>
    <row r="1916" spans="1:9" ht="15" customHeight="1" x14ac:dyDescent="0.25">
      <c r="A1916" s="155" t="s">
        <v>7790</v>
      </c>
      <c r="B1916" s="155" t="s">
        <v>3211</v>
      </c>
      <c r="C1916" s="155" t="s">
        <v>3212</v>
      </c>
      <c r="D1916" s="155">
        <v>200</v>
      </c>
      <c r="E1916" s="155">
        <v>200</v>
      </c>
      <c r="F1916" s="166">
        <v>41320</v>
      </c>
      <c r="G1916" s="166">
        <v>41324</v>
      </c>
      <c r="H1916" s="157">
        <v>1</v>
      </c>
    </row>
    <row r="1917" spans="1:9" ht="15" customHeight="1" x14ac:dyDescent="0.25">
      <c r="A1917" s="155" t="s">
        <v>7790</v>
      </c>
      <c r="B1917" s="155" t="s">
        <v>3213</v>
      </c>
      <c r="C1917" s="155" t="s">
        <v>364</v>
      </c>
      <c r="D1917" s="155">
        <v>20</v>
      </c>
      <c r="E1917" s="155">
        <v>20</v>
      </c>
      <c r="F1917" s="166">
        <v>41320</v>
      </c>
      <c r="G1917" s="166">
        <v>41324</v>
      </c>
      <c r="H1917" s="157">
        <v>1</v>
      </c>
    </row>
    <row r="1918" spans="1:9" ht="15" customHeight="1" x14ac:dyDescent="0.25">
      <c r="A1918" s="155" t="s">
        <v>7790</v>
      </c>
      <c r="B1918" s="155" t="s">
        <v>3214</v>
      </c>
      <c r="C1918" s="155" t="s">
        <v>161</v>
      </c>
      <c r="D1918" s="155">
        <v>120</v>
      </c>
      <c r="E1918" s="155">
        <v>120</v>
      </c>
      <c r="F1918" s="166">
        <v>41320</v>
      </c>
      <c r="G1918" s="166">
        <v>41324</v>
      </c>
      <c r="H1918" s="157">
        <v>1</v>
      </c>
    </row>
    <row r="1919" spans="1:9" ht="15" customHeight="1" x14ac:dyDescent="0.25">
      <c r="A1919" s="155" t="s">
        <v>7790</v>
      </c>
      <c r="B1919" s="155" t="s">
        <v>3215</v>
      </c>
      <c r="C1919" s="155" t="s">
        <v>32</v>
      </c>
      <c r="D1919" s="155">
        <v>50</v>
      </c>
      <c r="E1919" s="155">
        <v>50</v>
      </c>
      <c r="F1919" s="166">
        <v>41320</v>
      </c>
      <c r="G1919" s="166">
        <v>41324</v>
      </c>
      <c r="H1919" s="157">
        <v>1</v>
      </c>
    </row>
    <row r="1920" spans="1:9" ht="15" customHeight="1" x14ac:dyDescent="0.25">
      <c r="A1920" s="155" t="s">
        <v>7790</v>
      </c>
      <c r="B1920" s="155" t="s">
        <v>3216</v>
      </c>
      <c r="C1920" s="155" t="s">
        <v>166</v>
      </c>
      <c r="D1920" s="155">
        <v>64</v>
      </c>
      <c r="E1920" s="155">
        <v>64</v>
      </c>
      <c r="F1920" s="166">
        <v>41320</v>
      </c>
      <c r="G1920" s="166">
        <v>41324</v>
      </c>
      <c r="H1920" s="157">
        <v>1</v>
      </c>
    </row>
    <row r="1921" spans="1:9" ht="15" customHeight="1" x14ac:dyDescent="0.25">
      <c r="A1921" s="155" t="s">
        <v>7790</v>
      </c>
      <c r="B1921" s="155" t="s">
        <v>3217</v>
      </c>
      <c r="C1921" s="155" t="s">
        <v>27</v>
      </c>
      <c r="D1921" s="155">
        <v>50</v>
      </c>
      <c r="E1921" s="155">
        <v>50</v>
      </c>
      <c r="F1921" s="166">
        <v>41320</v>
      </c>
      <c r="G1921" s="166">
        <v>41324</v>
      </c>
      <c r="H1921" s="157">
        <v>1</v>
      </c>
    </row>
    <row r="1922" spans="1:9" ht="15" customHeight="1" x14ac:dyDescent="0.25">
      <c r="A1922" s="155" t="s">
        <v>7790</v>
      </c>
      <c r="B1922" s="155" t="s">
        <v>3219</v>
      </c>
      <c r="C1922" s="155" t="s">
        <v>3218</v>
      </c>
      <c r="D1922" s="155">
        <v>50</v>
      </c>
      <c r="E1922" s="155">
        <v>50</v>
      </c>
      <c r="F1922" s="166">
        <v>41320</v>
      </c>
      <c r="G1922" s="166">
        <v>41324</v>
      </c>
      <c r="H1922" s="157">
        <v>1</v>
      </c>
    </row>
    <row r="1923" spans="1:9" ht="15" customHeight="1" x14ac:dyDescent="0.25">
      <c r="A1923" s="155" t="s">
        <v>7790</v>
      </c>
      <c r="B1923" s="155" t="s">
        <v>3220</v>
      </c>
      <c r="C1923" s="155" t="s">
        <v>320</v>
      </c>
      <c r="D1923" s="155">
        <v>50</v>
      </c>
      <c r="E1923" s="155">
        <v>50</v>
      </c>
      <c r="F1923" s="166">
        <v>41320</v>
      </c>
      <c r="G1923" s="166">
        <v>41324</v>
      </c>
      <c r="H1923" s="157">
        <v>1</v>
      </c>
    </row>
    <row r="1924" spans="1:9" ht="15" customHeight="1" x14ac:dyDescent="0.25">
      <c r="A1924" s="155" t="s">
        <v>7790</v>
      </c>
      <c r="B1924" s="155" t="s">
        <v>3221</v>
      </c>
      <c r="C1924" s="155" t="s">
        <v>819</v>
      </c>
      <c r="D1924" s="155">
        <v>84</v>
      </c>
      <c r="E1924" s="155">
        <v>84</v>
      </c>
      <c r="F1924" s="166">
        <v>41320</v>
      </c>
      <c r="G1924" s="166">
        <v>41324</v>
      </c>
      <c r="H1924" s="157">
        <v>1</v>
      </c>
    </row>
    <row r="1925" spans="1:9" ht="15" customHeight="1" x14ac:dyDescent="0.25">
      <c r="A1925" s="155" t="s">
        <v>7790</v>
      </c>
      <c r="B1925" s="155" t="s">
        <v>3222</v>
      </c>
      <c r="C1925" s="155" t="s">
        <v>294</v>
      </c>
      <c r="D1925" s="155">
        <v>84</v>
      </c>
      <c r="E1925" s="155">
        <v>84</v>
      </c>
      <c r="F1925" s="166">
        <v>41320</v>
      </c>
      <c r="G1925" s="166">
        <v>41324</v>
      </c>
      <c r="H1925" s="157">
        <v>1</v>
      </c>
    </row>
    <row r="1926" spans="1:9" ht="15" customHeight="1" x14ac:dyDescent="0.25">
      <c r="A1926" s="155" t="s">
        <v>7790</v>
      </c>
      <c r="B1926" s="155" t="s">
        <v>3223</v>
      </c>
      <c r="C1926" s="155" t="s">
        <v>2480</v>
      </c>
      <c r="D1926" s="155">
        <v>84</v>
      </c>
      <c r="E1926" s="155">
        <v>84</v>
      </c>
      <c r="F1926" s="166">
        <v>41320</v>
      </c>
      <c r="G1926" s="166">
        <v>41324</v>
      </c>
      <c r="H1926" s="157">
        <v>1</v>
      </c>
    </row>
    <row r="1927" spans="1:9" ht="15" customHeight="1" x14ac:dyDescent="0.25">
      <c r="A1927" s="155" t="s">
        <v>7790</v>
      </c>
      <c r="B1927" s="155" t="s">
        <v>3224</v>
      </c>
      <c r="C1927" s="155" t="s">
        <v>316</v>
      </c>
      <c r="D1927" s="155">
        <v>150</v>
      </c>
      <c r="E1927" s="155">
        <v>131</v>
      </c>
      <c r="F1927" s="166">
        <v>41320</v>
      </c>
      <c r="G1927" s="166">
        <v>41324</v>
      </c>
      <c r="H1927" s="157">
        <v>1</v>
      </c>
    </row>
    <row r="1928" spans="1:9" ht="15" customHeight="1" x14ac:dyDescent="0.25">
      <c r="A1928" s="155" t="s">
        <v>115</v>
      </c>
      <c r="B1928" s="155" t="s">
        <v>549</v>
      </c>
      <c r="C1928" s="155" t="s">
        <v>3225</v>
      </c>
      <c r="D1928" s="155">
        <v>15</v>
      </c>
      <c r="E1928" s="155">
        <v>15</v>
      </c>
      <c r="F1928" s="166">
        <v>41323</v>
      </c>
      <c r="G1928" s="166">
        <v>41326</v>
      </c>
      <c r="H1928" s="157">
        <v>1</v>
      </c>
    </row>
    <row r="1929" spans="1:9" ht="15" customHeight="1" x14ac:dyDescent="0.25">
      <c r="A1929" s="155" t="s">
        <v>1114</v>
      </c>
      <c r="B1929" s="155" t="s">
        <v>1317</v>
      </c>
      <c r="C1929" s="155" t="s">
        <v>3226</v>
      </c>
      <c r="D1929" s="155">
        <v>10</v>
      </c>
      <c r="E1929" s="155">
        <v>10</v>
      </c>
      <c r="F1929" s="166">
        <v>41323</v>
      </c>
      <c r="G1929" s="166">
        <v>41326</v>
      </c>
      <c r="H1929" s="157">
        <v>1</v>
      </c>
    </row>
    <row r="1930" spans="1:9" ht="15" customHeight="1" x14ac:dyDescent="0.25">
      <c r="A1930" s="155" t="s">
        <v>136</v>
      </c>
      <c r="B1930" s="155" t="s">
        <v>555</v>
      </c>
      <c r="C1930" s="155" t="s">
        <v>3227</v>
      </c>
      <c r="D1930" s="155">
        <v>250</v>
      </c>
      <c r="E1930" s="155">
        <v>250</v>
      </c>
      <c r="F1930" s="166">
        <v>41323</v>
      </c>
      <c r="G1930" s="166">
        <v>41326</v>
      </c>
      <c r="H1930" s="157">
        <v>1</v>
      </c>
    </row>
    <row r="1931" spans="1:9" ht="15" customHeight="1" x14ac:dyDescent="0.25">
      <c r="A1931" s="155" t="s">
        <v>1145</v>
      </c>
      <c r="B1931" s="155" t="s">
        <v>3228</v>
      </c>
      <c r="C1931" s="155" t="s">
        <v>3229</v>
      </c>
      <c r="D1931" s="155">
        <v>25</v>
      </c>
      <c r="E1931" s="155">
        <v>25</v>
      </c>
      <c r="F1931" s="166">
        <v>41323</v>
      </c>
      <c r="G1931" s="166">
        <v>41340</v>
      </c>
      <c r="H1931" s="157">
        <v>1</v>
      </c>
    </row>
    <row r="1932" spans="1:9" ht="15" customHeight="1" x14ac:dyDescent="0.25">
      <c r="A1932" s="155" t="s">
        <v>3132</v>
      </c>
      <c r="B1932" s="155" t="s">
        <v>3135</v>
      </c>
      <c r="C1932" s="155" t="s">
        <v>3230</v>
      </c>
      <c r="D1932" s="155">
        <v>100</v>
      </c>
      <c r="E1932" s="155">
        <v>97</v>
      </c>
      <c r="F1932" s="166">
        <v>41324</v>
      </c>
      <c r="G1932" s="166">
        <v>41320</v>
      </c>
      <c r="H1932" s="157">
        <v>1</v>
      </c>
      <c r="I1932" s="163" t="s">
        <v>2827</v>
      </c>
    </row>
    <row r="1933" spans="1:9" ht="15" customHeight="1" x14ac:dyDescent="0.25">
      <c r="A1933" s="155" t="s">
        <v>3132</v>
      </c>
      <c r="B1933" s="155" t="s">
        <v>3136</v>
      </c>
      <c r="C1933" s="155" t="s">
        <v>32</v>
      </c>
      <c r="D1933" s="155">
        <v>100</v>
      </c>
      <c r="E1933" s="155">
        <v>97</v>
      </c>
      <c r="F1933" s="166">
        <v>41324</v>
      </c>
      <c r="G1933" s="166">
        <v>41320</v>
      </c>
      <c r="H1933" s="157">
        <v>1</v>
      </c>
      <c r="I1933" s="163" t="s">
        <v>2827</v>
      </c>
    </row>
    <row r="1934" spans="1:9" ht="15" customHeight="1" x14ac:dyDescent="0.25">
      <c r="A1934" s="155" t="s">
        <v>2906</v>
      </c>
      <c r="B1934" s="155" t="s">
        <v>1813</v>
      </c>
      <c r="C1934" s="155" t="s">
        <v>3232</v>
      </c>
      <c r="D1934" s="155">
        <v>10</v>
      </c>
      <c r="E1934" s="155">
        <v>10</v>
      </c>
      <c r="F1934" s="166">
        <v>41324</v>
      </c>
      <c r="G1934" s="166">
        <v>41331</v>
      </c>
      <c r="H1934" s="157">
        <v>1</v>
      </c>
    </row>
    <row r="1935" spans="1:9" ht="15" customHeight="1" x14ac:dyDescent="0.25">
      <c r="A1935" s="155" t="s">
        <v>1419</v>
      </c>
      <c r="B1935" s="155" t="s">
        <v>626</v>
      </c>
      <c r="C1935" s="155" t="s">
        <v>3231</v>
      </c>
      <c r="D1935" s="155">
        <v>2000</v>
      </c>
      <c r="E1935" s="155">
        <v>2000</v>
      </c>
      <c r="F1935" s="166">
        <v>41324</v>
      </c>
      <c r="G1935" s="166">
        <v>41327</v>
      </c>
      <c r="H1935" s="157">
        <v>1</v>
      </c>
    </row>
    <row r="1936" spans="1:9" ht="15" customHeight="1" x14ac:dyDescent="0.25">
      <c r="A1936" s="155" t="s">
        <v>36</v>
      </c>
      <c r="B1936" s="155" t="s">
        <v>2032</v>
      </c>
      <c r="C1936" s="155" t="s">
        <v>3233</v>
      </c>
      <c r="D1936" s="155">
        <v>5</v>
      </c>
      <c r="E1936" s="155">
        <v>5</v>
      </c>
      <c r="F1936" s="166">
        <v>41324</v>
      </c>
      <c r="G1936" s="166">
        <v>41326</v>
      </c>
      <c r="H1936" s="157">
        <v>1</v>
      </c>
    </row>
    <row r="1937" spans="1:8" ht="15" customHeight="1" x14ac:dyDescent="0.25">
      <c r="A1937" s="155" t="s">
        <v>327</v>
      </c>
      <c r="B1937" s="155" t="s">
        <v>3235</v>
      </c>
      <c r="C1937" s="155" t="s">
        <v>3234</v>
      </c>
      <c r="D1937" s="155">
        <v>10</v>
      </c>
      <c r="E1937" s="155">
        <v>10</v>
      </c>
      <c r="F1937" s="166">
        <v>41324</v>
      </c>
      <c r="G1937" s="166">
        <v>41327</v>
      </c>
      <c r="H1937" s="157">
        <v>1</v>
      </c>
    </row>
    <row r="1938" spans="1:8" ht="15" customHeight="1" x14ac:dyDescent="0.25">
      <c r="A1938" s="155" t="s">
        <v>327</v>
      </c>
      <c r="B1938" s="155" t="s">
        <v>3236</v>
      </c>
      <c r="C1938" s="155" t="s">
        <v>364</v>
      </c>
      <c r="D1938" s="155">
        <v>10</v>
      </c>
      <c r="E1938" s="155">
        <v>10</v>
      </c>
      <c r="F1938" s="166">
        <v>41324</v>
      </c>
      <c r="G1938" s="166">
        <v>41327</v>
      </c>
      <c r="H1938" s="157">
        <v>1</v>
      </c>
    </row>
    <row r="1939" spans="1:8" ht="15" customHeight="1" x14ac:dyDescent="0.25">
      <c r="A1939" s="155" t="s">
        <v>251</v>
      </c>
      <c r="B1939" s="155" t="s">
        <v>3237</v>
      </c>
      <c r="C1939" s="155" t="s">
        <v>3239</v>
      </c>
      <c r="D1939" s="155">
        <v>25</v>
      </c>
      <c r="E1939" s="155">
        <v>25</v>
      </c>
      <c r="F1939" s="166">
        <v>41324</v>
      </c>
      <c r="G1939" s="166">
        <v>41327</v>
      </c>
      <c r="H1939" s="157">
        <v>1</v>
      </c>
    </row>
    <row r="1940" spans="1:8" ht="15" customHeight="1" x14ac:dyDescent="0.25">
      <c r="A1940" s="155" t="s">
        <v>251</v>
      </c>
      <c r="B1940" s="155" t="s">
        <v>252</v>
      </c>
      <c r="C1940" s="155" t="s">
        <v>364</v>
      </c>
      <c r="D1940" s="155">
        <v>10</v>
      </c>
      <c r="E1940" s="155">
        <v>10</v>
      </c>
      <c r="F1940" s="166">
        <v>41324</v>
      </c>
      <c r="G1940" s="166">
        <v>41327</v>
      </c>
      <c r="H1940" s="157">
        <v>1</v>
      </c>
    </row>
    <row r="1941" spans="1:8" ht="15" customHeight="1" x14ac:dyDescent="0.25">
      <c r="A1941" s="155" t="s">
        <v>251</v>
      </c>
      <c r="B1941" s="155" t="s">
        <v>3238</v>
      </c>
      <c r="C1941" s="155" t="s">
        <v>161</v>
      </c>
      <c r="D1941" s="155">
        <v>10</v>
      </c>
      <c r="E1941" s="155">
        <v>10</v>
      </c>
      <c r="F1941" s="166">
        <v>41324</v>
      </c>
      <c r="G1941" s="166">
        <v>41327</v>
      </c>
      <c r="H1941" s="157">
        <v>1</v>
      </c>
    </row>
    <row r="1942" spans="1:8" ht="15" customHeight="1" x14ac:dyDescent="0.25">
      <c r="A1942" s="155" t="s">
        <v>654</v>
      </c>
      <c r="B1942" s="155" t="s">
        <v>3240</v>
      </c>
      <c r="C1942" s="155" t="s">
        <v>3242</v>
      </c>
      <c r="D1942" s="155">
        <v>50</v>
      </c>
      <c r="E1942" s="155">
        <v>50</v>
      </c>
      <c r="F1942" s="166">
        <v>41324</v>
      </c>
      <c r="G1942" s="166">
        <v>41326</v>
      </c>
      <c r="H1942" s="157">
        <v>1</v>
      </c>
    </row>
    <row r="1943" spans="1:8" ht="15" customHeight="1" x14ac:dyDescent="0.25">
      <c r="A1943" s="155" t="s">
        <v>654</v>
      </c>
      <c r="B1943" s="155" t="s">
        <v>3241</v>
      </c>
      <c r="C1943" s="155" t="s">
        <v>364</v>
      </c>
      <c r="D1943" s="155">
        <v>50</v>
      </c>
      <c r="E1943" s="155">
        <v>50</v>
      </c>
      <c r="F1943" s="166">
        <v>41324</v>
      </c>
      <c r="G1943" s="166">
        <v>41326</v>
      </c>
      <c r="H1943" s="157">
        <v>1</v>
      </c>
    </row>
    <row r="1944" spans="1:8" ht="15" customHeight="1" x14ac:dyDescent="0.25">
      <c r="A1944" s="155" t="s">
        <v>39</v>
      </c>
      <c r="B1944" s="155" t="s">
        <v>1727</v>
      </c>
      <c r="C1944" s="155" t="s">
        <v>3243</v>
      </c>
      <c r="D1944" s="155">
        <v>100</v>
      </c>
      <c r="E1944" s="155">
        <v>120</v>
      </c>
      <c r="F1944" s="166">
        <v>41324</v>
      </c>
      <c r="G1944" s="166">
        <v>41330</v>
      </c>
      <c r="H1944" s="157">
        <v>1</v>
      </c>
    </row>
    <row r="1945" spans="1:8" ht="15" customHeight="1" x14ac:dyDescent="0.25">
      <c r="A1945" s="155" t="s">
        <v>638</v>
      </c>
      <c r="B1945" s="155" t="s">
        <v>639</v>
      </c>
      <c r="C1945" s="155" t="s">
        <v>3244</v>
      </c>
      <c r="D1945" s="155">
        <v>1000</v>
      </c>
      <c r="E1945" s="155">
        <v>1000</v>
      </c>
      <c r="F1945" s="166">
        <v>41324</v>
      </c>
      <c r="G1945" s="166">
        <v>41326</v>
      </c>
      <c r="H1945" s="157">
        <v>1</v>
      </c>
    </row>
    <row r="1946" spans="1:8" ht="15" customHeight="1" x14ac:dyDescent="0.25">
      <c r="A1946" s="155" t="s">
        <v>679</v>
      </c>
      <c r="B1946" s="155" t="s">
        <v>1501</v>
      </c>
      <c r="C1946" s="155" t="s">
        <v>3245</v>
      </c>
      <c r="D1946" s="155">
        <v>150</v>
      </c>
      <c r="E1946" s="155">
        <v>150</v>
      </c>
      <c r="F1946" s="166">
        <v>41324</v>
      </c>
      <c r="G1946" s="166">
        <v>41333</v>
      </c>
      <c r="H1946" s="157">
        <v>1</v>
      </c>
    </row>
    <row r="1947" spans="1:8" ht="15" customHeight="1" x14ac:dyDescent="0.25">
      <c r="A1947" s="155" t="s">
        <v>679</v>
      </c>
      <c r="B1947" s="155" t="s">
        <v>681</v>
      </c>
      <c r="C1947" s="155" t="s">
        <v>316</v>
      </c>
      <c r="D1947" s="155">
        <v>64</v>
      </c>
      <c r="E1947" s="155">
        <v>64</v>
      </c>
      <c r="F1947" s="166">
        <v>41324</v>
      </c>
      <c r="G1947" s="166">
        <v>41333</v>
      </c>
      <c r="H1947" s="157">
        <v>1</v>
      </c>
    </row>
    <row r="1948" spans="1:8" ht="15" customHeight="1" x14ac:dyDescent="0.25">
      <c r="A1948" s="155" t="s">
        <v>2244</v>
      </c>
      <c r="B1948" s="155" t="s">
        <v>3246</v>
      </c>
      <c r="C1948" s="155" t="s">
        <v>3247</v>
      </c>
      <c r="D1948" s="155">
        <v>10</v>
      </c>
      <c r="E1948" s="155">
        <v>10</v>
      </c>
      <c r="F1948" s="166">
        <v>41325</v>
      </c>
      <c r="G1948" s="166">
        <v>41330</v>
      </c>
      <c r="H1948" s="157">
        <v>1</v>
      </c>
    </row>
    <row r="1949" spans="1:8" ht="15" customHeight="1" x14ac:dyDescent="0.25">
      <c r="A1949" s="155" t="s">
        <v>251</v>
      </c>
      <c r="B1949" s="155" t="s">
        <v>1832</v>
      </c>
      <c r="C1949" s="155" t="s">
        <v>3248</v>
      </c>
      <c r="D1949" s="155">
        <v>15</v>
      </c>
      <c r="E1949" s="155">
        <v>15</v>
      </c>
      <c r="F1949" s="166">
        <v>41325</v>
      </c>
      <c r="G1949" s="166">
        <v>41330</v>
      </c>
      <c r="H1949" s="157">
        <v>1</v>
      </c>
    </row>
    <row r="1950" spans="1:8" ht="15" customHeight="1" x14ac:dyDescent="0.25">
      <c r="A1950" s="155" t="s">
        <v>29</v>
      </c>
      <c r="B1950" s="155" t="s">
        <v>3249</v>
      </c>
      <c r="C1950" s="155" t="s">
        <v>3250</v>
      </c>
      <c r="D1950" s="155">
        <v>10</v>
      </c>
      <c r="E1950" s="155">
        <v>11</v>
      </c>
      <c r="F1950" s="166">
        <v>41325</v>
      </c>
      <c r="G1950" s="166">
        <v>41334</v>
      </c>
      <c r="H1950" s="157">
        <v>1</v>
      </c>
    </row>
    <row r="1951" spans="1:8" ht="15" customHeight="1" x14ac:dyDescent="0.25">
      <c r="A1951" s="155" t="s">
        <v>42</v>
      </c>
      <c r="B1951" s="155" t="s">
        <v>2702</v>
      </c>
      <c r="C1951" s="155" t="s">
        <v>3251</v>
      </c>
      <c r="D1951" s="155">
        <v>10</v>
      </c>
      <c r="E1951" s="155">
        <v>10</v>
      </c>
      <c r="F1951" s="166">
        <v>41325</v>
      </c>
      <c r="G1951" s="166">
        <v>41330</v>
      </c>
      <c r="H1951" s="157">
        <v>1</v>
      </c>
    </row>
    <row r="1952" spans="1:8" ht="15" customHeight="1" x14ac:dyDescent="0.25">
      <c r="A1952" s="155" t="s">
        <v>42</v>
      </c>
      <c r="B1952" s="155" t="s">
        <v>2704</v>
      </c>
      <c r="C1952" s="155" t="s">
        <v>364</v>
      </c>
      <c r="D1952" s="155">
        <v>10</v>
      </c>
      <c r="E1952" s="155">
        <v>10</v>
      </c>
      <c r="F1952" s="166">
        <v>41325</v>
      </c>
      <c r="G1952" s="166">
        <v>41330</v>
      </c>
      <c r="H1952" s="157">
        <v>1</v>
      </c>
    </row>
    <row r="1953" spans="1:9" ht="15" customHeight="1" x14ac:dyDescent="0.25">
      <c r="A1953" s="155" t="s">
        <v>7790</v>
      </c>
      <c r="B1953" s="155" t="s">
        <v>3224</v>
      </c>
      <c r="C1953" s="155" t="s">
        <v>3252</v>
      </c>
      <c r="D1953" s="155">
        <v>150</v>
      </c>
      <c r="E1953" s="155">
        <v>30</v>
      </c>
      <c r="F1953" s="166">
        <v>41325</v>
      </c>
      <c r="G1953" s="166">
        <v>41324</v>
      </c>
      <c r="H1953" s="157">
        <v>1</v>
      </c>
      <c r="I1953" s="163" t="s">
        <v>3253</v>
      </c>
    </row>
    <row r="1954" spans="1:9" ht="15" customHeight="1" x14ac:dyDescent="0.25">
      <c r="A1954" s="155" t="s">
        <v>3256</v>
      </c>
      <c r="B1954" s="155" t="s">
        <v>3257</v>
      </c>
      <c r="C1954" s="155" t="s">
        <v>3258</v>
      </c>
      <c r="D1954" s="155">
        <v>5</v>
      </c>
      <c r="E1954" s="155">
        <v>5</v>
      </c>
      <c r="F1954" s="166">
        <v>41325</v>
      </c>
      <c r="G1954" s="166">
        <v>41327</v>
      </c>
      <c r="H1954" s="157">
        <v>1</v>
      </c>
    </row>
    <row r="1955" spans="1:9" ht="15" customHeight="1" x14ac:dyDescent="0.25">
      <c r="A1955" s="155" t="s">
        <v>3259</v>
      </c>
      <c r="B1955" s="155" t="s">
        <v>1973</v>
      </c>
      <c r="C1955" s="155" t="s">
        <v>3260</v>
      </c>
      <c r="D1955" s="155">
        <v>65</v>
      </c>
      <c r="E1955" s="155">
        <v>65</v>
      </c>
      <c r="F1955" s="166">
        <v>41326</v>
      </c>
      <c r="G1955" s="166">
        <v>41332</v>
      </c>
      <c r="H1955" s="157">
        <v>1</v>
      </c>
    </row>
    <row r="1956" spans="1:9" ht="15" customHeight="1" x14ac:dyDescent="0.25">
      <c r="A1956" s="155" t="s">
        <v>3259</v>
      </c>
      <c r="B1956" s="155" t="s">
        <v>1975</v>
      </c>
      <c r="C1956" s="155" t="s">
        <v>316</v>
      </c>
      <c r="D1956" s="155">
        <v>65</v>
      </c>
      <c r="E1956" s="155">
        <v>65</v>
      </c>
      <c r="F1956" s="166">
        <v>41326</v>
      </c>
      <c r="G1956" s="166">
        <v>41332</v>
      </c>
      <c r="H1956" s="157">
        <v>1</v>
      </c>
    </row>
    <row r="1957" spans="1:9" ht="15" customHeight="1" x14ac:dyDescent="0.25">
      <c r="A1957" s="155" t="s">
        <v>3259</v>
      </c>
      <c r="B1957" s="155" t="s">
        <v>3261</v>
      </c>
      <c r="C1957" s="155" t="s">
        <v>32</v>
      </c>
      <c r="D1957" s="155">
        <v>35</v>
      </c>
      <c r="E1957" s="155">
        <v>35</v>
      </c>
      <c r="F1957" s="166">
        <v>41326</v>
      </c>
      <c r="G1957" s="166">
        <v>41332</v>
      </c>
      <c r="H1957" s="157">
        <v>1</v>
      </c>
    </row>
    <row r="1958" spans="1:9" ht="15" customHeight="1" x14ac:dyDescent="0.25">
      <c r="A1958" s="155" t="s">
        <v>3259</v>
      </c>
      <c r="B1958" s="155" t="s">
        <v>3262</v>
      </c>
      <c r="C1958" s="155" t="s">
        <v>166</v>
      </c>
      <c r="D1958" s="155">
        <v>35</v>
      </c>
      <c r="E1958" s="155">
        <v>35</v>
      </c>
      <c r="F1958" s="166">
        <v>41326</v>
      </c>
      <c r="G1958" s="166">
        <v>41332</v>
      </c>
      <c r="H1958" s="157">
        <v>1</v>
      </c>
    </row>
    <row r="1959" spans="1:9" ht="15" customHeight="1" x14ac:dyDescent="0.25">
      <c r="A1959" s="155" t="s">
        <v>39</v>
      </c>
      <c r="B1959" s="155" t="s">
        <v>704</v>
      </c>
      <c r="C1959" s="155" t="s">
        <v>3263</v>
      </c>
      <c r="D1959" s="155">
        <v>105</v>
      </c>
      <c r="E1959" s="155">
        <v>105</v>
      </c>
      <c r="F1959" s="166">
        <v>41326</v>
      </c>
      <c r="G1959" s="166">
        <v>41333</v>
      </c>
      <c r="H1959" s="157">
        <v>1</v>
      </c>
    </row>
    <row r="1960" spans="1:9" ht="15" customHeight="1" x14ac:dyDescent="0.25">
      <c r="A1960" s="155" t="s">
        <v>115</v>
      </c>
      <c r="B1960" s="155" t="s">
        <v>116</v>
      </c>
      <c r="C1960" s="155" t="s">
        <v>3264</v>
      </c>
      <c r="D1960" s="155">
        <v>10</v>
      </c>
      <c r="E1960" s="155">
        <v>10</v>
      </c>
      <c r="F1960" s="166">
        <v>41326</v>
      </c>
      <c r="G1960" s="166">
        <v>41326</v>
      </c>
      <c r="H1960" s="157">
        <v>1</v>
      </c>
    </row>
    <row r="1961" spans="1:9" ht="15" customHeight="1" x14ac:dyDescent="0.25">
      <c r="A1961" s="155" t="s">
        <v>230</v>
      </c>
      <c r="B1961" s="155" t="s">
        <v>3160</v>
      </c>
      <c r="C1961" s="155" t="s">
        <v>3161</v>
      </c>
      <c r="D1961" s="155">
        <v>66</v>
      </c>
      <c r="E1961" s="155">
        <v>66</v>
      </c>
      <c r="F1961" s="166">
        <v>41326</v>
      </c>
      <c r="G1961" s="166">
        <v>41299</v>
      </c>
      <c r="H1961" s="157">
        <v>1</v>
      </c>
      <c r="I1961" s="163" t="s">
        <v>3266</v>
      </c>
    </row>
    <row r="1962" spans="1:9" ht="15" customHeight="1" x14ac:dyDescent="0.25">
      <c r="A1962" s="155" t="s">
        <v>753</v>
      </c>
      <c r="B1962" s="155" t="s">
        <v>754</v>
      </c>
      <c r="C1962" s="155" t="s">
        <v>3267</v>
      </c>
      <c r="D1962" s="155">
        <v>100</v>
      </c>
      <c r="E1962" s="155">
        <v>100</v>
      </c>
      <c r="F1962" s="166">
        <v>41327</v>
      </c>
      <c r="G1962" s="166">
        <v>41334</v>
      </c>
      <c r="H1962" s="157">
        <v>1</v>
      </c>
    </row>
    <row r="1963" spans="1:9" ht="15" customHeight="1" x14ac:dyDescent="0.25">
      <c r="A1963" s="155" t="s">
        <v>1554</v>
      </c>
      <c r="B1963" s="155" t="s">
        <v>1204</v>
      </c>
      <c r="C1963" s="155" t="s">
        <v>3268</v>
      </c>
      <c r="D1963" s="155">
        <v>200</v>
      </c>
      <c r="E1963" s="155">
        <v>200</v>
      </c>
      <c r="F1963" s="166">
        <v>41327</v>
      </c>
      <c r="G1963" s="166">
        <v>41337</v>
      </c>
      <c r="H1963" s="157">
        <v>1</v>
      </c>
    </row>
    <row r="1964" spans="1:9" ht="15" customHeight="1" x14ac:dyDescent="0.25">
      <c r="A1964" s="155" t="s">
        <v>1554</v>
      </c>
      <c r="B1964" s="155" t="s">
        <v>1181</v>
      </c>
      <c r="C1964" s="155" t="s">
        <v>860</v>
      </c>
      <c r="D1964" s="155">
        <v>200</v>
      </c>
      <c r="E1964" s="155">
        <v>200</v>
      </c>
      <c r="F1964" s="166">
        <v>41327</v>
      </c>
      <c r="G1964" s="166">
        <v>41337</v>
      </c>
      <c r="H1964" s="157">
        <v>1</v>
      </c>
    </row>
    <row r="1965" spans="1:9" ht="15" customHeight="1" x14ac:dyDescent="0.25">
      <c r="A1965" s="155" t="s">
        <v>1386</v>
      </c>
      <c r="B1965" s="155" t="s">
        <v>3269</v>
      </c>
      <c r="C1965" s="155" t="s">
        <v>3270</v>
      </c>
      <c r="D1965" s="155">
        <v>25</v>
      </c>
      <c r="E1965" s="155">
        <v>25</v>
      </c>
      <c r="F1965" s="166">
        <v>41327</v>
      </c>
      <c r="G1965" s="166">
        <v>41333</v>
      </c>
      <c r="H1965" s="157">
        <v>1</v>
      </c>
      <c r="I1965" s="163" t="s">
        <v>2151</v>
      </c>
    </row>
    <row r="1966" spans="1:9" ht="15" customHeight="1" x14ac:dyDescent="0.25">
      <c r="A1966" s="155" t="s">
        <v>3097</v>
      </c>
      <c r="B1966" s="155" t="s">
        <v>3271</v>
      </c>
      <c r="C1966" s="155" t="s">
        <v>3272</v>
      </c>
      <c r="D1966" s="155">
        <v>3</v>
      </c>
      <c r="E1966" s="155">
        <v>3</v>
      </c>
      <c r="F1966" s="166">
        <v>41327</v>
      </c>
      <c r="G1966" s="166">
        <v>41331</v>
      </c>
      <c r="H1966" s="157">
        <v>1</v>
      </c>
    </row>
    <row r="1967" spans="1:9" ht="15" customHeight="1" x14ac:dyDescent="0.25">
      <c r="A1967" s="155" t="s">
        <v>286</v>
      </c>
      <c r="B1967" s="155" t="s">
        <v>289</v>
      </c>
      <c r="C1967" s="155" t="s">
        <v>3273</v>
      </c>
      <c r="D1967" s="155">
        <v>100</v>
      </c>
      <c r="E1967" s="155">
        <v>100</v>
      </c>
      <c r="F1967" s="166">
        <v>41330</v>
      </c>
      <c r="G1967" s="166">
        <v>41333</v>
      </c>
      <c r="H1967" s="157">
        <v>1</v>
      </c>
    </row>
    <row r="1968" spans="1:9" ht="15" customHeight="1" x14ac:dyDescent="0.25">
      <c r="A1968" s="155" t="s">
        <v>286</v>
      </c>
      <c r="B1968" s="155" t="s">
        <v>287</v>
      </c>
      <c r="C1968" s="155" t="s">
        <v>364</v>
      </c>
      <c r="D1968" s="155">
        <v>100</v>
      </c>
      <c r="E1968" s="155">
        <v>100</v>
      </c>
      <c r="F1968" s="166">
        <v>41330</v>
      </c>
      <c r="G1968" s="166">
        <v>41333</v>
      </c>
      <c r="H1968" s="157">
        <v>1</v>
      </c>
    </row>
    <row r="1969" spans="1:8" ht="15" customHeight="1" x14ac:dyDescent="0.25">
      <c r="A1969" s="155" t="s">
        <v>286</v>
      </c>
      <c r="B1969" s="155" t="s">
        <v>1247</v>
      </c>
      <c r="C1969" s="155" t="s">
        <v>161</v>
      </c>
      <c r="D1969" s="155">
        <v>25</v>
      </c>
      <c r="E1969" s="155">
        <v>25</v>
      </c>
      <c r="F1969" s="166">
        <v>41330</v>
      </c>
      <c r="G1969" s="166">
        <v>41333</v>
      </c>
      <c r="H1969" s="157">
        <v>1</v>
      </c>
    </row>
    <row r="1970" spans="1:8" ht="15" customHeight="1" x14ac:dyDescent="0.25">
      <c r="A1970" s="155" t="s">
        <v>973</v>
      </c>
      <c r="B1970" s="155" t="s">
        <v>134</v>
      </c>
      <c r="C1970" s="155" t="s">
        <v>3275</v>
      </c>
      <c r="D1970" s="155">
        <v>180</v>
      </c>
      <c r="E1970" s="155">
        <v>240</v>
      </c>
      <c r="F1970" s="166">
        <v>41330</v>
      </c>
      <c r="G1970" s="166">
        <v>41334</v>
      </c>
      <c r="H1970" s="157">
        <v>1</v>
      </c>
    </row>
    <row r="1971" spans="1:8" ht="15" customHeight="1" x14ac:dyDescent="0.25">
      <c r="A1971" s="155" t="s">
        <v>973</v>
      </c>
      <c r="B1971" s="155" t="s">
        <v>134</v>
      </c>
      <c r="C1971" s="155" t="s">
        <v>3274</v>
      </c>
      <c r="D1971" s="155">
        <v>180</v>
      </c>
      <c r="E1971" s="155">
        <v>192</v>
      </c>
      <c r="F1971" s="166">
        <v>41330</v>
      </c>
      <c r="G1971" s="166">
        <v>41334</v>
      </c>
      <c r="H1971" s="157">
        <v>1</v>
      </c>
    </row>
    <row r="1972" spans="1:8" ht="15" customHeight="1" x14ac:dyDescent="0.25">
      <c r="A1972" s="155" t="s">
        <v>1536</v>
      </c>
      <c r="B1972" s="155" t="s">
        <v>3276</v>
      </c>
      <c r="C1972" s="155" t="s">
        <v>3277</v>
      </c>
      <c r="D1972" s="155">
        <v>10</v>
      </c>
      <c r="E1972" s="155">
        <v>10</v>
      </c>
      <c r="F1972" s="166">
        <v>41330</v>
      </c>
      <c r="G1972" s="166">
        <v>41332</v>
      </c>
      <c r="H1972" s="157">
        <v>1</v>
      </c>
    </row>
    <row r="1973" spans="1:8" ht="15" customHeight="1" x14ac:dyDescent="0.25">
      <c r="A1973" s="155" t="s">
        <v>71</v>
      </c>
      <c r="B1973" s="155" t="s">
        <v>154</v>
      </c>
      <c r="C1973" s="155" t="s">
        <v>3278</v>
      </c>
      <c r="D1973" s="155">
        <v>5</v>
      </c>
      <c r="E1973" s="155">
        <v>5</v>
      </c>
      <c r="F1973" s="166">
        <v>41330</v>
      </c>
      <c r="G1973" s="166">
        <v>41348</v>
      </c>
      <c r="H1973" s="157">
        <v>1</v>
      </c>
    </row>
    <row r="1974" spans="1:8" ht="15" customHeight="1" x14ac:dyDescent="0.25">
      <c r="A1974" s="155" t="s">
        <v>3279</v>
      </c>
      <c r="B1974" s="155" t="s">
        <v>3280</v>
      </c>
      <c r="C1974" s="155" t="s">
        <v>3281</v>
      </c>
      <c r="D1974" s="155">
        <v>50</v>
      </c>
      <c r="E1974" s="155">
        <v>50</v>
      </c>
      <c r="F1974" s="166">
        <v>41330</v>
      </c>
      <c r="G1974" s="166">
        <v>41345</v>
      </c>
      <c r="H1974" s="157">
        <v>1</v>
      </c>
    </row>
    <row r="1975" spans="1:8" ht="15" customHeight="1" x14ac:dyDescent="0.25">
      <c r="A1975" s="155" t="s">
        <v>2503</v>
      </c>
      <c r="B1975" s="155" t="s">
        <v>3282</v>
      </c>
      <c r="C1975" s="155" t="s">
        <v>3283</v>
      </c>
      <c r="D1975" s="155">
        <v>50</v>
      </c>
      <c r="E1975" s="155">
        <v>50</v>
      </c>
      <c r="F1975" s="166">
        <v>41330</v>
      </c>
      <c r="G1975" s="166">
        <v>41334</v>
      </c>
      <c r="H1975" s="157">
        <v>1</v>
      </c>
    </row>
    <row r="1976" spans="1:8" ht="15" customHeight="1" x14ac:dyDescent="0.25">
      <c r="A1976" s="155" t="s">
        <v>520</v>
      </c>
      <c r="B1976" s="155" t="s">
        <v>521</v>
      </c>
      <c r="C1976" s="155" t="s">
        <v>3284</v>
      </c>
      <c r="D1976" s="155">
        <v>275</v>
      </c>
      <c r="E1976" s="155">
        <v>275</v>
      </c>
      <c r="F1976" s="166">
        <v>41330</v>
      </c>
      <c r="G1976" s="166">
        <v>41337</v>
      </c>
      <c r="H1976" s="157">
        <v>1</v>
      </c>
    </row>
    <row r="1977" spans="1:8" ht="15" customHeight="1" x14ac:dyDescent="0.25">
      <c r="A1977" s="155" t="s">
        <v>3285</v>
      </c>
      <c r="B1977" s="155" t="s">
        <v>3286</v>
      </c>
      <c r="C1977" s="155" t="s">
        <v>3287</v>
      </c>
      <c r="D1977" s="155">
        <v>100</v>
      </c>
      <c r="E1977" s="155">
        <v>100</v>
      </c>
      <c r="F1977" s="166">
        <v>41331</v>
      </c>
      <c r="G1977" s="166">
        <v>41334</v>
      </c>
      <c r="H1977" s="157">
        <v>1</v>
      </c>
    </row>
    <row r="1978" spans="1:8" ht="15" customHeight="1" x14ac:dyDescent="0.25">
      <c r="A1978" s="155" t="s">
        <v>512</v>
      </c>
      <c r="B1978" s="155" t="s">
        <v>513</v>
      </c>
      <c r="C1978" s="155" t="s">
        <v>3288</v>
      </c>
      <c r="D1978" s="155">
        <v>48</v>
      </c>
      <c r="E1978" s="155">
        <v>48</v>
      </c>
      <c r="F1978" s="166">
        <v>41331</v>
      </c>
      <c r="G1978" s="166">
        <v>41379</v>
      </c>
      <c r="H1978" s="157">
        <v>1</v>
      </c>
    </row>
    <row r="1979" spans="1:8" ht="15" customHeight="1" x14ac:dyDescent="0.25">
      <c r="A1979" s="155" t="s">
        <v>39</v>
      </c>
      <c r="B1979" s="155" t="s">
        <v>1633</v>
      </c>
      <c r="C1979" s="155" t="s">
        <v>3289</v>
      </c>
      <c r="D1979" s="155">
        <v>50</v>
      </c>
      <c r="E1979" s="155">
        <v>50</v>
      </c>
      <c r="F1979" s="166">
        <v>41331</v>
      </c>
      <c r="G1979" s="166">
        <v>41337</v>
      </c>
      <c r="H1979" s="157">
        <v>1</v>
      </c>
    </row>
    <row r="1980" spans="1:8" ht="15" customHeight="1" x14ac:dyDescent="0.25">
      <c r="A1980" s="155" t="s">
        <v>251</v>
      </c>
      <c r="B1980" s="155" t="s">
        <v>252</v>
      </c>
      <c r="C1980" s="155" t="s">
        <v>3290</v>
      </c>
      <c r="D1980" s="155">
        <v>10</v>
      </c>
      <c r="E1980" s="155">
        <v>10</v>
      </c>
      <c r="F1980" s="166">
        <v>41331</v>
      </c>
      <c r="G1980" s="166">
        <v>41334</v>
      </c>
      <c r="H1980" s="157">
        <v>1</v>
      </c>
    </row>
    <row r="1981" spans="1:8" ht="15" customHeight="1" x14ac:dyDescent="0.25">
      <c r="A1981" s="155" t="s">
        <v>2030</v>
      </c>
      <c r="B1981" s="155" t="s">
        <v>2723</v>
      </c>
      <c r="C1981" s="155" t="s">
        <v>3292</v>
      </c>
      <c r="D1981" s="155">
        <v>20</v>
      </c>
      <c r="E1981" s="155">
        <v>20</v>
      </c>
      <c r="F1981" s="166">
        <v>41333</v>
      </c>
      <c r="G1981" s="166">
        <v>41341</v>
      </c>
      <c r="H1981" s="157">
        <v>1</v>
      </c>
    </row>
    <row r="1982" spans="1:8" ht="15" customHeight="1" x14ac:dyDescent="0.25">
      <c r="A1982" s="155" t="s">
        <v>78</v>
      </c>
      <c r="B1982" s="155" t="s">
        <v>3293</v>
      </c>
      <c r="C1982" s="155" t="s">
        <v>3294</v>
      </c>
      <c r="D1982" s="155">
        <v>10</v>
      </c>
      <c r="E1982" s="155">
        <v>10</v>
      </c>
      <c r="F1982" s="166">
        <v>41334</v>
      </c>
      <c r="G1982" s="166">
        <v>41340</v>
      </c>
      <c r="H1982" s="157">
        <v>1</v>
      </c>
    </row>
    <row r="1983" spans="1:8" ht="15" customHeight="1" x14ac:dyDescent="0.25">
      <c r="A1983" s="155" t="s">
        <v>29</v>
      </c>
      <c r="B1983" s="155" t="s">
        <v>3295</v>
      </c>
      <c r="C1983" s="155" t="s">
        <v>3296</v>
      </c>
      <c r="D1983" s="155">
        <v>50</v>
      </c>
      <c r="E1983" s="155">
        <v>51</v>
      </c>
      <c r="F1983" s="166">
        <v>41334</v>
      </c>
      <c r="G1983" s="166">
        <v>41341</v>
      </c>
      <c r="H1983" s="157">
        <v>1</v>
      </c>
    </row>
    <row r="1984" spans="1:8" ht="15" customHeight="1" x14ac:dyDescent="0.25">
      <c r="A1984" s="155" t="s">
        <v>227</v>
      </c>
      <c r="B1984" s="155" t="s">
        <v>3297</v>
      </c>
      <c r="C1984" s="155" t="s">
        <v>3298</v>
      </c>
      <c r="D1984" s="155">
        <v>50</v>
      </c>
      <c r="E1984" s="155">
        <v>50</v>
      </c>
      <c r="F1984" s="166">
        <v>41334</v>
      </c>
      <c r="G1984" s="166">
        <v>41341</v>
      </c>
      <c r="H1984" s="157">
        <v>1</v>
      </c>
    </row>
    <row r="1985" spans="1:9" ht="15" customHeight="1" x14ac:dyDescent="0.25">
      <c r="A1985" s="155" t="s">
        <v>71</v>
      </c>
      <c r="B1985" s="155" t="s">
        <v>167</v>
      </c>
      <c r="C1985" s="155" t="s">
        <v>3299</v>
      </c>
      <c r="D1985" s="155">
        <v>25</v>
      </c>
      <c r="E1985" s="155">
        <v>25</v>
      </c>
      <c r="F1985" s="166">
        <v>41334</v>
      </c>
      <c r="G1985" s="166">
        <v>41341</v>
      </c>
      <c r="H1985" s="157">
        <v>1</v>
      </c>
    </row>
    <row r="1986" spans="1:9" ht="15" customHeight="1" x14ac:dyDescent="0.25">
      <c r="A1986" s="155" t="s">
        <v>36</v>
      </c>
      <c r="B1986" s="155" t="s">
        <v>3300</v>
      </c>
      <c r="C1986" s="155" t="s">
        <v>3301</v>
      </c>
      <c r="D1986" s="155">
        <v>25</v>
      </c>
      <c r="E1986" s="155">
        <v>25</v>
      </c>
      <c r="F1986" s="166">
        <v>41334</v>
      </c>
      <c r="G1986" s="166">
        <v>41339</v>
      </c>
      <c r="H1986" s="157">
        <v>1</v>
      </c>
    </row>
    <row r="1987" spans="1:9" ht="15" customHeight="1" x14ac:dyDescent="0.25">
      <c r="A1987" s="155" t="s">
        <v>3303</v>
      </c>
      <c r="B1987" s="155" t="s">
        <v>3304</v>
      </c>
      <c r="C1987" s="155" t="s">
        <v>3305</v>
      </c>
      <c r="D1987" s="155">
        <v>1</v>
      </c>
      <c r="E1987" s="155">
        <v>1</v>
      </c>
      <c r="F1987" s="166">
        <v>41334</v>
      </c>
      <c r="G1987" s="166">
        <v>41338</v>
      </c>
      <c r="H1987" s="157">
        <v>1</v>
      </c>
    </row>
    <row r="1988" spans="1:9" ht="15" customHeight="1" x14ac:dyDescent="0.25">
      <c r="A1988" s="155" t="s">
        <v>3303</v>
      </c>
      <c r="B1988" s="155" t="s">
        <v>3306</v>
      </c>
      <c r="C1988" s="155" t="s">
        <v>3307</v>
      </c>
      <c r="D1988" s="155">
        <v>1</v>
      </c>
      <c r="E1988" s="155">
        <v>1</v>
      </c>
      <c r="F1988" s="166">
        <v>41334</v>
      </c>
      <c r="G1988" s="166">
        <v>41338</v>
      </c>
      <c r="H1988" s="157">
        <v>1</v>
      </c>
    </row>
    <row r="1989" spans="1:9" ht="15" customHeight="1" x14ac:dyDescent="0.25">
      <c r="A1989" s="155" t="s">
        <v>173</v>
      </c>
      <c r="B1989" s="155" t="s">
        <v>3308</v>
      </c>
      <c r="C1989" s="155" t="s">
        <v>3309</v>
      </c>
      <c r="D1989" s="155">
        <v>100</v>
      </c>
      <c r="E1989" s="155">
        <v>102</v>
      </c>
      <c r="F1989" s="166">
        <v>41337</v>
      </c>
      <c r="G1989" s="166">
        <v>41339</v>
      </c>
      <c r="H1989" s="157">
        <v>1</v>
      </c>
    </row>
    <row r="1990" spans="1:9" ht="15" customHeight="1" x14ac:dyDescent="0.25">
      <c r="A1990" s="155" t="s">
        <v>2361</v>
      </c>
      <c r="B1990" s="155" t="s">
        <v>3310</v>
      </c>
      <c r="C1990" s="155" t="s">
        <v>3311</v>
      </c>
      <c r="D1990" s="155">
        <v>25</v>
      </c>
      <c r="E1990" s="155">
        <v>25</v>
      </c>
      <c r="F1990" s="166">
        <v>41337</v>
      </c>
      <c r="G1990" s="166">
        <v>41433</v>
      </c>
      <c r="H1990" s="157">
        <v>1</v>
      </c>
    </row>
    <row r="1991" spans="1:9" ht="15" customHeight="1" x14ac:dyDescent="0.25">
      <c r="A1991" s="155" t="s">
        <v>559</v>
      </c>
      <c r="B1991" s="155" t="s">
        <v>560</v>
      </c>
      <c r="C1991" s="155" t="s">
        <v>3312</v>
      </c>
      <c r="D1991" s="155">
        <v>15000</v>
      </c>
      <c r="E1991" s="155">
        <v>15030</v>
      </c>
      <c r="F1991" s="166">
        <v>41337</v>
      </c>
      <c r="G1991" s="166">
        <v>41345</v>
      </c>
      <c r="H1991" s="157">
        <v>1</v>
      </c>
    </row>
    <row r="1992" spans="1:9" ht="15" customHeight="1" x14ac:dyDescent="0.25">
      <c r="A1992" s="155" t="s">
        <v>2906</v>
      </c>
      <c r="B1992" s="155" t="s">
        <v>1048</v>
      </c>
      <c r="C1992" s="155" t="s">
        <v>3313</v>
      </c>
      <c r="D1992" s="155">
        <v>50</v>
      </c>
      <c r="E1992" s="155">
        <v>50</v>
      </c>
      <c r="F1992" s="166">
        <v>41338</v>
      </c>
      <c r="G1992" s="166">
        <v>41345</v>
      </c>
      <c r="H1992" s="157">
        <v>1</v>
      </c>
    </row>
    <row r="1993" spans="1:9" ht="15" customHeight="1" x14ac:dyDescent="0.25">
      <c r="A1993" s="155" t="s">
        <v>719</v>
      </c>
      <c r="B1993" s="155" t="s">
        <v>954</v>
      </c>
      <c r="C1993" s="155" t="s">
        <v>3314</v>
      </c>
      <c r="D1993" s="155">
        <v>100</v>
      </c>
      <c r="E1993" s="155">
        <v>100</v>
      </c>
      <c r="F1993" s="166">
        <v>41338</v>
      </c>
      <c r="G1993" s="166">
        <v>41345</v>
      </c>
      <c r="H1993" s="157">
        <v>1</v>
      </c>
    </row>
    <row r="1994" spans="1:9" ht="15" customHeight="1" x14ac:dyDescent="0.25">
      <c r="A1994" s="155" t="s">
        <v>719</v>
      </c>
      <c r="B1994" s="155" t="s">
        <v>3315</v>
      </c>
      <c r="C1994" s="155" t="s">
        <v>364</v>
      </c>
      <c r="D1994" s="155">
        <v>100</v>
      </c>
      <c r="E1994" s="155">
        <v>100</v>
      </c>
      <c r="F1994" s="166">
        <v>41338</v>
      </c>
      <c r="G1994" s="166">
        <v>41345</v>
      </c>
      <c r="H1994" s="157">
        <v>1</v>
      </c>
    </row>
    <row r="1995" spans="1:9" ht="15" customHeight="1" x14ac:dyDescent="0.25">
      <c r="A1995" s="155" t="s">
        <v>924</v>
      </c>
      <c r="B1995" s="155" t="s">
        <v>3316</v>
      </c>
      <c r="C1995" s="155" t="s">
        <v>3317</v>
      </c>
      <c r="D1995" s="155">
        <v>1</v>
      </c>
      <c r="E1995" s="155">
        <v>1</v>
      </c>
      <c r="F1995" s="166">
        <v>41338</v>
      </c>
      <c r="G1995" s="166">
        <v>41369</v>
      </c>
      <c r="H1995" s="157">
        <v>1</v>
      </c>
    </row>
    <row r="1996" spans="1:9" ht="15" customHeight="1" x14ac:dyDescent="0.25">
      <c r="A1996" s="155" t="s">
        <v>3011</v>
      </c>
      <c r="B1996" s="155" t="s">
        <v>3012</v>
      </c>
      <c r="C1996" s="155" t="s">
        <v>3318</v>
      </c>
      <c r="D1996" s="155">
        <v>3</v>
      </c>
      <c r="E1996" s="155">
        <v>3</v>
      </c>
      <c r="F1996" s="166">
        <v>41338</v>
      </c>
      <c r="G1996" s="166">
        <v>41339</v>
      </c>
      <c r="H1996" s="157">
        <v>1</v>
      </c>
    </row>
    <row r="1997" spans="1:9" ht="15" customHeight="1" x14ac:dyDescent="0.25">
      <c r="A1997" s="155" t="s">
        <v>78</v>
      </c>
      <c r="B1997" s="155" t="s">
        <v>1074</v>
      </c>
      <c r="C1997" s="155" t="s">
        <v>3319</v>
      </c>
      <c r="D1997" s="155">
        <v>10</v>
      </c>
      <c r="E1997" s="155">
        <v>10</v>
      </c>
      <c r="F1997" s="166">
        <v>41339</v>
      </c>
      <c r="G1997" s="166">
        <v>41346</v>
      </c>
      <c r="H1997" s="157">
        <v>1</v>
      </c>
    </row>
    <row r="1998" spans="1:9" ht="15" customHeight="1" x14ac:dyDescent="0.25">
      <c r="A1998" s="155" t="s">
        <v>3322</v>
      </c>
      <c r="B1998" s="155" t="s">
        <v>3321</v>
      </c>
      <c r="C1998" s="155" t="s">
        <v>3320</v>
      </c>
      <c r="D1998" s="155">
        <v>200</v>
      </c>
      <c r="E1998" s="155">
        <v>199</v>
      </c>
      <c r="F1998" s="166">
        <v>41339</v>
      </c>
      <c r="G1998" s="166">
        <v>41341</v>
      </c>
      <c r="H1998" s="157">
        <v>1</v>
      </c>
      <c r="I1998" s="163" t="s">
        <v>3323</v>
      </c>
    </row>
    <row r="1999" spans="1:9" ht="15" customHeight="1" x14ac:dyDescent="0.25">
      <c r="A1999" s="155" t="s">
        <v>559</v>
      </c>
      <c r="B1999" s="155" t="s">
        <v>868</v>
      </c>
      <c r="C1999" s="155" t="s">
        <v>3324</v>
      </c>
      <c r="D1999" s="155">
        <v>10000</v>
      </c>
      <c r="E1999" s="155">
        <v>10080</v>
      </c>
      <c r="F1999" s="166">
        <v>41339</v>
      </c>
      <c r="G1999" s="166">
        <v>41346</v>
      </c>
      <c r="H1999" s="157">
        <v>1</v>
      </c>
    </row>
    <row r="2000" spans="1:9" ht="15" customHeight="1" x14ac:dyDescent="0.25">
      <c r="A2000" s="155" t="s">
        <v>509</v>
      </c>
      <c r="B2000" s="155" t="s">
        <v>3325</v>
      </c>
      <c r="C2000" s="155" t="s">
        <v>3326</v>
      </c>
      <c r="D2000" s="155">
        <v>25</v>
      </c>
      <c r="E2000" s="155">
        <v>25</v>
      </c>
      <c r="F2000" s="166">
        <v>41339</v>
      </c>
      <c r="G2000" s="166">
        <v>41341</v>
      </c>
      <c r="H2000" s="157">
        <v>1</v>
      </c>
    </row>
    <row r="2001" spans="1:9" ht="15" customHeight="1" x14ac:dyDescent="0.25">
      <c r="A2001" s="155" t="s">
        <v>509</v>
      </c>
      <c r="B2001" s="155" t="s">
        <v>3327</v>
      </c>
      <c r="C2001" s="155" t="s">
        <v>27</v>
      </c>
      <c r="D2001" s="155">
        <v>25</v>
      </c>
      <c r="E2001" s="155">
        <v>25</v>
      </c>
      <c r="F2001" s="166">
        <v>41339</v>
      </c>
      <c r="G2001" s="166">
        <v>41341</v>
      </c>
      <c r="H2001" s="157">
        <v>1</v>
      </c>
    </row>
    <row r="2002" spans="1:9" ht="15" customHeight="1" x14ac:dyDescent="0.25">
      <c r="A2002" s="155" t="s">
        <v>71</v>
      </c>
      <c r="B2002" s="155" t="s">
        <v>1550</v>
      </c>
      <c r="C2002" s="155" t="s">
        <v>32</v>
      </c>
      <c r="D2002" s="155">
        <v>5</v>
      </c>
      <c r="E2002" s="155">
        <v>5</v>
      </c>
      <c r="F2002" s="166">
        <v>41339</v>
      </c>
      <c r="G2002" s="166">
        <v>41352</v>
      </c>
      <c r="H2002" s="157">
        <v>1</v>
      </c>
    </row>
    <row r="2003" spans="1:9" ht="15" customHeight="1" x14ac:dyDescent="0.25">
      <c r="A2003" s="155" t="s">
        <v>3328</v>
      </c>
      <c r="B2003" s="155" t="s">
        <v>3329</v>
      </c>
      <c r="C2003" s="155" t="s">
        <v>3330</v>
      </c>
      <c r="D2003" s="155">
        <v>1</v>
      </c>
      <c r="E2003" s="155">
        <v>1</v>
      </c>
      <c r="F2003" s="166">
        <v>41339</v>
      </c>
      <c r="G2003" s="166">
        <v>41342</v>
      </c>
      <c r="H2003" s="157">
        <v>1</v>
      </c>
      <c r="I2003" s="163" t="s">
        <v>3332</v>
      </c>
    </row>
    <row r="2004" spans="1:9" ht="15" customHeight="1" x14ac:dyDescent="0.25">
      <c r="A2004" s="155" t="s">
        <v>3328</v>
      </c>
      <c r="B2004" s="155" t="s">
        <v>3331</v>
      </c>
      <c r="C2004" s="155" t="s">
        <v>364</v>
      </c>
      <c r="D2004" s="155">
        <v>1</v>
      </c>
      <c r="E2004" s="155">
        <v>1</v>
      </c>
      <c r="F2004" s="166">
        <v>41339</v>
      </c>
      <c r="G2004" s="166">
        <v>41342</v>
      </c>
      <c r="H2004" s="157">
        <v>1</v>
      </c>
      <c r="I2004" s="163" t="s">
        <v>3332</v>
      </c>
    </row>
    <row r="2005" spans="1:9" ht="15" customHeight="1" x14ac:dyDescent="0.25">
      <c r="A2005" s="155" t="s">
        <v>254</v>
      </c>
      <c r="B2005" s="155" t="s">
        <v>255</v>
      </c>
      <c r="C2005" s="155" t="s">
        <v>3333</v>
      </c>
      <c r="D2005" s="155">
        <v>50</v>
      </c>
      <c r="E2005" s="155">
        <v>50</v>
      </c>
      <c r="F2005" s="166">
        <v>41340</v>
      </c>
      <c r="G2005" s="166">
        <v>41344</v>
      </c>
      <c r="H2005" s="157">
        <v>1</v>
      </c>
    </row>
    <row r="2006" spans="1:9" ht="15" customHeight="1" x14ac:dyDescent="0.25">
      <c r="A2006" s="155" t="s">
        <v>71</v>
      </c>
      <c r="B2006" s="155" t="s">
        <v>1550</v>
      </c>
      <c r="C2006" s="155" t="s">
        <v>3334</v>
      </c>
      <c r="D2006" s="155">
        <v>5</v>
      </c>
      <c r="E2006" s="155">
        <v>5</v>
      </c>
      <c r="F2006" s="166">
        <v>41340</v>
      </c>
      <c r="G2006" s="166">
        <v>41358</v>
      </c>
      <c r="H2006" s="157">
        <v>1</v>
      </c>
    </row>
    <row r="2007" spans="1:9" ht="15" customHeight="1" x14ac:dyDescent="0.25">
      <c r="A2007" s="155" t="s">
        <v>230</v>
      </c>
      <c r="B2007" s="155" t="s">
        <v>471</v>
      </c>
      <c r="C2007" s="155" t="s">
        <v>3335</v>
      </c>
      <c r="D2007" s="155">
        <v>200</v>
      </c>
      <c r="E2007" s="155">
        <v>200</v>
      </c>
      <c r="F2007" s="166">
        <v>41340</v>
      </c>
      <c r="G2007" s="166">
        <v>41355</v>
      </c>
      <c r="H2007" s="157">
        <v>1</v>
      </c>
    </row>
    <row r="2008" spans="1:9" ht="15" customHeight="1" x14ac:dyDescent="0.25">
      <c r="A2008" s="155" t="s">
        <v>911</v>
      </c>
      <c r="B2008" s="155" t="s">
        <v>1176</v>
      </c>
      <c r="C2008" s="155" t="s">
        <v>3336</v>
      </c>
      <c r="D2008" s="155">
        <v>500</v>
      </c>
      <c r="E2008" s="155">
        <v>500</v>
      </c>
      <c r="F2008" s="166">
        <v>41340</v>
      </c>
      <c r="G2008" s="166">
        <v>41345</v>
      </c>
      <c r="H2008" s="157">
        <v>1</v>
      </c>
      <c r="I2008" s="163" t="s">
        <v>3337</v>
      </c>
    </row>
    <row r="2009" spans="1:9" ht="15" customHeight="1" x14ac:dyDescent="0.25">
      <c r="A2009" s="155" t="s">
        <v>1083</v>
      </c>
      <c r="B2009" s="155" t="s">
        <v>3338</v>
      </c>
      <c r="C2009" s="155" t="s">
        <v>3339</v>
      </c>
      <c r="D2009" s="155">
        <v>30</v>
      </c>
      <c r="E2009" s="155">
        <v>29</v>
      </c>
      <c r="F2009" s="166">
        <v>41340</v>
      </c>
      <c r="G2009" s="166">
        <v>41341</v>
      </c>
      <c r="H2009" s="157">
        <v>1</v>
      </c>
      <c r="I2009" s="163" t="s">
        <v>3340</v>
      </c>
    </row>
    <row r="2010" spans="1:9" ht="15" customHeight="1" x14ac:dyDescent="0.25">
      <c r="A2010" s="155" t="s">
        <v>71</v>
      </c>
      <c r="B2010" s="155" t="s">
        <v>154</v>
      </c>
      <c r="C2010" s="155" t="s">
        <v>3342</v>
      </c>
      <c r="D2010" s="155">
        <v>5</v>
      </c>
      <c r="E2010" s="155">
        <v>5</v>
      </c>
      <c r="F2010" s="166">
        <v>41344</v>
      </c>
      <c r="G2010" s="166">
        <v>41348</v>
      </c>
      <c r="H2010" s="157">
        <v>1</v>
      </c>
    </row>
    <row r="2011" spans="1:9" ht="15" customHeight="1" x14ac:dyDescent="0.25">
      <c r="A2011" s="155" t="s">
        <v>748</v>
      </c>
      <c r="B2011" s="155" t="s">
        <v>1161</v>
      </c>
      <c r="C2011" s="155" t="s">
        <v>3343</v>
      </c>
      <c r="D2011" s="155">
        <v>20</v>
      </c>
      <c r="E2011" s="155">
        <v>20</v>
      </c>
      <c r="F2011" s="166">
        <v>41344</v>
      </c>
      <c r="G2011" s="166">
        <v>41347</v>
      </c>
      <c r="H2011" s="157">
        <v>1</v>
      </c>
    </row>
    <row r="2012" spans="1:9" ht="15" customHeight="1" x14ac:dyDescent="0.25">
      <c r="A2012" s="155" t="s">
        <v>242</v>
      </c>
      <c r="B2012" s="155" t="s">
        <v>1456</v>
      </c>
      <c r="C2012" s="155" t="s">
        <v>3344</v>
      </c>
      <c r="D2012" s="155">
        <v>250</v>
      </c>
      <c r="E2012" s="155">
        <v>250</v>
      </c>
      <c r="F2012" s="166">
        <v>41344</v>
      </c>
      <c r="G2012" s="166">
        <v>41348</v>
      </c>
      <c r="H2012" s="157">
        <v>1</v>
      </c>
    </row>
    <row r="2013" spans="1:9" ht="15" customHeight="1" x14ac:dyDescent="0.25">
      <c r="A2013" s="155" t="s">
        <v>3345</v>
      </c>
      <c r="B2013" s="155" t="s">
        <v>3346</v>
      </c>
      <c r="C2013" s="155" t="s">
        <v>3347</v>
      </c>
      <c r="D2013" s="155">
        <v>8</v>
      </c>
      <c r="E2013" s="155">
        <v>8</v>
      </c>
      <c r="F2013" s="166">
        <v>41346</v>
      </c>
      <c r="G2013" s="166">
        <v>41281</v>
      </c>
      <c r="H2013" s="157">
        <v>1</v>
      </c>
      <c r="I2013" s="163" t="s">
        <v>3348</v>
      </c>
    </row>
    <row r="2014" spans="1:9" ht="15" customHeight="1" x14ac:dyDescent="0.25">
      <c r="A2014" s="155" t="s">
        <v>29</v>
      </c>
      <c r="B2014" s="155" t="s">
        <v>3349</v>
      </c>
      <c r="C2014" s="155" t="s">
        <v>3350</v>
      </c>
      <c r="D2014" s="155">
        <v>5</v>
      </c>
      <c r="E2014" s="155">
        <v>6</v>
      </c>
      <c r="F2014" s="166">
        <v>41346</v>
      </c>
      <c r="G2014" s="166">
        <v>41348</v>
      </c>
      <c r="H2014" s="157">
        <v>1</v>
      </c>
    </row>
    <row r="2015" spans="1:9" ht="15" customHeight="1" x14ac:dyDescent="0.25">
      <c r="A2015" s="155" t="s">
        <v>2714</v>
      </c>
      <c r="B2015" s="155" t="s">
        <v>3351</v>
      </c>
      <c r="C2015" s="155" t="s">
        <v>3352</v>
      </c>
      <c r="D2015" s="155">
        <v>15</v>
      </c>
      <c r="E2015" s="155">
        <v>15</v>
      </c>
      <c r="F2015" s="166">
        <v>41346</v>
      </c>
      <c r="G2015" s="166">
        <v>41352</v>
      </c>
      <c r="H2015" s="157">
        <v>1</v>
      </c>
    </row>
    <row r="2016" spans="1:9" ht="15" customHeight="1" x14ac:dyDescent="0.25">
      <c r="A2016" s="155" t="s">
        <v>12</v>
      </c>
      <c r="B2016" s="155" t="s">
        <v>367</v>
      </c>
      <c r="C2016" s="155" t="s">
        <v>3353</v>
      </c>
      <c r="D2016" s="155">
        <v>10</v>
      </c>
      <c r="E2016" s="155">
        <v>10</v>
      </c>
      <c r="F2016" s="166">
        <v>41346</v>
      </c>
      <c r="G2016" s="166">
        <v>41351</v>
      </c>
      <c r="H2016" s="157">
        <v>1</v>
      </c>
    </row>
    <row r="2017" spans="1:9" ht="15" customHeight="1" x14ac:dyDescent="0.25">
      <c r="A2017" s="155" t="s">
        <v>12</v>
      </c>
      <c r="B2017" s="155" t="s">
        <v>388</v>
      </c>
      <c r="C2017" s="155" t="s">
        <v>364</v>
      </c>
      <c r="D2017" s="155">
        <v>10</v>
      </c>
      <c r="E2017" s="155">
        <v>10</v>
      </c>
      <c r="F2017" s="166">
        <v>41346</v>
      </c>
      <c r="G2017" s="166">
        <v>41351</v>
      </c>
      <c r="H2017" s="157">
        <v>1</v>
      </c>
    </row>
    <row r="2018" spans="1:9" ht="15" customHeight="1" x14ac:dyDescent="0.25">
      <c r="A2018" s="155" t="s">
        <v>12</v>
      </c>
      <c r="B2018" s="155" t="s">
        <v>767</v>
      </c>
      <c r="C2018" s="155" t="s">
        <v>161</v>
      </c>
      <c r="D2018" s="155">
        <v>10</v>
      </c>
      <c r="E2018" s="155">
        <v>10</v>
      </c>
      <c r="F2018" s="166">
        <v>41346</v>
      </c>
      <c r="G2018" s="166">
        <v>41351</v>
      </c>
      <c r="H2018" s="157">
        <v>1</v>
      </c>
    </row>
    <row r="2019" spans="1:9" ht="15" customHeight="1" x14ac:dyDescent="0.25">
      <c r="A2019" s="155" t="s">
        <v>630</v>
      </c>
      <c r="B2019" s="155" t="s">
        <v>149</v>
      </c>
      <c r="C2019" s="155" t="s">
        <v>3354</v>
      </c>
      <c r="D2019" s="155">
        <v>50</v>
      </c>
      <c r="E2019" s="155">
        <v>50</v>
      </c>
      <c r="F2019" s="166">
        <v>41346</v>
      </c>
      <c r="G2019" s="166">
        <v>41348</v>
      </c>
      <c r="H2019" s="157">
        <v>1</v>
      </c>
    </row>
    <row r="2020" spans="1:9" ht="15" customHeight="1" x14ac:dyDescent="0.25">
      <c r="A2020" s="155" t="s">
        <v>71</v>
      </c>
      <c r="B2020" s="155" t="s">
        <v>583</v>
      </c>
      <c r="C2020" s="155" t="s">
        <v>3355</v>
      </c>
      <c r="D2020" s="155">
        <v>25</v>
      </c>
      <c r="E2020" s="155">
        <v>25</v>
      </c>
      <c r="F2020" s="166">
        <v>41346</v>
      </c>
      <c r="G2020" s="166">
        <v>41362</v>
      </c>
      <c r="H2020" s="157">
        <v>1</v>
      </c>
    </row>
    <row r="2021" spans="1:9" ht="15" customHeight="1" x14ac:dyDescent="0.25">
      <c r="A2021" s="155" t="s">
        <v>173</v>
      </c>
      <c r="B2021" s="155" t="s">
        <v>1170</v>
      </c>
      <c r="C2021" s="155" t="s">
        <v>3356</v>
      </c>
      <c r="D2021" s="155">
        <v>102</v>
      </c>
      <c r="E2021" s="155">
        <v>102</v>
      </c>
      <c r="F2021" s="166">
        <v>41346</v>
      </c>
      <c r="G2021" s="166">
        <v>41351</v>
      </c>
      <c r="H2021" s="157">
        <v>1</v>
      </c>
    </row>
    <row r="2022" spans="1:9" ht="15" customHeight="1" x14ac:dyDescent="0.25">
      <c r="A2022" s="155" t="s">
        <v>173</v>
      </c>
      <c r="B2022" s="155" t="s">
        <v>445</v>
      </c>
      <c r="C2022" s="155" t="s">
        <v>364</v>
      </c>
      <c r="D2022" s="155">
        <v>102</v>
      </c>
      <c r="E2022" s="155">
        <v>102</v>
      </c>
      <c r="F2022" s="166">
        <v>41346</v>
      </c>
      <c r="G2022" s="166">
        <v>41351</v>
      </c>
      <c r="H2022" s="157">
        <v>1</v>
      </c>
    </row>
    <row r="2023" spans="1:9" ht="15" customHeight="1" x14ac:dyDescent="0.25">
      <c r="A2023" s="155" t="s">
        <v>3322</v>
      </c>
      <c r="B2023" s="155" t="s">
        <v>3321</v>
      </c>
      <c r="C2023" s="155" t="s">
        <v>3358</v>
      </c>
      <c r="D2023" s="155">
        <v>50</v>
      </c>
      <c r="E2023" s="155">
        <v>51</v>
      </c>
      <c r="F2023" s="166">
        <v>41347</v>
      </c>
      <c r="G2023" s="166">
        <v>41348</v>
      </c>
      <c r="H2023" s="157">
        <v>1</v>
      </c>
      <c r="I2023" s="163" t="s">
        <v>3359</v>
      </c>
    </row>
    <row r="2024" spans="1:9" ht="15" customHeight="1" x14ac:dyDescent="0.25">
      <c r="A2024" s="155" t="s">
        <v>559</v>
      </c>
      <c r="B2024" s="155" t="s">
        <v>1849</v>
      </c>
      <c r="C2024" s="155" t="s">
        <v>3360</v>
      </c>
      <c r="D2024" s="155">
        <v>800</v>
      </c>
      <c r="E2024" s="155">
        <v>800</v>
      </c>
      <c r="F2024" s="166">
        <v>41347</v>
      </c>
      <c r="G2024" s="166">
        <v>41353</v>
      </c>
      <c r="H2024" s="157">
        <v>1</v>
      </c>
    </row>
    <row r="2025" spans="1:9" ht="15" customHeight="1" x14ac:dyDescent="0.25">
      <c r="A2025" s="155" t="s">
        <v>71</v>
      </c>
      <c r="B2025" s="155" t="s">
        <v>1550</v>
      </c>
      <c r="C2025" s="155" t="s">
        <v>3361</v>
      </c>
      <c r="D2025" s="155">
        <v>6</v>
      </c>
      <c r="E2025" s="155">
        <v>6</v>
      </c>
      <c r="F2025" s="166">
        <v>41347</v>
      </c>
      <c r="G2025" s="166">
        <v>41355</v>
      </c>
      <c r="H2025" s="157">
        <v>1</v>
      </c>
    </row>
    <row r="2026" spans="1:9" ht="15" customHeight="1" x14ac:dyDescent="0.25">
      <c r="A2026" s="155" t="s">
        <v>12</v>
      </c>
      <c r="B2026" s="155" t="s">
        <v>17</v>
      </c>
      <c r="C2026" s="155" t="s">
        <v>3362</v>
      </c>
      <c r="D2026" s="155">
        <v>10</v>
      </c>
      <c r="E2026" s="155">
        <v>10</v>
      </c>
      <c r="F2026" s="166">
        <v>41347</v>
      </c>
      <c r="G2026" s="166">
        <v>41352</v>
      </c>
      <c r="H2026" s="157">
        <v>1</v>
      </c>
    </row>
    <row r="2027" spans="1:9" ht="15" customHeight="1" x14ac:dyDescent="0.25">
      <c r="A2027" s="155" t="s">
        <v>12</v>
      </c>
      <c r="B2027" s="155" t="s">
        <v>524</v>
      </c>
      <c r="C2027" s="155" t="s">
        <v>364</v>
      </c>
      <c r="D2027" s="155">
        <v>10</v>
      </c>
      <c r="E2027" s="155">
        <v>10</v>
      </c>
      <c r="F2027" s="166">
        <v>41347</v>
      </c>
      <c r="G2027" s="166">
        <v>41352</v>
      </c>
      <c r="H2027" s="157">
        <v>1</v>
      </c>
    </row>
    <row r="2028" spans="1:9" ht="15" customHeight="1" x14ac:dyDescent="0.25">
      <c r="A2028" s="155" t="s">
        <v>2270</v>
      </c>
      <c r="B2028" s="155" t="s">
        <v>3363</v>
      </c>
      <c r="C2028" s="155" t="s">
        <v>3364</v>
      </c>
      <c r="D2028" s="155">
        <v>10</v>
      </c>
      <c r="E2028" s="155">
        <v>10</v>
      </c>
      <c r="F2028" s="166">
        <v>41347</v>
      </c>
      <c r="G2028" s="166">
        <v>41348</v>
      </c>
      <c r="H2028" s="157">
        <v>1</v>
      </c>
    </row>
    <row r="2029" spans="1:9" ht="15" customHeight="1" x14ac:dyDescent="0.25">
      <c r="A2029" s="155" t="s">
        <v>2714</v>
      </c>
      <c r="B2029" s="155" t="s">
        <v>642</v>
      </c>
      <c r="C2029" s="155" t="s">
        <v>3365</v>
      </c>
      <c r="D2029" s="155">
        <v>100</v>
      </c>
      <c r="E2029" s="155">
        <v>100</v>
      </c>
      <c r="F2029" s="166">
        <v>41347</v>
      </c>
      <c r="G2029" s="166">
        <v>41348</v>
      </c>
      <c r="H2029" s="157">
        <v>1</v>
      </c>
      <c r="I2029" s="163" t="s">
        <v>2468</v>
      </c>
    </row>
    <row r="2030" spans="1:9" ht="15" customHeight="1" x14ac:dyDescent="0.25">
      <c r="A2030" s="155" t="s">
        <v>820</v>
      </c>
      <c r="B2030" s="155" t="s">
        <v>426</v>
      </c>
      <c r="C2030" s="155" t="s">
        <v>3366</v>
      </c>
      <c r="D2030" s="155">
        <v>300</v>
      </c>
      <c r="E2030" s="155">
        <v>300</v>
      </c>
      <c r="F2030" s="166">
        <v>41348</v>
      </c>
      <c r="G2030" s="166">
        <v>41353</v>
      </c>
      <c r="H2030" s="157">
        <v>1</v>
      </c>
    </row>
    <row r="2031" spans="1:9" ht="15" customHeight="1" x14ac:dyDescent="0.25">
      <c r="A2031" s="155" t="s">
        <v>820</v>
      </c>
      <c r="B2031" s="155" t="s">
        <v>101</v>
      </c>
      <c r="C2031" s="155" t="s">
        <v>166</v>
      </c>
      <c r="D2031" s="155">
        <v>200</v>
      </c>
      <c r="E2031" s="155">
        <v>200</v>
      </c>
      <c r="F2031" s="166">
        <v>41348</v>
      </c>
      <c r="G2031" s="166">
        <v>41353</v>
      </c>
      <c r="H2031" s="157">
        <v>1</v>
      </c>
    </row>
    <row r="2032" spans="1:9" ht="15" customHeight="1" x14ac:dyDescent="0.25">
      <c r="A2032" s="155" t="s">
        <v>820</v>
      </c>
      <c r="B2032" s="155" t="s">
        <v>439</v>
      </c>
      <c r="C2032" s="155" t="s">
        <v>819</v>
      </c>
      <c r="D2032" s="155">
        <v>400</v>
      </c>
      <c r="E2032" s="155">
        <v>400</v>
      </c>
      <c r="F2032" s="166">
        <v>41348</v>
      </c>
      <c r="G2032" s="166">
        <v>41353</v>
      </c>
      <c r="H2032" s="157">
        <v>1</v>
      </c>
    </row>
    <row r="2033" spans="1:9" ht="15" customHeight="1" x14ac:dyDescent="0.25">
      <c r="A2033" s="155" t="s">
        <v>820</v>
      </c>
      <c r="B2033" s="155" t="s">
        <v>3367</v>
      </c>
      <c r="C2033" s="155" t="s">
        <v>294</v>
      </c>
      <c r="D2033" s="155">
        <v>100</v>
      </c>
      <c r="E2033" s="155">
        <v>100</v>
      </c>
      <c r="F2033" s="166">
        <v>41348</v>
      </c>
      <c r="G2033" s="166">
        <v>41353</v>
      </c>
      <c r="H2033" s="157">
        <v>1</v>
      </c>
    </row>
    <row r="2034" spans="1:9" ht="15" customHeight="1" x14ac:dyDescent="0.25">
      <c r="A2034" s="155" t="s">
        <v>630</v>
      </c>
      <c r="B2034" s="155" t="s">
        <v>3368</v>
      </c>
      <c r="C2034" s="155" t="s">
        <v>3369</v>
      </c>
      <c r="D2034" s="155">
        <v>10</v>
      </c>
      <c r="E2034" s="155">
        <v>10</v>
      </c>
      <c r="F2034" s="166">
        <v>41348</v>
      </c>
      <c r="G2034" s="166">
        <v>41355</v>
      </c>
      <c r="H2034" s="157">
        <v>1</v>
      </c>
    </row>
    <row r="2035" spans="1:9" ht="15" customHeight="1" x14ac:dyDescent="0.25">
      <c r="A2035" s="155" t="s">
        <v>748</v>
      </c>
      <c r="B2035" s="155" t="s">
        <v>3371</v>
      </c>
      <c r="C2035" s="155" t="s">
        <v>3370</v>
      </c>
      <c r="D2035" s="155">
        <v>28</v>
      </c>
      <c r="E2035" s="155">
        <v>28</v>
      </c>
      <c r="F2035" s="166">
        <v>41348</v>
      </c>
      <c r="G2035" s="166">
        <v>41355</v>
      </c>
      <c r="H2035" s="157">
        <v>1</v>
      </c>
    </row>
    <row r="2036" spans="1:9" ht="15" customHeight="1" x14ac:dyDescent="0.25">
      <c r="A2036" s="155" t="s">
        <v>251</v>
      </c>
      <c r="B2036" s="155" t="s">
        <v>3372</v>
      </c>
      <c r="C2036" s="155" t="s">
        <v>3373</v>
      </c>
      <c r="D2036" s="155">
        <v>20</v>
      </c>
      <c r="E2036" s="155">
        <v>20</v>
      </c>
      <c r="F2036" s="166">
        <v>41348</v>
      </c>
      <c r="G2036" s="166">
        <v>41353</v>
      </c>
      <c r="H2036" s="157">
        <v>1</v>
      </c>
    </row>
    <row r="2037" spans="1:9" ht="15" customHeight="1" x14ac:dyDescent="0.25">
      <c r="A2037" s="155" t="s">
        <v>251</v>
      </c>
      <c r="B2037" s="155" t="s">
        <v>939</v>
      </c>
      <c r="C2037" s="155" t="s">
        <v>364</v>
      </c>
      <c r="D2037" s="155">
        <v>10</v>
      </c>
      <c r="E2037" s="155">
        <v>10</v>
      </c>
      <c r="F2037" s="166">
        <v>41348</v>
      </c>
      <c r="G2037" s="166">
        <v>41353</v>
      </c>
      <c r="H2037" s="157">
        <v>1</v>
      </c>
    </row>
    <row r="2038" spans="1:9" ht="15" customHeight="1" x14ac:dyDescent="0.25">
      <c r="A2038" s="155" t="s">
        <v>261</v>
      </c>
      <c r="B2038" s="155" t="s">
        <v>2045</v>
      </c>
      <c r="C2038" s="155" t="s">
        <v>3376</v>
      </c>
      <c r="D2038" s="155">
        <v>10</v>
      </c>
      <c r="E2038" s="155">
        <v>10</v>
      </c>
      <c r="F2038" s="166">
        <v>41348</v>
      </c>
      <c r="G2038" s="166">
        <v>40919</v>
      </c>
      <c r="H2038" s="157">
        <v>1</v>
      </c>
      <c r="I2038" s="163" t="s">
        <v>3377</v>
      </c>
    </row>
    <row r="2039" spans="1:9" ht="15" customHeight="1" x14ac:dyDescent="0.25">
      <c r="A2039" s="155" t="s">
        <v>1474</v>
      </c>
      <c r="B2039" s="155" t="s">
        <v>3378</v>
      </c>
      <c r="C2039" s="155" t="s">
        <v>3379</v>
      </c>
      <c r="D2039" s="155">
        <v>10</v>
      </c>
      <c r="E2039" s="155">
        <v>10</v>
      </c>
      <c r="F2039" s="166">
        <v>41351</v>
      </c>
      <c r="G2039" s="166">
        <v>41358</v>
      </c>
      <c r="H2039" s="157">
        <v>1</v>
      </c>
    </row>
    <row r="2040" spans="1:9" ht="15" customHeight="1" x14ac:dyDescent="0.25">
      <c r="A2040" s="155" t="s">
        <v>173</v>
      </c>
      <c r="B2040" s="155" t="s">
        <v>3308</v>
      </c>
      <c r="C2040" s="155" t="s">
        <v>3380</v>
      </c>
      <c r="D2040" s="155">
        <v>400</v>
      </c>
      <c r="E2040" s="155">
        <v>399</v>
      </c>
      <c r="F2040" s="166">
        <v>41351</v>
      </c>
      <c r="G2040" s="166">
        <v>41355</v>
      </c>
      <c r="H2040" s="157">
        <v>1</v>
      </c>
    </row>
    <row r="2041" spans="1:9" ht="15" customHeight="1" x14ac:dyDescent="0.25">
      <c r="A2041" s="155" t="s">
        <v>719</v>
      </c>
      <c r="B2041" s="155" t="s">
        <v>807</v>
      </c>
      <c r="C2041" s="155" t="s">
        <v>3381</v>
      </c>
      <c r="D2041" s="155">
        <v>250</v>
      </c>
      <c r="E2041" s="155">
        <v>250</v>
      </c>
      <c r="F2041" s="166">
        <v>41351</v>
      </c>
      <c r="G2041" s="166">
        <v>41355</v>
      </c>
      <c r="H2041" s="157">
        <v>1</v>
      </c>
    </row>
    <row r="2042" spans="1:9" ht="15" customHeight="1" x14ac:dyDescent="0.25">
      <c r="A2042" s="155" t="s">
        <v>1419</v>
      </c>
      <c r="B2042" s="155" t="s">
        <v>626</v>
      </c>
      <c r="C2042" s="155" t="s">
        <v>3382</v>
      </c>
      <c r="D2042" s="155">
        <v>2000</v>
      </c>
      <c r="E2042" s="155">
        <v>2000</v>
      </c>
      <c r="F2042" s="166">
        <v>41351</v>
      </c>
      <c r="G2042" s="166">
        <v>41353</v>
      </c>
      <c r="H2042" s="157">
        <v>1</v>
      </c>
    </row>
    <row r="2043" spans="1:9" ht="15" customHeight="1" x14ac:dyDescent="0.25">
      <c r="A2043" s="155" t="s">
        <v>12</v>
      </c>
      <c r="B2043" s="155" t="s">
        <v>488</v>
      </c>
      <c r="C2043" s="155" t="s">
        <v>3383</v>
      </c>
      <c r="D2043" s="155">
        <v>10</v>
      </c>
      <c r="E2043" s="155">
        <v>10</v>
      </c>
      <c r="F2043" s="166">
        <v>41351</v>
      </c>
      <c r="G2043" s="166">
        <v>41355</v>
      </c>
      <c r="H2043" s="157">
        <v>1</v>
      </c>
    </row>
    <row r="2044" spans="1:9" ht="15" customHeight="1" x14ac:dyDescent="0.25">
      <c r="A2044" s="155" t="s">
        <v>820</v>
      </c>
      <c r="B2044" s="155" t="s">
        <v>439</v>
      </c>
      <c r="C2044" s="155" t="s">
        <v>3384</v>
      </c>
      <c r="D2044" s="155">
        <v>200</v>
      </c>
      <c r="E2044" s="155">
        <v>200</v>
      </c>
      <c r="F2044" s="166">
        <v>41351</v>
      </c>
      <c r="G2044" s="166">
        <v>41358</v>
      </c>
      <c r="H2044" s="157">
        <v>1</v>
      </c>
    </row>
    <row r="2045" spans="1:9" ht="15" customHeight="1" x14ac:dyDescent="0.25">
      <c r="A2045" s="155" t="s">
        <v>820</v>
      </c>
      <c r="B2045" s="155" t="s">
        <v>99</v>
      </c>
      <c r="C2045" s="155" t="s">
        <v>316</v>
      </c>
      <c r="D2045" s="155">
        <v>200</v>
      </c>
      <c r="E2045" s="155">
        <v>200</v>
      </c>
      <c r="F2045" s="166">
        <v>41351</v>
      </c>
      <c r="G2045" s="166">
        <v>41358</v>
      </c>
      <c r="H2045" s="157">
        <v>1</v>
      </c>
    </row>
    <row r="2046" spans="1:9" ht="15" customHeight="1" x14ac:dyDescent="0.25">
      <c r="A2046" s="155" t="s">
        <v>820</v>
      </c>
      <c r="B2046" s="155" t="s">
        <v>181</v>
      </c>
      <c r="C2046" s="155" t="s">
        <v>166</v>
      </c>
      <c r="D2046" s="155">
        <v>200</v>
      </c>
      <c r="E2046" s="155">
        <v>200</v>
      </c>
      <c r="F2046" s="166">
        <v>41351</v>
      </c>
      <c r="G2046" s="166">
        <v>41358</v>
      </c>
      <c r="H2046" s="157">
        <v>1</v>
      </c>
    </row>
    <row r="2047" spans="1:9" ht="15" customHeight="1" x14ac:dyDescent="0.25">
      <c r="A2047" s="155" t="s">
        <v>1983</v>
      </c>
      <c r="B2047" s="155" t="s">
        <v>3385</v>
      </c>
      <c r="C2047" s="155" t="s">
        <v>3386</v>
      </c>
      <c r="D2047" s="155">
        <v>3</v>
      </c>
      <c r="E2047" s="155">
        <v>3</v>
      </c>
      <c r="F2047" s="166">
        <v>41351</v>
      </c>
      <c r="G2047" s="166">
        <v>41364</v>
      </c>
      <c r="H2047" s="157">
        <v>1</v>
      </c>
      <c r="I2047" s="163" t="s">
        <v>3387</v>
      </c>
    </row>
    <row r="2048" spans="1:9" ht="15" customHeight="1" x14ac:dyDescent="0.25">
      <c r="A2048" s="155" t="s">
        <v>3388</v>
      </c>
      <c r="B2048" s="155" t="s">
        <v>3389</v>
      </c>
      <c r="C2048" s="155" t="s">
        <v>3390</v>
      </c>
      <c r="D2048" s="155">
        <v>50</v>
      </c>
      <c r="E2048" s="155">
        <v>50</v>
      </c>
      <c r="F2048" s="166">
        <v>41352</v>
      </c>
      <c r="G2048" s="166">
        <v>41361</v>
      </c>
      <c r="H2048" s="157">
        <v>1</v>
      </c>
    </row>
    <row r="2049" spans="1:8" ht="15" customHeight="1" x14ac:dyDescent="0.25">
      <c r="A2049" s="155" t="s">
        <v>512</v>
      </c>
      <c r="B2049" s="155" t="s">
        <v>2718</v>
      </c>
      <c r="C2049" s="155" t="s">
        <v>3391</v>
      </c>
      <c r="D2049" s="155">
        <v>38</v>
      </c>
      <c r="E2049" s="155">
        <v>38</v>
      </c>
      <c r="F2049" s="166">
        <v>41352</v>
      </c>
      <c r="G2049" s="166">
        <v>41355</v>
      </c>
      <c r="H2049" s="157">
        <v>1</v>
      </c>
    </row>
    <row r="2050" spans="1:8" ht="15" customHeight="1" x14ac:dyDescent="0.25">
      <c r="A2050" s="155" t="s">
        <v>512</v>
      </c>
      <c r="B2050" s="155" t="s">
        <v>3392</v>
      </c>
      <c r="C2050" s="155" t="s">
        <v>364</v>
      </c>
      <c r="D2050" s="155">
        <v>41</v>
      </c>
      <c r="E2050" s="155">
        <v>41</v>
      </c>
      <c r="F2050" s="166">
        <v>41352</v>
      </c>
      <c r="G2050" s="166">
        <v>41355</v>
      </c>
      <c r="H2050" s="157">
        <v>1</v>
      </c>
    </row>
    <row r="2051" spans="1:8" ht="15" customHeight="1" x14ac:dyDescent="0.25">
      <c r="A2051" s="155" t="s">
        <v>835</v>
      </c>
      <c r="B2051" s="155" t="s">
        <v>836</v>
      </c>
      <c r="C2051" s="155" t="s">
        <v>3393</v>
      </c>
      <c r="D2051" s="155">
        <v>5</v>
      </c>
      <c r="E2051" s="155">
        <v>5</v>
      </c>
      <c r="F2051" s="166">
        <v>41353</v>
      </c>
      <c r="G2051" s="166">
        <v>41361</v>
      </c>
      <c r="H2051" s="157">
        <v>1</v>
      </c>
    </row>
    <row r="2052" spans="1:8" ht="15" customHeight="1" x14ac:dyDescent="0.25">
      <c r="A2052" s="155" t="s">
        <v>230</v>
      </c>
      <c r="B2052" s="155" t="s">
        <v>2599</v>
      </c>
      <c r="C2052" s="155" t="s">
        <v>3394</v>
      </c>
      <c r="D2052" s="155">
        <v>200</v>
      </c>
      <c r="E2052" s="155">
        <v>200</v>
      </c>
      <c r="F2052" s="166">
        <v>41353</v>
      </c>
      <c r="G2052" s="166">
        <v>41365</v>
      </c>
      <c r="H2052" s="157">
        <v>1</v>
      </c>
    </row>
    <row r="2053" spans="1:8" ht="15" customHeight="1" x14ac:dyDescent="0.25">
      <c r="A2053" s="155" t="s">
        <v>65</v>
      </c>
      <c r="B2053" s="155" t="s">
        <v>2994</v>
      </c>
      <c r="C2053" s="155" t="s">
        <v>3395</v>
      </c>
      <c r="D2053" s="155">
        <v>200</v>
      </c>
      <c r="E2053" s="155">
        <v>200</v>
      </c>
      <c r="F2053" s="166">
        <v>41353</v>
      </c>
      <c r="G2053" s="166">
        <v>41365</v>
      </c>
      <c r="H2053" s="157">
        <v>1</v>
      </c>
    </row>
    <row r="2054" spans="1:8" ht="15" customHeight="1" x14ac:dyDescent="0.25">
      <c r="A2054" s="155" t="s">
        <v>71</v>
      </c>
      <c r="B2054" s="155" t="s">
        <v>154</v>
      </c>
      <c r="C2054" s="155" t="s">
        <v>3396</v>
      </c>
      <c r="D2054" s="155">
        <v>5</v>
      </c>
      <c r="E2054" s="155">
        <v>5</v>
      </c>
      <c r="F2054" s="166">
        <v>41353</v>
      </c>
      <c r="G2054" s="166">
        <v>41372</v>
      </c>
      <c r="H2054" s="157">
        <v>1</v>
      </c>
    </row>
    <row r="2055" spans="1:8" ht="15" customHeight="1" x14ac:dyDescent="0.25">
      <c r="A2055" s="155" t="s">
        <v>997</v>
      </c>
      <c r="B2055" s="155" t="s">
        <v>473</v>
      </c>
      <c r="C2055" s="155" t="s">
        <v>3397</v>
      </c>
      <c r="D2055" s="155">
        <v>5</v>
      </c>
      <c r="E2055" s="155">
        <v>5</v>
      </c>
      <c r="F2055" s="166">
        <v>41353</v>
      </c>
      <c r="G2055" s="166">
        <v>41358</v>
      </c>
      <c r="H2055" s="157">
        <v>1</v>
      </c>
    </row>
    <row r="2056" spans="1:8" ht="15" customHeight="1" x14ac:dyDescent="0.25">
      <c r="A2056" s="155" t="s">
        <v>731</v>
      </c>
      <c r="B2056" s="155" t="s">
        <v>3398</v>
      </c>
      <c r="C2056" s="155" t="s">
        <v>3399</v>
      </c>
      <c r="D2056" s="155">
        <v>25</v>
      </c>
      <c r="E2056" s="155">
        <v>25</v>
      </c>
      <c r="F2056" s="166">
        <v>41353</v>
      </c>
      <c r="G2056" s="166">
        <v>41362</v>
      </c>
      <c r="H2056" s="157">
        <v>1</v>
      </c>
    </row>
    <row r="2057" spans="1:8" ht="15" customHeight="1" x14ac:dyDescent="0.25">
      <c r="A2057" s="155" t="s">
        <v>12</v>
      </c>
      <c r="B2057" s="155" t="s">
        <v>13</v>
      </c>
      <c r="C2057" s="155" t="s">
        <v>3400</v>
      </c>
      <c r="D2057" s="155">
        <v>10</v>
      </c>
      <c r="E2057" s="155">
        <v>10</v>
      </c>
      <c r="F2057" s="166">
        <v>41353</v>
      </c>
      <c r="G2057" s="166">
        <v>41358</v>
      </c>
      <c r="H2057" s="157">
        <v>1</v>
      </c>
    </row>
    <row r="2058" spans="1:8" ht="15" customHeight="1" x14ac:dyDescent="0.25">
      <c r="A2058" s="155" t="s">
        <v>12</v>
      </c>
      <c r="B2058" s="155" t="s">
        <v>1016</v>
      </c>
      <c r="C2058" s="155" t="s">
        <v>3401</v>
      </c>
      <c r="D2058" s="155">
        <v>10</v>
      </c>
      <c r="E2058" s="155">
        <v>10</v>
      </c>
      <c r="F2058" s="166">
        <v>41353</v>
      </c>
      <c r="G2058" s="166">
        <v>41358</v>
      </c>
      <c r="H2058" s="157">
        <v>1</v>
      </c>
    </row>
    <row r="2059" spans="1:8" ht="15" customHeight="1" x14ac:dyDescent="0.25">
      <c r="A2059" s="155" t="s">
        <v>12</v>
      </c>
      <c r="B2059" s="155" t="s">
        <v>2497</v>
      </c>
      <c r="C2059" s="155" t="s">
        <v>3402</v>
      </c>
      <c r="D2059" s="155">
        <v>10</v>
      </c>
      <c r="E2059" s="155">
        <v>10</v>
      </c>
      <c r="F2059" s="166">
        <v>41353</v>
      </c>
      <c r="G2059" s="166">
        <v>41358</v>
      </c>
      <c r="H2059" s="157">
        <v>1</v>
      </c>
    </row>
    <row r="2060" spans="1:8" ht="15" customHeight="1" x14ac:dyDescent="0.25">
      <c r="A2060" s="155" t="s">
        <v>12</v>
      </c>
      <c r="B2060" s="155" t="s">
        <v>156</v>
      </c>
      <c r="C2060" s="155" t="s">
        <v>3403</v>
      </c>
      <c r="D2060" s="155">
        <v>10</v>
      </c>
      <c r="E2060" s="155">
        <v>10</v>
      </c>
      <c r="F2060" s="166">
        <v>41353</v>
      </c>
      <c r="G2060" s="166">
        <v>41358</v>
      </c>
      <c r="H2060" s="157">
        <v>1</v>
      </c>
    </row>
    <row r="2061" spans="1:8" ht="15" customHeight="1" x14ac:dyDescent="0.25">
      <c r="A2061" s="155" t="s">
        <v>12</v>
      </c>
      <c r="B2061" s="155" t="s">
        <v>15</v>
      </c>
      <c r="C2061" s="155" t="s">
        <v>3404</v>
      </c>
      <c r="D2061" s="155">
        <v>10</v>
      </c>
      <c r="E2061" s="155">
        <v>10</v>
      </c>
      <c r="F2061" s="166">
        <v>41353</v>
      </c>
      <c r="G2061" s="166">
        <v>41358</v>
      </c>
      <c r="H2061" s="157">
        <v>1</v>
      </c>
    </row>
    <row r="2062" spans="1:8" ht="15" customHeight="1" x14ac:dyDescent="0.25">
      <c r="A2062" s="155" t="s">
        <v>12</v>
      </c>
      <c r="B2062" s="155" t="s">
        <v>2353</v>
      </c>
      <c r="C2062" s="155" t="s">
        <v>3405</v>
      </c>
      <c r="D2062" s="155">
        <v>20</v>
      </c>
      <c r="E2062" s="155">
        <v>20</v>
      </c>
      <c r="F2062" s="166">
        <v>41353</v>
      </c>
      <c r="G2062" s="166">
        <v>41358</v>
      </c>
      <c r="H2062" s="157">
        <v>1</v>
      </c>
    </row>
    <row r="2063" spans="1:8" ht="15" customHeight="1" x14ac:dyDescent="0.25">
      <c r="A2063" s="155" t="s">
        <v>12</v>
      </c>
      <c r="B2063" s="155" t="s">
        <v>1233</v>
      </c>
      <c r="C2063" s="155" t="s">
        <v>3406</v>
      </c>
      <c r="D2063" s="155">
        <v>10</v>
      </c>
      <c r="E2063" s="155">
        <v>10</v>
      </c>
      <c r="F2063" s="166">
        <v>41353</v>
      </c>
      <c r="G2063" s="166">
        <v>41359</v>
      </c>
      <c r="H2063" s="157">
        <v>1</v>
      </c>
    </row>
    <row r="2064" spans="1:8" ht="15" customHeight="1" x14ac:dyDescent="0.25">
      <c r="A2064" s="155" t="s">
        <v>2106</v>
      </c>
      <c r="B2064" s="155" t="s">
        <v>2107</v>
      </c>
      <c r="C2064" s="155" t="s">
        <v>3407</v>
      </c>
      <c r="D2064" s="155">
        <v>20</v>
      </c>
      <c r="E2064" s="155">
        <v>20</v>
      </c>
      <c r="F2064" s="166">
        <v>41354</v>
      </c>
      <c r="G2064" s="166">
        <v>41358</v>
      </c>
      <c r="H2064" s="157">
        <v>1</v>
      </c>
    </row>
    <row r="2065" spans="1:9" ht="15" customHeight="1" x14ac:dyDescent="0.25">
      <c r="A2065" s="155" t="s">
        <v>2714</v>
      </c>
      <c r="B2065" s="155" t="s">
        <v>3408</v>
      </c>
      <c r="C2065" s="155" t="s">
        <v>3409</v>
      </c>
      <c r="D2065" s="155">
        <v>200</v>
      </c>
      <c r="E2065" s="155">
        <v>200</v>
      </c>
      <c r="F2065" s="166">
        <v>41354</v>
      </c>
      <c r="G2065" s="166">
        <v>41361</v>
      </c>
      <c r="H2065" s="157">
        <v>1</v>
      </c>
    </row>
    <row r="2066" spans="1:9" ht="15" customHeight="1" x14ac:dyDescent="0.25">
      <c r="A2066" s="155" t="s">
        <v>520</v>
      </c>
      <c r="B2066" s="155" t="s">
        <v>966</v>
      </c>
      <c r="C2066" s="155" t="s">
        <v>3410</v>
      </c>
      <c r="D2066" s="155">
        <v>15</v>
      </c>
      <c r="E2066" s="155">
        <v>15</v>
      </c>
      <c r="F2066" s="166">
        <v>41354</v>
      </c>
      <c r="G2066" s="166">
        <v>41361</v>
      </c>
      <c r="H2066" s="157">
        <v>1</v>
      </c>
    </row>
    <row r="2067" spans="1:9" ht="15" customHeight="1" x14ac:dyDescent="0.25">
      <c r="A2067" s="155" t="s">
        <v>2030</v>
      </c>
      <c r="B2067" s="155" t="s">
        <v>3411</v>
      </c>
      <c r="C2067" s="155" t="s">
        <v>3412</v>
      </c>
      <c r="D2067" s="155">
        <v>100</v>
      </c>
      <c r="E2067" s="155">
        <v>100</v>
      </c>
      <c r="F2067" s="166">
        <v>41354</v>
      </c>
      <c r="G2067" s="166">
        <v>41355</v>
      </c>
      <c r="H2067" s="157">
        <v>1</v>
      </c>
      <c r="I2067" s="163" t="s">
        <v>2468</v>
      </c>
    </row>
    <row r="2068" spans="1:9" ht="15" customHeight="1" x14ac:dyDescent="0.25">
      <c r="A2068" s="155" t="s">
        <v>2936</v>
      </c>
      <c r="B2068" s="155" t="s">
        <v>762</v>
      </c>
      <c r="C2068" s="155" t="s">
        <v>3413</v>
      </c>
      <c r="D2068" s="155">
        <v>100</v>
      </c>
      <c r="E2068" s="155">
        <v>100</v>
      </c>
      <c r="F2068" s="166">
        <v>41354</v>
      </c>
      <c r="G2068" s="166">
        <v>41361</v>
      </c>
      <c r="H2068" s="157">
        <v>1</v>
      </c>
    </row>
    <row r="2069" spans="1:9" ht="15" customHeight="1" x14ac:dyDescent="0.25">
      <c r="A2069" s="155" t="s">
        <v>2936</v>
      </c>
      <c r="B2069" s="155" t="s">
        <v>3414</v>
      </c>
      <c r="C2069" s="155" t="s">
        <v>364</v>
      </c>
      <c r="D2069" s="155">
        <v>100</v>
      </c>
      <c r="E2069" s="155">
        <v>100</v>
      </c>
      <c r="F2069" s="166">
        <v>41354</v>
      </c>
      <c r="G2069" s="166">
        <v>41361</v>
      </c>
      <c r="H2069" s="157">
        <v>1</v>
      </c>
    </row>
    <row r="2070" spans="1:9" ht="15" customHeight="1" x14ac:dyDescent="0.25">
      <c r="A2070" s="155" t="s">
        <v>3303</v>
      </c>
      <c r="B2070" s="155" t="s">
        <v>3304</v>
      </c>
      <c r="C2070" s="155" t="s">
        <v>3415</v>
      </c>
      <c r="D2070" s="155">
        <v>1</v>
      </c>
      <c r="E2070" s="155">
        <v>1</v>
      </c>
      <c r="F2070" s="166">
        <v>41355</v>
      </c>
      <c r="G2070" s="166">
        <v>41359</v>
      </c>
      <c r="H2070" s="157">
        <v>1</v>
      </c>
    </row>
    <row r="2071" spans="1:9" ht="15" customHeight="1" x14ac:dyDescent="0.25">
      <c r="A2071" s="155" t="s">
        <v>748</v>
      </c>
      <c r="B2071" s="155" t="s">
        <v>823</v>
      </c>
      <c r="C2071" s="155" t="s">
        <v>3416</v>
      </c>
      <c r="D2071" s="155">
        <v>200</v>
      </c>
      <c r="E2071" s="155">
        <v>200</v>
      </c>
      <c r="F2071" s="166">
        <v>41355</v>
      </c>
      <c r="G2071" s="166">
        <v>41358</v>
      </c>
      <c r="H2071" s="157">
        <v>1</v>
      </c>
    </row>
    <row r="2072" spans="1:9" ht="15" customHeight="1" x14ac:dyDescent="0.25">
      <c r="A2072" s="155" t="s">
        <v>71</v>
      </c>
      <c r="B2072" s="155" t="s">
        <v>1530</v>
      </c>
      <c r="C2072" s="155" t="s">
        <v>3417</v>
      </c>
      <c r="D2072" s="155">
        <v>5</v>
      </c>
      <c r="E2072" s="155">
        <v>5</v>
      </c>
      <c r="F2072" s="166">
        <v>41355</v>
      </c>
      <c r="G2072" s="166">
        <v>41376</v>
      </c>
      <c r="H2072" s="157">
        <v>1</v>
      </c>
    </row>
    <row r="2073" spans="1:9" ht="15" customHeight="1" x14ac:dyDescent="0.25">
      <c r="A2073" s="155" t="s">
        <v>3303</v>
      </c>
      <c r="B2073" s="155" t="s">
        <v>3418</v>
      </c>
      <c r="C2073" s="155" t="s">
        <v>3419</v>
      </c>
      <c r="D2073" s="155">
        <v>1</v>
      </c>
      <c r="E2073" s="155">
        <v>1</v>
      </c>
      <c r="F2073" s="166">
        <v>41355</v>
      </c>
      <c r="G2073" s="166">
        <v>41359</v>
      </c>
      <c r="H2073" s="157">
        <v>1</v>
      </c>
    </row>
    <row r="2074" spans="1:9" ht="15" customHeight="1" x14ac:dyDescent="0.25">
      <c r="A2074" s="155" t="s">
        <v>2030</v>
      </c>
      <c r="B2074" s="155" t="s">
        <v>3411</v>
      </c>
      <c r="C2074" s="155" t="s">
        <v>3420</v>
      </c>
      <c r="D2074" s="155">
        <v>20</v>
      </c>
      <c r="E2074" s="155">
        <v>20</v>
      </c>
      <c r="F2074" s="166">
        <v>41358</v>
      </c>
      <c r="G2074" s="166">
        <v>41360</v>
      </c>
      <c r="H2074" s="157">
        <v>1</v>
      </c>
    </row>
    <row r="2075" spans="1:9" ht="15" customHeight="1" x14ac:dyDescent="0.25">
      <c r="A2075" s="155" t="s">
        <v>12</v>
      </c>
      <c r="B2075" s="155" t="s">
        <v>424</v>
      </c>
      <c r="C2075" s="155" t="s">
        <v>3421</v>
      </c>
      <c r="D2075" s="155">
        <v>10</v>
      </c>
      <c r="E2075" s="155">
        <v>10</v>
      </c>
      <c r="F2075" s="166">
        <v>41358</v>
      </c>
      <c r="G2075" s="166">
        <v>41359</v>
      </c>
      <c r="H2075" s="157">
        <v>1</v>
      </c>
    </row>
    <row r="2076" spans="1:9" ht="15" customHeight="1" x14ac:dyDescent="0.25">
      <c r="A2076" s="155" t="s">
        <v>12</v>
      </c>
      <c r="B2076" s="155" t="s">
        <v>388</v>
      </c>
      <c r="C2076" s="155" t="s">
        <v>3422</v>
      </c>
      <c r="D2076" s="155">
        <v>15</v>
      </c>
      <c r="E2076" s="155">
        <v>15</v>
      </c>
      <c r="F2076" s="166">
        <v>41358</v>
      </c>
      <c r="G2076" s="166">
        <v>41359</v>
      </c>
      <c r="H2076" s="157">
        <v>1</v>
      </c>
    </row>
    <row r="2077" spans="1:9" ht="15" customHeight="1" x14ac:dyDescent="0.25">
      <c r="A2077" s="155" t="s">
        <v>2714</v>
      </c>
      <c r="B2077" s="155" t="s">
        <v>248</v>
      </c>
      <c r="C2077" s="155" t="s">
        <v>3424</v>
      </c>
      <c r="D2077" s="155">
        <v>200</v>
      </c>
      <c r="E2077" s="155">
        <v>200</v>
      </c>
      <c r="F2077" s="166">
        <v>41358</v>
      </c>
      <c r="G2077" s="166">
        <v>41359</v>
      </c>
      <c r="H2077" s="157">
        <v>1</v>
      </c>
    </row>
    <row r="2078" spans="1:9" ht="15" customHeight="1" x14ac:dyDescent="0.25">
      <c r="A2078" s="155" t="s">
        <v>2714</v>
      </c>
      <c r="B2078" s="155" t="s">
        <v>3423</v>
      </c>
      <c r="C2078" s="155" t="s">
        <v>3425</v>
      </c>
      <c r="D2078" s="155">
        <v>560</v>
      </c>
      <c r="E2078" s="155">
        <v>560</v>
      </c>
      <c r="F2078" s="166">
        <v>41358</v>
      </c>
      <c r="G2078" s="166">
        <v>41359</v>
      </c>
      <c r="H2078" s="157">
        <v>1</v>
      </c>
    </row>
    <row r="2079" spans="1:9" ht="15" customHeight="1" x14ac:dyDescent="0.25">
      <c r="A2079" s="155" t="s">
        <v>3426</v>
      </c>
      <c r="B2079" s="155" t="s">
        <v>1616</v>
      </c>
      <c r="C2079" s="155" t="s">
        <v>3427</v>
      </c>
      <c r="D2079" s="155">
        <v>4</v>
      </c>
      <c r="E2079" s="155">
        <v>4</v>
      </c>
      <c r="F2079" s="166">
        <v>41358</v>
      </c>
      <c r="G2079" s="166">
        <v>41375</v>
      </c>
      <c r="H2079" s="157">
        <v>1</v>
      </c>
    </row>
    <row r="2080" spans="1:9" ht="15" customHeight="1" x14ac:dyDescent="0.25">
      <c r="A2080" s="155" t="s">
        <v>1554</v>
      </c>
      <c r="B2080" s="155" t="s">
        <v>1204</v>
      </c>
      <c r="C2080" s="155" t="s">
        <v>3428</v>
      </c>
      <c r="D2080" s="155">
        <v>139</v>
      </c>
      <c r="E2080" s="155">
        <v>139</v>
      </c>
      <c r="F2080" s="166">
        <v>41358</v>
      </c>
      <c r="G2080" s="166">
        <v>41368</v>
      </c>
      <c r="H2080" s="157">
        <v>1</v>
      </c>
    </row>
    <row r="2081" spans="1:9" ht="15" customHeight="1" x14ac:dyDescent="0.25">
      <c r="A2081" s="155" t="s">
        <v>1554</v>
      </c>
      <c r="B2081" s="155" t="s">
        <v>1181</v>
      </c>
      <c r="C2081" s="155" t="s">
        <v>3429</v>
      </c>
      <c r="D2081" s="155">
        <v>139</v>
      </c>
      <c r="E2081" s="155">
        <v>139</v>
      </c>
      <c r="F2081" s="166">
        <v>41358</v>
      </c>
      <c r="G2081" s="166">
        <v>41368</v>
      </c>
      <c r="H2081" s="157">
        <v>1</v>
      </c>
    </row>
    <row r="2082" spans="1:9" ht="15" customHeight="1" x14ac:dyDescent="0.25">
      <c r="A2082" s="155" t="s">
        <v>3430</v>
      </c>
      <c r="B2082" s="155" t="s">
        <v>681</v>
      </c>
      <c r="C2082" s="155" t="s">
        <v>3431</v>
      </c>
      <c r="D2082" s="155">
        <v>64</v>
      </c>
      <c r="E2082" s="155">
        <v>64</v>
      </c>
      <c r="F2082" s="166">
        <v>41358</v>
      </c>
      <c r="G2082" s="166">
        <v>41366</v>
      </c>
      <c r="H2082" s="157">
        <v>1</v>
      </c>
    </row>
    <row r="2083" spans="1:9" ht="15" customHeight="1" x14ac:dyDescent="0.25">
      <c r="A2083" s="155" t="s">
        <v>3430</v>
      </c>
      <c r="B2083" s="155" t="s">
        <v>1501</v>
      </c>
      <c r="C2083" s="155" t="s">
        <v>3432</v>
      </c>
      <c r="D2083" s="155">
        <v>150</v>
      </c>
      <c r="E2083" s="155">
        <v>150</v>
      </c>
      <c r="F2083" s="166">
        <v>41358</v>
      </c>
      <c r="G2083" s="166">
        <v>41366</v>
      </c>
      <c r="H2083" s="157">
        <v>1</v>
      </c>
    </row>
    <row r="2084" spans="1:9" ht="15" customHeight="1" x14ac:dyDescent="0.25">
      <c r="A2084" s="155" t="s">
        <v>1667</v>
      </c>
      <c r="B2084" s="155" t="s">
        <v>3433</v>
      </c>
      <c r="C2084" s="155" t="s">
        <v>3434</v>
      </c>
      <c r="D2084" s="155">
        <v>1020</v>
      </c>
      <c r="E2084" s="155">
        <v>1020</v>
      </c>
      <c r="F2084" s="166">
        <v>41358</v>
      </c>
      <c r="G2084" s="166">
        <v>41362</v>
      </c>
      <c r="H2084" s="157">
        <v>1</v>
      </c>
    </row>
    <row r="2085" spans="1:9" ht="15" customHeight="1" x14ac:dyDescent="0.25">
      <c r="A2085" s="155" t="s">
        <v>820</v>
      </c>
      <c r="B2085" s="155" t="s">
        <v>1002</v>
      </c>
      <c r="C2085" s="155" t="s">
        <v>3435</v>
      </c>
      <c r="D2085" s="155">
        <v>26</v>
      </c>
      <c r="E2085" s="155">
        <v>26</v>
      </c>
      <c r="F2085" s="166">
        <v>41358</v>
      </c>
      <c r="G2085" s="166">
        <v>41365</v>
      </c>
      <c r="H2085" s="157">
        <v>1</v>
      </c>
    </row>
    <row r="2086" spans="1:9" ht="15" customHeight="1" x14ac:dyDescent="0.25">
      <c r="A2086" s="155" t="s">
        <v>71</v>
      </c>
      <c r="B2086" s="155" t="s">
        <v>154</v>
      </c>
      <c r="C2086" s="155" t="s">
        <v>3436</v>
      </c>
      <c r="D2086" s="155">
        <v>5</v>
      </c>
      <c r="E2086" s="155">
        <v>5</v>
      </c>
      <c r="F2086" s="166">
        <v>41358</v>
      </c>
      <c r="G2086" s="166">
        <v>41367</v>
      </c>
      <c r="H2086" s="157">
        <v>1</v>
      </c>
    </row>
    <row r="2087" spans="1:9" ht="15" customHeight="1" x14ac:dyDescent="0.25">
      <c r="A2087" s="155" t="s">
        <v>3437</v>
      </c>
      <c r="B2087" s="155" t="s">
        <v>3438</v>
      </c>
      <c r="C2087" s="155" t="s">
        <v>3439</v>
      </c>
      <c r="D2087" s="155">
        <v>5</v>
      </c>
      <c r="E2087" s="155">
        <v>5</v>
      </c>
      <c r="F2087" s="166">
        <v>41358</v>
      </c>
      <c r="G2087" s="166">
        <v>41373</v>
      </c>
      <c r="H2087" s="157">
        <v>1</v>
      </c>
    </row>
    <row r="2088" spans="1:9" ht="15" customHeight="1" x14ac:dyDescent="0.25">
      <c r="A2088" s="155" t="s">
        <v>2270</v>
      </c>
      <c r="B2088" s="155" t="s">
        <v>455</v>
      </c>
      <c r="C2088" s="155" t="s">
        <v>3440</v>
      </c>
      <c r="D2088" s="155">
        <v>50</v>
      </c>
      <c r="E2088" s="155">
        <v>50</v>
      </c>
      <c r="F2088" s="166">
        <v>41359</v>
      </c>
      <c r="G2088" s="166">
        <v>41362</v>
      </c>
      <c r="H2088" s="157">
        <v>1</v>
      </c>
    </row>
    <row r="2089" spans="1:9" ht="15" customHeight="1" x14ac:dyDescent="0.25">
      <c r="A2089" s="155" t="s">
        <v>2270</v>
      </c>
      <c r="B2089" s="155" t="s">
        <v>457</v>
      </c>
      <c r="C2089" s="155" t="s">
        <v>3441</v>
      </c>
      <c r="D2089" s="155">
        <v>50</v>
      </c>
      <c r="E2089" s="155">
        <v>50</v>
      </c>
      <c r="F2089" s="166">
        <v>41359</v>
      </c>
      <c r="G2089" s="166">
        <v>41362</v>
      </c>
      <c r="H2089" s="157">
        <v>1</v>
      </c>
    </row>
    <row r="2090" spans="1:9" ht="15" customHeight="1" x14ac:dyDescent="0.25">
      <c r="A2090" s="155" t="s">
        <v>3442</v>
      </c>
      <c r="B2090" s="155" t="s">
        <v>3443</v>
      </c>
      <c r="C2090" s="155" t="s">
        <v>3444</v>
      </c>
      <c r="D2090" s="155">
        <v>5</v>
      </c>
      <c r="E2090" s="155">
        <v>5</v>
      </c>
      <c r="F2090" s="166">
        <v>41359</v>
      </c>
      <c r="G2090" s="166">
        <v>41366</v>
      </c>
      <c r="H2090" s="157">
        <v>1</v>
      </c>
    </row>
    <row r="2091" spans="1:9" ht="15" customHeight="1" x14ac:dyDescent="0.25">
      <c r="A2091" s="155" t="s">
        <v>3447</v>
      </c>
      <c r="B2091" s="155" t="s">
        <v>3448</v>
      </c>
      <c r="C2091" s="155" t="s">
        <v>3449</v>
      </c>
      <c r="D2091" s="155">
        <v>252</v>
      </c>
      <c r="E2091" s="155">
        <v>252</v>
      </c>
      <c r="F2091" s="166">
        <v>41360</v>
      </c>
      <c r="G2091" s="166">
        <v>41362</v>
      </c>
      <c r="H2091" s="157">
        <v>1</v>
      </c>
    </row>
    <row r="2092" spans="1:9" ht="15" customHeight="1" x14ac:dyDescent="0.25">
      <c r="A2092" s="155" t="s">
        <v>173</v>
      </c>
      <c r="B2092" s="155" t="s">
        <v>3450</v>
      </c>
      <c r="C2092" s="155" t="s">
        <v>3451</v>
      </c>
      <c r="D2092" s="155">
        <v>108</v>
      </c>
      <c r="E2092" s="155">
        <v>108</v>
      </c>
      <c r="F2092" s="166">
        <v>41360</v>
      </c>
      <c r="G2092" s="166">
        <v>41369</v>
      </c>
      <c r="H2092" s="157">
        <v>1</v>
      </c>
    </row>
    <row r="2093" spans="1:9" ht="15" customHeight="1" x14ac:dyDescent="0.25">
      <c r="A2093" s="155" t="s">
        <v>173</v>
      </c>
      <c r="B2093" s="155" t="s">
        <v>445</v>
      </c>
      <c r="C2093" s="155" t="s">
        <v>364</v>
      </c>
      <c r="D2093" s="155">
        <v>108</v>
      </c>
      <c r="E2093" s="155">
        <v>108</v>
      </c>
      <c r="F2093" s="166">
        <v>41360</v>
      </c>
      <c r="G2093" s="166">
        <v>41369</v>
      </c>
      <c r="H2093" s="157">
        <v>1</v>
      </c>
    </row>
    <row r="2094" spans="1:9" ht="15" customHeight="1" x14ac:dyDescent="0.25">
      <c r="A2094" s="155" t="s">
        <v>78</v>
      </c>
      <c r="B2094" s="155" t="s">
        <v>3452</v>
      </c>
      <c r="C2094" s="155" t="s">
        <v>3453</v>
      </c>
      <c r="D2094" s="155">
        <v>2</v>
      </c>
      <c r="E2094" s="155">
        <v>2</v>
      </c>
      <c r="F2094" s="166">
        <v>41360</v>
      </c>
      <c r="G2094" s="166">
        <v>41366</v>
      </c>
      <c r="H2094" s="157">
        <v>1</v>
      </c>
    </row>
    <row r="2095" spans="1:9" ht="15" customHeight="1" x14ac:dyDescent="0.25">
      <c r="A2095" s="155" t="s">
        <v>509</v>
      </c>
      <c r="B2095" s="155" t="s">
        <v>3454</v>
      </c>
      <c r="C2095" s="155" t="s">
        <v>3456</v>
      </c>
      <c r="D2095" s="155">
        <v>25</v>
      </c>
      <c r="E2095" s="155">
        <v>24</v>
      </c>
      <c r="F2095" s="166">
        <v>41361</v>
      </c>
      <c r="G2095" s="166">
        <v>41365</v>
      </c>
      <c r="H2095" s="157">
        <v>1</v>
      </c>
      <c r="I2095" s="163" t="s">
        <v>3457</v>
      </c>
    </row>
    <row r="2096" spans="1:9" ht="15" customHeight="1" x14ac:dyDescent="0.25">
      <c r="A2096" s="155" t="s">
        <v>509</v>
      </c>
      <c r="B2096" s="155" t="s">
        <v>3325</v>
      </c>
      <c r="C2096" s="155" t="s">
        <v>294</v>
      </c>
      <c r="D2096" s="155">
        <v>25</v>
      </c>
      <c r="E2096" s="155">
        <v>24</v>
      </c>
      <c r="F2096" s="166">
        <v>41361</v>
      </c>
      <c r="G2096" s="166">
        <v>41365</v>
      </c>
      <c r="H2096" s="157">
        <v>1</v>
      </c>
      <c r="I2096" s="163" t="s">
        <v>3457</v>
      </c>
    </row>
    <row r="2097" spans="1:9" ht="15" customHeight="1" x14ac:dyDescent="0.25">
      <c r="A2097" s="155" t="s">
        <v>509</v>
      </c>
      <c r="B2097" s="155" t="s">
        <v>3455</v>
      </c>
      <c r="C2097" s="155" t="s">
        <v>2480</v>
      </c>
      <c r="D2097" s="155">
        <v>25</v>
      </c>
      <c r="E2097" s="155">
        <v>23</v>
      </c>
      <c r="F2097" s="166">
        <v>41361</v>
      </c>
      <c r="G2097" s="166">
        <v>41365</v>
      </c>
      <c r="H2097" s="157">
        <v>1</v>
      </c>
      <c r="I2097" s="163" t="s">
        <v>3458</v>
      </c>
    </row>
    <row r="2098" spans="1:9" ht="15" customHeight="1" x14ac:dyDescent="0.25">
      <c r="A2098" s="155" t="s">
        <v>251</v>
      </c>
      <c r="B2098" s="155" t="s">
        <v>771</v>
      </c>
      <c r="C2098" s="155" t="s">
        <v>3459</v>
      </c>
      <c r="D2098" s="155">
        <v>20</v>
      </c>
      <c r="E2098" s="155">
        <v>20</v>
      </c>
      <c r="F2098" s="166">
        <v>41362</v>
      </c>
      <c r="G2098" s="166">
        <v>41372</v>
      </c>
      <c r="H2098" s="157">
        <v>1</v>
      </c>
    </row>
    <row r="2099" spans="1:9" ht="15" customHeight="1" x14ac:dyDescent="0.25">
      <c r="A2099" s="155" t="s">
        <v>559</v>
      </c>
      <c r="B2099" s="155" t="s">
        <v>2399</v>
      </c>
      <c r="C2099" s="155" t="s">
        <v>3460</v>
      </c>
      <c r="D2099" s="155">
        <v>10080</v>
      </c>
      <c r="E2099" s="155">
        <v>10080</v>
      </c>
      <c r="F2099" s="166">
        <v>41362</v>
      </c>
      <c r="G2099" s="166">
        <v>41367</v>
      </c>
      <c r="H2099" s="157">
        <v>1</v>
      </c>
    </row>
    <row r="2100" spans="1:9" ht="15" customHeight="1" x14ac:dyDescent="0.25">
      <c r="A2100" s="155" t="s">
        <v>286</v>
      </c>
      <c r="B2100" s="155" t="s">
        <v>562</v>
      </c>
      <c r="C2100" s="155" t="s">
        <v>3461</v>
      </c>
      <c r="D2100" s="155">
        <v>100</v>
      </c>
      <c r="E2100" s="155">
        <v>100</v>
      </c>
      <c r="F2100" s="166">
        <v>41362</v>
      </c>
      <c r="G2100" s="166">
        <v>41368</v>
      </c>
      <c r="H2100" s="157">
        <v>1</v>
      </c>
    </row>
    <row r="2101" spans="1:9" ht="15" customHeight="1" x14ac:dyDescent="0.25">
      <c r="A2101" s="155" t="s">
        <v>136</v>
      </c>
      <c r="B2101" s="155" t="s">
        <v>137</v>
      </c>
      <c r="C2101" s="155" t="s">
        <v>3464</v>
      </c>
      <c r="D2101" s="155">
        <v>250</v>
      </c>
      <c r="E2101" s="155">
        <v>250</v>
      </c>
      <c r="F2101" s="166">
        <v>41362</v>
      </c>
      <c r="G2101" s="166">
        <v>41367</v>
      </c>
      <c r="H2101" s="157">
        <v>1</v>
      </c>
    </row>
    <row r="2102" spans="1:9" ht="15" customHeight="1" x14ac:dyDescent="0.25">
      <c r="A2102" s="155" t="s">
        <v>71</v>
      </c>
      <c r="B2102" s="155" t="s">
        <v>477</v>
      </c>
      <c r="C2102" s="155" t="s">
        <v>3465</v>
      </c>
      <c r="D2102" s="155">
        <v>10</v>
      </c>
      <c r="E2102" s="155">
        <v>10</v>
      </c>
      <c r="F2102" s="166">
        <v>41362</v>
      </c>
      <c r="G2102" s="166">
        <v>41372</v>
      </c>
      <c r="H2102" s="157">
        <v>1</v>
      </c>
    </row>
    <row r="2103" spans="1:9" ht="15" customHeight="1" x14ac:dyDescent="0.25">
      <c r="A2103" s="155" t="s">
        <v>2714</v>
      </c>
      <c r="B2103" s="155" t="s">
        <v>642</v>
      </c>
      <c r="C2103" s="155" t="s">
        <v>3466</v>
      </c>
      <c r="D2103" s="155">
        <v>200</v>
      </c>
      <c r="E2103" s="155">
        <v>200</v>
      </c>
      <c r="F2103" s="166">
        <v>41362</v>
      </c>
      <c r="G2103" s="166">
        <v>41365</v>
      </c>
      <c r="H2103" s="157">
        <v>1</v>
      </c>
      <c r="I2103" s="163" t="s">
        <v>3467</v>
      </c>
    </row>
    <row r="2104" spans="1:9" ht="15" customHeight="1" x14ac:dyDescent="0.25">
      <c r="A2104" s="155" t="s">
        <v>42</v>
      </c>
      <c r="B2104" s="155" t="s">
        <v>3468</v>
      </c>
      <c r="C2104" s="155" t="s">
        <v>3469</v>
      </c>
      <c r="D2104" s="155">
        <v>100</v>
      </c>
      <c r="E2104" s="155">
        <v>100</v>
      </c>
      <c r="F2104" s="166">
        <v>41362</v>
      </c>
      <c r="G2104" s="166">
        <v>41365</v>
      </c>
      <c r="H2104" s="157">
        <v>1</v>
      </c>
    </row>
    <row r="2105" spans="1:9" ht="15" customHeight="1" x14ac:dyDescent="0.25">
      <c r="A2105" s="155" t="s">
        <v>251</v>
      </c>
      <c r="B2105" s="155" t="s">
        <v>1137</v>
      </c>
      <c r="C2105" s="155" t="s">
        <v>3470</v>
      </c>
      <c r="D2105" s="155">
        <v>20</v>
      </c>
      <c r="E2105" s="155">
        <v>20</v>
      </c>
      <c r="F2105" s="166">
        <v>41365</v>
      </c>
      <c r="G2105" s="166">
        <v>41372</v>
      </c>
      <c r="H2105" s="157">
        <v>1</v>
      </c>
    </row>
    <row r="2106" spans="1:9" ht="15" customHeight="1" x14ac:dyDescent="0.25">
      <c r="A2106" s="155" t="s">
        <v>251</v>
      </c>
      <c r="B2106" s="155" t="s">
        <v>1137</v>
      </c>
      <c r="C2106" s="155" t="s">
        <v>3471</v>
      </c>
      <c r="D2106" s="155">
        <v>10</v>
      </c>
      <c r="E2106" s="155">
        <v>10</v>
      </c>
      <c r="F2106" s="166">
        <v>41365</v>
      </c>
      <c r="G2106" s="166">
        <v>41372</v>
      </c>
      <c r="H2106" s="157">
        <v>1</v>
      </c>
    </row>
    <row r="2107" spans="1:9" ht="15" customHeight="1" x14ac:dyDescent="0.25">
      <c r="A2107" s="155" t="s">
        <v>1474</v>
      </c>
      <c r="B2107" s="155" t="s">
        <v>345</v>
      </c>
      <c r="C2107" s="155" t="s">
        <v>3472</v>
      </c>
      <c r="D2107" s="155">
        <v>50</v>
      </c>
      <c r="E2107" s="155">
        <v>50</v>
      </c>
      <c r="F2107" s="166">
        <v>41365</v>
      </c>
      <c r="G2107" s="166">
        <v>41369</v>
      </c>
      <c r="H2107" s="157">
        <v>1</v>
      </c>
    </row>
    <row r="2108" spans="1:9" ht="30" customHeight="1" x14ac:dyDescent="0.25">
      <c r="A2108" s="155" t="s">
        <v>3473</v>
      </c>
      <c r="B2108" s="155" t="s">
        <v>526</v>
      </c>
      <c r="C2108" s="155" t="s">
        <v>3474</v>
      </c>
      <c r="D2108" s="155">
        <v>25</v>
      </c>
      <c r="E2108" s="155">
        <v>25</v>
      </c>
      <c r="F2108" s="166">
        <v>41365</v>
      </c>
      <c r="G2108" s="166">
        <v>41369</v>
      </c>
      <c r="H2108" s="157">
        <v>1</v>
      </c>
      <c r="I2108" s="163" t="s">
        <v>3475</v>
      </c>
    </row>
    <row r="2109" spans="1:9" ht="15" customHeight="1" x14ac:dyDescent="0.25">
      <c r="A2109" s="155" t="s">
        <v>78</v>
      </c>
      <c r="B2109" s="155" t="s">
        <v>3462</v>
      </c>
      <c r="C2109" s="155" t="s">
        <v>3463</v>
      </c>
      <c r="D2109" s="155">
        <v>6</v>
      </c>
      <c r="E2109" s="155">
        <v>6</v>
      </c>
      <c r="F2109" s="166">
        <v>41366</v>
      </c>
      <c r="G2109" s="166">
        <v>41367</v>
      </c>
      <c r="H2109" s="157">
        <v>1</v>
      </c>
      <c r="I2109" s="163" t="s">
        <v>3477</v>
      </c>
    </row>
    <row r="2110" spans="1:9" ht="15" customHeight="1" x14ac:dyDescent="0.25">
      <c r="A2110" s="155" t="s">
        <v>3478</v>
      </c>
      <c r="B2110" s="155" t="s">
        <v>3479</v>
      </c>
      <c r="C2110" s="155" t="s">
        <v>3476</v>
      </c>
      <c r="D2110" s="155">
        <v>50016</v>
      </c>
      <c r="E2110" s="155">
        <v>50016</v>
      </c>
      <c r="F2110" s="166">
        <v>41366</v>
      </c>
      <c r="G2110" s="166">
        <v>41369</v>
      </c>
      <c r="H2110" s="157">
        <v>1</v>
      </c>
    </row>
    <row r="2111" spans="1:9" ht="15" customHeight="1" x14ac:dyDescent="0.25">
      <c r="A2111" s="155" t="s">
        <v>520</v>
      </c>
      <c r="B2111" s="155" t="s">
        <v>2432</v>
      </c>
      <c r="C2111" s="155" t="s">
        <v>3480</v>
      </c>
      <c r="D2111" s="155">
        <v>175</v>
      </c>
      <c r="E2111" s="155">
        <v>175</v>
      </c>
      <c r="F2111" s="166">
        <v>41368</v>
      </c>
      <c r="G2111" s="166">
        <v>41375</v>
      </c>
      <c r="H2111" s="157">
        <v>1</v>
      </c>
    </row>
    <row r="2112" spans="1:9" ht="15" customHeight="1" x14ac:dyDescent="0.25">
      <c r="A2112" s="155" t="s">
        <v>520</v>
      </c>
      <c r="B2112" s="155" t="s">
        <v>964</v>
      </c>
      <c r="C2112" s="155" t="s">
        <v>3482</v>
      </c>
      <c r="D2112" s="155">
        <v>250</v>
      </c>
      <c r="E2112" s="155">
        <v>250</v>
      </c>
      <c r="F2112" s="166">
        <v>41368</v>
      </c>
      <c r="G2112" s="166" t="s">
        <v>829</v>
      </c>
      <c r="H2112" s="157">
        <v>1</v>
      </c>
    </row>
    <row r="2113" spans="1:8" ht="15" customHeight="1" x14ac:dyDescent="0.25">
      <c r="A2113" s="155" t="s">
        <v>509</v>
      </c>
      <c r="B2113" s="155" t="s">
        <v>3327</v>
      </c>
      <c r="C2113" s="155" t="s">
        <v>3484</v>
      </c>
      <c r="D2113" s="155">
        <v>25</v>
      </c>
      <c r="E2113" s="155">
        <v>25</v>
      </c>
      <c r="F2113" s="166">
        <v>41368</v>
      </c>
      <c r="G2113" s="166">
        <v>41372</v>
      </c>
      <c r="H2113" s="157">
        <v>1</v>
      </c>
    </row>
    <row r="2114" spans="1:8" ht="15" customHeight="1" x14ac:dyDescent="0.25">
      <c r="A2114" s="155" t="s">
        <v>7790</v>
      </c>
      <c r="B2114" s="155" t="s">
        <v>3214</v>
      </c>
      <c r="C2114" s="155" t="s">
        <v>3485</v>
      </c>
      <c r="D2114" s="155">
        <v>120</v>
      </c>
      <c r="E2114" s="155">
        <v>120</v>
      </c>
      <c r="F2114" s="166">
        <v>41368</v>
      </c>
      <c r="G2114" s="166">
        <v>41374</v>
      </c>
      <c r="H2114" s="157">
        <v>1</v>
      </c>
    </row>
    <row r="2115" spans="1:8" ht="15" customHeight="1" x14ac:dyDescent="0.25">
      <c r="A2115" s="155" t="s">
        <v>7790</v>
      </c>
      <c r="B2115" s="155" t="s">
        <v>3224</v>
      </c>
      <c r="C2115" s="155" t="s">
        <v>3486</v>
      </c>
      <c r="D2115" s="155">
        <v>150</v>
      </c>
      <c r="E2115" s="155">
        <v>150</v>
      </c>
      <c r="F2115" s="166">
        <v>41368</v>
      </c>
      <c r="G2115" s="166">
        <v>41374</v>
      </c>
      <c r="H2115" s="157">
        <v>1</v>
      </c>
    </row>
    <row r="2116" spans="1:8" ht="15" customHeight="1" x14ac:dyDescent="0.25">
      <c r="A2116" s="155" t="s">
        <v>7790</v>
      </c>
      <c r="B2116" s="155" t="s">
        <v>3216</v>
      </c>
      <c r="C2116" s="155" t="s">
        <v>3487</v>
      </c>
      <c r="D2116" s="155">
        <v>64</v>
      </c>
      <c r="E2116" s="155">
        <v>64</v>
      </c>
      <c r="F2116" s="166">
        <v>41368</v>
      </c>
      <c r="G2116" s="166">
        <v>41374</v>
      </c>
      <c r="H2116" s="157">
        <v>1</v>
      </c>
    </row>
    <row r="2117" spans="1:8" ht="15" customHeight="1" x14ac:dyDescent="0.25">
      <c r="A2117" s="155" t="s">
        <v>7790</v>
      </c>
      <c r="B2117" s="155" t="s">
        <v>3217</v>
      </c>
      <c r="C2117" s="155" t="s">
        <v>3488</v>
      </c>
      <c r="D2117" s="155">
        <v>50</v>
      </c>
      <c r="E2117" s="155">
        <v>50</v>
      </c>
      <c r="F2117" s="166">
        <v>41368</v>
      </c>
      <c r="G2117" s="166">
        <v>41374</v>
      </c>
      <c r="H2117" s="157">
        <v>1</v>
      </c>
    </row>
    <row r="2118" spans="1:8" ht="15" customHeight="1" x14ac:dyDescent="0.25">
      <c r="A2118" s="155" t="s">
        <v>7790</v>
      </c>
      <c r="B2118" s="155" t="s">
        <v>3219</v>
      </c>
      <c r="C2118" s="155" t="s">
        <v>3489</v>
      </c>
      <c r="D2118" s="155">
        <v>50</v>
      </c>
      <c r="E2118" s="155">
        <v>50</v>
      </c>
      <c r="F2118" s="166">
        <v>41368</v>
      </c>
      <c r="G2118" s="166">
        <v>41374</v>
      </c>
      <c r="H2118" s="157">
        <v>1</v>
      </c>
    </row>
    <row r="2119" spans="1:8" ht="15" customHeight="1" x14ac:dyDescent="0.25">
      <c r="A2119" s="155" t="s">
        <v>7790</v>
      </c>
      <c r="B2119" s="155" t="s">
        <v>3220</v>
      </c>
      <c r="C2119" s="155" t="s">
        <v>3490</v>
      </c>
      <c r="D2119" s="155">
        <v>50</v>
      </c>
      <c r="E2119" s="155">
        <v>50</v>
      </c>
      <c r="F2119" s="166">
        <v>41368</v>
      </c>
      <c r="G2119" s="166">
        <v>41374</v>
      </c>
      <c r="H2119" s="157">
        <v>1</v>
      </c>
    </row>
    <row r="2120" spans="1:8" ht="15" customHeight="1" x14ac:dyDescent="0.25">
      <c r="A2120" s="155" t="s">
        <v>3481</v>
      </c>
      <c r="B2120" s="155" t="s">
        <v>255</v>
      </c>
      <c r="C2120" s="155" t="s">
        <v>3483</v>
      </c>
      <c r="D2120" s="155">
        <v>50</v>
      </c>
      <c r="E2120" s="155">
        <v>50</v>
      </c>
      <c r="F2120" s="166">
        <v>41369</v>
      </c>
      <c r="G2120" s="166">
        <v>41374</v>
      </c>
      <c r="H2120" s="157">
        <v>1</v>
      </c>
    </row>
    <row r="2121" spans="1:8" ht="15" customHeight="1" x14ac:dyDescent="0.25">
      <c r="A2121" s="155" t="s">
        <v>638</v>
      </c>
      <c r="B2121" s="155" t="s">
        <v>639</v>
      </c>
      <c r="C2121" s="155" t="s">
        <v>3491</v>
      </c>
      <c r="D2121" s="155">
        <v>1000</v>
      </c>
      <c r="E2121" s="155">
        <v>1000</v>
      </c>
      <c r="F2121" s="166">
        <v>41369</v>
      </c>
      <c r="G2121" s="166">
        <v>41373</v>
      </c>
      <c r="H2121" s="157">
        <v>1</v>
      </c>
    </row>
    <row r="2122" spans="1:8" ht="15" customHeight="1" x14ac:dyDescent="0.25">
      <c r="A2122" s="155" t="s">
        <v>78</v>
      </c>
      <c r="B2122" s="155" t="s">
        <v>3492</v>
      </c>
      <c r="C2122" s="155" t="s">
        <v>3493</v>
      </c>
      <c r="D2122" s="155">
        <v>2</v>
      </c>
      <c r="E2122" s="155">
        <v>2</v>
      </c>
      <c r="F2122" s="166">
        <v>41369</v>
      </c>
      <c r="G2122" s="166">
        <v>41375</v>
      </c>
      <c r="H2122" s="157">
        <v>1</v>
      </c>
    </row>
    <row r="2123" spans="1:8" ht="15" customHeight="1" x14ac:dyDescent="0.25">
      <c r="A2123" s="155" t="s">
        <v>3494</v>
      </c>
      <c r="B2123" s="155" t="s">
        <v>949</v>
      </c>
      <c r="C2123" s="155" t="s">
        <v>3495</v>
      </c>
      <c r="D2123" s="155">
        <v>107</v>
      </c>
      <c r="E2123" s="155">
        <v>107</v>
      </c>
      <c r="F2123" s="166">
        <v>41369</v>
      </c>
      <c r="G2123" s="166">
        <v>41372</v>
      </c>
      <c r="H2123" s="157">
        <v>1</v>
      </c>
    </row>
    <row r="2124" spans="1:8" ht="15" customHeight="1" x14ac:dyDescent="0.25">
      <c r="A2124" s="155" t="s">
        <v>3494</v>
      </c>
      <c r="B2124" s="155" t="s">
        <v>1880</v>
      </c>
      <c r="C2124" s="155" t="s">
        <v>3496</v>
      </c>
      <c r="D2124" s="155">
        <v>107</v>
      </c>
      <c r="E2124" s="155">
        <v>107</v>
      </c>
      <c r="F2124" s="166">
        <v>41369</v>
      </c>
      <c r="G2124" s="166">
        <v>41372</v>
      </c>
      <c r="H2124" s="157">
        <v>1</v>
      </c>
    </row>
    <row r="2125" spans="1:8" ht="15" customHeight="1" x14ac:dyDescent="0.25">
      <c r="A2125" s="155" t="s">
        <v>3189</v>
      </c>
      <c r="B2125" s="155" t="s">
        <v>3497</v>
      </c>
      <c r="C2125" s="155" t="s">
        <v>3498</v>
      </c>
      <c r="D2125" s="155">
        <v>5</v>
      </c>
      <c r="E2125" s="155">
        <v>5</v>
      </c>
      <c r="F2125" s="166">
        <v>41372</v>
      </c>
      <c r="G2125" s="166">
        <v>41379</v>
      </c>
      <c r="H2125" s="157">
        <v>1</v>
      </c>
    </row>
    <row r="2126" spans="1:8" ht="15" customHeight="1" x14ac:dyDescent="0.25">
      <c r="A2126" s="155" t="s">
        <v>3189</v>
      </c>
      <c r="B2126" s="155" t="s">
        <v>3499</v>
      </c>
      <c r="C2126" s="155" t="s">
        <v>161</v>
      </c>
      <c r="D2126" s="155">
        <v>10</v>
      </c>
      <c r="E2126" s="155">
        <v>10</v>
      </c>
      <c r="F2126" s="166">
        <v>41372</v>
      </c>
      <c r="G2126" s="166">
        <v>41379</v>
      </c>
      <c r="H2126" s="157">
        <v>1</v>
      </c>
    </row>
    <row r="2127" spans="1:8" ht="15" customHeight="1" x14ac:dyDescent="0.25">
      <c r="A2127" s="155" t="s">
        <v>71</v>
      </c>
      <c r="B2127" s="155" t="s">
        <v>1550</v>
      </c>
      <c r="C2127" s="155" t="s">
        <v>3500</v>
      </c>
      <c r="D2127" s="155">
        <v>5</v>
      </c>
      <c r="E2127" s="155">
        <v>5</v>
      </c>
      <c r="F2127" s="166">
        <v>41372</v>
      </c>
      <c r="G2127" s="166">
        <v>41388</v>
      </c>
      <c r="H2127" s="157">
        <v>1</v>
      </c>
    </row>
    <row r="2128" spans="1:8" ht="15" customHeight="1" x14ac:dyDescent="0.25">
      <c r="A2128" s="155" t="s">
        <v>820</v>
      </c>
      <c r="B2128" s="155" t="s">
        <v>428</v>
      </c>
      <c r="C2128" s="155" t="s">
        <v>3501</v>
      </c>
      <c r="D2128" s="155">
        <v>72</v>
      </c>
      <c r="E2128" s="155">
        <v>72</v>
      </c>
      <c r="F2128" s="166">
        <v>41372</v>
      </c>
      <c r="G2128" s="166">
        <v>41379</v>
      </c>
      <c r="H2128" s="157">
        <v>1</v>
      </c>
    </row>
    <row r="2129" spans="1:9" ht="15" customHeight="1" x14ac:dyDescent="0.25">
      <c r="A2129" s="155" t="s">
        <v>820</v>
      </c>
      <c r="B2129" s="155" t="s">
        <v>89</v>
      </c>
      <c r="C2129" s="155" t="s">
        <v>316</v>
      </c>
      <c r="D2129" s="155">
        <v>200</v>
      </c>
      <c r="E2129" s="155">
        <v>200</v>
      </c>
      <c r="F2129" s="166">
        <v>41372</v>
      </c>
      <c r="G2129" s="166">
        <v>41379</v>
      </c>
      <c r="H2129" s="157">
        <v>1</v>
      </c>
    </row>
    <row r="2130" spans="1:9" ht="15" customHeight="1" x14ac:dyDescent="0.25">
      <c r="A2130" s="155" t="s">
        <v>820</v>
      </c>
      <c r="B2130" s="155" t="s">
        <v>1002</v>
      </c>
      <c r="C2130" s="155" t="s">
        <v>32</v>
      </c>
      <c r="D2130" s="155">
        <v>55</v>
      </c>
      <c r="E2130" s="155">
        <v>55</v>
      </c>
      <c r="F2130" s="166">
        <v>41372</v>
      </c>
      <c r="G2130" s="166">
        <v>41379</v>
      </c>
      <c r="H2130" s="157">
        <v>1</v>
      </c>
    </row>
    <row r="2131" spans="1:9" ht="15" customHeight="1" x14ac:dyDescent="0.25">
      <c r="A2131" s="155" t="s">
        <v>1107</v>
      </c>
      <c r="B2131" s="155" t="s">
        <v>1858</v>
      </c>
      <c r="C2131" s="155" t="s">
        <v>3502</v>
      </c>
      <c r="D2131" s="155">
        <v>100</v>
      </c>
      <c r="E2131" s="155">
        <v>100</v>
      </c>
      <c r="F2131" s="166">
        <v>41372</v>
      </c>
      <c r="G2131" s="166">
        <v>41374</v>
      </c>
      <c r="H2131" s="157">
        <v>1</v>
      </c>
    </row>
    <row r="2132" spans="1:9" ht="15" customHeight="1" x14ac:dyDescent="0.25">
      <c r="A2132" s="155" t="s">
        <v>748</v>
      </c>
      <c r="B2132" s="155" t="s">
        <v>3503</v>
      </c>
      <c r="C2132" s="155" t="s">
        <v>3504</v>
      </c>
      <c r="D2132" s="155">
        <v>20</v>
      </c>
      <c r="E2132" s="155">
        <v>20</v>
      </c>
      <c r="F2132" s="166">
        <v>41372</v>
      </c>
      <c r="G2132" s="166">
        <v>41374</v>
      </c>
      <c r="H2132" s="157">
        <v>1</v>
      </c>
    </row>
    <row r="2133" spans="1:9" ht="15" customHeight="1" x14ac:dyDescent="0.25">
      <c r="A2133" s="155" t="s">
        <v>3303</v>
      </c>
      <c r="B2133" s="155" t="s">
        <v>3304</v>
      </c>
      <c r="C2133" s="155" t="s">
        <v>3505</v>
      </c>
      <c r="D2133" s="155">
        <v>4</v>
      </c>
      <c r="E2133" s="155">
        <v>4</v>
      </c>
      <c r="F2133" s="166">
        <v>41373</v>
      </c>
      <c r="G2133" s="166">
        <v>41379</v>
      </c>
      <c r="H2133" s="157">
        <v>1</v>
      </c>
    </row>
    <row r="2134" spans="1:9" ht="15" customHeight="1" x14ac:dyDescent="0.25">
      <c r="A2134" s="155" t="s">
        <v>71</v>
      </c>
      <c r="B2134" s="155" t="s">
        <v>1550</v>
      </c>
      <c r="C2134" s="155" t="s">
        <v>3506</v>
      </c>
      <c r="D2134" s="155">
        <v>5</v>
      </c>
      <c r="E2134" s="155">
        <v>5</v>
      </c>
      <c r="F2134" s="166">
        <v>41373</v>
      </c>
      <c r="G2134" s="166">
        <v>41397</v>
      </c>
      <c r="H2134" s="157">
        <v>1</v>
      </c>
    </row>
    <row r="2135" spans="1:9" ht="15" customHeight="1" x14ac:dyDescent="0.25">
      <c r="A2135" s="155" t="s">
        <v>3509</v>
      </c>
      <c r="B2135" s="155" t="s">
        <v>3508</v>
      </c>
      <c r="C2135" s="155" t="s">
        <v>3507</v>
      </c>
      <c r="D2135" s="155">
        <v>100</v>
      </c>
      <c r="E2135" s="155">
        <v>100</v>
      </c>
      <c r="F2135" s="166">
        <v>41373</v>
      </c>
      <c r="G2135" s="166">
        <v>41379</v>
      </c>
      <c r="H2135" s="157">
        <v>1</v>
      </c>
    </row>
    <row r="2136" spans="1:9" ht="15" customHeight="1" x14ac:dyDescent="0.25">
      <c r="A2136" s="155" t="s">
        <v>3510</v>
      </c>
      <c r="B2136" s="155" t="s">
        <v>3511</v>
      </c>
      <c r="C2136" s="155" t="s">
        <v>3512</v>
      </c>
      <c r="D2136" s="155">
        <v>100</v>
      </c>
      <c r="E2136" s="155">
        <v>100</v>
      </c>
      <c r="F2136" s="166">
        <v>41373</v>
      </c>
      <c r="G2136" s="166">
        <v>41376</v>
      </c>
      <c r="H2136" s="157">
        <v>1</v>
      </c>
    </row>
    <row r="2137" spans="1:9" ht="15" customHeight="1" x14ac:dyDescent="0.25">
      <c r="A2137" s="155" t="s">
        <v>3510</v>
      </c>
      <c r="B2137" s="155" t="s">
        <v>3513</v>
      </c>
      <c r="C2137" s="155" t="s">
        <v>364</v>
      </c>
      <c r="D2137" s="155">
        <v>100</v>
      </c>
      <c r="E2137" s="155">
        <v>100</v>
      </c>
      <c r="F2137" s="166">
        <v>41373</v>
      </c>
      <c r="G2137" s="166">
        <v>41376</v>
      </c>
      <c r="H2137" s="157">
        <v>1</v>
      </c>
    </row>
    <row r="2138" spans="1:9" ht="15" customHeight="1" x14ac:dyDescent="0.25">
      <c r="A2138" s="155" t="s">
        <v>509</v>
      </c>
      <c r="B2138" s="155" t="s">
        <v>3325</v>
      </c>
      <c r="C2138" s="155" t="s">
        <v>3514</v>
      </c>
      <c r="D2138" s="155">
        <v>25</v>
      </c>
      <c r="E2138" s="155">
        <v>12</v>
      </c>
      <c r="F2138" s="166">
        <v>41373</v>
      </c>
      <c r="G2138" s="166">
        <v>41379</v>
      </c>
      <c r="H2138" s="157">
        <v>1</v>
      </c>
      <c r="I2138" s="163" t="s">
        <v>3515</v>
      </c>
    </row>
    <row r="2139" spans="1:9" ht="15" customHeight="1" x14ac:dyDescent="0.25">
      <c r="A2139" s="155" t="s">
        <v>230</v>
      </c>
      <c r="B2139" s="155" t="s">
        <v>3516</v>
      </c>
      <c r="C2139" s="155" t="s">
        <v>3517</v>
      </c>
      <c r="D2139" s="155">
        <v>100</v>
      </c>
      <c r="E2139" s="155">
        <v>100</v>
      </c>
      <c r="F2139" s="166">
        <v>41373</v>
      </c>
      <c r="G2139" s="166">
        <v>41375</v>
      </c>
      <c r="H2139" s="157">
        <v>1</v>
      </c>
    </row>
    <row r="2140" spans="1:9" ht="15" customHeight="1" x14ac:dyDescent="0.25">
      <c r="A2140" s="155" t="s">
        <v>230</v>
      </c>
      <c r="B2140" s="155" t="s">
        <v>3518</v>
      </c>
      <c r="C2140" s="155" t="s">
        <v>161</v>
      </c>
      <c r="D2140" s="155">
        <v>200</v>
      </c>
      <c r="E2140" s="155">
        <v>200</v>
      </c>
      <c r="F2140" s="166">
        <v>41373</v>
      </c>
      <c r="G2140" s="166">
        <v>41375</v>
      </c>
      <c r="H2140" s="157">
        <v>1</v>
      </c>
    </row>
    <row r="2141" spans="1:9" ht="15" customHeight="1" x14ac:dyDescent="0.25">
      <c r="A2141" s="155" t="s">
        <v>327</v>
      </c>
      <c r="B2141" s="155" t="s">
        <v>3519</v>
      </c>
      <c r="C2141" s="155" t="s">
        <v>3520</v>
      </c>
      <c r="D2141" s="155">
        <v>350</v>
      </c>
      <c r="E2141" s="155">
        <v>350</v>
      </c>
      <c r="F2141" s="166">
        <v>41374</v>
      </c>
      <c r="G2141" s="166">
        <v>41383</v>
      </c>
      <c r="H2141" s="157">
        <v>1</v>
      </c>
    </row>
    <row r="2142" spans="1:9" ht="15" customHeight="1" x14ac:dyDescent="0.25">
      <c r="A2142" s="155" t="s">
        <v>327</v>
      </c>
      <c r="B2142" s="155" t="s">
        <v>985</v>
      </c>
      <c r="C2142" s="155" t="s">
        <v>364</v>
      </c>
      <c r="D2142" s="155">
        <v>100</v>
      </c>
      <c r="E2142" s="155">
        <v>100</v>
      </c>
      <c r="F2142" s="166">
        <v>41374</v>
      </c>
      <c r="G2142" s="166">
        <v>41383</v>
      </c>
      <c r="H2142" s="157">
        <v>1</v>
      </c>
    </row>
    <row r="2143" spans="1:9" ht="15" customHeight="1" x14ac:dyDescent="0.25">
      <c r="A2143" s="155" t="s">
        <v>327</v>
      </c>
      <c r="B2143" s="155" t="s">
        <v>987</v>
      </c>
      <c r="C2143" s="155" t="s">
        <v>161</v>
      </c>
      <c r="D2143" s="155">
        <v>500</v>
      </c>
      <c r="E2143" s="155">
        <v>500</v>
      </c>
      <c r="F2143" s="166">
        <v>41373</v>
      </c>
      <c r="G2143" s="166">
        <v>41383</v>
      </c>
      <c r="H2143" s="157">
        <v>1</v>
      </c>
    </row>
    <row r="2144" spans="1:9" ht="15" customHeight="1" x14ac:dyDescent="0.25">
      <c r="A2144" s="155" t="s">
        <v>261</v>
      </c>
      <c r="B2144" s="155" t="s">
        <v>3521</v>
      </c>
      <c r="C2144" s="155" t="s">
        <v>3522</v>
      </c>
      <c r="D2144" s="155">
        <v>10</v>
      </c>
      <c r="E2144" s="155">
        <v>10</v>
      </c>
      <c r="F2144" s="166">
        <v>41375</v>
      </c>
      <c r="G2144" s="166">
        <v>41379</v>
      </c>
      <c r="H2144" s="157">
        <v>1</v>
      </c>
    </row>
    <row r="2145" spans="1:9" ht="15" customHeight="1" x14ac:dyDescent="0.25">
      <c r="A2145" s="155" t="s">
        <v>71</v>
      </c>
      <c r="B2145" s="155" t="s">
        <v>1530</v>
      </c>
      <c r="C2145" s="155" t="s">
        <v>3523</v>
      </c>
      <c r="D2145" s="155">
        <v>5</v>
      </c>
      <c r="E2145" s="155">
        <v>5</v>
      </c>
      <c r="F2145" s="166">
        <v>41375</v>
      </c>
      <c r="G2145" s="166">
        <v>41404</v>
      </c>
      <c r="H2145" s="157">
        <v>1</v>
      </c>
    </row>
    <row r="2146" spans="1:9" ht="15" customHeight="1" x14ac:dyDescent="0.25">
      <c r="A2146" s="155" t="s">
        <v>509</v>
      </c>
      <c r="B2146" s="155" t="s">
        <v>3325</v>
      </c>
      <c r="C2146" s="155" t="s">
        <v>3514</v>
      </c>
      <c r="D2146" s="155">
        <v>75</v>
      </c>
      <c r="E2146" s="155">
        <v>63</v>
      </c>
      <c r="F2146" s="166">
        <v>41375</v>
      </c>
      <c r="G2146" s="166">
        <v>41379</v>
      </c>
      <c r="H2146" s="157">
        <v>1</v>
      </c>
      <c r="I2146" s="163" t="s">
        <v>3524</v>
      </c>
    </row>
    <row r="2147" spans="1:9" ht="15" customHeight="1" x14ac:dyDescent="0.25">
      <c r="A2147" s="155" t="s">
        <v>42</v>
      </c>
      <c r="B2147" s="155" t="s">
        <v>3525</v>
      </c>
      <c r="C2147" s="155" t="s">
        <v>3526</v>
      </c>
      <c r="D2147" s="155">
        <v>100</v>
      </c>
      <c r="E2147" s="155">
        <v>100</v>
      </c>
      <c r="F2147" s="166">
        <v>41375</v>
      </c>
      <c r="G2147" s="166">
        <v>41379</v>
      </c>
      <c r="H2147" s="157">
        <v>1</v>
      </c>
    </row>
    <row r="2148" spans="1:9" ht="15" customHeight="1" x14ac:dyDescent="0.25">
      <c r="A2148" s="155" t="s">
        <v>3303</v>
      </c>
      <c r="B2148" s="155" t="s">
        <v>3418</v>
      </c>
      <c r="C2148" s="155" t="s">
        <v>3527</v>
      </c>
      <c r="D2148" s="155">
        <v>3</v>
      </c>
      <c r="E2148" s="155">
        <v>3</v>
      </c>
      <c r="F2148" s="166">
        <v>41375</v>
      </c>
      <c r="G2148" s="166">
        <v>41379</v>
      </c>
      <c r="H2148" s="157">
        <v>1</v>
      </c>
    </row>
    <row r="2149" spans="1:9" ht="15" customHeight="1" x14ac:dyDescent="0.25">
      <c r="A2149" s="155" t="s">
        <v>835</v>
      </c>
      <c r="B2149" s="155" t="s">
        <v>836</v>
      </c>
      <c r="C2149" s="155" t="s">
        <v>3528</v>
      </c>
      <c r="D2149" s="155">
        <v>5</v>
      </c>
      <c r="E2149" s="155">
        <v>5</v>
      </c>
      <c r="F2149" s="166">
        <v>41376</v>
      </c>
      <c r="G2149" s="166">
        <v>41395</v>
      </c>
      <c r="H2149" s="157">
        <v>1</v>
      </c>
    </row>
    <row r="2150" spans="1:9" ht="15" customHeight="1" x14ac:dyDescent="0.25">
      <c r="A2150" s="155" t="s">
        <v>559</v>
      </c>
      <c r="B2150" s="155" t="s">
        <v>1849</v>
      </c>
      <c r="C2150" s="155" t="s">
        <v>3529</v>
      </c>
      <c r="D2150" s="155">
        <v>2000</v>
      </c>
      <c r="E2150" s="155">
        <v>2000</v>
      </c>
      <c r="F2150" s="166">
        <v>41376</v>
      </c>
      <c r="G2150" s="166">
        <v>41386</v>
      </c>
      <c r="H2150" s="157">
        <v>1</v>
      </c>
    </row>
    <row r="2151" spans="1:9" ht="15" customHeight="1" x14ac:dyDescent="0.25">
      <c r="A2151" s="155" t="s">
        <v>559</v>
      </c>
      <c r="B2151" s="155" t="s">
        <v>336</v>
      </c>
      <c r="C2151" s="155" t="s">
        <v>3530</v>
      </c>
      <c r="D2151" s="155">
        <v>15000</v>
      </c>
      <c r="E2151" s="155">
        <v>15030</v>
      </c>
      <c r="F2151" s="166">
        <v>41376</v>
      </c>
      <c r="G2151" s="166">
        <v>41386</v>
      </c>
      <c r="H2151" s="157">
        <v>1</v>
      </c>
    </row>
    <row r="2152" spans="1:9" ht="15" customHeight="1" x14ac:dyDescent="0.25">
      <c r="A2152" s="155" t="s">
        <v>71</v>
      </c>
      <c r="B2152" s="155" t="s">
        <v>154</v>
      </c>
      <c r="C2152" s="155" t="s">
        <v>3531</v>
      </c>
      <c r="D2152" s="155">
        <v>5</v>
      </c>
      <c r="E2152" s="155">
        <v>5</v>
      </c>
      <c r="F2152" s="166">
        <v>41376</v>
      </c>
      <c r="G2152" s="166">
        <v>41296</v>
      </c>
      <c r="H2152" s="157">
        <v>1</v>
      </c>
    </row>
    <row r="2153" spans="1:9" ht="15" customHeight="1" x14ac:dyDescent="0.25">
      <c r="A2153" s="155" t="s">
        <v>230</v>
      </c>
      <c r="B2153" s="155" t="s">
        <v>471</v>
      </c>
      <c r="C2153" s="155" t="s">
        <v>3532</v>
      </c>
      <c r="D2153" s="155">
        <v>100</v>
      </c>
      <c r="E2153" s="155">
        <v>100</v>
      </c>
      <c r="F2153" s="166">
        <v>41376</v>
      </c>
      <c r="G2153" s="166">
        <v>41380</v>
      </c>
      <c r="H2153" s="157">
        <v>1</v>
      </c>
    </row>
    <row r="2154" spans="1:9" ht="15" customHeight="1" x14ac:dyDescent="0.25">
      <c r="A2154" s="155" t="s">
        <v>78</v>
      </c>
      <c r="B2154" s="155" t="s">
        <v>3533</v>
      </c>
      <c r="C2154" s="155" t="s">
        <v>3534</v>
      </c>
      <c r="D2154" s="155">
        <v>64</v>
      </c>
      <c r="E2154" s="155">
        <v>64</v>
      </c>
      <c r="F2154" s="166">
        <v>41376</v>
      </c>
      <c r="G2154" s="166">
        <v>41379</v>
      </c>
      <c r="H2154" s="157">
        <v>1</v>
      </c>
    </row>
    <row r="2155" spans="1:9" ht="15" customHeight="1" x14ac:dyDescent="0.25">
      <c r="A2155" s="155" t="s">
        <v>230</v>
      </c>
      <c r="B2155" s="155" t="s">
        <v>3535</v>
      </c>
      <c r="C2155" s="155" t="s">
        <v>3536</v>
      </c>
      <c r="D2155" s="155">
        <v>100</v>
      </c>
      <c r="E2155" s="155">
        <v>100</v>
      </c>
      <c r="F2155" s="166">
        <v>41379</v>
      </c>
      <c r="G2155" s="166">
        <v>41389</v>
      </c>
      <c r="H2155" s="157">
        <v>1</v>
      </c>
    </row>
    <row r="2156" spans="1:9" ht="15" customHeight="1" x14ac:dyDescent="0.25">
      <c r="A2156" s="155" t="s">
        <v>173</v>
      </c>
      <c r="B2156" s="155" t="s">
        <v>3537</v>
      </c>
      <c r="C2156" s="155" t="s">
        <v>3538</v>
      </c>
      <c r="D2156" s="155">
        <v>500</v>
      </c>
      <c r="E2156" s="155">
        <v>500</v>
      </c>
      <c r="F2156" s="166">
        <v>41379</v>
      </c>
      <c r="G2156" s="166">
        <v>41382</v>
      </c>
      <c r="H2156" s="157">
        <v>1</v>
      </c>
    </row>
    <row r="2157" spans="1:9" ht="15" customHeight="1" x14ac:dyDescent="0.25">
      <c r="A2157" s="155" t="s">
        <v>509</v>
      </c>
      <c r="B2157" s="155" t="s">
        <v>3455</v>
      </c>
      <c r="C2157" s="155" t="s">
        <v>3539</v>
      </c>
      <c r="D2157" s="155">
        <v>250</v>
      </c>
      <c r="E2157" s="155">
        <v>250</v>
      </c>
      <c r="F2157" s="166">
        <v>41379</v>
      </c>
      <c r="G2157" s="166">
        <v>41390</v>
      </c>
      <c r="H2157" s="157">
        <v>1</v>
      </c>
    </row>
    <row r="2158" spans="1:9" ht="15" customHeight="1" x14ac:dyDescent="0.25">
      <c r="A2158" s="155" t="s">
        <v>509</v>
      </c>
      <c r="B2158" s="155" t="s">
        <v>3454</v>
      </c>
      <c r="C2158" s="155" t="s">
        <v>860</v>
      </c>
      <c r="D2158" s="155">
        <v>250</v>
      </c>
      <c r="E2158" s="155">
        <v>250</v>
      </c>
      <c r="F2158" s="166">
        <v>41379</v>
      </c>
      <c r="G2158" s="166">
        <v>41394</v>
      </c>
      <c r="H2158" s="157">
        <v>1</v>
      </c>
    </row>
    <row r="2159" spans="1:9" ht="15" customHeight="1" x14ac:dyDescent="0.25">
      <c r="A2159" s="155" t="s">
        <v>509</v>
      </c>
      <c r="B2159" s="155" t="s">
        <v>3540</v>
      </c>
      <c r="C2159" s="155" t="s">
        <v>32</v>
      </c>
      <c r="D2159" s="155">
        <v>250</v>
      </c>
      <c r="E2159" s="155">
        <v>250</v>
      </c>
      <c r="F2159" s="166">
        <v>41379</v>
      </c>
      <c r="G2159" s="166">
        <v>41394</v>
      </c>
      <c r="H2159" s="157">
        <v>1</v>
      </c>
    </row>
    <row r="2160" spans="1:9" ht="15" customHeight="1" x14ac:dyDescent="0.25">
      <c r="A2160" s="155" t="s">
        <v>173</v>
      </c>
      <c r="B2160" s="155" t="s">
        <v>1819</v>
      </c>
      <c r="C2160" s="155" t="s">
        <v>3541</v>
      </c>
      <c r="D2160" s="155">
        <v>26</v>
      </c>
      <c r="E2160" s="155">
        <v>26</v>
      </c>
      <c r="F2160" s="166">
        <v>41379</v>
      </c>
      <c r="G2160" s="166">
        <v>41382</v>
      </c>
      <c r="H2160" s="157">
        <v>1</v>
      </c>
    </row>
    <row r="2161" spans="1:8" ht="15" customHeight="1" x14ac:dyDescent="0.25">
      <c r="A2161" s="155" t="s">
        <v>2847</v>
      </c>
      <c r="B2161" s="155" t="s">
        <v>3542</v>
      </c>
      <c r="C2161" s="155" t="s">
        <v>3543</v>
      </c>
      <c r="D2161" s="155">
        <v>2</v>
      </c>
      <c r="E2161" s="155">
        <v>2</v>
      </c>
      <c r="F2161" s="166">
        <v>41379</v>
      </c>
      <c r="G2161" s="166">
        <v>41382</v>
      </c>
      <c r="H2161" s="157">
        <v>1</v>
      </c>
    </row>
    <row r="2162" spans="1:8" ht="15" customHeight="1" x14ac:dyDescent="0.25">
      <c r="A2162" s="155" t="s">
        <v>3303</v>
      </c>
      <c r="B2162" s="155" t="s">
        <v>3306</v>
      </c>
      <c r="C2162" s="155" t="s">
        <v>3544</v>
      </c>
      <c r="D2162" s="155">
        <v>2</v>
      </c>
      <c r="E2162" s="155">
        <v>2</v>
      </c>
      <c r="F2162" s="166">
        <v>41379</v>
      </c>
      <c r="G2162" s="166">
        <v>41381</v>
      </c>
      <c r="H2162" s="157">
        <v>1</v>
      </c>
    </row>
    <row r="2163" spans="1:8" ht="15" customHeight="1" x14ac:dyDescent="0.25">
      <c r="A2163" s="155" t="s">
        <v>1983</v>
      </c>
      <c r="B2163" s="155" t="s">
        <v>3545</v>
      </c>
      <c r="C2163" s="155" t="s">
        <v>3546</v>
      </c>
      <c r="D2163" s="155">
        <v>20</v>
      </c>
      <c r="E2163" s="155">
        <v>20</v>
      </c>
      <c r="F2163" s="166">
        <v>41379</v>
      </c>
      <c r="G2163" s="166">
        <v>41383</v>
      </c>
      <c r="H2163" s="157">
        <v>1</v>
      </c>
    </row>
    <row r="2164" spans="1:8" ht="15" customHeight="1" x14ac:dyDescent="0.25">
      <c r="A2164" s="155" t="s">
        <v>1983</v>
      </c>
      <c r="B2164" s="155" t="s">
        <v>3545</v>
      </c>
      <c r="C2164" s="155" t="s">
        <v>364</v>
      </c>
      <c r="D2164" s="155">
        <v>20</v>
      </c>
      <c r="E2164" s="155">
        <v>20</v>
      </c>
      <c r="F2164" s="166">
        <v>41379</v>
      </c>
      <c r="G2164" s="166">
        <v>41394</v>
      </c>
      <c r="H2164" s="157">
        <v>1</v>
      </c>
    </row>
    <row r="2165" spans="1:8" ht="15" customHeight="1" x14ac:dyDescent="0.25">
      <c r="A2165" s="155" t="s">
        <v>286</v>
      </c>
      <c r="B2165" s="155" t="s">
        <v>3547</v>
      </c>
      <c r="C2165" s="155" t="s">
        <v>3548</v>
      </c>
      <c r="D2165" s="155">
        <v>25</v>
      </c>
      <c r="E2165" s="155">
        <v>25</v>
      </c>
      <c r="F2165" s="166">
        <v>41379</v>
      </c>
      <c r="G2165" s="166">
        <v>41381</v>
      </c>
      <c r="H2165" s="157">
        <v>1</v>
      </c>
    </row>
    <row r="2166" spans="1:8" ht="15" customHeight="1" x14ac:dyDescent="0.25">
      <c r="A2166" s="155" t="s">
        <v>394</v>
      </c>
      <c r="B2166" s="155" t="s">
        <v>2904</v>
      </c>
      <c r="C2166" s="155" t="s">
        <v>3549</v>
      </c>
      <c r="D2166" s="155">
        <v>10</v>
      </c>
      <c r="E2166" s="155">
        <v>10</v>
      </c>
      <c r="F2166" s="166">
        <v>41380</v>
      </c>
      <c r="G2166" s="166">
        <v>41381</v>
      </c>
      <c r="H2166" s="157">
        <v>1</v>
      </c>
    </row>
    <row r="2167" spans="1:8" ht="15" customHeight="1" x14ac:dyDescent="0.25">
      <c r="A2167" s="155" t="s">
        <v>3550</v>
      </c>
      <c r="B2167" s="155" t="s">
        <v>3551</v>
      </c>
      <c r="C2167" s="155" t="s">
        <v>3552</v>
      </c>
      <c r="D2167" s="155">
        <v>30</v>
      </c>
      <c r="E2167" s="155">
        <v>30</v>
      </c>
      <c r="F2167" s="166">
        <v>41380</v>
      </c>
      <c r="G2167" s="166">
        <v>41384</v>
      </c>
      <c r="H2167" s="157">
        <v>1</v>
      </c>
    </row>
    <row r="2168" spans="1:8" ht="15" customHeight="1" x14ac:dyDescent="0.25">
      <c r="A2168" s="155" t="s">
        <v>42</v>
      </c>
      <c r="B2168" s="155" t="s">
        <v>3553</v>
      </c>
      <c r="C2168" s="155" t="s">
        <v>3554</v>
      </c>
      <c r="D2168" s="155">
        <v>550</v>
      </c>
      <c r="E2168" s="155">
        <v>500</v>
      </c>
      <c r="F2168" s="166">
        <v>41380</v>
      </c>
      <c r="G2168" s="166">
        <v>41381</v>
      </c>
      <c r="H2168" s="157">
        <v>0</v>
      </c>
    </row>
    <row r="2169" spans="1:8" ht="15" customHeight="1" x14ac:dyDescent="0.25">
      <c r="A2169" s="155" t="s">
        <v>877</v>
      </c>
      <c r="B2169" s="155" t="s">
        <v>278</v>
      </c>
      <c r="C2169" s="155" t="s">
        <v>3559</v>
      </c>
      <c r="D2169" s="155">
        <v>25</v>
      </c>
      <c r="E2169" s="155">
        <v>25</v>
      </c>
      <c r="F2169" s="166">
        <v>41381</v>
      </c>
      <c r="G2169" s="166">
        <v>41383</v>
      </c>
      <c r="H2169" s="157">
        <v>1</v>
      </c>
    </row>
    <row r="2170" spans="1:8" ht="15" customHeight="1" x14ac:dyDescent="0.25">
      <c r="A2170" s="155" t="s">
        <v>877</v>
      </c>
      <c r="B2170" s="155" t="s">
        <v>3560</v>
      </c>
      <c r="C2170" s="155" t="s">
        <v>3558</v>
      </c>
      <c r="D2170" s="155">
        <v>25</v>
      </c>
      <c r="E2170" s="155">
        <v>25</v>
      </c>
      <c r="F2170" s="166">
        <v>41381</v>
      </c>
      <c r="G2170" s="166">
        <v>41383</v>
      </c>
      <c r="H2170" s="157">
        <v>1</v>
      </c>
    </row>
    <row r="2171" spans="1:8" ht="15" customHeight="1" x14ac:dyDescent="0.25">
      <c r="A2171" s="155" t="s">
        <v>7790</v>
      </c>
      <c r="B2171" s="155" t="s">
        <v>3556</v>
      </c>
      <c r="C2171" s="155" t="s">
        <v>3557</v>
      </c>
      <c r="D2171" s="155">
        <v>20</v>
      </c>
      <c r="E2171" s="155">
        <v>20</v>
      </c>
      <c r="F2171" s="166">
        <v>41381</v>
      </c>
      <c r="G2171" s="166">
        <v>41383</v>
      </c>
      <c r="H2171" s="157">
        <v>1</v>
      </c>
    </row>
    <row r="2172" spans="1:8" ht="15" customHeight="1" x14ac:dyDescent="0.25">
      <c r="A2172" s="155" t="s">
        <v>559</v>
      </c>
      <c r="B2172" s="155" t="s">
        <v>560</v>
      </c>
      <c r="C2172" s="155" t="s">
        <v>3555</v>
      </c>
      <c r="D2172" s="155">
        <v>15000</v>
      </c>
      <c r="E2172" s="155">
        <v>15043</v>
      </c>
      <c r="F2172" s="166">
        <v>41381</v>
      </c>
      <c r="G2172" s="166">
        <v>41477</v>
      </c>
      <c r="H2172" s="157">
        <v>1</v>
      </c>
    </row>
    <row r="2173" spans="1:8" ht="15" customHeight="1" x14ac:dyDescent="0.25">
      <c r="A2173" s="155" t="s">
        <v>227</v>
      </c>
      <c r="B2173" s="155" t="s">
        <v>3561</v>
      </c>
      <c r="C2173" s="155" t="s">
        <v>3562</v>
      </c>
      <c r="D2173" s="155">
        <v>10</v>
      </c>
      <c r="E2173" s="155">
        <v>10</v>
      </c>
      <c r="F2173" s="166">
        <v>41382</v>
      </c>
      <c r="G2173" s="166">
        <v>41298</v>
      </c>
      <c r="H2173" s="157">
        <v>1</v>
      </c>
    </row>
    <row r="2174" spans="1:8" ht="15" customHeight="1" x14ac:dyDescent="0.25">
      <c r="A2174" s="155" t="s">
        <v>3563</v>
      </c>
      <c r="B2174" s="155" t="s">
        <v>3564</v>
      </c>
      <c r="C2174" s="155" t="s">
        <v>364</v>
      </c>
      <c r="D2174" s="155">
        <v>10</v>
      </c>
      <c r="E2174" s="155">
        <v>10</v>
      </c>
      <c r="F2174" s="166">
        <v>41382</v>
      </c>
      <c r="G2174" s="166">
        <v>41388</v>
      </c>
      <c r="H2174" s="157">
        <v>1</v>
      </c>
    </row>
    <row r="2175" spans="1:8" ht="15" customHeight="1" x14ac:dyDescent="0.25">
      <c r="A2175" s="155" t="s">
        <v>227</v>
      </c>
      <c r="B2175" s="155" t="s">
        <v>3565</v>
      </c>
      <c r="C2175" s="155" t="s">
        <v>161</v>
      </c>
      <c r="D2175" s="155">
        <v>10</v>
      </c>
      <c r="E2175" s="155">
        <v>10</v>
      </c>
      <c r="F2175" s="166">
        <v>41382</v>
      </c>
      <c r="G2175" s="166">
        <v>41388</v>
      </c>
      <c r="H2175" s="157">
        <v>1</v>
      </c>
    </row>
    <row r="2176" spans="1:8" ht="15" customHeight="1" x14ac:dyDescent="0.25">
      <c r="A2176" s="155" t="s">
        <v>742</v>
      </c>
      <c r="B2176" s="155" t="s">
        <v>1211</v>
      </c>
      <c r="C2176" s="155" t="s">
        <v>3566</v>
      </c>
      <c r="D2176" s="155">
        <v>30</v>
      </c>
      <c r="E2176" s="155">
        <v>30</v>
      </c>
      <c r="F2176" s="166">
        <v>41382</v>
      </c>
      <c r="G2176" s="166">
        <v>41384</v>
      </c>
      <c r="H2176" s="157">
        <v>1</v>
      </c>
    </row>
    <row r="2177" spans="1:8" ht="15" customHeight="1" x14ac:dyDescent="0.25">
      <c r="A2177" s="155" t="s">
        <v>71</v>
      </c>
      <c r="B2177" s="155" t="s">
        <v>1530</v>
      </c>
      <c r="C2177" s="155" t="s">
        <v>3567</v>
      </c>
      <c r="D2177" s="155">
        <v>5</v>
      </c>
      <c r="E2177" s="155">
        <v>5</v>
      </c>
      <c r="F2177" s="166">
        <v>41383</v>
      </c>
      <c r="G2177" s="166">
        <v>41396</v>
      </c>
      <c r="H2177" s="157">
        <v>1</v>
      </c>
    </row>
    <row r="2178" spans="1:8" ht="15" customHeight="1" x14ac:dyDescent="0.25">
      <c r="A2178" s="155" t="s">
        <v>1983</v>
      </c>
      <c r="B2178" s="155" t="s">
        <v>1909</v>
      </c>
      <c r="C2178" s="155" t="s">
        <v>3568</v>
      </c>
      <c r="D2178" s="155">
        <v>6</v>
      </c>
      <c r="E2178" s="155">
        <v>6</v>
      </c>
      <c r="F2178" s="166">
        <v>41383</v>
      </c>
      <c r="G2178" s="166">
        <v>41384</v>
      </c>
      <c r="H2178" s="157">
        <v>1</v>
      </c>
    </row>
    <row r="2179" spans="1:8" ht="15" customHeight="1" x14ac:dyDescent="0.25">
      <c r="A2179" s="155" t="s">
        <v>520</v>
      </c>
      <c r="B2179" s="155" t="s">
        <v>964</v>
      </c>
      <c r="C2179" s="155" t="s">
        <v>3569</v>
      </c>
      <c r="D2179" s="155">
        <v>250</v>
      </c>
      <c r="E2179" s="155">
        <v>250</v>
      </c>
      <c r="F2179" s="166">
        <v>41383</v>
      </c>
      <c r="G2179" s="166" t="s">
        <v>829</v>
      </c>
      <c r="H2179" s="157">
        <v>1</v>
      </c>
    </row>
    <row r="2180" spans="1:8" ht="15" customHeight="1" x14ac:dyDescent="0.25">
      <c r="A2180" s="155" t="s">
        <v>877</v>
      </c>
      <c r="B2180" s="155" t="s">
        <v>3570</v>
      </c>
      <c r="C2180" s="155" t="s">
        <v>3571</v>
      </c>
      <c r="D2180" s="155">
        <v>25</v>
      </c>
      <c r="E2180" s="155">
        <v>25</v>
      </c>
      <c r="F2180" s="166">
        <v>41383</v>
      </c>
      <c r="G2180" s="166">
        <v>41387</v>
      </c>
      <c r="H2180" s="157">
        <v>1</v>
      </c>
    </row>
    <row r="2181" spans="1:8" ht="15" customHeight="1" x14ac:dyDescent="0.25">
      <c r="A2181" s="155" t="s">
        <v>7058</v>
      </c>
      <c r="B2181" s="155" t="s">
        <v>264</v>
      </c>
      <c r="C2181" s="155" t="s">
        <v>3572</v>
      </c>
      <c r="D2181" s="155">
        <v>75</v>
      </c>
      <c r="E2181" s="155">
        <v>75</v>
      </c>
      <c r="F2181" s="166">
        <v>41383</v>
      </c>
      <c r="G2181" s="166">
        <v>41387</v>
      </c>
      <c r="H2181" s="157">
        <v>1</v>
      </c>
    </row>
    <row r="2182" spans="1:8" ht="15" customHeight="1" x14ac:dyDescent="0.25">
      <c r="A2182" s="155" t="s">
        <v>158</v>
      </c>
      <c r="B2182" s="155" t="s">
        <v>3575</v>
      </c>
      <c r="C2182" s="155" t="s">
        <v>3573</v>
      </c>
      <c r="D2182" s="155">
        <v>10</v>
      </c>
      <c r="E2182" s="155">
        <v>10</v>
      </c>
      <c r="F2182" s="166">
        <v>41386</v>
      </c>
      <c r="G2182" s="166">
        <v>41394</v>
      </c>
      <c r="H2182" s="157">
        <v>1</v>
      </c>
    </row>
    <row r="2183" spans="1:8" ht="15" customHeight="1" x14ac:dyDescent="0.25">
      <c r="A2183" s="155" t="s">
        <v>158</v>
      </c>
      <c r="B2183" s="155" t="s">
        <v>3574</v>
      </c>
      <c r="C2183" s="155" t="s">
        <v>364</v>
      </c>
      <c r="D2183" s="155">
        <v>5</v>
      </c>
      <c r="E2183" s="155">
        <v>5</v>
      </c>
      <c r="F2183" s="166">
        <v>41386</v>
      </c>
      <c r="G2183" s="166">
        <v>41394</v>
      </c>
      <c r="H2183" s="157">
        <v>1</v>
      </c>
    </row>
    <row r="2184" spans="1:8" ht="15" customHeight="1" x14ac:dyDescent="0.25">
      <c r="A2184" s="155" t="s">
        <v>71</v>
      </c>
      <c r="B2184" s="155" t="s">
        <v>154</v>
      </c>
      <c r="C2184" s="155" t="s">
        <v>3576</v>
      </c>
      <c r="D2184" s="155">
        <v>5</v>
      </c>
      <c r="E2184" s="155">
        <v>5</v>
      </c>
      <c r="F2184" s="166">
        <v>41386</v>
      </c>
      <c r="G2184" s="166">
        <v>41393</v>
      </c>
      <c r="H2184" s="157">
        <v>1</v>
      </c>
    </row>
    <row r="2185" spans="1:8" ht="15" customHeight="1" x14ac:dyDescent="0.25">
      <c r="A2185" s="155" t="s">
        <v>65</v>
      </c>
      <c r="B2185" s="155" t="s">
        <v>1501</v>
      </c>
      <c r="C2185" s="155" t="s">
        <v>3577</v>
      </c>
      <c r="D2185" s="155">
        <v>250</v>
      </c>
      <c r="E2185" s="155">
        <v>250</v>
      </c>
      <c r="F2185" s="166">
        <v>41386</v>
      </c>
      <c r="G2185" s="166">
        <v>41395</v>
      </c>
      <c r="H2185" s="157">
        <v>1</v>
      </c>
    </row>
    <row r="2186" spans="1:8" ht="15" customHeight="1" x14ac:dyDescent="0.25">
      <c r="A2186" s="155" t="s">
        <v>65</v>
      </c>
      <c r="B2186" s="155" t="s">
        <v>547</v>
      </c>
      <c r="C2186" s="155" t="s">
        <v>3578</v>
      </c>
      <c r="D2186" s="155">
        <v>50</v>
      </c>
      <c r="E2186" s="155">
        <v>50</v>
      </c>
      <c r="F2186" s="166">
        <v>41386</v>
      </c>
      <c r="G2186" s="166">
        <v>41395</v>
      </c>
      <c r="H2186" s="157">
        <v>1</v>
      </c>
    </row>
    <row r="2187" spans="1:8" ht="15" customHeight="1" x14ac:dyDescent="0.25">
      <c r="A2187" s="155" t="s">
        <v>78</v>
      </c>
      <c r="B2187" s="155" t="s">
        <v>2493</v>
      </c>
      <c r="C2187" s="155" t="s">
        <v>3579</v>
      </c>
      <c r="D2187" s="155">
        <v>5</v>
      </c>
      <c r="E2187" s="155">
        <v>5</v>
      </c>
      <c r="F2187" s="166">
        <v>41386</v>
      </c>
      <c r="G2187" s="166">
        <v>41390</v>
      </c>
      <c r="H2187" s="157">
        <v>1</v>
      </c>
    </row>
    <row r="2188" spans="1:8" ht="15" customHeight="1" x14ac:dyDescent="0.25">
      <c r="A2188" s="155" t="s">
        <v>277</v>
      </c>
      <c r="B2188" s="155" t="s">
        <v>3580</v>
      </c>
      <c r="C2188" s="155" t="s">
        <v>3581</v>
      </c>
      <c r="D2188" s="155">
        <v>10</v>
      </c>
      <c r="E2188" s="155">
        <v>10</v>
      </c>
      <c r="F2188" s="166">
        <v>41386</v>
      </c>
      <c r="G2188" s="166">
        <v>41391</v>
      </c>
      <c r="H2188" s="157">
        <v>1</v>
      </c>
    </row>
    <row r="2189" spans="1:8" ht="15" customHeight="1" x14ac:dyDescent="0.25">
      <c r="A2189" s="155" t="s">
        <v>277</v>
      </c>
      <c r="B2189" s="155" t="s">
        <v>382</v>
      </c>
      <c r="C2189" s="155" t="s">
        <v>364</v>
      </c>
      <c r="D2189" s="155">
        <v>25</v>
      </c>
      <c r="E2189" s="155">
        <v>25</v>
      </c>
      <c r="F2189" s="166">
        <v>41386</v>
      </c>
      <c r="G2189" s="166">
        <v>41391</v>
      </c>
      <c r="H2189" s="157">
        <v>1</v>
      </c>
    </row>
    <row r="2190" spans="1:8" ht="15" customHeight="1" x14ac:dyDescent="0.25">
      <c r="A2190" s="155" t="s">
        <v>158</v>
      </c>
      <c r="B2190" s="155" t="s">
        <v>1707</v>
      </c>
      <c r="C2190" s="155" t="s">
        <v>3582</v>
      </c>
      <c r="D2190" s="155">
        <v>3</v>
      </c>
      <c r="E2190" s="155">
        <v>3</v>
      </c>
      <c r="F2190" s="166">
        <v>41386</v>
      </c>
      <c r="G2190" s="166">
        <v>41394</v>
      </c>
      <c r="H2190" s="157">
        <v>1</v>
      </c>
    </row>
    <row r="2191" spans="1:8" ht="15" customHeight="1" x14ac:dyDescent="0.25">
      <c r="A2191" s="155" t="s">
        <v>638</v>
      </c>
      <c r="B2191" s="155" t="s">
        <v>639</v>
      </c>
      <c r="C2191" s="155" t="s">
        <v>3584</v>
      </c>
      <c r="D2191" s="155">
        <v>2000</v>
      </c>
      <c r="E2191" s="155">
        <v>2000</v>
      </c>
      <c r="F2191" s="166">
        <v>41387</v>
      </c>
      <c r="G2191" s="166">
        <v>41304</v>
      </c>
      <c r="H2191" s="157">
        <v>1</v>
      </c>
    </row>
    <row r="2192" spans="1:8" ht="15" customHeight="1" x14ac:dyDescent="0.25">
      <c r="A2192" s="155" t="s">
        <v>2714</v>
      </c>
      <c r="B2192" s="155" t="s">
        <v>111</v>
      </c>
      <c r="C2192" s="155" t="s">
        <v>3585</v>
      </c>
      <c r="D2192" s="155">
        <v>250</v>
      </c>
      <c r="E2192" s="155">
        <v>250</v>
      </c>
      <c r="F2192" s="166">
        <v>41387</v>
      </c>
      <c r="G2192" s="166">
        <v>41393</v>
      </c>
      <c r="H2192" s="157">
        <v>1</v>
      </c>
    </row>
    <row r="2193" spans="1:9" ht="15" customHeight="1" x14ac:dyDescent="0.25">
      <c r="A2193" s="155" t="s">
        <v>719</v>
      </c>
      <c r="B2193" s="155" t="s">
        <v>1670</v>
      </c>
      <c r="C2193" s="155" t="s">
        <v>3586</v>
      </c>
      <c r="D2193" s="155">
        <v>100</v>
      </c>
      <c r="E2193" s="155">
        <v>100</v>
      </c>
      <c r="F2193" s="166">
        <v>41387</v>
      </c>
      <c r="G2193" s="166">
        <v>41394</v>
      </c>
      <c r="H2193" s="157">
        <v>1</v>
      </c>
    </row>
    <row r="2194" spans="1:9" ht="15" customHeight="1" x14ac:dyDescent="0.25">
      <c r="A2194" s="155" t="s">
        <v>742</v>
      </c>
      <c r="B2194" s="155" t="s">
        <v>1018</v>
      </c>
      <c r="C2194" s="155" t="s">
        <v>3587</v>
      </c>
      <c r="D2194" s="155">
        <v>25</v>
      </c>
      <c r="E2194" s="155">
        <v>25</v>
      </c>
      <c r="F2194" s="166">
        <v>41387</v>
      </c>
      <c r="G2194" s="166">
        <v>41390</v>
      </c>
      <c r="H2194" s="157">
        <v>1</v>
      </c>
    </row>
    <row r="2195" spans="1:9" ht="15" customHeight="1" x14ac:dyDescent="0.25">
      <c r="A2195" s="155" t="s">
        <v>71</v>
      </c>
      <c r="B2195" s="155" t="s">
        <v>1550</v>
      </c>
      <c r="C2195" s="155" t="s">
        <v>3588</v>
      </c>
      <c r="D2195" s="155">
        <v>5</v>
      </c>
      <c r="E2195" s="155">
        <v>5</v>
      </c>
      <c r="F2195" s="166">
        <v>41387</v>
      </c>
      <c r="G2195" s="166">
        <v>41404</v>
      </c>
      <c r="H2195" s="157">
        <v>1</v>
      </c>
    </row>
    <row r="2196" spans="1:9" ht="15" customHeight="1" x14ac:dyDescent="0.25">
      <c r="A2196" s="155" t="s">
        <v>78</v>
      </c>
      <c r="B2196" s="155" t="s">
        <v>1206</v>
      </c>
      <c r="C2196" s="155" t="s">
        <v>3589</v>
      </c>
      <c r="D2196" s="155">
        <v>4</v>
      </c>
      <c r="E2196" s="155">
        <v>4</v>
      </c>
      <c r="F2196" s="166">
        <v>41387</v>
      </c>
      <c r="G2196" s="166">
        <v>41304</v>
      </c>
      <c r="H2196" s="157">
        <v>1</v>
      </c>
    </row>
    <row r="2197" spans="1:9" ht="15" customHeight="1" x14ac:dyDescent="0.25">
      <c r="A2197" s="155" t="s">
        <v>3590</v>
      </c>
      <c r="B2197" s="155" t="s">
        <v>3591</v>
      </c>
      <c r="C2197" s="155" t="s">
        <v>3592</v>
      </c>
      <c r="D2197" s="155">
        <v>5</v>
      </c>
      <c r="E2197" s="155">
        <v>5</v>
      </c>
      <c r="F2197" s="166">
        <v>41387</v>
      </c>
      <c r="G2197" s="166">
        <v>41388</v>
      </c>
      <c r="H2197" s="157">
        <v>1</v>
      </c>
      <c r="I2197" s="163" t="s">
        <v>214</v>
      </c>
    </row>
    <row r="2198" spans="1:9" ht="15" customHeight="1" x14ac:dyDescent="0.25">
      <c r="A2198" s="155" t="s">
        <v>71</v>
      </c>
      <c r="B2198" s="155" t="s">
        <v>2730</v>
      </c>
      <c r="C2198" s="155" t="s">
        <v>3593</v>
      </c>
      <c r="D2198" s="155">
        <v>6</v>
      </c>
      <c r="E2198" s="155">
        <v>6</v>
      </c>
      <c r="F2198" s="166">
        <v>41388</v>
      </c>
      <c r="G2198" s="166">
        <v>41400</v>
      </c>
      <c r="H2198" s="157">
        <v>1</v>
      </c>
    </row>
    <row r="2199" spans="1:9" ht="15" customHeight="1" x14ac:dyDescent="0.25">
      <c r="A2199" s="155" t="s">
        <v>2714</v>
      </c>
      <c r="B2199" s="155" t="s">
        <v>3594</v>
      </c>
      <c r="C2199" s="155" t="s">
        <v>3595</v>
      </c>
      <c r="D2199" s="155">
        <v>250</v>
      </c>
      <c r="E2199" s="155">
        <v>250</v>
      </c>
      <c r="F2199" s="166">
        <v>41388</v>
      </c>
      <c r="G2199" s="166">
        <v>41393</v>
      </c>
      <c r="H2199" s="157">
        <v>1</v>
      </c>
    </row>
    <row r="2200" spans="1:9" ht="15" customHeight="1" x14ac:dyDescent="0.25">
      <c r="A2200" s="155" t="s">
        <v>520</v>
      </c>
      <c r="B2200" s="155" t="s">
        <v>1267</v>
      </c>
      <c r="C2200" s="155" t="s">
        <v>3599</v>
      </c>
      <c r="D2200" s="155">
        <v>500</v>
      </c>
      <c r="E2200" s="155">
        <v>500</v>
      </c>
      <c r="F2200" s="166">
        <v>41389</v>
      </c>
      <c r="G2200" s="166">
        <v>41397</v>
      </c>
      <c r="H2200" s="157">
        <v>1</v>
      </c>
    </row>
    <row r="2201" spans="1:9" ht="15" customHeight="1" x14ac:dyDescent="0.25">
      <c r="A2201" s="155" t="s">
        <v>520</v>
      </c>
      <c r="B2201" s="155" t="s">
        <v>966</v>
      </c>
      <c r="C2201" s="155" t="s">
        <v>3600</v>
      </c>
      <c r="D2201" s="155">
        <v>15</v>
      </c>
      <c r="E2201" s="155">
        <v>15</v>
      </c>
      <c r="F2201" s="166">
        <v>41389</v>
      </c>
      <c r="G2201" s="166">
        <v>41397</v>
      </c>
      <c r="H2201" s="157">
        <v>1</v>
      </c>
    </row>
    <row r="2202" spans="1:9" ht="15" customHeight="1" x14ac:dyDescent="0.25">
      <c r="A2202" s="155" t="s">
        <v>911</v>
      </c>
      <c r="B2202" s="155" t="s">
        <v>912</v>
      </c>
      <c r="C2202" s="155" t="s">
        <v>3601</v>
      </c>
      <c r="D2202" s="155">
        <v>500</v>
      </c>
      <c r="E2202" s="155">
        <v>500</v>
      </c>
      <c r="F2202" s="166">
        <v>41389</v>
      </c>
      <c r="G2202" s="166">
        <v>41394</v>
      </c>
      <c r="H2202" s="157">
        <v>1</v>
      </c>
      <c r="I2202" s="163" t="s">
        <v>214</v>
      </c>
    </row>
    <row r="2203" spans="1:9" ht="15" customHeight="1" x14ac:dyDescent="0.25">
      <c r="A2203" s="155" t="s">
        <v>3322</v>
      </c>
      <c r="B2203" s="155" t="s">
        <v>3602</v>
      </c>
      <c r="C2203" s="155" t="s">
        <v>3603</v>
      </c>
      <c r="D2203" s="155">
        <v>50</v>
      </c>
      <c r="E2203" s="155">
        <v>50</v>
      </c>
      <c r="F2203" s="166">
        <v>41389</v>
      </c>
      <c r="G2203" s="166">
        <v>41390</v>
      </c>
      <c r="H2203" s="157">
        <v>1</v>
      </c>
    </row>
    <row r="2204" spans="1:9" ht="15" customHeight="1" x14ac:dyDescent="0.25">
      <c r="A2204" s="155" t="s">
        <v>394</v>
      </c>
      <c r="B2204" s="155" t="s">
        <v>3604</v>
      </c>
      <c r="C2204" s="155" t="s">
        <v>3605</v>
      </c>
      <c r="D2204" s="155">
        <v>100</v>
      </c>
      <c r="E2204" s="155">
        <v>100</v>
      </c>
      <c r="F2204" s="166">
        <v>41390</v>
      </c>
      <c r="G2204" s="166">
        <v>41394</v>
      </c>
      <c r="H2204" s="157">
        <v>1</v>
      </c>
    </row>
    <row r="2205" spans="1:9" ht="15" customHeight="1" x14ac:dyDescent="0.25">
      <c r="A2205" s="155" t="s">
        <v>3303</v>
      </c>
      <c r="B2205" s="155" t="s">
        <v>3606</v>
      </c>
      <c r="C2205" s="155" t="s">
        <v>3607</v>
      </c>
      <c r="D2205" s="155">
        <v>4</v>
      </c>
      <c r="E2205" s="155">
        <v>4</v>
      </c>
      <c r="F2205" s="166">
        <v>41393</v>
      </c>
      <c r="G2205" s="166">
        <v>41400</v>
      </c>
      <c r="H2205" s="157">
        <v>1</v>
      </c>
    </row>
    <row r="2206" spans="1:9" ht="15" customHeight="1" x14ac:dyDescent="0.25">
      <c r="A2206" s="155" t="s">
        <v>3447</v>
      </c>
      <c r="B2206" s="155" t="s">
        <v>3448</v>
      </c>
      <c r="C2206" s="155" t="s">
        <v>3608</v>
      </c>
      <c r="D2206" s="155">
        <v>252</v>
      </c>
      <c r="E2206" s="155">
        <v>252</v>
      </c>
      <c r="F2206" s="166">
        <v>41393</v>
      </c>
      <c r="G2206" s="166">
        <v>41395</v>
      </c>
      <c r="H2206" s="157">
        <v>1</v>
      </c>
    </row>
    <row r="2207" spans="1:9" ht="15" customHeight="1" x14ac:dyDescent="0.25">
      <c r="A2207" s="155" t="s">
        <v>899</v>
      </c>
      <c r="B2207" s="155" t="s">
        <v>3609</v>
      </c>
      <c r="C2207" s="155" t="s">
        <v>3610</v>
      </c>
      <c r="D2207" s="155">
        <v>10</v>
      </c>
      <c r="E2207" s="155">
        <v>10</v>
      </c>
      <c r="F2207" s="166">
        <v>41393</v>
      </c>
      <c r="G2207" s="166">
        <v>41397</v>
      </c>
      <c r="H2207" s="157">
        <v>1</v>
      </c>
    </row>
    <row r="2208" spans="1:9" ht="15" customHeight="1" x14ac:dyDescent="0.25">
      <c r="A2208" s="155" t="s">
        <v>330</v>
      </c>
      <c r="B2208" s="155" t="s">
        <v>3611</v>
      </c>
      <c r="C2208" s="155" t="s">
        <v>3612</v>
      </c>
      <c r="D2208" s="155">
        <v>30</v>
      </c>
      <c r="E2208" s="155">
        <v>30</v>
      </c>
      <c r="F2208" s="166">
        <v>41393</v>
      </c>
      <c r="G2208" s="166">
        <v>41397</v>
      </c>
      <c r="H2208" s="157">
        <v>1</v>
      </c>
    </row>
    <row r="2209" spans="1:9" ht="15" customHeight="1" x14ac:dyDescent="0.25">
      <c r="A2209" s="155" t="s">
        <v>78</v>
      </c>
      <c r="B2209" s="155" t="s">
        <v>3613</v>
      </c>
      <c r="C2209" s="155" t="s">
        <v>3614</v>
      </c>
      <c r="D2209" s="155">
        <v>4</v>
      </c>
      <c r="E2209" s="155">
        <v>4</v>
      </c>
      <c r="F2209" s="166">
        <v>41393</v>
      </c>
      <c r="G2209" s="166">
        <v>41396</v>
      </c>
      <c r="H2209" s="157">
        <v>1</v>
      </c>
    </row>
    <row r="2210" spans="1:9" ht="15" customHeight="1" x14ac:dyDescent="0.25">
      <c r="A2210" s="155" t="s">
        <v>317</v>
      </c>
      <c r="B2210" s="155" t="s">
        <v>1151</v>
      </c>
      <c r="C2210" s="155" t="s">
        <v>3615</v>
      </c>
      <c r="D2210" s="155">
        <v>6</v>
      </c>
      <c r="E2210" s="155">
        <v>6</v>
      </c>
      <c r="F2210" s="166">
        <v>41393</v>
      </c>
      <c r="G2210" s="166">
        <v>41393</v>
      </c>
      <c r="H2210" s="157">
        <v>1</v>
      </c>
      <c r="I2210" s="163" t="s">
        <v>214</v>
      </c>
    </row>
    <row r="2211" spans="1:9" ht="15" customHeight="1" x14ac:dyDescent="0.25">
      <c r="A2211" s="155" t="s">
        <v>2714</v>
      </c>
      <c r="B2211" s="155" t="s">
        <v>3616</v>
      </c>
      <c r="C2211" s="155" t="s">
        <v>3617</v>
      </c>
      <c r="D2211" s="155">
        <v>250</v>
      </c>
      <c r="E2211" s="155">
        <v>250</v>
      </c>
      <c r="F2211" s="166">
        <v>41393</v>
      </c>
      <c r="G2211" s="166">
        <v>41403</v>
      </c>
      <c r="H2211" s="157">
        <v>1</v>
      </c>
    </row>
    <row r="2212" spans="1:9" ht="15" customHeight="1" x14ac:dyDescent="0.25">
      <c r="A2212" s="155" t="s">
        <v>245</v>
      </c>
      <c r="B2212" s="155" t="s">
        <v>1541</v>
      </c>
      <c r="C2212" s="155" t="s">
        <v>3622</v>
      </c>
      <c r="D2212" s="155">
        <v>55</v>
      </c>
      <c r="E2212" s="155">
        <v>55</v>
      </c>
      <c r="F2212" s="166">
        <v>41394</v>
      </c>
      <c r="G2212" s="166">
        <v>41397</v>
      </c>
      <c r="H2212" s="157">
        <v>1</v>
      </c>
    </row>
    <row r="2213" spans="1:9" ht="15" customHeight="1" x14ac:dyDescent="0.25">
      <c r="A2213" s="155" t="s">
        <v>36</v>
      </c>
      <c r="B2213" s="155" t="s">
        <v>1157</v>
      </c>
      <c r="C2213" s="155" t="s">
        <v>3623</v>
      </c>
      <c r="D2213" s="155">
        <v>50</v>
      </c>
      <c r="E2213" s="155">
        <v>54</v>
      </c>
      <c r="F2213" s="166">
        <v>41394</v>
      </c>
      <c r="G2213" s="166">
        <v>41396</v>
      </c>
      <c r="H2213" s="157">
        <v>1</v>
      </c>
    </row>
    <row r="2214" spans="1:9" ht="15" customHeight="1" x14ac:dyDescent="0.25">
      <c r="A2214" s="155" t="s">
        <v>459</v>
      </c>
      <c r="B2214" s="155" t="s">
        <v>3624</v>
      </c>
      <c r="C2214" s="155" t="s">
        <v>3625</v>
      </c>
      <c r="D2214" s="155">
        <v>100</v>
      </c>
      <c r="E2214" s="155">
        <v>100</v>
      </c>
      <c r="F2214" s="166">
        <v>41394</v>
      </c>
      <c r="G2214" s="166">
        <v>41399</v>
      </c>
      <c r="H2214" s="157">
        <v>1</v>
      </c>
    </row>
    <row r="2215" spans="1:9" ht="15" customHeight="1" x14ac:dyDescent="0.25">
      <c r="A2215" s="155" t="s">
        <v>748</v>
      </c>
      <c r="B2215" s="155" t="s">
        <v>233</v>
      </c>
      <c r="C2215" s="155" t="s">
        <v>3626</v>
      </c>
      <c r="D2215" s="155">
        <v>16</v>
      </c>
      <c r="E2215" s="155">
        <v>16</v>
      </c>
      <c r="F2215" s="166">
        <v>41394</v>
      </c>
      <c r="G2215" s="166">
        <v>41402</v>
      </c>
      <c r="H2215" s="157">
        <v>1</v>
      </c>
    </row>
    <row r="2216" spans="1:9" ht="15" customHeight="1" x14ac:dyDescent="0.25">
      <c r="A2216" s="155" t="s">
        <v>42</v>
      </c>
      <c r="B2216" s="155" t="s">
        <v>3627</v>
      </c>
      <c r="C2216" s="155" t="s">
        <v>3628</v>
      </c>
      <c r="D2216" s="155">
        <v>100</v>
      </c>
      <c r="E2216" s="155">
        <v>100</v>
      </c>
      <c r="F2216" s="166">
        <v>41394</v>
      </c>
      <c r="G2216" s="166">
        <v>41400</v>
      </c>
      <c r="H2216" s="157">
        <v>1</v>
      </c>
    </row>
    <row r="2217" spans="1:9" ht="15" customHeight="1" x14ac:dyDescent="0.25">
      <c r="A2217" s="155" t="s">
        <v>29</v>
      </c>
      <c r="B2217" s="155" t="s">
        <v>1851</v>
      </c>
      <c r="C2217" s="155" t="s">
        <v>3629</v>
      </c>
      <c r="D2217" s="155">
        <v>100</v>
      </c>
      <c r="E2217" s="155">
        <v>106</v>
      </c>
      <c r="F2217" s="166">
        <v>41394</v>
      </c>
      <c r="G2217" s="166">
        <v>41400</v>
      </c>
      <c r="H2217" s="157">
        <v>1</v>
      </c>
    </row>
    <row r="2218" spans="1:9" ht="15" customHeight="1" x14ac:dyDescent="0.25">
      <c r="A2218" s="155" t="s">
        <v>559</v>
      </c>
      <c r="B2218" s="155" t="s">
        <v>1560</v>
      </c>
      <c r="C2218" s="155" t="s">
        <v>3630</v>
      </c>
      <c r="D2218" s="155">
        <v>3000</v>
      </c>
      <c r="E2218" s="155">
        <v>3000</v>
      </c>
      <c r="F2218" s="166">
        <v>41394</v>
      </c>
      <c r="G2218" s="166">
        <v>41400</v>
      </c>
      <c r="H2218" s="157">
        <v>1</v>
      </c>
    </row>
    <row r="2219" spans="1:9" ht="15" customHeight="1" x14ac:dyDescent="0.25">
      <c r="A2219" s="155" t="s">
        <v>29</v>
      </c>
      <c r="B2219" s="155" t="s">
        <v>3631</v>
      </c>
      <c r="C2219" s="155" t="s">
        <v>3632</v>
      </c>
      <c r="D2219" s="155">
        <v>20</v>
      </c>
      <c r="E2219" s="155">
        <v>20</v>
      </c>
      <c r="F2219" s="166">
        <v>41394</v>
      </c>
      <c r="G2219" s="166">
        <v>41404</v>
      </c>
      <c r="H2219" s="157">
        <v>1</v>
      </c>
    </row>
    <row r="2220" spans="1:9" ht="15" customHeight="1" x14ac:dyDescent="0.25">
      <c r="A2220" s="155" t="s">
        <v>2714</v>
      </c>
      <c r="B2220" s="155" t="s">
        <v>642</v>
      </c>
      <c r="C2220" s="155" t="s">
        <v>3633</v>
      </c>
      <c r="D2220" s="155">
        <v>300</v>
      </c>
      <c r="E2220" s="155">
        <v>300</v>
      </c>
      <c r="F2220" s="166">
        <v>41394</v>
      </c>
      <c r="G2220" s="166">
        <v>41397</v>
      </c>
      <c r="H2220" s="157">
        <v>1</v>
      </c>
    </row>
    <row r="2221" spans="1:9" ht="15" customHeight="1" x14ac:dyDescent="0.25">
      <c r="A2221" s="155" t="s">
        <v>78</v>
      </c>
      <c r="B2221" s="155" t="s">
        <v>3634</v>
      </c>
      <c r="C2221" s="155" t="s">
        <v>3635</v>
      </c>
      <c r="D2221" s="155">
        <v>3</v>
      </c>
      <c r="E2221" s="155">
        <v>3</v>
      </c>
      <c r="F2221" s="166">
        <v>41395</v>
      </c>
      <c r="G2221" s="166">
        <v>41400</v>
      </c>
      <c r="H2221" s="157">
        <v>1</v>
      </c>
    </row>
    <row r="2222" spans="1:9" ht="15" customHeight="1" x14ac:dyDescent="0.25">
      <c r="A2222" s="155" t="s">
        <v>12</v>
      </c>
      <c r="B2222" s="155" t="s">
        <v>768</v>
      </c>
      <c r="C2222" s="155" t="s">
        <v>3636</v>
      </c>
      <c r="D2222" s="155">
        <v>10</v>
      </c>
      <c r="E2222" s="155">
        <v>10</v>
      </c>
      <c r="F2222" s="166">
        <v>41396</v>
      </c>
      <c r="G2222" s="166">
        <v>41401</v>
      </c>
      <c r="H2222" s="157">
        <v>1</v>
      </c>
    </row>
    <row r="2223" spans="1:9" ht="15" customHeight="1" x14ac:dyDescent="0.25">
      <c r="A2223" s="155" t="s">
        <v>12</v>
      </c>
      <c r="B2223" s="155" t="s">
        <v>156</v>
      </c>
      <c r="C2223" s="155" t="s">
        <v>3637</v>
      </c>
      <c r="D2223" s="155">
        <v>10</v>
      </c>
      <c r="E2223" s="155">
        <v>10</v>
      </c>
      <c r="F2223" s="166">
        <v>41396</v>
      </c>
      <c r="G2223" s="166">
        <v>41402</v>
      </c>
      <c r="H2223" s="157">
        <v>1</v>
      </c>
    </row>
    <row r="2224" spans="1:9" ht="15" customHeight="1" x14ac:dyDescent="0.25">
      <c r="A2224" s="155" t="s">
        <v>230</v>
      </c>
      <c r="B2224" s="155" t="s">
        <v>471</v>
      </c>
      <c r="C2224" s="155" t="s">
        <v>3638</v>
      </c>
      <c r="D2224" s="155">
        <v>100</v>
      </c>
      <c r="E2224" s="155">
        <v>100</v>
      </c>
      <c r="F2224" s="166">
        <v>41396</v>
      </c>
      <c r="G2224" s="166">
        <v>41410</v>
      </c>
      <c r="H2224" s="157">
        <v>1</v>
      </c>
    </row>
    <row r="2225" spans="1:8" ht="15" customHeight="1" x14ac:dyDescent="0.25">
      <c r="A2225" s="155" t="s">
        <v>71</v>
      </c>
      <c r="B2225" s="155" t="s">
        <v>2957</v>
      </c>
      <c r="C2225" s="155" t="s">
        <v>3639</v>
      </c>
      <c r="D2225" s="155">
        <v>10</v>
      </c>
      <c r="E2225" s="155">
        <v>10</v>
      </c>
      <c r="F2225" s="166">
        <v>41396</v>
      </c>
      <c r="G2225" s="166">
        <v>41401</v>
      </c>
      <c r="H2225" s="157">
        <v>1</v>
      </c>
    </row>
    <row r="2226" spans="1:8" ht="15" customHeight="1" x14ac:dyDescent="0.25">
      <c r="A2226" s="155" t="s">
        <v>3430</v>
      </c>
      <c r="B2226" s="155" t="s">
        <v>1004</v>
      </c>
      <c r="C2226" s="155" t="s">
        <v>3640</v>
      </c>
      <c r="D2226" s="155">
        <v>100</v>
      </c>
      <c r="E2226" s="155">
        <v>100</v>
      </c>
      <c r="F2226" s="166">
        <v>41397</v>
      </c>
      <c r="G2226" s="166">
        <v>41404</v>
      </c>
      <c r="H2226" s="157">
        <v>1</v>
      </c>
    </row>
    <row r="2227" spans="1:8" ht="15" customHeight="1" x14ac:dyDescent="0.25">
      <c r="A2227" s="155" t="s">
        <v>3430</v>
      </c>
      <c r="B2227" s="155" t="s">
        <v>681</v>
      </c>
      <c r="C2227" s="155" t="s">
        <v>32</v>
      </c>
      <c r="D2227" s="155">
        <v>100</v>
      </c>
      <c r="E2227" s="155">
        <v>100</v>
      </c>
      <c r="F2227" s="166">
        <v>41397</v>
      </c>
      <c r="G2227" s="166">
        <v>41404</v>
      </c>
      <c r="H2227" s="157">
        <v>1</v>
      </c>
    </row>
    <row r="2228" spans="1:8" ht="15" customHeight="1" x14ac:dyDescent="0.25">
      <c r="A2228" s="155" t="s">
        <v>3430</v>
      </c>
      <c r="B2228" s="155" t="s">
        <v>697</v>
      </c>
      <c r="C2228" s="155" t="s">
        <v>166</v>
      </c>
      <c r="D2228" s="155">
        <v>32</v>
      </c>
      <c r="E2228" s="155">
        <v>32</v>
      </c>
      <c r="F2228" s="166">
        <v>41397</v>
      </c>
      <c r="G2228" s="166">
        <v>41404</v>
      </c>
      <c r="H2228" s="157">
        <v>1</v>
      </c>
    </row>
    <row r="2229" spans="1:8" ht="15" customHeight="1" x14ac:dyDescent="0.25">
      <c r="A2229" s="155" t="s">
        <v>820</v>
      </c>
      <c r="B2229" s="155" t="s">
        <v>439</v>
      </c>
      <c r="C2229" s="155" t="s">
        <v>3641</v>
      </c>
      <c r="D2229" s="155">
        <v>500</v>
      </c>
      <c r="E2229" s="155">
        <v>500</v>
      </c>
      <c r="F2229" s="166">
        <v>41397</v>
      </c>
      <c r="G2229" s="166">
        <v>41404</v>
      </c>
      <c r="H2229" s="157">
        <v>1</v>
      </c>
    </row>
    <row r="2230" spans="1:8" ht="15" customHeight="1" x14ac:dyDescent="0.25">
      <c r="A2230" s="155" t="s">
        <v>230</v>
      </c>
      <c r="B2230" s="155" t="s">
        <v>1101</v>
      </c>
      <c r="C2230" s="155" t="s">
        <v>3643</v>
      </c>
      <c r="D2230" s="155">
        <v>125</v>
      </c>
      <c r="E2230" s="155">
        <v>125</v>
      </c>
      <c r="F2230" s="166">
        <v>41400</v>
      </c>
      <c r="G2230" s="166">
        <v>41424</v>
      </c>
      <c r="H2230" s="157">
        <v>1</v>
      </c>
    </row>
    <row r="2231" spans="1:8" ht="15" customHeight="1" x14ac:dyDescent="0.25">
      <c r="A2231" s="155" t="s">
        <v>230</v>
      </c>
      <c r="B2231" s="155" t="s">
        <v>1103</v>
      </c>
      <c r="C2231" s="155" t="s">
        <v>316</v>
      </c>
      <c r="D2231" s="155">
        <v>125</v>
      </c>
      <c r="E2231" s="155">
        <v>125</v>
      </c>
      <c r="F2231" s="166">
        <v>41400</v>
      </c>
      <c r="G2231" s="166">
        <v>41424</v>
      </c>
      <c r="H2231" s="157">
        <v>1</v>
      </c>
    </row>
    <row r="2232" spans="1:8" ht="15" customHeight="1" x14ac:dyDescent="0.25">
      <c r="A2232" s="155" t="s">
        <v>520</v>
      </c>
      <c r="B2232" s="155" t="s">
        <v>609</v>
      </c>
      <c r="C2232" s="155" t="s">
        <v>3644</v>
      </c>
      <c r="D2232" s="155">
        <v>200</v>
      </c>
      <c r="E2232" s="155">
        <v>200</v>
      </c>
      <c r="F2232" s="166">
        <v>41400</v>
      </c>
      <c r="G2232" s="166">
        <v>41404</v>
      </c>
      <c r="H2232" s="157">
        <v>1</v>
      </c>
    </row>
    <row r="2233" spans="1:8" ht="15" customHeight="1" x14ac:dyDescent="0.25">
      <c r="A2233" s="155" t="s">
        <v>559</v>
      </c>
      <c r="B2233" s="155" t="s">
        <v>560</v>
      </c>
      <c r="C2233" s="155" t="s">
        <v>3645</v>
      </c>
      <c r="D2233" s="155">
        <v>15000</v>
      </c>
      <c r="E2233" s="155">
        <v>15030</v>
      </c>
      <c r="F2233" s="166">
        <v>41400</v>
      </c>
      <c r="G2233" s="166">
        <v>41404</v>
      </c>
      <c r="H2233" s="157">
        <v>1</v>
      </c>
    </row>
    <row r="2234" spans="1:8" ht="15" customHeight="1" x14ac:dyDescent="0.25">
      <c r="A2234" s="155" t="s">
        <v>12</v>
      </c>
      <c r="B2234" s="155" t="s">
        <v>13</v>
      </c>
      <c r="C2234" s="155" t="s">
        <v>3646</v>
      </c>
      <c r="D2234" s="155">
        <v>10</v>
      </c>
      <c r="E2234" s="155">
        <v>10</v>
      </c>
      <c r="F2234" s="166">
        <v>41400</v>
      </c>
      <c r="G2234" s="166">
        <v>41404</v>
      </c>
      <c r="H2234" s="157">
        <v>1</v>
      </c>
    </row>
    <row r="2235" spans="1:8" ht="15" customHeight="1" x14ac:dyDescent="0.25">
      <c r="A2235" s="155" t="s">
        <v>12</v>
      </c>
      <c r="B2235" s="155" t="s">
        <v>1016</v>
      </c>
      <c r="C2235" s="155" t="s">
        <v>364</v>
      </c>
      <c r="D2235" s="155">
        <v>10</v>
      </c>
      <c r="E2235" s="155">
        <v>10</v>
      </c>
      <c r="F2235" s="166">
        <v>41400</v>
      </c>
      <c r="G2235" s="166">
        <v>41404</v>
      </c>
      <c r="H2235" s="157">
        <v>1</v>
      </c>
    </row>
    <row r="2236" spans="1:8" ht="15" customHeight="1" x14ac:dyDescent="0.25">
      <c r="A2236" s="155" t="s">
        <v>12</v>
      </c>
      <c r="B2236" s="155" t="s">
        <v>1233</v>
      </c>
      <c r="C2236" s="155" t="s">
        <v>161</v>
      </c>
      <c r="D2236" s="155">
        <v>15</v>
      </c>
      <c r="E2236" s="155">
        <v>15</v>
      </c>
      <c r="F2236" s="166">
        <v>41400</v>
      </c>
      <c r="G2236" s="166">
        <v>41404</v>
      </c>
      <c r="H2236" s="157">
        <v>1</v>
      </c>
    </row>
    <row r="2237" spans="1:8" ht="15" customHeight="1" x14ac:dyDescent="0.25">
      <c r="A2237" s="155" t="s">
        <v>12</v>
      </c>
      <c r="B2237" s="155" t="s">
        <v>15</v>
      </c>
      <c r="C2237" s="155" t="s">
        <v>3647</v>
      </c>
      <c r="D2237" s="155">
        <v>10</v>
      </c>
      <c r="E2237" s="155">
        <v>10</v>
      </c>
      <c r="F2237" s="166">
        <v>41400</v>
      </c>
      <c r="G2237" s="166">
        <v>41403</v>
      </c>
      <c r="H2237" s="157">
        <v>1</v>
      </c>
    </row>
    <row r="2238" spans="1:8" ht="15" customHeight="1" x14ac:dyDescent="0.25">
      <c r="A2238" s="155" t="s">
        <v>136</v>
      </c>
      <c r="B2238" s="155" t="s">
        <v>555</v>
      </c>
      <c r="C2238" s="155" t="s">
        <v>3648</v>
      </c>
      <c r="D2238" s="155">
        <v>250</v>
      </c>
      <c r="E2238" s="155">
        <v>250</v>
      </c>
      <c r="F2238" s="166">
        <v>41400</v>
      </c>
      <c r="G2238" s="166">
        <v>41403</v>
      </c>
      <c r="H2238" s="157">
        <v>1</v>
      </c>
    </row>
    <row r="2239" spans="1:8" ht="15" customHeight="1" x14ac:dyDescent="0.25">
      <c r="A2239" s="155" t="s">
        <v>3649</v>
      </c>
      <c r="B2239" s="155" t="s">
        <v>3650</v>
      </c>
      <c r="C2239" s="155" t="s">
        <v>3651</v>
      </c>
      <c r="D2239" s="155">
        <v>50</v>
      </c>
      <c r="E2239" s="155">
        <v>50</v>
      </c>
      <c r="F2239" s="166">
        <v>41400</v>
      </c>
      <c r="G2239" s="166">
        <v>41407</v>
      </c>
      <c r="H2239" s="157">
        <v>1</v>
      </c>
    </row>
    <row r="2240" spans="1:8" ht="15" customHeight="1" x14ac:dyDescent="0.25">
      <c r="A2240" s="155" t="s">
        <v>12</v>
      </c>
      <c r="B2240" s="155" t="s">
        <v>1332</v>
      </c>
      <c r="C2240" s="155" t="s">
        <v>3652</v>
      </c>
      <c r="D2240" s="155">
        <v>10</v>
      </c>
      <c r="E2240" s="155">
        <v>10</v>
      </c>
      <c r="F2240" s="166">
        <v>41400</v>
      </c>
      <c r="G2240" s="166">
        <v>41402</v>
      </c>
      <c r="H2240" s="157">
        <v>1</v>
      </c>
    </row>
    <row r="2241" spans="1:8" ht="15" customHeight="1" x14ac:dyDescent="0.25">
      <c r="A2241" s="155" t="s">
        <v>1554</v>
      </c>
      <c r="B2241" s="155" t="s">
        <v>1204</v>
      </c>
      <c r="C2241" s="155" t="s">
        <v>3654</v>
      </c>
      <c r="D2241" s="155">
        <v>150</v>
      </c>
      <c r="E2241" s="155">
        <v>150</v>
      </c>
      <c r="F2241" s="166">
        <v>41401</v>
      </c>
      <c r="G2241" s="166">
        <v>41404</v>
      </c>
      <c r="H2241" s="157">
        <v>1</v>
      </c>
    </row>
    <row r="2242" spans="1:8" ht="15" customHeight="1" x14ac:dyDescent="0.25">
      <c r="A2242" s="155" t="s">
        <v>1554</v>
      </c>
      <c r="B2242" s="155" t="s">
        <v>1181</v>
      </c>
      <c r="C2242" s="155" t="s">
        <v>316</v>
      </c>
      <c r="D2242" s="155">
        <v>150</v>
      </c>
      <c r="E2242" s="155">
        <v>150</v>
      </c>
      <c r="F2242" s="166">
        <v>41401</v>
      </c>
      <c r="G2242" s="166">
        <v>41404</v>
      </c>
      <c r="H2242" s="157">
        <v>1</v>
      </c>
    </row>
    <row r="2243" spans="1:8" ht="15" customHeight="1" x14ac:dyDescent="0.25">
      <c r="A2243" s="155" t="s">
        <v>2714</v>
      </c>
      <c r="B2243" s="155" t="s">
        <v>3655</v>
      </c>
      <c r="C2243" s="155" t="s">
        <v>3656</v>
      </c>
      <c r="D2243" s="155">
        <v>250</v>
      </c>
      <c r="E2243" s="155">
        <v>250</v>
      </c>
      <c r="F2243" s="166">
        <v>41401</v>
      </c>
      <c r="G2243" s="166">
        <v>41407</v>
      </c>
      <c r="H2243" s="157">
        <v>1</v>
      </c>
    </row>
    <row r="2244" spans="1:8" ht="15" customHeight="1" x14ac:dyDescent="0.25">
      <c r="A2244" s="155" t="s">
        <v>559</v>
      </c>
      <c r="B2244" s="155" t="s">
        <v>450</v>
      </c>
      <c r="C2244" s="155" t="s">
        <v>3657</v>
      </c>
      <c r="D2244" s="155">
        <v>15000</v>
      </c>
      <c r="E2244" s="155">
        <v>15021</v>
      </c>
      <c r="F2244" s="166">
        <v>41401</v>
      </c>
      <c r="G2244" s="166">
        <v>41404</v>
      </c>
      <c r="H2244" s="157">
        <v>1</v>
      </c>
    </row>
    <row r="2245" spans="1:8" ht="15" customHeight="1" x14ac:dyDescent="0.25">
      <c r="A2245" s="155" t="s">
        <v>1983</v>
      </c>
      <c r="B2245" s="155" t="s">
        <v>3660</v>
      </c>
      <c r="C2245" s="155" t="s">
        <v>3661</v>
      </c>
      <c r="D2245" s="155">
        <v>10</v>
      </c>
      <c r="E2245" s="155">
        <v>10</v>
      </c>
      <c r="F2245" s="166">
        <v>41401</v>
      </c>
      <c r="G2245" s="166">
        <v>41404</v>
      </c>
      <c r="H2245" s="157">
        <v>1</v>
      </c>
    </row>
    <row r="2246" spans="1:8" ht="15" customHeight="1" x14ac:dyDescent="0.25">
      <c r="A2246" s="155" t="s">
        <v>71</v>
      </c>
      <c r="B2246" s="155" t="s">
        <v>1530</v>
      </c>
      <c r="C2246" s="155" t="s">
        <v>3662</v>
      </c>
      <c r="D2246" s="155">
        <v>5</v>
      </c>
      <c r="E2246" s="155">
        <v>5</v>
      </c>
      <c r="F2246" s="166">
        <v>41402</v>
      </c>
      <c r="G2246" s="166">
        <v>41416</v>
      </c>
      <c r="H2246" s="157">
        <v>1</v>
      </c>
    </row>
    <row r="2247" spans="1:8" ht="15" customHeight="1" x14ac:dyDescent="0.25">
      <c r="A2247" s="155" t="s">
        <v>42</v>
      </c>
      <c r="B2247" s="155" t="s">
        <v>815</v>
      </c>
      <c r="C2247" s="155" t="s">
        <v>3663</v>
      </c>
      <c r="D2247" s="155">
        <v>300</v>
      </c>
      <c r="E2247" s="155">
        <v>300</v>
      </c>
      <c r="F2247" s="166">
        <v>41402</v>
      </c>
      <c r="G2247" s="166">
        <v>41409</v>
      </c>
      <c r="H2247" s="157">
        <v>1</v>
      </c>
    </row>
    <row r="2248" spans="1:8" ht="15" customHeight="1" x14ac:dyDescent="0.25">
      <c r="A2248" s="155" t="s">
        <v>42</v>
      </c>
      <c r="B2248" s="155" t="s">
        <v>1876</v>
      </c>
      <c r="C2248" s="155" t="s">
        <v>364</v>
      </c>
      <c r="D2248" s="155">
        <v>300</v>
      </c>
      <c r="E2248" s="155">
        <v>300</v>
      </c>
      <c r="F2248" s="166">
        <v>41402</v>
      </c>
      <c r="G2248" s="166">
        <v>41409</v>
      </c>
      <c r="H2248" s="157">
        <v>1</v>
      </c>
    </row>
    <row r="2249" spans="1:8" ht="15" customHeight="1" x14ac:dyDescent="0.25">
      <c r="A2249" s="155" t="s">
        <v>3664</v>
      </c>
      <c r="B2249" s="155" t="s">
        <v>3665</v>
      </c>
      <c r="C2249" s="155" t="s">
        <v>3666</v>
      </c>
      <c r="D2249" s="155">
        <v>10</v>
      </c>
      <c r="E2249" s="155">
        <v>10</v>
      </c>
      <c r="F2249" s="166">
        <v>41402</v>
      </c>
      <c r="G2249" s="166">
        <v>41416</v>
      </c>
      <c r="H2249" s="157">
        <v>1</v>
      </c>
    </row>
    <row r="2250" spans="1:8" ht="15" customHeight="1" x14ac:dyDescent="0.25">
      <c r="A2250" s="155" t="s">
        <v>261</v>
      </c>
      <c r="B2250" s="155" t="s">
        <v>3667</v>
      </c>
      <c r="C2250" s="155" t="s">
        <v>3668</v>
      </c>
      <c r="D2250" s="155">
        <v>10</v>
      </c>
      <c r="E2250" s="155">
        <v>10</v>
      </c>
      <c r="F2250" s="166">
        <v>41402</v>
      </c>
      <c r="G2250" s="166">
        <v>41407</v>
      </c>
      <c r="H2250" s="157">
        <v>1</v>
      </c>
    </row>
    <row r="2251" spans="1:8" ht="15" customHeight="1" x14ac:dyDescent="0.25">
      <c r="A2251" s="155" t="s">
        <v>3669</v>
      </c>
      <c r="B2251" s="155" t="s">
        <v>272</v>
      </c>
      <c r="C2251" s="155" t="s">
        <v>3670</v>
      </c>
      <c r="D2251" s="155">
        <v>2</v>
      </c>
      <c r="E2251" s="155">
        <v>2</v>
      </c>
      <c r="F2251" s="166">
        <v>41402</v>
      </c>
      <c r="G2251" s="166">
        <v>41411</v>
      </c>
      <c r="H2251" s="157">
        <v>1</v>
      </c>
    </row>
    <row r="2252" spans="1:8" ht="15" customHeight="1" x14ac:dyDescent="0.25">
      <c r="A2252" s="155" t="s">
        <v>924</v>
      </c>
      <c r="B2252" s="155" t="s">
        <v>3671</v>
      </c>
      <c r="C2252" s="155" t="s">
        <v>3672</v>
      </c>
      <c r="D2252" s="155">
        <v>2</v>
      </c>
      <c r="E2252" s="155">
        <v>2</v>
      </c>
      <c r="F2252" s="166">
        <v>41402</v>
      </c>
      <c r="G2252" s="166">
        <v>41411</v>
      </c>
      <c r="H2252" s="157">
        <v>1</v>
      </c>
    </row>
    <row r="2253" spans="1:8" ht="15" customHeight="1" x14ac:dyDescent="0.25">
      <c r="A2253" s="155" t="s">
        <v>924</v>
      </c>
      <c r="B2253" s="155" t="s">
        <v>3673</v>
      </c>
      <c r="C2253" s="155" t="s">
        <v>316</v>
      </c>
      <c r="D2253" s="155">
        <v>1</v>
      </c>
      <c r="E2253" s="155">
        <v>1</v>
      </c>
      <c r="F2253" s="166">
        <v>41402</v>
      </c>
      <c r="G2253" s="166">
        <v>41411</v>
      </c>
      <c r="H2253" s="157">
        <v>1</v>
      </c>
    </row>
    <row r="2254" spans="1:8" ht="15" customHeight="1" x14ac:dyDescent="0.25">
      <c r="A2254" s="155" t="s">
        <v>29</v>
      </c>
      <c r="B2254" s="155" t="s">
        <v>3349</v>
      </c>
      <c r="C2254" s="155" t="s">
        <v>3674</v>
      </c>
      <c r="D2254" s="155">
        <v>10</v>
      </c>
      <c r="E2254" s="155">
        <v>10</v>
      </c>
      <c r="F2254" s="166">
        <v>41402</v>
      </c>
      <c r="G2254" s="166">
        <v>41404</v>
      </c>
      <c r="H2254" s="157">
        <v>1</v>
      </c>
    </row>
    <row r="2255" spans="1:8" ht="15" customHeight="1" x14ac:dyDescent="0.25">
      <c r="A2255" s="155" t="s">
        <v>29</v>
      </c>
      <c r="B2255" s="155" t="s">
        <v>3675</v>
      </c>
      <c r="C2255" s="155" t="s">
        <v>364</v>
      </c>
      <c r="D2255" s="155">
        <v>10</v>
      </c>
      <c r="E2255" s="155">
        <v>10</v>
      </c>
      <c r="F2255" s="166">
        <v>41402</v>
      </c>
      <c r="G2255" s="166">
        <v>41404</v>
      </c>
      <c r="H2255" s="157">
        <v>1</v>
      </c>
    </row>
    <row r="2256" spans="1:8" ht="15" customHeight="1" x14ac:dyDescent="0.25">
      <c r="A2256" s="155" t="s">
        <v>12</v>
      </c>
      <c r="B2256" s="155" t="s">
        <v>2353</v>
      </c>
      <c r="C2256" s="155" t="s">
        <v>3676</v>
      </c>
      <c r="D2256" s="155">
        <v>10</v>
      </c>
      <c r="E2256" s="155">
        <v>10</v>
      </c>
      <c r="F2256" s="166">
        <v>41403</v>
      </c>
      <c r="G2256" s="166">
        <v>41407</v>
      </c>
      <c r="H2256" s="157">
        <v>1</v>
      </c>
    </row>
    <row r="2257" spans="1:8" ht="15" customHeight="1" x14ac:dyDescent="0.25">
      <c r="A2257" s="155" t="s">
        <v>12</v>
      </c>
      <c r="B2257" s="155" t="s">
        <v>2497</v>
      </c>
      <c r="C2257" s="155" t="s">
        <v>364</v>
      </c>
      <c r="D2257" s="155">
        <v>10</v>
      </c>
      <c r="E2257" s="155">
        <v>10</v>
      </c>
      <c r="F2257" s="166">
        <v>41403</v>
      </c>
      <c r="G2257" s="166">
        <v>41407</v>
      </c>
      <c r="H2257" s="157">
        <v>1</v>
      </c>
    </row>
    <row r="2258" spans="1:8" ht="15" customHeight="1" x14ac:dyDescent="0.25">
      <c r="A2258" s="155" t="s">
        <v>520</v>
      </c>
      <c r="B2258" s="155" t="s">
        <v>609</v>
      </c>
      <c r="C2258" s="155" t="s">
        <v>3677</v>
      </c>
      <c r="D2258" s="155">
        <v>500</v>
      </c>
      <c r="E2258" s="155">
        <v>500</v>
      </c>
      <c r="F2258" s="166">
        <v>41404</v>
      </c>
      <c r="G2258" s="166">
        <v>41407</v>
      </c>
      <c r="H2258" s="157">
        <v>1</v>
      </c>
    </row>
    <row r="2259" spans="1:8" ht="15" customHeight="1" x14ac:dyDescent="0.25">
      <c r="A2259" s="155" t="s">
        <v>911</v>
      </c>
      <c r="B2259" s="155" t="s">
        <v>1176</v>
      </c>
      <c r="C2259" s="155" t="s">
        <v>3678</v>
      </c>
      <c r="D2259" s="155">
        <v>500</v>
      </c>
      <c r="E2259" s="155">
        <v>500</v>
      </c>
      <c r="F2259" s="166">
        <v>41404</v>
      </c>
      <c r="G2259" s="166">
        <v>41409</v>
      </c>
      <c r="H2259" s="157">
        <v>1</v>
      </c>
    </row>
    <row r="2260" spans="1:8" ht="15" customHeight="1" x14ac:dyDescent="0.25">
      <c r="A2260" s="155" t="s">
        <v>36</v>
      </c>
      <c r="B2260" s="155" t="s">
        <v>3679</v>
      </c>
      <c r="C2260" s="155" t="s">
        <v>3680</v>
      </c>
      <c r="D2260" s="155">
        <v>25</v>
      </c>
      <c r="E2260" s="155">
        <v>25</v>
      </c>
      <c r="F2260" s="166">
        <v>41404</v>
      </c>
      <c r="G2260" s="166">
        <v>41409</v>
      </c>
      <c r="H2260" s="157">
        <v>1</v>
      </c>
    </row>
    <row r="2261" spans="1:8" ht="15" customHeight="1" x14ac:dyDescent="0.25">
      <c r="A2261" s="155" t="s">
        <v>36</v>
      </c>
      <c r="B2261" s="155" t="s">
        <v>3681</v>
      </c>
      <c r="C2261" s="155" t="s">
        <v>364</v>
      </c>
      <c r="D2261" s="155">
        <v>25</v>
      </c>
      <c r="E2261" s="155">
        <v>25</v>
      </c>
      <c r="F2261" s="166">
        <v>41404</v>
      </c>
      <c r="G2261" s="166">
        <v>41409</v>
      </c>
      <c r="H2261" s="157">
        <v>1</v>
      </c>
    </row>
    <row r="2262" spans="1:8" ht="15" customHeight="1" x14ac:dyDescent="0.25">
      <c r="A2262" s="155" t="s">
        <v>286</v>
      </c>
      <c r="B2262" s="155" t="s">
        <v>287</v>
      </c>
      <c r="C2262" s="155" t="s">
        <v>3682</v>
      </c>
      <c r="D2262" s="155">
        <v>100</v>
      </c>
      <c r="E2262" s="155">
        <v>100</v>
      </c>
      <c r="F2262" s="166">
        <v>41404</v>
      </c>
      <c r="G2262" s="166">
        <v>41410</v>
      </c>
      <c r="H2262" s="157">
        <v>1</v>
      </c>
    </row>
    <row r="2263" spans="1:8" ht="15" customHeight="1" x14ac:dyDescent="0.25">
      <c r="A2263" s="155" t="s">
        <v>286</v>
      </c>
      <c r="B2263" s="155" t="s">
        <v>289</v>
      </c>
      <c r="C2263" s="155" t="s">
        <v>364</v>
      </c>
      <c r="D2263" s="155">
        <v>100</v>
      </c>
      <c r="E2263" s="155">
        <v>100</v>
      </c>
      <c r="F2263" s="166">
        <v>41404</v>
      </c>
      <c r="G2263" s="166">
        <v>41410</v>
      </c>
      <c r="H2263" s="157">
        <v>1</v>
      </c>
    </row>
    <row r="2264" spans="1:8" ht="15" customHeight="1" x14ac:dyDescent="0.25">
      <c r="A2264" s="155" t="s">
        <v>71</v>
      </c>
      <c r="B2264" s="155" t="s">
        <v>1550</v>
      </c>
      <c r="C2264" s="155" t="s">
        <v>3683</v>
      </c>
      <c r="D2264" s="155">
        <v>5</v>
      </c>
      <c r="E2264" s="155">
        <v>5</v>
      </c>
      <c r="F2264" s="166">
        <v>41404</v>
      </c>
      <c r="G2264" s="166">
        <v>41416</v>
      </c>
      <c r="H2264" s="157">
        <v>1</v>
      </c>
    </row>
    <row r="2265" spans="1:8" ht="15" customHeight="1" x14ac:dyDescent="0.25">
      <c r="A2265" s="155" t="s">
        <v>394</v>
      </c>
      <c r="B2265" s="155" t="s">
        <v>398</v>
      </c>
      <c r="C2265" s="155" t="s">
        <v>3684</v>
      </c>
      <c r="D2265" s="155">
        <v>25</v>
      </c>
      <c r="E2265" s="155">
        <v>25</v>
      </c>
      <c r="F2265" s="166">
        <v>41404</v>
      </c>
      <c r="G2265" s="166">
        <v>41408</v>
      </c>
      <c r="H2265" s="157">
        <v>1</v>
      </c>
    </row>
    <row r="2266" spans="1:8" ht="15" customHeight="1" x14ac:dyDescent="0.25">
      <c r="A2266" s="155" t="s">
        <v>42</v>
      </c>
      <c r="B2266" s="155" t="s">
        <v>2413</v>
      </c>
      <c r="C2266" s="155" t="s">
        <v>3685</v>
      </c>
      <c r="D2266" s="155">
        <v>50</v>
      </c>
      <c r="E2266" s="155">
        <v>50</v>
      </c>
      <c r="F2266" s="166">
        <v>41404</v>
      </c>
      <c r="G2266" s="166">
        <v>41410</v>
      </c>
      <c r="H2266" s="157">
        <v>1</v>
      </c>
    </row>
    <row r="2267" spans="1:8" ht="15" customHeight="1" x14ac:dyDescent="0.25">
      <c r="A2267" s="155" t="s">
        <v>2656</v>
      </c>
      <c r="B2267" s="155" t="s">
        <v>2657</v>
      </c>
      <c r="C2267" s="155" t="s">
        <v>3686</v>
      </c>
      <c r="D2267" s="155">
        <v>3000</v>
      </c>
      <c r="E2267" s="155">
        <v>3000</v>
      </c>
      <c r="F2267" s="166">
        <v>41404</v>
      </c>
      <c r="G2267" s="166">
        <v>41410</v>
      </c>
      <c r="H2267" s="157">
        <v>1</v>
      </c>
    </row>
    <row r="2268" spans="1:8" ht="15" customHeight="1" x14ac:dyDescent="0.25">
      <c r="A2268" s="155" t="s">
        <v>924</v>
      </c>
      <c r="B2268" s="155" t="s">
        <v>3687</v>
      </c>
      <c r="C2268" s="155" t="s">
        <v>3688</v>
      </c>
      <c r="D2268" s="155">
        <v>5</v>
      </c>
      <c r="E2268" s="155">
        <v>5</v>
      </c>
      <c r="F2268" s="166">
        <v>41404</v>
      </c>
      <c r="G2268" s="166">
        <v>41419</v>
      </c>
      <c r="H2268" s="157">
        <v>1</v>
      </c>
    </row>
    <row r="2269" spans="1:8" ht="15" customHeight="1" x14ac:dyDescent="0.25">
      <c r="A2269" s="155" t="s">
        <v>3689</v>
      </c>
      <c r="B2269" s="155" t="s">
        <v>493</v>
      </c>
      <c r="C2269" s="155" t="s">
        <v>3690</v>
      </c>
      <c r="D2269" s="155">
        <v>5088</v>
      </c>
      <c r="E2269" s="155">
        <v>5088</v>
      </c>
      <c r="F2269" s="166">
        <v>41407</v>
      </c>
      <c r="G2269" s="166">
        <v>41411</v>
      </c>
      <c r="H2269" s="157">
        <v>1</v>
      </c>
    </row>
    <row r="2270" spans="1:8" ht="15" customHeight="1" x14ac:dyDescent="0.25">
      <c r="A2270" s="155" t="s">
        <v>3689</v>
      </c>
      <c r="B2270" s="155" t="s">
        <v>495</v>
      </c>
      <c r="C2270" s="155" t="s">
        <v>364</v>
      </c>
      <c r="D2270" s="155">
        <v>5088</v>
      </c>
      <c r="E2270" s="155">
        <v>5088</v>
      </c>
      <c r="F2270" s="166">
        <v>41407</v>
      </c>
      <c r="G2270" s="166">
        <v>41411</v>
      </c>
      <c r="H2270" s="157">
        <v>1</v>
      </c>
    </row>
    <row r="2271" spans="1:8" ht="15" customHeight="1" x14ac:dyDescent="0.25">
      <c r="A2271" s="155" t="s">
        <v>78</v>
      </c>
      <c r="B2271" s="155" t="s">
        <v>3691</v>
      </c>
      <c r="C2271" s="155" t="s">
        <v>3692</v>
      </c>
      <c r="D2271" s="155">
        <v>3</v>
      </c>
      <c r="E2271" s="155">
        <v>3</v>
      </c>
      <c r="F2271" s="166">
        <v>41407</v>
      </c>
      <c r="G2271" s="166">
        <v>41411</v>
      </c>
      <c r="H2271" s="157">
        <v>1</v>
      </c>
    </row>
    <row r="2272" spans="1:8" ht="15" customHeight="1" x14ac:dyDescent="0.25">
      <c r="A2272" s="155" t="s">
        <v>597</v>
      </c>
      <c r="B2272" s="155" t="s">
        <v>1139</v>
      </c>
      <c r="C2272" s="155" t="s">
        <v>3693</v>
      </c>
      <c r="D2272" s="155">
        <v>250</v>
      </c>
      <c r="E2272" s="155">
        <v>250</v>
      </c>
      <c r="F2272" s="166">
        <v>41407</v>
      </c>
      <c r="G2272" s="166">
        <v>41411</v>
      </c>
      <c r="H2272" s="157">
        <v>1</v>
      </c>
    </row>
    <row r="2273" spans="1:9" ht="15" customHeight="1" x14ac:dyDescent="0.25">
      <c r="A2273" s="155" t="s">
        <v>1280</v>
      </c>
      <c r="B2273" s="155" t="s">
        <v>1281</v>
      </c>
      <c r="C2273" s="155" t="s">
        <v>3694</v>
      </c>
      <c r="D2273" s="155">
        <v>500</v>
      </c>
      <c r="E2273" s="155">
        <v>500</v>
      </c>
      <c r="F2273" s="166">
        <v>41407</v>
      </c>
      <c r="G2273" s="166">
        <v>41411</v>
      </c>
      <c r="H2273" s="157">
        <v>1</v>
      </c>
    </row>
    <row r="2274" spans="1:9" ht="15" customHeight="1" x14ac:dyDescent="0.25">
      <c r="A2274" s="155" t="s">
        <v>3256</v>
      </c>
      <c r="B2274" s="155" t="s">
        <v>3257</v>
      </c>
      <c r="C2274" s="155" t="s">
        <v>3695</v>
      </c>
      <c r="D2274" s="155">
        <v>64</v>
      </c>
      <c r="E2274" s="155">
        <v>64</v>
      </c>
      <c r="F2274" s="166">
        <v>41407</v>
      </c>
      <c r="G2274" s="166">
        <v>41409</v>
      </c>
      <c r="H2274" s="157">
        <v>1</v>
      </c>
    </row>
    <row r="2275" spans="1:9" ht="15" customHeight="1" x14ac:dyDescent="0.25">
      <c r="A2275" s="155" t="s">
        <v>3696</v>
      </c>
      <c r="B2275" s="155" t="s">
        <v>3697</v>
      </c>
      <c r="C2275" s="155" t="s">
        <v>3698</v>
      </c>
      <c r="D2275" s="155">
        <v>1000</v>
      </c>
      <c r="E2275" s="155">
        <v>1008</v>
      </c>
      <c r="F2275" s="166">
        <v>41407</v>
      </c>
      <c r="G2275" s="166">
        <v>41407</v>
      </c>
      <c r="H2275" s="157">
        <v>1</v>
      </c>
      <c r="I2275" s="163" t="s">
        <v>3699</v>
      </c>
    </row>
    <row r="2276" spans="1:9" ht="15" customHeight="1" x14ac:dyDescent="0.25">
      <c r="A2276" s="155" t="s">
        <v>71</v>
      </c>
      <c r="B2276" s="155" t="s">
        <v>167</v>
      </c>
      <c r="C2276" s="155" t="s">
        <v>3700</v>
      </c>
      <c r="D2276" s="155">
        <v>25</v>
      </c>
      <c r="E2276" s="155">
        <v>25</v>
      </c>
      <c r="F2276" s="166">
        <v>41408</v>
      </c>
      <c r="G2276" s="166">
        <v>41414</v>
      </c>
      <c r="H2276" s="157">
        <v>1</v>
      </c>
    </row>
    <row r="2277" spans="1:9" ht="15" customHeight="1" x14ac:dyDescent="0.25">
      <c r="A2277" s="155" t="s">
        <v>2769</v>
      </c>
      <c r="B2277" s="155" t="s">
        <v>3701</v>
      </c>
      <c r="C2277" s="155" t="s">
        <v>3702</v>
      </c>
      <c r="D2277" s="155">
        <v>66</v>
      </c>
      <c r="E2277" s="155">
        <v>65</v>
      </c>
      <c r="F2277" s="166">
        <v>41408</v>
      </c>
      <c r="G2277" s="166">
        <v>41409</v>
      </c>
      <c r="H2277" s="157">
        <v>1</v>
      </c>
      <c r="I2277" s="163" t="s">
        <v>214</v>
      </c>
    </row>
    <row r="2278" spans="1:9" ht="15" customHeight="1" x14ac:dyDescent="0.25">
      <c r="A2278" s="155" t="s">
        <v>2370</v>
      </c>
      <c r="B2278" s="155" t="s">
        <v>1696</v>
      </c>
      <c r="C2278" s="155" t="s">
        <v>3703</v>
      </c>
      <c r="D2278" s="155">
        <v>130</v>
      </c>
      <c r="E2278" s="155">
        <v>130</v>
      </c>
      <c r="F2278" s="166">
        <v>41408</v>
      </c>
      <c r="G2278" s="166">
        <v>41417</v>
      </c>
      <c r="H2278" s="157">
        <v>1</v>
      </c>
    </row>
    <row r="2279" spans="1:9" ht="15" customHeight="1" x14ac:dyDescent="0.25">
      <c r="A2279" s="155" t="s">
        <v>195</v>
      </c>
      <c r="B2279" s="155" t="s">
        <v>1584</v>
      </c>
      <c r="C2279" s="155" t="s">
        <v>3704</v>
      </c>
      <c r="D2279" s="155">
        <v>50</v>
      </c>
      <c r="E2279" s="155">
        <v>50</v>
      </c>
      <c r="F2279" s="166">
        <v>41408</v>
      </c>
      <c r="G2279" s="166">
        <v>41417</v>
      </c>
      <c r="H2279" s="157">
        <v>1</v>
      </c>
    </row>
    <row r="2280" spans="1:9" ht="15" customHeight="1" x14ac:dyDescent="0.25">
      <c r="A2280" s="155" t="s">
        <v>3437</v>
      </c>
      <c r="B2280" s="155" t="s">
        <v>3438</v>
      </c>
      <c r="C2280" s="155" t="s">
        <v>3705</v>
      </c>
      <c r="D2280" s="155">
        <v>60</v>
      </c>
      <c r="E2280" s="155">
        <v>60</v>
      </c>
      <c r="F2280" s="166">
        <v>41408</v>
      </c>
      <c r="G2280" s="166">
        <v>41414</v>
      </c>
      <c r="H2280" s="157">
        <v>1</v>
      </c>
    </row>
    <row r="2281" spans="1:9" ht="15" customHeight="1" x14ac:dyDescent="0.25">
      <c r="A2281" s="155" t="s">
        <v>2714</v>
      </c>
      <c r="B2281" s="155" t="s">
        <v>686</v>
      </c>
      <c r="C2281" s="155" t="s">
        <v>3706</v>
      </c>
      <c r="D2281" s="155">
        <v>100</v>
      </c>
      <c r="E2281" s="155">
        <v>100</v>
      </c>
      <c r="F2281" s="166">
        <v>41409</v>
      </c>
      <c r="G2281" s="166">
        <v>41416</v>
      </c>
      <c r="H2281" s="157">
        <v>1</v>
      </c>
    </row>
    <row r="2282" spans="1:9" ht="15" customHeight="1" x14ac:dyDescent="0.25">
      <c r="A2282" s="155" t="s">
        <v>563</v>
      </c>
      <c r="B2282" s="155" t="s">
        <v>2948</v>
      </c>
      <c r="C2282" s="155" t="s">
        <v>3707</v>
      </c>
      <c r="D2282" s="155">
        <v>50</v>
      </c>
      <c r="E2282" s="155">
        <v>50</v>
      </c>
      <c r="F2282" s="166">
        <v>41410</v>
      </c>
      <c r="G2282" s="166">
        <v>41418</v>
      </c>
      <c r="H2282" s="157">
        <v>1</v>
      </c>
    </row>
    <row r="2283" spans="1:9" ht="15" customHeight="1" x14ac:dyDescent="0.25">
      <c r="A2283" s="155" t="s">
        <v>509</v>
      </c>
      <c r="B2283" s="155" t="s">
        <v>3327</v>
      </c>
      <c r="C2283" s="155" t="s">
        <v>3708</v>
      </c>
      <c r="D2283" s="155">
        <v>250</v>
      </c>
      <c r="E2283" s="155">
        <v>250</v>
      </c>
      <c r="F2283" s="166">
        <v>41410</v>
      </c>
      <c r="G2283" s="166">
        <v>41414</v>
      </c>
      <c r="H2283" s="157">
        <v>1</v>
      </c>
    </row>
    <row r="2284" spans="1:9" ht="15" customHeight="1" x14ac:dyDescent="0.25">
      <c r="A2284" s="155" t="s">
        <v>3709</v>
      </c>
      <c r="B2284" s="155" t="s">
        <v>1696</v>
      </c>
      <c r="C2284" s="155" t="s">
        <v>3710</v>
      </c>
      <c r="D2284" s="155">
        <v>2</v>
      </c>
      <c r="E2284" s="155">
        <v>2</v>
      </c>
      <c r="F2284" s="166">
        <v>41410</v>
      </c>
      <c r="G2284" s="166">
        <v>41418</v>
      </c>
      <c r="H2284" s="157">
        <v>1</v>
      </c>
    </row>
    <row r="2285" spans="1:9" ht="15" customHeight="1" x14ac:dyDescent="0.25">
      <c r="A2285" s="155" t="s">
        <v>29</v>
      </c>
      <c r="B2285" s="155" t="s">
        <v>3711</v>
      </c>
      <c r="C2285" s="155" t="s">
        <v>3712</v>
      </c>
      <c r="D2285" s="155">
        <v>50</v>
      </c>
      <c r="E2285" s="155">
        <v>56</v>
      </c>
      <c r="F2285" s="166">
        <v>41410</v>
      </c>
      <c r="G2285" s="166">
        <v>41418</v>
      </c>
      <c r="H2285" s="157">
        <v>1</v>
      </c>
    </row>
    <row r="2286" spans="1:9" ht="15" customHeight="1" x14ac:dyDescent="0.25">
      <c r="A2286" s="155" t="s">
        <v>29</v>
      </c>
      <c r="B2286" s="155" t="s">
        <v>130</v>
      </c>
      <c r="C2286" s="155" t="s">
        <v>3713</v>
      </c>
      <c r="D2286" s="155">
        <v>200</v>
      </c>
      <c r="E2286" s="155">
        <v>210</v>
      </c>
      <c r="F2286" s="166">
        <v>41410</v>
      </c>
      <c r="G2286" s="166">
        <v>41417</v>
      </c>
      <c r="H2286" s="157">
        <v>1</v>
      </c>
    </row>
    <row r="2287" spans="1:9" ht="15" customHeight="1" x14ac:dyDescent="0.25">
      <c r="A2287" s="155" t="s">
        <v>3714</v>
      </c>
      <c r="B2287" s="155" t="s">
        <v>3715</v>
      </c>
      <c r="C2287" s="155" t="s">
        <v>3716</v>
      </c>
      <c r="D2287" s="155">
        <v>50</v>
      </c>
      <c r="E2287" s="155">
        <v>50</v>
      </c>
      <c r="F2287" s="166">
        <v>41411</v>
      </c>
      <c r="G2287" s="166">
        <v>41418</v>
      </c>
      <c r="H2287" s="157">
        <v>1</v>
      </c>
    </row>
    <row r="2288" spans="1:9" ht="15" customHeight="1" x14ac:dyDescent="0.25">
      <c r="A2288" s="155" t="s">
        <v>520</v>
      </c>
      <c r="B2288" s="155" t="s">
        <v>533</v>
      </c>
      <c r="C2288" s="155" t="s">
        <v>3717</v>
      </c>
      <c r="D2288" s="155">
        <v>300</v>
      </c>
      <c r="E2288" s="155">
        <v>300</v>
      </c>
      <c r="F2288" s="166">
        <v>41411</v>
      </c>
      <c r="G2288" s="166">
        <v>41418</v>
      </c>
      <c r="H2288" s="157">
        <v>1</v>
      </c>
    </row>
    <row r="2289" spans="1:9" ht="15" customHeight="1" x14ac:dyDescent="0.25">
      <c r="A2289" s="155" t="s">
        <v>1372</v>
      </c>
      <c r="B2289" s="155" t="s">
        <v>1373</v>
      </c>
      <c r="C2289" s="155" t="s">
        <v>3718</v>
      </c>
      <c r="D2289" s="155">
        <v>100</v>
      </c>
      <c r="E2289" s="155">
        <v>100</v>
      </c>
      <c r="F2289" s="166">
        <v>41411</v>
      </c>
      <c r="G2289" s="166">
        <v>41417</v>
      </c>
      <c r="H2289" s="157">
        <v>1</v>
      </c>
    </row>
    <row r="2290" spans="1:9" ht="15" customHeight="1" x14ac:dyDescent="0.25">
      <c r="A2290" s="155" t="s">
        <v>1372</v>
      </c>
      <c r="B2290" s="155" t="s">
        <v>1375</v>
      </c>
      <c r="C2290" s="155" t="s">
        <v>161</v>
      </c>
      <c r="D2290" s="155">
        <v>100</v>
      </c>
      <c r="E2290" s="155">
        <v>100</v>
      </c>
      <c r="F2290" s="166">
        <v>41411</v>
      </c>
      <c r="G2290" s="166">
        <v>41417</v>
      </c>
      <c r="H2290" s="157">
        <v>1</v>
      </c>
    </row>
    <row r="2291" spans="1:9" ht="15" customHeight="1" x14ac:dyDescent="0.25">
      <c r="A2291" s="155" t="s">
        <v>3719</v>
      </c>
      <c r="B2291" s="155" t="s">
        <v>3720</v>
      </c>
      <c r="C2291" s="155" t="s">
        <v>3721</v>
      </c>
      <c r="D2291" s="155">
        <v>18</v>
      </c>
      <c r="E2291" s="155">
        <v>18</v>
      </c>
      <c r="F2291" s="166">
        <v>41411</v>
      </c>
      <c r="G2291" s="166">
        <v>41415</v>
      </c>
      <c r="H2291" s="157">
        <v>1</v>
      </c>
    </row>
    <row r="2292" spans="1:9" ht="15" customHeight="1" x14ac:dyDescent="0.25">
      <c r="A2292" s="155" t="s">
        <v>78</v>
      </c>
      <c r="B2292" s="155" t="s">
        <v>3722</v>
      </c>
      <c r="C2292" s="155" t="s">
        <v>3723</v>
      </c>
      <c r="D2292" s="155">
        <v>4</v>
      </c>
      <c r="E2292" s="155">
        <v>4</v>
      </c>
      <c r="F2292" s="166">
        <v>41414</v>
      </c>
      <c r="G2292" s="166">
        <v>41418</v>
      </c>
      <c r="H2292" s="157">
        <v>1</v>
      </c>
    </row>
    <row r="2293" spans="1:9" ht="15" customHeight="1" x14ac:dyDescent="0.25">
      <c r="A2293" s="155" t="s">
        <v>333</v>
      </c>
      <c r="B2293" s="155" t="s">
        <v>1405</v>
      </c>
      <c r="C2293" s="155" t="s">
        <v>3724</v>
      </c>
      <c r="D2293" s="155">
        <v>250</v>
      </c>
      <c r="E2293" s="155">
        <v>250</v>
      </c>
      <c r="F2293" s="166">
        <v>41414</v>
      </c>
      <c r="G2293" s="166">
        <v>41417</v>
      </c>
      <c r="H2293" s="157">
        <v>1</v>
      </c>
    </row>
    <row r="2294" spans="1:9" ht="15" customHeight="1" x14ac:dyDescent="0.25">
      <c r="A2294" s="155" t="s">
        <v>29</v>
      </c>
      <c r="B2294" s="155" t="s">
        <v>3725</v>
      </c>
      <c r="C2294" s="155" t="s">
        <v>3726</v>
      </c>
      <c r="D2294" s="155">
        <v>100</v>
      </c>
      <c r="E2294" s="155">
        <v>110</v>
      </c>
      <c r="F2294" s="166">
        <v>41414</v>
      </c>
      <c r="G2294" s="166">
        <v>41418</v>
      </c>
      <c r="H2294" s="157">
        <v>1</v>
      </c>
    </row>
    <row r="2295" spans="1:9" ht="15" customHeight="1" x14ac:dyDescent="0.25">
      <c r="A2295" s="155" t="s">
        <v>2936</v>
      </c>
      <c r="B2295" s="155" t="s">
        <v>989</v>
      </c>
      <c r="C2295" s="155" t="s">
        <v>3728</v>
      </c>
      <c r="D2295" s="155">
        <v>100</v>
      </c>
      <c r="E2295" s="155">
        <v>100</v>
      </c>
      <c r="F2295" s="166">
        <v>41414</v>
      </c>
      <c r="G2295" s="166">
        <v>41422</v>
      </c>
      <c r="H2295" s="157">
        <v>1</v>
      </c>
    </row>
    <row r="2296" spans="1:9" ht="15" customHeight="1" x14ac:dyDescent="0.25">
      <c r="A2296" s="155" t="s">
        <v>71</v>
      </c>
      <c r="B2296" s="155" t="s">
        <v>1530</v>
      </c>
      <c r="C2296" s="155" t="s">
        <v>3727</v>
      </c>
      <c r="D2296" s="155">
        <v>5</v>
      </c>
      <c r="E2296" s="155">
        <v>5</v>
      </c>
      <c r="F2296" s="166">
        <v>41414</v>
      </c>
      <c r="G2296" s="166">
        <v>41422</v>
      </c>
      <c r="H2296" s="157">
        <v>1</v>
      </c>
    </row>
    <row r="2297" spans="1:9" ht="15" customHeight="1" x14ac:dyDescent="0.25">
      <c r="A2297" s="155" t="s">
        <v>242</v>
      </c>
      <c r="B2297" s="155" t="s">
        <v>557</v>
      </c>
      <c r="C2297" s="155" t="s">
        <v>3729</v>
      </c>
      <c r="D2297" s="155">
        <v>250</v>
      </c>
      <c r="E2297" s="155">
        <v>250</v>
      </c>
      <c r="F2297" s="166">
        <v>41414</v>
      </c>
      <c r="G2297" s="166">
        <v>41417</v>
      </c>
      <c r="H2297" s="157">
        <v>1</v>
      </c>
    </row>
    <row r="2298" spans="1:9" ht="15" customHeight="1" x14ac:dyDescent="0.25">
      <c r="A2298" s="155" t="s">
        <v>559</v>
      </c>
      <c r="B2298" s="155" t="s">
        <v>728</v>
      </c>
      <c r="C2298" s="155" t="s">
        <v>3730</v>
      </c>
      <c r="D2298" s="155">
        <v>10000</v>
      </c>
      <c r="E2298" s="155">
        <v>10032</v>
      </c>
      <c r="F2298" s="166">
        <v>41414</v>
      </c>
      <c r="G2298" s="166">
        <v>41417</v>
      </c>
      <c r="H2298" s="157">
        <v>1</v>
      </c>
    </row>
    <row r="2299" spans="1:9" ht="15" customHeight="1" x14ac:dyDescent="0.25">
      <c r="A2299" s="155" t="s">
        <v>597</v>
      </c>
      <c r="B2299" s="155" t="s">
        <v>1351</v>
      </c>
      <c r="C2299" s="155" t="s">
        <v>3731</v>
      </c>
      <c r="D2299" s="155">
        <v>1000</v>
      </c>
      <c r="E2299" s="155">
        <v>1000</v>
      </c>
      <c r="F2299" s="166">
        <v>41415</v>
      </c>
      <c r="G2299" s="166">
        <v>41418</v>
      </c>
      <c r="H2299" s="157">
        <v>1</v>
      </c>
    </row>
    <row r="2300" spans="1:9" ht="15" customHeight="1" x14ac:dyDescent="0.25">
      <c r="A2300" s="155" t="s">
        <v>65</v>
      </c>
      <c r="B2300" s="155" t="s">
        <v>2994</v>
      </c>
      <c r="C2300" s="155" t="s">
        <v>3732</v>
      </c>
      <c r="D2300" s="155">
        <v>200</v>
      </c>
      <c r="E2300" s="155">
        <v>200</v>
      </c>
      <c r="F2300" s="166">
        <v>41415</v>
      </c>
      <c r="G2300" s="166">
        <v>41428</v>
      </c>
      <c r="H2300" s="157">
        <v>1</v>
      </c>
    </row>
    <row r="2301" spans="1:9" ht="15" customHeight="1" x14ac:dyDescent="0.25">
      <c r="A2301" s="155" t="s">
        <v>731</v>
      </c>
      <c r="B2301" s="155" t="s">
        <v>295</v>
      </c>
      <c r="C2301" s="155" t="s">
        <v>3733</v>
      </c>
      <c r="D2301" s="155">
        <v>25</v>
      </c>
      <c r="E2301" s="155">
        <v>25</v>
      </c>
      <c r="F2301" s="166">
        <v>41415</v>
      </c>
      <c r="G2301" s="166">
        <v>41425</v>
      </c>
      <c r="H2301" s="157">
        <v>1</v>
      </c>
    </row>
    <row r="2302" spans="1:9" ht="15" customHeight="1" x14ac:dyDescent="0.25">
      <c r="A2302" s="155" t="s">
        <v>835</v>
      </c>
      <c r="B2302" s="155" t="s">
        <v>836</v>
      </c>
      <c r="C2302" s="155" t="s">
        <v>3734</v>
      </c>
      <c r="D2302" s="155">
        <v>5</v>
      </c>
      <c r="E2302" s="155">
        <v>5</v>
      </c>
      <c r="F2302" s="166">
        <v>41415</v>
      </c>
      <c r="G2302" s="166">
        <v>41424</v>
      </c>
      <c r="H2302" s="157">
        <v>1</v>
      </c>
    </row>
    <row r="2303" spans="1:9" ht="15" customHeight="1" x14ac:dyDescent="0.25">
      <c r="A2303" s="155" t="s">
        <v>520</v>
      </c>
      <c r="B2303" s="155" t="s">
        <v>1267</v>
      </c>
      <c r="C2303" s="155" t="s">
        <v>3735</v>
      </c>
      <c r="D2303" s="155">
        <v>500</v>
      </c>
      <c r="E2303" s="155">
        <v>500</v>
      </c>
      <c r="F2303" s="166">
        <v>41416</v>
      </c>
      <c r="G2303" s="166">
        <v>41417</v>
      </c>
      <c r="H2303" s="157">
        <v>1</v>
      </c>
      <c r="I2303" s="163" t="s">
        <v>3736</v>
      </c>
    </row>
    <row r="2304" spans="1:9" ht="15" customHeight="1" x14ac:dyDescent="0.25">
      <c r="A2304" s="155" t="s">
        <v>520</v>
      </c>
      <c r="B2304" s="155" t="s">
        <v>1267</v>
      </c>
      <c r="C2304" s="155" t="s">
        <v>3218</v>
      </c>
      <c r="D2304" s="155">
        <v>500</v>
      </c>
      <c r="E2304" s="155">
        <v>500</v>
      </c>
      <c r="F2304" s="166">
        <v>41416</v>
      </c>
      <c r="G2304" s="166" t="s">
        <v>829</v>
      </c>
      <c r="H2304" s="157">
        <v>1</v>
      </c>
    </row>
    <row r="2305" spans="1:9" ht="15" customHeight="1" x14ac:dyDescent="0.25">
      <c r="A2305" s="155" t="s">
        <v>12</v>
      </c>
      <c r="B2305" s="155" t="s">
        <v>2507</v>
      </c>
      <c r="C2305" s="155" t="s">
        <v>3737</v>
      </c>
      <c r="D2305" s="155">
        <v>2</v>
      </c>
      <c r="E2305" s="155">
        <v>2</v>
      </c>
      <c r="F2305" s="166">
        <v>41416</v>
      </c>
      <c r="G2305" s="166">
        <v>41417</v>
      </c>
      <c r="H2305" s="157">
        <v>1</v>
      </c>
      <c r="I2305" s="163" t="s">
        <v>2468</v>
      </c>
    </row>
    <row r="2306" spans="1:9" ht="15" customHeight="1" x14ac:dyDescent="0.25">
      <c r="A2306" s="155" t="s">
        <v>12</v>
      </c>
      <c r="B2306" s="155" t="s">
        <v>490</v>
      </c>
      <c r="C2306" s="155" t="s">
        <v>364</v>
      </c>
      <c r="D2306" s="155">
        <v>2</v>
      </c>
      <c r="E2306" s="155">
        <v>2</v>
      </c>
      <c r="F2306" s="166">
        <v>41416</v>
      </c>
      <c r="G2306" s="166">
        <v>41417</v>
      </c>
      <c r="H2306" s="157">
        <v>1</v>
      </c>
      <c r="I2306" s="163" t="s">
        <v>2468</v>
      </c>
    </row>
    <row r="2307" spans="1:9" ht="15" customHeight="1" x14ac:dyDescent="0.25">
      <c r="A2307" s="155" t="s">
        <v>520</v>
      </c>
      <c r="B2307" s="155" t="s">
        <v>964</v>
      </c>
      <c r="C2307" s="155" t="s">
        <v>3738</v>
      </c>
      <c r="D2307" s="155">
        <v>250</v>
      </c>
      <c r="E2307" s="155">
        <v>250</v>
      </c>
      <c r="F2307" s="166">
        <v>41416</v>
      </c>
      <c r="G2307" s="166" t="s">
        <v>829</v>
      </c>
      <c r="H2307" s="157">
        <v>1</v>
      </c>
    </row>
    <row r="2308" spans="1:9" ht="15" customHeight="1" x14ac:dyDescent="0.25">
      <c r="A2308" s="155" t="s">
        <v>7790</v>
      </c>
      <c r="B2308" s="155" t="s">
        <v>3739</v>
      </c>
      <c r="C2308" s="155" t="s">
        <v>3740</v>
      </c>
      <c r="D2308" s="155">
        <v>8</v>
      </c>
      <c r="E2308" s="155">
        <v>8</v>
      </c>
      <c r="F2308" s="166">
        <v>41417</v>
      </c>
      <c r="G2308" s="166">
        <v>41425</v>
      </c>
      <c r="H2308" s="157">
        <v>1</v>
      </c>
    </row>
    <row r="2309" spans="1:9" ht="15" customHeight="1" x14ac:dyDescent="0.25">
      <c r="A2309" s="155" t="s">
        <v>7790</v>
      </c>
      <c r="B2309" s="155" t="s">
        <v>3741</v>
      </c>
      <c r="C2309" s="155" t="s">
        <v>316</v>
      </c>
      <c r="D2309" s="155">
        <v>5</v>
      </c>
      <c r="E2309" s="155">
        <v>5</v>
      </c>
      <c r="F2309" s="166">
        <v>41417</v>
      </c>
      <c r="G2309" s="166">
        <v>41425</v>
      </c>
      <c r="H2309" s="157">
        <v>1</v>
      </c>
    </row>
    <row r="2310" spans="1:9" ht="15" customHeight="1" x14ac:dyDescent="0.25">
      <c r="A2310" s="155" t="s">
        <v>7790</v>
      </c>
      <c r="B2310" s="155" t="s">
        <v>3742</v>
      </c>
      <c r="C2310" s="155" t="s">
        <v>27</v>
      </c>
      <c r="D2310" s="155">
        <v>50</v>
      </c>
      <c r="E2310" s="155">
        <v>50</v>
      </c>
      <c r="F2310" s="166">
        <v>41417</v>
      </c>
      <c r="G2310" s="166">
        <v>41425</v>
      </c>
      <c r="H2310" s="157">
        <v>1</v>
      </c>
    </row>
    <row r="2311" spans="1:9" ht="15" customHeight="1" x14ac:dyDescent="0.25">
      <c r="A2311" s="155" t="s">
        <v>7790</v>
      </c>
      <c r="B2311" s="155" t="s">
        <v>3743</v>
      </c>
      <c r="C2311" s="155" t="s">
        <v>32</v>
      </c>
      <c r="D2311" s="155">
        <v>12</v>
      </c>
      <c r="E2311" s="155">
        <v>12</v>
      </c>
      <c r="F2311" s="166">
        <v>41417</v>
      </c>
      <c r="G2311" s="166">
        <v>41425</v>
      </c>
      <c r="H2311" s="157">
        <v>1</v>
      </c>
    </row>
    <row r="2312" spans="1:9" ht="15" customHeight="1" x14ac:dyDescent="0.25">
      <c r="A2312" s="155" t="s">
        <v>7790</v>
      </c>
      <c r="B2312" s="155" t="s">
        <v>3744</v>
      </c>
      <c r="C2312" s="155" t="s">
        <v>2480</v>
      </c>
      <c r="D2312" s="155">
        <v>45</v>
      </c>
      <c r="E2312" s="155">
        <v>45</v>
      </c>
      <c r="F2312" s="166">
        <v>41417</v>
      </c>
      <c r="G2312" s="166">
        <v>41425</v>
      </c>
      <c r="H2312" s="157">
        <v>1</v>
      </c>
    </row>
    <row r="2313" spans="1:9" ht="15" customHeight="1" x14ac:dyDescent="0.25">
      <c r="A2313" s="155" t="s">
        <v>2096</v>
      </c>
      <c r="B2313" s="155" t="s">
        <v>2097</v>
      </c>
      <c r="C2313" s="155" t="s">
        <v>3745</v>
      </c>
      <c r="D2313" s="155">
        <v>250</v>
      </c>
      <c r="E2313" s="155">
        <v>252</v>
      </c>
      <c r="F2313" s="166">
        <v>41417</v>
      </c>
      <c r="G2313" s="166">
        <v>41424</v>
      </c>
      <c r="H2313" s="157">
        <v>1</v>
      </c>
    </row>
    <row r="2314" spans="1:9" ht="15" customHeight="1" x14ac:dyDescent="0.25">
      <c r="A2314" s="155" t="s">
        <v>71</v>
      </c>
      <c r="B2314" s="155" t="s">
        <v>3746</v>
      </c>
      <c r="C2314" s="155" t="s">
        <v>3747</v>
      </c>
      <c r="D2314" s="155">
        <v>5</v>
      </c>
      <c r="E2314" s="155">
        <v>5</v>
      </c>
      <c r="F2314" s="166">
        <v>41417</v>
      </c>
      <c r="G2314" s="166">
        <v>41422</v>
      </c>
      <c r="H2314" s="157">
        <v>1</v>
      </c>
    </row>
    <row r="2315" spans="1:9" ht="15" customHeight="1" x14ac:dyDescent="0.25">
      <c r="A2315" s="155" t="s">
        <v>2685</v>
      </c>
      <c r="B2315" s="155" t="s">
        <v>3748</v>
      </c>
      <c r="C2315" s="155" t="s">
        <v>3749</v>
      </c>
      <c r="D2315" s="155">
        <v>5</v>
      </c>
      <c r="E2315" s="155">
        <v>5</v>
      </c>
      <c r="F2315" s="166">
        <v>41417</v>
      </c>
      <c r="G2315" s="166">
        <v>41423</v>
      </c>
      <c r="H2315" s="157">
        <v>1</v>
      </c>
    </row>
    <row r="2316" spans="1:9" ht="15" customHeight="1" x14ac:dyDescent="0.25">
      <c r="A2316" s="155" t="s">
        <v>78</v>
      </c>
      <c r="B2316" s="155" t="s">
        <v>3751</v>
      </c>
      <c r="C2316" s="155" t="s">
        <v>3752</v>
      </c>
      <c r="D2316" s="155">
        <v>4</v>
      </c>
      <c r="E2316" s="155">
        <v>4</v>
      </c>
      <c r="F2316" s="166">
        <v>41418</v>
      </c>
      <c r="G2316" s="166">
        <v>41424</v>
      </c>
      <c r="H2316" s="157">
        <v>1</v>
      </c>
    </row>
    <row r="2317" spans="1:9" ht="15" customHeight="1" x14ac:dyDescent="0.25">
      <c r="A2317" s="155" t="s">
        <v>251</v>
      </c>
      <c r="B2317" s="155" t="s">
        <v>3753</v>
      </c>
      <c r="C2317" s="155" t="s">
        <v>3754</v>
      </c>
      <c r="D2317" s="155">
        <v>20</v>
      </c>
      <c r="E2317" s="155">
        <v>20</v>
      </c>
      <c r="F2317" s="166">
        <v>41418</v>
      </c>
      <c r="G2317" s="166">
        <v>41425</v>
      </c>
      <c r="H2317" s="157">
        <v>1</v>
      </c>
    </row>
    <row r="2318" spans="1:9" ht="15" customHeight="1" x14ac:dyDescent="0.25">
      <c r="A2318" s="155" t="s">
        <v>3494</v>
      </c>
      <c r="B2318" s="155" t="s">
        <v>47</v>
      </c>
      <c r="C2318" s="155" t="s">
        <v>3755</v>
      </c>
      <c r="D2318" s="155">
        <v>100</v>
      </c>
      <c r="E2318" s="155">
        <v>100</v>
      </c>
      <c r="F2318" s="166">
        <v>41418</v>
      </c>
      <c r="G2318" s="166">
        <v>41422</v>
      </c>
      <c r="H2318" s="157">
        <v>1</v>
      </c>
    </row>
    <row r="2319" spans="1:9" ht="15" customHeight="1" x14ac:dyDescent="0.25">
      <c r="A2319" s="155" t="s">
        <v>2844</v>
      </c>
      <c r="B2319" s="155" t="s">
        <v>3756</v>
      </c>
      <c r="C2319" s="155" t="s">
        <v>3757</v>
      </c>
      <c r="D2319" s="155">
        <v>180</v>
      </c>
      <c r="E2319" s="155">
        <v>180</v>
      </c>
      <c r="F2319" s="166">
        <v>41418</v>
      </c>
      <c r="G2319" s="166">
        <v>41424</v>
      </c>
      <c r="H2319" s="157">
        <v>1</v>
      </c>
    </row>
    <row r="2320" spans="1:9" ht="15" customHeight="1" x14ac:dyDescent="0.25">
      <c r="A2320" s="155" t="s">
        <v>7058</v>
      </c>
      <c r="B2320" s="155" t="s">
        <v>264</v>
      </c>
      <c r="C2320" s="155" t="s">
        <v>3758</v>
      </c>
      <c r="D2320" s="155">
        <v>175</v>
      </c>
      <c r="E2320" s="155">
        <v>175</v>
      </c>
      <c r="F2320" s="166">
        <v>41422</v>
      </c>
      <c r="G2320" s="166">
        <v>41424</v>
      </c>
      <c r="H2320" s="157">
        <v>1</v>
      </c>
      <c r="I2320" s="163" t="s">
        <v>3175</v>
      </c>
    </row>
    <row r="2321" spans="1:9" ht="15" customHeight="1" x14ac:dyDescent="0.25">
      <c r="A2321" s="155" t="s">
        <v>3426</v>
      </c>
      <c r="B2321" s="155" t="s">
        <v>3759</v>
      </c>
      <c r="C2321" s="155" t="s">
        <v>3760</v>
      </c>
      <c r="D2321" s="155">
        <v>5</v>
      </c>
      <c r="E2321" s="155">
        <v>5</v>
      </c>
      <c r="F2321" s="166">
        <v>41422</v>
      </c>
      <c r="G2321" s="166">
        <v>41428</v>
      </c>
      <c r="H2321" s="157">
        <v>1</v>
      </c>
    </row>
    <row r="2322" spans="1:9" ht="15" customHeight="1" x14ac:dyDescent="0.25">
      <c r="A2322" s="155" t="s">
        <v>1554</v>
      </c>
      <c r="B2322" s="155" t="s">
        <v>1204</v>
      </c>
      <c r="C2322" s="155" t="s">
        <v>3761</v>
      </c>
      <c r="D2322" s="155">
        <v>150</v>
      </c>
      <c r="E2322" s="155">
        <v>150</v>
      </c>
      <c r="F2322" s="166">
        <v>41422</v>
      </c>
      <c r="G2322" s="166">
        <v>41439</v>
      </c>
      <c r="H2322" s="157">
        <v>1</v>
      </c>
    </row>
    <row r="2323" spans="1:9" ht="15" customHeight="1" x14ac:dyDescent="0.25">
      <c r="A2323" s="155" t="s">
        <v>1554</v>
      </c>
      <c r="B2323" s="155" t="s">
        <v>1181</v>
      </c>
      <c r="C2323" s="155" t="s">
        <v>316</v>
      </c>
      <c r="D2323" s="155">
        <v>150</v>
      </c>
      <c r="E2323" s="155">
        <v>150</v>
      </c>
      <c r="F2323" s="166">
        <v>41422</v>
      </c>
      <c r="G2323" s="166">
        <v>41439</v>
      </c>
      <c r="H2323" s="157">
        <v>1</v>
      </c>
    </row>
    <row r="2324" spans="1:9" ht="15" customHeight="1" x14ac:dyDescent="0.25">
      <c r="A2324" s="155" t="s">
        <v>3762</v>
      </c>
      <c r="B2324" s="155" t="s">
        <v>3763</v>
      </c>
      <c r="C2324" s="155" t="s">
        <v>3764</v>
      </c>
      <c r="D2324" s="155">
        <v>10</v>
      </c>
      <c r="E2324" s="155">
        <v>10</v>
      </c>
      <c r="F2324" s="166">
        <v>41422</v>
      </c>
      <c r="G2324" s="166">
        <v>41430</v>
      </c>
      <c r="H2324" s="157">
        <v>1</v>
      </c>
      <c r="I2324" s="163" t="s">
        <v>3765</v>
      </c>
    </row>
    <row r="2325" spans="1:9" ht="15" customHeight="1" x14ac:dyDescent="0.25">
      <c r="A2325" s="155" t="s">
        <v>597</v>
      </c>
      <c r="B2325" s="155" t="s">
        <v>1589</v>
      </c>
      <c r="C2325" s="155" t="s">
        <v>3766</v>
      </c>
      <c r="D2325" s="155">
        <v>1000</v>
      </c>
      <c r="E2325" s="155">
        <v>900</v>
      </c>
      <c r="F2325" s="166">
        <v>41423</v>
      </c>
      <c r="G2325" s="166">
        <v>41428</v>
      </c>
      <c r="H2325" s="157">
        <v>1</v>
      </c>
      <c r="I2325" s="163" t="s">
        <v>3767</v>
      </c>
    </row>
    <row r="2326" spans="1:9" ht="15" customHeight="1" x14ac:dyDescent="0.25">
      <c r="A2326" s="155" t="s">
        <v>520</v>
      </c>
      <c r="B2326" s="155" t="s">
        <v>1267</v>
      </c>
      <c r="C2326" s="155" t="s">
        <v>3768</v>
      </c>
      <c r="D2326" s="155">
        <v>500</v>
      </c>
      <c r="E2326" s="155">
        <v>500</v>
      </c>
      <c r="F2326" s="166">
        <v>41423</v>
      </c>
      <c r="G2326" s="166" t="s">
        <v>829</v>
      </c>
      <c r="H2326" s="157">
        <v>1</v>
      </c>
    </row>
    <row r="2327" spans="1:9" ht="15" customHeight="1" x14ac:dyDescent="0.25">
      <c r="A2327" s="155" t="s">
        <v>820</v>
      </c>
      <c r="B2327" s="155" t="s">
        <v>3769</v>
      </c>
      <c r="C2327" s="155" t="s">
        <v>3770</v>
      </c>
      <c r="D2327" s="155">
        <v>10</v>
      </c>
      <c r="E2327" s="155">
        <v>10</v>
      </c>
      <c r="F2327" s="166">
        <v>41423</v>
      </c>
      <c r="G2327" s="166">
        <v>41435</v>
      </c>
      <c r="H2327" s="157">
        <v>1</v>
      </c>
    </row>
    <row r="2328" spans="1:9" ht="15" customHeight="1" x14ac:dyDescent="0.25">
      <c r="A2328" s="155" t="s">
        <v>3430</v>
      </c>
      <c r="B2328" s="155" t="s">
        <v>1004</v>
      </c>
      <c r="C2328" s="155" t="s">
        <v>3771</v>
      </c>
      <c r="D2328" s="155">
        <v>100</v>
      </c>
      <c r="E2328" s="155">
        <v>100</v>
      </c>
      <c r="F2328" s="166">
        <v>41424</v>
      </c>
      <c r="G2328" s="166">
        <v>41435</v>
      </c>
      <c r="H2328" s="157">
        <v>1</v>
      </c>
    </row>
    <row r="2329" spans="1:9" ht="15" customHeight="1" x14ac:dyDescent="0.25">
      <c r="A2329" s="155" t="s">
        <v>3430</v>
      </c>
      <c r="B2329" s="155" t="s">
        <v>681</v>
      </c>
      <c r="C2329" s="155" t="s">
        <v>32</v>
      </c>
      <c r="D2329" s="155">
        <v>100</v>
      </c>
      <c r="E2329" s="155">
        <v>100</v>
      </c>
      <c r="F2329" s="166">
        <v>41424</v>
      </c>
      <c r="G2329" s="166">
        <v>41435</v>
      </c>
      <c r="H2329" s="157">
        <v>1</v>
      </c>
    </row>
    <row r="2330" spans="1:9" ht="15" customHeight="1" x14ac:dyDescent="0.25">
      <c r="A2330" s="155" t="s">
        <v>3430</v>
      </c>
      <c r="B2330" s="155" t="s">
        <v>697</v>
      </c>
      <c r="C2330" s="155" t="s">
        <v>166</v>
      </c>
      <c r="D2330" s="155">
        <v>32</v>
      </c>
      <c r="E2330" s="155">
        <v>32</v>
      </c>
      <c r="F2330" s="166">
        <v>41424</v>
      </c>
      <c r="G2330" s="166">
        <v>41435</v>
      </c>
      <c r="H2330" s="157">
        <v>1</v>
      </c>
    </row>
    <row r="2331" spans="1:9" ht="15" customHeight="1" x14ac:dyDescent="0.25">
      <c r="A2331" s="155" t="s">
        <v>71</v>
      </c>
      <c r="B2331" s="155" t="s">
        <v>154</v>
      </c>
      <c r="C2331" s="155" t="s">
        <v>3772</v>
      </c>
      <c r="D2331" s="155">
        <v>5</v>
      </c>
      <c r="E2331" s="155">
        <v>5</v>
      </c>
      <c r="F2331" s="166">
        <v>41424</v>
      </c>
      <c r="G2331" s="166">
        <v>41431</v>
      </c>
      <c r="H2331" s="157">
        <v>1</v>
      </c>
    </row>
    <row r="2332" spans="1:9" ht="15" customHeight="1" x14ac:dyDescent="0.25">
      <c r="A2332" s="155" t="s">
        <v>725</v>
      </c>
      <c r="B2332" s="155" t="s">
        <v>727</v>
      </c>
      <c r="C2332" s="155" t="s">
        <v>3773</v>
      </c>
      <c r="D2332" s="155">
        <v>100</v>
      </c>
      <c r="E2332" s="155">
        <v>100</v>
      </c>
      <c r="F2332" s="166">
        <v>41424</v>
      </c>
      <c r="G2332" s="166">
        <v>41429</v>
      </c>
      <c r="H2332" s="157">
        <v>1</v>
      </c>
    </row>
    <row r="2333" spans="1:9" ht="15" customHeight="1" x14ac:dyDescent="0.25">
      <c r="A2333" s="155" t="s">
        <v>2714</v>
      </c>
      <c r="B2333" s="155" t="s">
        <v>642</v>
      </c>
      <c r="C2333" s="155" t="s">
        <v>3772</v>
      </c>
      <c r="D2333" s="155">
        <v>300</v>
      </c>
      <c r="E2333" s="155">
        <v>300</v>
      </c>
      <c r="F2333" s="166">
        <v>41424</v>
      </c>
      <c r="G2333" s="166">
        <v>41432</v>
      </c>
      <c r="H2333" s="157">
        <v>1</v>
      </c>
    </row>
    <row r="2334" spans="1:9" ht="15" customHeight="1" x14ac:dyDescent="0.25">
      <c r="A2334" s="155" t="s">
        <v>286</v>
      </c>
      <c r="B2334" s="155" t="s">
        <v>3774</v>
      </c>
      <c r="C2334" s="155" t="s">
        <v>3775</v>
      </c>
      <c r="D2334" s="155">
        <v>25</v>
      </c>
      <c r="E2334" s="155">
        <v>25</v>
      </c>
      <c r="F2334" s="166">
        <v>41424</v>
      </c>
      <c r="G2334" s="166">
        <v>41425</v>
      </c>
      <c r="H2334" s="157">
        <v>1</v>
      </c>
    </row>
    <row r="2335" spans="1:9" ht="15" customHeight="1" x14ac:dyDescent="0.25">
      <c r="A2335" s="155" t="s">
        <v>12</v>
      </c>
      <c r="B2335" s="155" t="s">
        <v>156</v>
      </c>
      <c r="C2335" s="155" t="s">
        <v>3776</v>
      </c>
      <c r="D2335" s="155">
        <v>15</v>
      </c>
      <c r="E2335" s="155">
        <v>15</v>
      </c>
      <c r="F2335" s="166">
        <v>41425</v>
      </c>
      <c r="G2335" s="166">
        <v>41430</v>
      </c>
      <c r="H2335" s="157">
        <v>1</v>
      </c>
    </row>
    <row r="2336" spans="1:9" ht="15" customHeight="1" x14ac:dyDescent="0.25">
      <c r="A2336" s="155" t="s">
        <v>3481</v>
      </c>
      <c r="B2336" s="155" t="s">
        <v>149</v>
      </c>
      <c r="C2336" s="155" t="s">
        <v>3777</v>
      </c>
      <c r="D2336" s="155">
        <v>25</v>
      </c>
      <c r="E2336" s="155">
        <v>25</v>
      </c>
      <c r="F2336" s="166">
        <v>41425</v>
      </c>
      <c r="G2336" s="166">
        <v>41428</v>
      </c>
      <c r="H2336" s="157">
        <v>1</v>
      </c>
    </row>
    <row r="2337" spans="1:9" ht="15" customHeight="1" x14ac:dyDescent="0.25">
      <c r="A2337" s="155" t="s">
        <v>638</v>
      </c>
      <c r="B2337" s="155" t="s">
        <v>639</v>
      </c>
      <c r="C2337" s="155" t="s">
        <v>3584</v>
      </c>
      <c r="D2337" s="155">
        <v>1000</v>
      </c>
      <c r="E2337" s="155">
        <v>1000</v>
      </c>
      <c r="F2337" s="166">
        <v>41425</v>
      </c>
      <c r="G2337" s="166">
        <v>41429</v>
      </c>
      <c r="H2337" s="157">
        <v>1</v>
      </c>
    </row>
    <row r="2338" spans="1:9" ht="15" customHeight="1" x14ac:dyDescent="0.25">
      <c r="A2338" s="155" t="s">
        <v>3447</v>
      </c>
      <c r="B2338" s="155" t="s">
        <v>3448</v>
      </c>
      <c r="C2338" s="155" t="s">
        <v>3449</v>
      </c>
      <c r="D2338" s="155">
        <v>252</v>
      </c>
      <c r="E2338" s="155">
        <v>252</v>
      </c>
      <c r="F2338" s="166">
        <v>41425</v>
      </c>
      <c r="G2338" s="166">
        <v>41430</v>
      </c>
      <c r="H2338" s="157">
        <v>1</v>
      </c>
    </row>
    <row r="2339" spans="1:9" ht="15" customHeight="1" x14ac:dyDescent="0.25">
      <c r="A2339" s="155" t="s">
        <v>512</v>
      </c>
      <c r="B2339" s="155" t="s">
        <v>2718</v>
      </c>
      <c r="C2339" s="155" t="s">
        <v>3778</v>
      </c>
      <c r="D2339" s="155">
        <v>13</v>
      </c>
      <c r="E2339" s="155">
        <v>13</v>
      </c>
      <c r="F2339" s="166">
        <v>41425</v>
      </c>
      <c r="G2339" s="166">
        <v>41430</v>
      </c>
      <c r="H2339" s="157">
        <v>1</v>
      </c>
    </row>
    <row r="2340" spans="1:9" ht="15" customHeight="1" x14ac:dyDescent="0.25">
      <c r="A2340" s="155" t="s">
        <v>1536</v>
      </c>
      <c r="B2340" s="155" t="s">
        <v>3276</v>
      </c>
      <c r="C2340" s="155" t="s">
        <v>3779</v>
      </c>
      <c r="D2340" s="155">
        <v>10</v>
      </c>
      <c r="E2340" s="155">
        <v>10</v>
      </c>
      <c r="F2340" s="166">
        <v>41425</v>
      </c>
      <c r="G2340" s="166">
        <v>41428</v>
      </c>
      <c r="H2340" s="157">
        <v>1</v>
      </c>
    </row>
    <row r="2341" spans="1:9" ht="15" customHeight="1" x14ac:dyDescent="0.25">
      <c r="A2341" s="155" t="s">
        <v>12</v>
      </c>
      <c r="B2341" s="155" t="s">
        <v>2353</v>
      </c>
      <c r="C2341" s="155" t="s">
        <v>3780</v>
      </c>
      <c r="D2341" s="155">
        <v>10</v>
      </c>
      <c r="E2341" s="155">
        <v>10</v>
      </c>
      <c r="F2341" s="166">
        <v>41425</v>
      </c>
      <c r="G2341" s="166">
        <v>41428</v>
      </c>
      <c r="H2341" s="157">
        <v>1</v>
      </c>
    </row>
    <row r="2342" spans="1:9" ht="15" customHeight="1" x14ac:dyDescent="0.25">
      <c r="A2342" s="155" t="s">
        <v>71</v>
      </c>
      <c r="B2342" s="155" t="s">
        <v>2730</v>
      </c>
      <c r="C2342" s="155" t="s">
        <v>3781</v>
      </c>
      <c r="D2342" s="155">
        <v>5</v>
      </c>
      <c r="E2342" s="155">
        <v>5</v>
      </c>
      <c r="F2342" s="166">
        <v>41425</v>
      </c>
      <c r="G2342" s="166">
        <v>41431</v>
      </c>
      <c r="H2342" s="157">
        <v>1</v>
      </c>
    </row>
    <row r="2343" spans="1:9" ht="15" customHeight="1" x14ac:dyDescent="0.25">
      <c r="A2343" s="155" t="s">
        <v>242</v>
      </c>
      <c r="B2343" s="155" t="s">
        <v>3782</v>
      </c>
      <c r="C2343" s="155" t="s">
        <v>3783</v>
      </c>
      <c r="D2343" s="155">
        <v>500</v>
      </c>
      <c r="E2343" s="155">
        <v>500</v>
      </c>
      <c r="F2343" s="166">
        <v>41425</v>
      </c>
      <c r="G2343" s="166">
        <v>41428</v>
      </c>
      <c r="H2343" s="157">
        <v>1</v>
      </c>
    </row>
    <row r="2344" spans="1:9" ht="15" customHeight="1" x14ac:dyDescent="0.25">
      <c r="A2344" s="155" t="s">
        <v>12</v>
      </c>
      <c r="B2344" s="155" t="s">
        <v>1233</v>
      </c>
      <c r="C2344" s="155" t="s">
        <v>3786</v>
      </c>
      <c r="D2344" s="155">
        <v>25</v>
      </c>
      <c r="E2344" s="155">
        <v>25</v>
      </c>
      <c r="F2344" s="166">
        <v>41428</v>
      </c>
      <c r="G2344" s="166">
        <v>41431</v>
      </c>
      <c r="H2344" s="157">
        <v>1</v>
      </c>
    </row>
    <row r="2345" spans="1:9" ht="15" customHeight="1" x14ac:dyDescent="0.25">
      <c r="A2345" s="155" t="s">
        <v>12</v>
      </c>
      <c r="B2345" s="155" t="s">
        <v>2497</v>
      </c>
      <c r="C2345" s="155" t="s">
        <v>364</v>
      </c>
      <c r="D2345" s="155">
        <v>15</v>
      </c>
      <c r="E2345" s="155">
        <v>15</v>
      </c>
      <c r="F2345" s="166">
        <v>41428</v>
      </c>
      <c r="G2345" s="166">
        <v>41431</v>
      </c>
      <c r="H2345" s="157">
        <v>1</v>
      </c>
    </row>
    <row r="2346" spans="1:9" ht="15" customHeight="1" x14ac:dyDescent="0.25">
      <c r="A2346" s="155" t="s">
        <v>12</v>
      </c>
      <c r="B2346" s="155" t="s">
        <v>13</v>
      </c>
      <c r="C2346" s="155" t="s">
        <v>161</v>
      </c>
      <c r="D2346" s="155">
        <v>10</v>
      </c>
      <c r="E2346" s="155">
        <v>10</v>
      </c>
      <c r="F2346" s="166">
        <v>41428</v>
      </c>
      <c r="G2346" s="166">
        <v>41431</v>
      </c>
      <c r="H2346" s="157">
        <v>1</v>
      </c>
    </row>
    <row r="2347" spans="1:9" ht="15" customHeight="1" x14ac:dyDescent="0.25">
      <c r="A2347" s="155" t="s">
        <v>12</v>
      </c>
      <c r="B2347" s="155" t="s">
        <v>1016</v>
      </c>
      <c r="C2347" s="155" t="s">
        <v>316</v>
      </c>
      <c r="D2347" s="155">
        <v>15</v>
      </c>
      <c r="E2347" s="155">
        <v>15</v>
      </c>
      <c r="F2347" s="166">
        <v>41428</v>
      </c>
      <c r="G2347" s="166">
        <v>41431</v>
      </c>
      <c r="H2347" s="157">
        <v>1</v>
      </c>
    </row>
    <row r="2348" spans="1:9" ht="15" customHeight="1" x14ac:dyDescent="0.25">
      <c r="A2348" s="155" t="s">
        <v>12</v>
      </c>
      <c r="B2348" s="155" t="s">
        <v>15</v>
      </c>
      <c r="C2348" s="155" t="s">
        <v>32</v>
      </c>
      <c r="D2348" s="155">
        <v>15</v>
      </c>
      <c r="E2348" s="155">
        <v>15</v>
      </c>
      <c r="F2348" s="166">
        <v>41428</v>
      </c>
      <c r="G2348" s="166">
        <v>41431</v>
      </c>
      <c r="H2348" s="157">
        <v>1</v>
      </c>
    </row>
    <row r="2349" spans="1:9" ht="15" customHeight="1" x14ac:dyDescent="0.25">
      <c r="A2349" s="155" t="s">
        <v>973</v>
      </c>
      <c r="B2349" s="155" t="s">
        <v>134</v>
      </c>
      <c r="C2349" s="155" t="s">
        <v>3787</v>
      </c>
      <c r="D2349" s="155">
        <v>180</v>
      </c>
      <c r="E2349" s="155">
        <v>191</v>
      </c>
      <c r="F2349" s="166">
        <v>41428</v>
      </c>
      <c r="G2349" s="166">
        <v>41432</v>
      </c>
      <c r="H2349" s="157">
        <v>1</v>
      </c>
    </row>
    <row r="2350" spans="1:9" ht="15" customHeight="1" x14ac:dyDescent="0.25">
      <c r="A2350" s="155" t="s">
        <v>973</v>
      </c>
      <c r="B2350" s="155" t="s">
        <v>134</v>
      </c>
      <c r="C2350" s="155" t="s">
        <v>3788</v>
      </c>
      <c r="D2350" s="155">
        <v>240</v>
      </c>
      <c r="E2350" s="155">
        <v>240</v>
      </c>
      <c r="F2350" s="166">
        <v>41428</v>
      </c>
      <c r="G2350" s="166">
        <v>41432</v>
      </c>
      <c r="H2350" s="157">
        <v>1</v>
      </c>
    </row>
    <row r="2351" spans="1:9" ht="15" customHeight="1" x14ac:dyDescent="0.25">
      <c r="A2351" s="155" t="s">
        <v>911</v>
      </c>
      <c r="B2351" s="155" t="s">
        <v>912</v>
      </c>
      <c r="C2351" s="155" t="s">
        <v>3789</v>
      </c>
      <c r="D2351" s="155">
        <v>500</v>
      </c>
      <c r="E2351" s="155">
        <v>500</v>
      </c>
      <c r="F2351" s="166">
        <v>41428</v>
      </c>
      <c r="G2351" s="166">
        <v>41429</v>
      </c>
      <c r="H2351" s="157">
        <v>1</v>
      </c>
      <c r="I2351" s="163" t="s">
        <v>214</v>
      </c>
    </row>
    <row r="2352" spans="1:9" ht="15" customHeight="1" x14ac:dyDescent="0.25">
      <c r="A2352" s="155" t="s">
        <v>42</v>
      </c>
      <c r="B2352" s="155" t="s">
        <v>3790</v>
      </c>
      <c r="C2352" s="155" t="s">
        <v>3791</v>
      </c>
      <c r="D2352" s="155">
        <v>50</v>
      </c>
      <c r="E2352" s="155">
        <v>50</v>
      </c>
      <c r="F2352" s="166">
        <v>41429</v>
      </c>
      <c r="G2352" s="166">
        <v>41431</v>
      </c>
      <c r="H2352" s="157">
        <v>1</v>
      </c>
    </row>
    <row r="2353" spans="1:9" ht="15" customHeight="1" x14ac:dyDescent="0.25">
      <c r="A2353" s="155" t="s">
        <v>29</v>
      </c>
      <c r="B2353" s="155" t="s">
        <v>2267</v>
      </c>
      <c r="C2353" s="155" t="s">
        <v>3792</v>
      </c>
      <c r="D2353" s="155">
        <v>200</v>
      </c>
      <c r="E2353" s="155">
        <v>200</v>
      </c>
      <c r="F2353" s="166">
        <v>41429</v>
      </c>
      <c r="G2353" s="166">
        <v>41435</v>
      </c>
      <c r="H2353" s="157">
        <v>1</v>
      </c>
    </row>
    <row r="2354" spans="1:9" ht="15" customHeight="1" x14ac:dyDescent="0.25">
      <c r="A2354" s="155" t="s">
        <v>3437</v>
      </c>
      <c r="B2354" s="155" t="s">
        <v>3793</v>
      </c>
      <c r="C2354" s="155" t="s">
        <v>3794</v>
      </c>
      <c r="D2354" s="155">
        <v>50</v>
      </c>
      <c r="E2354" s="155">
        <v>50</v>
      </c>
      <c r="F2354" s="166">
        <v>41429</v>
      </c>
      <c r="G2354" s="166">
        <v>41431</v>
      </c>
      <c r="H2354" s="157">
        <v>1</v>
      </c>
      <c r="I2354" s="163" t="s">
        <v>3795</v>
      </c>
    </row>
    <row r="2355" spans="1:9" ht="15" customHeight="1" x14ac:dyDescent="0.25">
      <c r="A2355" s="155" t="s">
        <v>3796</v>
      </c>
      <c r="B2355" s="155" t="s">
        <v>3797</v>
      </c>
      <c r="C2355" s="155" t="s">
        <v>3798</v>
      </c>
      <c r="D2355" s="155">
        <v>6</v>
      </c>
      <c r="E2355" s="155">
        <v>6</v>
      </c>
      <c r="F2355" s="166">
        <v>41429</v>
      </c>
      <c r="G2355" s="166">
        <v>41431</v>
      </c>
      <c r="H2355" s="157">
        <v>1</v>
      </c>
      <c r="I2355" s="163" t="s">
        <v>1546</v>
      </c>
    </row>
    <row r="2356" spans="1:9" ht="15" customHeight="1" x14ac:dyDescent="0.25">
      <c r="A2356" s="155" t="s">
        <v>2747</v>
      </c>
      <c r="B2356" s="155" t="s">
        <v>2667</v>
      </c>
      <c r="C2356" s="155" t="s">
        <v>3799</v>
      </c>
      <c r="D2356" s="155">
        <v>25</v>
      </c>
      <c r="E2356" s="155">
        <v>25</v>
      </c>
      <c r="F2356" s="166">
        <v>41430</v>
      </c>
      <c r="G2356" s="166">
        <v>41432</v>
      </c>
      <c r="H2356" s="157">
        <v>1</v>
      </c>
    </row>
    <row r="2357" spans="1:9" ht="15" customHeight="1" x14ac:dyDescent="0.25">
      <c r="A2357" s="155" t="s">
        <v>1463</v>
      </c>
      <c r="B2357" s="155" t="s">
        <v>3800</v>
      </c>
      <c r="C2357" s="155" t="s">
        <v>3801</v>
      </c>
      <c r="D2357" s="155">
        <v>25</v>
      </c>
      <c r="E2357" s="155">
        <v>24</v>
      </c>
      <c r="F2357" s="166">
        <v>41430</v>
      </c>
      <c r="G2357" s="166">
        <v>41440</v>
      </c>
      <c r="H2357" s="157">
        <v>1</v>
      </c>
      <c r="I2357" s="163" t="s">
        <v>3795</v>
      </c>
    </row>
    <row r="2358" spans="1:9" ht="15" customHeight="1" x14ac:dyDescent="0.25">
      <c r="A2358" s="155" t="s">
        <v>1463</v>
      </c>
      <c r="B2358" s="155" t="s">
        <v>3802</v>
      </c>
      <c r="C2358" s="155" t="s">
        <v>316</v>
      </c>
      <c r="D2358" s="155">
        <v>25</v>
      </c>
      <c r="E2358" s="155">
        <v>24</v>
      </c>
      <c r="F2358" s="166">
        <v>41430</v>
      </c>
      <c r="G2358" s="166">
        <v>41440</v>
      </c>
      <c r="H2358" s="157">
        <v>1</v>
      </c>
      <c r="I2358" s="163" t="s">
        <v>3795</v>
      </c>
    </row>
    <row r="2359" spans="1:9" ht="15" customHeight="1" x14ac:dyDescent="0.25">
      <c r="A2359" s="155" t="s">
        <v>3803</v>
      </c>
      <c r="B2359" s="155" t="s">
        <v>1067</v>
      </c>
      <c r="C2359" s="155" t="s">
        <v>3804</v>
      </c>
      <c r="D2359" s="155">
        <v>100</v>
      </c>
      <c r="E2359" s="155">
        <v>100</v>
      </c>
      <c r="F2359" s="166">
        <v>41430</v>
      </c>
      <c r="G2359" s="166">
        <v>41435</v>
      </c>
      <c r="H2359" s="157">
        <v>1</v>
      </c>
    </row>
    <row r="2360" spans="1:9" ht="15" customHeight="1" x14ac:dyDescent="0.25">
      <c r="A2360" s="155" t="s">
        <v>3303</v>
      </c>
      <c r="B2360" s="155" t="s">
        <v>3303</v>
      </c>
      <c r="C2360" s="155" t="s">
        <v>3805</v>
      </c>
      <c r="D2360" s="155">
        <v>5</v>
      </c>
      <c r="E2360" s="155">
        <v>5</v>
      </c>
      <c r="F2360" s="166">
        <v>41430</v>
      </c>
      <c r="G2360" s="166">
        <v>41431</v>
      </c>
      <c r="H2360" s="157">
        <v>1</v>
      </c>
      <c r="I2360" s="163" t="s">
        <v>1524</v>
      </c>
    </row>
    <row r="2361" spans="1:9" ht="15" customHeight="1" x14ac:dyDescent="0.25">
      <c r="A2361" s="155" t="s">
        <v>638</v>
      </c>
      <c r="B2361" s="155" t="s">
        <v>639</v>
      </c>
      <c r="C2361" s="155" t="s">
        <v>3808</v>
      </c>
      <c r="D2361" s="155">
        <v>1000</v>
      </c>
      <c r="E2361" s="155">
        <v>1000</v>
      </c>
      <c r="F2361" s="166">
        <v>41431</v>
      </c>
      <c r="G2361" s="166">
        <v>41435</v>
      </c>
      <c r="H2361" s="157">
        <v>1</v>
      </c>
    </row>
    <row r="2362" spans="1:9" ht="15" customHeight="1" x14ac:dyDescent="0.25">
      <c r="A2362" s="155" t="s">
        <v>544</v>
      </c>
      <c r="B2362" s="155" t="s">
        <v>347</v>
      </c>
      <c r="C2362" s="155" t="s">
        <v>3809</v>
      </c>
      <c r="D2362" s="155">
        <v>390</v>
      </c>
      <c r="E2362" s="155">
        <v>390</v>
      </c>
      <c r="F2362" s="166">
        <v>41431</v>
      </c>
      <c r="G2362" s="166">
        <v>41437</v>
      </c>
      <c r="H2362" s="157">
        <v>1</v>
      </c>
    </row>
    <row r="2363" spans="1:9" ht="15" customHeight="1" x14ac:dyDescent="0.25">
      <c r="A2363" s="155" t="s">
        <v>12</v>
      </c>
      <c r="B2363" s="155" t="s">
        <v>535</v>
      </c>
      <c r="C2363" s="155" t="s">
        <v>3810</v>
      </c>
      <c r="D2363" s="155">
        <v>10</v>
      </c>
      <c r="E2363" s="155">
        <v>10</v>
      </c>
      <c r="F2363" s="166">
        <v>41431</v>
      </c>
      <c r="G2363" s="166">
        <v>41436</v>
      </c>
      <c r="H2363" s="157">
        <v>1</v>
      </c>
    </row>
    <row r="2364" spans="1:9" ht="15" customHeight="1" x14ac:dyDescent="0.25">
      <c r="A2364" s="155" t="s">
        <v>12</v>
      </c>
      <c r="B2364" s="155" t="s">
        <v>13</v>
      </c>
      <c r="C2364" s="155" t="s">
        <v>3811</v>
      </c>
      <c r="D2364" s="155">
        <v>20</v>
      </c>
      <c r="E2364" s="155">
        <v>20</v>
      </c>
      <c r="F2364" s="166">
        <v>41431</v>
      </c>
      <c r="G2364" s="166">
        <v>41432</v>
      </c>
      <c r="H2364" s="157">
        <v>1</v>
      </c>
    </row>
    <row r="2365" spans="1:9" ht="15" customHeight="1" x14ac:dyDescent="0.25">
      <c r="A2365" s="155" t="s">
        <v>3812</v>
      </c>
      <c r="B2365" s="155" t="s">
        <v>3813</v>
      </c>
      <c r="C2365" s="155" t="s">
        <v>3814</v>
      </c>
      <c r="D2365" s="155">
        <v>75</v>
      </c>
      <c r="E2365" s="155">
        <v>75</v>
      </c>
      <c r="F2365" s="166">
        <v>41432</v>
      </c>
      <c r="G2365" s="166">
        <v>41432</v>
      </c>
      <c r="H2365" s="157">
        <v>1</v>
      </c>
      <c r="I2365" s="163" t="s">
        <v>214</v>
      </c>
    </row>
    <row r="2366" spans="1:9" ht="15" customHeight="1" x14ac:dyDescent="0.25">
      <c r="A2366" s="155" t="s">
        <v>3812</v>
      </c>
      <c r="B2366" s="155" t="s">
        <v>3815</v>
      </c>
      <c r="C2366" s="155" t="s">
        <v>364</v>
      </c>
      <c r="D2366" s="155">
        <v>75</v>
      </c>
      <c r="E2366" s="155">
        <v>75</v>
      </c>
      <c r="F2366" s="166">
        <v>41432</v>
      </c>
      <c r="G2366" s="166">
        <v>41432</v>
      </c>
      <c r="H2366" s="157">
        <v>1</v>
      </c>
      <c r="I2366" s="163" t="s">
        <v>214</v>
      </c>
    </row>
    <row r="2367" spans="1:9" ht="15" customHeight="1" x14ac:dyDescent="0.25">
      <c r="A2367" s="155" t="s">
        <v>71</v>
      </c>
      <c r="B2367" s="155" t="s">
        <v>2957</v>
      </c>
      <c r="C2367" s="155" t="s">
        <v>3816</v>
      </c>
      <c r="D2367" s="155">
        <v>5</v>
      </c>
      <c r="E2367" s="155">
        <v>5</v>
      </c>
      <c r="F2367" s="166">
        <v>41432</v>
      </c>
      <c r="G2367" s="166">
        <v>41435</v>
      </c>
      <c r="H2367" s="157">
        <v>1</v>
      </c>
    </row>
    <row r="2368" spans="1:9" ht="15" customHeight="1" x14ac:dyDescent="0.25">
      <c r="A2368" s="155" t="s">
        <v>3817</v>
      </c>
      <c r="B2368" s="155" t="s">
        <v>3338</v>
      </c>
      <c r="C2368" s="155" t="s">
        <v>3818</v>
      </c>
      <c r="D2368" s="155">
        <v>25</v>
      </c>
      <c r="E2368" s="155">
        <v>25</v>
      </c>
      <c r="F2368" s="166">
        <v>41432</v>
      </c>
      <c r="G2368" s="166">
        <v>41435</v>
      </c>
      <c r="H2368" s="157">
        <v>1</v>
      </c>
    </row>
    <row r="2369" spans="1:9" ht="15" customHeight="1" x14ac:dyDescent="0.25">
      <c r="A2369" s="155" t="s">
        <v>36</v>
      </c>
      <c r="B2369" s="155" t="s">
        <v>1874</v>
      </c>
      <c r="C2369" s="155" t="s">
        <v>3820</v>
      </c>
      <c r="D2369" s="155">
        <v>50</v>
      </c>
      <c r="E2369" s="155">
        <v>54</v>
      </c>
      <c r="F2369" s="166">
        <v>41435</v>
      </c>
      <c r="G2369" s="166">
        <v>41436</v>
      </c>
      <c r="H2369" s="157">
        <v>1</v>
      </c>
    </row>
    <row r="2370" spans="1:9" ht="15" customHeight="1" x14ac:dyDescent="0.25">
      <c r="A2370" s="155" t="s">
        <v>36</v>
      </c>
      <c r="B2370" s="155" t="s">
        <v>812</v>
      </c>
      <c r="C2370" s="155" t="s">
        <v>364</v>
      </c>
      <c r="D2370" s="155">
        <v>50</v>
      </c>
      <c r="E2370" s="155">
        <v>56</v>
      </c>
      <c r="F2370" s="166">
        <v>41435</v>
      </c>
      <c r="G2370" s="166">
        <v>41436</v>
      </c>
      <c r="H2370" s="157">
        <v>1</v>
      </c>
    </row>
    <row r="2371" spans="1:9" ht="15" customHeight="1" x14ac:dyDescent="0.25">
      <c r="A2371" s="155" t="s">
        <v>36</v>
      </c>
      <c r="B2371" s="155" t="s">
        <v>1664</v>
      </c>
      <c r="C2371" s="155" t="s">
        <v>161</v>
      </c>
      <c r="D2371" s="155">
        <v>50</v>
      </c>
      <c r="E2371" s="155">
        <v>54</v>
      </c>
      <c r="F2371" s="166">
        <v>41435</v>
      </c>
      <c r="G2371" s="166">
        <v>41436</v>
      </c>
      <c r="H2371" s="157">
        <v>1</v>
      </c>
    </row>
    <row r="2372" spans="1:9" ht="15" customHeight="1" x14ac:dyDescent="0.25">
      <c r="A2372" s="155" t="s">
        <v>36</v>
      </c>
      <c r="B2372" s="155" t="s">
        <v>3819</v>
      </c>
      <c r="C2372" s="155" t="s">
        <v>316</v>
      </c>
      <c r="D2372" s="155">
        <v>50</v>
      </c>
      <c r="E2372" s="155">
        <v>54</v>
      </c>
      <c r="F2372" s="166">
        <v>41435</v>
      </c>
      <c r="G2372" s="166">
        <v>41436</v>
      </c>
      <c r="H2372" s="157">
        <v>1</v>
      </c>
    </row>
    <row r="2373" spans="1:9" ht="15" customHeight="1" x14ac:dyDescent="0.25">
      <c r="A2373" s="155" t="s">
        <v>29</v>
      </c>
      <c r="B2373" s="155" t="s">
        <v>614</v>
      </c>
      <c r="C2373" s="155" t="s">
        <v>3821</v>
      </c>
      <c r="D2373" s="155">
        <v>50</v>
      </c>
      <c r="E2373" s="155">
        <v>58</v>
      </c>
      <c r="F2373" s="166">
        <v>41435</v>
      </c>
      <c r="G2373" s="166">
        <v>41442</v>
      </c>
      <c r="H2373" s="157">
        <v>1</v>
      </c>
    </row>
    <row r="2374" spans="1:9" ht="15" customHeight="1" x14ac:dyDescent="0.25">
      <c r="A2374" s="155" t="s">
        <v>71</v>
      </c>
      <c r="B2374" s="155" t="s">
        <v>1550</v>
      </c>
      <c r="C2374" s="155" t="s">
        <v>3822</v>
      </c>
      <c r="D2374" s="155">
        <v>5</v>
      </c>
      <c r="E2374" s="155">
        <v>5</v>
      </c>
      <c r="F2374" s="166">
        <v>41435</v>
      </c>
      <c r="G2374" s="166">
        <v>41443</v>
      </c>
      <c r="H2374" s="157">
        <v>1</v>
      </c>
    </row>
    <row r="2375" spans="1:9" ht="15" customHeight="1" x14ac:dyDescent="0.25">
      <c r="A2375" s="155" t="s">
        <v>1366</v>
      </c>
      <c r="B2375" s="155" t="s">
        <v>1367</v>
      </c>
      <c r="C2375" s="155" t="s">
        <v>3823</v>
      </c>
      <c r="D2375" s="155">
        <v>50</v>
      </c>
      <c r="E2375" s="155">
        <v>50</v>
      </c>
      <c r="F2375" s="166">
        <v>41435</v>
      </c>
      <c r="G2375" s="166">
        <v>41423</v>
      </c>
      <c r="H2375" s="157">
        <v>1</v>
      </c>
    </row>
    <row r="2376" spans="1:9" ht="15" customHeight="1" x14ac:dyDescent="0.25">
      <c r="A2376" s="155" t="s">
        <v>3303</v>
      </c>
      <c r="B2376" s="155" t="s">
        <v>1696</v>
      </c>
      <c r="C2376" s="155" t="s">
        <v>3824</v>
      </c>
      <c r="D2376" s="155">
        <v>3</v>
      </c>
      <c r="E2376" s="155">
        <v>3</v>
      </c>
      <c r="F2376" s="166">
        <v>41435</v>
      </c>
      <c r="G2376" s="166">
        <v>41438</v>
      </c>
      <c r="H2376" s="157">
        <v>1</v>
      </c>
    </row>
    <row r="2377" spans="1:9" ht="15" customHeight="1" x14ac:dyDescent="0.25">
      <c r="A2377" s="155" t="s">
        <v>2714</v>
      </c>
      <c r="B2377" s="155" t="s">
        <v>2066</v>
      </c>
      <c r="C2377" s="155" t="s">
        <v>3825</v>
      </c>
      <c r="D2377" s="155">
        <v>1000</v>
      </c>
      <c r="E2377" s="155">
        <v>1000</v>
      </c>
      <c r="F2377" s="166">
        <v>41435</v>
      </c>
      <c r="G2377" s="166">
        <v>41437</v>
      </c>
      <c r="H2377" s="157">
        <v>1</v>
      </c>
    </row>
    <row r="2378" spans="1:9" ht="15" customHeight="1" x14ac:dyDescent="0.25">
      <c r="A2378" s="155" t="s">
        <v>251</v>
      </c>
      <c r="B2378" s="155" t="s">
        <v>1277</v>
      </c>
      <c r="C2378" s="155" t="s">
        <v>3826</v>
      </c>
      <c r="D2378" s="155">
        <v>100</v>
      </c>
      <c r="E2378" s="155">
        <v>100</v>
      </c>
      <c r="F2378" s="166">
        <v>41435</v>
      </c>
      <c r="G2378" s="166">
        <v>41442</v>
      </c>
      <c r="H2378" s="157">
        <v>1</v>
      </c>
    </row>
    <row r="2379" spans="1:9" ht="15" customHeight="1" x14ac:dyDescent="0.25">
      <c r="A2379" s="155" t="s">
        <v>1386</v>
      </c>
      <c r="B2379" s="155" t="s">
        <v>3269</v>
      </c>
      <c r="C2379" s="155" t="s">
        <v>3827</v>
      </c>
      <c r="D2379" s="155">
        <v>5</v>
      </c>
      <c r="E2379" s="155">
        <v>5</v>
      </c>
      <c r="F2379" s="166">
        <v>41435</v>
      </c>
      <c r="G2379" s="166">
        <v>41435</v>
      </c>
      <c r="H2379" s="157">
        <v>1</v>
      </c>
      <c r="I2379" s="163" t="s">
        <v>214</v>
      </c>
    </row>
    <row r="2380" spans="1:9" ht="15" customHeight="1" x14ac:dyDescent="0.25">
      <c r="A2380" s="155" t="s">
        <v>3481</v>
      </c>
      <c r="B2380" s="155" t="s">
        <v>255</v>
      </c>
      <c r="C2380" s="155" t="s">
        <v>3828</v>
      </c>
      <c r="D2380" s="155">
        <v>50</v>
      </c>
      <c r="E2380" s="155">
        <v>50</v>
      </c>
      <c r="F2380" s="166">
        <v>41436</v>
      </c>
      <c r="G2380" s="166">
        <v>41442</v>
      </c>
      <c r="H2380" s="157">
        <v>1</v>
      </c>
    </row>
    <row r="2381" spans="1:9" ht="15" customHeight="1" x14ac:dyDescent="0.25">
      <c r="A2381" s="155" t="s">
        <v>3829</v>
      </c>
      <c r="B2381" s="155" t="s">
        <v>3830</v>
      </c>
      <c r="C2381" s="155" t="s">
        <v>3831</v>
      </c>
      <c r="D2381" s="155">
        <v>25</v>
      </c>
      <c r="E2381" s="155">
        <v>25</v>
      </c>
      <c r="F2381" s="166">
        <v>41436</v>
      </c>
      <c r="G2381" s="166">
        <v>41436</v>
      </c>
      <c r="H2381" s="157">
        <v>1</v>
      </c>
      <c r="I2381" s="163" t="s">
        <v>214</v>
      </c>
    </row>
    <row r="2382" spans="1:9" ht="15" customHeight="1" x14ac:dyDescent="0.25">
      <c r="A2382" s="155" t="s">
        <v>71</v>
      </c>
      <c r="B2382" s="155" t="s">
        <v>154</v>
      </c>
      <c r="C2382" s="155" t="s">
        <v>3832</v>
      </c>
      <c r="D2382" s="155">
        <v>25</v>
      </c>
      <c r="E2382" s="155">
        <v>25</v>
      </c>
      <c r="F2382" s="166">
        <v>41436</v>
      </c>
      <c r="G2382" s="166">
        <v>41442</v>
      </c>
      <c r="H2382" s="157">
        <v>1</v>
      </c>
    </row>
    <row r="2383" spans="1:9" ht="15" customHeight="1" x14ac:dyDescent="0.25">
      <c r="A2383" s="155" t="s">
        <v>245</v>
      </c>
      <c r="B2383" s="155" t="s">
        <v>1541</v>
      </c>
      <c r="C2383" s="155" t="s">
        <v>3833</v>
      </c>
      <c r="D2383" s="155">
        <v>100</v>
      </c>
      <c r="E2383" s="155">
        <v>100</v>
      </c>
      <c r="F2383" s="166">
        <v>41436</v>
      </c>
      <c r="G2383" s="166">
        <v>41439</v>
      </c>
      <c r="H2383" s="157">
        <v>1</v>
      </c>
    </row>
    <row r="2384" spans="1:9" ht="15" customHeight="1" x14ac:dyDescent="0.25">
      <c r="A2384" s="155" t="s">
        <v>3481</v>
      </c>
      <c r="B2384" s="155" t="s">
        <v>3609</v>
      </c>
      <c r="C2384" s="155" t="s">
        <v>3834</v>
      </c>
      <c r="D2384" s="155">
        <v>50</v>
      </c>
      <c r="E2384" s="155">
        <v>50</v>
      </c>
      <c r="F2384" s="166">
        <v>41436</v>
      </c>
      <c r="G2384" s="166">
        <v>41437</v>
      </c>
      <c r="H2384" s="157">
        <v>1</v>
      </c>
    </row>
    <row r="2385" spans="1:9" ht="15" customHeight="1" x14ac:dyDescent="0.25">
      <c r="A2385" s="155" t="s">
        <v>3835</v>
      </c>
      <c r="B2385" s="155" t="s">
        <v>3836</v>
      </c>
      <c r="C2385" s="155" t="s">
        <v>3837</v>
      </c>
      <c r="D2385" s="155">
        <v>200</v>
      </c>
      <c r="E2385" s="155">
        <v>200</v>
      </c>
      <c r="F2385" s="166">
        <v>41436</v>
      </c>
      <c r="G2385" s="166">
        <v>41439</v>
      </c>
      <c r="H2385" s="157">
        <v>1</v>
      </c>
    </row>
    <row r="2386" spans="1:9" ht="15" customHeight="1" x14ac:dyDescent="0.25">
      <c r="A2386" s="155" t="s">
        <v>286</v>
      </c>
      <c r="B2386" s="155" t="s">
        <v>3065</v>
      </c>
      <c r="C2386" s="155" t="s">
        <v>3838</v>
      </c>
      <c r="D2386" s="155">
        <v>100</v>
      </c>
      <c r="E2386" s="155">
        <v>100</v>
      </c>
      <c r="F2386" s="166">
        <v>41436</v>
      </c>
      <c r="G2386" s="166">
        <v>41439</v>
      </c>
      <c r="H2386" s="157">
        <v>1</v>
      </c>
    </row>
    <row r="2387" spans="1:9" ht="15" customHeight="1" x14ac:dyDescent="0.25">
      <c r="A2387" s="155" t="s">
        <v>286</v>
      </c>
      <c r="B2387" s="155" t="s">
        <v>3014</v>
      </c>
      <c r="C2387" s="155" t="s">
        <v>59</v>
      </c>
      <c r="D2387" s="155">
        <v>100</v>
      </c>
      <c r="E2387" s="155">
        <v>100</v>
      </c>
      <c r="F2387" s="166">
        <v>41436</v>
      </c>
      <c r="G2387" s="166">
        <v>41439</v>
      </c>
      <c r="H2387" s="157">
        <v>1</v>
      </c>
    </row>
    <row r="2388" spans="1:9" ht="15" customHeight="1" x14ac:dyDescent="0.25">
      <c r="A2388" s="155" t="s">
        <v>286</v>
      </c>
      <c r="B2388" s="155" t="s">
        <v>3002</v>
      </c>
      <c r="C2388" s="155" t="s">
        <v>161</v>
      </c>
      <c r="D2388" s="155">
        <v>100</v>
      </c>
      <c r="E2388" s="155">
        <v>100</v>
      </c>
      <c r="F2388" s="166">
        <v>41436</v>
      </c>
      <c r="G2388" s="166">
        <v>41439</v>
      </c>
      <c r="H2388" s="157">
        <v>1</v>
      </c>
    </row>
    <row r="2389" spans="1:9" ht="15" customHeight="1" x14ac:dyDescent="0.25">
      <c r="A2389" s="155" t="s">
        <v>3839</v>
      </c>
      <c r="B2389" s="155" t="s">
        <v>618</v>
      </c>
      <c r="C2389" s="155" t="s">
        <v>3840</v>
      </c>
      <c r="D2389" s="155">
        <v>125</v>
      </c>
      <c r="E2389" s="155">
        <v>125</v>
      </c>
      <c r="F2389" s="166">
        <v>41436</v>
      </c>
      <c r="G2389" s="166">
        <v>41438</v>
      </c>
      <c r="H2389" s="157">
        <v>1</v>
      </c>
    </row>
    <row r="2390" spans="1:9" ht="15" customHeight="1" x14ac:dyDescent="0.25">
      <c r="A2390" s="155" t="s">
        <v>3839</v>
      </c>
      <c r="B2390" s="155" t="s">
        <v>859</v>
      </c>
      <c r="C2390" s="155" t="s">
        <v>161</v>
      </c>
      <c r="D2390" s="155">
        <v>75</v>
      </c>
      <c r="E2390" s="155">
        <v>75</v>
      </c>
      <c r="F2390" s="166">
        <v>41436</v>
      </c>
      <c r="G2390" s="166">
        <v>41438</v>
      </c>
      <c r="H2390" s="157">
        <v>1</v>
      </c>
    </row>
    <row r="2391" spans="1:9" ht="15" customHeight="1" x14ac:dyDescent="0.25">
      <c r="A2391" s="155" t="s">
        <v>1554</v>
      </c>
      <c r="B2391" s="155" t="s">
        <v>2966</v>
      </c>
      <c r="C2391" s="155" t="s">
        <v>3934</v>
      </c>
      <c r="D2391" s="155">
        <v>12</v>
      </c>
      <c r="E2391" s="155">
        <v>12</v>
      </c>
      <c r="F2391" s="166">
        <v>41437</v>
      </c>
      <c r="G2391" s="166">
        <v>41437</v>
      </c>
      <c r="H2391" s="157">
        <v>1</v>
      </c>
      <c r="I2391" s="163" t="s">
        <v>3935</v>
      </c>
    </row>
    <row r="2392" spans="1:9" ht="15" customHeight="1" x14ac:dyDescent="0.25">
      <c r="A2392" s="155" t="s">
        <v>2714</v>
      </c>
      <c r="B2392" s="155" t="s">
        <v>2059</v>
      </c>
      <c r="C2392" s="155" t="s">
        <v>3936</v>
      </c>
      <c r="D2392" s="155">
        <v>1000</v>
      </c>
      <c r="E2392" s="155">
        <v>1000</v>
      </c>
      <c r="F2392" s="166">
        <v>41437</v>
      </c>
      <c r="G2392" s="166">
        <v>41439</v>
      </c>
      <c r="H2392" s="157">
        <v>1</v>
      </c>
    </row>
    <row r="2393" spans="1:9" ht="15" customHeight="1" x14ac:dyDescent="0.25">
      <c r="A2393" s="155" t="s">
        <v>820</v>
      </c>
      <c r="B2393" s="155" t="s">
        <v>99</v>
      </c>
      <c r="C2393" s="155" t="s">
        <v>3937</v>
      </c>
      <c r="D2393" s="155">
        <v>100</v>
      </c>
      <c r="E2393" s="155">
        <v>100</v>
      </c>
      <c r="F2393" s="166">
        <v>41437</v>
      </c>
      <c r="G2393" s="166">
        <v>41439</v>
      </c>
      <c r="H2393" s="157">
        <v>1</v>
      </c>
    </row>
    <row r="2394" spans="1:9" ht="15" customHeight="1" x14ac:dyDescent="0.25">
      <c r="A2394" s="155" t="s">
        <v>924</v>
      </c>
      <c r="B2394" s="155" t="s">
        <v>3316</v>
      </c>
      <c r="C2394" s="155" t="s">
        <v>3938</v>
      </c>
      <c r="D2394" s="155">
        <v>1</v>
      </c>
      <c r="E2394" s="155">
        <v>1</v>
      </c>
      <c r="F2394" s="166">
        <v>41437</v>
      </c>
      <c r="G2394" s="166">
        <v>41460</v>
      </c>
      <c r="H2394" s="157">
        <v>1</v>
      </c>
    </row>
    <row r="2395" spans="1:9" ht="15" customHeight="1" x14ac:dyDescent="0.25">
      <c r="A2395" s="155" t="s">
        <v>2714</v>
      </c>
      <c r="B2395" s="155" t="s">
        <v>3939</v>
      </c>
      <c r="C2395" s="155" t="s">
        <v>3940</v>
      </c>
      <c r="D2395" s="155">
        <v>250</v>
      </c>
      <c r="E2395" s="155">
        <v>250</v>
      </c>
      <c r="F2395" s="166">
        <v>41437</v>
      </c>
      <c r="G2395" s="166">
        <v>41443</v>
      </c>
      <c r="H2395" s="157">
        <v>1</v>
      </c>
    </row>
    <row r="2396" spans="1:9" ht="15" customHeight="1" x14ac:dyDescent="0.25">
      <c r="A2396" s="155" t="s">
        <v>2714</v>
      </c>
      <c r="B2396" s="155" t="s">
        <v>928</v>
      </c>
      <c r="C2396" s="155" t="s">
        <v>59</v>
      </c>
      <c r="D2396" s="155">
        <v>200</v>
      </c>
      <c r="E2396" s="155">
        <v>200</v>
      </c>
      <c r="F2396" s="166">
        <v>41438</v>
      </c>
      <c r="G2396" s="166">
        <v>41443</v>
      </c>
      <c r="H2396" s="157">
        <v>1</v>
      </c>
    </row>
    <row r="2397" spans="1:9" ht="15" customHeight="1" x14ac:dyDescent="0.25">
      <c r="A2397" s="155" t="s">
        <v>2714</v>
      </c>
      <c r="B2397" s="155" t="s">
        <v>686</v>
      </c>
      <c r="C2397" s="155" t="s">
        <v>364</v>
      </c>
      <c r="D2397" s="155">
        <v>200</v>
      </c>
      <c r="E2397" s="155">
        <v>200</v>
      </c>
      <c r="F2397" s="166">
        <v>41438</v>
      </c>
      <c r="G2397" s="166">
        <v>41443</v>
      </c>
      <c r="H2397" s="157">
        <v>1</v>
      </c>
    </row>
    <row r="2398" spans="1:9" ht="15" customHeight="1" x14ac:dyDescent="0.25">
      <c r="A2398" s="155" t="s">
        <v>559</v>
      </c>
      <c r="B2398" s="155" t="s">
        <v>1560</v>
      </c>
      <c r="C2398" s="155" t="s">
        <v>3941</v>
      </c>
      <c r="D2398" s="155">
        <v>3000</v>
      </c>
      <c r="E2398" s="155">
        <v>3000</v>
      </c>
      <c r="F2398" s="166">
        <v>41438</v>
      </c>
      <c r="G2398" s="166">
        <v>41446</v>
      </c>
      <c r="H2398" s="157">
        <v>1</v>
      </c>
    </row>
    <row r="2399" spans="1:9" ht="15" customHeight="1" x14ac:dyDescent="0.25">
      <c r="A2399" s="155" t="s">
        <v>230</v>
      </c>
      <c r="B2399" s="155" t="s">
        <v>3943</v>
      </c>
      <c r="C2399" s="155" t="s">
        <v>3942</v>
      </c>
      <c r="D2399" s="155">
        <v>100</v>
      </c>
      <c r="E2399" s="155">
        <v>100</v>
      </c>
      <c r="F2399" s="166">
        <v>41438</v>
      </c>
      <c r="G2399" s="166">
        <v>41443</v>
      </c>
      <c r="H2399" s="157">
        <v>1</v>
      </c>
    </row>
    <row r="2400" spans="1:9" ht="15" customHeight="1" x14ac:dyDescent="0.25">
      <c r="A2400" s="155" t="s">
        <v>3949</v>
      </c>
      <c r="B2400" s="155" t="s">
        <v>3950</v>
      </c>
      <c r="C2400" s="155" t="s">
        <v>3951</v>
      </c>
      <c r="D2400" s="155">
        <v>250</v>
      </c>
      <c r="E2400" s="155">
        <v>250</v>
      </c>
      <c r="F2400" s="166">
        <v>41439</v>
      </c>
      <c r="G2400" s="166">
        <v>41442</v>
      </c>
      <c r="H2400" s="157">
        <v>1</v>
      </c>
    </row>
    <row r="2401" spans="1:9" ht="15" customHeight="1" x14ac:dyDescent="0.25">
      <c r="A2401" s="155" t="s">
        <v>173</v>
      </c>
      <c r="B2401" s="155" t="s">
        <v>3952</v>
      </c>
      <c r="C2401" s="155" t="s">
        <v>3953</v>
      </c>
      <c r="D2401" s="155">
        <v>255</v>
      </c>
      <c r="E2401" s="155">
        <v>255</v>
      </c>
      <c r="F2401" s="166">
        <v>41439</v>
      </c>
      <c r="G2401" s="166">
        <v>41445</v>
      </c>
      <c r="H2401" s="157">
        <v>1</v>
      </c>
    </row>
    <row r="2402" spans="1:9" ht="15" customHeight="1" x14ac:dyDescent="0.25">
      <c r="A2402" s="155" t="s">
        <v>173</v>
      </c>
      <c r="B2402" s="155" t="s">
        <v>1287</v>
      </c>
      <c r="C2402" s="155" t="s">
        <v>3954</v>
      </c>
      <c r="D2402" s="155">
        <v>99</v>
      </c>
      <c r="E2402" s="155">
        <v>21</v>
      </c>
      <c r="F2402" s="166">
        <v>41439</v>
      </c>
      <c r="G2402" s="166">
        <v>41445</v>
      </c>
      <c r="H2402" s="157">
        <v>1</v>
      </c>
      <c r="I2402" s="163" t="s">
        <v>3955</v>
      </c>
    </row>
    <row r="2403" spans="1:9" ht="15" customHeight="1" x14ac:dyDescent="0.25">
      <c r="A2403" s="155" t="s">
        <v>559</v>
      </c>
      <c r="B2403" s="155" t="s">
        <v>560</v>
      </c>
      <c r="C2403" s="155" t="s">
        <v>3956</v>
      </c>
      <c r="D2403" s="155">
        <v>15000</v>
      </c>
      <c r="E2403" s="155">
        <v>15041</v>
      </c>
      <c r="F2403" s="166">
        <v>41439</v>
      </c>
      <c r="G2403" s="166">
        <v>41445</v>
      </c>
      <c r="H2403" s="157">
        <v>1</v>
      </c>
    </row>
    <row r="2404" spans="1:9" ht="15" customHeight="1" x14ac:dyDescent="0.25">
      <c r="A2404" s="155" t="s">
        <v>1983</v>
      </c>
      <c r="B2404" s="155" t="s">
        <v>3957</v>
      </c>
      <c r="C2404" s="155" t="s">
        <v>3958</v>
      </c>
      <c r="D2404" s="155">
        <v>10</v>
      </c>
      <c r="E2404" s="155">
        <v>10</v>
      </c>
      <c r="F2404" s="166">
        <v>41439</v>
      </c>
      <c r="G2404" s="166">
        <v>41446</v>
      </c>
      <c r="H2404" s="157">
        <v>1</v>
      </c>
    </row>
    <row r="2405" spans="1:9" ht="15" customHeight="1" x14ac:dyDescent="0.25">
      <c r="A2405" s="155" t="s">
        <v>29</v>
      </c>
      <c r="B2405" s="155" t="s">
        <v>3959</v>
      </c>
      <c r="C2405" s="155" t="s">
        <v>3960</v>
      </c>
      <c r="D2405" s="155">
        <v>50</v>
      </c>
      <c r="E2405" s="155">
        <v>50</v>
      </c>
      <c r="F2405" s="166">
        <v>41442</v>
      </c>
      <c r="G2405" s="166">
        <v>41449</v>
      </c>
      <c r="H2405" s="157">
        <v>1</v>
      </c>
    </row>
    <row r="2406" spans="1:9" ht="15" customHeight="1" x14ac:dyDescent="0.25">
      <c r="A2406" s="155" t="s">
        <v>820</v>
      </c>
      <c r="B2406" s="155" t="s">
        <v>1002</v>
      </c>
      <c r="C2406" s="155" t="s">
        <v>3961</v>
      </c>
      <c r="D2406" s="155">
        <v>49</v>
      </c>
      <c r="E2406" s="155">
        <v>49</v>
      </c>
      <c r="F2406" s="166">
        <v>41442</v>
      </c>
      <c r="G2406" s="166">
        <v>41446</v>
      </c>
      <c r="H2406" s="157">
        <v>1</v>
      </c>
    </row>
    <row r="2407" spans="1:9" ht="15" customHeight="1" x14ac:dyDescent="0.25">
      <c r="A2407" s="155" t="s">
        <v>520</v>
      </c>
      <c r="B2407" s="155" t="s">
        <v>789</v>
      </c>
      <c r="C2407" s="155" t="s">
        <v>3962</v>
      </c>
      <c r="D2407" s="155">
        <v>310</v>
      </c>
      <c r="E2407" s="155">
        <v>310</v>
      </c>
      <c r="F2407" s="166">
        <v>41442</v>
      </c>
      <c r="G2407" s="166">
        <v>41450</v>
      </c>
      <c r="H2407" s="157">
        <v>1</v>
      </c>
    </row>
    <row r="2408" spans="1:9" ht="15" customHeight="1" x14ac:dyDescent="0.25">
      <c r="A2408" s="155" t="s">
        <v>820</v>
      </c>
      <c r="B2408" s="155" t="s">
        <v>101</v>
      </c>
      <c r="C2408" s="155" t="s">
        <v>3963</v>
      </c>
      <c r="D2408" s="155">
        <v>200</v>
      </c>
      <c r="E2408" s="155">
        <v>200</v>
      </c>
      <c r="F2408" s="166">
        <v>41442</v>
      </c>
      <c r="G2408" s="166">
        <v>41453</v>
      </c>
      <c r="H2408" s="157">
        <v>1</v>
      </c>
    </row>
    <row r="2409" spans="1:9" ht="15" customHeight="1" x14ac:dyDescent="0.25">
      <c r="A2409" s="155" t="s">
        <v>820</v>
      </c>
      <c r="B2409" s="155" t="s">
        <v>89</v>
      </c>
      <c r="C2409" s="155" t="s">
        <v>32</v>
      </c>
      <c r="D2409" s="155">
        <v>200</v>
      </c>
      <c r="E2409" s="155">
        <v>200</v>
      </c>
      <c r="F2409" s="166">
        <v>41442</v>
      </c>
      <c r="G2409" s="166">
        <v>41453</v>
      </c>
      <c r="H2409" s="157">
        <v>1</v>
      </c>
    </row>
    <row r="2410" spans="1:9" ht="15" customHeight="1" x14ac:dyDescent="0.25">
      <c r="A2410" s="155" t="s">
        <v>820</v>
      </c>
      <c r="B2410" s="155" t="s">
        <v>426</v>
      </c>
      <c r="C2410" s="155" t="s">
        <v>3964</v>
      </c>
      <c r="D2410" s="155">
        <v>300</v>
      </c>
      <c r="E2410" s="155">
        <v>300</v>
      </c>
      <c r="F2410" s="166">
        <v>41442</v>
      </c>
      <c r="G2410" s="166">
        <v>41449</v>
      </c>
      <c r="H2410" s="157">
        <v>1</v>
      </c>
    </row>
    <row r="2411" spans="1:9" ht="15" customHeight="1" x14ac:dyDescent="0.25">
      <c r="A2411" s="155" t="s">
        <v>2637</v>
      </c>
      <c r="B2411" s="155" t="s">
        <v>3965</v>
      </c>
      <c r="C2411" s="155" t="s">
        <v>3966</v>
      </c>
      <c r="D2411" s="155">
        <v>10</v>
      </c>
      <c r="E2411" s="155">
        <v>10</v>
      </c>
      <c r="F2411" s="166">
        <v>41442</v>
      </c>
      <c r="G2411" s="166">
        <v>41450</v>
      </c>
      <c r="H2411" s="157">
        <v>1</v>
      </c>
    </row>
    <row r="2412" spans="1:9" ht="15" customHeight="1" x14ac:dyDescent="0.25">
      <c r="A2412" s="155" t="s">
        <v>3967</v>
      </c>
      <c r="B2412" s="155" t="s">
        <v>3968</v>
      </c>
      <c r="C2412" s="155" t="s">
        <v>3969</v>
      </c>
      <c r="D2412" s="155">
        <v>100</v>
      </c>
      <c r="E2412" s="155">
        <v>2</v>
      </c>
      <c r="F2412" s="166">
        <v>41442</v>
      </c>
      <c r="G2412" s="166">
        <v>41451</v>
      </c>
      <c r="H2412" s="157">
        <v>1</v>
      </c>
      <c r="I2412" s="163" t="s">
        <v>838</v>
      </c>
    </row>
    <row r="2413" spans="1:9" ht="15" customHeight="1" x14ac:dyDescent="0.25">
      <c r="A2413" s="155" t="s">
        <v>3430</v>
      </c>
      <c r="B2413" s="155" t="s">
        <v>681</v>
      </c>
      <c r="C2413" s="155" t="s">
        <v>3970</v>
      </c>
      <c r="D2413" s="155">
        <v>100</v>
      </c>
      <c r="E2413" s="155">
        <v>100</v>
      </c>
      <c r="F2413" s="166">
        <v>41443</v>
      </c>
      <c r="G2413" s="166">
        <v>41465</v>
      </c>
      <c r="H2413" s="157">
        <v>1</v>
      </c>
    </row>
    <row r="2414" spans="1:9" ht="15" customHeight="1" x14ac:dyDescent="0.25">
      <c r="A2414" s="155" t="s">
        <v>3430</v>
      </c>
      <c r="B2414" s="155" t="s">
        <v>697</v>
      </c>
      <c r="C2414" s="155" t="s">
        <v>316</v>
      </c>
      <c r="D2414" s="155">
        <v>32</v>
      </c>
      <c r="E2414" s="155">
        <v>32</v>
      </c>
      <c r="F2414" s="166">
        <v>41443</v>
      </c>
      <c r="G2414" s="166">
        <v>41465</v>
      </c>
      <c r="H2414" s="157">
        <v>1</v>
      </c>
    </row>
    <row r="2415" spans="1:9" ht="15" customHeight="1" x14ac:dyDescent="0.25">
      <c r="A2415" s="155" t="s">
        <v>1554</v>
      </c>
      <c r="B2415" s="155" t="s">
        <v>3971</v>
      </c>
      <c r="C2415" s="155" t="s">
        <v>3972</v>
      </c>
      <c r="D2415" s="155">
        <v>10</v>
      </c>
      <c r="E2415" s="155">
        <v>10</v>
      </c>
      <c r="F2415" s="166">
        <v>41443</v>
      </c>
      <c r="G2415" s="166">
        <v>41463</v>
      </c>
      <c r="H2415" s="157">
        <v>1</v>
      </c>
    </row>
    <row r="2416" spans="1:9" ht="15" customHeight="1" x14ac:dyDescent="0.25">
      <c r="A2416" s="155" t="s">
        <v>3303</v>
      </c>
      <c r="B2416" s="155" t="s">
        <v>3973</v>
      </c>
      <c r="C2416" s="155" t="s">
        <v>3974</v>
      </c>
      <c r="D2416" s="155">
        <v>1</v>
      </c>
      <c r="E2416" s="155">
        <v>1</v>
      </c>
      <c r="F2416" s="166">
        <v>41443</v>
      </c>
      <c r="G2416" s="166">
        <v>41445</v>
      </c>
      <c r="H2416" s="157">
        <v>1</v>
      </c>
    </row>
    <row r="2417" spans="1:9" ht="15" customHeight="1" x14ac:dyDescent="0.25">
      <c r="A2417" s="155" t="s">
        <v>820</v>
      </c>
      <c r="B2417" s="155" t="s">
        <v>439</v>
      </c>
      <c r="C2417" s="155" t="s">
        <v>3975</v>
      </c>
      <c r="D2417" s="155">
        <v>200</v>
      </c>
      <c r="E2417" s="155">
        <v>200</v>
      </c>
      <c r="F2417" s="166">
        <v>41443</v>
      </c>
      <c r="G2417" s="166">
        <v>41445</v>
      </c>
      <c r="H2417" s="157">
        <v>1</v>
      </c>
    </row>
    <row r="2418" spans="1:9" ht="15" customHeight="1" x14ac:dyDescent="0.25">
      <c r="A2418" s="155" t="s">
        <v>12</v>
      </c>
      <c r="B2418" s="155" t="s">
        <v>280</v>
      </c>
      <c r="C2418" s="155" t="s">
        <v>3976</v>
      </c>
      <c r="D2418" s="155">
        <v>10</v>
      </c>
      <c r="E2418" s="155">
        <v>10</v>
      </c>
      <c r="F2418" s="166">
        <v>41444</v>
      </c>
      <c r="G2418" s="166">
        <v>41449</v>
      </c>
      <c r="H2418" s="157">
        <v>1</v>
      </c>
    </row>
    <row r="2419" spans="1:9" ht="15" customHeight="1" x14ac:dyDescent="0.25">
      <c r="A2419" s="155" t="s">
        <v>261</v>
      </c>
      <c r="B2419" s="155" t="s">
        <v>3977</v>
      </c>
      <c r="C2419" s="155" t="s">
        <v>3978</v>
      </c>
      <c r="D2419" s="155">
        <v>2</v>
      </c>
      <c r="E2419" s="155">
        <v>2</v>
      </c>
      <c r="F2419" s="166">
        <v>41444</v>
      </c>
      <c r="G2419" s="166">
        <v>41449</v>
      </c>
      <c r="H2419" s="157">
        <v>1</v>
      </c>
    </row>
    <row r="2420" spans="1:9" ht="15" customHeight="1" x14ac:dyDescent="0.25">
      <c r="A2420" s="155" t="s">
        <v>1114</v>
      </c>
      <c r="B2420" s="155" t="s">
        <v>1317</v>
      </c>
      <c r="C2420" s="155" t="s">
        <v>3979</v>
      </c>
      <c r="D2420" s="155">
        <v>10</v>
      </c>
      <c r="E2420" s="155">
        <v>10</v>
      </c>
      <c r="F2420" s="166">
        <v>41444</v>
      </c>
      <c r="G2420" s="166">
        <v>41449</v>
      </c>
      <c r="H2420" s="157">
        <v>1</v>
      </c>
    </row>
    <row r="2421" spans="1:9" ht="15" customHeight="1" x14ac:dyDescent="0.25">
      <c r="A2421" s="155" t="s">
        <v>71</v>
      </c>
      <c r="B2421" s="155" t="s">
        <v>1550</v>
      </c>
      <c r="C2421" s="155" t="s">
        <v>3980</v>
      </c>
      <c r="D2421" s="155">
        <v>5</v>
      </c>
      <c r="E2421" s="155">
        <v>5</v>
      </c>
      <c r="F2421" s="166">
        <v>41444</v>
      </c>
      <c r="G2421" s="166">
        <v>41453</v>
      </c>
      <c r="H2421" s="157">
        <v>1</v>
      </c>
    </row>
    <row r="2422" spans="1:9" ht="15" customHeight="1" x14ac:dyDescent="0.25">
      <c r="A2422" s="155" t="s">
        <v>3839</v>
      </c>
      <c r="B2422" s="155" t="s">
        <v>3981</v>
      </c>
      <c r="C2422" s="155" t="s">
        <v>3982</v>
      </c>
      <c r="D2422" s="155">
        <v>40</v>
      </c>
      <c r="E2422" s="155">
        <v>40</v>
      </c>
      <c r="F2422" s="166">
        <v>41444</v>
      </c>
      <c r="G2422" s="166">
        <v>41449</v>
      </c>
      <c r="H2422" s="157">
        <v>1</v>
      </c>
    </row>
    <row r="2423" spans="1:9" ht="15" customHeight="1" x14ac:dyDescent="0.25">
      <c r="A2423" s="155" t="s">
        <v>1554</v>
      </c>
      <c r="B2423" s="155" t="s">
        <v>1204</v>
      </c>
      <c r="C2423" s="155" t="s">
        <v>3983</v>
      </c>
      <c r="D2423" s="155">
        <v>125</v>
      </c>
      <c r="E2423" s="155">
        <v>125</v>
      </c>
      <c r="F2423" s="166">
        <v>41444</v>
      </c>
      <c r="G2423" s="166">
        <v>41467</v>
      </c>
      <c r="H2423" s="157">
        <v>1</v>
      </c>
    </row>
    <row r="2424" spans="1:9" ht="15" customHeight="1" x14ac:dyDescent="0.25">
      <c r="A2424" s="155" t="s">
        <v>1554</v>
      </c>
      <c r="B2424" s="155" t="s">
        <v>1181</v>
      </c>
      <c r="C2424" s="155" t="s">
        <v>316</v>
      </c>
      <c r="D2424" s="155">
        <v>125</v>
      </c>
      <c r="E2424" s="155">
        <v>125</v>
      </c>
      <c r="F2424" s="166">
        <v>41444</v>
      </c>
      <c r="G2424" s="166">
        <v>41467</v>
      </c>
      <c r="H2424" s="157">
        <v>1</v>
      </c>
    </row>
    <row r="2425" spans="1:9" ht="15" customHeight="1" x14ac:dyDescent="0.25">
      <c r="A2425" s="155" t="s">
        <v>563</v>
      </c>
      <c r="B2425" s="155" t="s">
        <v>307</v>
      </c>
      <c r="C2425" s="155" t="s">
        <v>3984</v>
      </c>
      <c r="D2425" s="155">
        <v>100</v>
      </c>
      <c r="E2425" s="155">
        <v>100</v>
      </c>
      <c r="F2425" s="166">
        <v>41444</v>
      </c>
      <c r="G2425" s="166">
        <v>41451</v>
      </c>
      <c r="H2425" s="157">
        <v>1</v>
      </c>
    </row>
    <row r="2426" spans="1:9" ht="15" customHeight="1" x14ac:dyDescent="0.25">
      <c r="A2426" s="155" t="s">
        <v>509</v>
      </c>
      <c r="B2426" s="155" t="s">
        <v>3325</v>
      </c>
      <c r="C2426" s="155" t="s">
        <v>3985</v>
      </c>
      <c r="D2426" s="155">
        <v>250</v>
      </c>
      <c r="E2426" s="155">
        <v>250</v>
      </c>
      <c r="F2426" s="166">
        <v>41444</v>
      </c>
      <c r="G2426" s="166">
        <v>41432</v>
      </c>
      <c r="H2426" s="157">
        <v>0</v>
      </c>
      <c r="I2426" s="163" t="s">
        <v>6209</v>
      </c>
    </row>
    <row r="2427" spans="1:9" ht="15" customHeight="1" x14ac:dyDescent="0.25">
      <c r="A2427" s="155" t="s">
        <v>830</v>
      </c>
      <c r="B2427" s="155" t="s">
        <v>947</v>
      </c>
      <c r="C2427" s="155" t="s">
        <v>3986</v>
      </c>
      <c r="D2427" s="155">
        <v>9</v>
      </c>
      <c r="E2427" s="155">
        <v>9</v>
      </c>
      <c r="F2427" s="166">
        <v>41444</v>
      </c>
      <c r="G2427" s="166">
        <v>41452</v>
      </c>
      <c r="H2427" s="157">
        <v>1</v>
      </c>
      <c r="I2427" s="163" t="s">
        <v>3987</v>
      </c>
    </row>
    <row r="2428" spans="1:9" ht="15" customHeight="1" x14ac:dyDescent="0.25">
      <c r="A2428" s="155" t="s">
        <v>2714</v>
      </c>
      <c r="B2428" s="155" t="s">
        <v>3988</v>
      </c>
      <c r="C2428" s="155" t="s">
        <v>3989</v>
      </c>
      <c r="D2428" s="155">
        <v>50</v>
      </c>
      <c r="E2428" s="155">
        <v>50</v>
      </c>
      <c r="F2428" s="166">
        <v>41444</v>
      </c>
      <c r="G2428" s="166">
        <v>41445</v>
      </c>
      <c r="H2428" s="157">
        <v>1</v>
      </c>
    </row>
    <row r="2429" spans="1:9" ht="15" customHeight="1" x14ac:dyDescent="0.25">
      <c r="A2429" s="155" t="s">
        <v>71</v>
      </c>
      <c r="B2429" s="155" t="s">
        <v>272</v>
      </c>
      <c r="C2429" s="155" t="s">
        <v>3990</v>
      </c>
      <c r="D2429" s="155">
        <v>1</v>
      </c>
      <c r="E2429" s="155">
        <v>1</v>
      </c>
      <c r="F2429" s="166">
        <v>41444</v>
      </c>
      <c r="G2429" s="166">
        <v>41460</v>
      </c>
      <c r="H2429" s="157">
        <v>1</v>
      </c>
    </row>
    <row r="2430" spans="1:9" ht="15" customHeight="1" x14ac:dyDescent="0.25">
      <c r="A2430" s="155" t="s">
        <v>820</v>
      </c>
      <c r="B2430" s="155" t="s">
        <v>99</v>
      </c>
      <c r="C2430" s="155" t="s">
        <v>3961</v>
      </c>
      <c r="D2430" s="155">
        <v>100</v>
      </c>
      <c r="E2430" s="155">
        <v>100</v>
      </c>
      <c r="F2430" s="166">
        <v>41444</v>
      </c>
      <c r="G2430" s="166">
        <v>41453</v>
      </c>
      <c r="H2430" s="157">
        <v>1</v>
      </c>
    </row>
    <row r="2431" spans="1:9" ht="15" customHeight="1" x14ac:dyDescent="0.25">
      <c r="A2431" s="155" t="s">
        <v>1554</v>
      </c>
      <c r="B2431" s="155" t="s">
        <v>2625</v>
      </c>
      <c r="C2431" s="155" t="s">
        <v>3991</v>
      </c>
      <c r="D2431" s="155">
        <v>825</v>
      </c>
      <c r="E2431" s="155">
        <v>825</v>
      </c>
      <c r="F2431" s="166">
        <v>41445</v>
      </c>
      <c r="G2431" s="166">
        <v>41456</v>
      </c>
      <c r="H2431" s="157">
        <v>1</v>
      </c>
    </row>
    <row r="2432" spans="1:9" ht="15" customHeight="1" x14ac:dyDescent="0.25">
      <c r="A2432" s="155" t="s">
        <v>1554</v>
      </c>
      <c r="B2432" s="155" t="s">
        <v>3993</v>
      </c>
      <c r="C2432" s="155" t="s">
        <v>3992</v>
      </c>
      <c r="D2432" s="155">
        <v>10</v>
      </c>
      <c r="E2432" s="155">
        <v>10</v>
      </c>
      <c r="F2432" s="166">
        <v>41445</v>
      </c>
      <c r="G2432" s="166">
        <v>41456</v>
      </c>
      <c r="H2432" s="157">
        <v>1</v>
      </c>
    </row>
    <row r="2433" spans="1:9" ht="15" customHeight="1" x14ac:dyDescent="0.25">
      <c r="A2433" s="155" t="s">
        <v>559</v>
      </c>
      <c r="B2433" s="155" t="s">
        <v>1849</v>
      </c>
      <c r="C2433" s="155" t="s">
        <v>3994</v>
      </c>
      <c r="D2433" s="155">
        <v>1000</v>
      </c>
      <c r="E2433" s="155">
        <v>1000</v>
      </c>
      <c r="F2433" s="166">
        <v>41445</v>
      </c>
      <c r="G2433" s="166">
        <v>41450</v>
      </c>
      <c r="H2433" s="157">
        <v>1</v>
      </c>
    </row>
    <row r="2434" spans="1:9" ht="15" customHeight="1" x14ac:dyDescent="0.25">
      <c r="A2434" s="155" t="s">
        <v>877</v>
      </c>
      <c r="B2434" s="155" t="s">
        <v>878</v>
      </c>
      <c r="C2434" s="155" t="s">
        <v>3995</v>
      </c>
      <c r="D2434" s="155">
        <v>50</v>
      </c>
      <c r="E2434" s="155">
        <v>50</v>
      </c>
      <c r="F2434" s="166">
        <v>41445</v>
      </c>
      <c r="G2434" s="166">
        <v>41450</v>
      </c>
      <c r="H2434" s="157">
        <v>1</v>
      </c>
    </row>
    <row r="2435" spans="1:9" ht="15" customHeight="1" x14ac:dyDescent="0.25">
      <c r="A2435" s="155" t="s">
        <v>2714</v>
      </c>
      <c r="B2435" s="155" t="s">
        <v>1000</v>
      </c>
      <c r="C2435" s="155" t="s">
        <v>3996</v>
      </c>
      <c r="D2435" s="155">
        <v>150</v>
      </c>
      <c r="E2435" s="155">
        <v>150</v>
      </c>
      <c r="F2435" s="166">
        <v>41445</v>
      </c>
      <c r="G2435" s="166">
        <v>41451</v>
      </c>
      <c r="H2435" s="157">
        <v>1</v>
      </c>
    </row>
    <row r="2436" spans="1:9" ht="15" customHeight="1" x14ac:dyDescent="0.25">
      <c r="A2436" s="155" t="s">
        <v>29</v>
      </c>
      <c r="B2436" s="155" t="s">
        <v>3997</v>
      </c>
      <c r="C2436" s="155" t="s">
        <v>3998</v>
      </c>
      <c r="D2436" s="155">
        <v>50</v>
      </c>
      <c r="E2436" s="155">
        <v>50</v>
      </c>
      <c r="F2436" s="166">
        <v>41445</v>
      </c>
      <c r="G2436" s="166">
        <v>41453</v>
      </c>
      <c r="H2436" s="157">
        <v>1</v>
      </c>
    </row>
    <row r="2437" spans="1:9" ht="15" customHeight="1" x14ac:dyDescent="0.25">
      <c r="A2437" s="155" t="s">
        <v>136</v>
      </c>
      <c r="B2437" s="155" t="s">
        <v>137</v>
      </c>
      <c r="C2437" s="155" t="s">
        <v>3999</v>
      </c>
      <c r="D2437" s="155">
        <v>250</v>
      </c>
      <c r="E2437" s="155">
        <v>250</v>
      </c>
      <c r="F2437" s="166">
        <v>41445</v>
      </c>
      <c r="G2437" s="166">
        <v>41453</v>
      </c>
      <c r="H2437" s="157">
        <v>1</v>
      </c>
    </row>
    <row r="2438" spans="1:9" ht="15" customHeight="1" x14ac:dyDescent="0.25">
      <c r="A2438" s="155" t="s">
        <v>820</v>
      </c>
      <c r="B2438" s="155" t="s">
        <v>99</v>
      </c>
      <c r="C2438" s="155" t="s">
        <v>4000</v>
      </c>
      <c r="D2438" s="155">
        <v>150</v>
      </c>
      <c r="E2438" s="155">
        <v>150</v>
      </c>
      <c r="F2438" s="166">
        <v>41445</v>
      </c>
      <c r="G2438" s="166">
        <v>41453</v>
      </c>
      <c r="H2438" s="157">
        <v>1</v>
      </c>
    </row>
    <row r="2439" spans="1:9" ht="15" customHeight="1" x14ac:dyDescent="0.25">
      <c r="A2439" s="155" t="s">
        <v>3829</v>
      </c>
      <c r="B2439" s="155" t="s">
        <v>4001</v>
      </c>
      <c r="C2439" s="155" t="s">
        <v>4002</v>
      </c>
      <c r="D2439" s="155">
        <v>100</v>
      </c>
      <c r="E2439" s="155">
        <v>102</v>
      </c>
      <c r="F2439" s="166">
        <v>41445</v>
      </c>
      <c r="G2439" s="166">
        <v>41449</v>
      </c>
      <c r="H2439" s="157">
        <v>1</v>
      </c>
      <c r="I2439" s="163" t="s">
        <v>4003</v>
      </c>
    </row>
    <row r="2440" spans="1:9" ht="15" customHeight="1" x14ac:dyDescent="0.25">
      <c r="A2440" s="155" t="s">
        <v>65</v>
      </c>
      <c r="B2440" s="155" t="s">
        <v>547</v>
      </c>
      <c r="C2440" s="155" t="s">
        <v>4007</v>
      </c>
      <c r="D2440" s="155">
        <v>50</v>
      </c>
      <c r="E2440" s="155">
        <v>50</v>
      </c>
      <c r="F2440" s="166">
        <v>41446</v>
      </c>
      <c r="G2440" s="166">
        <v>41487</v>
      </c>
      <c r="H2440" s="157">
        <v>1</v>
      </c>
      <c r="I2440" s="163" t="s">
        <v>4008</v>
      </c>
    </row>
    <row r="2441" spans="1:9" ht="15" customHeight="1" x14ac:dyDescent="0.25">
      <c r="A2441" s="155" t="s">
        <v>71</v>
      </c>
      <c r="B2441" s="155" t="s">
        <v>1530</v>
      </c>
      <c r="C2441" s="155" t="s">
        <v>4009</v>
      </c>
      <c r="D2441" s="155">
        <v>5</v>
      </c>
      <c r="E2441" s="155">
        <v>5</v>
      </c>
      <c r="F2441" s="166">
        <v>41446</v>
      </c>
      <c r="G2441" s="166">
        <v>41451</v>
      </c>
      <c r="H2441" s="157">
        <v>1</v>
      </c>
    </row>
    <row r="2442" spans="1:9" ht="15" customHeight="1" x14ac:dyDescent="0.25">
      <c r="A2442" s="155" t="s">
        <v>512</v>
      </c>
      <c r="B2442" s="155" t="s">
        <v>1131</v>
      </c>
      <c r="C2442" s="155" t="s">
        <v>4010</v>
      </c>
      <c r="D2442" s="155">
        <v>12</v>
      </c>
      <c r="E2442" s="155">
        <v>12</v>
      </c>
      <c r="F2442" s="166">
        <v>41446</v>
      </c>
      <c r="G2442" s="166">
        <v>41452</v>
      </c>
      <c r="H2442" s="157">
        <v>1</v>
      </c>
    </row>
    <row r="2443" spans="1:9" ht="15" customHeight="1" x14ac:dyDescent="0.25">
      <c r="A2443" s="155" t="s">
        <v>4011</v>
      </c>
      <c r="B2443" s="155" t="s">
        <v>909</v>
      </c>
      <c r="C2443" s="155" t="s">
        <v>4012</v>
      </c>
      <c r="D2443" s="155">
        <v>75</v>
      </c>
      <c r="E2443" s="155">
        <v>75</v>
      </c>
      <c r="F2443" s="166">
        <v>41446</v>
      </c>
      <c r="G2443" s="166">
        <v>41450</v>
      </c>
      <c r="H2443" s="157">
        <v>1</v>
      </c>
    </row>
    <row r="2444" spans="1:9" ht="15" customHeight="1" x14ac:dyDescent="0.25">
      <c r="A2444" s="155" t="s">
        <v>7058</v>
      </c>
      <c r="B2444" s="155" t="s">
        <v>805</v>
      </c>
      <c r="C2444" s="155" t="s">
        <v>4013</v>
      </c>
      <c r="D2444" s="155">
        <v>250</v>
      </c>
      <c r="E2444" s="155">
        <v>250</v>
      </c>
      <c r="F2444" s="166">
        <v>41446</v>
      </c>
      <c r="G2444" s="166">
        <v>41450</v>
      </c>
      <c r="H2444" s="157">
        <v>1</v>
      </c>
    </row>
    <row r="2445" spans="1:9" ht="15" customHeight="1" x14ac:dyDescent="0.25">
      <c r="A2445" s="155" t="s">
        <v>3437</v>
      </c>
      <c r="B2445" s="155" t="s">
        <v>3793</v>
      </c>
      <c r="C2445" s="155" t="s">
        <v>4014</v>
      </c>
      <c r="D2445" s="155">
        <v>200</v>
      </c>
      <c r="E2445" s="155">
        <v>200</v>
      </c>
      <c r="F2445" s="166">
        <v>41446</v>
      </c>
      <c r="G2445" s="166">
        <v>41449</v>
      </c>
      <c r="H2445" s="157">
        <v>1</v>
      </c>
    </row>
    <row r="2446" spans="1:9" ht="15" customHeight="1" x14ac:dyDescent="0.25">
      <c r="A2446" s="155" t="s">
        <v>2747</v>
      </c>
      <c r="B2446" s="155" t="s">
        <v>2806</v>
      </c>
      <c r="C2446" s="155" t="s">
        <v>4015</v>
      </c>
      <c r="D2446" s="155">
        <v>25</v>
      </c>
      <c r="E2446" s="155">
        <v>25</v>
      </c>
      <c r="F2446" s="166">
        <v>41446</v>
      </c>
      <c r="G2446" s="166">
        <v>41454</v>
      </c>
      <c r="H2446" s="157">
        <v>1</v>
      </c>
    </row>
    <row r="2447" spans="1:9" ht="15" customHeight="1" x14ac:dyDescent="0.25">
      <c r="A2447" s="155" t="s">
        <v>2747</v>
      </c>
      <c r="B2447" s="155" t="s">
        <v>4016</v>
      </c>
      <c r="C2447" s="155" t="s">
        <v>4017</v>
      </c>
      <c r="D2447" s="155">
        <v>5</v>
      </c>
      <c r="E2447" s="155">
        <v>5</v>
      </c>
      <c r="F2447" s="166">
        <v>41446</v>
      </c>
      <c r="G2447" s="166">
        <v>41451</v>
      </c>
      <c r="H2447" s="157">
        <v>1</v>
      </c>
    </row>
    <row r="2448" spans="1:9" ht="15" customHeight="1" x14ac:dyDescent="0.25">
      <c r="A2448" s="155" t="s">
        <v>820</v>
      </c>
      <c r="B2448" s="155" t="s">
        <v>89</v>
      </c>
      <c r="C2448" s="155" t="s">
        <v>4018</v>
      </c>
      <c r="D2448" s="155">
        <v>200</v>
      </c>
      <c r="E2448" s="155">
        <v>200</v>
      </c>
      <c r="F2448" s="166">
        <v>41446</v>
      </c>
      <c r="G2448" s="166">
        <v>41453</v>
      </c>
      <c r="H2448" s="157">
        <v>1</v>
      </c>
    </row>
    <row r="2449" spans="1:9" ht="15" customHeight="1" x14ac:dyDescent="0.25">
      <c r="A2449" s="155" t="s">
        <v>71</v>
      </c>
      <c r="B2449" s="155" t="s">
        <v>1550</v>
      </c>
      <c r="C2449" s="155" t="s">
        <v>4019</v>
      </c>
      <c r="D2449" s="155">
        <v>5</v>
      </c>
      <c r="E2449" s="155">
        <v>5</v>
      </c>
      <c r="F2449" s="166">
        <v>41449</v>
      </c>
      <c r="G2449" s="166">
        <v>41464</v>
      </c>
      <c r="H2449" s="157">
        <v>1</v>
      </c>
    </row>
    <row r="2450" spans="1:9" ht="15" customHeight="1" x14ac:dyDescent="0.25">
      <c r="A2450" s="155" t="s">
        <v>2313</v>
      </c>
      <c r="B2450" s="155" t="s">
        <v>4020</v>
      </c>
      <c r="C2450" s="155" t="s">
        <v>4021</v>
      </c>
      <c r="D2450" s="155">
        <v>10</v>
      </c>
      <c r="E2450" s="155">
        <v>10</v>
      </c>
      <c r="F2450" s="166">
        <v>41449</v>
      </c>
      <c r="G2450" s="166">
        <v>41456</v>
      </c>
      <c r="H2450" s="157">
        <v>1</v>
      </c>
    </row>
    <row r="2451" spans="1:9" ht="15" customHeight="1" x14ac:dyDescent="0.25">
      <c r="A2451" s="155" t="s">
        <v>520</v>
      </c>
      <c r="B2451" s="155" t="s">
        <v>609</v>
      </c>
      <c r="C2451" s="155" t="s">
        <v>4022</v>
      </c>
      <c r="D2451" s="155">
        <v>500</v>
      </c>
      <c r="E2451" s="155">
        <v>500</v>
      </c>
      <c r="F2451" s="166">
        <v>41449</v>
      </c>
      <c r="G2451" s="166" t="s">
        <v>829</v>
      </c>
      <c r="H2451" s="157">
        <v>1</v>
      </c>
    </row>
    <row r="2452" spans="1:9" ht="15" customHeight="1" x14ac:dyDescent="0.25">
      <c r="A2452" s="155" t="s">
        <v>835</v>
      </c>
      <c r="B2452" s="155" t="s">
        <v>836</v>
      </c>
      <c r="C2452" s="155" t="s">
        <v>4023</v>
      </c>
      <c r="D2452" s="155">
        <v>5</v>
      </c>
      <c r="E2452" s="155">
        <v>5</v>
      </c>
      <c r="F2452" s="166">
        <v>41449</v>
      </c>
      <c r="G2452" s="166">
        <v>41456</v>
      </c>
      <c r="H2452" s="157">
        <v>1</v>
      </c>
    </row>
    <row r="2453" spans="1:9" ht="15" customHeight="1" x14ac:dyDescent="0.25">
      <c r="A2453" s="155" t="s">
        <v>3437</v>
      </c>
      <c r="B2453" s="155" t="s">
        <v>4024</v>
      </c>
      <c r="C2453" s="155" t="s">
        <v>4025</v>
      </c>
      <c r="D2453" s="155">
        <v>70</v>
      </c>
      <c r="E2453" s="155">
        <v>70</v>
      </c>
      <c r="F2453" s="166">
        <v>41449</v>
      </c>
      <c r="G2453" s="166">
        <v>41457</v>
      </c>
      <c r="H2453" s="157">
        <v>1</v>
      </c>
    </row>
    <row r="2454" spans="1:9" ht="15" customHeight="1" x14ac:dyDescent="0.25">
      <c r="A2454" s="155" t="s">
        <v>1474</v>
      </c>
      <c r="B2454" s="155" t="s">
        <v>4026</v>
      </c>
      <c r="C2454" s="155" t="s">
        <v>4027</v>
      </c>
      <c r="D2454" s="155">
        <v>100</v>
      </c>
      <c r="E2454" s="155">
        <v>100</v>
      </c>
      <c r="F2454" s="166">
        <v>41450</v>
      </c>
      <c r="G2454" s="166">
        <v>41432</v>
      </c>
      <c r="H2454" s="157">
        <v>0</v>
      </c>
      <c r="I2454" s="163" t="s">
        <v>4028</v>
      </c>
    </row>
    <row r="2455" spans="1:9" ht="15" customHeight="1" x14ac:dyDescent="0.25">
      <c r="A2455" s="155" t="s">
        <v>71</v>
      </c>
      <c r="B2455" s="155" t="s">
        <v>167</v>
      </c>
      <c r="C2455" s="155" t="s">
        <v>4029</v>
      </c>
      <c r="D2455" s="155">
        <v>25</v>
      </c>
      <c r="E2455" s="155">
        <v>25</v>
      </c>
      <c r="F2455" s="166">
        <v>41451</v>
      </c>
      <c r="G2455" s="166">
        <v>41460</v>
      </c>
      <c r="H2455" s="157">
        <v>1</v>
      </c>
    </row>
    <row r="2456" spans="1:9" ht="15" customHeight="1" x14ac:dyDescent="0.25">
      <c r="A2456" s="155" t="s">
        <v>1107</v>
      </c>
      <c r="B2456" s="155" t="s">
        <v>4030</v>
      </c>
      <c r="C2456" s="155" t="s">
        <v>4031</v>
      </c>
      <c r="D2456" s="155">
        <v>300</v>
      </c>
      <c r="E2456" s="155">
        <v>300</v>
      </c>
      <c r="F2456" s="166">
        <v>41451</v>
      </c>
      <c r="G2456" s="166">
        <v>41452</v>
      </c>
      <c r="H2456" s="157">
        <v>1</v>
      </c>
    </row>
    <row r="2457" spans="1:9" ht="15" customHeight="1" x14ac:dyDescent="0.25">
      <c r="A2457" s="155" t="s">
        <v>657</v>
      </c>
      <c r="B2457" s="155" t="s">
        <v>658</v>
      </c>
      <c r="C2457" s="155" t="s">
        <v>4032</v>
      </c>
      <c r="D2457" s="155">
        <v>100</v>
      </c>
      <c r="E2457" s="155">
        <v>100</v>
      </c>
      <c r="F2457" s="166">
        <v>41451</v>
      </c>
      <c r="G2457" s="166">
        <v>41452</v>
      </c>
      <c r="H2457" s="157">
        <v>1</v>
      </c>
    </row>
    <row r="2458" spans="1:9" ht="15" customHeight="1" x14ac:dyDescent="0.25">
      <c r="A2458" s="155" t="s">
        <v>520</v>
      </c>
      <c r="B2458" s="155" t="s">
        <v>964</v>
      </c>
      <c r="C2458" s="155" t="s">
        <v>4034</v>
      </c>
      <c r="D2458" s="155">
        <v>250</v>
      </c>
      <c r="E2458" s="155">
        <v>250</v>
      </c>
      <c r="F2458" s="166">
        <v>41452</v>
      </c>
      <c r="G2458" s="166" t="s">
        <v>829</v>
      </c>
      <c r="H2458" s="157">
        <v>1</v>
      </c>
    </row>
    <row r="2459" spans="1:9" ht="15" customHeight="1" x14ac:dyDescent="0.25">
      <c r="A2459" s="155" t="s">
        <v>509</v>
      </c>
      <c r="B2459" s="155" t="s">
        <v>3540</v>
      </c>
      <c r="C2459" s="155" t="s">
        <v>4035</v>
      </c>
      <c r="D2459" s="155">
        <v>100</v>
      </c>
      <c r="E2459" s="155">
        <v>100</v>
      </c>
      <c r="F2459" s="166">
        <v>41452</v>
      </c>
      <c r="G2459" s="166">
        <v>41457</v>
      </c>
      <c r="H2459" s="157">
        <v>1</v>
      </c>
    </row>
    <row r="2460" spans="1:9" ht="15" customHeight="1" x14ac:dyDescent="0.25">
      <c r="A2460" s="155" t="s">
        <v>722</v>
      </c>
      <c r="B2460" s="155" t="s">
        <v>723</v>
      </c>
      <c r="C2460" s="155" t="s">
        <v>4036</v>
      </c>
      <c r="D2460" s="155">
        <v>500</v>
      </c>
      <c r="E2460" s="155">
        <v>500</v>
      </c>
      <c r="F2460" s="166">
        <v>41452</v>
      </c>
      <c r="G2460" s="166">
        <v>41458</v>
      </c>
      <c r="H2460" s="157">
        <v>1</v>
      </c>
    </row>
    <row r="2461" spans="1:9" ht="15" customHeight="1" x14ac:dyDescent="0.25">
      <c r="A2461" s="155" t="s">
        <v>1419</v>
      </c>
      <c r="B2461" s="155" t="s">
        <v>626</v>
      </c>
      <c r="C2461" s="155" t="s">
        <v>4037</v>
      </c>
      <c r="D2461" s="155">
        <v>2000</v>
      </c>
      <c r="E2461" s="155">
        <v>2000</v>
      </c>
      <c r="F2461" s="166">
        <v>41452</v>
      </c>
      <c r="G2461" s="166">
        <v>41456</v>
      </c>
      <c r="H2461" s="157">
        <v>1</v>
      </c>
    </row>
    <row r="2462" spans="1:9" ht="15" customHeight="1" x14ac:dyDescent="0.25">
      <c r="A2462" s="155" t="s">
        <v>42</v>
      </c>
      <c r="B2462" s="155" t="s">
        <v>4038</v>
      </c>
      <c r="C2462" s="155" t="s">
        <v>4039</v>
      </c>
      <c r="D2462" s="155">
        <v>20</v>
      </c>
      <c r="E2462" s="155">
        <v>20</v>
      </c>
      <c r="F2462" s="166">
        <v>41453</v>
      </c>
      <c r="G2462" s="166">
        <v>41460</v>
      </c>
      <c r="H2462" s="157">
        <v>1</v>
      </c>
    </row>
    <row r="2463" spans="1:9" ht="15" customHeight="1" x14ac:dyDescent="0.25">
      <c r="A2463" s="155" t="s">
        <v>775</v>
      </c>
      <c r="B2463" s="155" t="s">
        <v>813</v>
      </c>
      <c r="C2463" s="155" t="s">
        <v>4040</v>
      </c>
      <c r="D2463" s="155">
        <v>1000</v>
      </c>
      <c r="E2463" s="155">
        <v>1000</v>
      </c>
      <c r="F2463" s="166">
        <v>41453</v>
      </c>
      <c r="G2463" s="166">
        <v>41456</v>
      </c>
      <c r="H2463" s="157">
        <v>1</v>
      </c>
    </row>
    <row r="2464" spans="1:9" ht="15" customHeight="1" x14ac:dyDescent="0.25">
      <c r="A2464" s="155" t="s">
        <v>775</v>
      </c>
      <c r="B2464" s="155" t="s">
        <v>776</v>
      </c>
      <c r="C2464" s="155" t="s">
        <v>364</v>
      </c>
      <c r="D2464" s="155">
        <v>1000</v>
      </c>
      <c r="E2464" s="155">
        <v>1000</v>
      </c>
      <c r="F2464" s="166">
        <v>41453</v>
      </c>
      <c r="G2464" s="166">
        <v>41456</v>
      </c>
      <c r="H2464" s="157">
        <v>1</v>
      </c>
    </row>
    <row r="2465" spans="1:9" ht="15" customHeight="1" x14ac:dyDescent="0.25">
      <c r="A2465" s="155" t="s">
        <v>719</v>
      </c>
      <c r="B2465" s="155" t="s">
        <v>991</v>
      </c>
      <c r="C2465" s="155" t="s">
        <v>4041</v>
      </c>
      <c r="D2465" s="155">
        <v>250</v>
      </c>
      <c r="E2465" s="155">
        <v>250</v>
      </c>
      <c r="F2465" s="166">
        <v>41453</v>
      </c>
      <c r="G2465" s="166">
        <v>41458</v>
      </c>
      <c r="H2465" s="157">
        <v>1</v>
      </c>
    </row>
    <row r="2466" spans="1:9" ht="15" customHeight="1" x14ac:dyDescent="0.25">
      <c r="A2466" s="155" t="s">
        <v>719</v>
      </c>
      <c r="B2466" s="155" t="s">
        <v>809</v>
      </c>
      <c r="C2466" s="155" t="s">
        <v>364</v>
      </c>
      <c r="D2466" s="155">
        <v>100</v>
      </c>
      <c r="E2466" s="155">
        <v>100</v>
      </c>
      <c r="F2466" s="166">
        <v>41453</v>
      </c>
      <c r="G2466" s="166">
        <v>41458</v>
      </c>
      <c r="H2466" s="157">
        <v>1</v>
      </c>
    </row>
    <row r="2467" spans="1:9" ht="15" customHeight="1" x14ac:dyDescent="0.25">
      <c r="A2467" s="155" t="s">
        <v>3481</v>
      </c>
      <c r="B2467" s="155" t="s">
        <v>255</v>
      </c>
      <c r="C2467" s="155" t="s">
        <v>4042</v>
      </c>
      <c r="D2467" s="155">
        <v>100</v>
      </c>
      <c r="E2467" s="155">
        <v>100</v>
      </c>
      <c r="F2467" s="166">
        <v>41453</v>
      </c>
      <c r="G2467" s="166">
        <v>41458</v>
      </c>
      <c r="H2467" s="157">
        <v>1</v>
      </c>
    </row>
    <row r="2468" spans="1:9" ht="15" customHeight="1" x14ac:dyDescent="0.25">
      <c r="A2468" s="155" t="s">
        <v>520</v>
      </c>
      <c r="B2468" s="155" t="s">
        <v>966</v>
      </c>
      <c r="C2468" s="155" t="s">
        <v>4043</v>
      </c>
      <c r="D2468" s="155">
        <v>110</v>
      </c>
      <c r="E2468" s="155">
        <v>110</v>
      </c>
      <c r="F2468" s="166">
        <v>41453</v>
      </c>
      <c r="G2468" s="166">
        <v>41463</v>
      </c>
      <c r="H2468" s="157">
        <v>1</v>
      </c>
    </row>
    <row r="2469" spans="1:9" ht="15" customHeight="1" x14ac:dyDescent="0.25">
      <c r="A2469" s="155" t="s">
        <v>559</v>
      </c>
      <c r="B2469" s="155" t="s">
        <v>336</v>
      </c>
      <c r="C2469" s="155" t="s">
        <v>4044</v>
      </c>
      <c r="D2469" s="155">
        <v>15000</v>
      </c>
      <c r="E2469" s="155">
        <v>15030</v>
      </c>
      <c r="F2469" s="166">
        <v>41453</v>
      </c>
      <c r="G2469" s="166">
        <v>41460</v>
      </c>
      <c r="H2469" s="157">
        <v>1</v>
      </c>
    </row>
    <row r="2470" spans="1:9" ht="15" customHeight="1" x14ac:dyDescent="0.25">
      <c r="A2470" s="155" t="s">
        <v>145</v>
      </c>
      <c r="B2470" s="155" t="s">
        <v>2646</v>
      </c>
      <c r="C2470" s="155" t="s">
        <v>4047</v>
      </c>
      <c r="D2470" s="155">
        <v>15</v>
      </c>
      <c r="E2470" s="155">
        <v>15</v>
      </c>
      <c r="F2470" s="166">
        <v>41456</v>
      </c>
      <c r="G2470" s="166">
        <v>41457</v>
      </c>
      <c r="H2470" s="157">
        <v>1</v>
      </c>
    </row>
    <row r="2471" spans="1:9" ht="15" customHeight="1" x14ac:dyDescent="0.25">
      <c r="A2471" s="155" t="s">
        <v>145</v>
      </c>
      <c r="B2471" s="155" t="s">
        <v>892</v>
      </c>
      <c r="C2471" s="155" t="s">
        <v>364</v>
      </c>
      <c r="D2471" s="155">
        <v>10</v>
      </c>
      <c r="E2471" s="155">
        <v>10</v>
      </c>
      <c r="F2471" s="166">
        <v>41456</v>
      </c>
      <c r="G2471" s="166">
        <v>41457</v>
      </c>
      <c r="H2471" s="157">
        <v>1</v>
      </c>
    </row>
    <row r="2472" spans="1:9" ht="15" customHeight="1" x14ac:dyDescent="0.25">
      <c r="A2472" s="155" t="s">
        <v>173</v>
      </c>
      <c r="B2472" s="155" t="s">
        <v>1287</v>
      </c>
      <c r="C2472" s="155" t="s">
        <v>3954</v>
      </c>
      <c r="D2472" s="155">
        <v>99</v>
      </c>
      <c r="E2472" s="155">
        <v>78</v>
      </c>
      <c r="F2472" s="166">
        <v>41456</v>
      </c>
      <c r="G2472" s="166">
        <v>41463</v>
      </c>
      <c r="H2472" s="157">
        <v>1</v>
      </c>
      <c r="I2472" s="163" t="s">
        <v>4049</v>
      </c>
    </row>
    <row r="2473" spans="1:9" ht="15" customHeight="1" x14ac:dyDescent="0.25">
      <c r="A2473" s="155" t="s">
        <v>173</v>
      </c>
      <c r="B2473" s="155" t="s">
        <v>3450</v>
      </c>
      <c r="C2473" s="155" t="s">
        <v>4048</v>
      </c>
      <c r="D2473" s="155">
        <v>270</v>
      </c>
      <c r="E2473" s="155">
        <v>270</v>
      </c>
      <c r="F2473" s="166">
        <v>41456</v>
      </c>
      <c r="G2473" s="166">
        <v>41467</v>
      </c>
      <c r="H2473" s="157">
        <v>1</v>
      </c>
    </row>
    <row r="2474" spans="1:9" ht="15" customHeight="1" x14ac:dyDescent="0.25">
      <c r="A2474" s="155" t="s">
        <v>173</v>
      </c>
      <c r="B2474" s="155" t="s">
        <v>445</v>
      </c>
      <c r="C2474" s="155" t="s">
        <v>364</v>
      </c>
      <c r="D2474" s="155">
        <v>270</v>
      </c>
      <c r="E2474" s="155">
        <v>270</v>
      </c>
      <c r="F2474" s="166">
        <v>41456</v>
      </c>
      <c r="G2474" s="166">
        <v>41467</v>
      </c>
      <c r="H2474" s="157">
        <v>1</v>
      </c>
    </row>
    <row r="2475" spans="1:9" ht="15" customHeight="1" x14ac:dyDescent="0.25">
      <c r="A2475" s="155" t="s">
        <v>317</v>
      </c>
      <c r="B2475" s="155" t="s">
        <v>1151</v>
      </c>
      <c r="C2475" s="155" t="s">
        <v>4050</v>
      </c>
      <c r="D2475" s="155">
        <v>6</v>
      </c>
      <c r="E2475" s="155">
        <v>6</v>
      </c>
      <c r="F2475" s="166">
        <v>41456</v>
      </c>
      <c r="G2475" s="166">
        <v>41458</v>
      </c>
      <c r="H2475" s="157">
        <v>1</v>
      </c>
    </row>
    <row r="2476" spans="1:9" ht="15" customHeight="1" x14ac:dyDescent="0.25">
      <c r="A2476" s="155" t="s">
        <v>1554</v>
      </c>
      <c r="B2476" s="155" t="s">
        <v>2625</v>
      </c>
      <c r="C2476" s="155" t="s">
        <v>4051</v>
      </c>
      <c r="D2476" s="155">
        <v>725</v>
      </c>
      <c r="E2476" s="155">
        <v>825</v>
      </c>
      <c r="F2476" s="166">
        <v>41456</v>
      </c>
      <c r="G2476" s="166">
        <v>41463</v>
      </c>
      <c r="H2476" s="157">
        <v>1</v>
      </c>
    </row>
    <row r="2477" spans="1:9" ht="15" customHeight="1" x14ac:dyDescent="0.25">
      <c r="A2477" s="155" t="s">
        <v>2562</v>
      </c>
      <c r="B2477" s="155" t="s">
        <v>2563</v>
      </c>
      <c r="C2477" s="155" t="s">
        <v>4055</v>
      </c>
      <c r="D2477" s="155">
        <v>500</v>
      </c>
      <c r="E2477" s="155">
        <v>569</v>
      </c>
      <c r="F2477" s="166">
        <v>41457</v>
      </c>
      <c r="G2477" s="166">
        <v>41460</v>
      </c>
      <c r="H2477" s="157">
        <v>1</v>
      </c>
    </row>
    <row r="2478" spans="1:9" ht="15" customHeight="1" x14ac:dyDescent="0.25">
      <c r="A2478" s="155" t="s">
        <v>12</v>
      </c>
      <c r="B2478" s="155" t="s">
        <v>17</v>
      </c>
      <c r="C2478" s="155" t="s">
        <v>4056</v>
      </c>
      <c r="D2478" s="155">
        <v>10</v>
      </c>
      <c r="E2478" s="155">
        <v>10</v>
      </c>
      <c r="F2478" s="166">
        <v>41457</v>
      </c>
      <c r="G2478" s="166">
        <v>41463</v>
      </c>
      <c r="H2478" s="157">
        <v>1</v>
      </c>
    </row>
    <row r="2479" spans="1:9" ht="15" customHeight="1" x14ac:dyDescent="0.25">
      <c r="A2479" s="155" t="s">
        <v>173</v>
      </c>
      <c r="B2479" s="155" t="s">
        <v>4057</v>
      </c>
      <c r="C2479" s="155" t="s">
        <v>4058</v>
      </c>
      <c r="D2479" s="155">
        <v>504</v>
      </c>
      <c r="E2479" s="155">
        <v>504</v>
      </c>
      <c r="F2479" s="166">
        <v>41457</v>
      </c>
      <c r="G2479" s="166">
        <v>41463</v>
      </c>
      <c r="H2479" s="157">
        <v>1</v>
      </c>
    </row>
    <row r="2480" spans="1:9" ht="15" customHeight="1" x14ac:dyDescent="0.25">
      <c r="A2480" s="155" t="s">
        <v>158</v>
      </c>
      <c r="B2480" s="155" t="s">
        <v>1707</v>
      </c>
      <c r="C2480" s="155" t="s">
        <v>4059</v>
      </c>
      <c r="D2480" s="155">
        <v>3</v>
      </c>
      <c r="E2480" s="155">
        <v>3</v>
      </c>
      <c r="F2480" s="166">
        <v>41458</v>
      </c>
      <c r="G2480" s="166">
        <v>41465</v>
      </c>
      <c r="H2480" s="157">
        <v>1</v>
      </c>
    </row>
    <row r="2481" spans="1:9" ht="15" customHeight="1" x14ac:dyDescent="0.25">
      <c r="A2481" s="155" t="s">
        <v>158</v>
      </c>
      <c r="B2481" s="155" t="s">
        <v>3575</v>
      </c>
      <c r="C2481" s="155" t="s">
        <v>364</v>
      </c>
      <c r="D2481" s="155">
        <v>20</v>
      </c>
      <c r="E2481" s="155">
        <v>20</v>
      </c>
      <c r="F2481" s="166">
        <v>41458</v>
      </c>
      <c r="G2481" s="166">
        <v>41465</v>
      </c>
      <c r="H2481" s="157">
        <v>1</v>
      </c>
    </row>
    <row r="2482" spans="1:9" ht="15" customHeight="1" x14ac:dyDescent="0.25">
      <c r="A2482" s="155" t="s">
        <v>158</v>
      </c>
      <c r="B2482" s="155" t="s">
        <v>3574</v>
      </c>
      <c r="C2482" s="155" t="s">
        <v>161</v>
      </c>
      <c r="D2482" s="155">
        <v>10</v>
      </c>
      <c r="E2482" s="155">
        <v>10</v>
      </c>
      <c r="F2482" s="166">
        <v>41458</v>
      </c>
      <c r="G2482" s="166">
        <v>41465</v>
      </c>
      <c r="H2482" s="157">
        <v>1</v>
      </c>
    </row>
    <row r="2483" spans="1:9" ht="15" customHeight="1" x14ac:dyDescent="0.25">
      <c r="A2483" s="155" t="s">
        <v>559</v>
      </c>
      <c r="B2483" s="155" t="s">
        <v>1849</v>
      </c>
      <c r="C2483" s="155" t="s">
        <v>4060</v>
      </c>
      <c r="D2483" s="155">
        <v>1000</v>
      </c>
      <c r="E2483" s="155">
        <v>1000</v>
      </c>
      <c r="F2483" s="166">
        <v>41458</v>
      </c>
      <c r="G2483" s="166">
        <v>41465</v>
      </c>
      <c r="H2483" s="157">
        <v>1</v>
      </c>
    </row>
    <row r="2484" spans="1:9" ht="15" customHeight="1" x14ac:dyDescent="0.25">
      <c r="A2484" s="155" t="s">
        <v>559</v>
      </c>
      <c r="B2484" s="155" t="s">
        <v>872</v>
      </c>
      <c r="C2484" s="155" t="s">
        <v>4061</v>
      </c>
      <c r="D2484" s="155">
        <v>10000</v>
      </c>
      <c r="E2484" s="155">
        <v>10080</v>
      </c>
      <c r="F2484" s="166">
        <v>41458</v>
      </c>
      <c r="G2484" s="166">
        <v>41465</v>
      </c>
      <c r="H2484" s="157">
        <v>1</v>
      </c>
    </row>
    <row r="2485" spans="1:9" ht="15" customHeight="1" x14ac:dyDescent="0.25">
      <c r="A2485" s="155" t="s">
        <v>2030</v>
      </c>
      <c r="B2485" s="155" t="s">
        <v>3411</v>
      </c>
      <c r="C2485" s="155" t="s">
        <v>4062</v>
      </c>
      <c r="D2485" s="155">
        <v>20</v>
      </c>
      <c r="E2485" s="155">
        <v>20</v>
      </c>
      <c r="F2485" s="166">
        <v>41458</v>
      </c>
      <c r="G2485" s="166">
        <v>41467</v>
      </c>
      <c r="H2485" s="157">
        <v>1</v>
      </c>
    </row>
    <row r="2486" spans="1:9" ht="15" customHeight="1" x14ac:dyDescent="0.25">
      <c r="A2486" s="155" t="s">
        <v>3447</v>
      </c>
      <c r="B2486" s="155" t="s">
        <v>3448</v>
      </c>
      <c r="C2486" s="155" t="s">
        <v>4063</v>
      </c>
      <c r="D2486" s="155">
        <v>248</v>
      </c>
      <c r="E2486" s="155">
        <v>248</v>
      </c>
      <c r="F2486" s="166">
        <v>41458</v>
      </c>
      <c r="G2486" s="166">
        <v>41465</v>
      </c>
      <c r="H2486" s="157">
        <v>1</v>
      </c>
    </row>
    <row r="2487" spans="1:9" ht="15" customHeight="1" x14ac:dyDescent="0.25">
      <c r="A2487" s="155" t="s">
        <v>748</v>
      </c>
      <c r="B2487" s="155" t="s">
        <v>109</v>
      </c>
      <c r="C2487" s="155" t="s">
        <v>4064</v>
      </c>
      <c r="D2487" s="155">
        <v>50</v>
      </c>
      <c r="E2487" s="155">
        <v>50</v>
      </c>
      <c r="F2487" s="166">
        <v>41458</v>
      </c>
      <c r="G2487" s="166">
        <v>41463</v>
      </c>
      <c r="H2487" s="157">
        <v>1</v>
      </c>
    </row>
    <row r="2488" spans="1:9" ht="15" customHeight="1" x14ac:dyDescent="0.25">
      <c r="A2488" s="155" t="s">
        <v>820</v>
      </c>
      <c r="B2488" s="155" t="s">
        <v>181</v>
      </c>
      <c r="C2488" s="155" t="s">
        <v>4053</v>
      </c>
      <c r="D2488" s="155">
        <v>200</v>
      </c>
      <c r="E2488" s="155">
        <v>200</v>
      </c>
      <c r="F2488" s="166">
        <v>41458</v>
      </c>
      <c r="G2488" s="166">
        <v>41467</v>
      </c>
      <c r="H2488" s="157">
        <v>1</v>
      </c>
    </row>
    <row r="2489" spans="1:9" ht="15" customHeight="1" x14ac:dyDescent="0.25">
      <c r="A2489" s="155" t="s">
        <v>820</v>
      </c>
      <c r="B2489" s="155" t="s">
        <v>439</v>
      </c>
      <c r="C2489" s="155" t="s">
        <v>316</v>
      </c>
      <c r="D2489" s="155">
        <v>250</v>
      </c>
      <c r="E2489" s="155">
        <v>250</v>
      </c>
      <c r="F2489" s="166">
        <v>41458</v>
      </c>
      <c r="G2489" s="166">
        <v>41467</v>
      </c>
      <c r="H2489" s="157">
        <v>1</v>
      </c>
    </row>
    <row r="2490" spans="1:9" ht="15" customHeight="1" x14ac:dyDescent="0.25">
      <c r="A2490" s="155" t="s">
        <v>1554</v>
      </c>
      <c r="B2490" s="155" t="s">
        <v>4065</v>
      </c>
      <c r="C2490" s="155" t="s">
        <v>4068</v>
      </c>
      <c r="D2490" s="155">
        <v>12</v>
      </c>
      <c r="E2490" s="155">
        <v>12</v>
      </c>
      <c r="F2490" s="166">
        <v>41458</v>
      </c>
      <c r="G2490" s="166">
        <v>41456</v>
      </c>
      <c r="H2490" s="157">
        <v>1</v>
      </c>
      <c r="I2490" s="163" t="s">
        <v>4069</v>
      </c>
    </row>
    <row r="2491" spans="1:9" ht="15" customHeight="1" x14ac:dyDescent="0.25">
      <c r="A2491" s="155" t="s">
        <v>1554</v>
      </c>
      <c r="B2491" s="155" t="s">
        <v>4066</v>
      </c>
      <c r="C2491" s="155" t="s">
        <v>294</v>
      </c>
      <c r="D2491" s="155">
        <v>25</v>
      </c>
      <c r="E2491" s="155">
        <v>4</v>
      </c>
      <c r="F2491" s="166">
        <v>41458</v>
      </c>
      <c r="G2491" s="166">
        <v>41456</v>
      </c>
      <c r="H2491" s="157">
        <v>1</v>
      </c>
      <c r="I2491" s="163" t="s">
        <v>4069</v>
      </c>
    </row>
    <row r="2492" spans="1:9" ht="15" customHeight="1" x14ac:dyDescent="0.25">
      <c r="A2492" s="155" t="s">
        <v>1554</v>
      </c>
      <c r="B2492" s="155" t="s">
        <v>4067</v>
      </c>
      <c r="C2492" s="155" t="s">
        <v>2480</v>
      </c>
      <c r="D2492" s="155">
        <v>80</v>
      </c>
      <c r="E2492" s="155">
        <v>8</v>
      </c>
      <c r="F2492" s="166">
        <v>41458</v>
      </c>
      <c r="G2492" s="166">
        <v>41456</v>
      </c>
      <c r="H2492" s="157">
        <v>1</v>
      </c>
      <c r="I2492" s="163" t="s">
        <v>4069</v>
      </c>
    </row>
    <row r="2493" spans="1:9" ht="15" customHeight="1" x14ac:dyDescent="0.25">
      <c r="A2493" s="155" t="s">
        <v>71</v>
      </c>
      <c r="B2493" s="155" t="s">
        <v>2957</v>
      </c>
      <c r="C2493" s="155" t="s">
        <v>4070</v>
      </c>
      <c r="D2493" s="155">
        <v>50</v>
      </c>
      <c r="E2493" s="155">
        <v>50</v>
      </c>
      <c r="F2493" s="166">
        <v>41458</v>
      </c>
      <c r="G2493" s="166">
        <v>41463</v>
      </c>
      <c r="H2493" s="157">
        <v>1</v>
      </c>
    </row>
    <row r="2494" spans="1:9" ht="15" customHeight="1" x14ac:dyDescent="0.25">
      <c r="A2494" s="155" t="s">
        <v>261</v>
      </c>
      <c r="B2494" s="155" t="s">
        <v>3021</v>
      </c>
      <c r="C2494" s="155" t="s">
        <v>4071</v>
      </c>
      <c r="D2494" s="155">
        <v>10</v>
      </c>
      <c r="E2494" s="155">
        <v>10</v>
      </c>
      <c r="F2494" s="166">
        <v>41463</v>
      </c>
      <c r="G2494" s="166">
        <v>41464</v>
      </c>
      <c r="H2494" s="157">
        <v>1</v>
      </c>
    </row>
    <row r="2495" spans="1:9" ht="15" customHeight="1" x14ac:dyDescent="0.25">
      <c r="A2495" s="155" t="s">
        <v>4072</v>
      </c>
      <c r="B2495" s="155" t="s">
        <v>4073</v>
      </c>
      <c r="C2495" s="155" t="s">
        <v>4074</v>
      </c>
      <c r="D2495" s="155">
        <v>5</v>
      </c>
      <c r="E2495" s="155">
        <v>5</v>
      </c>
      <c r="F2495" s="166">
        <v>41463</v>
      </c>
      <c r="G2495" s="166">
        <v>41466</v>
      </c>
      <c r="H2495" s="157">
        <v>1</v>
      </c>
    </row>
    <row r="2496" spans="1:9" ht="15" customHeight="1" x14ac:dyDescent="0.25">
      <c r="A2496" s="155" t="s">
        <v>2714</v>
      </c>
      <c r="B2496" s="155" t="s">
        <v>642</v>
      </c>
      <c r="C2496" s="155" t="s">
        <v>4075</v>
      </c>
      <c r="D2496" s="155">
        <v>300</v>
      </c>
      <c r="E2496" s="155">
        <v>300</v>
      </c>
      <c r="F2496" s="166">
        <v>41464</v>
      </c>
      <c r="G2496" s="166">
        <v>41467</v>
      </c>
      <c r="H2496" s="157">
        <v>1</v>
      </c>
    </row>
    <row r="2497" spans="1:9" ht="15" customHeight="1" x14ac:dyDescent="0.25">
      <c r="A2497" s="155" t="s">
        <v>71</v>
      </c>
      <c r="B2497" s="155" t="s">
        <v>154</v>
      </c>
      <c r="C2497" s="155" t="s">
        <v>4076</v>
      </c>
      <c r="D2497" s="155">
        <v>5</v>
      </c>
      <c r="E2497" s="155">
        <v>5</v>
      </c>
      <c r="F2497" s="166">
        <v>41464</v>
      </c>
      <c r="G2497" s="166">
        <v>41474</v>
      </c>
      <c r="H2497" s="157">
        <v>1</v>
      </c>
    </row>
    <row r="2498" spans="1:9" ht="15" customHeight="1" x14ac:dyDescent="0.25">
      <c r="A2498" s="155" t="s">
        <v>820</v>
      </c>
      <c r="B2498" s="155" t="s">
        <v>1002</v>
      </c>
      <c r="C2498" s="155" t="s">
        <v>4077</v>
      </c>
      <c r="D2498" s="155">
        <v>21</v>
      </c>
      <c r="E2498" s="155">
        <v>21</v>
      </c>
      <c r="F2498" s="166">
        <v>41464</v>
      </c>
      <c r="G2498" s="166">
        <v>41470</v>
      </c>
      <c r="H2498" s="157">
        <v>1</v>
      </c>
    </row>
    <row r="2499" spans="1:9" ht="15" customHeight="1" x14ac:dyDescent="0.25">
      <c r="A2499" s="155" t="s">
        <v>39</v>
      </c>
      <c r="B2499" s="155" t="s">
        <v>380</v>
      </c>
      <c r="C2499" s="155" t="s">
        <v>4078</v>
      </c>
      <c r="D2499" s="155">
        <v>500</v>
      </c>
      <c r="E2499" s="155">
        <v>525</v>
      </c>
      <c r="F2499" s="166">
        <v>41464</v>
      </c>
      <c r="G2499" s="166">
        <v>41471</v>
      </c>
      <c r="H2499" s="157">
        <v>1</v>
      </c>
    </row>
    <row r="2500" spans="1:9" ht="15" customHeight="1" x14ac:dyDescent="0.25">
      <c r="A2500" s="155" t="s">
        <v>2317</v>
      </c>
      <c r="B2500" s="155" t="s">
        <v>2318</v>
      </c>
      <c r="C2500" s="155" t="s">
        <v>4079</v>
      </c>
      <c r="D2500" s="155">
        <v>500</v>
      </c>
      <c r="E2500" s="155">
        <v>500</v>
      </c>
      <c r="F2500" s="166">
        <v>41464</v>
      </c>
      <c r="G2500" s="166">
        <v>41467</v>
      </c>
      <c r="H2500" s="157">
        <v>1</v>
      </c>
    </row>
    <row r="2501" spans="1:9" ht="15" customHeight="1" x14ac:dyDescent="0.25">
      <c r="A2501" s="155" t="s">
        <v>1554</v>
      </c>
      <c r="B2501" s="155" t="s">
        <v>4067</v>
      </c>
      <c r="C2501" s="155" t="s">
        <v>4080</v>
      </c>
      <c r="D2501" s="155">
        <v>80</v>
      </c>
      <c r="E2501" s="155">
        <v>72</v>
      </c>
      <c r="F2501" s="166">
        <v>41465</v>
      </c>
      <c r="G2501" s="166">
        <v>41467</v>
      </c>
      <c r="H2501" s="157">
        <v>1</v>
      </c>
      <c r="I2501" s="163" t="s">
        <v>4081</v>
      </c>
    </row>
    <row r="2502" spans="1:9" ht="15" customHeight="1" x14ac:dyDescent="0.25">
      <c r="A2502" s="155" t="s">
        <v>1554</v>
      </c>
      <c r="B2502" s="155" t="s">
        <v>4066</v>
      </c>
      <c r="C2502" s="155" t="s">
        <v>294</v>
      </c>
      <c r="D2502" s="155">
        <v>25</v>
      </c>
      <c r="E2502" s="155">
        <v>21</v>
      </c>
      <c r="F2502" s="166">
        <v>41465</v>
      </c>
      <c r="G2502" s="166">
        <v>41376</v>
      </c>
      <c r="H2502" s="157">
        <v>1</v>
      </c>
      <c r="I2502" s="163" t="s">
        <v>4081</v>
      </c>
    </row>
    <row r="2503" spans="1:9" ht="15" customHeight="1" x14ac:dyDescent="0.25">
      <c r="A2503" s="155" t="s">
        <v>4082</v>
      </c>
      <c r="B2503" s="155" t="s">
        <v>4083</v>
      </c>
      <c r="C2503" s="155" t="s">
        <v>4084</v>
      </c>
      <c r="D2503" s="155">
        <v>10</v>
      </c>
      <c r="E2503" s="155">
        <v>10</v>
      </c>
      <c r="F2503" s="166">
        <v>41465</v>
      </c>
      <c r="G2503" s="166">
        <v>41467</v>
      </c>
      <c r="H2503" s="157">
        <v>1</v>
      </c>
    </row>
    <row r="2504" spans="1:9" ht="15" customHeight="1" x14ac:dyDescent="0.25">
      <c r="A2504" s="155" t="s">
        <v>512</v>
      </c>
      <c r="B2504" s="155" t="s">
        <v>2698</v>
      </c>
      <c r="C2504" s="155" t="s">
        <v>4085</v>
      </c>
      <c r="D2504" s="155">
        <v>54</v>
      </c>
      <c r="E2504" s="155">
        <v>54</v>
      </c>
      <c r="F2504" s="166">
        <v>41465</v>
      </c>
      <c r="G2504" s="166">
        <v>41467</v>
      </c>
      <c r="H2504" s="157">
        <v>1</v>
      </c>
    </row>
    <row r="2505" spans="1:9" ht="15" customHeight="1" x14ac:dyDescent="0.25">
      <c r="A2505" s="155" t="s">
        <v>911</v>
      </c>
      <c r="B2505" s="155" t="s">
        <v>912</v>
      </c>
      <c r="C2505" s="155" t="s">
        <v>4086</v>
      </c>
      <c r="D2505" s="155">
        <v>500</v>
      </c>
      <c r="E2505" s="155">
        <v>500</v>
      </c>
      <c r="F2505" s="166">
        <v>41465</v>
      </c>
      <c r="G2505" s="166">
        <v>41467</v>
      </c>
      <c r="H2505" s="157">
        <v>1</v>
      </c>
    </row>
    <row r="2506" spans="1:9" ht="15" customHeight="1" x14ac:dyDescent="0.25">
      <c r="A2506" s="155" t="s">
        <v>2714</v>
      </c>
      <c r="B2506" s="155" t="s">
        <v>1933</v>
      </c>
      <c r="C2506" s="155" t="s">
        <v>4087</v>
      </c>
      <c r="D2506" s="155">
        <v>200</v>
      </c>
      <c r="E2506" s="155">
        <v>200</v>
      </c>
      <c r="F2506" s="166">
        <v>41465</v>
      </c>
      <c r="G2506" s="166">
        <v>41470</v>
      </c>
      <c r="H2506" s="157">
        <v>1</v>
      </c>
    </row>
    <row r="2507" spans="1:9" ht="15" customHeight="1" x14ac:dyDescent="0.25">
      <c r="A2507" s="155" t="s">
        <v>3967</v>
      </c>
      <c r="B2507" s="155" t="s">
        <v>4088</v>
      </c>
      <c r="C2507" s="155" t="s">
        <v>3969</v>
      </c>
      <c r="D2507" s="155">
        <v>100</v>
      </c>
      <c r="E2507" s="155">
        <v>100</v>
      </c>
      <c r="F2507" s="166">
        <v>41465</v>
      </c>
      <c r="G2507" s="166">
        <v>41469</v>
      </c>
      <c r="H2507" s="157">
        <v>1</v>
      </c>
    </row>
    <row r="2508" spans="1:9" ht="15" customHeight="1" x14ac:dyDescent="0.25">
      <c r="A2508" s="155" t="s">
        <v>71</v>
      </c>
      <c r="B2508" s="155" t="s">
        <v>74</v>
      </c>
      <c r="C2508" s="155" t="s">
        <v>4089</v>
      </c>
      <c r="D2508" s="155">
        <v>37</v>
      </c>
      <c r="E2508" s="155">
        <v>37</v>
      </c>
      <c r="F2508" s="166">
        <v>41466</v>
      </c>
      <c r="G2508" s="166">
        <v>41470</v>
      </c>
      <c r="H2508" s="157">
        <v>1</v>
      </c>
    </row>
    <row r="2509" spans="1:9" ht="15" customHeight="1" x14ac:dyDescent="0.25">
      <c r="A2509" s="155" t="s">
        <v>71</v>
      </c>
      <c r="B2509" s="155" t="s">
        <v>2142</v>
      </c>
      <c r="C2509" s="155" t="s">
        <v>364</v>
      </c>
      <c r="D2509" s="155">
        <v>1</v>
      </c>
      <c r="E2509" s="155">
        <v>1</v>
      </c>
      <c r="F2509" s="166">
        <v>41466</v>
      </c>
      <c r="G2509" s="166">
        <v>41470</v>
      </c>
      <c r="H2509" s="157">
        <v>1</v>
      </c>
    </row>
    <row r="2510" spans="1:9" ht="15" customHeight="1" x14ac:dyDescent="0.25">
      <c r="A2510" s="155" t="s">
        <v>638</v>
      </c>
      <c r="B2510" s="155" t="s">
        <v>639</v>
      </c>
      <c r="C2510" s="155" t="s">
        <v>4090</v>
      </c>
      <c r="D2510" s="155">
        <v>1000</v>
      </c>
      <c r="E2510" s="155">
        <v>1000</v>
      </c>
      <c r="F2510" s="166">
        <v>41466</v>
      </c>
      <c r="G2510" s="166">
        <v>41470</v>
      </c>
      <c r="H2510" s="157">
        <v>1</v>
      </c>
    </row>
    <row r="2511" spans="1:9" ht="15" customHeight="1" x14ac:dyDescent="0.25">
      <c r="A2511" s="155" t="s">
        <v>42</v>
      </c>
      <c r="B2511" s="155" t="s">
        <v>1863</v>
      </c>
      <c r="C2511" s="155" t="s">
        <v>4091</v>
      </c>
      <c r="D2511" s="155">
        <v>300</v>
      </c>
      <c r="E2511" s="155">
        <v>300</v>
      </c>
      <c r="F2511" s="166">
        <v>41466</v>
      </c>
      <c r="G2511" s="166">
        <v>41474</v>
      </c>
      <c r="H2511" s="157">
        <v>1</v>
      </c>
    </row>
    <row r="2512" spans="1:9" ht="15" customHeight="1" x14ac:dyDescent="0.25">
      <c r="A2512" s="155" t="s">
        <v>36</v>
      </c>
      <c r="B2512" s="155" t="s">
        <v>4092</v>
      </c>
      <c r="C2512" s="155" t="s">
        <v>4093</v>
      </c>
      <c r="D2512" s="155">
        <v>22</v>
      </c>
      <c r="E2512" s="155">
        <v>22</v>
      </c>
      <c r="F2512" s="166">
        <v>41466</v>
      </c>
      <c r="G2512" s="166">
        <v>41470</v>
      </c>
      <c r="H2512" s="157">
        <v>1</v>
      </c>
    </row>
    <row r="2513" spans="1:9" ht="15" customHeight="1" x14ac:dyDescent="0.25">
      <c r="A2513" s="155" t="s">
        <v>2747</v>
      </c>
      <c r="B2513" s="155" t="s">
        <v>2667</v>
      </c>
      <c r="C2513" s="155" t="s">
        <v>4094</v>
      </c>
      <c r="D2513" s="155">
        <v>25</v>
      </c>
      <c r="E2513" s="155">
        <v>25</v>
      </c>
      <c r="F2513" s="166">
        <v>41466</v>
      </c>
      <c r="G2513" s="166">
        <v>41474</v>
      </c>
      <c r="H2513" s="157">
        <v>1</v>
      </c>
    </row>
    <row r="2514" spans="1:9" ht="15" customHeight="1" x14ac:dyDescent="0.25">
      <c r="A2514" s="155" t="s">
        <v>2747</v>
      </c>
      <c r="B2514" s="155" t="s">
        <v>2806</v>
      </c>
      <c r="C2514" s="155" t="s">
        <v>316</v>
      </c>
      <c r="D2514" s="155">
        <v>25</v>
      </c>
      <c r="E2514" s="155">
        <v>25</v>
      </c>
      <c r="F2514" s="166">
        <v>41466</v>
      </c>
      <c r="G2514" s="166">
        <v>41474</v>
      </c>
      <c r="H2514" s="157">
        <v>1</v>
      </c>
    </row>
    <row r="2515" spans="1:9" ht="15" customHeight="1" x14ac:dyDescent="0.25">
      <c r="A2515" s="155" t="s">
        <v>442</v>
      </c>
      <c r="B2515" s="155" t="s">
        <v>4095</v>
      </c>
      <c r="C2515" s="155" t="s">
        <v>4096</v>
      </c>
      <c r="D2515" s="155">
        <v>20</v>
      </c>
      <c r="E2515" s="155">
        <v>20</v>
      </c>
      <c r="F2515" s="166">
        <v>41466</v>
      </c>
      <c r="G2515" s="166">
        <v>41473</v>
      </c>
      <c r="H2515" s="157">
        <v>1</v>
      </c>
    </row>
    <row r="2516" spans="1:9" ht="15" customHeight="1" x14ac:dyDescent="0.25">
      <c r="A2516" s="155" t="s">
        <v>544</v>
      </c>
      <c r="B2516" s="155" t="s">
        <v>545</v>
      </c>
      <c r="C2516" s="155" t="s">
        <v>4097</v>
      </c>
      <c r="D2516" s="155">
        <v>100</v>
      </c>
      <c r="E2516" s="155">
        <v>100</v>
      </c>
      <c r="F2516" s="166">
        <v>41466</v>
      </c>
      <c r="G2516" s="166">
        <v>41472</v>
      </c>
      <c r="H2516" s="157">
        <v>1</v>
      </c>
    </row>
    <row r="2517" spans="1:9" ht="15" customHeight="1" x14ac:dyDescent="0.25">
      <c r="A2517" s="155" t="s">
        <v>173</v>
      </c>
      <c r="B2517" s="155" t="s">
        <v>2901</v>
      </c>
      <c r="C2517" s="155" t="s">
        <v>4098</v>
      </c>
      <c r="D2517" s="155">
        <v>102</v>
      </c>
      <c r="E2517" s="155">
        <v>102</v>
      </c>
      <c r="F2517" s="166">
        <v>41466</v>
      </c>
      <c r="G2517" s="166">
        <v>41470</v>
      </c>
      <c r="H2517" s="157">
        <v>1</v>
      </c>
    </row>
    <row r="2518" spans="1:9" ht="15" customHeight="1" x14ac:dyDescent="0.25">
      <c r="A2518" s="155" t="s">
        <v>173</v>
      </c>
      <c r="B2518" s="155" t="s">
        <v>445</v>
      </c>
      <c r="C2518" s="155" t="s">
        <v>364</v>
      </c>
      <c r="D2518" s="155">
        <v>102</v>
      </c>
      <c r="E2518" s="155">
        <v>102</v>
      </c>
      <c r="F2518" s="166">
        <v>41466</v>
      </c>
      <c r="G2518" s="166">
        <v>41470</v>
      </c>
      <c r="H2518" s="157">
        <v>1</v>
      </c>
    </row>
    <row r="2519" spans="1:9" ht="15" customHeight="1" x14ac:dyDescent="0.25">
      <c r="A2519" s="155" t="s">
        <v>3829</v>
      </c>
      <c r="B2519" s="155" t="s">
        <v>4099</v>
      </c>
      <c r="C2519" s="155" t="s">
        <v>4100</v>
      </c>
      <c r="D2519" s="155">
        <v>100</v>
      </c>
      <c r="E2519" s="155">
        <v>112</v>
      </c>
      <c r="F2519" s="166">
        <v>41466</v>
      </c>
      <c r="G2519" s="166">
        <v>41466</v>
      </c>
      <c r="H2519" s="157">
        <v>1</v>
      </c>
      <c r="I2519" s="163" t="s">
        <v>214</v>
      </c>
    </row>
    <row r="2520" spans="1:9" ht="30" customHeight="1" x14ac:dyDescent="0.25">
      <c r="A2520" s="155" t="s">
        <v>3473</v>
      </c>
      <c r="B2520" s="155" t="s">
        <v>526</v>
      </c>
      <c r="C2520" s="155" t="s">
        <v>4101</v>
      </c>
      <c r="D2520" s="155">
        <v>50</v>
      </c>
      <c r="E2520" s="155">
        <v>50</v>
      </c>
      <c r="F2520" s="166">
        <v>41466</v>
      </c>
      <c r="G2520" s="166">
        <v>41467</v>
      </c>
      <c r="H2520" s="157">
        <v>1</v>
      </c>
    </row>
    <row r="2521" spans="1:9" ht="15" customHeight="1" x14ac:dyDescent="0.25">
      <c r="A2521" s="155" t="s">
        <v>3481</v>
      </c>
      <c r="B2521" s="155" t="s">
        <v>255</v>
      </c>
      <c r="C2521" s="155" t="s">
        <v>4102</v>
      </c>
      <c r="D2521" s="155">
        <v>50</v>
      </c>
      <c r="E2521" s="155">
        <v>50</v>
      </c>
      <c r="F2521" s="166">
        <v>41467</v>
      </c>
      <c r="G2521" s="166">
        <v>41472</v>
      </c>
      <c r="H2521" s="157">
        <v>1</v>
      </c>
    </row>
    <row r="2522" spans="1:9" ht="15" customHeight="1" x14ac:dyDescent="0.25">
      <c r="A2522" s="155" t="s">
        <v>12</v>
      </c>
      <c r="B2522" s="155" t="s">
        <v>2497</v>
      </c>
      <c r="C2522" s="155" t="s">
        <v>4103</v>
      </c>
      <c r="D2522" s="155">
        <v>10</v>
      </c>
      <c r="E2522" s="155">
        <v>10</v>
      </c>
      <c r="F2522" s="166">
        <v>41471</v>
      </c>
      <c r="G2522" s="166">
        <v>41474</v>
      </c>
      <c r="H2522" s="157">
        <v>1</v>
      </c>
    </row>
    <row r="2523" spans="1:9" ht="15" customHeight="1" x14ac:dyDescent="0.25">
      <c r="A2523" s="155" t="s">
        <v>12</v>
      </c>
      <c r="B2523" s="155" t="s">
        <v>156</v>
      </c>
      <c r="C2523" s="155" t="s">
        <v>4104</v>
      </c>
      <c r="D2523" s="155">
        <v>10</v>
      </c>
      <c r="E2523" s="155">
        <v>10</v>
      </c>
      <c r="F2523" s="166">
        <v>41471</v>
      </c>
      <c r="G2523" s="166">
        <v>41474</v>
      </c>
      <c r="H2523" s="157">
        <v>1</v>
      </c>
    </row>
    <row r="2524" spans="1:9" ht="15" customHeight="1" x14ac:dyDescent="0.25">
      <c r="A2524" s="155" t="s">
        <v>317</v>
      </c>
      <c r="B2524" s="155" t="s">
        <v>1723</v>
      </c>
      <c r="C2524" s="155" t="s">
        <v>4105</v>
      </c>
      <c r="D2524" s="155">
        <v>10</v>
      </c>
      <c r="E2524" s="155">
        <v>10</v>
      </c>
      <c r="F2524" s="166">
        <v>41471</v>
      </c>
      <c r="G2524" s="166">
        <v>41472</v>
      </c>
      <c r="H2524" s="157">
        <v>1</v>
      </c>
    </row>
    <row r="2525" spans="1:9" ht="15" customHeight="1" x14ac:dyDescent="0.25">
      <c r="A2525" s="155" t="s">
        <v>820</v>
      </c>
      <c r="B2525" s="155" t="s">
        <v>3769</v>
      </c>
      <c r="C2525" s="155" t="s">
        <v>4106</v>
      </c>
      <c r="D2525" s="155">
        <v>10</v>
      </c>
      <c r="E2525" s="155">
        <v>10</v>
      </c>
      <c r="F2525" s="166">
        <v>41471</v>
      </c>
      <c r="G2525" s="166">
        <v>41473</v>
      </c>
      <c r="H2525" s="157">
        <v>1</v>
      </c>
    </row>
    <row r="2526" spans="1:9" ht="15" customHeight="1" x14ac:dyDescent="0.25">
      <c r="A2526" s="155" t="s">
        <v>3303</v>
      </c>
      <c r="B2526" s="155" t="s">
        <v>3973</v>
      </c>
      <c r="C2526" s="155" t="s">
        <v>4107</v>
      </c>
      <c r="D2526" s="155">
        <v>4</v>
      </c>
      <c r="E2526" s="155">
        <v>4</v>
      </c>
      <c r="F2526" s="166">
        <v>41471</v>
      </c>
      <c r="G2526" s="166">
        <v>41478</v>
      </c>
      <c r="H2526" s="157">
        <v>1</v>
      </c>
    </row>
    <row r="2527" spans="1:9" ht="15" customHeight="1" x14ac:dyDescent="0.25">
      <c r="A2527" s="155" t="s">
        <v>78</v>
      </c>
      <c r="B2527" s="155" t="s">
        <v>1074</v>
      </c>
      <c r="C2527" s="155" t="s">
        <v>4108</v>
      </c>
      <c r="D2527" s="155">
        <v>10</v>
      </c>
      <c r="E2527" s="155">
        <v>10</v>
      </c>
      <c r="F2527" s="166">
        <v>41472</v>
      </c>
      <c r="G2527" s="166">
        <v>41478</v>
      </c>
      <c r="H2527" s="157">
        <v>1</v>
      </c>
    </row>
    <row r="2528" spans="1:9" ht="15" customHeight="1" x14ac:dyDescent="0.25">
      <c r="A2528" s="155" t="s">
        <v>230</v>
      </c>
      <c r="B2528" s="155" t="s">
        <v>471</v>
      </c>
      <c r="C2528" s="155" t="s">
        <v>4109</v>
      </c>
      <c r="D2528" s="155">
        <v>100</v>
      </c>
      <c r="E2528" s="155">
        <v>100</v>
      </c>
      <c r="F2528" s="166">
        <v>41472</v>
      </c>
      <c r="G2528" s="166">
        <v>41479</v>
      </c>
      <c r="H2528" s="157">
        <v>1</v>
      </c>
    </row>
    <row r="2529" spans="1:8" ht="15" customHeight="1" x14ac:dyDescent="0.25">
      <c r="A2529" s="155" t="s">
        <v>3494</v>
      </c>
      <c r="B2529" s="155" t="s">
        <v>949</v>
      </c>
      <c r="C2529" s="155" t="s">
        <v>4110</v>
      </c>
      <c r="D2529" s="155">
        <v>5</v>
      </c>
      <c r="E2529" s="155">
        <v>5</v>
      </c>
      <c r="F2529" s="166">
        <v>41472</v>
      </c>
      <c r="G2529" s="166">
        <v>41477</v>
      </c>
      <c r="H2529" s="157">
        <v>1</v>
      </c>
    </row>
    <row r="2530" spans="1:8" ht="15" customHeight="1" x14ac:dyDescent="0.25">
      <c r="A2530" s="155" t="s">
        <v>145</v>
      </c>
      <c r="B2530" s="155" t="s">
        <v>674</v>
      </c>
      <c r="C2530" s="155" t="s">
        <v>4111</v>
      </c>
      <c r="D2530" s="155">
        <v>200</v>
      </c>
      <c r="E2530" s="155">
        <v>200</v>
      </c>
      <c r="F2530" s="166">
        <v>41472</v>
      </c>
      <c r="G2530" s="166">
        <v>41477</v>
      </c>
      <c r="H2530" s="157">
        <v>1</v>
      </c>
    </row>
    <row r="2531" spans="1:8" ht="15" customHeight="1" x14ac:dyDescent="0.25">
      <c r="A2531" s="155" t="s">
        <v>145</v>
      </c>
      <c r="B2531" s="155" t="s">
        <v>1044</v>
      </c>
      <c r="C2531" s="155" t="s">
        <v>364</v>
      </c>
      <c r="D2531" s="155">
        <v>10</v>
      </c>
      <c r="E2531" s="155">
        <v>10</v>
      </c>
      <c r="F2531" s="166">
        <v>41472</v>
      </c>
      <c r="G2531" s="166">
        <v>41477</v>
      </c>
      <c r="H2531" s="157">
        <v>1</v>
      </c>
    </row>
    <row r="2532" spans="1:8" ht="15" customHeight="1" x14ac:dyDescent="0.25">
      <c r="A2532" s="155" t="s">
        <v>224</v>
      </c>
      <c r="B2532" s="155" t="s">
        <v>4113</v>
      </c>
      <c r="C2532" s="155" t="s">
        <v>4114</v>
      </c>
      <c r="D2532" s="155">
        <v>10</v>
      </c>
      <c r="E2532" s="155">
        <v>10</v>
      </c>
      <c r="F2532" s="166">
        <v>41473</v>
      </c>
      <c r="G2532" s="166">
        <v>41477</v>
      </c>
      <c r="H2532" s="157">
        <v>1</v>
      </c>
    </row>
    <row r="2533" spans="1:8" ht="15" customHeight="1" x14ac:dyDescent="0.25">
      <c r="A2533" s="155" t="s">
        <v>899</v>
      </c>
      <c r="B2533" s="155" t="s">
        <v>3609</v>
      </c>
      <c r="C2533" s="155" t="s">
        <v>4115</v>
      </c>
      <c r="D2533" s="155">
        <v>14</v>
      </c>
      <c r="E2533" s="155">
        <v>14</v>
      </c>
      <c r="F2533" s="166">
        <v>41474</v>
      </c>
      <c r="G2533" s="166">
        <v>41481</v>
      </c>
      <c r="H2533" s="157">
        <v>1</v>
      </c>
    </row>
    <row r="2534" spans="1:8" ht="15" customHeight="1" x14ac:dyDescent="0.25">
      <c r="A2534" s="155" t="s">
        <v>71</v>
      </c>
      <c r="B2534" s="155" t="s">
        <v>72</v>
      </c>
      <c r="C2534" s="155" t="s">
        <v>4116</v>
      </c>
      <c r="D2534" s="155">
        <v>100</v>
      </c>
      <c r="E2534" s="155">
        <v>100</v>
      </c>
      <c r="F2534" s="166">
        <v>41474</v>
      </c>
      <c r="G2534" s="166">
        <v>41477</v>
      </c>
      <c r="H2534" s="157">
        <v>1</v>
      </c>
    </row>
    <row r="2535" spans="1:8" ht="15" customHeight="1" x14ac:dyDescent="0.25">
      <c r="A2535" s="155" t="s">
        <v>1114</v>
      </c>
      <c r="B2535" s="155" t="s">
        <v>1115</v>
      </c>
      <c r="C2535" s="155" t="s">
        <v>4117</v>
      </c>
      <c r="D2535" s="155">
        <v>25</v>
      </c>
      <c r="E2535" s="155">
        <v>25</v>
      </c>
      <c r="F2535" s="166">
        <v>41474</v>
      </c>
      <c r="G2535" s="166">
        <v>41478</v>
      </c>
      <c r="H2535" s="157">
        <v>1</v>
      </c>
    </row>
    <row r="2536" spans="1:8" ht="30" customHeight="1" x14ac:dyDescent="0.25">
      <c r="A2536" s="155" t="s">
        <v>3473</v>
      </c>
      <c r="B2536" s="155" t="s">
        <v>4118</v>
      </c>
      <c r="C2536" s="155" t="s">
        <v>4119</v>
      </c>
      <c r="D2536" s="155">
        <v>50</v>
      </c>
      <c r="E2536" s="155">
        <v>50</v>
      </c>
      <c r="F2536" s="166">
        <v>41474</v>
      </c>
      <c r="G2536" s="166">
        <v>41477</v>
      </c>
      <c r="H2536" s="157">
        <v>1</v>
      </c>
    </row>
    <row r="2537" spans="1:8" ht="15" customHeight="1" x14ac:dyDescent="0.25">
      <c r="A2537" s="155" t="s">
        <v>2769</v>
      </c>
      <c r="B2537" s="155" t="s">
        <v>4120</v>
      </c>
      <c r="C2537" s="155" t="s">
        <v>4121</v>
      </c>
      <c r="D2537" s="155">
        <v>10</v>
      </c>
      <c r="E2537" s="155">
        <v>10</v>
      </c>
      <c r="F2537" s="166">
        <v>41474</v>
      </c>
      <c r="G2537" s="166">
        <v>41477</v>
      </c>
      <c r="H2537" s="157">
        <v>1</v>
      </c>
    </row>
    <row r="2538" spans="1:8" ht="15" customHeight="1" x14ac:dyDescent="0.25">
      <c r="A2538" s="155" t="s">
        <v>29</v>
      </c>
      <c r="B2538" s="155" t="s">
        <v>351</v>
      </c>
      <c r="C2538" s="155" t="s">
        <v>4122</v>
      </c>
      <c r="D2538" s="155">
        <v>100</v>
      </c>
      <c r="E2538" s="155">
        <v>110</v>
      </c>
      <c r="F2538" s="166">
        <v>41477</v>
      </c>
      <c r="G2538" s="166">
        <v>41484</v>
      </c>
      <c r="H2538" s="157">
        <v>1</v>
      </c>
    </row>
    <row r="2539" spans="1:8" ht="15" customHeight="1" x14ac:dyDescent="0.25">
      <c r="A2539" s="155" t="s">
        <v>12</v>
      </c>
      <c r="B2539" s="155" t="s">
        <v>767</v>
      </c>
      <c r="C2539" s="155" t="s">
        <v>4123</v>
      </c>
      <c r="D2539" s="155">
        <v>10</v>
      </c>
      <c r="E2539" s="155">
        <v>10</v>
      </c>
      <c r="F2539" s="166">
        <v>41477</v>
      </c>
      <c r="G2539" s="166">
        <v>41479</v>
      </c>
      <c r="H2539" s="157">
        <v>1</v>
      </c>
    </row>
    <row r="2540" spans="1:8" ht="15" customHeight="1" x14ac:dyDescent="0.25">
      <c r="A2540" s="155" t="s">
        <v>12</v>
      </c>
      <c r="B2540" s="155" t="s">
        <v>15</v>
      </c>
      <c r="C2540" s="155" t="s">
        <v>4124</v>
      </c>
      <c r="D2540" s="155">
        <v>10</v>
      </c>
      <c r="E2540" s="155">
        <v>10</v>
      </c>
      <c r="F2540" s="166">
        <v>41477</v>
      </c>
      <c r="G2540" s="166">
        <v>41480</v>
      </c>
      <c r="H2540" s="157">
        <v>1</v>
      </c>
    </row>
    <row r="2541" spans="1:8" ht="15" customHeight="1" x14ac:dyDescent="0.25">
      <c r="A2541" s="155" t="s">
        <v>1419</v>
      </c>
      <c r="B2541" s="155" t="s">
        <v>626</v>
      </c>
      <c r="C2541" s="155" t="s">
        <v>4125</v>
      </c>
      <c r="D2541" s="155">
        <v>2000</v>
      </c>
      <c r="E2541" s="155">
        <v>2000</v>
      </c>
      <c r="F2541" s="166">
        <v>41477</v>
      </c>
      <c r="G2541" s="166">
        <v>41479</v>
      </c>
      <c r="H2541" s="157">
        <v>1</v>
      </c>
    </row>
    <row r="2542" spans="1:8" ht="15" customHeight="1" x14ac:dyDescent="0.25">
      <c r="A2542" s="155" t="s">
        <v>136</v>
      </c>
      <c r="B2542" s="155" t="s">
        <v>179</v>
      </c>
      <c r="C2542" s="155" t="s">
        <v>4126</v>
      </c>
      <c r="D2542" s="155">
        <v>250</v>
      </c>
      <c r="E2542" s="155">
        <v>250</v>
      </c>
      <c r="F2542" s="166">
        <v>41477</v>
      </c>
      <c r="G2542" s="166">
        <v>41480</v>
      </c>
      <c r="H2542" s="157">
        <v>1</v>
      </c>
    </row>
    <row r="2543" spans="1:8" ht="15" customHeight="1" x14ac:dyDescent="0.25">
      <c r="A2543" s="155" t="s">
        <v>286</v>
      </c>
      <c r="B2543" s="155" t="s">
        <v>562</v>
      </c>
      <c r="C2543" s="155" t="s">
        <v>4127</v>
      </c>
      <c r="D2543" s="155">
        <v>100</v>
      </c>
      <c r="E2543" s="155">
        <v>100</v>
      </c>
      <c r="F2543" s="166">
        <v>41477</v>
      </c>
      <c r="G2543" s="166">
        <v>41481</v>
      </c>
      <c r="H2543" s="157">
        <v>1</v>
      </c>
    </row>
    <row r="2544" spans="1:8" ht="15" customHeight="1" x14ac:dyDescent="0.25">
      <c r="A2544" s="155" t="s">
        <v>544</v>
      </c>
      <c r="B2544" s="155" t="s">
        <v>82</v>
      </c>
      <c r="C2544" s="155" t="s">
        <v>4128</v>
      </c>
      <c r="D2544" s="155">
        <v>100</v>
      </c>
      <c r="E2544" s="155">
        <v>100</v>
      </c>
      <c r="F2544" s="166">
        <v>41477</v>
      </c>
      <c r="G2544" s="166">
        <v>41480</v>
      </c>
      <c r="H2544" s="157">
        <v>1</v>
      </c>
    </row>
    <row r="2545" spans="1:9" ht="15" customHeight="1" x14ac:dyDescent="0.25">
      <c r="A2545" s="155" t="s">
        <v>1492</v>
      </c>
      <c r="B2545" s="155" t="s">
        <v>2726</v>
      </c>
      <c r="C2545" s="155" t="s">
        <v>4106</v>
      </c>
      <c r="D2545" s="155">
        <v>250</v>
      </c>
      <c r="E2545" s="155">
        <v>250</v>
      </c>
      <c r="F2545" s="166">
        <v>41478</v>
      </c>
      <c r="G2545" s="166">
        <v>41484</v>
      </c>
      <c r="H2545" s="157">
        <v>1</v>
      </c>
    </row>
    <row r="2546" spans="1:9" ht="15" customHeight="1" x14ac:dyDescent="0.25">
      <c r="A2546" s="155" t="s">
        <v>2769</v>
      </c>
      <c r="B2546" s="155" t="s">
        <v>272</v>
      </c>
      <c r="C2546" s="155" t="s">
        <v>4129</v>
      </c>
      <c r="D2546" s="155">
        <v>26</v>
      </c>
      <c r="E2546" s="155">
        <v>26</v>
      </c>
      <c r="F2546" s="166">
        <v>41478</v>
      </c>
      <c r="G2546" s="166">
        <v>41486</v>
      </c>
      <c r="H2546" s="157">
        <v>1</v>
      </c>
    </row>
    <row r="2547" spans="1:9" ht="15" customHeight="1" x14ac:dyDescent="0.25">
      <c r="A2547" s="155" t="s">
        <v>3967</v>
      </c>
      <c r="B2547" s="155" t="s">
        <v>4088</v>
      </c>
      <c r="C2547" s="155" t="s">
        <v>4130</v>
      </c>
      <c r="D2547" s="155">
        <v>80</v>
      </c>
      <c r="E2547" s="155">
        <v>80</v>
      </c>
      <c r="F2547" s="166">
        <v>41478</v>
      </c>
      <c r="G2547" s="166">
        <v>41482</v>
      </c>
      <c r="H2547" s="157">
        <v>1</v>
      </c>
    </row>
    <row r="2548" spans="1:9" ht="15" customHeight="1" x14ac:dyDescent="0.25">
      <c r="A2548" s="155" t="s">
        <v>2562</v>
      </c>
      <c r="B2548" s="155" t="s">
        <v>2563</v>
      </c>
      <c r="C2548" s="155" t="s">
        <v>4131</v>
      </c>
      <c r="D2548" s="155">
        <v>4200</v>
      </c>
      <c r="E2548" s="155">
        <v>4131</v>
      </c>
      <c r="F2548" s="166">
        <v>41478</v>
      </c>
      <c r="G2548" s="166">
        <v>41480</v>
      </c>
      <c r="H2548" s="157">
        <v>1</v>
      </c>
      <c r="I2548" s="163" t="s">
        <v>4132</v>
      </c>
    </row>
    <row r="2549" spans="1:9" ht="15" customHeight="1" x14ac:dyDescent="0.25">
      <c r="A2549" s="155" t="s">
        <v>71</v>
      </c>
      <c r="B2549" s="155" t="s">
        <v>74</v>
      </c>
      <c r="C2549" s="155" t="s">
        <v>4133</v>
      </c>
      <c r="D2549" s="155">
        <v>25</v>
      </c>
      <c r="E2549" s="155">
        <v>25</v>
      </c>
      <c r="F2549" s="166">
        <v>41478</v>
      </c>
      <c r="G2549" s="166">
        <v>41486</v>
      </c>
      <c r="H2549" s="157">
        <v>1</v>
      </c>
    </row>
    <row r="2550" spans="1:9" ht="15" customHeight="1" x14ac:dyDescent="0.25">
      <c r="A2550" s="155" t="s">
        <v>520</v>
      </c>
      <c r="B2550" s="155" t="s">
        <v>521</v>
      </c>
      <c r="C2550" s="155" t="s">
        <v>4134</v>
      </c>
      <c r="D2550" s="155">
        <v>325</v>
      </c>
      <c r="E2550" s="155">
        <v>325</v>
      </c>
      <c r="F2550" s="166">
        <v>41479</v>
      </c>
      <c r="G2550" s="166">
        <v>41487</v>
      </c>
      <c r="H2550" s="157">
        <v>1</v>
      </c>
    </row>
    <row r="2551" spans="1:9" ht="15" customHeight="1" x14ac:dyDescent="0.25">
      <c r="A2551" s="155" t="s">
        <v>261</v>
      </c>
      <c r="B2551" s="155" t="s">
        <v>2952</v>
      </c>
      <c r="C2551" s="155" t="s">
        <v>4135</v>
      </c>
      <c r="D2551" s="155">
        <v>25</v>
      </c>
      <c r="E2551" s="155">
        <v>25</v>
      </c>
      <c r="F2551" s="166">
        <v>41479</v>
      </c>
      <c r="G2551" s="166">
        <v>41485</v>
      </c>
      <c r="H2551" s="157">
        <v>1</v>
      </c>
    </row>
    <row r="2552" spans="1:9" ht="15" customHeight="1" x14ac:dyDescent="0.25">
      <c r="A2552" s="155" t="s">
        <v>71</v>
      </c>
      <c r="B2552" s="155" t="s">
        <v>154</v>
      </c>
      <c r="C2552" s="155" t="s">
        <v>4136</v>
      </c>
      <c r="D2552" s="155">
        <v>5</v>
      </c>
      <c r="E2552" s="155">
        <v>5</v>
      </c>
      <c r="F2552" s="166">
        <v>41479</v>
      </c>
      <c r="G2552" s="166">
        <v>41485</v>
      </c>
      <c r="H2552" s="157">
        <v>1</v>
      </c>
    </row>
    <row r="2553" spans="1:9" ht="15" customHeight="1" x14ac:dyDescent="0.25">
      <c r="A2553" s="155" t="s">
        <v>520</v>
      </c>
      <c r="B2553" s="155" t="s">
        <v>1267</v>
      </c>
      <c r="C2553" s="155" t="s">
        <v>4137</v>
      </c>
      <c r="D2553" s="155">
        <v>500</v>
      </c>
      <c r="E2553" s="155">
        <v>500</v>
      </c>
      <c r="F2553" s="166">
        <v>41479</v>
      </c>
      <c r="G2553" s="166" t="s">
        <v>829</v>
      </c>
      <c r="H2553" s="157">
        <v>1</v>
      </c>
    </row>
    <row r="2554" spans="1:9" ht="15" customHeight="1" x14ac:dyDescent="0.25">
      <c r="A2554" s="155" t="s">
        <v>520</v>
      </c>
      <c r="B2554" s="155" t="s">
        <v>609</v>
      </c>
      <c r="C2554" s="155" t="s">
        <v>3692</v>
      </c>
      <c r="D2554" s="155">
        <v>500</v>
      </c>
      <c r="E2554" s="155">
        <v>500</v>
      </c>
      <c r="F2554" s="166">
        <v>41479</v>
      </c>
      <c r="G2554" s="166" t="s">
        <v>829</v>
      </c>
      <c r="H2554" s="157">
        <v>1</v>
      </c>
    </row>
    <row r="2555" spans="1:9" ht="15" customHeight="1" x14ac:dyDescent="0.25">
      <c r="A2555" s="155" t="s">
        <v>261</v>
      </c>
      <c r="B2555" s="155" t="s">
        <v>4138</v>
      </c>
      <c r="C2555" s="155" t="s">
        <v>4139</v>
      </c>
      <c r="D2555" s="155">
        <v>5</v>
      </c>
      <c r="E2555" s="155">
        <v>5</v>
      </c>
      <c r="F2555" s="166">
        <v>41480</v>
      </c>
      <c r="G2555" s="166">
        <v>41486</v>
      </c>
      <c r="H2555" s="157">
        <v>1</v>
      </c>
    </row>
    <row r="2556" spans="1:9" ht="15" customHeight="1" x14ac:dyDescent="0.25">
      <c r="A2556" s="155" t="s">
        <v>1107</v>
      </c>
      <c r="B2556" s="155" t="s">
        <v>1568</v>
      </c>
      <c r="C2556" s="155" t="s">
        <v>4140</v>
      </c>
      <c r="D2556" s="155">
        <v>50</v>
      </c>
      <c r="E2556" s="155">
        <v>50</v>
      </c>
      <c r="F2556" s="166">
        <v>41480</v>
      </c>
      <c r="G2556" s="166">
        <v>41481</v>
      </c>
      <c r="H2556" s="157">
        <v>1</v>
      </c>
    </row>
    <row r="2557" spans="1:9" ht="15" customHeight="1" x14ac:dyDescent="0.25">
      <c r="A2557" s="155" t="s">
        <v>65</v>
      </c>
      <c r="B2557" s="155" t="s">
        <v>2994</v>
      </c>
      <c r="C2557" s="155" t="s">
        <v>4141</v>
      </c>
      <c r="D2557" s="155">
        <v>200</v>
      </c>
      <c r="E2557" s="155">
        <v>200</v>
      </c>
      <c r="F2557" s="166">
        <v>41480</v>
      </c>
      <c r="G2557" s="166">
        <v>41487</v>
      </c>
      <c r="H2557" s="157">
        <v>1</v>
      </c>
    </row>
    <row r="2558" spans="1:9" ht="15" customHeight="1" x14ac:dyDescent="0.25">
      <c r="A2558" s="155" t="s">
        <v>65</v>
      </c>
      <c r="B2558" s="155" t="s">
        <v>1501</v>
      </c>
      <c r="C2558" s="155" t="s">
        <v>4142</v>
      </c>
      <c r="D2558" s="155">
        <v>250</v>
      </c>
      <c r="E2558" s="155">
        <v>250</v>
      </c>
      <c r="F2558" s="166">
        <v>41480</v>
      </c>
      <c r="G2558" s="166">
        <v>41487</v>
      </c>
      <c r="H2558" s="157">
        <v>1</v>
      </c>
    </row>
    <row r="2559" spans="1:9" ht="15" customHeight="1" x14ac:dyDescent="0.25">
      <c r="A2559" s="155" t="s">
        <v>71</v>
      </c>
      <c r="B2559" s="155" t="s">
        <v>1550</v>
      </c>
      <c r="C2559" s="155" t="s">
        <v>4143</v>
      </c>
      <c r="D2559" s="155">
        <v>5</v>
      </c>
      <c r="E2559" s="155">
        <v>5</v>
      </c>
      <c r="F2559" s="166">
        <v>41480</v>
      </c>
      <c r="G2559" s="166">
        <v>41495</v>
      </c>
      <c r="H2559" s="157">
        <v>1</v>
      </c>
    </row>
    <row r="2560" spans="1:9" ht="15" customHeight="1" x14ac:dyDescent="0.25">
      <c r="A2560" s="155" t="s">
        <v>559</v>
      </c>
      <c r="B2560" s="155" t="s">
        <v>560</v>
      </c>
      <c r="C2560" s="155" t="s">
        <v>4144</v>
      </c>
      <c r="D2560" s="155">
        <v>15000</v>
      </c>
      <c r="E2560" s="155">
        <v>15083</v>
      </c>
      <c r="F2560" s="166">
        <v>41480</v>
      </c>
      <c r="G2560" s="166">
        <v>41484</v>
      </c>
      <c r="H2560" s="157">
        <v>1</v>
      </c>
    </row>
    <row r="2561" spans="1:9" ht="15" customHeight="1" x14ac:dyDescent="0.25">
      <c r="A2561" s="155" t="s">
        <v>71</v>
      </c>
      <c r="B2561" s="155" t="s">
        <v>1550</v>
      </c>
      <c r="C2561" s="155" t="s">
        <v>4145</v>
      </c>
      <c r="D2561" s="155">
        <v>5</v>
      </c>
      <c r="E2561" s="155">
        <v>5</v>
      </c>
      <c r="F2561" s="166">
        <v>41480</v>
      </c>
      <c r="G2561" s="166">
        <v>41495</v>
      </c>
      <c r="H2561" s="157">
        <v>1</v>
      </c>
    </row>
    <row r="2562" spans="1:9" ht="15" customHeight="1" x14ac:dyDescent="0.25">
      <c r="A2562" s="155" t="s">
        <v>3303</v>
      </c>
      <c r="B2562" s="155" t="s">
        <v>1696</v>
      </c>
      <c r="C2562" s="155" t="s">
        <v>4146</v>
      </c>
      <c r="D2562" s="155">
        <v>1</v>
      </c>
      <c r="E2562" s="155">
        <v>1</v>
      </c>
      <c r="F2562" s="166">
        <v>41480</v>
      </c>
      <c r="G2562" s="166">
        <v>41484</v>
      </c>
      <c r="H2562" s="157">
        <v>1</v>
      </c>
    </row>
    <row r="2563" spans="1:9" ht="15" customHeight="1" x14ac:dyDescent="0.25">
      <c r="A2563" s="155" t="s">
        <v>71</v>
      </c>
      <c r="B2563" s="155" t="s">
        <v>1530</v>
      </c>
      <c r="C2563" s="155" t="s">
        <v>4009</v>
      </c>
      <c r="D2563" s="155">
        <v>5</v>
      </c>
      <c r="E2563" s="155">
        <v>5</v>
      </c>
      <c r="F2563" s="166">
        <v>41480</v>
      </c>
      <c r="G2563" s="166">
        <v>41495</v>
      </c>
      <c r="H2563" s="157">
        <v>1</v>
      </c>
    </row>
    <row r="2564" spans="1:9" ht="15" customHeight="1" x14ac:dyDescent="0.25">
      <c r="A2564" s="155" t="s">
        <v>634</v>
      </c>
      <c r="B2564" s="155" t="s">
        <v>4147</v>
      </c>
      <c r="C2564" s="155" t="s">
        <v>4148</v>
      </c>
      <c r="D2564" s="155">
        <v>10</v>
      </c>
      <c r="E2564" s="155">
        <v>10</v>
      </c>
      <c r="F2564" s="166">
        <v>41481</v>
      </c>
      <c r="G2564" s="166">
        <v>41481</v>
      </c>
      <c r="H2564" s="157">
        <v>1</v>
      </c>
      <c r="I2564" s="163" t="s">
        <v>214</v>
      </c>
    </row>
    <row r="2565" spans="1:9" ht="15" customHeight="1" x14ac:dyDescent="0.25">
      <c r="A2565" s="155" t="s">
        <v>3189</v>
      </c>
      <c r="B2565" s="155" t="s">
        <v>3499</v>
      </c>
      <c r="C2565" s="155" t="s">
        <v>4149</v>
      </c>
      <c r="D2565" s="155">
        <v>10</v>
      </c>
      <c r="E2565" s="155">
        <v>10</v>
      </c>
      <c r="F2565" s="166">
        <v>41481</v>
      </c>
      <c r="G2565" s="166">
        <v>41491</v>
      </c>
      <c r="H2565" s="157">
        <v>1</v>
      </c>
    </row>
    <row r="2566" spans="1:9" ht="15" customHeight="1" x14ac:dyDescent="0.25">
      <c r="A2566" s="155" t="s">
        <v>394</v>
      </c>
      <c r="B2566" s="155" t="s">
        <v>430</v>
      </c>
      <c r="C2566" s="155" t="s">
        <v>4150</v>
      </c>
      <c r="D2566" s="155">
        <v>25</v>
      </c>
      <c r="E2566" s="155">
        <v>25</v>
      </c>
      <c r="F2566" s="166">
        <v>41481</v>
      </c>
      <c r="G2566" s="166">
        <v>41481</v>
      </c>
      <c r="H2566" s="157">
        <v>1</v>
      </c>
      <c r="I2566" s="163" t="s">
        <v>4151</v>
      </c>
    </row>
    <row r="2567" spans="1:9" ht="15" customHeight="1" x14ac:dyDescent="0.25">
      <c r="A2567" s="155" t="s">
        <v>3481</v>
      </c>
      <c r="B2567" s="155" t="s">
        <v>149</v>
      </c>
      <c r="C2567" s="155" t="s">
        <v>4152</v>
      </c>
      <c r="D2567" s="155">
        <v>25</v>
      </c>
      <c r="E2567" s="155">
        <v>25</v>
      </c>
      <c r="F2567" s="166">
        <v>41481</v>
      </c>
      <c r="G2567" s="166">
        <v>41486</v>
      </c>
      <c r="H2567" s="157">
        <v>1</v>
      </c>
    </row>
    <row r="2568" spans="1:9" ht="15" customHeight="1" x14ac:dyDescent="0.25">
      <c r="A2568" s="155" t="s">
        <v>3481</v>
      </c>
      <c r="B2568" s="155" t="s">
        <v>255</v>
      </c>
      <c r="C2568" s="155" t="s">
        <v>316</v>
      </c>
      <c r="D2568" s="155">
        <v>50</v>
      </c>
      <c r="E2568" s="155">
        <v>50</v>
      </c>
      <c r="F2568" s="166">
        <v>41481</v>
      </c>
      <c r="G2568" s="166">
        <v>41486</v>
      </c>
      <c r="H2568" s="157">
        <v>1</v>
      </c>
    </row>
    <row r="2569" spans="1:9" ht="15" customHeight="1" x14ac:dyDescent="0.25">
      <c r="A2569" s="155" t="s">
        <v>71</v>
      </c>
      <c r="B2569" s="155" t="s">
        <v>167</v>
      </c>
      <c r="C2569" s="155" t="s">
        <v>4153</v>
      </c>
      <c r="D2569" s="155">
        <v>25</v>
      </c>
      <c r="E2569" s="155">
        <v>25</v>
      </c>
      <c r="F2569" s="166">
        <v>41481</v>
      </c>
      <c r="G2569" s="166">
        <v>41495</v>
      </c>
      <c r="H2569" s="157">
        <v>1</v>
      </c>
    </row>
    <row r="2570" spans="1:9" ht="15" customHeight="1" x14ac:dyDescent="0.25">
      <c r="A2570" s="155" t="s">
        <v>4154</v>
      </c>
      <c r="B2570" s="155" t="s">
        <v>4155</v>
      </c>
      <c r="C2570" s="155" t="s">
        <v>4156</v>
      </c>
      <c r="D2570" s="155">
        <v>100</v>
      </c>
      <c r="E2570" s="155">
        <v>100</v>
      </c>
      <c r="F2570" s="166">
        <v>41481</v>
      </c>
      <c r="G2570" s="166">
        <v>41485</v>
      </c>
      <c r="H2570" s="157">
        <v>1</v>
      </c>
    </row>
    <row r="2571" spans="1:9" ht="15" customHeight="1" x14ac:dyDescent="0.25">
      <c r="A2571" s="155" t="s">
        <v>4072</v>
      </c>
      <c r="B2571" s="155" t="s">
        <v>4157</v>
      </c>
      <c r="C2571" s="155" t="s">
        <v>4158</v>
      </c>
      <c r="D2571" s="155">
        <v>5</v>
      </c>
      <c r="E2571" s="155">
        <v>5</v>
      </c>
      <c r="F2571" s="166">
        <v>41481</v>
      </c>
      <c r="G2571" s="166">
        <v>41488</v>
      </c>
      <c r="H2571" s="157">
        <v>1</v>
      </c>
    </row>
    <row r="2572" spans="1:9" ht="15" customHeight="1" x14ac:dyDescent="0.25">
      <c r="A2572" s="155" t="s">
        <v>78</v>
      </c>
      <c r="B2572" s="155" t="s">
        <v>4159</v>
      </c>
      <c r="C2572" s="155" t="s">
        <v>4160</v>
      </c>
      <c r="D2572" s="155">
        <v>6</v>
      </c>
      <c r="E2572" s="155">
        <v>6</v>
      </c>
      <c r="F2572" s="166">
        <v>41484</v>
      </c>
      <c r="G2572" s="166">
        <v>41488</v>
      </c>
      <c r="H2572" s="157">
        <v>1</v>
      </c>
    </row>
    <row r="2573" spans="1:9" ht="15" customHeight="1" x14ac:dyDescent="0.25">
      <c r="A2573" s="155" t="s">
        <v>1041</v>
      </c>
      <c r="B2573" s="155" t="s">
        <v>1042</v>
      </c>
      <c r="C2573" s="155" t="s">
        <v>4161</v>
      </c>
      <c r="D2573" s="155">
        <v>50</v>
      </c>
      <c r="E2573" s="155">
        <v>50</v>
      </c>
      <c r="F2573" s="166">
        <v>41484</v>
      </c>
      <c r="G2573" s="166">
        <v>41488</v>
      </c>
      <c r="H2573" s="157">
        <v>1</v>
      </c>
    </row>
    <row r="2574" spans="1:9" ht="15" customHeight="1" x14ac:dyDescent="0.25">
      <c r="A2574" s="155" t="s">
        <v>4162</v>
      </c>
      <c r="B2574" s="155" t="s">
        <v>4163</v>
      </c>
      <c r="C2574" s="155" t="s">
        <v>4164</v>
      </c>
      <c r="D2574" s="155">
        <v>5</v>
      </c>
      <c r="E2574" s="155">
        <v>5</v>
      </c>
      <c r="F2574" s="166">
        <v>41484</v>
      </c>
      <c r="G2574" s="166">
        <v>41488</v>
      </c>
      <c r="H2574" s="157">
        <v>1</v>
      </c>
    </row>
    <row r="2575" spans="1:9" ht="15" customHeight="1" x14ac:dyDescent="0.25">
      <c r="A2575" s="155" t="s">
        <v>1492</v>
      </c>
      <c r="B2575" s="155" t="s">
        <v>1493</v>
      </c>
      <c r="C2575" s="155" t="s">
        <v>4165</v>
      </c>
      <c r="D2575" s="155">
        <v>800</v>
      </c>
      <c r="E2575" s="155">
        <v>800</v>
      </c>
      <c r="F2575" s="166">
        <v>41484</v>
      </c>
      <c r="G2575" s="166">
        <v>41492</v>
      </c>
      <c r="H2575" s="157">
        <v>1</v>
      </c>
    </row>
    <row r="2576" spans="1:9" ht="15" customHeight="1" x14ac:dyDescent="0.25">
      <c r="A2576" s="155" t="s">
        <v>405</v>
      </c>
      <c r="B2576" s="155" t="s">
        <v>1703</v>
      </c>
      <c r="C2576" s="155" t="s">
        <v>4166</v>
      </c>
      <c r="D2576" s="155">
        <v>100</v>
      </c>
      <c r="E2576" s="155">
        <v>100</v>
      </c>
      <c r="F2576" s="166">
        <v>41484</v>
      </c>
      <c r="G2576" s="166">
        <v>41488</v>
      </c>
      <c r="H2576" s="157">
        <v>1</v>
      </c>
    </row>
    <row r="2577" spans="1:9" ht="15" customHeight="1" x14ac:dyDescent="0.25">
      <c r="A2577" s="155" t="s">
        <v>654</v>
      </c>
      <c r="B2577" s="155" t="s">
        <v>1613</v>
      </c>
      <c r="C2577" s="155" t="s">
        <v>4133</v>
      </c>
      <c r="D2577" s="155">
        <v>50</v>
      </c>
      <c r="E2577" s="155">
        <v>50</v>
      </c>
      <c r="F2577" s="166">
        <v>41484</v>
      </c>
      <c r="G2577" s="166">
        <v>41486</v>
      </c>
      <c r="H2577" s="157">
        <v>1</v>
      </c>
    </row>
    <row r="2578" spans="1:9" ht="15" customHeight="1" x14ac:dyDescent="0.25">
      <c r="A2578" s="155" t="s">
        <v>39</v>
      </c>
      <c r="B2578" s="155" t="s">
        <v>4167</v>
      </c>
      <c r="C2578" s="155" t="s">
        <v>4168</v>
      </c>
      <c r="D2578" s="155">
        <v>128</v>
      </c>
      <c r="E2578" s="155">
        <v>128</v>
      </c>
      <c r="F2578" s="166">
        <v>41484</v>
      </c>
      <c r="G2578" s="166">
        <v>41493</v>
      </c>
      <c r="H2578" s="157">
        <v>1</v>
      </c>
      <c r="I2578" s="163" t="s">
        <v>2468</v>
      </c>
    </row>
    <row r="2579" spans="1:9" ht="15" customHeight="1" x14ac:dyDescent="0.25">
      <c r="A2579" s="155" t="s">
        <v>39</v>
      </c>
      <c r="B2579" s="155" t="s">
        <v>40</v>
      </c>
      <c r="C2579" s="155" t="s">
        <v>4169</v>
      </c>
      <c r="D2579" s="155">
        <v>120</v>
      </c>
      <c r="E2579" s="155">
        <v>120</v>
      </c>
      <c r="F2579" s="166">
        <v>41484</v>
      </c>
      <c r="G2579" s="166">
        <v>41491</v>
      </c>
      <c r="H2579" s="157">
        <v>1</v>
      </c>
    </row>
    <row r="2580" spans="1:9" ht="15" customHeight="1" x14ac:dyDescent="0.25">
      <c r="A2580" s="155" t="s">
        <v>1554</v>
      </c>
      <c r="B2580" s="155" t="s">
        <v>4170</v>
      </c>
      <c r="C2580" s="155" t="s">
        <v>4171</v>
      </c>
      <c r="D2580" s="155">
        <v>30</v>
      </c>
      <c r="E2580" s="155">
        <v>8</v>
      </c>
      <c r="F2580" s="166">
        <v>41456</v>
      </c>
      <c r="G2580" s="166">
        <v>41456</v>
      </c>
      <c r="H2580" s="157">
        <v>1</v>
      </c>
      <c r="I2580" s="163" t="s">
        <v>4175</v>
      </c>
    </row>
    <row r="2581" spans="1:9" ht="15" customHeight="1" x14ac:dyDescent="0.25">
      <c r="A2581" s="155" t="s">
        <v>2714</v>
      </c>
      <c r="B2581" s="155" t="s">
        <v>4173</v>
      </c>
      <c r="C2581" s="155" t="s">
        <v>4174</v>
      </c>
      <c r="D2581" s="155">
        <v>200</v>
      </c>
      <c r="E2581" s="155">
        <v>200</v>
      </c>
      <c r="F2581" s="166">
        <v>41486</v>
      </c>
      <c r="G2581" s="166">
        <v>41488</v>
      </c>
      <c r="H2581" s="157">
        <v>1</v>
      </c>
    </row>
    <row r="2582" spans="1:9" ht="15" customHeight="1" x14ac:dyDescent="0.25">
      <c r="A2582" s="155" t="s">
        <v>2503</v>
      </c>
      <c r="B2582" s="155" t="s">
        <v>4176</v>
      </c>
      <c r="C2582" s="155" t="s">
        <v>4177</v>
      </c>
      <c r="D2582" s="155">
        <v>50</v>
      </c>
      <c r="E2582" s="155">
        <v>50</v>
      </c>
      <c r="F2582" s="166">
        <v>41486</v>
      </c>
      <c r="G2582" s="166">
        <v>41488</v>
      </c>
      <c r="H2582" s="157">
        <v>1</v>
      </c>
      <c r="I2582" s="163" t="s">
        <v>4178</v>
      </c>
    </row>
    <row r="2583" spans="1:9" ht="15" customHeight="1" x14ac:dyDescent="0.25">
      <c r="A2583" s="155" t="s">
        <v>520</v>
      </c>
      <c r="B2583" s="155" t="s">
        <v>964</v>
      </c>
      <c r="C2583" s="155" t="s">
        <v>4179</v>
      </c>
      <c r="D2583" s="155">
        <v>250</v>
      </c>
      <c r="E2583" s="155">
        <v>250</v>
      </c>
      <c r="F2583" s="166">
        <v>41486</v>
      </c>
      <c r="G2583" s="166">
        <v>41495</v>
      </c>
      <c r="H2583" s="157">
        <v>1</v>
      </c>
    </row>
    <row r="2584" spans="1:9" ht="15" customHeight="1" x14ac:dyDescent="0.25">
      <c r="A2584" s="155" t="s">
        <v>1474</v>
      </c>
      <c r="B2584" s="155" t="s">
        <v>345</v>
      </c>
      <c r="C2584" s="155" t="s">
        <v>4180</v>
      </c>
      <c r="D2584" s="155">
        <v>50</v>
      </c>
      <c r="E2584" s="155">
        <v>50</v>
      </c>
      <c r="F2584" s="166">
        <v>41487</v>
      </c>
      <c r="G2584" s="166">
        <v>41492</v>
      </c>
      <c r="H2584" s="157">
        <v>1</v>
      </c>
    </row>
    <row r="2585" spans="1:9" ht="15" customHeight="1" x14ac:dyDescent="0.25">
      <c r="A2585" s="155" t="s">
        <v>12</v>
      </c>
      <c r="B2585" s="155" t="s">
        <v>766</v>
      </c>
      <c r="C2585" s="155" t="s">
        <v>4181</v>
      </c>
      <c r="D2585" s="155">
        <v>10</v>
      </c>
      <c r="E2585" s="155">
        <v>10</v>
      </c>
      <c r="F2585" s="166">
        <v>41487</v>
      </c>
      <c r="G2585" s="166">
        <v>41492</v>
      </c>
      <c r="H2585" s="157">
        <v>1</v>
      </c>
    </row>
    <row r="2586" spans="1:9" ht="15" customHeight="1" x14ac:dyDescent="0.25">
      <c r="A2586" s="155" t="s">
        <v>12</v>
      </c>
      <c r="B2586" s="155" t="s">
        <v>1334</v>
      </c>
      <c r="C2586" s="155" t="s">
        <v>4182</v>
      </c>
      <c r="D2586" s="155">
        <v>10</v>
      </c>
      <c r="E2586" s="155">
        <v>10</v>
      </c>
      <c r="F2586" s="166">
        <v>41487</v>
      </c>
      <c r="G2586" s="166">
        <v>41492</v>
      </c>
      <c r="H2586" s="157">
        <v>1</v>
      </c>
    </row>
    <row r="2587" spans="1:9" ht="15" customHeight="1" x14ac:dyDescent="0.25">
      <c r="A2587" s="155" t="s">
        <v>830</v>
      </c>
      <c r="B2587" s="155" t="s">
        <v>947</v>
      </c>
      <c r="C2587" s="155" t="s">
        <v>4183</v>
      </c>
      <c r="D2587" s="155">
        <v>2</v>
      </c>
      <c r="E2587" s="155">
        <v>2</v>
      </c>
      <c r="F2587" s="166">
        <v>41487</v>
      </c>
      <c r="G2587" s="166">
        <v>41501</v>
      </c>
      <c r="H2587" s="157">
        <v>1</v>
      </c>
    </row>
    <row r="2588" spans="1:9" ht="15" customHeight="1" x14ac:dyDescent="0.25">
      <c r="A2588" s="155" t="s">
        <v>3829</v>
      </c>
      <c r="B2588" s="155" t="s">
        <v>4099</v>
      </c>
      <c r="C2588" s="155" t="s">
        <v>4184</v>
      </c>
      <c r="D2588" s="155">
        <v>900</v>
      </c>
      <c r="E2588" s="155">
        <v>904</v>
      </c>
      <c r="F2588" s="166">
        <v>41488</v>
      </c>
      <c r="G2588" s="166">
        <v>41501</v>
      </c>
      <c r="H2588" s="157">
        <v>1</v>
      </c>
    </row>
    <row r="2589" spans="1:9" ht="15" customHeight="1" x14ac:dyDescent="0.25">
      <c r="A2589" s="155" t="s">
        <v>394</v>
      </c>
      <c r="B2589" s="155" t="s">
        <v>398</v>
      </c>
      <c r="C2589" s="155" t="s">
        <v>4185</v>
      </c>
      <c r="D2589" s="155">
        <v>25</v>
      </c>
      <c r="E2589" s="155">
        <v>25</v>
      </c>
      <c r="F2589" s="166">
        <v>41488</v>
      </c>
      <c r="G2589" s="166">
        <v>41493</v>
      </c>
      <c r="H2589" s="157">
        <v>1</v>
      </c>
    </row>
    <row r="2590" spans="1:9" ht="30" customHeight="1" x14ac:dyDescent="0.25">
      <c r="A2590" s="155" t="s">
        <v>3473</v>
      </c>
      <c r="B2590" s="155" t="s">
        <v>526</v>
      </c>
      <c r="C2590" s="155" t="s">
        <v>4186</v>
      </c>
      <c r="D2590" s="155">
        <v>6</v>
      </c>
      <c r="E2590" s="155">
        <v>6</v>
      </c>
      <c r="F2590" s="166">
        <v>41488</v>
      </c>
      <c r="G2590" s="166">
        <v>41495</v>
      </c>
      <c r="H2590" s="157">
        <v>1</v>
      </c>
    </row>
    <row r="2591" spans="1:9" ht="15" customHeight="1" x14ac:dyDescent="0.25">
      <c r="A2591" s="155" t="s">
        <v>136</v>
      </c>
      <c r="B2591" s="155" t="s">
        <v>555</v>
      </c>
      <c r="C2591" s="155" t="s">
        <v>4188</v>
      </c>
      <c r="D2591" s="155">
        <v>250</v>
      </c>
      <c r="E2591" s="155">
        <v>250</v>
      </c>
      <c r="F2591" s="166">
        <v>41491</v>
      </c>
      <c r="G2591" s="166">
        <v>41493</v>
      </c>
      <c r="H2591" s="157">
        <v>1</v>
      </c>
    </row>
    <row r="2592" spans="1:9" ht="15" customHeight="1" x14ac:dyDescent="0.25">
      <c r="A2592" s="155" t="s">
        <v>4011</v>
      </c>
      <c r="B2592" s="155" t="s">
        <v>909</v>
      </c>
      <c r="C2592" s="155" t="s">
        <v>4189</v>
      </c>
      <c r="D2592" s="155">
        <v>100</v>
      </c>
      <c r="E2592" s="155">
        <v>100</v>
      </c>
      <c r="F2592" s="166">
        <v>41491</v>
      </c>
      <c r="G2592" s="166">
        <v>41494</v>
      </c>
      <c r="H2592" s="157">
        <v>1</v>
      </c>
    </row>
    <row r="2593" spans="1:9" ht="15" customHeight="1" x14ac:dyDescent="0.25">
      <c r="A2593" s="155" t="s">
        <v>71</v>
      </c>
      <c r="B2593" s="155" t="s">
        <v>1550</v>
      </c>
      <c r="C2593" s="155" t="s">
        <v>4190</v>
      </c>
      <c r="D2593" s="155">
        <v>5</v>
      </c>
      <c r="E2593" s="155">
        <v>5</v>
      </c>
      <c r="F2593" s="166">
        <v>41491</v>
      </c>
      <c r="G2593" s="166">
        <v>41502</v>
      </c>
      <c r="H2593" s="157">
        <v>1</v>
      </c>
      <c r="I2593" s="163" t="s">
        <v>3175</v>
      </c>
    </row>
    <row r="2594" spans="1:9" ht="15" customHeight="1" x14ac:dyDescent="0.25">
      <c r="A2594" s="155" t="s">
        <v>2906</v>
      </c>
      <c r="B2594" s="155" t="s">
        <v>1813</v>
      </c>
      <c r="C2594" s="155" t="s">
        <v>4191</v>
      </c>
      <c r="D2594" s="155">
        <v>14</v>
      </c>
      <c r="E2594" s="155">
        <v>14</v>
      </c>
      <c r="F2594" s="166">
        <v>41492</v>
      </c>
      <c r="G2594" s="166">
        <v>41498</v>
      </c>
      <c r="H2594" s="157">
        <v>1</v>
      </c>
      <c r="I2594" s="163" t="s">
        <v>3175</v>
      </c>
    </row>
    <row r="2595" spans="1:9" ht="15" customHeight="1" x14ac:dyDescent="0.25">
      <c r="A2595" s="155" t="s">
        <v>3437</v>
      </c>
      <c r="B2595" s="155" t="s">
        <v>1696</v>
      </c>
      <c r="C2595" s="155" t="s">
        <v>4192</v>
      </c>
      <c r="D2595" s="155">
        <v>1</v>
      </c>
      <c r="E2595" s="155">
        <v>1</v>
      </c>
      <c r="F2595" s="166">
        <v>41492</v>
      </c>
      <c r="G2595" s="166">
        <v>41502</v>
      </c>
      <c r="H2595" s="157">
        <v>1</v>
      </c>
    </row>
    <row r="2596" spans="1:9" ht="15" customHeight="1" x14ac:dyDescent="0.25">
      <c r="A2596" s="155" t="s">
        <v>911</v>
      </c>
      <c r="B2596" s="155" t="s">
        <v>1176</v>
      </c>
      <c r="C2596" s="155" t="s">
        <v>4193</v>
      </c>
      <c r="D2596" s="155">
        <v>500</v>
      </c>
      <c r="E2596" s="155">
        <v>500</v>
      </c>
      <c r="F2596" s="166">
        <v>41492</v>
      </c>
      <c r="G2596" s="166">
        <v>41498</v>
      </c>
      <c r="H2596" s="157">
        <v>1</v>
      </c>
      <c r="I2596" s="163" t="s">
        <v>1712</v>
      </c>
    </row>
    <row r="2597" spans="1:9" ht="15" customHeight="1" x14ac:dyDescent="0.25">
      <c r="A2597" s="155" t="s">
        <v>115</v>
      </c>
      <c r="B2597" s="155" t="s">
        <v>856</v>
      </c>
      <c r="C2597" s="155" t="s">
        <v>4194</v>
      </c>
      <c r="D2597" s="155">
        <v>10</v>
      </c>
      <c r="E2597" s="155">
        <v>10</v>
      </c>
      <c r="F2597" s="166">
        <v>41492</v>
      </c>
      <c r="G2597" s="166">
        <v>41498</v>
      </c>
      <c r="H2597" s="157">
        <v>1</v>
      </c>
    </row>
    <row r="2598" spans="1:9" ht="15" customHeight="1" x14ac:dyDescent="0.25">
      <c r="A2598" s="155" t="s">
        <v>2302</v>
      </c>
      <c r="B2598" s="155" t="s">
        <v>1090</v>
      </c>
      <c r="C2598" s="155" t="s">
        <v>4195</v>
      </c>
      <c r="D2598" s="155">
        <v>100</v>
      </c>
      <c r="E2598" s="155">
        <v>100</v>
      </c>
      <c r="F2598" s="166">
        <v>41493</v>
      </c>
      <c r="G2598" s="166">
        <v>41501</v>
      </c>
      <c r="H2598" s="157">
        <v>1</v>
      </c>
    </row>
    <row r="2599" spans="1:9" ht="15" customHeight="1" x14ac:dyDescent="0.25">
      <c r="A2599" s="155" t="s">
        <v>748</v>
      </c>
      <c r="B2599" s="155" t="s">
        <v>823</v>
      </c>
      <c r="C2599" s="155" t="s">
        <v>4196</v>
      </c>
      <c r="D2599" s="155">
        <v>200</v>
      </c>
      <c r="E2599" s="155">
        <v>200</v>
      </c>
      <c r="F2599" s="166">
        <v>41493</v>
      </c>
      <c r="G2599" s="166">
        <v>41498</v>
      </c>
      <c r="H2599" s="157">
        <v>1</v>
      </c>
    </row>
    <row r="2600" spans="1:9" ht="15" customHeight="1" x14ac:dyDescent="0.25">
      <c r="A2600" s="155" t="s">
        <v>748</v>
      </c>
      <c r="B2600" s="155" t="s">
        <v>481</v>
      </c>
      <c r="C2600" s="155" t="s">
        <v>364</v>
      </c>
      <c r="D2600" s="155">
        <v>400</v>
      </c>
      <c r="E2600" s="155">
        <v>400</v>
      </c>
      <c r="F2600" s="166">
        <v>41493</v>
      </c>
      <c r="G2600" s="166">
        <v>41498</v>
      </c>
      <c r="H2600" s="157">
        <v>1</v>
      </c>
    </row>
    <row r="2601" spans="1:9" ht="15" customHeight="1" x14ac:dyDescent="0.25">
      <c r="A2601" s="155" t="s">
        <v>748</v>
      </c>
      <c r="B2601" s="155" t="s">
        <v>483</v>
      </c>
      <c r="C2601" s="155" t="s">
        <v>4197</v>
      </c>
      <c r="D2601" s="155">
        <v>200</v>
      </c>
      <c r="E2601" s="155">
        <v>200</v>
      </c>
      <c r="F2601" s="166">
        <v>41493</v>
      </c>
      <c r="G2601" s="166">
        <v>41498</v>
      </c>
      <c r="H2601" s="157">
        <v>1</v>
      </c>
    </row>
    <row r="2602" spans="1:9" ht="15" customHeight="1" x14ac:dyDescent="0.25">
      <c r="A2602" s="155" t="s">
        <v>251</v>
      </c>
      <c r="B2602" s="155" t="s">
        <v>4198</v>
      </c>
      <c r="C2602" s="155" t="s">
        <v>4199</v>
      </c>
      <c r="D2602" s="155">
        <v>10</v>
      </c>
      <c r="E2602" s="155">
        <v>10</v>
      </c>
      <c r="F2602" s="166">
        <v>41493</v>
      </c>
      <c r="G2602" s="166">
        <v>41499</v>
      </c>
      <c r="H2602" s="157">
        <v>1</v>
      </c>
    </row>
    <row r="2603" spans="1:9" ht="15" customHeight="1" x14ac:dyDescent="0.25">
      <c r="A2603" s="155" t="s">
        <v>36</v>
      </c>
      <c r="B2603" s="155" t="s">
        <v>2140</v>
      </c>
      <c r="C2603" s="155" t="s">
        <v>4200</v>
      </c>
      <c r="D2603" s="155">
        <v>20</v>
      </c>
      <c r="E2603" s="155">
        <v>20</v>
      </c>
      <c r="F2603" s="166">
        <v>41494</v>
      </c>
      <c r="G2603" s="166">
        <v>41498</v>
      </c>
      <c r="H2603" s="157">
        <v>1</v>
      </c>
    </row>
    <row r="2604" spans="1:9" ht="15" customHeight="1" x14ac:dyDescent="0.25">
      <c r="A2604" s="155" t="s">
        <v>719</v>
      </c>
      <c r="B2604" s="155" t="s">
        <v>720</v>
      </c>
      <c r="C2604" s="155" t="s">
        <v>4187</v>
      </c>
      <c r="D2604" s="155">
        <v>200</v>
      </c>
      <c r="E2604" s="155">
        <v>200</v>
      </c>
      <c r="F2604" s="166">
        <v>41494</v>
      </c>
      <c r="G2604" s="166">
        <v>41499</v>
      </c>
      <c r="H2604" s="157">
        <v>1</v>
      </c>
    </row>
    <row r="2605" spans="1:9" ht="15" customHeight="1" x14ac:dyDescent="0.25">
      <c r="A2605" s="155" t="s">
        <v>230</v>
      </c>
      <c r="B2605" s="155" t="s">
        <v>471</v>
      </c>
      <c r="C2605" s="155" t="s">
        <v>4201</v>
      </c>
      <c r="D2605" s="155">
        <v>100</v>
      </c>
      <c r="E2605" s="155">
        <v>100</v>
      </c>
      <c r="F2605" s="166">
        <v>41495</v>
      </c>
      <c r="G2605" s="166">
        <v>41502</v>
      </c>
      <c r="H2605" s="157">
        <v>1</v>
      </c>
    </row>
    <row r="2606" spans="1:9" ht="15" customHeight="1" x14ac:dyDescent="0.25">
      <c r="A2606" s="155" t="s">
        <v>71</v>
      </c>
      <c r="B2606" s="155" t="s">
        <v>74</v>
      </c>
      <c r="C2606" s="155" t="s">
        <v>4202</v>
      </c>
      <c r="D2606" s="155">
        <v>25</v>
      </c>
      <c r="E2606" s="155">
        <v>25</v>
      </c>
      <c r="F2606" s="166">
        <v>41495</v>
      </c>
      <c r="G2606" s="166">
        <v>41499</v>
      </c>
      <c r="H2606" s="157">
        <v>1</v>
      </c>
    </row>
    <row r="2607" spans="1:9" ht="15" customHeight="1" x14ac:dyDescent="0.25">
      <c r="A2607" s="155" t="s">
        <v>3447</v>
      </c>
      <c r="B2607" s="155" t="s">
        <v>3448</v>
      </c>
      <c r="C2607" s="155" t="s">
        <v>4203</v>
      </c>
      <c r="D2607" s="155">
        <v>248</v>
      </c>
      <c r="E2607" s="155">
        <v>248</v>
      </c>
      <c r="F2607" s="166">
        <v>41495</v>
      </c>
      <c r="G2607" s="166">
        <v>41500</v>
      </c>
      <c r="H2607" s="157">
        <v>1</v>
      </c>
    </row>
    <row r="2608" spans="1:9" ht="15" customHeight="1" x14ac:dyDescent="0.25">
      <c r="A2608" s="155" t="s">
        <v>2714</v>
      </c>
      <c r="B2608" s="155" t="s">
        <v>642</v>
      </c>
      <c r="C2608" s="155" t="s">
        <v>4204</v>
      </c>
      <c r="D2608" s="155">
        <v>300</v>
      </c>
      <c r="E2608" s="155">
        <v>300</v>
      </c>
      <c r="F2608" s="166">
        <v>41495</v>
      </c>
      <c r="G2608" s="166">
        <v>41502</v>
      </c>
      <c r="H2608" s="157">
        <v>1</v>
      </c>
    </row>
    <row r="2609" spans="1:9" ht="15" customHeight="1" x14ac:dyDescent="0.25">
      <c r="A2609" s="155" t="s">
        <v>459</v>
      </c>
      <c r="B2609" s="155" t="s">
        <v>460</v>
      </c>
      <c r="C2609" s="155" t="s">
        <v>4205</v>
      </c>
      <c r="D2609" s="155">
        <v>100</v>
      </c>
      <c r="E2609" s="155">
        <v>100</v>
      </c>
      <c r="F2609" s="166">
        <v>41495</v>
      </c>
      <c r="G2609" s="166">
        <v>41502</v>
      </c>
      <c r="H2609" s="157">
        <v>1</v>
      </c>
    </row>
    <row r="2610" spans="1:9" ht="15" customHeight="1" x14ac:dyDescent="0.25">
      <c r="A2610" s="155" t="s">
        <v>286</v>
      </c>
      <c r="B2610" s="155" t="s">
        <v>4206</v>
      </c>
      <c r="C2610" s="155" t="s">
        <v>4207</v>
      </c>
      <c r="D2610" s="155">
        <v>50</v>
      </c>
      <c r="E2610" s="155">
        <v>50</v>
      </c>
      <c r="F2610" s="166">
        <v>41498</v>
      </c>
      <c r="G2610" s="166">
        <v>41505</v>
      </c>
      <c r="H2610" s="157">
        <v>1</v>
      </c>
    </row>
    <row r="2611" spans="1:9" ht="15" customHeight="1" x14ac:dyDescent="0.25">
      <c r="A2611" s="155" t="s">
        <v>3259</v>
      </c>
      <c r="B2611" s="155" t="s">
        <v>1973</v>
      </c>
      <c r="C2611" s="155" t="s">
        <v>4208</v>
      </c>
      <c r="D2611" s="155">
        <v>75</v>
      </c>
      <c r="E2611" s="155">
        <v>75</v>
      </c>
      <c r="F2611" s="166">
        <v>41498</v>
      </c>
      <c r="G2611" s="166">
        <v>41506</v>
      </c>
      <c r="H2611" s="157">
        <v>1</v>
      </c>
    </row>
    <row r="2612" spans="1:9" ht="15" customHeight="1" x14ac:dyDescent="0.25">
      <c r="A2612" s="155" t="s">
        <v>3259</v>
      </c>
      <c r="B2612" s="155" t="s">
        <v>3261</v>
      </c>
      <c r="C2612" s="155" t="s">
        <v>316</v>
      </c>
      <c r="D2612" s="155">
        <v>25</v>
      </c>
      <c r="E2612" s="155">
        <v>25</v>
      </c>
      <c r="F2612" s="166">
        <v>41498</v>
      </c>
      <c r="G2612" s="166">
        <v>41506</v>
      </c>
      <c r="H2612" s="157">
        <v>1</v>
      </c>
    </row>
    <row r="2613" spans="1:9" ht="15" customHeight="1" x14ac:dyDescent="0.25">
      <c r="A2613" s="155" t="s">
        <v>3259</v>
      </c>
      <c r="B2613" s="155" t="s">
        <v>1975</v>
      </c>
      <c r="C2613" s="155" t="s">
        <v>32</v>
      </c>
      <c r="D2613" s="155">
        <v>75</v>
      </c>
      <c r="E2613" s="155">
        <v>75</v>
      </c>
      <c r="F2613" s="166">
        <v>41498</v>
      </c>
      <c r="G2613" s="166">
        <v>41506</v>
      </c>
      <c r="H2613" s="157">
        <v>1</v>
      </c>
    </row>
    <row r="2614" spans="1:9" ht="15" customHeight="1" x14ac:dyDescent="0.25">
      <c r="A2614" s="155" t="s">
        <v>3259</v>
      </c>
      <c r="B2614" s="155" t="s">
        <v>3262</v>
      </c>
      <c r="C2614" s="155" t="s">
        <v>166</v>
      </c>
      <c r="D2614" s="155">
        <v>25</v>
      </c>
      <c r="E2614" s="155">
        <v>25</v>
      </c>
      <c r="F2614" s="166">
        <v>41498</v>
      </c>
      <c r="G2614" s="166">
        <v>41506</v>
      </c>
      <c r="H2614" s="157">
        <v>1</v>
      </c>
    </row>
    <row r="2615" spans="1:9" ht="15" customHeight="1" x14ac:dyDescent="0.25">
      <c r="A2615" s="155" t="s">
        <v>42</v>
      </c>
      <c r="B2615" s="155" t="s">
        <v>202</v>
      </c>
      <c r="C2615" s="155" t="s">
        <v>4085</v>
      </c>
      <c r="D2615" s="155">
        <v>400</v>
      </c>
      <c r="E2615" s="155">
        <v>400</v>
      </c>
      <c r="F2615" s="166">
        <v>41499</v>
      </c>
      <c r="G2615" s="166">
        <v>41502</v>
      </c>
      <c r="H2615" s="157">
        <v>1</v>
      </c>
    </row>
    <row r="2616" spans="1:9" ht="15" customHeight="1" x14ac:dyDescent="0.25">
      <c r="A2616" s="155" t="s">
        <v>42</v>
      </c>
      <c r="B2616" s="155" t="s">
        <v>370</v>
      </c>
      <c r="C2616" s="155" t="s">
        <v>364</v>
      </c>
      <c r="D2616" s="155">
        <v>400</v>
      </c>
      <c r="E2616" s="155">
        <v>400</v>
      </c>
      <c r="F2616" s="166">
        <v>41499</v>
      </c>
      <c r="G2616" s="166">
        <v>41502</v>
      </c>
      <c r="H2616" s="157">
        <v>1</v>
      </c>
    </row>
    <row r="2617" spans="1:9" ht="15" customHeight="1" x14ac:dyDescent="0.25">
      <c r="A2617" s="155" t="s">
        <v>42</v>
      </c>
      <c r="B2617" s="155" t="s">
        <v>204</v>
      </c>
      <c r="C2617" s="155" t="s">
        <v>161</v>
      </c>
      <c r="D2617" s="155">
        <v>400</v>
      </c>
      <c r="E2617" s="155">
        <v>400</v>
      </c>
      <c r="F2617" s="166">
        <v>41499</v>
      </c>
      <c r="G2617" s="166">
        <v>41502</v>
      </c>
      <c r="H2617" s="157">
        <v>1</v>
      </c>
    </row>
    <row r="2618" spans="1:9" ht="15" customHeight="1" x14ac:dyDescent="0.25">
      <c r="A2618" s="155" t="s">
        <v>520</v>
      </c>
      <c r="B2618" s="155" t="s">
        <v>609</v>
      </c>
      <c r="C2618" s="155" t="s">
        <v>4210</v>
      </c>
      <c r="D2618" s="155">
        <v>500</v>
      </c>
      <c r="E2618" s="155">
        <v>500</v>
      </c>
      <c r="F2618" s="166">
        <v>41499</v>
      </c>
      <c r="G2618" s="166" t="s">
        <v>829</v>
      </c>
      <c r="H2618" s="157">
        <v>1</v>
      </c>
    </row>
    <row r="2619" spans="1:9" ht="15" customHeight="1" x14ac:dyDescent="0.25">
      <c r="A2619" s="155" t="s">
        <v>520</v>
      </c>
      <c r="B2619" s="155" t="s">
        <v>1267</v>
      </c>
      <c r="C2619" s="155" t="s">
        <v>4209</v>
      </c>
      <c r="D2619" s="155">
        <v>500</v>
      </c>
      <c r="E2619" s="155">
        <v>500</v>
      </c>
      <c r="F2619" s="166">
        <v>41499</v>
      </c>
      <c r="G2619" s="166" t="s">
        <v>829</v>
      </c>
      <c r="H2619" s="157">
        <v>1</v>
      </c>
    </row>
    <row r="2620" spans="1:9" ht="15" customHeight="1" x14ac:dyDescent="0.25">
      <c r="A2620" s="155" t="s">
        <v>4211</v>
      </c>
      <c r="B2620" s="155" t="s">
        <v>1501</v>
      </c>
      <c r="C2620" s="155" t="s">
        <v>4212</v>
      </c>
      <c r="D2620" s="155">
        <v>150</v>
      </c>
      <c r="E2620" s="155">
        <v>150</v>
      </c>
      <c r="F2620" s="166">
        <v>41500</v>
      </c>
      <c r="G2620" s="166">
        <v>41501</v>
      </c>
      <c r="H2620" s="157">
        <v>1</v>
      </c>
      <c r="I2620" s="163" t="s">
        <v>1946</v>
      </c>
    </row>
    <row r="2621" spans="1:9" ht="15" customHeight="1" x14ac:dyDescent="0.25">
      <c r="A2621" s="155" t="s">
        <v>12</v>
      </c>
      <c r="B2621" s="155" t="s">
        <v>768</v>
      </c>
      <c r="C2621" s="155" t="s">
        <v>4213</v>
      </c>
      <c r="D2621" s="155">
        <v>10</v>
      </c>
      <c r="E2621" s="155">
        <v>10</v>
      </c>
      <c r="F2621" s="166">
        <v>41500</v>
      </c>
      <c r="G2621" s="166">
        <v>41505</v>
      </c>
      <c r="H2621" s="157">
        <v>1</v>
      </c>
    </row>
    <row r="2622" spans="1:9" ht="15" customHeight="1" x14ac:dyDescent="0.25">
      <c r="A2622" s="155" t="s">
        <v>4214</v>
      </c>
      <c r="B2622" s="155" t="s">
        <v>473</v>
      </c>
      <c r="C2622" s="155" t="s">
        <v>4215</v>
      </c>
      <c r="D2622" s="155">
        <v>120</v>
      </c>
      <c r="E2622" s="155">
        <v>120</v>
      </c>
      <c r="F2622" s="166">
        <v>41500</v>
      </c>
      <c r="G2622" s="166">
        <v>41505</v>
      </c>
      <c r="H2622" s="157">
        <v>1</v>
      </c>
    </row>
    <row r="2623" spans="1:9" ht="15" customHeight="1" x14ac:dyDescent="0.25">
      <c r="A2623" s="155" t="s">
        <v>251</v>
      </c>
      <c r="B2623" s="155" t="s">
        <v>4216</v>
      </c>
      <c r="C2623" s="155" t="s">
        <v>4217</v>
      </c>
      <c r="D2623" s="155">
        <v>10</v>
      </c>
      <c r="E2623" s="155">
        <v>10</v>
      </c>
      <c r="F2623" s="166">
        <v>41500</v>
      </c>
      <c r="G2623" s="166">
        <v>41506</v>
      </c>
      <c r="H2623" s="157">
        <v>1</v>
      </c>
    </row>
    <row r="2624" spans="1:9" ht="15" customHeight="1" x14ac:dyDescent="0.25">
      <c r="A2624" s="155" t="s">
        <v>7058</v>
      </c>
      <c r="B2624" s="155" t="s">
        <v>264</v>
      </c>
      <c r="C2624" s="155" t="s">
        <v>4218</v>
      </c>
      <c r="D2624" s="155">
        <v>100</v>
      </c>
      <c r="E2624" s="155">
        <v>100</v>
      </c>
      <c r="F2624" s="166">
        <v>41501</v>
      </c>
      <c r="G2624" s="166">
        <v>41502</v>
      </c>
      <c r="H2624" s="157">
        <v>1</v>
      </c>
    </row>
    <row r="2625" spans="1:8" ht="15" customHeight="1" x14ac:dyDescent="0.25">
      <c r="A2625" s="155" t="s">
        <v>924</v>
      </c>
      <c r="B2625" s="155" t="s">
        <v>2055</v>
      </c>
      <c r="C2625" s="155" t="s">
        <v>4219</v>
      </c>
      <c r="D2625" s="155">
        <v>25</v>
      </c>
      <c r="E2625" s="155">
        <v>25</v>
      </c>
      <c r="F2625" s="166">
        <v>41502</v>
      </c>
      <c r="G2625" s="166">
        <v>41507</v>
      </c>
      <c r="H2625" s="157">
        <v>1</v>
      </c>
    </row>
    <row r="2626" spans="1:8" ht="15" customHeight="1" x14ac:dyDescent="0.25">
      <c r="A2626" s="155" t="s">
        <v>71</v>
      </c>
      <c r="B2626" s="155" t="s">
        <v>154</v>
      </c>
      <c r="C2626" s="155" t="s">
        <v>4220</v>
      </c>
      <c r="D2626" s="155">
        <v>5</v>
      </c>
      <c r="E2626" s="155">
        <v>5</v>
      </c>
      <c r="F2626" s="166">
        <v>41502</v>
      </c>
      <c r="G2626" s="166">
        <v>41509</v>
      </c>
      <c r="H2626" s="157">
        <v>1</v>
      </c>
    </row>
    <row r="2627" spans="1:8" ht="15" customHeight="1" x14ac:dyDescent="0.25">
      <c r="A2627" s="155" t="s">
        <v>29</v>
      </c>
      <c r="B2627" s="155" t="s">
        <v>3631</v>
      </c>
      <c r="C2627" s="155" t="s">
        <v>4221</v>
      </c>
      <c r="D2627" s="155">
        <v>50</v>
      </c>
      <c r="E2627" s="155">
        <v>50</v>
      </c>
      <c r="F2627" s="166">
        <v>41502</v>
      </c>
      <c r="G2627" s="166">
        <v>41509</v>
      </c>
      <c r="H2627" s="157">
        <v>1</v>
      </c>
    </row>
    <row r="2628" spans="1:8" ht="15" customHeight="1" x14ac:dyDescent="0.25">
      <c r="A2628" s="155" t="s">
        <v>1536</v>
      </c>
      <c r="B2628" s="155" t="s">
        <v>4222</v>
      </c>
      <c r="C2628" s="155" t="s">
        <v>4223</v>
      </c>
      <c r="D2628" s="155">
        <v>15</v>
      </c>
      <c r="E2628" s="155">
        <v>15</v>
      </c>
      <c r="F2628" s="166">
        <v>41502</v>
      </c>
      <c r="G2628" s="166">
        <v>41506</v>
      </c>
      <c r="H2628" s="157">
        <v>1</v>
      </c>
    </row>
    <row r="2629" spans="1:8" ht="15" customHeight="1" x14ac:dyDescent="0.25">
      <c r="A2629" s="155" t="s">
        <v>3437</v>
      </c>
      <c r="B2629" s="155" t="s">
        <v>4224</v>
      </c>
      <c r="C2629" s="155" t="s">
        <v>4225</v>
      </c>
      <c r="D2629" s="155">
        <v>5</v>
      </c>
      <c r="E2629" s="155">
        <v>5</v>
      </c>
      <c r="F2629" s="166">
        <v>41502</v>
      </c>
      <c r="G2629" s="166">
        <v>41506</v>
      </c>
      <c r="H2629" s="157">
        <v>1</v>
      </c>
    </row>
    <row r="2630" spans="1:8" ht="15" customHeight="1" x14ac:dyDescent="0.25">
      <c r="A2630" s="155" t="s">
        <v>195</v>
      </c>
      <c r="B2630" s="155" t="s">
        <v>4226</v>
      </c>
      <c r="C2630" s="155" t="s">
        <v>4227</v>
      </c>
      <c r="D2630" s="155">
        <v>50</v>
      </c>
      <c r="E2630" s="155">
        <v>50</v>
      </c>
      <c r="F2630" s="166">
        <v>41505</v>
      </c>
      <c r="G2630" s="166">
        <v>41507</v>
      </c>
      <c r="H2630" s="157">
        <v>1</v>
      </c>
    </row>
    <row r="2631" spans="1:8" ht="15" customHeight="1" x14ac:dyDescent="0.25">
      <c r="A2631" s="155" t="s">
        <v>574</v>
      </c>
      <c r="B2631" s="155" t="s">
        <v>575</v>
      </c>
      <c r="C2631" s="155" t="s">
        <v>4228</v>
      </c>
      <c r="D2631" s="155">
        <v>50</v>
      </c>
      <c r="E2631" s="155">
        <v>50</v>
      </c>
      <c r="F2631" s="166">
        <v>41505</v>
      </c>
      <c r="G2631" s="166">
        <v>41508</v>
      </c>
      <c r="H2631" s="157">
        <v>1</v>
      </c>
    </row>
    <row r="2632" spans="1:8" ht="15" customHeight="1" x14ac:dyDescent="0.25">
      <c r="A2632" s="155" t="s">
        <v>2769</v>
      </c>
      <c r="B2632" s="155" t="s">
        <v>1696</v>
      </c>
      <c r="C2632" s="155" t="s">
        <v>4229</v>
      </c>
      <c r="D2632" s="155">
        <v>910</v>
      </c>
      <c r="E2632" s="155">
        <v>914</v>
      </c>
      <c r="F2632" s="166">
        <v>41506</v>
      </c>
      <c r="G2632" s="166">
        <v>41513</v>
      </c>
      <c r="H2632" s="157">
        <v>1</v>
      </c>
    </row>
    <row r="2633" spans="1:8" ht="15" customHeight="1" x14ac:dyDescent="0.25">
      <c r="A2633" s="155" t="s">
        <v>408</v>
      </c>
      <c r="B2633" s="155" t="s">
        <v>409</v>
      </c>
      <c r="C2633" s="155" t="s">
        <v>4230</v>
      </c>
      <c r="D2633" s="155">
        <v>50</v>
      </c>
      <c r="E2633" s="155">
        <v>50</v>
      </c>
      <c r="F2633" s="166">
        <v>41506</v>
      </c>
      <c r="G2633" s="166">
        <v>41516</v>
      </c>
      <c r="H2633" s="157">
        <v>1</v>
      </c>
    </row>
    <row r="2634" spans="1:8" ht="15" customHeight="1" x14ac:dyDescent="0.25">
      <c r="A2634" s="155" t="s">
        <v>115</v>
      </c>
      <c r="B2634" s="155" t="s">
        <v>4231</v>
      </c>
      <c r="C2634" s="155" t="s">
        <v>4232</v>
      </c>
      <c r="D2634" s="155">
        <v>200</v>
      </c>
      <c r="E2634" s="155">
        <v>200</v>
      </c>
      <c r="F2634" s="166">
        <v>41506</v>
      </c>
      <c r="G2634" s="166">
        <v>41509</v>
      </c>
      <c r="H2634" s="157">
        <v>1</v>
      </c>
    </row>
    <row r="2635" spans="1:8" ht="15" customHeight="1" x14ac:dyDescent="0.25">
      <c r="A2635" s="155" t="s">
        <v>911</v>
      </c>
      <c r="B2635" s="155" t="s">
        <v>912</v>
      </c>
      <c r="C2635" s="155" t="s">
        <v>4233</v>
      </c>
      <c r="D2635" s="155">
        <v>425</v>
      </c>
      <c r="E2635" s="155">
        <v>425</v>
      </c>
      <c r="F2635" s="166">
        <v>41506</v>
      </c>
      <c r="G2635" s="166">
        <v>41508</v>
      </c>
      <c r="H2635" s="157">
        <v>1</v>
      </c>
    </row>
    <row r="2636" spans="1:8" ht="15" customHeight="1" x14ac:dyDescent="0.25">
      <c r="A2636" s="155" t="s">
        <v>911</v>
      </c>
      <c r="B2636" s="155" t="s">
        <v>912</v>
      </c>
      <c r="C2636" s="155" t="s">
        <v>364</v>
      </c>
      <c r="D2636" s="155">
        <v>75</v>
      </c>
      <c r="E2636" s="155">
        <v>75</v>
      </c>
      <c r="F2636" s="166">
        <v>41506</v>
      </c>
      <c r="G2636" s="166">
        <v>41508</v>
      </c>
      <c r="H2636" s="157">
        <v>1</v>
      </c>
    </row>
    <row r="2637" spans="1:8" ht="15" customHeight="1" x14ac:dyDescent="0.25">
      <c r="A2637" s="155" t="s">
        <v>509</v>
      </c>
      <c r="B2637" s="155" t="s">
        <v>4234</v>
      </c>
      <c r="C2637" s="155" t="s">
        <v>4235</v>
      </c>
      <c r="D2637" s="155">
        <v>10</v>
      </c>
      <c r="E2637" s="155">
        <v>10</v>
      </c>
      <c r="F2637" s="166">
        <v>41506</v>
      </c>
      <c r="G2637" s="166">
        <v>41509</v>
      </c>
      <c r="H2637" s="157">
        <v>1</v>
      </c>
    </row>
    <row r="2638" spans="1:8" ht="15" customHeight="1" x14ac:dyDescent="0.25">
      <c r="A2638" s="155" t="s">
        <v>299</v>
      </c>
      <c r="B2638" s="155" t="s">
        <v>300</v>
      </c>
      <c r="C2638" s="155" t="s">
        <v>4236</v>
      </c>
      <c r="D2638" s="155">
        <v>25</v>
      </c>
      <c r="E2638" s="155">
        <v>25</v>
      </c>
      <c r="F2638" s="166">
        <v>41506</v>
      </c>
      <c r="G2638" s="166">
        <v>41508</v>
      </c>
      <c r="H2638" s="157">
        <v>1</v>
      </c>
    </row>
    <row r="2639" spans="1:8" ht="15" customHeight="1" x14ac:dyDescent="0.25">
      <c r="A2639" s="155" t="s">
        <v>4237</v>
      </c>
      <c r="B2639" s="155" t="s">
        <v>1241</v>
      </c>
      <c r="C2639" s="155" t="s">
        <v>4238</v>
      </c>
      <c r="D2639" s="155">
        <v>150</v>
      </c>
      <c r="E2639" s="155">
        <v>150</v>
      </c>
      <c r="F2639" s="166">
        <v>41506</v>
      </c>
      <c r="G2639" s="166">
        <v>41513</v>
      </c>
      <c r="H2639" s="157">
        <v>1</v>
      </c>
    </row>
    <row r="2640" spans="1:8" ht="15" customHeight="1" x14ac:dyDescent="0.25">
      <c r="A2640" s="155" t="s">
        <v>2313</v>
      </c>
      <c r="B2640" s="155" t="s">
        <v>4239</v>
      </c>
      <c r="C2640" s="155" t="s">
        <v>4240</v>
      </c>
      <c r="D2640" s="155">
        <v>10</v>
      </c>
      <c r="E2640" s="155">
        <v>10</v>
      </c>
      <c r="F2640" s="166">
        <v>41506</v>
      </c>
      <c r="G2640" s="166">
        <v>41508</v>
      </c>
      <c r="H2640" s="157">
        <v>1</v>
      </c>
    </row>
    <row r="2641" spans="1:9" ht="15" customHeight="1" x14ac:dyDescent="0.25">
      <c r="A2641" s="155" t="s">
        <v>12</v>
      </c>
      <c r="B2641" s="155" t="s">
        <v>424</v>
      </c>
      <c r="C2641" s="155" t="s">
        <v>4241</v>
      </c>
      <c r="D2641" s="155">
        <v>10</v>
      </c>
      <c r="E2641" s="155">
        <v>10</v>
      </c>
      <c r="F2641" s="166">
        <v>41506</v>
      </c>
      <c r="G2641" s="166">
        <v>41509</v>
      </c>
      <c r="H2641" s="157">
        <v>1</v>
      </c>
    </row>
    <row r="2642" spans="1:9" ht="15" customHeight="1" x14ac:dyDescent="0.25">
      <c r="A2642" s="155" t="s">
        <v>1667</v>
      </c>
      <c r="B2642" s="155" t="s">
        <v>1668</v>
      </c>
      <c r="C2642" s="155" t="s">
        <v>4244</v>
      </c>
      <c r="D2642" s="155">
        <v>25</v>
      </c>
      <c r="E2642" s="155">
        <v>25</v>
      </c>
      <c r="F2642" s="166">
        <v>41507</v>
      </c>
      <c r="G2642" s="166">
        <v>41508</v>
      </c>
      <c r="H2642" s="157">
        <v>1</v>
      </c>
    </row>
    <row r="2643" spans="1:9" ht="15" customHeight="1" x14ac:dyDescent="0.25">
      <c r="A2643" s="155" t="s">
        <v>4245</v>
      </c>
      <c r="B2643" s="155" t="s">
        <v>4246</v>
      </c>
      <c r="C2643" s="155" t="s">
        <v>4247</v>
      </c>
      <c r="D2643" s="155">
        <v>100</v>
      </c>
      <c r="E2643" s="155">
        <v>100</v>
      </c>
      <c r="F2643" s="166">
        <v>41507</v>
      </c>
      <c r="G2643" s="166">
        <v>41512</v>
      </c>
      <c r="H2643" s="157">
        <v>1</v>
      </c>
    </row>
    <row r="2644" spans="1:9" ht="15" customHeight="1" x14ac:dyDescent="0.25">
      <c r="A2644" s="155" t="s">
        <v>1983</v>
      </c>
      <c r="B2644" s="155" t="s">
        <v>2614</v>
      </c>
      <c r="C2644" s="155" t="s">
        <v>4249</v>
      </c>
      <c r="D2644" s="155">
        <v>230</v>
      </c>
      <c r="E2644" s="155">
        <v>226</v>
      </c>
      <c r="F2644" s="166">
        <v>41507</v>
      </c>
      <c r="G2644" s="166">
        <v>41509</v>
      </c>
      <c r="H2644" s="157">
        <v>1</v>
      </c>
    </row>
    <row r="2645" spans="1:9" ht="15" customHeight="1" x14ac:dyDescent="0.25">
      <c r="A2645" s="155" t="s">
        <v>2769</v>
      </c>
      <c r="B2645" s="155" t="s">
        <v>4248</v>
      </c>
      <c r="C2645" s="155" t="s">
        <v>4250</v>
      </c>
      <c r="D2645" s="155">
        <v>200</v>
      </c>
      <c r="E2645" s="155">
        <v>198</v>
      </c>
      <c r="F2645" s="166">
        <v>41507</v>
      </c>
      <c r="G2645" s="166">
        <v>41513</v>
      </c>
      <c r="H2645" s="157">
        <v>1</v>
      </c>
      <c r="I2645" s="163" t="s">
        <v>4251</v>
      </c>
    </row>
    <row r="2646" spans="1:9" ht="15" customHeight="1" x14ac:dyDescent="0.25">
      <c r="A2646" s="155" t="s">
        <v>3303</v>
      </c>
      <c r="B2646" s="155" t="s">
        <v>3306</v>
      </c>
      <c r="C2646" s="155" t="s">
        <v>4252</v>
      </c>
      <c r="D2646" s="155">
        <v>1</v>
      </c>
      <c r="E2646" s="155">
        <v>1</v>
      </c>
      <c r="F2646" s="166">
        <v>41507</v>
      </c>
      <c r="G2646" s="166">
        <v>41513</v>
      </c>
      <c r="H2646" s="157">
        <v>1</v>
      </c>
    </row>
    <row r="2647" spans="1:9" ht="15" customHeight="1" x14ac:dyDescent="0.25">
      <c r="A2647" s="155" t="s">
        <v>230</v>
      </c>
      <c r="B2647" s="155" t="s">
        <v>4253</v>
      </c>
      <c r="C2647" s="155" t="s">
        <v>4254</v>
      </c>
      <c r="D2647" s="155">
        <v>100</v>
      </c>
      <c r="E2647" s="155">
        <v>100</v>
      </c>
      <c r="F2647" s="166">
        <v>41508</v>
      </c>
      <c r="G2647" s="166">
        <v>41513</v>
      </c>
      <c r="H2647" s="157">
        <v>1</v>
      </c>
    </row>
    <row r="2648" spans="1:9" ht="15" customHeight="1" x14ac:dyDescent="0.25">
      <c r="A2648" s="155" t="s">
        <v>65</v>
      </c>
      <c r="B2648" s="155" t="s">
        <v>547</v>
      </c>
      <c r="C2648" s="155" t="s">
        <v>4259</v>
      </c>
      <c r="D2648" s="155">
        <v>50</v>
      </c>
      <c r="E2648" s="155">
        <v>50</v>
      </c>
      <c r="F2648" s="166">
        <v>41512</v>
      </c>
      <c r="G2648" s="166">
        <v>41518</v>
      </c>
      <c r="H2648" s="157">
        <v>1</v>
      </c>
    </row>
    <row r="2649" spans="1:9" ht="15" customHeight="1" x14ac:dyDescent="0.25">
      <c r="A2649" s="155" t="s">
        <v>3494</v>
      </c>
      <c r="B2649" s="155" t="s">
        <v>1880</v>
      </c>
      <c r="C2649" s="155" t="s">
        <v>4260</v>
      </c>
      <c r="D2649" s="155">
        <v>100</v>
      </c>
      <c r="E2649" s="155">
        <v>107</v>
      </c>
      <c r="F2649" s="166">
        <v>41512</v>
      </c>
      <c r="G2649" s="166">
        <v>41516</v>
      </c>
      <c r="H2649" s="157">
        <v>1</v>
      </c>
      <c r="I2649" s="163" t="s">
        <v>4261</v>
      </c>
    </row>
    <row r="2650" spans="1:9" ht="15" customHeight="1" x14ac:dyDescent="0.25">
      <c r="A2650" s="155" t="s">
        <v>39</v>
      </c>
      <c r="B2650" s="155" t="s">
        <v>866</v>
      </c>
      <c r="C2650" s="155" t="s">
        <v>4262</v>
      </c>
      <c r="D2650" s="155">
        <v>512</v>
      </c>
      <c r="E2650" s="155">
        <v>512</v>
      </c>
      <c r="F2650" s="166">
        <v>41512</v>
      </c>
      <c r="G2650" s="166">
        <v>41520</v>
      </c>
      <c r="H2650" s="157">
        <v>1</v>
      </c>
    </row>
    <row r="2651" spans="1:9" ht="15" customHeight="1" x14ac:dyDescent="0.25">
      <c r="A2651" s="155" t="s">
        <v>173</v>
      </c>
      <c r="B2651" s="155" t="s">
        <v>712</v>
      </c>
      <c r="C2651" s="155" t="s">
        <v>4263</v>
      </c>
      <c r="D2651" s="155">
        <v>250</v>
      </c>
      <c r="E2651" s="155">
        <v>260</v>
      </c>
      <c r="F2651" s="166">
        <v>41512</v>
      </c>
      <c r="G2651" s="166">
        <v>41516</v>
      </c>
      <c r="H2651" s="157">
        <v>1</v>
      </c>
    </row>
    <row r="2652" spans="1:9" ht="15" customHeight="1" x14ac:dyDescent="0.25">
      <c r="A2652" s="155" t="s">
        <v>173</v>
      </c>
      <c r="B2652" s="155" t="s">
        <v>445</v>
      </c>
      <c r="C2652" s="155" t="s">
        <v>364</v>
      </c>
      <c r="D2652" s="155">
        <v>250</v>
      </c>
      <c r="E2652" s="155">
        <v>260</v>
      </c>
      <c r="F2652" s="166">
        <v>41512</v>
      </c>
      <c r="G2652" s="166">
        <v>41516</v>
      </c>
      <c r="H2652" s="157">
        <v>1</v>
      </c>
    </row>
    <row r="2653" spans="1:9" ht="15" customHeight="1" x14ac:dyDescent="0.25">
      <c r="A2653" s="155" t="s">
        <v>3481</v>
      </c>
      <c r="B2653" s="155" t="s">
        <v>149</v>
      </c>
      <c r="C2653" s="155" t="s">
        <v>4264</v>
      </c>
      <c r="D2653" s="155">
        <v>30</v>
      </c>
      <c r="E2653" s="155">
        <v>30</v>
      </c>
      <c r="F2653" s="166">
        <v>41512</v>
      </c>
      <c r="G2653" s="166">
        <v>41514</v>
      </c>
      <c r="H2653" s="157">
        <v>1</v>
      </c>
    </row>
    <row r="2654" spans="1:9" ht="15" customHeight="1" x14ac:dyDescent="0.25">
      <c r="A2654" s="155" t="s">
        <v>1536</v>
      </c>
      <c r="B2654" s="155" t="s">
        <v>34</v>
      </c>
      <c r="C2654" s="155" t="s">
        <v>4265</v>
      </c>
      <c r="D2654" s="155">
        <v>10</v>
      </c>
      <c r="E2654" s="155">
        <v>10</v>
      </c>
      <c r="F2654" s="166">
        <v>41512</v>
      </c>
      <c r="G2654" s="166">
        <v>41506</v>
      </c>
      <c r="H2654" s="157">
        <v>1</v>
      </c>
      <c r="I2654" s="163" t="s">
        <v>4266</v>
      </c>
    </row>
    <row r="2655" spans="1:9" ht="15" customHeight="1" x14ac:dyDescent="0.25">
      <c r="A2655" s="155" t="s">
        <v>121</v>
      </c>
      <c r="B2655" s="155" t="s">
        <v>4268</v>
      </c>
      <c r="C2655" s="155" t="s">
        <v>4269</v>
      </c>
      <c r="D2655" s="155">
        <v>1</v>
      </c>
      <c r="E2655" s="155">
        <v>1</v>
      </c>
      <c r="F2655" s="166">
        <v>41513</v>
      </c>
      <c r="G2655" s="166" t="s">
        <v>829</v>
      </c>
      <c r="H2655" s="157">
        <v>1</v>
      </c>
      <c r="I2655" s="163" t="s">
        <v>4270</v>
      </c>
    </row>
    <row r="2656" spans="1:9" ht="15" customHeight="1" x14ac:dyDescent="0.25">
      <c r="A2656" s="155" t="s">
        <v>520</v>
      </c>
      <c r="B2656" s="155" t="s">
        <v>1931</v>
      </c>
      <c r="C2656" s="155" t="s">
        <v>4271</v>
      </c>
      <c r="D2656" s="155">
        <v>260</v>
      </c>
      <c r="E2656" s="155">
        <v>260</v>
      </c>
      <c r="F2656" s="166">
        <v>41513</v>
      </c>
      <c r="G2656" s="166">
        <v>41520</v>
      </c>
      <c r="H2656" s="157">
        <v>1</v>
      </c>
    </row>
    <row r="2657" spans="1:8" ht="15" customHeight="1" x14ac:dyDescent="0.25">
      <c r="A2657" s="155" t="s">
        <v>145</v>
      </c>
      <c r="B2657" s="155" t="s">
        <v>4272</v>
      </c>
      <c r="C2657" s="155" t="s">
        <v>4273</v>
      </c>
      <c r="D2657" s="155">
        <v>10</v>
      </c>
      <c r="E2657" s="155">
        <v>10</v>
      </c>
      <c r="F2657" s="166">
        <v>41513</v>
      </c>
      <c r="G2657" s="166">
        <v>41516</v>
      </c>
      <c r="H2657" s="157">
        <v>1</v>
      </c>
    </row>
    <row r="2658" spans="1:8" ht="15" customHeight="1" x14ac:dyDescent="0.25">
      <c r="A2658" s="155" t="s">
        <v>42</v>
      </c>
      <c r="B2658" s="155" t="s">
        <v>803</v>
      </c>
      <c r="C2658" s="155" t="s">
        <v>4274</v>
      </c>
      <c r="D2658" s="155">
        <v>100</v>
      </c>
      <c r="E2658" s="155">
        <v>100</v>
      </c>
      <c r="F2658" s="166">
        <v>41513</v>
      </c>
      <c r="G2658" s="166">
        <v>41516</v>
      </c>
      <c r="H2658" s="157">
        <v>1</v>
      </c>
    </row>
    <row r="2659" spans="1:8" ht="15" customHeight="1" x14ac:dyDescent="0.25">
      <c r="A2659" s="155" t="s">
        <v>251</v>
      </c>
      <c r="B2659" s="155" t="s">
        <v>4275</v>
      </c>
      <c r="C2659" s="155" t="s">
        <v>4276</v>
      </c>
      <c r="D2659" s="155">
        <v>10</v>
      </c>
      <c r="E2659" s="155">
        <v>10</v>
      </c>
      <c r="F2659" s="166">
        <v>41513</v>
      </c>
      <c r="G2659" s="166">
        <v>41516</v>
      </c>
      <c r="H2659" s="157">
        <v>1</v>
      </c>
    </row>
    <row r="2660" spans="1:8" ht="15" customHeight="1" x14ac:dyDescent="0.25">
      <c r="A2660" s="155" t="s">
        <v>71</v>
      </c>
      <c r="B2660" s="155" t="s">
        <v>583</v>
      </c>
      <c r="C2660" s="155" t="s">
        <v>4278</v>
      </c>
      <c r="D2660" s="155">
        <v>25</v>
      </c>
      <c r="E2660" s="155">
        <v>25</v>
      </c>
      <c r="F2660" s="166">
        <v>41514</v>
      </c>
      <c r="G2660" s="166">
        <v>41520</v>
      </c>
      <c r="H2660" s="157">
        <v>1</v>
      </c>
    </row>
    <row r="2661" spans="1:8" ht="15" customHeight="1" x14ac:dyDescent="0.25">
      <c r="A2661" s="155" t="s">
        <v>4279</v>
      </c>
      <c r="B2661" s="155" t="s">
        <v>4280</v>
      </c>
      <c r="C2661" s="155" t="s">
        <v>4281</v>
      </c>
      <c r="D2661" s="155">
        <v>25</v>
      </c>
      <c r="E2661" s="155">
        <v>25</v>
      </c>
      <c r="F2661" s="166">
        <v>41514</v>
      </c>
      <c r="G2661" s="166">
        <v>41522</v>
      </c>
      <c r="H2661" s="157">
        <v>1</v>
      </c>
    </row>
    <row r="2662" spans="1:8" ht="15" customHeight="1" x14ac:dyDescent="0.25">
      <c r="A2662" s="155" t="s">
        <v>492</v>
      </c>
      <c r="B2662" s="155" t="s">
        <v>493</v>
      </c>
      <c r="C2662" s="155" t="s">
        <v>4282</v>
      </c>
      <c r="D2662" s="155">
        <v>5088</v>
      </c>
      <c r="E2662" s="155">
        <v>5088</v>
      </c>
      <c r="F2662" s="166">
        <v>41514</v>
      </c>
      <c r="G2662" s="166">
        <v>41516</v>
      </c>
      <c r="H2662" s="157">
        <v>1</v>
      </c>
    </row>
    <row r="2663" spans="1:8" ht="15" customHeight="1" x14ac:dyDescent="0.25">
      <c r="A2663" s="155" t="s">
        <v>492</v>
      </c>
      <c r="B2663" s="155" t="s">
        <v>495</v>
      </c>
      <c r="C2663" s="155" t="s">
        <v>364</v>
      </c>
      <c r="D2663" s="155">
        <v>5088</v>
      </c>
      <c r="E2663" s="155">
        <v>5088</v>
      </c>
      <c r="F2663" s="166">
        <v>41514</v>
      </c>
      <c r="G2663" s="166">
        <v>41516</v>
      </c>
      <c r="H2663" s="157">
        <v>1</v>
      </c>
    </row>
    <row r="2664" spans="1:8" ht="15" customHeight="1" x14ac:dyDescent="0.25">
      <c r="A2664" s="155" t="s">
        <v>71</v>
      </c>
      <c r="B2664" s="155" t="s">
        <v>1550</v>
      </c>
      <c r="C2664" s="155" t="s">
        <v>4286</v>
      </c>
      <c r="D2664" s="155">
        <v>5</v>
      </c>
      <c r="E2664" s="155">
        <v>5</v>
      </c>
      <c r="F2664" s="166">
        <v>41515</v>
      </c>
      <c r="G2664" s="166">
        <v>41523</v>
      </c>
      <c r="H2664" s="157">
        <v>1</v>
      </c>
    </row>
    <row r="2665" spans="1:8" ht="15" customHeight="1" x14ac:dyDescent="0.25">
      <c r="A2665" s="155" t="s">
        <v>520</v>
      </c>
      <c r="B2665" s="155" t="s">
        <v>966</v>
      </c>
      <c r="C2665" s="155" t="s">
        <v>4287</v>
      </c>
      <c r="D2665" s="155">
        <v>250</v>
      </c>
      <c r="E2665" s="155">
        <v>250</v>
      </c>
      <c r="F2665" s="166">
        <v>41515</v>
      </c>
      <c r="G2665" s="166">
        <v>41523</v>
      </c>
      <c r="H2665" s="157">
        <v>1</v>
      </c>
    </row>
    <row r="2666" spans="1:8" ht="15" customHeight="1" x14ac:dyDescent="0.25">
      <c r="A2666" s="155" t="s">
        <v>559</v>
      </c>
      <c r="B2666" s="155" t="s">
        <v>1849</v>
      </c>
      <c r="C2666" s="155" t="s">
        <v>4288</v>
      </c>
      <c r="D2666" s="155">
        <v>1200</v>
      </c>
      <c r="E2666" s="155">
        <v>1200</v>
      </c>
      <c r="F2666" s="166">
        <v>41515</v>
      </c>
      <c r="G2666" s="166">
        <v>41523</v>
      </c>
      <c r="H2666" s="157">
        <v>1</v>
      </c>
    </row>
    <row r="2667" spans="1:8" ht="15" customHeight="1" x14ac:dyDescent="0.25">
      <c r="A2667" s="155" t="s">
        <v>911</v>
      </c>
      <c r="B2667" s="155" t="s">
        <v>1176</v>
      </c>
      <c r="C2667" s="155" t="s">
        <v>4289</v>
      </c>
      <c r="D2667" s="155">
        <v>500</v>
      </c>
      <c r="E2667" s="155">
        <v>500</v>
      </c>
      <c r="F2667" s="166">
        <v>41515</v>
      </c>
      <c r="G2667" s="166" t="s">
        <v>829</v>
      </c>
      <c r="H2667" s="157">
        <v>1</v>
      </c>
    </row>
    <row r="2668" spans="1:8" ht="15" customHeight="1" x14ac:dyDescent="0.25">
      <c r="A2668" s="155" t="s">
        <v>820</v>
      </c>
      <c r="B2668" s="155" t="s">
        <v>4290</v>
      </c>
      <c r="C2668" s="155" t="s">
        <v>4291</v>
      </c>
      <c r="D2668" s="155">
        <v>108</v>
      </c>
      <c r="E2668" s="155">
        <v>108</v>
      </c>
      <c r="F2668" s="166">
        <v>41515</v>
      </c>
      <c r="G2668" s="166">
        <v>41522</v>
      </c>
      <c r="H2668" s="157">
        <v>1</v>
      </c>
    </row>
    <row r="2669" spans="1:8" ht="15" customHeight="1" x14ac:dyDescent="0.25">
      <c r="A2669" s="155" t="s">
        <v>299</v>
      </c>
      <c r="B2669" s="155" t="s">
        <v>507</v>
      </c>
      <c r="C2669" s="155" t="s">
        <v>4292</v>
      </c>
      <c r="D2669" s="155">
        <v>70</v>
      </c>
      <c r="E2669" s="155">
        <v>70</v>
      </c>
      <c r="F2669" s="166">
        <v>41515</v>
      </c>
      <c r="G2669" s="166">
        <v>41530</v>
      </c>
      <c r="H2669" s="157">
        <v>1</v>
      </c>
    </row>
    <row r="2670" spans="1:8" ht="15" customHeight="1" x14ac:dyDescent="0.25">
      <c r="A2670" s="155" t="s">
        <v>29</v>
      </c>
      <c r="B2670" s="155" t="s">
        <v>3675</v>
      </c>
      <c r="C2670" s="155" t="s">
        <v>4293</v>
      </c>
      <c r="D2670" s="155">
        <v>10</v>
      </c>
      <c r="E2670" s="155">
        <v>11</v>
      </c>
      <c r="F2670" s="166">
        <v>41516</v>
      </c>
      <c r="G2670" s="166">
        <v>41520</v>
      </c>
      <c r="H2670" s="157">
        <v>1</v>
      </c>
    </row>
    <row r="2671" spans="1:8" ht="15" customHeight="1" x14ac:dyDescent="0.25">
      <c r="A2671" s="155" t="s">
        <v>1474</v>
      </c>
      <c r="B2671" s="155" t="s">
        <v>3378</v>
      </c>
      <c r="C2671" s="155" t="s">
        <v>4294</v>
      </c>
      <c r="D2671" s="155">
        <v>190</v>
      </c>
      <c r="E2671" s="155">
        <v>190</v>
      </c>
      <c r="F2671" s="166">
        <v>41516</v>
      </c>
      <c r="G2671" s="166">
        <v>41523</v>
      </c>
      <c r="H2671" s="157">
        <v>1</v>
      </c>
    </row>
    <row r="2672" spans="1:8" ht="15" customHeight="1" x14ac:dyDescent="0.25">
      <c r="A2672" s="155" t="s">
        <v>563</v>
      </c>
      <c r="B2672" s="155" t="s">
        <v>307</v>
      </c>
      <c r="C2672" s="155" t="s">
        <v>4295</v>
      </c>
      <c r="D2672" s="155">
        <v>100</v>
      </c>
      <c r="E2672" s="155">
        <v>100</v>
      </c>
      <c r="F2672" s="166">
        <v>41516</v>
      </c>
      <c r="G2672" s="166">
        <v>41526</v>
      </c>
      <c r="H2672" s="157">
        <v>1</v>
      </c>
    </row>
    <row r="2673" spans="1:9" ht="15" customHeight="1" x14ac:dyDescent="0.25">
      <c r="A2673" s="155" t="s">
        <v>3494</v>
      </c>
      <c r="B2673" s="155" t="s">
        <v>47</v>
      </c>
      <c r="C2673" s="155" t="s">
        <v>4296</v>
      </c>
      <c r="D2673" s="155">
        <v>100</v>
      </c>
      <c r="E2673" s="155">
        <v>100</v>
      </c>
      <c r="F2673" s="166">
        <v>41516</v>
      </c>
      <c r="G2673" s="166">
        <v>41521</v>
      </c>
      <c r="H2673" s="157">
        <v>1</v>
      </c>
    </row>
    <row r="2674" spans="1:9" ht="15" customHeight="1" x14ac:dyDescent="0.25">
      <c r="A2674" s="155" t="s">
        <v>42</v>
      </c>
      <c r="B2674" s="155" t="s">
        <v>2869</v>
      </c>
      <c r="C2674" s="155" t="s">
        <v>4297</v>
      </c>
      <c r="D2674" s="155">
        <v>50</v>
      </c>
      <c r="E2674" s="155">
        <v>50</v>
      </c>
      <c r="F2674" s="166">
        <v>41516</v>
      </c>
      <c r="G2674" s="166">
        <v>41522</v>
      </c>
      <c r="H2674" s="157">
        <v>1</v>
      </c>
    </row>
    <row r="2675" spans="1:9" ht="15" customHeight="1" x14ac:dyDescent="0.25">
      <c r="A2675" s="155" t="s">
        <v>136</v>
      </c>
      <c r="B2675" s="155" t="s">
        <v>137</v>
      </c>
      <c r="C2675" s="155" t="s">
        <v>4298</v>
      </c>
      <c r="D2675" s="155">
        <v>250</v>
      </c>
      <c r="E2675" s="155">
        <v>250</v>
      </c>
      <c r="F2675" s="166">
        <v>41516</v>
      </c>
      <c r="G2675" s="166">
        <v>41519</v>
      </c>
      <c r="H2675" s="157">
        <v>1</v>
      </c>
    </row>
    <row r="2676" spans="1:9" ht="15" customHeight="1" x14ac:dyDescent="0.25">
      <c r="A2676" s="155" t="s">
        <v>520</v>
      </c>
      <c r="B2676" s="155" t="s">
        <v>609</v>
      </c>
      <c r="C2676" s="155" t="s">
        <v>4299</v>
      </c>
      <c r="D2676" s="155">
        <v>500</v>
      </c>
      <c r="E2676" s="155">
        <v>500</v>
      </c>
      <c r="F2676" s="166">
        <v>41516</v>
      </c>
      <c r="G2676" s="166" t="s">
        <v>829</v>
      </c>
      <c r="H2676" s="157">
        <v>1</v>
      </c>
    </row>
    <row r="2677" spans="1:9" ht="15" customHeight="1" x14ac:dyDescent="0.25">
      <c r="A2677" s="155" t="s">
        <v>2769</v>
      </c>
      <c r="B2677" s="155" t="s">
        <v>4300</v>
      </c>
      <c r="C2677" s="155" t="s">
        <v>4301</v>
      </c>
      <c r="D2677" s="155">
        <v>600</v>
      </c>
      <c r="E2677" s="155">
        <v>597</v>
      </c>
      <c r="F2677" s="166">
        <v>41516</v>
      </c>
      <c r="G2677" s="166">
        <v>41516</v>
      </c>
      <c r="H2677" s="157">
        <v>1</v>
      </c>
      <c r="I2677" s="163" t="s">
        <v>4302</v>
      </c>
    </row>
    <row r="2678" spans="1:9" ht="15" customHeight="1" x14ac:dyDescent="0.25">
      <c r="A2678" s="155" t="s">
        <v>1083</v>
      </c>
      <c r="B2678" s="155" t="s">
        <v>4303</v>
      </c>
      <c r="C2678" s="155" t="s">
        <v>4304</v>
      </c>
      <c r="D2678" s="155">
        <v>1</v>
      </c>
      <c r="E2678" s="155">
        <v>1</v>
      </c>
      <c r="F2678" s="166">
        <v>41516</v>
      </c>
      <c r="G2678" s="166">
        <v>41523</v>
      </c>
      <c r="H2678" s="157">
        <v>1</v>
      </c>
    </row>
    <row r="2679" spans="1:9" ht="15" customHeight="1" x14ac:dyDescent="0.25">
      <c r="A2679" s="155" t="s">
        <v>4305</v>
      </c>
      <c r="B2679" s="155" t="s">
        <v>3031</v>
      </c>
      <c r="C2679" s="155" t="s">
        <v>4306</v>
      </c>
      <c r="D2679" s="155">
        <v>150</v>
      </c>
      <c r="E2679" s="155">
        <v>150</v>
      </c>
      <c r="F2679" s="166">
        <v>41520</v>
      </c>
      <c r="G2679" s="166">
        <v>41526</v>
      </c>
      <c r="H2679" s="157">
        <v>1</v>
      </c>
    </row>
    <row r="2680" spans="1:9" ht="15" customHeight="1" x14ac:dyDescent="0.25">
      <c r="A2680" s="155" t="s">
        <v>973</v>
      </c>
      <c r="B2680" s="155" t="s">
        <v>134</v>
      </c>
      <c r="C2680" s="155" t="s">
        <v>4307</v>
      </c>
      <c r="D2680" s="155">
        <v>240</v>
      </c>
      <c r="E2680" s="155">
        <v>240</v>
      </c>
      <c r="F2680" s="166">
        <v>41520</v>
      </c>
      <c r="G2680" s="166">
        <v>41523</v>
      </c>
      <c r="H2680" s="157">
        <v>1</v>
      </c>
    </row>
    <row r="2681" spans="1:9" ht="15" customHeight="1" x14ac:dyDescent="0.25">
      <c r="A2681" s="155" t="s">
        <v>973</v>
      </c>
      <c r="B2681" s="155" t="s">
        <v>134</v>
      </c>
      <c r="C2681" s="155" t="s">
        <v>4308</v>
      </c>
      <c r="D2681" s="155">
        <v>240</v>
      </c>
      <c r="E2681" s="155">
        <v>240</v>
      </c>
      <c r="F2681" s="166">
        <v>41520</v>
      </c>
      <c r="G2681" s="166">
        <v>41523</v>
      </c>
      <c r="H2681" s="157">
        <v>1</v>
      </c>
    </row>
    <row r="2682" spans="1:9" ht="15" customHeight="1" x14ac:dyDescent="0.25">
      <c r="A2682" s="155" t="s">
        <v>4309</v>
      </c>
      <c r="B2682" s="155" t="s">
        <v>4310</v>
      </c>
      <c r="C2682" s="155" t="s">
        <v>4311</v>
      </c>
      <c r="D2682" s="155">
        <v>25</v>
      </c>
      <c r="E2682" s="155">
        <v>25</v>
      </c>
      <c r="F2682" s="166">
        <v>41520</v>
      </c>
      <c r="G2682" s="166">
        <v>41533</v>
      </c>
      <c r="H2682" s="157">
        <v>1</v>
      </c>
    </row>
    <row r="2683" spans="1:9" ht="15" customHeight="1" x14ac:dyDescent="0.25">
      <c r="A2683" s="155" t="s">
        <v>242</v>
      </c>
      <c r="B2683" s="155" t="s">
        <v>1456</v>
      </c>
      <c r="C2683" s="155" t="s">
        <v>4312</v>
      </c>
      <c r="D2683" s="155">
        <v>250</v>
      </c>
      <c r="E2683" s="155">
        <v>250</v>
      </c>
      <c r="F2683" s="166">
        <v>41521</v>
      </c>
      <c r="G2683" s="166">
        <v>41523</v>
      </c>
      <c r="H2683" s="157">
        <v>1</v>
      </c>
    </row>
    <row r="2684" spans="1:9" ht="15" customHeight="1" x14ac:dyDescent="0.25">
      <c r="A2684" s="155" t="s">
        <v>706</v>
      </c>
      <c r="B2684" s="155" t="s">
        <v>4313</v>
      </c>
      <c r="C2684" s="155" t="s">
        <v>4314</v>
      </c>
      <c r="D2684" s="155">
        <v>25</v>
      </c>
      <c r="E2684" s="155">
        <v>25</v>
      </c>
      <c r="F2684" s="166">
        <v>41521</v>
      </c>
      <c r="G2684" s="166">
        <v>41522</v>
      </c>
      <c r="H2684" s="157">
        <v>1</v>
      </c>
    </row>
    <row r="2685" spans="1:9" ht="15" customHeight="1" x14ac:dyDescent="0.25">
      <c r="A2685" s="155" t="s">
        <v>1122</v>
      </c>
      <c r="B2685" s="155" t="s">
        <v>4316</v>
      </c>
      <c r="C2685" s="155" t="s">
        <v>4317</v>
      </c>
      <c r="D2685" s="155">
        <v>1</v>
      </c>
      <c r="E2685" s="155">
        <v>1</v>
      </c>
      <c r="F2685" s="166">
        <v>41521</v>
      </c>
      <c r="G2685" s="166">
        <v>41526</v>
      </c>
      <c r="H2685" s="157">
        <v>1</v>
      </c>
    </row>
    <row r="2686" spans="1:9" ht="15" customHeight="1" x14ac:dyDescent="0.25">
      <c r="A2686" s="155" t="s">
        <v>3437</v>
      </c>
      <c r="B2686" s="155" t="s">
        <v>4224</v>
      </c>
      <c r="C2686" s="155" t="s">
        <v>4318</v>
      </c>
      <c r="D2686" s="155">
        <v>3</v>
      </c>
      <c r="E2686" s="155">
        <v>3</v>
      </c>
      <c r="F2686" s="166">
        <v>41521</v>
      </c>
      <c r="G2686" s="166">
        <v>41526</v>
      </c>
      <c r="H2686" s="157">
        <v>1</v>
      </c>
    </row>
    <row r="2687" spans="1:9" ht="15" customHeight="1" x14ac:dyDescent="0.25">
      <c r="A2687" s="155" t="s">
        <v>71</v>
      </c>
      <c r="B2687" s="155" t="s">
        <v>154</v>
      </c>
      <c r="C2687" s="155" t="s">
        <v>4319</v>
      </c>
      <c r="D2687" s="155">
        <v>5</v>
      </c>
      <c r="E2687" s="155">
        <v>5</v>
      </c>
      <c r="F2687" s="166">
        <v>41522</v>
      </c>
      <c r="G2687" s="166">
        <v>41535</v>
      </c>
      <c r="H2687" s="157">
        <v>1</v>
      </c>
    </row>
    <row r="2688" spans="1:9" ht="15" customHeight="1" x14ac:dyDescent="0.25">
      <c r="A2688" s="155" t="s">
        <v>71</v>
      </c>
      <c r="B2688" s="155" t="s">
        <v>1530</v>
      </c>
      <c r="C2688" s="155" t="s">
        <v>4320</v>
      </c>
      <c r="D2688" s="155">
        <v>5</v>
      </c>
      <c r="E2688" s="155">
        <v>5</v>
      </c>
      <c r="F2688" s="166">
        <v>41522</v>
      </c>
      <c r="G2688" s="166">
        <v>41537</v>
      </c>
      <c r="H2688" s="157">
        <v>1</v>
      </c>
    </row>
    <row r="2689" spans="1:9" ht="15" customHeight="1" x14ac:dyDescent="0.25">
      <c r="A2689" s="155" t="s">
        <v>3481</v>
      </c>
      <c r="B2689" s="155" t="s">
        <v>255</v>
      </c>
      <c r="C2689" s="155" t="s">
        <v>4321</v>
      </c>
      <c r="D2689" s="155">
        <v>50</v>
      </c>
      <c r="E2689" s="155">
        <v>50</v>
      </c>
      <c r="F2689" s="166">
        <v>41522</v>
      </c>
      <c r="G2689" s="166">
        <v>41527</v>
      </c>
      <c r="H2689" s="157">
        <v>1</v>
      </c>
    </row>
    <row r="2690" spans="1:9" ht="15" customHeight="1" x14ac:dyDescent="0.25">
      <c r="A2690" s="155" t="s">
        <v>261</v>
      </c>
      <c r="B2690" s="155" t="s">
        <v>4324</v>
      </c>
      <c r="C2690" s="155" t="s">
        <v>4325</v>
      </c>
      <c r="D2690" s="155">
        <v>15</v>
      </c>
      <c r="E2690" s="155">
        <v>15</v>
      </c>
      <c r="F2690" s="166">
        <v>41522</v>
      </c>
      <c r="G2690" s="166">
        <v>41532</v>
      </c>
      <c r="H2690" s="157">
        <v>1</v>
      </c>
      <c r="I2690" s="163" t="s">
        <v>4326</v>
      </c>
    </row>
    <row r="2691" spans="1:9" ht="15" customHeight="1" x14ac:dyDescent="0.25">
      <c r="A2691" s="155" t="s">
        <v>742</v>
      </c>
      <c r="B2691" s="155" t="s">
        <v>1099</v>
      </c>
      <c r="C2691" s="155" t="s">
        <v>4327</v>
      </c>
      <c r="D2691" s="155">
        <v>40</v>
      </c>
      <c r="E2691" s="155">
        <v>40</v>
      </c>
      <c r="F2691" s="166">
        <v>41523</v>
      </c>
      <c r="G2691" s="166">
        <v>41529</v>
      </c>
      <c r="H2691" s="157">
        <v>1</v>
      </c>
    </row>
    <row r="2692" spans="1:9" ht="15" customHeight="1" x14ac:dyDescent="0.25">
      <c r="A2692" s="155" t="s">
        <v>520</v>
      </c>
      <c r="B2692" s="155" t="s">
        <v>609</v>
      </c>
      <c r="C2692" s="155" t="s">
        <v>4328</v>
      </c>
      <c r="D2692" s="155">
        <v>400</v>
      </c>
      <c r="E2692" s="155">
        <v>400</v>
      </c>
      <c r="F2692" s="166">
        <v>41526</v>
      </c>
      <c r="G2692" s="166">
        <v>41534</v>
      </c>
      <c r="H2692" s="157">
        <v>1</v>
      </c>
    </row>
    <row r="2693" spans="1:9" ht="15" customHeight="1" x14ac:dyDescent="0.25">
      <c r="A2693" s="155" t="s">
        <v>597</v>
      </c>
      <c r="B2693" s="155" t="s">
        <v>2310</v>
      </c>
      <c r="C2693" s="155" t="s">
        <v>4329</v>
      </c>
      <c r="D2693" s="155">
        <v>250</v>
      </c>
      <c r="E2693" s="155">
        <v>250</v>
      </c>
      <c r="F2693" s="166">
        <v>41526</v>
      </c>
      <c r="G2693" s="166">
        <v>41530</v>
      </c>
      <c r="H2693" s="157">
        <v>1</v>
      </c>
    </row>
    <row r="2694" spans="1:9" ht="15" customHeight="1" x14ac:dyDescent="0.25">
      <c r="A2694" s="155" t="s">
        <v>71</v>
      </c>
      <c r="B2694" s="155" t="s">
        <v>1168</v>
      </c>
      <c r="C2694" s="155" t="s">
        <v>4330</v>
      </c>
      <c r="D2694" s="155">
        <v>10</v>
      </c>
      <c r="E2694" s="155">
        <v>10</v>
      </c>
      <c r="F2694" s="166">
        <v>41526</v>
      </c>
      <c r="G2694" s="166">
        <v>41528</v>
      </c>
      <c r="H2694" s="157">
        <v>1</v>
      </c>
    </row>
    <row r="2695" spans="1:9" ht="15" customHeight="1" x14ac:dyDescent="0.25">
      <c r="A2695" s="155" t="s">
        <v>408</v>
      </c>
      <c r="B2695" s="155" t="s">
        <v>411</v>
      </c>
      <c r="C2695" s="155" t="s">
        <v>4331</v>
      </c>
      <c r="D2695" s="155">
        <v>50</v>
      </c>
      <c r="E2695" s="155">
        <v>50</v>
      </c>
      <c r="F2695" s="166">
        <v>41526</v>
      </c>
      <c r="G2695" s="166">
        <v>41533</v>
      </c>
      <c r="H2695" s="157">
        <v>1</v>
      </c>
    </row>
    <row r="2696" spans="1:9" ht="15" customHeight="1" x14ac:dyDescent="0.25">
      <c r="A2696" s="155" t="s">
        <v>748</v>
      </c>
      <c r="B2696" s="155" t="s">
        <v>2542</v>
      </c>
      <c r="C2696" s="155" t="s">
        <v>4332</v>
      </c>
      <c r="D2696" s="155">
        <v>90</v>
      </c>
      <c r="E2696" s="155">
        <v>90</v>
      </c>
      <c r="F2696" s="166">
        <v>41526</v>
      </c>
      <c r="G2696" s="166">
        <v>41528</v>
      </c>
      <c r="H2696" s="157">
        <v>1</v>
      </c>
    </row>
    <row r="2697" spans="1:9" ht="15" customHeight="1" x14ac:dyDescent="0.25">
      <c r="A2697" s="155" t="s">
        <v>71</v>
      </c>
      <c r="B2697" s="155" t="s">
        <v>74</v>
      </c>
      <c r="C2697" s="155" t="s">
        <v>4304</v>
      </c>
      <c r="D2697" s="155">
        <v>25</v>
      </c>
      <c r="E2697" s="155">
        <v>25</v>
      </c>
      <c r="F2697" s="166">
        <v>41526</v>
      </c>
      <c r="G2697" s="166">
        <v>41530</v>
      </c>
      <c r="H2697" s="157">
        <v>1</v>
      </c>
    </row>
    <row r="2698" spans="1:9" ht="15" customHeight="1" x14ac:dyDescent="0.25">
      <c r="A2698" s="155" t="s">
        <v>742</v>
      </c>
      <c r="B2698" s="155" t="s">
        <v>1099</v>
      </c>
      <c r="C2698" s="155" t="s">
        <v>4334</v>
      </c>
      <c r="D2698" s="155">
        <v>160</v>
      </c>
      <c r="E2698" s="155">
        <v>160</v>
      </c>
      <c r="F2698" s="166">
        <v>41526</v>
      </c>
      <c r="G2698" s="166">
        <v>41527</v>
      </c>
      <c r="H2698" s="157">
        <v>1</v>
      </c>
    </row>
    <row r="2699" spans="1:9" ht="15" customHeight="1" x14ac:dyDescent="0.25">
      <c r="A2699" s="155" t="s">
        <v>2747</v>
      </c>
      <c r="B2699" s="155" t="s">
        <v>4333</v>
      </c>
      <c r="C2699" s="155" t="s">
        <v>4335</v>
      </c>
      <c r="D2699" s="155">
        <v>1</v>
      </c>
      <c r="E2699" s="155">
        <v>1</v>
      </c>
      <c r="F2699" s="166">
        <v>41526</v>
      </c>
      <c r="G2699" s="166" t="s">
        <v>837</v>
      </c>
      <c r="H2699" s="157">
        <v>1</v>
      </c>
    </row>
    <row r="2700" spans="1:9" ht="15" customHeight="1" x14ac:dyDescent="0.25">
      <c r="A2700" s="155" t="s">
        <v>2921</v>
      </c>
      <c r="B2700" s="155" t="s">
        <v>2110</v>
      </c>
      <c r="C2700" s="155" t="s">
        <v>4336</v>
      </c>
      <c r="D2700" s="155">
        <v>3</v>
      </c>
      <c r="E2700" s="155">
        <v>3</v>
      </c>
      <c r="F2700" s="166">
        <v>41526</v>
      </c>
      <c r="G2700" s="166">
        <v>41534</v>
      </c>
      <c r="H2700" s="157">
        <v>1</v>
      </c>
    </row>
    <row r="2701" spans="1:9" ht="15" customHeight="1" x14ac:dyDescent="0.25">
      <c r="A2701" s="155" t="s">
        <v>173</v>
      </c>
      <c r="B2701" s="155" t="s">
        <v>4337</v>
      </c>
      <c r="C2701" s="155" t="s">
        <v>4338</v>
      </c>
      <c r="D2701" s="155">
        <v>250</v>
      </c>
      <c r="E2701" s="155">
        <v>250</v>
      </c>
      <c r="F2701" s="166">
        <v>41527</v>
      </c>
      <c r="G2701" s="166">
        <v>41530</v>
      </c>
      <c r="H2701" s="157">
        <v>1</v>
      </c>
    </row>
    <row r="2702" spans="1:9" ht="15" customHeight="1" x14ac:dyDescent="0.25">
      <c r="A2702" s="155" t="s">
        <v>277</v>
      </c>
      <c r="B2702" s="155" t="s">
        <v>4339</v>
      </c>
      <c r="C2702" s="155" t="s">
        <v>4340</v>
      </c>
      <c r="D2702" s="155">
        <v>15</v>
      </c>
      <c r="E2702" s="155">
        <v>15</v>
      </c>
      <c r="F2702" s="166">
        <v>41527</v>
      </c>
      <c r="G2702" s="166">
        <v>41529</v>
      </c>
      <c r="H2702" s="157">
        <v>1</v>
      </c>
    </row>
    <row r="2703" spans="1:9" ht="15" customHeight="1" x14ac:dyDescent="0.25">
      <c r="A2703" s="155" t="s">
        <v>277</v>
      </c>
      <c r="B2703" s="155" t="s">
        <v>4341</v>
      </c>
      <c r="C2703" s="155" t="s">
        <v>364</v>
      </c>
      <c r="D2703" s="155">
        <v>15</v>
      </c>
      <c r="E2703" s="155">
        <v>15</v>
      </c>
      <c r="F2703" s="166">
        <v>41527</v>
      </c>
      <c r="G2703" s="166">
        <v>41529</v>
      </c>
      <c r="H2703" s="157">
        <v>1</v>
      </c>
    </row>
    <row r="2704" spans="1:9" ht="15" customHeight="1" x14ac:dyDescent="0.25">
      <c r="A2704" s="155" t="s">
        <v>12</v>
      </c>
      <c r="B2704" s="155" t="s">
        <v>367</v>
      </c>
      <c r="C2704" s="155" t="s">
        <v>4342</v>
      </c>
      <c r="D2704" s="155">
        <v>10</v>
      </c>
      <c r="E2704" s="155">
        <v>10</v>
      </c>
      <c r="F2704" s="166">
        <v>41527</v>
      </c>
      <c r="G2704" s="166">
        <v>41530</v>
      </c>
      <c r="H2704" s="157">
        <v>1</v>
      </c>
    </row>
    <row r="2705" spans="1:9" ht="15" customHeight="1" x14ac:dyDescent="0.25">
      <c r="A2705" s="155" t="s">
        <v>12</v>
      </c>
      <c r="B2705" s="155" t="s">
        <v>897</v>
      </c>
      <c r="C2705" s="155" t="s">
        <v>364</v>
      </c>
      <c r="D2705" s="155">
        <v>10</v>
      </c>
      <c r="E2705" s="155">
        <v>10</v>
      </c>
      <c r="F2705" s="166">
        <v>41527</v>
      </c>
      <c r="G2705" s="166">
        <v>41530</v>
      </c>
      <c r="H2705" s="157">
        <v>1</v>
      </c>
    </row>
    <row r="2706" spans="1:9" ht="15" customHeight="1" x14ac:dyDescent="0.25">
      <c r="A2706" s="155" t="s">
        <v>71</v>
      </c>
      <c r="B2706" s="155" t="s">
        <v>154</v>
      </c>
      <c r="C2706" s="155" t="s">
        <v>4343</v>
      </c>
      <c r="D2706" s="155">
        <v>7</v>
      </c>
      <c r="E2706" s="155">
        <v>7</v>
      </c>
      <c r="F2706" s="166">
        <v>41527</v>
      </c>
      <c r="G2706" s="166">
        <v>41530</v>
      </c>
      <c r="H2706" s="157">
        <v>1</v>
      </c>
    </row>
    <row r="2707" spans="1:9" ht="15" customHeight="1" x14ac:dyDescent="0.25">
      <c r="A2707" s="155" t="s">
        <v>230</v>
      </c>
      <c r="B2707" s="155" t="s">
        <v>471</v>
      </c>
      <c r="C2707" s="155" t="s">
        <v>4344</v>
      </c>
      <c r="D2707" s="155">
        <v>100</v>
      </c>
      <c r="E2707" s="155">
        <v>100</v>
      </c>
      <c r="F2707" s="166">
        <v>41527</v>
      </c>
      <c r="G2707" s="166">
        <v>41533</v>
      </c>
      <c r="H2707" s="157">
        <v>1</v>
      </c>
    </row>
    <row r="2708" spans="1:9" ht="15" customHeight="1" x14ac:dyDescent="0.25">
      <c r="A2708" s="155" t="s">
        <v>2921</v>
      </c>
      <c r="B2708" s="155" t="s">
        <v>4345</v>
      </c>
      <c r="C2708" s="155" t="s">
        <v>4346</v>
      </c>
      <c r="D2708" s="155">
        <v>5</v>
      </c>
      <c r="E2708" s="155">
        <v>5</v>
      </c>
      <c r="F2708" s="166">
        <v>41527</v>
      </c>
      <c r="G2708" s="166">
        <v>41530</v>
      </c>
      <c r="H2708" s="157">
        <v>1</v>
      </c>
    </row>
    <row r="2709" spans="1:9" ht="15" customHeight="1" x14ac:dyDescent="0.25">
      <c r="A2709" s="155" t="s">
        <v>2906</v>
      </c>
      <c r="B2709" s="155" t="s">
        <v>4347</v>
      </c>
      <c r="C2709" s="155" t="s">
        <v>4348</v>
      </c>
      <c r="D2709" s="155">
        <v>145</v>
      </c>
      <c r="E2709" s="155">
        <v>145</v>
      </c>
      <c r="F2709" s="166">
        <v>41528</v>
      </c>
      <c r="G2709" s="166">
        <v>41535</v>
      </c>
      <c r="H2709" s="157">
        <v>1</v>
      </c>
    </row>
    <row r="2710" spans="1:9" ht="15" customHeight="1" x14ac:dyDescent="0.25">
      <c r="A2710" s="155" t="s">
        <v>2921</v>
      </c>
      <c r="B2710" s="155" t="s">
        <v>4352</v>
      </c>
      <c r="C2710" s="155" t="s">
        <v>4353</v>
      </c>
      <c r="D2710" s="155">
        <v>5</v>
      </c>
      <c r="E2710" s="155">
        <v>5</v>
      </c>
      <c r="F2710" s="166">
        <v>41528</v>
      </c>
      <c r="G2710" s="166">
        <v>41530</v>
      </c>
      <c r="H2710" s="157">
        <v>1</v>
      </c>
    </row>
    <row r="2711" spans="1:9" ht="15" customHeight="1" x14ac:dyDescent="0.25">
      <c r="A2711" s="155" t="s">
        <v>2747</v>
      </c>
      <c r="B2711" s="155" t="s">
        <v>4354</v>
      </c>
      <c r="C2711" s="155" t="s">
        <v>4355</v>
      </c>
      <c r="D2711" s="155">
        <v>30</v>
      </c>
      <c r="E2711" s="155">
        <v>30</v>
      </c>
      <c r="F2711" s="166">
        <v>41528</v>
      </c>
      <c r="G2711" s="166">
        <v>41533</v>
      </c>
      <c r="H2711" s="157">
        <v>1</v>
      </c>
      <c r="I2711" s="163" t="s">
        <v>3109</v>
      </c>
    </row>
    <row r="2712" spans="1:9" ht="15" customHeight="1" x14ac:dyDescent="0.25">
      <c r="A2712" s="155" t="s">
        <v>317</v>
      </c>
      <c r="B2712" s="155" t="s">
        <v>3385</v>
      </c>
      <c r="C2712" s="155" t="s">
        <v>4356</v>
      </c>
      <c r="D2712" s="155">
        <v>3</v>
      </c>
      <c r="E2712" s="155">
        <v>3</v>
      </c>
      <c r="F2712" s="166">
        <v>41528</v>
      </c>
      <c r="G2712" s="166">
        <v>41530</v>
      </c>
      <c r="H2712" s="157">
        <v>1</v>
      </c>
    </row>
    <row r="2713" spans="1:9" ht="15" customHeight="1" x14ac:dyDescent="0.25">
      <c r="A2713" s="155" t="s">
        <v>36</v>
      </c>
      <c r="B2713" s="155" t="s">
        <v>4357</v>
      </c>
      <c r="C2713" s="155" t="s">
        <v>4358</v>
      </c>
      <c r="D2713" s="155">
        <v>50</v>
      </c>
      <c r="E2713" s="155">
        <v>50</v>
      </c>
      <c r="F2713" s="166">
        <v>41530</v>
      </c>
      <c r="G2713" s="166">
        <v>41533</v>
      </c>
      <c r="H2713" s="157">
        <v>1</v>
      </c>
    </row>
    <row r="2714" spans="1:9" ht="15" customHeight="1" x14ac:dyDescent="0.25">
      <c r="A2714" s="155" t="s">
        <v>820</v>
      </c>
      <c r="B2714" s="155" t="s">
        <v>101</v>
      </c>
      <c r="C2714" s="155" t="s">
        <v>4359</v>
      </c>
      <c r="D2714" s="155">
        <v>200</v>
      </c>
      <c r="E2714" s="155">
        <v>200</v>
      </c>
      <c r="F2714" s="166">
        <v>41530</v>
      </c>
      <c r="G2714" s="166">
        <v>41535</v>
      </c>
      <c r="H2714" s="157">
        <v>1</v>
      </c>
    </row>
    <row r="2715" spans="1:9" ht="15" customHeight="1" x14ac:dyDescent="0.25">
      <c r="A2715" s="155" t="s">
        <v>230</v>
      </c>
      <c r="B2715" s="155" t="s">
        <v>4253</v>
      </c>
      <c r="C2715" s="155" t="s">
        <v>4360</v>
      </c>
      <c r="D2715" s="155">
        <v>100</v>
      </c>
      <c r="E2715" s="155">
        <v>100</v>
      </c>
      <c r="F2715" s="166">
        <v>41530</v>
      </c>
      <c r="G2715" s="166">
        <v>41537</v>
      </c>
      <c r="H2715" s="157">
        <v>1</v>
      </c>
    </row>
    <row r="2716" spans="1:9" ht="15" customHeight="1" x14ac:dyDescent="0.25">
      <c r="A2716" s="155" t="s">
        <v>559</v>
      </c>
      <c r="B2716" s="155" t="s">
        <v>2399</v>
      </c>
      <c r="C2716" s="155" t="s">
        <v>4361</v>
      </c>
      <c r="D2716" s="155">
        <v>10000</v>
      </c>
      <c r="E2716" s="155">
        <v>10019</v>
      </c>
      <c r="F2716" s="166">
        <v>41530</v>
      </c>
      <c r="G2716" s="166">
        <v>41533</v>
      </c>
      <c r="H2716" s="157">
        <v>1</v>
      </c>
    </row>
    <row r="2717" spans="1:9" ht="15" customHeight="1" x14ac:dyDescent="0.25">
      <c r="A2717" s="155" t="s">
        <v>559</v>
      </c>
      <c r="B2717" s="155" t="s">
        <v>560</v>
      </c>
      <c r="C2717" s="155" t="s">
        <v>4362</v>
      </c>
      <c r="D2717" s="155">
        <v>15000</v>
      </c>
      <c r="E2717" s="155">
        <v>15030</v>
      </c>
      <c r="F2717" s="166">
        <v>41530</v>
      </c>
      <c r="G2717" s="166">
        <v>41534</v>
      </c>
      <c r="H2717" s="157">
        <v>1</v>
      </c>
    </row>
    <row r="2718" spans="1:9" ht="15" customHeight="1" x14ac:dyDescent="0.25">
      <c r="A2718" s="155" t="s">
        <v>559</v>
      </c>
      <c r="B2718" s="155" t="s">
        <v>336</v>
      </c>
      <c r="C2718" s="155" t="s">
        <v>4363</v>
      </c>
      <c r="D2718" s="155">
        <v>15000</v>
      </c>
      <c r="E2718" s="155">
        <v>15030</v>
      </c>
      <c r="F2718" s="166">
        <v>41530</v>
      </c>
      <c r="G2718" s="166">
        <v>41534</v>
      </c>
      <c r="H2718" s="157">
        <v>1</v>
      </c>
    </row>
    <row r="2719" spans="1:9" ht="15" customHeight="1" x14ac:dyDescent="0.25">
      <c r="A2719" s="155" t="s">
        <v>520</v>
      </c>
      <c r="B2719" s="155" t="s">
        <v>789</v>
      </c>
      <c r="C2719" s="155" t="s">
        <v>4364</v>
      </c>
      <c r="D2719" s="155">
        <v>100</v>
      </c>
      <c r="E2719" s="155">
        <v>100</v>
      </c>
      <c r="F2719" s="166">
        <v>41530</v>
      </c>
      <c r="G2719" s="166">
        <v>41537</v>
      </c>
      <c r="H2719" s="157">
        <v>1</v>
      </c>
    </row>
    <row r="2720" spans="1:9" ht="15" customHeight="1" x14ac:dyDescent="0.25">
      <c r="A2720" s="155" t="s">
        <v>12</v>
      </c>
      <c r="B2720" s="155" t="s">
        <v>2353</v>
      </c>
      <c r="C2720" s="155" t="s">
        <v>4365</v>
      </c>
      <c r="D2720" s="155">
        <v>10</v>
      </c>
      <c r="E2720" s="155">
        <v>10</v>
      </c>
      <c r="F2720" s="166">
        <v>41530</v>
      </c>
      <c r="G2720" s="166">
        <v>41534</v>
      </c>
      <c r="H2720" s="157">
        <v>1</v>
      </c>
    </row>
    <row r="2721" spans="1:8" ht="15" customHeight="1" x14ac:dyDescent="0.25">
      <c r="A2721" s="155" t="s">
        <v>12</v>
      </c>
      <c r="B2721" s="155" t="s">
        <v>535</v>
      </c>
      <c r="C2721" s="155" t="s">
        <v>4366</v>
      </c>
      <c r="D2721" s="155">
        <v>10</v>
      </c>
      <c r="E2721" s="155">
        <v>10</v>
      </c>
      <c r="F2721" s="166">
        <v>41530</v>
      </c>
      <c r="G2721" s="166">
        <v>41534</v>
      </c>
      <c r="H2721" s="157">
        <v>1</v>
      </c>
    </row>
    <row r="2722" spans="1:8" ht="15" customHeight="1" x14ac:dyDescent="0.25">
      <c r="A2722" s="155" t="s">
        <v>78</v>
      </c>
      <c r="B2722" s="155" t="s">
        <v>4367</v>
      </c>
      <c r="C2722" s="155" t="s">
        <v>4368</v>
      </c>
      <c r="D2722" s="155">
        <v>2</v>
      </c>
      <c r="E2722" s="155">
        <v>2</v>
      </c>
      <c r="F2722" s="166">
        <v>41530</v>
      </c>
      <c r="G2722" s="166">
        <v>41535</v>
      </c>
      <c r="H2722" s="157">
        <v>1</v>
      </c>
    </row>
    <row r="2723" spans="1:8" ht="15" customHeight="1" x14ac:dyDescent="0.25">
      <c r="A2723" s="155" t="s">
        <v>3447</v>
      </c>
      <c r="B2723" s="155" t="s">
        <v>3448</v>
      </c>
      <c r="C2723" s="155" t="s">
        <v>4369</v>
      </c>
      <c r="D2723" s="155">
        <v>248</v>
      </c>
      <c r="E2723" s="155">
        <v>248</v>
      </c>
      <c r="F2723" s="166">
        <v>41530</v>
      </c>
      <c r="G2723" s="166">
        <v>41535</v>
      </c>
      <c r="H2723" s="157">
        <v>1</v>
      </c>
    </row>
    <row r="2724" spans="1:8" ht="15" customHeight="1" x14ac:dyDescent="0.25">
      <c r="A2724" s="155" t="s">
        <v>2714</v>
      </c>
      <c r="B2724" s="155" t="s">
        <v>3351</v>
      </c>
      <c r="C2724" s="155" t="s">
        <v>4370</v>
      </c>
      <c r="D2724" s="155">
        <v>24</v>
      </c>
      <c r="E2724" s="155">
        <v>24</v>
      </c>
      <c r="F2724" s="166">
        <v>41530</v>
      </c>
      <c r="G2724" s="166">
        <v>41535</v>
      </c>
      <c r="H2724" s="157">
        <v>1</v>
      </c>
    </row>
    <row r="2725" spans="1:8" ht="15" customHeight="1" x14ac:dyDescent="0.25">
      <c r="A2725" s="155" t="s">
        <v>173</v>
      </c>
      <c r="B2725" s="155" t="s">
        <v>4371</v>
      </c>
      <c r="C2725" s="155" t="s">
        <v>4372</v>
      </c>
      <c r="D2725" s="155">
        <v>12</v>
      </c>
      <c r="E2725" s="155">
        <v>12</v>
      </c>
      <c r="F2725" s="166">
        <v>41530</v>
      </c>
      <c r="G2725" s="166">
        <v>41536</v>
      </c>
      <c r="H2725" s="157">
        <v>1</v>
      </c>
    </row>
    <row r="2726" spans="1:8" ht="15" customHeight="1" x14ac:dyDescent="0.25">
      <c r="A2726" s="155" t="s">
        <v>4072</v>
      </c>
      <c r="B2726" s="155" t="s">
        <v>4373</v>
      </c>
      <c r="C2726" s="155" t="s">
        <v>4374</v>
      </c>
      <c r="D2726" s="155">
        <v>10</v>
      </c>
      <c r="E2726" s="155">
        <v>10</v>
      </c>
      <c r="F2726" s="166">
        <v>41533</v>
      </c>
      <c r="G2726" s="166">
        <v>41534</v>
      </c>
      <c r="H2726" s="157">
        <v>1</v>
      </c>
    </row>
    <row r="2727" spans="1:8" ht="15" customHeight="1" x14ac:dyDescent="0.25">
      <c r="A2727" s="155" t="s">
        <v>1280</v>
      </c>
      <c r="B2727" s="155" t="s">
        <v>1692</v>
      </c>
      <c r="C2727" s="155" t="s">
        <v>4375</v>
      </c>
      <c r="D2727" s="155">
        <v>150</v>
      </c>
      <c r="E2727" s="155">
        <v>150</v>
      </c>
      <c r="F2727" s="166">
        <v>41533</v>
      </c>
      <c r="G2727" s="166">
        <v>41537</v>
      </c>
      <c r="H2727" s="157">
        <v>1</v>
      </c>
    </row>
    <row r="2728" spans="1:8" ht="15" customHeight="1" x14ac:dyDescent="0.25">
      <c r="A2728" s="155" t="s">
        <v>911</v>
      </c>
      <c r="B2728" s="155" t="s">
        <v>912</v>
      </c>
      <c r="C2728" s="155" t="s">
        <v>4376</v>
      </c>
      <c r="D2728" s="155">
        <v>500</v>
      </c>
      <c r="E2728" s="155">
        <v>500</v>
      </c>
      <c r="F2728" s="166">
        <v>41533</v>
      </c>
      <c r="G2728" s="166">
        <v>41537</v>
      </c>
      <c r="H2728" s="157">
        <v>1</v>
      </c>
    </row>
    <row r="2729" spans="1:8" ht="15" customHeight="1" x14ac:dyDescent="0.25">
      <c r="A2729" s="155" t="s">
        <v>261</v>
      </c>
      <c r="B2729" s="155" t="s">
        <v>3977</v>
      </c>
      <c r="C2729" s="155" t="s">
        <v>4377</v>
      </c>
      <c r="D2729" s="155">
        <v>2</v>
      </c>
      <c r="E2729" s="155">
        <v>2</v>
      </c>
      <c r="F2729" s="166">
        <v>41533</v>
      </c>
      <c r="G2729" s="166">
        <v>41537</v>
      </c>
      <c r="H2729" s="157">
        <v>1</v>
      </c>
    </row>
    <row r="2730" spans="1:8" ht="15" customHeight="1" x14ac:dyDescent="0.25">
      <c r="A2730" s="155" t="s">
        <v>12</v>
      </c>
      <c r="B2730" s="155" t="s">
        <v>490</v>
      </c>
      <c r="C2730" s="155" t="s">
        <v>4378</v>
      </c>
      <c r="D2730" s="155">
        <v>10</v>
      </c>
      <c r="E2730" s="155">
        <v>10</v>
      </c>
      <c r="F2730" s="166">
        <v>41533</v>
      </c>
      <c r="G2730" s="166">
        <v>41535</v>
      </c>
      <c r="H2730" s="157">
        <v>1</v>
      </c>
    </row>
    <row r="2731" spans="1:8" ht="15" customHeight="1" x14ac:dyDescent="0.25">
      <c r="A2731" s="155" t="s">
        <v>12</v>
      </c>
      <c r="B2731" s="155" t="s">
        <v>388</v>
      </c>
      <c r="C2731" s="155" t="s">
        <v>4379</v>
      </c>
      <c r="D2731" s="155">
        <v>10</v>
      </c>
      <c r="E2731" s="155">
        <v>10</v>
      </c>
      <c r="F2731" s="166">
        <v>41533</v>
      </c>
      <c r="G2731" s="166">
        <v>41536</v>
      </c>
      <c r="H2731" s="157">
        <v>1</v>
      </c>
    </row>
    <row r="2732" spans="1:8" ht="15" customHeight="1" x14ac:dyDescent="0.25">
      <c r="A2732" s="155" t="s">
        <v>12</v>
      </c>
      <c r="B2732" s="155" t="s">
        <v>1233</v>
      </c>
      <c r="C2732" s="155" t="s">
        <v>819</v>
      </c>
      <c r="D2732" s="155">
        <v>10</v>
      </c>
      <c r="E2732" s="155">
        <v>10</v>
      </c>
      <c r="F2732" s="166">
        <v>41533</v>
      </c>
      <c r="G2732" s="166">
        <v>41536</v>
      </c>
      <c r="H2732" s="157">
        <v>1</v>
      </c>
    </row>
    <row r="2733" spans="1:8" ht="15" customHeight="1" x14ac:dyDescent="0.25">
      <c r="A2733" s="155" t="s">
        <v>12</v>
      </c>
      <c r="B2733" s="155" t="s">
        <v>601</v>
      </c>
      <c r="C2733" s="155" t="s">
        <v>166</v>
      </c>
      <c r="D2733" s="155">
        <v>10</v>
      </c>
      <c r="E2733" s="155">
        <v>10</v>
      </c>
      <c r="F2733" s="166">
        <v>41533</v>
      </c>
      <c r="G2733" s="166">
        <v>41536</v>
      </c>
      <c r="H2733" s="157">
        <v>1</v>
      </c>
    </row>
    <row r="2734" spans="1:8" ht="15" customHeight="1" x14ac:dyDescent="0.25">
      <c r="A2734" s="155" t="s">
        <v>12</v>
      </c>
      <c r="B2734" s="155" t="s">
        <v>524</v>
      </c>
      <c r="C2734" s="155" t="s">
        <v>32</v>
      </c>
      <c r="D2734" s="155">
        <v>10</v>
      </c>
      <c r="E2734" s="155">
        <v>10</v>
      </c>
      <c r="F2734" s="166">
        <v>41533</v>
      </c>
      <c r="G2734" s="166">
        <v>41536</v>
      </c>
      <c r="H2734" s="157">
        <v>1</v>
      </c>
    </row>
    <row r="2735" spans="1:8" ht="15" customHeight="1" x14ac:dyDescent="0.25">
      <c r="A2735" s="155" t="s">
        <v>12</v>
      </c>
      <c r="B2735" s="155" t="s">
        <v>2497</v>
      </c>
      <c r="C2735" s="155" t="s">
        <v>316</v>
      </c>
      <c r="D2735" s="155">
        <v>10</v>
      </c>
      <c r="E2735" s="155">
        <v>10</v>
      </c>
      <c r="F2735" s="166">
        <v>41533</v>
      </c>
      <c r="G2735" s="166">
        <v>41536</v>
      </c>
      <c r="H2735" s="157">
        <v>1</v>
      </c>
    </row>
    <row r="2736" spans="1:8" ht="15" customHeight="1" x14ac:dyDescent="0.25">
      <c r="A2736" s="155" t="s">
        <v>12</v>
      </c>
      <c r="B2736" s="155" t="s">
        <v>156</v>
      </c>
      <c r="C2736" s="155" t="s">
        <v>161</v>
      </c>
      <c r="D2736" s="155">
        <v>10</v>
      </c>
      <c r="E2736" s="155">
        <v>10</v>
      </c>
      <c r="F2736" s="166">
        <v>41533</v>
      </c>
      <c r="G2736" s="166">
        <v>41536</v>
      </c>
      <c r="H2736" s="157">
        <v>1</v>
      </c>
    </row>
    <row r="2737" spans="1:9" ht="15" customHeight="1" x14ac:dyDescent="0.25">
      <c r="A2737" s="155" t="s">
        <v>12</v>
      </c>
      <c r="B2737" s="155" t="s">
        <v>13</v>
      </c>
      <c r="C2737" s="155" t="s">
        <v>364</v>
      </c>
      <c r="D2737" s="155">
        <v>10</v>
      </c>
      <c r="E2737" s="155">
        <v>10</v>
      </c>
      <c r="F2737" s="166">
        <v>41533</v>
      </c>
      <c r="G2737" s="166">
        <v>41536</v>
      </c>
      <c r="H2737" s="157">
        <v>1</v>
      </c>
    </row>
    <row r="2738" spans="1:9" ht="15" customHeight="1" x14ac:dyDescent="0.25">
      <c r="A2738" s="155" t="s">
        <v>12</v>
      </c>
      <c r="B2738" s="155" t="s">
        <v>1016</v>
      </c>
      <c r="C2738" s="155" t="s">
        <v>59</v>
      </c>
      <c r="D2738" s="155">
        <v>10</v>
      </c>
      <c r="E2738" s="155">
        <v>10</v>
      </c>
      <c r="F2738" s="166">
        <v>41533</v>
      </c>
      <c r="G2738" s="166">
        <v>41536</v>
      </c>
      <c r="H2738" s="157">
        <v>1</v>
      </c>
    </row>
    <row r="2739" spans="1:9" ht="15" customHeight="1" x14ac:dyDescent="0.25">
      <c r="A2739" s="155" t="s">
        <v>3437</v>
      </c>
      <c r="B2739" s="155" t="s">
        <v>4224</v>
      </c>
      <c r="C2739" s="155" t="s">
        <v>4380</v>
      </c>
      <c r="D2739" s="155">
        <v>20</v>
      </c>
      <c r="E2739" s="155">
        <v>20</v>
      </c>
      <c r="F2739" s="166">
        <v>41533</v>
      </c>
      <c r="G2739" s="166">
        <v>41540</v>
      </c>
      <c r="H2739" s="157">
        <v>1</v>
      </c>
      <c r="I2739" s="163" t="s">
        <v>4381</v>
      </c>
    </row>
    <row r="2740" spans="1:9" ht="15" customHeight="1" x14ac:dyDescent="0.25">
      <c r="A2740" s="155" t="s">
        <v>3256</v>
      </c>
      <c r="B2740" s="155" t="s">
        <v>4384</v>
      </c>
      <c r="C2740" s="155" t="s">
        <v>4385</v>
      </c>
      <c r="D2740" s="155">
        <v>5</v>
      </c>
      <c r="E2740" s="155">
        <v>5</v>
      </c>
      <c r="F2740" s="166">
        <v>41533</v>
      </c>
      <c r="G2740" s="166">
        <v>41540</v>
      </c>
      <c r="H2740" s="157">
        <v>1</v>
      </c>
    </row>
    <row r="2741" spans="1:9" ht="15" customHeight="1" x14ac:dyDescent="0.25">
      <c r="A2741" s="155" t="s">
        <v>4386</v>
      </c>
      <c r="B2741" s="155" t="s">
        <v>1696</v>
      </c>
      <c r="C2741" s="155" t="s">
        <v>4387</v>
      </c>
      <c r="D2741" s="155">
        <v>2</v>
      </c>
      <c r="E2741" s="155">
        <v>2</v>
      </c>
      <c r="F2741" s="166">
        <v>41533</v>
      </c>
      <c r="G2741" s="166">
        <v>41535</v>
      </c>
      <c r="H2741" s="157">
        <v>1</v>
      </c>
    </row>
    <row r="2742" spans="1:9" ht="15" customHeight="1" x14ac:dyDescent="0.25">
      <c r="A2742" s="155" t="s">
        <v>1125</v>
      </c>
      <c r="B2742" s="155" t="s">
        <v>272</v>
      </c>
      <c r="C2742" s="155" t="s">
        <v>4388</v>
      </c>
      <c r="D2742" s="155">
        <v>110</v>
      </c>
      <c r="E2742" s="155">
        <v>106</v>
      </c>
      <c r="F2742" s="166">
        <v>41533</v>
      </c>
      <c r="G2742" s="166">
        <v>41535</v>
      </c>
      <c r="H2742" s="157">
        <v>1</v>
      </c>
      <c r="I2742" s="163" t="s">
        <v>4389</v>
      </c>
    </row>
    <row r="2743" spans="1:9" ht="15" customHeight="1" x14ac:dyDescent="0.25">
      <c r="A2743" s="155" t="s">
        <v>115</v>
      </c>
      <c r="B2743" s="155" t="s">
        <v>272</v>
      </c>
      <c r="C2743" s="155" t="s">
        <v>4390</v>
      </c>
      <c r="D2743" s="155">
        <v>7</v>
      </c>
      <c r="E2743" s="155">
        <v>7</v>
      </c>
      <c r="F2743" s="166">
        <v>41534</v>
      </c>
      <c r="G2743" s="166">
        <v>41535</v>
      </c>
      <c r="H2743" s="157">
        <v>1</v>
      </c>
    </row>
    <row r="2744" spans="1:9" ht="15" customHeight="1" x14ac:dyDescent="0.25">
      <c r="A2744" s="155" t="s">
        <v>115</v>
      </c>
      <c r="B2744" s="155" t="s">
        <v>272</v>
      </c>
      <c r="C2744" s="155" t="s">
        <v>364</v>
      </c>
      <c r="D2744" s="155">
        <v>3</v>
      </c>
      <c r="E2744" s="155">
        <v>3</v>
      </c>
      <c r="F2744" s="166">
        <v>41534</v>
      </c>
      <c r="G2744" s="166">
        <v>41535</v>
      </c>
      <c r="H2744" s="157">
        <v>1</v>
      </c>
    </row>
    <row r="2745" spans="1:9" ht="15" customHeight="1" x14ac:dyDescent="0.25">
      <c r="A2745" s="155" t="s">
        <v>115</v>
      </c>
      <c r="B2745" s="155" t="s">
        <v>272</v>
      </c>
      <c r="C2745" s="155" t="s">
        <v>161</v>
      </c>
      <c r="D2745" s="155">
        <v>1</v>
      </c>
      <c r="E2745" s="155">
        <v>1</v>
      </c>
      <c r="F2745" s="166">
        <v>41534</v>
      </c>
      <c r="G2745" s="166">
        <v>41535</v>
      </c>
      <c r="H2745" s="157">
        <v>1</v>
      </c>
    </row>
    <row r="2746" spans="1:9" ht="15" customHeight="1" x14ac:dyDescent="0.25">
      <c r="A2746" s="155" t="s">
        <v>115</v>
      </c>
      <c r="B2746" s="155" t="s">
        <v>272</v>
      </c>
      <c r="C2746" s="155" t="s">
        <v>316</v>
      </c>
      <c r="D2746" s="155">
        <v>2</v>
      </c>
      <c r="E2746" s="155">
        <v>2</v>
      </c>
      <c r="F2746" s="166">
        <v>41534</v>
      </c>
      <c r="G2746" s="166">
        <v>41535</v>
      </c>
      <c r="H2746" s="157">
        <v>1</v>
      </c>
    </row>
    <row r="2747" spans="1:9" ht="15" customHeight="1" x14ac:dyDescent="0.25">
      <c r="A2747" s="155" t="s">
        <v>786</v>
      </c>
      <c r="B2747" s="155" t="s">
        <v>1197</v>
      </c>
      <c r="C2747" s="155" t="s">
        <v>4391</v>
      </c>
      <c r="D2747" s="155">
        <v>1000</v>
      </c>
      <c r="E2747" s="155">
        <v>1006</v>
      </c>
      <c r="F2747" s="166">
        <v>41534</v>
      </c>
      <c r="G2747" s="166">
        <v>41539</v>
      </c>
      <c r="H2747" s="157">
        <v>1</v>
      </c>
    </row>
    <row r="2748" spans="1:9" ht="15" customHeight="1" x14ac:dyDescent="0.25">
      <c r="A2748" s="155" t="s">
        <v>71</v>
      </c>
      <c r="B2748" s="155" t="s">
        <v>1550</v>
      </c>
      <c r="C2748" s="155" t="s">
        <v>4392</v>
      </c>
      <c r="D2748" s="155">
        <v>5</v>
      </c>
      <c r="E2748" s="155">
        <v>5</v>
      </c>
      <c r="F2748" s="166">
        <v>41534</v>
      </c>
      <c r="G2748" s="166">
        <v>41540</v>
      </c>
      <c r="H2748" s="157">
        <v>1</v>
      </c>
    </row>
    <row r="2749" spans="1:9" ht="15" customHeight="1" x14ac:dyDescent="0.25">
      <c r="A2749" s="155" t="s">
        <v>2302</v>
      </c>
      <c r="B2749" s="155" t="s">
        <v>4393</v>
      </c>
      <c r="C2749" s="155" t="s">
        <v>4394</v>
      </c>
      <c r="D2749" s="155">
        <v>100</v>
      </c>
      <c r="E2749" s="155">
        <v>100</v>
      </c>
      <c r="F2749" s="166">
        <v>41534</v>
      </c>
      <c r="G2749" s="166">
        <v>41535</v>
      </c>
      <c r="H2749" s="157">
        <v>1</v>
      </c>
      <c r="I2749" s="163" t="s">
        <v>214</v>
      </c>
    </row>
    <row r="2750" spans="1:9" ht="15" customHeight="1" x14ac:dyDescent="0.25">
      <c r="A2750" s="155" t="s">
        <v>4395</v>
      </c>
      <c r="B2750" s="155" t="s">
        <v>4396</v>
      </c>
      <c r="C2750" s="155" t="s">
        <v>4397</v>
      </c>
      <c r="D2750" s="155">
        <v>3</v>
      </c>
      <c r="E2750" s="155">
        <v>3</v>
      </c>
      <c r="F2750" s="166">
        <v>41534</v>
      </c>
      <c r="G2750" s="166">
        <v>41537</v>
      </c>
      <c r="H2750" s="157">
        <v>1</v>
      </c>
    </row>
    <row r="2751" spans="1:9" ht="15" customHeight="1" x14ac:dyDescent="0.25">
      <c r="A2751" s="155" t="s">
        <v>520</v>
      </c>
      <c r="B2751" s="155" t="s">
        <v>964</v>
      </c>
      <c r="C2751" s="155" t="s">
        <v>4398</v>
      </c>
      <c r="D2751" s="155">
        <v>250</v>
      </c>
      <c r="E2751" s="155">
        <v>250</v>
      </c>
      <c r="F2751" s="166">
        <v>41535</v>
      </c>
      <c r="G2751" s="166" t="s">
        <v>829</v>
      </c>
      <c r="H2751" s="157">
        <v>1</v>
      </c>
    </row>
    <row r="2752" spans="1:9" ht="15" customHeight="1" x14ac:dyDescent="0.25">
      <c r="A2752" s="155" t="s">
        <v>317</v>
      </c>
      <c r="B2752" s="155" t="s">
        <v>4399</v>
      </c>
      <c r="C2752" s="155" t="s">
        <v>4400</v>
      </c>
      <c r="D2752" s="155">
        <v>10</v>
      </c>
      <c r="E2752" s="155">
        <v>10</v>
      </c>
      <c r="F2752" s="166">
        <v>41536</v>
      </c>
      <c r="G2752" s="166">
        <v>41536</v>
      </c>
      <c r="H2752" s="157">
        <v>1</v>
      </c>
    </row>
    <row r="2753" spans="1:8" ht="15" customHeight="1" x14ac:dyDescent="0.25">
      <c r="A2753" s="155" t="s">
        <v>317</v>
      </c>
      <c r="B2753" s="155" t="s">
        <v>4401</v>
      </c>
      <c r="C2753" s="155" t="s">
        <v>364</v>
      </c>
      <c r="D2753" s="155">
        <v>5</v>
      </c>
      <c r="E2753" s="155">
        <v>5</v>
      </c>
      <c r="F2753" s="166">
        <v>41535</v>
      </c>
      <c r="G2753" s="166">
        <v>41536</v>
      </c>
      <c r="H2753" s="157">
        <v>1</v>
      </c>
    </row>
    <row r="2754" spans="1:8" ht="15" customHeight="1" x14ac:dyDescent="0.25">
      <c r="A2754" s="155" t="s">
        <v>4404</v>
      </c>
      <c r="B2754" s="155" t="s">
        <v>4402</v>
      </c>
      <c r="C2754" s="155" t="s">
        <v>4403</v>
      </c>
      <c r="D2754" s="155">
        <v>10</v>
      </c>
      <c r="E2754" s="155">
        <v>10</v>
      </c>
      <c r="F2754" s="166">
        <v>41535</v>
      </c>
      <c r="G2754" s="166">
        <v>41536</v>
      </c>
      <c r="H2754" s="157">
        <v>1</v>
      </c>
    </row>
    <row r="2755" spans="1:8" ht="15" customHeight="1" x14ac:dyDescent="0.25">
      <c r="A2755" s="155" t="s">
        <v>327</v>
      </c>
      <c r="B2755" s="155" t="s">
        <v>3519</v>
      </c>
      <c r="C2755" s="155" t="s">
        <v>4405</v>
      </c>
      <c r="D2755" s="155">
        <v>500</v>
      </c>
      <c r="E2755" s="155">
        <v>500</v>
      </c>
      <c r="F2755" s="166">
        <v>41535</v>
      </c>
      <c r="G2755" s="166">
        <v>41540</v>
      </c>
      <c r="H2755" s="157">
        <v>1</v>
      </c>
    </row>
    <row r="2756" spans="1:8" ht="15" customHeight="1" x14ac:dyDescent="0.25">
      <c r="A2756" s="155" t="s">
        <v>2906</v>
      </c>
      <c r="B2756" s="155" t="s">
        <v>746</v>
      </c>
      <c r="C2756" s="155" t="s">
        <v>4406</v>
      </c>
      <c r="D2756" s="155">
        <v>38</v>
      </c>
      <c r="E2756" s="155">
        <v>38</v>
      </c>
      <c r="F2756" s="166">
        <v>41535</v>
      </c>
      <c r="G2756" s="166">
        <v>41547</v>
      </c>
      <c r="H2756" s="157">
        <v>1</v>
      </c>
    </row>
    <row r="2757" spans="1:8" ht="15" customHeight="1" x14ac:dyDescent="0.25">
      <c r="A2757" s="155" t="s">
        <v>4409</v>
      </c>
      <c r="B2757" s="155" t="s">
        <v>4410</v>
      </c>
      <c r="C2757" s="155" t="s">
        <v>4411</v>
      </c>
      <c r="D2757" s="155">
        <v>3</v>
      </c>
      <c r="E2757" s="155">
        <v>3</v>
      </c>
      <c r="F2757" s="166">
        <v>41535</v>
      </c>
      <c r="G2757" s="166">
        <v>41536</v>
      </c>
      <c r="H2757" s="157">
        <v>1</v>
      </c>
    </row>
    <row r="2758" spans="1:8" ht="15" customHeight="1" x14ac:dyDescent="0.25">
      <c r="A2758" s="155" t="s">
        <v>4412</v>
      </c>
      <c r="B2758" s="155" t="s">
        <v>4413</v>
      </c>
      <c r="C2758" s="155" t="s">
        <v>4414</v>
      </c>
      <c r="D2758" s="155">
        <v>10</v>
      </c>
      <c r="E2758" s="155">
        <v>10</v>
      </c>
      <c r="F2758" s="166">
        <v>41535</v>
      </c>
      <c r="G2758" s="166">
        <v>41537</v>
      </c>
      <c r="H2758" s="157">
        <v>1</v>
      </c>
    </row>
    <row r="2759" spans="1:8" ht="15" customHeight="1" x14ac:dyDescent="0.25">
      <c r="A2759" s="155" t="s">
        <v>3481</v>
      </c>
      <c r="B2759" s="155" t="s">
        <v>4415</v>
      </c>
      <c r="C2759" s="155" t="s">
        <v>4416</v>
      </c>
      <c r="D2759" s="155">
        <v>10</v>
      </c>
      <c r="E2759" s="155">
        <v>10</v>
      </c>
      <c r="F2759" s="166">
        <v>41535</v>
      </c>
      <c r="G2759" s="166">
        <v>41537</v>
      </c>
      <c r="H2759" s="157">
        <v>1</v>
      </c>
    </row>
    <row r="2760" spans="1:8" ht="15" customHeight="1" x14ac:dyDescent="0.25">
      <c r="A2760" s="155" t="s">
        <v>71</v>
      </c>
      <c r="B2760" s="155" t="s">
        <v>2730</v>
      </c>
      <c r="C2760" s="155" t="s">
        <v>4420</v>
      </c>
      <c r="D2760" s="155">
        <v>5</v>
      </c>
      <c r="E2760" s="155">
        <v>5</v>
      </c>
      <c r="F2760" s="166">
        <v>41536</v>
      </c>
      <c r="G2760" s="166">
        <v>41542</v>
      </c>
      <c r="H2760" s="157">
        <v>1</v>
      </c>
    </row>
    <row r="2761" spans="1:8" ht="15" customHeight="1" x14ac:dyDescent="0.25">
      <c r="A2761" s="155" t="s">
        <v>277</v>
      </c>
      <c r="B2761" s="155" t="s">
        <v>4421</v>
      </c>
      <c r="C2761" s="155" t="s">
        <v>4422</v>
      </c>
      <c r="D2761" s="155">
        <v>25</v>
      </c>
      <c r="E2761" s="155">
        <v>25</v>
      </c>
      <c r="F2761" s="166">
        <v>41536</v>
      </c>
      <c r="G2761" s="166">
        <v>41542</v>
      </c>
      <c r="H2761" s="157">
        <v>1</v>
      </c>
    </row>
    <row r="2762" spans="1:8" ht="15" customHeight="1" x14ac:dyDescent="0.25">
      <c r="A2762" s="155" t="s">
        <v>36</v>
      </c>
      <c r="B2762" s="155" t="s">
        <v>2459</v>
      </c>
      <c r="C2762" s="155" t="s">
        <v>4427</v>
      </c>
      <c r="D2762" s="155">
        <v>50</v>
      </c>
      <c r="E2762" s="155">
        <v>50</v>
      </c>
      <c r="F2762" s="166">
        <v>41537</v>
      </c>
      <c r="G2762" s="166">
        <v>41542</v>
      </c>
      <c r="H2762" s="157">
        <v>1</v>
      </c>
    </row>
    <row r="2763" spans="1:8" ht="15" customHeight="1" x14ac:dyDescent="0.25">
      <c r="A2763" s="155" t="s">
        <v>36</v>
      </c>
      <c r="B2763" s="155" t="s">
        <v>4428</v>
      </c>
      <c r="C2763" s="155" t="s">
        <v>364</v>
      </c>
      <c r="D2763" s="155">
        <v>50</v>
      </c>
      <c r="E2763" s="155">
        <v>50</v>
      </c>
      <c r="F2763" s="166">
        <v>41537</v>
      </c>
      <c r="G2763" s="166">
        <v>41542</v>
      </c>
      <c r="H2763" s="157">
        <v>1</v>
      </c>
    </row>
    <row r="2764" spans="1:8" ht="15" customHeight="1" x14ac:dyDescent="0.25">
      <c r="A2764" s="155" t="s">
        <v>820</v>
      </c>
      <c r="B2764" s="155" t="s">
        <v>4430</v>
      </c>
      <c r="C2764" s="155" t="s">
        <v>4429</v>
      </c>
      <c r="D2764" s="155">
        <v>40</v>
      </c>
      <c r="E2764" s="155">
        <v>40</v>
      </c>
      <c r="F2764" s="166">
        <v>41537</v>
      </c>
      <c r="G2764" s="166">
        <v>41540</v>
      </c>
      <c r="H2764" s="157">
        <v>1</v>
      </c>
    </row>
    <row r="2765" spans="1:8" ht="15" customHeight="1" x14ac:dyDescent="0.25">
      <c r="A2765" s="155" t="s">
        <v>820</v>
      </c>
      <c r="B2765" s="155" t="s">
        <v>181</v>
      </c>
      <c r="C2765" s="155" t="s">
        <v>4438</v>
      </c>
      <c r="D2765" s="155">
        <v>300</v>
      </c>
      <c r="E2765" s="155">
        <v>300</v>
      </c>
      <c r="F2765" s="166">
        <v>41540</v>
      </c>
      <c r="G2765" s="166">
        <v>41548</v>
      </c>
      <c r="H2765" s="157">
        <v>1</v>
      </c>
    </row>
    <row r="2766" spans="1:8" ht="15" customHeight="1" x14ac:dyDescent="0.25">
      <c r="A2766" s="155" t="s">
        <v>509</v>
      </c>
      <c r="B2766" s="155" t="s">
        <v>4440</v>
      </c>
      <c r="C2766" s="155" t="s">
        <v>4439</v>
      </c>
      <c r="D2766" s="155">
        <v>25</v>
      </c>
      <c r="E2766" s="155">
        <v>25</v>
      </c>
      <c r="F2766" s="166">
        <v>41540</v>
      </c>
      <c r="G2766" s="166">
        <v>41547</v>
      </c>
      <c r="H2766" s="157">
        <v>1</v>
      </c>
    </row>
    <row r="2767" spans="1:8" ht="15" customHeight="1" x14ac:dyDescent="0.25">
      <c r="A2767" s="155" t="s">
        <v>78</v>
      </c>
      <c r="B2767" s="155" t="s">
        <v>3613</v>
      </c>
      <c r="C2767" s="155" t="s">
        <v>4441</v>
      </c>
      <c r="D2767" s="155">
        <v>4</v>
      </c>
      <c r="E2767" s="155">
        <v>4</v>
      </c>
      <c r="F2767" s="166">
        <v>41540</v>
      </c>
      <c r="G2767" s="166">
        <v>41544</v>
      </c>
      <c r="H2767" s="157">
        <v>1</v>
      </c>
    </row>
    <row r="2768" spans="1:8" ht="15" customHeight="1" x14ac:dyDescent="0.25">
      <c r="A2768" s="155" t="s">
        <v>12</v>
      </c>
      <c r="B2768" s="155" t="s">
        <v>2507</v>
      </c>
      <c r="C2768" s="155" t="s">
        <v>4442</v>
      </c>
      <c r="D2768" s="155">
        <v>10</v>
      </c>
      <c r="E2768" s="155">
        <v>10</v>
      </c>
      <c r="F2768" s="166">
        <v>41540</v>
      </c>
      <c r="G2768" s="166">
        <v>41543</v>
      </c>
      <c r="H2768" s="157">
        <v>1</v>
      </c>
    </row>
    <row r="2769" spans="1:9" ht="15" customHeight="1" x14ac:dyDescent="0.25">
      <c r="A2769" s="155" t="s">
        <v>299</v>
      </c>
      <c r="B2769" s="155" t="s">
        <v>300</v>
      </c>
      <c r="C2769" s="155" t="s">
        <v>4443</v>
      </c>
      <c r="D2769" s="155">
        <v>25</v>
      </c>
      <c r="E2769" s="155">
        <v>25</v>
      </c>
      <c r="F2769" s="166">
        <v>41540</v>
      </c>
      <c r="G2769" s="166">
        <v>41544</v>
      </c>
      <c r="H2769" s="157">
        <v>1</v>
      </c>
    </row>
    <row r="2770" spans="1:9" ht="15" customHeight="1" x14ac:dyDescent="0.25">
      <c r="A2770" s="155" t="s">
        <v>748</v>
      </c>
      <c r="B2770" s="155" t="s">
        <v>4444</v>
      </c>
      <c r="C2770" s="155" t="s">
        <v>4445</v>
      </c>
      <c r="D2770" s="155">
        <v>5</v>
      </c>
      <c r="E2770" s="155">
        <v>5</v>
      </c>
      <c r="F2770" s="166">
        <v>41540</v>
      </c>
      <c r="G2770" s="166">
        <v>41542</v>
      </c>
      <c r="H2770" s="157">
        <v>1</v>
      </c>
    </row>
    <row r="2771" spans="1:9" ht="15" customHeight="1" x14ac:dyDescent="0.25">
      <c r="A2771" s="155" t="s">
        <v>4449</v>
      </c>
      <c r="B2771" s="155" t="s">
        <v>4450</v>
      </c>
      <c r="C2771" s="155" t="s">
        <v>4451</v>
      </c>
      <c r="D2771" s="155">
        <v>1</v>
      </c>
      <c r="E2771" s="155">
        <v>1</v>
      </c>
      <c r="F2771" s="166">
        <v>41540</v>
      </c>
      <c r="G2771" s="166">
        <v>41542</v>
      </c>
      <c r="H2771" s="157">
        <v>1</v>
      </c>
    </row>
    <row r="2772" spans="1:9" ht="15" customHeight="1" x14ac:dyDescent="0.25">
      <c r="A2772" s="155" t="s">
        <v>4449</v>
      </c>
      <c r="B2772" s="155" t="s">
        <v>4452</v>
      </c>
      <c r="C2772" s="155" t="s">
        <v>32</v>
      </c>
      <c r="D2772" s="155">
        <v>1</v>
      </c>
      <c r="E2772" s="155">
        <v>1</v>
      </c>
      <c r="F2772" s="166">
        <v>41540</v>
      </c>
      <c r="G2772" s="166">
        <v>41542</v>
      </c>
      <c r="H2772" s="157">
        <v>1</v>
      </c>
    </row>
    <row r="2773" spans="1:9" ht="15" customHeight="1" x14ac:dyDescent="0.25">
      <c r="A2773" s="155" t="s">
        <v>4449</v>
      </c>
      <c r="B2773" s="155" t="s">
        <v>4453</v>
      </c>
      <c r="C2773" s="155" t="s">
        <v>166</v>
      </c>
      <c r="D2773" s="155">
        <v>1</v>
      </c>
      <c r="E2773" s="155">
        <v>1</v>
      </c>
      <c r="F2773" s="166">
        <v>41540</v>
      </c>
      <c r="G2773" s="166">
        <v>41542</v>
      </c>
      <c r="H2773" s="157">
        <v>1</v>
      </c>
    </row>
    <row r="2774" spans="1:9" ht="15" customHeight="1" x14ac:dyDescent="0.25">
      <c r="A2774" s="155" t="s">
        <v>2769</v>
      </c>
      <c r="B2774" s="155" t="s">
        <v>4454</v>
      </c>
      <c r="C2774" s="155" t="s">
        <v>4455</v>
      </c>
      <c r="D2774" s="155">
        <v>48</v>
      </c>
      <c r="E2774" s="155">
        <v>48</v>
      </c>
      <c r="F2774" s="166">
        <v>41541</v>
      </c>
      <c r="G2774" s="166">
        <v>41541</v>
      </c>
      <c r="H2774" s="157">
        <v>1</v>
      </c>
      <c r="I2774" s="163" t="s">
        <v>214</v>
      </c>
    </row>
    <row r="2775" spans="1:9" ht="15" customHeight="1" x14ac:dyDescent="0.25">
      <c r="A2775" s="155" t="s">
        <v>520</v>
      </c>
      <c r="B2775" s="155" t="s">
        <v>1267</v>
      </c>
      <c r="C2775" s="155" t="s">
        <v>4456</v>
      </c>
      <c r="D2775" s="155">
        <v>500</v>
      </c>
      <c r="E2775" s="155">
        <v>500</v>
      </c>
      <c r="F2775" s="166">
        <v>41541</v>
      </c>
      <c r="G2775" s="166" t="s">
        <v>829</v>
      </c>
      <c r="H2775" s="157">
        <v>1</v>
      </c>
    </row>
    <row r="2776" spans="1:9" ht="15" customHeight="1" x14ac:dyDescent="0.25">
      <c r="A2776" s="155" t="s">
        <v>145</v>
      </c>
      <c r="B2776" s="155" t="s">
        <v>958</v>
      </c>
      <c r="C2776" s="155" t="s">
        <v>4457</v>
      </c>
      <c r="D2776" s="155">
        <v>50</v>
      </c>
      <c r="E2776" s="155">
        <v>50</v>
      </c>
      <c r="F2776" s="166">
        <v>41541</v>
      </c>
      <c r="G2776" s="166">
        <v>41544</v>
      </c>
      <c r="H2776" s="157">
        <v>1</v>
      </c>
    </row>
    <row r="2777" spans="1:9" ht="15" customHeight="1" x14ac:dyDescent="0.25">
      <c r="A2777" s="155" t="s">
        <v>71</v>
      </c>
      <c r="B2777" s="155" t="s">
        <v>1530</v>
      </c>
      <c r="C2777" s="155" t="s">
        <v>4458</v>
      </c>
      <c r="D2777" s="155">
        <v>5</v>
      </c>
      <c r="E2777" s="155">
        <v>5</v>
      </c>
      <c r="F2777" s="166">
        <v>41541</v>
      </c>
      <c r="G2777" s="166">
        <v>41551</v>
      </c>
      <c r="H2777" s="157">
        <v>1</v>
      </c>
    </row>
    <row r="2778" spans="1:9" ht="15" customHeight="1" x14ac:dyDescent="0.25">
      <c r="A2778" s="155" t="s">
        <v>2747</v>
      </c>
      <c r="B2778" s="155" t="s">
        <v>2667</v>
      </c>
      <c r="C2778" s="155" t="s">
        <v>4459</v>
      </c>
      <c r="D2778" s="155">
        <v>25</v>
      </c>
      <c r="E2778" s="155">
        <v>25</v>
      </c>
      <c r="F2778" s="166">
        <v>41541</v>
      </c>
      <c r="G2778" s="166">
        <v>41548</v>
      </c>
      <c r="H2778" s="157">
        <v>1</v>
      </c>
    </row>
    <row r="2779" spans="1:9" ht="15" customHeight="1" x14ac:dyDescent="0.25">
      <c r="A2779" s="155" t="s">
        <v>115</v>
      </c>
      <c r="B2779" s="155" t="s">
        <v>856</v>
      </c>
      <c r="C2779" s="155" t="s">
        <v>4461</v>
      </c>
      <c r="D2779" s="155">
        <v>10</v>
      </c>
      <c r="E2779" s="155">
        <v>10</v>
      </c>
      <c r="F2779" s="166">
        <v>41541</v>
      </c>
      <c r="G2779" s="166">
        <v>41544</v>
      </c>
      <c r="H2779" s="157">
        <v>1</v>
      </c>
    </row>
    <row r="2780" spans="1:9" ht="15" customHeight="1" x14ac:dyDescent="0.25">
      <c r="A2780" s="155" t="s">
        <v>3481</v>
      </c>
      <c r="B2780" s="155" t="s">
        <v>4462</v>
      </c>
      <c r="C2780" s="155" t="s">
        <v>4463</v>
      </c>
      <c r="D2780" s="155">
        <v>60</v>
      </c>
      <c r="E2780" s="155">
        <v>60</v>
      </c>
      <c r="F2780" s="166">
        <v>41541</v>
      </c>
      <c r="G2780" s="166">
        <v>41544</v>
      </c>
      <c r="H2780" s="157">
        <v>1</v>
      </c>
    </row>
    <row r="2781" spans="1:9" ht="15" customHeight="1" x14ac:dyDescent="0.25">
      <c r="A2781" s="155" t="s">
        <v>520</v>
      </c>
      <c r="B2781" s="155" t="s">
        <v>962</v>
      </c>
      <c r="C2781" s="155" t="s">
        <v>4464</v>
      </c>
      <c r="D2781" s="155">
        <v>300</v>
      </c>
      <c r="E2781" s="155">
        <v>300</v>
      </c>
      <c r="F2781" s="166">
        <v>41542</v>
      </c>
      <c r="G2781" s="166">
        <v>41548</v>
      </c>
      <c r="H2781" s="157">
        <v>1</v>
      </c>
    </row>
    <row r="2782" spans="1:9" ht="15" customHeight="1" x14ac:dyDescent="0.25">
      <c r="A2782" s="155" t="s">
        <v>71</v>
      </c>
      <c r="B2782" s="155" t="s">
        <v>1550</v>
      </c>
      <c r="C2782" s="155" t="s">
        <v>4465</v>
      </c>
      <c r="D2782" s="155">
        <v>5</v>
      </c>
      <c r="E2782" s="155">
        <v>5</v>
      </c>
      <c r="F2782" s="166">
        <v>41542</v>
      </c>
      <c r="G2782" s="166">
        <v>41550</v>
      </c>
      <c r="H2782" s="157">
        <v>1</v>
      </c>
    </row>
    <row r="2783" spans="1:9" ht="15" customHeight="1" x14ac:dyDescent="0.25">
      <c r="A2783" s="155" t="s">
        <v>820</v>
      </c>
      <c r="B2783" s="155" t="s">
        <v>89</v>
      </c>
      <c r="C2783" s="155" t="s">
        <v>4466</v>
      </c>
      <c r="D2783" s="155">
        <v>200</v>
      </c>
      <c r="E2783" s="155">
        <v>200</v>
      </c>
      <c r="F2783" s="166">
        <v>41542</v>
      </c>
      <c r="G2783" s="166">
        <v>41548</v>
      </c>
      <c r="H2783" s="157">
        <v>1</v>
      </c>
    </row>
    <row r="2784" spans="1:9" ht="15" customHeight="1" x14ac:dyDescent="0.25">
      <c r="A2784" s="155" t="s">
        <v>820</v>
      </c>
      <c r="B2784" s="155" t="s">
        <v>439</v>
      </c>
      <c r="C2784" s="155" t="s">
        <v>166</v>
      </c>
      <c r="D2784" s="155">
        <v>300</v>
      </c>
      <c r="E2784" s="155">
        <v>300</v>
      </c>
      <c r="F2784" s="166">
        <v>41542</v>
      </c>
      <c r="G2784" s="166">
        <v>41548</v>
      </c>
      <c r="H2784" s="157">
        <v>1</v>
      </c>
    </row>
    <row r="2785" spans="1:9" ht="15" customHeight="1" x14ac:dyDescent="0.25">
      <c r="A2785" s="155" t="s">
        <v>277</v>
      </c>
      <c r="B2785" s="155" t="s">
        <v>4467</v>
      </c>
      <c r="C2785" s="155" t="s">
        <v>4469</v>
      </c>
      <c r="D2785" s="155">
        <v>25</v>
      </c>
      <c r="E2785" s="155">
        <v>2</v>
      </c>
      <c r="F2785" s="166">
        <v>41542</v>
      </c>
      <c r="G2785" s="166">
        <v>41561</v>
      </c>
      <c r="H2785" s="157">
        <v>1</v>
      </c>
      <c r="I2785" s="163" t="s">
        <v>4470</v>
      </c>
    </row>
    <row r="2786" spans="1:9" ht="15" customHeight="1" x14ac:dyDescent="0.25">
      <c r="A2786" s="155" t="s">
        <v>277</v>
      </c>
      <c r="B2786" s="155" t="s">
        <v>4468</v>
      </c>
      <c r="C2786" s="155" t="s">
        <v>364</v>
      </c>
      <c r="D2786" s="155">
        <v>25</v>
      </c>
      <c r="E2786" s="155">
        <v>2</v>
      </c>
      <c r="F2786" s="166">
        <v>41542</v>
      </c>
      <c r="G2786" s="166">
        <v>41561</v>
      </c>
      <c r="H2786" s="157">
        <v>1</v>
      </c>
      <c r="I2786" s="163" t="s">
        <v>4470</v>
      </c>
    </row>
    <row r="2787" spans="1:9" ht="15" customHeight="1" x14ac:dyDescent="0.25">
      <c r="A2787" s="155" t="s">
        <v>634</v>
      </c>
      <c r="B2787" s="155" t="s">
        <v>1909</v>
      </c>
      <c r="C2787" s="155" t="s">
        <v>4473</v>
      </c>
      <c r="D2787" s="155">
        <v>6</v>
      </c>
      <c r="E2787" s="155">
        <v>6</v>
      </c>
      <c r="F2787" s="166">
        <v>41543</v>
      </c>
      <c r="G2787" s="166">
        <v>41547</v>
      </c>
      <c r="H2787" s="157">
        <v>1</v>
      </c>
    </row>
    <row r="2788" spans="1:9" ht="15" customHeight="1" x14ac:dyDescent="0.25">
      <c r="A2788" s="155" t="s">
        <v>2106</v>
      </c>
      <c r="B2788" s="155" t="s">
        <v>2107</v>
      </c>
      <c r="C2788" s="155" t="s">
        <v>4474</v>
      </c>
      <c r="D2788" s="155">
        <v>30</v>
      </c>
      <c r="E2788" s="155">
        <v>30</v>
      </c>
      <c r="F2788" s="166">
        <v>41543</v>
      </c>
      <c r="G2788" s="166">
        <v>41544</v>
      </c>
      <c r="H2788" s="157">
        <v>1</v>
      </c>
    </row>
    <row r="2789" spans="1:9" ht="15" customHeight="1" x14ac:dyDescent="0.25">
      <c r="A2789" s="155" t="s">
        <v>2747</v>
      </c>
      <c r="B2789" s="155" t="s">
        <v>1696</v>
      </c>
      <c r="C2789" s="155" t="s">
        <v>4475</v>
      </c>
      <c r="D2789" s="155">
        <v>21</v>
      </c>
      <c r="E2789" s="155">
        <v>10</v>
      </c>
      <c r="F2789" s="166">
        <v>41543</v>
      </c>
      <c r="G2789" s="166">
        <v>41543</v>
      </c>
      <c r="H2789" s="157">
        <v>1</v>
      </c>
      <c r="I2789" s="163" t="s">
        <v>4476</v>
      </c>
    </row>
    <row r="2790" spans="1:9" ht="15" customHeight="1" x14ac:dyDescent="0.25">
      <c r="A2790" s="155" t="s">
        <v>2747</v>
      </c>
      <c r="B2790" s="155" t="s">
        <v>1696</v>
      </c>
      <c r="C2790" s="155" t="s">
        <v>364</v>
      </c>
      <c r="D2790" s="155">
        <v>47</v>
      </c>
      <c r="E2790" s="155">
        <v>24</v>
      </c>
      <c r="F2790" s="166">
        <v>41543</v>
      </c>
      <c r="G2790" s="166">
        <v>41543</v>
      </c>
      <c r="H2790" s="157">
        <v>1</v>
      </c>
      <c r="I2790" s="163" t="s">
        <v>4477</v>
      </c>
    </row>
    <row r="2791" spans="1:9" ht="15" customHeight="1" x14ac:dyDescent="0.25">
      <c r="A2791" s="155" t="s">
        <v>4072</v>
      </c>
      <c r="B2791" s="155" t="s">
        <v>1696</v>
      </c>
      <c r="C2791" s="155" t="s">
        <v>4478</v>
      </c>
      <c r="D2791" s="155">
        <v>10</v>
      </c>
      <c r="E2791" s="155">
        <v>10</v>
      </c>
      <c r="F2791" s="166">
        <v>41543</v>
      </c>
      <c r="G2791" s="166">
        <v>41548</v>
      </c>
      <c r="H2791" s="157">
        <v>1</v>
      </c>
    </row>
    <row r="2792" spans="1:9" ht="15" customHeight="1" x14ac:dyDescent="0.25">
      <c r="A2792" s="155" t="s">
        <v>239</v>
      </c>
      <c r="B2792" s="155" t="s">
        <v>1733</v>
      </c>
      <c r="C2792" s="155" t="s">
        <v>4479</v>
      </c>
      <c r="D2792" s="155">
        <v>300</v>
      </c>
      <c r="E2792" s="155">
        <v>300</v>
      </c>
      <c r="F2792" s="166">
        <v>41543</v>
      </c>
      <c r="G2792" s="166">
        <v>41550</v>
      </c>
      <c r="H2792" s="157">
        <v>1</v>
      </c>
    </row>
    <row r="2793" spans="1:9" ht="15" customHeight="1" x14ac:dyDescent="0.25">
      <c r="A2793" s="155" t="s">
        <v>239</v>
      </c>
      <c r="B2793" s="155" t="s">
        <v>364</v>
      </c>
      <c r="C2793" s="155" t="s">
        <v>364</v>
      </c>
      <c r="D2793" s="155">
        <v>100</v>
      </c>
      <c r="E2793" s="155">
        <v>100</v>
      </c>
      <c r="F2793" s="166">
        <v>41543</v>
      </c>
      <c r="G2793" s="166">
        <v>41550</v>
      </c>
      <c r="H2793" s="157">
        <v>1</v>
      </c>
    </row>
    <row r="2794" spans="1:9" ht="15" customHeight="1" x14ac:dyDescent="0.25">
      <c r="A2794" s="155" t="s">
        <v>239</v>
      </c>
      <c r="B2794" s="155" t="s">
        <v>161</v>
      </c>
      <c r="C2794" s="155" t="s">
        <v>161</v>
      </c>
      <c r="D2794" s="155">
        <v>100</v>
      </c>
      <c r="E2794" s="155">
        <v>100</v>
      </c>
      <c r="F2794" s="166">
        <v>41543</v>
      </c>
      <c r="G2794" s="166">
        <v>41550</v>
      </c>
      <c r="H2794" s="157">
        <v>1</v>
      </c>
    </row>
    <row r="2795" spans="1:9" ht="15" customHeight="1" x14ac:dyDescent="0.25">
      <c r="A2795" s="155" t="s">
        <v>239</v>
      </c>
      <c r="B2795" s="155" t="s">
        <v>316</v>
      </c>
      <c r="C2795" s="155" t="s">
        <v>316</v>
      </c>
      <c r="D2795" s="155">
        <v>50</v>
      </c>
      <c r="E2795" s="155">
        <v>50</v>
      </c>
      <c r="F2795" s="166">
        <v>41543</v>
      </c>
      <c r="G2795" s="166">
        <v>41550</v>
      </c>
      <c r="H2795" s="157">
        <v>1</v>
      </c>
    </row>
    <row r="2796" spans="1:9" ht="15" customHeight="1" x14ac:dyDescent="0.25">
      <c r="A2796" s="155" t="s">
        <v>820</v>
      </c>
      <c r="B2796" s="155" t="s">
        <v>4430</v>
      </c>
      <c r="C2796" s="155" t="s">
        <v>4480</v>
      </c>
      <c r="D2796" s="155">
        <v>40</v>
      </c>
      <c r="E2796" s="155">
        <v>40</v>
      </c>
      <c r="F2796" s="166">
        <v>41543</v>
      </c>
      <c r="G2796" s="166">
        <v>41547</v>
      </c>
      <c r="H2796" s="157">
        <v>1</v>
      </c>
    </row>
    <row r="2797" spans="1:9" ht="15" customHeight="1" x14ac:dyDescent="0.25">
      <c r="A2797" s="155" t="s">
        <v>731</v>
      </c>
      <c r="B2797" s="155" t="s">
        <v>295</v>
      </c>
      <c r="C2797" s="155" t="s">
        <v>4481</v>
      </c>
      <c r="D2797" s="155">
        <v>25</v>
      </c>
      <c r="E2797" s="155">
        <v>25</v>
      </c>
      <c r="F2797" s="166">
        <v>41543</v>
      </c>
      <c r="G2797" s="166">
        <v>41547</v>
      </c>
      <c r="H2797" s="157">
        <v>1</v>
      </c>
    </row>
    <row r="2798" spans="1:9" ht="15" customHeight="1" x14ac:dyDescent="0.25">
      <c r="A2798" s="155" t="s">
        <v>7058</v>
      </c>
      <c r="B2798" s="155" t="s">
        <v>4483</v>
      </c>
      <c r="C2798" s="155" t="s">
        <v>4484</v>
      </c>
      <c r="D2798" s="155">
        <v>10</v>
      </c>
      <c r="E2798" s="155">
        <v>10</v>
      </c>
      <c r="F2798" s="166">
        <v>41544</v>
      </c>
      <c r="G2798" s="166">
        <v>41549</v>
      </c>
      <c r="H2798" s="157">
        <v>1</v>
      </c>
    </row>
    <row r="2799" spans="1:9" ht="15" customHeight="1" x14ac:dyDescent="0.25">
      <c r="A2799" s="155" t="s">
        <v>327</v>
      </c>
      <c r="B2799" s="155" t="s">
        <v>987</v>
      </c>
      <c r="C2799" s="155" t="s">
        <v>4485</v>
      </c>
      <c r="D2799" s="155">
        <v>100</v>
      </c>
      <c r="E2799" s="155">
        <v>100</v>
      </c>
      <c r="F2799" s="166">
        <v>41544</v>
      </c>
      <c r="G2799" s="166">
        <v>41548</v>
      </c>
      <c r="H2799" s="157">
        <v>1</v>
      </c>
    </row>
    <row r="2800" spans="1:9" ht="15" customHeight="1" x14ac:dyDescent="0.25">
      <c r="A2800" s="155" t="s">
        <v>2714</v>
      </c>
      <c r="B2800" s="155" t="s">
        <v>249</v>
      </c>
      <c r="C2800" s="155" t="s">
        <v>4486</v>
      </c>
      <c r="D2800" s="155">
        <v>100</v>
      </c>
      <c r="E2800" s="155">
        <v>100</v>
      </c>
      <c r="F2800" s="166">
        <v>41544</v>
      </c>
      <c r="G2800" s="166">
        <v>41549</v>
      </c>
      <c r="H2800" s="157">
        <v>1</v>
      </c>
    </row>
    <row r="2801" spans="1:9" ht="15" customHeight="1" x14ac:dyDescent="0.25">
      <c r="A2801" s="155" t="s">
        <v>78</v>
      </c>
      <c r="B2801" s="155" t="s">
        <v>1421</v>
      </c>
      <c r="C2801" s="155" t="s">
        <v>4487</v>
      </c>
      <c r="D2801" s="155">
        <v>6</v>
      </c>
      <c r="E2801" s="155">
        <v>6</v>
      </c>
      <c r="F2801" s="166">
        <v>41544</v>
      </c>
      <c r="G2801" s="166">
        <v>41550</v>
      </c>
      <c r="H2801" s="157">
        <v>1</v>
      </c>
    </row>
    <row r="2802" spans="1:9" ht="15" customHeight="1" x14ac:dyDescent="0.25">
      <c r="A2802" s="155" t="s">
        <v>3967</v>
      </c>
      <c r="B2802" s="155" t="s">
        <v>4488</v>
      </c>
      <c r="C2802" s="155" t="s">
        <v>4489</v>
      </c>
      <c r="D2802" s="155">
        <v>5</v>
      </c>
      <c r="E2802" s="155">
        <v>5</v>
      </c>
      <c r="F2802" s="166">
        <v>41544</v>
      </c>
      <c r="G2802" s="166">
        <v>41550</v>
      </c>
      <c r="H2802" s="157">
        <v>1</v>
      </c>
    </row>
    <row r="2803" spans="1:9" ht="15" customHeight="1" x14ac:dyDescent="0.25">
      <c r="A2803" s="155" t="s">
        <v>3481</v>
      </c>
      <c r="B2803" s="155" t="s">
        <v>4490</v>
      </c>
      <c r="C2803" s="155" t="s">
        <v>4491</v>
      </c>
      <c r="D2803" s="155">
        <v>60</v>
      </c>
      <c r="E2803" s="155">
        <v>60</v>
      </c>
      <c r="F2803" s="166">
        <v>41544</v>
      </c>
      <c r="G2803" s="166">
        <v>41550</v>
      </c>
      <c r="H2803" s="157">
        <v>1</v>
      </c>
      <c r="I2803" s="163" t="s">
        <v>4381</v>
      </c>
    </row>
    <row r="2804" spans="1:9" ht="15" customHeight="1" x14ac:dyDescent="0.25">
      <c r="A2804" s="155" t="s">
        <v>2769</v>
      </c>
      <c r="B2804" s="155" t="s">
        <v>4454</v>
      </c>
      <c r="C2804" s="155" t="s">
        <v>4496</v>
      </c>
      <c r="D2804" s="155">
        <v>35</v>
      </c>
      <c r="E2804" s="155">
        <v>51</v>
      </c>
      <c r="F2804" s="166">
        <v>41544</v>
      </c>
      <c r="G2804" s="166">
        <v>41548</v>
      </c>
      <c r="H2804" s="157">
        <v>1</v>
      </c>
      <c r="I2804" s="163" t="s">
        <v>4497</v>
      </c>
    </row>
    <row r="2805" spans="1:9" ht="15" customHeight="1" x14ac:dyDescent="0.25">
      <c r="A2805" s="155" t="s">
        <v>299</v>
      </c>
      <c r="B2805" s="155" t="s">
        <v>507</v>
      </c>
      <c r="C2805" s="155" t="s">
        <v>4498</v>
      </c>
      <c r="D2805" s="155">
        <v>38</v>
      </c>
      <c r="E2805" s="155">
        <v>38</v>
      </c>
      <c r="F2805" s="166">
        <v>41547</v>
      </c>
      <c r="G2805" s="166">
        <v>41548</v>
      </c>
      <c r="H2805" s="157">
        <v>1</v>
      </c>
    </row>
    <row r="2806" spans="1:9" ht="15" customHeight="1" x14ac:dyDescent="0.25">
      <c r="A2806" s="155" t="s">
        <v>4499</v>
      </c>
      <c r="B2806" s="155" t="s">
        <v>4500</v>
      </c>
      <c r="C2806" s="155" t="s">
        <v>4501</v>
      </c>
      <c r="D2806" s="155">
        <v>10</v>
      </c>
      <c r="E2806" s="155">
        <v>10</v>
      </c>
      <c r="F2806" s="166">
        <v>41548</v>
      </c>
      <c r="G2806" s="166">
        <v>41555</v>
      </c>
      <c r="H2806" s="157">
        <v>1</v>
      </c>
    </row>
    <row r="2807" spans="1:9" ht="15" customHeight="1" x14ac:dyDescent="0.25">
      <c r="A2807" s="155" t="s">
        <v>145</v>
      </c>
      <c r="B2807" s="155" t="s">
        <v>1097</v>
      </c>
      <c r="C2807" s="155" t="s">
        <v>4502</v>
      </c>
      <c r="D2807" s="155">
        <v>10</v>
      </c>
      <c r="E2807" s="155">
        <v>10</v>
      </c>
      <c r="F2807" s="166">
        <v>41548</v>
      </c>
      <c r="G2807" s="166">
        <v>41551</v>
      </c>
      <c r="H2807" s="157">
        <v>1</v>
      </c>
    </row>
    <row r="2808" spans="1:9" ht="15" customHeight="1" x14ac:dyDescent="0.25">
      <c r="A2808" s="155" t="s">
        <v>71</v>
      </c>
      <c r="B2808" s="155" t="s">
        <v>1550</v>
      </c>
      <c r="C2808" s="155" t="s">
        <v>4503</v>
      </c>
      <c r="D2808" s="155">
        <v>1</v>
      </c>
      <c r="E2808" s="155">
        <v>1</v>
      </c>
      <c r="F2808" s="166">
        <v>41548</v>
      </c>
      <c r="G2808" s="166">
        <v>41556</v>
      </c>
      <c r="H2808" s="157">
        <v>1</v>
      </c>
      <c r="I2808" s="163" t="s">
        <v>272</v>
      </c>
    </row>
    <row r="2809" spans="1:9" ht="15" customHeight="1" x14ac:dyDescent="0.25">
      <c r="A2809" s="155" t="s">
        <v>1508</v>
      </c>
      <c r="B2809" s="155" t="s">
        <v>4226</v>
      </c>
      <c r="C2809" s="155" t="s">
        <v>4504</v>
      </c>
      <c r="D2809" s="155">
        <v>50</v>
      </c>
      <c r="E2809" s="155">
        <v>50</v>
      </c>
      <c r="F2809" s="166">
        <v>41548</v>
      </c>
      <c r="G2809" s="166">
        <v>41550</v>
      </c>
      <c r="H2809" s="157">
        <v>1</v>
      </c>
    </row>
    <row r="2810" spans="1:9" ht="15" customHeight="1" x14ac:dyDescent="0.25">
      <c r="A2810" s="155" t="s">
        <v>3437</v>
      </c>
      <c r="B2810" s="155" t="s">
        <v>4505</v>
      </c>
      <c r="C2810" s="155" t="s">
        <v>4045</v>
      </c>
      <c r="D2810" s="155">
        <v>60</v>
      </c>
      <c r="E2810" s="155">
        <v>60</v>
      </c>
      <c r="F2810" s="166">
        <v>41548</v>
      </c>
      <c r="G2810" s="166">
        <v>41554</v>
      </c>
      <c r="H2810" s="157">
        <v>1</v>
      </c>
    </row>
    <row r="2811" spans="1:9" ht="15" customHeight="1" x14ac:dyDescent="0.25">
      <c r="A2811" s="155" t="s">
        <v>1492</v>
      </c>
      <c r="B2811" s="155" t="s">
        <v>4506</v>
      </c>
      <c r="C2811" s="155" t="s">
        <v>4507</v>
      </c>
      <c r="D2811" s="155">
        <v>100</v>
      </c>
      <c r="E2811" s="155">
        <v>100</v>
      </c>
      <c r="F2811" s="166">
        <v>41548</v>
      </c>
      <c r="G2811" s="166">
        <v>41555</v>
      </c>
      <c r="H2811" s="157">
        <v>1</v>
      </c>
    </row>
    <row r="2812" spans="1:9" ht="15" customHeight="1" x14ac:dyDescent="0.25">
      <c r="A2812" s="155" t="s">
        <v>4508</v>
      </c>
      <c r="B2812" s="155" t="s">
        <v>4506</v>
      </c>
      <c r="C2812" s="155" t="s">
        <v>4509</v>
      </c>
      <c r="D2812" s="155">
        <v>50</v>
      </c>
      <c r="E2812" s="155">
        <v>50</v>
      </c>
      <c r="F2812" s="166">
        <v>41548</v>
      </c>
      <c r="G2812" s="166">
        <v>41564</v>
      </c>
      <c r="H2812" s="157">
        <v>1</v>
      </c>
    </row>
    <row r="2813" spans="1:9" ht="15" customHeight="1" x14ac:dyDescent="0.25">
      <c r="A2813" s="155" t="s">
        <v>1554</v>
      </c>
      <c r="B2813" s="155" t="s">
        <v>1204</v>
      </c>
      <c r="C2813" s="155" t="s">
        <v>4510</v>
      </c>
      <c r="D2813" s="155">
        <v>150</v>
      </c>
      <c r="E2813" s="155">
        <v>150</v>
      </c>
      <c r="F2813" s="166">
        <v>41549</v>
      </c>
      <c r="G2813" s="166">
        <v>41552</v>
      </c>
      <c r="H2813" s="157">
        <v>1</v>
      </c>
    </row>
    <row r="2814" spans="1:9" ht="15" customHeight="1" x14ac:dyDescent="0.25">
      <c r="A2814" s="155" t="s">
        <v>1554</v>
      </c>
      <c r="B2814" s="155" t="s">
        <v>1181</v>
      </c>
      <c r="C2814" s="155" t="s">
        <v>316</v>
      </c>
      <c r="D2814" s="155">
        <v>150</v>
      </c>
      <c r="E2814" s="155">
        <v>150</v>
      </c>
      <c r="F2814" s="166">
        <v>41549</v>
      </c>
      <c r="G2814" s="166">
        <v>41552</v>
      </c>
      <c r="H2814" s="157">
        <v>1</v>
      </c>
    </row>
    <row r="2815" spans="1:9" ht="15" customHeight="1" x14ac:dyDescent="0.25">
      <c r="A2815" s="155" t="s">
        <v>3430</v>
      </c>
      <c r="B2815" s="155" t="s">
        <v>1004</v>
      </c>
      <c r="C2815" s="155" t="s">
        <v>4511</v>
      </c>
      <c r="D2815" s="155">
        <v>1</v>
      </c>
      <c r="E2815" s="155">
        <v>1</v>
      </c>
      <c r="F2815" s="166">
        <v>41549</v>
      </c>
      <c r="G2815" s="166">
        <v>41558</v>
      </c>
      <c r="H2815" s="157">
        <v>1</v>
      </c>
      <c r="I2815" s="163" t="s">
        <v>4512</v>
      </c>
    </row>
    <row r="2816" spans="1:9" ht="15" customHeight="1" x14ac:dyDescent="0.25">
      <c r="A2816" s="155" t="s">
        <v>2747</v>
      </c>
      <c r="B2816" s="155" t="s">
        <v>4513</v>
      </c>
      <c r="C2816" s="155" t="s">
        <v>4475</v>
      </c>
      <c r="D2816" s="155">
        <v>21</v>
      </c>
      <c r="E2816" s="155">
        <v>11</v>
      </c>
      <c r="F2816" s="166">
        <v>41549</v>
      </c>
      <c r="G2816" s="166">
        <v>41552</v>
      </c>
      <c r="H2816" s="157">
        <v>1</v>
      </c>
      <c r="I2816" s="163" t="s">
        <v>4515</v>
      </c>
    </row>
    <row r="2817" spans="1:9" ht="15" customHeight="1" x14ac:dyDescent="0.25">
      <c r="A2817" s="155" t="s">
        <v>2747</v>
      </c>
      <c r="B2817" s="155" t="s">
        <v>4514</v>
      </c>
      <c r="C2817" s="155" t="s">
        <v>364</v>
      </c>
      <c r="D2817" s="155">
        <v>23</v>
      </c>
      <c r="E2817" s="155">
        <v>23</v>
      </c>
      <c r="F2817" s="166">
        <v>41549</v>
      </c>
      <c r="G2817" s="166">
        <v>41552</v>
      </c>
      <c r="H2817" s="157">
        <v>1</v>
      </c>
      <c r="I2817" s="163" t="s">
        <v>4515</v>
      </c>
    </row>
    <row r="2818" spans="1:9" ht="15" customHeight="1" x14ac:dyDescent="0.25">
      <c r="A2818" s="155" t="s">
        <v>748</v>
      </c>
      <c r="B2818" s="155" t="s">
        <v>4516</v>
      </c>
      <c r="C2818" s="155" t="s">
        <v>4517</v>
      </c>
      <c r="D2818" s="155">
        <v>50</v>
      </c>
      <c r="E2818" s="155">
        <v>50</v>
      </c>
      <c r="F2818" s="166">
        <v>41549</v>
      </c>
      <c r="G2818" s="166">
        <v>41554</v>
      </c>
      <c r="H2818" s="157">
        <v>1</v>
      </c>
    </row>
    <row r="2819" spans="1:9" ht="15" customHeight="1" x14ac:dyDescent="0.25">
      <c r="A2819" s="155" t="s">
        <v>520</v>
      </c>
      <c r="B2819" s="155" t="s">
        <v>789</v>
      </c>
      <c r="C2819" s="155" t="s">
        <v>4518</v>
      </c>
      <c r="D2819" s="155">
        <v>375</v>
      </c>
      <c r="E2819" s="155">
        <v>375</v>
      </c>
      <c r="F2819" s="166">
        <v>41549</v>
      </c>
      <c r="G2819" s="166">
        <v>41558</v>
      </c>
      <c r="H2819" s="157">
        <v>1</v>
      </c>
    </row>
    <row r="2820" spans="1:9" ht="15" customHeight="1" x14ac:dyDescent="0.25">
      <c r="A2820" s="155" t="s">
        <v>4522</v>
      </c>
      <c r="B2820" s="155" t="s">
        <v>167</v>
      </c>
      <c r="C2820" s="155" t="s">
        <v>4523</v>
      </c>
      <c r="D2820" s="155">
        <v>25</v>
      </c>
      <c r="E2820" s="155">
        <v>25</v>
      </c>
      <c r="F2820" s="166">
        <v>41550</v>
      </c>
      <c r="G2820" s="166">
        <v>41556</v>
      </c>
      <c r="H2820" s="157">
        <v>1</v>
      </c>
    </row>
    <row r="2821" spans="1:9" ht="15" customHeight="1" x14ac:dyDescent="0.25">
      <c r="A2821" s="155" t="s">
        <v>299</v>
      </c>
      <c r="B2821" s="155" t="s">
        <v>300</v>
      </c>
      <c r="C2821" s="155" t="s">
        <v>4524</v>
      </c>
      <c r="D2821" s="155">
        <v>24</v>
      </c>
      <c r="E2821" s="155">
        <v>24</v>
      </c>
      <c r="F2821" s="166">
        <v>41550</v>
      </c>
      <c r="G2821" s="166">
        <v>41556</v>
      </c>
      <c r="H2821" s="157">
        <v>1</v>
      </c>
      <c r="I2821" s="163" t="s">
        <v>272</v>
      </c>
    </row>
    <row r="2822" spans="1:9" ht="15" customHeight="1" x14ac:dyDescent="0.25">
      <c r="A2822" s="155" t="s">
        <v>719</v>
      </c>
      <c r="B2822" s="155" t="s">
        <v>807</v>
      </c>
      <c r="C2822" s="155" t="s">
        <v>4525</v>
      </c>
      <c r="D2822" s="155">
        <v>250</v>
      </c>
      <c r="E2822" s="155">
        <v>250</v>
      </c>
      <c r="F2822" s="166">
        <v>41550</v>
      </c>
      <c r="G2822" s="166">
        <v>41556</v>
      </c>
      <c r="H2822" s="157">
        <v>1</v>
      </c>
    </row>
    <row r="2823" spans="1:9" ht="15" customHeight="1" x14ac:dyDescent="0.25">
      <c r="A2823" s="155" t="s">
        <v>544</v>
      </c>
      <c r="B2823" s="155" t="s">
        <v>82</v>
      </c>
      <c r="C2823" s="155" t="s">
        <v>4526</v>
      </c>
      <c r="D2823" s="155">
        <v>100</v>
      </c>
      <c r="E2823" s="155">
        <v>100</v>
      </c>
      <c r="F2823" s="166">
        <v>41550</v>
      </c>
      <c r="G2823" s="166">
        <v>41557</v>
      </c>
      <c r="H2823" s="157">
        <v>1</v>
      </c>
    </row>
    <row r="2824" spans="1:9" ht="15" customHeight="1" x14ac:dyDescent="0.25">
      <c r="A2824" s="155" t="s">
        <v>78</v>
      </c>
      <c r="B2824" s="155" t="s">
        <v>1074</v>
      </c>
      <c r="C2824" s="155" t="s">
        <v>4527</v>
      </c>
      <c r="D2824" s="155">
        <v>10</v>
      </c>
      <c r="E2824" s="155">
        <v>10</v>
      </c>
      <c r="F2824" s="166">
        <v>41550</v>
      </c>
      <c r="G2824" s="166">
        <v>41557</v>
      </c>
      <c r="H2824" s="157">
        <v>1</v>
      </c>
    </row>
    <row r="2825" spans="1:9" ht="15" customHeight="1" x14ac:dyDescent="0.25">
      <c r="A2825" s="155" t="s">
        <v>4449</v>
      </c>
      <c r="B2825" s="155" t="s">
        <v>4528</v>
      </c>
      <c r="C2825" s="155" t="s">
        <v>4529</v>
      </c>
      <c r="D2825" s="155">
        <v>29</v>
      </c>
      <c r="E2825" s="155">
        <v>29</v>
      </c>
      <c r="F2825" s="166">
        <v>41550</v>
      </c>
      <c r="G2825" s="166">
        <v>41554</v>
      </c>
      <c r="H2825" s="157">
        <v>1</v>
      </c>
    </row>
    <row r="2826" spans="1:9" ht="15" customHeight="1" x14ac:dyDescent="0.25">
      <c r="A2826" s="155" t="s">
        <v>4449</v>
      </c>
      <c r="B2826" s="155" t="s">
        <v>4530</v>
      </c>
      <c r="C2826" s="155" t="s">
        <v>294</v>
      </c>
      <c r="D2826" s="155">
        <v>29</v>
      </c>
      <c r="E2826" s="155">
        <v>29</v>
      </c>
      <c r="F2826" s="166">
        <v>41551</v>
      </c>
      <c r="G2826" s="166">
        <v>41554</v>
      </c>
      <c r="H2826" s="157">
        <v>1</v>
      </c>
    </row>
    <row r="2827" spans="1:9" ht="15" customHeight="1" x14ac:dyDescent="0.25">
      <c r="A2827" s="155" t="s">
        <v>145</v>
      </c>
      <c r="B2827" s="155" t="s">
        <v>4531</v>
      </c>
      <c r="C2827" s="155" t="s">
        <v>4532</v>
      </c>
      <c r="D2827" s="155">
        <v>10</v>
      </c>
      <c r="E2827" s="155">
        <v>10</v>
      </c>
      <c r="F2827" s="166">
        <v>41554</v>
      </c>
      <c r="G2827" s="166">
        <v>41556</v>
      </c>
      <c r="H2827" s="157">
        <v>1</v>
      </c>
    </row>
    <row r="2828" spans="1:9" ht="15" customHeight="1" x14ac:dyDescent="0.25">
      <c r="A2828" s="155" t="s">
        <v>3437</v>
      </c>
      <c r="B2828" s="155" t="s">
        <v>4533</v>
      </c>
      <c r="C2828" s="155" t="s">
        <v>4534</v>
      </c>
      <c r="D2828" s="155">
        <v>5</v>
      </c>
      <c r="E2828" s="155">
        <v>5</v>
      </c>
      <c r="F2828" s="166">
        <v>41554</v>
      </c>
      <c r="G2828" s="166">
        <v>41561</v>
      </c>
      <c r="H2828" s="157">
        <v>1</v>
      </c>
    </row>
    <row r="2829" spans="1:9" ht="15" customHeight="1" x14ac:dyDescent="0.25">
      <c r="A2829" s="155" t="s">
        <v>173</v>
      </c>
      <c r="B2829" s="155" t="s">
        <v>1170</v>
      </c>
      <c r="C2829" s="155" t="s">
        <v>4535</v>
      </c>
      <c r="D2829" s="155">
        <v>102</v>
      </c>
      <c r="E2829" s="155">
        <v>102</v>
      </c>
      <c r="F2829" s="166">
        <v>41554</v>
      </c>
      <c r="G2829" s="166">
        <v>41558</v>
      </c>
      <c r="H2829" s="157">
        <v>1</v>
      </c>
    </row>
    <row r="2830" spans="1:9" ht="15" customHeight="1" x14ac:dyDescent="0.25">
      <c r="A2830" s="155" t="s">
        <v>173</v>
      </c>
      <c r="B2830" s="155" t="s">
        <v>445</v>
      </c>
      <c r="C2830" s="155" t="s">
        <v>364</v>
      </c>
      <c r="D2830" s="155">
        <v>102</v>
      </c>
      <c r="E2830" s="155">
        <v>102</v>
      </c>
      <c r="F2830" s="166">
        <v>41554</v>
      </c>
      <c r="G2830" s="166">
        <v>41558</v>
      </c>
      <c r="H2830" s="157">
        <v>1</v>
      </c>
    </row>
    <row r="2831" spans="1:9" ht="15" customHeight="1" x14ac:dyDescent="0.25">
      <c r="A2831" s="155" t="s">
        <v>1107</v>
      </c>
      <c r="B2831" s="155" t="s">
        <v>1108</v>
      </c>
      <c r="C2831" s="155" t="s">
        <v>4536</v>
      </c>
      <c r="D2831" s="155">
        <v>100</v>
      </c>
      <c r="E2831" s="155">
        <v>100</v>
      </c>
      <c r="F2831" s="166">
        <v>41554</v>
      </c>
      <c r="G2831" s="166">
        <v>41557</v>
      </c>
      <c r="H2831" s="157">
        <v>1</v>
      </c>
    </row>
    <row r="2832" spans="1:9" ht="15" customHeight="1" x14ac:dyDescent="0.25">
      <c r="A2832" s="155" t="s">
        <v>71</v>
      </c>
      <c r="B2832" s="155" t="s">
        <v>1168</v>
      </c>
      <c r="C2832" s="155" t="s">
        <v>4537</v>
      </c>
      <c r="D2832" s="155">
        <v>10</v>
      </c>
      <c r="E2832" s="155">
        <v>10</v>
      </c>
      <c r="F2832" s="166">
        <v>41554</v>
      </c>
      <c r="G2832" s="166">
        <v>41568</v>
      </c>
      <c r="H2832" s="157">
        <v>1</v>
      </c>
    </row>
    <row r="2833" spans="1:9" ht="15" customHeight="1" x14ac:dyDescent="0.25">
      <c r="A2833" s="155" t="s">
        <v>3481</v>
      </c>
      <c r="B2833" s="155" t="s">
        <v>255</v>
      </c>
      <c r="C2833" s="155" t="s">
        <v>4538</v>
      </c>
      <c r="D2833" s="155">
        <v>60</v>
      </c>
      <c r="E2833" s="155">
        <v>60</v>
      </c>
      <c r="F2833" s="166">
        <v>41554</v>
      </c>
      <c r="G2833" s="166">
        <v>41558</v>
      </c>
      <c r="H2833" s="157">
        <v>1</v>
      </c>
    </row>
    <row r="2834" spans="1:9" ht="15" customHeight="1" x14ac:dyDescent="0.25">
      <c r="A2834" s="155" t="s">
        <v>4395</v>
      </c>
      <c r="B2834" s="155" t="s">
        <v>4396</v>
      </c>
      <c r="C2834" s="155" t="s">
        <v>4539</v>
      </c>
      <c r="D2834" s="155">
        <v>100</v>
      </c>
      <c r="E2834" s="155">
        <v>97</v>
      </c>
      <c r="F2834" s="166">
        <v>41554</v>
      </c>
      <c r="G2834" s="166">
        <v>41558</v>
      </c>
      <c r="H2834" s="157">
        <v>1</v>
      </c>
      <c r="I2834" s="163" t="s">
        <v>4540</v>
      </c>
    </row>
    <row r="2835" spans="1:9" ht="15" customHeight="1" x14ac:dyDescent="0.25">
      <c r="A2835" s="155" t="s">
        <v>230</v>
      </c>
      <c r="B2835" s="155" t="s">
        <v>3160</v>
      </c>
      <c r="C2835" s="155" t="s">
        <v>4541</v>
      </c>
      <c r="D2835" s="155">
        <v>50</v>
      </c>
      <c r="E2835" s="155">
        <v>50</v>
      </c>
      <c r="F2835" s="166">
        <v>41555</v>
      </c>
      <c r="G2835" s="166">
        <v>41561</v>
      </c>
      <c r="H2835" s="157">
        <v>1</v>
      </c>
    </row>
    <row r="2836" spans="1:9" ht="15" customHeight="1" x14ac:dyDescent="0.25">
      <c r="A2836" s="155" t="s">
        <v>29</v>
      </c>
      <c r="B2836" s="155" t="s">
        <v>4542</v>
      </c>
      <c r="C2836" s="155" t="s">
        <v>4543</v>
      </c>
      <c r="D2836" s="155">
        <v>3</v>
      </c>
      <c r="E2836" s="155">
        <v>3</v>
      </c>
      <c r="F2836" s="166">
        <v>41555</v>
      </c>
      <c r="G2836" s="166">
        <v>41557</v>
      </c>
      <c r="H2836" s="157">
        <v>1</v>
      </c>
    </row>
    <row r="2837" spans="1:9" ht="15" customHeight="1" x14ac:dyDescent="0.25">
      <c r="A2837" s="155" t="s">
        <v>29</v>
      </c>
      <c r="B2837" s="155" t="s">
        <v>364</v>
      </c>
      <c r="C2837" s="155" t="s">
        <v>364</v>
      </c>
      <c r="D2837" s="155">
        <v>3</v>
      </c>
      <c r="E2837" s="155">
        <v>3</v>
      </c>
      <c r="F2837" s="166">
        <v>41555</v>
      </c>
      <c r="G2837" s="166">
        <v>41557</v>
      </c>
      <c r="H2837" s="157">
        <v>1</v>
      </c>
    </row>
    <row r="2838" spans="1:9" ht="15" customHeight="1" x14ac:dyDescent="0.25">
      <c r="A2838" s="155" t="s">
        <v>71</v>
      </c>
      <c r="B2838" s="155" t="s">
        <v>1530</v>
      </c>
      <c r="C2838" s="155" t="s">
        <v>4544</v>
      </c>
      <c r="D2838" s="155">
        <v>5</v>
      </c>
      <c r="E2838" s="155">
        <v>5</v>
      </c>
      <c r="F2838" s="166">
        <v>41555</v>
      </c>
      <c r="G2838" s="166">
        <v>41565</v>
      </c>
      <c r="H2838" s="157">
        <v>1</v>
      </c>
    </row>
    <row r="2839" spans="1:9" ht="15" customHeight="1" x14ac:dyDescent="0.25">
      <c r="A2839" s="155" t="s">
        <v>71</v>
      </c>
      <c r="B2839" s="155" t="s">
        <v>4545</v>
      </c>
      <c r="C2839" s="155" t="s">
        <v>4546</v>
      </c>
      <c r="D2839" s="155">
        <v>5</v>
      </c>
      <c r="E2839" s="155">
        <v>5</v>
      </c>
      <c r="F2839" s="166">
        <v>41555</v>
      </c>
      <c r="G2839" s="166">
        <v>41561</v>
      </c>
      <c r="H2839" s="157">
        <v>1</v>
      </c>
    </row>
    <row r="2840" spans="1:9" ht="15" customHeight="1" x14ac:dyDescent="0.25">
      <c r="A2840" s="155" t="s">
        <v>2302</v>
      </c>
      <c r="B2840" s="155" t="s">
        <v>1090</v>
      </c>
      <c r="C2840" s="155" t="s">
        <v>4547</v>
      </c>
      <c r="D2840" s="155">
        <v>100</v>
      </c>
      <c r="E2840" s="155">
        <v>100</v>
      </c>
      <c r="F2840" s="166">
        <v>41555</v>
      </c>
      <c r="G2840" s="166">
        <v>41558</v>
      </c>
      <c r="H2840" s="157">
        <v>1</v>
      </c>
    </row>
    <row r="2841" spans="1:9" ht="15" customHeight="1" x14ac:dyDescent="0.25">
      <c r="A2841" s="155" t="s">
        <v>2714</v>
      </c>
      <c r="B2841" s="155" t="s">
        <v>1000</v>
      </c>
      <c r="C2841" s="155" t="s">
        <v>4548</v>
      </c>
      <c r="D2841" s="155">
        <v>100</v>
      </c>
      <c r="E2841" s="155">
        <v>100</v>
      </c>
      <c r="F2841" s="166">
        <v>41555</v>
      </c>
      <c r="G2841" s="166">
        <v>41549</v>
      </c>
      <c r="H2841" s="157">
        <v>0</v>
      </c>
      <c r="I2841" s="163" t="s">
        <v>1774</v>
      </c>
    </row>
    <row r="2842" spans="1:9" ht="15" customHeight="1" x14ac:dyDescent="0.25">
      <c r="A2842" s="155" t="s">
        <v>654</v>
      </c>
      <c r="B2842" s="155" t="s">
        <v>4549</v>
      </c>
      <c r="C2842" s="155" t="s">
        <v>4550</v>
      </c>
      <c r="D2842" s="155">
        <v>100</v>
      </c>
      <c r="E2842" s="155">
        <v>100</v>
      </c>
      <c r="F2842" s="166">
        <v>41556</v>
      </c>
      <c r="G2842" s="166">
        <v>41561</v>
      </c>
      <c r="H2842" s="157">
        <v>1</v>
      </c>
    </row>
    <row r="2843" spans="1:9" ht="15" customHeight="1" x14ac:dyDescent="0.25">
      <c r="A2843" s="155" t="s">
        <v>638</v>
      </c>
      <c r="B2843" s="155" t="s">
        <v>639</v>
      </c>
      <c r="C2843" s="155" t="s">
        <v>4551</v>
      </c>
      <c r="D2843" s="155">
        <v>1000</v>
      </c>
      <c r="E2843" s="155">
        <v>1000</v>
      </c>
      <c r="F2843" s="166">
        <v>41556</v>
      </c>
      <c r="G2843" s="166">
        <v>41558</v>
      </c>
      <c r="H2843" s="157">
        <v>1</v>
      </c>
    </row>
    <row r="2844" spans="1:9" ht="15" customHeight="1" x14ac:dyDescent="0.25">
      <c r="A2844" s="155" t="s">
        <v>820</v>
      </c>
      <c r="B2844" s="155" t="s">
        <v>439</v>
      </c>
      <c r="C2844" s="155" t="s">
        <v>4552</v>
      </c>
      <c r="D2844" s="155">
        <v>204</v>
      </c>
      <c r="E2844" s="155">
        <v>204</v>
      </c>
      <c r="F2844" s="166">
        <v>41556</v>
      </c>
      <c r="G2844" s="166">
        <v>41562</v>
      </c>
      <c r="H2844" s="157">
        <v>1</v>
      </c>
    </row>
    <row r="2845" spans="1:9" ht="15" customHeight="1" x14ac:dyDescent="0.25">
      <c r="A2845" s="155" t="s">
        <v>2844</v>
      </c>
      <c r="B2845" s="155" t="s">
        <v>538</v>
      </c>
      <c r="C2845" s="155" t="s">
        <v>4553</v>
      </c>
      <c r="D2845" s="155">
        <v>650</v>
      </c>
      <c r="E2845" s="155">
        <v>650</v>
      </c>
      <c r="F2845" s="166">
        <v>41556</v>
      </c>
      <c r="G2845" s="166">
        <v>41562</v>
      </c>
      <c r="H2845" s="157">
        <v>1</v>
      </c>
    </row>
    <row r="2846" spans="1:9" ht="15" customHeight="1" x14ac:dyDescent="0.25">
      <c r="A2846" s="155" t="s">
        <v>333</v>
      </c>
      <c r="B2846" s="155" t="s">
        <v>1405</v>
      </c>
      <c r="C2846" s="155" t="s">
        <v>4554</v>
      </c>
      <c r="D2846" s="155">
        <v>250</v>
      </c>
      <c r="E2846" s="155">
        <v>250</v>
      </c>
      <c r="F2846" s="166">
        <v>41556</v>
      </c>
      <c r="G2846" s="166">
        <v>41561</v>
      </c>
      <c r="H2846" s="157">
        <v>1</v>
      </c>
    </row>
    <row r="2847" spans="1:9" ht="15" customHeight="1" x14ac:dyDescent="0.25">
      <c r="A2847" s="155" t="s">
        <v>4555</v>
      </c>
      <c r="B2847" s="155" t="s">
        <v>4556</v>
      </c>
      <c r="C2847" s="155" t="s">
        <v>4557</v>
      </c>
      <c r="D2847" s="155">
        <v>5</v>
      </c>
      <c r="E2847" s="155">
        <v>5</v>
      </c>
      <c r="F2847" s="166">
        <v>41556</v>
      </c>
      <c r="G2847" s="166">
        <v>41561</v>
      </c>
      <c r="H2847" s="157">
        <v>1</v>
      </c>
    </row>
    <row r="2848" spans="1:9" ht="15" customHeight="1" x14ac:dyDescent="0.25">
      <c r="A2848" s="155" t="s">
        <v>4558</v>
      </c>
      <c r="B2848" s="155" t="s">
        <v>4559</v>
      </c>
      <c r="C2848" s="155" t="s">
        <v>161</v>
      </c>
      <c r="D2848" s="155">
        <v>10</v>
      </c>
      <c r="E2848" s="155">
        <v>10</v>
      </c>
      <c r="F2848" s="166">
        <v>41556</v>
      </c>
      <c r="G2848" s="166">
        <v>41561</v>
      </c>
      <c r="H2848" s="157">
        <v>1</v>
      </c>
    </row>
    <row r="2849" spans="1:9" ht="15" customHeight="1" x14ac:dyDescent="0.25">
      <c r="A2849" s="155" t="s">
        <v>3437</v>
      </c>
      <c r="B2849" s="155" t="s">
        <v>1696</v>
      </c>
      <c r="C2849" s="155" t="s">
        <v>4560</v>
      </c>
      <c r="D2849" s="155">
        <v>1</v>
      </c>
      <c r="E2849" s="155">
        <v>1</v>
      </c>
      <c r="F2849" s="166">
        <v>41556</v>
      </c>
      <c r="G2849" s="166">
        <v>41561</v>
      </c>
      <c r="H2849" s="157">
        <v>1</v>
      </c>
    </row>
    <row r="2850" spans="1:9" ht="15" customHeight="1" x14ac:dyDescent="0.25">
      <c r="A2850" s="155" t="s">
        <v>230</v>
      </c>
      <c r="B2850" s="155" t="s">
        <v>471</v>
      </c>
      <c r="C2850" s="155" t="s">
        <v>4561</v>
      </c>
      <c r="D2850" s="155">
        <v>100</v>
      </c>
      <c r="E2850" s="155">
        <v>100</v>
      </c>
      <c r="F2850" s="166">
        <v>41557</v>
      </c>
      <c r="G2850" s="166">
        <v>41563</v>
      </c>
      <c r="H2850" s="157">
        <v>1</v>
      </c>
    </row>
    <row r="2851" spans="1:9" ht="15" customHeight="1" x14ac:dyDescent="0.25">
      <c r="A2851" s="155" t="s">
        <v>3437</v>
      </c>
      <c r="B2851" s="155" t="s">
        <v>4024</v>
      </c>
      <c r="C2851" s="155" t="s">
        <v>4025</v>
      </c>
      <c r="D2851" s="155">
        <v>75</v>
      </c>
      <c r="E2851" s="155">
        <v>75</v>
      </c>
      <c r="F2851" s="166">
        <v>41557</v>
      </c>
      <c r="G2851" s="166">
        <v>41561</v>
      </c>
      <c r="H2851" s="157">
        <v>1</v>
      </c>
    </row>
    <row r="2852" spans="1:9" ht="15" customHeight="1" x14ac:dyDescent="0.25">
      <c r="A2852" s="155" t="s">
        <v>4562</v>
      </c>
      <c r="B2852" s="155" t="s">
        <v>4564</v>
      </c>
      <c r="C2852" s="155" t="s">
        <v>4563</v>
      </c>
      <c r="D2852" s="155">
        <v>3</v>
      </c>
      <c r="E2852" s="155">
        <v>1</v>
      </c>
      <c r="F2852" s="166">
        <v>41557</v>
      </c>
      <c r="G2852" s="166">
        <v>41570</v>
      </c>
      <c r="H2852" s="157">
        <v>1</v>
      </c>
      <c r="I2852" s="163" t="s">
        <v>4565</v>
      </c>
    </row>
    <row r="2853" spans="1:9" ht="15" customHeight="1" x14ac:dyDescent="0.25">
      <c r="A2853" s="155" t="s">
        <v>2747</v>
      </c>
      <c r="B2853" s="155" t="s">
        <v>4333</v>
      </c>
      <c r="C2853" s="155" t="s">
        <v>4566</v>
      </c>
      <c r="D2853" s="155">
        <v>10</v>
      </c>
      <c r="E2853" s="155">
        <v>1</v>
      </c>
      <c r="F2853" s="166">
        <v>41557</v>
      </c>
      <c r="G2853" s="166">
        <v>41570</v>
      </c>
      <c r="H2853" s="157">
        <v>1</v>
      </c>
      <c r="I2853" s="163" t="s">
        <v>4565</v>
      </c>
    </row>
    <row r="2854" spans="1:9" ht="15" customHeight="1" x14ac:dyDescent="0.25">
      <c r="A2854" s="155" t="s">
        <v>2747</v>
      </c>
      <c r="B2854" s="155" t="s">
        <v>2089</v>
      </c>
      <c r="C2854" s="155" t="s">
        <v>4567</v>
      </c>
      <c r="D2854" s="155">
        <v>2</v>
      </c>
      <c r="E2854" s="155">
        <v>2</v>
      </c>
      <c r="F2854" s="166">
        <v>41557</v>
      </c>
      <c r="G2854" s="166">
        <v>41570</v>
      </c>
      <c r="H2854" s="157">
        <v>1</v>
      </c>
    </row>
    <row r="2855" spans="1:9" ht="15" customHeight="1" x14ac:dyDescent="0.25">
      <c r="A2855" s="155" t="s">
        <v>230</v>
      </c>
      <c r="B2855" s="155" t="s">
        <v>4568</v>
      </c>
      <c r="C2855" s="155" t="s">
        <v>4569</v>
      </c>
      <c r="D2855" s="155">
        <v>100</v>
      </c>
      <c r="E2855" s="155">
        <v>100</v>
      </c>
      <c r="F2855" s="166">
        <v>41558</v>
      </c>
      <c r="G2855" s="166">
        <v>41565</v>
      </c>
      <c r="H2855" s="157">
        <v>1</v>
      </c>
    </row>
    <row r="2856" spans="1:9" ht="15" customHeight="1" x14ac:dyDescent="0.25">
      <c r="A2856" s="155" t="s">
        <v>899</v>
      </c>
      <c r="B2856" s="155" t="s">
        <v>3609</v>
      </c>
      <c r="C2856" s="155" t="s">
        <v>4570</v>
      </c>
      <c r="D2856" s="155">
        <v>10</v>
      </c>
      <c r="E2856" s="155">
        <v>10</v>
      </c>
      <c r="F2856" s="166">
        <v>41558</v>
      </c>
      <c r="G2856" s="166">
        <v>41568</v>
      </c>
      <c r="H2856" s="157">
        <v>1</v>
      </c>
    </row>
    <row r="2857" spans="1:9" ht="15" customHeight="1" x14ac:dyDescent="0.25">
      <c r="A2857" s="155" t="s">
        <v>36</v>
      </c>
      <c r="B2857" s="155" t="s">
        <v>4571</v>
      </c>
      <c r="C2857" s="155" t="s">
        <v>4572</v>
      </c>
      <c r="D2857" s="155">
        <v>25</v>
      </c>
      <c r="E2857" s="155">
        <v>26</v>
      </c>
      <c r="F2857" s="166">
        <v>41558</v>
      </c>
      <c r="G2857" s="166">
        <v>41562</v>
      </c>
      <c r="H2857" s="157">
        <v>1</v>
      </c>
    </row>
    <row r="2858" spans="1:9" ht="15" customHeight="1" x14ac:dyDescent="0.25">
      <c r="A2858" s="155" t="s">
        <v>36</v>
      </c>
      <c r="B2858" s="155" t="s">
        <v>4573</v>
      </c>
      <c r="C2858" s="155" t="s">
        <v>364</v>
      </c>
      <c r="D2858" s="155">
        <v>50</v>
      </c>
      <c r="E2858" s="155">
        <v>50</v>
      </c>
      <c r="F2858" s="166">
        <v>41558</v>
      </c>
      <c r="G2858" s="166">
        <v>41562</v>
      </c>
      <c r="H2858" s="157">
        <v>1</v>
      </c>
    </row>
    <row r="2859" spans="1:9" ht="15" customHeight="1" x14ac:dyDescent="0.25">
      <c r="A2859" s="155" t="s">
        <v>520</v>
      </c>
      <c r="B2859" s="155" t="s">
        <v>4574</v>
      </c>
      <c r="C2859" s="155" t="s">
        <v>4575</v>
      </c>
      <c r="D2859" s="155">
        <v>100</v>
      </c>
      <c r="E2859" s="155">
        <v>100</v>
      </c>
      <c r="F2859" s="166">
        <v>41558</v>
      </c>
      <c r="G2859" s="166">
        <v>41565</v>
      </c>
      <c r="H2859" s="157">
        <v>1</v>
      </c>
    </row>
    <row r="2860" spans="1:9" ht="15" customHeight="1" x14ac:dyDescent="0.25">
      <c r="A2860" s="155" t="s">
        <v>65</v>
      </c>
      <c r="B2860" s="155" t="s">
        <v>547</v>
      </c>
      <c r="C2860" s="155" t="s">
        <v>4576</v>
      </c>
      <c r="D2860" s="155">
        <v>50</v>
      </c>
      <c r="E2860" s="155">
        <v>50</v>
      </c>
      <c r="F2860" s="166">
        <v>41558</v>
      </c>
      <c r="G2860" s="166">
        <v>41575</v>
      </c>
      <c r="H2860" s="157">
        <v>1</v>
      </c>
    </row>
    <row r="2861" spans="1:9" ht="15" customHeight="1" x14ac:dyDescent="0.25">
      <c r="A2861" s="155" t="s">
        <v>4577</v>
      </c>
      <c r="B2861" s="155" t="s">
        <v>4578</v>
      </c>
      <c r="C2861" s="155" t="s">
        <v>4579</v>
      </c>
      <c r="D2861" s="155">
        <v>25</v>
      </c>
      <c r="E2861" s="155">
        <v>25</v>
      </c>
      <c r="F2861" s="166">
        <v>41561</v>
      </c>
      <c r="G2861" s="166">
        <v>41561</v>
      </c>
      <c r="H2861" s="157">
        <v>1</v>
      </c>
    </row>
    <row r="2862" spans="1:9" ht="15" customHeight="1" x14ac:dyDescent="0.25">
      <c r="A2862" s="155" t="s">
        <v>71</v>
      </c>
      <c r="B2862" s="155" t="s">
        <v>2730</v>
      </c>
      <c r="C2862" s="155" t="s">
        <v>4580</v>
      </c>
      <c r="D2862" s="155">
        <v>26</v>
      </c>
      <c r="E2862" s="155">
        <v>26</v>
      </c>
      <c r="F2862" s="166">
        <v>41561</v>
      </c>
      <c r="G2862" s="166">
        <v>41575</v>
      </c>
      <c r="H2862" s="157">
        <v>1</v>
      </c>
    </row>
    <row r="2863" spans="1:9" ht="15" customHeight="1" x14ac:dyDescent="0.25">
      <c r="A2863" s="155" t="s">
        <v>3303</v>
      </c>
      <c r="B2863" s="155" t="s">
        <v>3306</v>
      </c>
      <c r="C2863" s="155" t="s">
        <v>4252</v>
      </c>
      <c r="D2863" s="155">
        <v>2</v>
      </c>
      <c r="E2863" s="155">
        <v>1</v>
      </c>
      <c r="F2863" s="166">
        <v>41561</v>
      </c>
      <c r="G2863" s="166">
        <v>41565</v>
      </c>
      <c r="H2863" s="157">
        <v>1</v>
      </c>
      <c r="I2863" s="163" t="s">
        <v>4581</v>
      </c>
    </row>
    <row r="2864" spans="1:9" ht="15" customHeight="1" x14ac:dyDescent="0.25">
      <c r="A2864" s="155" t="s">
        <v>78</v>
      </c>
      <c r="B2864" s="155" t="s">
        <v>4582</v>
      </c>
      <c r="C2864" s="155" t="s">
        <v>4583</v>
      </c>
      <c r="D2864" s="155">
        <v>2</v>
      </c>
      <c r="E2864" s="155">
        <v>2</v>
      </c>
      <c r="F2864" s="166">
        <v>41561</v>
      </c>
      <c r="G2864" s="166">
        <v>41564</v>
      </c>
      <c r="H2864" s="157">
        <v>1</v>
      </c>
    </row>
    <row r="2865" spans="1:9" ht="15" customHeight="1" x14ac:dyDescent="0.25">
      <c r="A2865" s="155" t="s">
        <v>299</v>
      </c>
      <c r="B2865" s="155" t="s">
        <v>1021</v>
      </c>
      <c r="C2865" s="155" t="s">
        <v>4584</v>
      </c>
      <c r="D2865" s="155">
        <v>75</v>
      </c>
      <c r="E2865" s="155">
        <v>75</v>
      </c>
      <c r="F2865" s="166">
        <v>41561</v>
      </c>
      <c r="G2865" s="166">
        <v>41563</v>
      </c>
      <c r="H2865" s="157">
        <v>1</v>
      </c>
    </row>
    <row r="2866" spans="1:9" ht="15" customHeight="1" x14ac:dyDescent="0.25">
      <c r="A2866" s="155" t="s">
        <v>559</v>
      </c>
      <c r="B2866" s="155" t="s">
        <v>1560</v>
      </c>
      <c r="C2866" s="155" t="s">
        <v>4585</v>
      </c>
      <c r="D2866" s="155">
        <v>1200</v>
      </c>
      <c r="E2866" s="155">
        <v>1200</v>
      </c>
      <c r="F2866" s="166">
        <v>41561</v>
      </c>
      <c r="G2866" s="166">
        <v>41565</v>
      </c>
      <c r="H2866" s="157">
        <v>1</v>
      </c>
    </row>
    <row r="2867" spans="1:9" ht="15" customHeight="1" x14ac:dyDescent="0.25">
      <c r="A2867" s="155" t="s">
        <v>71</v>
      </c>
      <c r="B2867" s="155" t="s">
        <v>2730</v>
      </c>
      <c r="C2867" s="155" t="s">
        <v>4580</v>
      </c>
      <c r="D2867" s="155">
        <v>26</v>
      </c>
      <c r="E2867" s="155">
        <v>26</v>
      </c>
      <c r="F2867" s="166">
        <v>41561</v>
      </c>
      <c r="G2867" s="166">
        <v>41569</v>
      </c>
      <c r="H2867" s="157">
        <v>1</v>
      </c>
    </row>
    <row r="2868" spans="1:9" ht="15" customHeight="1" x14ac:dyDescent="0.25">
      <c r="A2868" s="155" t="s">
        <v>71</v>
      </c>
      <c r="B2868" s="155" t="s">
        <v>2957</v>
      </c>
      <c r="C2868" s="155" t="s">
        <v>4589</v>
      </c>
      <c r="D2868" s="155">
        <v>6</v>
      </c>
      <c r="E2868" s="155">
        <v>6</v>
      </c>
      <c r="F2868" s="166">
        <v>41561</v>
      </c>
      <c r="G2868" s="166">
        <v>41563</v>
      </c>
      <c r="H2868" s="157">
        <v>1</v>
      </c>
      <c r="I2868" s="163" t="s">
        <v>1696</v>
      </c>
    </row>
    <row r="2869" spans="1:9" ht="15" customHeight="1" x14ac:dyDescent="0.25">
      <c r="A2869" s="155" t="s">
        <v>277</v>
      </c>
      <c r="B2869" s="155" t="s">
        <v>4467</v>
      </c>
      <c r="C2869" s="155" t="s">
        <v>4469</v>
      </c>
      <c r="D2869" s="155">
        <v>25</v>
      </c>
      <c r="E2869" s="155">
        <v>23</v>
      </c>
      <c r="F2869" s="166">
        <v>41561</v>
      </c>
      <c r="G2869" s="166">
        <v>41561</v>
      </c>
      <c r="H2869" s="157">
        <v>1</v>
      </c>
      <c r="I2869" s="163" t="s">
        <v>4590</v>
      </c>
    </row>
    <row r="2870" spans="1:9" ht="15" customHeight="1" x14ac:dyDescent="0.25">
      <c r="A2870" s="155" t="s">
        <v>277</v>
      </c>
      <c r="B2870" s="155" t="s">
        <v>4468</v>
      </c>
      <c r="C2870" s="155" t="s">
        <v>364</v>
      </c>
      <c r="D2870" s="155">
        <v>25</v>
      </c>
      <c r="E2870" s="155">
        <v>23</v>
      </c>
      <c r="F2870" s="166">
        <v>41561</v>
      </c>
      <c r="G2870" s="166">
        <v>41561</v>
      </c>
      <c r="H2870" s="157">
        <v>1</v>
      </c>
      <c r="I2870" s="163" t="s">
        <v>4590</v>
      </c>
    </row>
    <row r="2871" spans="1:9" ht="15" customHeight="1" x14ac:dyDescent="0.25">
      <c r="A2871" s="155" t="s">
        <v>4591</v>
      </c>
      <c r="B2871" s="155" t="s">
        <v>4592</v>
      </c>
      <c r="C2871" s="155" t="s">
        <v>4593</v>
      </c>
      <c r="D2871" s="155">
        <v>100</v>
      </c>
      <c r="E2871" s="155">
        <v>100</v>
      </c>
      <c r="F2871" s="166">
        <v>41562</v>
      </c>
      <c r="G2871" s="166">
        <v>41565</v>
      </c>
      <c r="H2871" s="157">
        <v>1</v>
      </c>
    </row>
    <row r="2872" spans="1:9" ht="15" customHeight="1" x14ac:dyDescent="0.25">
      <c r="A2872" s="155" t="s">
        <v>719</v>
      </c>
      <c r="B2872" s="155" t="s">
        <v>720</v>
      </c>
      <c r="C2872" s="155" t="s">
        <v>4594</v>
      </c>
      <c r="D2872" s="155">
        <v>200</v>
      </c>
      <c r="E2872" s="155">
        <v>200</v>
      </c>
      <c r="F2872" s="166">
        <v>41562</v>
      </c>
      <c r="G2872" s="166">
        <v>41569</v>
      </c>
      <c r="H2872" s="157">
        <v>1</v>
      </c>
    </row>
    <row r="2873" spans="1:9" ht="15" customHeight="1" x14ac:dyDescent="0.25">
      <c r="A2873" s="155" t="s">
        <v>78</v>
      </c>
      <c r="B2873" s="155" t="s">
        <v>4595</v>
      </c>
      <c r="C2873" s="155" t="s">
        <v>4596</v>
      </c>
      <c r="D2873" s="155">
        <v>2</v>
      </c>
      <c r="E2873" s="155">
        <v>2</v>
      </c>
      <c r="F2873" s="166">
        <v>41562</v>
      </c>
      <c r="G2873" s="166">
        <v>41564</v>
      </c>
      <c r="H2873" s="157">
        <v>1</v>
      </c>
    </row>
    <row r="2874" spans="1:9" ht="15" customHeight="1" x14ac:dyDescent="0.25">
      <c r="A2874" s="155" t="s">
        <v>4597</v>
      </c>
      <c r="B2874" s="155" t="s">
        <v>4598</v>
      </c>
      <c r="C2874" s="155" t="s">
        <v>4599</v>
      </c>
      <c r="D2874" s="155">
        <v>30</v>
      </c>
      <c r="E2874" s="155">
        <v>30</v>
      </c>
      <c r="F2874" s="166">
        <v>41562</v>
      </c>
      <c r="G2874" s="166">
        <v>41568</v>
      </c>
      <c r="H2874" s="157">
        <v>1</v>
      </c>
      <c r="I2874" s="163" t="s">
        <v>4600</v>
      </c>
    </row>
    <row r="2875" spans="1:9" ht="15" customHeight="1" x14ac:dyDescent="0.25">
      <c r="A2875" s="155" t="s">
        <v>71</v>
      </c>
      <c r="B2875" s="155" t="s">
        <v>1696</v>
      </c>
      <c r="C2875" s="155" t="s">
        <v>4601</v>
      </c>
      <c r="D2875" s="155">
        <v>1</v>
      </c>
      <c r="E2875" s="155">
        <v>1</v>
      </c>
      <c r="F2875" s="166">
        <v>41562</v>
      </c>
      <c r="G2875" s="166">
        <v>41561</v>
      </c>
      <c r="H2875" s="157">
        <v>1</v>
      </c>
    </row>
    <row r="2876" spans="1:9" ht="15" customHeight="1" x14ac:dyDescent="0.25">
      <c r="A2876" s="155" t="s">
        <v>492</v>
      </c>
      <c r="B2876" s="155" t="s">
        <v>4602</v>
      </c>
      <c r="C2876" s="155" t="s">
        <v>4603</v>
      </c>
      <c r="D2876" s="155">
        <v>125</v>
      </c>
      <c r="E2876" s="155">
        <v>125</v>
      </c>
      <c r="F2876" s="166">
        <v>41563</v>
      </c>
      <c r="G2876" s="166">
        <v>41565</v>
      </c>
      <c r="H2876" s="157">
        <v>1</v>
      </c>
    </row>
    <row r="2877" spans="1:9" ht="15" customHeight="1" x14ac:dyDescent="0.25">
      <c r="A2877" s="155" t="s">
        <v>1474</v>
      </c>
      <c r="B2877" s="155" t="s">
        <v>345</v>
      </c>
      <c r="C2877" s="155" t="s">
        <v>4604</v>
      </c>
      <c r="D2877" s="155">
        <v>75</v>
      </c>
      <c r="E2877" s="155">
        <v>75</v>
      </c>
      <c r="F2877" s="166">
        <v>41563</v>
      </c>
      <c r="G2877" s="166">
        <v>41568</v>
      </c>
      <c r="H2877" s="157">
        <v>1</v>
      </c>
    </row>
    <row r="2878" spans="1:9" ht="15" customHeight="1" x14ac:dyDescent="0.25">
      <c r="A2878" s="155" t="s">
        <v>4605</v>
      </c>
      <c r="B2878" s="155" t="s">
        <v>3602</v>
      </c>
      <c r="C2878" s="155" t="s">
        <v>4606</v>
      </c>
      <c r="D2878" s="155">
        <v>50</v>
      </c>
      <c r="E2878" s="155">
        <v>50</v>
      </c>
      <c r="F2878" s="166">
        <v>41564</v>
      </c>
      <c r="G2878" s="166">
        <v>41568</v>
      </c>
      <c r="H2878" s="157">
        <v>1</v>
      </c>
    </row>
    <row r="2879" spans="1:9" ht="15" customHeight="1" x14ac:dyDescent="0.25">
      <c r="A2879" s="155" t="s">
        <v>2714</v>
      </c>
      <c r="B2879" s="155" t="s">
        <v>143</v>
      </c>
      <c r="C2879" s="155" t="s">
        <v>4607</v>
      </c>
      <c r="D2879" s="155">
        <v>500</v>
      </c>
      <c r="E2879" s="155">
        <v>501</v>
      </c>
      <c r="F2879" s="166">
        <v>41564</v>
      </c>
      <c r="G2879" s="166">
        <v>41568</v>
      </c>
      <c r="H2879" s="157">
        <v>1</v>
      </c>
      <c r="I2879" s="163" t="s">
        <v>4611</v>
      </c>
    </row>
    <row r="2880" spans="1:9" ht="15" customHeight="1" x14ac:dyDescent="0.25">
      <c r="A2880" s="155" t="s">
        <v>2714</v>
      </c>
      <c r="B2880" s="155" t="s">
        <v>3594</v>
      </c>
      <c r="C2880" s="155" t="s">
        <v>364</v>
      </c>
      <c r="D2880" s="155">
        <v>500</v>
      </c>
      <c r="E2880" s="155">
        <v>500</v>
      </c>
      <c r="F2880" s="166">
        <v>41564</v>
      </c>
      <c r="G2880" s="166">
        <v>41568</v>
      </c>
      <c r="H2880" s="157">
        <v>1</v>
      </c>
    </row>
    <row r="2881" spans="1:9" ht="15" customHeight="1" x14ac:dyDescent="0.25">
      <c r="A2881" s="155" t="s">
        <v>630</v>
      </c>
      <c r="B2881" s="155" t="s">
        <v>149</v>
      </c>
      <c r="C2881" s="155" t="s">
        <v>4608</v>
      </c>
      <c r="D2881" s="155">
        <v>50</v>
      </c>
      <c r="E2881" s="155">
        <v>50</v>
      </c>
      <c r="F2881" s="166">
        <v>41564</v>
      </c>
      <c r="G2881" s="166">
        <v>41568</v>
      </c>
      <c r="H2881" s="157">
        <v>1</v>
      </c>
    </row>
    <row r="2882" spans="1:9" ht="15" customHeight="1" x14ac:dyDescent="0.25">
      <c r="A2882" s="155" t="s">
        <v>71</v>
      </c>
      <c r="B2882" s="155" t="s">
        <v>1550</v>
      </c>
      <c r="C2882" s="155" t="s">
        <v>4609</v>
      </c>
      <c r="D2882" s="155">
        <v>5</v>
      </c>
      <c r="E2882" s="155">
        <v>5</v>
      </c>
      <c r="F2882" s="166">
        <v>41564</v>
      </c>
      <c r="G2882" s="166">
        <v>41572</v>
      </c>
      <c r="H2882" s="157">
        <v>1</v>
      </c>
    </row>
    <row r="2883" spans="1:9" ht="15" customHeight="1" x14ac:dyDescent="0.25">
      <c r="A2883" s="155" t="s">
        <v>39</v>
      </c>
      <c r="B2883" s="155" t="s">
        <v>922</v>
      </c>
      <c r="C2883" s="155" t="s">
        <v>4610</v>
      </c>
      <c r="D2883" s="155">
        <v>200</v>
      </c>
      <c r="E2883" s="155">
        <v>200</v>
      </c>
      <c r="F2883" s="166">
        <v>41564</v>
      </c>
      <c r="G2883" s="166">
        <v>41570</v>
      </c>
      <c r="H2883" s="157">
        <v>1</v>
      </c>
    </row>
    <row r="2884" spans="1:9" ht="15" customHeight="1" x14ac:dyDescent="0.25">
      <c r="A2884" s="155" t="s">
        <v>230</v>
      </c>
      <c r="B2884" s="155" t="s">
        <v>4253</v>
      </c>
      <c r="C2884" s="155" t="s">
        <v>4612</v>
      </c>
      <c r="D2884" s="155">
        <v>100</v>
      </c>
      <c r="E2884" s="155">
        <v>100</v>
      </c>
      <c r="F2884" s="166">
        <v>41564</v>
      </c>
      <c r="G2884" s="166">
        <v>41570</v>
      </c>
      <c r="H2884" s="157">
        <v>1</v>
      </c>
    </row>
    <row r="2885" spans="1:9" ht="15" customHeight="1" x14ac:dyDescent="0.25">
      <c r="A2885" s="155" t="s">
        <v>158</v>
      </c>
      <c r="B2885" s="155" t="s">
        <v>1707</v>
      </c>
      <c r="C2885" s="155" t="s">
        <v>4613</v>
      </c>
      <c r="D2885" s="155">
        <v>5</v>
      </c>
      <c r="E2885" s="155">
        <v>5</v>
      </c>
      <c r="F2885" s="166">
        <v>41565</v>
      </c>
      <c r="G2885" s="166">
        <v>41568</v>
      </c>
      <c r="H2885" s="157">
        <v>1</v>
      </c>
    </row>
    <row r="2886" spans="1:9" ht="15" customHeight="1" x14ac:dyDescent="0.25">
      <c r="A2886" s="155" t="s">
        <v>158</v>
      </c>
      <c r="B2886" s="155" t="s">
        <v>164</v>
      </c>
      <c r="C2886" s="155" t="s">
        <v>4614</v>
      </c>
      <c r="D2886" s="155">
        <v>6</v>
      </c>
      <c r="E2886" s="155">
        <v>6</v>
      </c>
      <c r="F2886" s="166">
        <v>41565</v>
      </c>
      <c r="G2886" s="166">
        <v>41568</v>
      </c>
      <c r="H2886" s="157">
        <v>1</v>
      </c>
    </row>
    <row r="2887" spans="1:9" ht="15" customHeight="1" x14ac:dyDescent="0.25">
      <c r="A2887" s="155" t="s">
        <v>71</v>
      </c>
      <c r="B2887" s="155" t="s">
        <v>154</v>
      </c>
      <c r="C2887" s="155" t="s">
        <v>4615</v>
      </c>
      <c r="D2887" s="155">
        <v>5</v>
      </c>
      <c r="E2887" s="155">
        <v>5</v>
      </c>
      <c r="F2887" s="166">
        <v>41565</v>
      </c>
      <c r="G2887" s="166">
        <v>41571</v>
      </c>
      <c r="H2887" s="157">
        <v>1</v>
      </c>
    </row>
    <row r="2888" spans="1:9" ht="15" customHeight="1" x14ac:dyDescent="0.25">
      <c r="A2888" s="155" t="s">
        <v>979</v>
      </c>
      <c r="B2888" s="155" t="s">
        <v>4616</v>
      </c>
      <c r="C2888" s="155" t="s">
        <v>4617</v>
      </c>
      <c r="D2888" s="155">
        <v>100</v>
      </c>
      <c r="E2888" s="155">
        <v>100</v>
      </c>
      <c r="F2888" s="166">
        <v>41565</v>
      </c>
      <c r="G2888" s="166">
        <v>41565</v>
      </c>
      <c r="H2888" s="157">
        <v>1</v>
      </c>
      <c r="I2888" s="163" t="s">
        <v>2151</v>
      </c>
    </row>
    <row r="2889" spans="1:9" ht="15" customHeight="1" x14ac:dyDescent="0.25">
      <c r="A2889" s="155" t="s">
        <v>3447</v>
      </c>
      <c r="B2889" s="155" t="s">
        <v>3448</v>
      </c>
      <c r="C2889" s="155" t="s">
        <v>4618</v>
      </c>
      <c r="D2889" s="155">
        <v>248</v>
      </c>
      <c r="E2889" s="155">
        <v>248</v>
      </c>
      <c r="F2889" s="166">
        <v>41565</v>
      </c>
      <c r="G2889" s="166">
        <v>41570</v>
      </c>
      <c r="H2889" s="157">
        <v>1</v>
      </c>
    </row>
    <row r="2890" spans="1:9" ht="15" customHeight="1" x14ac:dyDescent="0.25">
      <c r="A2890" s="155" t="s">
        <v>2073</v>
      </c>
      <c r="B2890" s="155" t="s">
        <v>2071</v>
      </c>
      <c r="C2890" s="155" t="s">
        <v>4619</v>
      </c>
      <c r="D2890" s="155">
        <v>10</v>
      </c>
      <c r="E2890" s="155">
        <v>10</v>
      </c>
      <c r="F2890" s="166">
        <v>41568</v>
      </c>
      <c r="G2890" s="166">
        <v>41576</v>
      </c>
      <c r="H2890" s="157">
        <v>1</v>
      </c>
    </row>
    <row r="2891" spans="1:9" ht="15" customHeight="1" x14ac:dyDescent="0.25">
      <c r="A2891" s="155" t="s">
        <v>36</v>
      </c>
      <c r="B2891" s="155" t="s">
        <v>1629</v>
      </c>
      <c r="C2891" s="155" t="s">
        <v>4619</v>
      </c>
      <c r="D2891" s="155">
        <v>20</v>
      </c>
      <c r="E2891" s="155">
        <v>20</v>
      </c>
      <c r="F2891" s="166">
        <v>41568</v>
      </c>
      <c r="G2891" s="166">
        <v>41576</v>
      </c>
      <c r="H2891" s="157">
        <v>1</v>
      </c>
    </row>
    <row r="2892" spans="1:9" ht="15" customHeight="1" x14ac:dyDescent="0.25">
      <c r="A2892" s="155" t="s">
        <v>36</v>
      </c>
      <c r="B2892" s="155" t="s">
        <v>1630</v>
      </c>
      <c r="C2892" s="155" t="s">
        <v>364</v>
      </c>
      <c r="D2892" s="155">
        <v>20</v>
      </c>
      <c r="E2892" s="155">
        <v>20</v>
      </c>
      <c r="F2892" s="166">
        <v>41568</v>
      </c>
      <c r="G2892" s="166">
        <v>41576</v>
      </c>
      <c r="H2892" s="157">
        <v>1</v>
      </c>
    </row>
    <row r="2893" spans="1:9" ht="15" customHeight="1" x14ac:dyDescent="0.25">
      <c r="A2893" s="155" t="s">
        <v>36</v>
      </c>
      <c r="B2893" s="155" t="s">
        <v>1631</v>
      </c>
      <c r="C2893" s="155" t="s">
        <v>161</v>
      </c>
      <c r="D2893" s="155">
        <v>20</v>
      </c>
      <c r="E2893" s="155">
        <v>20</v>
      </c>
      <c r="F2893" s="166">
        <v>41568</v>
      </c>
      <c r="G2893" s="166">
        <v>41576</v>
      </c>
      <c r="H2893" s="157">
        <v>1</v>
      </c>
    </row>
    <row r="2894" spans="1:9" ht="15" customHeight="1" x14ac:dyDescent="0.25">
      <c r="A2894" s="155" t="s">
        <v>71</v>
      </c>
      <c r="B2894" s="155" t="s">
        <v>102</v>
      </c>
      <c r="C2894" s="155" t="s">
        <v>4620</v>
      </c>
      <c r="D2894" s="155">
        <v>10</v>
      </c>
      <c r="E2894" s="155">
        <v>10</v>
      </c>
      <c r="F2894" s="166">
        <v>41568</v>
      </c>
      <c r="G2894" s="166">
        <v>41572</v>
      </c>
      <c r="H2894" s="157">
        <v>1</v>
      </c>
    </row>
    <row r="2895" spans="1:9" ht="15" customHeight="1" x14ac:dyDescent="0.25">
      <c r="A2895" s="155" t="s">
        <v>145</v>
      </c>
      <c r="B2895" s="155" t="s">
        <v>1044</v>
      </c>
      <c r="C2895" s="155" t="s">
        <v>4621</v>
      </c>
      <c r="D2895" s="155">
        <v>10</v>
      </c>
      <c r="E2895" s="155">
        <v>10</v>
      </c>
      <c r="F2895" s="166">
        <v>41568</v>
      </c>
      <c r="G2895" s="166">
        <v>41572</v>
      </c>
      <c r="H2895" s="157">
        <v>1</v>
      </c>
    </row>
    <row r="2896" spans="1:9" ht="15" customHeight="1" x14ac:dyDescent="0.25">
      <c r="A2896" s="155" t="s">
        <v>145</v>
      </c>
      <c r="B2896" s="155" t="s">
        <v>4622</v>
      </c>
      <c r="C2896" s="155" t="s">
        <v>4623</v>
      </c>
      <c r="D2896" s="155">
        <v>250</v>
      </c>
      <c r="E2896" s="155">
        <v>256</v>
      </c>
      <c r="F2896" s="166">
        <v>41568</v>
      </c>
      <c r="G2896" s="166">
        <v>41572</v>
      </c>
      <c r="H2896" s="157">
        <v>1</v>
      </c>
    </row>
    <row r="2897" spans="1:9" ht="15" customHeight="1" x14ac:dyDescent="0.25">
      <c r="A2897" s="155" t="s">
        <v>4072</v>
      </c>
      <c r="B2897" s="155" t="s">
        <v>4073</v>
      </c>
      <c r="C2897" s="155" t="s">
        <v>4624</v>
      </c>
      <c r="D2897" s="155">
        <v>5</v>
      </c>
      <c r="E2897" s="155">
        <v>5</v>
      </c>
      <c r="F2897" s="166">
        <v>41568</v>
      </c>
      <c r="G2897" s="166">
        <v>41570</v>
      </c>
      <c r="H2897" s="157">
        <v>1</v>
      </c>
    </row>
    <row r="2898" spans="1:9" ht="15" customHeight="1" x14ac:dyDescent="0.25">
      <c r="A2898" s="155" t="s">
        <v>286</v>
      </c>
      <c r="B2898" s="155" t="s">
        <v>4206</v>
      </c>
      <c r="C2898" s="155" t="s">
        <v>4625</v>
      </c>
      <c r="D2898" s="155">
        <v>50</v>
      </c>
      <c r="E2898" s="155">
        <v>50</v>
      </c>
      <c r="F2898" s="166">
        <v>41569</v>
      </c>
      <c r="G2898" s="166">
        <v>41575</v>
      </c>
      <c r="H2898" s="157">
        <v>1</v>
      </c>
    </row>
    <row r="2899" spans="1:9" ht="15" customHeight="1" x14ac:dyDescent="0.25">
      <c r="A2899" s="155" t="s">
        <v>71</v>
      </c>
      <c r="B2899" s="155" t="s">
        <v>102</v>
      </c>
      <c r="C2899" s="155" t="s">
        <v>4626</v>
      </c>
      <c r="D2899" s="155">
        <v>5</v>
      </c>
      <c r="E2899" s="155">
        <v>5</v>
      </c>
      <c r="F2899" s="166">
        <v>41569</v>
      </c>
      <c r="G2899" s="166">
        <v>41577</v>
      </c>
      <c r="H2899" s="157">
        <v>1</v>
      </c>
    </row>
    <row r="2900" spans="1:9" ht="15" customHeight="1" x14ac:dyDescent="0.25">
      <c r="A2900" s="155" t="s">
        <v>71</v>
      </c>
      <c r="B2900" s="155" t="s">
        <v>74</v>
      </c>
      <c r="C2900" s="155" t="s">
        <v>364</v>
      </c>
      <c r="D2900" s="155">
        <v>25</v>
      </c>
      <c r="E2900" s="155">
        <v>25</v>
      </c>
      <c r="F2900" s="166">
        <v>41569</v>
      </c>
      <c r="G2900" s="166">
        <v>41577</v>
      </c>
      <c r="H2900" s="157">
        <v>1</v>
      </c>
    </row>
    <row r="2901" spans="1:9" ht="15" customHeight="1" x14ac:dyDescent="0.25">
      <c r="A2901" s="155" t="s">
        <v>394</v>
      </c>
      <c r="B2901" s="155" t="s">
        <v>1945</v>
      </c>
      <c r="C2901" s="155" t="s">
        <v>4627</v>
      </c>
      <c r="D2901" s="155">
        <v>25</v>
      </c>
      <c r="E2901" s="155">
        <v>25</v>
      </c>
      <c r="F2901" s="166">
        <v>41569</v>
      </c>
      <c r="G2901" s="166">
        <v>41569</v>
      </c>
      <c r="H2901" s="157">
        <v>1</v>
      </c>
    </row>
    <row r="2902" spans="1:9" ht="15" customHeight="1" x14ac:dyDescent="0.25">
      <c r="A2902" s="155" t="s">
        <v>145</v>
      </c>
      <c r="B2902" s="155" t="s">
        <v>1008</v>
      </c>
      <c r="C2902" s="155" t="s">
        <v>4628</v>
      </c>
      <c r="D2902" s="155">
        <v>200</v>
      </c>
      <c r="E2902" s="155">
        <v>200</v>
      </c>
      <c r="F2902" s="166">
        <v>41569</v>
      </c>
      <c r="G2902" s="166">
        <v>41570</v>
      </c>
      <c r="H2902" s="157">
        <v>1</v>
      </c>
    </row>
    <row r="2903" spans="1:9" ht="15" customHeight="1" x14ac:dyDescent="0.25">
      <c r="A2903" s="155" t="s">
        <v>230</v>
      </c>
      <c r="B2903" s="155" t="s">
        <v>4253</v>
      </c>
      <c r="C2903" s="155" t="s">
        <v>4629</v>
      </c>
      <c r="D2903" s="155">
        <v>200</v>
      </c>
      <c r="E2903" s="155">
        <v>100</v>
      </c>
      <c r="F2903" s="166">
        <v>41569</v>
      </c>
      <c r="G2903" s="166">
        <v>41577</v>
      </c>
      <c r="H2903" s="157">
        <v>1</v>
      </c>
      <c r="I2903" s="163" t="s">
        <v>4630</v>
      </c>
    </row>
    <row r="2904" spans="1:9" ht="15" customHeight="1" x14ac:dyDescent="0.25">
      <c r="A2904" s="155" t="s">
        <v>4635</v>
      </c>
      <c r="B2904" s="155" t="s">
        <v>4636</v>
      </c>
      <c r="C2904" s="155" t="s">
        <v>4637</v>
      </c>
      <c r="D2904" s="155">
        <v>100</v>
      </c>
      <c r="E2904" s="155">
        <v>3</v>
      </c>
      <c r="F2904" s="166">
        <v>41569</v>
      </c>
      <c r="G2904" s="166">
        <v>41579</v>
      </c>
      <c r="H2904" s="157">
        <v>1</v>
      </c>
      <c r="I2904" s="163" t="s">
        <v>4565</v>
      </c>
    </row>
    <row r="2905" spans="1:9" ht="15" customHeight="1" x14ac:dyDescent="0.25">
      <c r="A2905" s="155" t="s">
        <v>1667</v>
      </c>
      <c r="B2905" s="155" t="s">
        <v>1898</v>
      </c>
      <c r="C2905" s="155" t="s">
        <v>4638</v>
      </c>
      <c r="D2905" s="155">
        <v>102</v>
      </c>
      <c r="E2905" s="155">
        <v>102</v>
      </c>
      <c r="F2905" s="166">
        <v>41570</v>
      </c>
      <c r="G2905" s="166">
        <v>41575</v>
      </c>
      <c r="H2905" s="157">
        <v>1</v>
      </c>
    </row>
    <row r="2906" spans="1:9" ht="15" customHeight="1" x14ac:dyDescent="0.25">
      <c r="A2906" s="155" t="s">
        <v>3481</v>
      </c>
      <c r="B2906" s="155" t="s">
        <v>149</v>
      </c>
      <c r="C2906" s="155" t="s">
        <v>4639</v>
      </c>
      <c r="D2906" s="155">
        <v>30</v>
      </c>
      <c r="E2906" s="155">
        <v>30</v>
      </c>
      <c r="F2906" s="166">
        <v>41570</v>
      </c>
      <c r="G2906" s="166">
        <v>41576</v>
      </c>
      <c r="H2906" s="157">
        <v>1</v>
      </c>
    </row>
    <row r="2907" spans="1:9" ht="15" customHeight="1" x14ac:dyDescent="0.25">
      <c r="A2907" s="155" t="s">
        <v>3481</v>
      </c>
      <c r="B2907" s="155" t="s">
        <v>255</v>
      </c>
      <c r="C2907" s="155" t="s">
        <v>316</v>
      </c>
      <c r="D2907" s="155">
        <v>100</v>
      </c>
      <c r="E2907" s="155">
        <v>100</v>
      </c>
      <c r="F2907" s="166">
        <v>41570</v>
      </c>
      <c r="G2907" s="166">
        <v>41576</v>
      </c>
      <c r="H2907" s="157">
        <v>1</v>
      </c>
    </row>
    <row r="2908" spans="1:9" ht="15" customHeight="1" x14ac:dyDescent="0.25">
      <c r="A2908" s="155" t="s">
        <v>899</v>
      </c>
      <c r="B2908" s="155" t="s">
        <v>339</v>
      </c>
      <c r="C2908" s="155" t="s">
        <v>4640</v>
      </c>
      <c r="D2908" s="155">
        <v>10</v>
      </c>
      <c r="E2908" s="155">
        <v>10</v>
      </c>
      <c r="F2908" s="166">
        <v>41570</v>
      </c>
      <c r="G2908" s="166">
        <v>41577</v>
      </c>
      <c r="H2908" s="157">
        <v>1</v>
      </c>
    </row>
    <row r="2909" spans="1:9" ht="15" customHeight="1" x14ac:dyDescent="0.25">
      <c r="A2909" s="155" t="s">
        <v>65</v>
      </c>
      <c r="B2909" s="155" t="s">
        <v>1501</v>
      </c>
      <c r="C2909" s="155" t="s">
        <v>4641</v>
      </c>
      <c r="D2909" s="155">
        <v>250</v>
      </c>
      <c r="E2909" s="155">
        <v>250</v>
      </c>
      <c r="F2909" s="166">
        <v>41570</v>
      </c>
      <c r="G2909" s="166">
        <v>41579</v>
      </c>
      <c r="H2909" s="157">
        <v>1</v>
      </c>
    </row>
    <row r="2910" spans="1:9" ht="15" customHeight="1" x14ac:dyDescent="0.25">
      <c r="A2910" s="155" t="s">
        <v>145</v>
      </c>
      <c r="B2910" s="155" t="s">
        <v>1076</v>
      </c>
      <c r="C2910" s="155" t="s">
        <v>4642</v>
      </c>
      <c r="D2910" s="155">
        <v>50</v>
      </c>
      <c r="E2910" s="155">
        <v>50</v>
      </c>
      <c r="F2910" s="166">
        <v>41570</v>
      </c>
      <c r="G2910" s="166">
        <v>41572</v>
      </c>
      <c r="H2910" s="157">
        <v>1</v>
      </c>
    </row>
    <row r="2911" spans="1:9" ht="15" customHeight="1" x14ac:dyDescent="0.25">
      <c r="A2911" s="155" t="s">
        <v>286</v>
      </c>
      <c r="B2911" s="155" t="s">
        <v>4643</v>
      </c>
      <c r="C2911" s="155" t="s">
        <v>4644</v>
      </c>
      <c r="D2911" s="155">
        <v>25</v>
      </c>
      <c r="E2911" s="155">
        <v>25</v>
      </c>
      <c r="F2911" s="166">
        <v>41570</v>
      </c>
      <c r="G2911" s="166">
        <v>41571</v>
      </c>
      <c r="H2911" s="157">
        <v>1</v>
      </c>
    </row>
    <row r="2912" spans="1:9" ht="15" customHeight="1" x14ac:dyDescent="0.25">
      <c r="A2912" s="155" t="s">
        <v>520</v>
      </c>
      <c r="B2912" s="155" t="s">
        <v>2432</v>
      </c>
      <c r="C2912" s="155" t="s">
        <v>4645</v>
      </c>
      <c r="D2912" s="155">
        <v>130</v>
      </c>
      <c r="E2912" s="155">
        <v>130</v>
      </c>
      <c r="F2912" s="166">
        <v>41570</v>
      </c>
      <c r="G2912" s="166">
        <v>41576</v>
      </c>
      <c r="H2912" s="157">
        <v>1</v>
      </c>
    </row>
    <row r="2913" spans="1:9" ht="15" customHeight="1" x14ac:dyDescent="0.25">
      <c r="A2913" s="155" t="s">
        <v>520</v>
      </c>
      <c r="B2913" s="155" t="s">
        <v>1267</v>
      </c>
      <c r="C2913" s="155" t="s">
        <v>4646</v>
      </c>
      <c r="D2913" s="155">
        <v>500</v>
      </c>
      <c r="E2913" s="155">
        <v>500</v>
      </c>
      <c r="F2913" s="166">
        <v>41575</v>
      </c>
      <c r="G2913" s="166">
        <v>41579</v>
      </c>
      <c r="H2913" s="157">
        <v>1</v>
      </c>
      <c r="I2913" s="163" t="s">
        <v>4647</v>
      </c>
    </row>
    <row r="2914" spans="1:9" ht="15" customHeight="1" x14ac:dyDescent="0.25">
      <c r="A2914" s="155" t="s">
        <v>251</v>
      </c>
      <c r="B2914" s="155" t="s">
        <v>4648</v>
      </c>
      <c r="C2914" s="155" t="s">
        <v>4649</v>
      </c>
      <c r="D2914" s="155">
        <v>10</v>
      </c>
      <c r="E2914" s="155">
        <v>10</v>
      </c>
      <c r="F2914" s="166">
        <v>41575</v>
      </c>
      <c r="G2914" s="166">
        <v>41579</v>
      </c>
      <c r="H2914" s="157">
        <v>1</v>
      </c>
    </row>
    <row r="2915" spans="1:9" ht="15" customHeight="1" x14ac:dyDescent="0.25">
      <c r="A2915" s="155" t="s">
        <v>4591</v>
      </c>
      <c r="B2915" s="155" t="s">
        <v>4650</v>
      </c>
      <c r="C2915" s="155" t="s">
        <v>4651</v>
      </c>
      <c r="D2915" s="155">
        <v>100</v>
      </c>
      <c r="E2915" s="155">
        <v>100</v>
      </c>
      <c r="F2915" s="166">
        <v>41575</v>
      </c>
      <c r="G2915" s="166">
        <v>41576</v>
      </c>
      <c r="H2915" s="157">
        <v>1</v>
      </c>
    </row>
    <row r="2916" spans="1:9" ht="15" customHeight="1" x14ac:dyDescent="0.25">
      <c r="A2916" s="155" t="s">
        <v>36</v>
      </c>
      <c r="B2916" s="155" t="s">
        <v>2602</v>
      </c>
      <c r="C2916" s="155" t="s">
        <v>4652</v>
      </c>
      <c r="D2916" s="155">
        <v>50</v>
      </c>
      <c r="E2916" s="155">
        <v>50</v>
      </c>
      <c r="F2916" s="166">
        <v>41575</v>
      </c>
      <c r="G2916" s="166">
        <v>41578</v>
      </c>
      <c r="H2916" s="157">
        <v>1</v>
      </c>
    </row>
    <row r="2917" spans="1:9" ht="15" customHeight="1" x14ac:dyDescent="0.25">
      <c r="A2917" s="155" t="s">
        <v>36</v>
      </c>
      <c r="B2917" s="155" t="s">
        <v>4653</v>
      </c>
      <c r="C2917" s="155" t="s">
        <v>59</v>
      </c>
      <c r="D2917" s="155">
        <v>50</v>
      </c>
      <c r="E2917" s="155">
        <v>50</v>
      </c>
      <c r="F2917" s="166">
        <v>41575</v>
      </c>
      <c r="G2917" s="166">
        <v>41578</v>
      </c>
      <c r="H2917" s="157">
        <v>1</v>
      </c>
    </row>
    <row r="2918" spans="1:9" ht="15" customHeight="1" x14ac:dyDescent="0.25">
      <c r="A2918" s="155" t="s">
        <v>4654</v>
      </c>
      <c r="B2918" s="155" t="s">
        <v>4655</v>
      </c>
      <c r="C2918" s="155" t="s">
        <v>4166</v>
      </c>
      <c r="D2918" s="155">
        <v>20</v>
      </c>
      <c r="E2918" s="155">
        <v>20</v>
      </c>
      <c r="F2918" s="166">
        <v>41575</v>
      </c>
      <c r="G2918" s="166">
        <v>41582</v>
      </c>
      <c r="H2918" s="157">
        <v>1</v>
      </c>
    </row>
    <row r="2919" spans="1:9" ht="15" customHeight="1" x14ac:dyDescent="0.25">
      <c r="A2919" s="155" t="s">
        <v>731</v>
      </c>
      <c r="B2919" s="155" t="s">
        <v>295</v>
      </c>
      <c r="C2919" s="155" t="s">
        <v>4656</v>
      </c>
      <c r="D2919" s="155">
        <v>25</v>
      </c>
      <c r="E2919" s="155">
        <v>25</v>
      </c>
      <c r="F2919" s="166">
        <v>41575</v>
      </c>
      <c r="G2919" s="166">
        <v>41577</v>
      </c>
      <c r="H2919" s="157">
        <v>1</v>
      </c>
    </row>
    <row r="2920" spans="1:9" ht="15" customHeight="1" x14ac:dyDescent="0.25">
      <c r="A2920" s="155" t="s">
        <v>4605</v>
      </c>
      <c r="B2920" s="155" t="s">
        <v>4505</v>
      </c>
      <c r="C2920" s="155" t="s">
        <v>4657</v>
      </c>
      <c r="D2920" s="155">
        <v>25</v>
      </c>
      <c r="E2920" s="155">
        <v>25</v>
      </c>
      <c r="F2920" s="166">
        <v>41575</v>
      </c>
      <c r="G2920" s="166">
        <v>41577</v>
      </c>
      <c r="H2920" s="157">
        <v>1</v>
      </c>
    </row>
    <row r="2921" spans="1:9" ht="15" customHeight="1" x14ac:dyDescent="0.25">
      <c r="A2921" s="155" t="s">
        <v>3494</v>
      </c>
      <c r="B2921" s="155" t="s">
        <v>949</v>
      </c>
      <c r="C2921" s="155" t="s">
        <v>4658</v>
      </c>
      <c r="D2921" s="155">
        <v>25</v>
      </c>
      <c r="E2921" s="155">
        <v>25</v>
      </c>
      <c r="F2921" s="166">
        <v>41575</v>
      </c>
      <c r="G2921" s="166">
        <v>41583</v>
      </c>
      <c r="H2921" s="157">
        <v>1</v>
      </c>
    </row>
    <row r="2922" spans="1:9" ht="15" customHeight="1" x14ac:dyDescent="0.25">
      <c r="A2922" s="155" t="s">
        <v>4635</v>
      </c>
      <c r="B2922" s="155" t="s">
        <v>4660</v>
      </c>
      <c r="C2922" s="155" t="s">
        <v>4637</v>
      </c>
      <c r="D2922" s="155">
        <v>250</v>
      </c>
      <c r="E2922" s="155">
        <v>247</v>
      </c>
      <c r="F2922" s="166">
        <v>41576</v>
      </c>
      <c r="G2922" s="166">
        <v>41579</v>
      </c>
      <c r="H2922" s="157">
        <v>1</v>
      </c>
      <c r="I2922" s="163" t="s">
        <v>4661</v>
      </c>
    </row>
    <row r="2923" spans="1:9" ht="15" customHeight="1" x14ac:dyDescent="0.25">
      <c r="A2923" s="155" t="s">
        <v>71</v>
      </c>
      <c r="B2923" s="155" t="s">
        <v>167</v>
      </c>
      <c r="C2923" s="155" t="s">
        <v>4662</v>
      </c>
      <c r="D2923" s="155">
        <v>25</v>
      </c>
      <c r="E2923" s="155">
        <v>25</v>
      </c>
      <c r="F2923" s="166">
        <v>41576</v>
      </c>
      <c r="G2923" s="166">
        <v>41586</v>
      </c>
      <c r="H2923" s="157">
        <v>1</v>
      </c>
    </row>
    <row r="2924" spans="1:9" ht="15" customHeight="1" x14ac:dyDescent="0.25">
      <c r="A2924" s="155" t="s">
        <v>4654</v>
      </c>
      <c r="B2924" s="155" t="s">
        <v>4663</v>
      </c>
      <c r="C2924" s="155" t="s">
        <v>4664</v>
      </c>
      <c r="D2924" s="155">
        <v>48</v>
      </c>
      <c r="E2924" s="155">
        <v>48</v>
      </c>
      <c r="F2924" s="166">
        <v>41576</v>
      </c>
      <c r="G2924" s="166">
        <v>41577</v>
      </c>
      <c r="H2924" s="157">
        <v>1</v>
      </c>
    </row>
    <row r="2925" spans="1:9" ht="15" customHeight="1" x14ac:dyDescent="0.25">
      <c r="A2925" s="155" t="s">
        <v>71</v>
      </c>
      <c r="B2925" s="155" t="s">
        <v>74</v>
      </c>
      <c r="C2925" s="155" t="s">
        <v>4665</v>
      </c>
      <c r="D2925" s="155">
        <v>25</v>
      </c>
      <c r="E2925" s="155">
        <v>25</v>
      </c>
      <c r="F2925" s="166">
        <v>41576</v>
      </c>
      <c r="G2925" s="166">
        <v>41589</v>
      </c>
      <c r="H2925" s="157">
        <v>1</v>
      </c>
    </row>
    <row r="2926" spans="1:9" ht="15" customHeight="1" x14ac:dyDescent="0.25">
      <c r="A2926" s="155" t="s">
        <v>4666</v>
      </c>
      <c r="B2926" s="155" t="s">
        <v>4667</v>
      </c>
      <c r="C2926" s="155" t="s">
        <v>4668</v>
      </c>
      <c r="D2926" s="155">
        <v>250</v>
      </c>
      <c r="E2926" s="155">
        <v>30</v>
      </c>
      <c r="F2926" s="166">
        <v>41576</v>
      </c>
      <c r="G2926" s="166">
        <v>41576</v>
      </c>
      <c r="H2926" s="157">
        <v>1</v>
      </c>
      <c r="I2926" s="163" t="s">
        <v>4669</v>
      </c>
    </row>
    <row r="2927" spans="1:9" ht="15" customHeight="1" x14ac:dyDescent="0.25">
      <c r="A2927" s="155" t="s">
        <v>1145</v>
      </c>
      <c r="B2927" s="155" t="s">
        <v>4675</v>
      </c>
      <c r="C2927" s="155" t="s">
        <v>4676</v>
      </c>
      <c r="D2927" s="155">
        <v>2</v>
      </c>
      <c r="E2927" s="155">
        <v>2</v>
      </c>
      <c r="F2927" s="166">
        <v>41577</v>
      </c>
      <c r="G2927" s="166">
        <v>41582</v>
      </c>
      <c r="H2927" s="157">
        <v>1</v>
      </c>
    </row>
    <row r="2928" spans="1:9" ht="15" customHeight="1" x14ac:dyDescent="0.25">
      <c r="A2928" s="155" t="s">
        <v>4508</v>
      </c>
      <c r="B2928" s="155" t="s">
        <v>2726</v>
      </c>
      <c r="C2928" s="155" t="s">
        <v>4677</v>
      </c>
      <c r="D2928" s="155">
        <v>250</v>
      </c>
      <c r="E2928" s="155">
        <v>249</v>
      </c>
      <c r="F2928" s="166">
        <v>41577</v>
      </c>
      <c r="G2928" s="166">
        <v>41585</v>
      </c>
      <c r="H2928" s="157">
        <v>1</v>
      </c>
      <c r="I2928" s="163" t="s">
        <v>4678</v>
      </c>
    </row>
    <row r="2929" spans="1:9" ht="15" customHeight="1" x14ac:dyDescent="0.25">
      <c r="A2929" s="155" t="s">
        <v>230</v>
      </c>
      <c r="B2929" s="155" t="s">
        <v>4253</v>
      </c>
      <c r="C2929" s="155" t="s">
        <v>4679</v>
      </c>
      <c r="D2929" s="155">
        <v>100</v>
      </c>
      <c r="E2929" s="155">
        <v>100</v>
      </c>
      <c r="F2929" s="166">
        <v>41578</v>
      </c>
      <c r="G2929" s="166">
        <v>41597</v>
      </c>
      <c r="H2929" s="157">
        <v>1</v>
      </c>
      <c r="I2929" s="163" t="s">
        <v>4680</v>
      </c>
    </row>
    <row r="2930" spans="1:9" ht="15" customHeight="1" x14ac:dyDescent="0.25">
      <c r="A2930" s="155" t="s">
        <v>2906</v>
      </c>
      <c r="B2930" s="155" t="s">
        <v>1813</v>
      </c>
      <c r="C2930" s="155" t="s">
        <v>4681</v>
      </c>
      <c r="D2930" s="155">
        <v>10</v>
      </c>
      <c r="E2930" s="155">
        <v>10</v>
      </c>
      <c r="F2930" s="166">
        <v>41578</v>
      </c>
      <c r="G2930" s="166">
        <v>41584</v>
      </c>
      <c r="H2930" s="157">
        <v>1</v>
      </c>
    </row>
    <row r="2931" spans="1:9" ht="15" customHeight="1" x14ac:dyDescent="0.25">
      <c r="A2931" s="155" t="s">
        <v>1298</v>
      </c>
      <c r="B2931" s="155" t="s">
        <v>1299</v>
      </c>
      <c r="C2931" s="155" t="s">
        <v>4682</v>
      </c>
      <c r="D2931" s="155">
        <v>12</v>
      </c>
      <c r="E2931" s="155">
        <v>12</v>
      </c>
      <c r="F2931" s="166">
        <v>41578</v>
      </c>
      <c r="G2931" s="166">
        <v>41586</v>
      </c>
      <c r="H2931" s="157">
        <v>1</v>
      </c>
    </row>
    <row r="2932" spans="1:9" ht="15" customHeight="1" x14ac:dyDescent="0.25">
      <c r="A2932" s="155" t="s">
        <v>1107</v>
      </c>
      <c r="B2932" s="155" t="s">
        <v>1858</v>
      </c>
      <c r="C2932" s="155" t="s">
        <v>4683</v>
      </c>
      <c r="D2932" s="155">
        <v>100</v>
      </c>
      <c r="E2932" s="155">
        <v>100</v>
      </c>
      <c r="F2932" s="166">
        <v>41578</v>
      </c>
      <c r="G2932" s="166">
        <v>41579</v>
      </c>
      <c r="H2932" s="157">
        <v>1</v>
      </c>
    </row>
    <row r="2933" spans="1:9" ht="15" customHeight="1" x14ac:dyDescent="0.25">
      <c r="A2933" s="155" t="s">
        <v>245</v>
      </c>
      <c r="B2933" s="155" t="s">
        <v>1738</v>
      </c>
      <c r="C2933" s="155" t="s">
        <v>4685</v>
      </c>
      <c r="D2933" s="155">
        <v>1200</v>
      </c>
      <c r="E2933" s="155">
        <v>1200</v>
      </c>
      <c r="F2933" s="166">
        <v>41579</v>
      </c>
      <c r="G2933" s="166">
        <v>41581</v>
      </c>
      <c r="H2933" s="157">
        <v>1</v>
      </c>
    </row>
    <row r="2934" spans="1:9" ht="15" customHeight="1" x14ac:dyDescent="0.25">
      <c r="A2934" s="155" t="s">
        <v>4686</v>
      </c>
      <c r="B2934" s="155" t="s">
        <v>4689</v>
      </c>
      <c r="C2934" s="155" t="s">
        <v>4687</v>
      </c>
      <c r="D2934" s="155">
        <v>1</v>
      </c>
      <c r="E2934" s="155">
        <v>1</v>
      </c>
      <c r="F2934" s="166">
        <v>41579</v>
      </c>
      <c r="G2934" s="166">
        <v>41581</v>
      </c>
      <c r="H2934" s="157">
        <v>1</v>
      </c>
      <c r="I2934" s="163" t="s">
        <v>4690</v>
      </c>
    </row>
    <row r="2935" spans="1:9" ht="15" customHeight="1" x14ac:dyDescent="0.25">
      <c r="A2935" s="155" t="s">
        <v>4686</v>
      </c>
      <c r="B2935" s="155" t="s">
        <v>4688</v>
      </c>
      <c r="C2935" s="155" t="s">
        <v>364</v>
      </c>
      <c r="D2935" s="155">
        <v>1</v>
      </c>
      <c r="E2935" s="155">
        <v>1</v>
      </c>
      <c r="F2935" s="166">
        <v>41579</v>
      </c>
      <c r="G2935" s="166">
        <v>41581</v>
      </c>
      <c r="H2935" s="157">
        <v>1</v>
      </c>
      <c r="I2935" s="163" t="s">
        <v>4690</v>
      </c>
    </row>
    <row r="2936" spans="1:9" ht="15" customHeight="1" x14ac:dyDescent="0.25">
      <c r="A2936" s="155" t="s">
        <v>4666</v>
      </c>
      <c r="B2936" s="155" t="s">
        <v>4667</v>
      </c>
      <c r="C2936" s="155" t="s">
        <v>4668</v>
      </c>
      <c r="D2936" s="155">
        <v>250</v>
      </c>
      <c r="E2936" s="155">
        <v>220</v>
      </c>
      <c r="F2936" s="166">
        <v>41582</v>
      </c>
      <c r="G2936" s="166">
        <v>41584</v>
      </c>
      <c r="H2936" s="157">
        <v>1</v>
      </c>
    </row>
    <row r="2937" spans="1:9" ht="15" customHeight="1" x14ac:dyDescent="0.25">
      <c r="A2937" s="155" t="s">
        <v>520</v>
      </c>
      <c r="B2937" s="155" t="s">
        <v>533</v>
      </c>
      <c r="C2937" s="155" t="s">
        <v>4693</v>
      </c>
      <c r="D2937" s="155">
        <v>300</v>
      </c>
      <c r="E2937" s="155">
        <v>300</v>
      </c>
      <c r="F2937" s="166">
        <v>41582</v>
      </c>
      <c r="G2937" s="166">
        <v>41589</v>
      </c>
      <c r="H2937" s="157">
        <v>1</v>
      </c>
    </row>
    <row r="2938" spans="1:9" ht="15" customHeight="1" x14ac:dyDescent="0.25">
      <c r="A2938" s="155" t="s">
        <v>286</v>
      </c>
      <c r="B2938" s="155" t="s">
        <v>562</v>
      </c>
      <c r="C2938" s="155" t="s">
        <v>4694</v>
      </c>
      <c r="D2938" s="155">
        <v>75</v>
      </c>
      <c r="E2938" s="155">
        <v>75</v>
      </c>
      <c r="F2938" s="166">
        <v>41582</v>
      </c>
      <c r="G2938" s="166">
        <v>41585</v>
      </c>
      <c r="H2938" s="157">
        <v>1</v>
      </c>
    </row>
    <row r="2939" spans="1:9" ht="15" customHeight="1" x14ac:dyDescent="0.25">
      <c r="A2939" s="155" t="s">
        <v>2906</v>
      </c>
      <c r="B2939" s="155" t="s">
        <v>1905</v>
      </c>
      <c r="C2939" s="155" t="s">
        <v>4695</v>
      </c>
      <c r="D2939" s="155">
        <v>150</v>
      </c>
      <c r="E2939" s="155">
        <v>150</v>
      </c>
      <c r="F2939" s="166">
        <v>41582</v>
      </c>
      <c r="G2939" s="166">
        <v>41589</v>
      </c>
      <c r="H2939" s="157">
        <v>1</v>
      </c>
    </row>
    <row r="2940" spans="1:9" ht="15" customHeight="1" x14ac:dyDescent="0.25">
      <c r="A2940" s="155" t="s">
        <v>3437</v>
      </c>
      <c r="B2940" s="155" t="s">
        <v>4224</v>
      </c>
      <c r="C2940" s="155" t="s">
        <v>4696</v>
      </c>
      <c r="D2940" s="155">
        <v>1</v>
      </c>
      <c r="E2940" s="155">
        <v>1</v>
      </c>
      <c r="F2940" s="166">
        <v>41582</v>
      </c>
      <c r="G2940" s="166">
        <v>41585</v>
      </c>
      <c r="H2940" s="157">
        <v>1</v>
      </c>
    </row>
    <row r="2941" spans="1:9" ht="15" customHeight="1" x14ac:dyDescent="0.25">
      <c r="A2941" s="155" t="s">
        <v>3437</v>
      </c>
      <c r="B2941" s="155" t="s">
        <v>4224</v>
      </c>
      <c r="C2941" s="155" t="s">
        <v>4697</v>
      </c>
      <c r="D2941" s="155">
        <v>10</v>
      </c>
      <c r="E2941" s="155">
        <v>10</v>
      </c>
      <c r="F2941" s="166">
        <v>41582</v>
      </c>
      <c r="G2941" s="166">
        <v>41585</v>
      </c>
      <c r="H2941" s="157">
        <v>1</v>
      </c>
    </row>
    <row r="2942" spans="1:9" ht="15" customHeight="1" x14ac:dyDescent="0.25">
      <c r="A2942" s="155" t="s">
        <v>115</v>
      </c>
      <c r="B2942" s="155" t="s">
        <v>549</v>
      </c>
      <c r="C2942" s="155" t="s">
        <v>4698</v>
      </c>
      <c r="D2942" s="155">
        <v>15</v>
      </c>
      <c r="E2942" s="155">
        <v>15</v>
      </c>
      <c r="F2942" s="166">
        <v>41583</v>
      </c>
      <c r="G2942" s="166">
        <v>41586</v>
      </c>
      <c r="H2942" s="157">
        <v>1</v>
      </c>
    </row>
    <row r="2943" spans="1:9" ht="15" customHeight="1" x14ac:dyDescent="0.25">
      <c r="A2943" s="155" t="s">
        <v>145</v>
      </c>
      <c r="B2943" s="155" t="s">
        <v>1454</v>
      </c>
      <c r="C2943" s="155" t="s">
        <v>4699</v>
      </c>
      <c r="D2943" s="155">
        <v>10</v>
      </c>
      <c r="E2943" s="155">
        <v>10</v>
      </c>
      <c r="F2943" s="166">
        <v>41583</v>
      </c>
      <c r="G2943" s="166">
        <v>41585</v>
      </c>
      <c r="H2943" s="157">
        <v>1</v>
      </c>
    </row>
    <row r="2944" spans="1:9" ht="15" customHeight="1" x14ac:dyDescent="0.25">
      <c r="A2944" s="155" t="s">
        <v>634</v>
      </c>
      <c r="B2944" s="155" t="s">
        <v>3276</v>
      </c>
      <c r="C2944" s="155" t="s">
        <v>4700</v>
      </c>
      <c r="D2944" s="155">
        <v>10</v>
      </c>
      <c r="E2944" s="155">
        <v>10</v>
      </c>
      <c r="F2944" s="166">
        <v>41583</v>
      </c>
      <c r="G2944" s="166">
        <v>41586</v>
      </c>
      <c r="H2944" s="157">
        <v>1</v>
      </c>
    </row>
    <row r="2945" spans="1:8" ht="15" customHeight="1" x14ac:dyDescent="0.25">
      <c r="A2945" s="155" t="s">
        <v>4072</v>
      </c>
      <c r="B2945" s="155" t="s">
        <v>4701</v>
      </c>
      <c r="C2945" s="155" t="s">
        <v>4702</v>
      </c>
      <c r="D2945" s="155">
        <v>10</v>
      </c>
      <c r="E2945" s="155">
        <v>10</v>
      </c>
      <c r="F2945" s="166">
        <v>41583</v>
      </c>
      <c r="G2945" s="166">
        <v>41591</v>
      </c>
      <c r="H2945" s="157">
        <v>1</v>
      </c>
    </row>
    <row r="2946" spans="1:8" ht="15" customHeight="1" x14ac:dyDescent="0.25">
      <c r="A2946" s="155" t="s">
        <v>4072</v>
      </c>
      <c r="B2946" s="155" t="s">
        <v>4703</v>
      </c>
      <c r="C2946" s="155" t="s">
        <v>364</v>
      </c>
      <c r="D2946" s="155">
        <v>10</v>
      </c>
      <c r="E2946" s="155">
        <v>10</v>
      </c>
      <c r="F2946" s="166">
        <v>41583</v>
      </c>
      <c r="G2946" s="166">
        <v>41591</v>
      </c>
      <c r="H2946" s="157">
        <v>1</v>
      </c>
    </row>
    <row r="2947" spans="1:8" ht="15" customHeight="1" x14ac:dyDescent="0.25">
      <c r="A2947" s="155" t="s">
        <v>4072</v>
      </c>
      <c r="B2947" s="155" t="s">
        <v>4704</v>
      </c>
      <c r="C2947" s="155" t="s">
        <v>161</v>
      </c>
      <c r="D2947" s="155">
        <v>10</v>
      </c>
      <c r="E2947" s="155">
        <v>10</v>
      </c>
      <c r="F2947" s="166">
        <v>41583</v>
      </c>
      <c r="G2947" s="166">
        <v>41591</v>
      </c>
      <c r="H2947" s="157">
        <v>1</v>
      </c>
    </row>
    <row r="2948" spans="1:8" ht="15" customHeight="1" x14ac:dyDescent="0.25">
      <c r="A2948" s="155" t="s">
        <v>4072</v>
      </c>
      <c r="B2948" s="155" t="s">
        <v>4705</v>
      </c>
      <c r="C2948" s="155" t="s">
        <v>4706</v>
      </c>
      <c r="D2948" s="155">
        <v>10</v>
      </c>
      <c r="E2948" s="155">
        <v>10</v>
      </c>
      <c r="F2948" s="166">
        <v>41583</v>
      </c>
      <c r="G2948" s="166">
        <v>41593</v>
      </c>
      <c r="H2948" s="157">
        <v>1</v>
      </c>
    </row>
    <row r="2949" spans="1:8" ht="15" customHeight="1" x14ac:dyDescent="0.25">
      <c r="A2949" s="155" t="s">
        <v>1122</v>
      </c>
      <c r="B2949" s="155" t="s">
        <v>4352</v>
      </c>
      <c r="C2949" s="155" t="s">
        <v>4707</v>
      </c>
      <c r="D2949" s="155">
        <v>2</v>
      </c>
      <c r="E2949" s="155">
        <v>2</v>
      </c>
      <c r="F2949" s="166">
        <v>41582</v>
      </c>
      <c r="G2949" s="166">
        <v>41584</v>
      </c>
      <c r="H2949" s="157">
        <v>1</v>
      </c>
    </row>
    <row r="2950" spans="1:8" ht="15" customHeight="1" x14ac:dyDescent="0.25">
      <c r="A2950" s="155" t="s">
        <v>512</v>
      </c>
      <c r="B2950" s="155" t="s">
        <v>919</v>
      </c>
      <c r="C2950" s="155" t="s">
        <v>4708</v>
      </c>
      <c r="D2950" s="155">
        <v>4</v>
      </c>
      <c r="E2950" s="155">
        <v>4</v>
      </c>
      <c r="F2950" s="166">
        <v>41583</v>
      </c>
      <c r="G2950" s="166">
        <v>41589</v>
      </c>
      <c r="H2950" s="157">
        <v>1</v>
      </c>
    </row>
    <row r="2951" spans="1:8" ht="15" customHeight="1" x14ac:dyDescent="0.25">
      <c r="A2951" s="155" t="s">
        <v>512</v>
      </c>
      <c r="B2951" s="155" t="s">
        <v>921</v>
      </c>
      <c r="C2951" s="155" t="s">
        <v>364</v>
      </c>
      <c r="D2951" s="155">
        <v>4</v>
      </c>
      <c r="E2951" s="155">
        <v>4</v>
      </c>
      <c r="F2951" s="166">
        <v>41583</v>
      </c>
      <c r="G2951" s="166">
        <v>41589</v>
      </c>
      <c r="H2951" s="157">
        <v>1</v>
      </c>
    </row>
    <row r="2952" spans="1:8" ht="15" customHeight="1" x14ac:dyDescent="0.25">
      <c r="A2952" s="155" t="s">
        <v>512</v>
      </c>
      <c r="B2952" s="155" t="s">
        <v>2550</v>
      </c>
      <c r="C2952" s="155" t="s">
        <v>161</v>
      </c>
      <c r="D2952" s="155">
        <v>4</v>
      </c>
      <c r="E2952" s="155">
        <v>4</v>
      </c>
      <c r="F2952" s="166">
        <v>41583</v>
      </c>
      <c r="G2952" s="166">
        <v>41589</v>
      </c>
      <c r="H2952" s="157">
        <v>1</v>
      </c>
    </row>
    <row r="2953" spans="1:8" ht="15" customHeight="1" x14ac:dyDescent="0.25">
      <c r="A2953" s="155" t="s">
        <v>512</v>
      </c>
      <c r="B2953" s="155" t="s">
        <v>4709</v>
      </c>
      <c r="C2953" s="155" t="s">
        <v>316</v>
      </c>
      <c r="D2953" s="155">
        <v>4</v>
      </c>
      <c r="E2953" s="155">
        <v>4</v>
      </c>
      <c r="F2953" s="166">
        <v>41583</v>
      </c>
      <c r="G2953" s="166">
        <v>41589</v>
      </c>
      <c r="H2953" s="157">
        <v>1</v>
      </c>
    </row>
    <row r="2954" spans="1:8" ht="15" customHeight="1" x14ac:dyDescent="0.25">
      <c r="A2954" s="155" t="s">
        <v>492</v>
      </c>
      <c r="B2954" s="155" t="s">
        <v>493</v>
      </c>
      <c r="C2954" s="155" t="s">
        <v>4710</v>
      </c>
      <c r="D2954" s="155">
        <v>5088</v>
      </c>
      <c r="E2954" s="155">
        <v>5088</v>
      </c>
      <c r="F2954" s="166">
        <v>41579</v>
      </c>
      <c r="G2954" s="166">
        <v>41589</v>
      </c>
      <c r="H2954" s="157">
        <v>1</v>
      </c>
    </row>
    <row r="2955" spans="1:8" ht="15" customHeight="1" x14ac:dyDescent="0.25">
      <c r="A2955" s="155" t="s">
        <v>492</v>
      </c>
      <c r="B2955" s="155" t="s">
        <v>495</v>
      </c>
      <c r="C2955" s="155" t="s">
        <v>364</v>
      </c>
      <c r="D2955" s="155">
        <v>5088</v>
      </c>
      <c r="E2955" s="155">
        <v>5088</v>
      </c>
      <c r="F2955" s="166">
        <v>41583</v>
      </c>
      <c r="G2955" s="166">
        <v>41589</v>
      </c>
      <c r="H2955" s="157">
        <v>1</v>
      </c>
    </row>
    <row r="2956" spans="1:8" ht="15" customHeight="1" x14ac:dyDescent="0.25">
      <c r="A2956" s="155" t="s">
        <v>1983</v>
      </c>
      <c r="B2956" s="155" t="s">
        <v>2389</v>
      </c>
      <c r="C2956" s="155" t="s">
        <v>4711</v>
      </c>
      <c r="D2956" s="155">
        <v>46</v>
      </c>
      <c r="E2956" s="155">
        <v>46</v>
      </c>
      <c r="F2956" s="166">
        <v>41583</v>
      </c>
      <c r="G2956" s="166">
        <v>41591</v>
      </c>
      <c r="H2956" s="157">
        <v>1</v>
      </c>
    </row>
    <row r="2957" spans="1:8" ht="15" customHeight="1" x14ac:dyDescent="0.25">
      <c r="A2957" s="155" t="s">
        <v>520</v>
      </c>
      <c r="B2957" s="155" t="s">
        <v>789</v>
      </c>
      <c r="C2957" s="155" t="s">
        <v>4712</v>
      </c>
      <c r="D2957" s="155">
        <v>382</v>
      </c>
      <c r="E2957" s="155">
        <v>382</v>
      </c>
      <c r="F2957" s="166">
        <v>41583</v>
      </c>
      <c r="G2957" s="166">
        <v>41592</v>
      </c>
      <c r="H2957" s="157">
        <v>1</v>
      </c>
    </row>
    <row r="2958" spans="1:8" ht="15" customHeight="1" x14ac:dyDescent="0.25">
      <c r="A2958" s="155" t="s">
        <v>4713</v>
      </c>
      <c r="B2958" s="155" t="s">
        <v>4714</v>
      </c>
      <c r="C2958" s="155" t="s">
        <v>4715</v>
      </c>
      <c r="D2958" s="155">
        <v>1</v>
      </c>
      <c r="E2958" s="155">
        <v>1</v>
      </c>
      <c r="F2958" s="166">
        <v>41583</v>
      </c>
      <c r="G2958" s="166">
        <v>41584</v>
      </c>
      <c r="H2958" s="157">
        <v>1</v>
      </c>
    </row>
    <row r="2959" spans="1:8" ht="15" customHeight="1" x14ac:dyDescent="0.25">
      <c r="A2959" s="155" t="s">
        <v>3437</v>
      </c>
      <c r="B2959" s="155" t="s">
        <v>4533</v>
      </c>
      <c r="C2959" s="155" t="s">
        <v>4716</v>
      </c>
      <c r="D2959" s="155">
        <v>45</v>
      </c>
      <c r="E2959" s="155">
        <v>45</v>
      </c>
      <c r="F2959" s="166">
        <v>41585</v>
      </c>
      <c r="G2959" s="166">
        <v>41593</v>
      </c>
      <c r="H2959" s="157">
        <v>1</v>
      </c>
    </row>
    <row r="2960" spans="1:8" ht="15" customHeight="1" x14ac:dyDescent="0.25">
      <c r="A2960" s="155" t="s">
        <v>559</v>
      </c>
      <c r="B2960" s="155" t="s">
        <v>560</v>
      </c>
      <c r="C2960" s="155" t="s">
        <v>4717</v>
      </c>
      <c r="D2960" s="155">
        <v>15000</v>
      </c>
      <c r="E2960" s="155">
        <v>15081</v>
      </c>
      <c r="F2960" s="166">
        <v>41585</v>
      </c>
      <c r="G2960" s="166">
        <v>41596</v>
      </c>
      <c r="H2960" s="157">
        <v>1</v>
      </c>
    </row>
    <row r="2961" spans="1:9" ht="15" customHeight="1" x14ac:dyDescent="0.25">
      <c r="A2961" s="155" t="s">
        <v>820</v>
      </c>
      <c r="B2961" s="155" t="s">
        <v>4430</v>
      </c>
      <c r="C2961" s="155" t="s">
        <v>4718</v>
      </c>
      <c r="D2961" s="155">
        <v>540</v>
      </c>
      <c r="E2961" s="155">
        <v>540</v>
      </c>
      <c r="F2961" s="166">
        <v>41585</v>
      </c>
      <c r="G2961" s="166">
        <v>41597</v>
      </c>
      <c r="H2961" s="157">
        <v>1</v>
      </c>
    </row>
    <row r="2962" spans="1:9" ht="15" customHeight="1" x14ac:dyDescent="0.25">
      <c r="A2962" s="155" t="s">
        <v>230</v>
      </c>
      <c r="B2962" s="155" t="s">
        <v>471</v>
      </c>
      <c r="C2962" s="155" t="s">
        <v>4719</v>
      </c>
      <c r="D2962" s="155">
        <v>100</v>
      </c>
      <c r="E2962" s="155">
        <v>100</v>
      </c>
      <c r="F2962" s="166">
        <v>41585</v>
      </c>
      <c r="G2962" s="166">
        <v>41593</v>
      </c>
      <c r="H2962" s="157">
        <v>1</v>
      </c>
    </row>
    <row r="2963" spans="1:9" ht="15" customHeight="1" x14ac:dyDescent="0.25">
      <c r="A2963" s="155" t="s">
        <v>4591</v>
      </c>
      <c r="B2963" s="155" t="s">
        <v>4720</v>
      </c>
      <c r="C2963" s="155" t="s">
        <v>4721</v>
      </c>
      <c r="D2963" s="155">
        <v>100</v>
      </c>
      <c r="E2963" s="155">
        <v>100</v>
      </c>
      <c r="F2963" s="166">
        <v>41585</v>
      </c>
      <c r="G2963" s="166">
        <v>41593</v>
      </c>
      <c r="H2963" s="157">
        <v>1</v>
      </c>
    </row>
    <row r="2964" spans="1:9" ht="15" customHeight="1" x14ac:dyDescent="0.25">
      <c r="A2964" s="155" t="s">
        <v>2096</v>
      </c>
      <c r="B2964" s="155" t="s">
        <v>2097</v>
      </c>
      <c r="C2964" s="155" t="s">
        <v>4722</v>
      </c>
      <c r="D2964" s="155">
        <v>200</v>
      </c>
      <c r="E2964" s="155">
        <v>203</v>
      </c>
      <c r="F2964" s="166">
        <v>41585</v>
      </c>
      <c r="G2964" s="166">
        <v>41592</v>
      </c>
      <c r="H2964" s="157">
        <v>1</v>
      </c>
    </row>
    <row r="2965" spans="1:9" ht="15" customHeight="1" x14ac:dyDescent="0.25">
      <c r="A2965" s="155" t="s">
        <v>29</v>
      </c>
      <c r="B2965" s="155" t="s">
        <v>3349</v>
      </c>
      <c r="C2965" s="155" t="s">
        <v>4723</v>
      </c>
      <c r="D2965" s="155">
        <v>25</v>
      </c>
      <c r="E2965" s="155">
        <v>27</v>
      </c>
      <c r="F2965" s="166">
        <v>41585</v>
      </c>
      <c r="G2965" s="166">
        <v>41586</v>
      </c>
      <c r="H2965" s="157">
        <v>1</v>
      </c>
    </row>
    <row r="2966" spans="1:9" ht="15" customHeight="1" x14ac:dyDescent="0.25">
      <c r="A2966" s="155" t="s">
        <v>4072</v>
      </c>
      <c r="B2966" s="155" t="s">
        <v>4157</v>
      </c>
      <c r="C2966" s="155" t="s">
        <v>4725</v>
      </c>
      <c r="D2966" s="155">
        <v>12</v>
      </c>
      <c r="E2966" s="155">
        <v>12</v>
      </c>
      <c r="F2966" s="166">
        <v>41585</v>
      </c>
      <c r="G2966" s="166">
        <v>41589</v>
      </c>
      <c r="H2966" s="157">
        <v>1</v>
      </c>
    </row>
    <row r="2967" spans="1:9" ht="15" customHeight="1" x14ac:dyDescent="0.25">
      <c r="A2967" s="155" t="s">
        <v>4666</v>
      </c>
      <c r="B2967" s="155" t="s">
        <v>4667</v>
      </c>
      <c r="C2967" s="155" t="s">
        <v>4726</v>
      </c>
      <c r="D2967" s="155">
        <v>250</v>
      </c>
      <c r="E2967" s="155">
        <v>250</v>
      </c>
      <c r="F2967" s="166">
        <v>41586</v>
      </c>
      <c r="G2967" s="166">
        <v>41589</v>
      </c>
      <c r="H2967" s="157">
        <v>1</v>
      </c>
    </row>
    <row r="2968" spans="1:9" ht="15" customHeight="1" x14ac:dyDescent="0.25">
      <c r="A2968" s="155" t="s">
        <v>299</v>
      </c>
      <c r="B2968" s="155" t="s">
        <v>300</v>
      </c>
      <c r="C2968" s="155" t="s">
        <v>4727</v>
      </c>
      <c r="D2968" s="155">
        <v>25</v>
      </c>
      <c r="E2968" s="155">
        <v>25</v>
      </c>
      <c r="F2968" s="166">
        <v>41586</v>
      </c>
      <c r="G2968" s="166">
        <v>41589</v>
      </c>
      <c r="H2968" s="157">
        <v>1</v>
      </c>
    </row>
    <row r="2969" spans="1:9" ht="15" customHeight="1" x14ac:dyDescent="0.25">
      <c r="A2969" s="155" t="s">
        <v>4728</v>
      </c>
      <c r="B2969" s="155" t="s">
        <v>4729</v>
      </c>
      <c r="C2969" s="155" t="s">
        <v>4730</v>
      </c>
      <c r="D2969" s="155">
        <v>250</v>
      </c>
      <c r="E2969" s="155">
        <v>250</v>
      </c>
      <c r="F2969" s="166">
        <v>41586</v>
      </c>
      <c r="G2969" s="166">
        <v>41598</v>
      </c>
      <c r="H2969" s="157">
        <v>1</v>
      </c>
    </row>
    <row r="2970" spans="1:9" ht="15" customHeight="1" x14ac:dyDescent="0.25">
      <c r="A2970" s="155" t="s">
        <v>520</v>
      </c>
      <c r="B2970" s="155" t="s">
        <v>4574</v>
      </c>
      <c r="C2970" s="155" t="s">
        <v>4731</v>
      </c>
      <c r="D2970" s="155">
        <v>100</v>
      </c>
      <c r="E2970" s="155">
        <v>100</v>
      </c>
      <c r="F2970" s="166">
        <v>41586</v>
      </c>
      <c r="G2970" s="166">
        <v>41593</v>
      </c>
      <c r="H2970" s="157">
        <v>1</v>
      </c>
    </row>
    <row r="2971" spans="1:9" ht="15" customHeight="1" x14ac:dyDescent="0.25">
      <c r="A2971" s="155" t="s">
        <v>563</v>
      </c>
      <c r="B2971" s="155" t="s">
        <v>2948</v>
      </c>
      <c r="C2971" s="155" t="s">
        <v>4732</v>
      </c>
      <c r="D2971" s="155">
        <v>80</v>
      </c>
      <c r="E2971" s="155">
        <v>80</v>
      </c>
      <c r="F2971" s="166">
        <v>41586</v>
      </c>
      <c r="G2971" s="166">
        <v>41597</v>
      </c>
      <c r="H2971" s="157">
        <v>1</v>
      </c>
    </row>
    <row r="2972" spans="1:9" ht="15" customHeight="1" x14ac:dyDescent="0.25">
      <c r="A2972" s="155" t="s">
        <v>4154</v>
      </c>
      <c r="B2972" s="155" t="s">
        <v>4733</v>
      </c>
      <c r="C2972" s="155" t="s">
        <v>4734</v>
      </c>
      <c r="D2972" s="155">
        <v>86</v>
      </c>
      <c r="E2972" s="155">
        <v>86</v>
      </c>
      <c r="F2972" s="166">
        <v>41586</v>
      </c>
      <c r="G2972" s="166">
        <v>41589</v>
      </c>
      <c r="H2972" s="157">
        <v>1</v>
      </c>
    </row>
    <row r="2973" spans="1:9" ht="15" customHeight="1" x14ac:dyDescent="0.25">
      <c r="A2973" s="155" t="s">
        <v>4735</v>
      </c>
      <c r="B2973" s="155" t="s">
        <v>4736</v>
      </c>
      <c r="C2973" s="155" t="s">
        <v>4737</v>
      </c>
      <c r="D2973" s="155">
        <v>25</v>
      </c>
      <c r="E2973" s="155">
        <v>1</v>
      </c>
      <c r="F2973" s="166">
        <v>41589</v>
      </c>
      <c r="G2973" s="166">
        <v>41598</v>
      </c>
      <c r="H2973" s="157">
        <v>1</v>
      </c>
      <c r="I2973" s="163" t="s">
        <v>4738</v>
      </c>
    </row>
    <row r="2974" spans="1:9" ht="15" customHeight="1" x14ac:dyDescent="0.25">
      <c r="A2974" s="155" t="s">
        <v>4735</v>
      </c>
      <c r="B2974" s="155" t="s">
        <v>2015</v>
      </c>
      <c r="C2974" s="155" t="s">
        <v>316</v>
      </c>
      <c r="D2974" s="155">
        <v>25</v>
      </c>
      <c r="E2974" s="155">
        <v>1</v>
      </c>
      <c r="F2974" s="166">
        <v>41589</v>
      </c>
      <c r="G2974" s="166">
        <v>41598</v>
      </c>
      <c r="H2974" s="157">
        <v>1</v>
      </c>
      <c r="I2974" s="163" t="s">
        <v>4738</v>
      </c>
    </row>
    <row r="2975" spans="1:9" ht="15" customHeight="1" x14ac:dyDescent="0.25">
      <c r="A2975" s="155" t="s">
        <v>71</v>
      </c>
      <c r="B2975" s="155" t="s">
        <v>2730</v>
      </c>
      <c r="C2975" s="155" t="s">
        <v>4739</v>
      </c>
      <c r="D2975" s="155">
        <v>5</v>
      </c>
      <c r="E2975" s="155">
        <v>5</v>
      </c>
      <c r="F2975" s="166">
        <v>41590</v>
      </c>
      <c r="G2975" s="166">
        <v>41596</v>
      </c>
      <c r="H2975" s="157">
        <v>1</v>
      </c>
    </row>
    <row r="2976" spans="1:9" ht="15" customHeight="1" x14ac:dyDescent="0.25">
      <c r="A2976" s="155" t="s">
        <v>1983</v>
      </c>
      <c r="B2976" s="155" t="s">
        <v>4740</v>
      </c>
      <c r="C2976" s="155" t="s">
        <v>4741</v>
      </c>
      <c r="D2976" s="155">
        <v>5</v>
      </c>
      <c r="E2976" s="155">
        <v>5</v>
      </c>
      <c r="F2976" s="166">
        <v>41590</v>
      </c>
      <c r="G2976" s="166">
        <v>41598</v>
      </c>
      <c r="H2976" s="157">
        <v>1</v>
      </c>
    </row>
    <row r="2977" spans="1:9" ht="15" customHeight="1" x14ac:dyDescent="0.25">
      <c r="A2977" s="155" t="s">
        <v>251</v>
      </c>
      <c r="B2977" s="155" t="s">
        <v>4198</v>
      </c>
      <c r="C2977" s="155" t="s">
        <v>4745</v>
      </c>
      <c r="D2977" s="155">
        <v>15</v>
      </c>
      <c r="E2977" s="155">
        <v>15</v>
      </c>
      <c r="F2977" s="166">
        <v>41591</v>
      </c>
      <c r="G2977" s="166">
        <v>41596</v>
      </c>
      <c r="H2977" s="157">
        <v>1</v>
      </c>
    </row>
    <row r="2978" spans="1:9" ht="15" customHeight="1" x14ac:dyDescent="0.25">
      <c r="A2978" s="155" t="s">
        <v>251</v>
      </c>
      <c r="B2978" s="155" t="s">
        <v>4742</v>
      </c>
      <c r="C2978" s="155" t="s">
        <v>364</v>
      </c>
      <c r="D2978" s="155">
        <v>10</v>
      </c>
      <c r="E2978" s="155">
        <v>10</v>
      </c>
      <c r="F2978" s="166">
        <v>41591</v>
      </c>
      <c r="G2978" s="166">
        <v>41596</v>
      </c>
      <c r="H2978" s="157">
        <v>1</v>
      </c>
    </row>
    <row r="2979" spans="1:9" ht="15" customHeight="1" x14ac:dyDescent="0.25">
      <c r="A2979" s="155" t="s">
        <v>251</v>
      </c>
      <c r="B2979" s="155" t="s">
        <v>4743</v>
      </c>
      <c r="C2979" s="155" t="s">
        <v>4744</v>
      </c>
      <c r="D2979" s="155">
        <v>10</v>
      </c>
      <c r="E2979" s="155">
        <v>10</v>
      </c>
      <c r="F2979" s="166">
        <v>41591</v>
      </c>
      <c r="G2979" s="166">
        <v>41596</v>
      </c>
      <c r="H2979" s="157">
        <v>1</v>
      </c>
    </row>
    <row r="2980" spans="1:9" ht="15" customHeight="1" x14ac:dyDescent="0.25">
      <c r="A2980" s="155" t="s">
        <v>39</v>
      </c>
      <c r="B2980" s="155" t="s">
        <v>1937</v>
      </c>
      <c r="C2980" s="155" t="s">
        <v>4746</v>
      </c>
      <c r="D2980" s="155">
        <v>500</v>
      </c>
      <c r="E2980" s="155">
        <v>500</v>
      </c>
      <c r="F2980" s="166">
        <v>41591</v>
      </c>
      <c r="G2980" s="166">
        <v>41597</v>
      </c>
      <c r="H2980" s="157">
        <v>1</v>
      </c>
    </row>
    <row r="2981" spans="1:9" ht="15" customHeight="1" x14ac:dyDescent="0.25">
      <c r="A2981" s="155" t="s">
        <v>1554</v>
      </c>
      <c r="B2981" s="155" t="s">
        <v>1204</v>
      </c>
      <c r="C2981" s="155" t="s">
        <v>4747</v>
      </c>
      <c r="D2981" s="155">
        <v>139</v>
      </c>
      <c r="E2981" s="155">
        <v>139</v>
      </c>
      <c r="F2981" s="166">
        <v>41591</v>
      </c>
      <c r="G2981" s="166">
        <v>41593</v>
      </c>
      <c r="H2981" s="157">
        <v>1</v>
      </c>
    </row>
    <row r="2982" spans="1:9" ht="15" customHeight="1" x14ac:dyDescent="0.25">
      <c r="A2982" s="155" t="s">
        <v>1554</v>
      </c>
      <c r="B2982" s="155" t="s">
        <v>1181</v>
      </c>
      <c r="C2982" s="155" t="s">
        <v>316</v>
      </c>
      <c r="D2982" s="155">
        <v>139</v>
      </c>
      <c r="E2982" s="155">
        <v>139</v>
      </c>
      <c r="F2982" s="166">
        <v>41591</v>
      </c>
      <c r="G2982" s="166">
        <v>41593</v>
      </c>
      <c r="H2982" s="157">
        <v>1</v>
      </c>
    </row>
    <row r="2983" spans="1:9" ht="15" customHeight="1" x14ac:dyDescent="0.25">
      <c r="A2983" s="155" t="s">
        <v>78</v>
      </c>
      <c r="B2983" s="155" t="s">
        <v>4748</v>
      </c>
      <c r="C2983" s="155" t="s">
        <v>4749</v>
      </c>
      <c r="D2983" s="155">
        <v>2</v>
      </c>
      <c r="E2983" s="155">
        <v>2</v>
      </c>
      <c r="F2983" s="166">
        <v>41591</v>
      </c>
      <c r="G2983" s="166">
        <v>41596</v>
      </c>
      <c r="H2983" s="157">
        <v>1</v>
      </c>
    </row>
    <row r="2984" spans="1:9" ht="15" customHeight="1" x14ac:dyDescent="0.25">
      <c r="A2984" s="155" t="s">
        <v>7058</v>
      </c>
      <c r="B2984" s="155" t="s">
        <v>264</v>
      </c>
      <c r="C2984" s="155" t="s">
        <v>4750</v>
      </c>
      <c r="D2984" s="155">
        <v>100</v>
      </c>
      <c r="E2984" s="155">
        <v>100</v>
      </c>
      <c r="F2984" s="166">
        <v>41591</v>
      </c>
      <c r="G2984" s="166">
        <v>41592</v>
      </c>
      <c r="H2984" s="157">
        <v>1</v>
      </c>
    </row>
    <row r="2985" spans="1:9" ht="15" customHeight="1" x14ac:dyDescent="0.25">
      <c r="A2985" s="155" t="s">
        <v>3481</v>
      </c>
      <c r="B2985" s="155" t="s">
        <v>255</v>
      </c>
      <c r="C2985" s="155" t="s">
        <v>4751</v>
      </c>
      <c r="D2985" s="155">
        <v>60</v>
      </c>
      <c r="E2985" s="155">
        <v>60</v>
      </c>
      <c r="F2985" s="166">
        <v>41592</v>
      </c>
      <c r="G2985" s="166">
        <v>41593</v>
      </c>
      <c r="H2985" s="157">
        <v>1</v>
      </c>
    </row>
    <row r="2986" spans="1:9" ht="15" customHeight="1" x14ac:dyDescent="0.25">
      <c r="A2986" s="155" t="s">
        <v>492</v>
      </c>
      <c r="B2986" s="155" t="s">
        <v>4752</v>
      </c>
      <c r="C2986" s="155" t="s">
        <v>4753</v>
      </c>
      <c r="D2986" s="155">
        <v>450</v>
      </c>
      <c r="E2986" s="155">
        <v>450</v>
      </c>
      <c r="F2986" s="166">
        <v>41592</v>
      </c>
      <c r="G2986" s="166">
        <v>41596</v>
      </c>
      <c r="H2986" s="157">
        <v>1</v>
      </c>
    </row>
    <row r="2987" spans="1:9" ht="15" customHeight="1" x14ac:dyDescent="0.25">
      <c r="A2987" s="155" t="s">
        <v>39</v>
      </c>
      <c r="B2987" s="155" t="s">
        <v>704</v>
      </c>
      <c r="C2987" s="155" t="s">
        <v>4754</v>
      </c>
      <c r="D2987" s="155">
        <v>105</v>
      </c>
      <c r="E2987" s="155">
        <v>105</v>
      </c>
      <c r="F2987" s="166">
        <v>41592</v>
      </c>
      <c r="G2987" s="166">
        <v>41598</v>
      </c>
      <c r="H2987" s="157">
        <v>1</v>
      </c>
    </row>
    <row r="2988" spans="1:9" ht="15" customHeight="1" x14ac:dyDescent="0.25">
      <c r="A2988" s="155" t="s">
        <v>39</v>
      </c>
      <c r="B2988" s="155" t="s">
        <v>1727</v>
      </c>
      <c r="C2988" s="155" t="s">
        <v>4755</v>
      </c>
      <c r="D2988" s="155">
        <v>100</v>
      </c>
      <c r="E2988" s="155">
        <v>120</v>
      </c>
      <c r="F2988" s="166">
        <v>41592</v>
      </c>
      <c r="G2988" s="166">
        <v>41597</v>
      </c>
      <c r="H2988" s="157">
        <v>1</v>
      </c>
      <c r="I2988" s="163" t="s">
        <v>4756</v>
      </c>
    </row>
    <row r="2989" spans="1:9" ht="15" customHeight="1" x14ac:dyDescent="0.25">
      <c r="A2989" s="155" t="s">
        <v>1866</v>
      </c>
      <c r="B2989" s="155" t="s">
        <v>4757</v>
      </c>
      <c r="C2989" s="155" t="s">
        <v>4758</v>
      </c>
      <c r="D2989" s="155">
        <v>100</v>
      </c>
      <c r="E2989" s="155">
        <v>10</v>
      </c>
      <c r="F2989" s="166">
        <v>41592</v>
      </c>
      <c r="G2989" s="166">
        <v>41600</v>
      </c>
      <c r="H2989" s="157">
        <v>1</v>
      </c>
      <c r="I2989" s="163" t="s">
        <v>4759</v>
      </c>
    </row>
    <row r="2990" spans="1:9" ht="15" customHeight="1" x14ac:dyDescent="0.25">
      <c r="A2990" s="155" t="s">
        <v>2747</v>
      </c>
      <c r="B2990" s="155" t="s">
        <v>4760</v>
      </c>
      <c r="C2990" s="155" t="s">
        <v>4761</v>
      </c>
      <c r="D2990" s="155">
        <v>20</v>
      </c>
      <c r="E2990" s="155">
        <v>20</v>
      </c>
      <c r="F2990" s="166">
        <v>41592</v>
      </c>
      <c r="G2990" s="166">
        <v>41596</v>
      </c>
      <c r="H2990" s="157">
        <v>1</v>
      </c>
    </row>
    <row r="2991" spans="1:9" ht="15" customHeight="1" x14ac:dyDescent="0.25">
      <c r="A2991" s="155" t="s">
        <v>4666</v>
      </c>
      <c r="B2991" s="155" t="s">
        <v>4762</v>
      </c>
      <c r="C2991" s="155" t="s">
        <v>4763</v>
      </c>
      <c r="D2991" s="155">
        <v>1</v>
      </c>
      <c r="E2991" s="155">
        <v>1</v>
      </c>
      <c r="F2991" s="166">
        <v>41593</v>
      </c>
      <c r="G2991" s="166">
        <v>41600</v>
      </c>
      <c r="H2991" s="157">
        <v>1</v>
      </c>
    </row>
    <row r="2992" spans="1:9" ht="15" customHeight="1" x14ac:dyDescent="0.25">
      <c r="A2992" s="155" t="s">
        <v>3447</v>
      </c>
      <c r="B2992" s="155" t="s">
        <v>3448</v>
      </c>
      <c r="C2992" s="155" t="s">
        <v>4764</v>
      </c>
      <c r="D2992" s="155">
        <v>248</v>
      </c>
      <c r="E2992" s="155">
        <v>248</v>
      </c>
      <c r="F2992" s="166">
        <v>41593</v>
      </c>
      <c r="G2992" s="166">
        <v>41603</v>
      </c>
      <c r="H2992" s="157">
        <v>1</v>
      </c>
    </row>
    <row r="2993" spans="1:9" ht="15" customHeight="1" x14ac:dyDescent="0.25">
      <c r="A2993" s="155" t="s">
        <v>71</v>
      </c>
      <c r="B2993" s="155" t="s">
        <v>154</v>
      </c>
      <c r="C2993" s="155" t="s">
        <v>4765</v>
      </c>
      <c r="D2993" s="155">
        <v>5</v>
      </c>
      <c r="E2993" s="155">
        <v>5</v>
      </c>
      <c r="F2993" s="166">
        <v>41593</v>
      </c>
      <c r="G2993" s="166">
        <v>41598</v>
      </c>
      <c r="H2993" s="157">
        <v>1</v>
      </c>
    </row>
    <row r="2994" spans="1:9" ht="15" customHeight="1" x14ac:dyDescent="0.25">
      <c r="A2994" s="155" t="s">
        <v>71</v>
      </c>
      <c r="B2994" s="155" t="s">
        <v>1530</v>
      </c>
      <c r="C2994" s="155" t="s">
        <v>4766</v>
      </c>
      <c r="D2994" s="155">
        <v>5</v>
      </c>
      <c r="E2994" s="155">
        <v>5</v>
      </c>
      <c r="F2994" s="166">
        <v>41593</v>
      </c>
      <c r="G2994" s="166">
        <v>41598</v>
      </c>
      <c r="H2994" s="157">
        <v>1</v>
      </c>
    </row>
    <row r="2995" spans="1:9" ht="15" customHeight="1" x14ac:dyDescent="0.25">
      <c r="A2995" s="155" t="s">
        <v>36</v>
      </c>
      <c r="B2995" s="155" t="s">
        <v>664</v>
      </c>
      <c r="C2995" s="155" t="s">
        <v>4767</v>
      </c>
      <c r="D2995" s="155">
        <v>50</v>
      </c>
      <c r="E2995" s="155">
        <v>50</v>
      </c>
      <c r="F2995" s="166">
        <v>41593</v>
      </c>
      <c r="G2995" s="166">
        <v>41596</v>
      </c>
      <c r="H2995" s="157">
        <v>1</v>
      </c>
    </row>
    <row r="2996" spans="1:9" ht="15" customHeight="1" x14ac:dyDescent="0.25">
      <c r="A2996" s="155" t="s">
        <v>158</v>
      </c>
      <c r="B2996" s="155" t="s">
        <v>3575</v>
      </c>
      <c r="C2996" s="155" t="s">
        <v>4768</v>
      </c>
      <c r="D2996" s="155">
        <v>10</v>
      </c>
      <c r="E2996" s="155">
        <v>10</v>
      </c>
      <c r="F2996" s="166">
        <v>41593</v>
      </c>
      <c r="G2996" s="166">
        <v>41597</v>
      </c>
      <c r="H2996" s="157">
        <v>1</v>
      </c>
    </row>
    <row r="2997" spans="1:9" ht="15" customHeight="1" x14ac:dyDescent="0.25">
      <c r="A2997" s="155" t="s">
        <v>158</v>
      </c>
      <c r="B2997" s="155" t="s">
        <v>3574</v>
      </c>
      <c r="C2997" s="155" t="s">
        <v>364</v>
      </c>
      <c r="D2997" s="155">
        <v>20</v>
      </c>
      <c r="E2997" s="155">
        <v>20</v>
      </c>
      <c r="F2997" s="166">
        <v>41593</v>
      </c>
      <c r="G2997" s="166">
        <v>41597</v>
      </c>
      <c r="H2997" s="157">
        <v>1</v>
      </c>
    </row>
    <row r="2998" spans="1:9" ht="15" customHeight="1" x14ac:dyDescent="0.25">
      <c r="A2998" s="155" t="s">
        <v>4011</v>
      </c>
      <c r="B2998" s="155" t="s">
        <v>1260</v>
      </c>
      <c r="C2998" s="155" t="s">
        <v>4769</v>
      </c>
      <c r="D2998" s="155">
        <v>50</v>
      </c>
      <c r="E2998" s="155">
        <v>50</v>
      </c>
      <c r="F2998" s="166">
        <v>41593</v>
      </c>
      <c r="G2998" s="166">
        <v>41596</v>
      </c>
      <c r="H2998" s="157">
        <v>1</v>
      </c>
    </row>
    <row r="2999" spans="1:9" ht="15" customHeight="1" x14ac:dyDescent="0.25">
      <c r="A2999" s="155" t="s">
        <v>230</v>
      </c>
      <c r="B2999" s="155" t="s">
        <v>4253</v>
      </c>
      <c r="C2999" s="155" t="s">
        <v>4770</v>
      </c>
      <c r="D2999" s="155">
        <v>100</v>
      </c>
      <c r="E2999" s="155">
        <v>100</v>
      </c>
      <c r="F2999" s="166">
        <v>41593</v>
      </c>
      <c r="G2999" s="166">
        <v>41600</v>
      </c>
      <c r="H2999" s="157">
        <v>1</v>
      </c>
    </row>
    <row r="3000" spans="1:9" ht="15" customHeight="1" x14ac:dyDescent="0.25">
      <c r="A3000" s="155" t="s">
        <v>42</v>
      </c>
      <c r="B3000" s="155" t="s">
        <v>4771</v>
      </c>
      <c r="C3000" s="155" t="s">
        <v>4774</v>
      </c>
      <c r="D3000" s="155">
        <v>20</v>
      </c>
      <c r="E3000" s="155">
        <v>20</v>
      </c>
      <c r="F3000" s="166">
        <v>41593</v>
      </c>
      <c r="G3000" s="166">
        <v>41600</v>
      </c>
      <c r="H3000" s="157">
        <v>1</v>
      </c>
      <c r="I3000" s="163" t="s">
        <v>3109</v>
      </c>
    </row>
    <row r="3001" spans="1:9" ht="15" customHeight="1" x14ac:dyDescent="0.25">
      <c r="A3001" s="155" t="s">
        <v>42</v>
      </c>
      <c r="B3001" s="155" t="s">
        <v>4772</v>
      </c>
      <c r="C3001" s="155" t="s">
        <v>364</v>
      </c>
      <c r="D3001" s="155">
        <v>20</v>
      </c>
      <c r="E3001" s="155">
        <v>20</v>
      </c>
      <c r="F3001" s="166">
        <v>41593</v>
      </c>
      <c r="G3001" s="166">
        <v>41600</v>
      </c>
      <c r="H3001" s="157">
        <v>1</v>
      </c>
      <c r="I3001" s="163" t="s">
        <v>3109</v>
      </c>
    </row>
    <row r="3002" spans="1:9" ht="15" customHeight="1" x14ac:dyDescent="0.25">
      <c r="A3002" s="155" t="s">
        <v>42</v>
      </c>
      <c r="B3002" s="155" t="s">
        <v>4773</v>
      </c>
      <c r="C3002" s="155" t="s">
        <v>161</v>
      </c>
      <c r="D3002" s="155">
        <v>20</v>
      </c>
      <c r="E3002" s="155">
        <v>20</v>
      </c>
      <c r="F3002" s="166">
        <v>41593</v>
      </c>
      <c r="G3002" s="166">
        <v>41600</v>
      </c>
      <c r="H3002" s="157">
        <v>1</v>
      </c>
      <c r="I3002" s="163" t="s">
        <v>3109</v>
      </c>
    </row>
    <row r="3003" spans="1:9" ht="15" customHeight="1" x14ac:dyDescent="0.25">
      <c r="A3003" s="155" t="s">
        <v>4735</v>
      </c>
      <c r="B3003" s="155" t="s">
        <v>4736</v>
      </c>
      <c r="C3003" s="155" t="s">
        <v>4737</v>
      </c>
      <c r="D3003" s="155">
        <v>50</v>
      </c>
      <c r="E3003" s="155">
        <v>49</v>
      </c>
      <c r="F3003" s="166">
        <v>41593</v>
      </c>
      <c r="G3003" s="166">
        <v>41596</v>
      </c>
      <c r="H3003" s="157">
        <v>1</v>
      </c>
      <c r="I3003" s="163" t="s">
        <v>4776</v>
      </c>
    </row>
    <row r="3004" spans="1:9" ht="15" customHeight="1" x14ac:dyDescent="0.25">
      <c r="A3004" s="155" t="s">
        <v>4735</v>
      </c>
      <c r="B3004" s="155" t="s">
        <v>4775</v>
      </c>
      <c r="C3004" s="155" t="s">
        <v>316</v>
      </c>
      <c r="D3004" s="155">
        <v>25</v>
      </c>
      <c r="E3004" s="155">
        <v>24</v>
      </c>
      <c r="F3004" s="166">
        <v>41593</v>
      </c>
      <c r="G3004" s="166">
        <v>41596</v>
      </c>
      <c r="H3004" s="157">
        <v>1</v>
      </c>
      <c r="I3004" s="163" t="s">
        <v>4776</v>
      </c>
    </row>
    <row r="3005" spans="1:9" ht="15" customHeight="1" x14ac:dyDescent="0.25">
      <c r="A3005" s="155" t="s">
        <v>65</v>
      </c>
      <c r="B3005" s="155" t="s">
        <v>547</v>
      </c>
      <c r="C3005" s="155" t="s">
        <v>4777</v>
      </c>
      <c r="D3005" s="155">
        <v>50</v>
      </c>
      <c r="E3005" s="155">
        <v>50</v>
      </c>
      <c r="F3005" s="166">
        <v>41596</v>
      </c>
      <c r="G3005" s="166">
        <v>41603</v>
      </c>
      <c r="H3005" s="157">
        <v>1</v>
      </c>
    </row>
    <row r="3006" spans="1:9" ht="15" customHeight="1" x14ac:dyDescent="0.25">
      <c r="A3006" s="155" t="s">
        <v>4778</v>
      </c>
      <c r="B3006" s="155" t="s">
        <v>4779</v>
      </c>
      <c r="C3006" s="155" t="s">
        <v>4780</v>
      </c>
      <c r="D3006" s="155">
        <v>5</v>
      </c>
      <c r="E3006" s="155">
        <v>5</v>
      </c>
      <c r="F3006" s="166">
        <v>41596</v>
      </c>
      <c r="G3006" s="166">
        <v>41612</v>
      </c>
      <c r="H3006" s="157">
        <v>1</v>
      </c>
    </row>
    <row r="3007" spans="1:9" ht="15" customHeight="1" x14ac:dyDescent="0.25">
      <c r="A3007" s="155" t="s">
        <v>719</v>
      </c>
      <c r="B3007" s="155" t="s">
        <v>954</v>
      </c>
      <c r="C3007" s="155" t="s">
        <v>4781</v>
      </c>
      <c r="D3007" s="155">
        <v>100</v>
      </c>
      <c r="E3007" s="155">
        <v>100</v>
      </c>
      <c r="F3007" s="166">
        <v>41596</v>
      </c>
      <c r="G3007" s="166">
        <v>41600</v>
      </c>
      <c r="H3007" s="157">
        <v>1</v>
      </c>
    </row>
    <row r="3008" spans="1:9" ht="15" customHeight="1" x14ac:dyDescent="0.25">
      <c r="A3008" s="155" t="s">
        <v>12</v>
      </c>
      <c r="B3008" s="155" t="s">
        <v>1233</v>
      </c>
      <c r="C3008" s="155" t="s">
        <v>4782</v>
      </c>
      <c r="D3008" s="155">
        <v>10</v>
      </c>
      <c r="E3008" s="155">
        <v>10</v>
      </c>
      <c r="F3008" s="166">
        <v>41596</v>
      </c>
      <c r="G3008" s="166">
        <v>41599</v>
      </c>
      <c r="H3008" s="157">
        <v>1</v>
      </c>
    </row>
    <row r="3009" spans="1:9" ht="15" customHeight="1" x14ac:dyDescent="0.25">
      <c r="A3009" s="155" t="s">
        <v>12</v>
      </c>
      <c r="B3009" s="155" t="s">
        <v>156</v>
      </c>
      <c r="C3009" s="155" t="s">
        <v>59</v>
      </c>
      <c r="D3009" s="155">
        <v>10</v>
      </c>
      <c r="E3009" s="155">
        <v>10</v>
      </c>
      <c r="F3009" s="166">
        <v>41596</v>
      </c>
      <c r="G3009" s="166">
        <v>41599</v>
      </c>
      <c r="H3009" s="157">
        <v>1</v>
      </c>
    </row>
    <row r="3010" spans="1:9" ht="15" customHeight="1" x14ac:dyDescent="0.25">
      <c r="A3010" s="155" t="s">
        <v>173</v>
      </c>
      <c r="B3010" s="155" t="s">
        <v>1782</v>
      </c>
      <c r="C3010" s="155" t="s">
        <v>4783</v>
      </c>
      <c r="D3010" s="155">
        <v>501</v>
      </c>
      <c r="E3010" s="155">
        <v>501</v>
      </c>
      <c r="F3010" s="166">
        <v>41596</v>
      </c>
      <c r="G3010" s="166">
        <v>41599</v>
      </c>
      <c r="H3010" s="157">
        <v>1</v>
      </c>
    </row>
    <row r="3011" spans="1:9" ht="15" customHeight="1" x14ac:dyDescent="0.25">
      <c r="A3011" s="155" t="s">
        <v>563</v>
      </c>
      <c r="B3011" s="155" t="s">
        <v>307</v>
      </c>
      <c r="C3011" s="155" t="s">
        <v>4785</v>
      </c>
      <c r="D3011" s="155">
        <v>3</v>
      </c>
      <c r="E3011" s="155">
        <v>3</v>
      </c>
      <c r="F3011" s="166">
        <v>41596</v>
      </c>
      <c r="G3011" s="166">
        <v>41599</v>
      </c>
      <c r="H3011" s="157">
        <v>1</v>
      </c>
    </row>
    <row r="3012" spans="1:9" ht="15" customHeight="1" x14ac:dyDescent="0.25">
      <c r="A3012" s="155" t="s">
        <v>4786</v>
      </c>
      <c r="B3012" s="155" t="s">
        <v>1696</v>
      </c>
      <c r="C3012" s="155" t="s">
        <v>3058</v>
      </c>
      <c r="D3012" s="155">
        <v>2</v>
      </c>
      <c r="E3012" s="155">
        <v>2</v>
      </c>
      <c r="F3012" s="166">
        <v>41597</v>
      </c>
      <c r="G3012" s="166">
        <v>41603</v>
      </c>
      <c r="H3012" s="157">
        <v>1</v>
      </c>
    </row>
    <row r="3013" spans="1:9" ht="15" customHeight="1" x14ac:dyDescent="0.25">
      <c r="A3013" s="155" t="s">
        <v>2714</v>
      </c>
      <c r="B3013" s="155" t="s">
        <v>1888</v>
      </c>
      <c r="C3013" s="155" t="s">
        <v>4789</v>
      </c>
      <c r="D3013" s="155">
        <v>1000</v>
      </c>
      <c r="E3013" s="155">
        <v>1000</v>
      </c>
      <c r="F3013" s="166">
        <v>41597</v>
      </c>
      <c r="G3013" s="166">
        <v>41600</v>
      </c>
      <c r="H3013" s="157">
        <v>1</v>
      </c>
    </row>
    <row r="3014" spans="1:9" ht="15" customHeight="1" x14ac:dyDescent="0.25">
      <c r="A3014" s="155" t="s">
        <v>597</v>
      </c>
      <c r="B3014" s="155" t="s">
        <v>598</v>
      </c>
      <c r="C3014" s="155" t="s">
        <v>4788</v>
      </c>
      <c r="D3014" s="155">
        <v>100</v>
      </c>
      <c r="E3014" s="155">
        <v>100</v>
      </c>
      <c r="F3014" s="166">
        <v>41597</v>
      </c>
      <c r="G3014" s="166">
        <v>41599</v>
      </c>
      <c r="H3014" s="157">
        <v>1</v>
      </c>
    </row>
    <row r="3015" spans="1:9" ht="15" customHeight="1" x14ac:dyDescent="0.25">
      <c r="A3015" s="155" t="s">
        <v>559</v>
      </c>
      <c r="B3015" s="155" t="s">
        <v>1849</v>
      </c>
      <c r="C3015" s="155" t="s">
        <v>4787</v>
      </c>
      <c r="D3015" s="155">
        <v>1200</v>
      </c>
      <c r="E3015" s="155">
        <v>1200</v>
      </c>
      <c r="F3015" s="166">
        <v>41597</v>
      </c>
      <c r="G3015" s="166">
        <v>41600</v>
      </c>
      <c r="H3015" s="157">
        <v>1</v>
      </c>
    </row>
    <row r="3016" spans="1:9" ht="15" customHeight="1" x14ac:dyDescent="0.25">
      <c r="A3016" s="155" t="s">
        <v>3967</v>
      </c>
      <c r="B3016" s="155" t="s">
        <v>4792</v>
      </c>
      <c r="C3016" s="155" t="s">
        <v>4793</v>
      </c>
      <c r="D3016" s="155">
        <v>180</v>
      </c>
      <c r="E3016" s="155">
        <v>180</v>
      </c>
      <c r="F3016" s="166">
        <v>41598</v>
      </c>
      <c r="G3016" s="166">
        <v>41606</v>
      </c>
      <c r="H3016" s="157">
        <v>1</v>
      </c>
    </row>
    <row r="3017" spans="1:9" ht="15" customHeight="1" x14ac:dyDescent="0.25">
      <c r="A3017" s="155" t="s">
        <v>1280</v>
      </c>
      <c r="B3017" s="155" t="s">
        <v>4794</v>
      </c>
      <c r="C3017" s="155" t="s">
        <v>4795</v>
      </c>
      <c r="D3017" s="155">
        <v>52</v>
      </c>
      <c r="E3017" s="155">
        <v>52</v>
      </c>
      <c r="F3017" s="166">
        <v>41598</v>
      </c>
      <c r="G3017" s="166">
        <v>41604</v>
      </c>
      <c r="H3017" s="157">
        <v>1</v>
      </c>
    </row>
    <row r="3018" spans="1:9" ht="15" customHeight="1" x14ac:dyDescent="0.25">
      <c r="A3018" s="155" t="s">
        <v>1280</v>
      </c>
      <c r="B3018" s="155" t="s">
        <v>4796</v>
      </c>
      <c r="C3018" s="155" t="s">
        <v>364</v>
      </c>
      <c r="D3018" s="155">
        <v>50</v>
      </c>
      <c r="E3018" s="155">
        <v>50</v>
      </c>
      <c r="F3018" s="166">
        <v>41598</v>
      </c>
      <c r="G3018" s="166">
        <v>41604</v>
      </c>
      <c r="H3018" s="157">
        <v>1</v>
      </c>
    </row>
    <row r="3019" spans="1:9" ht="15" customHeight="1" x14ac:dyDescent="0.25">
      <c r="A3019" s="155" t="s">
        <v>1280</v>
      </c>
      <c r="B3019" s="155" t="s">
        <v>4797</v>
      </c>
      <c r="C3019" s="155" t="s">
        <v>161</v>
      </c>
      <c r="D3019" s="155">
        <v>25</v>
      </c>
      <c r="E3019" s="155">
        <v>25</v>
      </c>
      <c r="F3019" s="166">
        <v>41598</v>
      </c>
      <c r="G3019" s="166">
        <v>41604</v>
      </c>
      <c r="H3019" s="157">
        <v>1</v>
      </c>
    </row>
    <row r="3020" spans="1:9" ht="15" customHeight="1" x14ac:dyDescent="0.25">
      <c r="A3020" s="155" t="s">
        <v>173</v>
      </c>
      <c r="B3020" s="155" t="s">
        <v>3308</v>
      </c>
      <c r="C3020" s="155" t="s">
        <v>4798</v>
      </c>
      <c r="D3020" s="155">
        <v>501</v>
      </c>
      <c r="E3020" s="155">
        <v>501</v>
      </c>
      <c r="F3020" s="166">
        <v>41598</v>
      </c>
      <c r="G3020" s="166">
        <v>41603</v>
      </c>
      <c r="H3020" s="157">
        <v>1</v>
      </c>
    </row>
    <row r="3021" spans="1:9" ht="15" customHeight="1" x14ac:dyDescent="0.25">
      <c r="A3021" s="155" t="s">
        <v>286</v>
      </c>
      <c r="B3021" s="155" t="s">
        <v>4799</v>
      </c>
      <c r="C3021" s="155" t="s">
        <v>4800</v>
      </c>
      <c r="D3021" s="155">
        <v>50</v>
      </c>
      <c r="E3021" s="155">
        <v>50</v>
      </c>
      <c r="F3021" s="166">
        <v>41598</v>
      </c>
      <c r="G3021" s="166">
        <v>41600</v>
      </c>
      <c r="H3021" s="157">
        <v>1</v>
      </c>
    </row>
    <row r="3022" spans="1:9" ht="15" customHeight="1" x14ac:dyDescent="0.25">
      <c r="A3022" s="155" t="s">
        <v>1554</v>
      </c>
      <c r="B3022" s="155" t="s">
        <v>4170</v>
      </c>
      <c r="C3022" s="155" t="s">
        <v>4171</v>
      </c>
      <c r="D3022" s="155">
        <v>30</v>
      </c>
      <c r="E3022" s="155">
        <v>22</v>
      </c>
      <c r="F3022" s="166">
        <v>41599</v>
      </c>
      <c r="G3022" s="166">
        <v>41456</v>
      </c>
      <c r="H3022" s="157">
        <v>1</v>
      </c>
      <c r="I3022" s="163" t="s">
        <v>4801</v>
      </c>
    </row>
    <row r="3023" spans="1:9" ht="15" customHeight="1" x14ac:dyDescent="0.25">
      <c r="A3023" s="155" t="s">
        <v>597</v>
      </c>
      <c r="B3023" s="155" t="s">
        <v>1351</v>
      </c>
      <c r="C3023" s="155" t="s">
        <v>4802</v>
      </c>
      <c r="D3023" s="155">
        <v>1000</v>
      </c>
      <c r="E3023" s="155">
        <v>1000</v>
      </c>
      <c r="F3023" s="166">
        <v>41599</v>
      </c>
      <c r="G3023" s="166">
        <v>41603</v>
      </c>
      <c r="H3023" s="157">
        <v>1</v>
      </c>
    </row>
    <row r="3024" spans="1:9" ht="15" customHeight="1" x14ac:dyDescent="0.25">
      <c r="A3024" s="155" t="s">
        <v>36</v>
      </c>
      <c r="B3024" s="155" t="s">
        <v>1632</v>
      </c>
      <c r="C3024" s="155" t="s">
        <v>4803</v>
      </c>
      <c r="D3024" s="155">
        <v>10</v>
      </c>
      <c r="E3024" s="155">
        <v>10</v>
      </c>
      <c r="F3024" s="166">
        <v>41599</v>
      </c>
      <c r="G3024" s="166">
        <v>41603</v>
      </c>
      <c r="H3024" s="157">
        <v>1</v>
      </c>
    </row>
    <row r="3025" spans="1:8" ht="15" customHeight="1" x14ac:dyDescent="0.25">
      <c r="A3025" s="155" t="s">
        <v>634</v>
      </c>
      <c r="B3025" s="155" t="s">
        <v>318</v>
      </c>
      <c r="C3025" s="155" t="s">
        <v>4697</v>
      </c>
      <c r="D3025" s="155">
        <v>10</v>
      </c>
      <c r="E3025" s="155">
        <v>10</v>
      </c>
      <c r="F3025" s="166">
        <v>41599</v>
      </c>
      <c r="G3025" s="166">
        <v>41605</v>
      </c>
      <c r="H3025" s="157">
        <v>1</v>
      </c>
    </row>
    <row r="3026" spans="1:8" ht="15" customHeight="1" x14ac:dyDescent="0.25">
      <c r="A3026" s="155" t="s">
        <v>731</v>
      </c>
      <c r="B3026" s="155" t="s">
        <v>295</v>
      </c>
      <c r="C3026" s="155" t="s">
        <v>4804</v>
      </c>
      <c r="D3026" s="155">
        <v>25</v>
      </c>
      <c r="E3026" s="155">
        <v>25</v>
      </c>
      <c r="F3026" s="166">
        <v>41600</v>
      </c>
      <c r="G3026" s="166">
        <v>41607</v>
      </c>
      <c r="H3026" s="157">
        <v>1</v>
      </c>
    </row>
    <row r="3027" spans="1:8" ht="15" customHeight="1" x14ac:dyDescent="0.25">
      <c r="A3027" s="155" t="s">
        <v>820</v>
      </c>
      <c r="B3027" s="155" t="s">
        <v>89</v>
      </c>
      <c r="C3027" s="155" t="s">
        <v>4805</v>
      </c>
      <c r="D3027" s="155">
        <v>400</v>
      </c>
      <c r="E3027" s="155">
        <v>400</v>
      </c>
      <c r="F3027" s="166">
        <v>41600</v>
      </c>
      <c r="G3027" s="166">
        <v>41610</v>
      </c>
      <c r="H3027" s="157">
        <v>1</v>
      </c>
    </row>
    <row r="3028" spans="1:8" ht="15" customHeight="1" x14ac:dyDescent="0.25">
      <c r="A3028" s="155" t="s">
        <v>2964</v>
      </c>
      <c r="B3028" s="155" t="s">
        <v>2318</v>
      </c>
      <c r="C3028" s="155" t="s">
        <v>4806</v>
      </c>
      <c r="D3028" s="155">
        <v>250</v>
      </c>
      <c r="E3028" s="155">
        <v>250</v>
      </c>
      <c r="F3028" s="166">
        <v>41600</v>
      </c>
      <c r="G3028" s="166">
        <v>41605</v>
      </c>
      <c r="H3028" s="157">
        <v>1</v>
      </c>
    </row>
    <row r="3029" spans="1:8" ht="15" customHeight="1" x14ac:dyDescent="0.25">
      <c r="A3029" s="155" t="s">
        <v>327</v>
      </c>
      <c r="B3029" s="155" t="s">
        <v>479</v>
      </c>
      <c r="C3029" s="155" t="s">
        <v>4807</v>
      </c>
      <c r="D3029" s="155">
        <v>100</v>
      </c>
      <c r="E3029" s="155">
        <v>100</v>
      </c>
      <c r="F3029" s="166">
        <v>41600</v>
      </c>
      <c r="G3029" s="166">
        <v>41610</v>
      </c>
      <c r="H3029" s="157">
        <v>1</v>
      </c>
    </row>
    <row r="3030" spans="1:8" ht="15" customHeight="1" x14ac:dyDescent="0.25">
      <c r="A3030" s="155" t="s">
        <v>1536</v>
      </c>
      <c r="B3030" s="155" t="s">
        <v>3276</v>
      </c>
      <c r="C3030" s="155" t="s">
        <v>4808</v>
      </c>
      <c r="D3030" s="155">
        <v>10</v>
      </c>
      <c r="E3030" s="155">
        <v>10</v>
      </c>
      <c r="F3030" s="166">
        <v>41600</v>
      </c>
      <c r="G3030" s="166">
        <v>41610</v>
      </c>
      <c r="H3030" s="157">
        <v>1</v>
      </c>
    </row>
    <row r="3031" spans="1:8" ht="15" customHeight="1" x14ac:dyDescent="0.25">
      <c r="A3031" s="155" t="s">
        <v>136</v>
      </c>
      <c r="B3031" s="155" t="s">
        <v>555</v>
      </c>
      <c r="C3031" s="155" t="s">
        <v>4809</v>
      </c>
      <c r="D3031" s="155">
        <v>250</v>
      </c>
      <c r="E3031" s="155">
        <v>250</v>
      </c>
      <c r="F3031" s="166">
        <v>41600</v>
      </c>
      <c r="G3031" s="166">
        <v>41607</v>
      </c>
      <c r="H3031" s="157">
        <v>1</v>
      </c>
    </row>
    <row r="3032" spans="1:8" ht="15" customHeight="1" x14ac:dyDescent="0.25">
      <c r="A3032" s="155" t="s">
        <v>12</v>
      </c>
      <c r="B3032" s="155" t="s">
        <v>1334</v>
      </c>
      <c r="C3032" s="155" t="s">
        <v>4810</v>
      </c>
      <c r="D3032" s="155">
        <v>10</v>
      </c>
      <c r="E3032" s="155">
        <v>10</v>
      </c>
      <c r="F3032" s="166">
        <v>41600</v>
      </c>
      <c r="G3032" s="166">
        <v>41605</v>
      </c>
      <c r="H3032" s="157">
        <v>1</v>
      </c>
    </row>
    <row r="3033" spans="1:8" ht="15" customHeight="1" x14ac:dyDescent="0.25">
      <c r="A3033" s="155" t="s">
        <v>654</v>
      </c>
      <c r="B3033" s="155" t="s">
        <v>4811</v>
      </c>
      <c r="C3033" s="155" t="s">
        <v>4812</v>
      </c>
      <c r="D3033" s="155">
        <v>100</v>
      </c>
      <c r="E3033" s="155">
        <v>100</v>
      </c>
      <c r="F3033" s="166">
        <v>41600</v>
      </c>
      <c r="G3033" s="166">
        <v>41603</v>
      </c>
      <c r="H3033" s="157">
        <v>1</v>
      </c>
    </row>
    <row r="3034" spans="1:8" ht="15" customHeight="1" x14ac:dyDescent="0.25">
      <c r="A3034" s="155" t="s">
        <v>286</v>
      </c>
      <c r="B3034" s="155" t="s">
        <v>3002</v>
      </c>
      <c r="C3034" s="155" t="s">
        <v>4813</v>
      </c>
      <c r="D3034" s="155">
        <v>100</v>
      </c>
      <c r="E3034" s="155">
        <v>100</v>
      </c>
      <c r="F3034" s="166">
        <v>41600</v>
      </c>
      <c r="G3034" s="166">
        <v>41607</v>
      </c>
      <c r="H3034" s="157">
        <v>1</v>
      </c>
    </row>
    <row r="3035" spans="1:8" ht="15" customHeight="1" x14ac:dyDescent="0.25">
      <c r="A3035" s="155" t="s">
        <v>286</v>
      </c>
      <c r="B3035" s="155" t="s">
        <v>3014</v>
      </c>
      <c r="C3035" s="155" t="s">
        <v>364</v>
      </c>
      <c r="D3035" s="155">
        <v>100</v>
      </c>
      <c r="E3035" s="155">
        <v>100</v>
      </c>
      <c r="F3035" s="166">
        <v>41600</v>
      </c>
      <c r="G3035" s="166">
        <v>41607</v>
      </c>
      <c r="H3035" s="157">
        <v>1</v>
      </c>
    </row>
    <row r="3036" spans="1:8" ht="15" customHeight="1" x14ac:dyDescent="0.25">
      <c r="A3036" s="155" t="s">
        <v>286</v>
      </c>
      <c r="B3036" s="155" t="s">
        <v>3065</v>
      </c>
      <c r="C3036" s="155" t="s">
        <v>161</v>
      </c>
      <c r="D3036" s="155">
        <v>100</v>
      </c>
      <c r="E3036" s="155">
        <v>100</v>
      </c>
      <c r="F3036" s="166">
        <v>41600</v>
      </c>
      <c r="G3036" s="166">
        <v>41607</v>
      </c>
      <c r="H3036" s="157">
        <v>1</v>
      </c>
    </row>
    <row r="3037" spans="1:8" ht="15" customHeight="1" x14ac:dyDescent="0.25">
      <c r="A3037" s="155" t="s">
        <v>29</v>
      </c>
      <c r="B3037" s="155" t="s">
        <v>1219</v>
      </c>
      <c r="C3037" s="155" t="s">
        <v>4814</v>
      </c>
      <c r="D3037" s="155">
        <v>200</v>
      </c>
      <c r="E3037" s="155">
        <v>200</v>
      </c>
      <c r="F3037" s="166">
        <v>41600</v>
      </c>
      <c r="G3037" s="166">
        <v>41603</v>
      </c>
      <c r="H3037" s="157">
        <v>1</v>
      </c>
    </row>
    <row r="3038" spans="1:8" ht="15" customHeight="1" x14ac:dyDescent="0.25">
      <c r="A3038" s="155" t="s">
        <v>520</v>
      </c>
      <c r="B3038" s="155" t="s">
        <v>964</v>
      </c>
      <c r="C3038" s="155" t="s">
        <v>4815</v>
      </c>
      <c r="D3038" s="155">
        <v>350</v>
      </c>
      <c r="E3038" s="155">
        <v>350</v>
      </c>
      <c r="F3038" s="166">
        <v>41603</v>
      </c>
      <c r="G3038" s="166">
        <v>41604</v>
      </c>
      <c r="H3038" s="157">
        <v>1</v>
      </c>
    </row>
    <row r="3039" spans="1:8" ht="15" customHeight="1" x14ac:dyDescent="0.25">
      <c r="A3039" s="155" t="s">
        <v>173</v>
      </c>
      <c r="B3039" s="155" t="s">
        <v>4816</v>
      </c>
      <c r="C3039" s="155" t="s">
        <v>4817</v>
      </c>
      <c r="D3039" s="155">
        <v>500</v>
      </c>
      <c r="E3039" s="155">
        <v>500</v>
      </c>
      <c r="F3039" s="166">
        <v>41603</v>
      </c>
      <c r="G3039" s="166">
        <v>41605</v>
      </c>
      <c r="H3039" s="157">
        <v>1</v>
      </c>
    </row>
    <row r="3040" spans="1:8" ht="15" customHeight="1" x14ac:dyDescent="0.25">
      <c r="A3040" s="155" t="s">
        <v>42</v>
      </c>
      <c r="B3040" s="155" t="s">
        <v>905</v>
      </c>
      <c r="C3040" s="155" t="s">
        <v>4821</v>
      </c>
      <c r="D3040" s="155">
        <v>200</v>
      </c>
      <c r="E3040" s="155">
        <v>200</v>
      </c>
      <c r="F3040" s="166">
        <v>41604</v>
      </c>
      <c r="G3040" s="166">
        <v>41611</v>
      </c>
      <c r="H3040" s="157">
        <v>1</v>
      </c>
    </row>
    <row r="3041" spans="1:9" ht="15" customHeight="1" x14ac:dyDescent="0.25">
      <c r="A3041" s="155" t="s">
        <v>559</v>
      </c>
      <c r="B3041" s="155" t="s">
        <v>1672</v>
      </c>
      <c r="C3041" s="155" t="s">
        <v>4822</v>
      </c>
      <c r="D3041" s="155">
        <v>100</v>
      </c>
      <c r="E3041" s="155">
        <v>100</v>
      </c>
      <c r="F3041" s="166">
        <v>41604</v>
      </c>
      <c r="G3041" s="166">
        <v>41611</v>
      </c>
      <c r="H3041" s="157">
        <v>1</v>
      </c>
    </row>
    <row r="3042" spans="1:9" ht="15" customHeight="1" x14ac:dyDescent="0.25">
      <c r="A3042" s="155" t="s">
        <v>12</v>
      </c>
      <c r="B3042" s="155" t="s">
        <v>280</v>
      </c>
      <c r="C3042" s="155" t="s">
        <v>4823</v>
      </c>
      <c r="D3042" s="155">
        <v>10</v>
      </c>
      <c r="E3042" s="155">
        <v>10</v>
      </c>
      <c r="F3042" s="166">
        <v>41604</v>
      </c>
      <c r="G3042" s="166">
        <v>41612</v>
      </c>
      <c r="H3042" s="157">
        <v>1</v>
      </c>
    </row>
    <row r="3043" spans="1:9" ht="15" customHeight="1" x14ac:dyDescent="0.25">
      <c r="A3043" s="155" t="s">
        <v>12</v>
      </c>
      <c r="B3043" s="155" t="s">
        <v>17</v>
      </c>
      <c r="C3043" s="155" t="s">
        <v>364</v>
      </c>
      <c r="D3043" s="155">
        <v>10</v>
      </c>
      <c r="E3043" s="155">
        <v>10</v>
      </c>
      <c r="F3043" s="166">
        <v>41604</v>
      </c>
      <c r="G3043" s="166">
        <v>41622</v>
      </c>
      <c r="H3043" s="157">
        <v>1</v>
      </c>
    </row>
    <row r="3044" spans="1:9" ht="15" customHeight="1" x14ac:dyDescent="0.25">
      <c r="A3044" s="155" t="s">
        <v>12</v>
      </c>
      <c r="B3044" s="155" t="s">
        <v>767</v>
      </c>
      <c r="C3044" s="155" t="s">
        <v>161</v>
      </c>
      <c r="D3044" s="155">
        <v>10</v>
      </c>
      <c r="E3044" s="155">
        <v>10</v>
      </c>
      <c r="F3044" s="166">
        <v>41604</v>
      </c>
      <c r="G3044" s="166">
        <v>41612</v>
      </c>
      <c r="H3044" s="157">
        <v>1</v>
      </c>
    </row>
    <row r="3045" spans="1:9" ht="15" customHeight="1" x14ac:dyDescent="0.25">
      <c r="A3045" s="155" t="s">
        <v>2747</v>
      </c>
      <c r="B3045" s="155" t="s">
        <v>3759</v>
      </c>
      <c r="C3045" s="155" t="s">
        <v>4824</v>
      </c>
      <c r="D3045" s="155">
        <v>20</v>
      </c>
      <c r="E3045" s="155">
        <v>20</v>
      </c>
      <c r="F3045" s="166">
        <v>41604</v>
      </c>
      <c r="G3045" s="166">
        <v>41638</v>
      </c>
      <c r="H3045" s="157">
        <v>1</v>
      </c>
    </row>
    <row r="3046" spans="1:9" ht="15" customHeight="1" x14ac:dyDescent="0.25">
      <c r="A3046" s="155" t="s">
        <v>78</v>
      </c>
      <c r="B3046" s="155" t="s">
        <v>448</v>
      </c>
      <c r="C3046" s="155" t="s">
        <v>4825</v>
      </c>
      <c r="D3046" s="155">
        <v>4</v>
      </c>
      <c r="E3046" s="155">
        <v>4</v>
      </c>
      <c r="F3046" s="166">
        <v>41604</v>
      </c>
      <c r="G3046" s="166">
        <v>41612</v>
      </c>
      <c r="H3046" s="157">
        <v>1</v>
      </c>
    </row>
    <row r="3047" spans="1:9" ht="15" customHeight="1" x14ac:dyDescent="0.25">
      <c r="A3047" s="155" t="s">
        <v>4449</v>
      </c>
      <c r="B3047" s="155" t="s">
        <v>4826</v>
      </c>
      <c r="C3047" s="155" t="s">
        <v>4829</v>
      </c>
      <c r="D3047" s="155">
        <v>2</v>
      </c>
      <c r="E3047" s="155">
        <v>2</v>
      </c>
      <c r="F3047" s="166">
        <v>41604</v>
      </c>
      <c r="G3047" s="166">
        <v>41617</v>
      </c>
      <c r="H3047" s="157">
        <v>1</v>
      </c>
      <c r="I3047" s="163" t="s">
        <v>4759</v>
      </c>
    </row>
    <row r="3048" spans="1:9" ht="15" customHeight="1" x14ac:dyDescent="0.25">
      <c r="A3048" s="155" t="s">
        <v>4449</v>
      </c>
      <c r="B3048" s="155" t="s">
        <v>4827</v>
      </c>
      <c r="C3048" s="155" t="s">
        <v>4830</v>
      </c>
      <c r="D3048" s="155">
        <v>2</v>
      </c>
      <c r="E3048" s="155">
        <v>2</v>
      </c>
      <c r="F3048" s="166">
        <v>41604</v>
      </c>
      <c r="G3048" s="166">
        <v>41617</v>
      </c>
      <c r="H3048" s="157">
        <v>1</v>
      </c>
      <c r="I3048" s="163" t="s">
        <v>4759</v>
      </c>
    </row>
    <row r="3049" spans="1:9" ht="15" customHeight="1" x14ac:dyDescent="0.25">
      <c r="A3049" s="155" t="s">
        <v>4449</v>
      </c>
      <c r="B3049" s="155" t="s">
        <v>4828</v>
      </c>
      <c r="C3049" s="155" t="s">
        <v>4831</v>
      </c>
      <c r="D3049" s="155">
        <v>2</v>
      </c>
      <c r="E3049" s="155">
        <v>2</v>
      </c>
      <c r="F3049" s="166">
        <v>41604</v>
      </c>
      <c r="G3049" s="166">
        <v>41617</v>
      </c>
      <c r="H3049" s="157">
        <v>1</v>
      </c>
      <c r="I3049" s="163" t="s">
        <v>4759</v>
      </c>
    </row>
    <row r="3050" spans="1:9" ht="15" customHeight="1" x14ac:dyDescent="0.25">
      <c r="A3050" s="155" t="s">
        <v>12</v>
      </c>
      <c r="B3050" s="155" t="s">
        <v>766</v>
      </c>
      <c r="C3050" s="155" t="s">
        <v>4832</v>
      </c>
      <c r="D3050" s="155">
        <v>10</v>
      </c>
      <c r="E3050" s="155">
        <v>10</v>
      </c>
      <c r="F3050" s="166">
        <v>41604</v>
      </c>
      <c r="G3050" s="166">
        <v>41605</v>
      </c>
      <c r="H3050" s="157">
        <v>1</v>
      </c>
    </row>
    <row r="3051" spans="1:9" ht="15" customHeight="1" x14ac:dyDescent="0.25">
      <c r="A3051" s="155" t="s">
        <v>1866</v>
      </c>
      <c r="B3051" s="155" t="s">
        <v>4757</v>
      </c>
      <c r="C3051" s="155" t="s">
        <v>4758</v>
      </c>
      <c r="D3051" s="155">
        <v>100</v>
      </c>
      <c r="E3051" s="155">
        <v>66</v>
      </c>
      <c r="F3051" s="166">
        <v>41605</v>
      </c>
      <c r="G3051" s="166">
        <v>41614</v>
      </c>
      <c r="H3051" s="157">
        <v>1</v>
      </c>
      <c r="I3051" s="163" t="s">
        <v>4833</v>
      </c>
    </row>
    <row r="3052" spans="1:9" ht="15" customHeight="1" x14ac:dyDescent="0.25">
      <c r="A3052" s="155" t="s">
        <v>820</v>
      </c>
      <c r="B3052" s="155" t="s">
        <v>101</v>
      </c>
      <c r="C3052" s="155" t="s">
        <v>4834</v>
      </c>
      <c r="D3052" s="155">
        <v>300</v>
      </c>
      <c r="E3052" s="155">
        <v>300</v>
      </c>
      <c r="F3052" s="166">
        <v>41610</v>
      </c>
      <c r="G3052" s="166">
        <v>41614</v>
      </c>
      <c r="H3052" s="157">
        <v>1</v>
      </c>
    </row>
    <row r="3053" spans="1:9" ht="15" customHeight="1" x14ac:dyDescent="0.25">
      <c r="A3053" s="155" t="s">
        <v>4635</v>
      </c>
      <c r="B3053" s="155" t="s">
        <v>4835</v>
      </c>
      <c r="C3053" s="155" t="s">
        <v>4836</v>
      </c>
      <c r="D3053" s="155">
        <v>97</v>
      </c>
      <c r="E3053" s="155">
        <v>97</v>
      </c>
      <c r="F3053" s="166">
        <v>41610</v>
      </c>
      <c r="G3053" s="166">
        <v>41614</v>
      </c>
      <c r="H3053" s="157">
        <v>1</v>
      </c>
    </row>
    <row r="3054" spans="1:9" ht="15" customHeight="1" x14ac:dyDescent="0.25">
      <c r="A3054" s="155" t="s">
        <v>748</v>
      </c>
      <c r="B3054" s="155" t="s">
        <v>4837</v>
      </c>
      <c r="C3054" s="155" t="s">
        <v>4838</v>
      </c>
      <c r="D3054" s="155">
        <v>36</v>
      </c>
      <c r="E3054" s="155">
        <v>36</v>
      </c>
      <c r="F3054" s="166">
        <v>41610</v>
      </c>
      <c r="G3054" s="166">
        <v>41614</v>
      </c>
      <c r="H3054" s="157">
        <v>1</v>
      </c>
    </row>
    <row r="3055" spans="1:9" ht="15" customHeight="1" x14ac:dyDescent="0.25">
      <c r="A3055" s="155" t="s">
        <v>4839</v>
      </c>
      <c r="B3055" s="155" t="s">
        <v>4840</v>
      </c>
      <c r="C3055" s="155" t="s">
        <v>4841</v>
      </c>
      <c r="D3055" s="155">
        <v>50</v>
      </c>
      <c r="E3055" s="155">
        <v>50</v>
      </c>
      <c r="F3055" s="166">
        <v>41610</v>
      </c>
      <c r="G3055" s="166">
        <v>41614</v>
      </c>
      <c r="H3055" s="157">
        <v>1</v>
      </c>
      <c r="I3055" s="163" t="s">
        <v>4842</v>
      </c>
    </row>
    <row r="3056" spans="1:9" ht="15" customHeight="1" x14ac:dyDescent="0.25">
      <c r="A3056" s="155" t="s">
        <v>4843</v>
      </c>
      <c r="B3056" s="155" t="s">
        <v>4844</v>
      </c>
      <c r="C3056" s="155" t="s">
        <v>4845</v>
      </c>
      <c r="D3056" s="155">
        <v>5</v>
      </c>
      <c r="E3056" s="155">
        <v>5</v>
      </c>
      <c r="F3056" s="166">
        <v>41610</v>
      </c>
      <c r="G3056" s="166">
        <v>41614</v>
      </c>
      <c r="H3056" s="157">
        <v>1</v>
      </c>
    </row>
    <row r="3057" spans="1:8" ht="15" customHeight="1" x14ac:dyDescent="0.25">
      <c r="A3057" s="155" t="s">
        <v>1145</v>
      </c>
      <c r="B3057" s="155" t="s">
        <v>3228</v>
      </c>
      <c r="C3057" s="155" t="s">
        <v>4846</v>
      </c>
      <c r="D3057" s="155">
        <v>15</v>
      </c>
      <c r="E3057" s="155">
        <v>15</v>
      </c>
      <c r="F3057" s="166">
        <v>41610</v>
      </c>
      <c r="G3057" s="166">
        <v>41618</v>
      </c>
      <c r="H3057" s="157">
        <v>1</v>
      </c>
    </row>
    <row r="3058" spans="1:8" ht="15" customHeight="1" x14ac:dyDescent="0.25">
      <c r="A3058" s="155" t="s">
        <v>1041</v>
      </c>
      <c r="B3058" s="155" t="s">
        <v>1042</v>
      </c>
      <c r="C3058" s="155" t="s">
        <v>4847</v>
      </c>
      <c r="D3058" s="155">
        <v>50</v>
      </c>
      <c r="E3058" s="155">
        <v>50</v>
      </c>
      <c r="F3058" s="166">
        <v>41610</v>
      </c>
      <c r="G3058" s="166">
        <v>41614</v>
      </c>
      <c r="H3058" s="157">
        <v>1</v>
      </c>
    </row>
    <row r="3059" spans="1:8" ht="15" customHeight="1" x14ac:dyDescent="0.25">
      <c r="A3059" s="155" t="s">
        <v>520</v>
      </c>
      <c r="B3059" s="155" t="s">
        <v>1931</v>
      </c>
      <c r="C3059" s="155" t="s">
        <v>4848</v>
      </c>
      <c r="D3059" s="155">
        <v>265</v>
      </c>
      <c r="E3059" s="155">
        <v>265</v>
      </c>
      <c r="F3059" s="166">
        <v>41610</v>
      </c>
      <c r="G3059" s="166">
        <v>41617</v>
      </c>
      <c r="H3059" s="157">
        <v>1</v>
      </c>
    </row>
    <row r="3060" spans="1:8" ht="15" customHeight="1" x14ac:dyDescent="0.25">
      <c r="A3060" s="155" t="s">
        <v>36</v>
      </c>
      <c r="B3060" s="155" t="s">
        <v>4849</v>
      </c>
      <c r="C3060" s="155" t="s">
        <v>4850</v>
      </c>
      <c r="D3060" s="155">
        <v>20</v>
      </c>
      <c r="E3060" s="155">
        <v>22</v>
      </c>
      <c r="F3060" s="166">
        <v>41610</v>
      </c>
      <c r="G3060" s="166">
        <v>41612</v>
      </c>
      <c r="H3060" s="157">
        <v>1</v>
      </c>
    </row>
    <row r="3061" spans="1:8" ht="15" customHeight="1" x14ac:dyDescent="0.25">
      <c r="A3061" s="155" t="s">
        <v>2747</v>
      </c>
      <c r="B3061" s="155" t="s">
        <v>2667</v>
      </c>
      <c r="C3061" s="155" t="s">
        <v>4851</v>
      </c>
      <c r="D3061" s="155">
        <v>25</v>
      </c>
      <c r="E3061" s="155">
        <v>25</v>
      </c>
      <c r="F3061" s="166">
        <v>41610</v>
      </c>
      <c r="G3061" s="166">
        <v>41614</v>
      </c>
      <c r="H3061" s="157">
        <v>1</v>
      </c>
    </row>
    <row r="3062" spans="1:8" ht="15" customHeight="1" x14ac:dyDescent="0.25">
      <c r="A3062" s="155" t="s">
        <v>742</v>
      </c>
      <c r="B3062" s="155" t="s">
        <v>1211</v>
      </c>
      <c r="C3062" s="155" t="s">
        <v>4852</v>
      </c>
      <c r="D3062" s="155">
        <v>510</v>
      </c>
      <c r="E3062" s="155">
        <v>510</v>
      </c>
      <c r="F3062" s="166">
        <v>41610</v>
      </c>
      <c r="G3062" s="166">
        <v>41612</v>
      </c>
      <c r="H3062" s="157">
        <v>1</v>
      </c>
    </row>
    <row r="3063" spans="1:8" ht="15" customHeight="1" x14ac:dyDescent="0.25">
      <c r="A3063" s="155" t="s">
        <v>559</v>
      </c>
      <c r="B3063" s="155" t="s">
        <v>1560</v>
      </c>
      <c r="C3063" s="155" t="s">
        <v>4853</v>
      </c>
      <c r="D3063" s="155">
        <v>1500</v>
      </c>
      <c r="E3063" s="155">
        <v>1500</v>
      </c>
      <c r="F3063" s="166">
        <v>41610</v>
      </c>
      <c r="G3063" s="166">
        <v>41614</v>
      </c>
      <c r="H3063" s="157">
        <v>1</v>
      </c>
    </row>
    <row r="3064" spans="1:8" ht="15" customHeight="1" x14ac:dyDescent="0.25">
      <c r="A3064" s="155" t="s">
        <v>12</v>
      </c>
      <c r="B3064" s="155" t="s">
        <v>1332</v>
      </c>
      <c r="C3064" s="155" t="s">
        <v>4854</v>
      </c>
      <c r="D3064" s="155">
        <v>10</v>
      </c>
      <c r="E3064" s="155">
        <v>10</v>
      </c>
      <c r="F3064" s="166">
        <v>41610</v>
      </c>
      <c r="G3064" s="166">
        <v>41612</v>
      </c>
      <c r="H3064" s="157">
        <v>1</v>
      </c>
    </row>
    <row r="3065" spans="1:8" ht="15" customHeight="1" x14ac:dyDescent="0.25">
      <c r="A3065" s="155" t="s">
        <v>4666</v>
      </c>
      <c r="B3065" s="155" t="s">
        <v>4667</v>
      </c>
      <c r="C3065" s="155" t="s">
        <v>4855</v>
      </c>
      <c r="D3065" s="155">
        <v>200</v>
      </c>
      <c r="E3065" s="155">
        <v>200</v>
      </c>
      <c r="F3065" s="166">
        <v>41610</v>
      </c>
      <c r="G3065" s="166">
        <v>41612</v>
      </c>
      <c r="H3065" s="157">
        <v>1</v>
      </c>
    </row>
    <row r="3066" spans="1:8" ht="15" customHeight="1" x14ac:dyDescent="0.25">
      <c r="A3066" s="155" t="s">
        <v>2747</v>
      </c>
      <c r="B3066" s="155" t="s">
        <v>2667</v>
      </c>
      <c r="C3066" s="155" t="s">
        <v>4851</v>
      </c>
      <c r="D3066" s="155">
        <v>25</v>
      </c>
      <c r="E3066" s="155">
        <v>25</v>
      </c>
      <c r="F3066" s="166">
        <v>41610</v>
      </c>
      <c r="G3066" s="166">
        <v>41614</v>
      </c>
      <c r="H3066" s="157">
        <v>1</v>
      </c>
    </row>
    <row r="3067" spans="1:8" ht="15" customHeight="1" x14ac:dyDescent="0.25">
      <c r="A3067" s="155" t="s">
        <v>820</v>
      </c>
      <c r="B3067" s="155" t="s">
        <v>426</v>
      </c>
      <c r="C3067" s="155" t="s">
        <v>4856</v>
      </c>
      <c r="D3067" s="155">
        <v>600</v>
      </c>
      <c r="E3067" s="155">
        <v>600</v>
      </c>
      <c r="F3067" s="166">
        <v>41611</v>
      </c>
      <c r="G3067" s="166">
        <v>41614</v>
      </c>
      <c r="H3067" s="157">
        <v>1</v>
      </c>
    </row>
    <row r="3068" spans="1:8" ht="15" customHeight="1" x14ac:dyDescent="0.25">
      <c r="A3068" s="155" t="s">
        <v>820</v>
      </c>
      <c r="B3068" s="155" t="s">
        <v>99</v>
      </c>
      <c r="C3068" s="155" t="s">
        <v>819</v>
      </c>
      <c r="D3068" s="155">
        <v>200</v>
      </c>
      <c r="E3068" s="155">
        <v>200</v>
      </c>
      <c r="F3068" s="166">
        <v>41611</v>
      </c>
      <c r="G3068" s="166">
        <v>41614</v>
      </c>
      <c r="H3068" s="157">
        <v>1</v>
      </c>
    </row>
    <row r="3069" spans="1:8" ht="15" customHeight="1" x14ac:dyDescent="0.25">
      <c r="A3069" s="155" t="s">
        <v>459</v>
      </c>
      <c r="B3069" s="155" t="s">
        <v>4857</v>
      </c>
      <c r="C3069" s="155" t="s">
        <v>4858</v>
      </c>
      <c r="D3069" s="155">
        <v>100</v>
      </c>
      <c r="E3069" s="155">
        <v>100</v>
      </c>
      <c r="F3069" s="166">
        <v>41611</v>
      </c>
      <c r="G3069" s="166">
        <v>41624</v>
      </c>
      <c r="H3069" s="157">
        <v>1</v>
      </c>
    </row>
    <row r="3070" spans="1:8" ht="15" customHeight="1" x14ac:dyDescent="0.25">
      <c r="A3070" s="155" t="s">
        <v>2964</v>
      </c>
      <c r="B3070" s="155" t="s">
        <v>2318</v>
      </c>
      <c r="C3070" s="155" t="s">
        <v>4859</v>
      </c>
      <c r="D3070" s="155">
        <v>250</v>
      </c>
      <c r="E3070" s="155">
        <v>250</v>
      </c>
      <c r="F3070" s="166">
        <v>41611</v>
      </c>
      <c r="G3070" s="166">
        <v>41620</v>
      </c>
      <c r="H3070" s="157">
        <v>1</v>
      </c>
    </row>
    <row r="3071" spans="1:8" ht="15" customHeight="1" x14ac:dyDescent="0.25">
      <c r="A3071" s="155" t="s">
        <v>820</v>
      </c>
      <c r="B3071" s="155" t="s">
        <v>439</v>
      </c>
      <c r="C3071" s="155" t="s">
        <v>4860</v>
      </c>
      <c r="D3071" s="155">
        <v>600</v>
      </c>
      <c r="E3071" s="155">
        <v>600</v>
      </c>
      <c r="F3071" s="166">
        <v>41611</v>
      </c>
      <c r="G3071" s="166">
        <v>41614</v>
      </c>
      <c r="H3071" s="157">
        <v>1</v>
      </c>
    </row>
    <row r="3072" spans="1:8" ht="15" customHeight="1" x14ac:dyDescent="0.25">
      <c r="A3072" s="155" t="s">
        <v>158</v>
      </c>
      <c r="B3072" s="155" t="s">
        <v>1707</v>
      </c>
      <c r="C3072" s="155" t="s">
        <v>4861</v>
      </c>
      <c r="D3072" s="155">
        <v>3</v>
      </c>
      <c r="E3072" s="155">
        <v>3</v>
      </c>
      <c r="F3072" s="166">
        <v>41612</v>
      </c>
      <c r="G3072" s="166">
        <v>41613</v>
      </c>
      <c r="H3072" s="157">
        <v>1</v>
      </c>
    </row>
    <row r="3073" spans="1:9" ht="15" customHeight="1" x14ac:dyDescent="0.25">
      <c r="A3073" s="155" t="s">
        <v>286</v>
      </c>
      <c r="B3073" s="155" t="s">
        <v>4206</v>
      </c>
      <c r="C3073" s="155" t="s">
        <v>4862</v>
      </c>
      <c r="D3073" s="155">
        <v>50</v>
      </c>
      <c r="E3073" s="155">
        <v>50</v>
      </c>
      <c r="F3073" s="166">
        <v>41612</v>
      </c>
      <c r="G3073" s="166">
        <v>41614</v>
      </c>
      <c r="H3073" s="157">
        <v>1</v>
      </c>
    </row>
    <row r="3074" spans="1:9" ht="15" customHeight="1" x14ac:dyDescent="0.25">
      <c r="A3074" s="155" t="s">
        <v>1866</v>
      </c>
      <c r="B3074" s="155" t="s">
        <v>4757</v>
      </c>
      <c r="C3074" s="155" t="s">
        <v>4758</v>
      </c>
      <c r="D3074" s="155">
        <v>24</v>
      </c>
      <c r="E3074" s="155">
        <v>25</v>
      </c>
      <c r="F3074" s="166">
        <v>41612</v>
      </c>
      <c r="G3074" s="166">
        <v>41616</v>
      </c>
      <c r="H3074" s="157">
        <v>1</v>
      </c>
      <c r="I3074" s="163" t="s">
        <v>4863</v>
      </c>
    </row>
    <row r="3075" spans="1:9" ht="15" customHeight="1" x14ac:dyDescent="0.25">
      <c r="A3075" s="155" t="s">
        <v>2906</v>
      </c>
      <c r="B3075" s="155" t="s">
        <v>4347</v>
      </c>
      <c r="C3075" s="155" t="s">
        <v>4864</v>
      </c>
      <c r="D3075" s="155">
        <v>55</v>
      </c>
      <c r="E3075" s="155">
        <v>55</v>
      </c>
      <c r="F3075" s="166">
        <v>41612</v>
      </c>
      <c r="G3075" s="166">
        <v>41617</v>
      </c>
      <c r="H3075" s="157">
        <v>1</v>
      </c>
    </row>
    <row r="3076" spans="1:9" ht="15" customHeight="1" x14ac:dyDescent="0.25">
      <c r="A3076" s="155" t="s">
        <v>509</v>
      </c>
      <c r="B3076" s="155" t="s">
        <v>4865</v>
      </c>
      <c r="C3076" s="155" t="s">
        <v>4866</v>
      </c>
      <c r="D3076" s="155">
        <v>98</v>
      </c>
      <c r="E3076" s="155">
        <v>98</v>
      </c>
      <c r="F3076" s="166">
        <v>41612</v>
      </c>
      <c r="G3076" s="166">
        <v>41615</v>
      </c>
      <c r="H3076" s="157">
        <v>1</v>
      </c>
    </row>
    <row r="3077" spans="1:9" ht="15" customHeight="1" x14ac:dyDescent="0.25">
      <c r="A3077" s="155" t="s">
        <v>4011</v>
      </c>
      <c r="B3077" s="155" t="s">
        <v>507</v>
      </c>
      <c r="C3077" s="155" t="s">
        <v>4867</v>
      </c>
      <c r="D3077" s="155">
        <v>36</v>
      </c>
      <c r="E3077" s="155">
        <v>36</v>
      </c>
      <c r="F3077" s="166">
        <v>41613</v>
      </c>
      <c r="G3077" s="166">
        <v>41614</v>
      </c>
      <c r="H3077" s="157">
        <v>1</v>
      </c>
    </row>
    <row r="3078" spans="1:9" ht="15" customHeight="1" x14ac:dyDescent="0.25">
      <c r="A3078" s="155" t="s">
        <v>3303</v>
      </c>
      <c r="B3078" s="155" t="s">
        <v>4868</v>
      </c>
      <c r="C3078" s="155" t="s">
        <v>4869</v>
      </c>
      <c r="D3078" s="155">
        <v>2</v>
      </c>
      <c r="E3078" s="155">
        <v>2</v>
      </c>
      <c r="F3078" s="166">
        <v>41613</v>
      </c>
      <c r="G3078" s="166">
        <v>41625</v>
      </c>
      <c r="H3078" s="157">
        <v>1</v>
      </c>
    </row>
    <row r="3079" spans="1:9" ht="15" customHeight="1" x14ac:dyDescent="0.25">
      <c r="A3079" s="155" t="s">
        <v>973</v>
      </c>
      <c r="B3079" s="155" t="s">
        <v>134</v>
      </c>
      <c r="C3079" s="155" t="s">
        <v>4870</v>
      </c>
      <c r="D3079" s="155">
        <v>1000</v>
      </c>
      <c r="E3079" s="155">
        <v>1006</v>
      </c>
      <c r="F3079" s="166">
        <v>41613</v>
      </c>
      <c r="G3079" s="166">
        <v>41620</v>
      </c>
      <c r="H3079" s="157">
        <v>1</v>
      </c>
      <c r="I3079" s="163" t="s">
        <v>4611</v>
      </c>
    </row>
    <row r="3080" spans="1:9" ht="15" customHeight="1" x14ac:dyDescent="0.25">
      <c r="A3080" s="155" t="s">
        <v>638</v>
      </c>
      <c r="B3080" s="155" t="s">
        <v>639</v>
      </c>
      <c r="C3080" s="155" t="s">
        <v>4871</v>
      </c>
      <c r="D3080" s="155">
        <v>1000</v>
      </c>
      <c r="E3080" s="155">
        <v>1000</v>
      </c>
      <c r="F3080" s="166">
        <v>41613</v>
      </c>
      <c r="G3080" s="166">
        <v>41617</v>
      </c>
      <c r="H3080" s="157">
        <v>1</v>
      </c>
    </row>
    <row r="3081" spans="1:9" ht="15" customHeight="1" x14ac:dyDescent="0.25">
      <c r="A3081" s="155" t="s">
        <v>7058</v>
      </c>
      <c r="B3081" s="155" t="s">
        <v>805</v>
      </c>
      <c r="C3081" s="155" t="s">
        <v>4872</v>
      </c>
      <c r="D3081" s="155">
        <v>250</v>
      </c>
      <c r="E3081" s="155">
        <v>250</v>
      </c>
      <c r="F3081" s="166">
        <v>41613</v>
      </c>
      <c r="G3081" s="166">
        <v>41618</v>
      </c>
      <c r="H3081" s="157">
        <v>1</v>
      </c>
    </row>
    <row r="3082" spans="1:9" ht="15" customHeight="1" x14ac:dyDescent="0.25">
      <c r="A3082" s="155" t="s">
        <v>71</v>
      </c>
      <c r="B3082" s="155" t="s">
        <v>4873</v>
      </c>
      <c r="C3082" s="155" t="s">
        <v>4874</v>
      </c>
      <c r="D3082" s="155">
        <v>5</v>
      </c>
      <c r="E3082" s="155">
        <v>5</v>
      </c>
      <c r="F3082" s="166">
        <v>41614</v>
      </c>
      <c r="G3082" s="166">
        <v>41621</v>
      </c>
      <c r="H3082" s="157">
        <v>1</v>
      </c>
    </row>
    <row r="3083" spans="1:9" ht="15" customHeight="1" x14ac:dyDescent="0.25">
      <c r="A3083" s="155" t="s">
        <v>706</v>
      </c>
      <c r="B3083" s="155" t="s">
        <v>4875</v>
      </c>
      <c r="C3083" s="155" t="s">
        <v>4876</v>
      </c>
      <c r="D3083" s="155">
        <v>1</v>
      </c>
      <c r="E3083" s="155">
        <v>1</v>
      </c>
      <c r="F3083" s="166">
        <v>41614</v>
      </c>
      <c r="G3083" s="166">
        <v>41616</v>
      </c>
      <c r="H3083" s="157">
        <v>1</v>
      </c>
    </row>
    <row r="3084" spans="1:9" ht="15" customHeight="1" x14ac:dyDescent="0.25">
      <c r="A3084" s="155" t="s">
        <v>39</v>
      </c>
      <c r="B3084" s="155" t="s">
        <v>380</v>
      </c>
      <c r="C3084" s="155" t="s">
        <v>4877</v>
      </c>
      <c r="D3084" s="155">
        <v>500</v>
      </c>
      <c r="E3084" s="155">
        <v>525</v>
      </c>
      <c r="F3084" s="166">
        <v>41614</v>
      </c>
      <c r="G3084" s="166">
        <v>41390</v>
      </c>
      <c r="H3084" s="157">
        <v>1</v>
      </c>
      <c r="I3084" s="163" t="s">
        <v>4611</v>
      </c>
    </row>
    <row r="3085" spans="1:9" ht="15" customHeight="1" x14ac:dyDescent="0.25">
      <c r="A3085" s="155" t="s">
        <v>2714</v>
      </c>
      <c r="B3085" s="155" t="s">
        <v>84</v>
      </c>
      <c r="C3085" s="155" t="s">
        <v>4878</v>
      </c>
      <c r="D3085" s="155">
        <v>500</v>
      </c>
      <c r="E3085" s="155">
        <v>500</v>
      </c>
      <c r="F3085" s="166">
        <v>41614</v>
      </c>
      <c r="G3085" s="166">
        <v>41617</v>
      </c>
      <c r="H3085" s="157">
        <v>1</v>
      </c>
    </row>
    <row r="3086" spans="1:9" ht="15" customHeight="1" x14ac:dyDescent="0.25">
      <c r="A3086" s="155" t="s">
        <v>2906</v>
      </c>
      <c r="B3086" s="155" t="s">
        <v>4347</v>
      </c>
      <c r="C3086" s="155" t="s">
        <v>4879</v>
      </c>
      <c r="D3086" s="155">
        <v>25</v>
      </c>
      <c r="E3086" s="155">
        <v>25</v>
      </c>
      <c r="F3086" s="166">
        <v>41614</v>
      </c>
      <c r="G3086" s="166">
        <v>41620</v>
      </c>
      <c r="H3086" s="157">
        <v>1</v>
      </c>
    </row>
    <row r="3087" spans="1:9" ht="15" customHeight="1" x14ac:dyDescent="0.25">
      <c r="A3087" s="155" t="s">
        <v>4880</v>
      </c>
      <c r="B3087" s="155" t="s">
        <v>4881</v>
      </c>
      <c r="C3087" s="155" t="s">
        <v>4882</v>
      </c>
      <c r="D3087" s="155">
        <v>5</v>
      </c>
      <c r="E3087" s="155">
        <v>5</v>
      </c>
      <c r="F3087" s="166">
        <v>41614</v>
      </c>
      <c r="G3087" s="166">
        <v>41621</v>
      </c>
      <c r="H3087" s="157">
        <v>1</v>
      </c>
    </row>
    <row r="3088" spans="1:9" ht="15" customHeight="1" x14ac:dyDescent="0.25">
      <c r="A3088" s="155" t="s">
        <v>4880</v>
      </c>
      <c r="B3088" s="155" t="s">
        <v>4883</v>
      </c>
      <c r="C3088" s="155" t="s">
        <v>161</v>
      </c>
      <c r="D3088" s="155">
        <v>10</v>
      </c>
      <c r="E3088" s="155">
        <v>10</v>
      </c>
      <c r="F3088" s="166">
        <v>41614</v>
      </c>
      <c r="G3088" s="166">
        <v>41621</v>
      </c>
      <c r="H3088" s="157">
        <v>1</v>
      </c>
    </row>
    <row r="3089" spans="1:9" ht="15" customHeight="1" x14ac:dyDescent="0.25">
      <c r="A3089" s="155" t="s">
        <v>3437</v>
      </c>
      <c r="B3089" s="155" t="s">
        <v>4224</v>
      </c>
      <c r="C3089" s="155" t="s">
        <v>4884</v>
      </c>
      <c r="D3089" s="155">
        <v>5</v>
      </c>
      <c r="E3089" s="155">
        <v>5</v>
      </c>
      <c r="F3089" s="166">
        <v>41614</v>
      </c>
      <c r="G3089" s="166">
        <v>41646</v>
      </c>
      <c r="H3089" s="157">
        <v>1</v>
      </c>
    </row>
    <row r="3090" spans="1:9" ht="15" customHeight="1" x14ac:dyDescent="0.25">
      <c r="A3090" s="155" t="s">
        <v>3303</v>
      </c>
      <c r="B3090" s="155" t="s">
        <v>4885</v>
      </c>
      <c r="C3090" s="155" t="s">
        <v>4886</v>
      </c>
      <c r="D3090" s="155">
        <v>8</v>
      </c>
      <c r="E3090" s="155">
        <v>8</v>
      </c>
      <c r="F3090" s="166">
        <v>41617</v>
      </c>
      <c r="G3090" s="166">
        <v>41621</v>
      </c>
      <c r="H3090" s="157">
        <v>1</v>
      </c>
    </row>
    <row r="3091" spans="1:9" ht="15" customHeight="1" x14ac:dyDescent="0.25">
      <c r="A3091" s="155" t="s">
        <v>2747</v>
      </c>
      <c r="B3091" s="155" t="s">
        <v>4887</v>
      </c>
      <c r="C3091" s="155" t="s">
        <v>4888</v>
      </c>
      <c r="D3091" s="155">
        <v>10</v>
      </c>
      <c r="E3091" s="155">
        <v>10</v>
      </c>
      <c r="F3091" s="166">
        <v>41617</v>
      </c>
      <c r="G3091" s="166">
        <v>41625</v>
      </c>
      <c r="H3091" s="157">
        <v>1</v>
      </c>
    </row>
    <row r="3092" spans="1:9" ht="15" customHeight="1" x14ac:dyDescent="0.25">
      <c r="A3092" s="155" t="s">
        <v>2296</v>
      </c>
      <c r="B3092" s="155" t="s">
        <v>2297</v>
      </c>
      <c r="C3092" s="155" t="s">
        <v>4889</v>
      </c>
      <c r="D3092" s="155">
        <v>10</v>
      </c>
      <c r="E3092" s="155">
        <v>10</v>
      </c>
      <c r="F3092" s="166">
        <v>41617</v>
      </c>
      <c r="G3092" s="166">
        <v>41626</v>
      </c>
      <c r="H3092" s="157">
        <v>1</v>
      </c>
    </row>
    <row r="3093" spans="1:9" ht="15" customHeight="1" x14ac:dyDescent="0.25">
      <c r="A3093" s="155" t="s">
        <v>71</v>
      </c>
      <c r="B3093" s="155" t="s">
        <v>72</v>
      </c>
      <c r="C3093" s="155" t="s">
        <v>4890</v>
      </c>
      <c r="D3093" s="155">
        <v>100</v>
      </c>
      <c r="E3093" s="155">
        <v>100</v>
      </c>
      <c r="F3093" s="166">
        <v>41617</v>
      </c>
      <c r="G3093" s="166">
        <v>41621</v>
      </c>
      <c r="H3093" s="157">
        <v>1</v>
      </c>
    </row>
    <row r="3094" spans="1:9" ht="15" customHeight="1" x14ac:dyDescent="0.25">
      <c r="A3094" s="155" t="s">
        <v>71</v>
      </c>
      <c r="B3094" s="155" t="s">
        <v>74</v>
      </c>
      <c r="C3094" s="155" t="s">
        <v>364</v>
      </c>
      <c r="D3094" s="155">
        <v>25</v>
      </c>
      <c r="E3094" s="155">
        <v>25</v>
      </c>
      <c r="F3094" s="166">
        <v>41617</v>
      </c>
      <c r="G3094" s="166">
        <v>41621</v>
      </c>
      <c r="H3094" s="157">
        <v>1</v>
      </c>
    </row>
    <row r="3095" spans="1:9" ht="15" customHeight="1" x14ac:dyDescent="0.25">
      <c r="A3095" s="155" t="s">
        <v>71</v>
      </c>
      <c r="B3095" s="155" t="s">
        <v>167</v>
      </c>
      <c r="C3095" s="155" t="s">
        <v>4819</v>
      </c>
      <c r="D3095" s="155">
        <v>25</v>
      </c>
      <c r="E3095" s="155">
        <v>25</v>
      </c>
      <c r="F3095" s="166">
        <v>41617</v>
      </c>
      <c r="G3095" s="166">
        <v>41628</v>
      </c>
      <c r="H3095" s="157">
        <v>1</v>
      </c>
    </row>
    <row r="3096" spans="1:9" ht="15" customHeight="1" x14ac:dyDescent="0.25">
      <c r="A3096" s="155" t="s">
        <v>3430</v>
      </c>
      <c r="B3096" s="155" t="s">
        <v>681</v>
      </c>
      <c r="C3096" s="155" t="s">
        <v>4891</v>
      </c>
      <c r="D3096" s="155">
        <v>100</v>
      </c>
      <c r="E3096" s="155">
        <v>100</v>
      </c>
      <c r="F3096" s="166">
        <v>41617</v>
      </c>
      <c r="G3096" s="166">
        <v>41621</v>
      </c>
      <c r="H3096" s="157">
        <v>1</v>
      </c>
    </row>
    <row r="3097" spans="1:9" ht="15" customHeight="1" x14ac:dyDescent="0.25">
      <c r="A3097" s="155" t="s">
        <v>42</v>
      </c>
      <c r="B3097" s="155" t="s">
        <v>2413</v>
      </c>
      <c r="C3097" s="155" t="s">
        <v>4892</v>
      </c>
      <c r="D3097" s="155">
        <v>50</v>
      </c>
      <c r="E3097" s="155">
        <v>50</v>
      </c>
      <c r="F3097" s="166">
        <v>41618</v>
      </c>
      <c r="G3097" s="166">
        <v>41621</v>
      </c>
      <c r="H3097" s="157">
        <v>1</v>
      </c>
    </row>
    <row r="3098" spans="1:9" ht="15" customHeight="1" x14ac:dyDescent="0.25">
      <c r="A3098" s="155" t="s">
        <v>4449</v>
      </c>
      <c r="B3098" s="155" t="s">
        <v>4827</v>
      </c>
      <c r="C3098" s="155" t="s">
        <v>4830</v>
      </c>
      <c r="D3098" s="155">
        <v>100</v>
      </c>
      <c r="E3098" s="155">
        <v>98</v>
      </c>
      <c r="F3098" s="166">
        <v>41618</v>
      </c>
      <c r="G3098" s="166">
        <v>41617</v>
      </c>
      <c r="H3098" s="157">
        <v>1</v>
      </c>
      <c r="I3098" s="163" t="s">
        <v>4893</v>
      </c>
    </row>
    <row r="3099" spans="1:9" ht="15" customHeight="1" x14ac:dyDescent="0.25">
      <c r="A3099" s="155" t="s">
        <v>1145</v>
      </c>
      <c r="B3099" s="155" t="s">
        <v>4675</v>
      </c>
      <c r="C3099" s="155" t="s">
        <v>4894</v>
      </c>
      <c r="D3099" s="155">
        <v>15</v>
      </c>
      <c r="E3099" s="155">
        <v>15</v>
      </c>
      <c r="F3099" s="166">
        <v>41618</v>
      </c>
      <c r="G3099" s="166">
        <v>41614</v>
      </c>
      <c r="H3099" s="157">
        <v>0</v>
      </c>
      <c r="I3099" s="163" t="s">
        <v>4895</v>
      </c>
    </row>
    <row r="3100" spans="1:9" ht="15" customHeight="1" x14ac:dyDescent="0.25">
      <c r="A3100" s="155" t="s">
        <v>65</v>
      </c>
      <c r="B3100" s="155" t="s">
        <v>547</v>
      </c>
      <c r="C3100" s="155" t="s">
        <v>4896</v>
      </c>
      <c r="D3100" s="155">
        <v>50</v>
      </c>
      <c r="E3100" s="155">
        <v>50</v>
      </c>
      <c r="F3100" s="166">
        <v>41619</v>
      </c>
      <c r="G3100" s="166">
        <v>41631</v>
      </c>
      <c r="H3100" s="157">
        <v>1</v>
      </c>
    </row>
    <row r="3101" spans="1:9" ht="15" customHeight="1" x14ac:dyDescent="0.25">
      <c r="A3101" s="155" t="s">
        <v>4786</v>
      </c>
      <c r="B3101" s="155" t="s">
        <v>1696</v>
      </c>
      <c r="C3101" s="155" t="s">
        <v>4897</v>
      </c>
      <c r="D3101" s="155">
        <v>11</v>
      </c>
      <c r="E3101" s="155">
        <v>11</v>
      </c>
      <c r="F3101" s="166">
        <v>41619</v>
      </c>
      <c r="G3101" s="166">
        <v>41619</v>
      </c>
      <c r="H3101" s="157">
        <v>1</v>
      </c>
      <c r="I3101" s="163" t="s">
        <v>4898</v>
      </c>
    </row>
    <row r="3102" spans="1:9" ht="15" customHeight="1" x14ac:dyDescent="0.25">
      <c r="A3102" s="155" t="s">
        <v>71</v>
      </c>
      <c r="B3102" s="155" t="s">
        <v>1550</v>
      </c>
      <c r="C3102" s="155" t="s">
        <v>4899</v>
      </c>
      <c r="D3102" s="155">
        <v>5</v>
      </c>
      <c r="E3102" s="155">
        <v>5</v>
      </c>
      <c r="F3102" s="166">
        <v>41619</v>
      </c>
      <c r="G3102" s="166">
        <v>41628</v>
      </c>
      <c r="H3102" s="157">
        <v>1</v>
      </c>
    </row>
    <row r="3103" spans="1:9" ht="15" customHeight="1" x14ac:dyDescent="0.25">
      <c r="A3103" s="155" t="s">
        <v>4072</v>
      </c>
      <c r="B3103" s="155" t="s">
        <v>4900</v>
      </c>
      <c r="C3103" s="155" t="s">
        <v>4901</v>
      </c>
      <c r="D3103" s="155">
        <v>20</v>
      </c>
      <c r="E3103" s="155">
        <v>20</v>
      </c>
      <c r="F3103" s="166">
        <v>41619</v>
      </c>
      <c r="G3103" s="166">
        <v>41631</v>
      </c>
      <c r="H3103" s="157">
        <v>1</v>
      </c>
    </row>
    <row r="3104" spans="1:9" ht="15" customHeight="1" x14ac:dyDescent="0.25">
      <c r="A3104" s="155" t="s">
        <v>145</v>
      </c>
      <c r="B3104" s="155" t="s">
        <v>4902</v>
      </c>
      <c r="C3104" s="155" t="s">
        <v>4903</v>
      </c>
      <c r="D3104" s="155">
        <v>250</v>
      </c>
      <c r="E3104" s="155">
        <v>250</v>
      </c>
      <c r="F3104" s="166">
        <v>41619</v>
      </c>
      <c r="G3104" s="166">
        <v>41621</v>
      </c>
      <c r="H3104" s="157">
        <v>1</v>
      </c>
    </row>
    <row r="3105" spans="1:9" ht="15" customHeight="1" x14ac:dyDescent="0.25">
      <c r="A3105" s="155" t="s">
        <v>634</v>
      </c>
      <c r="B3105" s="155" t="s">
        <v>4904</v>
      </c>
      <c r="C3105" s="155" t="s">
        <v>4905</v>
      </c>
      <c r="D3105" s="155">
        <v>1</v>
      </c>
      <c r="E3105" s="155">
        <v>1</v>
      </c>
      <c r="F3105" s="166">
        <v>41619</v>
      </c>
      <c r="G3105" s="166">
        <v>41624</v>
      </c>
      <c r="H3105" s="157">
        <v>1</v>
      </c>
    </row>
    <row r="3106" spans="1:9" ht="15" customHeight="1" x14ac:dyDescent="0.25">
      <c r="A3106" s="155" t="s">
        <v>6965</v>
      </c>
      <c r="B3106" s="155" t="s">
        <v>4906</v>
      </c>
      <c r="C3106" s="155" t="s">
        <v>4907</v>
      </c>
      <c r="D3106" s="155">
        <v>3</v>
      </c>
      <c r="E3106" s="155">
        <v>3</v>
      </c>
      <c r="F3106" s="166">
        <v>41619</v>
      </c>
      <c r="G3106" s="166">
        <v>41628</v>
      </c>
      <c r="H3106" s="157">
        <v>1</v>
      </c>
    </row>
    <row r="3107" spans="1:9" ht="15" customHeight="1" x14ac:dyDescent="0.25">
      <c r="A3107" s="155" t="s">
        <v>71</v>
      </c>
      <c r="B3107" s="155" t="s">
        <v>1168</v>
      </c>
      <c r="C3107" s="155" t="s">
        <v>4908</v>
      </c>
      <c r="D3107" s="155">
        <v>5</v>
      </c>
      <c r="E3107" s="155">
        <v>5</v>
      </c>
      <c r="F3107" s="166">
        <v>41620</v>
      </c>
      <c r="G3107" s="166">
        <v>41610</v>
      </c>
      <c r="H3107" s="157">
        <v>1</v>
      </c>
    </row>
    <row r="3108" spans="1:9" ht="15" customHeight="1" x14ac:dyDescent="0.25">
      <c r="A3108" s="155" t="s">
        <v>4909</v>
      </c>
      <c r="B3108" s="155" t="s">
        <v>4910</v>
      </c>
      <c r="C3108" s="155" t="s">
        <v>4911</v>
      </c>
      <c r="D3108" s="155">
        <v>10</v>
      </c>
      <c r="E3108" s="155">
        <v>10</v>
      </c>
      <c r="F3108" s="166">
        <v>41620</v>
      </c>
      <c r="G3108" s="166">
        <v>41621</v>
      </c>
      <c r="H3108" s="157">
        <v>1</v>
      </c>
    </row>
    <row r="3109" spans="1:9" ht="15" customHeight="1" x14ac:dyDescent="0.25">
      <c r="A3109" s="155" t="s">
        <v>4909</v>
      </c>
      <c r="B3109" s="155" t="s">
        <v>4912</v>
      </c>
      <c r="C3109" s="155" t="s">
        <v>166</v>
      </c>
      <c r="D3109" s="155">
        <v>10</v>
      </c>
      <c r="E3109" s="155">
        <v>10</v>
      </c>
      <c r="F3109" s="166">
        <v>41620</v>
      </c>
      <c r="G3109" s="166">
        <v>41621</v>
      </c>
      <c r="H3109" s="157">
        <v>1</v>
      </c>
    </row>
    <row r="3110" spans="1:9" ht="15" customHeight="1" x14ac:dyDescent="0.25">
      <c r="A3110" s="155" t="s">
        <v>2906</v>
      </c>
      <c r="B3110" s="155" t="s">
        <v>1349</v>
      </c>
      <c r="C3110" s="155" t="s">
        <v>4913</v>
      </c>
      <c r="D3110" s="155">
        <v>25</v>
      </c>
      <c r="E3110" s="155">
        <v>25</v>
      </c>
      <c r="F3110" s="166">
        <v>41620</v>
      </c>
      <c r="G3110" s="166">
        <v>41624</v>
      </c>
      <c r="H3110" s="157">
        <v>1</v>
      </c>
    </row>
    <row r="3111" spans="1:9" ht="15" customHeight="1" x14ac:dyDescent="0.25">
      <c r="A3111" s="155" t="s">
        <v>12</v>
      </c>
      <c r="B3111" s="155" t="s">
        <v>535</v>
      </c>
      <c r="C3111" s="155" t="s">
        <v>4914</v>
      </c>
      <c r="D3111" s="155">
        <v>10</v>
      </c>
      <c r="E3111" s="155">
        <v>10</v>
      </c>
      <c r="F3111" s="166">
        <v>41620</v>
      </c>
      <c r="G3111" s="166">
        <v>41625</v>
      </c>
      <c r="H3111" s="157">
        <v>1</v>
      </c>
    </row>
    <row r="3112" spans="1:9" ht="15" customHeight="1" x14ac:dyDescent="0.25">
      <c r="A3112" s="155" t="s">
        <v>12</v>
      </c>
      <c r="B3112" s="155" t="s">
        <v>424</v>
      </c>
      <c r="C3112" s="155" t="s">
        <v>364</v>
      </c>
      <c r="D3112" s="155">
        <v>10</v>
      </c>
      <c r="E3112" s="155">
        <v>10</v>
      </c>
      <c r="F3112" s="166">
        <v>41620</v>
      </c>
      <c r="G3112" s="166">
        <v>41625</v>
      </c>
      <c r="H3112" s="157">
        <v>1</v>
      </c>
    </row>
    <row r="3113" spans="1:9" ht="15" customHeight="1" x14ac:dyDescent="0.25">
      <c r="A3113" s="155" t="s">
        <v>208</v>
      </c>
      <c r="B3113" s="155" t="s">
        <v>3499</v>
      </c>
      <c r="C3113" s="155" t="s">
        <v>4915</v>
      </c>
      <c r="D3113" s="155">
        <v>5</v>
      </c>
      <c r="E3113" s="155">
        <v>5</v>
      </c>
      <c r="F3113" s="166">
        <v>41620</v>
      </c>
      <c r="G3113" s="166">
        <v>41628</v>
      </c>
      <c r="H3113" s="157">
        <v>1</v>
      </c>
    </row>
    <row r="3114" spans="1:9" ht="15" customHeight="1" x14ac:dyDescent="0.25">
      <c r="A3114" s="155" t="s">
        <v>208</v>
      </c>
      <c r="B3114" s="155" t="s">
        <v>3497</v>
      </c>
      <c r="C3114" s="155" t="s">
        <v>316</v>
      </c>
      <c r="D3114" s="155">
        <v>10</v>
      </c>
      <c r="E3114" s="155">
        <v>10</v>
      </c>
      <c r="F3114" s="166">
        <v>41620</v>
      </c>
      <c r="G3114" s="166">
        <v>41628</v>
      </c>
      <c r="H3114" s="157">
        <v>1</v>
      </c>
    </row>
    <row r="3115" spans="1:9" ht="15" customHeight="1" x14ac:dyDescent="0.25">
      <c r="A3115" s="155" t="s">
        <v>3303</v>
      </c>
      <c r="B3115" s="155" t="s">
        <v>3418</v>
      </c>
      <c r="C3115" s="155" t="s">
        <v>4916</v>
      </c>
      <c r="D3115" s="155">
        <v>1</v>
      </c>
      <c r="E3115" s="155">
        <v>1</v>
      </c>
      <c r="F3115" s="166">
        <v>41620</v>
      </c>
      <c r="G3115" s="166">
        <v>41621</v>
      </c>
      <c r="H3115" s="157">
        <v>1</v>
      </c>
      <c r="I3115" s="163" t="s">
        <v>4917</v>
      </c>
    </row>
    <row r="3116" spans="1:9" ht="15" customHeight="1" x14ac:dyDescent="0.25">
      <c r="A3116" s="155" t="s">
        <v>230</v>
      </c>
      <c r="B3116" s="155" t="s">
        <v>2599</v>
      </c>
      <c r="C3116" s="155" t="s">
        <v>4918</v>
      </c>
      <c r="D3116" s="155">
        <v>250</v>
      </c>
      <c r="E3116" s="155">
        <v>250</v>
      </c>
      <c r="F3116" s="166">
        <v>41620</v>
      </c>
      <c r="G3116" s="166">
        <v>41631</v>
      </c>
      <c r="H3116" s="157">
        <v>1</v>
      </c>
    </row>
    <row r="3117" spans="1:9" ht="15" customHeight="1" x14ac:dyDescent="0.25">
      <c r="A3117" s="155" t="s">
        <v>6965</v>
      </c>
      <c r="B3117" s="155" t="s">
        <v>4919</v>
      </c>
      <c r="C3117" s="155" t="s">
        <v>4920</v>
      </c>
      <c r="D3117" s="155">
        <v>10</v>
      </c>
      <c r="E3117" s="155">
        <v>10</v>
      </c>
      <c r="F3117" s="166">
        <v>41620</v>
      </c>
      <c r="G3117" s="166">
        <v>41628</v>
      </c>
      <c r="H3117" s="157">
        <v>1</v>
      </c>
    </row>
    <row r="3118" spans="1:9" ht="15" customHeight="1" x14ac:dyDescent="0.25">
      <c r="A3118" s="155" t="s">
        <v>4909</v>
      </c>
      <c r="B3118" s="155" t="s">
        <v>4921</v>
      </c>
      <c r="C3118" s="155" t="s">
        <v>4922</v>
      </c>
      <c r="D3118" s="155">
        <v>25</v>
      </c>
      <c r="E3118" s="155">
        <v>25</v>
      </c>
      <c r="F3118" s="166">
        <v>41621</v>
      </c>
      <c r="G3118" s="166">
        <v>41626</v>
      </c>
      <c r="H3118" s="157">
        <v>1</v>
      </c>
    </row>
    <row r="3119" spans="1:9" ht="15" customHeight="1" x14ac:dyDescent="0.25">
      <c r="A3119" s="155" t="s">
        <v>4909</v>
      </c>
      <c r="B3119" s="155" t="s">
        <v>4923</v>
      </c>
      <c r="C3119" s="155" t="s">
        <v>32</v>
      </c>
      <c r="D3119" s="155">
        <v>10</v>
      </c>
      <c r="E3119" s="155">
        <v>10</v>
      </c>
      <c r="F3119" s="166">
        <v>41621</v>
      </c>
      <c r="G3119" s="166">
        <v>41626</v>
      </c>
      <c r="H3119" s="157">
        <v>1</v>
      </c>
    </row>
    <row r="3120" spans="1:9" ht="15" customHeight="1" x14ac:dyDescent="0.25">
      <c r="A3120" s="155" t="s">
        <v>71</v>
      </c>
      <c r="B3120" s="155" t="s">
        <v>1550</v>
      </c>
      <c r="C3120" s="155" t="s">
        <v>4924</v>
      </c>
      <c r="D3120" s="155">
        <v>5</v>
      </c>
      <c r="E3120" s="155">
        <v>5</v>
      </c>
      <c r="F3120" s="166">
        <v>41621</v>
      </c>
      <c r="G3120" s="166">
        <v>41631</v>
      </c>
      <c r="H3120" s="157">
        <v>1</v>
      </c>
    </row>
    <row r="3121" spans="1:9" ht="15" customHeight="1" x14ac:dyDescent="0.25">
      <c r="A3121" s="155" t="s">
        <v>7058</v>
      </c>
      <c r="B3121" s="155" t="s">
        <v>264</v>
      </c>
      <c r="C3121" s="155" t="s">
        <v>4925</v>
      </c>
      <c r="D3121" s="155">
        <v>100</v>
      </c>
      <c r="E3121" s="155">
        <v>100</v>
      </c>
      <c r="F3121" s="166">
        <v>41621</v>
      </c>
      <c r="G3121" s="166">
        <v>41626</v>
      </c>
      <c r="H3121" s="157">
        <v>1</v>
      </c>
    </row>
    <row r="3122" spans="1:9" ht="15" customHeight="1" x14ac:dyDescent="0.25">
      <c r="A3122" s="155" t="s">
        <v>3481</v>
      </c>
      <c r="B3122" s="155" t="s">
        <v>339</v>
      </c>
      <c r="C3122" s="155" t="s">
        <v>4926</v>
      </c>
      <c r="D3122" s="155">
        <v>50</v>
      </c>
      <c r="E3122" s="155">
        <v>30</v>
      </c>
      <c r="F3122" s="166">
        <v>41621</v>
      </c>
      <c r="G3122" s="166">
        <v>41624</v>
      </c>
      <c r="H3122" s="157">
        <v>1</v>
      </c>
      <c r="I3122" s="163" t="s">
        <v>4927</v>
      </c>
    </row>
    <row r="3123" spans="1:9" ht="30" customHeight="1" x14ac:dyDescent="0.25">
      <c r="A3123" s="155" t="s">
        <v>3259</v>
      </c>
      <c r="B3123" s="155" t="s">
        <v>4930</v>
      </c>
      <c r="C3123" s="155" t="s">
        <v>4928</v>
      </c>
      <c r="D3123" s="155">
        <v>25</v>
      </c>
      <c r="E3123" s="155">
        <v>25</v>
      </c>
      <c r="F3123" s="166">
        <v>41624</v>
      </c>
      <c r="G3123" s="166">
        <v>41631</v>
      </c>
      <c r="H3123" s="157">
        <v>1</v>
      </c>
    </row>
    <row r="3124" spans="1:9" ht="30" customHeight="1" x14ac:dyDescent="0.25">
      <c r="A3124" s="155" t="s">
        <v>3259</v>
      </c>
      <c r="B3124" s="155" t="s">
        <v>4929</v>
      </c>
      <c r="C3124" s="155" t="s">
        <v>166</v>
      </c>
      <c r="D3124" s="155">
        <v>75</v>
      </c>
      <c r="E3124" s="155">
        <v>75</v>
      </c>
      <c r="F3124" s="166">
        <v>41624</v>
      </c>
      <c r="G3124" s="166">
        <v>41631</v>
      </c>
      <c r="H3124" s="157">
        <v>1</v>
      </c>
    </row>
    <row r="3125" spans="1:9" ht="15" customHeight="1" x14ac:dyDescent="0.25">
      <c r="A3125" s="155" t="s">
        <v>2714</v>
      </c>
      <c r="B3125" s="155" t="s">
        <v>3029</v>
      </c>
      <c r="C3125" s="155" t="s">
        <v>4931</v>
      </c>
      <c r="D3125" s="155">
        <v>500</v>
      </c>
      <c r="E3125" s="155">
        <v>500</v>
      </c>
      <c r="F3125" s="166">
        <v>41624</v>
      </c>
      <c r="G3125" s="166">
        <v>41628</v>
      </c>
      <c r="H3125" s="157">
        <v>1</v>
      </c>
    </row>
    <row r="3126" spans="1:9" ht="15" customHeight="1" x14ac:dyDescent="0.25">
      <c r="A3126" s="155" t="s">
        <v>71</v>
      </c>
      <c r="B3126" s="155" t="s">
        <v>154</v>
      </c>
      <c r="C3126" s="155" t="s">
        <v>4932</v>
      </c>
      <c r="D3126" s="155">
        <v>5</v>
      </c>
      <c r="E3126" s="155">
        <v>5</v>
      </c>
      <c r="F3126" s="166">
        <v>41624</v>
      </c>
      <c r="G3126" s="166">
        <v>41628</v>
      </c>
      <c r="H3126" s="157">
        <v>1</v>
      </c>
    </row>
    <row r="3127" spans="1:9" ht="15" customHeight="1" x14ac:dyDescent="0.25">
      <c r="A3127" s="155" t="s">
        <v>911</v>
      </c>
      <c r="B3127" s="155" t="s">
        <v>912</v>
      </c>
      <c r="C3127" s="155" t="s">
        <v>4933</v>
      </c>
      <c r="D3127" s="155">
        <v>500</v>
      </c>
      <c r="E3127" s="155">
        <v>500</v>
      </c>
      <c r="F3127" s="166">
        <v>41624</v>
      </c>
      <c r="G3127" s="166">
        <v>41626</v>
      </c>
      <c r="H3127" s="157">
        <v>1</v>
      </c>
    </row>
    <row r="3128" spans="1:9" ht="15" customHeight="1" x14ac:dyDescent="0.25">
      <c r="A3128" s="155" t="s">
        <v>7790</v>
      </c>
      <c r="B3128" s="155" t="s">
        <v>4934</v>
      </c>
      <c r="C3128" s="155" t="s">
        <v>4935</v>
      </c>
      <c r="D3128" s="155">
        <v>11</v>
      </c>
      <c r="E3128" s="155">
        <v>11</v>
      </c>
      <c r="F3128" s="166">
        <v>41624</v>
      </c>
      <c r="G3128" s="166">
        <v>41634</v>
      </c>
      <c r="H3128" s="157">
        <v>1</v>
      </c>
    </row>
    <row r="3129" spans="1:9" ht="15" customHeight="1" x14ac:dyDescent="0.25">
      <c r="A3129" s="155" t="s">
        <v>71</v>
      </c>
      <c r="B3129" s="155" t="s">
        <v>1550</v>
      </c>
      <c r="C3129" s="155" t="s">
        <v>4936</v>
      </c>
      <c r="D3129" s="155">
        <v>5</v>
      </c>
      <c r="E3129" s="155">
        <v>5</v>
      </c>
      <c r="F3129" s="166">
        <v>41624</v>
      </c>
      <c r="G3129" s="166">
        <v>41639</v>
      </c>
      <c r="H3129" s="157">
        <v>1</v>
      </c>
    </row>
    <row r="3130" spans="1:9" ht="15" customHeight="1" x14ac:dyDescent="0.25">
      <c r="A3130" s="155" t="s">
        <v>71</v>
      </c>
      <c r="B3130" s="155" t="s">
        <v>1530</v>
      </c>
      <c r="C3130" s="155" t="s">
        <v>4937</v>
      </c>
      <c r="D3130" s="155">
        <v>5</v>
      </c>
      <c r="E3130" s="155">
        <v>5</v>
      </c>
      <c r="F3130" s="166">
        <v>41624</v>
      </c>
      <c r="G3130" s="166">
        <v>41287</v>
      </c>
      <c r="H3130" s="157">
        <v>1</v>
      </c>
    </row>
    <row r="3131" spans="1:9" ht="15" customHeight="1" x14ac:dyDescent="0.25">
      <c r="A3131" s="155" t="s">
        <v>71</v>
      </c>
      <c r="B3131" s="155" t="s">
        <v>583</v>
      </c>
      <c r="C3131" s="155" t="s">
        <v>4938</v>
      </c>
      <c r="D3131" s="155">
        <v>25</v>
      </c>
      <c r="E3131" s="155">
        <v>25</v>
      </c>
      <c r="F3131" s="166">
        <v>41624</v>
      </c>
      <c r="G3131" s="166">
        <v>41628</v>
      </c>
      <c r="H3131" s="157">
        <v>1</v>
      </c>
    </row>
    <row r="3132" spans="1:9" ht="15" customHeight="1" x14ac:dyDescent="0.25">
      <c r="A3132" s="155" t="s">
        <v>42</v>
      </c>
      <c r="B3132" s="155" t="s">
        <v>1744</v>
      </c>
      <c r="C3132" s="155" t="s">
        <v>4939</v>
      </c>
      <c r="D3132" s="155">
        <v>400</v>
      </c>
      <c r="E3132" s="155">
        <v>400</v>
      </c>
      <c r="F3132" s="166">
        <v>41624</v>
      </c>
      <c r="G3132" s="166">
        <v>41628</v>
      </c>
      <c r="H3132" s="157">
        <v>1</v>
      </c>
    </row>
    <row r="3133" spans="1:9" ht="15" customHeight="1" x14ac:dyDescent="0.25">
      <c r="A3133" s="155" t="s">
        <v>6965</v>
      </c>
      <c r="B3133" s="155" t="s">
        <v>4940</v>
      </c>
      <c r="C3133" s="155" t="s">
        <v>4941</v>
      </c>
      <c r="D3133" s="155">
        <v>20</v>
      </c>
      <c r="E3133" s="155">
        <v>20</v>
      </c>
      <c r="F3133" s="166">
        <v>41624</v>
      </c>
      <c r="G3133" s="166">
        <v>41628</v>
      </c>
      <c r="H3133" s="157">
        <v>1</v>
      </c>
    </row>
    <row r="3134" spans="1:9" ht="15" customHeight="1" x14ac:dyDescent="0.25">
      <c r="A3134" s="155" t="s">
        <v>4072</v>
      </c>
      <c r="B3134" s="155" t="s">
        <v>4942</v>
      </c>
      <c r="C3134" s="155" t="s">
        <v>4943</v>
      </c>
      <c r="D3134" s="155">
        <v>10</v>
      </c>
      <c r="E3134" s="155">
        <v>10</v>
      </c>
      <c r="F3134" s="166">
        <v>41624</v>
      </c>
      <c r="G3134" s="166">
        <v>41628</v>
      </c>
      <c r="H3134" s="157">
        <v>1</v>
      </c>
    </row>
    <row r="3135" spans="1:9" ht="15" customHeight="1" x14ac:dyDescent="0.25">
      <c r="A3135" s="155" t="s">
        <v>979</v>
      </c>
      <c r="B3135" s="155" t="s">
        <v>4616</v>
      </c>
      <c r="C3135" s="155" t="s">
        <v>4945</v>
      </c>
      <c r="D3135" s="155">
        <v>100</v>
      </c>
      <c r="E3135" s="155">
        <v>100</v>
      </c>
      <c r="F3135" s="166">
        <v>41625</v>
      </c>
      <c r="G3135" s="166">
        <v>41626</v>
      </c>
      <c r="H3135" s="157">
        <v>1</v>
      </c>
    </row>
    <row r="3136" spans="1:9" ht="15" customHeight="1" x14ac:dyDescent="0.25">
      <c r="A3136" s="155" t="s">
        <v>509</v>
      </c>
      <c r="B3136" s="155" t="s">
        <v>3540</v>
      </c>
      <c r="C3136" s="155" t="s">
        <v>4946</v>
      </c>
      <c r="D3136" s="155">
        <v>150</v>
      </c>
      <c r="E3136" s="155">
        <v>150</v>
      </c>
      <c r="F3136" s="166">
        <v>41625</v>
      </c>
      <c r="G3136" s="166">
        <v>41632</v>
      </c>
      <c r="H3136" s="157">
        <v>1</v>
      </c>
    </row>
    <row r="3137" spans="1:9" ht="30" customHeight="1" x14ac:dyDescent="0.25">
      <c r="A3137" s="155" t="s">
        <v>3473</v>
      </c>
      <c r="B3137" s="155" t="s">
        <v>4947</v>
      </c>
      <c r="C3137" s="155" t="s">
        <v>4948</v>
      </c>
      <c r="D3137" s="155">
        <v>25</v>
      </c>
      <c r="E3137" s="155">
        <v>25</v>
      </c>
      <c r="F3137" s="166">
        <v>41625</v>
      </c>
      <c r="G3137" s="166">
        <v>41627</v>
      </c>
      <c r="H3137" s="157">
        <v>1</v>
      </c>
    </row>
    <row r="3138" spans="1:9" ht="15" customHeight="1" x14ac:dyDescent="0.25">
      <c r="A3138" s="155" t="s">
        <v>559</v>
      </c>
      <c r="B3138" s="155" t="s">
        <v>2265</v>
      </c>
      <c r="C3138" s="155" t="s">
        <v>4949</v>
      </c>
      <c r="D3138" s="155">
        <v>15000</v>
      </c>
      <c r="E3138" s="155">
        <v>15031</v>
      </c>
      <c r="F3138" s="166">
        <v>41625</v>
      </c>
      <c r="G3138" s="166">
        <v>41632</v>
      </c>
      <c r="H3138" s="157">
        <v>1</v>
      </c>
      <c r="I3138" s="163" t="s">
        <v>4611</v>
      </c>
    </row>
    <row r="3139" spans="1:9" ht="15" customHeight="1" x14ac:dyDescent="0.25">
      <c r="A3139" s="155" t="s">
        <v>748</v>
      </c>
      <c r="B3139" s="155" t="s">
        <v>823</v>
      </c>
      <c r="C3139" s="155" t="s">
        <v>4950</v>
      </c>
      <c r="D3139" s="155">
        <v>200</v>
      </c>
      <c r="E3139" s="155">
        <v>200</v>
      </c>
      <c r="F3139" s="166">
        <v>41625</v>
      </c>
      <c r="G3139" s="166">
        <v>41628</v>
      </c>
      <c r="H3139" s="157">
        <v>1</v>
      </c>
    </row>
    <row r="3140" spans="1:9" ht="15" customHeight="1" x14ac:dyDescent="0.25">
      <c r="A3140" s="155" t="s">
        <v>4951</v>
      </c>
      <c r="B3140" s="155" t="s">
        <v>4952</v>
      </c>
      <c r="C3140" s="155" t="s">
        <v>4953</v>
      </c>
      <c r="D3140" s="155">
        <v>100</v>
      </c>
      <c r="E3140" s="155">
        <v>100</v>
      </c>
      <c r="F3140" s="166">
        <v>41625</v>
      </c>
      <c r="G3140" s="166">
        <v>41632</v>
      </c>
      <c r="H3140" s="157">
        <v>1</v>
      </c>
    </row>
    <row r="3141" spans="1:9" ht="15" customHeight="1" x14ac:dyDescent="0.25">
      <c r="A3141" s="155" t="s">
        <v>2769</v>
      </c>
      <c r="B3141" s="155" t="s">
        <v>4954</v>
      </c>
      <c r="C3141" s="155" t="s">
        <v>4955</v>
      </c>
      <c r="D3141" s="155">
        <v>600</v>
      </c>
      <c r="E3141" s="155">
        <v>392</v>
      </c>
      <c r="F3141" s="166">
        <v>41625</v>
      </c>
      <c r="G3141" s="166">
        <v>41628</v>
      </c>
      <c r="H3141" s="157">
        <v>1</v>
      </c>
    </row>
    <row r="3142" spans="1:9" ht="15" customHeight="1" x14ac:dyDescent="0.25">
      <c r="A3142" s="155" t="s">
        <v>71</v>
      </c>
      <c r="B3142" s="155" t="s">
        <v>102</v>
      </c>
      <c r="C3142" s="155" t="s">
        <v>4956</v>
      </c>
      <c r="D3142" s="155">
        <v>10</v>
      </c>
      <c r="E3142" s="155">
        <v>10</v>
      </c>
      <c r="F3142" s="166">
        <v>41626</v>
      </c>
      <c r="G3142" s="166">
        <v>41635</v>
      </c>
      <c r="H3142" s="157">
        <v>1</v>
      </c>
    </row>
    <row r="3143" spans="1:9" ht="15" customHeight="1" x14ac:dyDescent="0.25">
      <c r="A3143" s="155" t="s">
        <v>731</v>
      </c>
      <c r="B3143" s="155" t="s">
        <v>295</v>
      </c>
      <c r="C3143" s="155" t="s">
        <v>4957</v>
      </c>
      <c r="D3143" s="155">
        <v>25</v>
      </c>
      <c r="E3143" s="155">
        <v>25</v>
      </c>
      <c r="F3143" s="166">
        <v>41626</v>
      </c>
      <c r="G3143" s="166">
        <v>41638</v>
      </c>
      <c r="H3143" s="157">
        <v>1</v>
      </c>
    </row>
    <row r="3144" spans="1:9" ht="15" customHeight="1" x14ac:dyDescent="0.25">
      <c r="A3144" s="155" t="s">
        <v>657</v>
      </c>
      <c r="B3144" s="155" t="s">
        <v>658</v>
      </c>
      <c r="C3144" s="155" t="s">
        <v>4958</v>
      </c>
      <c r="D3144" s="155">
        <v>100</v>
      </c>
      <c r="E3144" s="155">
        <v>100</v>
      </c>
      <c r="F3144" s="166">
        <v>41626</v>
      </c>
      <c r="G3144" s="166">
        <v>41641</v>
      </c>
      <c r="H3144" s="157">
        <v>1</v>
      </c>
    </row>
    <row r="3145" spans="1:9" ht="15" customHeight="1" x14ac:dyDescent="0.25">
      <c r="A3145" s="155" t="s">
        <v>2921</v>
      </c>
      <c r="B3145" s="155" t="s">
        <v>4959</v>
      </c>
      <c r="C3145" s="155" t="s">
        <v>4960</v>
      </c>
      <c r="D3145" s="155">
        <v>19</v>
      </c>
      <c r="E3145" s="155">
        <v>19</v>
      </c>
      <c r="F3145" s="166">
        <v>41626</v>
      </c>
      <c r="G3145" s="166">
        <v>41627</v>
      </c>
      <c r="H3145" s="157">
        <v>1</v>
      </c>
    </row>
    <row r="3146" spans="1:9" ht="15" customHeight="1" x14ac:dyDescent="0.25">
      <c r="A3146" s="155" t="s">
        <v>286</v>
      </c>
      <c r="B3146" s="155" t="s">
        <v>4961</v>
      </c>
      <c r="C3146" s="155" t="s">
        <v>4962</v>
      </c>
      <c r="D3146" s="155">
        <v>50</v>
      </c>
      <c r="E3146" s="155">
        <v>50</v>
      </c>
      <c r="F3146" s="166">
        <v>41628</v>
      </c>
      <c r="G3146" s="166">
        <v>41640</v>
      </c>
      <c r="H3146" s="157">
        <v>1</v>
      </c>
    </row>
    <row r="3147" spans="1:9" ht="15" customHeight="1" x14ac:dyDescent="0.25">
      <c r="A3147" s="155" t="s">
        <v>4963</v>
      </c>
      <c r="B3147" s="155" t="s">
        <v>2630</v>
      </c>
      <c r="C3147" s="155" t="s">
        <v>4964</v>
      </c>
      <c r="D3147" s="155">
        <v>100</v>
      </c>
      <c r="E3147" s="155">
        <v>50</v>
      </c>
      <c r="F3147" s="166">
        <v>41628</v>
      </c>
      <c r="G3147" s="166">
        <v>41632</v>
      </c>
      <c r="H3147" s="157">
        <v>1</v>
      </c>
      <c r="I3147" s="163" t="s">
        <v>4966</v>
      </c>
    </row>
    <row r="3148" spans="1:9" ht="15" customHeight="1" x14ac:dyDescent="0.25">
      <c r="A3148" s="155" t="s">
        <v>4963</v>
      </c>
      <c r="B3148" s="155" t="s">
        <v>4965</v>
      </c>
      <c r="C3148" s="155" t="s">
        <v>161</v>
      </c>
      <c r="D3148" s="155">
        <v>100</v>
      </c>
      <c r="E3148" s="155">
        <v>50</v>
      </c>
      <c r="F3148" s="166">
        <v>41628</v>
      </c>
      <c r="G3148" s="166">
        <v>41632</v>
      </c>
      <c r="H3148" s="157">
        <v>1</v>
      </c>
      <c r="I3148" s="163" t="s">
        <v>4966</v>
      </c>
    </row>
    <row r="3149" spans="1:9" ht="15" customHeight="1" x14ac:dyDescent="0.25">
      <c r="A3149" s="155" t="s">
        <v>509</v>
      </c>
      <c r="B3149" s="155" t="s">
        <v>3325</v>
      </c>
      <c r="C3149" s="155" t="s">
        <v>4967</v>
      </c>
      <c r="D3149" s="155">
        <v>10</v>
      </c>
      <c r="E3149" s="155">
        <v>10</v>
      </c>
      <c r="F3149" s="166">
        <v>41628</v>
      </c>
      <c r="G3149" s="166">
        <v>41631</v>
      </c>
      <c r="H3149" s="157">
        <v>1</v>
      </c>
    </row>
    <row r="3150" spans="1:9" ht="15" customHeight="1" x14ac:dyDescent="0.25">
      <c r="A3150" s="155" t="s">
        <v>4968</v>
      </c>
      <c r="B3150" s="155" t="s">
        <v>4969</v>
      </c>
      <c r="C3150" s="155" t="s">
        <v>4970</v>
      </c>
      <c r="D3150" s="155">
        <v>25</v>
      </c>
      <c r="E3150" s="155">
        <v>25</v>
      </c>
      <c r="F3150" s="166">
        <v>41631</v>
      </c>
      <c r="G3150" s="166">
        <v>41645</v>
      </c>
      <c r="H3150" s="157">
        <v>1</v>
      </c>
    </row>
    <row r="3151" spans="1:9" ht="15" customHeight="1" x14ac:dyDescent="0.25">
      <c r="A3151" s="155" t="s">
        <v>3303</v>
      </c>
      <c r="B3151" s="155" t="s">
        <v>4971</v>
      </c>
      <c r="C3151" s="155" t="s">
        <v>4972</v>
      </c>
      <c r="D3151" s="155">
        <v>5</v>
      </c>
      <c r="E3151" s="155">
        <v>2</v>
      </c>
      <c r="F3151" s="166">
        <v>41631</v>
      </c>
      <c r="G3151" s="166">
        <v>41300</v>
      </c>
      <c r="H3151" s="157">
        <v>1</v>
      </c>
      <c r="I3151" s="163" t="s">
        <v>1524</v>
      </c>
    </row>
    <row r="3152" spans="1:9" ht="15" customHeight="1" x14ac:dyDescent="0.25">
      <c r="A3152" s="155" t="s">
        <v>520</v>
      </c>
      <c r="B3152" s="155" t="s">
        <v>609</v>
      </c>
      <c r="C3152" s="155" t="s">
        <v>4973</v>
      </c>
      <c r="D3152" s="155">
        <v>300</v>
      </c>
      <c r="E3152" s="155">
        <v>300</v>
      </c>
      <c r="F3152" s="166">
        <v>41631</v>
      </c>
      <c r="G3152" s="166">
        <v>41642</v>
      </c>
      <c r="H3152" s="157">
        <v>1</v>
      </c>
    </row>
    <row r="3153" spans="1:9" ht="15" customHeight="1" x14ac:dyDescent="0.25">
      <c r="A3153" s="155" t="s">
        <v>12</v>
      </c>
      <c r="B3153" s="155" t="s">
        <v>17</v>
      </c>
      <c r="C3153" s="155" t="s">
        <v>4974</v>
      </c>
      <c r="D3153" s="155">
        <v>15</v>
      </c>
      <c r="E3153" s="155">
        <v>15</v>
      </c>
      <c r="F3153" s="166">
        <v>41631</v>
      </c>
      <c r="G3153" s="166">
        <v>41632</v>
      </c>
      <c r="H3153" s="157">
        <v>1</v>
      </c>
    </row>
    <row r="3154" spans="1:9" ht="15" customHeight="1" x14ac:dyDescent="0.25">
      <c r="A3154" s="155" t="s">
        <v>6965</v>
      </c>
      <c r="B3154" s="155" t="s">
        <v>4975</v>
      </c>
      <c r="C3154" s="155" t="s">
        <v>4976</v>
      </c>
      <c r="D3154" s="155">
        <v>20</v>
      </c>
      <c r="E3154" s="155">
        <v>20</v>
      </c>
      <c r="F3154" s="166">
        <v>41631</v>
      </c>
      <c r="G3154" s="166">
        <v>41628</v>
      </c>
      <c r="H3154" s="157">
        <v>0</v>
      </c>
      <c r="I3154" s="163" t="s">
        <v>1524</v>
      </c>
    </row>
    <row r="3155" spans="1:9" ht="15" customHeight="1" x14ac:dyDescent="0.25">
      <c r="A3155" s="155" t="s">
        <v>330</v>
      </c>
      <c r="B3155" s="155" t="s">
        <v>4977</v>
      </c>
      <c r="C3155" s="155" t="s">
        <v>4978</v>
      </c>
      <c r="D3155" s="155">
        <v>20</v>
      </c>
      <c r="E3155" s="155">
        <v>20</v>
      </c>
      <c r="F3155" s="166">
        <v>41631</v>
      </c>
      <c r="G3155" s="166">
        <v>41638</v>
      </c>
      <c r="H3155" s="157">
        <v>1</v>
      </c>
    </row>
    <row r="3156" spans="1:9" ht="15" customHeight="1" x14ac:dyDescent="0.25">
      <c r="A3156" s="155" t="s">
        <v>2906</v>
      </c>
      <c r="B3156" s="155" t="s">
        <v>1347</v>
      </c>
      <c r="C3156" s="155" t="s">
        <v>4979</v>
      </c>
      <c r="D3156" s="155">
        <v>50</v>
      </c>
      <c r="E3156" s="155">
        <v>50</v>
      </c>
      <c r="F3156" s="166">
        <v>41641</v>
      </c>
      <c r="G3156" s="166">
        <v>41645</v>
      </c>
      <c r="H3156" s="157">
        <v>1</v>
      </c>
    </row>
    <row r="3157" spans="1:9" ht="15" customHeight="1" x14ac:dyDescent="0.25">
      <c r="A3157" s="155" t="s">
        <v>12</v>
      </c>
      <c r="B3157" s="155" t="s">
        <v>388</v>
      </c>
      <c r="C3157" s="155" t="s">
        <v>4980</v>
      </c>
      <c r="D3157" s="155">
        <v>10</v>
      </c>
      <c r="E3157" s="155">
        <v>10</v>
      </c>
      <c r="F3157" s="166">
        <v>41641</v>
      </c>
      <c r="G3157" s="166">
        <v>41645</v>
      </c>
      <c r="H3157" s="157">
        <v>1</v>
      </c>
    </row>
    <row r="3158" spans="1:9" ht="15" customHeight="1" x14ac:dyDescent="0.25">
      <c r="A3158" s="155" t="s">
        <v>12</v>
      </c>
      <c r="B3158" s="155" t="s">
        <v>367</v>
      </c>
      <c r="C3158" s="155" t="s">
        <v>4981</v>
      </c>
      <c r="D3158" s="155">
        <v>10</v>
      </c>
      <c r="E3158" s="155">
        <v>10</v>
      </c>
      <c r="F3158" s="166">
        <v>41641</v>
      </c>
      <c r="G3158" s="166">
        <v>41642</v>
      </c>
      <c r="H3158" s="157">
        <v>1</v>
      </c>
    </row>
    <row r="3159" spans="1:9" ht="15" customHeight="1" x14ac:dyDescent="0.25">
      <c r="A3159" s="155" t="s">
        <v>195</v>
      </c>
      <c r="B3159" s="155" t="s">
        <v>1584</v>
      </c>
      <c r="C3159" s="155" t="s">
        <v>4982</v>
      </c>
      <c r="D3159" s="155">
        <v>50</v>
      </c>
      <c r="E3159" s="155">
        <v>50</v>
      </c>
      <c r="F3159" s="166">
        <v>41641</v>
      </c>
      <c r="G3159" s="166">
        <v>41645</v>
      </c>
      <c r="H3159" s="157">
        <v>1</v>
      </c>
    </row>
    <row r="3160" spans="1:9" ht="15" customHeight="1" x14ac:dyDescent="0.25">
      <c r="A3160" s="155" t="s">
        <v>4983</v>
      </c>
      <c r="B3160" s="155" t="s">
        <v>4984</v>
      </c>
      <c r="C3160" s="155" t="s">
        <v>4985</v>
      </c>
      <c r="D3160" s="155">
        <v>2</v>
      </c>
      <c r="E3160" s="155">
        <v>2</v>
      </c>
      <c r="F3160" s="166">
        <v>41641</v>
      </c>
      <c r="G3160" s="166">
        <v>41645</v>
      </c>
      <c r="H3160" s="157">
        <v>1</v>
      </c>
    </row>
    <row r="3161" spans="1:9" ht="15" customHeight="1" x14ac:dyDescent="0.25">
      <c r="A3161" s="155" t="s">
        <v>78</v>
      </c>
      <c r="B3161" s="155" t="s">
        <v>4986</v>
      </c>
      <c r="C3161" s="155" t="s">
        <v>4987</v>
      </c>
      <c r="D3161" s="155">
        <v>10</v>
      </c>
      <c r="E3161" s="155">
        <v>10</v>
      </c>
      <c r="F3161" s="166">
        <v>41641</v>
      </c>
      <c r="G3161" s="166">
        <v>41646</v>
      </c>
      <c r="H3161" s="157">
        <v>1</v>
      </c>
    </row>
    <row r="3162" spans="1:9" ht="15" customHeight="1" x14ac:dyDescent="0.25">
      <c r="A3162" s="155" t="s">
        <v>71</v>
      </c>
      <c r="B3162" s="155" t="s">
        <v>167</v>
      </c>
      <c r="C3162" s="155" t="s">
        <v>4988</v>
      </c>
      <c r="D3162" s="155">
        <v>10</v>
      </c>
      <c r="E3162" s="155">
        <v>10</v>
      </c>
      <c r="F3162" s="166">
        <v>41641</v>
      </c>
      <c r="G3162" s="166">
        <v>41649</v>
      </c>
      <c r="H3162" s="157">
        <v>1</v>
      </c>
    </row>
    <row r="3163" spans="1:9" ht="15" customHeight="1" x14ac:dyDescent="0.25">
      <c r="A3163" s="155" t="s">
        <v>145</v>
      </c>
      <c r="B3163" s="155" t="s">
        <v>4531</v>
      </c>
      <c r="C3163" s="155" t="s">
        <v>4989</v>
      </c>
      <c r="D3163" s="155">
        <v>60</v>
      </c>
      <c r="E3163" s="155">
        <v>60</v>
      </c>
      <c r="F3163" s="166">
        <v>41641</v>
      </c>
      <c r="G3163" s="166">
        <v>41645</v>
      </c>
      <c r="H3163" s="157">
        <v>1</v>
      </c>
    </row>
    <row r="3164" spans="1:9" ht="15" customHeight="1" x14ac:dyDescent="0.25">
      <c r="A3164" s="155" t="s">
        <v>2747</v>
      </c>
      <c r="B3164" s="155" t="s">
        <v>2667</v>
      </c>
      <c r="C3164" s="155" t="s">
        <v>4990</v>
      </c>
      <c r="D3164" s="155">
        <v>40</v>
      </c>
      <c r="E3164" s="155">
        <v>40</v>
      </c>
      <c r="F3164" s="166">
        <v>41641</v>
      </c>
      <c r="G3164" s="166">
        <v>41645</v>
      </c>
      <c r="H3164" s="157">
        <v>1</v>
      </c>
    </row>
    <row r="3165" spans="1:9" ht="15" customHeight="1" x14ac:dyDescent="0.25">
      <c r="A3165" s="155" t="s">
        <v>4449</v>
      </c>
      <c r="B3165" s="155" t="s">
        <v>4828</v>
      </c>
      <c r="C3165" s="155" t="s">
        <v>4991</v>
      </c>
      <c r="D3165" s="155">
        <v>100</v>
      </c>
      <c r="E3165" s="155">
        <v>98</v>
      </c>
      <c r="F3165" s="166">
        <v>41642</v>
      </c>
      <c r="G3165" s="166">
        <v>41649</v>
      </c>
      <c r="H3165" s="157">
        <v>1</v>
      </c>
      <c r="I3165" s="163" t="s">
        <v>4992</v>
      </c>
    </row>
    <row r="3166" spans="1:9" ht="15" customHeight="1" x14ac:dyDescent="0.25">
      <c r="A3166" s="155" t="s">
        <v>544</v>
      </c>
      <c r="B3166" s="155" t="s">
        <v>82</v>
      </c>
      <c r="C3166" s="155" t="s">
        <v>4993</v>
      </c>
      <c r="D3166" s="155">
        <v>100</v>
      </c>
      <c r="E3166" s="155">
        <v>100</v>
      </c>
      <c r="F3166" s="166">
        <v>41642</v>
      </c>
      <c r="G3166" s="166">
        <v>41649</v>
      </c>
      <c r="H3166" s="157">
        <v>1</v>
      </c>
    </row>
    <row r="3167" spans="1:9" ht="15" customHeight="1" x14ac:dyDescent="0.25">
      <c r="A3167" s="155" t="s">
        <v>71</v>
      </c>
      <c r="B3167" s="155" t="s">
        <v>1550</v>
      </c>
      <c r="C3167" s="155" t="s">
        <v>4994</v>
      </c>
      <c r="D3167" s="155">
        <v>5</v>
      </c>
      <c r="E3167" s="155">
        <v>5</v>
      </c>
      <c r="F3167" s="166">
        <v>41642</v>
      </c>
      <c r="G3167" s="166">
        <v>41649</v>
      </c>
      <c r="H3167" s="157">
        <v>1</v>
      </c>
    </row>
    <row r="3168" spans="1:9" ht="15" customHeight="1" x14ac:dyDescent="0.25">
      <c r="A3168" s="155" t="s">
        <v>71</v>
      </c>
      <c r="B3168" s="155" t="s">
        <v>1168</v>
      </c>
      <c r="C3168" s="155" t="s">
        <v>4995</v>
      </c>
      <c r="D3168" s="155">
        <v>10</v>
      </c>
      <c r="E3168" s="155">
        <v>10</v>
      </c>
      <c r="F3168" s="166">
        <v>41642</v>
      </c>
      <c r="G3168" s="166">
        <v>41648</v>
      </c>
      <c r="H3168" s="157">
        <v>1</v>
      </c>
    </row>
    <row r="3169" spans="1:9" ht="15" customHeight="1" x14ac:dyDescent="0.25">
      <c r="A3169" s="155" t="s">
        <v>4996</v>
      </c>
      <c r="B3169" s="155" t="s">
        <v>1696</v>
      </c>
      <c r="C3169" s="155" t="s">
        <v>4997</v>
      </c>
      <c r="D3169" s="155">
        <v>1</v>
      </c>
      <c r="E3169" s="155">
        <v>1</v>
      </c>
      <c r="F3169" s="166">
        <v>41642</v>
      </c>
      <c r="G3169" s="166">
        <v>41645</v>
      </c>
      <c r="H3169" s="157">
        <v>1</v>
      </c>
    </row>
    <row r="3170" spans="1:9" ht="15" customHeight="1" x14ac:dyDescent="0.25">
      <c r="A3170" s="155" t="s">
        <v>286</v>
      </c>
      <c r="B3170" s="155" t="s">
        <v>4998</v>
      </c>
      <c r="C3170" s="155" t="s">
        <v>4999</v>
      </c>
      <c r="D3170" s="155">
        <v>25</v>
      </c>
      <c r="E3170" s="155">
        <v>25</v>
      </c>
      <c r="F3170" s="166">
        <v>41642</v>
      </c>
      <c r="G3170" s="166">
        <v>41645</v>
      </c>
      <c r="H3170" s="157">
        <v>1</v>
      </c>
    </row>
    <row r="3171" spans="1:9" ht="15" customHeight="1" x14ac:dyDescent="0.25">
      <c r="A3171" s="155" t="s">
        <v>4449</v>
      </c>
      <c r="B3171" s="155" t="s">
        <v>4827</v>
      </c>
      <c r="C3171" s="155" t="s">
        <v>5000</v>
      </c>
      <c r="D3171" s="155">
        <v>100</v>
      </c>
      <c r="E3171" s="155">
        <v>100</v>
      </c>
      <c r="F3171" s="166">
        <v>41645</v>
      </c>
      <c r="G3171" s="166">
        <v>41648</v>
      </c>
      <c r="H3171" s="157">
        <v>1</v>
      </c>
    </row>
    <row r="3172" spans="1:9" ht="15" customHeight="1" x14ac:dyDescent="0.25">
      <c r="A3172" s="155" t="s">
        <v>520</v>
      </c>
      <c r="B3172" s="155" t="s">
        <v>964</v>
      </c>
      <c r="C3172" s="155" t="s">
        <v>5001</v>
      </c>
      <c r="D3172" s="155">
        <v>250</v>
      </c>
      <c r="E3172" s="155">
        <v>250</v>
      </c>
      <c r="F3172" s="166">
        <v>41645</v>
      </c>
      <c r="G3172" s="166">
        <v>41651</v>
      </c>
      <c r="H3172" s="157">
        <v>1</v>
      </c>
    </row>
    <row r="3173" spans="1:9" ht="15" customHeight="1" x14ac:dyDescent="0.25">
      <c r="A3173" s="155" t="s">
        <v>230</v>
      </c>
      <c r="B3173" s="155" t="s">
        <v>4568</v>
      </c>
      <c r="C3173" s="155" t="s">
        <v>5002</v>
      </c>
      <c r="D3173" s="155">
        <v>100</v>
      </c>
      <c r="E3173" s="155">
        <v>100</v>
      </c>
      <c r="F3173" s="166">
        <v>41645</v>
      </c>
      <c r="G3173" s="166">
        <v>41656</v>
      </c>
      <c r="H3173" s="157">
        <v>1</v>
      </c>
    </row>
    <row r="3174" spans="1:9" ht="15" customHeight="1" x14ac:dyDescent="0.25">
      <c r="A3174" s="155" t="s">
        <v>520</v>
      </c>
      <c r="B3174" s="155" t="s">
        <v>966</v>
      </c>
      <c r="C3174" s="155" t="s">
        <v>5003</v>
      </c>
      <c r="D3174" s="155">
        <v>250</v>
      </c>
      <c r="E3174" s="155">
        <v>250</v>
      </c>
      <c r="F3174" s="166">
        <v>41645</v>
      </c>
      <c r="G3174" s="166">
        <v>41649</v>
      </c>
      <c r="H3174" s="157">
        <v>1</v>
      </c>
    </row>
    <row r="3175" spans="1:9" ht="15" customHeight="1" x14ac:dyDescent="0.25">
      <c r="A3175" s="155" t="s">
        <v>71</v>
      </c>
      <c r="B3175" s="155" t="s">
        <v>1530</v>
      </c>
      <c r="C3175" s="155" t="s">
        <v>5004</v>
      </c>
      <c r="D3175" s="155">
        <v>5</v>
      </c>
      <c r="E3175" s="155">
        <v>5</v>
      </c>
      <c r="F3175" s="166">
        <v>41645</v>
      </c>
      <c r="G3175" s="166">
        <v>41652</v>
      </c>
      <c r="H3175" s="157">
        <v>1</v>
      </c>
    </row>
    <row r="3176" spans="1:9" ht="15" customHeight="1" x14ac:dyDescent="0.25">
      <c r="A3176" s="155" t="s">
        <v>230</v>
      </c>
      <c r="B3176" s="155" t="s">
        <v>3160</v>
      </c>
      <c r="C3176" s="155" t="s">
        <v>5005</v>
      </c>
      <c r="D3176" s="155">
        <v>12</v>
      </c>
      <c r="E3176" s="155">
        <v>15</v>
      </c>
      <c r="F3176" s="166">
        <v>41645</v>
      </c>
      <c r="G3176" s="166">
        <v>41647</v>
      </c>
      <c r="H3176" s="157">
        <v>1</v>
      </c>
    </row>
    <row r="3177" spans="1:9" ht="15" customHeight="1" x14ac:dyDescent="0.25">
      <c r="A3177" s="155" t="s">
        <v>520</v>
      </c>
      <c r="B3177" s="155" t="s">
        <v>1267</v>
      </c>
      <c r="C3177" s="155" t="s">
        <v>5006</v>
      </c>
      <c r="D3177" s="155">
        <v>500</v>
      </c>
      <c r="E3177" s="155">
        <v>500</v>
      </c>
      <c r="F3177" s="166">
        <v>41645</v>
      </c>
      <c r="G3177" s="166">
        <v>41646</v>
      </c>
      <c r="H3177" s="157">
        <v>1</v>
      </c>
    </row>
    <row r="3178" spans="1:9" ht="15" customHeight="1" x14ac:dyDescent="0.25">
      <c r="A3178" s="155" t="s">
        <v>552</v>
      </c>
      <c r="B3178" s="155" t="s">
        <v>137</v>
      </c>
      <c r="C3178" s="155" t="s">
        <v>5007</v>
      </c>
      <c r="D3178" s="155">
        <v>250</v>
      </c>
      <c r="E3178" s="155">
        <v>250</v>
      </c>
      <c r="F3178" s="166">
        <v>41646</v>
      </c>
      <c r="G3178" s="166">
        <v>41649</v>
      </c>
      <c r="H3178" s="157">
        <v>1</v>
      </c>
    </row>
    <row r="3179" spans="1:9" ht="15" customHeight="1" x14ac:dyDescent="0.25">
      <c r="A3179" s="155" t="s">
        <v>979</v>
      </c>
      <c r="B3179" s="155" t="s">
        <v>5009</v>
      </c>
      <c r="C3179" s="155" t="s">
        <v>5008</v>
      </c>
      <c r="D3179" s="155">
        <v>100</v>
      </c>
      <c r="E3179" s="155">
        <v>100</v>
      </c>
      <c r="F3179" s="166">
        <v>41646</v>
      </c>
      <c r="G3179" s="166">
        <v>41647</v>
      </c>
      <c r="H3179" s="157">
        <v>1</v>
      </c>
    </row>
    <row r="3180" spans="1:9" ht="15" customHeight="1" x14ac:dyDescent="0.25">
      <c r="A3180" s="155" t="s">
        <v>4666</v>
      </c>
      <c r="B3180" s="155" t="s">
        <v>4762</v>
      </c>
      <c r="C3180" s="155" t="s">
        <v>5010</v>
      </c>
      <c r="D3180" s="155">
        <v>9</v>
      </c>
      <c r="E3180" s="155">
        <v>9</v>
      </c>
      <c r="F3180" s="166">
        <v>41647</v>
      </c>
      <c r="G3180" s="166">
        <v>41651</v>
      </c>
      <c r="H3180" s="157">
        <v>1</v>
      </c>
    </row>
    <row r="3181" spans="1:9" ht="15" customHeight="1" x14ac:dyDescent="0.25">
      <c r="A3181" s="155" t="s">
        <v>509</v>
      </c>
      <c r="B3181" s="155" t="s">
        <v>3325</v>
      </c>
      <c r="C3181" s="155" t="s">
        <v>4967</v>
      </c>
      <c r="D3181" s="155">
        <v>340</v>
      </c>
      <c r="E3181" s="155">
        <v>340</v>
      </c>
      <c r="F3181" s="166">
        <v>41647</v>
      </c>
      <c r="G3181" s="166">
        <v>41651</v>
      </c>
      <c r="H3181" s="157">
        <v>1</v>
      </c>
    </row>
    <row r="3182" spans="1:9" ht="15" customHeight="1" x14ac:dyDescent="0.25">
      <c r="A3182" s="155" t="s">
        <v>1492</v>
      </c>
      <c r="B3182" s="155" t="s">
        <v>2726</v>
      </c>
      <c r="C3182" s="155" t="s">
        <v>5011</v>
      </c>
      <c r="D3182" s="155">
        <v>350</v>
      </c>
      <c r="E3182" s="155">
        <v>350</v>
      </c>
      <c r="F3182" s="166">
        <v>41647</v>
      </c>
      <c r="G3182" s="166">
        <v>41651</v>
      </c>
      <c r="H3182" s="157">
        <v>1</v>
      </c>
    </row>
    <row r="3183" spans="1:9" ht="15" customHeight="1" x14ac:dyDescent="0.25">
      <c r="A3183" s="155" t="s">
        <v>12</v>
      </c>
      <c r="B3183" s="155" t="s">
        <v>524</v>
      </c>
      <c r="C3183" s="155" t="s">
        <v>5012</v>
      </c>
      <c r="D3183" s="155">
        <v>10</v>
      </c>
      <c r="E3183" s="155">
        <v>10</v>
      </c>
      <c r="F3183" s="166">
        <v>41647</v>
      </c>
      <c r="G3183" s="166">
        <v>41642</v>
      </c>
      <c r="H3183" s="157">
        <v>0</v>
      </c>
      <c r="I3183" s="163" t="s">
        <v>5013</v>
      </c>
    </row>
    <row r="3184" spans="1:9" ht="15" customHeight="1" x14ac:dyDescent="0.25">
      <c r="A3184" s="155" t="s">
        <v>2747</v>
      </c>
      <c r="B3184" s="155" t="s">
        <v>2743</v>
      </c>
      <c r="C3184" s="155" t="s">
        <v>5014</v>
      </c>
      <c r="D3184" s="155">
        <v>300</v>
      </c>
      <c r="E3184" s="155">
        <v>300</v>
      </c>
      <c r="F3184" s="166">
        <v>41647</v>
      </c>
      <c r="G3184" s="166">
        <v>41660</v>
      </c>
      <c r="H3184" s="157">
        <v>1</v>
      </c>
    </row>
    <row r="3185" spans="1:9" ht="15" customHeight="1" x14ac:dyDescent="0.25">
      <c r="A3185" s="155" t="s">
        <v>4786</v>
      </c>
      <c r="B3185" s="155" t="s">
        <v>1696</v>
      </c>
      <c r="C3185" s="155" t="s">
        <v>5021</v>
      </c>
      <c r="D3185" s="155">
        <v>2</v>
      </c>
      <c r="E3185" s="155">
        <v>2</v>
      </c>
      <c r="F3185" s="166">
        <v>41648</v>
      </c>
      <c r="G3185" s="166">
        <v>41656</v>
      </c>
      <c r="H3185" s="157">
        <v>1</v>
      </c>
    </row>
    <row r="3186" spans="1:9" ht="15" customHeight="1" x14ac:dyDescent="0.25">
      <c r="A3186" s="155" t="s">
        <v>512</v>
      </c>
      <c r="B3186" s="155" t="s">
        <v>5015</v>
      </c>
      <c r="C3186" s="155" t="s">
        <v>5016</v>
      </c>
      <c r="D3186" s="155">
        <v>36</v>
      </c>
      <c r="E3186" s="155">
        <v>36</v>
      </c>
      <c r="F3186" s="166">
        <v>41648</v>
      </c>
      <c r="G3186" s="166">
        <v>41654</v>
      </c>
      <c r="H3186" s="157">
        <v>1</v>
      </c>
    </row>
    <row r="3187" spans="1:9" ht="15" customHeight="1" x14ac:dyDescent="0.25">
      <c r="A3187" s="155" t="s">
        <v>4666</v>
      </c>
      <c r="B3187" s="155" t="s">
        <v>4667</v>
      </c>
      <c r="C3187" s="155" t="s">
        <v>5017</v>
      </c>
      <c r="D3187" s="155">
        <v>210</v>
      </c>
      <c r="E3187" s="155">
        <v>210</v>
      </c>
      <c r="F3187" s="166">
        <v>41648</v>
      </c>
      <c r="G3187" s="166">
        <v>41656</v>
      </c>
      <c r="H3187" s="157">
        <v>1</v>
      </c>
    </row>
    <row r="3188" spans="1:9" ht="15" customHeight="1" x14ac:dyDescent="0.25">
      <c r="A3188" s="155" t="s">
        <v>277</v>
      </c>
      <c r="B3188" s="155" t="s">
        <v>5018</v>
      </c>
      <c r="C3188" s="155" t="s">
        <v>5020</v>
      </c>
      <c r="D3188" s="155">
        <v>10</v>
      </c>
      <c r="E3188" s="155">
        <v>12</v>
      </c>
      <c r="F3188" s="166">
        <v>41648</v>
      </c>
      <c r="G3188" s="166">
        <v>41653</v>
      </c>
      <c r="H3188" s="157">
        <v>1</v>
      </c>
      <c r="I3188" s="163" t="s">
        <v>5022</v>
      </c>
    </row>
    <row r="3189" spans="1:9" ht="15" customHeight="1" x14ac:dyDescent="0.25">
      <c r="A3189" s="155" t="s">
        <v>277</v>
      </c>
      <c r="B3189" s="155" t="s">
        <v>5019</v>
      </c>
      <c r="C3189" s="155" t="s">
        <v>364</v>
      </c>
      <c r="D3189" s="155">
        <v>10</v>
      </c>
      <c r="E3189" s="155">
        <v>12</v>
      </c>
      <c r="F3189" s="166">
        <v>41648</v>
      </c>
      <c r="G3189" s="166">
        <v>41653</v>
      </c>
      <c r="H3189" s="157">
        <v>1</v>
      </c>
      <c r="I3189" s="163" t="s">
        <v>5022</v>
      </c>
    </row>
    <row r="3190" spans="1:9" ht="15" customHeight="1" x14ac:dyDescent="0.25">
      <c r="A3190" s="155" t="s">
        <v>71</v>
      </c>
      <c r="B3190" s="155" t="s">
        <v>1550</v>
      </c>
      <c r="C3190" s="155" t="s">
        <v>5023</v>
      </c>
      <c r="D3190" s="155">
        <v>5</v>
      </c>
      <c r="E3190" s="155">
        <v>5</v>
      </c>
      <c r="F3190" s="166">
        <v>41648</v>
      </c>
      <c r="G3190" s="166">
        <v>41656</v>
      </c>
      <c r="H3190" s="157">
        <v>1</v>
      </c>
    </row>
    <row r="3191" spans="1:9" ht="15" customHeight="1" x14ac:dyDescent="0.25">
      <c r="A3191" s="155" t="s">
        <v>2747</v>
      </c>
      <c r="B3191" s="155" t="s">
        <v>4354</v>
      </c>
      <c r="C3191" s="155" t="s">
        <v>5024</v>
      </c>
      <c r="D3191" s="155">
        <v>35</v>
      </c>
      <c r="E3191" s="155">
        <v>35</v>
      </c>
      <c r="F3191" s="166">
        <v>41649</v>
      </c>
      <c r="G3191" s="166">
        <v>41657</v>
      </c>
      <c r="H3191" s="157">
        <v>1</v>
      </c>
    </row>
    <row r="3192" spans="1:9" ht="15" customHeight="1" x14ac:dyDescent="0.25">
      <c r="A3192" s="155" t="s">
        <v>509</v>
      </c>
      <c r="B3192" s="155" t="s">
        <v>3327</v>
      </c>
      <c r="C3192" s="155" t="s">
        <v>5025</v>
      </c>
      <c r="D3192" s="155">
        <v>50</v>
      </c>
      <c r="E3192" s="155">
        <v>50</v>
      </c>
      <c r="F3192" s="166">
        <v>41649</v>
      </c>
      <c r="G3192" s="166">
        <v>41652</v>
      </c>
      <c r="H3192" s="157">
        <v>1</v>
      </c>
    </row>
    <row r="3193" spans="1:9" ht="15" customHeight="1" x14ac:dyDescent="0.25">
      <c r="A3193" s="155" t="s">
        <v>520</v>
      </c>
      <c r="B3193" s="155" t="s">
        <v>5026</v>
      </c>
      <c r="C3193" s="155" t="s">
        <v>5027</v>
      </c>
      <c r="D3193" s="155">
        <v>350</v>
      </c>
      <c r="E3193" s="155">
        <v>350</v>
      </c>
      <c r="F3193" s="166">
        <v>41649</v>
      </c>
      <c r="G3193" s="166" t="s">
        <v>829</v>
      </c>
      <c r="H3193" s="157">
        <v>1</v>
      </c>
    </row>
    <row r="3194" spans="1:9" ht="15" customHeight="1" x14ac:dyDescent="0.25">
      <c r="A3194" s="155" t="s">
        <v>520</v>
      </c>
      <c r="B3194" s="155" t="s">
        <v>1267</v>
      </c>
      <c r="C3194" s="155" t="s">
        <v>5028</v>
      </c>
      <c r="D3194" s="155">
        <v>500</v>
      </c>
      <c r="E3194" s="155">
        <v>500</v>
      </c>
      <c r="F3194" s="166">
        <v>41649</v>
      </c>
      <c r="G3194" s="166" t="s">
        <v>829</v>
      </c>
      <c r="H3194" s="157">
        <v>1</v>
      </c>
    </row>
    <row r="3195" spans="1:9" ht="15" customHeight="1" x14ac:dyDescent="0.25">
      <c r="A3195" s="155" t="s">
        <v>520</v>
      </c>
      <c r="B3195" s="155" t="s">
        <v>964</v>
      </c>
      <c r="C3195" s="155" t="s">
        <v>5029</v>
      </c>
      <c r="D3195" s="155">
        <v>250</v>
      </c>
      <c r="E3195" s="155">
        <v>250</v>
      </c>
      <c r="F3195" s="166">
        <v>41649</v>
      </c>
      <c r="G3195" s="166" t="s">
        <v>829</v>
      </c>
      <c r="H3195" s="157">
        <v>1</v>
      </c>
    </row>
    <row r="3196" spans="1:9" ht="15" customHeight="1" x14ac:dyDescent="0.25">
      <c r="A3196" s="155" t="s">
        <v>1492</v>
      </c>
      <c r="B3196" s="155" t="s">
        <v>4506</v>
      </c>
      <c r="C3196" s="155" t="s">
        <v>5030</v>
      </c>
      <c r="D3196" s="155">
        <v>125</v>
      </c>
      <c r="E3196" s="155">
        <v>125</v>
      </c>
      <c r="F3196" s="166">
        <v>41652</v>
      </c>
      <c r="G3196" s="166">
        <v>41666</v>
      </c>
      <c r="H3196" s="157">
        <v>1</v>
      </c>
    </row>
    <row r="3197" spans="1:9" ht="15" customHeight="1" x14ac:dyDescent="0.25">
      <c r="A3197" s="155" t="s">
        <v>286</v>
      </c>
      <c r="B3197" s="155" t="s">
        <v>4206</v>
      </c>
      <c r="C3197" s="155" t="s">
        <v>5031</v>
      </c>
      <c r="D3197" s="155">
        <v>50</v>
      </c>
      <c r="E3197" s="155">
        <v>50</v>
      </c>
      <c r="F3197" s="166">
        <v>41652</v>
      </c>
      <c r="G3197" s="166">
        <v>41659</v>
      </c>
      <c r="H3197" s="157">
        <v>1</v>
      </c>
    </row>
    <row r="3198" spans="1:9" ht="15" customHeight="1" x14ac:dyDescent="0.25">
      <c r="A3198" s="155" t="s">
        <v>2714</v>
      </c>
      <c r="B3198" s="155" t="s">
        <v>3423</v>
      </c>
      <c r="C3198" s="155" t="s">
        <v>5032</v>
      </c>
      <c r="D3198" s="155">
        <v>500</v>
      </c>
      <c r="E3198" s="155">
        <v>500</v>
      </c>
      <c r="F3198" s="166">
        <v>41652</v>
      </c>
      <c r="G3198" s="166">
        <v>41656</v>
      </c>
      <c r="H3198" s="157">
        <v>1</v>
      </c>
    </row>
    <row r="3199" spans="1:9" ht="15" customHeight="1" x14ac:dyDescent="0.25">
      <c r="A3199" s="155" t="s">
        <v>65</v>
      </c>
      <c r="B3199" s="155" t="s">
        <v>547</v>
      </c>
      <c r="C3199" s="155" t="s">
        <v>5033</v>
      </c>
      <c r="D3199" s="155">
        <v>50</v>
      </c>
      <c r="E3199" s="155">
        <v>50</v>
      </c>
      <c r="F3199" s="166">
        <v>41652</v>
      </c>
      <c r="G3199" s="166">
        <v>41661</v>
      </c>
      <c r="H3199" s="157">
        <v>1</v>
      </c>
    </row>
    <row r="3200" spans="1:9" ht="15" customHeight="1" x14ac:dyDescent="0.25">
      <c r="A3200" s="155" t="s">
        <v>4449</v>
      </c>
      <c r="B3200" s="155" t="s">
        <v>4826</v>
      </c>
      <c r="C3200" s="155" t="s">
        <v>5034</v>
      </c>
      <c r="D3200" s="155">
        <v>100</v>
      </c>
      <c r="E3200" s="155">
        <v>98</v>
      </c>
      <c r="F3200" s="166">
        <v>41652</v>
      </c>
      <c r="G3200" s="166">
        <v>41658</v>
      </c>
      <c r="H3200" s="157">
        <v>1</v>
      </c>
      <c r="I3200" s="163" t="s">
        <v>5035</v>
      </c>
    </row>
    <row r="3201" spans="1:9" ht="15" customHeight="1" x14ac:dyDescent="0.25">
      <c r="A3201" s="155" t="s">
        <v>71</v>
      </c>
      <c r="B3201" s="155" t="s">
        <v>583</v>
      </c>
      <c r="C3201" s="155" t="s">
        <v>5036</v>
      </c>
      <c r="D3201" s="155">
        <v>5</v>
      </c>
      <c r="E3201" s="155">
        <v>5</v>
      </c>
      <c r="F3201" s="166">
        <v>41653</v>
      </c>
      <c r="G3201" s="166">
        <v>41670</v>
      </c>
      <c r="H3201" s="157">
        <v>1</v>
      </c>
    </row>
    <row r="3202" spans="1:9" ht="15" customHeight="1" x14ac:dyDescent="0.25">
      <c r="A3202" s="155" t="s">
        <v>3481</v>
      </c>
      <c r="B3202" s="155" t="s">
        <v>339</v>
      </c>
      <c r="C3202" s="155" t="s">
        <v>4926</v>
      </c>
      <c r="D3202" s="155">
        <v>50</v>
      </c>
      <c r="E3202" s="155">
        <v>20</v>
      </c>
      <c r="F3202" s="166">
        <v>41653</v>
      </c>
      <c r="G3202" s="166">
        <v>41657</v>
      </c>
      <c r="H3202" s="157">
        <v>1</v>
      </c>
    </row>
    <row r="3203" spans="1:9" ht="15" customHeight="1" x14ac:dyDescent="0.25">
      <c r="A3203" s="155" t="s">
        <v>4605</v>
      </c>
      <c r="B3203" s="155" t="s">
        <v>3602</v>
      </c>
      <c r="C3203" s="155" t="s">
        <v>5037</v>
      </c>
      <c r="D3203" s="155">
        <v>50</v>
      </c>
      <c r="E3203" s="155">
        <v>50</v>
      </c>
      <c r="F3203" s="166">
        <v>41653</v>
      </c>
      <c r="G3203" s="166">
        <v>41661</v>
      </c>
      <c r="H3203" s="157">
        <v>1</v>
      </c>
    </row>
    <row r="3204" spans="1:9" ht="15" customHeight="1" x14ac:dyDescent="0.25">
      <c r="A3204" s="155" t="s">
        <v>4605</v>
      </c>
      <c r="B3204" s="155" t="s">
        <v>4505</v>
      </c>
      <c r="C3204" s="155" t="s">
        <v>161</v>
      </c>
      <c r="D3204" s="155">
        <v>25</v>
      </c>
      <c r="E3204" s="155">
        <v>25</v>
      </c>
      <c r="F3204" s="166">
        <v>41653</v>
      </c>
      <c r="G3204" s="166">
        <v>41661</v>
      </c>
      <c r="H3204" s="157">
        <v>1</v>
      </c>
    </row>
    <row r="3205" spans="1:9" ht="15" customHeight="1" x14ac:dyDescent="0.25">
      <c r="A3205" s="155" t="s">
        <v>1114</v>
      </c>
      <c r="B3205" s="155" t="s">
        <v>1115</v>
      </c>
      <c r="C3205" s="155" t="s">
        <v>5038</v>
      </c>
      <c r="D3205" s="155">
        <v>25</v>
      </c>
      <c r="E3205" s="155">
        <v>25</v>
      </c>
      <c r="F3205" s="166">
        <v>41653</v>
      </c>
      <c r="G3205" s="166">
        <v>41656</v>
      </c>
      <c r="H3205" s="157">
        <v>1</v>
      </c>
    </row>
    <row r="3206" spans="1:9" ht="15" customHeight="1" x14ac:dyDescent="0.25">
      <c r="A3206" s="155" t="s">
        <v>3437</v>
      </c>
      <c r="B3206" s="155" t="s">
        <v>4224</v>
      </c>
      <c r="C3206" s="155" t="s">
        <v>5039</v>
      </c>
      <c r="D3206" s="155">
        <v>25</v>
      </c>
      <c r="E3206" s="155">
        <v>25</v>
      </c>
      <c r="F3206" s="166">
        <v>41653</v>
      </c>
      <c r="G3206" s="166">
        <v>41656</v>
      </c>
      <c r="H3206" s="157">
        <v>1</v>
      </c>
    </row>
    <row r="3207" spans="1:9" ht="15" customHeight="1" x14ac:dyDescent="0.25">
      <c r="A3207" s="155" t="s">
        <v>6965</v>
      </c>
      <c r="B3207" s="155" t="s">
        <v>5040</v>
      </c>
      <c r="C3207" s="155" t="s">
        <v>5041</v>
      </c>
      <c r="D3207" s="155">
        <v>10</v>
      </c>
      <c r="E3207" s="155">
        <v>10</v>
      </c>
      <c r="F3207" s="166">
        <v>41653</v>
      </c>
      <c r="G3207" s="166">
        <v>41655</v>
      </c>
      <c r="H3207" s="157">
        <v>1</v>
      </c>
    </row>
    <row r="3208" spans="1:9" ht="15" customHeight="1" x14ac:dyDescent="0.25">
      <c r="A3208" s="155" t="s">
        <v>5042</v>
      </c>
      <c r="B3208" s="155" t="s">
        <v>1696</v>
      </c>
      <c r="C3208" s="155" t="s">
        <v>5043</v>
      </c>
      <c r="D3208" s="155">
        <v>19</v>
      </c>
      <c r="E3208" s="155">
        <v>19</v>
      </c>
      <c r="F3208" s="166">
        <v>41653</v>
      </c>
      <c r="G3208" s="166">
        <v>41656</v>
      </c>
      <c r="H3208" s="157">
        <v>1</v>
      </c>
    </row>
    <row r="3209" spans="1:9" ht="15" customHeight="1" x14ac:dyDescent="0.25">
      <c r="A3209" s="155" t="s">
        <v>71</v>
      </c>
      <c r="B3209" s="155" t="s">
        <v>583</v>
      </c>
      <c r="C3209" s="155" t="s">
        <v>5044</v>
      </c>
      <c r="D3209" s="155">
        <v>5</v>
      </c>
      <c r="E3209" s="155">
        <v>5</v>
      </c>
      <c r="F3209" s="166">
        <v>41654</v>
      </c>
      <c r="G3209" s="166">
        <v>41663</v>
      </c>
      <c r="H3209" s="157">
        <v>1</v>
      </c>
    </row>
    <row r="3210" spans="1:9" ht="15" customHeight="1" x14ac:dyDescent="0.25">
      <c r="A3210" s="155" t="s">
        <v>230</v>
      </c>
      <c r="B3210" s="155" t="s">
        <v>3160</v>
      </c>
      <c r="C3210" s="155" t="s">
        <v>5045</v>
      </c>
      <c r="D3210" s="155">
        <v>35</v>
      </c>
      <c r="E3210" s="155">
        <v>35</v>
      </c>
      <c r="F3210" s="166">
        <v>41654</v>
      </c>
      <c r="G3210" s="166">
        <v>41659</v>
      </c>
      <c r="H3210" s="157">
        <v>1</v>
      </c>
    </row>
    <row r="3211" spans="1:9" ht="15" customHeight="1" x14ac:dyDescent="0.25">
      <c r="A3211" s="155" t="s">
        <v>2714</v>
      </c>
      <c r="B3211" s="155" t="s">
        <v>5046</v>
      </c>
      <c r="C3211" s="155" t="s">
        <v>5047</v>
      </c>
      <c r="D3211" s="155">
        <v>100</v>
      </c>
      <c r="E3211" s="155">
        <v>100</v>
      </c>
      <c r="F3211" s="166">
        <v>41654</v>
      </c>
      <c r="G3211" s="166">
        <v>41656</v>
      </c>
      <c r="H3211" s="157">
        <v>1</v>
      </c>
    </row>
    <row r="3212" spans="1:9" ht="15" customHeight="1" x14ac:dyDescent="0.25">
      <c r="A3212" s="155" t="s">
        <v>2769</v>
      </c>
      <c r="B3212" s="155" t="s">
        <v>4300</v>
      </c>
      <c r="C3212" s="155" t="s">
        <v>4955</v>
      </c>
      <c r="D3212" s="155">
        <v>600</v>
      </c>
      <c r="E3212" s="155">
        <v>137</v>
      </c>
      <c r="F3212" s="166">
        <v>41654</v>
      </c>
      <c r="G3212" s="166">
        <v>41657</v>
      </c>
      <c r="H3212" s="157">
        <v>1</v>
      </c>
      <c r="I3212" s="163" t="s">
        <v>4069</v>
      </c>
    </row>
    <row r="3213" spans="1:9" ht="15" customHeight="1" x14ac:dyDescent="0.25">
      <c r="A3213" s="155" t="s">
        <v>5050</v>
      </c>
      <c r="B3213" s="155" t="s">
        <v>5051</v>
      </c>
      <c r="C3213" s="155" t="s">
        <v>5052</v>
      </c>
      <c r="D3213" s="155">
        <v>100</v>
      </c>
      <c r="E3213" s="155">
        <v>100</v>
      </c>
      <c r="F3213" s="166">
        <v>41655</v>
      </c>
      <c r="G3213" s="166">
        <v>41659</v>
      </c>
      <c r="H3213" s="157">
        <v>1</v>
      </c>
    </row>
    <row r="3214" spans="1:9" ht="15" customHeight="1" x14ac:dyDescent="0.25">
      <c r="A3214" s="155" t="s">
        <v>5053</v>
      </c>
      <c r="B3214" s="155" t="s">
        <v>5054</v>
      </c>
      <c r="C3214" s="155" t="s">
        <v>5055</v>
      </c>
      <c r="D3214" s="155">
        <v>400</v>
      </c>
      <c r="E3214" s="155">
        <v>400</v>
      </c>
      <c r="F3214" s="166">
        <v>41655</v>
      </c>
      <c r="G3214" s="166">
        <v>41659</v>
      </c>
      <c r="H3214" s="157">
        <v>1</v>
      </c>
    </row>
    <row r="3215" spans="1:9" ht="15" customHeight="1" x14ac:dyDescent="0.25">
      <c r="A3215" s="155" t="s">
        <v>1474</v>
      </c>
      <c r="B3215" s="155" t="s">
        <v>345</v>
      </c>
      <c r="C3215" s="155" t="s">
        <v>5056</v>
      </c>
      <c r="D3215" s="155">
        <v>50</v>
      </c>
      <c r="E3215" s="155">
        <v>50</v>
      </c>
      <c r="F3215" s="166">
        <v>41655</v>
      </c>
      <c r="G3215" s="166">
        <v>41659</v>
      </c>
      <c r="H3215" s="157">
        <v>1</v>
      </c>
    </row>
    <row r="3216" spans="1:9" ht="15" customHeight="1" x14ac:dyDescent="0.25">
      <c r="A3216" s="155" t="s">
        <v>472</v>
      </c>
      <c r="B3216" s="155" t="s">
        <v>473</v>
      </c>
      <c r="C3216" s="155" t="s">
        <v>5057</v>
      </c>
      <c r="D3216" s="155">
        <v>100</v>
      </c>
      <c r="E3216" s="155">
        <v>100</v>
      </c>
      <c r="F3216" s="166">
        <v>41655</v>
      </c>
      <c r="G3216" s="166">
        <v>41662</v>
      </c>
      <c r="H3216" s="157">
        <v>1</v>
      </c>
    </row>
    <row r="3217" spans="1:9" ht="15" customHeight="1" x14ac:dyDescent="0.25">
      <c r="A3217" s="155" t="s">
        <v>39</v>
      </c>
      <c r="B3217" s="155" t="s">
        <v>40</v>
      </c>
      <c r="C3217" s="155" t="s">
        <v>5058</v>
      </c>
      <c r="D3217" s="155">
        <v>120</v>
      </c>
      <c r="E3217" s="155">
        <v>120</v>
      </c>
      <c r="F3217" s="166">
        <v>41655</v>
      </c>
      <c r="G3217" s="166">
        <v>41660</v>
      </c>
      <c r="H3217" s="157">
        <v>1</v>
      </c>
    </row>
    <row r="3218" spans="1:9" ht="15" customHeight="1" x14ac:dyDescent="0.25">
      <c r="A3218" s="155" t="s">
        <v>173</v>
      </c>
      <c r="B3218" s="155" t="s">
        <v>710</v>
      </c>
      <c r="C3218" s="155" t="s">
        <v>5059</v>
      </c>
      <c r="D3218" s="155">
        <v>105</v>
      </c>
      <c r="E3218" s="155">
        <v>105</v>
      </c>
      <c r="F3218" s="166">
        <v>41655</v>
      </c>
      <c r="G3218" s="166">
        <v>41666</v>
      </c>
      <c r="H3218" s="157">
        <v>1</v>
      </c>
    </row>
    <row r="3219" spans="1:9" ht="15" customHeight="1" x14ac:dyDescent="0.25">
      <c r="A3219" s="155" t="s">
        <v>173</v>
      </c>
      <c r="B3219" s="155" t="s">
        <v>445</v>
      </c>
      <c r="C3219" s="155" t="s">
        <v>161</v>
      </c>
      <c r="D3219" s="155">
        <v>100</v>
      </c>
      <c r="E3219" s="155">
        <v>100</v>
      </c>
      <c r="F3219" s="166">
        <v>41655</v>
      </c>
      <c r="G3219" s="166">
        <v>41666</v>
      </c>
      <c r="H3219" s="157">
        <v>1</v>
      </c>
    </row>
    <row r="3220" spans="1:9" ht="15" customHeight="1" x14ac:dyDescent="0.25">
      <c r="A3220" s="155" t="s">
        <v>65</v>
      </c>
      <c r="B3220" s="155" t="s">
        <v>5060</v>
      </c>
      <c r="C3220" s="155" t="s">
        <v>5061</v>
      </c>
      <c r="D3220" s="155">
        <v>50</v>
      </c>
      <c r="E3220" s="155">
        <v>50</v>
      </c>
      <c r="F3220" s="166">
        <v>41655</v>
      </c>
      <c r="G3220" s="166">
        <v>41656</v>
      </c>
      <c r="H3220" s="157">
        <v>1</v>
      </c>
    </row>
    <row r="3221" spans="1:9" ht="15" customHeight="1" x14ac:dyDescent="0.25">
      <c r="A3221" s="155" t="s">
        <v>512</v>
      </c>
      <c r="B3221" s="155" t="s">
        <v>513</v>
      </c>
      <c r="C3221" s="155" t="s">
        <v>5062</v>
      </c>
      <c r="D3221" s="155">
        <v>10</v>
      </c>
      <c r="E3221" s="155">
        <v>10</v>
      </c>
      <c r="F3221" s="166">
        <v>41655</v>
      </c>
      <c r="G3221" s="166">
        <v>41662</v>
      </c>
      <c r="H3221" s="157">
        <v>1</v>
      </c>
    </row>
    <row r="3222" spans="1:9" ht="15" customHeight="1" x14ac:dyDescent="0.25">
      <c r="A3222" s="155" t="s">
        <v>4449</v>
      </c>
      <c r="B3222" s="155" t="s">
        <v>5063</v>
      </c>
      <c r="C3222" s="155" t="s">
        <v>5064</v>
      </c>
      <c r="D3222" s="155">
        <v>100</v>
      </c>
      <c r="E3222" s="155">
        <v>98</v>
      </c>
      <c r="F3222" s="166">
        <v>41655</v>
      </c>
      <c r="G3222" s="166">
        <v>41662</v>
      </c>
      <c r="H3222" s="157">
        <v>1</v>
      </c>
      <c r="I3222" s="163" t="s">
        <v>5035</v>
      </c>
    </row>
    <row r="3223" spans="1:9" ht="15" customHeight="1" x14ac:dyDescent="0.25">
      <c r="A3223" s="155" t="s">
        <v>520</v>
      </c>
      <c r="B3223" s="155" t="s">
        <v>2432</v>
      </c>
      <c r="C3223" s="155" t="s">
        <v>5065</v>
      </c>
      <c r="D3223" s="155">
        <v>100</v>
      </c>
      <c r="E3223" s="155">
        <v>100</v>
      </c>
      <c r="F3223" s="166">
        <v>41656</v>
      </c>
      <c r="G3223" s="166">
        <v>41663</v>
      </c>
      <c r="H3223" s="157">
        <v>1</v>
      </c>
    </row>
    <row r="3224" spans="1:9" ht="15" customHeight="1" x14ac:dyDescent="0.25">
      <c r="A3224" s="155" t="s">
        <v>4713</v>
      </c>
      <c r="B3224" s="155" t="s">
        <v>4714</v>
      </c>
      <c r="C3224" s="155" t="s">
        <v>5066</v>
      </c>
      <c r="D3224" s="155">
        <v>20</v>
      </c>
      <c r="E3224" s="155">
        <v>20</v>
      </c>
      <c r="F3224" s="166">
        <v>41656</v>
      </c>
      <c r="G3224" s="166">
        <v>41661</v>
      </c>
      <c r="H3224" s="157">
        <v>1</v>
      </c>
      <c r="I3224" s="163" t="s">
        <v>5067</v>
      </c>
    </row>
    <row r="3225" spans="1:9" ht="15" customHeight="1" x14ac:dyDescent="0.25">
      <c r="A3225" s="155" t="s">
        <v>261</v>
      </c>
      <c r="B3225" s="155" t="s">
        <v>4138</v>
      </c>
      <c r="C3225" s="155" t="s">
        <v>5068</v>
      </c>
      <c r="D3225" s="155">
        <v>5</v>
      </c>
      <c r="E3225" s="155">
        <v>5</v>
      </c>
      <c r="F3225" s="166">
        <v>41659</v>
      </c>
      <c r="G3225" s="166">
        <v>41663</v>
      </c>
      <c r="H3225" s="157">
        <v>1</v>
      </c>
    </row>
    <row r="3226" spans="1:9" ht="15" customHeight="1" x14ac:dyDescent="0.25">
      <c r="A3226" s="155" t="s">
        <v>7058</v>
      </c>
      <c r="B3226" s="155" t="s">
        <v>5069</v>
      </c>
      <c r="C3226" s="155" t="s">
        <v>5070</v>
      </c>
      <c r="D3226" s="155">
        <v>500</v>
      </c>
      <c r="E3226" s="155">
        <v>500</v>
      </c>
      <c r="F3226" s="166">
        <v>41659</v>
      </c>
      <c r="G3226" s="166">
        <v>41663</v>
      </c>
      <c r="H3226" s="157">
        <v>1</v>
      </c>
    </row>
    <row r="3227" spans="1:9" ht="15" customHeight="1" x14ac:dyDescent="0.25">
      <c r="A3227" s="155" t="s">
        <v>29</v>
      </c>
      <c r="B3227" s="155" t="s">
        <v>1221</v>
      </c>
      <c r="C3227" s="155" t="s">
        <v>5071</v>
      </c>
      <c r="D3227" s="155">
        <v>400</v>
      </c>
      <c r="E3227" s="155">
        <v>125</v>
      </c>
      <c r="F3227" s="166">
        <v>41659</v>
      </c>
      <c r="G3227" s="166">
        <v>41663</v>
      </c>
      <c r="H3227" s="157">
        <v>1</v>
      </c>
      <c r="I3227" s="163" t="s">
        <v>5072</v>
      </c>
    </row>
    <row r="3228" spans="1:9" ht="15" customHeight="1" x14ac:dyDescent="0.25">
      <c r="A3228" s="155" t="s">
        <v>1419</v>
      </c>
      <c r="B3228" s="155" t="s">
        <v>626</v>
      </c>
      <c r="C3228" s="155" t="s">
        <v>5073</v>
      </c>
      <c r="D3228" s="155">
        <v>2000</v>
      </c>
      <c r="E3228" s="155">
        <v>2000</v>
      </c>
      <c r="F3228" s="166">
        <v>41659</v>
      </c>
      <c r="G3228" s="166">
        <v>41661</v>
      </c>
      <c r="H3228" s="157">
        <v>1</v>
      </c>
    </row>
    <row r="3229" spans="1:9" ht="15" customHeight="1" x14ac:dyDescent="0.25">
      <c r="A3229" s="155" t="s">
        <v>4728</v>
      </c>
      <c r="B3229" s="155" t="s">
        <v>272</v>
      </c>
      <c r="C3229" s="155" t="s">
        <v>5074</v>
      </c>
      <c r="D3229" s="155">
        <v>36</v>
      </c>
      <c r="E3229" s="155">
        <v>36</v>
      </c>
      <c r="F3229" s="166">
        <v>41659</v>
      </c>
      <c r="G3229" s="166">
        <v>41661</v>
      </c>
      <c r="H3229" s="157">
        <v>1</v>
      </c>
    </row>
    <row r="3230" spans="1:9" ht="15" customHeight="1" x14ac:dyDescent="0.25">
      <c r="A3230" s="155" t="s">
        <v>2656</v>
      </c>
      <c r="B3230" s="155" t="s">
        <v>2657</v>
      </c>
      <c r="C3230" s="155" t="s">
        <v>5075</v>
      </c>
      <c r="D3230" s="155">
        <v>3000</v>
      </c>
      <c r="E3230" s="155">
        <v>3000</v>
      </c>
      <c r="F3230" s="166">
        <v>41659</v>
      </c>
      <c r="G3230" s="166">
        <v>41669</v>
      </c>
      <c r="H3230" s="157">
        <v>1</v>
      </c>
    </row>
    <row r="3231" spans="1:9" ht="15" customHeight="1" x14ac:dyDescent="0.25">
      <c r="A3231" s="155" t="s">
        <v>151</v>
      </c>
      <c r="B3231" s="155" t="s">
        <v>5076</v>
      </c>
      <c r="C3231" s="155" t="s">
        <v>5079</v>
      </c>
      <c r="D3231" s="155">
        <v>10</v>
      </c>
      <c r="E3231" s="155">
        <v>10</v>
      </c>
      <c r="F3231" s="166">
        <v>41659</v>
      </c>
      <c r="G3231" s="166">
        <v>41666</v>
      </c>
      <c r="H3231" s="157">
        <v>1</v>
      </c>
      <c r="I3231" s="163" t="s">
        <v>5089</v>
      </c>
    </row>
    <row r="3232" spans="1:9" ht="15" customHeight="1" x14ac:dyDescent="0.25">
      <c r="A3232" s="155" t="s">
        <v>151</v>
      </c>
      <c r="B3232" s="155" t="s">
        <v>5077</v>
      </c>
      <c r="C3232" s="155" t="s">
        <v>364</v>
      </c>
      <c r="D3232" s="155">
        <v>10</v>
      </c>
      <c r="E3232" s="155">
        <v>10</v>
      </c>
      <c r="F3232" s="166">
        <v>41659</v>
      </c>
      <c r="G3232" s="166">
        <v>41765</v>
      </c>
      <c r="H3232" s="157">
        <v>1</v>
      </c>
      <c r="I3232" s="163" t="s">
        <v>5089</v>
      </c>
    </row>
    <row r="3233" spans="1:9" ht="15" customHeight="1" x14ac:dyDescent="0.25">
      <c r="A3233" s="155" t="s">
        <v>151</v>
      </c>
      <c r="B3233" s="155" t="s">
        <v>5078</v>
      </c>
      <c r="C3233" s="155" t="s">
        <v>161</v>
      </c>
      <c r="D3233" s="155">
        <v>10</v>
      </c>
      <c r="E3233" s="155">
        <v>10</v>
      </c>
      <c r="F3233" s="166">
        <v>41659</v>
      </c>
      <c r="G3233" s="166">
        <v>41666</v>
      </c>
      <c r="H3233" s="157">
        <v>1</v>
      </c>
      <c r="I3233" s="163" t="s">
        <v>5089</v>
      </c>
    </row>
    <row r="3234" spans="1:9" ht="15" customHeight="1" x14ac:dyDescent="0.25">
      <c r="A3234" s="155" t="s">
        <v>173</v>
      </c>
      <c r="B3234" s="155" t="s">
        <v>1861</v>
      </c>
      <c r="C3234" s="155" t="s">
        <v>5080</v>
      </c>
      <c r="D3234" s="155">
        <v>75</v>
      </c>
      <c r="E3234" s="155">
        <v>75</v>
      </c>
      <c r="F3234" s="166">
        <v>41659</v>
      </c>
      <c r="G3234" s="166">
        <v>41666</v>
      </c>
      <c r="H3234" s="157">
        <v>1</v>
      </c>
    </row>
    <row r="3235" spans="1:9" ht="15" customHeight="1" x14ac:dyDescent="0.25">
      <c r="A3235" s="155" t="s">
        <v>559</v>
      </c>
      <c r="B3235" s="155" t="s">
        <v>868</v>
      </c>
      <c r="C3235" s="155" t="s">
        <v>5081</v>
      </c>
      <c r="D3235" s="155">
        <v>10000</v>
      </c>
      <c r="E3235" s="155">
        <v>10080</v>
      </c>
      <c r="F3235" s="166">
        <v>41660</v>
      </c>
      <c r="G3235" s="166">
        <v>41662</v>
      </c>
      <c r="H3235" s="157">
        <v>1</v>
      </c>
    </row>
    <row r="3236" spans="1:9" ht="15" customHeight="1" x14ac:dyDescent="0.25">
      <c r="A3236" s="155" t="s">
        <v>559</v>
      </c>
      <c r="B3236" s="155" t="s">
        <v>868</v>
      </c>
      <c r="C3236" s="155" t="s">
        <v>5082</v>
      </c>
      <c r="D3236" s="155">
        <v>5000</v>
      </c>
      <c r="E3236" s="155">
        <v>5040</v>
      </c>
      <c r="F3236" s="166">
        <v>41660</v>
      </c>
      <c r="G3236" s="166">
        <v>41662</v>
      </c>
      <c r="H3236" s="157">
        <v>1</v>
      </c>
    </row>
    <row r="3237" spans="1:9" ht="15" customHeight="1" x14ac:dyDescent="0.25">
      <c r="A3237" s="155" t="s">
        <v>748</v>
      </c>
      <c r="B3237" s="155" t="s">
        <v>749</v>
      </c>
      <c r="C3237" s="155" t="s">
        <v>5083</v>
      </c>
      <c r="D3237" s="155">
        <v>80</v>
      </c>
      <c r="E3237" s="155">
        <v>60</v>
      </c>
      <c r="F3237" s="166">
        <v>41660</v>
      </c>
      <c r="G3237" s="166">
        <v>41663</v>
      </c>
      <c r="H3237" s="157">
        <v>1</v>
      </c>
    </row>
    <row r="3238" spans="1:9" ht="15" customHeight="1" x14ac:dyDescent="0.25">
      <c r="A3238" s="155" t="s">
        <v>419</v>
      </c>
      <c r="B3238" s="155" t="s">
        <v>1067</v>
      </c>
      <c r="C3238" s="155" t="s">
        <v>5084</v>
      </c>
      <c r="D3238" s="155">
        <v>100</v>
      </c>
      <c r="E3238" s="155">
        <v>100</v>
      </c>
      <c r="F3238" s="166">
        <v>41660</v>
      </c>
      <c r="G3238" s="166">
        <v>41661</v>
      </c>
      <c r="H3238" s="157">
        <v>1</v>
      </c>
    </row>
    <row r="3239" spans="1:9" ht="15" customHeight="1" x14ac:dyDescent="0.25">
      <c r="A3239" s="155" t="s">
        <v>492</v>
      </c>
      <c r="B3239" s="155" t="s">
        <v>5086</v>
      </c>
      <c r="C3239" s="155" t="s">
        <v>5087</v>
      </c>
      <c r="D3239" s="155">
        <v>5088</v>
      </c>
      <c r="E3239" s="155">
        <v>5088</v>
      </c>
      <c r="F3239" s="166">
        <v>41660</v>
      </c>
      <c r="G3239" s="166">
        <v>41662</v>
      </c>
      <c r="H3239" s="157">
        <v>1</v>
      </c>
    </row>
    <row r="3240" spans="1:9" ht="15" customHeight="1" x14ac:dyDescent="0.25">
      <c r="A3240" s="155" t="s">
        <v>492</v>
      </c>
      <c r="B3240" s="155" t="s">
        <v>495</v>
      </c>
      <c r="C3240" s="155" t="s">
        <v>364</v>
      </c>
      <c r="D3240" s="155">
        <v>5088</v>
      </c>
      <c r="E3240" s="155">
        <v>5088</v>
      </c>
      <c r="F3240" s="166">
        <v>41660</v>
      </c>
      <c r="G3240" s="166">
        <v>41662</v>
      </c>
      <c r="H3240" s="157">
        <v>1</v>
      </c>
    </row>
    <row r="3241" spans="1:9" ht="15" customHeight="1" x14ac:dyDescent="0.25">
      <c r="A3241" s="155" t="s">
        <v>509</v>
      </c>
      <c r="B3241" s="155" t="s">
        <v>3454</v>
      </c>
      <c r="C3241" s="155" t="s">
        <v>5088</v>
      </c>
      <c r="D3241" s="155">
        <v>350</v>
      </c>
      <c r="E3241" s="155">
        <v>350</v>
      </c>
      <c r="F3241" s="166">
        <v>41660</v>
      </c>
      <c r="G3241" s="166">
        <v>41667</v>
      </c>
      <c r="H3241" s="157">
        <v>1</v>
      </c>
    </row>
    <row r="3242" spans="1:9" ht="15" customHeight="1" x14ac:dyDescent="0.25">
      <c r="A3242" s="155" t="s">
        <v>4735</v>
      </c>
      <c r="B3242" s="155" t="s">
        <v>5090</v>
      </c>
      <c r="C3242" s="155" t="s">
        <v>5093</v>
      </c>
      <c r="D3242" s="155">
        <v>12</v>
      </c>
      <c r="E3242" s="155">
        <v>11</v>
      </c>
      <c r="F3242" s="166">
        <v>41660</v>
      </c>
      <c r="G3242" s="166">
        <v>41667</v>
      </c>
      <c r="H3242" s="157">
        <v>1</v>
      </c>
      <c r="I3242" s="163" t="s">
        <v>5094</v>
      </c>
    </row>
    <row r="3243" spans="1:9" ht="15" customHeight="1" x14ac:dyDescent="0.25">
      <c r="A3243" s="155" t="s">
        <v>4735</v>
      </c>
      <c r="B3243" s="155" t="s">
        <v>5091</v>
      </c>
      <c r="C3243" s="155" t="s">
        <v>5092</v>
      </c>
      <c r="D3243" s="155">
        <v>12</v>
      </c>
      <c r="E3243" s="155">
        <v>11</v>
      </c>
      <c r="F3243" s="166">
        <v>41660</v>
      </c>
      <c r="G3243" s="166">
        <v>41667</v>
      </c>
      <c r="H3243" s="157">
        <v>1</v>
      </c>
      <c r="I3243" s="163" t="s">
        <v>5094</v>
      </c>
    </row>
    <row r="3244" spans="1:9" ht="15" customHeight="1" x14ac:dyDescent="0.25">
      <c r="A3244" s="155" t="s">
        <v>563</v>
      </c>
      <c r="B3244" s="155" t="s">
        <v>5095</v>
      </c>
      <c r="C3244" s="155" t="s">
        <v>5096</v>
      </c>
      <c r="D3244" s="155">
        <v>1</v>
      </c>
      <c r="E3244" s="155">
        <v>1</v>
      </c>
      <c r="F3244" s="166">
        <v>41661</v>
      </c>
      <c r="G3244" s="166">
        <v>41670</v>
      </c>
      <c r="H3244" s="157">
        <v>1</v>
      </c>
    </row>
    <row r="3245" spans="1:9" ht="15" customHeight="1" x14ac:dyDescent="0.25">
      <c r="A3245" s="155" t="s">
        <v>2106</v>
      </c>
      <c r="B3245" s="155" t="s">
        <v>2107</v>
      </c>
      <c r="C3245" s="155" t="s">
        <v>5097</v>
      </c>
      <c r="D3245" s="155">
        <v>30</v>
      </c>
      <c r="E3245" s="155">
        <v>30</v>
      </c>
      <c r="F3245" s="166">
        <v>41661</v>
      </c>
      <c r="G3245" s="166">
        <v>41666</v>
      </c>
      <c r="H3245" s="157">
        <v>1</v>
      </c>
    </row>
    <row r="3246" spans="1:9" ht="15" customHeight="1" x14ac:dyDescent="0.25">
      <c r="A3246" s="155" t="s">
        <v>5099</v>
      </c>
      <c r="B3246" s="155" t="s">
        <v>5100</v>
      </c>
      <c r="C3246" s="155" t="s">
        <v>5101</v>
      </c>
      <c r="D3246" s="155">
        <v>2</v>
      </c>
      <c r="E3246" s="155">
        <v>2</v>
      </c>
      <c r="F3246" s="166">
        <v>41661</v>
      </c>
      <c r="G3246" s="166">
        <v>41666</v>
      </c>
      <c r="H3246" s="157">
        <v>1</v>
      </c>
    </row>
    <row r="3247" spans="1:9" ht="15" customHeight="1" x14ac:dyDescent="0.25">
      <c r="A3247" s="155" t="s">
        <v>173</v>
      </c>
      <c r="B3247" s="155" t="s">
        <v>3450</v>
      </c>
      <c r="C3247" s="155" t="s">
        <v>5102</v>
      </c>
      <c r="D3247" s="155">
        <v>270</v>
      </c>
      <c r="E3247" s="155">
        <v>270</v>
      </c>
      <c r="F3247" s="166">
        <v>41662</v>
      </c>
      <c r="G3247" s="166">
        <v>41668</v>
      </c>
      <c r="H3247" s="157">
        <v>1</v>
      </c>
    </row>
    <row r="3248" spans="1:9" ht="15" customHeight="1" x14ac:dyDescent="0.25">
      <c r="A3248" s="155" t="s">
        <v>12</v>
      </c>
      <c r="B3248" s="155" t="s">
        <v>601</v>
      </c>
      <c r="C3248" s="155" t="s">
        <v>5103</v>
      </c>
      <c r="D3248" s="155">
        <v>10</v>
      </c>
      <c r="E3248" s="155">
        <v>10</v>
      </c>
      <c r="F3248" s="166">
        <v>41662</v>
      </c>
      <c r="G3248" s="166">
        <v>41667</v>
      </c>
      <c r="H3248" s="157">
        <v>1</v>
      </c>
    </row>
    <row r="3249" spans="1:8" ht="15" customHeight="1" x14ac:dyDescent="0.25">
      <c r="A3249" s="155" t="s">
        <v>559</v>
      </c>
      <c r="B3249" s="155" t="s">
        <v>1849</v>
      </c>
      <c r="C3249" s="155" t="s">
        <v>5104</v>
      </c>
      <c r="D3249" s="155">
        <v>1500</v>
      </c>
      <c r="E3249" s="155">
        <v>1500</v>
      </c>
      <c r="F3249" s="166">
        <v>41662</v>
      </c>
      <c r="G3249" s="166">
        <v>41667</v>
      </c>
      <c r="H3249" s="157">
        <v>1</v>
      </c>
    </row>
    <row r="3250" spans="1:8" ht="15" customHeight="1" x14ac:dyDescent="0.25">
      <c r="A3250" s="155" t="s">
        <v>7790</v>
      </c>
      <c r="B3250" s="155" t="s">
        <v>5105</v>
      </c>
      <c r="C3250" s="155" t="s">
        <v>5106</v>
      </c>
      <c r="D3250" s="155">
        <v>40</v>
      </c>
      <c r="E3250" s="155">
        <v>40</v>
      </c>
      <c r="F3250" s="166">
        <v>41662</v>
      </c>
      <c r="G3250" s="166">
        <v>41670</v>
      </c>
      <c r="H3250" s="157">
        <v>1</v>
      </c>
    </row>
    <row r="3251" spans="1:8" ht="15" customHeight="1" x14ac:dyDescent="0.25">
      <c r="A3251" s="155" t="s">
        <v>7790</v>
      </c>
      <c r="B3251" s="155" t="s">
        <v>364</v>
      </c>
      <c r="C3251" s="155" t="s">
        <v>5107</v>
      </c>
      <c r="D3251" s="155">
        <v>8</v>
      </c>
      <c r="E3251" s="155">
        <v>8</v>
      </c>
      <c r="F3251" s="166">
        <v>41662</v>
      </c>
      <c r="G3251" s="166">
        <v>41670</v>
      </c>
      <c r="H3251" s="157">
        <v>1</v>
      </c>
    </row>
    <row r="3252" spans="1:8" ht="15" customHeight="1" x14ac:dyDescent="0.25">
      <c r="A3252" s="155" t="s">
        <v>7790</v>
      </c>
      <c r="B3252" s="155" t="s">
        <v>161</v>
      </c>
      <c r="C3252" s="155" t="s">
        <v>5108</v>
      </c>
      <c r="D3252" s="155">
        <v>10</v>
      </c>
      <c r="E3252" s="155">
        <v>10</v>
      </c>
      <c r="F3252" s="166">
        <v>41662</v>
      </c>
      <c r="G3252" s="166">
        <v>41670</v>
      </c>
      <c r="H3252" s="157">
        <v>1</v>
      </c>
    </row>
    <row r="3253" spans="1:8" ht="15" customHeight="1" x14ac:dyDescent="0.25">
      <c r="A3253" s="155" t="s">
        <v>7790</v>
      </c>
      <c r="B3253" s="155" t="s">
        <v>316</v>
      </c>
      <c r="C3253" s="155" t="s">
        <v>5109</v>
      </c>
      <c r="D3253" s="155">
        <v>10</v>
      </c>
      <c r="E3253" s="155">
        <v>10</v>
      </c>
      <c r="F3253" s="166">
        <v>41662</v>
      </c>
      <c r="G3253" s="166">
        <v>41670</v>
      </c>
      <c r="H3253" s="157">
        <v>1</v>
      </c>
    </row>
    <row r="3254" spans="1:8" ht="15" customHeight="1" x14ac:dyDescent="0.25">
      <c r="A3254" s="155" t="s">
        <v>2096</v>
      </c>
      <c r="B3254" s="155" t="s">
        <v>2097</v>
      </c>
      <c r="C3254" s="155" t="s">
        <v>5110</v>
      </c>
      <c r="D3254" s="155">
        <v>300</v>
      </c>
      <c r="E3254" s="155">
        <v>300</v>
      </c>
      <c r="F3254" s="166">
        <v>41663</v>
      </c>
      <c r="G3254" s="166">
        <v>41670</v>
      </c>
      <c r="H3254" s="157">
        <v>1</v>
      </c>
    </row>
    <row r="3255" spans="1:8" ht="15" customHeight="1" x14ac:dyDescent="0.25">
      <c r="A3255" s="155" t="s">
        <v>1536</v>
      </c>
      <c r="B3255" s="155" t="s">
        <v>34</v>
      </c>
      <c r="C3255" s="155" t="s">
        <v>5111</v>
      </c>
      <c r="D3255" s="155">
        <v>21</v>
      </c>
      <c r="E3255" s="155">
        <v>21</v>
      </c>
      <c r="F3255" s="166">
        <v>41663</v>
      </c>
      <c r="G3255" s="166">
        <v>41666</v>
      </c>
      <c r="H3255" s="157">
        <v>1</v>
      </c>
    </row>
    <row r="3256" spans="1:8" ht="15" customHeight="1" x14ac:dyDescent="0.25">
      <c r="A3256" s="155" t="s">
        <v>4449</v>
      </c>
      <c r="B3256" s="155" t="s">
        <v>272</v>
      </c>
      <c r="C3256" s="155" t="s">
        <v>5112</v>
      </c>
      <c r="D3256" s="155">
        <v>6</v>
      </c>
      <c r="E3256" s="155">
        <v>6</v>
      </c>
      <c r="F3256" s="166">
        <v>41663</v>
      </c>
      <c r="G3256" s="166">
        <v>41667</v>
      </c>
      <c r="H3256" s="157">
        <v>1</v>
      </c>
    </row>
    <row r="3257" spans="1:8" ht="15" customHeight="1" x14ac:dyDescent="0.25">
      <c r="A3257" s="155" t="s">
        <v>3481</v>
      </c>
      <c r="B3257" s="155" t="s">
        <v>272</v>
      </c>
      <c r="C3257" s="155" t="s">
        <v>5113</v>
      </c>
      <c r="D3257" s="155">
        <v>5</v>
      </c>
      <c r="E3257" s="155">
        <v>5</v>
      </c>
      <c r="F3257" s="166">
        <v>41663</v>
      </c>
      <c r="G3257" s="166">
        <v>41668</v>
      </c>
      <c r="H3257" s="157">
        <v>1</v>
      </c>
    </row>
    <row r="3258" spans="1:8" ht="15" customHeight="1" x14ac:dyDescent="0.25">
      <c r="A3258" s="155" t="s">
        <v>4786</v>
      </c>
      <c r="B3258" s="155" t="s">
        <v>5114</v>
      </c>
      <c r="C3258" s="155" t="s">
        <v>5115</v>
      </c>
      <c r="D3258" s="155">
        <v>10</v>
      </c>
      <c r="E3258" s="155">
        <v>10</v>
      </c>
      <c r="F3258" s="166">
        <v>41663</v>
      </c>
      <c r="G3258" s="166">
        <v>41673</v>
      </c>
      <c r="H3258" s="157">
        <v>1</v>
      </c>
    </row>
    <row r="3259" spans="1:8" ht="15" customHeight="1" x14ac:dyDescent="0.25">
      <c r="A3259" s="155" t="s">
        <v>820</v>
      </c>
      <c r="B3259" s="155" t="s">
        <v>439</v>
      </c>
      <c r="C3259" s="155" t="s">
        <v>5116</v>
      </c>
      <c r="D3259" s="155">
        <v>250</v>
      </c>
      <c r="E3259" s="155">
        <v>250</v>
      </c>
      <c r="F3259" s="166">
        <v>41663</v>
      </c>
      <c r="G3259" s="166">
        <v>41670</v>
      </c>
      <c r="H3259" s="157">
        <v>1</v>
      </c>
    </row>
    <row r="3260" spans="1:8" ht="15" customHeight="1" x14ac:dyDescent="0.25">
      <c r="A3260" s="155" t="s">
        <v>71</v>
      </c>
      <c r="B3260" s="155" t="s">
        <v>1530</v>
      </c>
      <c r="C3260" s="155" t="s">
        <v>5117</v>
      </c>
      <c r="D3260" s="155">
        <v>5</v>
      </c>
      <c r="E3260" s="155">
        <v>5</v>
      </c>
      <c r="F3260" s="166">
        <v>41663</v>
      </c>
      <c r="G3260" s="166">
        <v>41666</v>
      </c>
      <c r="H3260" s="157">
        <v>1</v>
      </c>
    </row>
    <row r="3261" spans="1:8" ht="15" customHeight="1" x14ac:dyDescent="0.25">
      <c r="A3261" s="155" t="s">
        <v>509</v>
      </c>
      <c r="B3261" s="155" t="s">
        <v>5118</v>
      </c>
      <c r="C3261" s="155" t="s">
        <v>5122</v>
      </c>
      <c r="D3261" s="155">
        <v>20</v>
      </c>
      <c r="E3261" s="155">
        <v>20</v>
      </c>
      <c r="F3261" s="166">
        <v>41663</v>
      </c>
      <c r="G3261" s="166">
        <v>41666</v>
      </c>
      <c r="H3261" s="157">
        <v>1</v>
      </c>
    </row>
    <row r="3262" spans="1:8" ht="15" customHeight="1" x14ac:dyDescent="0.25">
      <c r="A3262" s="155" t="s">
        <v>509</v>
      </c>
      <c r="B3262" s="155" t="s">
        <v>5119</v>
      </c>
      <c r="C3262" s="155" t="s">
        <v>364</v>
      </c>
      <c r="D3262" s="155">
        <v>20</v>
      </c>
      <c r="E3262" s="155">
        <v>20</v>
      </c>
      <c r="F3262" s="166">
        <v>41663</v>
      </c>
      <c r="G3262" s="166">
        <v>41666</v>
      </c>
      <c r="H3262" s="157">
        <v>1</v>
      </c>
    </row>
    <row r="3263" spans="1:8" ht="15" customHeight="1" x14ac:dyDescent="0.25">
      <c r="A3263" s="155" t="s">
        <v>509</v>
      </c>
      <c r="B3263" s="155" t="s">
        <v>5120</v>
      </c>
      <c r="C3263" s="155" t="s">
        <v>161</v>
      </c>
      <c r="D3263" s="155">
        <v>20</v>
      </c>
      <c r="E3263" s="155">
        <v>20</v>
      </c>
      <c r="F3263" s="166">
        <v>41663</v>
      </c>
      <c r="G3263" s="166">
        <v>41666</v>
      </c>
      <c r="H3263" s="157">
        <v>1</v>
      </c>
    </row>
    <row r="3264" spans="1:8" ht="15" customHeight="1" x14ac:dyDescent="0.25">
      <c r="A3264" s="155" t="s">
        <v>509</v>
      </c>
      <c r="B3264" s="155" t="s">
        <v>5121</v>
      </c>
      <c r="C3264" s="155" t="s">
        <v>316</v>
      </c>
      <c r="D3264" s="155">
        <v>20</v>
      </c>
      <c r="E3264" s="155">
        <v>20</v>
      </c>
      <c r="F3264" s="166">
        <v>41663</v>
      </c>
      <c r="G3264" s="166">
        <v>41666</v>
      </c>
      <c r="H3264" s="157">
        <v>1</v>
      </c>
    </row>
    <row r="3265" spans="1:9" ht="15" customHeight="1" x14ac:dyDescent="0.25">
      <c r="A3265" s="155" t="s">
        <v>29</v>
      </c>
      <c r="B3265" s="155" t="s">
        <v>1221</v>
      </c>
      <c r="C3265" s="155" t="s">
        <v>5071</v>
      </c>
      <c r="D3265" s="155">
        <v>400</v>
      </c>
      <c r="E3265" s="155">
        <v>275</v>
      </c>
      <c r="F3265" s="166">
        <v>41666</v>
      </c>
      <c r="G3265" s="166">
        <v>41670</v>
      </c>
      <c r="H3265" s="157">
        <v>1</v>
      </c>
    </row>
    <row r="3266" spans="1:9" ht="15" customHeight="1" x14ac:dyDescent="0.25">
      <c r="A3266" s="155" t="s">
        <v>71</v>
      </c>
      <c r="B3266" s="155" t="s">
        <v>1550</v>
      </c>
      <c r="C3266" s="155" t="s">
        <v>5123</v>
      </c>
      <c r="D3266" s="155">
        <v>5</v>
      </c>
      <c r="E3266" s="155">
        <v>5</v>
      </c>
      <c r="F3266" s="166">
        <v>41666</v>
      </c>
      <c r="G3266" s="166">
        <v>41671</v>
      </c>
      <c r="H3266" s="157">
        <v>1</v>
      </c>
    </row>
    <row r="3267" spans="1:9" ht="15" customHeight="1" x14ac:dyDescent="0.25">
      <c r="A3267" s="155" t="s">
        <v>36</v>
      </c>
      <c r="B3267" s="155" t="s">
        <v>1157</v>
      </c>
      <c r="C3267" s="155" t="s">
        <v>5124</v>
      </c>
      <c r="D3267" s="155">
        <v>50</v>
      </c>
      <c r="E3267" s="155">
        <v>54</v>
      </c>
      <c r="F3267" s="166">
        <v>41666</v>
      </c>
      <c r="G3267" s="166">
        <v>41668</v>
      </c>
      <c r="H3267" s="157">
        <v>1</v>
      </c>
    </row>
    <row r="3268" spans="1:9" ht="15" customHeight="1" x14ac:dyDescent="0.25">
      <c r="A3268" s="155" t="s">
        <v>36</v>
      </c>
      <c r="B3268" s="155" t="s">
        <v>60</v>
      </c>
      <c r="C3268" s="155" t="s">
        <v>364</v>
      </c>
      <c r="D3268" s="155">
        <v>25</v>
      </c>
      <c r="E3268" s="155">
        <v>26</v>
      </c>
      <c r="F3268" s="166">
        <v>41666</v>
      </c>
      <c r="G3268" s="166">
        <v>41668</v>
      </c>
      <c r="H3268" s="157">
        <v>1</v>
      </c>
    </row>
    <row r="3269" spans="1:9" ht="15" customHeight="1" x14ac:dyDescent="0.25">
      <c r="A3269" s="155" t="s">
        <v>2106</v>
      </c>
      <c r="B3269" s="155" t="s">
        <v>2107</v>
      </c>
      <c r="C3269" s="155" t="s">
        <v>5125</v>
      </c>
      <c r="D3269" s="155">
        <v>30</v>
      </c>
      <c r="E3269" s="155">
        <v>30</v>
      </c>
      <c r="F3269" s="166">
        <v>41666</v>
      </c>
      <c r="G3269" s="166">
        <v>41669</v>
      </c>
      <c r="H3269" s="157">
        <v>1</v>
      </c>
    </row>
    <row r="3270" spans="1:9" ht="15" customHeight="1" x14ac:dyDescent="0.25">
      <c r="A3270" s="155" t="s">
        <v>251</v>
      </c>
      <c r="B3270" s="155" t="s">
        <v>4198</v>
      </c>
      <c r="C3270" s="155" t="s">
        <v>5126</v>
      </c>
      <c r="D3270" s="155">
        <v>10</v>
      </c>
      <c r="E3270" s="155">
        <v>10</v>
      </c>
      <c r="F3270" s="166">
        <v>41666</v>
      </c>
      <c r="G3270" s="166">
        <v>41667</v>
      </c>
      <c r="H3270" s="157">
        <v>1</v>
      </c>
      <c r="I3270" s="163" t="s">
        <v>5127</v>
      </c>
    </row>
    <row r="3271" spans="1:9" ht="15" customHeight="1" x14ac:dyDescent="0.25">
      <c r="A3271" s="155" t="s">
        <v>71</v>
      </c>
      <c r="B3271" s="155" t="s">
        <v>2730</v>
      </c>
      <c r="C3271" s="155" t="s">
        <v>5128</v>
      </c>
      <c r="D3271" s="155">
        <v>4</v>
      </c>
      <c r="E3271" s="155">
        <v>4</v>
      </c>
      <c r="F3271" s="166">
        <v>41666</v>
      </c>
      <c r="G3271" s="166">
        <v>41669</v>
      </c>
      <c r="H3271" s="157">
        <v>1</v>
      </c>
    </row>
    <row r="3272" spans="1:9" ht="15" customHeight="1" x14ac:dyDescent="0.25">
      <c r="A3272" s="155" t="s">
        <v>4666</v>
      </c>
      <c r="B3272" s="155" t="s">
        <v>4667</v>
      </c>
      <c r="C3272" s="155" t="s">
        <v>5134</v>
      </c>
      <c r="D3272" s="155">
        <v>250</v>
      </c>
      <c r="E3272" s="155">
        <v>250</v>
      </c>
      <c r="F3272" s="166">
        <v>41667</v>
      </c>
      <c r="G3272" s="166">
        <v>41674</v>
      </c>
      <c r="H3272" s="157">
        <v>1</v>
      </c>
    </row>
    <row r="3273" spans="1:9" ht="15" customHeight="1" x14ac:dyDescent="0.25">
      <c r="A3273" s="155" t="s">
        <v>509</v>
      </c>
      <c r="B3273" s="155" t="s">
        <v>3540</v>
      </c>
      <c r="C3273" s="155" t="s">
        <v>5135</v>
      </c>
      <c r="D3273" s="155">
        <v>350</v>
      </c>
      <c r="E3273" s="155">
        <v>350</v>
      </c>
      <c r="F3273" s="166">
        <v>41667</v>
      </c>
      <c r="G3273" s="166">
        <v>41668</v>
      </c>
      <c r="H3273" s="157">
        <v>1</v>
      </c>
      <c r="I3273" s="163" t="s">
        <v>5136</v>
      </c>
    </row>
    <row r="3274" spans="1:9" ht="15" customHeight="1" x14ac:dyDescent="0.25">
      <c r="A3274" s="155" t="s">
        <v>4605</v>
      </c>
      <c r="B3274" s="155" t="s">
        <v>3321</v>
      </c>
      <c r="C3274" s="155" t="s">
        <v>5137</v>
      </c>
      <c r="D3274" s="155">
        <v>100</v>
      </c>
      <c r="E3274" s="155">
        <v>97</v>
      </c>
      <c r="F3274" s="166">
        <v>41667</v>
      </c>
      <c r="G3274" s="166">
        <v>41670</v>
      </c>
      <c r="H3274" s="157">
        <v>1</v>
      </c>
      <c r="I3274" s="163" t="s">
        <v>5138</v>
      </c>
    </row>
    <row r="3275" spans="1:9" ht="15" customHeight="1" x14ac:dyDescent="0.25">
      <c r="A3275" s="155" t="s">
        <v>2747</v>
      </c>
      <c r="B3275" s="155" t="s">
        <v>4760</v>
      </c>
      <c r="C3275" s="155" t="s">
        <v>5139</v>
      </c>
      <c r="D3275" s="155">
        <v>30</v>
      </c>
      <c r="E3275" s="155">
        <v>30</v>
      </c>
      <c r="F3275" s="166">
        <v>41668</v>
      </c>
      <c r="G3275" s="166">
        <v>41669</v>
      </c>
      <c r="H3275" s="157">
        <v>1</v>
      </c>
    </row>
    <row r="3276" spans="1:9" ht="15" customHeight="1" x14ac:dyDescent="0.25">
      <c r="A3276" s="155" t="s">
        <v>12</v>
      </c>
      <c r="B3276" s="155" t="s">
        <v>490</v>
      </c>
      <c r="C3276" s="155" t="s">
        <v>5140</v>
      </c>
      <c r="D3276" s="155">
        <v>10</v>
      </c>
      <c r="E3276" s="155">
        <v>10</v>
      </c>
      <c r="F3276" s="166">
        <v>41668</v>
      </c>
      <c r="G3276" s="166">
        <v>41669</v>
      </c>
      <c r="H3276" s="157">
        <v>1</v>
      </c>
    </row>
    <row r="3277" spans="1:9" ht="15" customHeight="1" x14ac:dyDescent="0.25">
      <c r="A3277" s="155" t="s">
        <v>2714</v>
      </c>
      <c r="B3277" s="155" t="s">
        <v>5141</v>
      </c>
      <c r="C3277" s="155" t="s">
        <v>5142</v>
      </c>
      <c r="D3277" s="155">
        <v>25</v>
      </c>
      <c r="E3277" s="155">
        <v>25</v>
      </c>
      <c r="F3277" s="166">
        <v>41668</v>
      </c>
      <c r="G3277" s="166">
        <v>41669</v>
      </c>
      <c r="H3277" s="157">
        <v>1</v>
      </c>
    </row>
    <row r="3278" spans="1:9" ht="15" customHeight="1" x14ac:dyDescent="0.25">
      <c r="A3278" s="155" t="s">
        <v>4072</v>
      </c>
      <c r="B3278" s="155" t="s">
        <v>5143</v>
      </c>
      <c r="C3278" s="155" t="s">
        <v>5144</v>
      </c>
      <c r="D3278" s="155">
        <v>9</v>
      </c>
      <c r="E3278" s="155">
        <v>9</v>
      </c>
      <c r="F3278" s="166">
        <v>41668</v>
      </c>
      <c r="G3278" s="166">
        <v>41670</v>
      </c>
      <c r="H3278" s="157">
        <v>1</v>
      </c>
    </row>
    <row r="3279" spans="1:9" ht="15" customHeight="1" x14ac:dyDescent="0.25">
      <c r="A3279" s="155" t="s">
        <v>1983</v>
      </c>
      <c r="B3279" s="155" t="s">
        <v>2614</v>
      </c>
      <c r="C3279" s="155" t="s">
        <v>5145</v>
      </c>
      <c r="D3279" s="155">
        <v>92</v>
      </c>
      <c r="E3279" s="155">
        <v>91</v>
      </c>
      <c r="F3279" s="166">
        <v>41668</v>
      </c>
      <c r="G3279" s="166">
        <v>41670</v>
      </c>
      <c r="H3279" s="157">
        <v>1</v>
      </c>
      <c r="I3279" s="163" t="s">
        <v>5146</v>
      </c>
    </row>
    <row r="3280" spans="1:9" ht="30" customHeight="1" x14ac:dyDescent="0.25">
      <c r="A3280" s="155" t="s">
        <v>3473</v>
      </c>
      <c r="B3280" s="155" t="s">
        <v>1696</v>
      </c>
      <c r="C3280" s="155" t="s">
        <v>5147</v>
      </c>
      <c r="D3280" s="155">
        <v>20</v>
      </c>
      <c r="E3280" s="155">
        <v>20</v>
      </c>
      <c r="F3280" s="166">
        <v>41668</v>
      </c>
      <c r="G3280" s="166">
        <v>41673</v>
      </c>
      <c r="H3280" s="157">
        <v>1</v>
      </c>
    </row>
    <row r="3281" spans="1:8" ht="15" customHeight="1" x14ac:dyDescent="0.25">
      <c r="A3281" s="155" t="s">
        <v>4412</v>
      </c>
      <c r="B3281" s="155" t="s">
        <v>4413</v>
      </c>
      <c r="C3281" s="155" t="s">
        <v>5148</v>
      </c>
      <c r="D3281" s="155">
        <v>10</v>
      </c>
      <c r="E3281" s="155">
        <v>10</v>
      </c>
      <c r="F3281" s="166">
        <v>41668</v>
      </c>
      <c r="G3281" s="166">
        <v>41677</v>
      </c>
      <c r="H3281" s="157">
        <v>1</v>
      </c>
    </row>
    <row r="3282" spans="1:8" ht="15" customHeight="1" x14ac:dyDescent="0.25">
      <c r="A3282" s="155" t="s">
        <v>145</v>
      </c>
      <c r="B3282" s="155" t="s">
        <v>1044</v>
      </c>
      <c r="C3282" s="155" t="s">
        <v>5149</v>
      </c>
      <c r="D3282" s="155">
        <v>25</v>
      </c>
      <c r="E3282" s="155">
        <v>25</v>
      </c>
      <c r="F3282" s="166">
        <v>41669</v>
      </c>
      <c r="G3282" s="166">
        <v>41674</v>
      </c>
      <c r="H3282" s="157">
        <v>1</v>
      </c>
    </row>
    <row r="3283" spans="1:8" ht="15" customHeight="1" x14ac:dyDescent="0.25">
      <c r="A3283" s="155" t="s">
        <v>145</v>
      </c>
      <c r="B3283" s="155" t="s">
        <v>2295</v>
      </c>
      <c r="C3283" s="155" t="s">
        <v>364</v>
      </c>
      <c r="D3283" s="155">
        <v>10</v>
      </c>
      <c r="E3283" s="155">
        <v>10</v>
      </c>
      <c r="F3283" s="166">
        <v>41669</v>
      </c>
      <c r="G3283" s="166">
        <v>41674</v>
      </c>
      <c r="H3283" s="157">
        <v>1</v>
      </c>
    </row>
    <row r="3284" spans="1:8" ht="15" customHeight="1" x14ac:dyDescent="0.25">
      <c r="A3284" s="155" t="s">
        <v>820</v>
      </c>
      <c r="B3284" s="155" t="s">
        <v>1696</v>
      </c>
      <c r="C3284" s="155" t="s">
        <v>5150</v>
      </c>
      <c r="D3284" s="155">
        <v>32</v>
      </c>
      <c r="E3284" s="155">
        <v>32</v>
      </c>
      <c r="F3284" s="166">
        <v>41669</v>
      </c>
      <c r="G3284" s="166">
        <v>41673</v>
      </c>
      <c r="H3284" s="157">
        <v>1</v>
      </c>
    </row>
    <row r="3285" spans="1:8" ht="15" customHeight="1" x14ac:dyDescent="0.25">
      <c r="A3285" s="155" t="s">
        <v>509</v>
      </c>
      <c r="B3285" s="155" t="s">
        <v>5152</v>
      </c>
      <c r="C3285" s="155" t="s">
        <v>5156</v>
      </c>
      <c r="D3285" s="155">
        <v>25</v>
      </c>
      <c r="E3285" s="155">
        <v>25</v>
      </c>
      <c r="F3285" s="166">
        <v>41669</v>
      </c>
      <c r="G3285" s="166">
        <v>41673</v>
      </c>
      <c r="H3285" s="157">
        <v>1</v>
      </c>
    </row>
    <row r="3286" spans="1:8" ht="15" customHeight="1" x14ac:dyDescent="0.25">
      <c r="A3286" s="155" t="s">
        <v>509</v>
      </c>
      <c r="B3286" s="155" t="s">
        <v>5153</v>
      </c>
      <c r="C3286" s="155" t="s">
        <v>166</v>
      </c>
      <c r="D3286" s="155">
        <v>25</v>
      </c>
      <c r="E3286" s="155">
        <v>25</v>
      </c>
      <c r="F3286" s="166">
        <v>41669</v>
      </c>
      <c r="G3286" s="166">
        <v>41673</v>
      </c>
      <c r="H3286" s="157">
        <v>1</v>
      </c>
    </row>
    <row r="3287" spans="1:8" ht="15" customHeight="1" x14ac:dyDescent="0.25">
      <c r="A3287" s="155" t="s">
        <v>509</v>
      </c>
      <c r="B3287" s="155" t="s">
        <v>5155</v>
      </c>
      <c r="C3287" s="155" t="s">
        <v>819</v>
      </c>
      <c r="D3287" s="155">
        <v>25</v>
      </c>
      <c r="E3287" s="155">
        <v>25</v>
      </c>
      <c r="F3287" s="166">
        <v>41669</v>
      </c>
      <c r="G3287" s="166">
        <v>41673</v>
      </c>
      <c r="H3287" s="157">
        <v>1</v>
      </c>
    </row>
    <row r="3288" spans="1:8" ht="15" customHeight="1" x14ac:dyDescent="0.25">
      <c r="A3288" s="155" t="s">
        <v>509</v>
      </c>
      <c r="B3288" s="155" t="s">
        <v>5154</v>
      </c>
      <c r="C3288" s="155" t="s">
        <v>5151</v>
      </c>
      <c r="D3288" s="155">
        <v>25</v>
      </c>
      <c r="E3288" s="155">
        <v>25</v>
      </c>
      <c r="F3288" s="166">
        <v>41669</v>
      </c>
      <c r="G3288" s="166">
        <v>41673</v>
      </c>
      <c r="H3288" s="157">
        <v>1</v>
      </c>
    </row>
    <row r="3289" spans="1:8" ht="15" customHeight="1" x14ac:dyDescent="0.25">
      <c r="A3289" s="155" t="s">
        <v>509</v>
      </c>
      <c r="B3289" s="155" t="s">
        <v>5159</v>
      </c>
      <c r="C3289" s="155" t="s">
        <v>5160</v>
      </c>
      <c r="D3289" s="155">
        <v>325</v>
      </c>
      <c r="E3289" s="155">
        <v>325</v>
      </c>
      <c r="F3289" s="166">
        <v>41670</v>
      </c>
      <c r="G3289" s="166">
        <v>41673</v>
      </c>
      <c r="H3289" s="157">
        <v>1</v>
      </c>
    </row>
    <row r="3290" spans="1:8" ht="15" customHeight="1" x14ac:dyDescent="0.25">
      <c r="A3290" s="155" t="s">
        <v>1508</v>
      </c>
      <c r="B3290" s="155" t="s">
        <v>5161</v>
      </c>
      <c r="C3290" s="155" t="s">
        <v>5162</v>
      </c>
      <c r="D3290" s="155">
        <v>10</v>
      </c>
      <c r="E3290" s="155">
        <v>10</v>
      </c>
      <c r="F3290" s="166">
        <v>41670</v>
      </c>
      <c r="G3290" s="166">
        <v>41673</v>
      </c>
      <c r="H3290" s="157">
        <v>1</v>
      </c>
    </row>
    <row r="3291" spans="1:8" ht="15" customHeight="1" x14ac:dyDescent="0.25">
      <c r="A3291" s="155" t="s">
        <v>7058</v>
      </c>
      <c r="B3291" s="155" t="s">
        <v>805</v>
      </c>
      <c r="C3291" s="155" t="s">
        <v>5163</v>
      </c>
      <c r="D3291" s="155">
        <v>250</v>
      </c>
      <c r="E3291" s="155">
        <v>250</v>
      </c>
      <c r="F3291" s="166">
        <v>41670</v>
      </c>
      <c r="G3291" s="166">
        <v>41675</v>
      </c>
      <c r="H3291" s="157">
        <v>1</v>
      </c>
    </row>
    <row r="3292" spans="1:8" ht="15" customHeight="1" x14ac:dyDescent="0.25">
      <c r="A3292" s="155" t="s">
        <v>559</v>
      </c>
      <c r="B3292" s="155" t="s">
        <v>728</v>
      </c>
      <c r="C3292" s="155" t="s">
        <v>5164</v>
      </c>
      <c r="D3292" s="155">
        <v>10000</v>
      </c>
      <c r="E3292" s="155">
        <v>10082</v>
      </c>
      <c r="F3292" s="166">
        <v>41670</v>
      </c>
      <c r="G3292" s="166">
        <v>41674</v>
      </c>
      <c r="H3292" s="157">
        <v>1</v>
      </c>
    </row>
    <row r="3293" spans="1:8" ht="15" customHeight="1" x14ac:dyDescent="0.25">
      <c r="A3293" s="155" t="s">
        <v>559</v>
      </c>
      <c r="B3293" s="155" t="s">
        <v>1560</v>
      </c>
      <c r="C3293" s="155" t="s">
        <v>5165</v>
      </c>
      <c r="D3293" s="155">
        <v>1000</v>
      </c>
      <c r="E3293" s="155">
        <v>1000</v>
      </c>
      <c r="F3293" s="166">
        <v>41670</v>
      </c>
      <c r="G3293" s="166">
        <v>41673</v>
      </c>
      <c r="H3293" s="157">
        <v>1</v>
      </c>
    </row>
    <row r="3294" spans="1:8" ht="15" customHeight="1" x14ac:dyDescent="0.25">
      <c r="A3294" s="155" t="s">
        <v>459</v>
      </c>
      <c r="B3294" s="155" t="s">
        <v>5166</v>
      </c>
      <c r="C3294" s="155" t="s">
        <v>5167</v>
      </c>
      <c r="D3294" s="155">
        <v>100</v>
      </c>
      <c r="E3294" s="155">
        <v>100</v>
      </c>
      <c r="F3294" s="166">
        <v>41670</v>
      </c>
      <c r="G3294" s="166">
        <v>41677</v>
      </c>
      <c r="H3294" s="157">
        <v>1</v>
      </c>
    </row>
    <row r="3295" spans="1:8" ht="15" customHeight="1" x14ac:dyDescent="0.25">
      <c r="A3295" s="155" t="s">
        <v>71</v>
      </c>
      <c r="B3295" s="155" t="s">
        <v>1530</v>
      </c>
      <c r="C3295" s="155" t="s">
        <v>5170</v>
      </c>
      <c r="D3295" s="155">
        <v>10</v>
      </c>
      <c r="E3295" s="155">
        <v>10</v>
      </c>
      <c r="F3295" s="166">
        <v>41673</v>
      </c>
      <c r="G3295" s="166">
        <v>41681</v>
      </c>
      <c r="H3295" s="157">
        <v>1</v>
      </c>
    </row>
    <row r="3296" spans="1:8" ht="15" customHeight="1" x14ac:dyDescent="0.25">
      <c r="A3296" s="155" t="s">
        <v>71</v>
      </c>
      <c r="B3296" s="155" t="s">
        <v>1550</v>
      </c>
      <c r="C3296" s="155" t="s">
        <v>5171</v>
      </c>
      <c r="D3296" s="155">
        <v>15</v>
      </c>
      <c r="E3296" s="155">
        <v>15</v>
      </c>
      <c r="F3296" s="166">
        <v>41673</v>
      </c>
      <c r="G3296" s="166">
        <v>41677</v>
      </c>
      <c r="H3296" s="157">
        <v>1</v>
      </c>
    </row>
    <row r="3297" spans="1:8" ht="15" customHeight="1" x14ac:dyDescent="0.25">
      <c r="A3297" s="155" t="s">
        <v>230</v>
      </c>
      <c r="B3297" s="155" t="s">
        <v>471</v>
      </c>
      <c r="C3297" s="155" t="s">
        <v>5172</v>
      </c>
      <c r="D3297" s="155">
        <v>100</v>
      </c>
      <c r="E3297" s="155">
        <v>100</v>
      </c>
      <c r="F3297" s="166">
        <v>41673</v>
      </c>
      <c r="G3297" s="166">
        <v>41680</v>
      </c>
      <c r="H3297" s="157">
        <v>1</v>
      </c>
    </row>
    <row r="3298" spans="1:8" ht="15" customHeight="1" x14ac:dyDescent="0.25">
      <c r="A3298" s="155" t="s">
        <v>638</v>
      </c>
      <c r="B3298" s="155" t="s">
        <v>639</v>
      </c>
      <c r="C3298" s="155" t="s">
        <v>5173</v>
      </c>
      <c r="D3298" s="155">
        <v>1000</v>
      </c>
      <c r="E3298" s="155">
        <v>1000</v>
      </c>
      <c r="F3298" s="166">
        <v>41673</v>
      </c>
      <c r="G3298" s="166">
        <v>41676</v>
      </c>
      <c r="H3298" s="157">
        <v>1</v>
      </c>
    </row>
    <row r="3299" spans="1:8" ht="15" customHeight="1" x14ac:dyDescent="0.25">
      <c r="A3299" s="155" t="s">
        <v>748</v>
      </c>
      <c r="B3299" s="155" t="s">
        <v>483</v>
      </c>
      <c r="C3299" s="155" t="s">
        <v>5174</v>
      </c>
      <c r="D3299" s="155">
        <v>200</v>
      </c>
      <c r="E3299" s="155">
        <v>200</v>
      </c>
      <c r="F3299" s="166">
        <v>41673</v>
      </c>
      <c r="G3299" s="166">
        <v>41677</v>
      </c>
      <c r="H3299" s="157">
        <v>1</v>
      </c>
    </row>
    <row r="3300" spans="1:8" ht="15" customHeight="1" x14ac:dyDescent="0.25">
      <c r="A3300" s="155" t="s">
        <v>748</v>
      </c>
      <c r="B3300" s="155" t="s">
        <v>481</v>
      </c>
      <c r="C3300" s="155" t="s">
        <v>364</v>
      </c>
      <c r="D3300" s="155">
        <v>400</v>
      </c>
      <c r="E3300" s="155">
        <v>400</v>
      </c>
      <c r="F3300" s="166">
        <v>41673</v>
      </c>
      <c r="G3300" s="166">
        <v>41677</v>
      </c>
      <c r="H3300" s="157">
        <v>1</v>
      </c>
    </row>
    <row r="3301" spans="1:8" ht="15" customHeight="1" x14ac:dyDescent="0.25">
      <c r="A3301" s="155" t="s">
        <v>3430</v>
      </c>
      <c r="B3301" s="155" t="s">
        <v>697</v>
      </c>
      <c r="C3301" s="155" t="s">
        <v>5175</v>
      </c>
      <c r="D3301" s="155">
        <v>31</v>
      </c>
      <c r="E3301" s="155">
        <v>31</v>
      </c>
      <c r="F3301" s="166">
        <v>41673</v>
      </c>
      <c r="G3301" s="166">
        <v>41680</v>
      </c>
      <c r="H3301" s="157">
        <v>1</v>
      </c>
    </row>
    <row r="3302" spans="1:8" ht="15" customHeight="1" x14ac:dyDescent="0.25">
      <c r="A3302" s="155" t="s">
        <v>798</v>
      </c>
      <c r="B3302" s="155" t="s">
        <v>5176</v>
      </c>
      <c r="C3302" s="155" t="s">
        <v>5177</v>
      </c>
      <c r="D3302" s="155">
        <v>10</v>
      </c>
      <c r="E3302" s="155">
        <v>10</v>
      </c>
      <c r="F3302" s="166">
        <v>41673</v>
      </c>
      <c r="G3302" s="166">
        <v>41675</v>
      </c>
      <c r="H3302" s="157">
        <v>1</v>
      </c>
    </row>
    <row r="3303" spans="1:8" ht="15" customHeight="1" x14ac:dyDescent="0.25">
      <c r="A3303" s="155" t="s">
        <v>3481</v>
      </c>
      <c r="B3303" s="155" t="s">
        <v>255</v>
      </c>
      <c r="C3303" s="155" t="s">
        <v>5178</v>
      </c>
      <c r="D3303" s="155">
        <v>50</v>
      </c>
      <c r="E3303" s="155">
        <v>50</v>
      </c>
      <c r="F3303" s="166">
        <v>41674</v>
      </c>
      <c r="G3303" s="166">
        <v>41677</v>
      </c>
      <c r="H3303" s="157">
        <v>1</v>
      </c>
    </row>
    <row r="3304" spans="1:8" ht="15" customHeight="1" x14ac:dyDescent="0.25">
      <c r="A3304" s="155" t="s">
        <v>251</v>
      </c>
      <c r="B3304" s="155" t="s">
        <v>5180</v>
      </c>
      <c r="C3304" s="155" t="s">
        <v>5181</v>
      </c>
      <c r="D3304" s="155">
        <v>10</v>
      </c>
      <c r="E3304" s="155">
        <v>10</v>
      </c>
      <c r="F3304" s="166">
        <v>41674</v>
      </c>
      <c r="G3304" s="166">
        <v>41680</v>
      </c>
      <c r="H3304" s="157">
        <v>1</v>
      </c>
    </row>
    <row r="3305" spans="1:8" ht="15" customHeight="1" x14ac:dyDescent="0.25">
      <c r="A3305" s="155" t="s">
        <v>509</v>
      </c>
      <c r="B3305" s="155" t="s">
        <v>5118</v>
      </c>
      <c r="C3305" s="155" t="s">
        <v>5122</v>
      </c>
      <c r="D3305" s="155">
        <v>85</v>
      </c>
      <c r="E3305" s="155">
        <v>65</v>
      </c>
      <c r="F3305" s="166">
        <v>41675</v>
      </c>
      <c r="G3305" s="166">
        <v>41680</v>
      </c>
      <c r="H3305" s="157">
        <v>1</v>
      </c>
    </row>
    <row r="3306" spans="1:8" ht="15" customHeight="1" x14ac:dyDescent="0.25">
      <c r="A3306" s="155" t="s">
        <v>509</v>
      </c>
      <c r="B3306" s="155" t="s">
        <v>59</v>
      </c>
      <c r="C3306" s="155" t="s">
        <v>364</v>
      </c>
      <c r="D3306" s="155">
        <v>85</v>
      </c>
      <c r="E3306" s="155">
        <v>65</v>
      </c>
      <c r="F3306" s="166">
        <v>41675</v>
      </c>
      <c r="G3306" s="166">
        <v>41680</v>
      </c>
      <c r="H3306" s="157">
        <v>1</v>
      </c>
    </row>
    <row r="3307" spans="1:8" ht="15" customHeight="1" x14ac:dyDescent="0.25">
      <c r="A3307" s="155" t="s">
        <v>509</v>
      </c>
      <c r="B3307" s="155" t="s">
        <v>364</v>
      </c>
      <c r="C3307" s="155" t="s">
        <v>161</v>
      </c>
      <c r="D3307" s="155">
        <v>85</v>
      </c>
      <c r="E3307" s="155">
        <v>65</v>
      </c>
      <c r="F3307" s="166">
        <v>41675</v>
      </c>
      <c r="G3307" s="166">
        <v>41680</v>
      </c>
      <c r="H3307" s="157">
        <v>1</v>
      </c>
    </row>
    <row r="3308" spans="1:8" ht="15" customHeight="1" x14ac:dyDescent="0.25">
      <c r="A3308" s="155" t="s">
        <v>509</v>
      </c>
      <c r="B3308" s="155" t="s">
        <v>161</v>
      </c>
      <c r="C3308" s="155" t="s">
        <v>316</v>
      </c>
      <c r="D3308" s="155">
        <v>85</v>
      </c>
      <c r="E3308" s="155">
        <v>65</v>
      </c>
      <c r="F3308" s="166">
        <v>41675</v>
      </c>
      <c r="G3308" s="166">
        <v>41680</v>
      </c>
      <c r="H3308" s="157">
        <v>1</v>
      </c>
    </row>
    <row r="3309" spans="1:8" ht="15" customHeight="1" x14ac:dyDescent="0.25">
      <c r="A3309" s="155" t="s">
        <v>4735</v>
      </c>
      <c r="B3309" s="155" t="s">
        <v>1696</v>
      </c>
      <c r="C3309" s="155" t="s">
        <v>5182</v>
      </c>
      <c r="D3309" s="155">
        <v>15</v>
      </c>
      <c r="E3309" s="155">
        <v>15</v>
      </c>
      <c r="F3309" s="166">
        <v>41675</v>
      </c>
      <c r="G3309" s="166">
        <v>41683</v>
      </c>
      <c r="H3309" s="157">
        <v>1</v>
      </c>
    </row>
    <row r="3310" spans="1:8" ht="15" customHeight="1" x14ac:dyDescent="0.25">
      <c r="A3310" s="155" t="s">
        <v>65</v>
      </c>
      <c r="B3310" s="155" t="s">
        <v>5183</v>
      </c>
      <c r="C3310" s="155" t="s">
        <v>5184</v>
      </c>
      <c r="D3310" s="155">
        <v>50</v>
      </c>
      <c r="E3310" s="155">
        <v>50</v>
      </c>
      <c r="F3310" s="166">
        <v>41675</v>
      </c>
      <c r="G3310" s="166">
        <v>41677</v>
      </c>
      <c r="H3310" s="157">
        <v>1</v>
      </c>
    </row>
    <row r="3311" spans="1:8" ht="15" customHeight="1" x14ac:dyDescent="0.25">
      <c r="A3311" s="155" t="s">
        <v>2030</v>
      </c>
      <c r="B3311" s="155" t="s">
        <v>3031</v>
      </c>
      <c r="C3311" s="155" t="s">
        <v>5185</v>
      </c>
      <c r="D3311" s="155">
        <v>150</v>
      </c>
      <c r="E3311" s="155">
        <v>150</v>
      </c>
      <c r="F3311" s="166">
        <v>41675</v>
      </c>
      <c r="G3311" s="166">
        <v>41682</v>
      </c>
      <c r="H3311" s="157">
        <v>1</v>
      </c>
    </row>
    <row r="3312" spans="1:8" ht="15" customHeight="1" x14ac:dyDescent="0.25">
      <c r="A3312" s="155" t="s">
        <v>5187</v>
      </c>
      <c r="B3312" s="155" t="s">
        <v>2535</v>
      </c>
      <c r="C3312" s="155" t="s">
        <v>5186</v>
      </c>
      <c r="D3312" s="155">
        <v>24</v>
      </c>
      <c r="E3312" s="155">
        <v>24</v>
      </c>
      <c r="F3312" s="166">
        <v>41675</v>
      </c>
      <c r="G3312" s="166">
        <v>41680</v>
      </c>
      <c r="H3312" s="157">
        <v>1</v>
      </c>
    </row>
    <row r="3313" spans="1:8" ht="15" customHeight="1" x14ac:dyDescent="0.25">
      <c r="A3313" s="155" t="s">
        <v>1474</v>
      </c>
      <c r="B3313" s="155" t="s">
        <v>345</v>
      </c>
      <c r="C3313" s="155" t="s">
        <v>5188</v>
      </c>
      <c r="D3313" s="155">
        <v>50</v>
      </c>
      <c r="E3313" s="155">
        <v>50</v>
      </c>
      <c r="F3313" s="166">
        <v>41675</v>
      </c>
      <c r="G3313" s="166">
        <v>41680</v>
      </c>
      <c r="H3313" s="157">
        <v>1</v>
      </c>
    </row>
    <row r="3314" spans="1:8" ht="15" customHeight="1" x14ac:dyDescent="0.25">
      <c r="A3314" s="155" t="s">
        <v>277</v>
      </c>
      <c r="B3314" s="155" t="s">
        <v>878</v>
      </c>
      <c r="C3314" s="155" t="s">
        <v>5189</v>
      </c>
      <c r="D3314" s="155">
        <v>50</v>
      </c>
      <c r="E3314" s="155">
        <v>50</v>
      </c>
      <c r="F3314" s="166">
        <v>41675</v>
      </c>
      <c r="G3314" s="166">
        <v>41677</v>
      </c>
      <c r="H3314" s="157">
        <v>1</v>
      </c>
    </row>
    <row r="3315" spans="1:8" ht="15" customHeight="1" x14ac:dyDescent="0.25">
      <c r="A3315" s="155" t="s">
        <v>261</v>
      </c>
      <c r="B3315" s="155" t="s">
        <v>262</v>
      </c>
      <c r="C3315" s="155" t="s">
        <v>5190</v>
      </c>
      <c r="D3315" s="155">
        <v>10</v>
      </c>
      <c r="E3315" s="155">
        <v>10</v>
      </c>
      <c r="F3315" s="166">
        <v>41675</v>
      </c>
      <c r="G3315" s="166">
        <v>41680</v>
      </c>
      <c r="H3315" s="157">
        <v>1</v>
      </c>
    </row>
    <row r="3316" spans="1:8" ht="15" customHeight="1" x14ac:dyDescent="0.25">
      <c r="A3316" s="155" t="s">
        <v>251</v>
      </c>
      <c r="B3316" s="155" t="s">
        <v>5191</v>
      </c>
      <c r="C3316" s="155" t="s">
        <v>5192</v>
      </c>
      <c r="D3316" s="155">
        <v>20</v>
      </c>
      <c r="E3316" s="155">
        <v>20</v>
      </c>
      <c r="F3316" s="166">
        <v>41675</v>
      </c>
      <c r="G3316" s="166">
        <v>41680</v>
      </c>
      <c r="H3316" s="157">
        <v>1</v>
      </c>
    </row>
    <row r="3317" spans="1:8" ht="15" customHeight="1" x14ac:dyDescent="0.25">
      <c r="A3317" s="155" t="s">
        <v>520</v>
      </c>
      <c r="B3317" s="155" t="s">
        <v>1267</v>
      </c>
      <c r="C3317" s="155" t="s">
        <v>5193</v>
      </c>
      <c r="D3317" s="155">
        <v>500</v>
      </c>
      <c r="E3317" s="155">
        <v>500</v>
      </c>
      <c r="F3317" s="166">
        <v>41676</v>
      </c>
      <c r="G3317" s="166" t="s">
        <v>829</v>
      </c>
      <c r="H3317" s="157">
        <v>1</v>
      </c>
    </row>
    <row r="3318" spans="1:8" ht="15" customHeight="1" x14ac:dyDescent="0.25">
      <c r="A3318" s="155" t="s">
        <v>384</v>
      </c>
      <c r="B3318" s="155" t="s">
        <v>385</v>
      </c>
      <c r="C3318" s="155" t="s">
        <v>5194</v>
      </c>
      <c r="D3318" s="155">
        <v>150</v>
      </c>
      <c r="E3318" s="155">
        <v>150</v>
      </c>
      <c r="F3318" s="166">
        <v>41676</v>
      </c>
      <c r="G3318" s="166">
        <v>41677</v>
      </c>
      <c r="H3318" s="157">
        <v>1</v>
      </c>
    </row>
    <row r="3319" spans="1:8" ht="15" customHeight="1" x14ac:dyDescent="0.25">
      <c r="A3319" s="155" t="s">
        <v>3481</v>
      </c>
      <c r="B3319" s="155" t="s">
        <v>255</v>
      </c>
      <c r="C3319" s="155" t="s">
        <v>5195</v>
      </c>
      <c r="D3319" s="155">
        <v>80</v>
      </c>
      <c r="E3319" s="155">
        <v>80</v>
      </c>
      <c r="F3319" s="166">
        <v>41676</v>
      </c>
      <c r="G3319" s="166">
        <v>41680</v>
      </c>
      <c r="H3319" s="157">
        <v>1</v>
      </c>
    </row>
    <row r="3320" spans="1:8" ht="15" customHeight="1" x14ac:dyDescent="0.25">
      <c r="A3320" s="155" t="s">
        <v>512</v>
      </c>
      <c r="B3320" s="155" t="s">
        <v>513</v>
      </c>
      <c r="C3320" s="155" t="s">
        <v>5196</v>
      </c>
      <c r="D3320" s="155">
        <v>2</v>
      </c>
      <c r="E3320" s="155">
        <v>2</v>
      </c>
      <c r="F3320" s="166">
        <v>41676</v>
      </c>
      <c r="G3320" s="166">
        <v>41681</v>
      </c>
      <c r="H3320" s="157">
        <v>1</v>
      </c>
    </row>
    <row r="3321" spans="1:8" ht="15" customHeight="1" x14ac:dyDescent="0.25">
      <c r="A3321" s="155" t="s">
        <v>261</v>
      </c>
      <c r="B3321" s="155" t="s">
        <v>272</v>
      </c>
      <c r="C3321" s="155" t="s">
        <v>5197</v>
      </c>
      <c r="D3321" s="155">
        <v>1</v>
      </c>
      <c r="E3321" s="155">
        <v>1</v>
      </c>
      <c r="F3321" s="166">
        <v>41676</v>
      </c>
      <c r="G3321" s="166">
        <v>41683</v>
      </c>
      <c r="H3321" s="157">
        <v>1</v>
      </c>
    </row>
    <row r="3322" spans="1:8" ht="15" customHeight="1" x14ac:dyDescent="0.25">
      <c r="A3322" s="155" t="s">
        <v>173</v>
      </c>
      <c r="B3322" s="155" t="s">
        <v>445</v>
      </c>
      <c r="C3322" s="155" t="s">
        <v>5198</v>
      </c>
      <c r="D3322" s="155">
        <v>52</v>
      </c>
      <c r="E3322" s="155">
        <v>52</v>
      </c>
      <c r="F3322" s="166">
        <v>41676</v>
      </c>
      <c r="G3322" s="166">
        <v>41687</v>
      </c>
      <c r="H3322" s="157">
        <v>1</v>
      </c>
    </row>
    <row r="3323" spans="1:8" ht="15" customHeight="1" x14ac:dyDescent="0.25">
      <c r="A3323" s="155" t="s">
        <v>2270</v>
      </c>
      <c r="B3323" s="155" t="s">
        <v>457</v>
      </c>
      <c r="C3323" s="155" t="s">
        <v>5199</v>
      </c>
      <c r="D3323" s="155">
        <v>50</v>
      </c>
      <c r="E3323" s="155">
        <v>50</v>
      </c>
      <c r="F3323" s="166">
        <v>41676</v>
      </c>
      <c r="G3323" s="166">
        <v>41680</v>
      </c>
      <c r="H3323" s="157">
        <v>1</v>
      </c>
    </row>
    <row r="3324" spans="1:8" ht="15" customHeight="1" x14ac:dyDescent="0.25">
      <c r="A3324" s="155" t="s">
        <v>12</v>
      </c>
      <c r="B3324" s="155" t="s">
        <v>524</v>
      </c>
      <c r="C3324" s="155" t="s">
        <v>5200</v>
      </c>
      <c r="D3324" s="155">
        <v>10</v>
      </c>
      <c r="E3324" s="155">
        <v>10</v>
      </c>
      <c r="F3324" s="166">
        <v>41676</v>
      </c>
      <c r="G3324" s="166">
        <v>41680</v>
      </c>
      <c r="H3324" s="157">
        <v>1</v>
      </c>
    </row>
    <row r="3325" spans="1:8" ht="15" customHeight="1" x14ac:dyDescent="0.25">
      <c r="A3325" s="155" t="s">
        <v>12</v>
      </c>
      <c r="B3325" s="155" t="s">
        <v>5201</v>
      </c>
      <c r="C3325" s="155" t="s">
        <v>767</v>
      </c>
      <c r="D3325" s="155">
        <v>15</v>
      </c>
      <c r="E3325" s="155">
        <v>15</v>
      </c>
      <c r="F3325" s="166">
        <v>41676</v>
      </c>
      <c r="G3325" s="166">
        <v>41680</v>
      </c>
      <c r="H3325" s="157">
        <v>1</v>
      </c>
    </row>
    <row r="3326" spans="1:8" ht="15" customHeight="1" x14ac:dyDescent="0.25">
      <c r="A3326" s="155" t="s">
        <v>12</v>
      </c>
      <c r="B3326" s="155" t="s">
        <v>364</v>
      </c>
      <c r="C3326" s="155" t="s">
        <v>388</v>
      </c>
      <c r="D3326" s="155">
        <v>10</v>
      </c>
      <c r="E3326" s="155">
        <v>10</v>
      </c>
      <c r="F3326" s="166">
        <v>41676</v>
      </c>
      <c r="G3326" s="166">
        <v>41680</v>
      </c>
      <c r="H3326" s="157">
        <v>1</v>
      </c>
    </row>
    <row r="3327" spans="1:8" ht="15" customHeight="1" x14ac:dyDescent="0.25">
      <c r="A3327" s="155" t="s">
        <v>12</v>
      </c>
      <c r="B3327" s="155" t="s">
        <v>367</v>
      </c>
      <c r="C3327" s="155" t="s">
        <v>5202</v>
      </c>
      <c r="D3327" s="155">
        <v>10</v>
      </c>
      <c r="E3327" s="155">
        <v>10</v>
      </c>
      <c r="F3327" s="166">
        <v>41676</v>
      </c>
      <c r="G3327" s="166">
        <v>41681</v>
      </c>
      <c r="H3327" s="157">
        <v>1</v>
      </c>
    </row>
    <row r="3328" spans="1:8" ht="15" customHeight="1" x14ac:dyDescent="0.25">
      <c r="A3328" s="155" t="s">
        <v>12</v>
      </c>
      <c r="B3328" s="155" t="s">
        <v>280</v>
      </c>
      <c r="C3328" s="155" t="s">
        <v>5203</v>
      </c>
      <c r="D3328" s="155">
        <v>15</v>
      </c>
      <c r="E3328" s="155">
        <v>15</v>
      </c>
      <c r="F3328" s="166">
        <v>41676</v>
      </c>
      <c r="G3328" s="166">
        <v>41680</v>
      </c>
      <c r="H3328" s="157">
        <v>1</v>
      </c>
    </row>
    <row r="3329" spans="1:9" ht="15" customHeight="1" x14ac:dyDescent="0.25">
      <c r="A3329" s="155" t="s">
        <v>261</v>
      </c>
      <c r="B3329" s="155" t="s">
        <v>5204</v>
      </c>
      <c r="C3329" s="155" t="s">
        <v>5205</v>
      </c>
      <c r="D3329" s="155">
        <v>10</v>
      </c>
      <c r="E3329" s="155">
        <v>10</v>
      </c>
      <c r="F3329" s="166">
        <v>41677</v>
      </c>
      <c r="G3329" s="166">
        <v>41684</v>
      </c>
      <c r="H3329" s="157">
        <v>1</v>
      </c>
    </row>
    <row r="3330" spans="1:9" ht="15" customHeight="1" x14ac:dyDescent="0.25">
      <c r="A3330" s="155" t="s">
        <v>6965</v>
      </c>
      <c r="B3330" s="155" t="s">
        <v>5206</v>
      </c>
      <c r="C3330" s="155" t="s">
        <v>5207</v>
      </c>
      <c r="D3330" s="155">
        <v>15</v>
      </c>
      <c r="E3330" s="155">
        <v>15</v>
      </c>
      <c r="F3330" s="166">
        <v>41677</v>
      </c>
      <c r="G3330" s="166">
        <v>41682</v>
      </c>
      <c r="H3330" s="157">
        <v>1</v>
      </c>
    </row>
    <row r="3331" spans="1:9" ht="15" customHeight="1" x14ac:dyDescent="0.25">
      <c r="A3331" s="155" t="s">
        <v>1983</v>
      </c>
      <c r="B3331" s="155" t="s">
        <v>5208</v>
      </c>
      <c r="C3331" s="155" t="s">
        <v>5209</v>
      </c>
      <c r="D3331" s="155">
        <v>132</v>
      </c>
      <c r="E3331" s="155">
        <v>132</v>
      </c>
      <c r="F3331" s="166">
        <v>41677</v>
      </c>
      <c r="G3331" s="166">
        <v>41682</v>
      </c>
      <c r="H3331" s="157">
        <v>1</v>
      </c>
    </row>
    <row r="3332" spans="1:9" ht="15" customHeight="1" x14ac:dyDescent="0.25">
      <c r="A3332" s="155" t="s">
        <v>286</v>
      </c>
      <c r="B3332" s="155" t="s">
        <v>5210</v>
      </c>
      <c r="C3332" s="155" t="s">
        <v>5211</v>
      </c>
      <c r="D3332" s="155">
        <v>25</v>
      </c>
      <c r="E3332" s="155">
        <v>25</v>
      </c>
      <c r="F3332" s="166">
        <v>41677</v>
      </c>
      <c r="G3332" s="166">
        <v>41680</v>
      </c>
      <c r="H3332" s="157">
        <v>1</v>
      </c>
    </row>
    <row r="3333" spans="1:9" ht="15" customHeight="1" x14ac:dyDescent="0.25">
      <c r="A3333" s="155" t="s">
        <v>7058</v>
      </c>
      <c r="B3333" s="155" t="s">
        <v>264</v>
      </c>
      <c r="C3333" s="155" t="s">
        <v>5212</v>
      </c>
      <c r="D3333" s="155">
        <v>200</v>
      </c>
      <c r="E3333" s="155">
        <v>200</v>
      </c>
      <c r="F3333" s="166">
        <v>41680</v>
      </c>
      <c r="G3333" s="166">
        <v>41684</v>
      </c>
      <c r="H3333" s="157">
        <v>1</v>
      </c>
    </row>
    <row r="3334" spans="1:9" ht="15" customHeight="1" x14ac:dyDescent="0.25">
      <c r="A3334" s="155" t="s">
        <v>71</v>
      </c>
      <c r="B3334" s="155" t="s">
        <v>2730</v>
      </c>
      <c r="C3334" s="155" t="s">
        <v>5213</v>
      </c>
      <c r="D3334" s="155">
        <v>4</v>
      </c>
      <c r="E3334" s="155">
        <v>4</v>
      </c>
      <c r="F3334" s="166">
        <v>41680</v>
      </c>
      <c r="G3334" s="166">
        <v>41682</v>
      </c>
      <c r="H3334" s="157">
        <v>1</v>
      </c>
    </row>
    <row r="3335" spans="1:9" ht="15" customHeight="1" x14ac:dyDescent="0.25">
      <c r="A3335" s="155" t="s">
        <v>1280</v>
      </c>
      <c r="B3335" s="155" t="s">
        <v>2610</v>
      </c>
      <c r="C3335" s="155" t="s">
        <v>5214</v>
      </c>
      <c r="D3335" s="155">
        <v>50</v>
      </c>
      <c r="E3335" s="155">
        <v>50</v>
      </c>
      <c r="F3335" s="166">
        <v>41680</v>
      </c>
      <c r="G3335" s="166">
        <v>41684</v>
      </c>
      <c r="H3335" s="157">
        <v>1</v>
      </c>
    </row>
    <row r="3336" spans="1:9" ht="15" customHeight="1" x14ac:dyDescent="0.25">
      <c r="A3336" s="155" t="s">
        <v>1107</v>
      </c>
      <c r="B3336" s="155" t="s">
        <v>2788</v>
      </c>
      <c r="C3336" s="155" t="s">
        <v>5215</v>
      </c>
      <c r="D3336" s="155">
        <v>50</v>
      </c>
      <c r="E3336" s="155">
        <v>50</v>
      </c>
      <c r="F3336" s="166">
        <v>41680</v>
      </c>
      <c r="G3336" s="166">
        <v>41682</v>
      </c>
      <c r="H3336" s="157">
        <v>1</v>
      </c>
    </row>
    <row r="3337" spans="1:9" ht="15" customHeight="1" x14ac:dyDescent="0.25">
      <c r="A3337" s="155" t="s">
        <v>1052</v>
      </c>
      <c r="B3337" s="155" t="s">
        <v>272</v>
      </c>
      <c r="C3337" s="155" t="s">
        <v>5216</v>
      </c>
      <c r="D3337" s="155">
        <v>15</v>
      </c>
      <c r="E3337" s="155">
        <v>10</v>
      </c>
      <c r="F3337" s="166">
        <v>41680</v>
      </c>
      <c r="G3337" s="166">
        <v>41682</v>
      </c>
      <c r="H3337" s="157">
        <v>1</v>
      </c>
      <c r="I3337" s="163" t="s">
        <v>5217</v>
      </c>
    </row>
    <row r="3338" spans="1:9" ht="15" customHeight="1" x14ac:dyDescent="0.25">
      <c r="A3338" s="155" t="s">
        <v>5218</v>
      </c>
      <c r="B3338" s="155" t="s">
        <v>5219</v>
      </c>
      <c r="C3338" s="155" t="s">
        <v>5220</v>
      </c>
      <c r="D3338" s="155">
        <v>20</v>
      </c>
      <c r="E3338" s="155">
        <v>20</v>
      </c>
      <c r="F3338" s="166">
        <v>41680</v>
      </c>
      <c r="G3338" s="166">
        <v>41684</v>
      </c>
      <c r="H3338" s="157">
        <v>1</v>
      </c>
    </row>
    <row r="3339" spans="1:9" ht="15" customHeight="1" x14ac:dyDescent="0.25">
      <c r="A3339" s="155" t="s">
        <v>4963</v>
      </c>
      <c r="B3339" s="155" t="s">
        <v>1373</v>
      </c>
      <c r="C3339" s="155" t="s">
        <v>5221</v>
      </c>
      <c r="D3339" s="155">
        <v>50</v>
      </c>
      <c r="E3339" s="155">
        <v>50</v>
      </c>
      <c r="F3339" s="166">
        <v>41681</v>
      </c>
      <c r="G3339" s="166">
        <v>41684</v>
      </c>
      <c r="H3339" s="157">
        <v>1</v>
      </c>
      <c r="I3339" s="163" t="s">
        <v>4069</v>
      </c>
    </row>
    <row r="3340" spans="1:9" ht="15" customHeight="1" x14ac:dyDescent="0.25">
      <c r="A3340" s="155" t="s">
        <v>4963</v>
      </c>
      <c r="B3340" s="155" t="s">
        <v>1375</v>
      </c>
      <c r="C3340" s="155" t="s">
        <v>161</v>
      </c>
      <c r="D3340" s="155">
        <v>50</v>
      </c>
      <c r="E3340" s="155">
        <v>50</v>
      </c>
      <c r="F3340" s="166">
        <v>41681</v>
      </c>
      <c r="G3340" s="166">
        <v>41684</v>
      </c>
      <c r="H3340" s="157">
        <v>1</v>
      </c>
      <c r="I3340" s="163" t="s">
        <v>4069</v>
      </c>
    </row>
    <row r="3341" spans="1:9" ht="15" customHeight="1" x14ac:dyDescent="0.25">
      <c r="A3341" s="155" t="s">
        <v>71</v>
      </c>
      <c r="B3341" s="155" t="s">
        <v>2730</v>
      </c>
      <c r="C3341" s="155" t="s">
        <v>5222</v>
      </c>
      <c r="D3341" s="155">
        <v>4</v>
      </c>
      <c r="E3341" s="155">
        <v>4</v>
      </c>
      <c r="F3341" s="166">
        <v>41681</v>
      </c>
      <c r="G3341" s="166">
        <v>41683</v>
      </c>
      <c r="H3341" s="157">
        <v>1</v>
      </c>
    </row>
    <row r="3342" spans="1:9" ht="15" customHeight="1" x14ac:dyDescent="0.25">
      <c r="A3342" s="155" t="s">
        <v>12</v>
      </c>
      <c r="B3342" s="155" t="s">
        <v>1532</v>
      </c>
      <c r="C3342" s="155" t="s">
        <v>5223</v>
      </c>
      <c r="D3342" s="155">
        <v>10</v>
      </c>
      <c r="E3342" s="155">
        <v>10</v>
      </c>
      <c r="F3342" s="166">
        <v>41681</v>
      </c>
      <c r="G3342" s="166">
        <v>41682</v>
      </c>
      <c r="H3342" s="157">
        <v>1</v>
      </c>
    </row>
    <row r="3343" spans="1:9" ht="15" customHeight="1" x14ac:dyDescent="0.25">
      <c r="A3343" s="155" t="s">
        <v>4605</v>
      </c>
      <c r="B3343" s="155" t="s">
        <v>3321</v>
      </c>
      <c r="C3343" s="155" t="s">
        <v>5224</v>
      </c>
      <c r="D3343" s="155">
        <v>150</v>
      </c>
      <c r="E3343" s="155">
        <v>153</v>
      </c>
      <c r="F3343" s="166">
        <v>41681</v>
      </c>
      <c r="G3343" s="166">
        <v>41987</v>
      </c>
      <c r="H3343" s="157">
        <v>1</v>
      </c>
    </row>
    <row r="3344" spans="1:9" ht="15" customHeight="1" x14ac:dyDescent="0.25">
      <c r="A3344" s="155" t="s">
        <v>544</v>
      </c>
      <c r="B3344" s="155" t="s">
        <v>347</v>
      </c>
      <c r="C3344" s="155" t="s">
        <v>5225</v>
      </c>
      <c r="D3344" s="155">
        <v>390</v>
      </c>
      <c r="E3344" s="155">
        <v>390</v>
      </c>
      <c r="F3344" s="166">
        <v>41681</v>
      </c>
      <c r="G3344" s="166">
        <v>41684</v>
      </c>
      <c r="H3344" s="157">
        <v>1</v>
      </c>
    </row>
    <row r="3345" spans="1:9" ht="15" customHeight="1" x14ac:dyDescent="0.25">
      <c r="A3345" s="155" t="s">
        <v>2906</v>
      </c>
      <c r="B3345" s="155" t="s">
        <v>1813</v>
      </c>
      <c r="C3345" s="155" t="s">
        <v>5226</v>
      </c>
      <c r="D3345" s="155">
        <v>10</v>
      </c>
      <c r="E3345" s="155">
        <v>10</v>
      </c>
      <c r="F3345" s="166">
        <v>41681</v>
      </c>
      <c r="G3345" s="166">
        <v>41688</v>
      </c>
      <c r="H3345" s="157">
        <v>1</v>
      </c>
    </row>
    <row r="3346" spans="1:9" ht="15" customHeight="1" x14ac:dyDescent="0.25">
      <c r="A3346" s="155" t="s">
        <v>742</v>
      </c>
      <c r="B3346" s="155" t="s">
        <v>1099</v>
      </c>
      <c r="C3346" s="155" t="s">
        <v>5227</v>
      </c>
      <c r="D3346" s="155">
        <v>175</v>
      </c>
      <c r="E3346" s="155">
        <v>175</v>
      </c>
      <c r="F3346" s="166">
        <v>41681</v>
      </c>
      <c r="G3346" s="166">
        <v>41684</v>
      </c>
      <c r="H3346" s="157">
        <v>1</v>
      </c>
    </row>
    <row r="3347" spans="1:9" ht="15" customHeight="1" x14ac:dyDescent="0.25">
      <c r="A3347" s="155" t="s">
        <v>78</v>
      </c>
      <c r="B3347" s="155" t="s">
        <v>5228</v>
      </c>
      <c r="C3347" s="155" t="s">
        <v>5229</v>
      </c>
      <c r="D3347" s="155">
        <v>2</v>
      </c>
      <c r="E3347" s="155">
        <v>2</v>
      </c>
      <c r="F3347" s="166">
        <v>41681</v>
      </c>
      <c r="G3347" s="166">
        <v>41684</v>
      </c>
      <c r="H3347" s="157">
        <v>1</v>
      </c>
    </row>
    <row r="3348" spans="1:9" ht="15" customHeight="1" x14ac:dyDescent="0.25">
      <c r="A3348" s="155" t="s">
        <v>1419</v>
      </c>
      <c r="B3348" s="155" t="s">
        <v>626</v>
      </c>
      <c r="C3348" s="155" t="s">
        <v>5230</v>
      </c>
      <c r="D3348" s="155">
        <v>2000</v>
      </c>
      <c r="E3348" s="155">
        <v>2000</v>
      </c>
      <c r="F3348" s="166">
        <v>41681</v>
      </c>
      <c r="G3348" s="166">
        <v>41686</v>
      </c>
      <c r="H3348" s="157">
        <v>1</v>
      </c>
    </row>
    <row r="3349" spans="1:9" ht="15" customHeight="1" x14ac:dyDescent="0.25">
      <c r="A3349" s="155" t="s">
        <v>4072</v>
      </c>
      <c r="B3349" s="155" t="s">
        <v>5231</v>
      </c>
      <c r="C3349" s="155" t="s">
        <v>5232</v>
      </c>
      <c r="D3349" s="155">
        <v>20</v>
      </c>
      <c r="E3349" s="155">
        <v>20</v>
      </c>
      <c r="F3349" s="166">
        <v>41681</v>
      </c>
      <c r="G3349" s="166">
        <v>41684</v>
      </c>
      <c r="H3349" s="157">
        <v>1</v>
      </c>
    </row>
    <row r="3350" spans="1:9" ht="15" customHeight="1" x14ac:dyDescent="0.25">
      <c r="A3350" s="155" t="s">
        <v>5233</v>
      </c>
      <c r="B3350" s="155" t="s">
        <v>5235</v>
      </c>
      <c r="C3350" s="155" t="s">
        <v>5234</v>
      </c>
      <c r="D3350" s="155">
        <v>25</v>
      </c>
      <c r="E3350" s="155">
        <v>25</v>
      </c>
      <c r="F3350" s="166">
        <v>41681</v>
      </c>
      <c r="G3350" s="166">
        <v>41698</v>
      </c>
      <c r="H3350" s="157">
        <v>1</v>
      </c>
    </row>
    <row r="3351" spans="1:9" ht="15" customHeight="1" x14ac:dyDescent="0.25">
      <c r="A3351" s="155" t="s">
        <v>559</v>
      </c>
      <c r="B3351" s="155" t="s">
        <v>1560</v>
      </c>
      <c r="C3351" s="155" t="s">
        <v>5236</v>
      </c>
      <c r="D3351" s="155">
        <v>1000</v>
      </c>
      <c r="E3351" s="155">
        <v>1000</v>
      </c>
      <c r="F3351" s="166">
        <v>41684</v>
      </c>
      <c r="G3351" s="166">
        <v>41694</v>
      </c>
      <c r="H3351" s="157">
        <v>1</v>
      </c>
    </row>
    <row r="3352" spans="1:9" ht="15" customHeight="1" x14ac:dyDescent="0.25">
      <c r="A3352" s="155" t="s">
        <v>29</v>
      </c>
      <c r="B3352" s="155" t="s">
        <v>268</v>
      </c>
      <c r="C3352" s="155" t="s">
        <v>5237</v>
      </c>
      <c r="D3352" s="155">
        <v>50</v>
      </c>
      <c r="E3352" s="155">
        <v>55</v>
      </c>
      <c r="F3352" s="166">
        <v>41684</v>
      </c>
      <c r="G3352" s="166">
        <v>41694</v>
      </c>
      <c r="H3352" s="157">
        <v>1</v>
      </c>
    </row>
    <row r="3353" spans="1:9" ht="15" customHeight="1" x14ac:dyDescent="0.25">
      <c r="A3353" s="155" t="s">
        <v>29</v>
      </c>
      <c r="B3353" s="155" t="s">
        <v>2267</v>
      </c>
      <c r="C3353" s="155" t="s">
        <v>364</v>
      </c>
      <c r="D3353" s="155">
        <v>200</v>
      </c>
      <c r="E3353" s="155">
        <v>203</v>
      </c>
      <c r="F3353" s="166">
        <v>41684</v>
      </c>
      <c r="G3353" s="166">
        <v>41694</v>
      </c>
      <c r="H3353" s="157">
        <v>1</v>
      </c>
    </row>
    <row r="3354" spans="1:9" ht="15" customHeight="1" x14ac:dyDescent="0.25">
      <c r="A3354" s="155" t="s">
        <v>71</v>
      </c>
      <c r="B3354" s="155" t="s">
        <v>2730</v>
      </c>
      <c r="C3354" s="155" t="s">
        <v>5238</v>
      </c>
      <c r="D3354" s="155">
        <v>26</v>
      </c>
      <c r="E3354" s="155">
        <v>26</v>
      </c>
      <c r="F3354" s="166">
        <v>41684</v>
      </c>
      <c r="G3354" s="166">
        <v>41689</v>
      </c>
      <c r="H3354" s="157">
        <v>1</v>
      </c>
    </row>
    <row r="3355" spans="1:9" ht="15" customHeight="1" x14ac:dyDescent="0.25">
      <c r="A3355" s="155" t="s">
        <v>71</v>
      </c>
      <c r="B3355" s="155" t="s">
        <v>154</v>
      </c>
      <c r="C3355" s="155" t="s">
        <v>5239</v>
      </c>
      <c r="D3355" s="155">
        <v>6</v>
      </c>
      <c r="E3355" s="155">
        <v>6</v>
      </c>
      <c r="F3355" s="166">
        <v>41684</v>
      </c>
      <c r="G3355" s="166">
        <v>41691</v>
      </c>
      <c r="H3355" s="157">
        <v>1</v>
      </c>
    </row>
    <row r="3356" spans="1:9" ht="15" customHeight="1" x14ac:dyDescent="0.25">
      <c r="A3356" s="155" t="s">
        <v>4735</v>
      </c>
      <c r="B3356" s="155" t="s">
        <v>5240</v>
      </c>
      <c r="C3356" s="155" t="s">
        <v>5241</v>
      </c>
      <c r="D3356" s="155">
        <v>12</v>
      </c>
      <c r="E3356" s="155">
        <v>12</v>
      </c>
      <c r="F3356" s="166">
        <v>41684</v>
      </c>
      <c r="G3356" s="166">
        <v>41684</v>
      </c>
      <c r="H3356" s="157">
        <v>1</v>
      </c>
      <c r="I3356" s="163" t="s">
        <v>214</v>
      </c>
    </row>
    <row r="3357" spans="1:9" ht="15" customHeight="1" x14ac:dyDescent="0.25">
      <c r="A3357" s="155" t="s">
        <v>36</v>
      </c>
      <c r="B3357" s="155" t="s">
        <v>812</v>
      </c>
      <c r="C3357" s="155" t="s">
        <v>5242</v>
      </c>
      <c r="D3357" s="155">
        <v>50</v>
      </c>
      <c r="E3357" s="155">
        <v>55</v>
      </c>
      <c r="F3357" s="166">
        <v>41684</v>
      </c>
      <c r="G3357" s="166">
        <v>41688</v>
      </c>
      <c r="H3357" s="157">
        <v>1</v>
      </c>
    </row>
    <row r="3358" spans="1:9" ht="15" customHeight="1" x14ac:dyDescent="0.25">
      <c r="A3358" s="155" t="s">
        <v>4011</v>
      </c>
      <c r="B3358" s="155" t="s">
        <v>5243</v>
      </c>
      <c r="C3358" s="155" t="s">
        <v>5244</v>
      </c>
      <c r="D3358" s="155">
        <v>50</v>
      </c>
      <c r="E3358" s="155">
        <v>50</v>
      </c>
      <c r="F3358" s="166">
        <v>41684</v>
      </c>
      <c r="G3358" s="166">
        <v>41684</v>
      </c>
      <c r="H3358" s="157">
        <v>1</v>
      </c>
      <c r="I3358" s="163" t="s">
        <v>5247</v>
      </c>
    </row>
    <row r="3359" spans="1:9" ht="15" customHeight="1" x14ac:dyDescent="0.25">
      <c r="A3359" s="155" t="s">
        <v>742</v>
      </c>
      <c r="B3359" s="155" t="s">
        <v>743</v>
      </c>
      <c r="C3359" s="155" t="s">
        <v>5245</v>
      </c>
      <c r="D3359" s="155">
        <v>190</v>
      </c>
      <c r="E3359" s="155">
        <v>190</v>
      </c>
      <c r="F3359" s="166">
        <v>41684</v>
      </c>
      <c r="G3359" s="166">
        <v>41684</v>
      </c>
      <c r="H3359" s="157">
        <v>1</v>
      </c>
      <c r="I3359" s="163" t="s">
        <v>5246</v>
      </c>
    </row>
    <row r="3360" spans="1:9" ht="15" customHeight="1" x14ac:dyDescent="0.25">
      <c r="A3360" s="155" t="s">
        <v>277</v>
      </c>
      <c r="B3360" s="155" t="s">
        <v>5248</v>
      </c>
      <c r="C3360" s="155" t="s">
        <v>5249</v>
      </c>
      <c r="D3360" s="155">
        <v>10</v>
      </c>
      <c r="E3360" s="155">
        <v>10</v>
      </c>
      <c r="F3360" s="166">
        <v>41684</v>
      </c>
      <c r="G3360" s="166">
        <v>41684</v>
      </c>
      <c r="H3360" s="157">
        <v>1</v>
      </c>
      <c r="I3360" s="163" t="s">
        <v>5246</v>
      </c>
    </row>
    <row r="3361" spans="1:8" ht="15" customHeight="1" x14ac:dyDescent="0.25">
      <c r="A3361" s="155" t="s">
        <v>261</v>
      </c>
      <c r="B3361" s="155" t="s">
        <v>5250</v>
      </c>
      <c r="C3361" s="155" t="s">
        <v>5251</v>
      </c>
      <c r="D3361" s="155">
        <v>40</v>
      </c>
      <c r="E3361" s="155">
        <v>40</v>
      </c>
      <c r="F3361" s="166">
        <v>41684</v>
      </c>
      <c r="G3361" s="166">
        <v>41687</v>
      </c>
      <c r="H3361" s="157">
        <v>1</v>
      </c>
    </row>
    <row r="3362" spans="1:8" ht="15" customHeight="1" x14ac:dyDescent="0.25">
      <c r="A3362" s="155" t="s">
        <v>261</v>
      </c>
      <c r="B3362" s="155" t="s">
        <v>3021</v>
      </c>
      <c r="C3362" s="155" t="s">
        <v>364</v>
      </c>
      <c r="D3362" s="155">
        <v>40</v>
      </c>
      <c r="E3362" s="155">
        <v>40</v>
      </c>
      <c r="F3362" s="166">
        <v>41684</v>
      </c>
      <c r="G3362" s="166">
        <v>41687</v>
      </c>
      <c r="H3362" s="157">
        <v>1</v>
      </c>
    </row>
    <row r="3363" spans="1:8" ht="15" customHeight="1" x14ac:dyDescent="0.25">
      <c r="A3363" s="155" t="s">
        <v>29</v>
      </c>
      <c r="B3363" s="155" t="s">
        <v>1742</v>
      </c>
      <c r="C3363" s="155" t="s">
        <v>5252</v>
      </c>
      <c r="D3363" s="155">
        <v>400</v>
      </c>
      <c r="E3363" s="155">
        <v>400</v>
      </c>
      <c r="F3363" s="166">
        <v>41684</v>
      </c>
      <c r="G3363" s="166">
        <v>41686</v>
      </c>
      <c r="H3363" s="157">
        <v>1</v>
      </c>
    </row>
    <row r="3364" spans="1:8" ht="15" customHeight="1" x14ac:dyDescent="0.25">
      <c r="A3364" s="155" t="s">
        <v>251</v>
      </c>
      <c r="B3364" s="155" t="s">
        <v>5253</v>
      </c>
      <c r="C3364" s="155" t="s">
        <v>5254</v>
      </c>
      <c r="D3364" s="155">
        <v>20</v>
      </c>
      <c r="E3364" s="155">
        <v>20</v>
      </c>
      <c r="F3364" s="166">
        <v>41684</v>
      </c>
      <c r="G3364" s="166">
        <v>41687</v>
      </c>
      <c r="H3364" s="157">
        <v>1</v>
      </c>
    </row>
    <row r="3365" spans="1:8" ht="15" customHeight="1" x14ac:dyDescent="0.25">
      <c r="A3365" s="155" t="s">
        <v>251</v>
      </c>
      <c r="B3365" s="155" t="s">
        <v>4163</v>
      </c>
      <c r="C3365" s="155" t="s">
        <v>5255</v>
      </c>
      <c r="D3365" s="155">
        <v>10</v>
      </c>
      <c r="E3365" s="155">
        <v>10</v>
      </c>
      <c r="F3365" s="166">
        <v>41684</v>
      </c>
      <c r="G3365" s="166">
        <v>41691</v>
      </c>
      <c r="H3365" s="157">
        <v>1</v>
      </c>
    </row>
    <row r="3366" spans="1:8" ht="15" customHeight="1" x14ac:dyDescent="0.25">
      <c r="A3366" s="155" t="s">
        <v>5256</v>
      </c>
      <c r="B3366" s="155" t="s">
        <v>5257</v>
      </c>
      <c r="C3366" s="155" t="s">
        <v>5258</v>
      </c>
      <c r="D3366" s="155">
        <v>12</v>
      </c>
      <c r="E3366" s="155">
        <v>12</v>
      </c>
      <c r="F3366" s="166">
        <v>41684</v>
      </c>
      <c r="G3366" s="166">
        <v>41690</v>
      </c>
      <c r="H3366" s="157">
        <v>1</v>
      </c>
    </row>
    <row r="3367" spans="1:8" ht="15" customHeight="1" x14ac:dyDescent="0.25">
      <c r="A3367" s="155" t="s">
        <v>3478</v>
      </c>
      <c r="B3367" s="155" t="s">
        <v>3479</v>
      </c>
      <c r="C3367" s="155" t="s">
        <v>5259</v>
      </c>
      <c r="D3367" s="155">
        <v>50016</v>
      </c>
      <c r="E3367" s="155">
        <v>12000</v>
      </c>
      <c r="F3367" s="166">
        <v>41684</v>
      </c>
      <c r="G3367" s="166">
        <v>41687</v>
      </c>
      <c r="H3367" s="157">
        <v>1</v>
      </c>
    </row>
    <row r="3368" spans="1:8" ht="15" customHeight="1" x14ac:dyDescent="0.25">
      <c r="A3368" s="155" t="s">
        <v>4666</v>
      </c>
      <c r="B3368" s="155" t="s">
        <v>4667</v>
      </c>
      <c r="C3368" s="155" t="s">
        <v>5260</v>
      </c>
      <c r="D3368" s="155">
        <v>270</v>
      </c>
      <c r="E3368" s="155">
        <v>270</v>
      </c>
      <c r="F3368" s="166">
        <v>41684</v>
      </c>
      <c r="G3368" s="166">
        <v>41712</v>
      </c>
      <c r="H3368" s="157">
        <v>1</v>
      </c>
    </row>
    <row r="3369" spans="1:8" ht="15" customHeight="1" x14ac:dyDescent="0.25">
      <c r="A3369" s="155" t="s">
        <v>638</v>
      </c>
      <c r="B3369" s="155" t="s">
        <v>639</v>
      </c>
      <c r="C3369" s="155" t="s">
        <v>5262</v>
      </c>
      <c r="D3369" s="155">
        <v>1000</v>
      </c>
      <c r="E3369" s="155">
        <v>1000</v>
      </c>
      <c r="F3369" s="166">
        <v>41688</v>
      </c>
      <c r="G3369" s="166">
        <v>41690</v>
      </c>
      <c r="H3369" s="157">
        <v>1</v>
      </c>
    </row>
    <row r="3370" spans="1:8" ht="15" customHeight="1" x14ac:dyDescent="0.25">
      <c r="A3370" s="155" t="s">
        <v>42</v>
      </c>
      <c r="B3370" s="155" t="s">
        <v>803</v>
      </c>
      <c r="C3370" s="155" t="s">
        <v>5263</v>
      </c>
      <c r="D3370" s="155">
        <v>200</v>
      </c>
      <c r="E3370" s="155">
        <v>200</v>
      </c>
      <c r="F3370" s="166">
        <v>41688</v>
      </c>
      <c r="G3370" s="166">
        <v>41691</v>
      </c>
      <c r="H3370" s="157">
        <v>1</v>
      </c>
    </row>
    <row r="3371" spans="1:8" ht="15" customHeight="1" x14ac:dyDescent="0.25">
      <c r="A3371" s="155" t="s">
        <v>230</v>
      </c>
      <c r="B3371" s="155" t="s">
        <v>2024</v>
      </c>
      <c r="C3371" s="155" t="s">
        <v>5264</v>
      </c>
      <c r="D3371" s="155">
        <v>25</v>
      </c>
      <c r="E3371" s="155">
        <v>25</v>
      </c>
      <c r="F3371" s="166">
        <v>41688</v>
      </c>
      <c r="G3371" s="166">
        <v>41701</v>
      </c>
      <c r="H3371" s="157">
        <v>1</v>
      </c>
    </row>
    <row r="3372" spans="1:8" ht="15" customHeight="1" x14ac:dyDescent="0.25">
      <c r="A3372" s="155" t="s">
        <v>71</v>
      </c>
      <c r="B3372" s="155" t="s">
        <v>167</v>
      </c>
      <c r="C3372" s="155" t="s">
        <v>5265</v>
      </c>
      <c r="D3372" s="155">
        <v>5</v>
      </c>
      <c r="E3372" s="155">
        <v>5</v>
      </c>
      <c r="F3372" s="166">
        <v>41688</v>
      </c>
      <c r="G3372" s="166">
        <v>41691</v>
      </c>
      <c r="H3372" s="157">
        <v>1</v>
      </c>
    </row>
    <row r="3373" spans="1:8" ht="15" customHeight="1" x14ac:dyDescent="0.25">
      <c r="A3373" s="155" t="s">
        <v>1826</v>
      </c>
      <c r="B3373" s="155" t="s">
        <v>5266</v>
      </c>
      <c r="C3373" s="155" t="s">
        <v>5267</v>
      </c>
      <c r="D3373" s="155">
        <v>100</v>
      </c>
      <c r="E3373" s="155">
        <v>100</v>
      </c>
      <c r="F3373" s="166">
        <v>41688</v>
      </c>
      <c r="G3373" s="166">
        <v>41691</v>
      </c>
      <c r="H3373" s="157">
        <v>1</v>
      </c>
    </row>
    <row r="3374" spans="1:8" ht="15" customHeight="1" x14ac:dyDescent="0.25">
      <c r="A3374" s="155" t="s">
        <v>2747</v>
      </c>
      <c r="B3374" s="155" t="s">
        <v>5268</v>
      </c>
      <c r="C3374" s="155" t="s">
        <v>5269</v>
      </c>
      <c r="D3374" s="155">
        <v>10</v>
      </c>
      <c r="E3374" s="155">
        <v>10</v>
      </c>
      <c r="F3374" s="166">
        <v>41688</v>
      </c>
      <c r="G3374" s="166">
        <v>41689</v>
      </c>
      <c r="H3374" s="157">
        <v>1</v>
      </c>
    </row>
    <row r="3375" spans="1:8" ht="15" customHeight="1" x14ac:dyDescent="0.25">
      <c r="A3375" s="155" t="s">
        <v>251</v>
      </c>
      <c r="B3375" s="155" t="s">
        <v>5270</v>
      </c>
      <c r="C3375" s="155" t="s">
        <v>5271</v>
      </c>
      <c r="D3375" s="155">
        <v>10</v>
      </c>
      <c r="E3375" s="155">
        <v>10</v>
      </c>
      <c r="F3375" s="166">
        <v>41688</v>
      </c>
      <c r="G3375" s="166">
        <v>41690</v>
      </c>
      <c r="H3375" s="157">
        <v>1</v>
      </c>
    </row>
    <row r="3376" spans="1:8" ht="15" customHeight="1" x14ac:dyDescent="0.25">
      <c r="A3376" s="155" t="s">
        <v>261</v>
      </c>
      <c r="B3376" s="155" t="s">
        <v>5204</v>
      </c>
      <c r="C3376" s="155" t="s">
        <v>5272</v>
      </c>
      <c r="D3376" s="155">
        <v>10</v>
      </c>
      <c r="E3376" s="155">
        <v>10</v>
      </c>
      <c r="F3376" s="166">
        <v>41688</v>
      </c>
      <c r="G3376" s="166">
        <v>41690</v>
      </c>
      <c r="H3376" s="157">
        <v>1</v>
      </c>
    </row>
    <row r="3377" spans="1:8" ht="15" customHeight="1" x14ac:dyDescent="0.25">
      <c r="A3377" s="155" t="s">
        <v>29</v>
      </c>
      <c r="B3377" s="155" t="s">
        <v>5273</v>
      </c>
      <c r="C3377" s="155" t="s">
        <v>5274</v>
      </c>
      <c r="D3377" s="155">
        <v>10</v>
      </c>
      <c r="E3377" s="155">
        <v>10</v>
      </c>
      <c r="F3377" s="166">
        <v>41688</v>
      </c>
      <c r="G3377" s="166">
        <v>41695</v>
      </c>
      <c r="H3377" s="157">
        <v>1</v>
      </c>
    </row>
    <row r="3378" spans="1:8" ht="15" customHeight="1" x14ac:dyDescent="0.25">
      <c r="A3378" s="155" t="s">
        <v>230</v>
      </c>
      <c r="B3378" s="155" t="s">
        <v>471</v>
      </c>
      <c r="C3378" s="155" t="s">
        <v>5275</v>
      </c>
      <c r="D3378" s="155">
        <v>100</v>
      </c>
      <c r="E3378" s="155">
        <v>100</v>
      </c>
      <c r="F3378" s="166">
        <v>41689</v>
      </c>
      <c r="G3378" s="166">
        <v>41698</v>
      </c>
      <c r="H3378" s="157">
        <v>1</v>
      </c>
    </row>
    <row r="3379" spans="1:8" ht="15" customHeight="1" x14ac:dyDescent="0.25">
      <c r="A3379" s="155" t="s">
        <v>286</v>
      </c>
      <c r="B3379" s="155" t="s">
        <v>5276</v>
      </c>
      <c r="C3379" s="155" t="s">
        <v>5277</v>
      </c>
      <c r="D3379" s="155">
        <v>25</v>
      </c>
      <c r="E3379" s="155">
        <v>25</v>
      </c>
      <c r="F3379" s="166">
        <v>41689</v>
      </c>
      <c r="G3379" s="166">
        <v>41691</v>
      </c>
      <c r="H3379" s="157">
        <v>1</v>
      </c>
    </row>
    <row r="3380" spans="1:8" ht="15" customHeight="1" x14ac:dyDescent="0.25">
      <c r="A3380" s="155" t="s">
        <v>3430</v>
      </c>
      <c r="B3380" s="155" t="s">
        <v>681</v>
      </c>
      <c r="C3380" s="155" t="s">
        <v>5278</v>
      </c>
      <c r="D3380" s="155">
        <v>100</v>
      </c>
      <c r="E3380" s="155">
        <v>100</v>
      </c>
      <c r="F3380" s="166">
        <v>41689</v>
      </c>
      <c r="G3380" s="166">
        <v>41696</v>
      </c>
      <c r="H3380" s="157">
        <v>1</v>
      </c>
    </row>
    <row r="3381" spans="1:8" ht="15" customHeight="1" x14ac:dyDescent="0.25">
      <c r="A3381" s="155" t="s">
        <v>4605</v>
      </c>
      <c r="B3381" s="155" t="s">
        <v>4505</v>
      </c>
      <c r="C3381" s="155" t="s">
        <v>5279</v>
      </c>
      <c r="D3381" s="155">
        <v>25</v>
      </c>
      <c r="E3381" s="155">
        <v>25</v>
      </c>
      <c r="F3381" s="166">
        <v>41689</v>
      </c>
      <c r="G3381" s="166">
        <v>41691</v>
      </c>
      <c r="H3381" s="157">
        <v>1</v>
      </c>
    </row>
    <row r="3382" spans="1:8" ht="15" customHeight="1" x14ac:dyDescent="0.25">
      <c r="A3382" s="155" t="s">
        <v>3481</v>
      </c>
      <c r="B3382" s="155" t="s">
        <v>149</v>
      </c>
      <c r="C3382" s="155" t="s">
        <v>5280</v>
      </c>
      <c r="D3382" s="155">
        <v>30</v>
      </c>
      <c r="E3382" s="155">
        <v>30</v>
      </c>
      <c r="F3382" s="166">
        <v>41689</v>
      </c>
      <c r="G3382" s="166">
        <v>41691</v>
      </c>
      <c r="H3382" s="157">
        <v>1</v>
      </c>
    </row>
    <row r="3383" spans="1:8" ht="15" customHeight="1" x14ac:dyDescent="0.25">
      <c r="A3383" s="155" t="s">
        <v>4449</v>
      </c>
      <c r="B3383" s="155" t="s">
        <v>4827</v>
      </c>
      <c r="C3383" s="155" t="s">
        <v>5281</v>
      </c>
      <c r="D3383" s="155">
        <v>100</v>
      </c>
      <c r="E3383" s="155">
        <v>100</v>
      </c>
      <c r="F3383" s="166">
        <v>41689</v>
      </c>
      <c r="G3383" s="166">
        <v>41698</v>
      </c>
      <c r="H3383" s="157">
        <v>1</v>
      </c>
    </row>
    <row r="3384" spans="1:8" ht="15" customHeight="1" x14ac:dyDescent="0.25">
      <c r="A3384" s="155" t="s">
        <v>4449</v>
      </c>
      <c r="B3384" s="155" t="s">
        <v>4828</v>
      </c>
      <c r="C3384" s="155" t="s">
        <v>5282</v>
      </c>
      <c r="D3384" s="155">
        <v>100</v>
      </c>
      <c r="E3384" s="155">
        <v>100</v>
      </c>
      <c r="F3384" s="166">
        <v>41689</v>
      </c>
      <c r="G3384" s="166">
        <v>41698</v>
      </c>
      <c r="H3384" s="157">
        <v>1</v>
      </c>
    </row>
    <row r="3385" spans="1:8" ht="15" customHeight="1" x14ac:dyDescent="0.25">
      <c r="A3385" s="155" t="s">
        <v>3303</v>
      </c>
      <c r="B3385" s="155" t="s">
        <v>3306</v>
      </c>
      <c r="C3385" s="155" t="s">
        <v>5283</v>
      </c>
      <c r="D3385" s="155">
        <v>1</v>
      </c>
      <c r="E3385" s="155">
        <v>1</v>
      </c>
      <c r="F3385" s="166">
        <v>41689</v>
      </c>
      <c r="G3385" s="166">
        <v>41697</v>
      </c>
      <c r="H3385" s="157">
        <v>1</v>
      </c>
    </row>
    <row r="3386" spans="1:8" ht="15" customHeight="1" x14ac:dyDescent="0.25">
      <c r="A3386" s="155" t="s">
        <v>563</v>
      </c>
      <c r="B3386" s="155" t="s">
        <v>272</v>
      </c>
      <c r="C3386" s="155" t="s">
        <v>5284</v>
      </c>
      <c r="D3386" s="155">
        <v>3</v>
      </c>
      <c r="E3386" s="155">
        <v>3</v>
      </c>
      <c r="F3386" s="166">
        <v>41689</v>
      </c>
      <c r="G3386" s="166">
        <v>41698</v>
      </c>
      <c r="H3386" s="157">
        <v>1</v>
      </c>
    </row>
    <row r="3387" spans="1:8" ht="15" customHeight="1" x14ac:dyDescent="0.25">
      <c r="A3387" s="155" t="s">
        <v>2714</v>
      </c>
      <c r="B3387" s="155" t="s">
        <v>2066</v>
      </c>
      <c r="C3387" s="155" t="s">
        <v>5285</v>
      </c>
      <c r="D3387" s="155">
        <v>1000</v>
      </c>
      <c r="E3387" s="155">
        <v>864</v>
      </c>
      <c r="F3387" s="166">
        <v>41691</v>
      </c>
      <c r="G3387" s="166">
        <v>41691</v>
      </c>
      <c r="H3387" s="157">
        <v>1</v>
      </c>
    </row>
    <row r="3388" spans="1:8" ht="15" customHeight="1" x14ac:dyDescent="0.25">
      <c r="A3388" s="155" t="s">
        <v>4449</v>
      </c>
      <c r="B3388" s="155" t="s">
        <v>1696</v>
      </c>
      <c r="C3388" s="155" t="s">
        <v>5286</v>
      </c>
      <c r="D3388" s="155">
        <v>1</v>
      </c>
      <c r="E3388" s="155">
        <v>1</v>
      </c>
      <c r="F3388" s="166">
        <v>41691</v>
      </c>
      <c r="G3388" s="166">
        <v>41697</v>
      </c>
      <c r="H3388" s="157">
        <v>1</v>
      </c>
    </row>
    <row r="3389" spans="1:8" ht="15" customHeight="1" x14ac:dyDescent="0.25">
      <c r="A3389" s="155" t="s">
        <v>899</v>
      </c>
      <c r="B3389" s="155" t="s">
        <v>339</v>
      </c>
      <c r="C3389" s="155" t="s">
        <v>5287</v>
      </c>
      <c r="D3389" s="155">
        <v>10</v>
      </c>
      <c r="E3389" s="155">
        <v>10</v>
      </c>
      <c r="F3389" s="166">
        <v>41691</v>
      </c>
      <c r="G3389" s="166">
        <v>41698</v>
      </c>
      <c r="H3389" s="157">
        <v>1</v>
      </c>
    </row>
    <row r="3390" spans="1:8" ht="15" customHeight="1" x14ac:dyDescent="0.25">
      <c r="A3390" s="155" t="s">
        <v>71</v>
      </c>
      <c r="B3390" s="155" t="s">
        <v>477</v>
      </c>
      <c r="C3390" s="155" t="s">
        <v>5288</v>
      </c>
      <c r="D3390" s="155">
        <v>10</v>
      </c>
      <c r="E3390" s="155">
        <v>10</v>
      </c>
      <c r="F3390" s="166">
        <v>41691</v>
      </c>
      <c r="G3390" s="166">
        <v>41694</v>
      </c>
      <c r="H3390" s="157">
        <v>1</v>
      </c>
    </row>
    <row r="3391" spans="1:8" ht="15" customHeight="1" x14ac:dyDescent="0.25">
      <c r="A3391" s="155" t="s">
        <v>145</v>
      </c>
      <c r="B3391" s="155" t="s">
        <v>2646</v>
      </c>
      <c r="C3391" s="155" t="s">
        <v>5289</v>
      </c>
      <c r="D3391" s="155">
        <v>1</v>
      </c>
      <c r="E3391" s="155">
        <v>1</v>
      </c>
      <c r="F3391" s="166">
        <v>41691</v>
      </c>
      <c r="G3391" s="166">
        <v>41695</v>
      </c>
      <c r="H3391" s="157">
        <v>1</v>
      </c>
    </row>
    <row r="3392" spans="1:8" ht="15" customHeight="1" x14ac:dyDescent="0.25">
      <c r="A3392" s="155" t="s">
        <v>2769</v>
      </c>
      <c r="B3392" s="155" t="s">
        <v>3155</v>
      </c>
      <c r="C3392" s="155" t="s">
        <v>5290</v>
      </c>
      <c r="D3392" s="155">
        <v>1200</v>
      </c>
      <c r="E3392" s="155">
        <v>400</v>
      </c>
      <c r="F3392" s="166">
        <v>41691</v>
      </c>
      <c r="G3392" s="166">
        <v>41695</v>
      </c>
      <c r="H3392" s="157">
        <v>1</v>
      </c>
    </row>
    <row r="3393" spans="1:8" ht="15" customHeight="1" x14ac:dyDescent="0.25">
      <c r="A3393" s="155" t="s">
        <v>4968</v>
      </c>
      <c r="B3393" s="155" t="s">
        <v>4969</v>
      </c>
      <c r="C3393" s="155" t="s">
        <v>5291</v>
      </c>
      <c r="D3393" s="155">
        <v>125</v>
      </c>
      <c r="E3393" s="155">
        <v>125</v>
      </c>
      <c r="F3393" s="166">
        <v>41691</v>
      </c>
      <c r="G3393" s="166">
        <v>41698</v>
      </c>
      <c r="H3393" s="157">
        <v>1</v>
      </c>
    </row>
    <row r="3394" spans="1:8" ht="15" customHeight="1" x14ac:dyDescent="0.25">
      <c r="A3394" s="155" t="s">
        <v>42</v>
      </c>
      <c r="B3394" s="155" t="s">
        <v>5292</v>
      </c>
      <c r="C3394" s="155" t="s">
        <v>5293</v>
      </c>
      <c r="D3394" s="155">
        <v>425</v>
      </c>
      <c r="E3394" s="155">
        <v>425</v>
      </c>
      <c r="F3394" s="166">
        <v>41691</v>
      </c>
      <c r="G3394" s="166">
        <v>41695</v>
      </c>
      <c r="H3394" s="157">
        <v>1</v>
      </c>
    </row>
    <row r="3395" spans="1:8" ht="15" customHeight="1" x14ac:dyDescent="0.25">
      <c r="A3395" s="155" t="s">
        <v>29</v>
      </c>
      <c r="B3395" s="155" t="s">
        <v>3349</v>
      </c>
      <c r="C3395" s="155" t="s">
        <v>5294</v>
      </c>
      <c r="D3395" s="155">
        <v>25</v>
      </c>
      <c r="E3395" s="155">
        <v>27</v>
      </c>
      <c r="F3395" s="166">
        <v>41691</v>
      </c>
      <c r="G3395" s="166">
        <v>41696</v>
      </c>
      <c r="H3395" s="157">
        <v>1</v>
      </c>
    </row>
    <row r="3396" spans="1:8" ht="15" customHeight="1" x14ac:dyDescent="0.25">
      <c r="A3396" s="155" t="s">
        <v>1554</v>
      </c>
      <c r="B3396" s="155" t="s">
        <v>1204</v>
      </c>
      <c r="C3396" s="155" t="s">
        <v>5295</v>
      </c>
      <c r="D3396" s="155">
        <v>250</v>
      </c>
      <c r="E3396" s="155">
        <v>250</v>
      </c>
      <c r="F3396" s="166">
        <v>41691</v>
      </c>
      <c r="G3396" s="166">
        <v>41698</v>
      </c>
      <c r="H3396" s="157">
        <v>1</v>
      </c>
    </row>
    <row r="3397" spans="1:8" ht="15" customHeight="1" x14ac:dyDescent="0.25">
      <c r="A3397" s="155" t="s">
        <v>1554</v>
      </c>
      <c r="B3397" s="155" t="s">
        <v>1181</v>
      </c>
      <c r="C3397" s="155" t="s">
        <v>5296</v>
      </c>
      <c r="D3397" s="155">
        <v>250</v>
      </c>
      <c r="E3397" s="155">
        <v>250</v>
      </c>
      <c r="F3397" s="166">
        <v>41691</v>
      </c>
      <c r="G3397" s="166">
        <v>41698</v>
      </c>
      <c r="H3397" s="157">
        <v>1</v>
      </c>
    </row>
    <row r="3398" spans="1:8" ht="15" customHeight="1" x14ac:dyDescent="0.25">
      <c r="A3398" s="155" t="s">
        <v>5297</v>
      </c>
      <c r="B3398" s="155" t="s">
        <v>5298</v>
      </c>
      <c r="C3398" s="155" t="s">
        <v>5299</v>
      </c>
      <c r="D3398" s="155">
        <v>2</v>
      </c>
      <c r="E3398" s="155">
        <v>2</v>
      </c>
      <c r="F3398" s="166">
        <v>41694</v>
      </c>
      <c r="G3398" s="166">
        <v>41694</v>
      </c>
      <c r="H3398" s="157">
        <v>1</v>
      </c>
    </row>
    <row r="3399" spans="1:8" ht="15" customHeight="1" x14ac:dyDescent="0.25">
      <c r="A3399" s="155" t="s">
        <v>173</v>
      </c>
      <c r="B3399" s="155" t="s">
        <v>1170</v>
      </c>
      <c r="C3399" s="155" t="s">
        <v>5300</v>
      </c>
      <c r="D3399" s="155">
        <v>102</v>
      </c>
      <c r="E3399" s="155">
        <v>96</v>
      </c>
      <c r="F3399" s="166">
        <v>41694</v>
      </c>
      <c r="G3399" s="166">
        <v>41701</v>
      </c>
      <c r="H3399" s="157">
        <v>1</v>
      </c>
    </row>
    <row r="3400" spans="1:8" ht="15" customHeight="1" x14ac:dyDescent="0.25">
      <c r="A3400" s="155" t="s">
        <v>173</v>
      </c>
      <c r="B3400" s="155" t="s">
        <v>445</v>
      </c>
      <c r="C3400" s="155" t="s">
        <v>364</v>
      </c>
      <c r="D3400" s="155">
        <v>102</v>
      </c>
      <c r="E3400" s="155">
        <v>102</v>
      </c>
      <c r="F3400" s="166">
        <v>41694</v>
      </c>
      <c r="G3400" s="166">
        <v>41701</v>
      </c>
      <c r="H3400" s="157">
        <v>1</v>
      </c>
    </row>
    <row r="3401" spans="1:8" ht="15" customHeight="1" x14ac:dyDescent="0.25">
      <c r="A3401" s="155" t="s">
        <v>71</v>
      </c>
      <c r="B3401" s="155" t="s">
        <v>2730</v>
      </c>
      <c r="C3401" s="155" t="s">
        <v>5301</v>
      </c>
      <c r="D3401" s="155">
        <v>4</v>
      </c>
      <c r="E3401" s="155">
        <v>4</v>
      </c>
      <c r="F3401" s="166">
        <v>41694</v>
      </c>
      <c r="G3401" s="166">
        <v>41697</v>
      </c>
      <c r="H3401" s="157">
        <v>1</v>
      </c>
    </row>
    <row r="3402" spans="1:8" ht="15" customHeight="1" x14ac:dyDescent="0.25">
      <c r="A3402" s="155" t="s">
        <v>71</v>
      </c>
      <c r="B3402" s="155" t="s">
        <v>2730</v>
      </c>
      <c r="C3402" s="155" t="s">
        <v>5302</v>
      </c>
      <c r="D3402" s="155">
        <v>5</v>
      </c>
      <c r="E3402" s="155">
        <v>5</v>
      </c>
      <c r="F3402" s="166">
        <v>41694</v>
      </c>
      <c r="G3402" s="166">
        <v>41697</v>
      </c>
      <c r="H3402" s="157">
        <v>1</v>
      </c>
    </row>
    <row r="3403" spans="1:8" ht="15" customHeight="1" x14ac:dyDescent="0.25">
      <c r="A3403" s="155" t="s">
        <v>408</v>
      </c>
      <c r="B3403" s="155" t="s">
        <v>409</v>
      </c>
      <c r="C3403" s="155" t="s">
        <v>5303</v>
      </c>
      <c r="D3403" s="155">
        <v>10</v>
      </c>
      <c r="E3403" s="155">
        <v>10</v>
      </c>
      <c r="F3403" s="166">
        <v>41694</v>
      </c>
      <c r="G3403" s="166">
        <v>41698</v>
      </c>
      <c r="H3403" s="157">
        <v>1</v>
      </c>
    </row>
    <row r="3404" spans="1:8" ht="15" customHeight="1" x14ac:dyDescent="0.25">
      <c r="A3404" s="155" t="s">
        <v>2714</v>
      </c>
      <c r="B3404" s="155" t="s">
        <v>5304</v>
      </c>
      <c r="C3404" s="155" t="s">
        <v>5305</v>
      </c>
      <c r="D3404" s="155">
        <v>500</v>
      </c>
      <c r="E3404" s="155">
        <v>404</v>
      </c>
      <c r="F3404" s="166">
        <v>41694</v>
      </c>
      <c r="G3404" s="166">
        <v>41698</v>
      </c>
      <c r="H3404" s="157">
        <v>1</v>
      </c>
    </row>
    <row r="3405" spans="1:8" ht="15" customHeight="1" x14ac:dyDescent="0.25">
      <c r="A3405" s="155" t="s">
        <v>71</v>
      </c>
      <c r="B3405" s="155" t="s">
        <v>154</v>
      </c>
      <c r="C3405" s="155" t="s">
        <v>5306</v>
      </c>
      <c r="D3405" s="155">
        <v>5</v>
      </c>
      <c r="E3405" s="155">
        <v>5</v>
      </c>
      <c r="F3405" s="166">
        <v>41694</v>
      </c>
      <c r="G3405" s="166">
        <v>41715</v>
      </c>
      <c r="H3405" s="157">
        <v>1</v>
      </c>
    </row>
    <row r="3406" spans="1:8" ht="15" customHeight="1" x14ac:dyDescent="0.25">
      <c r="A3406" s="155" t="s">
        <v>4011</v>
      </c>
      <c r="B3406" s="155" t="s">
        <v>909</v>
      </c>
      <c r="C3406" s="155" t="s">
        <v>5307</v>
      </c>
      <c r="D3406" s="155">
        <v>100</v>
      </c>
      <c r="E3406" s="155">
        <v>100</v>
      </c>
      <c r="F3406" s="166">
        <v>41694</v>
      </c>
      <c r="G3406" s="166">
        <v>41698</v>
      </c>
      <c r="H3406" s="157">
        <v>1</v>
      </c>
    </row>
    <row r="3407" spans="1:8" ht="15" customHeight="1" x14ac:dyDescent="0.25">
      <c r="A3407" s="155" t="s">
        <v>71</v>
      </c>
      <c r="B3407" s="155" t="s">
        <v>102</v>
      </c>
      <c r="C3407" s="155" t="s">
        <v>5308</v>
      </c>
      <c r="D3407" s="155">
        <v>10</v>
      </c>
      <c r="E3407" s="155">
        <v>10</v>
      </c>
      <c r="F3407" s="166">
        <v>41694</v>
      </c>
      <c r="G3407" s="166">
        <v>41705</v>
      </c>
      <c r="H3407" s="157">
        <v>1</v>
      </c>
    </row>
    <row r="3408" spans="1:8" ht="15" customHeight="1" x14ac:dyDescent="0.25">
      <c r="A3408" s="155" t="s">
        <v>2747</v>
      </c>
      <c r="B3408" s="155" t="s">
        <v>2667</v>
      </c>
      <c r="C3408" s="155" t="s">
        <v>5309</v>
      </c>
      <c r="D3408" s="155">
        <v>40</v>
      </c>
      <c r="E3408" s="155">
        <v>40</v>
      </c>
      <c r="F3408" s="166">
        <v>41695</v>
      </c>
      <c r="G3408" s="166">
        <v>41712</v>
      </c>
      <c r="H3408" s="157">
        <v>1</v>
      </c>
    </row>
    <row r="3409" spans="1:9" ht="15" customHeight="1" x14ac:dyDescent="0.25">
      <c r="A3409" s="155" t="s">
        <v>667</v>
      </c>
      <c r="B3409" s="155" t="s">
        <v>668</v>
      </c>
      <c r="C3409" s="155" t="s">
        <v>5310</v>
      </c>
      <c r="D3409" s="155">
        <v>100</v>
      </c>
      <c r="E3409" s="155">
        <v>100</v>
      </c>
      <c r="F3409" s="166">
        <v>41695</v>
      </c>
      <c r="G3409" s="166">
        <v>41703</v>
      </c>
      <c r="H3409" s="157">
        <v>1</v>
      </c>
    </row>
    <row r="3410" spans="1:9" ht="15" customHeight="1" x14ac:dyDescent="0.25">
      <c r="A3410" s="155" t="s">
        <v>4499</v>
      </c>
      <c r="B3410" s="155" t="s">
        <v>5311</v>
      </c>
      <c r="C3410" s="155" t="s">
        <v>5312</v>
      </c>
      <c r="D3410" s="155">
        <v>15</v>
      </c>
      <c r="E3410" s="155">
        <v>15</v>
      </c>
      <c r="F3410" s="166">
        <v>41695</v>
      </c>
      <c r="G3410" s="166">
        <v>41698</v>
      </c>
      <c r="H3410" s="157">
        <v>1</v>
      </c>
    </row>
    <row r="3411" spans="1:9" ht="15" customHeight="1" x14ac:dyDescent="0.25">
      <c r="A3411" s="155" t="s">
        <v>4449</v>
      </c>
      <c r="B3411" s="155" t="s">
        <v>4828</v>
      </c>
      <c r="C3411" s="155" t="s">
        <v>5313</v>
      </c>
      <c r="D3411" s="155">
        <v>100</v>
      </c>
      <c r="E3411" s="155">
        <v>100</v>
      </c>
      <c r="F3411" s="166">
        <v>41695</v>
      </c>
      <c r="G3411" s="166">
        <v>41698</v>
      </c>
      <c r="H3411" s="157">
        <v>1</v>
      </c>
    </row>
    <row r="3412" spans="1:9" ht="15" customHeight="1" x14ac:dyDescent="0.25">
      <c r="A3412" s="155" t="s">
        <v>4449</v>
      </c>
      <c r="B3412" s="155" t="s">
        <v>4826</v>
      </c>
      <c r="C3412" s="155" t="s">
        <v>5314</v>
      </c>
      <c r="D3412" s="155">
        <v>100</v>
      </c>
      <c r="E3412" s="155">
        <v>100</v>
      </c>
      <c r="F3412" s="166">
        <v>41695</v>
      </c>
      <c r="G3412" s="166">
        <v>41698</v>
      </c>
      <c r="H3412" s="157">
        <v>1</v>
      </c>
    </row>
    <row r="3413" spans="1:9" ht="15" customHeight="1" x14ac:dyDescent="0.25">
      <c r="A3413" s="155" t="s">
        <v>520</v>
      </c>
      <c r="B3413" s="155" t="s">
        <v>964</v>
      </c>
      <c r="C3413" s="155" t="s">
        <v>5315</v>
      </c>
      <c r="D3413" s="155">
        <v>250</v>
      </c>
      <c r="E3413" s="155">
        <v>250</v>
      </c>
      <c r="F3413" s="166">
        <v>41696</v>
      </c>
      <c r="G3413" s="166" t="s">
        <v>829</v>
      </c>
      <c r="H3413" s="157">
        <v>1</v>
      </c>
    </row>
    <row r="3414" spans="1:9" ht="15" customHeight="1" x14ac:dyDescent="0.25">
      <c r="A3414" s="155" t="s">
        <v>71</v>
      </c>
      <c r="B3414" s="155" t="s">
        <v>167</v>
      </c>
      <c r="C3414" s="155" t="s">
        <v>5316</v>
      </c>
      <c r="D3414" s="155">
        <v>5</v>
      </c>
      <c r="E3414" s="155">
        <v>5</v>
      </c>
      <c r="F3414" s="166">
        <v>41696</v>
      </c>
      <c r="G3414" s="166">
        <v>41725</v>
      </c>
      <c r="H3414" s="157">
        <v>1</v>
      </c>
    </row>
    <row r="3415" spans="1:9" ht="15" customHeight="1" x14ac:dyDescent="0.25">
      <c r="A3415" s="155" t="s">
        <v>251</v>
      </c>
      <c r="B3415" s="155" t="s">
        <v>5317</v>
      </c>
      <c r="C3415" s="155" t="s">
        <v>5318</v>
      </c>
      <c r="D3415" s="155">
        <v>50</v>
      </c>
      <c r="E3415" s="155">
        <v>50</v>
      </c>
      <c r="F3415" s="166">
        <v>41696</v>
      </c>
      <c r="G3415" s="166">
        <v>41703</v>
      </c>
      <c r="H3415" s="157">
        <v>1</v>
      </c>
    </row>
    <row r="3416" spans="1:9" ht="15" customHeight="1" x14ac:dyDescent="0.25">
      <c r="A3416" s="155" t="s">
        <v>29</v>
      </c>
      <c r="B3416" s="155" t="s">
        <v>30</v>
      </c>
      <c r="C3416" s="155" t="s">
        <v>5319</v>
      </c>
      <c r="D3416" s="155">
        <v>100</v>
      </c>
      <c r="E3416" s="155">
        <v>108</v>
      </c>
      <c r="F3416" s="166">
        <v>41696</v>
      </c>
      <c r="G3416" s="166">
        <v>41698</v>
      </c>
      <c r="H3416" s="157">
        <v>1</v>
      </c>
    </row>
    <row r="3417" spans="1:9" ht="15" customHeight="1" x14ac:dyDescent="0.25">
      <c r="A3417" s="155" t="s">
        <v>71</v>
      </c>
      <c r="B3417" s="155" t="s">
        <v>1168</v>
      </c>
      <c r="C3417" s="155" t="s">
        <v>5320</v>
      </c>
      <c r="D3417" s="155">
        <v>10</v>
      </c>
      <c r="E3417" s="155">
        <v>10</v>
      </c>
      <c r="F3417" s="166">
        <v>41696</v>
      </c>
      <c r="G3417" s="166">
        <v>41698</v>
      </c>
      <c r="H3417" s="157">
        <v>1</v>
      </c>
    </row>
    <row r="3418" spans="1:9" ht="15" customHeight="1" x14ac:dyDescent="0.25">
      <c r="A3418" s="155" t="s">
        <v>42</v>
      </c>
      <c r="B3418" s="155" t="s">
        <v>1876</v>
      </c>
      <c r="C3418" s="155" t="s">
        <v>5321</v>
      </c>
      <c r="D3418" s="155">
        <v>300</v>
      </c>
      <c r="E3418" s="155">
        <v>300</v>
      </c>
      <c r="F3418" s="166">
        <v>41697</v>
      </c>
      <c r="G3418" s="166">
        <v>41691</v>
      </c>
      <c r="H3418" s="157">
        <v>0</v>
      </c>
      <c r="I3418" s="163" t="s">
        <v>1184</v>
      </c>
    </row>
    <row r="3419" spans="1:9" ht="15" customHeight="1" x14ac:dyDescent="0.25">
      <c r="A3419" s="155" t="s">
        <v>286</v>
      </c>
      <c r="B3419" s="155" t="s">
        <v>3014</v>
      </c>
      <c r="C3419" s="155" t="s">
        <v>5322</v>
      </c>
      <c r="D3419" s="155">
        <v>100</v>
      </c>
      <c r="E3419" s="155">
        <v>100</v>
      </c>
      <c r="F3419" s="166">
        <v>41697</v>
      </c>
      <c r="G3419" s="166">
        <v>41703</v>
      </c>
      <c r="H3419" s="157">
        <v>1</v>
      </c>
    </row>
    <row r="3420" spans="1:9" ht="15" customHeight="1" x14ac:dyDescent="0.25">
      <c r="A3420" s="155" t="s">
        <v>4449</v>
      </c>
      <c r="B3420" s="155" t="s">
        <v>4827</v>
      </c>
      <c r="C3420" s="155" t="s">
        <v>5323</v>
      </c>
      <c r="D3420" s="155">
        <v>100</v>
      </c>
      <c r="E3420" s="155">
        <v>100</v>
      </c>
      <c r="F3420" s="166">
        <v>41697</v>
      </c>
      <c r="G3420" s="166">
        <v>41705</v>
      </c>
      <c r="H3420" s="157">
        <v>1</v>
      </c>
    </row>
    <row r="3421" spans="1:9" ht="15" customHeight="1" x14ac:dyDescent="0.25">
      <c r="A3421" s="155" t="s">
        <v>4666</v>
      </c>
      <c r="B3421" s="155" t="s">
        <v>4667</v>
      </c>
      <c r="C3421" s="155" t="s">
        <v>5324</v>
      </c>
      <c r="D3421" s="155">
        <v>800</v>
      </c>
      <c r="E3421" s="155">
        <v>800</v>
      </c>
      <c r="F3421" s="166">
        <v>41697</v>
      </c>
      <c r="G3421" s="166">
        <v>41701</v>
      </c>
      <c r="H3421" s="157">
        <v>1</v>
      </c>
    </row>
    <row r="3422" spans="1:9" ht="15" customHeight="1" x14ac:dyDescent="0.25">
      <c r="A3422" s="155" t="s">
        <v>748</v>
      </c>
      <c r="B3422" s="155" t="s">
        <v>1161</v>
      </c>
      <c r="C3422" s="155" t="s">
        <v>5325</v>
      </c>
      <c r="D3422" s="155">
        <v>20</v>
      </c>
      <c r="E3422" s="155">
        <v>20</v>
      </c>
      <c r="F3422" s="166">
        <v>41697</v>
      </c>
      <c r="G3422" s="166">
        <v>41701</v>
      </c>
      <c r="H3422" s="157">
        <v>1</v>
      </c>
    </row>
    <row r="3423" spans="1:9" ht="15" customHeight="1" x14ac:dyDescent="0.25">
      <c r="A3423" s="155" t="s">
        <v>2747</v>
      </c>
      <c r="B3423" s="155" t="s">
        <v>272</v>
      </c>
      <c r="C3423" s="155" t="s">
        <v>5326</v>
      </c>
      <c r="D3423" s="155">
        <v>1</v>
      </c>
      <c r="E3423" s="155">
        <v>1</v>
      </c>
      <c r="F3423" s="166">
        <v>41697</v>
      </c>
      <c r="G3423" s="166">
        <v>41708</v>
      </c>
      <c r="H3423" s="157">
        <v>1</v>
      </c>
    </row>
    <row r="3424" spans="1:9" ht="15" customHeight="1" x14ac:dyDescent="0.25">
      <c r="A3424" s="155" t="s">
        <v>2747</v>
      </c>
      <c r="B3424" s="155" t="s">
        <v>272</v>
      </c>
      <c r="C3424" s="155" t="s">
        <v>5327</v>
      </c>
      <c r="D3424" s="155">
        <v>1</v>
      </c>
      <c r="E3424" s="155">
        <v>1</v>
      </c>
      <c r="F3424" s="166">
        <v>41697</v>
      </c>
      <c r="G3424" s="166">
        <v>41708</v>
      </c>
      <c r="H3424" s="157">
        <v>1</v>
      </c>
    </row>
    <row r="3425" spans="1:8" ht="15" customHeight="1" x14ac:dyDescent="0.25">
      <c r="A3425" s="155" t="s">
        <v>3478</v>
      </c>
      <c r="B3425" s="155" t="s">
        <v>5328</v>
      </c>
      <c r="C3425" s="155" t="s">
        <v>5259</v>
      </c>
      <c r="D3425" s="155">
        <v>50016</v>
      </c>
      <c r="E3425" s="155">
        <v>38016</v>
      </c>
      <c r="F3425" s="166">
        <v>41697</v>
      </c>
      <c r="G3425" s="166">
        <v>41701</v>
      </c>
      <c r="H3425" s="157">
        <v>1</v>
      </c>
    </row>
    <row r="3426" spans="1:8" ht="15" customHeight="1" x14ac:dyDescent="0.25">
      <c r="A3426" s="155" t="s">
        <v>1866</v>
      </c>
      <c r="B3426" s="155" t="s">
        <v>4757</v>
      </c>
      <c r="C3426" s="155" t="s">
        <v>5329</v>
      </c>
      <c r="D3426" s="155">
        <v>500</v>
      </c>
      <c r="E3426" s="155">
        <v>519</v>
      </c>
      <c r="F3426" s="166">
        <v>41697</v>
      </c>
      <c r="G3426" s="166">
        <v>41708</v>
      </c>
      <c r="H3426" s="157">
        <v>1</v>
      </c>
    </row>
    <row r="3427" spans="1:8" ht="15" customHeight="1" x14ac:dyDescent="0.25">
      <c r="A3427" s="155" t="s">
        <v>742</v>
      </c>
      <c r="B3427" s="155" t="s">
        <v>1099</v>
      </c>
      <c r="C3427" s="155" t="s">
        <v>5330</v>
      </c>
      <c r="D3427" s="155">
        <v>135</v>
      </c>
      <c r="E3427" s="155">
        <v>135</v>
      </c>
      <c r="F3427" s="166">
        <v>41698</v>
      </c>
      <c r="G3427" s="166">
        <v>41703</v>
      </c>
      <c r="H3427" s="157">
        <v>1</v>
      </c>
    </row>
    <row r="3428" spans="1:8" ht="15" customHeight="1" x14ac:dyDescent="0.25">
      <c r="A3428" s="155" t="s">
        <v>71</v>
      </c>
      <c r="B3428" s="155" t="s">
        <v>2142</v>
      </c>
      <c r="C3428" s="155" t="s">
        <v>5331</v>
      </c>
      <c r="D3428" s="155">
        <v>10</v>
      </c>
      <c r="E3428" s="155">
        <v>10</v>
      </c>
      <c r="F3428" s="166">
        <v>41698</v>
      </c>
      <c r="G3428" s="166">
        <v>41705</v>
      </c>
      <c r="H3428" s="157">
        <v>1</v>
      </c>
    </row>
    <row r="3429" spans="1:8" ht="15" customHeight="1" x14ac:dyDescent="0.25">
      <c r="A3429" s="155" t="s">
        <v>261</v>
      </c>
      <c r="B3429" s="155" t="s">
        <v>5332</v>
      </c>
      <c r="C3429" s="155" t="s">
        <v>5333</v>
      </c>
      <c r="D3429" s="155">
        <v>10</v>
      </c>
      <c r="E3429" s="155">
        <v>10</v>
      </c>
      <c r="F3429" s="166">
        <v>41698</v>
      </c>
      <c r="G3429" s="166">
        <v>41701</v>
      </c>
      <c r="H3429" s="157">
        <v>1</v>
      </c>
    </row>
    <row r="3430" spans="1:8" ht="15" customHeight="1" x14ac:dyDescent="0.25">
      <c r="A3430" s="155" t="s">
        <v>924</v>
      </c>
      <c r="B3430" s="155" t="s">
        <v>5334</v>
      </c>
      <c r="C3430" s="155" t="s">
        <v>5335</v>
      </c>
      <c r="D3430" s="155">
        <v>1</v>
      </c>
      <c r="E3430" s="155">
        <v>1</v>
      </c>
      <c r="F3430" s="166">
        <v>41698</v>
      </c>
      <c r="G3430" s="166">
        <v>41725</v>
      </c>
      <c r="H3430" s="157">
        <v>1</v>
      </c>
    </row>
    <row r="3431" spans="1:8" ht="15" customHeight="1" x14ac:dyDescent="0.25">
      <c r="A3431" s="155" t="s">
        <v>408</v>
      </c>
      <c r="B3431" s="155" t="s">
        <v>411</v>
      </c>
      <c r="C3431" s="155" t="s">
        <v>5336</v>
      </c>
      <c r="D3431" s="155">
        <v>10</v>
      </c>
      <c r="E3431" s="155">
        <v>10</v>
      </c>
      <c r="F3431" s="166">
        <v>41698</v>
      </c>
      <c r="G3431" s="166">
        <v>41705</v>
      </c>
      <c r="H3431" s="157">
        <v>1</v>
      </c>
    </row>
    <row r="3432" spans="1:8" ht="15" customHeight="1" x14ac:dyDescent="0.25">
      <c r="A3432" s="155" t="s">
        <v>286</v>
      </c>
      <c r="B3432" s="155" t="s">
        <v>3065</v>
      </c>
      <c r="C3432" s="155" t="s">
        <v>5337</v>
      </c>
      <c r="D3432" s="155">
        <v>100</v>
      </c>
      <c r="E3432" s="155">
        <v>100</v>
      </c>
      <c r="F3432" s="166">
        <v>41701</v>
      </c>
      <c r="G3432" s="166">
        <v>41703</v>
      </c>
      <c r="H3432" s="157">
        <v>1</v>
      </c>
    </row>
    <row r="3433" spans="1:8" ht="15" customHeight="1" x14ac:dyDescent="0.25">
      <c r="A3433" s="155" t="s">
        <v>251</v>
      </c>
      <c r="B3433" s="155" t="s">
        <v>5338</v>
      </c>
      <c r="C3433" s="155" t="s">
        <v>5339</v>
      </c>
      <c r="D3433" s="155">
        <v>20</v>
      </c>
      <c r="E3433" s="155">
        <v>20</v>
      </c>
      <c r="F3433" s="166">
        <v>41701</v>
      </c>
      <c r="G3433" s="166">
        <v>41704</v>
      </c>
      <c r="H3433" s="157">
        <v>1</v>
      </c>
    </row>
    <row r="3434" spans="1:8" ht="15" customHeight="1" x14ac:dyDescent="0.25">
      <c r="A3434" s="155" t="s">
        <v>911</v>
      </c>
      <c r="B3434" s="155" t="s">
        <v>1176</v>
      </c>
      <c r="C3434" s="155" t="s">
        <v>5340</v>
      </c>
      <c r="D3434" s="155">
        <v>500</v>
      </c>
      <c r="E3434" s="155">
        <v>500</v>
      </c>
      <c r="F3434" s="166">
        <v>41701</v>
      </c>
      <c r="G3434" s="166">
        <v>41702</v>
      </c>
      <c r="H3434" s="157">
        <v>1</v>
      </c>
    </row>
    <row r="3435" spans="1:8" ht="15" customHeight="1" x14ac:dyDescent="0.25">
      <c r="A3435" s="155" t="s">
        <v>71</v>
      </c>
      <c r="B3435" s="155" t="s">
        <v>102</v>
      </c>
      <c r="C3435" s="155" t="s">
        <v>5341</v>
      </c>
      <c r="D3435" s="155">
        <v>10</v>
      </c>
      <c r="E3435" s="155">
        <v>10</v>
      </c>
      <c r="F3435" s="166">
        <v>41701</v>
      </c>
      <c r="G3435" s="166">
        <v>41705</v>
      </c>
      <c r="H3435" s="157">
        <v>1</v>
      </c>
    </row>
    <row r="3436" spans="1:8" ht="15" customHeight="1" x14ac:dyDescent="0.25">
      <c r="A3436" s="155" t="s">
        <v>4449</v>
      </c>
      <c r="B3436" s="155" t="s">
        <v>4828</v>
      </c>
      <c r="C3436" s="155" t="s">
        <v>5342</v>
      </c>
      <c r="D3436" s="155">
        <v>100</v>
      </c>
      <c r="E3436" s="155">
        <v>100</v>
      </c>
      <c r="F3436" s="166">
        <v>41701</v>
      </c>
      <c r="G3436" s="166">
        <v>41705</v>
      </c>
      <c r="H3436" s="157">
        <v>1</v>
      </c>
    </row>
    <row r="3437" spans="1:8" ht="15" customHeight="1" x14ac:dyDescent="0.25">
      <c r="A3437" s="155" t="s">
        <v>4735</v>
      </c>
      <c r="B3437" s="155" t="s">
        <v>5343</v>
      </c>
      <c r="C3437" s="155" t="s">
        <v>5344</v>
      </c>
      <c r="D3437" s="155">
        <v>20</v>
      </c>
      <c r="E3437" s="155">
        <v>20</v>
      </c>
      <c r="F3437" s="166">
        <v>41701</v>
      </c>
      <c r="G3437" s="166">
        <v>41703</v>
      </c>
      <c r="H3437" s="157">
        <v>1</v>
      </c>
    </row>
    <row r="3438" spans="1:8" ht="15" customHeight="1" x14ac:dyDescent="0.25">
      <c r="A3438" s="155" t="s">
        <v>4735</v>
      </c>
      <c r="B3438" s="155" t="s">
        <v>5345</v>
      </c>
      <c r="C3438" s="155" t="s">
        <v>5346</v>
      </c>
      <c r="D3438" s="155">
        <v>27</v>
      </c>
      <c r="E3438" s="155">
        <v>25</v>
      </c>
      <c r="F3438" s="166">
        <v>41701</v>
      </c>
      <c r="G3438" s="166">
        <v>41703</v>
      </c>
      <c r="H3438" s="157">
        <v>1</v>
      </c>
    </row>
    <row r="3439" spans="1:8" ht="15" customHeight="1" x14ac:dyDescent="0.25">
      <c r="A3439" s="155" t="s">
        <v>4735</v>
      </c>
      <c r="B3439" s="155" t="s">
        <v>5347</v>
      </c>
      <c r="C3439" s="155" t="s">
        <v>161</v>
      </c>
      <c r="D3439" s="155">
        <v>25</v>
      </c>
      <c r="E3439" s="155">
        <v>25</v>
      </c>
      <c r="F3439" s="166">
        <v>41701</v>
      </c>
      <c r="G3439" s="166">
        <v>41703</v>
      </c>
      <c r="H3439" s="157">
        <v>1</v>
      </c>
    </row>
    <row r="3440" spans="1:8" ht="15" customHeight="1" x14ac:dyDescent="0.25">
      <c r="A3440" s="155" t="s">
        <v>78</v>
      </c>
      <c r="B3440" s="155" t="s">
        <v>4595</v>
      </c>
      <c r="C3440" s="155" t="s">
        <v>5348</v>
      </c>
      <c r="D3440" s="155">
        <v>5</v>
      </c>
      <c r="E3440" s="155">
        <v>5</v>
      </c>
      <c r="F3440" s="166">
        <v>41702</v>
      </c>
      <c r="G3440" s="166">
        <v>41705</v>
      </c>
      <c r="H3440" s="157">
        <v>1</v>
      </c>
    </row>
    <row r="3441" spans="1:8" ht="15" customHeight="1" x14ac:dyDescent="0.25">
      <c r="A3441" s="155" t="s">
        <v>78</v>
      </c>
      <c r="B3441" s="155" t="s">
        <v>5349</v>
      </c>
      <c r="C3441" s="155" t="s">
        <v>5350</v>
      </c>
      <c r="D3441" s="155">
        <v>2</v>
      </c>
      <c r="E3441" s="155">
        <v>2</v>
      </c>
      <c r="F3441" s="166">
        <v>41702</v>
      </c>
      <c r="G3441" s="166">
        <v>41705</v>
      </c>
      <c r="H3441" s="157">
        <v>1</v>
      </c>
    </row>
    <row r="3442" spans="1:8" ht="15" customHeight="1" x14ac:dyDescent="0.25">
      <c r="A3442" s="155" t="s">
        <v>286</v>
      </c>
      <c r="B3442" s="155" t="s">
        <v>5351</v>
      </c>
      <c r="C3442" s="155" t="s">
        <v>5352</v>
      </c>
      <c r="D3442" s="155">
        <v>25</v>
      </c>
      <c r="E3442" s="155">
        <v>25</v>
      </c>
      <c r="F3442" s="166">
        <v>41702</v>
      </c>
      <c r="G3442" s="166">
        <v>41705</v>
      </c>
      <c r="H3442" s="157">
        <v>1</v>
      </c>
    </row>
    <row r="3443" spans="1:8" ht="15" customHeight="1" x14ac:dyDescent="0.25">
      <c r="A3443" s="155" t="s">
        <v>71</v>
      </c>
      <c r="B3443" s="155" t="s">
        <v>102</v>
      </c>
      <c r="C3443" s="155" t="s">
        <v>5353</v>
      </c>
      <c r="D3443" s="155">
        <v>10</v>
      </c>
      <c r="E3443" s="155">
        <v>10</v>
      </c>
      <c r="F3443" s="166">
        <v>41702</v>
      </c>
      <c r="G3443" s="166">
        <v>41708</v>
      </c>
      <c r="H3443" s="157">
        <v>1</v>
      </c>
    </row>
    <row r="3444" spans="1:8" ht="15" customHeight="1" x14ac:dyDescent="0.25">
      <c r="A3444" s="155" t="s">
        <v>71</v>
      </c>
      <c r="B3444" s="155" t="s">
        <v>74</v>
      </c>
      <c r="C3444" s="155" t="s">
        <v>59</v>
      </c>
      <c r="D3444" s="155">
        <v>25</v>
      </c>
      <c r="E3444" s="155">
        <v>25</v>
      </c>
      <c r="F3444" s="166">
        <v>41702</v>
      </c>
      <c r="G3444" s="166">
        <v>41708</v>
      </c>
      <c r="H3444" s="157">
        <v>1</v>
      </c>
    </row>
    <row r="3445" spans="1:8" ht="15" customHeight="1" x14ac:dyDescent="0.25">
      <c r="A3445" s="155" t="s">
        <v>2714</v>
      </c>
      <c r="B3445" s="155" t="s">
        <v>756</v>
      </c>
      <c r="C3445" s="155" t="s">
        <v>5354</v>
      </c>
      <c r="D3445" s="155">
        <v>100</v>
      </c>
      <c r="E3445" s="155">
        <v>100</v>
      </c>
      <c r="F3445" s="166">
        <v>41702</v>
      </c>
      <c r="G3445" s="166">
        <v>41708</v>
      </c>
      <c r="H3445" s="157">
        <v>1</v>
      </c>
    </row>
    <row r="3446" spans="1:8" ht="15" customHeight="1" x14ac:dyDescent="0.25">
      <c r="A3446" s="155" t="s">
        <v>2714</v>
      </c>
      <c r="B3446" s="155" t="s">
        <v>736</v>
      </c>
      <c r="C3446" s="155" t="s">
        <v>5355</v>
      </c>
      <c r="D3446" s="155">
        <v>100</v>
      </c>
      <c r="E3446" s="155">
        <v>100</v>
      </c>
      <c r="F3446" s="166">
        <v>41702</v>
      </c>
      <c r="G3446" s="166">
        <v>41708</v>
      </c>
      <c r="H3446" s="157">
        <v>1</v>
      </c>
    </row>
    <row r="3447" spans="1:8" ht="15" customHeight="1" x14ac:dyDescent="0.25">
      <c r="A3447" s="155" t="s">
        <v>115</v>
      </c>
      <c r="B3447" s="155" t="s">
        <v>1038</v>
      </c>
      <c r="C3447" s="155" t="s">
        <v>5356</v>
      </c>
      <c r="D3447" s="155">
        <v>15</v>
      </c>
      <c r="E3447" s="155">
        <v>15</v>
      </c>
      <c r="F3447" s="166">
        <v>41702</v>
      </c>
      <c r="G3447" s="166">
        <v>41703</v>
      </c>
      <c r="H3447" s="157">
        <v>1</v>
      </c>
    </row>
    <row r="3448" spans="1:8" ht="15" customHeight="1" x14ac:dyDescent="0.25">
      <c r="A3448" s="155" t="s">
        <v>820</v>
      </c>
      <c r="B3448" s="155" t="s">
        <v>5358</v>
      </c>
      <c r="C3448" s="155" t="s">
        <v>5359</v>
      </c>
      <c r="D3448" s="155">
        <v>100</v>
      </c>
      <c r="E3448" s="155">
        <v>100</v>
      </c>
      <c r="F3448" s="166">
        <v>41703</v>
      </c>
      <c r="G3448" s="166">
        <v>41705</v>
      </c>
      <c r="H3448" s="157">
        <v>1</v>
      </c>
    </row>
    <row r="3449" spans="1:8" ht="15" customHeight="1" x14ac:dyDescent="0.25">
      <c r="A3449" s="155" t="s">
        <v>4728</v>
      </c>
      <c r="B3449" s="155" t="s">
        <v>5360</v>
      </c>
      <c r="C3449" s="155" t="s">
        <v>5361</v>
      </c>
      <c r="D3449" s="155">
        <v>350</v>
      </c>
      <c r="E3449" s="155">
        <v>350</v>
      </c>
      <c r="F3449" s="166">
        <v>41703</v>
      </c>
      <c r="G3449" s="166">
        <v>41708</v>
      </c>
      <c r="H3449" s="157">
        <v>1</v>
      </c>
    </row>
    <row r="3450" spans="1:8" ht="15" customHeight="1" x14ac:dyDescent="0.25">
      <c r="A3450" s="155" t="s">
        <v>4449</v>
      </c>
      <c r="B3450" s="155" t="s">
        <v>5063</v>
      </c>
      <c r="C3450" s="155" t="s">
        <v>5362</v>
      </c>
      <c r="D3450" s="155">
        <v>100</v>
      </c>
      <c r="E3450" s="155">
        <v>100</v>
      </c>
      <c r="F3450" s="166">
        <v>41703</v>
      </c>
      <c r="G3450" s="166">
        <v>41708</v>
      </c>
      <c r="H3450" s="157">
        <v>1</v>
      </c>
    </row>
    <row r="3451" spans="1:8" ht="15" customHeight="1" x14ac:dyDescent="0.25">
      <c r="A3451" s="155" t="s">
        <v>2769</v>
      </c>
      <c r="B3451" s="155" t="s">
        <v>3155</v>
      </c>
      <c r="C3451" s="155" t="s">
        <v>5290</v>
      </c>
      <c r="D3451" s="155">
        <v>1200</v>
      </c>
      <c r="E3451" s="155">
        <v>210</v>
      </c>
      <c r="F3451" s="166">
        <v>41703</v>
      </c>
      <c r="G3451" s="166">
        <v>41705</v>
      </c>
      <c r="H3451" s="157">
        <v>1</v>
      </c>
    </row>
    <row r="3452" spans="1:8" ht="15" customHeight="1" x14ac:dyDescent="0.25">
      <c r="A3452" s="155" t="s">
        <v>2844</v>
      </c>
      <c r="B3452" s="155" t="s">
        <v>3756</v>
      </c>
      <c r="C3452" s="155" t="s">
        <v>5363</v>
      </c>
      <c r="D3452" s="155">
        <v>280</v>
      </c>
      <c r="E3452" s="155">
        <v>280</v>
      </c>
      <c r="F3452" s="166">
        <v>41704</v>
      </c>
      <c r="G3452" s="166">
        <v>41712</v>
      </c>
      <c r="H3452" s="157">
        <v>1</v>
      </c>
    </row>
    <row r="3453" spans="1:8" ht="15" customHeight="1" x14ac:dyDescent="0.25">
      <c r="A3453" s="155" t="s">
        <v>71</v>
      </c>
      <c r="B3453" s="155" t="s">
        <v>167</v>
      </c>
      <c r="C3453" s="155" t="s">
        <v>5364</v>
      </c>
      <c r="D3453" s="155">
        <v>5</v>
      </c>
      <c r="E3453" s="155">
        <v>5</v>
      </c>
      <c r="F3453" s="166">
        <v>41705</v>
      </c>
      <c r="G3453" s="166">
        <v>41712</v>
      </c>
      <c r="H3453" s="157">
        <v>1</v>
      </c>
    </row>
    <row r="3454" spans="1:8" ht="15" customHeight="1" x14ac:dyDescent="0.25">
      <c r="A3454" s="155" t="s">
        <v>559</v>
      </c>
      <c r="B3454" s="155" t="s">
        <v>560</v>
      </c>
      <c r="C3454" s="155" t="s">
        <v>5365</v>
      </c>
      <c r="D3454" s="155">
        <v>15000</v>
      </c>
      <c r="E3454" s="155">
        <v>15030</v>
      </c>
      <c r="F3454" s="166">
        <v>41705</v>
      </c>
      <c r="G3454" s="166">
        <v>41711</v>
      </c>
      <c r="H3454" s="157">
        <v>1</v>
      </c>
    </row>
    <row r="3455" spans="1:8" ht="15" customHeight="1" x14ac:dyDescent="0.25">
      <c r="A3455" s="155" t="s">
        <v>2030</v>
      </c>
      <c r="B3455" s="155" t="s">
        <v>3031</v>
      </c>
      <c r="C3455" s="155" t="s">
        <v>5366</v>
      </c>
      <c r="D3455" s="155">
        <v>500</v>
      </c>
      <c r="E3455" s="155">
        <v>500</v>
      </c>
      <c r="F3455" s="166">
        <v>41705</v>
      </c>
      <c r="G3455" s="166">
        <v>41712</v>
      </c>
      <c r="H3455" s="157">
        <v>1</v>
      </c>
    </row>
    <row r="3456" spans="1:8" ht="15" customHeight="1" x14ac:dyDescent="0.25">
      <c r="A3456" s="155" t="s">
        <v>2906</v>
      </c>
      <c r="B3456" s="155" t="s">
        <v>1905</v>
      </c>
      <c r="C3456" s="155" t="s">
        <v>5367</v>
      </c>
      <c r="D3456" s="155">
        <v>150</v>
      </c>
      <c r="E3456" s="155">
        <v>150</v>
      </c>
      <c r="F3456" s="166">
        <v>41705</v>
      </c>
      <c r="G3456" s="166">
        <v>41715</v>
      </c>
      <c r="H3456" s="157">
        <v>1</v>
      </c>
    </row>
    <row r="3457" spans="1:9" ht="15" customHeight="1" x14ac:dyDescent="0.25">
      <c r="A3457" s="155" t="s">
        <v>3494</v>
      </c>
      <c r="B3457" s="155" t="s">
        <v>3065</v>
      </c>
      <c r="C3457" s="155" t="s">
        <v>5368</v>
      </c>
      <c r="D3457" s="155">
        <v>50</v>
      </c>
      <c r="E3457" s="155">
        <v>50</v>
      </c>
      <c r="F3457" s="166">
        <v>41705</v>
      </c>
      <c r="G3457" s="166">
        <v>41712</v>
      </c>
      <c r="H3457" s="157">
        <v>1</v>
      </c>
    </row>
    <row r="3458" spans="1:9" ht="15" customHeight="1" x14ac:dyDescent="0.25">
      <c r="A3458" s="155" t="s">
        <v>657</v>
      </c>
      <c r="B3458" s="155" t="s">
        <v>5369</v>
      </c>
      <c r="C3458" s="155" t="s">
        <v>5370</v>
      </c>
      <c r="D3458" s="155">
        <v>25</v>
      </c>
      <c r="E3458" s="155">
        <v>25</v>
      </c>
      <c r="F3458" s="166">
        <v>41705</v>
      </c>
      <c r="G3458" s="166">
        <v>41710</v>
      </c>
      <c r="H3458" s="157">
        <v>1</v>
      </c>
    </row>
    <row r="3459" spans="1:9" ht="15" customHeight="1" x14ac:dyDescent="0.25">
      <c r="A3459" s="155" t="s">
        <v>775</v>
      </c>
      <c r="B3459" s="155" t="s">
        <v>813</v>
      </c>
      <c r="C3459" s="155" t="s">
        <v>5371</v>
      </c>
      <c r="D3459" s="155">
        <v>1000</v>
      </c>
      <c r="E3459" s="155">
        <v>1000</v>
      </c>
      <c r="F3459" s="166">
        <v>41705</v>
      </c>
      <c r="G3459" s="166">
        <v>41708</v>
      </c>
      <c r="H3459" s="157">
        <v>1</v>
      </c>
    </row>
    <row r="3460" spans="1:9" ht="15" customHeight="1" x14ac:dyDescent="0.25">
      <c r="A3460" s="155" t="s">
        <v>775</v>
      </c>
      <c r="B3460" s="155" t="s">
        <v>776</v>
      </c>
      <c r="C3460" s="155" t="s">
        <v>364</v>
      </c>
      <c r="D3460" s="155">
        <v>1000</v>
      </c>
      <c r="E3460" s="155">
        <v>1000</v>
      </c>
      <c r="F3460" s="166">
        <v>41705</v>
      </c>
      <c r="G3460" s="166">
        <v>41708</v>
      </c>
      <c r="H3460" s="157">
        <v>1</v>
      </c>
    </row>
    <row r="3461" spans="1:9" ht="15" customHeight="1" x14ac:dyDescent="0.25">
      <c r="A3461" s="155" t="s">
        <v>115</v>
      </c>
      <c r="B3461" s="155" t="s">
        <v>935</v>
      </c>
      <c r="C3461" s="155" t="s">
        <v>5372</v>
      </c>
      <c r="D3461" s="155">
        <v>15</v>
      </c>
      <c r="E3461" s="155">
        <v>15</v>
      </c>
      <c r="F3461" s="166">
        <v>41705</v>
      </c>
      <c r="G3461" s="166">
        <v>41711</v>
      </c>
      <c r="H3461" s="157">
        <v>1</v>
      </c>
    </row>
    <row r="3462" spans="1:9" ht="15" customHeight="1" x14ac:dyDescent="0.25">
      <c r="A3462" s="155" t="s">
        <v>286</v>
      </c>
      <c r="B3462" s="155" t="s">
        <v>5373</v>
      </c>
      <c r="C3462" s="155" t="s">
        <v>5374</v>
      </c>
      <c r="D3462" s="155">
        <v>25</v>
      </c>
      <c r="E3462" s="155">
        <v>25</v>
      </c>
      <c r="F3462" s="166">
        <v>41705</v>
      </c>
      <c r="G3462" s="166">
        <v>41708</v>
      </c>
      <c r="H3462" s="157">
        <v>1</v>
      </c>
    </row>
    <row r="3463" spans="1:9" ht="15" customHeight="1" x14ac:dyDescent="0.25">
      <c r="A3463" s="155" t="s">
        <v>29</v>
      </c>
      <c r="B3463" s="155" t="s">
        <v>5273</v>
      </c>
      <c r="C3463" s="155" t="s">
        <v>5375</v>
      </c>
      <c r="D3463" s="155">
        <v>10</v>
      </c>
      <c r="E3463" s="155">
        <v>10</v>
      </c>
      <c r="F3463" s="166">
        <v>41705</v>
      </c>
      <c r="G3463" s="166">
        <v>41708</v>
      </c>
      <c r="H3463" s="157">
        <v>1</v>
      </c>
    </row>
    <row r="3464" spans="1:9" ht="15" customHeight="1" x14ac:dyDescent="0.25">
      <c r="A3464" s="155" t="s">
        <v>2714</v>
      </c>
      <c r="B3464" s="155" t="s">
        <v>3988</v>
      </c>
      <c r="C3464" s="155" t="s">
        <v>5376</v>
      </c>
      <c r="D3464" s="155">
        <v>252</v>
      </c>
      <c r="E3464" s="155">
        <v>250</v>
      </c>
      <c r="F3464" s="166">
        <v>41705</v>
      </c>
      <c r="G3464" s="166">
        <v>41710</v>
      </c>
      <c r="H3464" s="157">
        <v>1</v>
      </c>
    </row>
    <row r="3465" spans="1:9" ht="15" customHeight="1" x14ac:dyDescent="0.25">
      <c r="A3465" s="155" t="s">
        <v>115</v>
      </c>
      <c r="B3465" s="155" t="s">
        <v>5377</v>
      </c>
      <c r="C3465" s="155" t="s">
        <v>5378</v>
      </c>
      <c r="D3465" s="155">
        <v>15</v>
      </c>
      <c r="E3465" s="155">
        <v>15</v>
      </c>
      <c r="F3465" s="166">
        <v>41705</v>
      </c>
      <c r="G3465" s="166">
        <v>41711</v>
      </c>
      <c r="H3465" s="157">
        <v>1</v>
      </c>
    </row>
    <row r="3466" spans="1:9" ht="15" customHeight="1" x14ac:dyDescent="0.25">
      <c r="A3466" s="155" t="s">
        <v>3303</v>
      </c>
      <c r="B3466" s="155" t="s">
        <v>4868</v>
      </c>
      <c r="C3466" s="155" t="s">
        <v>5379</v>
      </c>
      <c r="D3466" s="155">
        <v>1</v>
      </c>
      <c r="E3466" s="155">
        <v>1</v>
      </c>
      <c r="F3466" s="166">
        <v>41708</v>
      </c>
      <c r="G3466" s="166">
        <v>41710</v>
      </c>
      <c r="H3466" s="157">
        <v>1</v>
      </c>
    </row>
    <row r="3467" spans="1:9" ht="15" customHeight="1" x14ac:dyDescent="0.25">
      <c r="A3467" s="155" t="s">
        <v>3303</v>
      </c>
      <c r="B3467" s="155" t="s">
        <v>4971</v>
      </c>
      <c r="C3467" s="155" t="s">
        <v>4972</v>
      </c>
      <c r="D3467" s="155">
        <v>2</v>
      </c>
      <c r="E3467" s="155">
        <v>2</v>
      </c>
      <c r="F3467" s="166">
        <v>41708</v>
      </c>
      <c r="G3467" s="166">
        <v>41710</v>
      </c>
      <c r="H3467" s="157">
        <v>1</v>
      </c>
      <c r="I3467" s="163" t="s">
        <v>1524</v>
      </c>
    </row>
    <row r="3468" spans="1:9" ht="15" customHeight="1" x14ac:dyDescent="0.25">
      <c r="A3468" s="155" t="s">
        <v>820</v>
      </c>
      <c r="B3468" s="155" t="s">
        <v>3769</v>
      </c>
      <c r="C3468" s="155" t="s">
        <v>5380</v>
      </c>
      <c r="D3468" s="155">
        <v>100</v>
      </c>
      <c r="E3468" s="155">
        <v>100</v>
      </c>
      <c r="F3468" s="166">
        <v>41710</v>
      </c>
      <c r="G3468" s="166">
        <v>41719</v>
      </c>
      <c r="H3468" s="157">
        <v>1</v>
      </c>
    </row>
    <row r="3469" spans="1:9" ht="15" customHeight="1" x14ac:dyDescent="0.25">
      <c r="A3469" s="155" t="s">
        <v>42</v>
      </c>
      <c r="B3469" s="155" t="s">
        <v>1321</v>
      </c>
      <c r="C3469" s="155" t="s">
        <v>5382</v>
      </c>
      <c r="D3469" s="155">
        <v>300</v>
      </c>
      <c r="E3469" s="155">
        <v>300</v>
      </c>
      <c r="F3469" s="166">
        <v>41708</v>
      </c>
      <c r="G3469" s="166">
        <v>41712</v>
      </c>
      <c r="H3469" s="157">
        <v>1</v>
      </c>
    </row>
    <row r="3470" spans="1:9" ht="15" customHeight="1" x14ac:dyDescent="0.25">
      <c r="A3470" s="155" t="s">
        <v>42</v>
      </c>
      <c r="B3470" s="155" t="s">
        <v>1321</v>
      </c>
      <c r="C3470" s="155" t="s">
        <v>5381</v>
      </c>
      <c r="D3470" s="155">
        <v>75</v>
      </c>
      <c r="E3470" s="155">
        <v>75</v>
      </c>
      <c r="F3470" s="166">
        <v>41708</v>
      </c>
      <c r="G3470" s="166">
        <v>41712</v>
      </c>
      <c r="H3470" s="157">
        <v>1</v>
      </c>
    </row>
    <row r="3471" spans="1:9" ht="15" customHeight="1" x14ac:dyDescent="0.25">
      <c r="A3471" s="155" t="s">
        <v>242</v>
      </c>
      <c r="B3471" s="155" t="s">
        <v>557</v>
      </c>
      <c r="C3471" s="155" t="s">
        <v>5383</v>
      </c>
      <c r="D3471" s="155">
        <v>250</v>
      </c>
      <c r="E3471" s="155">
        <v>250</v>
      </c>
      <c r="F3471" s="166">
        <v>41708</v>
      </c>
      <c r="G3471" s="166">
        <v>41710</v>
      </c>
      <c r="H3471" s="157">
        <v>1</v>
      </c>
    </row>
    <row r="3472" spans="1:9" ht="15" customHeight="1" x14ac:dyDescent="0.25">
      <c r="A3472" s="155" t="s">
        <v>820</v>
      </c>
      <c r="B3472" s="155" t="s">
        <v>101</v>
      </c>
      <c r="C3472" s="155" t="s">
        <v>5386</v>
      </c>
      <c r="D3472" s="155">
        <v>200</v>
      </c>
      <c r="E3472" s="155">
        <v>200</v>
      </c>
      <c r="F3472" s="166">
        <v>41709</v>
      </c>
      <c r="G3472" s="166">
        <v>41718</v>
      </c>
      <c r="H3472" s="157">
        <v>1</v>
      </c>
    </row>
    <row r="3473" spans="1:9" ht="15" customHeight="1" x14ac:dyDescent="0.25">
      <c r="A3473" s="155" t="s">
        <v>4728</v>
      </c>
      <c r="B3473" s="155" t="s">
        <v>5387</v>
      </c>
      <c r="C3473" s="155" t="s">
        <v>5388</v>
      </c>
      <c r="D3473" s="155">
        <v>450</v>
      </c>
      <c r="E3473" s="155">
        <v>50</v>
      </c>
      <c r="F3473" s="166">
        <v>41709</v>
      </c>
      <c r="G3473" s="166">
        <v>41722</v>
      </c>
      <c r="H3473" s="157">
        <v>1</v>
      </c>
    </row>
    <row r="3474" spans="1:9" ht="15" customHeight="1" x14ac:dyDescent="0.25">
      <c r="A3474" s="155" t="s">
        <v>4728</v>
      </c>
      <c r="B3474" s="155" t="s">
        <v>5389</v>
      </c>
      <c r="C3474" s="155" t="s">
        <v>27</v>
      </c>
      <c r="D3474" s="155">
        <v>50</v>
      </c>
      <c r="E3474" s="155">
        <v>50</v>
      </c>
      <c r="F3474" s="166">
        <v>41709</v>
      </c>
      <c r="G3474" s="166">
        <v>41722</v>
      </c>
      <c r="H3474" s="157">
        <v>1</v>
      </c>
    </row>
    <row r="3475" spans="1:9" ht="15" customHeight="1" x14ac:dyDescent="0.25">
      <c r="A3475" s="155" t="s">
        <v>4728</v>
      </c>
      <c r="B3475" s="155" t="s">
        <v>5390</v>
      </c>
      <c r="C3475" s="155" t="s">
        <v>3218</v>
      </c>
      <c r="D3475" s="155">
        <v>50</v>
      </c>
      <c r="E3475" s="155">
        <v>50</v>
      </c>
      <c r="F3475" s="166">
        <v>41709</v>
      </c>
      <c r="G3475" s="166">
        <v>41722</v>
      </c>
      <c r="H3475" s="157">
        <v>1</v>
      </c>
    </row>
    <row r="3476" spans="1:9" ht="15" customHeight="1" x14ac:dyDescent="0.25">
      <c r="A3476" s="155" t="s">
        <v>42</v>
      </c>
      <c r="B3476" s="155" t="s">
        <v>202</v>
      </c>
      <c r="C3476" s="155" t="s">
        <v>5391</v>
      </c>
      <c r="D3476" s="155">
        <v>300</v>
      </c>
      <c r="E3476" s="155">
        <v>300</v>
      </c>
      <c r="F3476" s="166">
        <v>41709</v>
      </c>
      <c r="G3476" s="166">
        <v>41712</v>
      </c>
      <c r="H3476" s="157">
        <v>1</v>
      </c>
    </row>
    <row r="3477" spans="1:9" ht="15" customHeight="1" x14ac:dyDescent="0.25">
      <c r="A3477" s="155" t="s">
        <v>5050</v>
      </c>
      <c r="B3477" s="155" t="s">
        <v>5393</v>
      </c>
      <c r="C3477" s="155" t="s">
        <v>5394</v>
      </c>
      <c r="D3477" s="155">
        <v>100</v>
      </c>
      <c r="E3477" s="155">
        <v>100</v>
      </c>
      <c r="F3477" s="166">
        <v>41709</v>
      </c>
      <c r="G3477" s="166">
        <v>41712</v>
      </c>
      <c r="H3477" s="157">
        <v>1</v>
      </c>
    </row>
    <row r="3478" spans="1:9" ht="15" customHeight="1" x14ac:dyDescent="0.25">
      <c r="A3478" s="155" t="s">
        <v>115</v>
      </c>
      <c r="B3478" s="155" t="s">
        <v>3112</v>
      </c>
      <c r="C3478" s="155" t="s">
        <v>5395</v>
      </c>
      <c r="D3478" s="155">
        <v>6</v>
      </c>
      <c r="E3478" s="155">
        <v>6</v>
      </c>
      <c r="F3478" s="166">
        <v>41710</v>
      </c>
      <c r="G3478" s="166">
        <v>41710</v>
      </c>
      <c r="H3478" s="157">
        <v>1</v>
      </c>
    </row>
    <row r="3479" spans="1:9" ht="15" customHeight="1" x14ac:dyDescent="0.25">
      <c r="A3479" s="155" t="s">
        <v>71</v>
      </c>
      <c r="B3479" s="155" t="s">
        <v>1550</v>
      </c>
      <c r="C3479" s="155" t="s">
        <v>5396</v>
      </c>
      <c r="D3479" s="155">
        <v>5</v>
      </c>
      <c r="E3479" s="155">
        <v>5</v>
      </c>
      <c r="F3479" s="166">
        <v>41710</v>
      </c>
      <c r="G3479" s="166">
        <v>41715</v>
      </c>
      <c r="H3479" s="157">
        <v>1</v>
      </c>
    </row>
    <row r="3480" spans="1:9" ht="15" customHeight="1" x14ac:dyDescent="0.25">
      <c r="A3480" s="155" t="s">
        <v>7058</v>
      </c>
      <c r="B3480" s="155" t="s">
        <v>5397</v>
      </c>
      <c r="C3480" s="155" t="s">
        <v>5398</v>
      </c>
      <c r="D3480" s="155">
        <v>25</v>
      </c>
      <c r="E3480" s="155">
        <v>25</v>
      </c>
      <c r="F3480" s="166">
        <v>41710</v>
      </c>
      <c r="G3480" s="166">
        <v>41712</v>
      </c>
      <c r="H3480" s="157">
        <v>1</v>
      </c>
    </row>
    <row r="3481" spans="1:9" ht="15" customHeight="1" x14ac:dyDescent="0.25">
      <c r="A3481" s="155" t="s">
        <v>261</v>
      </c>
      <c r="B3481" s="155" t="s">
        <v>2952</v>
      </c>
      <c r="C3481" s="155" t="s">
        <v>5399</v>
      </c>
      <c r="D3481" s="155">
        <v>25</v>
      </c>
      <c r="E3481" s="155">
        <v>25</v>
      </c>
      <c r="F3481" s="166">
        <v>41710</v>
      </c>
      <c r="G3481" s="166">
        <v>41715</v>
      </c>
      <c r="H3481" s="157">
        <v>1</v>
      </c>
    </row>
    <row r="3482" spans="1:9" ht="15" customHeight="1" x14ac:dyDescent="0.25">
      <c r="A3482" s="155" t="s">
        <v>820</v>
      </c>
      <c r="B3482" s="155" t="s">
        <v>99</v>
      </c>
      <c r="C3482" s="155" t="s">
        <v>5400</v>
      </c>
      <c r="D3482" s="155">
        <v>200</v>
      </c>
      <c r="E3482" s="155">
        <v>200</v>
      </c>
      <c r="F3482" s="166">
        <v>41710</v>
      </c>
      <c r="G3482" s="166">
        <v>41726</v>
      </c>
      <c r="H3482" s="157">
        <v>1</v>
      </c>
    </row>
    <row r="3483" spans="1:9" ht="15" customHeight="1" x14ac:dyDescent="0.25">
      <c r="A3483" s="155" t="s">
        <v>820</v>
      </c>
      <c r="B3483" s="155" t="s">
        <v>439</v>
      </c>
      <c r="C3483" s="155" t="s">
        <v>5401</v>
      </c>
      <c r="D3483" s="155">
        <v>500</v>
      </c>
      <c r="E3483" s="155">
        <v>500</v>
      </c>
      <c r="F3483" s="166">
        <v>41710</v>
      </c>
      <c r="G3483" s="166">
        <v>41718</v>
      </c>
      <c r="H3483" s="157">
        <v>1</v>
      </c>
    </row>
    <row r="3484" spans="1:9" ht="15" customHeight="1" x14ac:dyDescent="0.25">
      <c r="A3484" s="155" t="s">
        <v>71</v>
      </c>
      <c r="B3484" s="155" t="s">
        <v>154</v>
      </c>
      <c r="C3484" s="155" t="s">
        <v>5404</v>
      </c>
      <c r="D3484" s="155">
        <v>5</v>
      </c>
      <c r="E3484" s="155">
        <v>5</v>
      </c>
      <c r="F3484" s="166">
        <v>41711</v>
      </c>
      <c r="G3484" s="166">
        <v>41715</v>
      </c>
      <c r="H3484" s="157">
        <v>1</v>
      </c>
    </row>
    <row r="3485" spans="1:9" ht="15" customHeight="1" x14ac:dyDescent="0.25">
      <c r="A3485" s="155" t="s">
        <v>261</v>
      </c>
      <c r="B3485" s="155" t="s">
        <v>5204</v>
      </c>
      <c r="C3485" s="155" t="s">
        <v>5405</v>
      </c>
      <c r="D3485" s="155">
        <v>20</v>
      </c>
      <c r="E3485" s="155">
        <v>20</v>
      </c>
      <c r="F3485" s="166">
        <v>41711</v>
      </c>
      <c r="G3485" s="166">
        <v>41722</v>
      </c>
      <c r="H3485" s="157">
        <v>1</v>
      </c>
    </row>
    <row r="3486" spans="1:9" ht="15" customHeight="1" x14ac:dyDescent="0.25">
      <c r="A3486" s="155" t="s">
        <v>286</v>
      </c>
      <c r="B3486" s="155" t="s">
        <v>5406</v>
      </c>
      <c r="C3486" s="155" t="s">
        <v>5407</v>
      </c>
      <c r="D3486" s="155">
        <v>25</v>
      </c>
      <c r="E3486" s="155">
        <v>25</v>
      </c>
      <c r="F3486" s="166">
        <v>41711</v>
      </c>
      <c r="G3486" s="166">
        <v>41712</v>
      </c>
      <c r="H3486" s="157">
        <v>1</v>
      </c>
    </row>
    <row r="3487" spans="1:9" ht="15" customHeight="1" x14ac:dyDescent="0.25">
      <c r="A3487" s="155" t="s">
        <v>4011</v>
      </c>
      <c r="B3487" s="155" t="s">
        <v>5408</v>
      </c>
      <c r="C3487" s="155" t="s">
        <v>5409</v>
      </c>
      <c r="D3487" s="155">
        <v>25</v>
      </c>
      <c r="E3487" s="155">
        <v>25</v>
      </c>
      <c r="F3487" s="166">
        <v>41711</v>
      </c>
      <c r="G3487" s="166">
        <v>41712</v>
      </c>
      <c r="H3487" s="157">
        <v>1</v>
      </c>
    </row>
    <row r="3488" spans="1:9" ht="15" customHeight="1" x14ac:dyDescent="0.25">
      <c r="A3488" s="155" t="s">
        <v>173</v>
      </c>
      <c r="B3488" s="155" t="s">
        <v>1170</v>
      </c>
      <c r="C3488" s="155" t="s">
        <v>5300</v>
      </c>
      <c r="D3488" s="155">
        <v>102</v>
      </c>
      <c r="E3488" s="155">
        <v>6</v>
      </c>
      <c r="F3488" s="166">
        <v>41711</v>
      </c>
      <c r="G3488" s="166">
        <v>41716</v>
      </c>
      <c r="H3488" s="157">
        <v>1</v>
      </c>
      <c r="I3488" s="163" t="s">
        <v>5410</v>
      </c>
    </row>
    <row r="3489" spans="1:9" ht="15" customHeight="1" x14ac:dyDescent="0.25">
      <c r="A3489" s="155" t="s">
        <v>71</v>
      </c>
      <c r="B3489" s="155" t="s">
        <v>1550</v>
      </c>
      <c r="C3489" s="155" t="s">
        <v>5411</v>
      </c>
      <c r="D3489" s="155">
        <v>5</v>
      </c>
      <c r="E3489" s="155">
        <v>5</v>
      </c>
      <c r="F3489" s="166">
        <v>41711</v>
      </c>
      <c r="G3489" s="166">
        <v>41715</v>
      </c>
      <c r="H3489" s="157">
        <v>1</v>
      </c>
    </row>
    <row r="3490" spans="1:9" ht="15" customHeight="1" x14ac:dyDescent="0.25">
      <c r="A3490" s="155" t="s">
        <v>911</v>
      </c>
      <c r="B3490" s="155" t="s">
        <v>912</v>
      </c>
      <c r="C3490" s="155" t="s">
        <v>5412</v>
      </c>
      <c r="D3490" s="155">
        <v>500</v>
      </c>
      <c r="E3490" s="155">
        <v>500</v>
      </c>
      <c r="F3490" s="166">
        <v>41711</v>
      </c>
      <c r="G3490" s="166">
        <v>41715</v>
      </c>
      <c r="H3490" s="157">
        <v>1</v>
      </c>
    </row>
    <row r="3491" spans="1:9" ht="15" customHeight="1" x14ac:dyDescent="0.25">
      <c r="A3491" s="155" t="s">
        <v>820</v>
      </c>
      <c r="B3491" s="155" t="s">
        <v>426</v>
      </c>
      <c r="C3491" s="155" t="s">
        <v>5413</v>
      </c>
      <c r="D3491" s="155">
        <v>500</v>
      </c>
      <c r="E3491" s="155">
        <v>400</v>
      </c>
      <c r="F3491" s="166">
        <v>41711</v>
      </c>
      <c r="G3491" s="166">
        <v>41718</v>
      </c>
      <c r="H3491" s="157">
        <v>1</v>
      </c>
    </row>
    <row r="3492" spans="1:9" ht="15" customHeight="1" x14ac:dyDescent="0.25">
      <c r="A3492" s="155" t="s">
        <v>5414</v>
      </c>
      <c r="B3492" s="155" t="s">
        <v>740</v>
      </c>
      <c r="C3492" s="155" t="s">
        <v>5415</v>
      </c>
      <c r="D3492" s="155">
        <v>30</v>
      </c>
      <c r="E3492" s="155">
        <v>30</v>
      </c>
      <c r="F3492" s="166">
        <v>41711</v>
      </c>
      <c r="G3492" s="166">
        <v>41717</v>
      </c>
      <c r="H3492" s="157">
        <v>1</v>
      </c>
    </row>
    <row r="3493" spans="1:9" ht="15" customHeight="1" x14ac:dyDescent="0.25">
      <c r="A3493" s="155" t="s">
        <v>4735</v>
      </c>
      <c r="B3493" s="155" t="s">
        <v>5416</v>
      </c>
      <c r="C3493" s="155" t="s">
        <v>5418</v>
      </c>
      <c r="D3493" s="155">
        <v>25</v>
      </c>
      <c r="E3493" s="155">
        <v>25</v>
      </c>
      <c r="F3493" s="166">
        <v>41712</v>
      </c>
      <c r="G3493" s="166">
        <v>41712</v>
      </c>
      <c r="H3493" s="157">
        <v>1</v>
      </c>
      <c r="I3493" s="163" t="s">
        <v>2151</v>
      </c>
    </row>
    <row r="3494" spans="1:9" ht="15" customHeight="1" x14ac:dyDescent="0.25">
      <c r="A3494" s="155" t="s">
        <v>4735</v>
      </c>
      <c r="B3494" s="155" t="s">
        <v>5417</v>
      </c>
      <c r="C3494" s="155" t="s">
        <v>364</v>
      </c>
      <c r="D3494" s="155">
        <v>15</v>
      </c>
      <c r="E3494" s="155">
        <v>15</v>
      </c>
      <c r="F3494" s="166">
        <v>41712</v>
      </c>
      <c r="G3494" s="166">
        <v>41712</v>
      </c>
      <c r="H3494" s="157">
        <v>1</v>
      </c>
      <c r="I3494" s="163" t="s">
        <v>2151</v>
      </c>
    </row>
    <row r="3495" spans="1:9" ht="15" customHeight="1" x14ac:dyDescent="0.25">
      <c r="A3495" s="155" t="s">
        <v>520</v>
      </c>
      <c r="B3495" s="155" t="s">
        <v>5026</v>
      </c>
      <c r="C3495" s="155" t="s">
        <v>5419</v>
      </c>
      <c r="D3495" s="155">
        <v>350</v>
      </c>
      <c r="E3495" s="155">
        <v>350</v>
      </c>
      <c r="F3495" s="166">
        <v>41712</v>
      </c>
      <c r="G3495" s="166" t="s">
        <v>829</v>
      </c>
      <c r="H3495" s="157">
        <v>1</v>
      </c>
    </row>
    <row r="3496" spans="1:9" ht="15" customHeight="1" x14ac:dyDescent="0.25">
      <c r="A3496" s="155" t="s">
        <v>2714</v>
      </c>
      <c r="B3496" s="155" t="s">
        <v>5420</v>
      </c>
      <c r="C3496" s="155" t="s">
        <v>5421</v>
      </c>
      <c r="D3496" s="155">
        <v>25</v>
      </c>
      <c r="E3496" s="155">
        <v>25</v>
      </c>
      <c r="F3496" s="166">
        <v>41712</v>
      </c>
      <c r="G3496" s="166">
        <v>41712</v>
      </c>
      <c r="H3496" s="157">
        <v>1</v>
      </c>
    </row>
    <row r="3497" spans="1:9" ht="15" customHeight="1" x14ac:dyDescent="0.25">
      <c r="A3497" s="155" t="s">
        <v>1536</v>
      </c>
      <c r="B3497" s="155" t="s">
        <v>3276</v>
      </c>
      <c r="C3497" s="155" t="s">
        <v>5422</v>
      </c>
      <c r="D3497" s="155">
        <v>10</v>
      </c>
      <c r="E3497" s="155">
        <v>10</v>
      </c>
      <c r="F3497" s="166">
        <v>41712</v>
      </c>
      <c r="G3497" s="166">
        <v>41715</v>
      </c>
      <c r="H3497" s="157">
        <v>1</v>
      </c>
    </row>
    <row r="3498" spans="1:9" ht="15" customHeight="1" x14ac:dyDescent="0.25">
      <c r="A3498" s="155" t="s">
        <v>748</v>
      </c>
      <c r="B3498" s="155" t="s">
        <v>3503</v>
      </c>
      <c r="C3498" s="155" t="s">
        <v>5423</v>
      </c>
      <c r="D3498" s="155">
        <v>15</v>
      </c>
      <c r="E3498" s="155">
        <v>15</v>
      </c>
      <c r="F3498" s="166">
        <v>41712</v>
      </c>
      <c r="G3498" s="166">
        <v>41716</v>
      </c>
      <c r="H3498" s="157">
        <v>1</v>
      </c>
    </row>
    <row r="3499" spans="1:9" ht="15" customHeight="1" x14ac:dyDescent="0.25">
      <c r="A3499" s="155" t="s">
        <v>5424</v>
      </c>
      <c r="B3499" s="155" t="s">
        <v>1241</v>
      </c>
      <c r="C3499" s="155" t="s">
        <v>5425</v>
      </c>
      <c r="D3499" s="155">
        <v>150</v>
      </c>
      <c r="E3499" s="155">
        <v>150</v>
      </c>
      <c r="F3499" s="166">
        <v>41712</v>
      </c>
      <c r="G3499" s="166">
        <v>41716</v>
      </c>
      <c r="H3499" s="157">
        <v>1</v>
      </c>
    </row>
    <row r="3500" spans="1:9" ht="15" customHeight="1" x14ac:dyDescent="0.25">
      <c r="A3500" s="155" t="s">
        <v>5424</v>
      </c>
      <c r="B3500" s="155" t="s">
        <v>463</v>
      </c>
      <c r="C3500" s="155" t="s">
        <v>316</v>
      </c>
      <c r="D3500" s="155">
        <v>75</v>
      </c>
      <c r="E3500" s="155">
        <v>75</v>
      </c>
      <c r="F3500" s="166">
        <v>41712</v>
      </c>
      <c r="G3500" s="166">
        <v>41688</v>
      </c>
      <c r="H3500" s="157">
        <v>1</v>
      </c>
    </row>
    <row r="3501" spans="1:9" ht="15" customHeight="1" x14ac:dyDescent="0.25">
      <c r="A3501" s="155" t="s">
        <v>227</v>
      </c>
      <c r="B3501" s="155" t="s">
        <v>2086</v>
      </c>
      <c r="C3501" s="155" t="s">
        <v>5426</v>
      </c>
      <c r="D3501" s="155">
        <v>200</v>
      </c>
      <c r="E3501" s="155">
        <v>200</v>
      </c>
      <c r="F3501" s="166">
        <v>41712</v>
      </c>
      <c r="G3501" s="166">
        <v>41716</v>
      </c>
      <c r="H3501" s="157">
        <v>1</v>
      </c>
    </row>
    <row r="3502" spans="1:9" ht="15" customHeight="1" x14ac:dyDescent="0.25">
      <c r="A3502" s="155" t="s">
        <v>115</v>
      </c>
      <c r="B3502" s="155" t="s">
        <v>994</v>
      </c>
      <c r="C3502" s="155" t="s">
        <v>5427</v>
      </c>
      <c r="D3502" s="155">
        <v>15</v>
      </c>
      <c r="E3502" s="155">
        <v>15</v>
      </c>
      <c r="F3502" s="166">
        <v>41712</v>
      </c>
      <c r="G3502" s="166">
        <v>41716</v>
      </c>
      <c r="H3502" s="157">
        <v>1</v>
      </c>
    </row>
    <row r="3503" spans="1:9" ht="15" customHeight="1" x14ac:dyDescent="0.25">
      <c r="A3503" s="155" t="s">
        <v>286</v>
      </c>
      <c r="B3503" s="155" t="s">
        <v>3002</v>
      </c>
      <c r="C3503" s="155" t="s">
        <v>5428</v>
      </c>
      <c r="D3503" s="155">
        <v>100</v>
      </c>
      <c r="E3503" s="155">
        <v>100</v>
      </c>
      <c r="F3503" s="166">
        <v>41715</v>
      </c>
      <c r="G3503" s="166">
        <v>41718</v>
      </c>
      <c r="H3503" s="157">
        <v>1</v>
      </c>
    </row>
    <row r="3504" spans="1:9" ht="15" customHeight="1" x14ac:dyDescent="0.25">
      <c r="A3504" s="155" t="s">
        <v>71</v>
      </c>
      <c r="B3504" s="155" t="s">
        <v>154</v>
      </c>
      <c r="C3504" s="155" t="s">
        <v>5429</v>
      </c>
      <c r="D3504" s="155">
        <v>5</v>
      </c>
      <c r="E3504" s="155">
        <v>5</v>
      </c>
      <c r="F3504" s="166">
        <v>41715</v>
      </c>
      <c r="G3504" s="166">
        <v>41718</v>
      </c>
      <c r="H3504" s="157">
        <v>1</v>
      </c>
    </row>
    <row r="3505" spans="1:9" ht="15" customHeight="1" x14ac:dyDescent="0.25">
      <c r="A3505" s="155" t="s">
        <v>145</v>
      </c>
      <c r="B3505" s="155" t="s">
        <v>206</v>
      </c>
      <c r="C3505" s="155" t="s">
        <v>5430</v>
      </c>
      <c r="D3505" s="155">
        <v>200</v>
      </c>
      <c r="E3505" s="155">
        <v>200</v>
      </c>
      <c r="F3505" s="166">
        <v>41716</v>
      </c>
      <c r="G3505" s="166">
        <v>41719</v>
      </c>
      <c r="H3505" s="157">
        <v>1</v>
      </c>
    </row>
    <row r="3506" spans="1:9" ht="15" customHeight="1" x14ac:dyDescent="0.25">
      <c r="A3506" s="155" t="s">
        <v>509</v>
      </c>
      <c r="B3506" s="155" t="s">
        <v>3455</v>
      </c>
      <c r="C3506" s="155" t="s">
        <v>5431</v>
      </c>
      <c r="D3506" s="155">
        <v>80</v>
      </c>
      <c r="E3506" s="155">
        <v>80</v>
      </c>
      <c r="F3506" s="166">
        <v>41716</v>
      </c>
      <c r="G3506" s="166">
        <v>41718</v>
      </c>
      <c r="H3506" s="157">
        <v>1</v>
      </c>
    </row>
    <row r="3507" spans="1:9" ht="15" customHeight="1" x14ac:dyDescent="0.25">
      <c r="A3507" s="155" t="s">
        <v>5432</v>
      </c>
      <c r="B3507" s="155" t="s">
        <v>5433</v>
      </c>
      <c r="C3507" s="155" t="s">
        <v>5434</v>
      </c>
      <c r="D3507" s="155">
        <v>50</v>
      </c>
      <c r="E3507" s="155">
        <v>50</v>
      </c>
      <c r="F3507" s="166">
        <v>41716</v>
      </c>
      <c r="G3507" s="166">
        <v>41722</v>
      </c>
      <c r="H3507" s="157">
        <v>1</v>
      </c>
    </row>
    <row r="3508" spans="1:9" ht="15" customHeight="1" x14ac:dyDescent="0.25">
      <c r="A3508" s="155" t="s">
        <v>820</v>
      </c>
      <c r="B3508" s="155" t="s">
        <v>426</v>
      </c>
      <c r="C3508" s="155" t="s">
        <v>5413</v>
      </c>
      <c r="D3508" s="155">
        <v>500</v>
      </c>
      <c r="E3508" s="155">
        <v>100</v>
      </c>
      <c r="F3508" s="166">
        <v>41716</v>
      </c>
      <c r="G3508" s="166">
        <v>41699</v>
      </c>
      <c r="H3508" s="157">
        <v>1</v>
      </c>
      <c r="I3508" s="163" t="s">
        <v>5435</v>
      </c>
    </row>
    <row r="3509" spans="1:9" ht="15" customHeight="1" x14ac:dyDescent="0.25">
      <c r="A3509" s="155" t="s">
        <v>78</v>
      </c>
      <c r="B3509" s="155" t="s">
        <v>3533</v>
      </c>
      <c r="C3509" s="155" t="s">
        <v>5436</v>
      </c>
      <c r="D3509" s="155">
        <v>64</v>
      </c>
      <c r="E3509" s="155">
        <v>62</v>
      </c>
      <c r="F3509" s="166">
        <v>41716</v>
      </c>
      <c r="G3509" s="166">
        <v>41719</v>
      </c>
      <c r="H3509" s="157">
        <v>1</v>
      </c>
      <c r="I3509" s="163" t="s">
        <v>5437</v>
      </c>
    </row>
    <row r="3510" spans="1:9" ht="15" customHeight="1" x14ac:dyDescent="0.25">
      <c r="A3510" s="155" t="s">
        <v>78</v>
      </c>
      <c r="B3510" s="155" t="s">
        <v>5438</v>
      </c>
      <c r="C3510" s="155" t="s">
        <v>5439</v>
      </c>
      <c r="D3510" s="155">
        <v>2</v>
      </c>
      <c r="E3510" s="155">
        <v>2</v>
      </c>
      <c r="F3510" s="166">
        <v>41716</v>
      </c>
      <c r="G3510" s="166">
        <v>41719</v>
      </c>
      <c r="H3510" s="157">
        <v>1</v>
      </c>
    </row>
    <row r="3511" spans="1:9" ht="15" customHeight="1" x14ac:dyDescent="0.25">
      <c r="A3511" s="155" t="s">
        <v>6965</v>
      </c>
      <c r="B3511" s="155" t="s">
        <v>5440</v>
      </c>
      <c r="C3511" s="155" t="s">
        <v>5441</v>
      </c>
      <c r="D3511" s="155">
        <v>10</v>
      </c>
      <c r="E3511" s="155">
        <v>10</v>
      </c>
      <c r="F3511" s="166">
        <v>41716</v>
      </c>
      <c r="G3511" s="166">
        <v>41722</v>
      </c>
      <c r="H3511" s="157">
        <v>1</v>
      </c>
    </row>
    <row r="3512" spans="1:9" ht="15" customHeight="1" x14ac:dyDescent="0.25">
      <c r="A3512" s="155" t="s">
        <v>5444</v>
      </c>
      <c r="B3512" s="155" t="s">
        <v>5445</v>
      </c>
      <c r="C3512" s="155" t="s">
        <v>5446</v>
      </c>
      <c r="D3512" s="155">
        <v>8</v>
      </c>
      <c r="E3512" s="155">
        <v>8</v>
      </c>
      <c r="F3512" s="166">
        <v>41716</v>
      </c>
      <c r="G3512" s="166">
        <v>41717</v>
      </c>
      <c r="H3512" s="157">
        <v>1</v>
      </c>
    </row>
    <row r="3513" spans="1:9" ht="15" customHeight="1" x14ac:dyDescent="0.25">
      <c r="A3513" s="155" t="s">
        <v>230</v>
      </c>
      <c r="B3513" s="155" t="s">
        <v>471</v>
      </c>
      <c r="C3513" s="155" t="s">
        <v>5447</v>
      </c>
      <c r="D3513" s="155">
        <v>100</v>
      </c>
      <c r="E3513" s="155">
        <v>100</v>
      </c>
      <c r="F3513" s="166">
        <v>41717</v>
      </c>
      <c r="G3513" s="166">
        <v>41726</v>
      </c>
      <c r="H3513" s="157">
        <v>1</v>
      </c>
    </row>
    <row r="3514" spans="1:9" ht="15" customHeight="1" x14ac:dyDescent="0.25">
      <c r="A3514" s="155" t="s">
        <v>230</v>
      </c>
      <c r="B3514" s="155" t="s">
        <v>2024</v>
      </c>
      <c r="C3514" s="155" t="s">
        <v>5448</v>
      </c>
      <c r="D3514" s="155">
        <v>25</v>
      </c>
      <c r="E3514" s="155">
        <v>25</v>
      </c>
      <c r="F3514" s="166">
        <v>41717</v>
      </c>
      <c r="G3514" s="166">
        <v>41730</v>
      </c>
      <c r="H3514" s="157">
        <v>1</v>
      </c>
    </row>
    <row r="3515" spans="1:9" ht="15" customHeight="1" x14ac:dyDescent="0.25">
      <c r="A3515" s="155" t="s">
        <v>3430</v>
      </c>
      <c r="B3515" s="155" t="s">
        <v>272</v>
      </c>
      <c r="C3515" s="155" t="s">
        <v>5449</v>
      </c>
      <c r="D3515" s="155">
        <v>1</v>
      </c>
      <c r="E3515" s="155">
        <v>1</v>
      </c>
      <c r="F3515" s="166">
        <v>41717</v>
      </c>
      <c r="G3515" s="166">
        <v>41719</v>
      </c>
      <c r="H3515" s="157">
        <v>1</v>
      </c>
    </row>
    <row r="3516" spans="1:9" ht="15" customHeight="1" x14ac:dyDescent="0.25">
      <c r="A3516" s="155" t="s">
        <v>5450</v>
      </c>
      <c r="B3516" s="155" t="s">
        <v>5451</v>
      </c>
      <c r="C3516" s="155" t="s">
        <v>5452</v>
      </c>
      <c r="D3516" s="155">
        <v>8</v>
      </c>
      <c r="E3516" s="155">
        <v>8</v>
      </c>
      <c r="F3516" s="166">
        <v>41717</v>
      </c>
      <c r="G3516" s="166">
        <v>41722</v>
      </c>
      <c r="H3516" s="157">
        <v>1</v>
      </c>
    </row>
    <row r="3517" spans="1:9" ht="15" customHeight="1" x14ac:dyDescent="0.25">
      <c r="A3517" s="155" t="s">
        <v>173</v>
      </c>
      <c r="B3517" s="155" t="s">
        <v>5453</v>
      </c>
      <c r="C3517" s="155" t="s">
        <v>5454</v>
      </c>
      <c r="D3517" s="155">
        <v>500</v>
      </c>
      <c r="E3517" s="155">
        <v>500</v>
      </c>
      <c r="F3517" s="166">
        <v>41717</v>
      </c>
      <c r="G3517" s="166">
        <v>41723</v>
      </c>
      <c r="H3517" s="157">
        <v>1</v>
      </c>
    </row>
    <row r="3518" spans="1:9" ht="15" customHeight="1" x14ac:dyDescent="0.25">
      <c r="A3518" s="155" t="s">
        <v>261</v>
      </c>
      <c r="B3518" s="155" t="s">
        <v>1696</v>
      </c>
      <c r="C3518" s="155" t="s">
        <v>5455</v>
      </c>
      <c r="D3518" s="155">
        <v>1</v>
      </c>
      <c r="E3518" s="155">
        <v>1</v>
      </c>
      <c r="F3518" s="166">
        <v>41718</v>
      </c>
      <c r="G3518" s="166">
        <v>41724</v>
      </c>
      <c r="H3518" s="157">
        <v>1</v>
      </c>
    </row>
    <row r="3519" spans="1:9" ht="15" customHeight="1" x14ac:dyDescent="0.25">
      <c r="A3519" s="155" t="s">
        <v>261</v>
      </c>
      <c r="B3519" s="155" t="s">
        <v>3977</v>
      </c>
      <c r="C3519" s="155" t="s">
        <v>5456</v>
      </c>
      <c r="D3519" s="155">
        <v>1</v>
      </c>
      <c r="E3519" s="155">
        <v>1</v>
      </c>
      <c r="F3519" s="166">
        <v>41718</v>
      </c>
      <c r="G3519" s="166">
        <v>41729</v>
      </c>
      <c r="H3519" s="157">
        <v>1</v>
      </c>
    </row>
    <row r="3520" spans="1:9" ht="15" customHeight="1" x14ac:dyDescent="0.25">
      <c r="A3520" s="155" t="s">
        <v>78</v>
      </c>
      <c r="B3520" s="155" t="s">
        <v>79</v>
      </c>
      <c r="C3520" s="155" t="s">
        <v>5457</v>
      </c>
      <c r="D3520" s="155">
        <v>10</v>
      </c>
      <c r="E3520" s="155">
        <v>10</v>
      </c>
      <c r="F3520" s="166">
        <v>41718</v>
      </c>
      <c r="G3520" s="166">
        <v>41719</v>
      </c>
      <c r="H3520" s="157">
        <v>1</v>
      </c>
    </row>
    <row r="3521" spans="1:9" ht="15" customHeight="1" x14ac:dyDescent="0.25">
      <c r="A3521" s="155" t="s">
        <v>638</v>
      </c>
      <c r="B3521" s="155" t="s">
        <v>639</v>
      </c>
      <c r="C3521" s="155" t="s">
        <v>5458</v>
      </c>
      <c r="D3521" s="155">
        <v>1000</v>
      </c>
      <c r="E3521" s="155">
        <v>1000</v>
      </c>
      <c r="F3521" s="166">
        <v>41718</v>
      </c>
      <c r="G3521" s="166">
        <v>41724</v>
      </c>
      <c r="H3521" s="157">
        <v>1</v>
      </c>
    </row>
    <row r="3522" spans="1:9" ht="15" customHeight="1" x14ac:dyDescent="0.25">
      <c r="A3522" s="155" t="s">
        <v>3481</v>
      </c>
      <c r="B3522" s="155" t="s">
        <v>255</v>
      </c>
      <c r="C3522" s="155" t="s">
        <v>5459</v>
      </c>
      <c r="D3522" s="155">
        <v>65</v>
      </c>
      <c r="E3522" s="155">
        <v>65</v>
      </c>
      <c r="F3522" s="166">
        <v>41718</v>
      </c>
      <c r="G3522" s="166">
        <v>41724</v>
      </c>
      <c r="H3522" s="157">
        <v>1</v>
      </c>
    </row>
    <row r="3523" spans="1:9" ht="15" customHeight="1" x14ac:dyDescent="0.25">
      <c r="A3523" s="155" t="s">
        <v>1492</v>
      </c>
      <c r="B3523" s="155" t="s">
        <v>2726</v>
      </c>
      <c r="C3523" s="155" t="s">
        <v>5460</v>
      </c>
      <c r="D3523" s="155">
        <v>500</v>
      </c>
      <c r="E3523" s="155">
        <v>500</v>
      </c>
      <c r="F3523" s="166">
        <v>41718</v>
      </c>
      <c r="G3523" s="166">
        <v>41729</v>
      </c>
      <c r="H3523" s="157">
        <v>1</v>
      </c>
    </row>
    <row r="3524" spans="1:9" ht="15" customHeight="1" x14ac:dyDescent="0.25">
      <c r="A3524" s="155" t="s">
        <v>71</v>
      </c>
      <c r="B3524" s="155" t="s">
        <v>583</v>
      </c>
      <c r="C3524" s="155" t="s">
        <v>5461</v>
      </c>
      <c r="D3524" s="155">
        <v>10</v>
      </c>
      <c r="E3524" s="155">
        <v>10</v>
      </c>
      <c r="F3524" s="166">
        <v>41718</v>
      </c>
      <c r="G3524" s="166">
        <v>41724</v>
      </c>
      <c r="H3524" s="157">
        <v>1</v>
      </c>
    </row>
    <row r="3525" spans="1:9" ht="15" customHeight="1" x14ac:dyDescent="0.25">
      <c r="A3525" s="155" t="s">
        <v>5462</v>
      </c>
      <c r="B3525" s="155" t="s">
        <v>5463</v>
      </c>
      <c r="C3525" s="155" t="s">
        <v>5464</v>
      </c>
      <c r="D3525" s="155">
        <v>2</v>
      </c>
      <c r="E3525" s="155">
        <v>2</v>
      </c>
      <c r="F3525" s="166">
        <v>41718</v>
      </c>
      <c r="G3525" s="166">
        <v>41723</v>
      </c>
      <c r="H3525" s="157">
        <v>1</v>
      </c>
    </row>
    <row r="3526" spans="1:9" ht="15" customHeight="1" x14ac:dyDescent="0.25">
      <c r="A3526" s="155" t="s">
        <v>2769</v>
      </c>
      <c r="B3526" s="155" t="s">
        <v>3155</v>
      </c>
      <c r="C3526" s="155" t="s">
        <v>5465</v>
      </c>
      <c r="D3526" s="155">
        <v>600</v>
      </c>
      <c r="E3526" s="155">
        <v>400</v>
      </c>
      <c r="F3526" s="166">
        <v>41718</v>
      </c>
      <c r="G3526" s="166">
        <v>41729</v>
      </c>
      <c r="H3526" s="157">
        <v>1</v>
      </c>
      <c r="I3526" s="163" t="s">
        <v>214</v>
      </c>
    </row>
    <row r="3527" spans="1:9" ht="15" customHeight="1" x14ac:dyDescent="0.25">
      <c r="A3527" s="155" t="s">
        <v>408</v>
      </c>
      <c r="B3527" s="155" t="s">
        <v>409</v>
      </c>
      <c r="C3527" s="155" t="s">
        <v>5466</v>
      </c>
      <c r="D3527" s="155">
        <v>40</v>
      </c>
      <c r="E3527" s="155">
        <v>40</v>
      </c>
      <c r="F3527" s="166">
        <v>41719</v>
      </c>
      <c r="G3527" s="166">
        <v>41729</v>
      </c>
      <c r="H3527" s="157">
        <v>1</v>
      </c>
    </row>
    <row r="3528" spans="1:9" ht="15" customHeight="1" x14ac:dyDescent="0.25">
      <c r="A3528" s="155" t="s">
        <v>251</v>
      </c>
      <c r="B3528" s="155" t="s">
        <v>5468</v>
      </c>
      <c r="C3528" s="155" t="s">
        <v>5467</v>
      </c>
      <c r="D3528" s="155">
        <v>25</v>
      </c>
      <c r="E3528" s="155">
        <v>25</v>
      </c>
      <c r="F3528" s="166">
        <v>41719</v>
      </c>
      <c r="G3528" s="166">
        <v>41724</v>
      </c>
      <c r="H3528" s="157">
        <v>1</v>
      </c>
    </row>
    <row r="3529" spans="1:9" ht="15" customHeight="1" x14ac:dyDescent="0.25">
      <c r="A3529" s="155" t="s">
        <v>71</v>
      </c>
      <c r="B3529" s="155" t="s">
        <v>186</v>
      </c>
      <c r="C3529" s="155" t="s">
        <v>5469</v>
      </c>
      <c r="D3529" s="155">
        <v>20</v>
      </c>
      <c r="E3529" s="155">
        <v>20</v>
      </c>
      <c r="F3529" s="166">
        <v>41719</v>
      </c>
      <c r="G3529" s="166">
        <v>41724</v>
      </c>
      <c r="H3529" s="157">
        <v>1</v>
      </c>
    </row>
    <row r="3530" spans="1:9" ht="15" customHeight="1" x14ac:dyDescent="0.25">
      <c r="A3530" s="155" t="s">
        <v>71</v>
      </c>
      <c r="B3530" s="155" t="s">
        <v>167</v>
      </c>
      <c r="C3530" s="155" t="s">
        <v>5470</v>
      </c>
      <c r="D3530" s="155">
        <v>5</v>
      </c>
      <c r="E3530" s="155">
        <v>5</v>
      </c>
      <c r="F3530" s="166">
        <v>41719</v>
      </c>
      <c r="G3530" s="166">
        <v>41723</v>
      </c>
      <c r="H3530" s="157">
        <v>1</v>
      </c>
    </row>
    <row r="3531" spans="1:9" ht="15" customHeight="1" x14ac:dyDescent="0.25">
      <c r="A3531" s="155" t="s">
        <v>563</v>
      </c>
      <c r="B3531" s="155" t="s">
        <v>272</v>
      </c>
      <c r="C3531" s="155" t="s">
        <v>5471</v>
      </c>
      <c r="D3531" s="155">
        <v>1</v>
      </c>
      <c r="E3531" s="155">
        <v>1</v>
      </c>
      <c r="F3531" s="166">
        <v>41719</v>
      </c>
      <c r="G3531" s="166">
        <v>41731</v>
      </c>
      <c r="H3531" s="157">
        <v>1</v>
      </c>
    </row>
    <row r="3532" spans="1:9" ht="15" customHeight="1" x14ac:dyDescent="0.25">
      <c r="A3532" s="155" t="s">
        <v>5256</v>
      </c>
      <c r="B3532" s="155" t="s">
        <v>5257</v>
      </c>
      <c r="C3532" s="155" t="s">
        <v>5472</v>
      </c>
      <c r="D3532" s="155">
        <v>12</v>
      </c>
      <c r="E3532" s="155">
        <v>12</v>
      </c>
      <c r="F3532" s="166">
        <v>41719</v>
      </c>
      <c r="G3532" s="166">
        <v>41725</v>
      </c>
      <c r="H3532" s="157">
        <v>1</v>
      </c>
    </row>
    <row r="3533" spans="1:9" ht="15" customHeight="1" x14ac:dyDescent="0.25">
      <c r="A3533" s="155" t="s">
        <v>286</v>
      </c>
      <c r="B3533" s="155" t="s">
        <v>4206</v>
      </c>
      <c r="C3533" s="155" t="s">
        <v>5475</v>
      </c>
      <c r="D3533" s="155">
        <v>50</v>
      </c>
      <c r="E3533" s="155">
        <v>50</v>
      </c>
      <c r="F3533" s="166">
        <v>41722</v>
      </c>
      <c r="G3533" s="166">
        <v>41724</v>
      </c>
      <c r="H3533" s="157">
        <v>1</v>
      </c>
    </row>
    <row r="3534" spans="1:9" ht="15" customHeight="1" x14ac:dyDescent="0.25">
      <c r="A3534" s="155" t="s">
        <v>3430</v>
      </c>
      <c r="B3534" s="155" t="s">
        <v>1501</v>
      </c>
      <c r="C3534" s="155" t="s">
        <v>5476</v>
      </c>
      <c r="D3534" s="155">
        <v>150</v>
      </c>
      <c r="E3534" s="155">
        <v>150</v>
      </c>
      <c r="F3534" s="166">
        <v>41722</v>
      </c>
      <c r="G3534" s="166">
        <v>41726</v>
      </c>
      <c r="H3534" s="157">
        <v>1</v>
      </c>
    </row>
    <row r="3535" spans="1:9" ht="15" customHeight="1" x14ac:dyDescent="0.25">
      <c r="A3535" s="155" t="s">
        <v>3430</v>
      </c>
      <c r="B3535" s="155" t="s">
        <v>697</v>
      </c>
      <c r="C3535" s="155" t="s">
        <v>5477</v>
      </c>
      <c r="D3535" s="155">
        <v>32</v>
      </c>
      <c r="E3535" s="155">
        <v>32</v>
      </c>
      <c r="F3535" s="166">
        <v>41722</v>
      </c>
      <c r="G3535" s="166">
        <v>41726</v>
      </c>
      <c r="H3535" s="157">
        <v>1</v>
      </c>
    </row>
    <row r="3536" spans="1:9" ht="15" customHeight="1" x14ac:dyDescent="0.25">
      <c r="A3536" s="155" t="s">
        <v>71</v>
      </c>
      <c r="B3536" s="155" t="s">
        <v>477</v>
      </c>
      <c r="C3536" s="155" t="s">
        <v>5478</v>
      </c>
      <c r="D3536" s="155">
        <v>5</v>
      </c>
      <c r="E3536" s="155">
        <v>5</v>
      </c>
      <c r="F3536" s="166">
        <v>41722</v>
      </c>
      <c r="G3536" s="166">
        <v>41725</v>
      </c>
      <c r="H3536" s="157">
        <v>1</v>
      </c>
    </row>
    <row r="3537" spans="1:8" ht="15" customHeight="1" x14ac:dyDescent="0.25">
      <c r="A3537" s="155" t="s">
        <v>719</v>
      </c>
      <c r="B3537" s="155" t="s">
        <v>991</v>
      </c>
      <c r="C3537" s="155" t="s">
        <v>5479</v>
      </c>
      <c r="D3537" s="155">
        <v>250</v>
      </c>
      <c r="E3537" s="155">
        <v>250</v>
      </c>
      <c r="F3537" s="166">
        <v>41722</v>
      </c>
      <c r="G3537" s="166">
        <v>41725</v>
      </c>
      <c r="H3537" s="157">
        <v>1</v>
      </c>
    </row>
    <row r="3538" spans="1:8" ht="15" customHeight="1" x14ac:dyDescent="0.25">
      <c r="A3538" s="155" t="s">
        <v>158</v>
      </c>
      <c r="B3538" s="155" t="s">
        <v>164</v>
      </c>
      <c r="C3538" s="155" t="s">
        <v>5480</v>
      </c>
      <c r="D3538" s="155">
        <v>6</v>
      </c>
      <c r="E3538" s="155">
        <v>6</v>
      </c>
      <c r="F3538" s="166">
        <v>41722</v>
      </c>
      <c r="G3538" s="166">
        <v>41723</v>
      </c>
      <c r="H3538" s="157">
        <v>1</v>
      </c>
    </row>
    <row r="3539" spans="1:8" ht="15" customHeight="1" x14ac:dyDescent="0.25">
      <c r="A3539" s="155" t="s">
        <v>71</v>
      </c>
      <c r="B3539" s="155" t="s">
        <v>5481</v>
      </c>
      <c r="C3539" s="155" t="s">
        <v>5482</v>
      </c>
      <c r="D3539" s="155">
        <v>5</v>
      </c>
      <c r="E3539" s="155">
        <v>5</v>
      </c>
      <c r="F3539" s="166">
        <v>41723</v>
      </c>
      <c r="G3539" s="166">
        <v>41731</v>
      </c>
      <c r="H3539" s="157">
        <v>1</v>
      </c>
    </row>
    <row r="3540" spans="1:8" ht="15" customHeight="1" x14ac:dyDescent="0.25">
      <c r="A3540" s="155" t="s">
        <v>820</v>
      </c>
      <c r="B3540" s="155" t="s">
        <v>89</v>
      </c>
      <c r="C3540" s="155" t="s">
        <v>5483</v>
      </c>
      <c r="D3540" s="155">
        <v>200</v>
      </c>
      <c r="E3540" s="155">
        <v>200</v>
      </c>
      <c r="F3540" s="166">
        <v>41723</v>
      </c>
      <c r="G3540" s="166">
        <v>41730</v>
      </c>
      <c r="H3540" s="157">
        <v>1</v>
      </c>
    </row>
    <row r="3541" spans="1:8" ht="15" customHeight="1" x14ac:dyDescent="0.25">
      <c r="A3541" s="155" t="s">
        <v>4499</v>
      </c>
      <c r="B3541" s="155" t="s">
        <v>5311</v>
      </c>
      <c r="C3541" s="155" t="s">
        <v>5484</v>
      </c>
      <c r="D3541" s="155">
        <v>20</v>
      </c>
      <c r="E3541" s="155">
        <v>20</v>
      </c>
      <c r="F3541" s="166">
        <v>41723</v>
      </c>
      <c r="G3541" s="166">
        <v>41726</v>
      </c>
      <c r="H3541" s="157">
        <v>1</v>
      </c>
    </row>
    <row r="3542" spans="1:8" ht="15" customHeight="1" x14ac:dyDescent="0.25">
      <c r="A3542" s="155" t="s">
        <v>230</v>
      </c>
      <c r="B3542" s="155" t="s">
        <v>2284</v>
      </c>
      <c r="C3542" s="155" t="s">
        <v>5485</v>
      </c>
      <c r="D3542" s="155">
        <v>25</v>
      </c>
      <c r="E3542" s="155">
        <v>25</v>
      </c>
      <c r="F3542" s="166">
        <v>41723</v>
      </c>
      <c r="G3542" s="166">
        <v>41730</v>
      </c>
      <c r="H3542" s="157">
        <v>1</v>
      </c>
    </row>
    <row r="3543" spans="1:8" ht="15" customHeight="1" x14ac:dyDescent="0.25">
      <c r="A3543" s="155" t="s">
        <v>2906</v>
      </c>
      <c r="B3543" s="155" t="s">
        <v>1813</v>
      </c>
      <c r="C3543" s="155" t="s">
        <v>5486</v>
      </c>
      <c r="D3543" s="155">
        <v>20</v>
      </c>
      <c r="E3543" s="155">
        <v>20</v>
      </c>
      <c r="F3543" s="166">
        <v>41723</v>
      </c>
      <c r="G3543" s="166">
        <v>41730</v>
      </c>
      <c r="H3543" s="157">
        <v>1</v>
      </c>
    </row>
    <row r="3544" spans="1:8" ht="15" customHeight="1" x14ac:dyDescent="0.25">
      <c r="A3544" s="155" t="s">
        <v>2862</v>
      </c>
      <c r="B3544" s="155" t="s">
        <v>2863</v>
      </c>
      <c r="C3544" s="155" t="s">
        <v>5487</v>
      </c>
      <c r="D3544" s="155">
        <v>400</v>
      </c>
      <c r="E3544" s="155">
        <v>400</v>
      </c>
      <c r="F3544" s="166">
        <v>41723</v>
      </c>
      <c r="G3544" s="166">
        <v>41732</v>
      </c>
      <c r="H3544" s="157">
        <v>1</v>
      </c>
    </row>
    <row r="3545" spans="1:8" ht="15" customHeight="1" x14ac:dyDescent="0.25">
      <c r="A3545" s="155" t="s">
        <v>520</v>
      </c>
      <c r="B3545" s="155" t="s">
        <v>5026</v>
      </c>
      <c r="C3545" s="155" t="s">
        <v>5488</v>
      </c>
      <c r="D3545" s="155">
        <v>350</v>
      </c>
      <c r="E3545" s="155">
        <v>350</v>
      </c>
      <c r="F3545" s="166">
        <v>41723</v>
      </c>
      <c r="G3545" s="166">
        <v>41736</v>
      </c>
      <c r="H3545" s="157">
        <v>1</v>
      </c>
    </row>
    <row r="3546" spans="1:8" ht="15" customHeight="1" x14ac:dyDescent="0.25">
      <c r="A3546" s="155" t="s">
        <v>512</v>
      </c>
      <c r="B3546" s="155" t="s">
        <v>2698</v>
      </c>
      <c r="C3546" s="155" t="s">
        <v>5489</v>
      </c>
      <c r="D3546" s="155">
        <v>61</v>
      </c>
      <c r="E3546" s="155">
        <v>61</v>
      </c>
      <c r="F3546" s="166">
        <v>41723</v>
      </c>
      <c r="G3546" s="166">
        <v>41730</v>
      </c>
      <c r="H3546" s="157">
        <v>1</v>
      </c>
    </row>
    <row r="3547" spans="1:8" ht="15" customHeight="1" x14ac:dyDescent="0.25">
      <c r="A3547" s="155" t="s">
        <v>145</v>
      </c>
      <c r="B3547" s="155" t="s">
        <v>4531</v>
      </c>
      <c r="C3547" s="155" t="s">
        <v>5490</v>
      </c>
      <c r="D3547" s="155">
        <v>60</v>
      </c>
      <c r="E3547" s="155">
        <v>60</v>
      </c>
      <c r="F3547" s="166">
        <v>41723</v>
      </c>
      <c r="G3547" s="166">
        <v>41725</v>
      </c>
      <c r="H3547" s="157">
        <v>1</v>
      </c>
    </row>
    <row r="3548" spans="1:8" ht="15" customHeight="1" x14ac:dyDescent="0.25">
      <c r="A3548" s="155" t="s">
        <v>71</v>
      </c>
      <c r="B3548" s="155" t="s">
        <v>154</v>
      </c>
      <c r="C3548" s="155" t="s">
        <v>5492</v>
      </c>
      <c r="D3548" s="155">
        <v>5</v>
      </c>
      <c r="E3548" s="155">
        <v>5</v>
      </c>
      <c r="F3548" s="166">
        <v>41724</v>
      </c>
      <c r="G3548" s="166">
        <v>41733</v>
      </c>
      <c r="H3548" s="157">
        <v>1</v>
      </c>
    </row>
    <row r="3549" spans="1:8" ht="15" customHeight="1" x14ac:dyDescent="0.25">
      <c r="A3549" s="155" t="s">
        <v>251</v>
      </c>
      <c r="B3549" s="155" t="s">
        <v>5270</v>
      </c>
      <c r="C3549" s="155" t="s">
        <v>5493</v>
      </c>
      <c r="D3549" s="155">
        <v>10</v>
      </c>
      <c r="E3549" s="155">
        <v>11</v>
      </c>
      <c r="F3549" s="166">
        <v>41724</v>
      </c>
      <c r="G3549" s="166">
        <v>41732</v>
      </c>
      <c r="H3549" s="157">
        <v>1</v>
      </c>
    </row>
    <row r="3550" spans="1:8" ht="15" customHeight="1" x14ac:dyDescent="0.25">
      <c r="A3550" s="155" t="s">
        <v>1554</v>
      </c>
      <c r="B3550" s="155" t="s">
        <v>1204</v>
      </c>
      <c r="C3550" s="155" t="s">
        <v>5494</v>
      </c>
      <c r="D3550" s="155">
        <v>250</v>
      </c>
      <c r="E3550" s="155">
        <v>250</v>
      </c>
      <c r="F3550" s="166">
        <v>41724</v>
      </c>
      <c r="G3550" s="166">
        <v>41726</v>
      </c>
      <c r="H3550" s="157">
        <v>1</v>
      </c>
    </row>
    <row r="3551" spans="1:8" ht="15" customHeight="1" x14ac:dyDescent="0.25">
      <c r="A3551" s="155" t="s">
        <v>559</v>
      </c>
      <c r="B3551" s="155" t="s">
        <v>1849</v>
      </c>
      <c r="C3551" s="155" t="s">
        <v>5495</v>
      </c>
      <c r="D3551" s="155">
        <v>1500</v>
      </c>
      <c r="E3551" s="155">
        <v>1500</v>
      </c>
      <c r="F3551" s="166">
        <v>41724</v>
      </c>
      <c r="G3551" s="166">
        <v>41729</v>
      </c>
      <c r="H3551" s="157">
        <v>1</v>
      </c>
    </row>
    <row r="3552" spans="1:8" ht="15" customHeight="1" x14ac:dyDescent="0.25">
      <c r="A3552" s="155" t="s">
        <v>71</v>
      </c>
      <c r="B3552" s="155" t="s">
        <v>167</v>
      </c>
      <c r="C3552" s="155" t="s">
        <v>5496</v>
      </c>
      <c r="D3552" s="155">
        <v>5</v>
      </c>
      <c r="E3552" s="155">
        <v>5</v>
      </c>
      <c r="F3552" s="166">
        <v>41724</v>
      </c>
      <c r="G3552" s="166">
        <v>41731</v>
      </c>
      <c r="H3552" s="157">
        <v>1</v>
      </c>
    </row>
    <row r="3553" spans="1:8" ht="15" customHeight="1" x14ac:dyDescent="0.25">
      <c r="A3553" s="155" t="s">
        <v>71</v>
      </c>
      <c r="B3553" s="155" t="s">
        <v>154</v>
      </c>
      <c r="C3553" s="155" t="s">
        <v>5497</v>
      </c>
      <c r="D3553" s="155">
        <v>5</v>
      </c>
      <c r="E3553" s="155">
        <v>5</v>
      </c>
      <c r="F3553" s="166">
        <v>41725</v>
      </c>
      <c r="G3553" s="166">
        <v>41733</v>
      </c>
      <c r="H3553" s="157">
        <v>1</v>
      </c>
    </row>
    <row r="3554" spans="1:8" ht="15" customHeight="1" x14ac:dyDescent="0.25">
      <c r="A3554" s="155" t="s">
        <v>820</v>
      </c>
      <c r="B3554" s="155" t="s">
        <v>181</v>
      </c>
      <c r="C3554" s="155" t="s">
        <v>5498</v>
      </c>
      <c r="D3554" s="155">
        <v>200</v>
      </c>
      <c r="E3554" s="155">
        <v>200</v>
      </c>
      <c r="F3554" s="166">
        <v>41725</v>
      </c>
      <c r="G3554" s="166">
        <v>41730</v>
      </c>
      <c r="H3554" s="157">
        <v>1</v>
      </c>
    </row>
    <row r="3555" spans="1:8" ht="15" customHeight="1" x14ac:dyDescent="0.25">
      <c r="A3555" s="155" t="s">
        <v>7058</v>
      </c>
      <c r="B3555" s="155" t="s">
        <v>264</v>
      </c>
      <c r="C3555" s="155" t="s">
        <v>5499</v>
      </c>
      <c r="D3555" s="155">
        <v>200</v>
      </c>
      <c r="E3555" s="155">
        <v>200</v>
      </c>
      <c r="F3555" s="166">
        <v>41725</v>
      </c>
      <c r="G3555" s="166">
        <v>41729</v>
      </c>
      <c r="H3555" s="157">
        <v>1</v>
      </c>
    </row>
    <row r="3556" spans="1:8" ht="15" customHeight="1" x14ac:dyDescent="0.25">
      <c r="A3556" s="155" t="s">
        <v>42</v>
      </c>
      <c r="B3556" s="155" t="s">
        <v>2869</v>
      </c>
      <c r="C3556" s="155" t="s">
        <v>5500</v>
      </c>
      <c r="D3556" s="155">
        <v>50</v>
      </c>
      <c r="E3556" s="155">
        <v>50</v>
      </c>
      <c r="F3556" s="166">
        <v>41725</v>
      </c>
      <c r="G3556" s="166">
        <v>41729</v>
      </c>
      <c r="H3556" s="157">
        <v>1</v>
      </c>
    </row>
    <row r="3557" spans="1:8" ht="15" customHeight="1" x14ac:dyDescent="0.25">
      <c r="A3557" s="155" t="s">
        <v>299</v>
      </c>
      <c r="B3557" s="155" t="s">
        <v>507</v>
      </c>
      <c r="C3557" s="155" t="s">
        <v>5501</v>
      </c>
      <c r="D3557" s="155">
        <v>48</v>
      </c>
      <c r="E3557" s="155">
        <v>48</v>
      </c>
      <c r="F3557" s="166">
        <v>41725</v>
      </c>
      <c r="G3557" s="166">
        <v>41729</v>
      </c>
      <c r="H3557" s="157">
        <v>1</v>
      </c>
    </row>
    <row r="3558" spans="1:8" ht="15" customHeight="1" x14ac:dyDescent="0.25">
      <c r="A3558" s="155" t="s">
        <v>261</v>
      </c>
      <c r="B3558" s="155" t="s">
        <v>272</v>
      </c>
      <c r="C3558" s="155" t="s">
        <v>5502</v>
      </c>
      <c r="D3558" s="155">
        <v>1</v>
      </c>
      <c r="E3558" s="155">
        <v>1</v>
      </c>
      <c r="F3558" s="166">
        <v>41725</v>
      </c>
      <c r="G3558" s="166">
        <v>41731</v>
      </c>
      <c r="H3558" s="157">
        <v>1</v>
      </c>
    </row>
    <row r="3559" spans="1:8" ht="15" customHeight="1" x14ac:dyDescent="0.25">
      <c r="A3559" s="155" t="s">
        <v>3256</v>
      </c>
      <c r="B3559" s="155" t="s">
        <v>4384</v>
      </c>
      <c r="C3559" s="155" t="s">
        <v>5503</v>
      </c>
      <c r="D3559" s="155">
        <v>5</v>
      </c>
      <c r="E3559" s="155">
        <v>5</v>
      </c>
      <c r="F3559" s="166">
        <v>41725</v>
      </c>
      <c r="G3559" s="166">
        <v>41732</v>
      </c>
      <c r="H3559" s="157">
        <v>1</v>
      </c>
    </row>
    <row r="3560" spans="1:8" ht="15" customHeight="1" x14ac:dyDescent="0.25">
      <c r="A3560" s="155" t="s">
        <v>5504</v>
      </c>
      <c r="B3560" s="155" t="s">
        <v>5505</v>
      </c>
      <c r="C3560" s="155" t="s">
        <v>5506</v>
      </c>
      <c r="D3560" s="155">
        <v>7</v>
      </c>
      <c r="E3560" s="155">
        <v>7</v>
      </c>
      <c r="F3560" s="166">
        <v>41725</v>
      </c>
      <c r="G3560" s="166">
        <v>41732</v>
      </c>
      <c r="H3560" s="157">
        <v>1</v>
      </c>
    </row>
    <row r="3561" spans="1:8" ht="15" customHeight="1" x14ac:dyDescent="0.25">
      <c r="A3561" s="155" t="s">
        <v>71</v>
      </c>
      <c r="B3561" s="155" t="s">
        <v>154</v>
      </c>
      <c r="C3561" s="155" t="s">
        <v>5507</v>
      </c>
      <c r="D3561" s="155">
        <v>5</v>
      </c>
      <c r="E3561" s="155">
        <v>5</v>
      </c>
      <c r="F3561" s="166">
        <v>41726</v>
      </c>
      <c r="G3561" s="166">
        <v>41734</v>
      </c>
      <c r="H3561" s="157">
        <v>1</v>
      </c>
    </row>
    <row r="3562" spans="1:8" ht="15" customHeight="1" x14ac:dyDescent="0.25">
      <c r="A3562" s="155" t="s">
        <v>12</v>
      </c>
      <c r="B3562" s="155" t="s">
        <v>1334</v>
      </c>
      <c r="C3562" s="155" t="s">
        <v>5508</v>
      </c>
      <c r="D3562" s="155">
        <v>15</v>
      </c>
      <c r="E3562" s="155">
        <v>15</v>
      </c>
      <c r="F3562" s="166">
        <v>41726</v>
      </c>
      <c r="G3562" s="166">
        <v>41731</v>
      </c>
      <c r="H3562" s="157">
        <v>1</v>
      </c>
    </row>
    <row r="3563" spans="1:8" ht="15" customHeight="1" x14ac:dyDescent="0.25">
      <c r="A3563" s="155" t="s">
        <v>5450</v>
      </c>
      <c r="B3563" s="155" t="s">
        <v>5509</v>
      </c>
      <c r="C3563" s="155" t="s">
        <v>5510</v>
      </c>
      <c r="D3563" s="155">
        <v>5</v>
      </c>
      <c r="E3563" s="155">
        <v>5</v>
      </c>
      <c r="F3563" s="166">
        <v>41726</v>
      </c>
      <c r="G3563" s="166">
        <v>41731</v>
      </c>
      <c r="H3563" s="157">
        <v>1</v>
      </c>
    </row>
    <row r="3564" spans="1:8" ht="15" customHeight="1" x14ac:dyDescent="0.25">
      <c r="A3564" s="155" t="s">
        <v>286</v>
      </c>
      <c r="B3564" s="155" t="s">
        <v>562</v>
      </c>
      <c r="C3564" s="155" t="s">
        <v>5511</v>
      </c>
      <c r="D3564" s="155">
        <v>75</v>
      </c>
      <c r="E3564" s="155">
        <v>75</v>
      </c>
      <c r="F3564" s="166">
        <v>41726</v>
      </c>
      <c r="G3564" s="166">
        <v>41730</v>
      </c>
      <c r="H3564" s="157">
        <v>1</v>
      </c>
    </row>
    <row r="3565" spans="1:8" ht="15" customHeight="1" x14ac:dyDescent="0.25">
      <c r="A3565" s="155" t="s">
        <v>2769</v>
      </c>
      <c r="B3565" s="155" t="s">
        <v>5512</v>
      </c>
      <c r="C3565" s="155" t="s">
        <v>5514</v>
      </c>
      <c r="D3565" s="155">
        <v>200</v>
      </c>
      <c r="E3565" s="155">
        <v>199</v>
      </c>
      <c r="F3565" s="166">
        <v>41726</v>
      </c>
      <c r="G3565" s="166">
        <v>41736</v>
      </c>
      <c r="H3565" s="157">
        <v>1</v>
      </c>
    </row>
    <row r="3566" spans="1:8" ht="15" customHeight="1" x14ac:dyDescent="0.25">
      <c r="A3566" s="155" t="s">
        <v>2769</v>
      </c>
      <c r="B3566" s="155" t="s">
        <v>5513</v>
      </c>
      <c r="C3566" s="155" t="s">
        <v>161</v>
      </c>
      <c r="D3566" s="155">
        <v>200</v>
      </c>
      <c r="E3566" s="155">
        <v>199</v>
      </c>
      <c r="F3566" s="166">
        <v>41726</v>
      </c>
      <c r="G3566" s="166">
        <v>41736</v>
      </c>
      <c r="H3566" s="157">
        <v>1</v>
      </c>
    </row>
    <row r="3567" spans="1:8" ht="15" customHeight="1" x14ac:dyDescent="0.25">
      <c r="A3567" s="155" t="s">
        <v>71</v>
      </c>
      <c r="B3567" s="155" t="s">
        <v>154</v>
      </c>
      <c r="C3567" s="155" t="s">
        <v>5517</v>
      </c>
      <c r="D3567" s="155">
        <v>5</v>
      </c>
      <c r="E3567" s="155">
        <v>5</v>
      </c>
      <c r="F3567" s="166">
        <v>41729</v>
      </c>
      <c r="G3567" s="166">
        <v>41736</v>
      </c>
      <c r="H3567" s="157">
        <v>1</v>
      </c>
    </row>
    <row r="3568" spans="1:8" ht="15" customHeight="1" x14ac:dyDescent="0.25">
      <c r="A3568" s="155" t="s">
        <v>3494</v>
      </c>
      <c r="B3568" s="155" t="s">
        <v>47</v>
      </c>
      <c r="C3568" s="155" t="s">
        <v>5518</v>
      </c>
      <c r="D3568" s="155">
        <v>100</v>
      </c>
      <c r="E3568" s="155">
        <v>100</v>
      </c>
      <c r="F3568" s="166">
        <v>41729</v>
      </c>
      <c r="G3568" s="166">
        <v>41732</v>
      </c>
      <c r="H3568" s="157">
        <v>1</v>
      </c>
    </row>
    <row r="3569" spans="1:9" ht="15" customHeight="1" x14ac:dyDescent="0.25">
      <c r="A3569" s="155" t="s">
        <v>638</v>
      </c>
      <c r="B3569" s="155" t="s">
        <v>5519</v>
      </c>
      <c r="C3569" s="155" t="s">
        <v>5520</v>
      </c>
      <c r="D3569" s="155">
        <v>10</v>
      </c>
      <c r="E3569" s="155">
        <v>10</v>
      </c>
      <c r="F3569" s="166">
        <v>41729</v>
      </c>
      <c r="G3569" s="166">
        <v>41733</v>
      </c>
      <c r="H3569" s="157">
        <v>1</v>
      </c>
    </row>
    <row r="3570" spans="1:9" ht="15" customHeight="1" x14ac:dyDescent="0.25">
      <c r="A3570" s="155" t="s">
        <v>71</v>
      </c>
      <c r="B3570" s="155" t="s">
        <v>1550</v>
      </c>
      <c r="C3570" s="155" t="s">
        <v>5521</v>
      </c>
      <c r="D3570" s="155">
        <v>1</v>
      </c>
      <c r="E3570" s="155">
        <v>1</v>
      </c>
      <c r="F3570" s="166">
        <v>41729</v>
      </c>
      <c r="G3570" s="166">
        <v>41733</v>
      </c>
      <c r="H3570" s="157">
        <v>1</v>
      </c>
      <c r="I3570" s="163" t="s">
        <v>272</v>
      </c>
    </row>
    <row r="3571" spans="1:9" ht="15" customHeight="1" x14ac:dyDescent="0.25">
      <c r="A3571" s="155" t="s">
        <v>173</v>
      </c>
      <c r="B3571" s="155" t="s">
        <v>5522</v>
      </c>
      <c r="C3571" s="155" t="s">
        <v>5523</v>
      </c>
      <c r="D3571" s="155">
        <v>250</v>
      </c>
      <c r="E3571" s="155">
        <v>252</v>
      </c>
      <c r="F3571" s="166">
        <v>41730</v>
      </c>
      <c r="G3571" s="166">
        <v>41733</v>
      </c>
      <c r="H3571" s="157">
        <v>1</v>
      </c>
    </row>
    <row r="3572" spans="1:9" ht="15" customHeight="1" x14ac:dyDescent="0.25">
      <c r="A3572" s="155" t="s">
        <v>136</v>
      </c>
      <c r="B3572" s="155" t="s">
        <v>555</v>
      </c>
      <c r="C3572" s="155" t="s">
        <v>5524</v>
      </c>
      <c r="D3572" s="155">
        <v>250</v>
      </c>
      <c r="E3572" s="155">
        <v>250</v>
      </c>
      <c r="F3572" s="166">
        <v>41730</v>
      </c>
      <c r="G3572" s="166">
        <v>41733</v>
      </c>
      <c r="H3572" s="157">
        <v>1</v>
      </c>
    </row>
    <row r="3573" spans="1:9" ht="15" customHeight="1" x14ac:dyDescent="0.25">
      <c r="A3573" s="155" t="s">
        <v>145</v>
      </c>
      <c r="B3573" s="155" t="s">
        <v>1076</v>
      </c>
      <c r="C3573" s="155" t="s">
        <v>5525</v>
      </c>
      <c r="D3573" s="155">
        <v>50</v>
      </c>
      <c r="E3573" s="155">
        <v>50</v>
      </c>
      <c r="F3573" s="166">
        <v>41730</v>
      </c>
      <c r="G3573" s="166">
        <v>41733</v>
      </c>
      <c r="H3573" s="157">
        <v>1</v>
      </c>
    </row>
    <row r="3574" spans="1:9" ht="15" customHeight="1" x14ac:dyDescent="0.25">
      <c r="A3574" s="155" t="s">
        <v>1280</v>
      </c>
      <c r="B3574" s="155" t="s">
        <v>1281</v>
      </c>
      <c r="C3574" s="155" t="s">
        <v>5526</v>
      </c>
      <c r="D3574" s="155">
        <v>1000</v>
      </c>
      <c r="E3574" s="155">
        <v>1000</v>
      </c>
      <c r="F3574" s="166">
        <v>41730</v>
      </c>
      <c r="G3574" s="166">
        <v>41736</v>
      </c>
      <c r="H3574" s="157">
        <v>1</v>
      </c>
    </row>
    <row r="3575" spans="1:9" ht="15" customHeight="1" x14ac:dyDescent="0.25">
      <c r="A3575" s="155" t="s">
        <v>71</v>
      </c>
      <c r="B3575" s="155" t="s">
        <v>154</v>
      </c>
      <c r="C3575" s="155" t="s">
        <v>5527</v>
      </c>
      <c r="D3575" s="155">
        <v>5</v>
      </c>
      <c r="E3575" s="155">
        <v>5</v>
      </c>
      <c r="F3575" s="166">
        <v>41730</v>
      </c>
      <c r="G3575" s="166">
        <v>41733</v>
      </c>
      <c r="H3575" s="157">
        <v>1</v>
      </c>
    </row>
    <row r="3576" spans="1:9" ht="15" customHeight="1" x14ac:dyDescent="0.25">
      <c r="A3576" s="155" t="s">
        <v>820</v>
      </c>
      <c r="B3576" s="155" t="s">
        <v>4430</v>
      </c>
      <c r="C3576" s="155" t="s">
        <v>5528</v>
      </c>
      <c r="D3576" s="155">
        <v>108</v>
      </c>
      <c r="E3576" s="155">
        <v>108</v>
      </c>
      <c r="F3576" s="166">
        <v>41730</v>
      </c>
      <c r="G3576" s="166">
        <v>41733</v>
      </c>
      <c r="H3576" s="157">
        <v>1</v>
      </c>
    </row>
    <row r="3577" spans="1:9" ht="15" customHeight="1" x14ac:dyDescent="0.25">
      <c r="A3577" s="155" t="s">
        <v>71</v>
      </c>
      <c r="B3577" s="155" t="s">
        <v>2730</v>
      </c>
      <c r="C3577" s="155" t="s">
        <v>5529</v>
      </c>
      <c r="D3577" s="155">
        <v>5</v>
      </c>
      <c r="E3577" s="155">
        <v>5</v>
      </c>
      <c r="F3577" s="166">
        <v>41731</v>
      </c>
      <c r="G3577" s="166">
        <v>41736</v>
      </c>
      <c r="H3577" s="157">
        <v>1</v>
      </c>
    </row>
    <row r="3578" spans="1:9" ht="15" customHeight="1" x14ac:dyDescent="0.25">
      <c r="A3578" s="155" t="s">
        <v>4449</v>
      </c>
      <c r="B3578" s="155" t="s">
        <v>4827</v>
      </c>
      <c r="C3578" s="155" t="s">
        <v>5530</v>
      </c>
      <c r="D3578" s="155">
        <v>100</v>
      </c>
      <c r="E3578" s="155">
        <v>100</v>
      </c>
      <c r="F3578" s="166">
        <v>41731</v>
      </c>
      <c r="G3578" s="166">
        <v>41738</v>
      </c>
      <c r="H3578" s="157">
        <v>1</v>
      </c>
    </row>
    <row r="3579" spans="1:9" ht="15" customHeight="1" x14ac:dyDescent="0.25">
      <c r="A3579" s="155" t="s">
        <v>544</v>
      </c>
      <c r="B3579" s="155" t="s">
        <v>82</v>
      </c>
      <c r="C3579" s="155" t="s">
        <v>5531</v>
      </c>
      <c r="D3579" s="155">
        <v>100</v>
      </c>
      <c r="E3579" s="155">
        <v>100</v>
      </c>
      <c r="F3579" s="166">
        <v>41731</v>
      </c>
      <c r="G3579" s="166">
        <v>41736</v>
      </c>
      <c r="H3579" s="157">
        <v>1</v>
      </c>
    </row>
    <row r="3580" spans="1:9" ht="15" customHeight="1" x14ac:dyDescent="0.25">
      <c r="A3580" s="155" t="s">
        <v>2906</v>
      </c>
      <c r="B3580" s="155" t="s">
        <v>746</v>
      </c>
      <c r="C3580" s="155" t="s">
        <v>5532</v>
      </c>
      <c r="D3580" s="155">
        <v>50</v>
      </c>
      <c r="E3580" s="155">
        <v>50</v>
      </c>
      <c r="F3580" s="166">
        <v>41731</v>
      </c>
      <c r="G3580" s="166">
        <v>41738</v>
      </c>
      <c r="H3580" s="157">
        <v>1</v>
      </c>
    </row>
    <row r="3581" spans="1:9" ht="15" customHeight="1" x14ac:dyDescent="0.25">
      <c r="A3581" s="155" t="s">
        <v>29</v>
      </c>
      <c r="B3581" s="155" t="s">
        <v>5533</v>
      </c>
      <c r="C3581" s="155" t="s">
        <v>5534</v>
      </c>
      <c r="D3581" s="155">
        <v>50</v>
      </c>
      <c r="E3581" s="155">
        <v>50</v>
      </c>
      <c r="F3581" s="166">
        <v>41731</v>
      </c>
      <c r="G3581" s="166">
        <v>41736</v>
      </c>
      <c r="H3581" s="157">
        <v>1</v>
      </c>
    </row>
    <row r="3582" spans="1:9" ht="15" customHeight="1" x14ac:dyDescent="0.25">
      <c r="A3582" s="155" t="s">
        <v>71</v>
      </c>
      <c r="B3582" s="155" t="s">
        <v>1550</v>
      </c>
      <c r="C3582" s="155" t="s">
        <v>5535</v>
      </c>
      <c r="D3582" s="155">
        <v>5</v>
      </c>
      <c r="E3582" s="155">
        <v>5</v>
      </c>
      <c r="F3582" s="166">
        <v>41732</v>
      </c>
      <c r="G3582" s="166">
        <v>41751</v>
      </c>
      <c r="H3582" s="157">
        <v>1</v>
      </c>
    </row>
    <row r="3583" spans="1:9" ht="15" customHeight="1" x14ac:dyDescent="0.25">
      <c r="A3583" s="155" t="s">
        <v>4449</v>
      </c>
      <c r="B3583" s="155" t="s">
        <v>4828</v>
      </c>
      <c r="C3583" s="155" t="s">
        <v>5536</v>
      </c>
      <c r="D3583" s="155">
        <v>100</v>
      </c>
      <c r="E3583" s="155">
        <v>100</v>
      </c>
      <c r="F3583" s="166">
        <v>41732</v>
      </c>
      <c r="G3583" s="166">
        <v>41738</v>
      </c>
      <c r="H3583" s="157">
        <v>1</v>
      </c>
    </row>
    <row r="3584" spans="1:9" ht="15" customHeight="1" x14ac:dyDescent="0.25">
      <c r="A3584" s="155" t="s">
        <v>4449</v>
      </c>
      <c r="B3584" s="155" t="s">
        <v>5063</v>
      </c>
      <c r="C3584" s="155" t="s">
        <v>5537</v>
      </c>
      <c r="D3584" s="155">
        <v>100</v>
      </c>
      <c r="E3584" s="155">
        <v>100</v>
      </c>
      <c r="F3584" s="166">
        <v>41732</v>
      </c>
      <c r="G3584" s="166">
        <v>41736</v>
      </c>
      <c r="H3584" s="157">
        <v>1</v>
      </c>
    </row>
    <row r="3585" spans="1:8" ht="15" customHeight="1" x14ac:dyDescent="0.25">
      <c r="A3585" s="155" t="s">
        <v>1145</v>
      </c>
      <c r="B3585" s="155" t="s">
        <v>4675</v>
      </c>
      <c r="C3585" s="155" t="s">
        <v>5538</v>
      </c>
      <c r="D3585" s="155">
        <v>10</v>
      </c>
      <c r="E3585" s="155">
        <v>10</v>
      </c>
      <c r="F3585" s="166">
        <v>41732</v>
      </c>
      <c r="G3585" s="166">
        <v>41740</v>
      </c>
      <c r="H3585" s="157">
        <v>1</v>
      </c>
    </row>
    <row r="3586" spans="1:8" ht="15" customHeight="1" x14ac:dyDescent="0.25">
      <c r="A3586" s="155" t="s">
        <v>71</v>
      </c>
      <c r="B3586" s="155" t="s">
        <v>1530</v>
      </c>
      <c r="C3586" s="155" t="s">
        <v>5539</v>
      </c>
      <c r="D3586" s="155">
        <v>5</v>
      </c>
      <c r="E3586" s="155">
        <v>5</v>
      </c>
      <c r="F3586" s="166">
        <v>41733</v>
      </c>
      <c r="G3586" s="166">
        <v>41740</v>
      </c>
      <c r="H3586" s="157">
        <v>1</v>
      </c>
    </row>
    <row r="3587" spans="1:8" ht="15" customHeight="1" x14ac:dyDescent="0.25">
      <c r="A3587" s="155" t="s">
        <v>42</v>
      </c>
      <c r="B3587" s="155" t="s">
        <v>5540</v>
      </c>
      <c r="C3587" s="155" t="s">
        <v>5541</v>
      </c>
      <c r="D3587" s="155">
        <v>25</v>
      </c>
      <c r="E3587" s="155">
        <v>25</v>
      </c>
      <c r="F3587" s="166">
        <v>41733</v>
      </c>
      <c r="G3587" s="166">
        <v>41738</v>
      </c>
      <c r="H3587" s="157">
        <v>1</v>
      </c>
    </row>
    <row r="3588" spans="1:8" ht="15" customHeight="1" x14ac:dyDescent="0.25">
      <c r="A3588" s="155" t="s">
        <v>245</v>
      </c>
      <c r="B3588" s="155" t="s">
        <v>1878</v>
      </c>
      <c r="C3588" s="155" t="s">
        <v>5542</v>
      </c>
      <c r="D3588" s="155">
        <v>100</v>
      </c>
      <c r="E3588" s="155">
        <v>100</v>
      </c>
      <c r="F3588" s="166">
        <v>41733</v>
      </c>
      <c r="G3588" s="166">
        <v>41737</v>
      </c>
      <c r="H3588" s="157">
        <v>1</v>
      </c>
    </row>
    <row r="3589" spans="1:8" ht="15" customHeight="1" x14ac:dyDescent="0.25">
      <c r="A3589" s="155" t="s">
        <v>911</v>
      </c>
      <c r="B3589" s="155" t="s">
        <v>1176</v>
      </c>
      <c r="C3589" s="155" t="s">
        <v>5543</v>
      </c>
      <c r="D3589" s="155">
        <v>500</v>
      </c>
      <c r="E3589" s="155">
        <v>505</v>
      </c>
      <c r="F3589" s="166">
        <v>41733</v>
      </c>
      <c r="G3589" s="166">
        <v>41736</v>
      </c>
      <c r="H3589" s="157">
        <v>1</v>
      </c>
    </row>
    <row r="3590" spans="1:8" ht="15" customHeight="1" x14ac:dyDescent="0.25">
      <c r="A3590" s="155" t="s">
        <v>71</v>
      </c>
      <c r="B3590" s="155" t="s">
        <v>583</v>
      </c>
      <c r="C3590" s="155" t="s">
        <v>5544</v>
      </c>
      <c r="D3590" s="155">
        <v>5</v>
      </c>
      <c r="E3590" s="155">
        <v>5</v>
      </c>
      <c r="F3590" s="166">
        <v>41736</v>
      </c>
      <c r="G3590" s="166">
        <v>41740</v>
      </c>
      <c r="H3590" s="157">
        <v>1</v>
      </c>
    </row>
    <row r="3591" spans="1:8" ht="15" customHeight="1" x14ac:dyDescent="0.25">
      <c r="A3591" s="155" t="s">
        <v>563</v>
      </c>
      <c r="B3591" s="155" t="s">
        <v>309</v>
      </c>
      <c r="C3591" s="155" t="s">
        <v>5545</v>
      </c>
      <c r="D3591" s="155">
        <v>75</v>
      </c>
      <c r="E3591" s="155">
        <v>75</v>
      </c>
      <c r="F3591" s="166">
        <v>41736</v>
      </c>
      <c r="G3591" s="166">
        <v>41744</v>
      </c>
      <c r="H3591" s="157">
        <v>1</v>
      </c>
    </row>
    <row r="3592" spans="1:8" ht="15" customHeight="1" x14ac:dyDescent="0.25">
      <c r="A3592" s="155" t="s">
        <v>2714</v>
      </c>
      <c r="B3592" s="155" t="s">
        <v>249</v>
      </c>
      <c r="C3592" s="155" t="s">
        <v>5546</v>
      </c>
      <c r="D3592" s="155">
        <v>25</v>
      </c>
      <c r="E3592" s="155">
        <v>25</v>
      </c>
      <c r="F3592" s="166">
        <v>41736</v>
      </c>
      <c r="G3592" s="166">
        <v>41739</v>
      </c>
      <c r="H3592" s="157">
        <v>1</v>
      </c>
    </row>
    <row r="3593" spans="1:8" ht="15" customHeight="1" x14ac:dyDescent="0.25">
      <c r="A3593" s="155" t="s">
        <v>2714</v>
      </c>
      <c r="B3593" s="155" t="s">
        <v>5141</v>
      </c>
      <c r="C3593" s="155" t="s">
        <v>364</v>
      </c>
      <c r="D3593" s="155">
        <v>25</v>
      </c>
      <c r="E3593" s="155">
        <v>25</v>
      </c>
      <c r="F3593" s="166">
        <v>41736</v>
      </c>
      <c r="G3593" s="166">
        <v>41739</v>
      </c>
      <c r="H3593" s="157">
        <v>1</v>
      </c>
    </row>
    <row r="3594" spans="1:8" ht="15" customHeight="1" x14ac:dyDescent="0.25">
      <c r="A3594" s="155" t="s">
        <v>2714</v>
      </c>
      <c r="B3594" s="155" t="s">
        <v>248</v>
      </c>
      <c r="C3594" s="155" t="s">
        <v>161</v>
      </c>
      <c r="D3594" s="155">
        <v>25</v>
      </c>
      <c r="E3594" s="155">
        <v>25</v>
      </c>
      <c r="F3594" s="166">
        <v>41736</v>
      </c>
      <c r="G3594" s="166">
        <v>41739</v>
      </c>
      <c r="H3594" s="157">
        <v>1</v>
      </c>
    </row>
    <row r="3595" spans="1:8" ht="15" customHeight="1" x14ac:dyDescent="0.25">
      <c r="A3595" s="155" t="s">
        <v>2714</v>
      </c>
      <c r="B3595" s="155" t="s">
        <v>84</v>
      </c>
      <c r="C3595" s="155" t="s">
        <v>316</v>
      </c>
      <c r="D3595" s="155">
        <v>500</v>
      </c>
      <c r="E3595" s="155">
        <v>500</v>
      </c>
      <c r="F3595" s="166">
        <v>41736</v>
      </c>
      <c r="G3595" s="166">
        <v>41739</v>
      </c>
      <c r="H3595" s="157">
        <v>1</v>
      </c>
    </row>
    <row r="3596" spans="1:8" ht="15" customHeight="1" x14ac:dyDescent="0.25">
      <c r="A3596" s="155" t="s">
        <v>3923</v>
      </c>
      <c r="B3596" s="155" t="s">
        <v>5547</v>
      </c>
      <c r="C3596" s="155" t="s">
        <v>5548</v>
      </c>
      <c r="D3596" s="155">
        <v>10</v>
      </c>
      <c r="E3596" s="155">
        <v>10</v>
      </c>
      <c r="F3596" s="166">
        <v>41737</v>
      </c>
      <c r="G3596" s="166">
        <v>41740</v>
      </c>
      <c r="H3596" s="157">
        <v>1</v>
      </c>
    </row>
    <row r="3597" spans="1:8" ht="15" customHeight="1" x14ac:dyDescent="0.25">
      <c r="A3597" s="155" t="s">
        <v>71</v>
      </c>
      <c r="B3597" s="155" t="s">
        <v>167</v>
      </c>
      <c r="C3597" s="155" t="s">
        <v>5549</v>
      </c>
      <c r="D3597" s="155">
        <v>5</v>
      </c>
      <c r="E3597" s="155">
        <v>5</v>
      </c>
      <c r="F3597" s="166">
        <v>41737</v>
      </c>
      <c r="G3597" s="166">
        <v>41740</v>
      </c>
      <c r="H3597" s="157">
        <v>1</v>
      </c>
    </row>
    <row r="3598" spans="1:8" ht="15" customHeight="1" x14ac:dyDescent="0.25">
      <c r="A3598" s="155" t="s">
        <v>2714</v>
      </c>
      <c r="B3598" s="155" t="s">
        <v>5550</v>
      </c>
      <c r="C3598" s="155" t="s">
        <v>5551</v>
      </c>
      <c r="D3598" s="155">
        <v>100</v>
      </c>
      <c r="E3598" s="155">
        <v>100</v>
      </c>
      <c r="F3598" s="166">
        <v>41737</v>
      </c>
      <c r="G3598" s="166">
        <v>41740</v>
      </c>
      <c r="H3598" s="157">
        <v>1</v>
      </c>
    </row>
    <row r="3599" spans="1:8" ht="15" customHeight="1" x14ac:dyDescent="0.25">
      <c r="A3599" s="155" t="s">
        <v>5552</v>
      </c>
      <c r="B3599" s="155" t="s">
        <v>586</v>
      </c>
      <c r="C3599" s="155" t="s">
        <v>5553</v>
      </c>
      <c r="D3599" s="155">
        <v>100</v>
      </c>
      <c r="E3599" s="155">
        <v>100</v>
      </c>
      <c r="F3599" s="166">
        <v>41737</v>
      </c>
      <c r="G3599" s="166">
        <v>41740</v>
      </c>
      <c r="H3599" s="157">
        <v>1</v>
      </c>
    </row>
    <row r="3600" spans="1:8" ht="15" customHeight="1" x14ac:dyDescent="0.25">
      <c r="A3600" s="155" t="s">
        <v>520</v>
      </c>
      <c r="B3600" s="155" t="s">
        <v>1267</v>
      </c>
      <c r="C3600" s="155" t="s">
        <v>5554</v>
      </c>
      <c r="D3600" s="155">
        <v>500</v>
      </c>
      <c r="E3600" s="155">
        <v>500</v>
      </c>
      <c r="F3600" s="166">
        <v>41737</v>
      </c>
      <c r="G3600" s="166">
        <v>41738</v>
      </c>
      <c r="H3600" s="157">
        <v>1</v>
      </c>
    </row>
    <row r="3601" spans="1:9" ht="15" customHeight="1" x14ac:dyDescent="0.25">
      <c r="A3601" s="155" t="s">
        <v>520</v>
      </c>
      <c r="B3601" s="155" t="s">
        <v>5026</v>
      </c>
      <c r="C3601" s="155" t="s">
        <v>5555</v>
      </c>
      <c r="D3601" s="155">
        <v>350</v>
      </c>
      <c r="E3601" s="155">
        <v>350</v>
      </c>
      <c r="F3601" s="166">
        <v>41737</v>
      </c>
      <c r="G3601" s="166">
        <v>41738</v>
      </c>
      <c r="H3601" s="157">
        <v>1</v>
      </c>
    </row>
    <row r="3602" spans="1:9" ht="15" customHeight="1" x14ac:dyDescent="0.25">
      <c r="A3602" s="155" t="s">
        <v>71</v>
      </c>
      <c r="B3602" s="155" t="s">
        <v>583</v>
      </c>
      <c r="C3602" s="155" t="s">
        <v>5556</v>
      </c>
      <c r="D3602" s="155">
        <v>5</v>
      </c>
      <c r="E3602" s="155">
        <v>5</v>
      </c>
      <c r="F3602" s="166">
        <v>41738</v>
      </c>
      <c r="G3602" s="166">
        <v>41747</v>
      </c>
      <c r="H3602" s="157">
        <v>1</v>
      </c>
    </row>
    <row r="3603" spans="1:9" ht="15" customHeight="1" x14ac:dyDescent="0.25">
      <c r="A3603" s="155" t="s">
        <v>1554</v>
      </c>
      <c r="B3603" s="155" t="s">
        <v>1181</v>
      </c>
      <c r="C3603" s="155" t="s">
        <v>5557</v>
      </c>
      <c r="D3603" s="155">
        <v>250</v>
      </c>
      <c r="E3603" s="155">
        <v>250</v>
      </c>
      <c r="F3603" s="166">
        <v>41738</v>
      </c>
      <c r="G3603" s="166">
        <v>41740</v>
      </c>
      <c r="H3603" s="157">
        <v>1</v>
      </c>
    </row>
    <row r="3604" spans="1:9" ht="15" customHeight="1" x14ac:dyDescent="0.25">
      <c r="A3604" s="155" t="s">
        <v>509</v>
      </c>
      <c r="B3604" s="155" t="s">
        <v>5558</v>
      </c>
      <c r="C3604" s="155" t="s">
        <v>5559</v>
      </c>
      <c r="D3604" s="155">
        <v>500</v>
      </c>
      <c r="E3604" s="155">
        <v>325</v>
      </c>
      <c r="F3604" s="166">
        <v>41738</v>
      </c>
      <c r="G3604" s="166">
        <v>41740</v>
      </c>
      <c r="H3604" s="157">
        <v>1</v>
      </c>
    </row>
    <row r="3605" spans="1:9" ht="15" customHeight="1" x14ac:dyDescent="0.25">
      <c r="A3605" s="155" t="s">
        <v>3481</v>
      </c>
      <c r="B3605" s="155" t="s">
        <v>255</v>
      </c>
      <c r="C3605" s="155" t="s">
        <v>5560</v>
      </c>
      <c r="D3605" s="155">
        <v>85</v>
      </c>
      <c r="E3605" s="155">
        <v>85</v>
      </c>
      <c r="F3605" s="166">
        <v>41739</v>
      </c>
      <c r="G3605" s="166">
        <v>41744</v>
      </c>
      <c r="H3605" s="157">
        <v>1</v>
      </c>
    </row>
    <row r="3606" spans="1:9" ht="15" customHeight="1" x14ac:dyDescent="0.25">
      <c r="A3606" s="155" t="s">
        <v>12</v>
      </c>
      <c r="B3606" s="155" t="s">
        <v>2507</v>
      </c>
      <c r="C3606" s="155" t="s">
        <v>5561</v>
      </c>
      <c r="D3606" s="155">
        <v>10</v>
      </c>
      <c r="E3606" s="155">
        <v>10</v>
      </c>
      <c r="F3606" s="166">
        <v>41739</v>
      </c>
      <c r="G3606" s="166">
        <v>41744</v>
      </c>
      <c r="H3606" s="157">
        <v>1</v>
      </c>
    </row>
    <row r="3607" spans="1:9" ht="15" customHeight="1" x14ac:dyDescent="0.25">
      <c r="A3607" s="155" t="s">
        <v>12</v>
      </c>
      <c r="B3607" s="155" t="s">
        <v>2568</v>
      </c>
      <c r="C3607" s="155" t="s">
        <v>5562</v>
      </c>
      <c r="D3607" s="155">
        <v>10</v>
      </c>
      <c r="E3607" s="155">
        <v>10</v>
      </c>
      <c r="F3607" s="166">
        <v>41739</v>
      </c>
      <c r="G3607" s="166">
        <v>41744</v>
      </c>
      <c r="H3607" s="157">
        <v>1</v>
      </c>
    </row>
    <row r="3608" spans="1:9" ht="15" customHeight="1" x14ac:dyDescent="0.25">
      <c r="A3608" s="155" t="s">
        <v>725</v>
      </c>
      <c r="B3608" s="155" t="s">
        <v>5563</v>
      </c>
      <c r="C3608" s="155" t="s">
        <v>5564</v>
      </c>
      <c r="D3608" s="155">
        <v>25</v>
      </c>
      <c r="E3608" s="155">
        <v>25</v>
      </c>
      <c r="F3608" s="166">
        <v>41739</v>
      </c>
      <c r="G3608" s="166">
        <v>41744</v>
      </c>
      <c r="H3608" s="157">
        <v>1</v>
      </c>
    </row>
    <row r="3609" spans="1:9" ht="15" customHeight="1" x14ac:dyDescent="0.25">
      <c r="A3609" s="155" t="s">
        <v>509</v>
      </c>
      <c r="B3609" s="155" t="s">
        <v>5565</v>
      </c>
      <c r="C3609" s="155" t="s">
        <v>5566</v>
      </c>
      <c r="D3609" s="155">
        <v>25</v>
      </c>
      <c r="E3609" s="155">
        <v>25</v>
      </c>
      <c r="F3609" s="166">
        <v>41739</v>
      </c>
      <c r="G3609" s="166">
        <v>41744</v>
      </c>
      <c r="H3609" s="157">
        <v>1</v>
      </c>
    </row>
    <row r="3610" spans="1:9" ht="15" customHeight="1" x14ac:dyDescent="0.25">
      <c r="A3610" s="155" t="s">
        <v>39</v>
      </c>
      <c r="B3610" s="155" t="s">
        <v>866</v>
      </c>
      <c r="C3610" s="155" t="s">
        <v>5567</v>
      </c>
      <c r="D3610" s="155">
        <v>512</v>
      </c>
      <c r="E3610" s="155">
        <v>512</v>
      </c>
      <c r="F3610" s="166">
        <v>41739</v>
      </c>
      <c r="G3610" s="166">
        <v>41657</v>
      </c>
      <c r="H3610" s="157">
        <v>1</v>
      </c>
    </row>
    <row r="3611" spans="1:9" ht="15" customHeight="1" x14ac:dyDescent="0.25">
      <c r="A3611" s="155" t="s">
        <v>4412</v>
      </c>
      <c r="B3611" s="155" t="s">
        <v>4413</v>
      </c>
      <c r="C3611" s="155" t="s">
        <v>5568</v>
      </c>
      <c r="D3611" s="155">
        <v>10</v>
      </c>
      <c r="E3611" s="155">
        <v>10</v>
      </c>
      <c r="F3611" s="166">
        <v>41739</v>
      </c>
      <c r="G3611" s="166">
        <v>41743</v>
      </c>
      <c r="H3611" s="157">
        <v>1</v>
      </c>
    </row>
    <row r="3612" spans="1:9" ht="15" customHeight="1" x14ac:dyDescent="0.25">
      <c r="A3612" s="155" t="s">
        <v>5569</v>
      </c>
      <c r="B3612" s="155" t="s">
        <v>5570</v>
      </c>
      <c r="C3612" s="155" t="s">
        <v>5571</v>
      </c>
      <c r="D3612" s="155">
        <v>20</v>
      </c>
      <c r="E3612" s="155">
        <v>20</v>
      </c>
      <c r="F3612" s="166">
        <v>41739</v>
      </c>
      <c r="G3612" s="166">
        <v>41739</v>
      </c>
      <c r="H3612" s="157">
        <v>1</v>
      </c>
      <c r="I3612" s="163" t="s">
        <v>2151</v>
      </c>
    </row>
    <row r="3613" spans="1:9" ht="15" customHeight="1" x14ac:dyDescent="0.25">
      <c r="A3613" s="155" t="s">
        <v>509</v>
      </c>
      <c r="B3613" s="155" t="s">
        <v>4234</v>
      </c>
      <c r="C3613" s="155" t="s">
        <v>5572</v>
      </c>
      <c r="D3613" s="155">
        <v>25</v>
      </c>
      <c r="E3613" s="155">
        <v>25</v>
      </c>
      <c r="F3613" s="166">
        <v>41740</v>
      </c>
      <c r="G3613" s="166">
        <v>41746</v>
      </c>
      <c r="H3613" s="157">
        <v>1</v>
      </c>
    </row>
    <row r="3614" spans="1:9" ht="15" customHeight="1" x14ac:dyDescent="0.25">
      <c r="A3614" s="155" t="s">
        <v>78</v>
      </c>
      <c r="B3614" s="155" t="s">
        <v>79</v>
      </c>
      <c r="C3614" s="155" t="s">
        <v>5573</v>
      </c>
      <c r="D3614" s="155">
        <v>20</v>
      </c>
      <c r="E3614" s="155">
        <v>20</v>
      </c>
      <c r="F3614" s="166">
        <v>41740</v>
      </c>
      <c r="G3614" s="166">
        <v>41744</v>
      </c>
      <c r="H3614" s="157">
        <v>1</v>
      </c>
    </row>
    <row r="3615" spans="1:9" ht="15" customHeight="1" x14ac:dyDescent="0.25">
      <c r="A3615" s="155" t="s">
        <v>3437</v>
      </c>
      <c r="B3615" s="155" t="s">
        <v>272</v>
      </c>
      <c r="C3615" s="155" t="s">
        <v>5574</v>
      </c>
      <c r="D3615" s="155">
        <v>1</v>
      </c>
      <c r="E3615" s="155">
        <v>1</v>
      </c>
      <c r="F3615" s="166">
        <v>41740</v>
      </c>
      <c r="G3615" s="166">
        <v>41746</v>
      </c>
      <c r="H3615" s="157">
        <v>1</v>
      </c>
    </row>
    <row r="3616" spans="1:9" ht="15" customHeight="1" x14ac:dyDescent="0.25">
      <c r="A3616" s="155" t="s">
        <v>2714</v>
      </c>
      <c r="B3616" s="155" t="s">
        <v>143</v>
      </c>
      <c r="C3616" s="155" t="s">
        <v>5575</v>
      </c>
      <c r="D3616" s="155">
        <v>500</v>
      </c>
      <c r="E3616" s="155">
        <v>501</v>
      </c>
      <c r="F3616" s="166">
        <v>41740</v>
      </c>
      <c r="G3616" s="166">
        <v>41747</v>
      </c>
      <c r="H3616" s="157">
        <v>1</v>
      </c>
    </row>
    <row r="3617" spans="1:9" ht="15" customHeight="1" x14ac:dyDescent="0.25">
      <c r="A3617" s="155" t="s">
        <v>509</v>
      </c>
      <c r="B3617" s="155" t="s">
        <v>3325</v>
      </c>
      <c r="C3617" s="155" t="s">
        <v>5576</v>
      </c>
      <c r="D3617" s="155">
        <v>10</v>
      </c>
      <c r="E3617" s="155">
        <v>10</v>
      </c>
      <c r="F3617" s="166">
        <v>41740</v>
      </c>
      <c r="G3617" s="166">
        <v>41743</v>
      </c>
      <c r="H3617" s="157">
        <v>1</v>
      </c>
    </row>
    <row r="3618" spans="1:9" ht="15" customHeight="1" x14ac:dyDescent="0.25">
      <c r="A3618" s="155" t="s">
        <v>230</v>
      </c>
      <c r="B3618" s="155" t="s">
        <v>471</v>
      </c>
      <c r="C3618" s="155" t="s">
        <v>5577</v>
      </c>
      <c r="D3618" s="155">
        <v>100</v>
      </c>
      <c r="E3618" s="155">
        <v>100</v>
      </c>
      <c r="F3618" s="166">
        <v>41743</v>
      </c>
      <c r="G3618" s="166">
        <v>41754</v>
      </c>
      <c r="H3618" s="157">
        <v>1</v>
      </c>
    </row>
    <row r="3619" spans="1:9" ht="15" customHeight="1" x14ac:dyDescent="0.25">
      <c r="A3619" s="155" t="s">
        <v>12</v>
      </c>
      <c r="B3619" s="155" t="s">
        <v>490</v>
      </c>
      <c r="C3619" s="155" t="s">
        <v>5578</v>
      </c>
      <c r="D3619" s="155">
        <v>10</v>
      </c>
      <c r="E3619" s="155">
        <v>10</v>
      </c>
      <c r="F3619" s="166">
        <v>41743</v>
      </c>
      <c r="G3619" s="166">
        <v>41744</v>
      </c>
      <c r="H3619" s="157">
        <v>1</v>
      </c>
    </row>
    <row r="3620" spans="1:9" ht="15" customHeight="1" x14ac:dyDescent="0.25">
      <c r="A3620" s="155" t="s">
        <v>71</v>
      </c>
      <c r="B3620" s="155" t="s">
        <v>1550</v>
      </c>
      <c r="C3620" s="155" t="s">
        <v>5579</v>
      </c>
      <c r="D3620" s="155">
        <v>5</v>
      </c>
      <c r="E3620" s="155">
        <v>5</v>
      </c>
      <c r="F3620" s="166">
        <v>41744</v>
      </c>
      <c r="G3620" s="166">
        <v>41751</v>
      </c>
      <c r="H3620" s="157">
        <v>1</v>
      </c>
    </row>
    <row r="3621" spans="1:9" ht="15" customHeight="1" x14ac:dyDescent="0.25">
      <c r="A3621" s="155" t="s">
        <v>71</v>
      </c>
      <c r="B3621" s="155" t="s">
        <v>1530</v>
      </c>
      <c r="C3621" s="155" t="s">
        <v>5580</v>
      </c>
      <c r="D3621" s="155">
        <v>5</v>
      </c>
      <c r="E3621" s="155">
        <v>5</v>
      </c>
      <c r="F3621" s="166">
        <v>41744</v>
      </c>
      <c r="G3621" s="166">
        <v>41759</v>
      </c>
      <c r="H3621" s="157">
        <v>1</v>
      </c>
    </row>
    <row r="3622" spans="1:9" ht="15" customHeight="1" x14ac:dyDescent="0.25">
      <c r="A3622" s="155" t="s">
        <v>5581</v>
      </c>
      <c r="B3622" s="155" t="s">
        <v>5582</v>
      </c>
      <c r="C3622" s="155" t="s">
        <v>5583</v>
      </c>
      <c r="D3622" s="155">
        <v>2000</v>
      </c>
      <c r="E3622" s="155">
        <v>2000</v>
      </c>
      <c r="F3622" s="166">
        <v>41744</v>
      </c>
      <c r="G3622" s="166">
        <v>41750</v>
      </c>
      <c r="H3622" s="157">
        <v>1</v>
      </c>
    </row>
    <row r="3623" spans="1:9" ht="15" customHeight="1" x14ac:dyDescent="0.25">
      <c r="A3623" s="155" t="s">
        <v>173</v>
      </c>
      <c r="B3623" s="155" t="s">
        <v>445</v>
      </c>
      <c r="C3623" s="155" t="s">
        <v>5584</v>
      </c>
      <c r="D3623" s="155">
        <v>250</v>
      </c>
      <c r="E3623" s="155">
        <v>250</v>
      </c>
      <c r="F3623" s="166">
        <v>41744</v>
      </c>
      <c r="G3623" s="166">
        <v>41746</v>
      </c>
      <c r="H3623" s="157">
        <v>1</v>
      </c>
    </row>
    <row r="3624" spans="1:9" ht="15" customHeight="1" x14ac:dyDescent="0.25">
      <c r="A3624" s="155" t="s">
        <v>911</v>
      </c>
      <c r="B3624" s="155" t="s">
        <v>912</v>
      </c>
      <c r="C3624" s="155" t="s">
        <v>5585</v>
      </c>
      <c r="D3624" s="155">
        <v>480</v>
      </c>
      <c r="E3624" s="155">
        <v>480</v>
      </c>
      <c r="F3624" s="166">
        <v>41744</v>
      </c>
      <c r="G3624" s="166">
        <v>41753</v>
      </c>
      <c r="H3624" s="157">
        <v>1</v>
      </c>
    </row>
    <row r="3625" spans="1:9" ht="15" customHeight="1" x14ac:dyDescent="0.25">
      <c r="A3625" s="155" t="s">
        <v>911</v>
      </c>
      <c r="B3625" s="155" t="s">
        <v>2076</v>
      </c>
      <c r="C3625" s="155" t="s">
        <v>364</v>
      </c>
      <c r="D3625" s="155">
        <v>25</v>
      </c>
      <c r="E3625" s="155">
        <v>25</v>
      </c>
      <c r="F3625" s="166">
        <v>41744</v>
      </c>
      <c r="G3625" s="166">
        <v>41753</v>
      </c>
      <c r="H3625" s="157">
        <v>1</v>
      </c>
    </row>
    <row r="3626" spans="1:9" ht="15" customHeight="1" x14ac:dyDescent="0.25">
      <c r="A3626" s="155" t="s">
        <v>286</v>
      </c>
      <c r="B3626" s="155" t="s">
        <v>5276</v>
      </c>
      <c r="C3626" s="155" t="s">
        <v>5586</v>
      </c>
      <c r="D3626" s="155">
        <v>25</v>
      </c>
      <c r="E3626" s="155">
        <v>25</v>
      </c>
      <c r="F3626" s="166">
        <v>41744</v>
      </c>
      <c r="G3626" s="166">
        <v>41745</v>
      </c>
      <c r="H3626" s="157">
        <v>1</v>
      </c>
    </row>
    <row r="3627" spans="1:9" ht="15" customHeight="1" x14ac:dyDescent="0.25">
      <c r="A3627" s="155" t="s">
        <v>71</v>
      </c>
      <c r="B3627" s="155" t="s">
        <v>102</v>
      </c>
      <c r="C3627" s="155" t="s">
        <v>5587</v>
      </c>
      <c r="D3627" s="155">
        <v>10</v>
      </c>
      <c r="E3627" s="155">
        <v>10</v>
      </c>
      <c r="F3627" s="166">
        <v>41745</v>
      </c>
      <c r="G3627" s="166">
        <v>41750</v>
      </c>
      <c r="H3627" s="157">
        <v>1</v>
      </c>
    </row>
    <row r="3628" spans="1:9" ht="15" customHeight="1" x14ac:dyDescent="0.25">
      <c r="A3628" s="155" t="s">
        <v>563</v>
      </c>
      <c r="B3628" s="155" t="s">
        <v>307</v>
      </c>
      <c r="C3628" s="155" t="s">
        <v>5588</v>
      </c>
      <c r="D3628" s="155">
        <v>100</v>
      </c>
      <c r="E3628" s="155">
        <v>100</v>
      </c>
      <c r="F3628" s="166">
        <v>41745</v>
      </c>
      <c r="G3628" s="166">
        <v>41754</v>
      </c>
      <c r="H3628" s="157">
        <v>1</v>
      </c>
    </row>
    <row r="3629" spans="1:9" ht="15" customHeight="1" x14ac:dyDescent="0.25">
      <c r="A3629" s="155" t="s">
        <v>1667</v>
      </c>
      <c r="B3629" s="155" t="s">
        <v>890</v>
      </c>
      <c r="C3629" s="155" t="s">
        <v>5589</v>
      </c>
      <c r="D3629" s="155">
        <v>750</v>
      </c>
      <c r="E3629" s="155">
        <v>600</v>
      </c>
      <c r="F3629" s="166">
        <v>41745</v>
      </c>
      <c r="G3629" s="166">
        <v>41746</v>
      </c>
      <c r="H3629" s="157">
        <v>1</v>
      </c>
      <c r="I3629" s="163" t="s">
        <v>5590</v>
      </c>
    </row>
    <row r="3630" spans="1:9" ht="15" customHeight="1" x14ac:dyDescent="0.25">
      <c r="A3630" s="155" t="s">
        <v>719</v>
      </c>
      <c r="B3630" s="155" t="s">
        <v>720</v>
      </c>
      <c r="C3630" s="155" t="s">
        <v>5591</v>
      </c>
      <c r="D3630" s="155">
        <v>200</v>
      </c>
      <c r="E3630" s="155">
        <v>200</v>
      </c>
      <c r="F3630" s="166">
        <v>41745</v>
      </c>
      <c r="G3630" s="166">
        <v>41751</v>
      </c>
      <c r="H3630" s="157">
        <v>1</v>
      </c>
    </row>
    <row r="3631" spans="1:9" ht="15" customHeight="1" x14ac:dyDescent="0.25">
      <c r="A3631" s="155" t="s">
        <v>5592</v>
      </c>
      <c r="B3631" s="155" t="s">
        <v>5593</v>
      </c>
      <c r="C3631" s="155" t="s">
        <v>5594</v>
      </c>
      <c r="D3631" s="155">
        <v>5</v>
      </c>
      <c r="E3631" s="155">
        <v>5</v>
      </c>
      <c r="F3631" s="166">
        <v>41745</v>
      </c>
      <c r="G3631" s="166">
        <v>41750</v>
      </c>
      <c r="H3631" s="157">
        <v>1</v>
      </c>
    </row>
    <row r="3632" spans="1:9" ht="15" customHeight="1" x14ac:dyDescent="0.25">
      <c r="A3632" s="155" t="s">
        <v>997</v>
      </c>
      <c r="B3632" s="155" t="s">
        <v>473</v>
      </c>
      <c r="C3632" s="155" t="s">
        <v>5595</v>
      </c>
      <c r="D3632" s="155">
        <v>100</v>
      </c>
      <c r="E3632" s="155">
        <v>100</v>
      </c>
      <c r="F3632" s="166">
        <v>41746</v>
      </c>
      <c r="G3632" s="166">
        <v>41754</v>
      </c>
      <c r="H3632" s="157">
        <v>1</v>
      </c>
    </row>
    <row r="3633" spans="1:9" ht="15" customHeight="1" x14ac:dyDescent="0.25">
      <c r="A3633" s="155" t="s">
        <v>230</v>
      </c>
      <c r="B3633" s="155" t="s">
        <v>2284</v>
      </c>
      <c r="C3633" s="155" t="s">
        <v>5597</v>
      </c>
      <c r="D3633" s="155">
        <v>25</v>
      </c>
      <c r="E3633" s="155">
        <v>25</v>
      </c>
      <c r="F3633" s="166">
        <v>41746</v>
      </c>
      <c r="G3633" s="166">
        <v>41760</v>
      </c>
      <c r="H3633" s="157">
        <v>1</v>
      </c>
    </row>
    <row r="3634" spans="1:9" ht="15" customHeight="1" x14ac:dyDescent="0.25">
      <c r="A3634" s="155" t="s">
        <v>230</v>
      </c>
      <c r="B3634" s="155" t="s">
        <v>2024</v>
      </c>
      <c r="C3634" s="155" t="s">
        <v>5596</v>
      </c>
      <c r="D3634" s="155">
        <v>25</v>
      </c>
      <c r="E3634" s="155">
        <v>25</v>
      </c>
      <c r="F3634" s="166">
        <v>41746</v>
      </c>
      <c r="G3634" s="166">
        <v>41760</v>
      </c>
      <c r="H3634" s="157">
        <v>1</v>
      </c>
    </row>
    <row r="3635" spans="1:9" ht="15" customHeight="1" x14ac:dyDescent="0.25">
      <c r="A3635" s="155" t="s">
        <v>4449</v>
      </c>
      <c r="B3635" s="155" t="s">
        <v>5598</v>
      </c>
      <c r="C3635" s="155" t="s">
        <v>5599</v>
      </c>
      <c r="D3635" s="155">
        <v>2</v>
      </c>
      <c r="E3635" s="155">
        <v>2</v>
      </c>
      <c r="F3635" s="166">
        <v>41746</v>
      </c>
      <c r="G3635" s="166">
        <v>41746</v>
      </c>
      <c r="H3635" s="157">
        <v>1</v>
      </c>
      <c r="I3635" s="163" t="s">
        <v>5600</v>
      </c>
    </row>
    <row r="3636" spans="1:9" ht="15" customHeight="1" x14ac:dyDescent="0.25">
      <c r="A3636" s="155" t="s">
        <v>1107</v>
      </c>
      <c r="B3636" s="155" t="s">
        <v>4030</v>
      </c>
      <c r="C3636" s="155" t="s">
        <v>5601</v>
      </c>
      <c r="D3636" s="155">
        <v>500</v>
      </c>
      <c r="E3636" s="155">
        <v>500</v>
      </c>
      <c r="F3636" s="166">
        <v>41747</v>
      </c>
      <c r="G3636" s="166">
        <v>41751</v>
      </c>
      <c r="H3636" s="157">
        <v>1</v>
      </c>
    </row>
    <row r="3637" spans="1:9" ht="15" customHeight="1" x14ac:dyDescent="0.25">
      <c r="A3637" s="155" t="s">
        <v>42</v>
      </c>
      <c r="B3637" s="155" t="s">
        <v>977</v>
      </c>
      <c r="C3637" s="155" t="s">
        <v>5602</v>
      </c>
      <c r="D3637" s="155">
        <v>150</v>
      </c>
      <c r="E3637" s="155">
        <v>150</v>
      </c>
      <c r="F3637" s="166">
        <v>41747</v>
      </c>
      <c r="G3637" s="166">
        <v>41754</v>
      </c>
      <c r="H3637" s="157">
        <v>1</v>
      </c>
    </row>
    <row r="3638" spans="1:9" ht="15" customHeight="1" x14ac:dyDescent="0.25">
      <c r="A3638" s="155" t="s">
        <v>71</v>
      </c>
      <c r="B3638" s="155" t="s">
        <v>1550</v>
      </c>
      <c r="C3638" s="155" t="s">
        <v>5603</v>
      </c>
      <c r="D3638" s="155">
        <v>5</v>
      </c>
      <c r="E3638" s="155">
        <v>5</v>
      </c>
      <c r="F3638" s="166">
        <v>41747</v>
      </c>
      <c r="G3638" s="166">
        <v>41759</v>
      </c>
      <c r="H3638" s="157">
        <v>1</v>
      </c>
    </row>
    <row r="3639" spans="1:9" ht="15" customHeight="1" x14ac:dyDescent="0.25">
      <c r="A3639" s="155" t="s">
        <v>71</v>
      </c>
      <c r="B3639" s="155" t="s">
        <v>102</v>
      </c>
      <c r="C3639" s="155" t="s">
        <v>5605</v>
      </c>
      <c r="D3639" s="155">
        <v>20</v>
      </c>
      <c r="E3639" s="155">
        <v>20</v>
      </c>
      <c r="F3639" s="166">
        <v>41750</v>
      </c>
      <c r="G3639" s="166">
        <v>41752</v>
      </c>
      <c r="H3639" s="157">
        <v>1</v>
      </c>
    </row>
    <row r="3640" spans="1:9" ht="15" customHeight="1" x14ac:dyDescent="0.25">
      <c r="A3640" s="155" t="s">
        <v>2714</v>
      </c>
      <c r="B3640" s="155" t="s">
        <v>5606</v>
      </c>
      <c r="C3640" s="155" t="s">
        <v>5607</v>
      </c>
      <c r="D3640" s="155">
        <v>100</v>
      </c>
      <c r="E3640" s="155">
        <v>100</v>
      </c>
      <c r="F3640" s="166">
        <v>41750</v>
      </c>
      <c r="G3640" s="166">
        <v>41754</v>
      </c>
      <c r="H3640" s="157">
        <v>1</v>
      </c>
    </row>
    <row r="3641" spans="1:9" ht="15" customHeight="1" x14ac:dyDescent="0.25">
      <c r="A3641" s="155" t="s">
        <v>459</v>
      </c>
      <c r="B3641" s="155" t="s">
        <v>5608</v>
      </c>
      <c r="C3641" s="155" t="s">
        <v>5609</v>
      </c>
      <c r="D3641" s="155">
        <v>100</v>
      </c>
      <c r="E3641" s="155">
        <v>100</v>
      </c>
      <c r="F3641" s="166">
        <v>41750</v>
      </c>
      <c r="G3641" s="166">
        <v>41754</v>
      </c>
      <c r="H3641" s="157">
        <v>1</v>
      </c>
    </row>
    <row r="3642" spans="1:9" ht="15" customHeight="1" x14ac:dyDescent="0.25">
      <c r="A3642" s="155" t="s">
        <v>1536</v>
      </c>
      <c r="B3642" s="155" t="s">
        <v>3129</v>
      </c>
      <c r="C3642" s="155" t="s">
        <v>5616</v>
      </c>
      <c r="D3642" s="155">
        <v>25</v>
      </c>
      <c r="E3642" s="155">
        <v>25</v>
      </c>
      <c r="F3642" s="166">
        <v>41751</v>
      </c>
      <c r="G3642" s="166">
        <v>41753</v>
      </c>
      <c r="H3642" s="157">
        <v>1</v>
      </c>
    </row>
    <row r="3643" spans="1:9" ht="15" customHeight="1" x14ac:dyDescent="0.25">
      <c r="A3643" s="155" t="s">
        <v>1536</v>
      </c>
      <c r="B3643" s="155" t="s">
        <v>4147</v>
      </c>
      <c r="C3643" s="155" t="s">
        <v>5617</v>
      </c>
      <c r="D3643" s="155">
        <v>20</v>
      </c>
      <c r="E3643" s="155">
        <v>20</v>
      </c>
      <c r="F3643" s="166">
        <v>41751</v>
      </c>
      <c r="G3643" s="166">
        <v>41753</v>
      </c>
      <c r="H3643" s="157">
        <v>1</v>
      </c>
    </row>
    <row r="3644" spans="1:9" ht="15" customHeight="1" x14ac:dyDescent="0.25">
      <c r="A3644" s="155" t="s">
        <v>71</v>
      </c>
      <c r="B3644" s="155" t="s">
        <v>167</v>
      </c>
      <c r="C3644" s="155" t="s">
        <v>5618</v>
      </c>
      <c r="D3644" s="155">
        <v>5</v>
      </c>
      <c r="E3644" s="155">
        <v>5</v>
      </c>
      <c r="F3644" s="166">
        <v>41751</v>
      </c>
      <c r="G3644" s="166">
        <v>41761</v>
      </c>
      <c r="H3644" s="157">
        <v>1</v>
      </c>
    </row>
    <row r="3645" spans="1:9" ht="15" customHeight="1" x14ac:dyDescent="0.25">
      <c r="A3645" s="155" t="s">
        <v>3494</v>
      </c>
      <c r="B3645" s="155" t="s">
        <v>5619</v>
      </c>
      <c r="C3645" s="155" t="s">
        <v>5620</v>
      </c>
      <c r="D3645" s="155">
        <v>10</v>
      </c>
      <c r="E3645" s="155">
        <v>10</v>
      </c>
      <c r="F3645" s="166">
        <v>41751</v>
      </c>
      <c r="G3645" s="166">
        <v>41752</v>
      </c>
      <c r="H3645" s="157">
        <v>1</v>
      </c>
    </row>
    <row r="3646" spans="1:9" ht="15" customHeight="1" x14ac:dyDescent="0.25">
      <c r="A3646" s="155" t="s">
        <v>520</v>
      </c>
      <c r="B3646" s="155" t="s">
        <v>2432</v>
      </c>
      <c r="C3646" s="155" t="s">
        <v>5621</v>
      </c>
      <c r="D3646" s="155">
        <v>100</v>
      </c>
      <c r="E3646" s="155">
        <v>100</v>
      </c>
      <c r="F3646" s="166">
        <v>41752</v>
      </c>
      <c r="G3646" s="166">
        <v>41760</v>
      </c>
      <c r="H3646" s="157">
        <v>1</v>
      </c>
    </row>
    <row r="3647" spans="1:9" ht="15" customHeight="1" x14ac:dyDescent="0.25">
      <c r="A3647" s="155" t="s">
        <v>12</v>
      </c>
      <c r="B3647" s="155" t="s">
        <v>1233</v>
      </c>
      <c r="C3647" s="155" t="s">
        <v>5622</v>
      </c>
      <c r="D3647" s="155">
        <v>25</v>
      </c>
      <c r="E3647" s="155">
        <v>25</v>
      </c>
      <c r="F3647" s="166">
        <v>41752</v>
      </c>
      <c r="G3647" s="166">
        <v>41757</v>
      </c>
      <c r="H3647" s="157">
        <v>1</v>
      </c>
    </row>
    <row r="3648" spans="1:9" ht="15" customHeight="1" x14ac:dyDescent="0.25">
      <c r="A3648" s="155" t="s">
        <v>2714</v>
      </c>
      <c r="B3648" s="155" t="s">
        <v>1933</v>
      </c>
      <c r="C3648" s="155" t="s">
        <v>3824</v>
      </c>
      <c r="D3648" s="155">
        <v>200</v>
      </c>
      <c r="E3648" s="155">
        <v>200</v>
      </c>
      <c r="F3648" s="166">
        <v>41752</v>
      </c>
      <c r="G3648" s="166">
        <v>41758</v>
      </c>
      <c r="H3648" s="157">
        <v>1</v>
      </c>
    </row>
    <row r="3649" spans="1:8" ht="15" customHeight="1" x14ac:dyDescent="0.25">
      <c r="A3649" s="155" t="s">
        <v>3481</v>
      </c>
      <c r="B3649" s="155" t="s">
        <v>149</v>
      </c>
      <c r="C3649" s="155" t="s">
        <v>5623</v>
      </c>
      <c r="D3649" s="155">
        <v>40</v>
      </c>
      <c r="E3649" s="155">
        <v>40</v>
      </c>
      <c r="F3649" s="166">
        <v>41753</v>
      </c>
      <c r="G3649" s="166">
        <v>41761</v>
      </c>
      <c r="H3649" s="157">
        <v>1</v>
      </c>
    </row>
    <row r="3650" spans="1:8" ht="15" customHeight="1" x14ac:dyDescent="0.25">
      <c r="A3650" s="155" t="s">
        <v>3437</v>
      </c>
      <c r="B3650" s="155" t="s">
        <v>4224</v>
      </c>
      <c r="C3650" s="155" t="s">
        <v>5624</v>
      </c>
      <c r="D3650" s="155">
        <v>5</v>
      </c>
      <c r="E3650" s="155">
        <v>5</v>
      </c>
      <c r="F3650" s="166">
        <v>41753</v>
      </c>
      <c r="G3650" s="166">
        <v>41767</v>
      </c>
      <c r="H3650" s="157">
        <v>1</v>
      </c>
    </row>
    <row r="3651" spans="1:8" ht="15" customHeight="1" x14ac:dyDescent="0.25">
      <c r="A3651" s="155" t="s">
        <v>459</v>
      </c>
      <c r="B3651" s="155" t="s">
        <v>5625</v>
      </c>
      <c r="C3651" s="155" t="s">
        <v>5626</v>
      </c>
      <c r="D3651" s="155">
        <v>100</v>
      </c>
      <c r="E3651" s="155">
        <v>100</v>
      </c>
      <c r="F3651" s="166">
        <v>41754</v>
      </c>
      <c r="G3651" s="166">
        <v>41764</v>
      </c>
      <c r="H3651" s="157">
        <v>1</v>
      </c>
    </row>
    <row r="3652" spans="1:8" ht="15" customHeight="1" x14ac:dyDescent="0.25">
      <c r="A3652" s="155" t="s">
        <v>230</v>
      </c>
      <c r="B3652" s="155" t="s">
        <v>471</v>
      </c>
      <c r="C3652" s="155" t="s">
        <v>5627</v>
      </c>
      <c r="D3652" s="155">
        <v>100</v>
      </c>
      <c r="E3652" s="155">
        <v>100</v>
      </c>
      <c r="F3652" s="166">
        <v>41754</v>
      </c>
      <c r="G3652" s="166">
        <v>41789</v>
      </c>
      <c r="H3652" s="157">
        <v>1</v>
      </c>
    </row>
    <row r="3653" spans="1:8" ht="15" customHeight="1" x14ac:dyDescent="0.25">
      <c r="A3653" s="155" t="s">
        <v>638</v>
      </c>
      <c r="B3653" s="155" t="s">
        <v>639</v>
      </c>
      <c r="C3653" s="155" t="s">
        <v>5628</v>
      </c>
      <c r="D3653" s="155">
        <v>1000</v>
      </c>
      <c r="E3653" s="155">
        <v>1000</v>
      </c>
      <c r="F3653" s="166">
        <v>41754</v>
      </c>
      <c r="G3653" s="166">
        <v>41758</v>
      </c>
      <c r="H3653" s="157">
        <v>1</v>
      </c>
    </row>
    <row r="3654" spans="1:8" ht="15" customHeight="1" x14ac:dyDescent="0.25">
      <c r="A3654" s="155" t="s">
        <v>230</v>
      </c>
      <c r="B3654" s="155" t="s">
        <v>4568</v>
      </c>
      <c r="C3654" s="155" t="s">
        <v>5629</v>
      </c>
      <c r="D3654" s="155">
        <v>100</v>
      </c>
      <c r="E3654" s="155">
        <v>100</v>
      </c>
      <c r="F3654" s="166">
        <v>41757</v>
      </c>
      <c r="G3654" s="166">
        <v>41764</v>
      </c>
      <c r="H3654" s="157">
        <v>1</v>
      </c>
    </row>
    <row r="3655" spans="1:8" ht="15" customHeight="1" x14ac:dyDescent="0.25">
      <c r="A3655" s="155" t="s">
        <v>1554</v>
      </c>
      <c r="B3655" s="155" t="s">
        <v>272</v>
      </c>
      <c r="C3655" s="155" t="s">
        <v>5630</v>
      </c>
      <c r="D3655" s="155">
        <v>1</v>
      </c>
      <c r="E3655" s="155">
        <v>1</v>
      </c>
      <c r="F3655" s="166">
        <v>41757</v>
      </c>
      <c r="G3655" s="166">
        <v>41759</v>
      </c>
      <c r="H3655" s="157">
        <v>1</v>
      </c>
    </row>
    <row r="3656" spans="1:8" ht="15" customHeight="1" x14ac:dyDescent="0.25">
      <c r="A3656" s="155" t="s">
        <v>5631</v>
      </c>
      <c r="B3656" s="155" t="s">
        <v>1696</v>
      </c>
      <c r="C3656" s="155" t="s">
        <v>5632</v>
      </c>
      <c r="D3656" s="155">
        <v>1</v>
      </c>
      <c r="E3656" s="155">
        <v>1</v>
      </c>
      <c r="F3656" s="166">
        <v>41757</v>
      </c>
      <c r="G3656" s="166">
        <v>41760</v>
      </c>
      <c r="H3656" s="157">
        <v>1</v>
      </c>
    </row>
    <row r="3657" spans="1:8" ht="15" customHeight="1" x14ac:dyDescent="0.25">
      <c r="A3657" s="155" t="s">
        <v>563</v>
      </c>
      <c r="B3657" s="155" t="s">
        <v>2118</v>
      </c>
      <c r="C3657" s="155" t="s">
        <v>5633</v>
      </c>
      <c r="D3657" s="155">
        <v>50</v>
      </c>
      <c r="E3657" s="155">
        <v>50</v>
      </c>
      <c r="F3657" s="166">
        <v>41758</v>
      </c>
      <c r="G3657" s="166">
        <v>41801</v>
      </c>
      <c r="H3657" s="157">
        <v>1</v>
      </c>
    </row>
    <row r="3658" spans="1:8" ht="15" customHeight="1" x14ac:dyDescent="0.25">
      <c r="A3658" s="155" t="s">
        <v>42</v>
      </c>
      <c r="B3658" s="155" t="s">
        <v>3525</v>
      </c>
      <c r="C3658" s="155" t="s">
        <v>5635</v>
      </c>
      <c r="D3658" s="155">
        <v>135</v>
      </c>
      <c r="E3658" s="155">
        <v>135</v>
      </c>
      <c r="F3658" s="166">
        <v>41758</v>
      </c>
      <c r="G3658" s="166">
        <v>41759</v>
      </c>
      <c r="H3658" s="157">
        <v>1</v>
      </c>
    </row>
    <row r="3659" spans="1:8" ht="15" customHeight="1" x14ac:dyDescent="0.25">
      <c r="A3659" s="155" t="s">
        <v>2714</v>
      </c>
      <c r="B3659" s="155" t="s">
        <v>5634</v>
      </c>
      <c r="C3659" s="155" t="s">
        <v>3778</v>
      </c>
      <c r="D3659" s="155">
        <v>250</v>
      </c>
      <c r="E3659" s="155">
        <v>250</v>
      </c>
      <c r="F3659" s="166">
        <v>41758</v>
      </c>
      <c r="G3659" s="166">
        <v>41761</v>
      </c>
      <c r="H3659" s="157">
        <v>1</v>
      </c>
    </row>
    <row r="3660" spans="1:8" ht="15" customHeight="1" x14ac:dyDescent="0.25">
      <c r="A3660" s="155" t="s">
        <v>39</v>
      </c>
      <c r="B3660" s="155" t="s">
        <v>922</v>
      </c>
      <c r="C3660" s="155" t="s">
        <v>5636</v>
      </c>
      <c r="D3660" s="155">
        <v>300</v>
      </c>
      <c r="E3660" s="155">
        <v>300</v>
      </c>
      <c r="F3660" s="166">
        <v>41758</v>
      </c>
      <c r="G3660" s="166">
        <v>41766</v>
      </c>
      <c r="H3660" s="157">
        <v>1</v>
      </c>
    </row>
    <row r="3661" spans="1:8" ht="15" customHeight="1" x14ac:dyDescent="0.25">
      <c r="A3661" s="155" t="s">
        <v>559</v>
      </c>
      <c r="B3661" s="155" t="s">
        <v>868</v>
      </c>
      <c r="C3661" s="155" t="s">
        <v>5637</v>
      </c>
      <c r="D3661" s="155">
        <v>10000</v>
      </c>
      <c r="E3661" s="155">
        <v>10080</v>
      </c>
      <c r="F3661" s="166">
        <v>41758</v>
      </c>
      <c r="G3661" s="166">
        <v>41759</v>
      </c>
      <c r="H3661" s="157">
        <v>1</v>
      </c>
    </row>
    <row r="3662" spans="1:8" ht="15" customHeight="1" x14ac:dyDescent="0.25">
      <c r="A3662" s="155" t="s">
        <v>512</v>
      </c>
      <c r="B3662" s="155" t="s">
        <v>513</v>
      </c>
      <c r="C3662" s="155" t="s">
        <v>5638</v>
      </c>
      <c r="D3662" s="155">
        <v>56</v>
      </c>
      <c r="E3662" s="155">
        <v>56</v>
      </c>
      <c r="F3662" s="166">
        <v>41759</v>
      </c>
      <c r="G3662" s="166">
        <v>41764</v>
      </c>
      <c r="H3662" s="157">
        <v>1</v>
      </c>
    </row>
    <row r="3663" spans="1:8" ht="15" customHeight="1" x14ac:dyDescent="0.25">
      <c r="A3663" s="155" t="s">
        <v>2714</v>
      </c>
      <c r="B3663" s="155" t="s">
        <v>5304</v>
      </c>
      <c r="C3663" s="155" t="s">
        <v>5639</v>
      </c>
      <c r="D3663" s="155">
        <v>100</v>
      </c>
      <c r="E3663" s="155">
        <v>100</v>
      </c>
      <c r="F3663" s="166">
        <v>41759</v>
      </c>
      <c r="G3663" s="166">
        <v>41764</v>
      </c>
      <c r="H3663" s="157">
        <v>1</v>
      </c>
    </row>
    <row r="3664" spans="1:8" ht="15" customHeight="1" x14ac:dyDescent="0.25">
      <c r="A3664" s="155" t="s">
        <v>2714</v>
      </c>
      <c r="B3664" s="155" t="s">
        <v>3351</v>
      </c>
      <c r="C3664" s="155" t="s">
        <v>364</v>
      </c>
      <c r="D3664" s="155">
        <v>20</v>
      </c>
      <c r="E3664" s="155">
        <v>20</v>
      </c>
      <c r="F3664" s="166">
        <v>41759</v>
      </c>
      <c r="G3664" s="166">
        <v>41764</v>
      </c>
      <c r="H3664" s="157">
        <v>1</v>
      </c>
    </row>
    <row r="3665" spans="1:9" ht="15" customHeight="1" x14ac:dyDescent="0.25">
      <c r="A3665" s="155" t="s">
        <v>2714</v>
      </c>
      <c r="B3665" s="155" t="s">
        <v>5640</v>
      </c>
      <c r="C3665" s="155" t="s">
        <v>5641</v>
      </c>
      <c r="D3665" s="155">
        <v>100</v>
      </c>
      <c r="E3665" s="155">
        <v>100</v>
      </c>
      <c r="F3665" s="166">
        <v>41759</v>
      </c>
      <c r="G3665" s="166">
        <v>41765</v>
      </c>
      <c r="H3665" s="157">
        <v>1</v>
      </c>
    </row>
    <row r="3666" spans="1:9" ht="15" customHeight="1" x14ac:dyDescent="0.25">
      <c r="A3666" s="155" t="s">
        <v>559</v>
      </c>
      <c r="B3666" s="155" t="s">
        <v>872</v>
      </c>
      <c r="C3666" s="155" t="s">
        <v>5642</v>
      </c>
      <c r="D3666" s="155">
        <v>10000</v>
      </c>
      <c r="E3666" s="155">
        <v>10078</v>
      </c>
      <c r="F3666" s="166">
        <v>41759</v>
      </c>
      <c r="G3666" s="166">
        <v>41765</v>
      </c>
      <c r="H3666" s="157">
        <v>1</v>
      </c>
    </row>
    <row r="3667" spans="1:9" ht="15" customHeight="1" x14ac:dyDescent="0.25">
      <c r="A3667" s="155" t="s">
        <v>4449</v>
      </c>
      <c r="B3667" s="155" t="s">
        <v>4826</v>
      </c>
      <c r="C3667" s="155" t="s">
        <v>5314</v>
      </c>
      <c r="D3667" s="155">
        <v>100</v>
      </c>
      <c r="E3667" s="155">
        <v>100</v>
      </c>
      <c r="F3667" s="166">
        <v>41759</v>
      </c>
      <c r="G3667" s="166">
        <v>41768</v>
      </c>
      <c r="H3667" s="157">
        <v>1</v>
      </c>
    </row>
    <row r="3668" spans="1:9" ht="15" customHeight="1" x14ac:dyDescent="0.25">
      <c r="A3668" s="155" t="s">
        <v>509</v>
      </c>
      <c r="B3668" s="155" t="s">
        <v>3327</v>
      </c>
      <c r="C3668" s="155" t="s">
        <v>5643</v>
      </c>
      <c r="D3668" s="155">
        <v>200</v>
      </c>
      <c r="E3668" s="155">
        <v>50</v>
      </c>
      <c r="F3668" s="166">
        <v>41759</v>
      </c>
      <c r="G3668" s="166">
        <v>41760</v>
      </c>
      <c r="H3668" s="157">
        <v>1</v>
      </c>
      <c r="I3668" s="163" t="s">
        <v>5644</v>
      </c>
    </row>
    <row r="3669" spans="1:9" ht="15" customHeight="1" x14ac:dyDescent="0.25">
      <c r="A3669" s="155" t="s">
        <v>71</v>
      </c>
      <c r="B3669" s="155" t="s">
        <v>167</v>
      </c>
      <c r="C3669" s="155" t="s">
        <v>5645</v>
      </c>
      <c r="D3669" s="155">
        <v>7</v>
      </c>
      <c r="E3669" s="155">
        <v>7</v>
      </c>
      <c r="F3669" s="166">
        <v>41760</v>
      </c>
      <c r="G3669" s="166">
        <v>41768</v>
      </c>
      <c r="H3669" s="157">
        <v>1</v>
      </c>
    </row>
    <row r="3670" spans="1:9" ht="15" customHeight="1" x14ac:dyDescent="0.25">
      <c r="A3670" s="155" t="s">
        <v>71</v>
      </c>
      <c r="B3670" s="155" t="s">
        <v>154</v>
      </c>
      <c r="C3670" s="155" t="s">
        <v>364</v>
      </c>
      <c r="D3670" s="155">
        <v>5</v>
      </c>
      <c r="E3670" s="155">
        <v>5</v>
      </c>
      <c r="F3670" s="166">
        <v>41760</v>
      </c>
      <c r="G3670" s="166">
        <v>41768</v>
      </c>
      <c r="H3670" s="157">
        <v>1</v>
      </c>
    </row>
    <row r="3671" spans="1:9" ht="15" customHeight="1" x14ac:dyDescent="0.25">
      <c r="A3671" s="155" t="s">
        <v>327</v>
      </c>
      <c r="B3671" s="155" t="s">
        <v>987</v>
      </c>
      <c r="C3671" s="155" t="s">
        <v>5646</v>
      </c>
      <c r="D3671" s="155">
        <v>100</v>
      </c>
      <c r="E3671" s="155">
        <v>100</v>
      </c>
      <c r="F3671" s="166">
        <v>41760</v>
      </c>
      <c r="G3671" s="166">
        <v>41764</v>
      </c>
      <c r="H3671" s="157">
        <v>1</v>
      </c>
    </row>
    <row r="3672" spans="1:9" ht="15" customHeight="1" x14ac:dyDescent="0.25">
      <c r="A3672" s="155" t="s">
        <v>520</v>
      </c>
      <c r="B3672" s="155" t="s">
        <v>789</v>
      </c>
      <c r="C3672" s="155" t="s">
        <v>5647</v>
      </c>
      <c r="D3672" s="155">
        <v>150</v>
      </c>
      <c r="E3672" s="155">
        <v>150</v>
      </c>
      <c r="F3672" s="166">
        <v>41760</v>
      </c>
      <c r="G3672" s="166">
        <v>41768</v>
      </c>
      <c r="H3672" s="157">
        <v>1</v>
      </c>
    </row>
    <row r="3673" spans="1:9" ht="15" customHeight="1" x14ac:dyDescent="0.25">
      <c r="A3673" s="155" t="s">
        <v>71</v>
      </c>
      <c r="B3673" s="155" t="s">
        <v>3327</v>
      </c>
      <c r="C3673" s="155" t="s">
        <v>5643</v>
      </c>
      <c r="D3673" s="155">
        <v>200</v>
      </c>
      <c r="E3673" s="155">
        <v>150</v>
      </c>
      <c r="F3673" s="166">
        <v>41760</v>
      </c>
      <c r="G3673" s="166">
        <v>41760</v>
      </c>
      <c r="H3673" s="157">
        <v>1</v>
      </c>
      <c r="I3673" s="163" t="s">
        <v>5648</v>
      </c>
    </row>
    <row r="3674" spans="1:9" ht="15" customHeight="1" x14ac:dyDescent="0.25">
      <c r="A3674" s="155" t="s">
        <v>4499</v>
      </c>
      <c r="B3674" s="155" t="s">
        <v>5311</v>
      </c>
      <c r="C3674" s="155" t="s">
        <v>5649</v>
      </c>
      <c r="D3674" s="155">
        <v>50</v>
      </c>
      <c r="E3674" s="155">
        <v>50</v>
      </c>
      <c r="F3674" s="166">
        <v>41761</v>
      </c>
      <c r="G3674" s="166">
        <v>41771</v>
      </c>
      <c r="H3674" s="157">
        <v>1</v>
      </c>
    </row>
    <row r="3675" spans="1:9" ht="15" customHeight="1" x14ac:dyDescent="0.25">
      <c r="A3675" s="155" t="s">
        <v>4499</v>
      </c>
      <c r="B3675" s="155" t="s">
        <v>5650</v>
      </c>
      <c r="C3675" s="155" t="s">
        <v>5651</v>
      </c>
      <c r="D3675" s="155">
        <v>6</v>
      </c>
      <c r="E3675" s="155">
        <v>6</v>
      </c>
      <c r="F3675" s="166">
        <v>41761</v>
      </c>
      <c r="G3675" s="166">
        <v>41778</v>
      </c>
      <c r="H3675" s="157">
        <v>1</v>
      </c>
    </row>
    <row r="3676" spans="1:9" ht="15" customHeight="1" x14ac:dyDescent="0.25">
      <c r="A3676" s="155" t="s">
        <v>5652</v>
      </c>
      <c r="B3676" s="155" t="s">
        <v>5653</v>
      </c>
      <c r="C3676" s="155" t="s">
        <v>5654</v>
      </c>
      <c r="D3676" s="155">
        <v>25</v>
      </c>
      <c r="E3676" s="155">
        <v>25</v>
      </c>
      <c r="F3676" s="166">
        <v>41761</v>
      </c>
      <c r="G3676" s="166">
        <v>41789</v>
      </c>
      <c r="H3676" s="157">
        <v>1</v>
      </c>
    </row>
    <row r="3677" spans="1:9" ht="15" customHeight="1" x14ac:dyDescent="0.25">
      <c r="A3677" s="155" t="s">
        <v>563</v>
      </c>
      <c r="B3677" s="155" t="s">
        <v>272</v>
      </c>
      <c r="C3677" s="155" t="s">
        <v>5655</v>
      </c>
      <c r="D3677" s="155">
        <v>7</v>
      </c>
      <c r="E3677" s="155">
        <v>7</v>
      </c>
      <c r="F3677" s="166">
        <v>41761</v>
      </c>
      <c r="G3677" s="166">
        <v>41775</v>
      </c>
      <c r="H3677" s="157">
        <v>1</v>
      </c>
    </row>
    <row r="3678" spans="1:9" ht="15" customHeight="1" x14ac:dyDescent="0.25">
      <c r="A3678" s="155" t="s">
        <v>145</v>
      </c>
      <c r="B3678" s="155" t="s">
        <v>1046</v>
      </c>
      <c r="C3678" s="155" t="s">
        <v>5656</v>
      </c>
      <c r="D3678" s="155">
        <v>20</v>
      </c>
      <c r="E3678" s="155">
        <v>20</v>
      </c>
      <c r="F3678" s="166">
        <v>41764</v>
      </c>
      <c r="G3678" s="166">
        <v>41766</v>
      </c>
      <c r="H3678" s="157">
        <v>1</v>
      </c>
    </row>
    <row r="3679" spans="1:9" ht="15" customHeight="1" x14ac:dyDescent="0.25">
      <c r="A3679" s="155" t="s">
        <v>39</v>
      </c>
      <c r="B3679" s="155" t="s">
        <v>380</v>
      </c>
      <c r="C3679" s="155" t="s">
        <v>5657</v>
      </c>
      <c r="D3679" s="155">
        <v>500</v>
      </c>
      <c r="E3679" s="155">
        <v>525</v>
      </c>
      <c r="F3679" s="166">
        <v>41765</v>
      </c>
      <c r="G3679" s="166">
        <v>41772</v>
      </c>
      <c r="H3679" s="157">
        <v>1</v>
      </c>
    </row>
    <row r="3680" spans="1:9" ht="15" customHeight="1" x14ac:dyDescent="0.25">
      <c r="A3680" s="155" t="s">
        <v>1554</v>
      </c>
      <c r="B3680" s="155" t="s">
        <v>1204</v>
      </c>
      <c r="C3680" s="155" t="s">
        <v>5658</v>
      </c>
      <c r="D3680" s="155">
        <v>250</v>
      </c>
      <c r="E3680" s="155">
        <v>250</v>
      </c>
      <c r="F3680" s="166">
        <v>41765</v>
      </c>
      <c r="G3680" s="166">
        <v>41768</v>
      </c>
      <c r="H3680" s="157">
        <v>1</v>
      </c>
    </row>
    <row r="3681" spans="1:9" ht="15" customHeight="1" x14ac:dyDescent="0.25">
      <c r="A3681" s="155" t="s">
        <v>5659</v>
      </c>
      <c r="B3681" s="155" t="s">
        <v>5660</v>
      </c>
      <c r="C3681" s="155" t="s">
        <v>5661</v>
      </c>
      <c r="D3681" s="155">
        <v>50</v>
      </c>
      <c r="E3681" s="155">
        <v>50</v>
      </c>
      <c r="F3681" s="166">
        <v>41765</v>
      </c>
      <c r="G3681" s="166">
        <v>41766</v>
      </c>
      <c r="H3681" s="157">
        <v>1</v>
      </c>
    </row>
    <row r="3682" spans="1:9" ht="15" customHeight="1" x14ac:dyDescent="0.25">
      <c r="A3682" s="155" t="s">
        <v>1983</v>
      </c>
      <c r="B3682" s="155" t="s">
        <v>2614</v>
      </c>
      <c r="C3682" s="155" t="s">
        <v>5662</v>
      </c>
      <c r="D3682" s="155">
        <v>138</v>
      </c>
      <c r="E3682" s="155">
        <v>138</v>
      </c>
      <c r="F3682" s="166">
        <v>41765</v>
      </c>
      <c r="G3682" s="166">
        <v>41774</v>
      </c>
      <c r="H3682" s="157">
        <v>1</v>
      </c>
    </row>
    <row r="3683" spans="1:9" ht="15" customHeight="1" x14ac:dyDescent="0.25">
      <c r="A3683" s="155" t="s">
        <v>42</v>
      </c>
      <c r="B3683" s="155" t="s">
        <v>815</v>
      </c>
      <c r="C3683" s="155" t="s">
        <v>5663</v>
      </c>
      <c r="D3683" s="155">
        <v>300</v>
      </c>
      <c r="E3683" s="155">
        <v>300</v>
      </c>
      <c r="F3683" s="166">
        <v>41766</v>
      </c>
      <c r="G3683" s="166">
        <v>41768</v>
      </c>
      <c r="H3683" s="157">
        <v>1</v>
      </c>
    </row>
    <row r="3684" spans="1:9" ht="15" customHeight="1" x14ac:dyDescent="0.25">
      <c r="A3684" s="155" t="s">
        <v>520</v>
      </c>
      <c r="B3684" s="155" t="s">
        <v>1267</v>
      </c>
      <c r="C3684" s="155" t="s">
        <v>5664</v>
      </c>
      <c r="D3684" s="155">
        <v>500</v>
      </c>
      <c r="E3684" s="155">
        <v>500</v>
      </c>
      <c r="F3684" s="166">
        <v>41766</v>
      </c>
      <c r="G3684" s="166">
        <v>41772</v>
      </c>
      <c r="H3684" s="157">
        <v>1</v>
      </c>
    </row>
    <row r="3685" spans="1:9" ht="15" customHeight="1" x14ac:dyDescent="0.25">
      <c r="A3685" s="155" t="s">
        <v>2769</v>
      </c>
      <c r="B3685" s="155" t="s">
        <v>5665</v>
      </c>
      <c r="C3685" s="155" t="s">
        <v>5666</v>
      </c>
      <c r="D3685" s="155">
        <v>200</v>
      </c>
      <c r="E3685" s="155">
        <v>148</v>
      </c>
      <c r="F3685" s="166">
        <v>41766</v>
      </c>
      <c r="G3685" s="166">
        <v>41766</v>
      </c>
      <c r="H3685" s="157">
        <v>1</v>
      </c>
      <c r="I3685" s="163" t="s">
        <v>214</v>
      </c>
    </row>
    <row r="3686" spans="1:9" ht="15" customHeight="1" x14ac:dyDescent="0.25">
      <c r="A3686" s="155" t="s">
        <v>5667</v>
      </c>
      <c r="B3686" s="155" t="s">
        <v>5668</v>
      </c>
      <c r="C3686" s="155" t="s">
        <v>5669</v>
      </c>
      <c r="D3686" s="155">
        <v>475</v>
      </c>
      <c r="E3686" s="155">
        <v>48</v>
      </c>
      <c r="F3686" s="166">
        <v>41766</v>
      </c>
      <c r="G3686" s="166">
        <v>41778</v>
      </c>
      <c r="H3686" s="157">
        <v>1</v>
      </c>
      <c r="I3686" s="163" t="s">
        <v>5670</v>
      </c>
    </row>
    <row r="3687" spans="1:9" ht="15" customHeight="1" x14ac:dyDescent="0.25">
      <c r="A3687" s="155" t="s">
        <v>2714</v>
      </c>
      <c r="B3687" s="155" t="s">
        <v>248</v>
      </c>
      <c r="C3687" s="155" t="s">
        <v>5671</v>
      </c>
      <c r="D3687" s="155">
        <v>50</v>
      </c>
      <c r="E3687" s="155">
        <v>50</v>
      </c>
      <c r="F3687" s="166">
        <v>41767</v>
      </c>
      <c r="G3687" s="166">
        <v>41773</v>
      </c>
      <c r="H3687" s="157">
        <v>1</v>
      </c>
    </row>
    <row r="3688" spans="1:9" ht="15" customHeight="1" x14ac:dyDescent="0.25">
      <c r="A3688" s="155" t="s">
        <v>559</v>
      </c>
      <c r="B3688" s="155" t="s">
        <v>560</v>
      </c>
      <c r="C3688" s="155" t="s">
        <v>5672</v>
      </c>
      <c r="D3688" s="155">
        <v>15000</v>
      </c>
      <c r="E3688" s="155">
        <v>15030</v>
      </c>
      <c r="F3688" s="166">
        <v>41767</v>
      </c>
      <c r="G3688" s="166">
        <v>41773</v>
      </c>
      <c r="H3688" s="157">
        <v>1</v>
      </c>
    </row>
    <row r="3689" spans="1:9" ht="15" customHeight="1" x14ac:dyDescent="0.25">
      <c r="A3689" s="155" t="s">
        <v>820</v>
      </c>
      <c r="B3689" s="155" t="s">
        <v>4430</v>
      </c>
      <c r="C3689" s="155" t="s">
        <v>5673</v>
      </c>
      <c r="D3689" s="155">
        <v>36</v>
      </c>
      <c r="E3689" s="155">
        <v>36</v>
      </c>
      <c r="F3689" s="166">
        <v>41767</v>
      </c>
      <c r="G3689" s="166">
        <v>41772</v>
      </c>
      <c r="H3689" s="157">
        <v>1</v>
      </c>
    </row>
    <row r="3690" spans="1:9" ht="15" customHeight="1" x14ac:dyDescent="0.25">
      <c r="A3690" s="155" t="s">
        <v>71</v>
      </c>
      <c r="B3690" s="155" t="s">
        <v>1168</v>
      </c>
      <c r="C3690" s="155" t="s">
        <v>5674</v>
      </c>
      <c r="D3690" s="155">
        <v>10</v>
      </c>
      <c r="E3690" s="155">
        <v>10</v>
      </c>
      <c r="F3690" s="166">
        <v>41767</v>
      </c>
      <c r="G3690" s="166">
        <v>41772</v>
      </c>
      <c r="H3690" s="157">
        <v>1</v>
      </c>
    </row>
    <row r="3691" spans="1:9" ht="15" customHeight="1" x14ac:dyDescent="0.25">
      <c r="A3691" s="155" t="s">
        <v>5667</v>
      </c>
      <c r="B3691" s="155" t="s">
        <v>5675</v>
      </c>
      <c r="C3691" s="155" t="s">
        <v>5676</v>
      </c>
      <c r="D3691" s="155">
        <v>70</v>
      </c>
      <c r="E3691" s="155">
        <v>70</v>
      </c>
      <c r="F3691" s="166">
        <v>41767</v>
      </c>
      <c r="G3691" s="166">
        <v>41771</v>
      </c>
      <c r="H3691" s="157">
        <v>1</v>
      </c>
    </row>
    <row r="3692" spans="1:9" ht="15" customHeight="1" x14ac:dyDescent="0.25">
      <c r="A3692" s="155" t="s">
        <v>6965</v>
      </c>
      <c r="B3692" s="155" t="s">
        <v>4975</v>
      </c>
      <c r="C3692" s="155" t="s">
        <v>5677</v>
      </c>
      <c r="D3692" s="155">
        <v>22</v>
      </c>
      <c r="E3692" s="155">
        <v>22</v>
      </c>
      <c r="F3692" s="166">
        <v>41767</v>
      </c>
      <c r="G3692" s="166">
        <v>41771</v>
      </c>
      <c r="H3692" s="157">
        <v>1</v>
      </c>
    </row>
    <row r="3693" spans="1:9" ht="15" customHeight="1" x14ac:dyDescent="0.25">
      <c r="A3693" s="155" t="s">
        <v>5297</v>
      </c>
      <c r="B3693" s="155" t="s">
        <v>5298</v>
      </c>
      <c r="C3693" s="155" t="s">
        <v>5685</v>
      </c>
      <c r="D3693" s="155">
        <v>50</v>
      </c>
      <c r="E3693" s="155">
        <v>45</v>
      </c>
      <c r="F3693" s="166">
        <v>41767</v>
      </c>
      <c r="G3693" s="166">
        <v>41767</v>
      </c>
      <c r="H3693" s="157">
        <v>1</v>
      </c>
      <c r="I3693" s="163" t="s">
        <v>214</v>
      </c>
    </row>
    <row r="3694" spans="1:9" ht="15" customHeight="1" x14ac:dyDescent="0.25">
      <c r="A3694" s="155" t="s">
        <v>2747</v>
      </c>
      <c r="B3694" s="155" t="s">
        <v>2743</v>
      </c>
      <c r="C3694" s="155" t="s">
        <v>5129</v>
      </c>
      <c r="D3694" s="155">
        <v>300</v>
      </c>
      <c r="E3694" s="155">
        <v>300</v>
      </c>
      <c r="F3694" s="166">
        <v>41768</v>
      </c>
      <c r="G3694" s="166">
        <v>41778</v>
      </c>
      <c r="H3694" s="157">
        <v>1</v>
      </c>
    </row>
    <row r="3695" spans="1:9" ht="15" customHeight="1" x14ac:dyDescent="0.25">
      <c r="A3695" s="155" t="s">
        <v>2747</v>
      </c>
      <c r="B3695" s="155" t="s">
        <v>4760</v>
      </c>
      <c r="C3695" s="155" t="s">
        <v>5686</v>
      </c>
      <c r="D3695" s="155">
        <v>30</v>
      </c>
      <c r="E3695" s="155">
        <v>30</v>
      </c>
      <c r="F3695" s="166">
        <v>41768</v>
      </c>
      <c r="G3695" s="166">
        <v>41778</v>
      </c>
      <c r="H3695" s="157">
        <v>1</v>
      </c>
    </row>
    <row r="3696" spans="1:9" ht="15" customHeight="1" x14ac:dyDescent="0.25">
      <c r="A3696" s="155" t="s">
        <v>899</v>
      </c>
      <c r="B3696" s="155" t="s">
        <v>339</v>
      </c>
      <c r="C3696" s="155" t="s">
        <v>5687</v>
      </c>
      <c r="D3696" s="155">
        <v>10</v>
      </c>
      <c r="E3696" s="155">
        <v>10</v>
      </c>
      <c r="F3696" s="166">
        <v>41768</v>
      </c>
      <c r="G3696" s="166">
        <v>41773</v>
      </c>
      <c r="H3696" s="157">
        <v>1</v>
      </c>
    </row>
    <row r="3697" spans="1:9" ht="15" customHeight="1" x14ac:dyDescent="0.25">
      <c r="A3697" s="155" t="s">
        <v>230</v>
      </c>
      <c r="B3697" s="155" t="s">
        <v>471</v>
      </c>
      <c r="C3697" s="155" t="s">
        <v>5688</v>
      </c>
      <c r="D3697" s="155">
        <v>100</v>
      </c>
      <c r="E3697" s="155">
        <v>100</v>
      </c>
      <c r="F3697" s="166">
        <v>41768</v>
      </c>
      <c r="G3697" s="166">
        <v>41817</v>
      </c>
      <c r="H3697" s="157">
        <v>1</v>
      </c>
    </row>
    <row r="3698" spans="1:9" ht="15" customHeight="1" x14ac:dyDescent="0.25">
      <c r="A3698" s="155" t="s">
        <v>459</v>
      </c>
      <c r="B3698" s="155" t="s">
        <v>5689</v>
      </c>
      <c r="C3698" s="155" t="s">
        <v>5690</v>
      </c>
      <c r="D3698" s="155">
        <v>100</v>
      </c>
      <c r="E3698" s="155">
        <v>100</v>
      </c>
      <c r="F3698" s="166">
        <v>41768</v>
      </c>
      <c r="G3698" s="166">
        <v>41779</v>
      </c>
      <c r="H3698" s="157">
        <v>1</v>
      </c>
    </row>
    <row r="3699" spans="1:9" ht="15" customHeight="1" x14ac:dyDescent="0.25">
      <c r="A3699" s="155" t="s">
        <v>509</v>
      </c>
      <c r="B3699" s="155" t="s">
        <v>3455</v>
      </c>
      <c r="C3699" s="155" t="s">
        <v>5692</v>
      </c>
      <c r="D3699" s="155">
        <v>175</v>
      </c>
      <c r="E3699" s="155">
        <v>175</v>
      </c>
      <c r="F3699" s="166">
        <v>41771</v>
      </c>
      <c r="G3699" s="166">
        <v>41774</v>
      </c>
      <c r="H3699" s="157">
        <v>1</v>
      </c>
    </row>
    <row r="3700" spans="1:9" ht="15" customHeight="1" x14ac:dyDescent="0.25">
      <c r="A3700" s="155" t="s">
        <v>4449</v>
      </c>
      <c r="B3700" s="155" t="s">
        <v>5598</v>
      </c>
      <c r="C3700" s="155" t="s">
        <v>5599</v>
      </c>
      <c r="D3700" s="155">
        <v>50</v>
      </c>
      <c r="E3700" s="155">
        <v>48</v>
      </c>
      <c r="F3700" s="166">
        <v>41771</v>
      </c>
      <c r="G3700" s="166">
        <v>41775</v>
      </c>
      <c r="H3700" s="157">
        <v>1</v>
      </c>
      <c r="I3700" s="163" t="s">
        <v>5693</v>
      </c>
    </row>
    <row r="3701" spans="1:9" ht="15" customHeight="1" x14ac:dyDescent="0.25">
      <c r="A3701" s="155" t="s">
        <v>286</v>
      </c>
      <c r="B3701" s="155" t="s">
        <v>562</v>
      </c>
      <c r="C3701" s="155" t="s">
        <v>5694</v>
      </c>
      <c r="D3701" s="155">
        <v>75</v>
      </c>
      <c r="E3701" s="155">
        <v>75</v>
      </c>
      <c r="F3701" s="166">
        <v>41771</v>
      </c>
      <c r="G3701" s="166">
        <v>41774</v>
      </c>
      <c r="H3701" s="157">
        <v>1</v>
      </c>
    </row>
    <row r="3702" spans="1:9" ht="15" customHeight="1" x14ac:dyDescent="0.25">
      <c r="A3702" s="155" t="s">
        <v>597</v>
      </c>
      <c r="B3702" s="155" t="s">
        <v>1589</v>
      </c>
      <c r="C3702" s="155" t="s">
        <v>5695</v>
      </c>
      <c r="D3702" s="155">
        <v>1000</v>
      </c>
      <c r="E3702" s="155">
        <v>1000</v>
      </c>
      <c r="F3702" s="166">
        <v>41771</v>
      </c>
      <c r="G3702" s="166">
        <v>41654</v>
      </c>
      <c r="H3702" s="157">
        <v>1</v>
      </c>
    </row>
    <row r="3703" spans="1:9" ht="15" customHeight="1" x14ac:dyDescent="0.25">
      <c r="A3703" s="155" t="s">
        <v>597</v>
      </c>
      <c r="B3703" s="155" t="s">
        <v>1351</v>
      </c>
      <c r="C3703" s="155" t="s">
        <v>5696</v>
      </c>
      <c r="D3703" s="155">
        <v>1000</v>
      </c>
      <c r="E3703" s="155">
        <v>1000</v>
      </c>
      <c r="F3703" s="166">
        <v>41771</v>
      </c>
      <c r="G3703" s="166">
        <v>41774</v>
      </c>
      <c r="H3703" s="157">
        <v>1</v>
      </c>
    </row>
    <row r="3704" spans="1:9" ht="15" customHeight="1" x14ac:dyDescent="0.25">
      <c r="A3704" s="155" t="s">
        <v>2769</v>
      </c>
      <c r="B3704" s="155" t="s">
        <v>5697</v>
      </c>
      <c r="C3704" s="155" t="s">
        <v>5666</v>
      </c>
      <c r="D3704" s="155">
        <v>200</v>
      </c>
      <c r="E3704" s="155">
        <v>44</v>
      </c>
      <c r="F3704" s="166">
        <v>41771</v>
      </c>
      <c r="G3704" s="166">
        <v>41766</v>
      </c>
      <c r="H3704" s="157">
        <v>1</v>
      </c>
      <c r="I3704" s="163" t="s">
        <v>5698</v>
      </c>
    </row>
    <row r="3705" spans="1:9" ht="15" customHeight="1" x14ac:dyDescent="0.25">
      <c r="A3705" s="155" t="s">
        <v>2769</v>
      </c>
      <c r="B3705" s="155" t="s">
        <v>5699</v>
      </c>
      <c r="C3705" s="155" t="s">
        <v>5700</v>
      </c>
      <c r="D3705" s="155">
        <v>1</v>
      </c>
      <c r="E3705" s="155">
        <v>1</v>
      </c>
      <c r="F3705" s="166">
        <v>41771</v>
      </c>
      <c r="G3705" s="166">
        <v>41793</v>
      </c>
      <c r="H3705" s="157">
        <v>1</v>
      </c>
    </row>
    <row r="3706" spans="1:9" ht="15" customHeight="1" x14ac:dyDescent="0.25">
      <c r="A3706" s="155" t="s">
        <v>5701</v>
      </c>
      <c r="B3706" s="155" t="s">
        <v>5702</v>
      </c>
      <c r="C3706" s="155" t="s">
        <v>5703</v>
      </c>
      <c r="D3706" s="155">
        <v>1</v>
      </c>
      <c r="E3706" s="155">
        <v>1</v>
      </c>
      <c r="F3706" s="166">
        <v>41771</v>
      </c>
      <c r="G3706" s="166">
        <v>41772</v>
      </c>
      <c r="H3706" s="157">
        <v>1</v>
      </c>
      <c r="I3706" s="163" t="s">
        <v>4565</v>
      </c>
    </row>
    <row r="3707" spans="1:9" ht="15" customHeight="1" x14ac:dyDescent="0.25">
      <c r="A3707" s="155" t="s">
        <v>2769</v>
      </c>
      <c r="B3707" s="155" t="s">
        <v>272</v>
      </c>
      <c r="C3707" s="155" t="s">
        <v>5705</v>
      </c>
      <c r="D3707" s="155">
        <v>34</v>
      </c>
      <c r="E3707" s="155">
        <v>34</v>
      </c>
      <c r="F3707" s="166">
        <v>41772</v>
      </c>
      <c r="G3707" s="166">
        <v>41775</v>
      </c>
      <c r="H3707" s="157">
        <v>1</v>
      </c>
    </row>
    <row r="3708" spans="1:9" ht="15" customHeight="1" x14ac:dyDescent="0.25">
      <c r="A3708" s="155" t="s">
        <v>2769</v>
      </c>
      <c r="B3708" s="155" t="s">
        <v>5706</v>
      </c>
      <c r="C3708" s="155" t="s">
        <v>5707</v>
      </c>
      <c r="D3708" s="155">
        <v>200</v>
      </c>
      <c r="E3708" s="155">
        <v>190</v>
      </c>
      <c r="F3708" s="166">
        <v>41772</v>
      </c>
      <c r="G3708" s="166">
        <v>41775</v>
      </c>
      <c r="H3708" s="157">
        <v>1</v>
      </c>
    </row>
    <row r="3709" spans="1:9" ht="15" customHeight="1" x14ac:dyDescent="0.25">
      <c r="A3709" s="155" t="s">
        <v>5708</v>
      </c>
      <c r="B3709" s="155" t="s">
        <v>5709</v>
      </c>
      <c r="C3709" s="155" t="s">
        <v>5710</v>
      </c>
      <c r="D3709" s="155">
        <v>325</v>
      </c>
      <c r="E3709" s="155">
        <v>325</v>
      </c>
      <c r="F3709" s="166">
        <v>41772</v>
      </c>
      <c r="G3709" s="166">
        <v>41778</v>
      </c>
      <c r="H3709" s="157">
        <v>1</v>
      </c>
    </row>
    <row r="3710" spans="1:9" ht="15" customHeight="1" x14ac:dyDescent="0.25">
      <c r="A3710" s="155" t="s">
        <v>4666</v>
      </c>
      <c r="B3710" s="155" t="s">
        <v>4667</v>
      </c>
      <c r="C3710" s="155" t="s">
        <v>5711</v>
      </c>
      <c r="D3710" s="155">
        <v>100</v>
      </c>
      <c r="E3710" s="155">
        <v>100</v>
      </c>
      <c r="F3710" s="166">
        <v>41772</v>
      </c>
      <c r="G3710" s="166">
        <v>41774</v>
      </c>
      <c r="H3710" s="157">
        <v>1</v>
      </c>
    </row>
    <row r="3711" spans="1:9" ht="15" customHeight="1" x14ac:dyDescent="0.25">
      <c r="A3711" s="155" t="s">
        <v>251</v>
      </c>
      <c r="B3711" s="155" t="s">
        <v>5712</v>
      </c>
      <c r="C3711" s="155" t="s">
        <v>5713</v>
      </c>
      <c r="D3711" s="155">
        <v>20</v>
      </c>
      <c r="E3711" s="155">
        <v>20</v>
      </c>
      <c r="F3711" s="166">
        <v>41772</v>
      </c>
      <c r="G3711" s="166">
        <v>41778</v>
      </c>
      <c r="H3711" s="157">
        <v>1</v>
      </c>
    </row>
    <row r="3712" spans="1:9" ht="15" customHeight="1" x14ac:dyDescent="0.25">
      <c r="A3712" s="155" t="s">
        <v>286</v>
      </c>
      <c r="B3712" s="155" t="s">
        <v>4206</v>
      </c>
      <c r="C3712" s="155" t="s">
        <v>5714</v>
      </c>
      <c r="D3712" s="155">
        <v>50</v>
      </c>
      <c r="E3712" s="155">
        <v>50</v>
      </c>
      <c r="F3712" s="166">
        <v>41772</v>
      </c>
      <c r="G3712" s="166">
        <v>41779</v>
      </c>
      <c r="H3712" s="157">
        <v>1</v>
      </c>
    </row>
    <row r="3713" spans="1:9" ht="15" customHeight="1" x14ac:dyDescent="0.25">
      <c r="A3713" s="155" t="s">
        <v>559</v>
      </c>
      <c r="B3713" s="155" t="s">
        <v>1677</v>
      </c>
      <c r="C3713" s="155" t="s">
        <v>5715</v>
      </c>
      <c r="D3713" s="155">
        <v>50</v>
      </c>
      <c r="E3713" s="155">
        <v>50</v>
      </c>
      <c r="F3713" s="166">
        <v>41772</v>
      </c>
      <c r="G3713" s="166">
        <v>41775</v>
      </c>
      <c r="H3713" s="157">
        <v>1</v>
      </c>
    </row>
    <row r="3714" spans="1:9" ht="15" customHeight="1" x14ac:dyDescent="0.25">
      <c r="A3714" s="155" t="s">
        <v>748</v>
      </c>
      <c r="B3714" s="155" t="s">
        <v>233</v>
      </c>
      <c r="C3714" s="155" t="s">
        <v>5716</v>
      </c>
      <c r="D3714" s="155">
        <v>32</v>
      </c>
      <c r="E3714" s="155">
        <v>32</v>
      </c>
      <c r="F3714" s="166">
        <v>41772</v>
      </c>
      <c r="G3714" s="166">
        <v>41775</v>
      </c>
      <c r="H3714" s="157">
        <v>1</v>
      </c>
    </row>
    <row r="3715" spans="1:9" ht="15" customHeight="1" x14ac:dyDescent="0.25">
      <c r="A3715" s="155" t="s">
        <v>71</v>
      </c>
      <c r="B3715" s="155" t="s">
        <v>74</v>
      </c>
      <c r="C3715" s="155" t="s">
        <v>5717</v>
      </c>
      <c r="D3715" s="155">
        <v>25</v>
      </c>
      <c r="E3715" s="155">
        <v>25</v>
      </c>
      <c r="F3715" s="166">
        <v>41772</v>
      </c>
      <c r="G3715" s="166">
        <v>41779</v>
      </c>
      <c r="H3715" s="157">
        <v>1</v>
      </c>
    </row>
    <row r="3716" spans="1:9" ht="15" customHeight="1" x14ac:dyDescent="0.25">
      <c r="A3716" s="155" t="s">
        <v>2747</v>
      </c>
      <c r="B3716" s="155" t="s">
        <v>2806</v>
      </c>
      <c r="C3716" s="155" t="s">
        <v>5718</v>
      </c>
      <c r="D3716" s="155">
        <v>25</v>
      </c>
      <c r="E3716" s="155">
        <v>25</v>
      </c>
      <c r="F3716" s="166">
        <v>41772</v>
      </c>
      <c r="G3716" s="166">
        <v>41792</v>
      </c>
      <c r="H3716" s="157">
        <v>1</v>
      </c>
    </row>
    <row r="3717" spans="1:9" ht="15" customHeight="1" x14ac:dyDescent="0.25">
      <c r="A3717" s="155" t="s">
        <v>5719</v>
      </c>
      <c r="B3717" s="155" t="s">
        <v>272</v>
      </c>
      <c r="C3717" s="155" t="s">
        <v>5720</v>
      </c>
      <c r="D3717" s="155">
        <v>1</v>
      </c>
      <c r="E3717" s="155">
        <v>1</v>
      </c>
      <c r="F3717" s="166">
        <v>41772</v>
      </c>
      <c r="G3717" s="166">
        <v>41774</v>
      </c>
      <c r="H3717" s="157">
        <v>1</v>
      </c>
    </row>
    <row r="3718" spans="1:9" ht="15" customHeight="1" x14ac:dyDescent="0.25">
      <c r="A3718" s="155" t="s">
        <v>5667</v>
      </c>
      <c r="B3718" s="155" t="s">
        <v>5668</v>
      </c>
      <c r="C3718" s="155" t="s">
        <v>5669</v>
      </c>
      <c r="D3718" s="155">
        <v>475</v>
      </c>
      <c r="E3718" s="155">
        <v>300</v>
      </c>
      <c r="F3718" s="166">
        <v>41772</v>
      </c>
      <c r="G3718" s="166">
        <v>41778</v>
      </c>
      <c r="H3718" s="157">
        <v>1</v>
      </c>
    </row>
    <row r="3719" spans="1:9" ht="15" customHeight="1" x14ac:dyDescent="0.25">
      <c r="A3719" s="155" t="s">
        <v>5721</v>
      </c>
      <c r="B3719" s="155" t="s">
        <v>5722</v>
      </c>
      <c r="C3719" s="155" t="s">
        <v>5723</v>
      </c>
      <c r="D3719" s="155">
        <v>1</v>
      </c>
      <c r="E3719" s="155">
        <v>1</v>
      </c>
      <c r="F3719" s="166">
        <v>41772</v>
      </c>
      <c r="G3719" s="166">
        <v>41778</v>
      </c>
      <c r="H3719" s="157">
        <v>1</v>
      </c>
    </row>
    <row r="3720" spans="1:9" ht="15" customHeight="1" x14ac:dyDescent="0.25">
      <c r="A3720" s="155" t="s">
        <v>5297</v>
      </c>
      <c r="B3720" s="155" t="s">
        <v>5298</v>
      </c>
      <c r="C3720" s="155" t="s">
        <v>5685</v>
      </c>
      <c r="D3720" s="155">
        <v>50</v>
      </c>
      <c r="E3720" s="155">
        <v>5</v>
      </c>
      <c r="F3720" s="166">
        <v>41772</v>
      </c>
      <c r="G3720" s="166">
        <v>41774</v>
      </c>
      <c r="H3720" s="157">
        <v>1</v>
      </c>
    </row>
    <row r="3721" spans="1:9" ht="15" customHeight="1" x14ac:dyDescent="0.25">
      <c r="A3721" s="155" t="s">
        <v>820</v>
      </c>
      <c r="B3721" s="155" t="s">
        <v>1709</v>
      </c>
      <c r="C3721" s="155" t="s">
        <v>5724</v>
      </c>
      <c r="D3721" s="155">
        <v>125</v>
      </c>
      <c r="E3721" s="155">
        <v>125</v>
      </c>
      <c r="F3721" s="166">
        <v>41773</v>
      </c>
      <c r="G3721" s="166">
        <v>41779</v>
      </c>
      <c r="H3721" s="157">
        <v>1</v>
      </c>
    </row>
    <row r="3722" spans="1:9" ht="15" customHeight="1" x14ac:dyDescent="0.25">
      <c r="A3722" s="155" t="s">
        <v>5667</v>
      </c>
      <c r="B3722" s="155" t="s">
        <v>5668</v>
      </c>
      <c r="C3722" s="155" t="s">
        <v>5669</v>
      </c>
      <c r="D3722" s="155">
        <v>127</v>
      </c>
      <c r="E3722" s="155">
        <v>127</v>
      </c>
      <c r="F3722" s="166">
        <v>41773</v>
      </c>
      <c r="G3722" s="166">
        <v>41778</v>
      </c>
      <c r="H3722" s="157">
        <v>1</v>
      </c>
    </row>
    <row r="3723" spans="1:9" ht="15" customHeight="1" x14ac:dyDescent="0.25">
      <c r="A3723" s="155" t="s">
        <v>5701</v>
      </c>
      <c r="B3723" s="155" t="s">
        <v>5702</v>
      </c>
      <c r="C3723" s="155" t="s">
        <v>5703</v>
      </c>
      <c r="D3723" s="155">
        <v>600</v>
      </c>
      <c r="E3723" s="155">
        <v>300</v>
      </c>
      <c r="F3723" s="166">
        <v>41773</v>
      </c>
      <c r="G3723" s="166">
        <v>41774</v>
      </c>
      <c r="H3723" s="157">
        <v>1</v>
      </c>
      <c r="I3723" s="163" t="s">
        <v>5725</v>
      </c>
    </row>
    <row r="3724" spans="1:9" ht="15" customHeight="1" x14ac:dyDescent="0.25">
      <c r="A3724" s="155" t="s">
        <v>286</v>
      </c>
      <c r="B3724" s="155" t="s">
        <v>5726</v>
      </c>
      <c r="C3724" s="155" t="s">
        <v>5727</v>
      </c>
      <c r="D3724" s="155">
        <v>50</v>
      </c>
      <c r="E3724" s="155">
        <v>25</v>
      </c>
      <c r="F3724" s="166">
        <v>41773</v>
      </c>
      <c r="G3724" s="166">
        <v>41789</v>
      </c>
      <c r="H3724" s="157">
        <v>1</v>
      </c>
      <c r="I3724" s="163" t="s">
        <v>5728</v>
      </c>
    </row>
    <row r="3725" spans="1:9" ht="15" customHeight="1" x14ac:dyDescent="0.25">
      <c r="A3725" s="155" t="s">
        <v>509</v>
      </c>
      <c r="B3725" s="155" t="s">
        <v>5558</v>
      </c>
      <c r="C3725" s="155" t="s">
        <v>5559</v>
      </c>
      <c r="D3725" s="155">
        <v>500</v>
      </c>
      <c r="E3725" s="155">
        <v>175</v>
      </c>
      <c r="F3725" s="166">
        <v>41774</v>
      </c>
      <c r="G3725" s="166">
        <v>41778</v>
      </c>
      <c r="H3725" s="157">
        <v>1</v>
      </c>
    </row>
    <row r="3726" spans="1:9" ht="15" customHeight="1" x14ac:dyDescent="0.25">
      <c r="A3726" s="155" t="s">
        <v>3481</v>
      </c>
      <c r="B3726" s="155" t="s">
        <v>255</v>
      </c>
      <c r="C3726" s="155" t="s">
        <v>5729</v>
      </c>
      <c r="D3726" s="155">
        <v>60</v>
      </c>
      <c r="E3726" s="155">
        <v>60</v>
      </c>
      <c r="F3726" s="166">
        <v>41774</v>
      </c>
      <c r="G3726" s="166">
        <v>41779</v>
      </c>
      <c r="H3726" s="157">
        <v>1</v>
      </c>
    </row>
    <row r="3727" spans="1:9" ht="15" customHeight="1" x14ac:dyDescent="0.25">
      <c r="A3727" s="155" t="s">
        <v>251</v>
      </c>
      <c r="B3727" s="155" t="s">
        <v>5730</v>
      </c>
      <c r="C3727" s="155" t="s">
        <v>5731</v>
      </c>
      <c r="D3727" s="155">
        <v>20</v>
      </c>
      <c r="E3727" s="155">
        <v>20</v>
      </c>
      <c r="F3727" s="166">
        <v>41774</v>
      </c>
      <c r="G3727" s="166">
        <v>41778</v>
      </c>
      <c r="H3727" s="157">
        <v>1</v>
      </c>
    </row>
    <row r="3728" spans="1:9" ht="15" customHeight="1" x14ac:dyDescent="0.25">
      <c r="A3728" s="155" t="s">
        <v>442</v>
      </c>
      <c r="B3728" s="155" t="s">
        <v>5732</v>
      </c>
      <c r="C3728" s="155" t="s">
        <v>5733</v>
      </c>
      <c r="D3728" s="155">
        <v>20</v>
      </c>
      <c r="E3728" s="155">
        <v>20</v>
      </c>
      <c r="F3728" s="166">
        <v>41774</v>
      </c>
      <c r="G3728" s="166">
        <v>41778</v>
      </c>
      <c r="H3728" s="157">
        <v>1</v>
      </c>
    </row>
    <row r="3729" spans="1:9" ht="15" customHeight="1" x14ac:dyDescent="0.25">
      <c r="A3729" s="155" t="s">
        <v>71</v>
      </c>
      <c r="B3729" s="155" t="s">
        <v>154</v>
      </c>
      <c r="C3729" s="155" t="s">
        <v>5734</v>
      </c>
      <c r="D3729" s="155">
        <v>5</v>
      </c>
      <c r="E3729" s="155">
        <v>5</v>
      </c>
      <c r="F3729" s="166">
        <v>41775</v>
      </c>
      <c r="G3729" s="166">
        <v>41782</v>
      </c>
      <c r="H3729" s="157">
        <v>1</v>
      </c>
    </row>
    <row r="3730" spans="1:9" ht="15" customHeight="1" x14ac:dyDescent="0.25">
      <c r="A3730" s="155" t="s">
        <v>559</v>
      </c>
      <c r="B3730" s="155" t="s">
        <v>450</v>
      </c>
      <c r="C3730" s="155" t="s">
        <v>5735</v>
      </c>
      <c r="D3730" s="155">
        <v>15000</v>
      </c>
      <c r="E3730" s="155">
        <v>15030</v>
      </c>
      <c r="F3730" s="166">
        <v>41775</v>
      </c>
      <c r="G3730" s="166">
        <v>41779</v>
      </c>
      <c r="H3730" s="157">
        <v>1</v>
      </c>
    </row>
    <row r="3731" spans="1:9" ht="15" customHeight="1" x14ac:dyDescent="0.25">
      <c r="A3731" s="155" t="s">
        <v>245</v>
      </c>
      <c r="B3731" s="155" t="s">
        <v>1488</v>
      </c>
      <c r="C3731" s="155" t="s">
        <v>5736</v>
      </c>
      <c r="D3731" s="155">
        <v>220</v>
      </c>
      <c r="E3731" s="155">
        <v>220</v>
      </c>
      <c r="F3731" s="166">
        <v>41775</v>
      </c>
      <c r="G3731" s="166">
        <v>41779</v>
      </c>
      <c r="H3731" s="157">
        <v>1</v>
      </c>
    </row>
    <row r="3732" spans="1:9" ht="15" customHeight="1" x14ac:dyDescent="0.25">
      <c r="A3732" s="155" t="s">
        <v>230</v>
      </c>
      <c r="B3732" s="155" t="s">
        <v>1696</v>
      </c>
      <c r="C3732" s="155" t="s">
        <v>5737</v>
      </c>
      <c r="D3732" s="155">
        <v>164</v>
      </c>
      <c r="E3732" s="155">
        <v>164</v>
      </c>
      <c r="F3732" s="166">
        <v>41775</v>
      </c>
      <c r="G3732" s="166">
        <v>41781</v>
      </c>
      <c r="H3732" s="157">
        <v>1</v>
      </c>
    </row>
    <row r="3733" spans="1:9" ht="15" customHeight="1" x14ac:dyDescent="0.25">
      <c r="A3733" s="155" t="s">
        <v>1554</v>
      </c>
      <c r="B3733" s="155" t="s">
        <v>272</v>
      </c>
      <c r="C3733" s="155" t="s">
        <v>5738</v>
      </c>
      <c r="D3733" s="155">
        <v>2</v>
      </c>
      <c r="E3733" s="155">
        <v>2</v>
      </c>
      <c r="F3733" s="166">
        <v>41775</v>
      </c>
      <c r="G3733" s="166">
        <v>41775</v>
      </c>
      <c r="H3733" s="157">
        <v>1</v>
      </c>
    </row>
    <row r="3734" spans="1:9" ht="15" customHeight="1" x14ac:dyDescent="0.25">
      <c r="A3734" s="155" t="s">
        <v>820</v>
      </c>
      <c r="B3734" s="155" t="s">
        <v>4430</v>
      </c>
      <c r="C3734" s="155" t="s">
        <v>5739</v>
      </c>
      <c r="D3734" s="155">
        <v>180</v>
      </c>
      <c r="E3734" s="155">
        <v>180</v>
      </c>
      <c r="F3734" s="166">
        <v>41778</v>
      </c>
      <c r="G3734" s="166">
        <v>41785</v>
      </c>
      <c r="H3734" s="157">
        <v>1</v>
      </c>
    </row>
    <row r="3735" spans="1:9" ht="30" customHeight="1" x14ac:dyDescent="0.25">
      <c r="A3735" s="155" t="s">
        <v>3473</v>
      </c>
      <c r="B3735" s="155" t="s">
        <v>4947</v>
      </c>
      <c r="C3735" s="155" t="s">
        <v>5740</v>
      </c>
      <c r="D3735" s="155">
        <v>25</v>
      </c>
      <c r="E3735" s="155">
        <v>12</v>
      </c>
      <c r="F3735" s="166">
        <v>41778</v>
      </c>
      <c r="G3735" s="166">
        <v>41778</v>
      </c>
      <c r="H3735" s="157">
        <v>1</v>
      </c>
      <c r="I3735" s="163" t="s">
        <v>5741</v>
      </c>
    </row>
    <row r="3736" spans="1:9" ht="15" customHeight="1" x14ac:dyDescent="0.25">
      <c r="A3736" s="155" t="s">
        <v>544</v>
      </c>
      <c r="B3736" s="155" t="s">
        <v>82</v>
      </c>
      <c r="C3736" s="155" t="s">
        <v>5742</v>
      </c>
      <c r="D3736" s="155">
        <v>100</v>
      </c>
      <c r="E3736" s="155">
        <v>100</v>
      </c>
      <c r="F3736" s="166">
        <v>41778</v>
      </c>
      <c r="G3736" s="166">
        <v>41782</v>
      </c>
      <c r="H3736" s="157">
        <v>1</v>
      </c>
    </row>
    <row r="3737" spans="1:9" ht="15" customHeight="1" x14ac:dyDescent="0.25">
      <c r="A3737" s="155" t="s">
        <v>251</v>
      </c>
      <c r="B3737" s="155" t="s">
        <v>5743</v>
      </c>
      <c r="C3737" s="155" t="s">
        <v>5744</v>
      </c>
      <c r="D3737" s="155">
        <v>10</v>
      </c>
      <c r="E3737" s="155">
        <v>10</v>
      </c>
      <c r="F3737" s="166">
        <v>41778</v>
      </c>
      <c r="G3737" s="166">
        <v>41782</v>
      </c>
      <c r="H3737" s="157">
        <v>1</v>
      </c>
    </row>
    <row r="3738" spans="1:9" ht="15" customHeight="1" x14ac:dyDescent="0.25">
      <c r="A3738" s="155" t="s">
        <v>230</v>
      </c>
      <c r="B3738" s="155" t="s">
        <v>1696</v>
      </c>
      <c r="C3738" s="155" t="s">
        <v>5745</v>
      </c>
      <c r="D3738" s="155">
        <v>36</v>
      </c>
      <c r="E3738" s="155">
        <v>36</v>
      </c>
      <c r="F3738" s="166">
        <v>41778</v>
      </c>
      <c r="G3738" s="166">
        <v>41782</v>
      </c>
      <c r="H3738" s="157">
        <v>1</v>
      </c>
    </row>
    <row r="3739" spans="1:9" ht="15" customHeight="1" x14ac:dyDescent="0.25">
      <c r="A3739" s="155" t="s">
        <v>1554</v>
      </c>
      <c r="B3739" s="155" t="s">
        <v>1181</v>
      </c>
      <c r="C3739" s="155" t="s">
        <v>5746</v>
      </c>
      <c r="D3739" s="155">
        <v>250</v>
      </c>
      <c r="E3739" s="155">
        <v>250</v>
      </c>
      <c r="F3739" s="166">
        <v>41779</v>
      </c>
      <c r="G3739" s="166">
        <v>41782</v>
      </c>
      <c r="H3739" s="157">
        <v>1</v>
      </c>
    </row>
    <row r="3740" spans="1:9" ht="15" customHeight="1" x14ac:dyDescent="0.25">
      <c r="A3740" s="155" t="s">
        <v>1114</v>
      </c>
      <c r="B3740" s="155" t="s">
        <v>1115</v>
      </c>
      <c r="C3740" s="155" t="s">
        <v>5747</v>
      </c>
      <c r="D3740" s="155">
        <v>25</v>
      </c>
      <c r="E3740" s="155">
        <v>25</v>
      </c>
      <c r="F3740" s="166">
        <v>41779</v>
      </c>
      <c r="G3740" s="166">
        <v>41782</v>
      </c>
      <c r="H3740" s="157">
        <v>1</v>
      </c>
    </row>
    <row r="3741" spans="1:9" ht="15" customHeight="1" x14ac:dyDescent="0.25">
      <c r="A3741" s="155" t="s">
        <v>36</v>
      </c>
      <c r="B3741" s="155" t="s">
        <v>5748</v>
      </c>
      <c r="C3741" s="155" t="s">
        <v>5749</v>
      </c>
      <c r="D3741" s="155">
        <v>50</v>
      </c>
      <c r="E3741" s="155">
        <v>50</v>
      </c>
      <c r="F3741" s="166">
        <v>41779</v>
      </c>
      <c r="G3741" s="166">
        <v>41782</v>
      </c>
      <c r="H3741" s="157">
        <v>1</v>
      </c>
    </row>
    <row r="3742" spans="1:9" ht="15" customHeight="1" x14ac:dyDescent="0.25">
      <c r="A3742" s="155" t="s">
        <v>5750</v>
      </c>
      <c r="B3742" s="155" t="s">
        <v>4868</v>
      </c>
      <c r="C3742" s="155" t="s">
        <v>5751</v>
      </c>
      <c r="D3742" s="155">
        <v>1</v>
      </c>
      <c r="E3742" s="155">
        <v>1</v>
      </c>
      <c r="F3742" s="166">
        <v>41779</v>
      </c>
      <c r="G3742" s="166">
        <v>41785</v>
      </c>
      <c r="H3742" s="157">
        <v>1</v>
      </c>
    </row>
    <row r="3743" spans="1:9" ht="15" customHeight="1" x14ac:dyDescent="0.25">
      <c r="A3743" s="155" t="s">
        <v>5752</v>
      </c>
      <c r="B3743" s="155" t="s">
        <v>5753</v>
      </c>
      <c r="C3743" s="155" t="s">
        <v>5754</v>
      </c>
      <c r="D3743" s="155">
        <v>100</v>
      </c>
      <c r="E3743" s="155">
        <v>100</v>
      </c>
      <c r="F3743" s="166">
        <v>41779</v>
      </c>
      <c r="G3743" s="166">
        <v>41779</v>
      </c>
      <c r="H3743" s="157">
        <v>1</v>
      </c>
    </row>
    <row r="3744" spans="1:9" ht="15" customHeight="1" x14ac:dyDescent="0.25">
      <c r="A3744" s="155" t="s">
        <v>5752</v>
      </c>
      <c r="B3744" s="155" t="s">
        <v>5755</v>
      </c>
      <c r="C3744" s="155" t="s">
        <v>364</v>
      </c>
      <c r="D3744" s="155">
        <v>100</v>
      </c>
      <c r="E3744" s="155">
        <v>100</v>
      </c>
      <c r="F3744" s="166">
        <v>41779</v>
      </c>
      <c r="G3744" s="166">
        <v>41779</v>
      </c>
      <c r="H3744" s="157">
        <v>1</v>
      </c>
    </row>
    <row r="3745" spans="1:9" ht="15" customHeight="1" x14ac:dyDescent="0.25">
      <c r="A3745" s="155" t="s">
        <v>520</v>
      </c>
      <c r="B3745" s="155" t="s">
        <v>609</v>
      </c>
      <c r="C3745" s="155" t="s">
        <v>5756</v>
      </c>
      <c r="D3745" s="155">
        <v>300</v>
      </c>
      <c r="E3745" s="155">
        <v>300</v>
      </c>
      <c r="F3745" s="166">
        <v>41780</v>
      </c>
      <c r="G3745" s="166">
        <v>41792</v>
      </c>
      <c r="H3745" s="157">
        <v>1</v>
      </c>
    </row>
    <row r="3746" spans="1:9" ht="15" customHeight="1" x14ac:dyDescent="0.25">
      <c r="A3746" s="155" t="s">
        <v>4499</v>
      </c>
      <c r="B3746" s="155" t="s">
        <v>5650</v>
      </c>
      <c r="C3746" s="155" t="s">
        <v>5757</v>
      </c>
      <c r="D3746" s="155">
        <v>18</v>
      </c>
      <c r="E3746" s="155">
        <v>18</v>
      </c>
      <c r="F3746" s="166">
        <v>41780</v>
      </c>
      <c r="G3746" s="166">
        <v>41782</v>
      </c>
      <c r="H3746" s="157">
        <v>1</v>
      </c>
    </row>
    <row r="3747" spans="1:9" ht="15" customHeight="1" x14ac:dyDescent="0.25">
      <c r="A3747" s="155" t="s">
        <v>520</v>
      </c>
      <c r="B3747" s="155" t="s">
        <v>5026</v>
      </c>
      <c r="C3747" s="155" t="s">
        <v>5758</v>
      </c>
      <c r="D3747" s="155">
        <v>350</v>
      </c>
      <c r="E3747" s="155">
        <v>350</v>
      </c>
      <c r="F3747" s="166">
        <v>41780</v>
      </c>
      <c r="G3747" s="166">
        <v>41786</v>
      </c>
      <c r="H3747" s="157">
        <v>1</v>
      </c>
    </row>
    <row r="3748" spans="1:9" ht="15" customHeight="1" x14ac:dyDescent="0.25">
      <c r="A3748" s="155" t="s">
        <v>24</v>
      </c>
      <c r="B3748" s="155" t="s">
        <v>751</v>
      </c>
      <c r="C3748" s="155" t="s">
        <v>5759</v>
      </c>
      <c r="D3748" s="155">
        <v>10</v>
      </c>
      <c r="E3748" s="155">
        <v>10</v>
      </c>
      <c r="F3748" s="166">
        <v>41780</v>
      </c>
      <c r="G3748" s="166">
        <v>41779</v>
      </c>
      <c r="H3748" s="157">
        <v>1</v>
      </c>
      <c r="I3748" s="163" t="s">
        <v>5760</v>
      </c>
    </row>
    <row r="3749" spans="1:9" ht="15" customHeight="1" x14ac:dyDescent="0.25">
      <c r="A3749" s="155" t="s">
        <v>2656</v>
      </c>
      <c r="B3749" s="155" t="s">
        <v>2657</v>
      </c>
      <c r="C3749" s="155" t="s">
        <v>5761</v>
      </c>
      <c r="D3749" s="155">
        <v>900</v>
      </c>
      <c r="E3749" s="155">
        <v>900</v>
      </c>
      <c r="F3749" s="166">
        <v>41781</v>
      </c>
      <c r="G3749" s="166">
        <v>41786</v>
      </c>
      <c r="H3749" s="157">
        <v>1</v>
      </c>
    </row>
    <row r="3750" spans="1:9" ht="15" customHeight="1" x14ac:dyDescent="0.25">
      <c r="A3750" s="155" t="s">
        <v>71</v>
      </c>
      <c r="B3750" s="155" t="s">
        <v>154</v>
      </c>
      <c r="C3750" s="155" t="s">
        <v>5762</v>
      </c>
      <c r="D3750" s="155">
        <v>5</v>
      </c>
      <c r="E3750" s="155">
        <v>5</v>
      </c>
      <c r="F3750" s="166">
        <v>41781</v>
      </c>
      <c r="G3750" s="166">
        <v>41782</v>
      </c>
      <c r="H3750" s="157">
        <v>1</v>
      </c>
    </row>
    <row r="3751" spans="1:9" ht="15" customHeight="1" x14ac:dyDescent="0.25">
      <c r="A3751" s="155" t="s">
        <v>4666</v>
      </c>
      <c r="B3751" s="155" t="s">
        <v>4667</v>
      </c>
      <c r="C3751" s="155" t="s">
        <v>5763</v>
      </c>
      <c r="D3751" s="155">
        <v>400</v>
      </c>
      <c r="E3751" s="155">
        <v>400</v>
      </c>
      <c r="F3751" s="166">
        <v>41781</v>
      </c>
      <c r="G3751" s="166">
        <v>41786</v>
      </c>
      <c r="H3751" s="157">
        <v>1</v>
      </c>
    </row>
    <row r="3752" spans="1:9" ht="15" customHeight="1" x14ac:dyDescent="0.25">
      <c r="A3752" s="155" t="s">
        <v>563</v>
      </c>
      <c r="B3752" s="155" t="s">
        <v>272</v>
      </c>
      <c r="C3752" s="155" t="s">
        <v>5764</v>
      </c>
      <c r="D3752" s="155">
        <v>1</v>
      </c>
      <c r="E3752" s="155">
        <v>1</v>
      </c>
      <c r="F3752" s="166">
        <v>41781</v>
      </c>
      <c r="G3752" s="166">
        <v>41799</v>
      </c>
      <c r="H3752" s="157">
        <v>1</v>
      </c>
    </row>
    <row r="3753" spans="1:9" ht="15" customHeight="1" x14ac:dyDescent="0.25">
      <c r="A3753" s="155" t="s">
        <v>230</v>
      </c>
      <c r="B3753" s="155" t="s">
        <v>2024</v>
      </c>
      <c r="C3753" s="155" t="s">
        <v>5766</v>
      </c>
      <c r="D3753" s="155">
        <v>25</v>
      </c>
      <c r="E3753" s="155">
        <v>25</v>
      </c>
      <c r="F3753" s="166">
        <v>41782</v>
      </c>
      <c r="G3753" s="166">
        <v>41792</v>
      </c>
      <c r="H3753" s="157">
        <v>1</v>
      </c>
    </row>
    <row r="3754" spans="1:9" ht="15" customHeight="1" x14ac:dyDescent="0.25">
      <c r="A3754" s="155" t="s">
        <v>230</v>
      </c>
      <c r="B3754" s="155" t="s">
        <v>2284</v>
      </c>
      <c r="C3754" s="155" t="s">
        <v>5767</v>
      </c>
      <c r="D3754" s="155">
        <v>25</v>
      </c>
      <c r="E3754" s="155">
        <v>25</v>
      </c>
      <c r="F3754" s="166">
        <v>41782</v>
      </c>
      <c r="G3754" s="166">
        <v>41792</v>
      </c>
      <c r="H3754" s="157">
        <v>1</v>
      </c>
    </row>
    <row r="3755" spans="1:9" ht="15" customHeight="1" x14ac:dyDescent="0.25">
      <c r="A3755" s="155" t="s">
        <v>230</v>
      </c>
      <c r="B3755" s="155" t="s">
        <v>471</v>
      </c>
      <c r="C3755" s="155" t="s">
        <v>5765</v>
      </c>
      <c r="D3755" s="155">
        <v>150</v>
      </c>
      <c r="E3755" s="155">
        <v>150</v>
      </c>
      <c r="F3755" s="166">
        <v>41782</v>
      </c>
      <c r="G3755" s="166">
        <v>41792</v>
      </c>
      <c r="H3755" s="157">
        <v>1</v>
      </c>
    </row>
    <row r="3756" spans="1:9" ht="15" customHeight="1" x14ac:dyDescent="0.25">
      <c r="A3756" s="155" t="s">
        <v>559</v>
      </c>
      <c r="B3756" s="155" t="s">
        <v>1849</v>
      </c>
      <c r="C3756" s="155" t="s">
        <v>5768</v>
      </c>
      <c r="D3756" s="155">
        <v>1000</v>
      </c>
      <c r="E3756" s="155">
        <v>1000</v>
      </c>
      <c r="F3756" s="166">
        <v>41782</v>
      </c>
      <c r="G3756" s="166">
        <v>41785</v>
      </c>
      <c r="H3756" s="157">
        <v>1</v>
      </c>
    </row>
    <row r="3757" spans="1:9" ht="15" customHeight="1" x14ac:dyDescent="0.25">
      <c r="A3757" s="155" t="s">
        <v>559</v>
      </c>
      <c r="B3757" s="155" t="s">
        <v>2399</v>
      </c>
      <c r="C3757" s="155" t="s">
        <v>5770</v>
      </c>
      <c r="D3757" s="155">
        <v>10000</v>
      </c>
      <c r="E3757" s="155">
        <v>10080</v>
      </c>
      <c r="F3757" s="166">
        <v>41786</v>
      </c>
      <c r="G3757" s="166">
        <v>41789</v>
      </c>
      <c r="H3757" s="157">
        <v>1</v>
      </c>
    </row>
    <row r="3758" spans="1:9" ht="15" customHeight="1" x14ac:dyDescent="0.25">
      <c r="A3758" s="155" t="s">
        <v>1114</v>
      </c>
      <c r="B3758" s="155" t="s">
        <v>1317</v>
      </c>
      <c r="C3758" s="155" t="s">
        <v>5771</v>
      </c>
      <c r="D3758" s="155">
        <v>10</v>
      </c>
      <c r="E3758" s="155">
        <v>10</v>
      </c>
      <c r="F3758" s="166">
        <v>41786</v>
      </c>
      <c r="G3758" s="166">
        <v>41789</v>
      </c>
      <c r="H3758" s="157">
        <v>1</v>
      </c>
    </row>
    <row r="3759" spans="1:9" ht="15" customHeight="1" x14ac:dyDescent="0.25">
      <c r="A3759" s="155" t="s">
        <v>559</v>
      </c>
      <c r="B3759" s="155" t="s">
        <v>336</v>
      </c>
      <c r="C3759" s="155" t="s">
        <v>5772</v>
      </c>
      <c r="D3759" s="155">
        <v>15000</v>
      </c>
      <c r="E3759" s="155">
        <v>15030</v>
      </c>
      <c r="F3759" s="166">
        <v>41786</v>
      </c>
      <c r="G3759" s="166">
        <v>41789</v>
      </c>
      <c r="H3759" s="157">
        <v>1</v>
      </c>
    </row>
    <row r="3760" spans="1:9" ht="15" customHeight="1" x14ac:dyDescent="0.25">
      <c r="A3760" s="155" t="s">
        <v>1536</v>
      </c>
      <c r="B3760" s="155" t="s">
        <v>5773</v>
      </c>
      <c r="C3760" s="155" t="s">
        <v>5774</v>
      </c>
      <c r="D3760" s="155">
        <v>2</v>
      </c>
      <c r="E3760" s="155">
        <v>2</v>
      </c>
      <c r="F3760" s="166">
        <v>41786</v>
      </c>
      <c r="G3760" s="166">
        <v>41788</v>
      </c>
      <c r="H3760" s="157">
        <v>1</v>
      </c>
    </row>
    <row r="3761" spans="1:8" ht="15" customHeight="1" x14ac:dyDescent="0.25">
      <c r="A3761" s="155" t="s">
        <v>563</v>
      </c>
      <c r="B3761" s="155" t="s">
        <v>5775</v>
      </c>
      <c r="C3761" s="155" t="s">
        <v>5776</v>
      </c>
      <c r="D3761" s="155">
        <v>25</v>
      </c>
      <c r="E3761" s="155">
        <v>25</v>
      </c>
      <c r="F3761" s="166">
        <v>41786</v>
      </c>
      <c r="G3761" s="166">
        <v>41792</v>
      </c>
      <c r="H3761" s="157">
        <v>1</v>
      </c>
    </row>
    <row r="3762" spans="1:8" ht="15" customHeight="1" x14ac:dyDescent="0.25">
      <c r="A3762" s="155" t="s">
        <v>2906</v>
      </c>
      <c r="B3762" s="155" t="s">
        <v>746</v>
      </c>
      <c r="C3762" s="155" t="s">
        <v>5777</v>
      </c>
      <c r="D3762" s="155">
        <v>50</v>
      </c>
      <c r="E3762" s="155">
        <v>50</v>
      </c>
      <c r="F3762" s="166">
        <v>41786</v>
      </c>
      <c r="G3762" s="166">
        <v>41792</v>
      </c>
      <c r="H3762" s="157">
        <v>1</v>
      </c>
    </row>
    <row r="3763" spans="1:8" ht="15" customHeight="1" x14ac:dyDescent="0.25">
      <c r="A3763" s="155" t="s">
        <v>2906</v>
      </c>
      <c r="B3763" s="155" t="s">
        <v>1349</v>
      </c>
      <c r="C3763" s="155" t="s">
        <v>5778</v>
      </c>
      <c r="D3763" s="155">
        <v>25</v>
      </c>
      <c r="E3763" s="155">
        <v>25</v>
      </c>
      <c r="F3763" s="166">
        <v>41786</v>
      </c>
      <c r="G3763" s="166">
        <v>41789</v>
      </c>
      <c r="H3763" s="157">
        <v>1</v>
      </c>
    </row>
    <row r="3764" spans="1:8" ht="15" customHeight="1" x14ac:dyDescent="0.25">
      <c r="A3764" s="155" t="s">
        <v>242</v>
      </c>
      <c r="B3764" s="155" t="s">
        <v>553</v>
      </c>
      <c r="C3764" s="155" t="s">
        <v>5779</v>
      </c>
      <c r="D3764" s="155">
        <v>150</v>
      </c>
      <c r="E3764" s="155">
        <v>150</v>
      </c>
      <c r="F3764" s="166">
        <v>41786</v>
      </c>
      <c r="G3764" s="166">
        <v>41787</v>
      </c>
      <c r="H3764" s="157">
        <v>1</v>
      </c>
    </row>
    <row r="3765" spans="1:8" ht="15" customHeight="1" x14ac:dyDescent="0.25">
      <c r="A3765" s="155" t="s">
        <v>115</v>
      </c>
      <c r="B3765" s="155" t="s">
        <v>856</v>
      </c>
      <c r="C3765" s="155" t="s">
        <v>5780</v>
      </c>
      <c r="D3765" s="155">
        <v>3</v>
      </c>
      <c r="E3765" s="155">
        <v>3</v>
      </c>
      <c r="F3765" s="166">
        <v>41786</v>
      </c>
      <c r="G3765" s="166">
        <v>41792</v>
      </c>
      <c r="H3765" s="157">
        <v>1</v>
      </c>
    </row>
    <row r="3766" spans="1:8" ht="15" customHeight="1" x14ac:dyDescent="0.25">
      <c r="A3766" s="155" t="s">
        <v>42</v>
      </c>
      <c r="B3766" s="155" t="s">
        <v>1744</v>
      </c>
      <c r="C3766" s="155" t="s">
        <v>5781</v>
      </c>
      <c r="D3766" s="155">
        <v>600</v>
      </c>
      <c r="E3766" s="155">
        <v>600</v>
      </c>
      <c r="F3766" s="166">
        <v>41786</v>
      </c>
      <c r="G3766" s="166">
        <v>41788</v>
      </c>
      <c r="H3766" s="157">
        <v>1</v>
      </c>
    </row>
    <row r="3767" spans="1:8" ht="15" customHeight="1" x14ac:dyDescent="0.25">
      <c r="A3767" s="155" t="s">
        <v>136</v>
      </c>
      <c r="B3767" s="155" t="s">
        <v>3203</v>
      </c>
      <c r="C3767" s="155" t="s">
        <v>5782</v>
      </c>
      <c r="D3767" s="155">
        <v>200</v>
      </c>
      <c r="E3767" s="155">
        <v>191</v>
      </c>
      <c r="F3767" s="166">
        <v>41786</v>
      </c>
      <c r="G3767" s="166">
        <v>41789</v>
      </c>
      <c r="H3767" s="157">
        <v>1</v>
      </c>
    </row>
    <row r="3768" spans="1:8" ht="15" customHeight="1" x14ac:dyDescent="0.25">
      <c r="A3768" s="155" t="s">
        <v>136</v>
      </c>
      <c r="B3768" s="155" t="s">
        <v>137</v>
      </c>
      <c r="C3768" s="155" t="s">
        <v>5783</v>
      </c>
      <c r="D3768" s="155">
        <v>250</v>
      </c>
      <c r="E3768" s="155">
        <v>250</v>
      </c>
      <c r="F3768" s="166">
        <v>41786</v>
      </c>
      <c r="G3768" s="166">
        <v>41789</v>
      </c>
      <c r="H3768" s="157">
        <v>1</v>
      </c>
    </row>
    <row r="3769" spans="1:8" ht="15" customHeight="1" x14ac:dyDescent="0.25">
      <c r="A3769" s="155" t="s">
        <v>5719</v>
      </c>
      <c r="B3769" s="155" t="s">
        <v>1696</v>
      </c>
      <c r="C3769" s="155" t="s">
        <v>5784</v>
      </c>
      <c r="D3769" s="155">
        <v>2</v>
      </c>
      <c r="E3769" s="155">
        <v>2</v>
      </c>
      <c r="F3769" s="166">
        <v>41787</v>
      </c>
      <c r="G3769" s="166">
        <v>41799</v>
      </c>
      <c r="H3769" s="157">
        <v>1</v>
      </c>
    </row>
    <row r="3770" spans="1:8" ht="15" customHeight="1" x14ac:dyDescent="0.25">
      <c r="A3770" s="155" t="s">
        <v>251</v>
      </c>
      <c r="B3770" s="155" t="s">
        <v>5785</v>
      </c>
      <c r="C3770" s="155" t="s">
        <v>5786</v>
      </c>
      <c r="D3770" s="155">
        <v>10</v>
      </c>
      <c r="E3770" s="155">
        <v>10</v>
      </c>
      <c r="F3770" s="166">
        <v>41787</v>
      </c>
      <c r="G3770" s="166">
        <v>41792</v>
      </c>
      <c r="H3770" s="157">
        <v>1</v>
      </c>
    </row>
    <row r="3771" spans="1:8" ht="15" customHeight="1" x14ac:dyDescent="0.25">
      <c r="A3771" s="155" t="s">
        <v>71</v>
      </c>
      <c r="B3771" s="155" t="s">
        <v>272</v>
      </c>
      <c r="C3771" s="155" t="s">
        <v>5787</v>
      </c>
      <c r="D3771" s="155">
        <v>1</v>
      </c>
      <c r="E3771" s="155">
        <v>1</v>
      </c>
      <c r="F3771" s="166">
        <v>41787</v>
      </c>
      <c r="G3771" s="166">
        <v>41788</v>
      </c>
      <c r="H3771" s="157">
        <v>1</v>
      </c>
    </row>
    <row r="3772" spans="1:8" ht="15" customHeight="1" x14ac:dyDescent="0.25">
      <c r="A3772" s="155" t="s">
        <v>654</v>
      </c>
      <c r="B3772" s="155" t="s">
        <v>3240</v>
      </c>
      <c r="C3772" s="155" t="s">
        <v>5788</v>
      </c>
      <c r="D3772" s="155">
        <v>50</v>
      </c>
      <c r="E3772" s="155">
        <v>50</v>
      </c>
      <c r="F3772" s="166">
        <v>41787</v>
      </c>
      <c r="G3772" s="166">
        <v>41792</v>
      </c>
      <c r="H3772" s="157">
        <v>1</v>
      </c>
    </row>
    <row r="3773" spans="1:8" ht="15" customHeight="1" x14ac:dyDescent="0.25">
      <c r="A3773" s="155" t="s">
        <v>654</v>
      </c>
      <c r="B3773" s="155" t="s">
        <v>5789</v>
      </c>
      <c r="C3773" s="155" t="s">
        <v>59</v>
      </c>
      <c r="D3773" s="155">
        <v>50</v>
      </c>
      <c r="E3773" s="155">
        <v>50</v>
      </c>
      <c r="F3773" s="166">
        <v>41787</v>
      </c>
      <c r="G3773" s="166">
        <v>41792</v>
      </c>
      <c r="H3773" s="157">
        <v>1</v>
      </c>
    </row>
    <row r="3774" spans="1:8" ht="15" customHeight="1" x14ac:dyDescent="0.25">
      <c r="A3774" s="155" t="s">
        <v>327</v>
      </c>
      <c r="B3774" s="155" t="s">
        <v>3519</v>
      </c>
      <c r="C3774" s="155" t="s">
        <v>5790</v>
      </c>
      <c r="D3774" s="155">
        <v>250</v>
      </c>
      <c r="E3774" s="155">
        <v>250</v>
      </c>
      <c r="F3774" s="166">
        <v>41787</v>
      </c>
      <c r="G3774" s="166">
        <v>41792</v>
      </c>
      <c r="H3774" s="157">
        <v>1</v>
      </c>
    </row>
    <row r="3775" spans="1:8" ht="15" customHeight="1" x14ac:dyDescent="0.25">
      <c r="A3775" s="155" t="s">
        <v>5652</v>
      </c>
      <c r="B3775" s="155" t="s">
        <v>5792</v>
      </c>
      <c r="C3775" s="155" t="s">
        <v>5793</v>
      </c>
      <c r="D3775" s="155">
        <v>1</v>
      </c>
      <c r="E3775" s="155">
        <v>1</v>
      </c>
      <c r="F3775" s="166">
        <v>41787</v>
      </c>
      <c r="G3775" s="166">
        <v>41788</v>
      </c>
      <c r="H3775" s="157">
        <v>1</v>
      </c>
    </row>
    <row r="3776" spans="1:8" ht="15" customHeight="1" x14ac:dyDescent="0.25">
      <c r="A3776" s="155" t="s">
        <v>286</v>
      </c>
      <c r="B3776" s="155" t="s">
        <v>5794</v>
      </c>
      <c r="C3776" s="155" t="s">
        <v>5727</v>
      </c>
      <c r="D3776" s="155">
        <v>50</v>
      </c>
      <c r="E3776" s="155">
        <v>25</v>
      </c>
      <c r="F3776" s="166">
        <v>41787</v>
      </c>
      <c r="G3776" s="166">
        <v>41789</v>
      </c>
      <c r="H3776" s="157">
        <v>1</v>
      </c>
    </row>
    <row r="3777" spans="1:8" ht="15" customHeight="1" x14ac:dyDescent="0.25">
      <c r="A3777" s="155" t="s">
        <v>2769</v>
      </c>
      <c r="B3777" s="155" t="s">
        <v>5795</v>
      </c>
      <c r="C3777" s="155" t="s">
        <v>5796</v>
      </c>
      <c r="D3777" s="155">
        <v>500</v>
      </c>
      <c r="E3777" s="155">
        <v>504</v>
      </c>
      <c r="F3777" s="166">
        <v>41789</v>
      </c>
      <c r="G3777" s="166">
        <v>41793</v>
      </c>
      <c r="H3777" s="157">
        <v>1</v>
      </c>
    </row>
    <row r="3778" spans="1:8" ht="15" customHeight="1" x14ac:dyDescent="0.25">
      <c r="A3778" s="155" t="s">
        <v>597</v>
      </c>
      <c r="B3778" s="155" t="s">
        <v>2310</v>
      </c>
      <c r="C3778" s="155" t="s">
        <v>5797</v>
      </c>
      <c r="D3778" s="155">
        <v>250</v>
      </c>
      <c r="E3778" s="155">
        <v>250</v>
      </c>
      <c r="F3778" s="166">
        <v>41789</v>
      </c>
      <c r="G3778" s="166">
        <v>41820</v>
      </c>
      <c r="H3778" s="157">
        <v>1</v>
      </c>
    </row>
    <row r="3779" spans="1:8" ht="15" customHeight="1" x14ac:dyDescent="0.25">
      <c r="A3779" s="155" t="s">
        <v>71</v>
      </c>
      <c r="B3779" s="155" t="s">
        <v>167</v>
      </c>
      <c r="C3779" s="155" t="s">
        <v>5798</v>
      </c>
      <c r="D3779" s="155">
        <v>6</v>
      </c>
      <c r="E3779" s="155">
        <v>6</v>
      </c>
      <c r="F3779" s="166">
        <v>41792</v>
      </c>
      <c r="G3779" s="166">
        <v>41796</v>
      </c>
      <c r="H3779" s="157">
        <v>1</v>
      </c>
    </row>
    <row r="3780" spans="1:8" ht="15" customHeight="1" x14ac:dyDescent="0.25">
      <c r="A3780" s="155" t="s">
        <v>520</v>
      </c>
      <c r="B3780" s="155" t="s">
        <v>966</v>
      </c>
      <c r="C3780" s="155" t="s">
        <v>5799</v>
      </c>
      <c r="D3780" s="155">
        <v>250</v>
      </c>
      <c r="E3780" s="155">
        <v>250</v>
      </c>
      <c r="F3780" s="166">
        <v>41792</v>
      </c>
      <c r="G3780" s="166">
        <v>41796</v>
      </c>
      <c r="H3780" s="157">
        <v>1</v>
      </c>
    </row>
    <row r="3781" spans="1:8" ht="15" customHeight="1" x14ac:dyDescent="0.25">
      <c r="A3781" s="155" t="s">
        <v>911</v>
      </c>
      <c r="B3781" s="155" t="s">
        <v>912</v>
      </c>
      <c r="C3781" s="155" t="s">
        <v>5800</v>
      </c>
      <c r="D3781" s="155">
        <v>500</v>
      </c>
      <c r="E3781" s="155">
        <v>500</v>
      </c>
      <c r="F3781" s="166">
        <v>41792</v>
      </c>
      <c r="G3781" s="166">
        <v>41796</v>
      </c>
      <c r="H3781" s="157">
        <v>1</v>
      </c>
    </row>
    <row r="3782" spans="1:8" ht="15" customHeight="1" x14ac:dyDescent="0.25">
      <c r="A3782" s="155" t="s">
        <v>5803</v>
      </c>
      <c r="B3782" s="155" t="s">
        <v>5505</v>
      </c>
      <c r="C3782" s="155" t="s">
        <v>5804</v>
      </c>
      <c r="D3782" s="155">
        <v>3</v>
      </c>
      <c r="E3782" s="155">
        <v>3</v>
      </c>
      <c r="F3782" s="166">
        <v>41792</v>
      </c>
      <c r="G3782" s="166">
        <v>41793</v>
      </c>
      <c r="H3782" s="157">
        <v>1</v>
      </c>
    </row>
    <row r="3783" spans="1:8" ht="15" customHeight="1" x14ac:dyDescent="0.25">
      <c r="A3783" s="155" t="s">
        <v>6965</v>
      </c>
      <c r="B3783" s="155" t="s">
        <v>5806</v>
      </c>
      <c r="C3783" s="155" t="s">
        <v>5807</v>
      </c>
      <c r="D3783" s="155">
        <v>25</v>
      </c>
      <c r="E3783" s="155">
        <v>25</v>
      </c>
      <c r="F3783" s="166">
        <v>41793</v>
      </c>
      <c r="G3783" s="166">
        <v>41806</v>
      </c>
      <c r="H3783" s="157">
        <v>1</v>
      </c>
    </row>
    <row r="3784" spans="1:8" ht="15" customHeight="1" x14ac:dyDescent="0.25">
      <c r="A3784" s="155" t="s">
        <v>1536</v>
      </c>
      <c r="B3784" s="155" t="s">
        <v>34</v>
      </c>
      <c r="C3784" s="155" t="s">
        <v>5808</v>
      </c>
      <c r="D3784" s="155">
        <v>36</v>
      </c>
      <c r="E3784" s="155">
        <v>36</v>
      </c>
      <c r="F3784" s="166">
        <v>41793</v>
      </c>
      <c r="G3784" s="166">
        <v>41795</v>
      </c>
      <c r="H3784" s="157">
        <v>1</v>
      </c>
    </row>
    <row r="3785" spans="1:8" ht="15" customHeight="1" x14ac:dyDescent="0.25">
      <c r="A3785" s="155" t="s">
        <v>520</v>
      </c>
      <c r="B3785" s="155" t="s">
        <v>962</v>
      </c>
      <c r="C3785" s="155" t="s">
        <v>5809</v>
      </c>
      <c r="D3785" s="155">
        <v>500</v>
      </c>
      <c r="E3785" s="155">
        <v>500</v>
      </c>
      <c r="F3785" s="166">
        <v>41793</v>
      </c>
      <c r="G3785" s="166">
        <v>41800</v>
      </c>
      <c r="H3785" s="157">
        <v>1</v>
      </c>
    </row>
    <row r="3786" spans="1:8" ht="15" customHeight="1" x14ac:dyDescent="0.25">
      <c r="A3786" s="155" t="s">
        <v>71</v>
      </c>
      <c r="B3786" s="155" t="s">
        <v>167</v>
      </c>
      <c r="C3786" s="155" t="s">
        <v>5810</v>
      </c>
      <c r="D3786" s="155">
        <v>22</v>
      </c>
      <c r="E3786" s="155">
        <v>22</v>
      </c>
      <c r="F3786" s="166">
        <v>41793</v>
      </c>
      <c r="G3786" s="166">
        <v>41796</v>
      </c>
      <c r="H3786" s="157">
        <v>1</v>
      </c>
    </row>
    <row r="3787" spans="1:8" ht="15" customHeight="1" x14ac:dyDescent="0.25">
      <c r="A3787" s="155" t="s">
        <v>71</v>
      </c>
      <c r="B3787" s="155" t="s">
        <v>167</v>
      </c>
      <c r="C3787" s="155" t="s">
        <v>5811</v>
      </c>
      <c r="D3787" s="155">
        <v>5</v>
      </c>
      <c r="E3787" s="155">
        <v>5</v>
      </c>
      <c r="F3787" s="166">
        <v>41793</v>
      </c>
      <c r="G3787" s="166">
        <v>41800</v>
      </c>
      <c r="H3787" s="157">
        <v>1</v>
      </c>
    </row>
    <row r="3788" spans="1:8" ht="15" customHeight="1" x14ac:dyDescent="0.25">
      <c r="A3788" s="155" t="s">
        <v>520</v>
      </c>
      <c r="B3788" s="155" t="s">
        <v>609</v>
      </c>
      <c r="C3788" s="155" t="s">
        <v>5812</v>
      </c>
      <c r="D3788" s="155">
        <v>300</v>
      </c>
      <c r="E3788" s="155">
        <v>300</v>
      </c>
      <c r="F3788" s="166">
        <v>41793</v>
      </c>
      <c r="G3788" s="166">
        <v>41796</v>
      </c>
      <c r="H3788" s="157">
        <v>1</v>
      </c>
    </row>
    <row r="3789" spans="1:8" ht="15" customHeight="1" x14ac:dyDescent="0.25">
      <c r="A3789" s="155" t="s">
        <v>42</v>
      </c>
      <c r="B3789" s="155" t="s">
        <v>5815</v>
      </c>
      <c r="C3789" s="155" t="s">
        <v>5816</v>
      </c>
      <c r="D3789" s="155">
        <v>50</v>
      </c>
      <c r="E3789" s="155">
        <v>50</v>
      </c>
      <c r="F3789" s="166">
        <v>41794</v>
      </c>
      <c r="G3789" s="166">
        <v>41796</v>
      </c>
      <c r="H3789" s="157">
        <v>1</v>
      </c>
    </row>
    <row r="3790" spans="1:8" ht="15" customHeight="1" x14ac:dyDescent="0.25">
      <c r="A3790" s="155" t="s">
        <v>559</v>
      </c>
      <c r="B3790" s="155" t="s">
        <v>1560</v>
      </c>
      <c r="C3790" s="155" t="s">
        <v>5817</v>
      </c>
      <c r="D3790" s="155">
        <v>1500</v>
      </c>
      <c r="E3790" s="155">
        <v>1500</v>
      </c>
      <c r="F3790" s="166">
        <v>41794</v>
      </c>
      <c r="G3790" s="166">
        <v>41796</v>
      </c>
      <c r="H3790" s="157">
        <v>1</v>
      </c>
    </row>
    <row r="3791" spans="1:8" ht="15" customHeight="1" x14ac:dyDescent="0.25">
      <c r="A3791" s="155" t="s">
        <v>1554</v>
      </c>
      <c r="B3791" s="155" t="s">
        <v>272</v>
      </c>
      <c r="C3791" s="155" t="s">
        <v>5818</v>
      </c>
      <c r="D3791" s="155">
        <v>1</v>
      </c>
      <c r="E3791" s="155">
        <v>1</v>
      </c>
      <c r="F3791" s="166">
        <v>41794</v>
      </c>
      <c r="G3791" s="166">
        <v>41796</v>
      </c>
      <c r="H3791" s="157">
        <v>1</v>
      </c>
    </row>
    <row r="3792" spans="1:8" ht="15" customHeight="1" x14ac:dyDescent="0.25">
      <c r="A3792" s="155" t="s">
        <v>71</v>
      </c>
      <c r="B3792" s="155" t="s">
        <v>583</v>
      </c>
      <c r="C3792" s="155" t="s">
        <v>5819</v>
      </c>
      <c r="D3792" s="155">
        <v>5</v>
      </c>
      <c r="E3792" s="155">
        <v>5</v>
      </c>
      <c r="F3792" s="166">
        <v>41794</v>
      </c>
      <c r="G3792" s="166">
        <v>41796</v>
      </c>
      <c r="H3792" s="157">
        <v>1</v>
      </c>
    </row>
    <row r="3793" spans="1:8" ht="15" customHeight="1" x14ac:dyDescent="0.25">
      <c r="A3793" s="155" t="s">
        <v>1386</v>
      </c>
      <c r="B3793" s="155" t="s">
        <v>5820</v>
      </c>
      <c r="C3793" s="155" t="s">
        <v>5821</v>
      </c>
      <c r="D3793" s="155">
        <v>310</v>
      </c>
      <c r="E3793" s="155">
        <v>310</v>
      </c>
      <c r="F3793" s="166">
        <v>41794</v>
      </c>
      <c r="G3793" s="166">
        <v>41794</v>
      </c>
      <c r="H3793" s="157">
        <v>1</v>
      </c>
    </row>
    <row r="3794" spans="1:8" ht="15" customHeight="1" x14ac:dyDescent="0.25">
      <c r="A3794" s="155" t="s">
        <v>71</v>
      </c>
      <c r="B3794" s="155" t="s">
        <v>1550</v>
      </c>
      <c r="C3794" s="155" t="s">
        <v>5822</v>
      </c>
      <c r="D3794" s="155">
        <v>5</v>
      </c>
      <c r="E3794" s="155">
        <v>5</v>
      </c>
      <c r="F3794" s="166">
        <v>41795</v>
      </c>
      <c r="G3794" s="166">
        <v>41806</v>
      </c>
      <c r="H3794" s="157">
        <v>1</v>
      </c>
    </row>
    <row r="3795" spans="1:8" ht="15" customHeight="1" x14ac:dyDescent="0.25">
      <c r="A3795" s="155" t="s">
        <v>71</v>
      </c>
      <c r="B3795" s="155" t="s">
        <v>583</v>
      </c>
      <c r="C3795" s="155" t="s">
        <v>5823</v>
      </c>
      <c r="D3795" s="155">
        <v>5</v>
      </c>
      <c r="E3795" s="155">
        <v>5</v>
      </c>
      <c r="F3795" s="166">
        <v>41795</v>
      </c>
      <c r="G3795" s="166">
        <v>41803</v>
      </c>
      <c r="H3795" s="157">
        <v>1</v>
      </c>
    </row>
    <row r="3796" spans="1:8" ht="15" customHeight="1" x14ac:dyDescent="0.25">
      <c r="A3796" s="155" t="s">
        <v>71</v>
      </c>
      <c r="B3796" s="155" t="s">
        <v>1530</v>
      </c>
      <c r="C3796" s="155" t="s">
        <v>5824</v>
      </c>
      <c r="D3796" s="155">
        <v>5</v>
      </c>
      <c r="E3796" s="155">
        <v>5</v>
      </c>
      <c r="F3796" s="166">
        <v>41795</v>
      </c>
      <c r="G3796" s="166">
        <v>41807</v>
      </c>
      <c r="H3796" s="157">
        <v>1</v>
      </c>
    </row>
    <row r="3797" spans="1:8" ht="15" customHeight="1" x14ac:dyDescent="0.25">
      <c r="A3797" s="155" t="s">
        <v>512</v>
      </c>
      <c r="B3797" s="155" t="s">
        <v>5825</v>
      </c>
      <c r="C3797" s="155" t="s">
        <v>5826</v>
      </c>
      <c r="D3797" s="155">
        <v>5</v>
      </c>
      <c r="E3797" s="155">
        <v>5</v>
      </c>
      <c r="F3797" s="166">
        <v>41795</v>
      </c>
      <c r="G3797" s="166">
        <v>41800</v>
      </c>
      <c r="H3797" s="157">
        <v>1</v>
      </c>
    </row>
    <row r="3798" spans="1:8" ht="15" customHeight="1" x14ac:dyDescent="0.25">
      <c r="A3798" s="155" t="s">
        <v>5827</v>
      </c>
      <c r="B3798" s="155" t="s">
        <v>5828</v>
      </c>
      <c r="C3798" s="155" t="s">
        <v>5829</v>
      </c>
      <c r="D3798" s="155">
        <v>50</v>
      </c>
      <c r="E3798" s="155">
        <v>50</v>
      </c>
      <c r="F3798" s="166">
        <v>41795</v>
      </c>
      <c r="G3798" s="166">
        <v>41796</v>
      </c>
      <c r="H3798" s="157">
        <v>1</v>
      </c>
    </row>
    <row r="3799" spans="1:8" ht="15" customHeight="1" x14ac:dyDescent="0.25">
      <c r="A3799" s="155" t="s">
        <v>5830</v>
      </c>
      <c r="B3799" s="155" t="s">
        <v>493</v>
      </c>
      <c r="C3799" s="155" t="s">
        <v>5831</v>
      </c>
      <c r="D3799" s="155">
        <v>5088</v>
      </c>
      <c r="E3799" s="155">
        <v>5088</v>
      </c>
      <c r="F3799" s="166">
        <v>41796</v>
      </c>
      <c r="G3799" s="166">
        <v>41799</v>
      </c>
      <c r="H3799" s="157">
        <v>1</v>
      </c>
    </row>
    <row r="3800" spans="1:8" ht="15" customHeight="1" x14ac:dyDescent="0.25">
      <c r="A3800" s="155" t="s">
        <v>5830</v>
      </c>
      <c r="B3800" s="155" t="s">
        <v>495</v>
      </c>
      <c r="C3800" s="155" t="s">
        <v>364</v>
      </c>
      <c r="D3800" s="155">
        <v>5088</v>
      </c>
      <c r="E3800" s="155">
        <v>5088</v>
      </c>
      <c r="F3800" s="166">
        <v>41796</v>
      </c>
      <c r="G3800" s="166">
        <v>41799</v>
      </c>
      <c r="H3800" s="157">
        <v>1</v>
      </c>
    </row>
    <row r="3801" spans="1:8" ht="15" customHeight="1" x14ac:dyDescent="0.25">
      <c r="A3801" s="155" t="s">
        <v>2656</v>
      </c>
      <c r="B3801" s="155" t="s">
        <v>2657</v>
      </c>
      <c r="C3801" s="155" t="s">
        <v>5832</v>
      </c>
      <c r="D3801" s="155">
        <v>4100</v>
      </c>
      <c r="E3801" s="155">
        <v>4116</v>
      </c>
      <c r="F3801" s="166">
        <v>41796</v>
      </c>
      <c r="G3801" s="166">
        <v>41800</v>
      </c>
      <c r="H3801" s="157">
        <v>1</v>
      </c>
    </row>
    <row r="3802" spans="1:8" ht="15" customHeight="1" x14ac:dyDescent="0.25">
      <c r="A3802" s="155" t="s">
        <v>173</v>
      </c>
      <c r="B3802" s="155" t="s">
        <v>5833</v>
      </c>
      <c r="C3802" s="155" t="s">
        <v>5737</v>
      </c>
      <c r="D3802" s="155">
        <v>208</v>
      </c>
      <c r="E3802" s="155">
        <v>208</v>
      </c>
      <c r="F3802" s="166">
        <v>41796</v>
      </c>
      <c r="G3802" s="166">
        <v>41803</v>
      </c>
      <c r="H3802" s="157">
        <v>1</v>
      </c>
    </row>
    <row r="3803" spans="1:8" ht="15" customHeight="1" x14ac:dyDescent="0.25">
      <c r="A3803" s="155" t="s">
        <v>173</v>
      </c>
      <c r="B3803" s="155" t="s">
        <v>445</v>
      </c>
      <c r="C3803" s="155" t="s">
        <v>364</v>
      </c>
      <c r="D3803" s="155">
        <v>104</v>
      </c>
      <c r="E3803" s="155">
        <v>104</v>
      </c>
      <c r="F3803" s="166">
        <v>41796</v>
      </c>
      <c r="G3803" s="166">
        <v>41803</v>
      </c>
      <c r="H3803" s="157">
        <v>1</v>
      </c>
    </row>
    <row r="3804" spans="1:8" ht="15" customHeight="1" x14ac:dyDescent="0.25">
      <c r="A3804" s="155" t="s">
        <v>173</v>
      </c>
      <c r="B3804" s="155" t="s">
        <v>445</v>
      </c>
      <c r="C3804" s="155" t="s">
        <v>161</v>
      </c>
      <c r="D3804" s="155">
        <v>104</v>
      </c>
      <c r="E3804" s="155">
        <v>104</v>
      </c>
      <c r="F3804" s="166">
        <v>41796</v>
      </c>
      <c r="G3804" s="166">
        <v>41803</v>
      </c>
      <c r="H3804" s="157">
        <v>1</v>
      </c>
    </row>
    <row r="3805" spans="1:8" ht="15" customHeight="1" x14ac:dyDescent="0.25">
      <c r="A3805" s="155" t="s">
        <v>173</v>
      </c>
      <c r="B3805" s="155" t="s">
        <v>1170</v>
      </c>
      <c r="C3805" s="155" t="s">
        <v>5834</v>
      </c>
      <c r="D3805" s="155">
        <v>102</v>
      </c>
      <c r="E3805" s="155">
        <v>102</v>
      </c>
      <c r="F3805" s="166">
        <v>41796</v>
      </c>
      <c r="G3805" s="166">
        <v>41802</v>
      </c>
      <c r="H3805" s="157">
        <v>1</v>
      </c>
    </row>
    <row r="3806" spans="1:8" ht="15" customHeight="1" x14ac:dyDescent="0.25">
      <c r="A3806" s="155" t="s">
        <v>173</v>
      </c>
      <c r="B3806" s="155" t="s">
        <v>445</v>
      </c>
      <c r="C3806" s="155" t="s">
        <v>364</v>
      </c>
      <c r="D3806" s="155">
        <v>102</v>
      </c>
      <c r="E3806" s="155">
        <v>102</v>
      </c>
      <c r="F3806" s="166">
        <v>41796</v>
      </c>
      <c r="G3806" s="166">
        <v>41802</v>
      </c>
      <c r="H3806" s="157">
        <v>1</v>
      </c>
    </row>
    <row r="3807" spans="1:8" ht="15" customHeight="1" x14ac:dyDescent="0.25">
      <c r="A3807" s="155" t="s">
        <v>173</v>
      </c>
      <c r="B3807" s="155" t="s">
        <v>1339</v>
      </c>
      <c r="C3807" s="155" t="s">
        <v>161</v>
      </c>
      <c r="D3807" s="155">
        <v>104</v>
      </c>
      <c r="E3807" s="155">
        <v>104</v>
      </c>
      <c r="F3807" s="166">
        <v>41796</v>
      </c>
      <c r="G3807" s="166">
        <v>41802</v>
      </c>
      <c r="H3807" s="157">
        <v>1</v>
      </c>
    </row>
    <row r="3808" spans="1:8" ht="15" customHeight="1" x14ac:dyDescent="0.25">
      <c r="A3808" s="155" t="s">
        <v>173</v>
      </c>
      <c r="B3808" s="155" t="s">
        <v>445</v>
      </c>
      <c r="C3808" s="155" t="s">
        <v>316</v>
      </c>
      <c r="D3808" s="155">
        <v>104</v>
      </c>
      <c r="E3808" s="155">
        <v>104</v>
      </c>
      <c r="F3808" s="166">
        <v>41796</v>
      </c>
      <c r="G3808" s="166">
        <v>41802</v>
      </c>
      <c r="H3808" s="157">
        <v>1</v>
      </c>
    </row>
    <row r="3809" spans="1:8" ht="15" customHeight="1" x14ac:dyDescent="0.25">
      <c r="A3809" s="155" t="s">
        <v>173</v>
      </c>
      <c r="B3809" s="155" t="s">
        <v>3450</v>
      </c>
      <c r="C3809" s="155" t="s">
        <v>32</v>
      </c>
      <c r="D3809" s="155">
        <v>270</v>
      </c>
      <c r="E3809" s="155">
        <v>270</v>
      </c>
      <c r="F3809" s="166">
        <v>41796</v>
      </c>
      <c r="G3809" s="166">
        <v>41802</v>
      </c>
      <c r="H3809" s="157">
        <v>1</v>
      </c>
    </row>
    <row r="3810" spans="1:8" ht="15" customHeight="1" x14ac:dyDescent="0.25">
      <c r="A3810" s="155" t="s">
        <v>173</v>
      </c>
      <c r="B3810" s="155" t="s">
        <v>445</v>
      </c>
      <c r="C3810" s="155" t="s">
        <v>166</v>
      </c>
      <c r="D3810" s="155">
        <v>270</v>
      </c>
      <c r="E3810" s="155">
        <v>270</v>
      </c>
      <c r="F3810" s="166">
        <v>41796</v>
      </c>
      <c r="G3810" s="166">
        <v>41802</v>
      </c>
      <c r="H3810" s="157">
        <v>1</v>
      </c>
    </row>
    <row r="3811" spans="1:8" ht="15" customHeight="1" x14ac:dyDescent="0.25">
      <c r="A3811" s="155" t="s">
        <v>5827</v>
      </c>
      <c r="B3811" s="155" t="s">
        <v>5835</v>
      </c>
      <c r="C3811" s="155" t="s">
        <v>5836</v>
      </c>
      <c r="D3811" s="155">
        <v>60</v>
      </c>
      <c r="E3811" s="155">
        <v>60</v>
      </c>
      <c r="F3811" s="166">
        <v>41796</v>
      </c>
      <c r="G3811" s="166">
        <v>41806</v>
      </c>
      <c r="H3811" s="157">
        <v>1</v>
      </c>
    </row>
    <row r="3812" spans="1:8" ht="15" customHeight="1" x14ac:dyDescent="0.25">
      <c r="A3812" s="155" t="s">
        <v>4735</v>
      </c>
      <c r="B3812" s="155" t="s">
        <v>5838</v>
      </c>
      <c r="C3812" s="155" t="s">
        <v>5839</v>
      </c>
      <c r="D3812" s="155">
        <v>12</v>
      </c>
      <c r="E3812" s="155">
        <v>12</v>
      </c>
      <c r="F3812" s="166">
        <v>41799</v>
      </c>
      <c r="G3812" s="166">
        <v>41810</v>
      </c>
      <c r="H3812" s="157">
        <v>1</v>
      </c>
    </row>
    <row r="3813" spans="1:8" ht="15" customHeight="1" x14ac:dyDescent="0.25">
      <c r="A3813" s="155" t="s">
        <v>4735</v>
      </c>
      <c r="B3813" s="155" t="s">
        <v>59</v>
      </c>
      <c r="C3813" s="155" t="s">
        <v>161</v>
      </c>
      <c r="D3813" s="155">
        <v>13</v>
      </c>
      <c r="E3813" s="155">
        <v>13</v>
      </c>
      <c r="F3813" s="166">
        <v>41799</v>
      </c>
      <c r="G3813" s="166">
        <v>41810</v>
      </c>
      <c r="H3813" s="157">
        <v>1</v>
      </c>
    </row>
    <row r="3814" spans="1:8" ht="15" customHeight="1" x14ac:dyDescent="0.25">
      <c r="A3814" s="155" t="s">
        <v>4735</v>
      </c>
      <c r="B3814" s="155" t="s">
        <v>5347</v>
      </c>
      <c r="C3814" s="155" t="s">
        <v>5840</v>
      </c>
      <c r="D3814" s="155">
        <v>10</v>
      </c>
      <c r="E3814" s="155">
        <v>10</v>
      </c>
      <c r="F3814" s="166">
        <v>41799</v>
      </c>
      <c r="G3814" s="166">
        <v>41810</v>
      </c>
      <c r="H3814" s="157">
        <v>1</v>
      </c>
    </row>
    <row r="3815" spans="1:8" ht="15" customHeight="1" x14ac:dyDescent="0.25">
      <c r="A3815" s="155" t="s">
        <v>4735</v>
      </c>
      <c r="B3815" s="155" t="s">
        <v>5841</v>
      </c>
      <c r="C3815" s="155" t="s">
        <v>161</v>
      </c>
      <c r="D3815" s="155">
        <v>15</v>
      </c>
      <c r="E3815" s="155">
        <v>15</v>
      </c>
      <c r="F3815" s="166">
        <v>41799</v>
      </c>
      <c r="G3815" s="166">
        <v>41810</v>
      </c>
      <c r="H3815" s="157">
        <v>1</v>
      </c>
    </row>
    <row r="3816" spans="1:8" ht="15" customHeight="1" x14ac:dyDescent="0.25">
      <c r="A3816" s="155" t="s">
        <v>509</v>
      </c>
      <c r="B3816" s="155" t="s">
        <v>3455</v>
      </c>
      <c r="C3816" s="155" t="s">
        <v>5842</v>
      </c>
      <c r="D3816" s="155">
        <v>700</v>
      </c>
      <c r="E3816" s="155">
        <v>700</v>
      </c>
      <c r="F3816" s="166">
        <v>41799</v>
      </c>
      <c r="G3816" s="166">
        <v>41806</v>
      </c>
      <c r="H3816" s="157">
        <v>1</v>
      </c>
    </row>
    <row r="3817" spans="1:8" ht="15" customHeight="1" x14ac:dyDescent="0.25">
      <c r="A3817" s="155" t="s">
        <v>1386</v>
      </c>
      <c r="B3817" s="155" t="s">
        <v>5843</v>
      </c>
      <c r="C3817" s="155" t="s">
        <v>5844</v>
      </c>
      <c r="D3817" s="155">
        <v>30</v>
      </c>
      <c r="E3817" s="155">
        <v>30</v>
      </c>
      <c r="F3817" s="166">
        <v>41799</v>
      </c>
      <c r="G3817" s="166">
        <v>41799</v>
      </c>
      <c r="H3817" s="157">
        <v>1</v>
      </c>
    </row>
    <row r="3818" spans="1:8" ht="15" customHeight="1" x14ac:dyDescent="0.25">
      <c r="A3818" s="155" t="s">
        <v>71</v>
      </c>
      <c r="B3818" s="155" t="s">
        <v>1696</v>
      </c>
      <c r="C3818" s="155" t="s">
        <v>5845</v>
      </c>
      <c r="D3818" s="155">
        <v>1</v>
      </c>
      <c r="E3818" s="155">
        <v>1</v>
      </c>
      <c r="F3818" s="166">
        <v>41799</v>
      </c>
      <c r="G3818" s="166">
        <v>41806</v>
      </c>
      <c r="H3818" s="157">
        <v>1</v>
      </c>
    </row>
    <row r="3819" spans="1:8" ht="15" customHeight="1" x14ac:dyDescent="0.25">
      <c r="A3819" s="155" t="s">
        <v>660</v>
      </c>
      <c r="B3819" s="155" t="s">
        <v>272</v>
      </c>
      <c r="C3819" s="155" t="s">
        <v>5846</v>
      </c>
      <c r="D3819" s="155">
        <v>1</v>
      </c>
      <c r="E3819" s="155">
        <v>1</v>
      </c>
      <c r="F3819" s="166">
        <v>41799</v>
      </c>
      <c r="G3819" s="166">
        <v>41806</v>
      </c>
      <c r="H3819" s="157">
        <v>1</v>
      </c>
    </row>
    <row r="3820" spans="1:8" ht="15" customHeight="1" x14ac:dyDescent="0.25">
      <c r="A3820" s="155" t="s">
        <v>42</v>
      </c>
      <c r="B3820" s="155" t="s">
        <v>204</v>
      </c>
      <c r="C3820" s="155" t="s">
        <v>5847</v>
      </c>
      <c r="D3820" s="155">
        <v>400</v>
      </c>
      <c r="E3820" s="155">
        <v>400</v>
      </c>
      <c r="F3820" s="166">
        <v>41799</v>
      </c>
      <c r="G3820" s="166">
        <v>41806</v>
      </c>
      <c r="H3820" s="157">
        <v>1</v>
      </c>
    </row>
    <row r="3821" spans="1:8" ht="15" customHeight="1" x14ac:dyDescent="0.25">
      <c r="A3821" s="155" t="s">
        <v>3481</v>
      </c>
      <c r="B3821" s="155" t="s">
        <v>149</v>
      </c>
      <c r="C3821" s="155" t="s">
        <v>5848</v>
      </c>
      <c r="D3821" s="155">
        <v>40</v>
      </c>
      <c r="E3821" s="155">
        <v>40</v>
      </c>
      <c r="F3821" s="166">
        <v>41799</v>
      </c>
      <c r="G3821" s="166">
        <v>41799</v>
      </c>
      <c r="H3821" s="157">
        <v>1</v>
      </c>
    </row>
    <row r="3822" spans="1:8" ht="15" customHeight="1" x14ac:dyDescent="0.25">
      <c r="A3822" s="155" t="s">
        <v>3949</v>
      </c>
      <c r="B3822" s="155" t="s">
        <v>3950</v>
      </c>
      <c r="C3822" s="155" t="s">
        <v>5849</v>
      </c>
      <c r="D3822" s="155">
        <v>500</v>
      </c>
      <c r="E3822" s="155">
        <v>500</v>
      </c>
      <c r="F3822" s="166">
        <v>41799</v>
      </c>
      <c r="G3822" s="166">
        <v>41813</v>
      </c>
      <c r="H3822" s="157">
        <v>1</v>
      </c>
    </row>
    <row r="3823" spans="1:8" ht="15" customHeight="1" x14ac:dyDescent="0.25">
      <c r="A3823" s="155" t="s">
        <v>245</v>
      </c>
      <c r="B3823" s="155" t="s">
        <v>2800</v>
      </c>
      <c r="C3823" s="155" t="s">
        <v>5850</v>
      </c>
      <c r="D3823" s="155">
        <v>110</v>
      </c>
      <c r="E3823" s="155">
        <v>110</v>
      </c>
      <c r="F3823" s="166">
        <v>41799</v>
      </c>
      <c r="G3823" s="166">
        <v>41802</v>
      </c>
      <c r="H3823" s="157">
        <v>1</v>
      </c>
    </row>
    <row r="3824" spans="1:8" ht="15" customHeight="1" x14ac:dyDescent="0.25">
      <c r="A3824" s="155" t="s">
        <v>136</v>
      </c>
      <c r="B3824" s="155" t="s">
        <v>2982</v>
      </c>
      <c r="C3824" s="155" t="s">
        <v>5851</v>
      </c>
      <c r="D3824" s="155">
        <v>250</v>
      </c>
      <c r="E3824" s="155">
        <v>250</v>
      </c>
      <c r="F3824" s="166">
        <v>41799</v>
      </c>
      <c r="G3824" s="166">
        <v>41802</v>
      </c>
      <c r="H3824" s="157">
        <v>1</v>
      </c>
    </row>
    <row r="3825" spans="1:8" ht="15" customHeight="1" x14ac:dyDescent="0.25">
      <c r="A3825" s="155" t="s">
        <v>4666</v>
      </c>
      <c r="B3825" s="155" t="s">
        <v>4762</v>
      </c>
      <c r="C3825" s="155" t="s">
        <v>5852</v>
      </c>
      <c r="D3825" s="155">
        <v>10</v>
      </c>
      <c r="E3825" s="155">
        <v>10</v>
      </c>
      <c r="F3825" s="166">
        <v>41800</v>
      </c>
      <c r="G3825" s="166">
        <v>41802</v>
      </c>
      <c r="H3825" s="157">
        <v>1</v>
      </c>
    </row>
    <row r="3826" spans="1:8" ht="15" customHeight="1" x14ac:dyDescent="0.25">
      <c r="A3826" s="155" t="s">
        <v>173</v>
      </c>
      <c r="B3826" s="155" t="s">
        <v>5853</v>
      </c>
      <c r="C3826" s="155" t="s">
        <v>5854</v>
      </c>
      <c r="D3826" s="155">
        <v>256</v>
      </c>
      <c r="E3826" s="155">
        <v>256</v>
      </c>
      <c r="F3826" s="166">
        <v>41800</v>
      </c>
      <c r="G3826" s="166">
        <v>41806</v>
      </c>
      <c r="H3826" s="157">
        <v>1</v>
      </c>
    </row>
    <row r="3827" spans="1:8" ht="15" customHeight="1" x14ac:dyDescent="0.25">
      <c r="A3827" s="155" t="s">
        <v>330</v>
      </c>
      <c r="B3827" s="155" t="s">
        <v>2411</v>
      </c>
      <c r="C3827" s="155" t="s">
        <v>5855</v>
      </c>
      <c r="D3827" s="155">
        <v>60</v>
      </c>
      <c r="E3827" s="155">
        <v>60</v>
      </c>
      <c r="F3827" s="166">
        <v>41801</v>
      </c>
      <c r="G3827" s="166">
        <v>41806</v>
      </c>
      <c r="H3827" s="157">
        <v>1</v>
      </c>
    </row>
    <row r="3828" spans="1:8" ht="15" customHeight="1" x14ac:dyDescent="0.25">
      <c r="A3828" s="155" t="s">
        <v>71</v>
      </c>
      <c r="B3828" s="155" t="s">
        <v>2730</v>
      </c>
      <c r="C3828" s="155" t="s">
        <v>5856</v>
      </c>
      <c r="D3828" s="155">
        <v>10</v>
      </c>
      <c r="E3828" s="155">
        <v>10</v>
      </c>
      <c r="F3828" s="166">
        <v>41801</v>
      </c>
      <c r="G3828" s="166">
        <v>41807</v>
      </c>
      <c r="H3828" s="157">
        <v>1</v>
      </c>
    </row>
    <row r="3829" spans="1:8" ht="15" customHeight="1" x14ac:dyDescent="0.25">
      <c r="A3829" s="155" t="s">
        <v>719</v>
      </c>
      <c r="B3829" s="155" t="s">
        <v>1483</v>
      </c>
      <c r="C3829" s="155" t="s">
        <v>5857</v>
      </c>
      <c r="D3829" s="155">
        <v>100</v>
      </c>
      <c r="E3829" s="155">
        <v>100</v>
      </c>
      <c r="F3829" s="166">
        <v>41801</v>
      </c>
      <c r="G3829" s="166">
        <v>41806</v>
      </c>
      <c r="H3829" s="157">
        <v>1</v>
      </c>
    </row>
    <row r="3830" spans="1:8" ht="15" customHeight="1" x14ac:dyDescent="0.25">
      <c r="A3830" s="155" t="s">
        <v>1208</v>
      </c>
      <c r="B3830" s="155" t="s">
        <v>1209</v>
      </c>
      <c r="C3830" s="155" t="s">
        <v>5858</v>
      </c>
      <c r="D3830" s="155">
        <v>240</v>
      </c>
      <c r="E3830" s="155">
        <v>240</v>
      </c>
      <c r="F3830" s="166">
        <v>41801</v>
      </c>
      <c r="G3830" s="166">
        <v>41806</v>
      </c>
      <c r="H3830" s="157">
        <v>1</v>
      </c>
    </row>
    <row r="3831" spans="1:8" ht="15" customHeight="1" x14ac:dyDescent="0.25">
      <c r="A3831" s="155" t="s">
        <v>42</v>
      </c>
      <c r="B3831" s="155" t="s">
        <v>475</v>
      </c>
      <c r="C3831" s="155" t="s">
        <v>5859</v>
      </c>
      <c r="D3831" s="155">
        <v>35</v>
      </c>
      <c r="E3831" s="155">
        <v>35</v>
      </c>
      <c r="F3831" s="166">
        <v>41801</v>
      </c>
      <c r="G3831" s="166">
        <v>41802</v>
      </c>
      <c r="H3831" s="157">
        <v>1</v>
      </c>
    </row>
    <row r="3832" spans="1:8" ht="15" customHeight="1" x14ac:dyDescent="0.25">
      <c r="A3832" s="155" t="s">
        <v>2714</v>
      </c>
      <c r="B3832" s="155" t="s">
        <v>5860</v>
      </c>
      <c r="C3832" s="155" t="s">
        <v>5861</v>
      </c>
      <c r="D3832" s="155">
        <v>325</v>
      </c>
      <c r="E3832" s="155">
        <v>341</v>
      </c>
      <c r="F3832" s="166">
        <v>41800</v>
      </c>
      <c r="G3832" s="166">
        <v>41802</v>
      </c>
      <c r="H3832" s="157">
        <v>1</v>
      </c>
    </row>
    <row r="3833" spans="1:8" ht="15" customHeight="1" x14ac:dyDescent="0.25">
      <c r="A3833" s="155" t="s">
        <v>520</v>
      </c>
      <c r="B3833" s="155" t="s">
        <v>609</v>
      </c>
      <c r="C3833" s="155" t="s">
        <v>5862</v>
      </c>
      <c r="D3833" s="155">
        <v>300</v>
      </c>
      <c r="E3833" s="155">
        <v>300</v>
      </c>
      <c r="F3833" s="166">
        <v>41800</v>
      </c>
      <c r="G3833" s="166">
        <v>41808</v>
      </c>
      <c r="H3833" s="157">
        <v>1</v>
      </c>
    </row>
    <row r="3834" spans="1:8" ht="15" customHeight="1" x14ac:dyDescent="0.25">
      <c r="A3834" s="155" t="s">
        <v>520</v>
      </c>
      <c r="B3834" s="155" t="s">
        <v>5026</v>
      </c>
      <c r="C3834" s="155" t="s">
        <v>5862</v>
      </c>
      <c r="D3834" s="155">
        <v>350</v>
      </c>
      <c r="E3834" s="155">
        <v>350</v>
      </c>
      <c r="F3834" s="166">
        <v>41802</v>
      </c>
      <c r="G3834" s="166">
        <v>41803</v>
      </c>
      <c r="H3834" s="157">
        <v>1</v>
      </c>
    </row>
    <row r="3835" spans="1:8" ht="15" customHeight="1" x14ac:dyDescent="0.25">
      <c r="A3835" s="155" t="s">
        <v>1438</v>
      </c>
      <c r="B3835" s="155" t="s">
        <v>5863</v>
      </c>
      <c r="C3835" s="155" t="s">
        <v>5864</v>
      </c>
      <c r="D3835" s="155">
        <v>300</v>
      </c>
      <c r="E3835" s="155">
        <v>300</v>
      </c>
      <c r="F3835" s="166">
        <v>41802</v>
      </c>
      <c r="G3835" s="166">
        <v>41809</v>
      </c>
      <c r="H3835" s="157">
        <v>1</v>
      </c>
    </row>
    <row r="3836" spans="1:8" ht="15" customHeight="1" x14ac:dyDescent="0.25">
      <c r="A3836" s="155" t="s">
        <v>71</v>
      </c>
      <c r="B3836" s="155" t="s">
        <v>1550</v>
      </c>
      <c r="C3836" s="155" t="s">
        <v>5865</v>
      </c>
      <c r="D3836" s="155">
        <v>5</v>
      </c>
      <c r="E3836" s="155">
        <v>5</v>
      </c>
      <c r="F3836" s="166">
        <v>41802</v>
      </c>
      <c r="G3836" s="166">
        <v>41806</v>
      </c>
      <c r="H3836" s="157">
        <v>1</v>
      </c>
    </row>
    <row r="3837" spans="1:8" ht="15" customHeight="1" x14ac:dyDescent="0.25">
      <c r="A3837" s="155" t="s">
        <v>71</v>
      </c>
      <c r="B3837" s="155" t="s">
        <v>167</v>
      </c>
      <c r="C3837" s="155" t="s">
        <v>5866</v>
      </c>
      <c r="D3837" s="155">
        <v>12</v>
      </c>
      <c r="E3837" s="155">
        <v>12</v>
      </c>
      <c r="F3837" s="166">
        <v>41802</v>
      </c>
      <c r="G3837" s="166">
        <v>41806</v>
      </c>
      <c r="H3837" s="157">
        <v>1</v>
      </c>
    </row>
    <row r="3838" spans="1:8" ht="15" customHeight="1" x14ac:dyDescent="0.25">
      <c r="A3838" s="155" t="s">
        <v>3481</v>
      </c>
      <c r="B3838" s="155" t="s">
        <v>255</v>
      </c>
      <c r="C3838" s="155" t="s">
        <v>5867</v>
      </c>
      <c r="D3838" s="155">
        <v>80</v>
      </c>
      <c r="E3838" s="155">
        <v>80</v>
      </c>
      <c r="F3838" s="166">
        <v>41802</v>
      </c>
      <c r="G3838" s="166">
        <v>41806</v>
      </c>
      <c r="H3838" s="157">
        <v>1</v>
      </c>
    </row>
    <row r="3839" spans="1:8" ht="15" customHeight="1" x14ac:dyDescent="0.25">
      <c r="A3839" s="155" t="s">
        <v>158</v>
      </c>
      <c r="B3839" s="155" t="s">
        <v>1707</v>
      </c>
      <c r="C3839" s="155" t="s">
        <v>5868</v>
      </c>
      <c r="D3839" s="155">
        <v>3</v>
      </c>
      <c r="E3839" s="155">
        <v>3</v>
      </c>
      <c r="F3839" s="166">
        <v>41802</v>
      </c>
      <c r="G3839" s="166">
        <v>41803</v>
      </c>
      <c r="H3839" s="157">
        <v>1</v>
      </c>
    </row>
    <row r="3840" spans="1:8" ht="15" customHeight="1" x14ac:dyDescent="0.25">
      <c r="A3840" s="155" t="s">
        <v>544</v>
      </c>
      <c r="B3840" s="155" t="s">
        <v>1625</v>
      </c>
      <c r="C3840" s="155" t="s">
        <v>5869</v>
      </c>
      <c r="D3840" s="155">
        <v>25</v>
      </c>
      <c r="E3840" s="155">
        <v>25</v>
      </c>
      <c r="F3840" s="166">
        <v>41802</v>
      </c>
      <c r="G3840" s="166">
        <v>41806</v>
      </c>
      <c r="H3840" s="157">
        <v>1</v>
      </c>
    </row>
    <row r="3841" spans="1:10" ht="15" customHeight="1" x14ac:dyDescent="0.25">
      <c r="A3841" s="155" t="s">
        <v>820</v>
      </c>
      <c r="B3841" s="155" t="s">
        <v>439</v>
      </c>
      <c r="C3841" s="155" t="s">
        <v>5870</v>
      </c>
      <c r="D3841" s="155">
        <v>250</v>
      </c>
      <c r="E3841" s="155">
        <v>250</v>
      </c>
      <c r="F3841" s="166">
        <v>41802</v>
      </c>
      <c r="G3841" s="166">
        <v>41808</v>
      </c>
      <c r="H3841" s="157">
        <v>1</v>
      </c>
    </row>
    <row r="3842" spans="1:10" ht="15" customHeight="1" x14ac:dyDescent="0.25">
      <c r="A3842" s="155" t="s">
        <v>5297</v>
      </c>
      <c r="B3842" s="155" t="s">
        <v>5298</v>
      </c>
      <c r="C3842" s="155" t="s">
        <v>5871</v>
      </c>
      <c r="D3842" s="155">
        <v>35</v>
      </c>
      <c r="E3842" s="155">
        <v>35</v>
      </c>
      <c r="F3842" s="166">
        <v>41802</v>
      </c>
      <c r="G3842" s="166">
        <v>41803</v>
      </c>
      <c r="H3842" s="157">
        <v>1</v>
      </c>
    </row>
    <row r="3843" spans="1:10" ht="15" customHeight="1" x14ac:dyDescent="0.25">
      <c r="A3843" s="155" t="s">
        <v>520</v>
      </c>
      <c r="B3843" s="155" t="s">
        <v>1267</v>
      </c>
      <c r="C3843" s="155" t="s">
        <v>5872</v>
      </c>
      <c r="D3843" s="155">
        <v>500</v>
      </c>
      <c r="E3843" s="155">
        <v>500</v>
      </c>
      <c r="F3843" s="166">
        <v>41803</v>
      </c>
      <c r="G3843" s="166">
        <v>41810</v>
      </c>
      <c r="H3843" s="157">
        <v>1</v>
      </c>
    </row>
    <row r="3844" spans="1:10" ht="15" customHeight="1" x14ac:dyDescent="0.25">
      <c r="A3844" s="155" t="s">
        <v>4666</v>
      </c>
      <c r="B3844" s="155" t="s">
        <v>4667</v>
      </c>
      <c r="C3844" s="155" t="s">
        <v>5876</v>
      </c>
      <c r="D3844" s="155">
        <v>200</v>
      </c>
      <c r="E3844" s="155">
        <v>200</v>
      </c>
      <c r="F3844" s="166">
        <v>41806</v>
      </c>
      <c r="G3844" s="166">
        <v>41816</v>
      </c>
      <c r="H3844" s="157">
        <v>1</v>
      </c>
    </row>
    <row r="3845" spans="1:10" ht="15" customHeight="1" x14ac:dyDescent="0.25">
      <c r="A3845" s="155" t="s">
        <v>5652</v>
      </c>
      <c r="B3845" s="155" t="s">
        <v>5792</v>
      </c>
      <c r="C3845" s="155" t="s">
        <v>5877</v>
      </c>
      <c r="D3845" s="155">
        <v>24</v>
      </c>
      <c r="E3845" s="155">
        <v>24</v>
      </c>
      <c r="F3845" s="166">
        <v>41806</v>
      </c>
      <c r="G3845" s="166">
        <v>41816</v>
      </c>
      <c r="H3845" s="157">
        <v>1</v>
      </c>
      <c r="J3845" s="159" t="s">
        <v>2827</v>
      </c>
    </row>
    <row r="3846" spans="1:10" ht="15" customHeight="1" x14ac:dyDescent="0.25">
      <c r="A3846" s="155" t="s">
        <v>5297</v>
      </c>
      <c r="B3846" s="155" t="s">
        <v>5298</v>
      </c>
      <c r="C3846" s="155" t="s">
        <v>5878</v>
      </c>
      <c r="D3846" s="155">
        <v>10</v>
      </c>
      <c r="E3846" s="155">
        <v>10</v>
      </c>
      <c r="F3846" s="166">
        <v>41806</v>
      </c>
      <c r="G3846" s="166">
        <v>41807</v>
      </c>
      <c r="H3846" s="157">
        <v>1</v>
      </c>
    </row>
    <row r="3847" spans="1:10" ht="15" customHeight="1" x14ac:dyDescent="0.25">
      <c r="A3847" s="155" t="s">
        <v>2747</v>
      </c>
      <c r="B3847" s="155" t="s">
        <v>2810</v>
      </c>
      <c r="C3847" s="155" t="s">
        <v>5879</v>
      </c>
      <c r="D3847" s="155">
        <v>30</v>
      </c>
      <c r="E3847" s="155">
        <v>30</v>
      </c>
      <c r="F3847" s="166">
        <v>41807</v>
      </c>
      <c r="G3847" s="166">
        <v>41810</v>
      </c>
      <c r="H3847" s="157">
        <v>1</v>
      </c>
    </row>
    <row r="3848" spans="1:10" ht="15" customHeight="1" x14ac:dyDescent="0.25">
      <c r="A3848" s="155" t="s">
        <v>5880</v>
      </c>
      <c r="B3848" s="155" t="s">
        <v>5505</v>
      </c>
      <c r="C3848" s="155" t="s">
        <v>5881</v>
      </c>
      <c r="D3848" s="155">
        <v>7</v>
      </c>
      <c r="E3848" s="155">
        <v>7</v>
      </c>
      <c r="F3848" s="166">
        <v>41807</v>
      </c>
      <c r="G3848" s="166">
        <v>41813</v>
      </c>
      <c r="H3848" s="157">
        <v>1</v>
      </c>
    </row>
    <row r="3849" spans="1:10" ht="15" customHeight="1" x14ac:dyDescent="0.25">
      <c r="A3849" s="155" t="s">
        <v>6965</v>
      </c>
      <c r="B3849" s="155" t="s">
        <v>5884</v>
      </c>
      <c r="C3849" s="155" t="s">
        <v>5885</v>
      </c>
      <c r="D3849" s="155">
        <v>25</v>
      </c>
      <c r="E3849" s="155">
        <v>25</v>
      </c>
      <c r="F3849" s="166">
        <v>41808</v>
      </c>
      <c r="G3849" s="166">
        <v>41815</v>
      </c>
      <c r="H3849" s="157">
        <v>1</v>
      </c>
      <c r="J3849" s="159" t="s">
        <v>2827</v>
      </c>
    </row>
    <row r="3850" spans="1:10" ht="15" customHeight="1" x14ac:dyDescent="0.25">
      <c r="A3850" s="155" t="s">
        <v>6965</v>
      </c>
      <c r="B3850" s="155" t="s">
        <v>5886</v>
      </c>
      <c r="C3850" s="155" t="s">
        <v>5887</v>
      </c>
      <c r="D3850" s="155">
        <v>3</v>
      </c>
      <c r="E3850" s="155">
        <v>3</v>
      </c>
      <c r="F3850" s="166">
        <v>41808</v>
      </c>
      <c r="G3850" s="166">
        <v>41806</v>
      </c>
      <c r="H3850" s="157">
        <v>1</v>
      </c>
      <c r="J3850" s="159" t="s">
        <v>4069</v>
      </c>
    </row>
    <row r="3851" spans="1:10" ht="15" customHeight="1" x14ac:dyDescent="0.25">
      <c r="A3851" s="155" t="s">
        <v>5888</v>
      </c>
      <c r="B3851" s="155" t="s">
        <v>134</v>
      </c>
      <c r="C3851" s="155" t="s">
        <v>5889</v>
      </c>
      <c r="D3851" s="155">
        <v>168</v>
      </c>
      <c r="E3851" s="155">
        <v>168</v>
      </c>
      <c r="F3851" s="166">
        <v>41808</v>
      </c>
      <c r="G3851" s="166">
        <v>41810</v>
      </c>
      <c r="H3851" s="157">
        <v>1</v>
      </c>
    </row>
    <row r="3852" spans="1:10" ht="15" customHeight="1" x14ac:dyDescent="0.25">
      <c r="A3852" s="155" t="s">
        <v>1386</v>
      </c>
      <c r="B3852" s="155" t="s">
        <v>5843</v>
      </c>
      <c r="C3852" s="155" t="s">
        <v>5890</v>
      </c>
      <c r="D3852" s="155">
        <v>279</v>
      </c>
      <c r="E3852" s="155">
        <v>279</v>
      </c>
      <c r="F3852" s="166">
        <v>41808</v>
      </c>
      <c r="G3852" s="166">
        <v>41814</v>
      </c>
      <c r="H3852" s="157">
        <v>1</v>
      </c>
    </row>
    <row r="3853" spans="1:10" ht="15" customHeight="1" x14ac:dyDescent="0.25">
      <c r="A3853" s="155" t="s">
        <v>71</v>
      </c>
      <c r="B3853" s="155" t="s">
        <v>72</v>
      </c>
      <c r="C3853" s="155" t="s">
        <v>5891</v>
      </c>
      <c r="D3853" s="155">
        <v>100</v>
      </c>
      <c r="E3853" s="155">
        <v>100</v>
      </c>
      <c r="F3853" s="166">
        <v>41808</v>
      </c>
      <c r="G3853" s="166">
        <v>41813</v>
      </c>
      <c r="H3853" s="157">
        <v>1</v>
      </c>
    </row>
    <row r="3854" spans="1:10" ht="15" customHeight="1" x14ac:dyDescent="0.25">
      <c r="A3854" s="155" t="s">
        <v>509</v>
      </c>
      <c r="B3854" s="155" t="s">
        <v>3454</v>
      </c>
      <c r="C3854" s="155" t="s">
        <v>5892</v>
      </c>
      <c r="D3854" s="155">
        <v>700</v>
      </c>
      <c r="E3854" s="155">
        <v>700</v>
      </c>
      <c r="F3854" s="166">
        <v>41808</v>
      </c>
      <c r="G3854" s="166">
        <v>41816</v>
      </c>
      <c r="H3854" s="157">
        <v>1</v>
      </c>
    </row>
    <row r="3855" spans="1:10" ht="15" customHeight="1" x14ac:dyDescent="0.25">
      <c r="A3855" s="155" t="s">
        <v>638</v>
      </c>
      <c r="B3855" s="155" t="s">
        <v>639</v>
      </c>
      <c r="C3855" s="155" t="s">
        <v>5893</v>
      </c>
      <c r="D3855" s="155">
        <v>1500</v>
      </c>
      <c r="E3855" s="155">
        <v>1500</v>
      </c>
      <c r="F3855" s="166">
        <v>41808</v>
      </c>
      <c r="G3855" s="166">
        <v>41810</v>
      </c>
      <c r="H3855" s="157">
        <v>1</v>
      </c>
    </row>
    <row r="3856" spans="1:10" ht="15" customHeight="1" x14ac:dyDescent="0.25">
      <c r="A3856" s="155" t="s">
        <v>2769</v>
      </c>
      <c r="B3856" s="155" t="s">
        <v>5894</v>
      </c>
      <c r="C3856" s="155" t="s">
        <v>5895</v>
      </c>
      <c r="D3856" s="155">
        <v>50</v>
      </c>
      <c r="E3856" s="155">
        <v>50</v>
      </c>
      <c r="F3856" s="166">
        <v>41808</v>
      </c>
      <c r="G3856" s="166">
        <v>41809</v>
      </c>
      <c r="H3856" s="157">
        <v>1</v>
      </c>
    </row>
    <row r="3857" spans="1:10" ht="15" customHeight="1" x14ac:dyDescent="0.25">
      <c r="A3857" s="155" t="s">
        <v>230</v>
      </c>
      <c r="B3857" s="155" t="s">
        <v>2284</v>
      </c>
      <c r="C3857" s="155" t="s">
        <v>5896</v>
      </c>
      <c r="D3857" s="155">
        <v>25</v>
      </c>
      <c r="E3857" s="155">
        <v>25</v>
      </c>
      <c r="F3857" s="166">
        <v>41809</v>
      </c>
      <c r="G3857" s="166">
        <v>41821</v>
      </c>
      <c r="H3857" s="157">
        <v>1</v>
      </c>
    </row>
    <row r="3858" spans="1:10" ht="15" customHeight="1" x14ac:dyDescent="0.25">
      <c r="A3858" s="155" t="s">
        <v>230</v>
      </c>
      <c r="B3858" s="155" t="s">
        <v>471</v>
      </c>
      <c r="C3858" s="155" t="s">
        <v>5897</v>
      </c>
      <c r="D3858" s="155">
        <v>150</v>
      </c>
      <c r="E3858" s="155">
        <v>150</v>
      </c>
      <c r="F3858" s="166">
        <v>41809</v>
      </c>
      <c r="G3858" s="166">
        <v>41821</v>
      </c>
      <c r="H3858" s="157">
        <v>1</v>
      </c>
    </row>
    <row r="3859" spans="1:10" ht="15" customHeight="1" x14ac:dyDescent="0.25">
      <c r="A3859" s="155" t="s">
        <v>230</v>
      </c>
      <c r="B3859" s="155" t="s">
        <v>2840</v>
      </c>
      <c r="C3859" s="155" t="s">
        <v>5898</v>
      </c>
      <c r="D3859" s="155">
        <v>100</v>
      </c>
      <c r="E3859" s="155">
        <v>100</v>
      </c>
      <c r="F3859" s="166">
        <v>41809</v>
      </c>
      <c r="G3859" s="166">
        <v>41820</v>
      </c>
      <c r="H3859" s="157">
        <v>1</v>
      </c>
    </row>
    <row r="3860" spans="1:10" ht="15" customHeight="1" x14ac:dyDescent="0.25">
      <c r="A3860" s="155" t="s">
        <v>12</v>
      </c>
      <c r="B3860" s="155" t="s">
        <v>280</v>
      </c>
      <c r="C3860" s="155" t="s">
        <v>5899</v>
      </c>
      <c r="D3860" s="155">
        <v>10</v>
      </c>
      <c r="E3860" s="155">
        <v>10</v>
      </c>
      <c r="F3860" s="166">
        <v>41809</v>
      </c>
      <c r="G3860" s="166">
        <v>41813</v>
      </c>
      <c r="H3860" s="157">
        <v>1</v>
      </c>
    </row>
    <row r="3861" spans="1:10" ht="15" customHeight="1" x14ac:dyDescent="0.25">
      <c r="A3861" s="155" t="s">
        <v>261</v>
      </c>
      <c r="B3861" s="155" t="s">
        <v>2952</v>
      </c>
      <c r="C3861" s="155" t="s">
        <v>5900</v>
      </c>
      <c r="D3861" s="155">
        <v>13</v>
      </c>
      <c r="E3861" s="155">
        <v>13</v>
      </c>
      <c r="F3861" s="166">
        <v>41809</v>
      </c>
      <c r="G3861" s="166">
        <v>41817</v>
      </c>
      <c r="H3861" s="157">
        <v>1</v>
      </c>
    </row>
    <row r="3862" spans="1:10" ht="15" customHeight="1" x14ac:dyDescent="0.25">
      <c r="A3862" s="155" t="s">
        <v>634</v>
      </c>
      <c r="B3862" s="155" t="s">
        <v>1909</v>
      </c>
      <c r="C3862" s="155" t="s">
        <v>5901</v>
      </c>
      <c r="D3862" s="155">
        <v>6</v>
      </c>
      <c r="E3862" s="155">
        <v>6</v>
      </c>
      <c r="F3862" s="166">
        <v>41809</v>
      </c>
      <c r="G3862" s="166">
        <v>41810</v>
      </c>
      <c r="H3862" s="157">
        <v>1</v>
      </c>
    </row>
    <row r="3863" spans="1:10" ht="15" customHeight="1" x14ac:dyDescent="0.25">
      <c r="A3863" s="155" t="s">
        <v>2714</v>
      </c>
      <c r="B3863" s="155" t="s">
        <v>249</v>
      </c>
      <c r="C3863" s="155" t="s">
        <v>5902</v>
      </c>
      <c r="D3863" s="155">
        <v>50</v>
      </c>
      <c r="E3863" s="155">
        <v>50</v>
      </c>
      <c r="F3863" s="166">
        <v>41809</v>
      </c>
      <c r="G3863" s="166">
        <v>41806</v>
      </c>
      <c r="H3863" s="157">
        <v>1</v>
      </c>
      <c r="J3863" s="159" t="s">
        <v>5903</v>
      </c>
    </row>
    <row r="3864" spans="1:10" ht="15" customHeight="1" x14ac:dyDescent="0.25">
      <c r="A3864" s="155" t="s">
        <v>2714</v>
      </c>
      <c r="B3864" s="155" t="s">
        <v>1452</v>
      </c>
      <c r="C3864" s="155" t="s">
        <v>5904</v>
      </c>
      <c r="D3864" s="155">
        <v>60</v>
      </c>
      <c r="E3864" s="155">
        <v>60</v>
      </c>
      <c r="F3864" s="166">
        <v>41809</v>
      </c>
      <c r="G3864" s="166">
        <v>41781</v>
      </c>
      <c r="H3864" s="157">
        <v>1</v>
      </c>
      <c r="J3864" s="159" t="s">
        <v>5903</v>
      </c>
    </row>
    <row r="3865" spans="1:10" ht="15" customHeight="1" x14ac:dyDescent="0.25">
      <c r="A3865" s="155" t="s">
        <v>2714</v>
      </c>
      <c r="B3865" s="155" t="s">
        <v>5905</v>
      </c>
      <c r="C3865" s="155" t="s">
        <v>5906</v>
      </c>
      <c r="D3865" s="155">
        <v>50</v>
      </c>
      <c r="E3865" s="155">
        <v>50</v>
      </c>
      <c r="F3865" s="166">
        <v>41809</v>
      </c>
      <c r="G3865" s="166">
        <v>41792</v>
      </c>
      <c r="H3865" s="157">
        <v>1</v>
      </c>
      <c r="J3865" s="159" t="s">
        <v>5903</v>
      </c>
    </row>
    <row r="3866" spans="1:10" ht="15" customHeight="1" x14ac:dyDescent="0.25">
      <c r="A3866" s="155" t="s">
        <v>2714</v>
      </c>
      <c r="B3866" s="155" t="s">
        <v>5304</v>
      </c>
      <c r="C3866" s="155" t="s">
        <v>364</v>
      </c>
      <c r="D3866" s="155">
        <v>100</v>
      </c>
      <c r="E3866" s="155">
        <v>100</v>
      </c>
      <c r="F3866" s="166">
        <v>41809</v>
      </c>
      <c r="G3866" s="166">
        <v>41792</v>
      </c>
      <c r="H3866" s="157">
        <v>1</v>
      </c>
      <c r="J3866" s="159" t="s">
        <v>5903</v>
      </c>
    </row>
    <row r="3867" spans="1:10" ht="15" customHeight="1" x14ac:dyDescent="0.25">
      <c r="A3867" s="155" t="s">
        <v>5297</v>
      </c>
      <c r="B3867" s="155" t="s">
        <v>5298</v>
      </c>
      <c r="C3867" s="155" t="s">
        <v>5908</v>
      </c>
      <c r="D3867" s="155">
        <v>20</v>
      </c>
      <c r="E3867" s="155">
        <v>20</v>
      </c>
      <c r="F3867" s="166">
        <v>41809</v>
      </c>
      <c r="G3867" s="166">
        <v>41809</v>
      </c>
      <c r="H3867" s="157">
        <v>1</v>
      </c>
    </row>
    <row r="3868" spans="1:10" ht="15" customHeight="1" x14ac:dyDescent="0.25">
      <c r="A3868" s="155" t="s">
        <v>173</v>
      </c>
      <c r="B3868" s="155" t="s">
        <v>1285</v>
      </c>
      <c r="C3868" s="155" t="s">
        <v>5907</v>
      </c>
      <c r="D3868" s="155">
        <v>504</v>
      </c>
      <c r="E3868" s="155">
        <v>504</v>
      </c>
      <c r="F3868" s="166">
        <v>41809</v>
      </c>
      <c r="G3868" s="166">
        <v>41810</v>
      </c>
      <c r="H3868" s="157">
        <v>1</v>
      </c>
    </row>
    <row r="3869" spans="1:10" ht="15" customHeight="1" x14ac:dyDescent="0.25">
      <c r="A3869" s="155" t="s">
        <v>509</v>
      </c>
      <c r="B3869" s="155" t="s">
        <v>5909</v>
      </c>
      <c r="C3869" s="155" t="s">
        <v>5910</v>
      </c>
      <c r="D3869" s="155">
        <v>25</v>
      </c>
      <c r="E3869" s="155">
        <v>25</v>
      </c>
      <c r="F3869" s="166">
        <v>41810</v>
      </c>
      <c r="G3869" s="166">
        <v>41816</v>
      </c>
      <c r="H3869" s="157">
        <v>1</v>
      </c>
    </row>
    <row r="3870" spans="1:10" ht="15" customHeight="1" x14ac:dyDescent="0.25">
      <c r="A3870" s="155" t="s">
        <v>4666</v>
      </c>
      <c r="B3870" s="155" t="s">
        <v>4667</v>
      </c>
      <c r="C3870" s="155" t="s">
        <v>5911</v>
      </c>
      <c r="D3870" s="155">
        <v>200</v>
      </c>
      <c r="E3870" s="155">
        <v>200</v>
      </c>
      <c r="F3870" s="166">
        <v>41810</v>
      </c>
      <c r="G3870" s="166">
        <v>41816</v>
      </c>
      <c r="H3870" s="157">
        <v>1</v>
      </c>
    </row>
    <row r="3871" spans="1:10" ht="15" customHeight="1" x14ac:dyDescent="0.25">
      <c r="A3871" s="155" t="s">
        <v>42</v>
      </c>
      <c r="B3871" s="155" t="s">
        <v>5912</v>
      </c>
      <c r="C3871" s="155" t="s">
        <v>5913</v>
      </c>
      <c r="D3871" s="155">
        <v>25</v>
      </c>
      <c r="E3871" s="155">
        <v>25</v>
      </c>
      <c r="F3871" s="166">
        <v>41810</v>
      </c>
      <c r="G3871" s="166">
        <v>41815</v>
      </c>
      <c r="H3871" s="157">
        <v>1</v>
      </c>
    </row>
    <row r="3872" spans="1:10" ht="15" customHeight="1" x14ac:dyDescent="0.25">
      <c r="A3872" s="155" t="s">
        <v>5914</v>
      </c>
      <c r="B3872" s="155" t="s">
        <v>5915</v>
      </c>
      <c r="C3872" s="155" t="s">
        <v>5916</v>
      </c>
      <c r="D3872" s="155">
        <v>16</v>
      </c>
      <c r="E3872" s="155">
        <v>16</v>
      </c>
      <c r="F3872" s="166">
        <v>41810</v>
      </c>
      <c r="G3872" s="166">
        <v>41820</v>
      </c>
      <c r="H3872" s="157">
        <v>1</v>
      </c>
    </row>
    <row r="3873" spans="1:10" ht="15" customHeight="1" x14ac:dyDescent="0.25">
      <c r="A3873" s="155" t="s">
        <v>1438</v>
      </c>
      <c r="B3873" s="155" t="s">
        <v>1441</v>
      </c>
      <c r="C3873" s="155" t="s">
        <v>5917</v>
      </c>
      <c r="D3873" s="155">
        <v>20</v>
      </c>
      <c r="E3873" s="155">
        <v>20</v>
      </c>
      <c r="F3873" s="166">
        <v>41810</v>
      </c>
      <c r="G3873" s="166">
        <v>41814</v>
      </c>
      <c r="H3873" s="157">
        <v>1</v>
      </c>
    </row>
    <row r="3874" spans="1:10" ht="15" customHeight="1" x14ac:dyDescent="0.25">
      <c r="A3874" s="155" t="s">
        <v>286</v>
      </c>
      <c r="B3874" s="155" t="s">
        <v>5918</v>
      </c>
      <c r="C3874" s="155" t="s">
        <v>5919</v>
      </c>
      <c r="D3874" s="155">
        <v>25</v>
      </c>
      <c r="E3874" s="155">
        <v>25</v>
      </c>
      <c r="F3874" s="166">
        <v>41810</v>
      </c>
      <c r="G3874" s="166">
        <v>41813</v>
      </c>
      <c r="H3874" s="157">
        <v>1</v>
      </c>
    </row>
    <row r="3875" spans="1:10" ht="15" customHeight="1" x14ac:dyDescent="0.25">
      <c r="A3875" s="155" t="s">
        <v>286</v>
      </c>
      <c r="B3875" s="155" t="s">
        <v>5921</v>
      </c>
      <c r="C3875" s="155" t="s">
        <v>5920</v>
      </c>
      <c r="D3875" s="155">
        <v>25</v>
      </c>
      <c r="E3875" s="155">
        <v>25</v>
      </c>
      <c r="F3875" s="166">
        <v>41810</v>
      </c>
      <c r="G3875" s="166">
        <v>41813</v>
      </c>
      <c r="H3875" s="157">
        <v>1</v>
      </c>
    </row>
    <row r="3876" spans="1:10" ht="15" customHeight="1" x14ac:dyDescent="0.25">
      <c r="A3876" s="155" t="s">
        <v>924</v>
      </c>
      <c r="B3876" s="155" t="s">
        <v>5923</v>
      </c>
      <c r="C3876" s="155" t="s">
        <v>5924</v>
      </c>
      <c r="D3876" s="155">
        <v>1</v>
      </c>
      <c r="E3876" s="155">
        <v>1</v>
      </c>
      <c r="F3876" s="166">
        <v>41810</v>
      </c>
      <c r="G3876" s="166">
        <v>41812</v>
      </c>
      <c r="H3876" s="157">
        <v>1</v>
      </c>
    </row>
    <row r="3877" spans="1:10" ht="15" customHeight="1" x14ac:dyDescent="0.25">
      <c r="A3877" s="155" t="s">
        <v>71</v>
      </c>
      <c r="B3877" s="155" t="s">
        <v>1530</v>
      </c>
      <c r="C3877" s="155" t="s">
        <v>5925</v>
      </c>
      <c r="D3877" s="155">
        <v>5</v>
      </c>
      <c r="E3877" s="155">
        <v>5</v>
      </c>
      <c r="F3877" s="166">
        <v>41813</v>
      </c>
      <c r="G3877" s="166">
        <v>41822</v>
      </c>
      <c r="H3877" s="157">
        <v>1</v>
      </c>
    </row>
    <row r="3878" spans="1:10" ht="15" customHeight="1" x14ac:dyDescent="0.25">
      <c r="A3878" s="155" t="s">
        <v>71</v>
      </c>
      <c r="B3878" s="155" t="s">
        <v>1550</v>
      </c>
      <c r="C3878" s="155" t="s">
        <v>364</v>
      </c>
      <c r="D3878" s="155">
        <v>5</v>
      </c>
      <c r="E3878" s="155">
        <v>5</v>
      </c>
      <c r="F3878" s="166">
        <v>41813</v>
      </c>
      <c r="G3878" s="166">
        <v>41822</v>
      </c>
      <c r="H3878" s="157">
        <v>1</v>
      </c>
    </row>
    <row r="3879" spans="1:10" ht="15" customHeight="1" x14ac:dyDescent="0.25">
      <c r="A3879" s="155" t="s">
        <v>4412</v>
      </c>
      <c r="B3879" s="155" t="s">
        <v>4413</v>
      </c>
      <c r="C3879" s="155" t="s">
        <v>5927</v>
      </c>
      <c r="D3879" s="155">
        <v>10</v>
      </c>
      <c r="E3879" s="155">
        <v>10</v>
      </c>
      <c r="F3879" s="166">
        <v>41813</v>
      </c>
      <c r="G3879" s="166">
        <v>41817</v>
      </c>
      <c r="H3879" s="157">
        <v>1</v>
      </c>
    </row>
    <row r="3880" spans="1:10" ht="15" customHeight="1" x14ac:dyDescent="0.25">
      <c r="A3880" s="155" t="s">
        <v>4412</v>
      </c>
      <c r="B3880" s="155" t="s">
        <v>4413</v>
      </c>
      <c r="C3880" s="155" t="s">
        <v>5928</v>
      </c>
      <c r="D3880" s="155">
        <v>10</v>
      </c>
      <c r="E3880" s="155">
        <v>10</v>
      </c>
      <c r="F3880" s="166">
        <v>41813</v>
      </c>
      <c r="G3880" s="166">
        <v>41817</v>
      </c>
      <c r="H3880" s="157">
        <v>1</v>
      </c>
    </row>
    <row r="3881" spans="1:10" ht="15" customHeight="1" x14ac:dyDescent="0.25">
      <c r="A3881" s="155" t="s">
        <v>509</v>
      </c>
      <c r="B3881" s="155" t="s">
        <v>5926</v>
      </c>
      <c r="C3881" s="155" t="s">
        <v>5926</v>
      </c>
      <c r="D3881" s="155">
        <v>700</v>
      </c>
      <c r="E3881" s="155">
        <v>697</v>
      </c>
      <c r="F3881" s="166">
        <v>41813</v>
      </c>
      <c r="G3881" s="166">
        <v>41807</v>
      </c>
      <c r="H3881" s="157">
        <v>1</v>
      </c>
      <c r="J3881" s="159" t="s">
        <v>5929</v>
      </c>
    </row>
    <row r="3882" spans="1:10" ht="15" customHeight="1" x14ac:dyDescent="0.25">
      <c r="A3882" s="155" t="s">
        <v>509</v>
      </c>
      <c r="B3882" s="155" t="s">
        <v>3540</v>
      </c>
      <c r="C3882" s="155" t="s">
        <v>5930</v>
      </c>
      <c r="D3882" s="155">
        <v>700</v>
      </c>
      <c r="E3882" s="155">
        <v>700</v>
      </c>
      <c r="F3882" s="166">
        <v>41813</v>
      </c>
      <c r="G3882" s="166">
        <v>41817</v>
      </c>
      <c r="H3882" s="157">
        <v>1</v>
      </c>
    </row>
    <row r="3883" spans="1:10" ht="15" customHeight="1" x14ac:dyDescent="0.25">
      <c r="A3883" s="155" t="s">
        <v>261</v>
      </c>
      <c r="B3883" s="155" t="s">
        <v>5250</v>
      </c>
      <c r="C3883" s="155" t="s">
        <v>5931</v>
      </c>
      <c r="D3883" s="155">
        <v>150</v>
      </c>
      <c r="E3883" s="155">
        <v>150</v>
      </c>
      <c r="F3883" s="166">
        <v>41813</v>
      </c>
      <c r="G3883" s="166">
        <v>41820</v>
      </c>
      <c r="H3883" s="157">
        <v>1</v>
      </c>
    </row>
    <row r="3884" spans="1:10" ht="15" customHeight="1" x14ac:dyDescent="0.25">
      <c r="A3884" s="155" t="s">
        <v>5827</v>
      </c>
      <c r="B3884" s="155" t="s">
        <v>5932</v>
      </c>
      <c r="C3884" s="155" t="s">
        <v>5933</v>
      </c>
      <c r="D3884" s="155">
        <v>25</v>
      </c>
      <c r="E3884" s="155">
        <v>25</v>
      </c>
      <c r="F3884" s="166">
        <v>41813</v>
      </c>
      <c r="G3884" s="166">
        <v>41817</v>
      </c>
      <c r="H3884" s="157">
        <v>1</v>
      </c>
      <c r="J3884" s="159" t="s">
        <v>1524</v>
      </c>
    </row>
    <row r="3885" spans="1:10" ht="15" customHeight="1" x14ac:dyDescent="0.25">
      <c r="A3885" s="155" t="s">
        <v>71</v>
      </c>
      <c r="B3885" s="155" t="s">
        <v>2730</v>
      </c>
      <c r="C3885" s="155" t="s">
        <v>5935</v>
      </c>
      <c r="D3885" s="155">
        <v>26</v>
      </c>
      <c r="E3885" s="155">
        <v>26</v>
      </c>
      <c r="F3885" s="166">
        <v>41814</v>
      </c>
      <c r="G3885" s="166">
        <v>41823</v>
      </c>
      <c r="H3885" s="157">
        <v>1</v>
      </c>
    </row>
    <row r="3886" spans="1:10" ht="15" customHeight="1" x14ac:dyDescent="0.25">
      <c r="A3886" s="155" t="s">
        <v>911</v>
      </c>
      <c r="B3886" s="155" t="s">
        <v>912</v>
      </c>
      <c r="C3886" s="155" t="s">
        <v>5936</v>
      </c>
      <c r="D3886" s="155">
        <v>500</v>
      </c>
      <c r="E3886" s="155">
        <v>500</v>
      </c>
      <c r="F3886" s="166">
        <v>41814</v>
      </c>
      <c r="G3886" s="166">
        <v>41823</v>
      </c>
      <c r="H3886" s="157">
        <v>1</v>
      </c>
    </row>
    <row r="3887" spans="1:10" ht="15" customHeight="1" x14ac:dyDescent="0.25">
      <c r="A3887" s="155" t="s">
        <v>544</v>
      </c>
      <c r="B3887" s="155" t="s">
        <v>82</v>
      </c>
      <c r="C3887" s="155" t="s">
        <v>5937</v>
      </c>
      <c r="D3887" s="155">
        <v>100</v>
      </c>
      <c r="E3887" s="155">
        <v>100</v>
      </c>
      <c r="F3887" s="166">
        <v>41814</v>
      </c>
      <c r="G3887" s="166">
        <v>41820</v>
      </c>
      <c r="H3887" s="157">
        <v>1</v>
      </c>
    </row>
    <row r="3888" spans="1:10" ht="15" customHeight="1" x14ac:dyDescent="0.25">
      <c r="A3888" s="155" t="s">
        <v>509</v>
      </c>
      <c r="B3888" s="155" t="s">
        <v>5938</v>
      </c>
      <c r="C3888" s="155" t="s">
        <v>5939</v>
      </c>
      <c r="D3888" s="155">
        <v>300</v>
      </c>
      <c r="E3888" s="155">
        <v>300</v>
      </c>
      <c r="F3888" s="166">
        <v>41814</v>
      </c>
      <c r="G3888" s="166">
        <v>41816</v>
      </c>
      <c r="H3888" s="157">
        <v>1</v>
      </c>
    </row>
    <row r="3889" spans="1:8" ht="15" customHeight="1" x14ac:dyDescent="0.25">
      <c r="A3889" s="155" t="s">
        <v>634</v>
      </c>
      <c r="B3889" s="155" t="s">
        <v>2614</v>
      </c>
      <c r="C3889" s="155" t="s">
        <v>5940</v>
      </c>
      <c r="D3889" s="155">
        <v>276</v>
      </c>
      <c r="E3889" s="155">
        <v>276</v>
      </c>
      <c r="F3889" s="166">
        <v>41814</v>
      </c>
      <c r="G3889" s="166">
        <v>41820</v>
      </c>
      <c r="H3889" s="157">
        <v>1</v>
      </c>
    </row>
    <row r="3890" spans="1:8" ht="15" customHeight="1" x14ac:dyDescent="0.25">
      <c r="A3890" s="155" t="s">
        <v>2714</v>
      </c>
      <c r="B3890" s="155" t="s">
        <v>505</v>
      </c>
      <c r="C3890" s="155" t="s">
        <v>5941</v>
      </c>
      <c r="D3890" s="155">
        <v>25</v>
      </c>
      <c r="E3890" s="155">
        <v>25</v>
      </c>
      <c r="F3890" s="166">
        <v>41815</v>
      </c>
      <c r="G3890" s="166">
        <v>41820</v>
      </c>
      <c r="H3890" s="157">
        <v>1</v>
      </c>
    </row>
    <row r="3891" spans="1:8" ht="15" customHeight="1" x14ac:dyDescent="0.25">
      <c r="A3891" s="155" t="s">
        <v>71</v>
      </c>
      <c r="B3891" s="155" t="s">
        <v>477</v>
      </c>
      <c r="C3891" s="155" t="s">
        <v>5942</v>
      </c>
      <c r="D3891" s="155">
        <v>5</v>
      </c>
      <c r="E3891" s="155">
        <v>5</v>
      </c>
      <c r="F3891" s="166">
        <v>41815</v>
      </c>
      <c r="G3891" s="166">
        <v>41820</v>
      </c>
      <c r="H3891" s="157">
        <v>1</v>
      </c>
    </row>
    <row r="3892" spans="1:8" ht="15" customHeight="1" x14ac:dyDescent="0.25">
      <c r="A3892" s="155" t="s">
        <v>5943</v>
      </c>
      <c r="B3892" s="155" t="s">
        <v>5944</v>
      </c>
      <c r="C3892" s="155" t="s">
        <v>5945</v>
      </c>
      <c r="D3892" s="155">
        <v>129</v>
      </c>
      <c r="E3892" s="155">
        <v>129</v>
      </c>
      <c r="F3892" s="166">
        <v>41815</v>
      </c>
      <c r="G3892" s="166">
        <v>41822</v>
      </c>
      <c r="H3892" s="157">
        <v>1</v>
      </c>
    </row>
    <row r="3893" spans="1:8" ht="15" customHeight="1" x14ac:dyDescent="0.25">
      <c r="A3893" s="155" t="s">
        <v>5943</v>
      </c>
      <c r="B3893" s="155" t="s">
        <v>5946</v>
      </c>
      <c r="C3893" s="155" t="s">
        <v>161</v>
      </c>
      <c r="D3893" s="155">
        <v>11</v>
      </c>
      <c r="E3893" s="155">
        <v>11</v>
      </c>
      <c r="F3893" s="166">
        <v>41815</v>
      </c>
      <c r="G3893" s="166">
        <v>41822</v>
      </c>
      <c r="H3893" s="157">
        <v>1</v>
      </c>
    </row>
    <row r="3894" spans="1:8" ht="15" customHeight="1" x14ac:dyDescent="0.25">
      <c r="A3894" s="155" t="s">
        <v>6965</v>
      </c>
      <c r="B3894" s="155" t="s">
        <v>272</v>
      </c>
      <c r="C3894" s="155" t="s">
        <v>5947</v>
      </c>
      <c r="D3894" s="155">
        <v>11</v>
      </c>
      <c r="E3894" s="155">
        <v>11</v>
      </c>
      <c r="F3894" s="166">
        <v>41815</v>
      </c>
      <c r="G3894" s="166">
        <v>41822</v>
      </c>
      <c r="H3894" s="157">
        <v>1</v>
      </c>
    </row>
    <row r="3895" spans="1:8" ht="15" customHeight="1" x14ac:dyDescent="0.25">
      <c r="A3895" s="155" t="s">
        <v>6965</v>
      </c>
      <c r="B3895" s="155" t="s">
        <v>272</v>
      </c>
      <c r="C3895" s="155" t="s">
        <v>5948</v>
      </c>
      <c r="D3895" s="155">
        <v>3</v>
      </c>
      <c r="E3895" s="155">
        <v>3</v>
      </c>
      <c r="F3895" s="166">
        <v>41815</v>
      </c>
      <c r="G3895" s="166">
        <v>41822</v>
      </c>
      <c r="H3895" s="157">
        <v>1</v>
      </c>
    </row>
    <row r="3896" spans="1:8" ht="15" customHeight="1" x14ac:dyDescent="0.25">
      <c r="A3896" s="155" t="s">
        <v>29</v>
      </c>
      <c r="B3896" s="155" t="s">
        <v>614</v>
      </c>
      <c r="C3896" s="155" t="s">
        <v>5949</v>
      </c>
      <c r="D3896" s="155">
        <v>50</v>
      </c>
      <c r="E3896" s="155">
        <v>59</v>
      </c>
      <c r="F3896" s="166">
        <v>41816</v>
      </c>
      <c r="G3896" s="166">
        <v>41827</v>
      </c>
      <c r="H3896" s="157">
        <v>1</v>
      </c>
    </row>
    <row r="3897" spans="1:8" ht="15" customHeight="1" x14ac:dyDescent="0.25">
      <c r="A3897" s="155" t="s">
        <v>71</v>
      </c>
      <c r="B3897" s="155" t="s">
        <v>154</v>
      </c>
      <c r="C3897" s="155" t="s">
        <v>5950</v>
      </c>
      <c r="D3897" s="155">
        <v>5</v>
      </c>
      <c r="E3897" s="155">
        <v>5</v>
      </c>
      <c r="F3897" s="166">
        <v>41816</v>
      </c>
      <c r="G3897" s="166">
        <v>41821</v>
      </c>
      <c r="H3897" s="157">
        <v>1</v>
      </c>
    </row>
    <row r="3898" spans="1:8" ht="15" customHeight="1" x14ac:dyDescent="0.25">
      <c r="A3898" s="155" t="s">
        <v>71</v>
      </c>
      <c r="B3898" s="155" t="s">
        <v>154</v>
      </c>
      <c r="C3898" s="155" t="s">
        <v>5951</v>
      </c>
      <c r="D3898" s="155">
        <v>5</v>
      </c>
      <c r="E3898" s="155">
        <v>5</v>
      </c>
      <c r="F3898" s="166">
        <v>41816</v>
      </c>
      <c r="G3898" s="166">
        <v>41821</v>
      </c>
      <c r="H3898" s="157">
        <v>1</v>
      </c>
    </row>
    <row r="3899" spans="1:8" ht="15" customHeight="1" x14ac:dyDescent="0.25">
      <c r="A3899" s="155" t="s">
        <v>71</v>
      </c>
      <c r="B3899" s="155" t="s">
        <v>477</v>
      </c>
      <c r="C3899" s="155" t="s">
        <v>5952</v>
      </c>
      <c r="D3899" s="155">
        <v>5</v>
      </c>
      <c r="E3899" s="155">
        <v>5</v>
      </c>
      <c r="F3899" s="166">
        <v>41816</v>
      </c>
      <c r="G3899" s="166">
        <v>41820</v>
      </c>
      <c r="H3899" s="157">
        <v>1</v>
      </c>
    </row>
    <row r="3900" spans="1:8" ht="15" customHeight="1" x14ac:dyDescent="0.25">
      <c r="A3900" s="155" t="s">
        <v>261</v>
      </c>
      <c r="B3900" s="155" t="s">
        <v>3021</v>
      </c>
      <c r="C3900" s="155" t="s">
        <v>5953</v>
      </c>
      <c r="D3900" s="155">
        <v>150</v>
      </c>
      <c r="E3900" s="155">
        <v>48</v>
      </c>
      <c r="F3900" s="166">
        <v>41816</v>
      </c>
      <c r="G3900" s="166">
        <v>41820</v>
      </c>
      <c r="H3900" s="157">
        <v>1</v>
      </c>
    </row>
    <row r="3901" spans="1:8" ht="15" customHeight="1" x14ac:dyDescent="0.25">
      <c r="A3901" s="155" t="s">
        <v>2769</v>
      </c>
      <c r="B3901" s="155" t="s">
        <v>5795</v>
      </c>
      <c r="C3901" s="155" t="s">
        <v>5956</v>
      </c>
      <c r="D3901" s="155">
        <v>18</v>
      </c>
      <c r="E3901" s="155">
        <v>18</v>
      </c>
      <c r="F3901" s="166">
        <v>41817</v>
      </c>
      <c r="G3901" s="166">
        <v>41817</v>
      </c>
      <c r="H3901" s="157">
        <v>1</v>
      </c>
    </row>
    <row r="3902" spans="1:8" ht="15" customHeight="1" x14ac:dyDescent="0.25">
      <c r="A3902" s="155" t="s">
        <v>5957</v>
      </c>
      <c r="B3902" s="155" t="s">
        <v>5958</v>
      </c>
      <c r="C3902" s="155" t="s">
        <v>5959</v>
      </c>
      <c r="D3902" s="155">
        <v>100</v>
      </c>
      <c r="E3902" s="155">
        <v>100</v>
      </c>
      <c r="F3902" s="166">
        <v>41817</v>
      </c>
      <c r="G3902" s="166">
        <v>41820</v>
      </c>
      <c r="H3902" s="157">
        <v>1</v>
      </c>
    </row>
    <row r="3903" spans="1:8" ht="15" customHeight="1" x14ac:dyDescent="0.25">
      <c r="A3903" s="155" t="s">
        <v>5957</v>
      </c>
      <c r="B3903" s="155" t="s">
        <v>5960</v>
      </c>
      <c r="C3903" s="155" t="s">
        <v>166</v>
      </c>
      <c r="D3903" s="155">
        <v>100</v>
      </c>
      <c r="E3903" s="155">
        <v>100</v>
      </c>
      <c r="F3903" s="166">
        <v>41817</v>
      </c>
      <c r="G3903" s="166">
        <v>41820</v>
      </c>
      <c r="H3903" s="157">
        <v>1</v>
      </c>
    </row>
    <row r="3904" spans="1:8" ht="15" customHeight="1" x14ac:dyDescent="0.25">
      <c r="A3904" s="155" t="s">
        <v>5961</v>
      </c>
      <c r="B3904" s="155" t="s">
        <v>5962</v>
      </c>
      <c r="C3904" s="155" t="s">
        <v>5963</v>
      </c>
      <c r="D3904" s="155">
        <v>150</v>
      </c>
      <c r="E3904" s="155">
        <v>150</v>
      </c>
      <c r="F3904" s="166">
        <v>41817</v>
      </c>
      <c r="G3904" s="166">
        <v>41827</v>
      </c>
      <c r="H3904" s="157">
        <v>1</v>
      </c>
    </row>
    <row r="3905" spans="1:9" ht="15" customHeight="1" x14ac:dyDescent="0.25">
      <c r="A3905" s="155" t="s">
        <v>597</v>
      </c>
      <c r="B3905" s="155" t="s">
        <v>598</v>
      </c>
      <c r="C3905" s="155" t="s">
        <v>5964</v>
      </c>
      <c r="D3905" s="155">
        <v>100</v>
      </c>
      <c r="E3905" s="155">
        <v>100</v>
      </c>
      <c r="F3905" s="166">
        <v>41817</v>
      </c>
      <c r="G3905" s="166">
        <v>41824</v>
      </c>
      <c r="H3905" s="157">
        <v>1</v>
      </c>
    </row>
    <row r="3906" spans="1:9" ht="15" customHeight="1" x14ac:dyDescent="0.25">
      <c r="A3906" s="155" t="s">
        <v>5965</v>
      </c>
      <c r="B3906" s="155" t="s">
        <v>555</v>
      </c>
      <c r="C3906" s="155" t="s">
        <v>5966</v>
      </c>
      <c r="D3906" s="155">
        <v>250</v>
      </c>
      <c r="E3906" s="155">
        <v>250</v>
      </c>
      <c r="F3906" s="166">
        <v>41817</v>
      </c>
      <c r="G3906" s="166">
        <v>41823</v>
      </c>
      <c r="H3906" s="157">
        <v>1</v>
      </c>
    </row>
    <row r="3907" spans="1:9" ht="15" customHeight="1" x14ac:dyDescent="0.25">
      <c r="A3907" s="155" t="s">
        <v>5967</v>
      </c>
      <c r="B3907" s="155" t="s">
        <v>3542</v>
      </c>
      <c r="C3907" s="155" t="s">
        <v>5968</v>
      </c>
      <c r="D3907" s="155">
        <v>1</v>
      </c>
      <c r="E3907" s="155">
        <v>1</v>
      </c>
      <c r="F3907" s="166">
        <v>41817</v>
      </c>
      <c r="G3907" s="166">
        <v>41827</v>
      </c>
      <c r="H3907" s="157">
        <v>1</v>
      </c>
    </row>
    <row r="3908" spans="1:9" ht="15" customHeight="1" x14ac:dyDescent="0.25">
      <c r="A3908" s="155" t="s">
        <v>638</v>
      </c>
      <c r="B3908" s="155" t="s">
        <v>639</v>
      </c>
      <c r="C3908" s="155" t="s">
        <v>5969</v>
      </c>
      <c r="D3908" s="155">
        <v>1300</v>
      </c>
      <c r="E3908" s="155">
        <v>1300</v>
      </c>
      <c r="F3908" s="166">
        <v>41817</v>
      </c>
      <c r="G3908" s="166">
        <v>41822</v>
      </c>
      <c r="H3908" s="157">
        <v>1</v>
      </c>
    </row>
    <row r="3909" spans="1:9" ht="15" customHeight="1" x14ac:dyDescent="0.25">
      <c r="A3909" s="155" t="s">
        <v>71</v>
      </c>
      <c r="B3909" s="155" t="s">
        <v>167</v>
      </c>
      <c r="C3909" s="155" t="s">
        <v>5970</v>
      </c>
      <c r="D3909" s="155">
        <v>5</v>
      </c>
      <c r="E3909" s="155">
        <v>5</v>
      </c>
      <c r="F3909" s="166">
        <v>41817</v>
      </c>
      <c r="G3909" s="166">
        <v>41827</v>
      </c>
      <c r="H3909" s="157">
        <v>1</v>
      </c>
    </row>
    <row r="3910" spans="1:9" ht="15" customHeight="1" x14ac:dyDescent="0.25">
      <c r="A3910" s="155" t="s">
        <v>71</v>
      </c>
      <c r="B3910" s="155" t="s">
        <v>167</v>
      </c>
      <c r="C3910" s="155" t="s">
        <v>5971</v>
      </c>
      <c r="D3910" s="155">
        <v>5</v>
      </c>
      <c r="E3910" s="155">
        <v>5</v>
      </c>
      <c r="F3910" s="166">
        <v>41817</v>
      </c>
      <c r="G3910" s="166">
        <v>41824</v>
      </c>
      <c r="H3910" s="157">
        <v>1</v>
      </c>
    </row>
    <row r="3911" spans="1:9" ht="15" customHeight="1" x14ac:dyDescent="0.25">
      <c r="A3911" s="155" t="s">
        <v>261</v>
      </c>
      <c r="B3911" s="155" t="s">
        <v>3021</v>
      </c>
      <c r="C3911" s="155" t="s">
        <v>5972</v>
      </c>
      <c r="D3911" s="155">
        <v>150</v>
      </c>
      <c r="E3911" s="155">
        <v>102</v>
      </c>
      <c r="F3911" s="166">
        <v>41820</v>
      </c>
      <c r="G3911" s="166">
        <v>41820</v>
      </c>
      <c r="H3911" s="157">
        <v>1</v>
      </c>
    </row>
    <row r="3912" spans="1:9" ht="15" customHeight="1" x14ac:dyDescent="0.25">
      <c r="A3912" s="155" t="s">
        <v>3437</v>
      </c>
      <c r="B3912" s="155" t="s">
        <v>4533</v>
      </c>
      <c r="C3912" s="155" t="s">
        <v>5973</v>
      </c>
      <c r="D3912" s="155">
        <v>50</v>
      </c>
      <c r="E3912" s="155">
        <v>50</v>
      </c>
      <c r="F3912" s="166">
        <v>41820</v>
      </c>
      <c r="G3912" s="166">
        <v>41827</v>
      </c>
      <c r="H3912" s="157">
        <v>1</v>
      </c>
    </row>
    <row r="3913" spans="1:9" ht="15" customHeight="1" x14ac:dyDescent="0.25">
      <c r="A3913" s="155" t="s">
        <v>227</v>
      </c>
      <c r="B3913" s="155" t="s">
        <v>3206</v>
      </c>
      <c r="C3913" s="155" t="s">
        <v>5974</v>
      </c>
      <c r="D3913" s="155">
        <v>50</v>
      </c>
      <c r="E3913" s="155">
        <v>50</v>
      </c>
      <c r="F3913" s="166">
        <v>41820</v>
      </c>
      <c r="G3913" s="166">
        <v>41827</v>
      </c>
      <c r="H3913" s="157">
        <v>1</v>
      </c>
    </row>
    <row r="3914" spans="1:9" ht="15" customHeight="1" x14ac:dyDescent="0.25">
      <c r="A3914" s="155" t="s">
        <v>1280</v>
      </c>
      <c r="B3914" s="155" t="s">
        <v>5975</v>
      </c>
      <c r="C3914" s="155" t="s">
        <v>5976</v>
      </c>
      <c r="D3914" s="155">
        <v>10</v>
      </c>
      <c r="E3914" s="155">
        <v>10</v>
      </c>
      <c r="F3914" s="166">
        <v>41820</v>
      </c>
      <c r="G3914" s="166">
        <v>41823</v>
      </c>
      <c r="H3914" s="157">
        <v>1</v>
      </c>
    </row>
    <row r="3915" spans="1:9" ht="15" customHeight="1" x14ac:dyDescent="0.25">
      <c r="A3915" s="155" t="s">
        <v>725</v>
      </c>
      <c r="B3915" s="155" t="s">
        <v>5977</v>
      </c>
      <c r="C3915" s="155" t="s">
        <v>5978</v>
      </c>
      <c r="D3915" s="155">
        <v>50</v>
      </c>
      <c r="E3915" s="155">
        <v>50</v>
      </c>
      <c r="F3915" s="166">
        <v>41820</v>
      </c>
      <c r="G3915" s="166">
        <v>41823</v>
      </c>
      <c r="H3915" s="157">
        <v>1</v>
      </c>
    </row>
    <row r="3916" spans="1:9" ht="15" customHeight="1" x14ac:dyDescent="0.25">
      <c r="A3916" s="155" t="s">
        <v>4562</v>
      </c>
      <c r="B3916" s="155" t="s">
        <v>1696</v>
      </c>
      <c r="C3916" s="155" t="s">
        <v>5979</v>
      </c>
      <c r="D3916" s="155">
        <v>3</v>
      </c>
      <c r="E3916" s="155">
        <v>2</v>
      </c>
      <c r="F3916" s="166">
        <v>41820</v>
      </c>
      <c r="G3916" s="166">
        <v>41827</v>
      </c>
      <c r="H3916" s="157">
        <v>1</v>
      </c>
      <c r="I3916" s="163" t="s">
        <v>5981</v>
      </c>
    </row>
    <row r="3917" spans="1:9" ht="15" customHeight="1" x14ac:dyDescent="0.25">
      <c r="A3917" s="155" t="s">
        <v>520</v>
      </c>
      <c r="B3917" s="155" t="s">
        <v>1267</v>
      </c>
      <c r="C3917" s="155" t="s">
        <v>5982</v>
      </c>
      <c r="D3917" s="155">
        <v>500</v>
      </c>
      <c r="E3917" s="155">
        <v>500</v>
      </c>
      <c r="F3917" s="166">
        <v>41821</v>
      </c>
      <c r="G3917" s="166">
        <v>41827</v>
      </c>
      <c r="H3917" s="157">
        <v>1</v>
      </c>
    </row>
    <row r="3918" spans="1:9" ht="15" customHeight="1" x14ac:dyDescent="0.25">
      <c r="A3918" s="155" t="s">
        <v>286</v>
      </c>
      <c r="B3918" s="155" t="s">
        <v>3014</v>
      </c>
      <c r="C3918" s="155" t="s">
        <v>5983</v>
      </c>
      <c r="D3918" s="155">
        <v>100</v>
      </c>
      <c r="E3918" s="155">
        <v>100</v>
      </c>
      <c r="F3918" s="166">
        <v>41821</v>
      </c>
      <c r="G3918" s="166">
        <v>41831</v>
      </c>
      <c r="H3918" s="157">
        <v>1</v>
      </c>
    </row>
    <row r="3919" spans="1:9" ht="15" customHeight="1" x14ac:dyDescent="0.25">
      <c r="A3919" s="155" t="s">
        <v>286</v>
      </c>
      <c r="B3919" s="155" t="s">
        <v>3065</v>
      </c>
      <c r="C3919" s="155" t="s">
        <v>5984</v>
      </c>
      <c r="D3919" s="155">
        <v>100</v>
      </c>
      <c r="E3919" s="155">
        <v>100</v>
      </c>
      <c r="F3919" s="166">
        <v>41821</v>
      </c>
      <c r="G3919" s="166">
        <v>41831</v>
      </c>
      <c r="H3919" s="157">
        <v>1</v>
      </c>
    </row>
    <row r="3920" spans="1:9" ht="15" customHeight="1" x14ac:dyDescent="0.25">
      <c r="A3920" s="155" t="s">
        <v>1554</v>
      </c>
      <c r="B3920" s="155" t="s">
        <v>272</v>
      </c>
      <c r="C3920" s="155" t="s">
        <v>5985</v>
      </c>
      <c r="D3920" s="155">
        <v>1</v>
      </c>
      <c r="E3920" s="155">
        <v>1</v>
      </c>
      <c r="F3920" s="166">
        <v>41821</v>
      </c>
      <c r="G3920" s="166">
        <v>41831</v>
      </c>
      <c r="H3920" s="157">
        <v>1</v>
      </c>
    </row>
    <row r="3921" spans="1:9" ht="15" customHeight="1" x14ac:dyDescent="0.25">
      <c r="A3921" s="155" t="s">
        <v>5827</v>
      </c>
      <c r="B3921" s="155" t="s">
        <v>5986</v>
      </c>
      <c r="C3921" s="155" t="s">
        <v>5987</v>
      </c>
      <c r="D3921" s="155">
        <v>50</v>
      </c>
      <c r="E3921" s="155">
        <v>50</v>
      </c>
      <c r="F3921" s="166">
        <v>41821</v>
      </c>
      <c r="G3921" s="166">
        <v>41823</v>
      </c>
      <c r="H3921" s="157">
        <v>1</v>
      </c>
    </row>
    <row r="3922" spans="1:9" ht="15" customHeight="1" x14ac:dyDescent="0.25">
      <c r="A3922" s="155" t="s">
        <v>5827</v>
      </c>
      <c r="B3922" s="155" t="s">
        <v>5988</v>
      </c>
      <c r="C3922" s="155" t="s">
        <v>5989</v>
      </c>
      <c r="D3922" s="155">
        <v>50</v>
      </c>
      <c r="E3922" s="155">
        <v>50</v>
      </c>
      <c r="F3922" s="166">
        <v>41821</v>
      </c>
      <c r="G3922" s="166">
        <v>41823</v>
      </c>
      <c r="H3922" s="157">
        <v>1</v>
      </c>
    </row>
    <row r="3923" spans="1:9" ht="15" customHeight="1" x14ac:dyDescent="0.25">
      <c r="A3923" s="155" t="s">
        <v>286</v>
      </c>
      <c r="B3923" s="155" t="s">
        <v>3002</v>
      </c>
      <c r="C3923" s="155" t="s">
        <v>5990</v>
      </c>
      <c r="D3923" s="155">
        <v>100</v>
      </c>
      <c r="E3923" s="155">
        <v>100</v>
      </c>
      <c r="F3923" s="166">
        <v>41822</v>
      </c>
      <c r="G3923" s="166">
        <v>41823</v>
      </c>
      <c r="H3923" s="157">
        <v>1</v>
      </c>
    </row>
    <row r="3924" spans="1:9" ht="15" customHeight="1" x14ac:dyDescent="0.25">
      <c r="A3924" s="155" t="s">
        <v>3430</v>
      </c>
      <c r="B3924" s="155" t="s">
        <v>681</v>
      </c>
      <c r="C3924" s="155" t="s">
        <v>5991</v>
      </c>
      <c r="D3924" s="155">
        <v>100</v>
      </c>
      <c r="E3924" s="155">
        <v>100</v>
      </c>
      <c r="F3924" s="166">
        <v>41822</v>
      </c>
      <c r="G3924" s="166">
        <v>41831</v>
      </c>
      <c r="H3924" s="157">
        <v>1</v>
      </c>
    </row>
    <row r="3925" spans="1:9" ht="15" customHeight="1" x14ac:dyDescent="0.25">
      <c r="A3925" s="155" t="s">
        <v>3481</v>
      </c>
      <c r="B3925" s="155" t="s">
        <v>255</v>
      </c>
      <c r="C3925" s="155" t="s">
        <v>5992</v>
      </c>
      <c r="D3925" s="155">
        <v>65</v>
      </c>
      <c r="E3925" s="155">
        <v>65</v>
      </c>
      <c r="F3925" s="166">
        <v>41823</v>
      </c>
      <c r="G3925" s="166">
        <v>41827</v>
      </c>
      <c r="H3925" s="157">
        <v>1</v>
      </c>
    </row>
    <row r="3926" spans="1:9" ht="15" customHeight="1" x14ac:dyDescent="0.25">
      <c r="A3926" s="155" t="s">
        <v>520</v>
      </c>
      <c r="B3926" s="155" t="s">
        <v>4574</v>
      </c>
      <c r="C3926" s="155" t="s">
        <v>5993</v>
      </c>
      <c r="D3926" s="155">
        <v>100</v>
      </c>
      <c r="E3926" s="155">
        <v>100</v>
      </c>
      <c r="F3926" s="166">
        <v>41823</v>
      </c>
      <c r="G3926" s="166">
        <v>41831</v>
      </c>
      <c r="H3926" s="157">
        <v>1</v>
      </c>
    </row>
    <row r="3927" spans="1:9" ht="15" customHeight="1" x14ac:dyDescent="0.25">
      <c r="A3927" s="155" t="s">
        <v>597</v>
      </c>
      <c r="B3927" s="155" t="s">
        <v>5994</v>
      </c>
      <c r="C3927" s="155" t="s">
        <v>5995</v>
      </c>
      <c r="D3927" s="155">
        <v>250</v>
      </c>
      <c r="E3927" s="155">
        <v>250</v>
      </c>
      <c r="F3927" s="166">
        <v>41823</v>
      </c>
      <c r="G3927" s="166">
        <v>41829</v>
      </c>
      <c r="H3927" s="157">
        <v>1</v>
      </c>
    </row>
    <row r="3928" spans="1:9" ht="15" customHeight="1" x14ac:dyDescent="0.25">
      <c r="A3928" s="155" t="s">
        <v>71</v>
      </c>
      <c r="B3928" s="155" t="s">
        <v>477</v>
      </c>
      <c r="C3928" s="155" t="s">
        <v>5996</v>
      </c>
      <c r="D3928" s="155">
        <v>10</v>
      </c>
      <c r="E3928" s="155">
        <v>10</v>
      </c>
      <c r="F3928" s="166">
        <v>41823</v>
      </c>
      <c r="G3928" s="166">
        <v>41828</v>
      </c>
      <c r="H3928" s="157">
        <v>1</v>
      </c>
    </row>
    <row r="3929" spans="1:9" ht="15" customHeight="1" x14ac:dyDescent="0.25">
      <c r="A3929" s="155" t="s">
        <v>71</v>
      </c>
      <c r="B3929" s="155" t="s">
        <v>1550</v>
      </c>
      <c r="C3929" s="155" t="s">
        <v>5997</v>
      </c>
      <c r="D3929" s="155">
        <v>5</v>
      </c>
      <c r="E3929" s="155">
        <v>5</v>
      </c>
      <c r="F3929" s="166">
        <v>41823</v>
      </c>
      <c r="G3929" s="166">
        <v>41835</v>
      </c>
      <c r="H3929" s="157">
        <v>1</v>
      </c>
    </row>
    <row r="3930" spans="1:9" ht="15" customHeight="1" x14ac:dyDescent="0.25">
      <c r="A3930" s="155" t="s">
        <v>559</v>
      </c>
      <c r="B3930" s="155" t="s">
        <v>1849</v>
      </c>
      <c r="C3930" s="155" t="s">
        <v>5998</v>
      </c>
      <c r="D3930" s="155">
        <v>1200</v>
      </c>
      <c r="E3930" s="155">
        <v>1200</v>
      </c>
      <c r="F3930" s="166">
        <v>41823</v>
      </c>
      <c r="G3930" s="166">
        <v>41831</v>
      </c>
      <c r="H3930" s="157">
        <v>1</v>
      </c>
    </row>
    <row r="3931" spans="1:9" ht="15" customHeight="1" x14ac:dyDescent="0.25">
      <c r="A3931" s="155" t="s">
        <v>559</v>
      </c>
      <c r="B3931" s="155" t="s">
        <v>1560</v>
      </c>
      <c r="C3931" s="155" t="s">
        <v>5999</v>
      </c>
      <c r="D3931" s="155">
        <v>1200</v>
      </c>
      <c r="E3931" s="155">
        <v>1200</v>
      </c>
      <c r="F3931" s="166">
        <v>41823</v>
      </c>
      <c r="G3931" s="166">
        <v>41831</v>
      </c>
      <c r="H3931" s="157">
        <v>1</v>
      </c>
    </row>
    <row r="3932" spans="1:9" ht="15" customHeight="1" x14ac:dyDescent="0.25">
      <c r="A3932" s="155" t="s">
        <v>559</v>
      </c>
      <c r="B3932" s="155" t="s">
        <v>560</v>
      </c>
      <c r="C3932" s="155" t="s">
        <v>6000</v>
      </c>
      <c r="D3932" s="155">
        <v>15000</v>
      </c>
      <c r="E3932" s="155">
        <v>15063</v>
      </c>
      <c r="F3932" s="166">
        <v>41823</v>
      </c>
      <c r="G3932" s="166">
        <v>41831</v>
      </c>
      <c r="H3932" s="157">
        <v>1</v>
      </c>
    </row>
    <row r="3933" spans="1:9" ht="15" customHeight="1" x14ac:dyDescent="0.25">
      <c r="A3933" s="155" t="s">
        <v>1438</v>
      </c>
      <c r="B3933" s="155" t="s">
        <v>850</v>
      </c>
      <c r="C3933" s="155" t="s">
        <v>6001</v>
      </c>
      <c r="D3933" s="155">
        <v>25</v>
      </c>
      <c r="E3933" s="155">
        <v>25</v>
      </c>
      <c r="F3933" s="166">
        <v>41823</v>
      </c>
      <c r="G3933" s="166">
        <v>41830</v>
      </c>
      <c r="H3933" s="157">
        <v>1</v>
      </c>
    </row>
    <row r="3934" spans="1:9" ht="15" customHeight="1" x14ac:dyDescent="0.25">
      <c r="A3934" s="155" t="s">
        <v>1438</v>
      </c>
      <c r="B3934" s="155" t="s">
        <v>6002</v>
      </c>
      <c r="C3934" s="155" t="s">
        <v>364</v>
      </c>
      <c r="D3934" s="155">
        <v>25</v>
      </c>
      <c r="E3934" s="155">
        <v>25</v>
      </c>
      <c r="F3934" s="166">
        <v>41823</v>
      </c>
      <c r="G3934" s="166">
        <v>41830</v>
      </c>
      <c r="H3934" s="157">
        <v>1</v>
      </c>
    </row>
    <row r="3935" spans="1:9" ht="15" customHeight="1" x14ac:dyDescent="0.25">
      <c r="A3935" s="155" t="s">
        <v>899</v>
      </c>
      <c r="B3935" s="155" t="s">
        <v>339</v>
      </c>
      <c r="C3935" s="155" t="s">
        <v>6003</v>
      </c>
      <c r="D3935" s="155">
        <v>10</v>
      </c>
      <c r="E3935" s="155">
        <v>10</v>
      </c>
      <c r="F3935" s="166">
        <v>41823</v>
      </c>
      <c r="G3935" s="166">
        <v>41831</v>
      </c>
      <c r="H3935" s="157">
        <v>1</v>
      </c>
    </row>
    <row r="3936" spans="1:9" ht="15" customHeight="1" x14ac:dyDescent="0.25">
      <c r="A3936" s="155" t="s">
        <v>3437</v>
      </c>
      <c r="B3936" s="155" t="s">
        <v>4224</v>
      </c>
      <c r="C3936" s="155" t="s">
        <v>6004</v>
      </c>
      <c r="D3936" s="155">
        <v>45</v>
      </c>
      <c r="E3936" s="155">
        <v>45</v>
      </c>
      <c r="F3936" s="166">
        <v>41823</v>
      </c>
      <c r="G3936" s="166">
        <v>41831</v>
      </c>
      <c r="H3936" s="157">
        <v>1</v>
      </c>
      <c r="I3936" s="163" t="s">
        <v>6005</v>
      </c>
    </row>
    <row r="3937" spans="1:8" ht="15" customHeight="1" x14ac:dyDescent="0.25">
      <c r="A3937" s="155" t="s">
        <v>3430</v>
      </c>
      <c r="B3937" s="155" t="s">
        <v>272</v>
      </c>
      <c r="C3937" s="155" t="s">
        <v>6006</v>
      </c>
      <c r="D3937" s="155">
        <v>1</v>
      </c>
      <c r="E3937" s="155">
        <v>1</v>
      </c>
      <c r="F3937" s="166">
        <v>41823</v>
      </c>
      <c r="G3937" s="166">
        <v>41831</v>
      </c>
      <c r="H3937" s="157">
        <v>1</v>
      </c>
    </row>
    <row r="3938" spans="1:8" ht="30" customHeight="1" x14ac:dyDescent="0.25">
      <c r="A3938" s="155" t="s">
        <v>3473</v>
      </c>
      <c r="B3938" s="155" t="s">
        <v>4118</v>
      </c>
      <c r="C3938" s="155" t="s">
        <v>6007</v>
      </c>
      <c r="D3938" s="155">
        <v>25</v>
      </c>
      <c r="E3938" s="155">
        <v>25</v>
      </c>
      <c r="F3938" s="166">
        <v>41823</v>
      </c>
      <c r="G3938" s="166">
        <v>41836</v>
      </c>
      <c r="H3938" s="157">
        <v>1</v>
      </c>
    </row>
    <row r="3939" spans="1:8" ht="15" customHeight="1" x14ac:dyDescent="0.25">
      <c r="A3939" s="155" t="s">
        <v>2030</v>
      </c>
      <c r="B3939" s="155" t="s">
        <v>304</v>
      </c>
      <c r="C3939" s="155" t="s">
        <v>6008</v>
      </c>
      <c r="D3939" s="155">
        <v>1000</v>
      </c>
      <c r="E3939" s="155">
        <v>1000</v>
      </c>
      <c r="F3939" s="166">
        <v>41827</v>
      </c>
      <c r="G3939" s="166">
        <v>41834</v>
      </c>
      <c r="H3939" s="157">
        <v>1</v>
      </c>
    </row>
    <row r="3940" spans="1:8" ht="15" customHeight="1" x14ac:dyDescent="0.25">
      <c r="A3940" s="155" t="s">
        <v>71</v>
      </c>
      <c r="B3940" s="155" t="s">
        <v>72</v>
      </c>
      <c r="C3940" s="155" t="s">
        <v>6009</v>
      </c>
      <c r="D3940" s="155">
        <v>100</v>
      </c>
      <c r="E3940" s="155">
        <v>60</v>
      </c>
      <c r="F3940" s="166">
        <v>41827</v>
      </c>
      <c r="G3940" s="166">
        <v>41828</v>
      </c>
      <c r="H3940" s="157">
        <v>1</v>
      </c>
    </row>
    <row r="3941" spans="1:8" ht="15" customHeight="1" x14ac:dyDescent="0.25">
      <c r="A3941" s="155" t="s">
        <v>227</v>
      </c>
      <c r="B3941" s="155" t="s">
        <v>3192</v>
      </c>
      <c r="C3941" s="155" t="s">
        <v>6010</v>
      </c>
      <c r="D3941" s="155">
        <v>50</v>
      </c>
      <c r="E3941" s="155">
        <v>50</v>
      </c>
      <c r="F3941" s="166">
        <v>41827</v>
      </c>
      <c r="G3941" s="166">
        <v>41830</v>
      </c>
      <c r="H3941" s="157">
        <v>1</v>
      </c>
    </row>
    <row r="3942" spans="1:8" ht="15" customHeight="1" x14ac:dyDescent="0.25">
      <c r="A3942" s="155" t="s">
        <v>7058</v>
      </c>
      <c r="B3942" s="155" t="s">
        <v>805</v>
      </c>
      <c r="C3942" s="155" t="s">
        <v>6011</v>
      </c>
      <c r="D3942" s="155">
        <v>250</v>
      </c>
      <c r="E3942" s="155">
        <v>250</v>
      </c>
      <c r="F3942" s="166">
        <v>41827</v>
      </c>
      <c r="G3942" s="166">
        <v>41831</v>
      </c>
      <c r="H3942" s="157">
        <v>1</v>
      </c>
    </row>
    <row r="3943" spans="1:8" ht="15" customHeight="1" x14ac:dyDescent="0.25">
      <c r="A3943" s="155" t="s">
        <v>3430</v>
      </c>
      <c r="B3943" s="155" t="s">
        <v>697</v>
      </c>
      <c r="C3943" s="155" t="s">
        <v>6012</v>
      </c>
      <c r="D3943" s="155">
        <v>32</v>
      </c>
      <c r="E3943" s="155">
        <v>32</v>
      </c>
      <c r="F3943" s="166">
        <v>41827</v>
      </c>
      <c r="G3943" s="166">
        <v>41831</v>
      </c>
      <c r="H3943" s="157">
        <v>1</v>
      </c>
    </row>
    <row r="3944" spans="1:8" ht="15" customHeight="1" x14ac:dyDescent="0.25">
      <c r="A3944" s="155" t="s">
        <v>71</v>
      </c>
      <c r="B3944" s="155" t="s">
        <v>74</v>
      </c>
      <c r="C3944" s="155" t="s">
        <v>6013</v>
      </c>
      <c r="D3944" s="155">
        <v>25</v>
      </c>
      <c r="E3944" s="155">
        <v>25</v>
      </c>
      <c r="F3944" s="166">
        <v>41827</v>
      </c>
      <c r="G3944" s="166">
        <v>41831</v>
      </c>
      <c r="H3944" s="157">
        <v>1</v>
      </c>
    </row>
    <row r="3945" spans="1:8" ht="15" customHeight="1" x14ac:dyDescent="0.25">
      <c r="A3945" s="155" t="s">
        <v>78</v>
      </c>
      <c r="B3945" s="155" t="s">
        <v>6014</v>
      </c>
      <c r="C3945" s="155" t="s">
        <v>6015</v>
      </c>
      <c r="D3945" s="155">
        <v>3</v>
      </c>
      <c r="E3945" s="155">
        <v>3</v>
      </c>
      <c r="F3945" s="166">
        <v>41827</v>
      </c>
      <c r="G3945" s="166">
        <v>41834</v>
      </c>
      <c r="H3945" s="157">
        <v>1</v>
      </c>
    </row>
    <row r="3946" spans="1:8" ht="15" customHeight="1" x14ac:dyDescent="0.25">
      <c r="A3946" s="155" t="s">
        <v>2096</v>
      </c>
      <c r="B3946" s="155" t="s">
        <v>2097</v>
      </c>
      <c r="C3946" s="155" t="s">
        <v>6016</v>
      </c>
      <c r="D3946" s="155">
        <v>300</v>
      </c>
      <c r="E3946" s="155">
        <v>300</v>
      </c>
      <c r="F3946" s="166">
        <v>41827</v>
      </c>
      <c r="G3946" s="166">
        <v>41834</v>
      </c>
      <c r="H3946" s="157">
        <v>1</v>
      </c>
    </row>
    <row r="3947" spans="1:8" ht="15" customHeight="1" x14ac:dyDescent="0.25">
      <c r="A3947" s="155" t="s">
        <v>520</v>
      </c>
      <c r="B3947" s="155" t="s">
        <v>609</v>
      </c>
      <c r="C3947" s="155" t="s">
        <v>6017</v>
      </c>
      <c r="D3947" s="155">
        <v>300</v>
      </c>
      <c r="E3947" s="155">
        <v>300</v>
      </c>
      <c r="F3947" s="166">
        <v>41827</v>
      </c>
      <c r="G3947" s="166">
        <v>41834</v>
      </c>
      <c r="H3947" s="157">
        <v>1</v>
      </c>
    </row>
    <row r="3948" spans="1:8" ht="15" customHeight="1" x14ac:dyDescent="0.25">
      <c r="A3948" s="155" t="s">
        <v>544</v>
      </c>
      <c r="B3948" s="155" t="s">
        <v>82</v>
      </c>
      <c r="C3948" s="155" t="s">
        <v>6018</v>
      </c>
      <c r="D3948" s="155">
        <v>100</v>
      </c>
      <c r="E3948" s="155">
        <v>100</v>
      </c>
      <c r="F3948" s="166">
        <v>41828</v>
      </c>
      <c r="G3948" s="166">
        <v>41830</v>
      </c>
      <c r="H3948" s="157">
        <v>1</v>
      </c>
    </row>
    <row r="3949" spans="1:8" ht="15" customHeight="1" x14ac:dyDescent="0.25">
      <c r="A3949" s="155" t="s">
        <v>544</v>
      </c>
      <c r="B3949" s="155" t="s">
        <v>347</v>
      </c>
      <c r="C3949" s="155" t="s">
        <v>161</v>
      </c>
      <c r="D3949" s="155">
        <v>390</v>
      </c>
      <c r="E3949" s="155">
        <v>390</v>
      </c>
      <c r="F3949" s="166">
        <v>41828</v>
      </c>
      <c r="G3949" s="166">
        <v>41830</v>
      </c>
      <c r="H3949" s="157">
        <v>1</v>
      </c>
    </row>
    <row r="3950" spans="1:8" ht="15" customHeight="1" x14ac:dyDescent="0.25">
      <c r="A3950" s="155" t="s">
        <v>71</v>
      </c>
      <c r="B3950" s="155" t="s">
        <v>167</v>
      </c>
      <c r="C3950" s="155" t="s">
        <v>6020</v>
      </c>
      <c r="D3950" s="155">
        <v>26</v>
      </c>
      <c r="E3950" s="155">
        <v>26</v>
      </c>
      <c r="F3950" s="166">
        <v>41828</v>
      </c>
      <c r="G3950" s="166">
        <v>41838</v>
      </c>
      <c r="H3950" s="157">
        <v>1</v>
      </c>
    </row>
    <row r="3951" spans="1:8" ht="15" customHeight="1" x14ac:dyDescent="0.25">
      <c r="A3951" s="155" t="s">
        <v>71</v>
      </c>
      <c r="B3951" s="155" t="s">
        <v>167</v>
      </c>
      <c r="C3951" s="155" t="s">
        <v>6019</v>
      </c>
      <c r="D3951" s="155">
        <v>5</v>
      </c>
      <c r="E3951" s="155">
        <v>5</v>
      </c>
      <c r="F3951" s="166">
        <v>41828</v>
      </c>
      <c r="G3951" s="166">
        <v>41838</v>
      </c>
      <c r="H3951" s="157">
        <v>1</v>
      </c>
    </row>
    <row r="3952" spans="1:8" ht="15" customHeight="1" x14ac:dyDescent="0.25">
      <c r="A3952" s="155" t="s">
        <v>6021</v>
      </c>
      <c r="B3952" s="155" t="s">
        <v>6022</v>
      </c>
      <c r="C3952" s="155" t="s">
        <v>6023</v>
      </c>
      <c r="D3952" s="155">
        <v>100</v>
      </c>
      <c r="E3952" s="155">
        <v>100</v>
      </c>
      <c r="F3952" s="166">
        <v>41828</v>
      </c>
      <c r="G3952" s="166">
        <v>41831</v>
      </c>
      <c r="H3952" s="157">
        <v>1</v>
      </c>
    </row>
    <row r="3953" spans="1:8" ht="15" customHeight="1" x14ac:dyDescent="0.25">
      <c r="A3953" s="155" t="s">
        <v>509</v>
      </c>
      <c r="B3953" s="155" t="s">
        <v>6024</v>
      </c>
      <c r="C3953" s="155" t="s">
        <v>6025</v>
      </c>
      <c r="D3953" s="155">
        <v>50</v>
      </c>
      <c r="E3953" s="155">
        <v>50</v>
      </c>
      <c r="F3953" s="166">
        <v>41828</v>
      </c>
      <c r="G3953" s="166">
        <v>41846</v>
      </c>
      <c r="H3953" s="157">
        <v>1</v>
      </c>
    </row>
    <row r="3954" spans="1:8" ht="15" customHeight="1" x14ac:dyDescent="0.25">
      <c r="A3954" s="155" t="s">
        <v>509</v>
      </c>
      <c r="B3954" s="155" t="s">
        <v>5118</v>
      </c>
      <c r="C3954" s="155" t="s">
        <v>6026</v>
      </c>
      <c r="D3954" s="155">
        <v>170</v>
      </c>
      <c r="E3954" s="155">
        <v>55</v>
      </c>
      <c r="F3954" s="166">
        <v>41828</v>
      </c>
      <c r="G3954" s="166">
        <v>41846</v>
      </c>
      <c r="H3954" s="157">
        <v>1</v>
      </c>
    </row>
    <row r="3955" spans="1:8" ht="15" customHeight="1" x14ac:dyDescent="0.25">
      <c r="A3955" s="155" t="s">
        <v>520</v>
      </c>
      <c r="B3955" s="155" t="s">
        <v>609</v>
      </c>
      <c r="C3955" s="155" t="s">
        <v>6003</v>
      </c>
      <c r="D3955" s="155">
        <v>300</v>
      </c>
      <c r="E3955" s="155">
        <v>300</v>
      </c>
      <c r="F3955" s="166">
        <v>41828</v>
      </c>
      <c r="G3955" s="166">
        <v>41829</v>
      </c>
      <c r="H3955" s="157">
        <v>1</v>
      </c>
    </row>
    <row r="3956" spans="1:8" ht="15" customHeight="1" x14ac:dyDescent="0.25">
      <c r="A3956" s="155" t="s">
        <v>2769</v>
      </c>
      <c r="B3956" s="155" t="s">
        <v>6027</v>
      </c>
      <c r="C3956" s="155" t="s">
        <v>6028</v>
      </c>
      <c r="D3956" s="155">
        <v>1000</v>
      </c>
      <c r="E3956" s="155">
        <v>716</v>
      </c>
      <c r="F3956" s="166">
        <v>41828</v>
      </c>
      <c r="G3956" s="166">
        <v>41841</v>
      </c>
      <c r="H3956" s="157">
        <v>1</v>
      </c>
    </row>
    <row r="3957" spans="1:8" ht="15" customHeight="1" x14ac:dyDescent="0.25">
      <c r="A3957" s="155" t="s">
        <v>634</v>
      </c>
      <c r="B3957" s="155" t="s">
        <v>6029</v>
      </c>
      <c r="C3957" s="155" t="s">
        <v>6030</v>
      </c>
      <c r="D3957" s="155">
        <v>70</v>
      </c>
      <c r="E3957" s="155">
        <v>70</v>
      </c>
      <c r="F3957" s="166">
        <v>41828</v>
      </c>
      <c r="G3957" s="166">
        <v>41834</v>
      </c>
      <c r="H3957" s="157">
        <v>1</v>
      </c>
    </row>
    <row r="3958" spans="1:8" ht="15" customHeight="1" x14ac:dyDescent="0.25">
      <c r="A3958" s="155" t="s">
        <v>46</v>
      </c>
      <c r="B3958" s="155" t="s">
        <v>6031</v>
      </c>
      <c r="C3958" s="155" t="s">
        <v>6032</v>
      </c>
      <c r="D3958" s="155">
        <v>20</v>
      </c>
      <c r="E3958" s="155">
        <v>20</v>
      </c>
      <c r="F3958" s="166">
        <v>41829</v>
      </c>
      <c r="G3958" s="166">
        <v>41834</v>
      </c>
      <c r="H3958" s="157">
        <v>1</v>
      </c>
    </row>
    <row r="3959" spans="1:8" ht="15" customHeight="1" x14ac:dyDescent="0.25">
      <c r="A3959" s="155" t="s">
        <v>748</v>
      </c>
      <c r="B3959" s="155" t="s">
        <v>2542</v>
      </c>
      <c r="C3959" s="155" t="s">
        <v>6033</v>
      </c>
      <c r="D3959" s="155">
        <v>90</v>
      </c>
      <c r="E3959" s="155">
        <v>90</v>
      </c>
      <c r="F3959" s="166">
        <v>41829</v>
      </c>
      <c r="G3959" s="166">
        <v>41835</v>
      </c>
      <c r="H3959" s="157">
        <v>1</v>
      </c>
    </row>
    <row r="3960" spans="1:8" ht="15" customHeight="1" x14ac:dyDescent="0.25">
      <c r="A3960" s="155" t="s">
        <v>261</v>
      </c>
      <c r="B3960" s="155" t="s">
        <v>2952</v>
      </c>
      <c r="C3960" s="155" t="s">
        <v>6034</v>
      </c>
      <c r="D3960" s="155">
        <v>12</v>
      </c>
      <c r="E3960" s="155">
        <v>12</v>
      </c>
      <c r="F3960" s="166">
        <v>41829</v>
      </c>
      <c r="G3960" s="166">
        <v>41838</v>
      </c>
      <c r="H3960" s="157">
        <v>1</v>
      </c>
    </row>
    <row r="3961" spans="1:8" ht="15" customHeight="1" x14ac:dyDescent="0.25">
      <c r="A3961" s="155" t="s">
        <v>509</v>
      </c>
      <c r="B3961" s="155" t="s">
        <v>5118</v>
      </c>
      <c r="C3961" s="155" t="s">
        <v>6026</v>
      </c>
      <c r="D3961" s="155">
        <v>170</v>
      </c>
      <c r="E3961" s="155">
        <v>115</v>
      </c>
      <c r="F3961" s="166">
        <v>41829</v>
      </c>
      <c r="G3961" s="166">
        <v>41846</v>
      </c>
      <c r="H3961" s="157">
        <v>1</v>
      </c>
    </row>
    <row r="3962" spans="1:8" ht="15" customHeight="1" x14ac:dyDescent="0.25">
      <c r="A3962" s="155" t="s">
        <v>78</v>
      </c>
      <c r="B3962" s="155" t="s">
        <v>6035</v>
      </c>
      <c r="C3962" s="155" t="s">
        <v>6036</v>
      </c>
      <c r="D3962" s="155">
        <v>3</v>
      </c>
      <c r="E3962" s="155">
        <v>3</v>
      </c>
      <c r="F3962" s="166">
        <v>41830</v>
      </c>
      <c r="G3962" s="166">
        <v>41836</v>
      </c>
      <c r="H3962" s="157">
        <v>1</v>
      </c>
    </row>
    <row r="3963" spans="1:8" ht="15" customHeight="1" x14ac:dyDescent="0.25">
      <c r="A3963" s="155" t="s">
        <v>2747</v>
      </c>
      <c r="B3963" s="155" t="s">
        <v>2806</v>
      </c>
      <c r="C3963" s="155" t="s">
        <v>6037</v>
      </c>
      <c r="D3963" s="155">
        <v>25</v>
      </c>
      <c r="E3963" s="155">
        <v>25</v>
      </c>
      <c r="F3963" s="166">
        <v>41830</v>
      </c>
      <c r="G3963" s="166">
        <v>41837</v>
      </c>
      <c r="H3963" s="157">
        <v>1</v>
      </c>
    </row>
    <row r="3964" spans="1:8" ht="30" customHeight="1" x14ac:dyDescent="0.25">
      <c r="A3964" s="155" t="s">
        <v>3473</v>
      </c>
      <c r="B3964" s="155" t="s">
        <v>6038</v>
      </c>
      <c r="C3964" s="155" t="s">
        <v>6039</v>
      </c>
      <c r="D3964" s="155">
        <v>25</v>
      </c>
      <c r="E3964" s="155">
        <v>25</v>
      </c>
      <c r="F3964" s="166">
        <v>41830</v>
      </c>
      <c r="G3964" s="166">
        <v>41837</v>
      </c>
      <c r="H3964" s="157">
        <v>1</v>
      </c>
    </row>
    <row r="3965" spans="1:8" ht="15" customHeight="1" x14ac:dyDescent="0.25">
      <c r="A3965" s="155" t="s">
        <v>46</v>
      </c>
      <c r="B3965" s="155" t="s">
        <v>949</v>
      </c>
      <c r="C3965" s="155" t="s">
        <v>6040</v>
      </c>
      <c r="D3965" s="155">
        <v>100</v>
      </c>
      <c r="E3965" s="155">
        <v>100</v>
      </c>
      <c r="F3965" s="166">
        <v>41830</v>
      </c>
      <c r="G3965" s="166">
        <v>41835</v>
      </c>
      <c r="H3965" s="157">
        <v>1</v>
      </c>
    </row>
    <row r="3966" spans="1:8" ht="15" customHeight="1" x14ac:dyDescent="0.25">
      <c r="A3966" s="155" t="s">
        <v>5827</v>
      </c>
      <c r="B3966" s="155" t="s">
        <v>5660</v>
      </c>
      <c r="C3966" s="155" t="s">
        <v>6041</v>
      </c>
      <c r="D3966" s="155">
        <v>50</v>
      </c>
      <c r="E3966" s="155">
        <v>50</v>
      </c>
      <c r="F3966" s="166">
        <v>41830</v>
      </c>
      <c r="G3966" s="166">
        <v>41835</v>
      </c>
      <c r="H3966" s="157">
        <v>1</v>
      </c>
    </row>
    <row r="3967" spans="1:8" ht="15" customHeight="1" x14ac:dyDescent="0.25">
      <c r="A3967" s="155" t="s">
        <v>6965</v>
      </c>
      <c r="B3967" s="155" t="s">
        <v>5206</v>
      </c>
      <c r="C3967" s="155" t="s">
        <v>6042</v>
      </c>
      <c r="D3967" s="155">
        <v>15</v>
      </c>
      <c r="E3967" s="155">
        <v>15</v>
      </c>
      <c r="F3967" s="166">
        <v>41831</v>
      </c>
      <c r="G3967" s="166">
        <v>41836</v>
      </c>
      <c r="H3967" s="157">
        <v>1</v>
      </c>
    </row>
    <row r="3968" spans="1:8" ht="15" customHeight="1" x14ac:dyDescent="0.25">
      <c r="A3968" s="155" t="s">
        <v>145</v>
      </c>
      <c r="B3968" s="155" t="s">
        <v>676</v>
      </c>
      <c r="C3968" s="155" t="s">
        <v>6044</v>
      </c>
      <c r="D3968" s="155">
        <v>200</v>
      </c>
      <c r="E3968" s="155">
        <v>200</v>
      </c>
      <c r="F3968" s="166">
        <v>41831</v>
      </c>
      <c r="G3968" s="166">
        <v>41836</v>
      </c>
      <c r="H3968" s="157">
        <v>1</v>
      </c>
    </row>
    <row r="3969" spans="1:10" ht="15" customHeight="1" x14ac:dyDescent="0.25">
      <c r="A3969" s="155" t="s">
        <v>71</v>
      </c>
      <c r="B3969" s="155" t="s">
        <v>102</v>
      </c>
      <c r="C3969" s="155" t="s">
        <v>6043</v>
      </c>
      <c r="D3969" s="155">
        <v>10</v>
      </c>
      <c r="E3969" s="155">
        <v>10</v>
      </c>
      <c r="F3969" s="166">
        <v>41831</v>
      </c>
      <c r="G3969" s="166">
        <v>41837</v>
      </c>
      <c r="H3969" s="157">
        <v>1</v>
      </c>
    </row>
    <row r="3970" spans="1:10" ht="15" customHeight="1" x14ac:dyDescent="0.25">
      <c r="A3970" s="155" t="s">
        <v>2714</v>
      </c>
      <c r="B3970" s="155" t="s">
        <v>6045</v>
      </c>
      <c r="C3970" s="155" t="s">
        <v>6046</v>
      </c>
      <c r="D3970" s="155">
        <v>100</v>
      </c>
      <c r="E3970" s="155">
        <v>100</v>
      </c>
      <c r="F3970" s="166">
        <v>41831</v>
      </c>
      <c r="G3970" s="166">
        <v>41836</v>
      </c>
      <c r="H3970" s="157">
        <v>1</v>
      </c>
    </row>
    <row r="3971" spans="1:10" ht="15" customHeight="1" x14ac:dyDescent="0.25">
      <c r="A3971" s="155" t="s">
        <v>71</v>
      </c>
      <c r="B3971" s="155" t="s">
        <v>1530</v>
      </c>
      <c r="C3971" s="155" t="s">
        <v>6047</v>
      </c>
      <c r="D3971" s="155">
        <v>5</v>
      </c>
      <c r="E3971" s="155">
        <v>5</v>
      </c>
      <c r="F3971" s="166">
        <v>41831</v>
      </c>
      <c r="G3971" s="166">
        <v>41852</v>
      </c>
      <c r="H3971" s="157">
        <v>1</v>
      </c>
    </row>
    <row r="3972" spans="1:10" ht="15" customHeight="1" x14ac:dyDescent="0.25">
      <c r="A3972" s="155" t="s">
        <v>6048</v>
      </c>
      <c r="B3972" s="155" t="s">
        <v>6049</v>
      </c>
      <c r="C3972" s="155" t="s">
        <v>6050</v>
      </c>
      <c r="D3972" s="155">
        <v>2</v>
      </c>
      <c r="E3972" s="155">
        <v>2</v>
      </c>
      <c r="F3972" s="166">
        <v>41831</v>
      </c>
      <c r="G3972" s="166">
        <v>41835</v>
      </c>
      <c r="H3972" s="157">
        <v>1</v>
      </c>
    </row>
    <row r="3973" spans="1:10" ht="15" customHeight="1" x14ac:dyDescent="0.25">
      <c r="A3973" s="155" t="s">
        <v>6048</v>
      </c>
      <c r="B3973" s="155" t="s">
        <v>6051</v>
      </c>
      <c r="C3973" s="155" t="s">
        <v>364</v>
      </c>
      <c r="D3973" s="155">
        <v>2</v>
      </c>
      <c r="E3973" s="155">
        <v>2</v>
      </c>
      <c r="F3973" s="166">
        <v>41831</v>
      </c>
      <c r="G3973" s="166">
        <v>41835</v>
      </c>
      <c r="H3973" s="157">
        <v>1</v>
      </c>
    </row>
    <row r="3974" spans="1:10" ht="15" customHeight="1" x14ac:dyDescent="0.25">
      <c r="A3974" s="155" t="s">
        <v>227</v>
      </c>
      <c r="B3974" s="155" t="s">
        <v>1320</v>
      </c>
      <c r="C3974" s="155" t="s">
        <v>6052</v>
      </c>
      <c r="D3974" s="155">
        <v>100</v>
      </c>
      <c r="E3974" s="155">
        <v>100</v>
      </c>
      <c r="F3974" s="166">
        <v>41834</v>
      </c>
      <c r="G3974" s="166">
        <v>41838</v>
      </c>
      <c r="H3974" s="157">
        <v>1</v>
      </c>
    </row>
    <row r="3975" spans="1:10" ht="15" customHeight="1" x14ac:dyDescent="0.25">
      <c r="A3975" s="155" t="s">
        <v>509</v>
      </c>
      <c r="B3975" s="155" t="s">
        <v>6054</v>
      </c>
      <c r="C3975" s="155" t="s">
        <v>6055</v>
      </c>
      <c r="D3975" s="155">
        <v>700</v>
      </c>
      <c r="E3975" s="155">
        <v>42</v>
      </c>
      <c r="F3975" s="166">
        <v>41834</v>
      </c>
      <c r="G3975" s="166">
        <v>41846</v>
      </c>
      <c r="H3975" s="157">
        <v>1</v>
      </c>
    </row>
    <row r="3976" spans="1:10" ht="15" customHeight="1" x14ac:dyDescent="0.25">
      <c r="A3976" s="155" t="s">
        <v>3303</v>
      </c>
      <c r="B3976" s="155" t="s">
        <v>4868</v>
      </c>
      <c r="C3976" s="155" t="s">
        <v>6057</v>
      </c>
      <c r="D3976" s="155">
        <v>1</v>
      </c>
      <c r="E3976" s="155">
        <v>1</v>
      </c>
      <c r="F3976" s="166">
        <v>41835</v>
      </c>
      <c r="G3976" s="166">
        <v>41836</v>
      </c>
      <c r="H3976" s="157">
        <v>1</v>
      </c>
      <c r="J3976" s="159" t="s">
        <v>6058</v>
      </c>
    </row>
    <row r="3977" spans="1:10" ht="15" customHeight="1" x14ac:dyDescent="0.25">
      <c r="A3977" s="155" t="s">
        <v>563</v>
      </c>
      <c r="B3977" s="155" t="s">
        <v>307</v>
      </c>
      <c r="C3977" s="155" t="s">
        <v>6059</v>
      </c>
      <c r="D3977" s="155">
        <v>100</v>
      </c>
      <c r="E3977" s="155">
        <v>100</v>
      </c>
      <c r="F3977" s="166">
        <v>41836</v>
      </c>
      <c r="G3977" s="166">
        <v>41845</v>
      </c>
      <c r="H3977" s="157">
        <v>1</v>
      </c>
    </row>
    <row r="3978" spans="1:10" ht="15" customHeight="1" x14ac:dyDescent="0.25">
      <c r="A3978" s="155" t="s">
        <v>3481</v>
      </c>
      <c r="B3978" s="155" t="s">
        <v>149</v>
      </c>
      <c r="C3978" s="155" t="s">
        <v>6060</v>
      </c>
      <c r="D3978" s="155">
        <v>50</v>
      </c>
      <c r="E3978" s="155">
        <v>50</v>
      </c>
      <c r="F3978" s="166">
        <v>41836</v>
      </c>
      <c r="G3978" s="166">
        <v>41838</v>
      </c>
      <c r="H3978" s="157">
        <v>1</v>
      </c>
    </row>
    <row r="3979" spans="1:10" ht="15" customHeight="1" x14ac:dyDescent="0.25">
      <c r="A3979" s="155" t="s">
        <v>630</v>
      </c>
      <c r="B3979" s="155" t="s">
        <v>149</v>
      </c>
      <c r="C3979" s="155" t="s">
        <v>6061</v>
      </c>
      <c r="D3979" s="155">
        <v>50</v>
      </c>
      <c r="E3979" s="155">
        <v>50</v>
      </c>
      <c r="F3979" s="166">
        <v>41836</v>
      </c>
      <c r="G3979" s="166">
        <v>41837</v>
      </c>
      <c r="H3979" s="157">
        <v>1</v>
      </c>
    </row>
    <row r="3980" spans="1:10" ht="15" customHeight="1" x14ac:dyDescent="0.25">
      <c r="A3980" s="155" t="s">
        <v>36</v>
      </c>
      <c r="B3980" s="155" t="s">
        <v>4092</v>
      </c>
      <c r="C3980" s="155" t="s">
        <v>6062</v>
      </c>
      <c r="D3980" s="155">
        <v>20</v>
      </c>
      <c r="E3980" s="155">
        <v>22</v>
      </c>
      <c r="F3980" s="166">
        <v>41836</v>
      </c>
      <c r="G3980" s="166">
        <v>41838</v>
      </c>
      <c r="H3980" s="157">
        <v>1</v>
      </c>
    </row>
    <row r="3981" spans="1:10" ht="15" customHeight="1" x14ac:dyDescent="0.25">
      <c r="A3981" s="155" t="s">
        <v>36</v>
      </c>
      <c r="B3981" s="155" t="s">
        <v>1874</v>
      </c>
      <c r="C3981" s="155" t="s">
        <v>364</v>
      </c>
      <c r="D3981" s="155">
        <v>50</v>
      </c>
      <c r="E3981" s="155">
        <v>53</v>
      </c>
      <c r="F3981" s="166">
        <v>41836</v>
      </c>
      <c r="G3981" s="166">
        <v>41838</v>
      </c>
      <c r="H3981" s="157">
        <v>1</v>
      </c>
    </row>
    <row r="3982" spans="1:10" ht="30" customHeight="1" x14ac:dyDescent="0.25">
      <c r="A3982" s="155" t="s">
        <v>4412</v>
      </c>
      <c r="B3982" s="155" t="s">
        <v>4413</v>
      </c>
      <c r="C3982" s="155" t="s">
        <v>6063</v>
      </c>
      <c r="D3982" s="155">
        <v>50</v>
      </c>
      <c r="E3982" s="155">
        <v>50</v>
      </c>
      <c r="F3982" s="166">
        <v>41837</v>
      </c>
      <c r="G3982" s="166">
        <v>41848</v>
      </c>
      <c r="H3982" s="157">
        <v>1</v>
      </c>
    </row>
    <row r="3983" spans="1:10" ht="15" customHeight="1" x14ac:dyDescent="0.25">
      <c r="A3983" s="155" t="s">
        <v>748</v>
      </c>
      <c r="B3983" s="155" t="s">
        <v>483</v>
      </c>
      <c r="C3983" s="155" t="s">
        <v>6065</v>
      </c>
      <c r="D3983" s="155">
        <v>200</v>
      </c>
      <c r="E3983" s="155">
        <v>200</v>
      </c>
      <c r="F3983" s="166">
        <v>41837</v>
      </c>
      <c r="G3983" s="166">
        <v>41843</v>
      </c>
      <c r="H3983" s="157">
        <v>1</v>
      </c>
    </row>
    <row r="3984" spans="1:10" ht="15" customHeight="1" x14ac:dyDescent="0.25">
      <c r="A3984" s="155" t="s">
        <v>286</v>
      </c>
      <c r="B3984" s="155" t="s">
        <v>4206</v>
      </c>
      <c r="C3984" s="155" t="s">
        <v>6064</v>
      </c>
      <c r="D3984" s="155">
        <v>50</v>
      </c>
      <c r="E3984" s="155">
        <v>50</v>
      </c>
      <c r="F3984" s="166">
        <v>41837</v>
      </c>
      <c r="G3984" s="166" t="s">
        <v>829</v>
      </c>
      <c r="H3984" s="157">
        <v>1</v>
      </c>
    </row>
    <row r="3985" spans="1:8" ht="15" customHeight="1" x14ac:dyDescent="0.25">
      <c r="A3985" s="155" t="s">
        <v>748</v>
      </c>
      <c r="B3985" s="155" t="s">
        <v>481</v>
      </c>
      <c r="C3985" s="155" t="s">
        <v>6066</v>
      </c>
      <c r="D3985" s="155">
        <v>400</v>
      </c>
      <c r="E3985" s="155">
        <v>400</v>
      </c>
      <c r="F3985" s="166">
        <v>41837</v>
      </c>
      <c r="G3985" s="166">
        <v>41843</v>
      </c>
      <c r="H3985" s="157">
        <v>1</v>
      </c>
    </row>
    <row r="3986" spans="1:8" ht="15" customHeight="1" x14ac:dyDescent="0.25">
      <c r="A3986" s="155" t="s">
        <v>509</v>
      </c>
      <c r="B3986" s="155" t="s">
        <v>6054</v>
      </c>
      <c r="C3986" s="155" t="s">
        <v>6055</v>
      </c>
      <c r="D3986" s="155">
        <v>700</v>
      </c>
      <c r="E3986" s="155">
        <v>162</v>
      </c>
      <c r="F3986" s="166">
        <v>41838</v>
      </c>
      <c r="G3986" s="166">
        <v>41846</v>
      </c>
      <c r="H3986" s="157">
        <v>1</v>
      </c>
    </row>
    <row r="3987" spans="1:8" ht="15" customHeight="1" x14ac:dyDescent="0.25">
      <c r="A3987" s="155" t="s">
        <v>2747</v>
      </c>
      <c r="B3987" s="155" t="s">
        <v>2825</v>
      </c>
      <c r="C3987" s="155" t="s">
        <v>6067</v>
      </c>
      <c r="D3987" s="155">
        <v>5</v>
      </c>
      <c r="E3987" s="155">
        <v>5</v>
      </c>
      <c r="F3987" s="166">
        <v>41838</v>
      </c>
      <c r="G3987" s="166">
        <v>41842</v>
      </c>
      <c r="H3987" s="157">
        <v>1</v>
      </c>
    </row>
    <row r="3988" spans="1:8" ht="15" customHeight="1" x14ac:dyDescent="0.25">
      <c r="A3988" s="155" t="s">
        <v>1667</v>
      </c>
      <c r="B3988" s="155" t="s">
        <v>6068</v>
      </c>
      <c r="C3988" s="155" t="s">
        <v>6069</v>
      </c>
      <c r="D3988" s="155">
        <v>75</v>
      </c>
      <c r="E3988" s="155">
        <v>75</v>
      </c>
      <c r="F3988" s="166">
        <v>41838</v>
      </c>
      <c r="G3988" s="166">
        <v>41841</v>
      </c>
      <c r="H3988" s="157">
        <v>1</v>
      </c>
    </row>
    <row r="3989" spans="1:8" ht="15" customHeight="1" x14ac:dyDescent="0.25">
      <c r="A3989" s="155" t="s">
        <v>1419</v>
      </c>
      <c r="B3989" s="155" t="s">
        <v>626</v>
      </c>
      <c r="C3989" s="155" t="s">
        <v>6070</v>
      </c>
      <c r="D3989" s="155">
        <v>2000</v>
      </c>
      <c r="E3989" s="155">
        <v>2000</v>
      </c>
      <c r="F3989" s="166">
        <v>41838</v>
      </c>
      <c r="G3989" s="166">
        <v>41845</v>
      </c>
      <c r="H3989" s="157">
        <v>1</v>
      </c>
    </row>
    <row r="3990" spans="1:8" ht="15" customHeight="1" x14ac:dyDescent="0.25">
      <c r="A3990" s="155" t="s">
        <v>2769</v>
      </c>
      <c r="B3990" s="155" t="s">
        <v>6027</v>
      </c>
      <c r="C3990" s="155" t="s">
        <v>6028</v>
      </c>
      <c r="D3990" s="155">
        <v>1000</v>
      </c>
      <c r="E3990" s="155">
        <v>286</v>
      </c>
      <c r="F3990" s="166">
        <v>41838</v>
      </c>
      <c r="G3990" s="166">
        <v>41841</v>
      </c>
      <c r="H3990" s="157">
        <v>1</v>
      </c>
    </row>
    <row r="3991" spans="1:8" ht="30" customHeight="1" x14ac:dyDescent="0.25">
      <c r="A3991" s="155" t="s">
        <v>3473</v>
      </c>
      <c r="B3991" s="155" t="s">
        <v>6071</v>
      </c>
      <c r="C3991" s="155" t="s">
        <v>6072</v>
      </c>
      <c r="D3991" s="155">
        <v>25</v>
      </c>
      <c r="E3991" s="155">
        <v>25</v>
      </c>
      <c r="F3991" s="166">
        <v>41841</v>
      </c>
      <c r="G3991" s="166">
        <v>41848</v>
      </c>
      <c r="H3991" s="157">
        <v>1</v>
      </c>
    </row>
    <row r="3992" spans="1:8" ht="15" customHeight="1" x14ac:dyDescent="0.25">
      <c r="A3992" s="155" t="s">
        <v>227</v>
      </c>
      <c r="B3992" s="155" t="s">
        <v>6073</v>
      </c>
      <c r="C3992" s="155" t="s">
        <v>6074</v>
      </c>
      <c r="D3992" s="155">
        <v>50</v>
      </c>
      <c r="E3992" s="155">
        <v>50</v>
      </c>
      <c r="F3992" s="166">
        <v>41841</v>
      </c>
      <c r="G3992" s="166">
        <v>41845</v>
      </c>
      <c r="H3992" s="157">
        <v>1</v>
      </c>
    </row>
    <row r="3993" spans="1:8" ht="15" customHeight="1" x14ac:dyDescent="0.25">
      <c r="A3993" s="155" t="s">
        <v>597</v>
      </c>
      <c r="B3993" s="155" t="s">
        <v>1139</v>
      </c>
      <c r="C3993" s="155" t="s">
        <v>6075</v>
      </c>
      <c r="D3993" s="155">
        <v>250</v>
      </c>
      <c r="E3993" s="155">
        <v>250</v>
      </c>
      <c r="F3993" s="166">
        <v>41841</v>
      </c>
      <c r="G3993" s="166">
        <v>41845</v>
      </c>
      <c r="H3993" s="157">
        <v>1</v>
      </c>
    </row>
    <row r="3994" spans="1:8" ht="15" customHeight="1" x14ac:dyDescent="0.25">
      <c r="A3994" s="155" t="s">
        <v>71</v>
      </c>
      <c r="B3994" s="155" t="s">
        <v>1168</v>
      </c>
      <c r="C3994" s="155" t="s">
        <v>6076</v>
      </c>
      <c r="D3994" s="155">
        <v>10</v>
      </c>
      <c r="E3994" s="155">
        <v>10</v>
      </c>
      <c r="F3994" s="166">
        <v>41841</v>
      </c>
      <c r="G3994" s="166">
        <v>41845</v>
      </c>
      <c r="H3994" s="157">
        <v>1</v>
      </c>
    </row>
    <row r="3995" spans="1:8" ht="15" customHeight="1" x14ac:dyDescent="0.25">
      <c r="A3995" s="155" t="s">
        <v>3714</v>
      </c>
      <c r="B3995" s="155" t="s">
        <v>3715</v>
      </c>
      <c r="C3995" s="155" t="s">
        <v>6077</v>
      </c>
      <c r="D3995" s="155">
        <v>50</v>
      </c>
      <c r="E3995" s="155">
        <v>50</v>
      </c>
      <c r="F3995" s="166">
        <v>41841</v>
      </c>
      <c r="G3995" s="166">
        <v>41850</v>
      </c>
      <c r="H3995" s="157">
        <v>1</v>
      </c>
    </row>
    <row r="3996" spans="1:8" ht="15" customHeight="1" x14ac:dyDescent="0.25">
      <c r="A3996" s="155" t="s">
        <v>71</v>
      </c>
      <c r="B3996" s="155" t="s">
        <v>1550</v>
      </c>
      <c r="C3996" s="155" t="s">
        <v>6078</v>
      </c>
      <c r="D3996" s="155">
        <v>5</v>
      </c>
      <c r="E3996" s="155">
        <v>5</v>
      </c>
      <c r="F3996" s="166">
        <v>41841</v>
      </c>
      <c r="G3996" s="166">
        <v>41850</v>
      </c>
      <c r="H3996" s="157">
        <v>1</v>
      </c>
    </row>
    <row r="3997" spans="1:8" ht="15" customHeight="1" x14ac:dyDescent="0.25">
      <c r="A3997" s="155" t="s">
        <v>520</v>
      </c>
      <c r="B3997" s="155" t="s">
        <v>966</v>
      </c>
      <c r="C3997" s="155" t="s">
        <v>6079</v>
      </c>
      <c r="D3997" s="155">
        <v>250</v>
      </c>
      <c r="E3997" s="155">
        <v>250</v>
      </c>
      <c r="F3997" s="166">
        <v>41841</v>
      </c>
      <c r="G3997" s="166">
        <v>41851</v>
      </c>
      <c r="H3997" s="157">
        <v>1</v>
      </c>
    </row>
    <row r="3998" spans="1:8" ht="15" customHeight="1" x14ac:dyDescent="0.25">
      <c r="A3998" s="155" t="s">
        <v>71</v>
      </c>
      <c r="B3998" s="155" t="s">
        <v>72</v>
      </c>
      <c r="C3998" s="155" t="s">
        <v>6009</v>
      </c>
      <c r="D3998" s="155">
        <v>100</v>
      </c>
      <c r="E3998" s="155">
        <v>40</v>
      </c>
      <c r="F3998" s="166">
        <v>41841</v>
      </c>
      <c r="G3998" s="166">
        <v>41846</v>
      </c>
      <c r="H3998" s="157">
        <v>1</v>
      </c>
    </row>
    <row r="3999" spans="1:8" ht="15" customHeight="1" x14ac:dyDescent="0.25">
      <c r="A3999" s="155" t="s">
        <v>173</v>
      </c>
      <c r="B3999" s="155" t="s">
        <v>174</v>
      </c>
      <c r="C3999" s="155" t="s">
        <v>6080</v>
      </c>
      <c r="D3999" s="155">
        <v>252</v>
      </c>
      <c r="E3999" s="155">
        <v>252</v>
      </c>
      <c r="F3999" s="166">
        <v>41841</v>
      </c>
      <c r="G3999" s="166">
        <v>41845</v>
      </c>
      <c r="H3999" s="157">
        <v>1</v>
      </c>
    </row>
    <row r="4000" spans="1:8" ht="15" customHeight="1" x14ac:dyDescent="0.25">
      <c r="A4000" s="155" t="s">
        <v>71</v>
      </c>
      <c r="B4000" s="155" t="s">
        <v>1530</v>
      </c>
      <c r="C4000" s="155" t="s">
        <v>6081</v>
      </c>
      <c r="D4000" s="155">
        <v>5</v>
      </c>
      <c r="E4000" s="155">
        <v>5</v>
      </c>
      <c r="F4000" s="166">
        <v>41842</v>
      </c>
      <c r="G4000" s="166">
        <v>41856</v>
      </c>
      <c r="H4000" s="157">
        <v>1</v>
      </c>
    </row>
    <row r="4001" spans="1:10" ht="15" customHeight="1" x14ac:dyDescent="0.25">
      <c r="A4001" s="155" t="s">
        <v>230</v>
      </c>
      <c r="B4001" s="155" t="s">
        <v>471</v>
      </c>
      <c r="C4001" s="155" t="s">
        <v>6082</v>
      </c>
      <c r="D4001" s="155">
        <v>150</v>
      </c>
      <c r="E4001" s="155">
        <v>150</v>
      </c>
      <c r="F4001" s="166">
        <v>41842</v>
      </c>
      <c r="G4001" s="166">
        <v>41852</v>
      </c>
      <c r="H4001" s="157">
        <v>1</v>
      </c>
    </row>
    <row r="4002" spans="1:10" ht="15" customHeight="1" x14ac:dyDescent="0.25">
      <c r="A4002" s="155" t="s">
        <v>1983</v>
      </c>
      <c r="B4002" s="155" t="s">
        <v>2614</v>
      </c>
      <c r="C4002" s="155" t="s">
        <v>6083</v>
      </c>
      <c r="D4002" s="155">
        <v>230</v>
      </c>
      <c r="E4002" s="155">
        <v>230</v>
      </c>
      <c r="F4002" s="166">
        <v>41842</v>
      </c>
      <c r="G4002" s="166">
        <v>41843</v>
      </c>
      <c r="H4002" s="157">
        <v>1</v>
      </c>
    </row>
    <row r="4003" spans="1:10" ht="15" customHeight="1" x14ac:dyDescent="0.25">
      <c r="A4003" s="155" t="s">
        <v>71</v>
      </c>
      <c r="B4003" s="155" t="s">
        <v>74</v>
      </c>
      <c r="C4003" s="155" t="s">
        <v>6084</v>
      </c>
      <c r="D4003" s="155">
        <v>25</v>
      </c>
      <c r="E4003" s="155">
        <v>25</v>
      </c>
      <c r="F4003" s="166">
        <v>41842</v>
      </c>
      <c r="G4003" s="166">
        <v>41845</v>
      </c>
      <c r="H4003" s="157">
        <v>1</v>
      </c>
    </row>
    <row r="4004" spans="1:10" ht="15" customHeight="1" x14ac:dyDescent="0.25">
      <c r="A4004" s="155" t="s">
        <v>245</v>
      </c>
      <c r="B4004" s="155" t="s">
        <v>6085</v>
      </c>
      <c r="C4004" s="155" t="s">
        <v>6086</v>
      </c>
      <c r="D4004" s="155">
        <v>100</v>
      </c>
      <c r="E4004" s="155">
        <v>100</v>
      </c>
      <c r="F4004" s="166">
        <v>41842</v>
      </c>
      <c r="G4004" s="166">
        <v>41844</v>
      </c>
      <c r="H4004" s="157">
        <v>1</v>
      </c>
    </row>
    <row r="4005" spans="1:10" ht="15" customHeight="1" x14ac:dyDescent="0.25">
      <c r="A4005" s="155" t="s">
        <v>5827</v>
      </c>
      <c r="B4005" s="155" t="s">
        <v>1696</v>
      </c>
      <c r="C4005" s="155" t="s">
        <v>6087</v>
      </c>
      <c r="D4005" s="155">
        <v>52</v>
      </c>
      <c r="E4005" s="155">
        <v>32</v>
      </c>
      <c r="F4005" s="166">
        <v>41842</v>
      </c>
      <c r="G4005" s="166">
        <v>41850</v>
      </c>
      <c r="H4005" s="157">
        <v>1</v>
      </c>
      <c r="J4005" s="159" t="s">
        <v>6088</v>
      </c>
    </row>
    <row r="4006" spans="1:10" ht="15" customHeight="1" x14ac:dyDescent="0.25">
      <c r="A4006" s="155" t="s">
        <v>5827</v>
      </c>
      <c r="B4006" s="155" t="s">
        <v>6089</v>
      </c>
      <c r="C4006" s="155" t="s">
        <v>6090</v>
      </c>
      <c r="D4006" s="155">
        <v>270</v>
      </c>
      <c r="E4006" s="155">
        <v>189</v>
      </c>
      <c r="F4006" s="166">
        <v>41843</v>
      </c>
      <c r="G4006" s="166">
        <v>41844</v>
      </c>
      <c r="H4006" s="157">
        <v>1</v>
      </c>
      <c r="J4006" s="159" t="s">
        <v>6091</v>
      </c>
    </row>
    <row r="4007" spans="1:10" ht="15" customHeight="1" x14ac:dyDescent="0.25">
      <c r="A4007" s="155" t="s">
        <v>242</v>
      </c>
      <c r="B4007" s="155" t="s">
        <v>1456</v>
      </c>
      <c r="C4007" s="155" t="s">
        <v>6092</v>
      </c>
      <c r="D4007" s="155">
        <v>100</v>
      </c>
      <c r="E4007" s="155">
        <v>100</v>
      </c>
      <c r="F4007" s="166">
        <v>41843</v>
      </c>
      <c r="G4007" s="166">
        <v>41848</v>
      </c>
      <c r="H4007" s="157">
        <v>1</v>
      </c>
    </row>
    <row r="4008" spans="1:10" ht="15" customHeight="1" x14ac:dyDescent="0.25">
      <c r="A4008" s="155" t="s">
        <v>748</v>
      </c>
      <c r="B4008" s="155" t="s">
        <v>823</v>
      </c>
      <c r="C4008" s="155" t="s">
        <v>6093</v>
      </c>
      <c r="D4008" s="155">
        <v>200</v>
      </c>
      <c r="E4008" s="155">
        <v>200</v>
      </c>
      <c r="F4008" s="166">
        <v>41843</v>
      </c>
      <c r="G4008" s="166">
        <v>41849</v>
      </c>
      <c r="H4008" s="157">
        <v>1</v>
      </c>
    </row>
    <row r="4009" spans="1:10" ht="15" customHeight="1" x14ac:dyDescent="0.25">
      <c r="A4009" s="155" t="s">
        <v>71</v>
      </c>
      <c r="B4009" s="155" t="s">
        <v>154</v>
      </c>
      <c r="C4009" s="155" t="s">
        <v>6094</v>
      </c>
      <c r="D4009" s="155">
        <v>5</v>
      </c>
      <c r="E4009" s="155">
        <v>5</v>
      </c>
      <c r="F4009" s="166">
        <v>41843</v>
      </c>
      <c r="G4009" s="166">
        <v>41848</v>
      </c>
      <c r="H4009" s="157">
        <v>1</v>
      </c>
    </row>
    <row r="4010" spans="1:10" ht="15" customHeight="1" x14ac:dyDescent="0.25">
      <c r="A4010" s="155" t="s">
        <v>559</v>
      </c>
      <c r="B4010" s="155" t="s">
        <v>560</v>
      </c>
      <c r="C4010" s="155" t="s">
        <v>6095</v>
      </c>
      <c r="D4010" s="155">
        <v>15000</v>
      </c>
      <c r="E4010" s="155">
        <v>15030</v>
      </c>
      <c r="F4010" s="166">
        <v>41843</v>
      </c>
      <c r="G4010" s="166">
        <v>41851</v>
      </c>
      <c r="H4010" s="157">
        <v>1</v>
      </c>
    </row>
    <row r="4011" spans="1:10" ht="15" customHeight="1" x14ac:dyDescent="0.25">
      <c r="A4011" s="155" t="s">
        <v>2747</v>
      </c>
      <c r="B4011" s="155" t="s">
        <v>6098</v>
      </c>
      <c r="C4011" s="155" t="s">
        <v>6101</v>
      </c>
      <c r="D4011" s="155">
        <v>10</v>
      </c>
      <c r="E4011" s="155">
        <v>10</v>
      </c>
      <c r="F4011" s="166">
        <v>41843</v>
      </c>
      <c r="G4011" s="166">
        <v>41844</v>
      </c>
      <c r="H4011" s="157">
        <v>1</v>
      </c>
    </row>
    <row r="4012" spans="1:10" ht="15" customHeight="1" x14ac:dyDescent="0.25">
      <c r="A4012" s="155" t="s">
        <v>2769</v>
      </c>
      <c r="B4012" s="155" t="s">
        <v>6097</v>
      </c>
      <c r="C4012" s="155" t="s">
        <v>6100</v>
      </c>
      <c r="D4012" s="155">
        <v>10</v>
      </c>
      <c r="E4012" s="155">
        <v>10</v>
      </c>
      <c r="F4012" s="166">
        <v>41843</v>
      </c>
      <c r="G4012" s="166">
        <v>41843</v>
      </c>
      <c r="H4012" s="157">
        <v>1</v>
      </c>
    </row>
    <row r="4013" spans="1:10" ht="15" customHeight="1" x14ac:dyDescent="0.25">
      <c r="A4013" s="155" t="s">
        <v>5569</v>
      </c>
      <c r="B4013" s="155" t="s">
        <v>6096</v>
      </c>
      <c r="C4013" s="155" t="s">
        <v>6099</v>
      </c>
      <c r="D4013" s="155">
        <v>10</v>
      </c>
      <c r="E4013" s="155">
        <v>10</v>
      </c>
      <c r="F4013" s="166">
        <v>41843</v>
      </c>
      <c r="G4013" s="166">
        <v>41844</v>
      </c>
      <c r="H4013" s="157">
        <v>1</v>
      </c>
    </row>
    <row r="4014" spans="1:10" ht="15" customHeight="1" x14ac:dyDescent="0.25">
      <c r="A4014" s="155" t="s">
        <v>520</v>
      </c>
      <c r="B4014" s="155" t="s">
        <v>4574</v>
      </c>
      <c r="C4014" s="155" t="s">
        <v>6102</v>
      </c>
      <c r="D4014" s="155">
        <v>100</v>
      </c>
      <c r="E4014" s="155">
        <v>100</v>
      </c>
      <c r="F4014" s="166">
        <v>41844</v>
      </c>
      <c r="G4014" s="166">
        <v>41852</v>
      </c>
      <c r="H4014" s="157">
        <v>1</v>
      </c>
    </row>
    <row r="4015" spans="1:10" ht="15" customHeight="1" x14ac:dyDescent="0.25">
      <c r="A4015" s="155" t="s">
        <v>71</v>
      </c>
      <c r="B4015" s="155" t="s">
        <v>154</v>
      </c>
      <c r="C4015" s="155" t="s">
        <v>6103</v>
      </c>
      <c r="D4015" s="155">
        <v>13</v>
      </c>
      <c r="E4015" s="155">
        <v>13</v>
      </c>
      <c r="F4015" s="166">
        <v>41844</v>
      </c>
      <c r="G4015" s="166">
        <v>41848</v>
      </c>
      <c r="H4015" s="157">
        <v>1</v>
      </c>
    </row>
    <row r="4016" spans="1:10" ht="15" customHeight="1" x14ac:dyDescent="0.25">
      <c r="A4016" s="155" t="s">
        <v>42</v>
      </c>
      <c r="B4016" s="155" t="s">
        <v>4816</v>
      </c>
      <c r="C4016" s="155" t="s">
        <v>6104</v>
      </c>
      <c r="D4016" s="155">
        <v>300</v>
      </c>
      <c r="E4016" s="155">
        <v>300</v>
      </c>
      <c r="F4016" s="166">
        <v>41844</v>
      </c>
      <c r="G4016" s="166">
        <v>41848</v>
      </c>
      <c r="H4016" s="157">
        <v>1</v>
      </c>
    </row>
    <row r="4017" spans="1:10" ht="15" customHeight="1" x14ac:dyDescent="0.25">
      <c r="A4017" s="155" t="s">
        <v>1554</v>
      </c>
      <c r="B4017" s="155" t="s">
        <v>1204</v>
      </c>
      <c r="C4017" s="155" t="s">
        <v>6105</v>
      </c>
      <c r="D4017" s="155">
        <v>1</v>
      </c>
      <c r="E4017" s="155">
        <v>1</v>
      </c>
      <c r="F4017" s="166">
        <v>41844</v>
      </c>
      <c r="G4017" s="166">
        <v>41851</v>
      </c>
      <c r="H4017" s="157">
        <v>1</v>
      </c>
    </row>
    <row r="4018" spans="1:10" ht="15" customHeight="1" x14ac:dyDescent="0.25">
      <c r="A4018" s="155" t="s">
        <v>4735</v>
      </c>
      <c r="B4018" s="155" t="s">
        <v>6106</v>
      </c>
      <c r="C4018" s="155" t="s">
        <v>6107</v>
      </c>
      <c r="D4018" s="155">
        <v>20</v>
      </c>
      <c r="E4018" s="155">
        <v>20</v>
      </c>
      <c r="F4018" s="166">
        <v>41844</v>
      </c>
      <c r="G4018" s="166">
        <v>41844</v>
      </c>
      <c r="H4018" s="157">
        <v>1</v>
      </c>
      <c r="J4018" s="159" t="s">
        <v>6108</v>
      </c>
    </row>
    <row r="4019" spans="1:10" ht="15" customHeight="1" x14ac:dyDescent="0.25">
      <c r="A4019" s="155" t="s">
        <v>4735</v>
      </c>
      <c r="B4019" s="155" t="s">
        <v>6109</v>
      </c>
      <c r="C4019" s="155" t="s">
        <v>161</v>
      </c>
      <c r="D4019" s="155">
        <v>20</v>
      </c>
      <c r="E4019" s="155">
        <v>20</v>
      </c>
      <c r="F4019" s="166">
        <v>41844</v>
      </c>
      <c r="G4019" s="166">
        <v>41844</v>
      </c>
      <c r="H4019" s="157">
        <v>1</v>
      </c>
      <c r="J4019" s="159" t="s">
        <v>6108</v>
      </c>
    </row>
    <row r="4020" spans="1:10" ht="15" customHeight="1" x14ac:dyDescent="0.25">
      <c r="A4020" s="155" t="s">
        <v>71</v>
      </c>
      <c r="B4020" s="155" t="s">
        <v>2730</v>
      </c>
      <c r="C4020" s="155" t="s">
        <v>6110</v>
      </c>
      <c r="D4020" s="155">
        <v>12</v>
      </c>
      <c r="E4020" s="155">
        <v>12</v>
      </c>
      <c r="F4020" s="166">
        <v>41845</v>
      </c>
      <c r="G4020" s="166">
        <v>41851</v>
      </c>
      <c r="H4020" s="157">
        <v>1</v>
      </c>
    </row>
    <row r="4021" spans="1:10" ht="15" customHeight="1" x14ac:dyDescent="0.25">
      <c r="A4021" s="155" t="s">
        <v>71</v>
      </c>
      <c r="B4021" s="155" t="s">
        <v>583</v>
      </c>
      <c r="C4021" s="155" t="s">
        <v>364</v>
      </c>
      <c r="D4021" s="155">
        <v>5</v>
      </c>
      <c r="E4021" s="155">
        <v>5</v>
      </c>
      <c r="F4021" s="166">
        <v>41845</v>
      </c>
      <c r="G4021" s="166">
        <v>41852</v>
      </c>
      <c r="H4021" s="157">
        <v>1</v>
      </c>
    </row>
    <row r="4022" spans="1:10" ht="15" customHeight="1" x14ac:dyDescent="0.25">
      <c r="A4022" s="155" t="s">
        <v>2714</v>
      </c>
      <c r="B4022" s="155" t="s">
        <v>6112</v>
      </c>
      <c r="C4022" s="155" t="s">
        <v>6113</v>
      </c>
      <c r="D4022" s="155">
        <v>1000</v>
      </c>
      <c r="E4022" s="155">
        <v>500</v>
      </c>
      <c r="F4022" s="166">
        <v>41845</v>
      </c>
      <c r="G4022" s="166">
        <v>41828</v>
      </c>
      <c r="H4022" s="157">
        <v>1</v>
      </c>
      <c r="J4022" s="159" t="s">
        <v>6114</v>
      </c>
    </row>
    <row r="4023" spans="1:10" ht="15" customHeight="1" x14ac:dyDescent="0.25">
      <c r="A4023" s="155" t="s">
        <v>3285</v>
      </c>
      <c r="B4023" s="155" t="s">
        <v>1236</v>
      </c>
      <c r="C4023" s="155" t="s">
        <v>6115</v>
      </c>
      <c r="D4023" s="155">
        <v>100</v>
      </c>
      <c r="E4023" s="155">
        <v>100</v>
      </c>
      <c r="F4023" s="166">
        <v>41848</v>
      </c>
      <c r="G4023" s="166">
        <v>41852</v>
      </c>
      <c r="H4023" s="157">
        <v>1</v>
      </c>
    </row>
    <row r="4024" spans="1:10" ht="15" customHeight="1" x14ac:dyDescent="0.25">
      <c r="A4024" s="155" t="s">
        <v>3285</v>
      </c>
      <c r="B4024" s="155" t="s">
        <v>1238</v>
      </c>
      <c r="C4024" s="155" t="s">
        <v>364</v>
      </c>
      <c r="D4024" s="155">
        <v>100</v>
      </c>
      <c r="E4024" s="155">
        <v>100</v>
      </c>
      <c r="F4024" s="166">
        <v>41848</v>
      </c>
      <c r="G4024" s="166">
        <v>41852</v>
      </c>
      <c r="H4024" s="157">
        <v>1</v>
      </c>
    </row>
    <row r="4025" spans="1:10" ht="15" customHeight="1" x14ac:dyDescent="0.25">
      <c r="A4025" s="155" t="s">
        <v>71</v>
      </c>
      <c r="B4025" s="155" t="s">
        <v>1550</v>
      </c>
      <c r="C4025" s="155" t="s">
        <v>6116</v>
      </c>
      <c r="D4025" s="155">
        <v>5</v>
      </c>
      <c r="E4025" s="155">
        <v>5</v>
      </c>
      <c r="F4025" s="166">
        <v>41848</v>
      </c>
      <c r="G4025" s="166">
        <v>41856</v>
      </c>
      <c r="H4025" s="157">
        <v>1</v>
      </c>
    </row>
    <row r="4026" spans="1:10" ht="15" customHeight="1" x14ac:dyDescent="0.25">
      <c r="A4026" s="155" t="s">
        <v>719</v>
      </c>
      <c r="B4026" s="155" t="s">
        <v>807</v>
      </c>
      <c r="C4026" s="155" t="s">
        <v>6117</v>
      </c>
      <c r="D4026" s="155">
        <v>250</v>
      </c>
      <c r="E4026" s="155">
        <v>250</v>
      </c>
      <c r="F4026" s="166">
        <v>41848</v>
      </c>
      <c r="G4026" s="166">
        <v>41855</v>
      </c>
      <c r="H4026" s="157">
        <v>1</v>
      </c>
    </row>
    <row r="4027" spans="1:10" ht="15" customHeight="1" x14ac:dyDescent="0.25">
      <c r="A4027" s="155" t="s">
        <v>327</v>
      </c>
      <c r="B4027" s="155" t="s">
        <v>479</v>
      </c>
      <c r="C4027" s="155" t="s">
        <v>6118</v>
      </c>
      <c r="D4027" s="155">
        <v>250</v>
      </c>
      <c r="E4027" s="155">
        <v>250</v>
      </c>
      <c r="F4027" s="166">
        <v>41848</v>
      </c>
      <c r="G4027" s="166">
        <v>41849</v>
      </c>
      <c r="H4027" s="157">
        <v>1</v>
      </c>
    </row>
    <row r="4028" spans="1:10" ht="15" customHeight="1" x14ac:dyDescent="0.25">
      <c r="A4028" s="155" t="s">
        <v>29</v>
      </c>
      <c r="B4028" s="155" t="s">
        <v>2115</v>
      </c>
      <c r="C4028" s="155" t="s">
        <v>6119</v>
      </c>
      <c r="D4028" s="155">
        <v>20</v>
      </c>
      <c r="E4028" s="155">
        <v>22</v>
      </c>
      <c r="F4028" s="166">
        <v>41848</v>
      </c>
      <c r="G4028" s="166">
        <v>41852</v>
      </c>
      <c r="H4028" s="157">
        <v>1</v>
      </c>
    </row>
    <row r="4029" spans="1:10" ht="15" customHeight="1" x14ac:dyDescent="0.25">
      <c r="A4029" s="155" t="s">
        <v>46</v>
      </c>
      <c r="B4029" s="155" t="s">
        <v>6120</v>
      </c>
      <c r="C4029" s="155" t="s">
        <v>6121</v>
      </c>
      <c r="D4029" s="155">
        <v>25</v>
      </c>
      <c r="E4029" s="155">
        <v>25</v>
      </c>
      <c r="F4029" s="166">
        <v>41848</v>
      </c>
      <c r="G4029" s="166">
        <v>41852</v>
      </c>
      <c r="H4029" s="157">
        <v>1</v>
      </c>
    </row>
    <row r="4030" spans="1:10" ht="15" customHeight="1" x14ac:dyDescent="0.25">
      <c r="A4030" s="155" t="s">
        <v>5827</v>
      </c>
      <c r="B4030" s="155" t="s">
        <v>6122</v>
      </c>
      <c r="C4030" s="155" t="s">
        <v>6123</v>
      </c>
      <c r="D4030" s="155">
        <v>38</v>
      </c>
      <c r="E4030" s="155">
        <v>38</v>
      </c>
      <c r="F4030" s="166">
        <v>41848</v>
      </c>
      <c r="G4030" s="166">
        <v>41849</v>
      </c>
      <c r="H4030" s="157">
        <v>1</v>
      </c>
    </row>
    <row r="4031" spans="1:10" ht="15" customHeight="1" x14ac:dyDescent="0.25">
      <c r="A4031" s="155" t="s">
        <v>7058</v>
      </c>
      <c r="B4031" s="155" t="s">
        <v>264</v>
      </c>
      <c r="C4031" s="155" t="s">
        <v>6124</v>
      </c>
      <c r="D4031" s="155">
        <v>200</v>
      </c>
      <c r="E4031" s="155">
        <v>200</v>
      </c>
      <c r="F4031" s="166">
        <v>41848</v>
      </c>
      <c r="G4031" s="166" t="s">
        <v>829</v>
      </c>
      <c r="H4031" s="157">
        <v>1</v>
      </c>
    </row>
    <row r="4032" spans="1:10" ht="15" customHeight="1" x14ac:dyDescent="0.25">
      <c r="A4032" s="155" t="s">
        <v>145</v>
      </c>
      <c r="B4032" s="155" t="s">
        <v>2442</v>
      </c>
      <c r="C4032" s="155" t="s">
        <v>6125</v>
      </c>
      <c r="D4032" s="155">
        <v>10</v>
      </c>
      <c r="E4032" s="155">
        <v>10</v>
      </c>
      <c r="F4032" s="166">
        <v>41848</v>
      </c>
      <c r="G4032" s="166">
        <v>41851</v>
      </c>
      <c r="H4032" s="157">
        <v>1</v>
      </c>
      <c r="J4032" s="159" t="s">
        <v>6128</v>
      </c>
    </row>
    <row r="4033" spans="1:8" ht="15" customHeight="1" x14ac:dyDescent="0.25">
      <c r="A4033" s="155" t="s">
        <v>49</v>
      </c>
      <c r="B4033" s="155" t="s">
        <v>6126</v>
      </c>
      <c r="C4033" s="155" t="s">
        <v>6127</v>
      </c>
      <c r="D4033" s="155">
        <v>10</v>
      </c>
      <c r="E4033" s="155">
        <v>10</v>
      </c>
      <c r="F4033" s="166">
        <v>41848</v>
      </c>
      <c r="G4033" s="166">
        <v>41851</v>
      </c>
      <c r="H4033" s="157">
        <v>1</v>
      </c>
    </row>
    <row r="4034" spans="1:8" ht="15" customHeight="1" x14ac:dyDescent="0.25">
      <c r="A4034" s="155" t="s">
        <v>2769</v>
      </c>
      <c r="B4034" s="155" t="s">
        <v>6129</v>
      </c>
      <c r="C4034" s="155" t="s">
        <v>6131</v>
      </c>
      <c r="D4034" s="155">
        <v>10</v>
      </c>
      <c r="E4034" s="155">
        <v>10</v>
      </c>
      <c r="F4034" s="166">
        <v>41849</v>
      </c>
      <c r="G4034" s="166">
        <v>41852</v>
      </c>
      <c r="H4034" s="157">
        <v>1</v>
      </c>
    </row>
    <row r="4035" spans="1:8" ht="15" customHeight="1" x14ac:dyDescent="0.25">
      <c r="A4035" s="155" t="s">
        <v>2769</v>
      </c>
      <c r="B4035" s="155" t="s">
        <v>6130</v>
      </c>
      <c r="C4035" s="155" t="s">
        <v>364</v>
      </c>
      <c r="D4035" s="155">
        <v>10</v>
      </c>
      <c r="E4035" s="155">
        <v>10</v>
      </c>
      <c r="F4035" s="166">
        <v>41849</v>
      </c>
      <c r="G4035" s="166">
        <v>41852</v>
      </c>
      <c r="H4035" s="157">
        <v>1</v>
      </c>
    </row>
    <row r="4036" spans="1:8" ht="15" customHeight="1" x14ac:dyDescent="0.25">
      <c r="A4036" s="155" t="s">
        <v>2769</v>
      </c>
      <c r="B4036" s="155" t="s">
        <v>5795</v>
      </c>
      <c r="C4036" s="155" t="s">
        <v>6132</v>
      </c>
      <c r="D4036" s="155">
        <v>504</v>
      </c>
      <c r="E4036" s="155">
        <v>504</v>
      </c>
      <c r="F4036" s="166">
        <v>41849</v>
      </c>
      <c r="G4036" s="166">
        <v>41852</v>
      </c>
      <c r="H4036" s="157">
        <v>1</v>
      </c>
    </row>
    <row r="4037" spans="1:8" ht="15" customHeight="1" x14ac:dyDescent="0.25">
      <c r="A4037" s="155" t="s">
        <v>71</v>
      </c>
      <c r="B4037" s="155" t="s">
        <v>1550</v>
      </c>
      <c r="C4037" s="155" t="s">
        <v>6133</v>
      </c>
      <c r="D4037" s="155">
        <v>5</v>
      </c>
      <c r="E4037" s="155">
        <v>5</v>
      </c>
      <c r="F4037" s="166">
        <v>41849</v>
      </c>
      <c r="G4037" s="166">
        <v>41857</v>
      </c>
      <c r="H4037" s="157">
        <v>1</v>
      </c>
    </row>
    <row r="4038" spans="1:8" ht="15" customHeight="1" x14ac:dyDescent="0.25">
      <c r="A4038" s="155" t="s">
        <v>6134</v>
      </c>
      <c r="B4038" s="155" t="s">
        <v>6135</v>
      </c>
      <c r="C4038" s="155" t="s">
        <v>6136</v>
      </c>
      <c r="D4038" s="155">
        <v>60</v>
      </c>
      <c r="E4038" s="155">
        <v>60</v>
      </c>
      <c r="F4038" s="166">
        <v>41849</v>
      </c>
      <c r="G4038" s="166">
        <v>41855</v>
      </c>
      <c r="H4038" s="157">
        <v>1</v>
      </c>
    </row>
    <row r="4039" spans="1:8" ht="15" customHeight="1" x14ac:dyDescent="0.25">
      <c r="A4039" s="155" t="s">
        <v>638</v>
      </c>
      <c r="B4039" s="155" t="s">
        <v>639</v>
      </c>
      <c r="C4039" s="155" t="s">
        <v>6137</v>
      </c>
      <c r="D4039" s="155">
        <v>1300</v>
      </c>
      <c r="E4039" s="155">
        <v>1300</v>
      </c>
      <c r="F4039" s="166">
        <v>41849</v>
      </c>
      <c r="G4039" s="166">
        <v>41856</v>
      </c>
      <c r="H4039" s="157">
        <v>1</v>
      </c>
    </row>
    <row r="4040" spans="1:8" ht="15" customHeight="1" x14ac:dyDescent="0.25">
      <c r="A4040" s="155" t="s">
        <v>1983</v>
      </c>
      <c r="B4040" s="155" t="s">
        <v>6138</v>
      </c>
      <c r="C4040" s="155" t="s">
        <v>6139</v>
      </c>
      <c r="D4040" s="155">
        <v>5</v>
      </c>
      <c r="E4040" s="155">
        <v>5</v>
      </c>
      <c r="F4040" s="166">
        <v>41849</v>
      </c>
      <c r="G4040" s="166">
        <v>41858</v>
      </c>
      <c r="H4040" s="157">
        <v>1</v>
      </c>
    </row>
    <row r="4041" spans="1:8" ht="15" customHeight="1" x14ac:dyDescent="0.25">
      <c r="A4041" s="155" t="s">
        <v>71</v>
      </c>
      <c r="B4041" s="155" t="s">
        <v>167</v>
      </c>
      <c r="C4041" s="155" t="s">
        <v>6141</v>
      </c>
      <c r="D4041" s="155">
        <v>7</v>
      </c>
      <c r="E4041" s="155">
        <v>7</v>
      </c>
      <c r="F4041" s="166">
        <v>41850</v>
      </c>
      <c r="G4041" s="166">
        <v>41862</v>
      </c>
      <c r="H4041" s="157">
        <v>1</v>
      </c>
    </row>
    <row r="4042" spans="1:8" ht="15" customHeight="1" x14ac:dyDescent="0.25">
      <c r="A4042" s="155" t="s">
        <v>71</v>
      </c>
      <c r="B4042" s="155" t="s">
        <v>167</v>
      </c>
      <c r="C4042" s="155" t="s">
        <v>6142</v>
      </c>
      <c r="D4042" s="155">
        <v>10</v>
      </c>
      <c r="E4042" s="155">
        <v>10</v>
      </c>
      <c r="F4042" s="166">
        <v>41850</v>
      </c>
      <c r="G4042" s="166">
        <v>41859</v>
      </c>
      <c r="H4042" s="157">
        <v>1</v>
      </c>
    </row>
    <row r="4043" spans="1:8" ht="15" customHeight="1" x14ac:dyDescent="0.25">
      <c r="A4043" s="155" t="s">
        <v>71</v>
      </c>
      <c r="B4043" s="155" t="s">
        <v>154</v>
      </c>
      <c r="C4043" s="155" t="s">
        <v>6143</v>
      </c>
      <c r="D4043" s="155">
        <v>7</v>
      </c>
      <c r="E4043" s="155">
        <v>7</v>
      </c>
      <c r="F4043" s="166">
        <v>41850</v>
      </c>
      <c r="G4043" s="166">
        <v>41859</v>
      </c>
      <c r="H4043" s="157">
        <v>1</v>
      </c>
    </row>
    <row r="4044" spans="1:8" ht="15" customHeight="1" x14ac:dyDescent="0.25">
      <c r="A4044" s="155" t="s">
        <v>71</v>
      </c>
      <c r="B4044" s="155" t="s">
        <v>154</v>
      </c>
      <c r="C4044" s="155" t="s">
        <v>6144</v>
      </c>
      <c r="D4044" s="155">
        <v>5</v>
      </c>
      <c r="E4044" s="155">
        <v>5</v>
      </c>
      <c r="F4044" s="166">
        <v>41850</v>
      </c>
      <c r="G4044" s="166">
        <v>41859</v>
      </c>
      <c r="H4044" s="157">
        <v>1</v>
      </c>
    </row>
    <row r="4045" spans="1:8" ht="15" customHeight="1" x14ac:dyDescent="0.25">
      <c r="A4045" s="155" t="s">
        <v>71</v>
      </c>
      <c r="B4045" s="155" t="s">
        <v>583</v>
      </c>
      <c r="C4045" s="155" t="s">
        <v>6145</v>
      </c>
      <c r="D4045" s="155">
        <v>9</v>
      </c>
      <c r="E4045" s="155">
        <v>9</v>
      </c>
      <c r="F4045" s="166">
        <v>41850</v>
      </c>
      <c r="G4045" s="166">
        <v>41859</v>
      </c>
      <c r="H4045" s="157">
        <v>1</v>
      </c>
    </row>
    <row r="4046" spans="1:8" ht="15" customHeight="1" x14ac:dyDescent="0.25">
      <c r="A4046" s="155" t="s">
        <v>71</v>
      </c>
      <c r="B4046" s="155" t="s">
        <v>1550</v>
      </c>
      <c r="C4046" s="155" t="s">
        <v>6146</v>
      </c>
      <c r="D4046" s="155">
        <v>10</v>
      </c>
      <c r="E4046" s="155">
        <v>10</v>
      </c>
      <c r="F4046" s="166">
        <v>41850</v>
      </c>
      <c r="G4046" s="166">
        <v>41857</v>
      </c>
      <c r="H4046" s="157">
        <v>1</v>
      </c>
    </row>
    <row r="4047" spans="1:8" ht="15" customHeight="1" x14ac:dyDescent="0.25">
      <c r="A4047" s="155" t="s">
        <v>634</v>
      </c>
      <c r="B4047" s="155" t="s">
        <v>4147</v>
      </c>
      <c r="C4047" s="155" t="s">
        <v>6147</v>
      </c>
      <c r="D4047" s="155">
        <v>20</v>
      </c>
      <c r="E4047" s="155">
        <v>20</v>
      </c>
      <c r="F4047" s="166">
        <v>41850</v>
      </c>
      <c r="G4047" s="166">
        <v>41855</v>
      </c>
      <c r="H4047" s="157">
        <v>1</v>
      </c>
    </row>
    <row r="4048" spans="1:8" ht="15" customHeight="1" x14ac:dyDescent="0.25">
      <c r="A4048" s="155" t="s">
        <v>820</v>
      </c>
      <c r="B4048" s="155" t="s">
        <v>4430</v>
      </c>
      <c r="C4048" s="155" t="s">
        <v>6148</v>
      </c>
      <c r="D4048" s="155">
        <v>144</v>
      </c>
      <c r="E4048" s="155">
        <v>144</v>
      </c>
      <c r="F4048" s="166">
        <v>41850</v>
      </c>
      <c r="G4048" s="166">
        <v>41859</v>
      </c>
      <c r="H4048" s="157">
        <v>1</v>
      </c>
    </row>
    <row r="4049" spans="1:9" ht="15" customHeight="1" x14ac:dyDescent="0.25">
      <c r="A4049" s="155" t="s">
        <v>820</v>
      </c>
      <c r="B4049" s="155" t="s">
        <v>99</v>
      </c>
      <c r="C4049" s="155" t="s">
        <v>6149</v>
      </c>
      <c r="D4049" s="155">
        <v>200</v>
      </c>
      <c r="E4049" s="155">
        <v>200</v>
      </c>
      <c r="F4049" s="166">
        <v>41850</v>
      </c>
      <c r="G4049" s="166">
        <v>41859</v>
      </c>
      <c r="H4049" s="157">
        <v>1</v>
      </c>
    </row>
    <row r="4050" spans="1:9" ht="15" customHeight="1" x14ac:dyDescent="0.25">
      <c r="A4050" s="155" t="s">
        <v>820</v>
      </c>
      <c r="B4050" s="155" t="s">
        <v>181</v>
      </c>
      <c r="C4050" s="155" t="s">
        <v>32</v>
      </c>
      <c r="D4050" s="155">
        <v>200</v>
      </c>
      <c r="E4050" s="155">
        <v>200</v>
      </c>
      <c r="F4050" s="166">
        <v>41850</v>
      </c>
      <c r="G4050" s="166">
        <v>41859</v>
      </c>
      <c r="H4050" s="157">
        <v>1</v>
      </c>
    </row>
    <row r="4051" spans="1:9" ht="15" customHeight="1" x14ac:dyDescent="0.25">
      <c r="A4051" s="155" t="s">
        <v>820</v>
      </c>
      <c r="B4051" s="155" t="s">
        <v>439</v>
      </c>
      <c r="C4051" s="155" t="s">
        <v>166</v>
      </c>
      <c r="D4051" s="155">
        <v>200</v>
      </c>
      <c r="E4051" s="155">
        <v>200</v>
      </c>
      <c r="F4051" s="166">
        <v>41850</v>
      </c>
      <c r="G4051" s="166">
        <v>41859</v>
      </c>
      <c r="H4051" s="157">
        <v>1</v>
      </c>
    </row>
    <row r="4052" spans="1:9" ht="15" customHeight="1" x14ac:dyDescent="0.25">
      <c r="A4052" s="155" t="s">
        <v>115</v>
      </c>
      <c r="B4052" s="155" t="s">
        <v>1432</v>
      </c>
      <c r="C4052" s="155" t="s">
        <v>6150</v>
      </c>
      <c r="D4052" s="155">
        <v>7</v>
      </c>
      <c r="E4052" s="155">
        <v>7</v>
      </c>
      <c r="F4052" s="166">
        <v>41850</v>
      </c>
      <c r="G4052" s="166">
        <v>41857</v>
      </c>
      <c r="H4052" s="157">
        <v>1</v>
      </c>
    </row>
    <row r="4053" spans="1:9" ht="15" customHeight="1" x14ac:dyDescent="0.25">
      <c r="A4053" s="155" t="s">
        <v>115</v>
      </c>
      <c r="B4053" s="155" t="s">
        <v>935</v>
      </c>
      <c r="C4053" s="155" t="s">
        <v>166</v>
      </c>
      <c r="D4053" s="155">
        <v>7</v>
      </c>
      <c r="E4053" s="155">
        <v>7</v>
      </c>
      <c r="F4053" s="166">
        <v>41850</v>
      </c>
      <c r="G4053" s="166">
        <v>41857</v>
      </c>
      <c r="H4053" s="157">
        <v>1</v>
      </c>
    </row>
    <row r="4054" spans="1:9" ht="15" customHeight="1" x14ac:dyDescent="0.25">
      <c r="A4054" s="155" t="s">
        <v>509</v>
      </c>
      <c r="B4054" s="155" t="s">
        <v>5121</v>
      </c>
      <c r="C4054" s="155" t="s">
        <v>6151</v>
      </c>
      <c r="D4054" s="155">
        <v>170</v>
      </c>
      <c r="E4054" s="155">
        <v>49</v>
      </c>
      <c r="F4054" s="166">
        <v>41850</v>
      </c>
      <c r="G4054" s="166">
        <v>41818</v>
      </c>
      <c r="H4054" s="157">
        <v>0</v>
      </c>
      <c r="I4054" s="163" t="s">
        <v>6208</v>
      </c>
    </row>
    <row r="4055" spans="1:9" ht="15" customHeight="1" x14ac:dyDescent="0.25">
      <c r="A4055" s="155" t="s">
        <v>1554</v>
      </c>
      <c r="B4055" s="155" t="s">
        <v>272</v>
      </c>
      <c r="C4055" s="155" t="s">
        <v>6156</v>
      </c>
      <c r="D4055" s="155">
        <v>2</v>
      </c>
      <c r="E4055" s="155">
        <v>2</v>
      </c>
      <c r="F4055" s="166">
        <v>41850</v>
      </c>
      <c r="G4055" s="166">
        <v>41865</v>
      </c>
      <c r="H4055" s="157">
        <v>1</v>
      </c>
    </row>
    <row r="4056" spans="1:9" ht="15" customHeight="1" x14ac:dyDescent="0.25">
      <c r="A4056" s="155" t="s">
        <v>520</v>
      </c>
      <c r="B4056" s="155" t="s">
        <v>1267</v>
      </c>
      <c r="C4056" s="155" t="s">
        <v>6157</v>
      </c>
      <c r="D4056" s="155">
        <v>500</v>
      </c>
      <c r="E4056" s="155">
        <v>500</v>
      </c>
      <c r="F4056" s="166">
        <v>41850</v>
      </c>
      <c r="G4056" s="166" t="s">
        <v>829</v>
      </c>
      <c r="H4056" s="157">
        <v>1</v>
      </c>
    </row>
    <row r="4057" spans="1:9" ht="15" customHeight="1" x14ac:dyDescent="0.25">
      <c r="A4057" s="155" t="s">
        <v>5803</v>
      </c>
      <c r="B4057" s="155" t="s">
        <v>6158</v>
      </c>
      <c r="C4057" s="155" t="s">
        <v>5804</v>
      </c>
      <c r="D4057" s="155">
        <v>1000</v>
      </c>
      <c r="E4057" s="155">
        <v>995</v>
      </c>
      <c r="F4057" s="166">
        <v>41850</v>
      </c>
      <c r="G4057" s="166">
        <v>41854</v>
      </c>
      <c r="H4057" s="157">
        <v>1</v>
      </c>
    </row>
    <row r="4058" spans="1:9" ht="15" customHeight="1" x14ac:dyDescent="0.25">
      <c r="A4058" s="155" t="s">
        <v>5569</v>
      </c>
      <c r="B4058" s="155" t="s">
        <v>6159</v>
      </c>
      <c r="C4058" s="155" t="s">
        <v>6160</v>
      </c>
      <c r="D4058" s="155">
        <v>10</v>
      </c>
      <c r="E4058" s="155">
        <v>10</v>
      </c>
      <c r="F4058" s="166">
        <v>41850</v>
      </c>
      <c r="G4058" s="166">
        <v>41850</v>
      </c>
      <c r="H4058" s="157">
        <v>1</v>
      </c>
    </row>
    <row r="4059" spans="1:9" ht="15" customHeight="1" x14ac:dyDescent="0.25">
      <c r="A4059" s="155" t="s">
        <v>5827</v>
      </c>
      <c r="B4059" s="155" t="s">
        <v>1696</v>
      </c>
      <c r="C4059" s="155" t="s">
        <v>6087</v>
      </c>
      <c r="D4059" s="155">
        <v>52</v>
      </c>
      <c r="E4059" s="155">
        <v>17</v>
      </c>
      <c r="F4059" s="166">
        <v>41851</v>
      </c>
      <c r="G4059" s="166">
        <v>41852</v>
      </c>
      <c r="H4059" s="157">
        <v>1</v>
      </c>
    </row>
    <row r="4060" spans="1:9" ht="15" customHeight="1" x14ac:dyDescent="0.25">
      <c r="A4060" s="155" t="s">
        <v>4499</v>
      </c>
      <c r="B4060" s="155" t="s">
        <v>6161</v>
      </c>
      <c r="C4060" s="155" t="s">
        <v>6162</v>
      </c>
      <c r="D4060" s="155">
        <v>1</v>
      </c>
      <c r="E4060" s="155">
        <v>1</v>
      </c>
      <c r="F4060" s="166">
        <v>41852</v>
      </c>
      <c r="G4060" s="166">
        <v>41855</v>
      </c>
      <c r="H4060" s="157">
        <v>1</v>
      </c>
    </row>
    <row r="4061" spans="1:9" ht="15" customHeight="1" x14ac:dyDescent="0.25">
      <c r="A4061" s="155" t="s">
        <v>509</v>
      </c>
      <c r="B4061" s="155" t="s">
        <v>6169</v>
      </c>
      <c r="C4061" s="155" t="s">
        <v>6163</v>
      </c>
      <c r="D4061" s="155">
        <v>2</v>
      </c>
      <c r="E4061" s="155">
        <v>2</v>
      </c>
      <c r="F4061" s="166">
        <v>41852</v>
      </c>
      <c r="G4061" s="166">
        <v>41856</v>
      </c>
      <c r="H4061" s="157">
        <v>1</v>
      </c>
    </row>
    <row r="4062" spans="1:9" ht="15" customHeight="1" x14ac:dyDescent="0.25">
      <c r="A4062" s="155" t="s">
        <v>509</v>
      </c>
      <c r="B4062" s="155" t="s">
        <v>6168</v>
      </c>
      <c r="C4062" s="155" t="s">
        <v>364</v>
      </c>
      <c r="D4062" s="155">
        <v>2</v>
      </c>
      <c r="E4062" s="155">
        <v>2</v>
      </c>
      <c r="F4062" s="166">
        <v>41852</v>
      </c>
      <c r="G4062" s="166">
        <v>41764</v>
      </c>
      <c r="H4062" s="157">
        <v>1</v>
      </c>
    </row>
    <row r="4063" spans="1:9" ht="15" customHeight="1" x14ac:dyDescent="0.25">
      <c r="A4063" s="155" t="s">
        <v>509</v>
      </c>
      <c r="B4063" s="155" t="s">
        <v>6167</v>
      </c>
      <c r="C4063" s="155" t="s">
        <v>161</v>
      </c>
      <c r="D4063" s="155">
        <v>2</v>
      </c>
      <c r="E4063" s="155">
        <v>2</v>
      </c>
      <c r="F4063" s="166">
        <v>41852</v>
      </c>
      <c r="G4063" s="166">
        <v>41856</v>
      </c>
      <c r="H4063" s="157">
        <v>1</v>
      </c>
    </row>
    <row r="4064" spans="1:9" ht="15" customHeight="1" x14ac:dyDescent="0.25">
      <c r="A4064" s="155" t="s">
        <v>509</v>
      </c>
      <c r="B4064" s="155" t="s">
        <v>6166</v>
      </c>
      <c r="C4064" s="155" t="s">
        <v>316</v>
      </c>
      <c r="D4064" s="155">
        <v>2</v>
      </c>
      <c r="E4064" s="155">
        <v>2</v>
      </c>
      <c r="F4064" s="166">
        <v>41852</v>
      </c>
      <c r="G4064" s="166">
        <v>41856</v>
      </c>
      <c r="H4064" s="157">
        <v>1</v>
      </c>
    </row>
    <row r="4065" spans="1:8" ht="15" customHeight="1" x14ac:dyDescent="0.25">
      <c r="A4065" s="155" t="s">
        <v>509</v>
      </c>
      <c r="B4065" s="155" t="s">
        <v>6165</v>
      </c>
      <c r="C4065" s="155" t="s">
        <v>32</v>
      </c>
      <c r="D4065" s="155">
        <v>2</v>
      </c>
      <c r="E4065" s="155">
        <v>2</v>
      </c>
      <c r="F4065" s="166">
        <v>41852</v>
      </c>
      <c r="G4065" s="166">
        <v>41856</v>
      </c>
      <c r="H4065" s="157">
        <v>1</v>
      </c>
    </row>
    <row r="4066" spans="1:8" ht="15" customHeight="1" x14ac:dyDescent="0.25">
      <c r="A4066" s="155" t="s">
        <v>509</v>
      </c>
      <c r="B4066" s="155" t="s">
        <v>6164</v>
      </c>
      <c r="C4066" s="155" t="s">
        <v>166</v>
      </c>
      <c r="D4066" s="155">
        <v>2</v>
      </c>
      <c r="E4066" s="155">
        <v>2</v>
      </c>
      <c r="F4066" s="166">
        <v>41852</v>
      </c>
      <c r="G4066" s="166">
        <v>41856</v>
      </c>
      <c r="H4066" s="157">
        <v>1</v>
      </c>
    </row>
    <row r="4067" spans="1:8" ht="15" customHeight="1" x14ac:dyDescent="0.25">
      <c r="A4067" s="155" t="s">
        <v>559</v>
      </c>
      <c r="B4067" s="155" t="s">
        <v>6173</v>
      </c>
      <c r="C4067" s="155" t="s">
        <v>6174</v>
      </c>
      <c r="D4067" s="155">
        <v>100</v>
      </c>
      <c r="E4067" s="155">
        <v>100</v>
      </c>
      <c r="F4067" s="166">
        <v>41855</v>
      </c>
      <c r="G4067" s="166">
        <v>41859</v>
      </c>
      <c r="H4067" s="157">
        <v>1</v>
      </c>
    </row>
    <row r="4068" spans="1:8" ht="15" customHeight="1" x14ac:dyDescent="0.25">
      <c r="A4068" s="155" t="s">
        <v>1474</v>
      </c>
      <c r="B4068" s="155" t="s">
        <v>6175</v>
      </c>
      <c r="C4068" s="155" t="s">
        <v>6176</v>
      </c>
      <c r="D4068" s="155">
        <v>2</v>
      </c>
      <c r="E4068" s="155">
        <v>2</v>
      </c>
      <c r="F4068" s="166">
        <v>41855</v>
      </c>
      <c r="G4068" s="166">
        <v>41864</v>
      </c>
      <c r="H4068" s="157">
        <v>1</v>
      </c>
    </row>
    <row r="4069" spans="1:8" ht="15" customHeight="1" x14ac:dyDescent="0.25">
      <c r="A4069" s="155" t="s">
        <v>1474</v>
      </c>
      <c r="B4069" s="155" t="s">
        <v>6175</v>
      </c>
      <c r="C4069" s="155" t="s">
        <v>364</v>
      </c>
      <c r="D4069" s="155">
        <v>7</v>
      </c>
      <c r="E4069" s="155">
        <v>7</v>
      </c>
      <c r="F4069" s="166">
        <v>41855</v>
      </c>
      <c r="G4069" s="166">
        <v>41864</v>
      </c>
      <c r="H4069" s="157">
        <v>1</v>
      </c>
    </row>
    <row r="4070" spans="1:8" ht="15" customHeight="1" x14ac:dyDescent="0.25">
      <c r="A4070" s="155" t="s">
        <v>12</v>
      </c>
      <c r="B4070" s="155" t="s">
        <v>2990</v>
      </c>
      <c r="C4070" s="155" t="s">
        <v>6177</v>
      </c>
      <c r="D4070" s="155">
        <v>10</v>
      </c>
      <c r="E4070" s="155">
        <v>10</v>
      </c>
      <c r="F4070" s="166">
        <v>41855</v>
      </c>
      <c r="G4070" s="166">
        <v>41859</v>
      </c>
      <c r="H4070" s="157">
        <v>1</v>
      </c>
    </row>
    <row r="4071" spans="1:8" ht="15" customHeight="1" x14ac:dyDescent="0.25">
      <c r="A4071" s="155" t="s">
        <v>559</v>
      </c>
      <c r="B4071" s="155" t="s">
        <v>1674</v>
      </c>
      <c r="C4071" s="155" t="s">
        <v>6178</v>
      </c>
      <c r="D4071" s="155">
        <v>100</v>
      </c>
      <c r="E4071" s="155">
        <v>100</v>
      </c>
      <c r="F4071" s="166">
        <v>41855</v>
      </c>
      <c r="G4071" s="166">
        <v>41859</v>
      </c>
      <c r="H4071" s="157">
        <v>1</v>
      </c>
    </row>
    <row r="4072" spans="1:8" ht="15" customHeight="1" x14ac:dyDescent="0.25">
      <c r="A4072" s="155" t="s">
        <v>115</v>
      </c>
      <c r="B4072" s="155" t="s">
        <v>1038</v>
      </c>
      <c r="C4072" s="155" t="s">
        <v>6179</v>
      </c>
      <c r="D4072" s="155">
        <v>7</v>
      </c>
      <c r="E4072" s="155">
        <v>7</v>
      </c>
      <c r="F4072" s="166">
        <v>41855</v>
      </c>
      <c r="G4072" s="166">
        <v>41862</v>
      </c>
      <c r="H4072" s="157">
        <v>1</v>
      </c>
    </row>
    <row r="4073" spans="1:8" ht="15" customHeight="1" x14ac:dyDescent="0.25">
      <c r="A4073" s="155" t="s">
        <v>2317</v>
      </c>
      <c r="B4073" s="155" t="s">
        <v>2318</v>
      </c>
      <c r="C4073" s="155" t="s">
        <v>6180</v>
      </c>
      <c r="D4073" s="155">
        <v>500</v>
      </c>
      <c r="E4073" s="155">
        <v>500</v>
      </c>
      <c r="F4073" s="166">
        <v>41855</v>
      </c>
      <c r="G4073" s="166">
        <v>41859</v>
      </c>
      <c r="H4073" s="157">
        <v>1</v>
      </c>
    </row>
    <row r="4074" spans="1:8" ht="30" customHeight="1" x14ac:dyDescent="0.25">
      <c r="A4074" s="155" t="s">
        <v>3473</v>
      </c>
      <c r="B4074" s="155" t="s">
        <v>6071</v>
      </c>
      <c r="C4074" s="155" t="s">
        <v>6181</v>
      </c>
      <c r="D4074" s="155">
        <v>25</v>
      </c>
      <c r="E4074" s="155">
        <v>8</v>
      </c>
      <c r="F4074" s="166">
        <v>41855</v>
      </c>
      <c r="G4074" s="166">
        <v>41866</v>
      </c>
      <c r="H4074" s="157">
        <v>1</v>
      </c>
    </row>
    <row r="4075" spans="1:8" ht="15" customHeight="1" x14ac:dyDescent="0.25">
      <c r="A4075" s="155" t="s">
        <v>286</v>
      </c>
      <c r="B4075" s="155" t="s">
        <v>562</v>
      </c>
      <c r="C4075" s="155" t="s">
        <v>6183</v>
      </c>
      <c r="D4075" s="155">
        <v>100</v>
      </c>
      <c r="E4075" s="155">
        <v>100</v>
      </c>
      <c r="F4075" s="166">
        <v>41856</v>
      </c>
      <c r="G4075" s="166">
        <v>41857</v>
      </c>
      <c r="H4075" s="157">
        <v>1</v>
      </c>
    </row>
    <row r="4076" spans="1:8" ht="15" customHeight="1" x14ac:dyDescent="0.25">
      <c r="A4076" s="155" t="s">
        <v>6965</v>
      </c>
      <c r="B4076" s="155" t="s">
        <v>272</v>
      </c>
      <c r="C4076" s="155" t="s">
        <v>6184</v>
      </c>
      <c r="D4076" s="155">
        <v>2</v>
      </c>
      <c r="E4076" s="155">
        <v>2</v>
      </c>
      <c r="F4076" s="166">
        <v>41856</v>
      </c>
      <c r="G4076" s="166">
        <v>41866</v>
      </c>
      <c r="H4076" s="157">
        <v>1</v>
      </c>
    </row>
    <row r="4077" spans="1:8" ht="30" customHeight="1" x14ac:dyDescent="0.25">
      <c r="A4077" s="155" t="s">
        <v>3473</v>
      </c>
      <c r="B4077" s="155" t="s">
        <v>272</v>
      </c>
      <c r="C4077" s="155" t="s">
        <v>6181</v>
      </c>
      <c r="D4077" s="155">
        <v>22</v>
      </c>
      <c r="E4077" s="155">
        <v>14</v>
      </c>
      <c r="F4077" s="166">
        <v>41857</v>
      </c>
      <c r="G4077" s="166">
        <v>41866</v>
      </c>
      <c r="H4077" s="157">
        <v>1</v>
      </c>
    </row>
    <row r="4078" spans="1:8" ht="15" customHeight="1" x14ac:dyDescent="0.25">
      <c r="A4078" s="155" t="s">
        <v>2769</v>
      </c>
      <c r="B4078" s="155" t="s">
        <v>6185</v>
      </c>
      <c r="C4078" s="155" t="s">
        <v>6186</v>
      </c>
      <c r="D4078" s="155">
        <v>10</v>
      </c>
      <c r="E4078" s="155">
        <v>10</v>
      </c>
      <c r="F4078" s="166">
        <v>41857</v>
      </c>
      <c r="G4078" s="166">
        <v>41857</v>
      </c>
      <c r="H4078" s="157">
        <v>1</v>
      </c>
    </row>
    <row r="4079" spans="1:8" ht="15" customHeight="1" x14ac:dyDescent="0.25">
      <c r="A4079" s="155" t="s">
        <v>4395</v>
      </c>
      <c r="B4079" s="155" t="s">
        <v>4396</v>
      </c>
      <c r="C4079" s="155" t="s">
        <v>6187</v>
      </c>
      <c r="D4079" s="155">
        <v>100</v>
      </c>
      <c r="E4079" s="155">
        <v>100</v>
      </c>
      <c r="F4079" s="166">
        <v>41857</v>
      </c>
      <c r="G4079" s="166">
        <v>41862</v>
      </c>
      <c r="H4079" s="157">
        <v>1</v>
      </c>
    </row>
    <row r="4080" spans="1:8" ht="15" customHeight="1" x14ac:dyDescent="0.25">
      <c r="A4080" s="155" t="s">
        <v>4963</v>
      </c>
      <c r="B4080" s="155" t="s">
        <v>6188</v>
      </c>
      <c r="C4080" s="155" t="s">
        <v>6188</v>
      </c>
      <c r="D4080" s="155">
        <v>1</v>
      </c>
      <c r="E4080" s="155">
        <v>1</v>
      </c>
      <c r="F4080" s="166">
        <v>41858</v>
      </c>
      <c r="G4080" s="166">
        <v>41866</v>
      </c>
      <c r="H4080" s="157">
        <v>1</v>
      </c>
    </row>
    <row r="4081" spans="1:9" ht="15" customHeight="1" x14ac:dyDescent="0.25">
      <c r="A4081" s="155" t="s">
        <v>145</v>
      </c>
      <c r="B4081" s="155" t="s">
        <v>2138</v>
      </c>
      <c r="C4081" s="155" t="s">
        <v>6189</v>
      </c>
      <c r="D4081" s="155">
        <v>20</v>
      </c>
      <c r="E4081" s="155">
        <v>20</v>
      </c>
      <c r="F4081" s="166">
        <v>41858</v>
      </c>
      <c r="G4081" s="166">
        <v>41863</v>
      </c>
      <c r="H4081" s="157">
        <v>1</v>
      </c>
    </row>
    <row r="4082" spans="1:9" ht="15" customHeight="1" x14ac:dyDescent="0.25">
      <c r="A4082" s="155" t="s">
        <v>12</v>
      </c>
      <c r="B4082" s="155" t="s">
        <v>280</v>
      </c>
      <c r="C4082" s="155" t="s">
        <v>6190</v>
      </c>
      <c r="D4082" s="155">
        <v>10</v>
      </c>
      <c r="E4082" s="155">
        <v>10</v>
      </c>
      <c r="F4082" s="166">
        <v>41858</v>
      </c>
      <c r="G4082" s="166">
        <v>41863</v>
      </c>
      <c r="H4082" s="157">
        <v>1</v>
      </c>
    </row>
    <row r="4083" spans="1:9" ht="15" customHeight="1" x14ac:dyDescent="0.25">
      <c r="A4083" s="155" t="s">
        <v>299</v>
      </c>
      <c r="B4083" s="155" t="s">
        <v>1021</v>
      </c>
      <c r="C4083" s="155" t="s">
        <v>6191</v>
      </c>
      <c r="D4083" s="155">
        <v>25</v>
      </c>
      <c r="E4083" s="155">
        <v>25</v>
      </c>
      <c r="F4083" s="166">
        <v>41858</v>
      </c>
      <c r="G4083" s="166">
        <v>41865</v>
      </c>
      <c r="H4083" s="157">
        <v>1</v>
      </c>
    </row>
    <row r="4084" spans="1:9" ht="15" customHeight="1" x14ac:dyDescent="0.25">
      <c r="A4084" s="155" t="s">
        <v>3481</v>
      </c>
      <c r="B4084" s="155" t="s">
        <v>255</v>
      </c>
      <c r="C4084" s="155" t="s">
        <v>6192</v>
      </c>
      <c r="D4084" s="155">
        <v>60</v>
      </c>
      <c r="E4084" s="155">
        <v>60</v>
      </c>
      <c r="F4084" s="166">
        <v>41858</v>
      </c>
      <c r="G4084" s="166">
        <v>41862</v>
      </c>
      <c r="H4084" s="157">
        <v>1</v>
      </c>
    </row>
    <row r="4085" spans="1:9" ht="15" customHeight="1" x14ac:dyDescent="0.25">
      <c r="A4085" s="155" t="s">
        <v>2747</v>
      </c>
      <c r="B4085" s="155" t="s">
        <v>2825</v>
      </c>
      <c r="C4085" s="155" t="s">
        <v>6193</v>
      </c>
      <c r="D4085" s="155">
        <v>15</v>
      </c>
      <c r="E4085" s="155">
        <v>15</v>
      </c>
      <c r="F4085" s="166">
        <v>41858</v>
      </c>
      <c r="G4085" s="166">
        <v>41866</v>
      </c>
      <c r="H4085" s="157">
        <v>1</v>
      </c>
      <c r="I4085" s="163" t="s">
        <v>6194</v>
      </c>
    </row>
    <row r="4086" spans="1:9" ht="15" customHeight="1" x14ac:dyDescent="0.25">
      <c r="A4086" s="155" t="s">
        <v>36</v>
      </c>
      <c r="B4086" s="155" t="s">
        <v>6195</v>
      </c>
      <c r="C4086" s="155" t="s">
        <v>6196</v>
      </c>
      <c r="D4086" s="155">
        <v>12</v>
      </c>
      <c r="E4086" s="155">
        <v>12</v>
      </c>
      <c r="F4086" s="166">
        <v>41858</v>
      </c>
      <c r="G4086" s="166">
        <v>41862</v>
      </c>
      <c r="H4086" s="157">
        <v>1</v>
      </c>
    </row>
    <row r="4087" spans="1:9" ht="15" customHeight="1" x14ac:dyDescent="0.25">
      <c r="A4087" s="155" t="s">
        <v>327</v>
      </c>
      <c r="B4087" s="155" t="s">
        <v>985</v>
      </c>
      <c r="C4087" s="155" t="s">
        <v>6197</v>
      </c>
      <c r="D4087" s="155">
        <v>150</v>
      </c>
      <c r="E4087" s="155">
        <v>150</v>
      </c>
      <c r="F4087" s="166">
        <v>41858</v>
      </c>
      <c r="G4087" s="166">
        <v>41869</v>
      </c>
      <c r="H4087" s="157">
        <v>1</v>
      </c>
    </row>
    <row r="4088" spans="1:9" ht="15" customHeight="1" x14ac:dyDescent="0.25">
      <c r="A4088" s="155" t="s">
        <v>1508</v>
      </c>
      <c r="B4088" s="155" t="s">
        <v>6201</v>
      </c>
      <c r="C4088" s="155" t="s">
        <v>6202</v>
      </c>
      <c r="D4088" s="155">
        <v>100</v>
      </c>
      <c r="E4088" s="155">
        <v>100</v>
      </c>
      <c r="F4088" s="166">
        <v>41859</v>
      </c>
      <c r="G4088" s="166">
        <v>41866</v>
      </c>
      <c r="H4088" s="157">
        <v>1</v>
      </c>
    </row>
    <row r="4089" spans="1:9" ht="15" customHeight="1" x14ac:dyDescent="0.25">
      <c r="A4089" s="155" t="s">
        <v>71</v>
      </c>
      <c r="B4089" s="155" t="s">
        <v>154</v>
      </c>
      <c r="C4089" s="155" t="s">
        <v>6203</v>
      </c>
      <c r="D4089" s="155">
        <v>5</v>
      </c>
      <c r="E4089" s="155">
        <v>5</v>
      </c>
      <c r="F4089" s="166">
        <v>41859</v>
      </c>
      <c r="G4089" s="166">
        <v>41864</v>
      </c>
      <c r="H4089" s="157">
        <v>1</v>
      </c>
    </row>
    <row r="4090" spans="1:9" ht="15" customHeight="1" x14ac:dyDescent="0.25">
      <c r="A4090" s="155" t="s">
        <v>6134</v>
      </c>
      <c r="B4090" s="155" t="s">
        <v>6135</v>
      </c>
      <c r="C4090" s="155" t="s">
        <v>6204</v>
      </c>
      <c r="D4090" s="155">
        <v>940</v>
      </c>
      <c r="E4090" s="155">
        <v>951</v>
      </c>
      <c r="F4090" s="166">
        <v>41859</v>
      </c>
      <c r="G4090" s="166">
        <v>41863</v>
      </c>
      <c r="H4090" s="157">
        <v>1</v>
      </c>
      <c r="I4090" s="163" t="s">
        <v>4611</v>
      </c>
    </row>
    <row r="4091" spans="1:9" ht="15" customHeight="1" x14ac:dyDescent="0.25">
      <c r="A4091" s="155" t="s">
        <v>115</v>
      </c>
      <c r="B4091" s="155" t="s">
        <v>994</v>
      </c>
      <c r="C4091" s="155" t="s">
        <v>6207</v>
      </c>
      <c r="D4091" s="155">
        <v>7</v>
      </c>
      <c r="E4091" s="155">
        <v>7</v>
      </c>
      <c r="F4091" s="166">
        <v>41859</v>
      </c>
      <c r="G4091" s="166">
        <v>41862</v>
      </c>
      <c r="H4091" s="157">
        <v>1</v>
      </c>
    </row>
    <row r="4092" spans="1:9" ht="15" customHeight="1" x14ac:dyDescent="0.25">
      <c r="A4092" s="155" t="s">
        <v>71</v>
      </c>
      <c r="B4092" s="155" t="s">
        <v>1550</v>
      </c>
      <c r="C4092" s="155" t="s">
        <v>6213</v>
      </c>
      <c r="D4092" s="155">
        <v>5</v>
      </c>
      <c r="E4092" s="155">
        <v>5</v>
      </c>
      <c r="F4092" s="166">
        <v>41862</v>
      </c>
      <c r="G4092" s="166">
        <v>41870</v>
      </c>
      <c r="H4092" s="157">
        <v>1</v>
      </c>
    </row>
    <row r="4093" spans="1:9" ht="15" customHeight="1" x14ac:dyDescent="0.25">
      <c r="A4093" s="155" t="s">
        <v>559</v>
      </c>
      <c r="B4093" s="155" t="s">
        <v>1849</v>
      </c>
      <c r="C4093" s="155" t="s">
        <v>6214</v>
      </c>
      <c r="D4093" s="155">
        <v>1200</v>
      </c>
      <c r="E4093" s="155">
        <v>1200</v>
      </c>
      <c r="F4093" s="166">
        <v>41862</v>
      </c>
      <c r="G4093" s="166">
        <v>41866</v>
      </c>
      <c r="H4093" s="157">
        <v>1</v>
      </c>
    </row>
    <row r="4094" spans="1:9" ht="15" customHeight="1" x14ac:dyDescent="0.25">
      <c r="A4094" s="155" t="s">
        <v>559</v>
      </c>
      <c r="B4094" s="155" t="s">
        <v>2399</v>
      </c>
      <c r="C4094" s="155" t="s">
        <v>6215</v>
      </c>
      <c r="D4094" s="155">
        <v>10000</v>
      </c>
      <c r="E4094" s="155">
        <v>10086</v>
      </c>
      <c r="F4094" s="166">
        <v>41862</v>
      </c>
      <c r="G4094" s="166">
        <v>41867</v>
      </c>
      <c r="H4094" s="157">
        <v>1</v>
      </c>
    </row>
    <row r="4095" spans="1:9" ht="15" customHeight="1" x14ac:dyDescent="0.25">
      <c r="A4095" s="155" t="s">
        <v>520</v>
      </c>
      <c r="B4095" s="155" t="s">
        <v>1931</v>
      </c>
      <c r="C4095" s="155" t="s">
        <v>6216</v>
      </c>
      <c r="D4095" s="155">
        <v>350</v>
      </c>
      <c r="E4095" s="155">
        <v>350</v>
      </c>
      <c r="F4095" s="166">
        <v>41862</v>
      </c>
      <c r="G4095" s="166">
        <v>41869</v>
      </c>
      <c r="H4095" s="157">
        <v>1</v>
      </c>
    </row>
    <row r="4096" spans="1:9" ht="15" customHeight="1" x14ac:dyDescent="0.25">
      <c r="A4096" s="155" t="s">
        <v>36</v>
      </c>
      <c r="B4096" s="155" t="s">
        <v>1664</v>
      </c>
      <c r="C4096" s="155" t="s">
        <v>6217</v>
      </c>
      <c r="D4096" s="155">
        <v>50</v>
      </c>
      <c r="E4096" s="155">
        <v>53</v>
      </c>
      <c r="F4096" s="166">
        <v>41862</v>
      </c>
      <c r="G4096" s="166">
        <v>41864</v>
      </c>
      <c r="H4096" s="157">
        <v>1</v>
      </c>
    </row>
    <row r="4097" spans="1:9" ht="15" customHeight="1" x14ac:dyDescent="0.25">
      <c r="A4097" s="155" t="s">
        <v>6021</v>
      </c>
      <c r="B4097" s="155" t="s">
        <v>272</v>
      </c>
      <c r="C4097" s="155" t="s">
        <v>6218</v>
      </c>
      <c r="D4097" s="155">
        <v>23</v>
      </c>
      <c r="E4097" s="155">
        <v>23</v>
      </c>
      <c r="F4097" s="166">
        <v>41862</v>
      </c>
      <c r="G4097" s="166">
        <v>41864</v>
      </c>
      <c r="H4097" s="157">
        <v>1</v>
      </c>
    </row>
    <row r="4098" spans="1:9" ht="15" customHeight="1" x14ac:dyDescent="0.25">
      <c r="A4098" s="155" t="s">
        <v>509</v>
      </c>
      <c r="B4098" s="155" t="s">
        <v>6219</v>
      </c>
      <c r="C4098" s="155" t="s">
        <v>6222</v>
      </c>
      <c r="D4098" s="155">
        <v>170</v>
      </c>
      <c r="E4098" s="155">
        <v>22</v>
      </c>
      <c r="F4098" s="166">
        <v>41862</v>
      </c>
      <c r="G4098" s="166">
        <v>41816</v>
      </c>
      <c r="H4098" s="157">
        <v>0</v>
      </c>
      <c r="I4098" s="163" t="s">
        <v>6223</v>
      </c>
    </row>
    <row r="4099" spans="1:9" ht="15" customHeight="1" x14ac:dyDescent="0.25">
      <c r="A4099" s="155" t="s">
        <v>509</v>
      </c>
      <c r="B4099" s="155" t="s">
        <v>6220</v>
      </c>
      <c r="C4099" s="155" t="s">
        <v>161</v>
      </c>
      <c r="D4099" s="155">
        <v>170</v>
      </c>
      <c r="E4099" s="155">
        <v>22</v>
      </c>
      <c r="F4099" s="166">
        <v>41862</v>
      </c>
      <c r="G4099" s="166">
        <v>41816</v>
      </c>
      <c r="H4099" s="157">
        <v>0</v>
      </c>
      <c r="I4099" s="163" t="s">
        <v>6223</v>
      </c>
    </row>
    <row r="4100" spans="1:9" ht="15" customHeight="1" x14ac:dyDescent="0.25">
      <c r="A4100" s="155" t="s">
        <v>509</v>
      </c>
      <c r="B4100" s="155" t="s">
        <v>6221</v>
      </c>
      <c r="C4100" s="155" t="s">
        <v>316</v>
      </c>
      <c r="D4100" s="155">
        <v>170</v>
      </c>
      <c r="E4100" s="155">
        <v>22</v>
      </c>
      <c r="F4100" s="166">
        <v>41862</v>
      </c>
      <c r="G4100" s="166">
        <v>41816</v>
      </c>
      <c r="H4100" s="157">
        <v>0</v>
      </c>
      <c r="I4100" s="163" t="s">
        <v>6223</v>
      </c>
    </row>
    <row r="4101" spans="1:9" ht="15" customHeight="1" x14ac:dyDescent="0.25">
      <c r="A4101" s="155" t="s">
        <v>509</v>
      </c>
      <c r="B4101" s="155" t="s">
        <v>5154</v>
      </c>
      <c r="C4101" s="155" t="s">
        <v>819</v>
      </c>
      <c r="D4101" s="155">
        <v>50</v>
      </c>
      <c r="E4101" s="155">
        <v>7</v>
      </c>
      <c r="F4101" s="166">
        <v>41862</v>
      </c>
      <c r="G4101" s="166">
        <v>41816</v>
      </c>
      <c r="H4101" s="157">
        <v>0</v>
      </c>
      <c r="I4101" s="163" t="s">
        <v>6223</v>
      </c>
    </row>
    <row r="4102" spans="1:9" ht="15" customHeight="1" x14ac:dyDescent="0.25">
      <c r="A4102" s="155" t="s">
        <v>509</v>
      </c>
      <c r="B4102" s="155" t="s">
        <v>5153</v>
      </c>
      <c r="C4102" s="155" t="s">
        <v>166</v>
      </c>
      <c r="D4102" s="155">
        <v>50</v>
      </c>
      <c r="E4102" s="155">
        <v>7</v>
      </c>
      <c r="F4102" s="166">
        <v>41862</v>
      </c>
      <c r="G4102" s="166">
        <v>41816</v>
      </c>
      <c r="H4102" s="157">
        <v>0</v>
      </c>
      <c r="I4102" s="163" t="s">
        <v>6223</v>
      </c>
    </row>
    <row r="4103" spans="1:9" ht="15" customHeight="1" x14ac:dyDescent="0.25">
      <c r="A4103" s="155" t="s">
        <v>509</v>
      </c>
      <c r="B4103" s="155" t="s">
        <v>5155</v>
      </c>
      <c r="C4103" s="155" t="s">
        <v>2480</v>
      </c>
      <c r="D4103" s="155">
        <v>50</v>
      </c>
      <c r="E4103" s="155">
        <v>7</v>
      </c>
      <c r="F4103" s="166">
        <v>41862</v>
      </c>
      <c r="G4103" s="166">
        <v>41816</v>
      </c>
      <c r="H4103" s="157">
        <v>0</v>
      </c>
      <c r="I4103" s="163" t="s">
        <v>6223</v>
      </c>
    </row>
    <row r="4104" spans="1:9" ht="15" customHeight="1" x14ac:dyDescent="0.25">
      <c r="A4104" s="155" t="s">
        <v>4412</v>
      </c>
      <c r="B4104" s="155" t="s">
        <v>4413</v>
      </c>
      <c r="C4104" s="155" t="s">
        <v>6224</v>
      </c>
      <c r="D4104" s="155">
        <v>50</v>
      </c>
      <c r="E4104" s="155">
        <v>50</v>
      </c>
      <c r="F4104" s="166">
        <v>41862</v>
      </c>
      <c r="G4104" s="166">
        <v>41865</v>
      </c>
      <c r="H4104" s="157">
        <v>1</v>
      </c>
    </row>
    <row r="4105" spans="1:9" ht="15" customHeight="1" x14ac:dyDescent="0.25">
      <c r="A4105" s="155" t="s">
        <v>71</v>
      </c>
      <c r="B4105" s="155" t="s">
        <v>272</v>
      </c>
      <c r="C4105" s="155" t="s">
        <v>6225</v>
      </c>
      <c r="D4105" s="155">
        <v>4</v>
      </c>
      <c r="E4105" s="155">
        <v>4</v>
      </c>
      <c r="F4105" s="166">
        <v>41862</v>
      </c>
      <c r="G4105" s="166">
        <v>41870</v>
      </c>
      <c r="H4105" s="157">
        <v>1</v>
      </c>
    </row>
    <row r="4106" spans="1:9" ht="15" customHeight="1" x14ac:dyDescent="0.25">
      <c r="A4106" s="155" t="s">
        <v>6228</v>
      </c>
      <c r="B4106" s="155" t="s">
        <v>6226</v>
      </c>
      <c r="C4106" s="155" t="s">
        <v>6227</v>
      </c>
      <c r="D4106" s="155">
        <v>10</v>
      </c>
      <c r="E4106" s="155">
        <v>10</v>
      </c>
      <c r="F4106" s="166">
        <v>41863</v>
      </c>
      <c r="G4106" s="166">
        <v>41865</v>
      </c>
      <c r="H4106" s="157">
        <v>1</v>
      </c>
    </row>
    <row r="4107" spans="1:9" ht="15" customHeight="1" x14ac:dyDescent="0.25">
      <c r="A4107" s="155" t="s">
        <v>71</v>
      </c>
      <c r="B4107" s="155" t="s">
        <v>1530</v>
      </c>
      <c r="C4107" s="155" t="s">
        <v>6229</v>
      </c>
      <c r="D4107" s="155">
        <v>5</v>
      </c>
      <c r="E4107" s="155">
        <v>5</v>
      </c>
      <c r="F4107" s="166">
        <v>41863</v>
      </c>
      <c r="G4107" s="166">
        <v>41870</v>
      </c>
      <c r="H4107" s="157">
        <v>1</v>
      </c>
    </row>
    <row r="4108" spans="1:9" ht="15" customHeight="1" x14ac:dyDescent="0.25">
      <c r="A4108" s="155" t="s">
        <v>71</v>
      </c>
      <c r="B4108" s="155" t="s">
        <v>74</v>
      </c>
      <c r="C4108" s="155" t="s">
        <v>6230</v>
      </c>
      <c r="D4108" s="155">
        <v>50</v>
      </c>
      <c r="E4108" s="155">
        <v>50</v>
      </c>
      <c r="F4108" s="166">
        <v>41863</v>
      </c>
      <c r="G4108" s="166">
        <v>41866</v>
      </c>
      <c r="H4108" s="157">
        <v>1</v>
      </c>
    </row>
    <row r="4109" spans="1:9" ht="15" customHeight="1" x14ac:dyDescent="0.25">
      <c r="A4109" s="155" t="s">
        <v>2769</v>
      </c>
      <c r="B4109" s="155" t="s">
        <v>6231</v>
      </c>
      <c r="C4109" s="155" t="s">
        <v>6232</v>
      </c>
      <c r="D4109" s="155">
        <v>9</v>
      </c>
      <c r="E4109" s="155">
        <v>9</v>
      </c>
      <c r="F4109" s="166">
        <v>41863</v>
      </c>
      <c r="G4109" s="166">
        <v>41865</v>
      </c>
      <c r="H4109" s="157">
        <v>1</v>
      </c>
    </row>
    <row r="4110" spans="1:9" ht="15" customHeight="1" x14ac:dyDescent="0.25">
      <c r="A4110" s="155" t="s">
        <v>299</v>
      </c>
      <c r="B4110" s="155" t="s">
        <v>909</v>
      </c>
      <c r="C4110" s="155" t="s">
        <v>6233</v>
      </c>
      <c r="D4110" s="155">
        <v>100</v>
      </c>
      <c r="E4110" s="155">
        <v>100</v>
      </c>
      <c r="F4110" s="166">
        <v>41863</v>
      </c>
      <c r="G4110" s="166">
        <v>41865</v>
      </c>
      <c r="H4110" s="157">
        <v>1</v>
      </c>
    </row>
    <row r="4111" spans="1:9" ht="15" customHeight="1" x14ac:dyDescent="0.25">
      <c r="A4111" s="155" t="s">
        <v>509</v>
      </c>
      <c r="B4111" s="155" t="s">
        <v>6234</v>
      </c>
      <c r="C4111" s="155" t="s">
        <v>6235</v>
      </c>
      <c r="D4111" s="155">
        <v>50</v>
      </c>
      <c r="E4111" s="155">
        <v>21</v>
      </c>
      <c r="F4111" s="166">
        <v>41863</v>
      </c>
      <c r="G4111" s="166">
        <v>41816</v>
      </c>
      <c r="H4111" s="157">
        <v>0</v>
      </c>
    </row>
    <row r="4112" spans="1:9" ht="15" customHeight="1" x14ac:dyDescent="0.25">
      <c r="A4112" s="155" t="s">
        <v>509</v>
      </c>
      <c r="B4112" s="155" t="s">
        <v>5154</v>
      </c>
      <c r="C4112" s="155" t="s">
        <v>819</v>
      </c>
      <c r="D4112" s="155">
        <v>50</v>
      </c>
      <c r="E4112" s="155">
        <v>21</v>
      </c>
      <c r="F4112" s="166">
        <v>41863</v>
      </c>
      <c r="G4112" s="166">
        <v>41816</v>
      </c>
      <c r="H4112" s="157">
        <v>0</v>
      </c>
    </row>
    <row r="4113" spans="1:9" ht="15" customHeight="1" x14ac:dyDescent="0.25">
      <c r="A4113" s="155" t="s">
        <v>509</v>
      </c>
      <c r="B4113" s="155" t="s">
        <v>5155</v>
      </c>
      <c r="C4113" s="155" t="s">
        <v>294</v>
      </c>
      <c r="D4113" s="155">
        <v>50</v>
      </c>
      <c r="E4113" s="155">
        <v>21</v>
      </c>
      <c r="F4113" s="166">
        <v>41863</v>
      </c>
      <c r="G4113" s="166">
        <v>41816</v>
      </c>
      <c r="H4113" s="157">
        <v>0</v>
      </c>
    </row>
    <row r="4114" spans="1:9" ht="15" customHeight="1" x14ac:dyDescent="0.25">
      <c r="A4114" s="155" t="s">
        <v>6965</v>
      </c>
      <c r="B4114" s="155" t="s">
        <v>5806</v>
      </c>
      <c r="C4114" s="155" t="s">
        <v>6236</v>
      </c>
      <c r="D4114" s="155">
        <v>25</v>
      </c>
      <c r="E4114" s="155">
        <v>25</v>
      </c>
      <c r="F4114" s="166">
        <v>41863</v>
      </c>
      <c r="G4114" s="166">
        <v>41876</v>
      </c>
      <c r="H4114" s="157">
        <v>1</v>
      </c>
    </row>
    <row r="4115" spans="1:9" ht="15" customHeight="1" x14ac:dyDescent="0.25">
      <c r="A4115" s="155" t="s">
        <v>6237</v>
      </c>
      <c r="B4115" s="155" t="s">
        <v>6238</v>
      </c>
      <c r="C4115" s="155" t="s">
        <v>6239</v>
      </c>
      <c r="D4115" s="155">
        <v>1</v>
      </c>
      <c r="E4115" s="155">
        <v>1</v>
      </c>
      <c r="F4115" s="166">
        <v>41863</v>
      </c>
      <c r="G4115" s="166">
        <v>41866</v>
      </c>
      <c r="H4115" s="157">
        <v>1</v>
      </c>
    </row>
    <row r="4116" spans="1:9" ht="15" customHeight="1" x14ac:dyDescent="0.25">
      <c r="A4116" s="155" t="s">
        <v>78</v>
      </c>
      <c r="B4116" s="155" t="s">
        <v>1421</v>
      </c>
      <c r="C4116" s="155" t="s">
        <v>6240</v>
      </c>
      <c r="D4116" s="155">
        <v>6</v>
      </c>
      <c r="E4116" s="155">
        <v>6</v>
      </c>
      <c r="F4116" s="166">
        <v>41864</v>
      </c>
      <c r="G4116" s="166">
        <v>41865</v>
      </c>
      <c r="H4116" s="157">
        <v>1</v>
      </c>
    </row>
    <row r="4117" spans="1:9" ht="15" customHeight="1" x14ac:dyDescent="0.25">
      <c r="A4117" s="155" t="s">
        <v>78</v>
      </c>
      <c r="B4117" s="155" t="s">
        <v>1074</v>
      </c>
      <c r="C4117" s="155" t="s">
        <v>6241</v>
      </c>
      <c r="D4117" s="155">
        <v>10</v>
      </c>
      <c r="E4117" s="155">
        <v>10</v>
      </c>
      <c r="F4117" s="166">
        <v>41864</v>
      </c>
      <c r="G4117" s="166">
        <v>41866</v>
      </c>
      <c r="H4117" s="157">
        <v>1</v>
      </c>
    </row>
    <row r="4118" spans="1:9" ht="15" customHeight="1" x14ac:dyDescent="0.25">
      <c r="A4118" s="155" t="s">
        <v>2714</v>
      </c>
      <c r="B4118" s="155" t="s">
        <v>5046</v>
      </c>
      <c r="C4118" s="155" t="s">
        <v>6242</v>
      </c>
      <c r="D4118" s="155">
        <v>100</v>
      </c>
      <c r="E4118" s="155">
        <v>100</v>
      </c>
      <c r="F4118" s="166">
        <v>41864</v>
      </c>
      <c r="G4118" s="166">
        <v>41866</v>
      </c>
      <c r="H4118" s="157">
        <v>1</v>
      </c>
    </row>
    <row r="4119" spans="1:9" ht="15" customHeight="1" x14ac:dyDescent="0.25">
      <c r="A4119" s="155" t="s">
        <v>2714</v>
      </c>
      <c r="B4119" s="155" t="s">
        <v>736</v>
      </c>
      <c r="C4119" s="155" t="s">
        <v>364</v>
      </c>
      <c r="D4119" s="155">
        <v>100</v>
      </c>
      <c r="E4119" s="155">
        <v>100</v>
      </c>
      <c r="F4119" s="166">
        <v>41864</v>
      </c>
      <c r="G4119" s="166">
        <v>41866</v>
      </c>
      <c r="H4119" s="157">
        <v>1</v>
      </c>
    </row>
    <row r="4120" spans="1:9" ht="15" customHeight="1" x14ac:dyDescent="0.25">
      <c r="A4120" s="155" t="s">
        <v>509</v>
      </c>
      <c r="B4120" s="155" t="s">
        <v>272</v>
      </c>
      <c r="C4120" s="155" t="s">
        <v>6243</v>
      </c>
      <c r="D4120" s="155">
        <v>6</v>
      </c>
      <c r="E4120" s="155">
        <v>4</v>
      </c>
      <c r="F4120" s="166">
        <v>41864</v>
      </c>
      <c r="G4120" s="166">
        <v>41866</v>
      </c>
      <c r="H4120" s="157">
        <v>1</v>
      </c>
      <c r="I4120" s="163" t="s">
        <v>6244</v>
      </c>
    </row>
    <row r="4121" spans="1:9" ht="15" customHeight="1" x14ac:dyDescent="0.25">
      <c r="A4121" s="155" t="s">
        <v>5830</v>
      </c>
      <c r="B4121" s="155" t="s">
        <v>4752</v>
      </c>
      <c r="C4121" s="155" t="s">
        <v>6245</v>
      </c>
      <c r="D4121" s="155">
        <v>900</v>
      </c>
      <c r="E4121" s="155">
        <v>900</v>
      </c>
      <c r="F4121" s="166">
        <v>41864</v>
      </c>
      <c r="G4121" s="166">
        <v>41866</v>
      </c>
      <c r="H4121" s="157">
        <v>1</v>
      </c>
    </row>
    <row r="4122" spans="1:9" ht="15" customHeight="1" x14ac:dyDescent="0.25">
      <c r="A4122" s="155" t="s">
        <v>4562</v>
      </c>
      <c r="B4122" s="155" t="s">
        <v>4564</v>
      </c>
      <c r="C4122" s="155" t="s">
        <v>4563</v>
      </c>
      <c r="D4122" s="155">
        <v>3</v>
      </c>
      <c r="E4122" s="155">
        <v>3</v>
      </c>
      <c r="F4122" s="166">
        <v>41864</v>
      </c>
      <c r="G4122" s="166">
        <v>41874</v>
      </c>
      <c r="H4122" s="157">
        <v>1</v>
      </c>
    </row>
    <row r="4123" spans="1:9" ht="15" customHeight="1" x14ac:dyDescent="0.25">
      <c r="A4123" s="155" t="s">
        <v>4072</v>
      </c>
      <c r="B4123" s="155" t="s">
        <v>4073</v>
      </c>
      <c r="C4123" s="155" t="s">
        <v>6246</v>
      </c>
      <c r="D4123" s="155">
        <v>10</v>
      </c>
      <c r="E4123" s="155">
        <v>10</v>
      </c>
      <c r="F4123" s="166">
        <v>41864</v>
      </c>
      <c r="G4123" s="166">
        <v>41869</v>
      </c>
      <c r="H4123" s="157">
        <v>1</v>
      </c>
    </row>
    <row r="4124" spans="1:9" ht="15" customHeight="1" x14ac:dyDescent="0.25">
      <c r="A4124" s="155" t="s">
        <v>630</v>
      </c>
      <c r="B4124" s="155" t="s">
        <v>6248</v>
      </c>
      <c r="C4124" s="155" t="s">
        <v>6247</v>
      </c>
      <c r="D4124" s="155">
        <v>3</v>
      </c>
      <c r="E4124" s="155">
        <v>3</v>
      </c>
      <c r="F4124" s="166">
        <v>41864</v>
      </c>
      <c r="G4124" s="166">
        <v>41869</v>
      </c>
      <c r="H4124" s="157">
        <v>1</v>
      </c>
    </row>
    <row r="4125" spans="1:9" ht="15" customHeight="1" x14ac:dyDescent="0.25">
      <c r="A4125" s="155" t="s">
        <v>286</v>
      </c>
      <c r="B4125" s="155" t="s">
        <v>5726</v>
      </c>
      <c r="C4125" s="155" t="s">
        <v>6249</v>
      </c>
      <c r="D4125" s="155">
        <v>25</v>
      </c>
      <c r="E4125" s="155">
        <v>25</v>
      </c>
      <c r="F4125" s="166">
        <v>41864</v>
      </c>
      <c r="G4125" s="166">
        <v>41866</v>
      </c>
      <c r="H4125" s="157">
        <v>1</v>
      </c>
    </row>
    <row r="4126" spans="1:9" ht="15" customHeight="1" x14ac:dyDescent="0.25">
      <c r="A4126" s="155" t="s">
        <v>719</v>
      </c>
      <c r="B4126" s="155" t="s">
        <v>720</v>
      </c>
      <c r="C4126" s="155" t="s">
        <v>6250</v>
      </c>
      <c r="D4126" s="155">
        <v>200</v>
      </c>
      <c r="E4126" s="155">
        <v>200</v>
      </c>
      <c r="F4126" s="166">
        <v>41864</v>
      </c>
      <c r="G4126" s="166">
        <v>41869</v>
      </c>
      <c r="H4126" s="157">
        <v>1</v>
      </c>
    </row>
    <row r="4127" spans="1:9" ht="15" customHeight="1" x14ac:dyDescent="0.25">
      <c r="A4127" s="155" t="s">
        <v>719</v>
      </c>
      <c r="B4127" s="155" t="s">
        <v>1670</v>
      </c>
      <c r="C4127" s="155" t="s">
        <v>364</v>
      </c>
      <c r="D4127" s="155">
        <v>100</v>
      </c>
      <c r="E4127" s="155">
        <v>100</v>
      </c>
      <c r="F4127" s="166">
        <v>41864</v>
      </c>
      <c r="G4127" s="166">
        <v>41869</v>
      </c>
      <c r="H4127" s="157">
        <v>1</v>
      </c>
    </row>
    <row r="4128" spans="1:9" ht="15" customHeight="1" x14ac:dyDescent="0.25">
      <c r="A4128" s="155" t="s">
        <v>71</v>
      </c>
      <c r="B4128" s="155" t="s">
        <v>1530</v>
      </c>
      <c r="C4128" s="155" t="s">
        <v>6251</v>
      </c>
      <c r="D4128" s="155">
        <v>5</v>
      </c>
      <c r="E4128" s="155">
        <v>5</v>
      </c>
      <c r="F4128" s="166">
        <v>41864</v>
      </c>
      <c r="G4128" s="166">
        <v>41873</v>
      </c>
      <c r="H4128" s="157">
        <v>1</v>
      </c>
    </row>
    <row r="4129" spans="1:8" ht="15" customHeight="1" x14ac:dyDescent="0.25">
      <c r="A4129" s="155" t="s">
        <v>5827</v>
      </c>
      <c r="B4129" s="155" t="s">
        <v>5835</v>
      </c>
      <c r="C4129" s="155" t="s">
        <v>6252</v>
      </c>
      <c r="D4129" s="155">
        <v>192</v>
      </c>
      <c r="E4129" s="155">
        <v>192</v>
      </c>
      <c r="F4129" s="166">
        <v>41864</v>
      </c>
      <c r="G4129" s="166">
        <v>41866</v>
      </c>
      <c r="H4129" s="157">
        <v>1</v>
      </c>
    </row>
    <row r="4130" spans="1:8" ht="15" customHeight="1" x14ac:dyDescent="0.25">
      <c r="A4130" s="155" t="s">
        <v>3303</v>
      </c>
      <c r="B4130" s="155" t="s">
        <v>4868</v>
      </c>
      <c r="C4130" s="155" t="s">
        <v>6253</v>
      </c>
      <c r="D4130" s="155">
        <v>1</v>
      </c>
      <c r="E4130" s="155">
        <v>1</v>
      </c>
      <c r="F4130" s="166">
        <v>41865</v>
      </c>
      <c r="G4130" s="166">
        <v>41866</v>
      </c>
      <c r="H4130" s="157">
        <v>1</v>
      </c>
    </row>
    <row r="4131" spans="1:8" ht="15" customHeight="1" x14ac:dyDescent="0.25">
      <c r="A4131" s="155" t="s">
        <v>1474</v>
      </c>
      <c r="B4131" s="155" t="s">
        <v>272</v>
      </c>
      <c r="C4131" s="155" t="s">
        <v>6260</v>
      </c>
      <c r="D4131" s="155">
        <v>5</v>
      </c>
      <c r="E4131" s="155">
        <v>4</v>
      </c>
      <c r="F4131" s="166">
        <v>41865</v>
      </c>
      <c r="G4131" s="166">
        <v>41871</v>
      </c>
      <c r="H4131" s="157">
        <v>1</v>
      </c>
    </row>
    <row r="4132" spans="1:8" ht="15" customHeight="1" x14ac:dyDescent="0.25">
      <c r="A4132" s="155" t="s">
        <v>6262</v>
      </c>
      <c r="B4132" s="155" t="s">
        <v>762</v>
      </c>
      <c r="C4132" s="155" t="s">
        <v>6263</v>
      </c>
      <c r="D4132" s="155">
        <v>100</v>
      </c>
      <c r="E4132" s="155">
        <v>100</v>
      </c>
      <c r="F4132" s="166">
        <v>41865</v>
      </c>
      <c r="G4132" s="166">
        <v>41869</v>
      </c>
      <c r="H4132" s="157">
        <v>1</v>
      </c>
    </row>
    <row r="4133" spans="1:8" ht="15" customHeight="1" x14ac:dyDescent="0.25">
      <c r="A4133" s="155" t="s">
        <v>6262</v>
      </c>
      <c r="B4133" s="155" t="s">
        <v>6265</v>
      </c>
      <c r="C4133" s="155" t="s">
        <v>364</v>
      </c>
      <c r="D4133" s="155">
        <v>60</v>
      </c>
      <c r="E4133" s="155">
        <v>60</v>
      </c>
      <c r="F4133" s="166">
        <v>41865</v>
      </c>
      <c r="G4133" s="166">
        <v>41869</v>
      </c>
      <c r="H4133" s="157">
        <v>1</v>
      </c>
    </row>
    <row r="4134" spans="1:8" ht="15" customHeight="1" x14ac:dyDescent="0.25">
      <c r="A4134" s="155" t="s">
        <v>6262</v>
      </c>
      <c r="B4134" s="155" t="s">
        <v>6264</v>
      </c>
      <c r="C4134" s="155" t="s">
        <v>161</v>
      </c>
      <c r="D4134" s="155">
        <v>50</v>
      </c>
      <c r="E4134" s="155">
        <v>50</v>
      </c>
      <c r="F4134" s="166">
        <v>41865</v>
      </c>
      <c r="G4134" s="166">
        <v>41873</v>
      </c>
      <c r="H4134" s="157">
        <v>1</v>
      </c>
    </row>
    <row r="4135" spans="1:8" ht="15" customHeight="1" x14ac:dyDescent="0.25">
      <c r="A4135" s="155" t="s">
        <v>877</v>
      </c>
      <c r="B4135" s="155" t="s">
        <v>878</v>
      </c>
      <c r="C4135" s="155" t="s">
        <v>6266</v>
      </c>
      <c r="D4135" s="155">
        <v>50</v>
      </c>
      <c r="E4135" s="155">
        <v>50</v>
      </c>
      <c r="F4135" s="166">
        <v>41865</v>
      </c>
      <c r="G4135" s="166">
        <v>41871</v>
      </c>
      <c r="H4135" s="157">
        <v>1</v>
      </c>
    </row>
    <row r="4136" spans="1:8" ht="15" customHeight="1" x14ac:dyDescent="0.25">
      <c r="A4136" s="155" t="s">
        <v>227</v>
      </c>
      <c r="B4136" s="155" t="s">
        <v>228</v>
      </c>
      <c r="C4136" s="155" t="s">
        <v>6269</v>
      </c>
      <c r="D4136" s="155">
        <v>25</v>
      </c>
      <c r="E4136" s="155">
        <v>25</v>
      </c>
      <c r="F4136" s="166">
        <v>41866</v>
      </c>
      <c r="G4136" s="166">
        <v>41871</v>
      </c>
      <c r="H4136" s="157">
        <v>1</v>
      </c>
    </row>
    <row r="4137" spans="1:8" ht="15" customHeight="1" x14ac:dyDescent="0.25">
      <c r="A4137" s="155" t="s">
        <v>286</v>
      </c>
      <c r="B4137" s="155" t="s">
        <v>3002</v>
      </c>
      <c r="C4137" s="155" t="s">
        <v>6270</v>
      </c>
      <c r="D4137" s="155">
        <v>100</v>
      </c>
      <c r="E4137" s="155">
        <v>100</v>
      </c>
      <c r="F4137" s="166">
        <v>41866</v>
      </c>
      <c r="G4137" s="166">
        <v>41871</v>
      </c>
      <c r="H4137" s="157">
        <v>1</v>
      </c>
    </row>
    <row r="4138" spans="1:8" ht="15" customHeight="1" x14ac:dyDescent="0.25">
      <c r="A4138" s="155" t="s">
        <v>286</v>
      </c>
      <c r="B4138" s="155" t="s">
        <v>3014</v>
      </c>
      <c r="C4138" s="155" t="s">
        <v>364</v>
      </c>
      <c r="D4138" s="155">
        <v>100</v>
      </c>
      <c r="E4138" s="155">
        <v>100</v>
      </c>
      <c r="F4138" s="166">
        <v>41866</v>
      </c>
      <c r="G4138" s="166">
        <v>41871</v>
      </c>
      <c r="H4138" s="157">
        <v>1</v>
      </c>
    </row>
    <row r="4139" spans="1:8" ht="15" customHeight="1" x14ac:dyDescent="0.25">
      <c r="A4139" s="155" t="s">
        <v>286</v>
      </c>
      <c r="B4139" s="155" t="s">
        <v>3065</v>
      </c>
      <c r="C4139" s="155" t="s">
        <v>161</v>
      </c>
      <c r="D4139" s="155">
        <v>100</v>
      </c>
      <c r="E4139" s="155">
        <v>100</v>
      </c>
      <c r="F4139" s="166">
        <v>41866</v>
      </c>
      <c r="G4139" s="166">
        <v>41871</v>
      </c>
      <c r="H4139" s="157">
        <v>1</v>
      </c>
    </row>
    <row r="4140" spans="1:8" ht="15" customHeight="1" x14ac:dyDescent="0.25">
      <c r="A4140" s="155" t="s">
        <v>2844</v>
      </c>
      <c r="B4140" s="155" t="s">
        <v>538</v>
      </c>
      <c r="C4140" s="155" t="s">
        <v>6271</v>
      </c>
      <c r="D4140" s="155">
        <v>600</v>
      </c>
      <c r="E4140" s="155">
        <v>600</v>
      </c>
      <c r="F4140" s="166">
        <v>41866</v>
      </c>
      <c r="G4140" s="166">
        <v>41873</v>
      </c>
      <c r="H4140" s="157">
        <v>1</v>
      </c>
    </row>
    <row r="4141" spans="1:8" ht="15" customHeight="1" x14ac:dyDescent="0.25">
      <c r="A4141" s="155" t="s">
        <v>979</v>
      </c>
      <c r="B4141" s="155" t="s">
        <v>6272</v>
      </c>
      <c r="C4141" s="155" t="s">
        <v>6273</v>
      </c>
      <c r="D4141" s="155">
        <v>50</v>
      </c>
      <c r="E4141" s="155">
        <v>50</v>
      </c>
      <c r="F4141" s="166">
        <v>41866</v>
      </c>
      <c r="G4141" s="166">
        <v>41869</v>
      </c>
      <c r="H4141" s="157">
        <v>1</v>
      </c>
    </row>
    <row r="4142" spans="1:8" ht="15" customHeight="1" x14ac:dyDescent="0.25">
      <c r="A4142" s="155" t="s">
        <v>1474</v>
      </c>
      <c r="B4142" s="155" t="s">
        <v>272</v>
      </c>
      <c r="C4142" s="155" t="s">
        <v>6260</v>
      </c>
      <c r="D4142" s="155">
        <v>5</v>
      </c>
      <c r="E4142" s="155">
        <v>3</v>
      </c>
      <c r="F4142" s="166">
        <v>41869</v>
      </c>
      <c r="G4142" s="166">
        <v>41871</v>
      </c>
      <c r="H4142" s="157">
        <v>1</v>
      </c>
    </row>
    <row r="4143" spans="1:8" ht="15" customHeight="1" x14ac:dyDescent="0.25">
      <c r="A4143" s="155" t="s">
        <v>65</v>
      </c>
      <c r="B4143" s="155" t="s">
        <v>547</v>
      </c>
      <c r="C4143" s="155" t="s">
        <v>6277</v>
      </c>
      <c r="D4143" s="155">
        <v>110</v>
      </c>
      <c r="E4143" s="155">
        <v>110</v>
      </c>
      <c r="F4143" s="166">
        <v>41869</v>
      </c>
      <c r="G4143" s="166">
        <v>41879</v>
      </c>
      <c r="H4143" s="157">
        <v>1</v>
      </c>
    </row>
    <row r="4144" spans="1:8" ht="15" customHeight="1" x14ac:dyDescent="0.25">
      <c r="A4144" s="155" t="s">
        <v>559</v>
      </c>
      <c r="B4144" s="155" t="s">
        <v>450</v>
      </c>
      <c r="C4144" s="155" t="s">
        <v>6278</v>
      </c>
      <c r="D4144" s="155">
        <v>15000</v>
      </c>
      <c r="E4144" s="155">
        <v>15030</v>
      </c>
      <c r="F4144" s="166">
        <v>41869</v>
      </c>
      <c r="G4144" s="166">
        <v>41871</v>
      </c>
      <c r="H4144" s="157">
        <v>1</v>
      </c>
    </row>
    <row r="4145" spans="1:8" ht="15" customHeight="1" x14ac:dyDescent="0.25">
      <c r="A4145" s="155" t="s">
        <v>286</v>
      </c>
      <c r="B4145" s="155" t="s">
        <v>1247</v>
      </c>
      <c r="C4145" s="155" t="s">
        <v>6279</v>
      </c>
      <c r="D4145" s="155">
        <v>25</v>
      </c>
      <c r="E4145" s="155">
        <v>25</v>
      </c>
      <c r="F4145" s="166">
        <v>41869</v>
      </c>
      <c r="G4145" s="166">
        <v>41871</v>
      </c>
      <c r="H4145" s="157">
        <v>1</v>
      </c>
    </row>
    <row r="4146" spans="1:8" ht="15" customHeight="1" x14ac:dyDescent="0.25">
      <c r="A4146" s="155" t="s">
        <v>42</v>
      </c>
      <c r="B4146" s="155" t="s">
        <v>3468</v>
      </c>
      <c r="C4146" s="155" t="s">
        <v>6280</v>
      </c>
      <c r="D4146" s="155">
        <v>75</v>
      </c>
      <c r="E4146" s="155">
        <v>75</v>
      </c>
      <c r="F4146" s="166">
        <v>41869</v>
      </c>
      <c r="G4146" s="166">
        <v>41871</v>
      </c>
      <c r="H4146" s="157">
        <v>1</v>
      </c>
    </row>
    <row r="4147" spans="1:8" ht="15" customHeight="1" x14ac:dyDescent="0.25">
      <c r="A4147" s="155" t="s">
        <v>42</v>
      </c>
      <c r="B4147" s="155" t="s">
        <v>202</v>
      </c>
      <c r="C4147" s="155" t="s">
        <v>6281</v>
      </c>
      <c r="D4147" s="155">
        <v>300</v>
      </c>
      <c r="E4147" s="155">
        <v>300</v>
      </c>
      <c r="F4147" s="166">
        <v>41870</v>
      </c>
      <c r="G4147" s="166">
        <v>41873</v>
      </c>
      <c r="H4147" s="157">
        <v>1</v>
      </c>
    </row>
    <row r="4148" spans="1:8" ht="15" customHeight="1" x14ac:dyDescent="0.25">
      <c r="A4148" s="155" t="s">
        <v>71</v>
      </c>
      <c r="B4148" s="155" t="s">
        <v>167</v>
      </c>
      <c r="C4148" s="155" t="s">
        <v>6282</v>
      </c>
      <c r="D4148" s="155">
        <v>23</v>
      </c>
      <c r="E4148" s="155">
        <v>23</v>
      </c>
      <c r="F4148" s="166">
        <v>41870</v>
      </c>
      <c r="G4148" s="166">
        <v>41877</v>
      </c>
      <c r="H4148" s="157">
        <v>1</v>
      </c>
    </row>
    <row r="4149" spans="1:8" ht="15" customHeight="1" x14ac:dyDescent="0.25">
      <c r="A4149" s="155" t="s">
        <v>71</v>
      </c>
      <c r="B4149" s="155" t="s">
        <v>1530</v>
      </c>
      <c r="C4149" s="155" t="s">
        <v>6283</v>
      </c>
      <c r="D4149" s="155">
        <v>5</v>
      </c>
      <c r="E4149" s="155">
        <v>5</v>
      </c>
      <c r="F4149" s="166">
        <v>41870</v>
      </c>
      <c r="G4149" s="166">
        <v>41879</v>
      </c>
      <c r="H4149" s="157">
        <v>1</v>
      </c>
    </row>
    <row r="4150" spans="1:8" ht="15" customHeight="1" x14ac:dyDescent="0.25">
      <c r="A4150" s="155" t="s">
        <v>559</v>
      </c>
      <c r="B4150" s="155" t="s">
        <v>2399</v>
      </c>
      <c r="C4150" s="155" t="s">
        <v>6284</v>
      </c>
      <c r="D4150" s="155">
        <v>10000</v>
      </c>
      <c r="E4150" s="155">
        <v>10080</v>
      </c>
      <c r="F4150" s="166">
        <v>41870</v>
      </c>
      <c r="G4150" s="166">
        <v>41871</v>
      </c>
      <c r="H4150" s="157">
        <v>1</v>
      </c>
    </row>
    <row r="4151" spans="1:8" ht="15" customHeight="1" x14ac:dyDescent="0.25">
      <c r="A4151" s="155" t="s">
        <v>2769</v>
      </c>
      <c r="B4151" s="155" t="s">
        <v>6098</v>
      </c>
      <c r="C4151" s="155" t="s">
        <v>6285</v>
      </c>
      <c r="D4151" s="155">
        <v>10</v>
      </c>
      <c r="E4151" s="155">
        <v>10</v>
      </c>
      <c r="F4151" s="166">
        <v>41870</v>
      </c>
      <c r="G4151" s="166">
        <v>41872</v>
      </c>
      <c r="H4151" s="157">
        <v>1</v>
      </c>
    </row>
    <row r="4152" spans="1:8" ht="15" customHeight="1" x14ac:dyDescent="0.25">
      <c r="A4152" s="155" t="s">
        <v>6286</v>
      </c>
      <c r="B4152" s="155" t="s">
        <v>6287</v>
      </c>
      <c r="C4152" s="155" t="s">
        <v>6288</v>
      </c>
      <c r="D4152" s="155">
        <v>50</v>
      </c>
      <c r="E4152" s="155">
        <v>50</v>
      </c>
      <c r="F4152" s="166">
        <v>41870</v>
      </c>
      <c r="G4152" s="166">
        <v>41872</v>
      </c>
      <c r="H4152" s="157">
        <v>1</v>
      </c>
    </row>
    <row r="4153" spans="1:8" ht="15" customHeight="1" x14ac:dyDescent="0.25">
      <c r="A4153" s="155" t="s">
        <v>6286</v>
      </c>
      <c r="B4153" s="155" t="s">
        <v>6290</v>
      </c>
      <c r="C4153" s="155" t="s">
        <v>6289</v>
      </c>
      <c r="D4153" s="155">
        <v>25</v>
      </c>
      <c r="E4153" s="155">
        <v>25</v>
      </c>
      <c r="F4153" s="166">
        <v>41870</v>
      </c>
      <c r="G4153" s="166">
        <v>41872</v>
      </c>
      <c r="H4153" s="157">
        <v>1</v>
      </c>
    </row>
    <row r="4154" spans="1:8" ht="15" customHeight="1" x14ac:dyDescent="0.25">
      <c r="A4154" s="155" t="s">
        <v>6286</v>
      </c>
      <c r="B4154" s="155" t="s">
        <v>6291</v>
      </c>
      <c r="C4154" s="155" t="s">
        <v>6292</v>
      </c>
      <c r="D4154" s="155">
        <v>25</v>
      </c>
      <c r="E4154" s="155">
        <v>25</v>
      </c>
      <c r="F4154" s="166">
        <v>41870</v>
      </c>
      <c r="G4154" s="166">
        <v>41872</v>
      </c>
      <c r="H4154" s="157">
        <v>1</v>
      </c>
    </row>
    <row r="4155" spans="1:8" ht="15" customHeight="1" x14ac:dyDescent="0.25">
      <c r="A4155" s="155" t="s">
        <v>42</v>
      </c>
      <c r="B4155" s="155" t="s">
        <v>6293</v>
      </c>
      <c r="C4155" s="155" t="s">
        <v>6294</v>
      </c>
      <c r="D4155" s="155">
        <v>50</v>
      </c>
      <c r="E4155" s="155">
        <v>50</v>
      </c>
      <c r="F4155" s="166">
        <v>41871</v>
      </c>
      <c r="G4155" s="166">
        <v>41873</v>
      </c>
      <c r="H4155" s="157">
        <v>1</v>
      </c>
    </row>
    <row r="4156" spans="1:8" ht="15" customHeight="1" x14ac:dyDescent="0.25">
      <c r="A4156" s="155" t="s">
        <v>115</v>
      </c>
      <c r="B4156" s="155" t="s">
        <v>116</v>
      </c>
      <c r="C4156" s="155" t="s">
        <v>6295</v>
      </c>
      <c r="D4156" s="155">
        <v>17</v>
      </c>
      <c r="E4156" s="155">
        <v>17</v>
      </c>
      <c r="F4156" s="166">
        <v>41871</v>
      </c>
      <c r="G4156" s="166">
        <v>41781</v>
      </c>
      <c r="H4156" s="157">
        <v>1</v>
      </c>
    </row>
    <row r="4157" spans="1:8" ht="15" customHeight="1" x14ac:dyDescent="0.25">
      <c r="A4157" s="155" t="s">
        <v>71</v>
      </c>
      <c r="B4157" s="155" t="s">
        <v>272</v>
      </c>
      <c r="C4157" s="155" t="s">
        <v>6296</v>
      </c>
      <c r="D4157" s="155">
        <v>1</v>
      </c>
      <c r="E4157" s="155">
        <v>1</v>
      </c>
      <c r="F4157" s="166">
        <v>41871</v>
      </c>
      <c r="G4157" s="166">
        <v>41880</v>
      </c>
      <c r="H4157" s="157">
        <v>1</v>
      </c>
    </row>
    <row r="4158" spans="1:8" ht="15" customHeight="1" x14ac:dyDescent="0.25">
      <c r="A4158" s="155" t="s">
        <v>230</v>
      </c>
      <c r="B4158" s="155" t="s">
        <v>471</v>
      </c>
      <c r="C4158" s="155" t="s">
        <v>6297</v>
      </c>
      <c r="D4158" s="155">
        <v>150</v>
      </c>
      <c r="E4158" s="155">
        <v>150</v>
      </c>
      <c r="F4158" s="166">
        <v>41871</v>
      </c>
      <c r="G4158" s="166">
        <v>41883</v>
      </c>
      <c r="H4158" s="157">
        <v>1</v>
      </c>
    </row>
    <row r="4159" spans="1:8" ht="15" customHeight="1" x14ac:dyDescent="0.25">
      <c r="A4159" s="155" t="s">
        <v>230</v>
      </c>
      <c r="B4159" s="155" t="s">
        <v>2284</v>
      </c>
      <c r="C4159" s="155" t="s">
        <v>6298</v>
      </c>
      <c r="D4159" s="155">
        <v>25</v>
      </c>
      <c r="E4159" s="155">
        <v>25</v>
      </c>
      <c r="F4159" s="166">
        <v>41871</v>
      </c>
      <c r="G4159" s="166">
        <v>41883</v>
      </c>
      <c r="H4159" s="157">
        <v>1</v>
      </c>
    </row>
    <row r="4160" spans="1:8" ht="15" customHeight="1" x14ac:dyDescent="0.25">
      <c r="A4160" s="155" t="s">
        <v>327</v>
      </c>
      <c r="B4160" s="155" t="s">
        <v>987</v>
      </c>
      <c r="C4160" s="155" t="s">
        <v>6299</v>
      </c>
      <c r="D4160" s="155">
        <v>600</v>
      </c>
      <c r="E4160" s="155">
        <v>400</v>
      </c>
      <c r="F4160" s="166">
        <v>41871</v>
      </c>
      <c r="G4160" s="166">
        <v>41873</v>
      </c>
      <c r="H4160" s="157">
        <v>1</v>
      </c>
    </row>
    <row r="4161" spans="1:8" ht="15" customHeight="1" x14ac:dyDescent="0.25">
      <c r="A4161" s="155" t="s">
        <v>6021</v>
      </c>
      <c r="B4161" s="155" t="s">
        <v>272</v>
      </c>
      <c r="C4161" s="155" t="s">
        <v>6300</v>
      </c>
      <c r="D4161" s="155">
        <v>5</v>
      </c>
      <c r="E4161" s="155">
        <v>5</v>
      </c>
      <c r="F4161" s="166">
        <v>41871</v>
      </c>
      <c r="G4161" s="166">
        <v>41876</v>
      </c>
      <c r="H4161" s="157">
        <v>1</v>
      </c>
    </row>
    <row r="4162" spans="1:8" ht="15" customHeight="1" x14ac:dyDescent="0.25">
      <c r="A4162" s="155" t="s">
        <v>299</v>
      </c>
      <c r="B4162" s="155" t="s">
        <v>507</v>
      </c>
      <c r="C4162" s="155" t="s">
        <v>6301</v>
      </c>
      <c r="D4162" s="155">
        <v>50</v>
      </c>
      <c r="E4162" s="155">
        <v>50</v>
      </c>
      <c r="F4162" s="166">
        <v>41871</v>
      </c>
      <c r="G4162" s="166">
        <v>41873</v>
      </c>
      <c r="H4162" s="157">
        <v>1</v>
      </c>
    </row>
    <row r="4163" spans="1:8" ht="15" customHeight="1" x14ac:dyDescent="0.25">
      <c r="A4163" s="155" t="s">
        <v>71</v>
      </c>
      <c r="B4163" s="155" t="s">
        <v>1550</v>
      </c>
      <c r="C4163" s="155" t="s">
        <v>6302</v>
      </c>
      <c r="D4163" s="155">
        <v>5</v>
      </c>
      <c r="E4163" s="155">
        <v>5</v>
      </c>
      <c r="F4163" s="166">
        <v>41871</v>
      </c>
      <c r="G4163" s="166">
        <v>41873</v>
      </c>
      <c r="H4163" s="157">
        <v>1</v>
      </c>
    </row>
    <row r="4164" spans="1:8" ht="15" customHeight="1" x14ac:dyDescent="0.25">
      <c r="A4164" s="155" t="s">
        <v>6965</v>
      </c>
      <c r="B4164" s="155" t="s">
        <v>6303</v>
      </c>
      <c r="C4164" s="155" t="s">
        <v>6304</v>
      </c>
      <c r="D4164" s="155">
        <v>25</v>
      </c>
      <c r="E4164" s="155">
        <v>25</v>
      </c>
      <c r="F4164" s="166">
        <v>41871</v>
      </c>
      <c r="G4164" s="166">
        <v>41876</v>
      </c>
      <c r="H4164" s="157">
        <v>1</v>
      </c>
    </row>
    <row r="4165" spans="1:8" ht="15" customHeight="1" x14ac:dyDescent="0.25">
      <c r="A4165" s="155" t="s">
        <v>286</v>
      </c>
      <c r="B4165" s="155" t="s">
        <v>4206</v>
      </c>
      <c r="C4165" s="155" t="s">
        <v>6305</v>
      </c>
      <c r="D4165" s="155">
        <v>50</v>
      </c>
      <c r="E4165" s="155">
        <v>50</v>
      </c>
      <c r="F4165" s="166">
        <v>41872</v>
      </c>
      <c r="G4165" s="166" t="s">
        <v>829</v>
      </c>
      <c r="H4165" s="157">
        <v>1</v>
      </c>
    </row>
    <row r="4166" spans="1:8" ht="15" customHeight="1" x14ac:dyDescent="0.25">
      <c r="A4166" s="155" t="s">
        <v>1554</v>
      </c>
      <c r="B4166" s="155" t="s">
        <v>272</v>
      </c>
      <c r="C4166" s="155" t="s">
        <v>6306</v>
      </c>
      <c r="D4166" s="155">
        <v>1</v>
      </c>
      <c r="E4166" s="155">
        <v>1</v>
      </c>
      <c r="F4166" s="166">
        <v>41872</v>
      </c>
      <c r="G4166" s="166">
        <v>41873</v>
      </c>
      <c r="H4166" s="157">
        <v>1</v>
      </c>
    </row>
    <row r="4167" spans="1:8" ht="15" customHeight="1" x14ac:dyDescent="0.25">
      <c r="A4167" s="155" t="s">
        <v>1554</v>
      </c>
      <c r="B4167" s="155" t="s">
        <v>272</v>
      </c>
      <c r="C4167" s="155" t="s">
        <v>6307</v>
      </c>
      <c r="D4167" s="155">
        <v>1</v>
      </c>
      <c r="E4167" s="155">
        <v>1</v>
      </c>
      <c r="F4167" s="166">
        <v>41872</v>
      </c>
      <c r="G4167" s="166">
        <v>41880</v>
      </c>
      <c r="H4167" s="157">
        <v>1</v>
      </c>
    </row>
    <row r="4168" spans="1:8" ht="15" customHeight="1" x14ac:dyDescent="0.25">
      <c r="A4168" s="155" t="s">
        <v>4728</v>
      </c>
      <c r="B4168" s="155" t="s">
        <v>6308</v>
      </c>
      <c r="C4168" s="155" t="s">
        <v>6309</v>
      </c>
      <c r="D4168" s="155">
        <v>10</v>
      </c>
      <c r="E4168" s="155">
        <v>10</v>
      </c>
      <c r="F4168" s="166">
        <v>41872</v>
      </c>
      <c r="G4168" s="166">
        <v>41876</v>
      </c>
      <c r="H4168" s="157">
        <v>1</v>
      </c>
    </row>
    <row r="4169" spans="1:8" ht="15" customHeight="1" x14ac:dyDescent="0.25">
      <c r="A4169" s="155" t="s">
        <v>559</v>
      </c>
      <c r="B4169" s="155" t="s">
        <v>336</v>
      </c>
      <c r="C4169" s="155" t="s">
        <v>6310</v>
      </c>
      <c r="D4169" s="155">
        <v>15000</v>
      </c>
      <c r="E4169" s="155">
        <v>15041</v>
      </c>
      <c r="F4169" s="166">
        <v>41872</v>
      </c>
      <c r="G4169" s="166">
        <v>41877</v>
      </c>
      <c r="H4169" s="157">
        <v>1</v>
      </c>
    </row>
    <row r="4170" spans="1:8" ht="15" customHeight="1" x14ac:dyDescent="0.25">
      <c r="A4170" s="155" t="s">
        <v>5965</v>
      </c>
      <c r="B4170" s="155" t="s">
        <v>137</v>
      </c>
      <c r="C4170" s="155" t="s">
        <v>6311</v>
      </c>
      <c r="D4170" s="155">
        <v>250</v>
      </c>
      <c r="E4170" s="155">
        <v>250</v>
      </c>
      <c r="F4170" s="166">
        <v>41872</v>
      </c>
      <c r="G4170" s="166">
        <v>41877</v>
      </c>
      <c r="H4170" s="157">
        <v>1</v>
      </c>
    </row>
    <row r="4171" spans="1:8" ht="15" customHeight="1" x14ac:dyDescent="0.25">
      <c r="A4171" s="155" t="s">
        <v>6312</v>
      </c>
      <c r="B4171" s="155" t="s">
        <v>890</v>
      </c>
      <c r="C4171" s="155" t="s">
        <v>6313</v>
      </c>
      <c r="D4171" s="155">
        <v>500</v>
      </c>
      <c r="E4171" s="155">
        <v>504</v>
      </c>
      <c r="F4171" s="166">
        <v>41876</v>
      </c>
      <c r="G4171" s="166">
        <v>41876</v>
      </c>
      <c r="H4171" s="157">
        <v>1</v>
      </c>
    </row>
    <row r="4172" spans="1:8" ht="15" customHeight="1" x14ac:dyDescent="0.25">
      <c r="A4172" s="155" t="s">
        <v>115</v>
      </c>
      <c r="B4172" s="155" t="s">
        <v>4231</v>
      </c>
      <c r="C4172" s="155" t="s">
        <v>6314</v>
      </c>
      <c r="D4172" s="155">
        <v>560</v>
      </c>
      <c r="E4172" s="155">
        <v>560</v>
      </c>
      <c r="F4172" s="166">
        <v>41876</v>
      </c>
      <c r="G4172" s="166">
        <v>41876</v>
      </c>
      <c r="H4172" s="157">
        <v>1</v>
      </c>
    </row>
    <row r="4173" spans="1:8" ht="15" customHeight="1" x14ac:dyDescent="0.25">
      <c r="A4173" s="155" t="s">
        <v>71</v>
      </c>
      <c r="B4173" s="155" t="s">
        <v>477</v>
      </c>
      <c r="C4173" s="155" t="s">
        <v>6315</v>
      </c>
      <c r="D4173" s="155">
        <v>5</v>
      </c>
      <c r="E4173" s="155">
        <v>5</v>
      </c>
      <c r="F4173" s="166">
        <v>41876</v>
      </c>
      <c r="G4173" s="166">
        <v>41880</v>
      </c>
      <c r="H4173" s="157">
        <v>1</v>
      </c>
    </row>
    <row r="4174" spans="1:8" ht="15" customHeight="1" x14ac:dyDescent="0.25">
      <c r="A4174" s="155" t="s">
        <v>71</v>
      </c>
      <c r="B4174" s="155" t="s">
        <v>1530</v>
      </c>
      <c r="C4174" s="155" t="s">
        <v>6316</v>
      </c>
      <c r="D4174" s="155">
        <v>5</v>
      </c>
      <c r="E4174" s="155">
        <v>5</v>
      </c>
      <c r="F4174" s="166">
        <v>41876</v>
      </c>
      <c r="G4174" s="166">
        <v>41880</v>
      </c>
      <c r="H4174" s="157">
        <v>1</v>
      </c>
    </row>
    <row r="4175" spans="1:8" ht="15" customHeight="1" x14ac:dyDescent="0.25">
      <c r="A4175" s="155" t="s">
        <v>286</v>
      </c>
      <c r="B4175" s="155" t="s">
        <v>5726</v>
      </c>
      <c r="C4175" s="155" t="s">
        <v>6317</v>
      </c>
      <c r="D4175" s="155">
        <v>75</v>
      </c>
      <c r="E4175" s="155">
        <v>75</v>
      </c>
      <c r="F4175" s="166">
        <v>41876</v>
      </c>
      <c r="G4175" s="166">
        <v>41878</v>
      </c>
      <c r="H4175" s="157">
        <v>1</v>
      </c>
    </row>
    <row r="4176" spans="1:8" ht="15" customHeight="1" x14ac:dyDescent="0.25">
      <c r="A4176" s="155" t="s">
        <v>1474</v>
      </c>
      <c r="B4176" s="155" t="s">
        <v>345</v>
      </c>
      <c r="C4176" s="155" t="s">
        <v>6318</v>
      </c>
      <c r="D4176" s="155">
        <v>50</v>
      </c>
      <c r="E4176" s="155">
        <v>50</v>
      </c>
      <c r="F4176" s="166">
        <v>41876</v>
      </c>
      <c r="G4176" s="166">
        <v>41880</v>
      </c>
      <c r="H4176" s="157">
        <v>1</v>
      </c>
    </row>
    <row r="4177" spans="1:8" ht="15" customHeight="1" x14ac:dyDescent="0.25">
      <c r="A4177" s="155" t="s">
        <v>979</v>
      </c>
      <c r="B4177" s="155" t="s">
        <v>6272</v>
      </c>
      <c r="C4177" s="155" t="s">
        <v>6319</v>
      </c>
      <c r="D4177" s="155">
        <v>50</v>
      </c>
      <c r="E4177" s="155">
        <v>50</v>
      </c>
      <c r="F4177" s="166">
        <v>41876</v>
      </c>
      <c r="G4177" s="166">
        <v>41880</v>
      </c>
      <c r="H4177" s="157">
        <v>1</v>
      </c>
    </row>
    <row r="4178" spans="1:8" ht="15" customHeight="1" x14ac:dyDescent="0.25">
      <c r="A4178" s="155" t="s">
        <v>2637</v>
      </c>
      <c r="B4178" s="155" t="s">
        <v>2638</v>
      </c>
      <c r="C4178" s="155" t="s">
        <v>6320</v>
      </c>
      <c r="D4178" s="155">
        <v>20</v>
      </c>
      <c r="E4178" s="155">
        <v>20</v>
      </c>
      <c r="F4178" s="166">
        <v>41876</v>
      </c>
      <c r="G4178" s="166">
        <v>41880</v>
      </c>
      <c r="H4178" s="157">
        <v>1</v>
      </c>
    </row>
    <row r="4179" spans="1:8" ht="15" customHeight="1" x14ac:dyDescent="0.25">
      <c r="A4179" s="155" t="s">
        <v>327</v>
      </c>
      <c r="B4179" s="155" t="s">
        <v>479</v>
      </c>
      <c r="C4179" s="155" t="s">
        <v>6321</v>
      </c>
      <c r="D4179" s="155">
        <v>250</v>
      </c>
      <c r="E4179" s="155">
        <v>250</v>
      </c>
      <c r="F4179" s="166">
        <v>41876</v>
      </c>
      <c r="G4179" s="166">
        <v>41880</v>
      </c>
      <c r="H4179" s="157">
        <v>1</v>
      </c>
    </row>
    <row r="4180" spans="1:8" ht="15" customHeight="1" x14ac:dyDescent="0.25">
      <c r="A4180" s="155" t="s">
        <v>327</v>
      </c>
      <c r="B4180" s="155" t="s">
        <v>987</v>
      </c>
      <c r="C4180" s="155" t="s">
        <v>6299</v>
      </c>
      <c r="D4180" s="155">
        <v>600</v>
      </c>
      <c r="E4180" s="155">
        <v>200</v>
      </c>
      <c r="F4180" s="166">
        <v>41876</v>
      </c>
      <c r="G4180" s="166">
        <v>41878</v>
      </c>
      <c r="H4180" s="157">
        <v>1</v>
      </c>
    </row>
    <row r="4181" spans="1:8" ht="15" customHeight="1" x14ac:dyDescent="0.25">
      <c r="A4181" s="155" t="s">
        <v>71</v>
      </c>
      <c r="B4181" s="155" t="s">
        <v>72</v>
      </c>
      <c r="C4181" s="155" t="s">
        <v>6322</v>
      </c>
      <c r="D4181" s="155">
        <v>100</v>
      </c>
      <c r="E4181" s="155">
        <v>100</v>
      </c>
      <c r="F4181" s="166">
        <v>41877</v>
      </c>
      <c r="G4181" s="166">
        <v>41885</v>
      </c>
      <c r="H4181" s="157">
        <v>1</v>
      </c>
    </row>
    <row r="4182" spans="1:8" ht="15" customHeight="1" x14ac:dyDescent="0.25">
      <c r="A4182" s="155" t="s">
        <v>6323</v>
      </c>
      <c r="B4182" s="155" t="s">
        <v>6324</v>
      </c>
      <c r="C4182" s="155" t="s">
        <v>6325</v>
      </c>
      <c r="D4182" s="155">
        <v>10</v>
      </c>
      <c r="E4182" s="155">
        <v>10</v>
      </c>
      <c r="F4182" s="166">
        <v>41877</v>
      </c>
      <c r="G4182" s="166">
        <v>41880</v>
      </c>
      <c r="H4182" s="157">
        <v>1</v>
      </c>
    </row>
    <row r="4183" spans="1:8" ht="15" customHeight="1" x14ac:dyDescent="0.25">
      <c r="A4183" s="155" t="s">
        <v>638</v>
      </c>
      <c r="B4183" s="155" t="s">
        <v>639</v>
      </c>
      <c r="C4183" s="155" t="s">
        <v>6326</v>
      </c>
      <c r="D4183" s="155">
        <v>1000</v>
      </c>
      <c r="E4183" s="155">
        <v>1000</v>
      </c>
      <c r="F4183" s="166">
        <v>41877</v>
      </c>
      <c r="G4183" s="166">
        <v>41879</v>
      </c>
      <c r="H4183" s="157">
        <v>1</v>
      </c>
    </row>
    <row r="4184" spans="1:8" ht="15" customHeight="1" x14ac:dyDescent="0.25">
      <c r="A4184" s="155" t="s">
        <v>4412</v>
      </c>
      <c r="B4184" s="155" t="s">
        <v>4413</v>
      </c>
      <c r="C4184" s="155" t="s">
        <v>6327</v>
      </c>
      <c r="D4184" s="155">
        <v>50</v>
      </c>
      <c r="E4184" s="155">
        <v>50</v>
      </c>
      <c r="F4184" s="166">
        <v>41877</v>
      </c>
      <c r="G4184" s="166">
        <v>41884</v>
      </c>
      <c r="H4184" s="157">
        <v>1</v>
      </c>
    </row>
    <row r="4185" spans="1:8" ht="15" customHeight="1" x14ac:dyDescent="0.25">
      <c r="A4185" s="155" t="s">
        <v>748</v>
      </c>
      <c r="B4185" s="155" t="s">
        <v>6328</v>
      </c>
      <c r="C4185" s="155" t="s">
        <v>6329</v>
      </c>
      <c r="D4185" s="155">
        <v>150</v>
      </c>
      <c r="E4185" s="155">
        <v>150</v>
      </c>
      <c r="F4185" s="166">
        <v>41877</v>
      </c>
      <c r="G4185" s="166">
        <v>41880</v>
      </c>
      <c r="H4185" s="157">
        <v>1</v>
      </c>
    </row>
    <row r="4186" spans="1:8" ht="15" customHeight="1" x14ac:dyDescent="0.25">
      <c r="A4186" s="155" t="s">
        <v>559</v>
      </c>
      <c r="B4186" s="155" t="s">
        <v>1560</v>
      </c>
      <c r="C4186" s="155" t="s">
        <v>6330</v>
      </c>
      <c r="D4186" s="155">
        <v>1500</v>
      </c>
      <c r="E4186" s="155">
        <v>1500</v>
      </c>
      <c r="F4186" s="166">
        <v>41877</v>
      </c>
      <c r="G4186" s="166">
        <v>41886</v>
      </c>
      <c r="H4186" s="157">
        <v>1</v>
      </c>
    </row>
    <row r="4187" spans="1:8" ht="15" customHeight="1" x14ac:dyDescent="0.25">
      <c r="A4187" s="155" t="s">
        <v>3430</v>
      </c>
      <c r="B4187" s="155" t="s">
        <v>681</v>
      </c>
      <c r="C4187" s="155" t="s">
        <v>6331</v>
      </c>
      <c r="D4187" s="155">
        <v>100</v>
      </c>
      <c r="E4187" s="155">
        <v>100</v>
      </c>
      <c r="F4187" s="166">
        <v>41877</v>
      </c>
      <c r="G4187" s="166">
        <v>41880</v>
      </c>
      <c r="H4187" s="157">
        <v>1</v>
      </c>
    </row>
    <row r="4188" spans="1:8" ht="15" customHeight="1" x14ac:dyDescent="0.25">
      <c r="A4188" s="155" t="s">
        <v>3430</v>
      </c>
      <c r="B4188" s="155" t="s">
        <v>1501</v>
      </c>
      <c r="C4188" s="155" t="s">
        <v>32</v>
      </c>
      <c r="D4188" s="155">
        <v>100</v>
      </c>
      <c r="E4188" s="155">
        <v>100</v>
      </c>
      <c r="F4188" s="166">
        <v>41877</v>
      </c>
      <c r="G4188" s="166">
        <v>41880</v>
      </c>
      <c r="H4188" s="157">
        <v>1</v>
      </c>
    </row>
    <row r="4189" spans="1:8" ht="15" customHeight="1" x14ac:dyDescent="0.25">
      <c r="A4189" s="155" t="s">
        <v>286</v>
      </c>
      <c r="B4189" s="155" t="s">
        <v>562</v>
      </c>
      <c r="C4189" s="155" t="s">
        <v>6332</v>
      </c>
      <c r="D4189" s="155">
        <v>75</v>
      </c>
      <c r="E4189" s="155">
        <v>75</v>
      </c>
      <c r="F4189" s="166">
        <v>41878</v>
      </c>
      <c r="G4189" s="166">
        <v>41885</v>
      </c>
      <c r="H4189" s="157">
        <v>1</v>
      </c>
    </row>
    <row r="4190" spans="1:8" ht="15" customHeight="1" x14ac:dyDescent="0.25">
      <c r="A4190" s="155" t="s">
        <v>722</v>
      </c>
      <c r="B4190" s="155" t="s">
        <v>723</v>
      </c>
      <c r="C4190" s="155" t="s">
        <v>6333</v>
      </c>
      <c r="D4190" s="155">
        <v>500</v>
      </c>
      <c r="E4190" s="155">
        <v>500</v>
      </c>
      <c r="F4190" s="166">
        <v>41878</v>
      </c>
      <c r="G4190" s="166">
        <v>41880</v>
      </c>
      <c r="H4190" s="157">
        <v>1</v>
      </c>
    </row>
    <row r="4191" spans="1:8" ht="15" customHeight="1" x14ac:dyDescent="0.25">
      <c r="A4191" s="155" t="s">
        <v>5652</v>
      </c>
      <c r="B4191" s="155" t="s">
        <v>6334</v>
      </c>
      <c r="C4191" s="155" t="s">
        <v>6335</v>
      </c>
      <c r="D4191" s="155">
        <v>22</v>
      </c>
      <c r="E4191" s="155">
        <v>22</v>
      </c>
      <c r="F4191" s="166">
        <v>41878</v>
      </c>
      <c r="G4191" s="166">
        <v>41887</v>
      </c>
      <c r="H4191" s="157">
        <v>1</v>
      </c>
    </row>
    <row r="4192" spans="1:8" ht="15" customHeight="1" x14ac:dyDescent="0.25">
      <c r="A4192" s="155" t="s">
        <v>71</v>
      </c>
      <c r="B4192" s="155" t="s">
        <v>154</v>
      </c>
      <c r="C4192" s="155" t="s">
        <v>6336</v>
      </c>
      <c r="D4192" s="155">
        <v>6</v>
      </c>
      <c r="E4192" s="155">
        <v>6</v>
      </c>
      <c r="F4192" s="166">
        <v>41878</v>
      </c>
      <c r="G4192" s="166">
        <v>41887</v>
      </c>
      <c r="H4192" s="157">
        <v>1</v>
      </c>
    </row>
    <row r="4193" spans="1:8" ht="15" customHeight="1" x14ac:dyDescent="0.25">
      <c r="A4193" s="155" t="s">
        <v>208</v>
      </c>
      <c r="B4193" s="155" t="s">
        <v>3499</v>
      </c>
      <c r="C4193" s="155" t="s">
        <v>6337</v>
      </c>
      <c r="D4193" s="155">
        <v>10</v>
      </c>
      <c r="E4193" s="155">
        <v>10</v>
      </c>
      <c r="F4193" s="166">
        <v>41878</v>
      </c>
      <c r="G4193" s="166">
        <v>41886</v>
      </c>
      <c r="H4193" s="157">
        <v>1</v>
      </c>
    </row>
    <row r="4194" spans="1:8" ht="15" customHeight="1" x14ac:dyDescent="0.25">
      <c r="A4194" s="155" t="s">
        <v>42</v>
      </c>
      <c r="B4194" s="155" t="s">
        <v>2774</v>
      </c>
      <c r="C4194" s="155" t="s">
        <v>6338</v>
      </c>
      <c r="D4194" s="155">
        <v>65</v>
      </c>
      <c r="E4194" s="155">
        <v>65</v>
      </c>
      <c r="F4194" s="166">
        <v>41878</v>
      </c>
      <c r="G4194" s="166">
        <v>41883</v>
      </c>
      <c r="H4194" s="157">
        <v>1</v>
      </c>
    </row>
    <row r="4195" spans="1:8" ht="15" customHeight="1" x14ac:dyDescent="0.25">
      <c r="A4195" s="155" t="s">
        <v>6339</v>
      </c>
      <c r="B4195" s="155" t="s">
        <v>6308</v>
      </c>
      <c r="C4195" s="155" t="s">
        <v>6340</v>
      </c>
      <c r="D4195" s="155">
        <v>200</v>
      </c>
      <c r="E4195" s="155">
        <v>200</v>
      </c>
      <c r="F4195" s="166">
        <v>41878</v>
      </c>
      <c r="G4195" s="166">
        <v>41880</v>
      </c>
      <c r="H4195" s="157">
        <v>1</v>
      </c>
    </row>
    <row r="4196" spans="1:8" ht="15" customHeight="1" x14ac:dyDescent="0.25">
      <c r="A4196" s="155" t="s">
        <v>39</v>
      </c>
      <c r="B4196" s="155" t="s">
        <v>922</v>
      </c>
      <c r="C4196" s="155" t="s">
        <v>6341</v>
      </c>
      <c r="D4196" s="155">
        <v>600</v>
      </c>
      <c r="E4196" s="155">
        <v>600</v>
      </c>
      <c r="F4196" s="166">
        <v>41878</v>
      </c>
      <c r="G4196" s="166">
        <v>41885</v>
      </c>
      <c r="H4196" s="157">
        <v>1</v>
      </c>
    </row>
    <row r="4197" spans="1:8" ht="15" customHeight="1" x14ac:dyDescent="0.25">
      <c r="A4197" s="155" t="s">
        <v>6342</v>
      </c>
      <c r="B4197" s="155" t="s">
        <v>6343</v>
      </c>
      <c r="C4197" s="155" t="s">
        <v>6344</v>
      </c>
      <c r="D4197" s="155">
        <v>25</v>
      </c>
      <c r="E4197" s="155">
        <v>25</v>
      </c>
      <c r="F4197" s="166">
        <v>41878</v>
      </c>
      <c r="G4197" s="166">
        <v>41880</v>
      </c>
      <c r="H4197" s="157">
        <v>1</v>
      </c>
    </row>
    <row r="4198" spans="1:8" ht="15" customHeight="1" x14ac:dyDescent="0.25">
      <c r="A4198" s="155" t="s">
        <v>1554</v>
      </c>
      <c r="B4198" s="155" t="s">
        <v>1204</v>
      </c>
      <c r="C4198" s="155" t="s">
        <v>6345</v>
      </c>
      <c r="D4198" s="155">
        <v>125</v>
      </c>
      <c r="E4198" s="155">
        <v>125</v>
      </c>
      <c r="F4198" s="166">
        <v>41878</v>
      </c>
      <c r="G4198" s="166">
        <v>41883</v>
      </c>
      <c r="H4198" s="157">
        <v>1</v>
      </c>
    </row>
    <row r="4199" spans="1:8" ht="15" customHeight="1" x14ac:dyDescent="0.25">
      <c r="A4199" s="155" t="s">
        <v>1554</v>
      </c>
      <c r="B4199" s="155" t="s">
        <v>1181</v>
      </c>
      <c r="C4199" s="155" t="s">
        <v>6346</v>
      </c>
      <c r="D4199" s="155">
        <v>125</v>
      </c>
      <c r="E4199" s="155">
        <v>125</v>
      </c>
      <c r="F4199" s="166">
        <v>41878</v>
      </c>
      <c r="G4199" s="166">
        <v>41883</v>
      </c>
      <c r="H4199" s="157">
        <v>1</v>
      </c>
    </row>
    <row r="4200" spans="1:8" ht="15" customHeight="1" x14ac:dyDescent="0.25">
      <c r="A4200" s="155" t="s">
        <v>1554</v>
      </c>
      <c r="B4200" s="155" t="s">
        <v>1204</v>
      </c>
      <c r="C4200" s="155" t="s">
        <v>6347</v>
      </c>
      <c r="D4200" s="155">
        <v>125</v>
      </c>
      <c r="E4200" s="155">
        <v>125</v>
      </c>
      <c r="F4200" s="166">
        <v>41878</v>
      </c>
      <c r="G4200" s="166">
        <v>41880</v>
      </c>
      <c r="H4200" s="157">
        <v>1</v>
      </c>
    </row>
    <row r="4201" spans="1:8" ht="15" customHeight="1" x14ac:dyDescent="0.25">
      <c r="A4201" s="155" t="s">
        <v>520</v>
      </c>
      <c r="B4201" s="155" t="s">
        <v>1267</v>
      </c>
      <c r="C4201" s="155" t="s">
        <v>6348</v>
      </c>
      <c r="D4201" s="155">
        <v>500</v>
      </c>
      <c r="E4201" s="155">
        <v>500</v>
      </c>
      <c r="F4201" s="166">
        <v>41879</v>
      </c>
      <c r="G4201" s="166">
        <v>41880</v>
      </c>
      <c r="H4201" s="157">
        <v>1</v>
      </c>
    </row>
    <row r="4202" spans="1:8" ht="15" customHeight="1" x14ac:dyDescent="0.25">
      <c r="A4202" s="155" t="s">
        <v>3481</v>
      </c>
      <c r="B4202" s="155" t="s">
        <v>255</v>
      </c>
      <c r="C4202" s="155" t="s">
        <v>6349</v>
      </c>
      <c r="D4202" s="155">
        <v>65</v>
      </c>
      <c r="E4202" s="155">
        <v>65</v>
      </c>
      <c r="F4202" s="166">
        <v>41879</v>
      </c>
      <c r="G4202" s="166">
        <v>41883</v>
      </c>
      <c r="H4202" s="157">
        <v>1</v>
      </c>
    </row>
    <row r="4203" spans="1:8" ht="15" customHeight="1" x14ac:dyDescent="0.25">
      <c r="A4203" s="155" t="s">
        <v>5827</v>
      </c>
      <c r="B4203" s="155" t="s">
        <v>5828</v>
      </c>
      <c r="C4203" s="155" t="s">
        <v>6350</v>
      </c>
      <c r="D4203" s="155">
        <v>100</v>
      </c>
      <c r="E4203" s="155">
        <v>100</v>
      </c>
      <c r="F4203" s="166">
        <v>41879</v>
      </c>
      <c r="G4203" s="166">
        <v>41885</v>
      </c>
      <c r="H4203" s="157">
        <v>1</v>
      </c>
    </row>
    <row r="4204" spans="1:8" ht="15" customHeight="1" x14ac:dyDescent="0.25">
      <c r="A4204" s="155" t="s">
        <v>71</v>
      </c>
      <c r="B4204" s="155" t="s">
        <v>1530</v>
      </c>
      <c r="C4204" s="155" t="s">
        <v>6351</v>
      </c>
      <c r="D4204" s="155">
        <v>10</v>
      </c>
      <c r="E4204" s="155">
        <v>10</v>
      </c>
      <c r="F4204" s="166">
        <v>41879</v>
      </c>
      <c r="G4204" s="166">
        <v>41887</v>
      </c>
      <c r="H4204" s="157">
        <v>1</v>
      </c>
    </row>
    <row r="4205" spans="1:8" ht="15" customHeight="1" x14ac:dyDescent="0.25">
      <c r="A4205" s="155" t="s">
        <v>4963</v>
      </c>
      <c r="B4205" s="155" t="s">
        <v>1373</v>
      </c>
      <c r="C4205" s="155" t="s">
        <v>6352</v>
      </c>
      <c r="D4205" s="155">
        <v>50</v>
      </c>
      <c r="E4205" s="155">
        <v>50</v>
      </c>
      <c r="F4205" s="166">
        <v>41879</v>
      </c>
      <c r="G4205" s="166">
        <v>41880</v>
      </c>
      <c r="H4205" s="157">
        <v>1</v>
      </c>
    </row>
    <row r="4206" spans="1:8" ht="15" customHeight="1" x14ac:dyDescent="0.25">
      <c r="A4206" s="155" t="s">
        <v>4963</v>
      </c>
      <c r="B4206" s="155" t="s">
        <v>1375</v>
      </c>
      <c r="C4206" s="155" t="s">
        <v>316</v>
      </c>
      <c r="D4206" s="155">
        <v>50</v>
      </c>
      <c r="E4206" s="155">
        <v>50</v>
      </c>
      <c r="F4206" s="166">
        <v>41879</v>
      </c>
      <c r="G4206" s="166">
        <v>41880</v>
      </c>
      <c r="H4206" s="157">
        <v>1</v>
      </c>
    </row>
    <row r="4207" spans="1:8" ht="15" customHeight="1" x14ac:dyDescent="0.25">
      <c r="A4207" s="155" t="s">
        <v>71</v>
      </c>
      <c r="B4207" s="155" t="s">
        <v>1550</v>
      </c>
      <c r="C4207" s="155" t="s">
        <v>6353</v>
      </c>
      <c r="D4207" s="155">
        <v>6</v>
      </c>
      <c r="E4207" s="155">
        <v>6</v>
      </c>
      <c r="F4207" s="166">
        <v>41880</v>
      </c>
      <c r="G4207" s="166">
        <v>41887</v>
      </c>
      <c r="H4207" s="157">
        <v>1</v>
      </c>
    </row>
    <row r="4208" spans="1:8" ht="15" customHeight="1" x14ac:dyDescent="0.25">
      <c r="A4208" s="155" t="s">
        <v>1107</v>
      </c>
      <c r="B4208" s="155" t="s">
        <v>1108</v>
      </c>
      <c r="C4208" s="155" t="s">
        <v>6354</v>
      </c>
      <c r="D4208" s="155">
        <v>100</v>
      </c>
      <c r="E4208" s="155">
        <v>100</v>
      </c>
      <c r="F4208" s="166">
        <v>41880</v>
      </c>
      <c r="G4208" s="166">
        <v>41886</v>
      </c>
      <c r="H4208" s="157">
        <v>1</v>
      </c>
    </row>
    <row r="4209" spans="1:9" ht="15" customHeight="1" x14ac:dyDescent="0.25">
      <c r="A4209" s="155" t="s">
        <v>1107</v>
      </c>
      <c r="B4209" s="155" t="s">
        <v>1772</v>
      </c>
      <c r="C4209" s="155" t="s">
        <v>6355</v>
      </c>
      <c r="D4209" s="155">
        <v>50</v>
      </c>
      <c r="E4209" s="155">
        <v>50</v>
      </c>
      <c r="F4209" s="166">
        <v>41880</v>
      </c>
      <c r="G4209" s="166">
        <v>41886</v>
      </c>
      <c r="H4209" s="157">
        <v>1</v>
      </c>
    </row>
    <row r="4210" spans="1:9" ht="15" customHeight="1" x14ac:dyDescent="0.25">
      <c r="A4210" s="155" t="s">
        <v>512</v>
      </c>
      <c r="B4210" s="155" t="s">
        <v>6356</v>
      </c>
      <c r="C4210" s="155" t="s">
        <v>6357</v>
      </c>
      <c r="D4210" s="155">
        <v>2</v>
      </c>
      <c r="E4210" s="155">
        <v>2</v>
      </c>
      <c r="F4210" s="166">
        <v>41880</v>
      </c>
      <c r="G4210" s="166">
        <v>41892</v>
      </c>
      <c r="H4210" s="157">
        <v>1</v>
      </c>
    </row>
    <row r="4211" spans="1:9" ht="15" customHeight="1" x14ac:dyDescent="0.25">
      <c r="A4211" s="155" t="s">
        <v>820</v>
      </c>
      <c r="B4211" s="155" t="s">
        <v>3769</v>
      </c>
      <c r="C4211" s="155" t="s">
        <v>6358</v>
      </c>
      <c r="D4211" s="155">
        <v>200</v>
      </c>
      <c r="E4211" s="155">
        <v>200</v>
      </c>
      <c r="F4211" s="166">
        <v>41880</v>
      </c>
      <c r="G4211" s="166">
        <v>41886</v>
      </c>
      <c r="H4211" s="157">
        <v>1</v>
      </c>
    </row>
    <row r="4212" spans="1:9" ht="15" customHeight="1" x14ac:dyDescent="0.25">
      <c r="A4212" s="155" t="s">
        <v>6359</v>
      </c>
      <c r="B4212" s="155" t="s">
        <v>6360</v>
      </c>
      <c r="C4212" s="155" t="s">
        <v>6362</v>
      </c>
      <c r="D4212" s="155">
        <v>6</v>
      </c>
      <c r="E4212" s="155">
        <v>6</v>
      </c>
      <c r="F4212" s="166">
        <v>41880</v>
      </c>
      <c r="G4212" s="166">
        <v>41892</v>
      </c>
      <c r="H4212" s="157">
        <v>1</v>
      </c>
    </row>
    <row r="4213" spans="1:9" ht="15" customHeight="1" x14ac:dyDescent="0.25">
      <c r="A4213" s="155" t="s">
        <v>6342</v>
      </c>
      <c r="B4213" s="155" t="s">
        <v>6361</v>
      </c>
      <c r="C4213" s="155" t="s">
        <v>364</v>
      </c>
      <c r="D4213" s="155">
        <v>6</v>
      </c>
      <c r="E4213" s="155">
        <v>6</v>
      </c>
      <c r="F4213" s="166">
        <v>41880</v>
      </c>
      <c r="G4213" s="166">
        <v>41892</v>
      </c>
      <c r="H4213" s="157">
        <v>1</v>
      </c>
    </row>
    <row r="4214" spans="1:9" ht="30" customHeight="1" x14ac:dyDescent="0.25">
      <c r="A4214" s="155" t="s">
        <v>3473</v>
      </c>
      <c r="B4214" s="155" t="s">
        <v>6363</v>
      </c>
      <c r="C4214" s="155" t="s">
        <v>6364</v>
      </c>
      <c r="D4214" s="155">
        <v>50</v>
      </c>
      <c r="E4214" s="155">
        <v>50</v>
      </c>
      <c r="F4214" s="166">
        <v>41880</v>
      </c>
      <c r="G4214" s="166">
        <v>41873</v>
      </c>
      <c r="H4214" s="157">
        <v>1</v>
      </c>
      <c r="I4214" s="163" t="s">
        <v>1434</v>
      </c>
    </row>
    <row r="4215" spans="1:9" ht="15" customHeight="1" x14ac:dyDescent="0.25">
      <c r="A4215" s="155" t="s">
        <v>520</v>
      </c>
      <c r="B4215" s="155" t="s">
        <v>609</v>
      </c>
      <c r="C4215" s="155" t="s">
        <v>6366</v>
      </c>
      <c r="D4215" s="155">
        <v>300</v>
      </c>
      <c r="E4215" s="155">
        <v>300</v>
      </c>
      <c r="F4215" s="166">
        <v>41884</v>
      </c>
      <c r="G4215" s="166">
        <v>41886</v>
      </c>
      <c r="H4215" s="157">
        <v>1</v>
      </c>
    </row>
    <row r="4216" spans="1:9" ht="15" customHeight="1" x14ac:dyDescent="0.25">
      <c r="A4216" s="155" t="s">
        <v>520</v>
      </c>
      <c r="B4216" s="155" t="s">
        <v>1267</v>
      </c>
      <c r="C4216" s="155" t="s">
        <v>6367</v>
      </c>
      <c r="D4216" s="155">
        <v>500</v>
      </c>
      <c r="E4216" s="155">
        <v>500</v>
      </c>
      <c r="F4216" s="166">
        <v>41884</v>
      </c>
      <c r="G4216" s="166">
        <v>41891</v>
      </c>
      <c r="H4216" s="157">
        <v>1</v>
      </c>
    </row>
    <row r="4217" spans="1:9" ht="15" customHeight="1" x14ac:dyDescent="0.25">
      <c r="A4217" s="155" t="s">
        <v>71</v>
      </c>
      <c r="B4217" s="155" t="s">
        <v>102</v>
      </c>
      <c r="C4217" s="155" t="s">
        <v>6368</v>
      </c>
      <c r="D4217" s="155">
        <v>10</v>
      </c>
      <c r="E4217" s="155">
        <v>10</v>
      </c>
      <c r="F4217" s="166">
        <v>41884</v>
      </c>
      <c r="G4217" s="166">
        <v>41892</v>
      </c>
      <c r="H4217" s="157">
        <v>1</v>
      </c>
    </row>
    <row r="4218" spans="1:9" ht="15" customHeight="1" x14ac:dyDescent="0.25">
      <c r="A4218" s="155" t="s">
        <v>6342</v>
      </c>
      <c r="B4218" s="155" t="s">
        <v>6360</v>
      </c>
      <c r="C4218" s="155" t="s">
        <v>6362</v>
      </c>
      <c r="D4218" s="155">
        <v>6</v>
      </c>
      <c r="E4218" s="155">
        <v>6</v>
      </c>
      <c r="F4218" s="166">
        <v>41884</v>
      </c>
      <c r="G4218" s="166">
        <v>41892</v>
      </c>
      <c r="H4218" s="157">
        <v>1</v>
      </c>
    </row>
    <row r="4219" spans="1:9" ht="15" customHeight="1" x14ac:dyDescent="0.25">
      <c r="A4219" s="155" t="s">
        <v>6342</v>
      </c>
      <c r="B4219" s="155" t="s">
        <v>6361</v>
      </c>
      <c r="C4219" s="155" t="s">
        <v>364</v>
      </c>
      <c r="D4219" s="155">
        <v>6</v>
      </c>
      <c r="E4219" s="155">
        <v>6</v>
      </c>
      <c r="F4219" s="166">
        <v>41884</v>
      </c>
      <c r="G4219" s="166">
        <v>41892</v>
      </c>
      <c r="H4219" s="157">
        <v>1</v>
      </c>
    </row>
    <row r="4220" spans="1:9" ht="15" customHeight="1" x14ac:dyDescent="0.25">
      <c r="A4220" s="155" t="s">
        <v>251</v>
      </c>
      <c r="B4220" s="155" t="s">
        <v>4275</v>
      </c>
      <c r="C4220" s="155" t="s">
        <v>6369</v>
      </c>
      <c r="D4220" s="155">
        <v>10</v>
      </c>
      <c r="E4220" s="155">
        <v>10</v>
      </c>
      <c r="F4220" s="166">
        <v>41884</v>
      </c>
      <c r="G4220" s="166">
        <v>41890</v>
      </c>
      <c r="H4220" s="157">
        <v>1</v>
      </c>
    </row>
    <row r="4221" spans="1:9" ht="15" customHeight="1" x14ac:dyDescent="0.25">
      <c r="A4221" s="155" t="s">
        <v>71</v>
      </c>
      <c r="B4221" s="155" t="s">
        <v>1550</v>
      </c>
      <c r="C4221" s="155" t="s">
        <v>6370</v>
      </c>
      <c r="D4221" s="155">
        <v>5</v>
      </c>
      <c r="E4221" s="155">
        <v>5</v>
      </c>
      <c r="F4221" s="166">
        <v>41884</v>
      </c>
      <c r="G4221" s="166">
        <v>41891</v>
      </c>
      <c r="H4221" s="157">
        <v>1</v>
      </c>
    </row>
    <row r="4222" spans="1:9" ht="15" customHeight="1" x14ac:dyDescent="0.25">
      <c r="A4222" s="155" t="s">
        <v>4839</v>
      </c>
      <c r="B4222" s="155" t="s">
        <v>1696</v>
      </c>
      <c r="C4222" s="155" t="s">
        <v>6371</v>
      </c>
      <c r="D4222" s="155">
        <v>1</v>
      </c>
      <c r="E4222" s="155">
        <v>1</v>
      </c>
      <c r="F4222" s="166">
        <v>41884</v>
      </c>
      <c r="G4222" s="166">
        <v>41886</v>
      </c>
      <c r="H4222" s="157">
        <v>1</v>
      </c>
    </row>
    <row r="4223" spans="1:9" ht="15" customHeight="1" x14ac:dyDescent="0.25">
      <c r="A4223" s="155" t="s">
        <v>71</v>
      </c>
      <c r="B4223" s="155" t="s">
        <v>167</v>
      </c>
      <c r="C4223" s="155" t="s">
        <v>6372</v>
      </c>
      <c r="D4223" s="155">
        <v>5</v>
      </c>
      <c r="E4223" s="155">
        <v>5</v>
      </c>
      <c r="F4223" s="166">
        <v>41885</v>
      </c>
      <c r="G4223" s="166">
        <v>41898</v>
      </c>
      <c r="H4223" s="157">
        <v>1</v>
      </c>
    </row>
    <row r="4224" spans="1:9" ht="15" customHeight="1" x14ac:dyDescent="0.25">
      <c r="A4224" s="155" t="s">
        <v>71</v>
      </c>
      <c r="B4224" s="155" t="s">
        <v>1550</v>
      </c>
      <c r="C4224" s="155" t="s">
        <v>6373</v>
      </c>
      <c r="D4224" s="155">
        <v>5</v>
      </c>
      <c r="E4224" s="155">
        <v>5</v>
      </c>
      <c r="F4224" s="166">
        <v>41885</v>
      </c>
      <c r="G4224" s="166">
        <v>41894</v>
      </c>
      <c r="H4224" s="157">
        <v>1</v>
      </c>
    </row>
    <row r="4225" spans="1:9" ht="15" customHeight="1" x14ac:dyDescent="0.25">
      <c r="A4225" s="155" t="s">
        <v>559</v>
      </c>
      <c r="B4225" s="155" t="s">
        <v>560</v>
      </c>
      <c r="C4225" s="155" t="s">
        <v>6374</v>
      </c>
      <c r="D4225" s="155">
        <v>15000</v>
      </c>
      <c r="E4225" s="155">
        <v>15030</v>
      </c>
      <c r="F4225" s="166">
        <v>41885</v>
      </c>
      <c r="G4225" s="166">
        <v>41893</v>
      </c>
      <c r="H4225" s="157">
        <v>1</v>
      </c>
    </row>
    <row r="4226" spans="1:9" ht="15" customHeight="1" x14ac:dyDescent="0.25">
      <c r="A4226" s="155" t="s">
        <v>65</v>
      </c>
      <c r="B4226" s="155" t="s">
        <v>6375</v>
      </c>
      <c r="C4226" s="155" t="s">
        <v>6376</v>
      </c>
      <c r="D4226" s="155">
        <v>100</v>
      </c>
      <c r="E4226" s="155">
        <v>100</v>
      </c>
      <c r="F4226" s="166">
        <v>41885</v>
      </c>
      <c r="G4226" s="166">
        <v>41890</v>
      </c>
      <c r="H4226" s="157">
        <v>1</v>
      </c>
    </row>
    <row r="4227" spans="1:9" ht="15" customHeight="1" x14ac:dyDescent="0.25">
      <c r="A4227" s="155" t="s">
        <v>242</v>
      </c>
      <c r="B4227" s="155" t="s">
        <v>1456</v>
      </c>
      <c r="C4227" s="155" t="s">
        <v>6377</v>
      </c>
      <c r="D4227" s="155">
        <v>250</v>
      </c>
      <c r="E4227" s="155">
        <v>250</v>
      </c>
      <c r="F4227" s="166">
        <v>41885</v>
      </c>
      <c r="G4227" s="166">
        <v>41894</v>
      </c>
      <c r="H4227" s="157">
        <v>1</v>
      </c>
    </row>
    <row r="4228" spans="1:9" ht="15" customHeight="1" x14ac:dyDescent="0.25">
      <c r="A4228" s="155" t="s">
        <v>242</v>
      </c>
      <c r="B4228" s="155" t="s">
        <v>557</v>
      </c>
      <c r="C4228" s="155" t="s">
        <v>364</v>
      </c>
      <c r="D4228" s="155">
        <v>250</v>
      </c>
      <c r="E4228" s="155">
        <v>250</v>
      </c>
      <c r="F4228" s="166">
        <v>41885</v>
      </c>
      <c r="G4228" s="166">
        <v>41894</v>
      </c>
      <c r="H4228" s="157">
        <v>1</v>
      </c>
    </row>
    <row r="4229" spans="1:9" ht="15" customHeight="1" x14ac:dyDescent="0.25">
      <c r="A4229" s="155" t="s">
        <v>224</v>
      </c>
      <c r="B4229" s="155" t="s">
        <v>4113</v>
      </c>
      <c r="C4229" s="155" t="s">
        <v>6378</v>
      </c>
      <c r="D4229" s="155">
        <v>10</v>
      </c>
      <c r="E4229" s="155">
        <v>10</v>
      </c>
      <c r="F4229" s="166">
        <v>41886</v>
      </c>
      <c r="G4229" s="166">
        <v>41887</v>
      </c>
      <c r="H4229" s="157">
        <v>1</v>
      </c>
    </row>
    <row r="4230" spans="1:9" ht="15" customHeight="1" x14ac:dyDescent="0.25">
      <c r="A4230" s="155" t="s">
        <v>224</v>
      </c>
      <c r="B4230" s="155" t="s">
        <v>225</v>
      </c>
      <c r="C4230" s="155" t="s">
        <v>364</v>
      </c>
      <c r="D4230" s="155">
        <v>16</v>
      </c>
      <c r="E4230" s="155">
        <v>16</v>
      </c>
      <c r="F4230" s="166">
        <v>41886</v>
      </c>
      <c r="G4230" s="166">
        <v>41887</v>
      </c>
      <c r="H4230" s="157">
        <v>1</v>
      </c>
    </row>
    <row r="4231" spans="1:9" ht="15" customHeight="1" x14ac:dyDescent="0.25">
      <c r="A4231" s="155" t="s">
        <v>6021</v>
      </c>
      <c r="B4231" s="155" t="s">
        <v>6022</v>
      </c>
      <c r="C4231" s="155" t="s">
        <v>6379</v>
      </c>
      <c r="D4231" s="155">
        <v>250</v>
      </c>
      <c r="E4231" s="155">
        <v>101</v>
      </c>
      <c r="F4231" s="166">
        <v>41886</v>
      </c>
      <c r="G4231" s="166">
        <v>41897</v>
      </c>
      <c r="H4231" s="157">
        <v>1</v>
      </c>
    </row>
    <row r="4232" spans="1:9" ht="15" customHeight="1" x14ac:dyDescent="0.25">
      <c r="A4232" s="155" t="s">
        <v>261</v>
      </c>
      <c r="B4232" s="155" t="s">
        <v>4138</v>
      </c>
      <c r="C4232" s="155" t="s">
        <v>6380</v>
      </c>
      <c r="D4232" s="155">
        <v>5</v>
      </c>
      <c r="E4232" s="155">
        <v>5</v>
      </c>
      <c r="F4232" s="166">
        <v>41886</v>
      </c>
      <c r="G4232" s="166">
        <v>41897</v>
      </c>
      <c r="H4232" s="157">
        <v>1</v>
      </c>
    </row>
    <row r="4233" spans="1:9" ht="15" customHeight="1" x14ac:dyDescent="0.25">
      <c r="A4233" s="155" t="s">
        <v>6381</v>
      </c>
      <c r="B4233" s="155" t="s">
        <v>6382</v>
      </c>
      <c r="C4233" s="155" t="s">
        <v>6383</v>
      </c>
      <c r="D4233" s="155">
        <v>5</v>
      </c>
      <c r="E4233" s="155">
        <v>5</v>
      </c>
      <c r="F4233" s="166">
        <v>41886</v>
      </c>
      <c r="G4233" s="166">
        <v>41889</v>
      </c>
      <c r="H4233" s="157">
        <v>1</v>
      </c>
      <c r="I4233" s="163" t="s">
        <v>6384</v>
      </c>
    </row>
    <row r="4234" spans="1:9" ht="15" customHeight="1" x14ac:dyDescent="0.25">
      <c r="A4234" s="155" t="s">
        <v>2769</v>
      </c>
      <c r="B4234" s="155" t="s">
        <v>6390</v>
      </c>
      <c r="C4234" s="155" t="s">
        <v>6391</v>
      </c>
      <c r="D4234" s="155">
        <v>12</v>
      </c>
      <c r="E4234" s="155">
        <v>11</v>
      </c>
      <c r="F4234" s="166">
        <v>41886</v>
      </c>
      <c r="G4234" s="166">
        <v>41884</v>
      </c>
      <c r="H4234" s="157">
        <v>0</v>
      </c>
      <c r="I4234" s="163" t="s">
        <v>6392</v>
      </c>
    </row>
    <row r="4235" spans="1:9" ht="15" customHeight="1" x14ac:dyDescent="0.25">
      <c r="A4235" s="155" t="s">
        <v>1386</v>
      </c>
      <c r="B4235" s="155" t="s">
        <v>6393</v>
      </c>
      <c r="C4235" s="155" t="s">
        <v>6394</v>
      </c>
      <c r="D4235" s="155">
        <v>2</v>
      </c>
      <c r="E4235" s="155">
        <v>2</v>
      </c>
      <c r="F4235" s="166">
        <v>41886</v>
      </c>
      <c r="G4235" s="166">
        <v>41886</v>
      </c>
      <c r="H4235" s="157">
        <v>1</v>
      </c>
      <c r="I4235" s="163" t="s">
        <v>3109</v>
      </c>
    </row>
    <row r="4236" spans="1:9" ht="15" customHeight="1" x14ac:dyDescent="0.25">
      <c r="A4236" s="155" t="s">
        <v>2769</v>
      </c>
      <c r="B4236" s="155" t="s">
        <v>6185</v>
      </c>
      <c r="C4236" s="155" t="s">
        <v>6395</v>
      </c>
      <c r="D4236" s="155">
        <v>200</v>
      </c>
      <c r="E4236" s="155">
        <v>200</v>
      </c>
      <c r="F4236" s="166">
        <v>41887</v>
      </c>
      <c r="G4236" s="166">
        <v>41887</v>
      </c>
      <c r="H4236" s="157">
        <v>1</v>
      </c>
    </row>
    <row r="4237" spans="1:9" ht="15" customHeight="1" x14ac:dyDescent="0.25">
      <c r="A4237" s="155" t="s">
        <v>660</v>
      </c>
      <c r="B4237" s="155" t="s">
        <v>6396</v>
      </c>
      <c r="C4237" s="155" t="s">
        <v>6397</v>
      </c>
      <c r="D4237" s="155">
        <v>64</v>
      </c>
      <c r="E4237" s="155">
        <v>64</v>
      </c>
      <c r="F4237" s="166">
        <v>41887</v>
      </c>
      <c r="G4237" s="166">
        <v>41880</v>
      </c>
      <c r="H4237" s="157">
        <v>1</v>
      </c>
      <c r="I4237" s="163" t="s">
        <v>6398</v>
      </c>
    </row>
    <row r="4238" spans="1:9" ht="15" customHeight="1" x14ac:dyDescent="0.25">
      <c r="A4238" s="155" t="s">
        <v>1386</v>
      </c>
      <c r="B4238" s="155" t="s">
        <v>6393</v>
      </c>
      <c r="C4238" s="155" t="s">
        <v>6399</v>
      </c>
      <c r="D4238" s="155">
        <v>2</v>
      </c>
      <c r="E4238" s="155">
        <v>2</v>
      </c>
      <c r="F4238" s="166">
        <v>41887</v>
      </c>
      <c r="G4238" s="166">
        <v>41887</v>
      </c>
      <c r="H4238" s="157">
        <v>1</v>
      </c>
      <c r="I4238" s="163" t="s">
        <v>1696</v>
      </c>
    </row>
    <row r="4239" spans="1:9" ht="15" customHeight="1" x14ac:dyDescent="0.25">
      <c r="A4239" s="155" t="s">
        <v>6286</v>
      </c>
      <c r="B4239" s="155" t="s">
        <v>6287</v>
      </c>
      <c r="C4239" s="155" t="s">
        <v>6400</v>
      </c>
      <c r="D4239" s="155">
        <v>15</v>
      </c>
      <c r="E4239" s="155">
        <v>15</v>
      </c>
      <c r="F4239" s="166">
        <v>41887</v>
      </c>
      <c r="G4239" s="166">
        <v>41891</v>
      </c>
      <c r="H4239" s="157">
        <v>1</v>
      </c>
    </row>
    <row r="4240" spans="1:9" ht="15" customHeight="1" x14ac:dyDescent="0.25">
      <c r="A4240" s="155" t="s">
        <v>6286</v>
      </c>
      <c r="B4240" s="155" t="s">
        <v>6287</v>
      </c>
      <c r="C4240" s="155" t="s">
        <v>161</v>
      </c>
      <c r="D4240" s="155">
        <v>12</v>
      </c>
      <c r="E4240" s="155">
        <v>12</v>
      </c>
      <c r="F4240" s="166">
        <v>41887</v>
      </c>
      <c r="G4240" s="166">
        <v>41912</v>
      </c>
      <c r="H4240" s="157">
        <v>1</v>
      </c>
    </row>
    <row r="4241" spans="1:9" ht="15" customHeight="1" x14ac:dyDescent="0.25">
      <c r="A4241" s="155" t="s">
        <v>1492</v>
      </c>
      <c r="B4241" s="155" t="s">
        <v>6401</v>
      </c>
      <c r="C4241" s="155" t="s">
        <v>6402</v>
      </c>
      <c r="D4241" s="155">
        <v>250</v>
      </c>
      <c r="E4241" s="155">
        <v>250</v>
      </c>
      <c r="F4241" s="166">
        <v>41887</v>
      </c>
      <c r="G4241" s="166">
        <v>41899</v>
      </c>
      <c r="H4241" s="157">
        <v>1</v>
      </c>
    </row>
    <row r="4242" spans="1:9" ht="15" customHeight="1" x14ac:dyDescent="0.25">
      <c r="A4242" s="155" t="s">
        <v>71</v>
      </c>
      <c r="B4242" s="155" t="s">
        <v>1168</v>
      </c>
      <c r="C4242" s="155" t="s">
        <v>6403</v>
      </c>
      <c r="D4242" s="155">
        <v>10</v>
      </c>
      <c r="E4242" s="155">
        <v>10</v>
      </c>
      <c r="F4242" s="166">
        <v>41890</v>
      </c>
      <c r="G4242" s="166">
        <v>41900</v>
      </c>
      <c r="H4242" s="157">
        <v>1</v>
      </c>
    </row>
    <row r="4243" spans="1:9" ht="15" customHeight="1" x14ac:dyDescent="0.25">
      <c r="A4243" s="155" t="s">
        <v>286</v>
      </c>
      <c r="B4243" s="155" t="s">
        <v>5276</v>
      </c>
      <c r="C4243" s="155" t="s">
        <v>6404</v>
      </c>
      <c r="D4243" s="155">
        <v>25</v>
      </c>
      <c r="E4243" s="155">
        <v>25</v>
      </c>
      <c r="F4243" s="166">
        <v>41890</v>
      </c>
      <c r="G4243" s="166">
        <v>41893</v>
      </c>
      <c r="H4243" s="157">
        <v>1</v>
      </c>
    </row>
    <row r="4244" spans="1:9" ht="15" customHeight="1" x14ac:dyDescent="0.25">
      <c r="A4244" s="155" t="s">
        <v>42</v>
      </c>
      <c r="B4244" s="155" t="s">
        <v>2774</v>
      </c>
      <c r="C4244" s="155" t="s">
        <v>6405</v>
      </c>
      <c r="D4244" s="155">
        <v>25</v>
      </c>
      <c r="E4244" s="155">
        <v>25</v>
      </c>
      <c r="F4244" s="166">
        <v>41890</v>
      </c>
      <c r="G4244" s="166">
        <v>41893</v>
      </c>
      <c r="H4244" s="157">
        <v>1</v>
      </c>
    </row>
    <row r="4245" spans="1:9" ht="15" customHeight="1" x14ac:dyDescent="0.25">
      <c r="A4245" s="155" t="s">
        <v>42</v>
      </c>
      <c r="B4245" s="155" t="s">
        <v>2774</v>
      </c>
      <c r="C4245" s="155" t="s">
        <v>6406</v>
      </c>
      <c r="D4245" s="155">
        <v>100</v>
      </c>
      <c r="E4245" s="155">
        <v>10</v>
      </c>
      <c r="F4245" s="166">
        <v>41890</v>
      </c>
      <c r="G4245" s="166">
        <v>41893</v>
      </c>
      <c r="H4245" s="157">
        <v>1</v>
      </c>
    </row>
    <row r="4246" spans="1:9" ht="15" customHeight="1" x14ac:dyDescent="0.25">
      <c r="A4246" s="155" t="s">
        <v>1386</v>
      </c>
      <c r="B4246" s="155" t="s">
        <v>6407</v>
      </c>
      <c r="C4246" s="155" t="s">
        <v>6408</v>
      </c>
      <c r="D4246" s="155">
        <v>1</v>
      </c>
      <c r="E4246" s="155">
        <v>1</v>
      </c>
      <c r="F4246" s="166">
        <v>41890</v>
      </c>
      <c r="G4246" s="166">
        <v>41891</v>
      </c>
      <c r="H4246" s="157">
        <v>1</v>
      </c>
    </row>
    <row r="4247" spans="1:9" ht="15" customHeight="1" x14ac:dyDescent="0.25">
      <c r="A4247" s="155" t="s">
        <v>6965</v>
      </c>
      <c r="B4247" s="155" t="s">
        <v>4975</v>
      </c>
      <c r="C4247" s="155" t="s">
        <v>6409</v>
      </c>
      <c r="D4247" s="155">
        <v>25</v>
      </c>
      <c r="E4247" s="155">
        <v>25</v>
      </c>
      <c r="F4247" s="166">
        <v>41890</v>
      </c>
      <c r="G4247" s="166">
        <v>41883</v>
      </c>
      <c r="H4247" s="157">
        <v>1</v>
      </c>
      <c r="I4247" s="163" t="s">
        <v>6410</v>
      </c>
    </row>
    <row r="4248" spans="1:9" ht="15" customHeight="1" x14ac:dyDescent="0.25">
      <c r="A4248" s="155" t="s">
        <v>6965</v>
      </c>
      <c r="B4248" s="155" t="s">
        <v>4940</v>
      </c>
      <c r="C4248" s="155" t="s">
        <v>6411</v>
      </c>
      <c r="D4248" s="155">
        <v>17</v>
      </c>
      <c r="E4248" s="155">
        <v>17</v>
      </c>
      <c r="F4248" s="166">
        <v>41890</v>
      </c>
      <c r="G4248" s="166">
        <v>41897</v>
      </c>
      <c r="H4248" s="157">
        <v>1</v>
      </c>
    </row>
    <row r="4249" spans="1:9" ht="15" customHeight="1" x14ac:dyDescent="0.25">
      <c r="A4249" s="155" t="s">
        <v>3303</v>
      </c>
      <c r="B4249" s="155" t="s">
        <v>4868</v>
      </c>
      <c r="C4249" s="155" t="s">
        <v>6412</v>
      </c>
      <c r="D4249" s="155">
        <v>1</v>
      </c>
      <c r="E4249" s="155">
        <v>1</v>
      </c>
      <c r="F4249" s="166">
        <v>41890</v>
      </c>
      <c r="G4249" s="166">
        <v>41893</v>
      </c>
      <c r="H4249" s="157">
        <v>1</v>
      </c>
    </row>
    <row r="4250" spans="1:9" ht="15" customHeight="1" x14ac:dyDescent="0.25">
      <c r="A4250" s="155" t="s">
        <v>5880</v>
      </c>
      <c r="B4250" s="155" t="s">
        <v>5505</v>
      </c>
      <c r="C4250" s="155" t="s">
        <v>6413</v>
      </c>
      <c r="D4250" s="155">
        <v>1</v>
      </c>
      <c r="E4250" s="155">
        <v>1</v>
      </c>
      <c r="F4250" s="166">
        <v>41890</v>
      </c>
      <c r="G4250" s="166">
        <v>41905</v>
      </c>
      <c r="H4250" s="157">
        <v>1</v>
      </c>
    </row>
    <row r="4251" spans="1:9" ht="15" customHeight="1" x14ac:dyDescent="0.25">
      <c r="A4251" s="155" t="s">
        <v>559</v>
      </c>
      <c r="B4251" s="155" t="s">
        <v>1849</v>
      </c>
      <c r="C4251" s="155" t="s">
        <v>6414</v>
      </c>
      <c r="D4251" s="155">
        <v>500</v>
      </c>
      <c r="E4251" s="155">
        <v>500</v>
      </c>
      <c r="F4251" s="166">
        <v>41891</v>
      </c>
      <c r="G4251" s="166">
        <v>41893</v>
      </c>
      <c r="H4251" s="157">
        <v>1</v>
      </c>
    </row>
    <row r="4252" spans="1:9" ht="30" customHeight="1" x14ac:dyDescent="0.25">
      <c r="A4252" s="155" t="s">
        <v>3473</v>
      </c>
      <c r="B4252" s="155" t="s">
        <v>4947</v>
      </c>
      <c r="C4252" s="155" t="s">
        <v>6415</v>
      </c>
      <c r="D4252" s="155">
        <v>25</v>
      </c>
      <c r="E4252" s="155">
        <v>25</v>
      </c>
      <c r="F4252" s="166">
        <v>41891</v>
      </c>
      <c r="G4252" s="166">
        <v>41873</v>
      </c>
      <c r="H4252" s="157">
        <v>1</v>
      </c>
      <c r="I4252" s="163" t="s">
        <v>6410</v>
      </c>
    </row>
    <row r="4253" spans="1:9" ht="15" customHeight="1" x14ac:dyDescent="0.25">
      <c r="A4253" s="155" t="s">
        <v>145</v>
      </c>
      <c r="B4253" s="155" t="s">
        <v>6416</v>
      </c>
      <c r="C4253" s="155" t="s">
        <v>6417</v>
      </c>
      <c r="D4253" s="155">
        <v>10</v>
      </c>
      <c r="E4253" s="155">
        <v>10</v>
      </c>
      <c r="F4253" s="166">
        <v>41891</v>
      </c>
      <c r="G4253" s="166">
        <v>41899</v>
      </c>
      <c r="H4253" s="157">
        <v>1</v>
      </c>
    </row>
    <row r="4254" spans="1:9" ht="15" customHeight="1" x14ac:dyDescent="0.25">
      <c r="A4254" s="155" t="s">
        <v>2714</v>
      </c>
      <c r="B4254" s="155" t="s">
        <v>3423</v>
      </c>
      <c r="C4254" s="155" t="s">
        <v>6418</v>
      </c>
      <c r="D4254" s="155">
        <v>250</v>
      </c>
      <c r="E4254" s="155">
        <v>320</v>
      </c>
      <c r="F4254" s="166">
        <v>41891</v>
      </c>
      <c r="G4254" s="166">
        <v>41898</v>
      </c>
      <c r="H4254" s="157">
        <v>1</v>
      </c>
    </row>
    <row r="4255" spans="1:9" ht="15" customHeight="1" x14ac:dyDescent="0.25">
      <c r="A4255" s="155" t="s">
        <v>71</v>
      </c>
      <c r="B4255" s="155" t="s">
        <v>167</v>
      </c>
      <c r="C4255" s="155" t="s">
        <v>6419</v>
      </c>
      <c r="D4255" s="155">
        <v>5</v>
      </c>
      <c r="E4255" s="155">
        <v>5</v>
      </c>
      <c r="F4255" s="166">
        <v>41891</v>
      </c>
      <c r="G4255" s="166">
        <v>41901</v>
      </c>
      <c r="H4255" s="157">
        <v>1</v>
      </c>
    </row>
    <row r="4256" spans="1:9" ht="15" customHeight="1" x14ac:dyDescent="0.25">
      <c r="A4256" s="155" t="s">
        <v>299</v>
      </c>
      <c r="B4256" s="155" t="s">
        <v>300</v>
      </c>
      <c r="C4256" s="155" t="s">
        <v>6420</v>
      </c>
      <c r="D4256" s="155">
        <v>25</v>
      </c>
      <c r="E4256" s="155">
        <v>25</v>
      </c>
      <c r="F4256" s="166">
        <v>41891</v>
      </c>
      <c r="G4256" s="166">
        <v>41879</v>
      </c>
      <c r="H4256" s="157">
        <v>1</v>
      </c>
      <c r="I4256" s="163" t="s">
        <v>6421</v>
      </c>
    </row>
    <row r="4257" spans="1:9" ht="15" customHeight="1" x14ac:dyDescent="0.25">
      <c r="A4257" s="155" t="s">
        <v>71</v>
      </c>
      <c r="B4257" s="155" t="s">
        <v>167</v>
      </c>
      <c r="C4257" s="155" t="s">
        <v>6422</v>
      </c>
      <c r="D4257" s="155">
        <v>10</v>
      </c>
      <c r="E4257" s="155">
        <v>10</v>
      </c>
      <c r="F4257" s="166">
        <v>41891</v>
      </c>
      <c r="G4257" s="166">
        <v>41894</v>
      </c>
      <c r="H4257" s="157">
        <v>1</v>
      </c>
    </row>
    <row r="4258" spans="1:9" ht="15" customHeight="1" x14ac:dyDescent="0.25">
      <c r="A4258" s="155" t="s">
        <v>520</v>
      </c>
      <c r="B4258" s="155" t="s">
        <v>609</v>
      </c>
      <c r="C4258" s="155" t="s">
        <v>6423</v>
      </c>
      <c r="D4258" s="155">
        <v>300</v>
      </c>
      <c r="E4258" s="155">
        <v>300</v>
      </c>
      <c r="F4258" s="166">
        <v>41892</v>
      </c>
      <c r="G4258" s="166">
        <v>41898</v>
      </c>
      <c r="H4258" s="157">
        <v>1</v>
      </c>
    </row>
    <row r="4259" spans="1:9" ht="15" customHeight="1" x14ac:dyDescent="0.25">
      <c r="A4259" s="155" t="s">
        <v>520</v>
      </c>
      <c r="B4259" s="155" t="s">
        <v>964</v>
      </c>
      <c r="C4259" s="155" t="s">
        <v>6424</v>
      </c>
      <c r="D4259" s="155">
        <v>250</v>
      </c>
      <c r="E4259" s="155">
        <v>250</v>
      </c>
      <c r="F4259" s="166">
        <v>41892</v>
      </c>
      <c r="G4259" s="166">
        <v>41894</v>
      </c>
      <c r="H4259" s="157">
        <v>1</v>
      </c>
    </row>
    <row r="4260" spans="1:9" ht="15" customHeight="1" x14ac:dyDescent="0.25">
      <c r="A4260" s="155" t="s">
        <v>251</v>
      </c>
      <c r="B4260" s="155" t="s">
        <v>2786</v>
      </c>
      <c r="C4260" s="155" t="s">
        <v>6425</v>
      </c>
      <c r="D4260" s="155">
        <v>15</v>
      </c>
      <c r="E4260" s="155">
        <v>15</v>
      </c>
      <c r="F4260" s="166">
        <v>41892</v>
      </c>
      <c r="G4260" s="166">
        <v>41897</v>
      </c>
      <c r="H4260" s="157">
        <v>1</v>
      </c>
    </row>
    <row r="4261" spans="1:9" ht="15" customHeight="1" x14ac:dyDescent="0.25">
      <c r="A4261" s="155" t="s">
        <v>251</v>
      </c>
      <c r="B4261" s="155" t="s">
        <v>5191</v>
      </c>
      <c r="C4261" s="155" t="s">
        <v>364</v>
      </c>
      <c r="D4261" s="155">
        <v>20</v>
      </c>
      <c r="E4261" s="155">
        <v>20</v>
      </c>
      <c r="F4261" s="166">
        <v>41892</v>
      </c>
      <c r="G4261" s="166">
        <v>41897</v>
      </c>
      <c r="H4261" s="157">
        <v>1</v>
      </c>
    </row>
    <row r="4262" spans="1:9" ht="15" customHeight="1" x14ac:dyDescent="0.25">
      <c r="A4262" s="155" t="s">
        <v>29</v>
      </c>
      <c r="B4262" s="155" t="s">
        <v>6426</v>
      </c>
      <c r="C4262" s="155" t="s">
        <v>6427</v>
      </c>
      <c r="D4262" s="155">
        <v>5</v>
      </c>
      <c r="E4262" s="155">
        <v>5</v>
      </c>
      <c r="F4262" s="166">
        <v>41892</v>
      </c>
      <c r="G4262" s="166">
        <v>41898</v>
      </c>
      <c r="H4262" s="157">
        <v>1</v>
      </c>
    </row>
    <row r="4263" spans="1:9" ht="15" customHeight="1" x14ac:dyDescent="0.25">
      <c r="A4263" s="155" t="s">
        <v>6021</v>
      </c>
      <c r="B4263" s="155" t="s">
        <v>6022</v>
      </c>
      <c r="C4263" s="155" t="s">
        <v>6379</v>
      </c>
      <c r="D4263" s="155">
        <v>250</v>
      </c>
      <c r="E4263" s="155">
        <v>149</v>
      </c>
      <c r="F4263" s="166">
        <v>41892</v>
      </c>
      <c r="G4263" s="166">
        <v>41902</v>
      </c>
      <c r="H4263" s="157">
        <v>1</v>
      </c>
    </row>
    <row r="4264" spans="1:9" ht="15" customHeight="1" x14ac:dyDescent="0.25">
      <c r="A4264" s="155" t="s">
        <v>6428</v>
      </c>
      <c r="B4264" s="155" t="s">
        <v>6429</v>
      </c>
      <c r="C4264" s="155" t="s">
        <v>6430</v>
      </c>
      <c r="D4264" s="155">
        <v>120</v>
      </c>
      <c r="E4264" s="155">
        <v>1</v>
      </c>
      <c r="F4264" s="166">
        <v>41892</v>
      </c>
      <c r="G4264" s="166">
        <v>41913</v>
      </c>
      <c r="H4264" s="157">
        <v>1</v>
      </c>
      <c r="I4264" s="163" t="s">
        <v>838</v>
      </c>
    </row>
    <row r="4265" spans="1:9" ht="15" customHeight="1" x14ac:dyDescent="0.25">
      <c r="A4265" s="155" t="s">
        <v>509</v>
      </c>
      <c r="B4265" s="155" t="s">
        <v>5558</v>
      </c>
      <c r="C4265" s="155" t="s">
        <v>6431</v>
      </c>
      <c r="D4265" s="155">
        <v>1000</v>
      </c>
      <c r="E4265" s="155">
        <v>1000</v>
      </c>
      <c r="F4265" s="166">
        <v>41892</v>
      </c>
      <c r="G4265" s="166">
        <v>41894</v>
      </c>
      <c r="H4265" s="157">
        <v>1</v>
      </c>
    </row>
    <row r="4266" spans="1:9" ht="15" customHeight="1" x14ac:dyDescent="0.25">
      <c r="A4266" s="155" t="s">
        <v>5827</v>
      </c>
      <c r="B4266" s="155" t="s">
        <v>5660</v>
      </c>
      <c r="C4266" s="155" t="s">
        <v>6432</v>
      </c>
      <c r="D4266" s="155">
        <v>100</v>
      </c>
      <c r="E4266" s="155">
        <v>100</v>
      </c>
      <c r="F4266" s="166">
        <v>41892</v>
      </c>
      <c r="G4266" s="166">
        <v>41894</v>
      </c>
      <c r="H4266" s="157">
        <v>1</v>
      </c>
    </row>
    <row r="4267" spans="1:9" ht="15" customHeight="1" x14ac:dyDescent="0.25">
      <c r="A4267" s="155" t="s">
        <v>1983</v>
      </c>
      <c r="B4267" s="155" t="s">
        <v>6433</v>
      </c>
      <c r="C4267" s="155" t="s">
        <v>6434</v>
      </c>
      <c r="D4267" s="155">
        <v>10</v>
      </c>
      <c r="E4267" s="155">
        <v>10</v>
      </c>
      <c r="F4267" s="166">
        <v>41892</v>
      </c>
      <c r="G4267" s="166">
        <v>41894</v>
      </c>
      <c r="H4267" s="157">
        <v>1</v>
      </c>
    </row>
    <row r="4268" spans="1:9" ht="15" customHeight="1" x14ac:dyDescent="0.25">
      <c r="A4268" s="155" t="s">
        <v>2769</v>
      </c>
      <c r="B4268" s="155" t="s">
        <v>6098</v>
      </c>
      <c r="C4268" s="155" t="s">
        <v>6436</v>
      </c>
      <c r="D4268" s="155">
        <v>1000</v>
      </c>
      <c r="E4268" s="155">
        <v>1000</v>
      </c>
      <c r="F4268" s="166">
        <v>41897</v>
      </c>
      <c r="G4268" s="166">
        <v>41900</v>
      </c>
      <c r="H4268" s="157">
        <v>1</v>
      </c>
    </row>
    <row r="4269" spans="1:9" ht="15" customHeight="1" x14ac:dyDescent="0.25">
      <c r="A4269" s="155" t="s">
        <v>2769</v>
      </c>
      <c r="B4269" s="155" t="s">
        <v>6129</v>
      </c>
      <c r="C4269" s="155" t="s">
        <v>364</v>
      </c>
      <c r="D4269" s="155">
        <v>1000</v>
      </c>
      <c r="E4269" s="155">
        <v>1000</v>
      </c>
      <c r="F4269" s="166">
        <v>41897</v>
      </c>
      <c r="G4269" s="166">
        <v>41900</v>
      </c>
      <c r="H4269" s="157">
        <v>1</v>
      </c>
    </row>
    <row r="4270" spans="1:9" ht="15" customHeight="1" x14ac:dyDescent="0.25">
      <c r="A4270" s="155" t="s">
        <v>2769</v>
      </c>
      <c r="B4270" s="155" t="s">
        <v>6130</v>
      </c>
      <c r="C4270" s="155" t="s">
        <v>161</v>
      </c>
      <c r="D4270" s="155">
        <v>1000</v>
      </c>
      <c r="E4270" s="155">
        <v>1000</v>
      </c>
      <c r="F4270" s="166">
        <v>41897</v>
      </c>
      <c r="G4270" s="166">
        <v>41900</v>
      </c>
      <c r="H4270" s="157">
        <v>1</v>
      </c>
    </row>
    <row r="4271" spans="1:9" ht="15" customHeight="1" x14ac:dyDescent="0.25">
      <c r="A4271" s="155" t="s">
        <v>1492</v>
      </c>
      <c r="B4271" s="155" t="s">
        <v>6437</v>
      </c>
      <c r="C4271" s="155" t="s">
        <v>6438</v>
      </c>
      <c r="D4271" s="155">
        <v>50</v>
      </c>
      <c r="E4271" s="155">
        <v>50</v>
      </c>
      <c r="F4271" s="166">
        <v>41897</v>
      </c>
      <c r="G4271" s="166">
        <v>41901</v>
      </c>
      <c r="H4271" s="157">
        <v>1</v>
      </c>
    </row>
    <row r="4272" spans="1:9" ht="15" customHeight="1" x14ac:dyDescent="0.25">
      <c r="A4272" s="155" t="s">
        <v>71</v>
      </c>
      <c r="B4272" s="155" t="s">
        <v>2730</v>
      </c>
      <c r="C4272" s="155" t="s">
        <v>6439</v>
      </c>
      <c r="D4272" s="155">
        <v>26</v>
      </c>
      <c r="E4272" s="155">
        <v>26</v>
      </c>
      <c r="F4272" s="166">
        <v>41897</v>
      </c>
      <c r="G4272" s="166">
        <v>41901</v>
      </c>
      <c r="H4272" s="157">
        <v>1</v>
      </c>
    </row>
    <row r="4273" spans="1:9" ht="15" customHeight="1" x14ac:dyDescent="0.25">
      <c r="A4273" s="155" t="s">
        <v>5827</v>
      </c>
      <c r="B4273" s="155" t="s">
        <v>6440</v>
      </c>
      <c r="C4273" s="155" t="s">
        <v>6441</v>
      </c>
      <c r="D4273" s="155">
        <v>11</v>
      </c>
      <c r="E4273" s="155">
        <v>11</v>
      </c>
      <c r="F4273" s="166">
        <v>41897</v>
      </c>
      <c r="G4273" s="166">
        <v>41900</v>
      </c>
      <c r="H4273" s="157">
        <v>1</v>
      </c>
    </row>
    <row r="4274" spans="1:9" ht="15" customHeight="1" x14ac:dyDescent="0.25">
      <c r="A4274" s="155" t="s">
        <v>1419</v>
      </c>
      <c r="B4274" s="155" t="s">
        <v>626</v>
      </c>
      <c r="C4274" s="155" t="s">
        <v>6442</v>
      </c>
      <c r="D4274" s="155">
        <v>2000</v>
      </c>
      <c r="E4274" s="155">
        <v>2000</v>
      </c>
      <c r="F4274" s="166">
        <v>41897</v>
      </c>
      <c r="G4274" s="166">
        <v>41905</v>
      </c>
      <c r="H4274" s="157">
        <v>1</v>
      </c>
    </row>
    <row r="4275" spans="1:9" ht="15" customHeight="1" x14ac:dyDescent="0.25">
      <c r="A4275" s="155" t="s">
        <v>4654</v>
      </c>
      <c r="B4275" s="155" t="s">
        <v>4655</v>
      </c>
      <c r="C4275" s="155" t="s">
        <v>6443</v>
      </c>
      <c r="D4275" s="155">
        <v>20</v>
      </c>
      <c r="E4275" s="155">
        <v>20</v>
      </c>
      <c r="F4275" s="166">
        <v>41897</v>
      </c>
      <c r="G4275" s="166">
        <v>41904</v>
      </c>
      <c r="H4275" s="157">
        <v>1</v>
      </c>
    </row>
    <row r="4276" spans="1:9" ht="15" customHeight="1" x14ac:dyDescent="0.25">
      <c r="A4276" s="155" t="s">
        <v>4309</v>
      </c>
      <c r="B4276" s="155" t="s">
        <v>4310</v>
      </c>
      <c r="C4276" s="155" t="s">
        <v>6444</v>
      </c>
      <c r="D4276" s="155">
        <v>25</v>
      </c>
      <c r="E4276" s="155">
        <v>25</v>
      </c>
      <c r="F4276" s="166">
        <v>41897</v>
      </c>
      <c r="G4276" s="166">
        <v>41904</v>
      </c>
      <c r="H4276" s="157">
        <v>1</v>
      </c>
    </row>
    <row r="4277" spans="1:9" ht="15" customHeight="1" x14ac:dyDescent="0.25">
      <c r="A4277" s="155" t="s">
        <v>29</v>
      </c>
      <c r="B4277" s="155" t="s">
        <v>3349</v>
      </c>
      <c r="C4277" s="155" t="s">
        <v>6449</v>
      </c>
      <c r="D4277" s="155">
        <v>60</v>
      </c>
      <c r="E4277" s="155">
        <v>60</v>
      </c>
      <c r="F4277" s="166">
        <v>41898</v>
      </c>
      <c r="G4277" s="166">
        <v>41901</v>
      </c>
      <c r="H4277" s="157">
        <v>1</v>
      </c>
    </row>
    <row r="4278" spans="1:9" ht="15" customHeight="1" x14ac:dyDescent="0.25">
      <c r="A4278" s="155" t="s">
        <v>286</v>
      </c>
      <c r="B4278" s="155" t="s">
        <v>4206</v>
      </c>
      <c r="C4278" s="155" t="s">
        <v>6450</v>
      </c>
      <c r="D4278" s="155">
        <v>15</v>
      </c>
      <c r="E4278" s="155">
        <v>15</v>
      </c>
      <c r="F4278" s="166">
        <v>41899</v>
      </c>
      <c r="G4278" s="166">
        <v>41904</v>
      </c>
      <c r="H4278" s="157">
        <v>1</v>
      </c>
    </row>
    <row r="4279" spans="1:9" ht="15" customHeight="1" x14ac:dyDescent="0.25">
      <c r="A4279" s="155" t="s">
        <v>286</v>
      </c>
      <c r="B4279" s="155" t="s">
        <v>4206</v>
      </c>
      <c r="C4279" s="155" t="s">
        <v>6451</v>
      </c>
      <c r="D4279" s="155">
        <v>50</v>
      </c>
      <c r="E4279" s="155">
        <v>50</v>
      </c>
      <c r="F4279" s="166">
        <v>41899</v>
      </c>
      <c r="G4279" s="166" t="s">
        <v>829</v>
      </c>
      <c r="H4279" s="157">
        <v>1</v>
      </c>
    </row>
    <row r="4280" spans="1:9" ht="15" customHeight="1" x14ac:dyDescent="0.25">
      <c r="A4280" s="155" t="s">
        <v>4562</v>
      </c>
      <c r="B4280" s="155" t="s">
        <v>1696</v>
      </c>
      <c r="C4280" s="155" t="s">
        <v>6452</v>
      </c>
      <c r="D4280" s="155">
        <v>1</v>
      </c>
      <c r="E4280" s="155">
        <v>1</v>
      </c>
      <c r="F4280" s="166">
        <v>41899</v>
      </c>
      <c r="G4280" s="166">
        <v>41904</v>
      </c>
      <c r="H4280" s="157">
        <v>1</v>
      </c>
    </row>
    <row r="4281" spans="1:9" ht="15" customHeight="1" x14ac:dyDescent="0.25">
      <c r="A4281" s="155" t="s">
        <v>6456</v>
      </c>
      <c r="B4281" s="155" t="s">
        <v>6454</v>
      </c>
      <c r="C4281" s="155" t="s">
        <v>6453</v>
      </c>
      <c r="D4281" s="155">
        <v>50</v>
      </c>
      <c r="E4281" s="155">
        <v>50</v>
      </c>
      <c r="F4281" s="166">
        <v>41899</v>
      </c>
      <c r="G4281" s="166">
        <v>41900</v>
      </c>
      <c r="H4281" s="157">
        <v>1</v>
      </c>
    </row>
    <row r="4282" spans="1:9" ht="15" customHeight="1" x14ac:dyDescent="0.25">
      <c r="A4282" s="155" t="s">
        <v>6456</v>
      </c>
      <c r="B4282" s="155" t="s">
        <v>6455</v>
      </c>
      <c r="C4282" s="155" t="s">
        <v>316</v>
      </c>
      <c r="D4282" s="155">
        <v>50</v>
      </c>
      <c r="E4282" s="155">
        <v>50</v>
      </c>
      <c r="F4282" s="166">
        <v>41899</v>
      </c>
      <c r="G4282" s="166">
        <v>41900</v>
      </c>
      <c r="H4282" s="157">
        <v>1</v>
      </c>
    </row>
    <row r="4283" spans="1:9" ht="15" customHeight="1" x14ac:dyDescent="0.25">
      <c r="A4283" s="155" t="s">
        <v>6457</v>
      </c>
      <c r="B4283" s="155" t="s">
        <v>6458</v>
      </c>
      <c r="C4283" s="155" t="s">
        <v>6459</v>
      </c>
      <c r="D4283" s="155">
        <v>5000</v>
      </c>
      <c r="E4283" s="155">
        <v>5060</v>
      </c>
      <c r="F4283" s="166">
        <v>41899</v>
      </c>
      <c r="G4283" s="166">
        <v>41901</v>
      </c>
      <c r="H4283" s="157">
        <v>1</v>
      </c>
    </row>
    <row r="4284" spans="1:9" ht="15" customHeight="1" x14ac:dyDescent="0.25">
      <c r="A4284" s="155" t="s">
        <v>115</v>
      </c>
      <c r="B4284" s="155" t="s">
        <v>549</v>
      </c>
      <c r="C4284" s="155" t="s">
        <v>6460</v>
      </c>
      <c r="D4284" s="155">
        <v>15</v>
      </c>
      <c r="E4284" s="155">
        <v>15</v>
      </c>
      <c r="F4284" s="166">
        <v>41899</v>
      </c>
      <c r="G4284" s="166" t="s">
        <v>3025</v>
      </c>
      <c r="H4284" s="157">
        <v>1</v>
      </c>
      <c r="I4284" s="163" t="s">
        <v>6461</v>
      </c>
    </row>
    <row r="4285" spans="1:9" ht="15" customHeight="1" x14ac:dyDescent="0.25">
      <c r="A4285" s="155" t="s">
        <v>115</v>
      </c>
      <c r="B4285" s="155" t="s">
        <v>116</v>
      </c>
      <c r="C4285" s="155" t="s">
        <v>6462</v>
      </c>
      <c r="D4285" s="155">
        <v>18</v>
      </c>
      <c r="E4285" s="155">
        <v>18</v>
      </c>
      <c r="F4285" s="166">
        <v>41899</v>
      </c>
      <c r="G4285" s="166" t="s">
        <v>3025</v>
      </c>
      <c r="H4285" s="157">
        <v>1</v>
      </c>
      <c r="I4285" s="163" t="s">
        <v>6461</v>
      </c>
    </row>
    <row r="4286" spans="1:9" ht="15" customHeight="1" x14ac:dyDescent="0.25">
      <c r="A4286" s="155" t="s">
        <v>115</v>
      </c>
      <c r="B4286" s="155" t="s">
        <v>856</v>
      </c>
      <c r="C4286" s="155" t="s">
        <v>6463</v>
      </c>
      <c r="D4286" s="155">
        <v>10</v>
      </c>
      <c r="E4286" s="155">
        <v>10</v>
      </c>
      <c r="F4286" s="166">
        <v>41899</v>
      </c>
      <c r="G4286" s="166" t="s">
        <v>3025</v>
      </c>
      <c r="H4286" s="157">
        <v>1</v>
      </c>
      <c r="I4286" s="163" t="s">
        <v>6461</v>
      </c>
    </row>
    <row r="4287" spans="1:9" ht="15" customHeight="1" x14ac:dyDescent="0.25">
      <c r="A4287" s="155" t="s">
        <v>2714</v>
      </c>
      <c r="B4287" s="155" t="s">
        <v>6464</v>
      </c>
      <c r="C4287" s="155" t="s">
        <v>6465</v>
      </c>
      <c r="D4287" s="155">
        <v>250</v>
      </c>
      <c r="E4287" s="155">
        <v>250</v>
      </c>
      <c r="F4287" s="166">
        <v>41900</v>
      </c>
      <c r="G4287" s="166">
        <v>41905</v>
      </c>
      <c r="H4287" s="157">
        <v>1</v>
      </c>
    </row>
    <row r="4288" spans="1:9" ht="15" customHeight="1" x14ac:dyDescent="0.25">
      <c r="A4288" s="155" t="s">
        <v>2906</v>
      </c>
      <c r="B4288" s="155" t="s">
        <v>1905</v>
      </c>
      <c r="C4288" s="155" t="s">
        <v>6466</v>
      </c>
      <c r="D4288" s="155">
        <v>150</v>
      </c>
      <c r="E4288" s="155">
        <v>150</v>
      </c>
      <c r="F4288" s="166">
        <v>41900</v>
      </c>
      <c r="G4288" s="166">
        <v>41904</v>
      </c>
      <c r="H4288" s="157">
        <v>1</v>
      </c>
    </row>
    <row r="4289" spans="1:8" ht="15" customHeight="1" x14ac:dyDescent="0.25">
      <c r="A4289" s="155" t="s">
        <v>4735</v>
      </c>
      <c r="B4289" s="155" t="s">
        <v>6467</v>
      </c>
      <c r="C4289" s="155" t="s">
        <v>6468</v>
      </c>
      <c r="D4289" s="155">
        <v>10</v>
      </c>
      <c r="E4289" s="155">
        <v>10</v>
      </c>
      <c r="F4289" s="166">
        <v>41900</v>
      </c>
      <c r="G4289" s="166">
        <v>41901</v>
      </c>
      <c r="H4289" s="157">
        <v>1</v>
      </c>
    </row>
    <row r="4290" spans="1:8" ht="15" customHeight="1" x14ac:dyDescent="0.25">
      <c r="A4290" s="155" t="s">
        <v>3430</v>
      </c>
      <c r="B4290" s="155" t="s">
        <v>681</v>
      </c>
      <c r="C4290" s="155" t="s">
        <v>6469</v>
      </c>
      <c r="D4290" s="155">
        <v>100</v>
      </c>
      <c r="E4290" s="155">
        <v>100</v>
      </c>
      <c r="F4290" s="166">
        <v>41900</v>
      </c>
      <c r="G4290" s="166">
        <v>41908</v>
      </c>
      <c r="H4290" s="157">
        <v>1</v>
      </c>
    </row>
    <row r="4291" spans="1:8" ht="15" customHeight="1" x14ac:dyDescent="0.25">
      <c r="A4291" s="155" t="s">
        <v>5880</v>
      </c>
      <c r="B4291" s="155" t="s">
        <v>5505</v>
      </c>
      <c r="C4291" s="155" t="s">
        <v>6470</v>
      </c>
      <c r="D4291" s="155">
        <v>2</v>
      </c>
      <c r="E4291" s="155">
        <v>2</v>
      </c>
      <c r="F4291" s="166">
        <v>41900</v>
      </c>
      <c r="G4291" s="166">
        <v>41907</v>
      </c>
      <c r="H4291" s="157">
        <v>1</v>
      </c>
    </row>
    <row r="4292" spans="1:8" ht="15" customHeight="1" x14ac:dyDescent="0.25">
      <c r="A4292" s="155" t="s">
        <v>748</v>
      </c>
      <c r="B4292" s="155" t="s">
        <v>3371</v>
      </c>
      <c r="C4292" s="155" t="s">
        <v>6471</v>
      </c>
      <c r="D4292" s="155">
        <v>28</v>
      </c>
      <c r="E4292" s="155">
        <v>28</v>
      </c>
      <c r="F4292" s="166">
        <v>41900</v>
      </c>
      <c r="G4292" s="166">
        <v>41906</v>
      </c>
      <c r="H4292" s="157">
        <v>1</v>
      </c>
    </row>
    <row r="4293" spans="1:8" ht="15" customHeight="1" x14ac:dyDescent="0.25">
      <c r="A4293" s="155" t="s">
        <v>42</v>
      </c>
      <c r="B4293" s="155" t="s">
        <v>2124</v>
      </c>
      <c r="C4293" s="155" t="s">
        <v>6472</v>
      </c>
      <c r="D4293" s="155">
        <v>100</v>
      </c>
      <c r="E4293" s="155">
        <v>100</v>
      </c>
      <c r="F4293" s="166">
        <v>41900</v>
      </c>
      <c r="G4293" s="166">
        <v>41902</v>
      </c>
      <c r="H4293" s="157">
        <v>1</v>
      </c>
    </row>
    <row r="4294" spans="1:8" ht="15" customHeight="1" x14ac:dyDescent="0.25">
      <c r="A4294" s="155" t="s">
        <v>559</v>
      </c>
      <c r="B4294" s="155" t="s">
        <v>1849</v>
      </c>
      <c r="C4294" s="155" t="s">
        <v>6473</v>
      </c>
      <c r="D4294" s="155">
        <v>1200</v>
      </c>
      <c r="E4294" s="155">
        <v>1200</v>
      </c>
      <c r="F4294" s="166">
        <v>41900</v>
      </c>
      <c r="G4294" s="166">
        <v>41906</v>
      </c>
      <c r="H4294" s="157">
        <v>1</v>
      </c>
    </row>
    <row r="4295" spans="1:8" ht="15" customHeight="1" x14ac:dyDescent="0.25">
      <c r="A4295" s="155" t="s">
        <v>145</v>
      </c>
      <c r="B4295" s="155" t="s">
        <v>2646</v>
      </c>
      <c r="C4295" s="155" t="s">
        <v>6474</v>
      </c>
      <c r="D4295" s="155">
        <v>10</v>
      </c>
      <c r="E4295" s="155">
        <v>10</v>
      </c>
      <c r="F4295" s="166">
        <v>41900</v>
      </c>
      <c r="G4295" s="166">
        <v>41904</v>
      </c>
      <c r="H4295" s="157">
        <v>1</v>
      </c>
    </row>
    <row r="4296" spans="1:8" ht="15" customHeight="1" x14ac:dyDescent="0.25">
      <c r="A4296" s="155" t="s">
        <v>6381</v>
      </c>
      <c r="B4296" s="155" t="s">
        <v>6475</v>
      </c>
      <c r="C4296" s="155" t="s">
        <v>6476</v>
      </c>
      <c r="D4296" s="155">
        <v>6</v>
      </c>
      <c r="E4296" s="155">
        <v>6</v>
      </c>
      <c r="F4296" s="166">
        <v>41904</v>
      </c>
      <c r="G4296" s="166">
        <v>41906</v>
      </c>
      <c r="H4296" s="157">
        <v>1</v>
      </c>
    </row>
    <row r="4297" spans="1:8" ht="15" customHeight="1" x14ac:dyDescent="0.25">
      <c r="A4297" s="155" t="s">
        <v>71</v>
      </c>
      <c r="B4297" s="155" t="s">
        <v>477</v>
      </c>
      <c r="C4297" s="155" t="s">
        <v>6477</v>
      </c>
      <c r="D4297" s="155">
        <v>5</v>
      </c>
      <c r="E4297" s="155">
        <v>5</v>
      </c>
      <c r="F4297" s="166">
        <v>41904</v>
      </c>
      <c r="G4297" s="166">
        <v>41921</v>
      </c>
      <c r="H4297" s="157">
        <v>1</v>
      </c>
    </row>
    <row r="4298" spans="1:8" ht="15" customHeight="1" x14ac:dyDescent="0.25">
      <c r="A4298" s="155" t="s">
        <v>42</v>
      </c>
      <c r="B4298" s="155" t="s">
        <v>370</v>
      </c>
      <c r="C4298" s="155" t="s">
        <v>6478</v>
      </c>
      <c r="D4298" s="155">
        <v>300</v>
      </c>
      <c r="E4298" s="155">
        <v>300</v>
      </c>
      <c r="F4298" s="166">
        <v>41904</v>
      </c>
      <c r="G4298" s="166">
        <v>41906</v>
      </c>
      <c r="H4298" s="157">
        <v>1</v>
      </c>
    </row>
    <row r="4299" spans="1:8" ht="15" customHeight="1" x14ac:dyDescent="0.25">
      <c r="A4299" s="155" t="s">
        <v>42</v>
      </c>
      <c r="B4299" s="155" t="s">
        <v>204</v>
      </c>
      <c r="C4299" s="155" t="s">
        <v>364</v>
      </c>
      <c r="D4299" s="155">
        <v>300</v>
      </c>
      <c r="E4299" s="155">
        <v>300</v>
      </c>
      <c r="F4299" s="166">
        <v>41904</v>
      </c>
      <c r="G4299" s="166">
        <v>41906</v>
      </c>
      <c r="H4299" s="157">
        <v>1</v>
      </c>
    </row>
    <row r="4300" spans="1:8" ht="15" customHeight="1" x14ac:dyDescent="0.25">
      <c r="A4300" s="155" t="s">
        <v>299</v>
      </c>
      <c r="B4300" s="155" t="s">
        <v>1021</v>
      </c>
      <c r="C4300" s="155" t="s">
        <v>6479</v>
      </c>
      <c r="D4300" s="155">
        <v>50</v>
      </c>
      <c r="E4300" s="155">
        <v>50</v>
      </c>
      <c r="F4300" s="166">
        <v>41904</v>
      </c>
      <c r="G4300" s="166">
        <v>41908</v>
      </c>
      <c r="H4300" s="157">
        <v>1</v>
      </c>
    </row>
    <row r="4301" spans="1:8" ht="15" customHeight="1" x14ac:dyDescent="0.25">
      <c r="A4301" s="155" t="s">
        <v>245</v>
      </c>
      <c r="B4301" s="155" t="s">
        <v>1738</v>
      </c>
      <c r="C4301" s="155" t="s">
        <v>6480</v>
      </c>
      <c r="D4301" s="155">
        <v>2000</v>
      </c>
      <c r="E4301" s="155">
        <v>2000</v>
      </c>
      <c r="F4301" s="166">
        <v>41904</v>
      </c>
      <c r="G4301" s="166">
        <v>41907</v>
      </c>
      <c r="H4301" s="157">
        <v>1</v>
      </c>
    </row>
    <row r="4302" spans="1:8" ht="15" customHeight="1" x14ac:dyDescent="0.25">
      <c r="A4302" s="155" t="s">
        <v>286</v>
      </c>
      <c r="B4302" s="155" t="s">
        <v>518</v>
      </c>
      <c r="C4302" s="155" t="s">
        <v>6481</v>
      </c>
      <c r="D4302" s="155">
        <v>900</v>
      </c>
      <c r="E4302" s="155">
        <v>900</v>
      </c>
      <c r="F4302" s="166">
        <v>41904</v>
      </c>
      <c r="G4302" s="166">
        <v>41907</v>
      </c>
      <c r="H4302" s="157">
        <v>1</v>
      </c>
    </row>
    <row r="4303" spans="1:8" ht="15" customHeight="1" x14ac:dyDescent="0.25">
      <c r="A4303" s="155" t="s">
        <v>6482</v>
      </c>
      <c r="B4303" s="155" t="s">
        <v>6483</v>
      </c>
      <c r="C4303" s="155" t="s">
        <v>6484</v>
      </c>
      <c r="D4303" s="155">
        <v>20</v>
      </c>
      <c r="E4303" s="155">
        <v>20</v>
      </c>
      <c r="F4303" s="166">
        <v>41904</v>
      </c>
      <c r="G4303" s="166">
        <v>41904</v>
      </c>
      <c r="H4303" s="157">
        <v>1</v>
      </c>
    </row>
    <row r="4304" spans="1:8" ht="15" customHeight="1" x14ac:dyDescent="0.25">
      <c r="A4304" s="155" t="s">
        <v>42</v>
      </c>
      <c r="B4304" s="155" t="s">
        <v>6485</v>
      </c>
      <c r="C4304" s="155" t="s">
        <v>6486</v>
      </c>
      <c r="D4304" s="155">
        <v>300</v>
      </c>
      <c r="E4304" s="155">
        <v>300</v>
      </c>
      <c r="F4304" s="166">
        <v>41905</v>
      </c>
      <c r="G4304" s="166">
        <v>41912</v>
      </c>
      <c r="H4304" s="157">
        <v>1</v>
      </c>
    </row>
    <row r="4305" spans="1:9" ht="15" customHeight="1" x14ac:dyDescent="0.25">
      <c r="A4305" s="155" t="s">
        <v>299</v>
      </c>
      <c r="B4305" s="155" t="s">
        <v>507</v>
      </c>
      <c r="C4305" s="155" t="s">
        <v>6487</v>
      </c>
      <c r="D4305" s="155">
        <v>50</v>
      </c>
      <c r="E4305" s="155">
        <v>50</v>
      </c>
      <c r="F4305" s="166">
        <v>41905</v>
      </c>
      <c r="G4305" s="166">
        <v>41907</v>
      </c>
      <c r="H4305" s="157">
        <v>1</v>
      </c>
    </row>
    <row r="4306" spans="1:9" ht="15" customHeight="1" x14ac:dyDescent="0.25">
      <c r="A4306" s="155" t="s">
        <v>49</v>
      </c>
      <c r="B4306" s="155" t="s">
        <v>6126</v>
      </c>
      <c r="C4306" s="155" t="s">
        <v>6488</v>
      </c>
      <c r="D4306" s="155">
        <v>140</v>
      </c>
      <c r="E4306" s="155">
        <v>140</v>
      </c>
      <c r="F4306" s="166">
        <v>41905</v>
      </c>
      <c r="G4306" s="166">
        <v>41912</v>
      </c>
      <c r="H4306" s="157">
        <v>1</v>
      </c>
      <c r="I4306" s="163" t="s">
        <v>5929</v>
      </c>
    </row>
    <row r="4307" spans="1:9" ht="15" customHeight="1" x14ac:dyDescent="0.25">
      <c r="A4307" s="155" t="s">
        <v>520</v>
      </c>
      <c r="B4307" s="155" t="s">
        <v>521</v>
      </c>
      <c r="C4307" s="155" t="s">
        <v>6489</v>
      </c>
      <c r="D4307" s="155">
        <v>250</v>
      </c>
      <c r="E4307" s="155">
        <v>250</v>
      </c>
      <c r="F4307" s="166">
        <v>41906</v>
      </c>
      <c r="G4307" s="166">
        <v>41913</v>
      </c>
      <c r="H4307" s="157">
        <v>1</v>
      </c>
    </row>
    <row r="4308" spans="1:9" ht="15" customHeight="1" x14ac:dyDescent="0.25">
      <c r="A4308" s="155" t="s">
        <v>520</v>
      </c>
      <c r="B4308" s="155" t="s">
        <v>964</v>
      </c>
      <c r="C4308" s="155" t="s">
        <v>6490</v>
      </c>
      <c r="D4308" s="155">
        <v>250</v>
      </c>
      <c r="E4308" s="155">
        <v>250</v>
      </c>
      <c r="F4308" s="166">
        <v>41906</v>
      </c>
      <c r="G4308" s="166">
        <v>41915</v>
      </c>
      <c r="H4308" s="157">
        <v>1</v>
      </c>
    </row>
    <row r="4309" spans="1:9" ht="15" customHeight="1" x14ac:dyDescent="0.25">
      <c r="A4309" s="155" t="s">
        <v>520</v>
      </c>
      <c r="B4309" s="155" t="s">
        <v>4574</v>
      </c>
      <c r="C4309" s="155" t="s">
        <v>6491</v>
      </c>
      <c r="D4309" s="155">
        <v>100</v>
      </c>
      <c r="E4309" s="155">
        <v>100</v>
      </c>
      <c r="F4309" s="166">
        <v>41906</v>
      </c>
      <c r="G4309" s="166">
        <v>41911</v>
      </c>
      <c r="H4309" s="157">
        <v>1</v>
      </c>
    </row>
    <row r="4310" spans="1:9" ht="15" customHeight="1" x14ac:dyDescent="0.25">
      <c r="A4310" s="155" t="s">
        <v>520</v>
      </c>
      <c r="B4310" s="155" t="s">
        <v>4574</v>
      </c>
      <c r="C4310" s="155" t="s">
        <v>364</v>
      </c>
      <c r="D4310" s="155">
        <v>100</v>
      </c>
      <c r="E4310" s="155">
        <v>100</v>
      </c>
      <c r="F4310" s="166">
        <v>41906</v>
      </c>
      <c r="G4310" s="166">
        <v>41915</v>
      </c>
      <c r="H4310" s="157">
        <v>1</v>
      </c>
    </row>
    <row r="4311" spans="1:9" ht="15" customHeight="1" x14ac:dyDescent="0.25">
      <c r="A4311" s="155" t="s">
        <v>230</v>
      </c>
      <c r="B4311" s="155" t="s">
        <v>2284</v>
      </c>
      <c r="C4311" s="155" t="s">
        <v>6492</v>
      </c>
      <c r="D4311" s="155">
        <v>25</v>
      </c>
      <c r="E4311" s="155">
        <v>25</v>
      </c>
      <c r="F4311" s="166">
        <v>41906</v>
      </c>
      <c r="G4311" s="166">
        <v>41913</v>
      </c>
      <c r="H4311" s="157">
        <v>1</v>
      </c>
    </row>
    <row r="4312" spans="1:9" ht="15" customHeight="1" x14ac:dyDescent="0.25">
      <c r="A4312" s="155" t="s">
        <v>408</v>
      </c>
      <c r="B4312" s="155" t="s">
        <v>409</v>
      </c>
      <c r="C4312" s="155" t="s">
        <v>6493</v>
      </c>
      <c r="D4312" s="155">
        <v>25</v>
      </c>
      <c r="E4312" s="155">
        <v>25</v>
      </c>
      <c r="F4312" s="166">
        <v>41906</v>
      </c>
      <c r="G4312" s="166">
        <v>41912</v>
      </c>
      <c r="H4312" s="157">
        <v>1</v>
      </c>
    </row>
    <row r="4313" spans="1:9" ht="15" customHeight="1" x14ac:dyDescent="0.25">
      <c r="A4313" s="155" t="s">
        <v>6965</v>
      </c>
      <c r="B4313" s="155" t="s">
        <v>6494</v>
      </c>
      <c r="C4313" s="155" t="s">
        <v>6495</v>
      </c>
      <c r="D4313" s="155">
        <v>100</v>
      </c>
      <c r="E4313" s="155">
        <v>100</v>
      </c>
      <c r="F4313" s="166">
        <v>41906</v>
      </c>
      <c r="G4313" s="166">
        <v>41918</v>
      </c>
      <c r="H4313" s="157">
        <v>1</v>
      </c>
    </row>
    <row r="4314" spans="1:9" ht="15" customHeight="1" x14ac:dyDescent="0.25">
      <c r="A4314" s="155" t="s">
        <v>173</v>
      </c>
      <c r="B4314" s="155" t="s">
        <v>5833</v>
      </c>
      <c r="C4314" s="155" t="s">
        <v>6496</v>
      </c>
      <c r="D4314" s="155">
        <v>208</v>
      </c>
      <c r="E4314" s="155">
        <v>208</v>
      </c>
      <c r="F4314" s="166">
        <v>41906</v>
      </c>
      <c r="G4314" s="166">
        <v>41911</v>
      </c>
      <c r="H4314" s="157">
        <v>1</v>
      </c>
    </row>
    <row r="4315" spans="1:9" ht="15" customHeight="1" x14ac:dyDescent="0.25">
      <c r="A4315" s="155" t="s">
        <v>173</v>
      </c>
      <c r="B4315" s="155" t="s">
        <v>445</v>
      </c>
      <c r="C4315" s="155" t="s">
        <v>364</v>
      </c>
      <c r="D4315" s="155">
        <v>104</v>
      </c>
      <c r="E4315" s="155">
        <v>104</v>
      </c>
      <c r="F4315" s="166">
        <v>41906</v>
      </c>
      <c r="G4315" s="166">
        <v>41911</v>
      </c>
      <c r="H4315" s="157">
        <v>1</v>
      </c>
    </row>
    <row r="4316" spans="1:9" ht="15" customHeight="1" x14ac:dyDescent="0.25">
      <c r="A4316" s="155" t="s">
        <v>173</v>
      </c>
      <c r="B4316" s="155" t="s">
        <v>445</v>
      </c>
      <c r="C4316" s="155" t="s">
        <v>161</v>
      </c>
      <c r="D4316" s="155">
        <v>104</v>
      </c>
      <c r="E4316" s="155">
        <v>104</v>
      </c>
      <c r="F4316" s="166">
        <v>41906</v>
      </c>
      <c r="G4316" s="166">
        <v>41911</v>
      </c>
      <c r="H4316" s="157">
        <v>1</v>
      </c>
    </row>
    <row r="4317" spans="1:9" ht="15" customHeight="1" x14ac:dyDescent="0.25">
      <c r="A4317" s="155" t="s">
        <v>899</v>
      </c>
      <c r="B4317" s="155" t="s">
        <v>339</v>
      </c>
      <c r="C4317" s="155" t="s">
        <v>6497</v>
      </c>
      <c r="D4317" s="155">
        <v>10</v>
      </c>
      <c r="E4317" s="155">
        <v>10</v>
      </c>
      <c r="F4317" s="166">
        <v>41907</v>
      </c>
      <c r="G4317" s="166">
        <v>41912</v>
      </c>
      <c r="H4317" s="157">
        <v>1</v>
      </c>
    </row>
    <row r="4318" spans="1:9" ht="15" customHeight="1" x14ac:dyDescent="0.25">
      <c r="A4318" s="155" t="s">
        <v>4279</v>
      </c>
      <c r="B4318" s="155" t="s">
        <v>6498</v>
      </c>
      <c r="C4318" s="155" t="s">
        <v>6499</v>
      </c>
      <c r="D4318" s="155">
        <v>25</v>
      </c>
      <c r="E4318" s="155">
        <v>25</v>
      </c>
      <c r="F4318" s="166">
        <v>41907</v>
      </c>
      <c r="G4318" s="166">
        <v>41911</v>
      </c>
      <c r="H4318" s="157">
        <v>1</v>
      </c>
    </row>
    <row r="4319" spans="1:9" ht="15" customHeight="1" x14ac:dyDescent="0.25">
      <c r="A4319" s="155" t="s">
        <v>71</v>
      </c>
      <c r="B4319" s="155" t="s">
        <v>2730</v>
      </c>
      <c r="C4319" s="155" t="s">
        <v>6500</v>
      </c>
      <c r="D4319" s="155">
        <v>7</v>
      </c>
      <c r="E4319" s="155">
        <v>7</v>
      </c>
      <c r="F4319" s="166">
        <v>41907</v>
      </c>
      <c r="G4319" s="166">
        <v>41914</v>
      </c>
      <c r="H4319" s="157">
        <v>1</v>
      </c>
    </row>
    <row r="4320" spans="1:9" ht="15" customHeight="1" x14ac:dyDescent="0.25">
      <c r="A4320" s="155" t="s">
        <v>71</v>
      </c>
      <c r="B4320" s="155" t="s">
        <v>154</v>
      </c>
      <c r="C4320" s="155" t="s">
        <v>6279</v>
      </c>
      <c r="D4320" s="155">
        <v>5</v>
      </c>
      <c r="E4320" s="155">
        <v>5</v>
      </c>
      <c r="F4320" s="166">
        <v>41907</v>
      </c>
      <c r="G4320" s="166">
        <v>41912</v>
      </c>
      <c r="H4320" s="157">
        <v>1</v>
      </c>
    </row>
    <row r="4321" spans="1:9" ht="15" customHeight="1" x14ac:dyDescent="0.25">
      <c r="A4321" s="155" t="s">
        <v>145</v>
      </c>
      <c r="B4321" s="155" t="s">
        <v>892</v>
      </c>
      <c r="C4321" s="155" t="s">
        <v>6501</v>
      </c>
      <c r="D4321" s="155">
        <v>10</v>
      </c>
      <c r="E4321" s="155">
        <v>10</v>
      </c>
      <c r="F4321" s="166">
        <v>41907</v>
      </c>
      <c r="G4321" s="166">
        <v>41912</v>
      </c>
      <c r="H4321" s="157">
        <v>1</v>
      </c>
    </row>
    <row r="4322" spans="1:9" ht="15" customHeight="1" x14ac:dyDescent="0.25">
      <c r="A4322" s="155" t="s">
        <v>1114</v>
      </c>
      <c r="B4322" s="155" t="s">
        <v>695</v>
      </c>
      <c r="C4322" s="155" t="s">
        <v>6502</v>
      </c>
      <c r="D4322" s="155">
        <v>25</v>
      </c>
      <c r="E4322" s="155">
        <v>25</v>
      </c>
      <c r="F4322" s="166">
        <v>41907</v>
      </c>
      <c r="G4322" s="166">
        <v>41912</v>
      </c>
      <c r="H4322" s="157">
        <v>1</v>
      </c>
    </row>
    <row r="4323" spans="1:9" ht="15" customHeight="1" x14ac:dyDescent="0.25">
      <c r="A4323" s="155" t="s">
        <v>71</v>
      </c>
      <c r="B4323" s="155" t="s">
        <v>477</v>
      </c>
      <c r="C4323" s="155" t="s">
        <v>6503</v>
      </c>
      <c r="D4323" s="155">
        <v>10</v>
      </c>
      <c r="E4323" s="155">
        <v>10</v>
      </c>
      <c r="F4323" s="166">
        <v>41907</v>
      </c>
      <c r="G4323" s="166">
        <v>41921</v>
      </c>
      <c r="H4323" s="157">
        <v>1</v>
      </c>
    </row>
    <row r="4324" spans="1:9" ht="15" customHeight="1" x14ac:dyDescent="0.25">
      <c r="A4324" s="155" t="s">
        <v>7790</v>
      </c>
      <c r="B4324" s="155" t="s">
        <v>6506</v>
      </c>
      <c r="C4324" s="155" t="s">
        <v>6507</v>
      </c>
      <c r="D4324" s="155">
        <v>10</v>
      </c>
      <c r="E4324" s="155">
        <v>10</v>
      </c>
      <c r="F4324" s="166">
        <v>41908</v>
      </c>
      <c r="G4324" s="166">
        <v>41915</v>
      </c>
      <c r="H4324" s="157">
        <v>1</v>
      </c>
    </row>
    <row r="4325" spans="1:9" ht="15" customHeight="1" x14ac:dyDescent="0.25">
      <c r="A4325" s="155" t="s">
        <v>115</v>
      </c>
      <c r="B4325" s="155" t="s">
        <v>549</v>
      </c>
      <c r="C4325" s="155" t="s">
        <v>6460</v>
      </c>
      <c r="D4325" s="155">
        <v>10</v>
      </c>
      <c r="E4325" s="155">
        <v>10</v>
      </c>
      <c r="F4325" s="166">
        <v>41908</v>
      </c>
      <c r="G4325" s="166">
        <v>41913</v>
      </c>
      <c r="H4325" s="157">
        <v>1</v>
      </c>
      <c r="I4325" s="163" t="s">
        <v>6410</v>
      </c>
    </row>
    <row r="4326" spans="1:9" ht="15" customHeight="1" x14ac:dyDescent="0.25">
      <c r="A4326" s="155" t="s">
        <v>71</v>
      </c>
      <c r="B4326" s="155" t="s">
        <v>154</v>
      </c>
      <c r="C4326" s="155" t="s">
        <v>6508</v>
      </c>
      <c r="D4326" s="155">
        <v>10</v>
      </c>
      <c r="E4326" s="155">
        <v>10</v>
      </c>
      <c r="F4326" s="166">
        <v>41908</v>
      </c>
      <c r="G4326" s="166">
        <v>41915</v>
      </c>
      <c r="H4326" s="157">
        <v>1</v>
      </c>
    </row>
    <row r="4327" spans="1:9" ht="15" customHeight="1" x14ac:dyDescent="0.25">
      <c r="A4327" s="155" t="s">
        <v>42</v>
      </c>
      <c r="B4327" s="155" t="s">
        <v>2774</v>
      </c>
      <c r="C4327" s="155" t="s">
        <v>6406</v>
      </c>
      <c r="D4327" s="155">
        <v>100</v>
      </c>
      <c r="E4327" s="155">
        <v>90</v>
      </c>
      <c r="F4327" s="166">
        <v>41911</v>
      </c>
      <c r="G4327" s="166">
        <v>41913</v>
      </c>
      <c r="H4327" s="157">
        <v>1</v>
      </c>
      <c r="I4327" s="163" t="s">
        <v>6509</v>
      </c>
    </row>
    <row r="4328" spans="1:9" ht="15" customHeight="1" x14ac:dyDescent="0.25">
      <c r="A4328" s="155" t="s">
        <v>2747</v>
      </c>
      <c r="B4328" s="155" t="s">
        <v>272</v>
      </c>
      <c r="C4328" s="155" t="s">
        <v>6510</v>
      </c>
      <c r="D4328" s="155">
        <v>3</v>
      </c>
      <c r="E4328" s="155">
        <v>3</v>
      </c>
      <c r="F4328" s="166">
        <v>41908</v>
      </c>
      <c r="G4328" s="166">
        <v>41918</v>
      </c>
      <c r="H4328" s="157">
        <v>1</v>
      </c>
    </row>
    <row r="4329" spans="1:9" ht="15" customHeight="1" x14ac:dyDescent="0.25">
      <c r="A4329" s="155" t="s">
        <v>1554</v>
      </c>
      <c r="B4329" s="155" t="s">
        <v>1204</v>
      </c>
      <c r="C4329" s="155" t="s">
        <v>6511</v>
      </c>
      <c r="D4329" s="155">
        <v>125</v>
      </c>
      <c r="E4329" s="155">
        <v>125</v>
      </c>
      <c r="F4329" s="166">
        <v>41908</v>
      </c>
      <c r="G4329" s="166">
        <v>41913</v>
      </c>
      <c r="H4329" s="157">
        <v>1</v>
      </c>
    </row>
    <row r="4330" spans="1:9" ht="15" customHeight="1" x14ac:dyDescent="0.25">
      <c r="A4330" s="155" t="s">
        <v>1554</v>
      </c>
      <c r="B4330" s="155" t="s">
        <v>1181</v>
      </c>
      <c r="C4330" s="155" t="s">
        <v>316</v>
      </c>
      <c r="D4330" s="155">
        <v>125</v>
      </c>
      <c r="E4330" s="155">
        <v>125</v>
      </c>
      <c r="F4330" s="166">
        <v>41908</v>
      </c>
      <c r="G4330" s="166">
        <v>41913</v>
      </c>
      <c r="H4330" s="157">
        <v>1</v>
      </c>
    </row>
    <row r="4331" spans="1:9" ht="15" customHeight="1" x14ac:dyDescent="0.25">
      <c r="A4331" s="155" t="s">
        <v>5652</v>
      </c>
      <c r="B4331" s="155" t="s">
        <v>6512</v>
      </c>
      <c r="C4331" s="155" t="s">
        <v>6513</v>
      </c>
      <c r="D4331" s="155">
        <v>50</v>
      </c>
      <c r="E4331" s="155">
        <v>60</v>
      </c>
      <c r="F4331" s="166">
        <v>41911</v>
      </c>
      <c r="G4331" s="166">
        <v>41912</v>
      </c>
      <c r="H4331" s="157">
        <v>1</v>
      </c>
    </row>
    <row r="4332" spans="1:9" ht="15" customHeight="1" x14ac:dyDescent="0.25">
      <c r="A4332" s="155" t="s">
        <v>3303</v>
      </c>
      <c r="B4332" s="155" t="s">
        <v>4868</v>
      </c>
      <c r="C4332" s="155" t="s">
        <v>6514</v>
      </c>
      <c r="D4332" s="155">
        <v>1</v>
      </c>
      <c r="E4332" s="155">
        <v>1</v>
      </c>
      <c r="F4332" s="166">
        <v>41911</v>
      </c>
      <c r="G4332" s="166">
        <v>41912</v>
      </c>
      <c r="H4332" s="157">
        <v>1</v>
      </c>
    </row>
    <row r="4333" spans="1:9" ht="15" customHeight="1" x14ac:dyDescent="0.25">
      <c r="A4333" s="155" t="s">
        <v>1554</v>
      </c>
      <c r="B4333" s="155" t="s">
        <v>1204</v>
      </c>
      <c r="C4333" s="155" t="s">
        <v>6515</v>
      </c>
      <c r="D4333" s="155">
        <v>125</v>
      </c>
      <c r="E4333" s="155">
        <v>125</v>
      </c>
      <c r="F4333" s="166">
        <v>41911</v>
      </c>
      <c r="G4333" s="166">
        <v>41912</v>
      </c>
      <c r="H4333" s="157">
        <v>1</v>
      </c>
    </row>
    <row r="4334" spans="1:9" ht="15" customHeight="1" x14ac:dyDescent="0.25">
      <c r="A4334" s="155" t="s">
        <v>4963</v>
      </c>
      <c r="B4334" s="155" t="s">
        <v>1373</v>
      </c>
      <c r="C4334" s="155" t="s">
        <v>6516</v>
      </c>
      <c r="D4334" s="155">
        <v>50</v>
      </c>
      <c r="E4334" s="155">
        <v>50</v>
      </c>
      <c r="F4334" s="166">
        <v>41911</v>
      </c>
      <c r="G4334" s="166">
        <v>41915</v>
      </c>
      <c r="H4334" s="157">
        <v>1</v>
      </c>
    </row>
    <row r="4335" spans="1:9" ht="15" customHeight="1" x14ac:dyDescent="0.25">
      <c r="A4335" s="155" t="s">
        <v>4963</v>
      </c>
      <c r="B4335" s="155" t="s">
        <v>1375</v>
      </c>
      <c r="C4335" s="155" t="s">
        <v>32</v>
      </c>
      <c r="D4335" s="155">
        <v>50</v>
      </c>
      <c r="E4335" s="155">
        <v>50</v>
      </c>
      <c r="F4335" s="166">
        <v>41911</v>
      </c>
      <c r="G4335" s="166">
        <v>41915</v>
      </c>
      <c r="H4335" s="157">
        <v>1</v>
      </c>
    </row>
    <row r="4336" spans="1:9" ht="15" customHeight="1" x14ac:dyDescent="0.25">
      <c r="A4336" s="155" t="s">
        <v>6517</v>
      </c>
      <c r="B4336" s="155" t="s">
        <v>1909</v>
      </c>
      <c r="C4336" s="155" t="s">
        <v>6518</v>
      </c>
      <c r="D4336" s="155">
        <v>6</v>
      </c>
      <c r="E4336" s="155">
        <v>6</v>
      </c>
      <c r="F4336" s="166">
        <v>41911</v>
      </c>
      <c r="G4336" s="166">
        <v>41913</v>
      </c>
      <c r="H4336" s="157">
        <v>1</v>
      </c>
    </row>
    <row r="4337" spans="1:8" ht="15" customHeight="1" x14ac:dyDescent="0.25">
      <c r="A4337" s="155" t="s">
        <v>71</v>
      </c>
      <c r="B4337" s="155" t="s">
        <v>74</v>
      </c>
      <c r="C4337" s="155" t="s">
        <v>6519</v>
      </c>
      <c r="D4337" s="155">
        <v>50</v>
      </c>
      <c r="E4337" s="155">
        <v>50</v>
      </c>
      <c r="F4337" s="166">
        <v>41911</v>
      </c>
      <c r="G4337" s="166">
        <v>41914</v>
      </c>
      <c r="H4337" s="157">
        <v>1</v>
      </c>
    </row>
    <row r="4338" spans="1:8" ht="15" customHeight="1" x14ac:dyDescent="0.25">
      <c r="A4338" s="155" t="s">
        <v>71</v>
      </c>
      <c r="B4338" s="155" t="s">
        <v>1530</v>
      </c>
      <c r="C4338" s="155" t="s">
        <v>6520</v>
      </c>
      <c r="D4338" s="155">
        <v>5</v>
      </c>
      <c r="E4338" s="155">
        <v>5</v>
      </c>
      <c r="F4338" s="166">
        <v>41911</v>
      </c>
      <c r="G4338" s="166">
        <v>41915</v>
      </c>
      <c r="H4338" s="157">
        <v>1</v>
      </c>
    </row>
    <row r="4339" spans="1:8" ht="15" customHeight="1" x14ac:dyDescent="0.25">
      <c r="A4339" s="155" t="s">
        <v>71</v>
      </c>
      <c r="B4339" s="155" t="s">
        <v>167</v>
      </c>
      <c r="C4339" s="155" t="s">
        <v>6521</v>
      </c>
      <c r="D4339" s="155">
        <v>14</v>
      </c>
      <c r="E4339" s="155">
        <v>14</v>
      </c>
      <c r="F4339" s="166">
        <v>41911</v>
      </c>
      <c r="G4339" s="166">
        <v>41915</v>
      </c>
      <c r="H4339" s="157">
        <v>1</v>
      </c>
    </row>
    <row r="4340" spans="1:8" ht="15" customHeight="1" x14ac:dyDescent="0.25">
      <c r="A4340" s="155" t="s">
        <v>559</v>
      </c>
      <c r="B4340" s="155" t="s">
        <v>1560</v>
      </c>
      <c r="C4340" s="155" t="s">
        <v>6522</v>
      </c>
      <c r="D4340" s="155">
        <v>1200</v>
      </c>
      <c r="E4340" s="155">
        <v>1200</v>
      </c>
      <c r="F4340" s="166">
        <v>41911</v>
      </c>
      <c r="G4340" s="166">
        <v>41913</v>
      </c>
      <c r="H4340" s="157">
        <v>1</v>
      </c>
    </row>
    <row r="4341" spans="1:8" ht="15" customHeight="1" x14ac:dyDescent="0.25">
      <c r="A4341" s="155" t="s">
        <v>559</v>
      </c>
      <c r="B4341" s="155" t="s">
        <v>1560</v>
      </c>
      <c r="C4341" s="155" t="s">
        <v>6523</v>
      </c>
      <c r="D4341" s="155">
        <v>750</v>
      </c>
      <c r="E4341" s="155">
        <v>750</v>
      </c>
      <c r="F4341" s="166">
        <v>41911</v>
      </c>
      <c r="G4341" s="166">
        <v>41914</v>
      </c>
      <c r="H4341" s="157">
        <v>1</v>
      </c>
    </row>
    <row r="4342" spans="1:8" ht="15" customHeight="1" x14ac:dyDescent="0.25">
      <c r="A4342" s="155" t="s">
        <v>145</v>
      </c>
      <c r="B4342" s="155" t="s">
        <v>1097</v>
      </c>
      <c r="C4342" s="155" t="s">
        <v>6524</v>
      </c>
      <c r="D4342" s="155">
        <v>10</v>
      </c>
      <c r="E4342" s="155">
        <v>10</v>
      </c>
      <c r="F4342" s="166">
        <v>41911</v>
      </c>
      <c r="G4342" s="166">
        <v>41913</v>
      </c>
      <c r="H4342" s="157">
        <v>1</v>
      </c>
    </row>
    <row r="4343" spans="1:8" ht="15" customHeight="1" x14ac:dyDescent="0.25">
      <c r="A4343" s="155" t="s">
        <v>544</v>
      </c>
      <c r="B4343" s="155" t="s">
        <v>82</v>
      </c>
      <c r="C4343" s="155" t="s">
        <v>6525</v>
      </c>
      <c r="D4343" s="155">
        <v>100</v>
      </c>
      <c r="E4343" s="155">
        <v>100</v>
      </c>
      <c r="F4343" s="166">
        <v>41911</v>
      </c>
      <c r="G4343" s="166">
        <v>41913</v>
      </c>
      <c r="H4343" s="157">
        <v>1</v>
      </c>
    </row>
    <row r="4344" spans="1:8" ht="15" customHeight="1" x14ac:dyDescent="0.25">
      <c r="A4344" s="155" t="s">
        <v>544</v>
      </c>
      <c r="B4344" s="155" t="s">
        <v>621</v>
      </c>
      <c r="C4344" s="155" t="s">
        <v>59</v>
      </c>
      <c r="D4344" s="155">
        <v>455</v>
      </c>
      <c r="E4344" s="155">
        <v>455</v>
      </c>
      <c r="F4344" s="166">
        <v>41911</v>
      </c>
      <c r="G4344" s="166">
        <v>41913</v>
      </c>
      <c r="H4344" s="157">
        <v>1</v>
      </c>
    </row>
    <row r="4345" spans="1:8" ht="15" customHeight="1" x14ac:dyDescent="0.25">
      <c r="A4345" s="155" t="s">
        <v>6526</v>
      </c>
      <c r="B4345" s="155" t="s">
        <v>2610</v>
      </c>
      <c r="C4345" s="155" t="s">
        <v>6527</v>
      </c>
      <c r="D4345" s="155">
        <v>100</v>
      </c>
      <c r="E4345" s="155">
        <v>100</v>
      </c>
      <c r="F4345" s="166">
        <v>41911</v>
      </c>
      <c r="G4345" s="166">
        <v>41914</v>
      </c>
      <c r="H4345" s="157">
        <v>1</v>
      </c>
    </row>
    <row r="4346" spans="1:8" ht="15" customHeight="1" x14ac:dyDescent="0.25">
      <c r="A4346" s="155" t="s">
        <v>6526</v>
      </c>
      <c r="B4346" s="155" t="s">
        <v>1692</v>
      </c>
      <c r="C4346" s="155" t="s">
        <v>364</v>
      </c>
      <c r="D4346" s="155">
        <v>224</v>
      </c>
      <c r="E4346" s="155">
        <v>224</v>
      </c>
      <c r="F4346" s="166">
        <v>41911</v>
      </c>
      <c r="G4346" s="166">
        <v>41914</v>
      </c>
      <c r="H4346" s="157">
        <v>1</v>
      </c>
    </row>
    <row r="4347" spans="1:8" ht="15" customHeight="1" x14ac:dyDescent="0.25">
      <c r="A4347" s="155" t="s">
        <v>65</v>
      </c>
      <c r="B4347" s="155" t="s">
        <v>547</v>
      </c>
      <c r="C4347" s="155" t="s">
        <v>6528</v>
      </c>
      <c r="D4347" s="155">
        <v>110</v>
      </c>
      <c r="E4347" s="155">
        <v>110</v>
      </c>
      <c r="F4347" s="166">
        <v>41911</v>
      </c>
      <c r="G4347" s="166">
        <v>41921</v>
      </c>
      <c r="H4347" s="157">
        <v>1</v>
      </c>
    </row>
    <row r="4348" spans="1:8" ht="15" customHeight="1" x14ac:dyDescent="0.25">
      <c r="A4348" s="155" t="s">
        <v>6529</v>
      </c>
      <c r="B4348" s="155" t="s">
        <v>6530</v>
      </c>
      <c r="C4348" s="155" t="s">
        <v>6531</v>
      </c>
      <c r="D4348" s="155">
        <v>10</v>
      </c>
      <c r="E4348" s="155">
        <v>10</v>
      </c>
      <c r="F4348" s="166">
        <v>41911</v>
      </c>
      <c r="G4348" s="166">
        <v>41912</v>
      </c>
      <c r="H4348" s="157">
        <v>1</v>
      </c>
    </row>
    <row r="4349" spans="1:8" ht="15" customHeight="1" x14ac:dyDescent="0.25">
      <c r="A4349" s="155" t="s">
        <v>6532</v>
      </c>
      <c r="B4349" s="155" t="s">
        <v>6533</v>
      </c>
      <c r="C4349" s="155" t="s">
        <v>6534</v>
      </c>
      <c r="D4349" s="155">
        <v>10</v>
      </c>
      <c r="E4349" s="155">
        <v>10</v>
      </c>
      <c r="F4349" s="166">
        <v>41911</v>
      </c>
      <c r="G4349" s="166">
        <v>41913</v>
      </c>
      <c r="H4349" s="157">
        <v>1</v>
      </c>
    </row>
    <row r="4350" spans="1:8" ht="15" customHeight="1" x14ac:dyDescent="0.25">
      <c r="A4350" s="155" t="s">
        <v>145</v>
      </c>
      <c r="B4350" s="155" t="s">
        <v>674</v>
      </c>
      <c r="C4350" s="155" t="s">
        <v>6542</v>
      </c>
      <c r="D4350" s="155">
        <v>175</v>
      </c>
      <c r="E4350" s="155">
        <v>180</v>
      </c>
      <c r="F4350" s="166">
        <v>41912</v>
      </c>
      <c r="G4350" s="166">
        <v>41915</v>
      </c>
      <c r="H4350" s="157">
        <v>1</v>
      </c>
    </row>
    <row r="4351" spans="1:8" ht="15" customHeight="1" x14ac:dyDescent="0.25">
      <c r="A4351" s="155" t="s">
        <v>5880</v>
      </c>
      <c r="B4351" s="155" t="s">
        <v>5505</v>
      </c>
      <c r="C4351" s="155" t="s">
        <v>6543</v>
      </c>
      <c r="D4351" s="155">
        <v>7</v>
      </c>
      <c r="E4351" s="155">
        <v>7</v>
      </c>
      <c r="F4351" s="166">
        <v>41912</v>
      </c>
      <c r="G4351" s="166">
        <v>41922</v>
      </c>
      <c r="H4351" s="157">
        <v>1</v>
      </c>
    </row>
    <row r="4352" spans="1:8" ht="15" customHeight="1" x14ac:dyDescent="0.25">
      <c r="A4352" s="155" t="s">
        <v>71</v>
      </c>
      <c r="B4352" s="155" t="s">
        <v>1550</v>
      </c>
      <c r="C4352" s="155" t="s">
        <v>6544</v>
      </c>
      <c r="D4352" s="155">
        <v>10</v>
      </c>
      <c r="E4352" s="155">
        <v>10</v>
      </c>
      <c r="F4352" s="166">
        <v>41912</v>
      </c>
      <c r="G4352" s="166">
        <v>41919</v>
      </c>
      <c r="H4352" s="157">
        <v>1</v>
      </c>
    </row>
    <row r="4353" spans="1:8" ht="15" customHeight="1" x14ac:dyDescent="0.25">
      <c r="A4353" s="155" t="s">
        <v>71</v>
      </c>
      <c r="B4353" s="155" t="s">
        <v>1550</v>
      </c>
      <c r="C4353" s="155" t="s">
        <v>6545</v>
      </c>
      <c r="D4353" s="155">
        <v>5</v>
      </c>
      <c r="E4353" s="155">
        <v>5</v>
      </c>
      <c r="F4353" s="166">
        <v>41912</v>
      </c>
      <c r="G4353" s="166">
        <v>41922</v>
      </c>
      <c r="H4353" s="157">
        <v>1</v>
      </c>
    </row>
    <row r="4354" spans="1:8" ht="15" customHeight="1" x14ac:dyDescent="0.25">
      <c r="A4354" s="155" t="s">
        <v>65</v>
      </c>
      <c r="B4354" s="155" t="s">
        <v>6549</v>
      </c>
      <c r="C4354" s="155" t="s">
        <v>6550</v>
      </c>
      <c r="D4354" s="155">
        <v>20</v>
      </c>
      <c r="E4354" s="155">
        <v>20</v>
      </c>
      <c r="F4354" s="166">
        <v>41912</v>
      </c>
      <c r="G4354" s="166">
        <v>41920</v>
      </c>
      <c r="H4354" s="157">
        <v>1</v>
      </c>
    </row>
    <row r="4355" spans="1:8" ht="15" customHeight="1" x14ac:dyDescent="0.25">
      <c r="A4355" s="155" t="s">
        <v>520</v>
      </c>
      <c r="B4355" s="155" t="s">
        <v>1267</v>
      </c>
      <c r="C4355" s="155" t="s">
        <v>6551</v>
      </c>
      <c r="D4355" s="155">
        <v>500</v>
      </c>
      <c r="E4355" s="155">
        <v>500</v>
      </c>
      <c r="F4355" s="166">
        <v>41912</v>
      </c>
      <c r="G4355" s="166" t="s">
        <v>829</v>
      </c>
      <c r="H4355" s="157">
        <v>1</v>
      </c>
    </row>
    <row r="4356" spans="1:8" ht="15" customHeight="1" x14ac:dyDescent="0.25">
      <c r="A4356" s="155" t="s">
        <v>6428</v>
      </c>
      <c r="B4356" s="155" t="s">
        <v>6429</v>
      </c>
      <c r="C4356" s="155" t="s">
        <v>6430</v>
      </c>
      <c r="D4356" s="155">
        <v>120</v>
      </c>
      <c r="E4356" s="155">
        <v>120</v>
      </c>
      <c r="F4356" s="166">
        <v>41913</v>
      </c>
      <c r="G4356" s="166">
        <v>41913</v>
      </c>
      <c r="H4356" s="157">
        <v>1</v>
      </c>
    </row>
    <row r="4357" spans="1:8" ht="15" customHeight="1" x14ac:dyDescent="0.25">
      <c r="A4357" s="155" t="s">
        <v>520</v>
      </c>
      <c r="B4357" s="155" t="s">
        <v>1267</v>
      </c>
      <c r="C4357" s="155" t="s">
        <v>6553</v>
      </c>
      <c r="D4357" s="155">
        <v>500</v>
      </c>
      <c r="E4357" s="155">
        <v>500</v>
      </c>
      <c r="F4357" s="166">
        <v>41913</v>
      </c>
      <c r="G4357" s="166" t="s">
        <v>829</v>
      </c>
      <c r="H4357" s="157">
        <v>1</v>
      </c>
    </row>
    <row r="4358" spans="1:8" ht="15" customHeight="1" x14ac:dyDescent="0.25">
      <c r="A4358" s="155" t="s">
        <v>520</v>
      </c>
      <c r="B4358" s="155" t="s">
        <v>5026</v>
      </c>
      <c r="C4358" s="155" t="s">
        <v>6552</v>
      </c>
      <c r="D4358" s="155">
        <v>350</v>
      </c>
      <c r="E4358" s="155">
        <v>350</v>
      </c>
      <c r="F4358" s="166">
        <v>41913</v>
      </c>
      <c r="G4358" s="166" t="s">
        <v>829</v>
      </c>
      <c r="H4358" s="157">
        <v>1</v>
      </c>
    </row>
    <row r="4359" spans="1:8" ht="15" customHeight="1" x14ac:dyDescent="0.25">
      <c r="A4359" s="155" t="s">
        <v>4562</v>
      </c>
      <c r="B4359" s="155" t="s">
        <v>1696</v>
      </c>
      <c r="C4359" s="155" t="s">
        <v>6554</v>
      </c>
      <c r="D4359" s="155">
        <v>4</v>
      </c>
      <c r="E4359" s="155">
        <v>4</v>
      </c>
      <c r="F4359" s="166">
        <v>41913</v>
      </c>
      <c r="G4359" s="166">
        <v>41920</v>
      </c>
      <c r="H4359" s="157">
        <v>1</v>
      </c>
    </row>
    <row r="4360" spans="1:8" ht="15" customHeight="1" x14ac:dyDescent="0.25">
      <c r="A4360" s="155" t="s">
        <v>520</v>
      </c>
      <c r="B4360" s="155" t="s">
        <v>609</v>
      </c>
      <c r="C4360" s="155" t="s">
        <v>6555</v>
      </c>
      <c r="D4360" s="155">
        <v>400</v>
      </c>
      <c r="E4360" s="155">
        <v>400</v>
      </c>
      <c r="F4360" s="166">
        <v>41914</v>
      </c>
      <c r="G4360" s="166" t="s">
        <v>829</v>
      </c>
      <c r="H4360" s="157">
        <v>1</v>
      </c>
    </row>
    <row r="4361" spans="1:8" ht="30" customHeight="1" x14ac:dyDescent="0.25">
      <c r="A4361" s="155" t="s">
        <v>3473</v>
      </c>
      <c r="B4361" s="155" t="s">
        <v>266</v>
      </c>
      <c r="C4361" s="155" t="s">
        <v>6558</v>
      </c>
      <c r="D4361" s="155">
        <v>25</v>
      </c>
      <c r="E4361" s="155">
        <v>25</v>
      </c>
      <c r="F4361" s="166">
        <v>41914</v>
      </c>
      <c r="G4361" s="166">
        <v>41918</v>
      </c>
      <c r="H4361" s="157">
        <v>1</v>
      </c>
    </row>
    <row r="4362" spans="1:8" ht="15" customHeight="1" x14ac:dyDescent="0.25">
      <c r="A4362" s="155" t="s">
        <v>408</v>
      </c>
      <c r="B4362" s="155" t="s">
        <v>411</v>
      </c>
      <c r="C4362" s="155" t="s">
        <v>6557</v>
      </c>
      <c r="D4362" s="155">
        <v>10</v>
      </c>
      <c r="E4362" s="155">
        <v>10</v>
      </c>
      <c r="F4362" s="166">
        <v>41914</v>
      </c>
      <c r="G4362" s="166">
        <v>41922</v>
      </c>
      <c r="H4362" s="157">
        <v>1</v>
      </c>
    </row>
    <row r="4363" spans="1:8" ht="15" customHeight="1" x14ac:dyDescent="0.25">
      <c r="A4363" s="155" t="s">
        <v>78</v>
      </c>
      <c r="B4363" s="155" t="s">
        <v>4159</v>
      </c>
      <c r="C4363" s="155" t="s">
        <v>6556</v>
      </c>
      <c r="D4363" s="155">
        <v>6</v>
      </c>
      <c r="E4363" s="155">
        <v>6</v>
      </c>
      <c r="F4363" s="166">
        <v>41914</v>
      </c>
      <c r="G4363" s="166">
        <v>41919</v>
      </c>
      <c r="H4363" s="157">
        <v>1</v>
      </c>
    </row>
    <row r="4364" spans="1:8" ht="15" customHeight="1" x14ac:dyDescent="0.25">
      <c r="A4364" s="155" t="s">
        <v>3481</v>
      </c>
      <c r="B4364" s="155" t="s">
        <v>149</v>
      </c>
      <c r="C4364" s="155" t="s">
        <v>6560</v>
      </c>
      <c r="D4364" s="155">
        <v>50</v>
      </c>
      <c r="E4364" s="155">
        <v>50</v>
      </c>
      <c r="F4364" s="166">
        <v>41915</v>
      </c>
      <c r="G4364" s="166">
        <v>41920</v>
      </c>
      <c r="H4364" s="157">
        <v>1</v>
      </c>
    </row>
    <row r="4365" spans="1:8" ht="15" customHeight="1" x14ac:dyDescent="0.25">
      <c r="A4365" s="155" t="s">
        <v>3481</v>
      </c>
      <c r="B4365" s="155" t="s">
        <v>255</v>
      </c>
      <c r="C4365" s="155" t="s">
        <v>364</v>
      </c>
      <c r="D4365" s="155">
        <v>75</v>
      </c>
      <c r="E4365" s="155">
        <v>75</v>
      </c>
      <c r="F4365" s="166">
        <v>41915</v>
      </c>
      <c r="G4365" s="166">
        <v>41920</v>
      </c>
      <c r="H4365" s="157">
        <v>1</v>
      </c>
    </row>
    <row r="4366" spans="1:8" ht="15" customHeight="1" x14ac:dyDescent="0.25">
      <c r="A4366" s="155" t="s">
        <v>286</v>
      </c>
      <c r="B4366" s="155" t="s">
        <v>3014</v>
      </c>
      <c r="C4366" s="155" t="s">
        <v>6561</v>
      </c>
      <c r="D4366" s="155">
        <v>100</v>
      </c>
      <c r="E4366" s="155">
        <v>100</v>
      </c>
      <c r="F4366" s="166">
        <v>41915</v>
      </c>
      <c r="G4366" s="166">
        <v>41919</v>
      </c>
      <c r="H4366" s="157">
        <v>1</v>
      </c>
    </row>
    <row r="4367" spans="1:8" ht="15" customHeight="1" x14ac:dyDescent="0.25">
      <c r="A4367" s="155" t="s">
        <v>286</v>
      </c>
      <c r="B4367" s="155" t="s">
        <v>3065</v>
      </c>
      <c r="C4367" s="155" t="s">
        <v>364</v>
      </c>
      <c r="D4367" s="155">
        <v>100</v>
      </c>
      <c r="E4367" s="155">
        <v>100</v>
      </c>
      <c r="F4367" s="166">
        <v>41915</v>
      </c>
      <c r="G4367" s="166">
        <v>41919</v>
      </c>
      <c r="H4367" s="157">
        <v>1</v>
      </c>
    </row>
    <row r="4368" spans="1:8" ht="15" customHeight="1" x14ac:dyDescent="0.25">
      <c r="A4368" s="155" t="s">
        <v>71</v>
      </c>
      <c r="B4368" s="155" t="s">
        <v>102</v>
      </c>
      <c r="C4368" s="155" t="s">
        <v>6562</v>
      </c>
      <c r="D4368" s="155">
        <v>20</v>
      </c>
      <c r="E4368" s="155">
        <v>20</v>
      </c>
      <c r="F4368" s="166">
        <v>41915</v>
      </c>
      <c r="G4368" s="166">
        <v>41921</v>
      </c>
      <c r="H4368" s="157">
        <v>1</v>
      </c>
    </row>
    <row r="4369" spans="1:9" ht="15" customHeight="1" x14ac:dyDescent="0.25">
      <c r="A4369" s="155" t="s">
        <v>911</v>
      </c>
      <c r="B4369" s="155" t="s">
        <v>912</v>
      </c>
      <c r="C4369" s="155" t="s">
        <v>6563</v>
      </c>
      <c r="D4369" s="155">
        <v>500</v>
      </c>
      <c r="E4369" s="155">
        <v>500</v>
      </c>
      <c r="F4369" s="166">
        <v>41915</v>
      </c>
      <c r="G4369" s="166">
        <v>41922</v>
      </c>
      <c r="H4369" s="157">
        <v>1</v>
      </c>
    </row>
    <row r="4370" spans="1:9" ht="15" customHeight="1" x14ac:dyDescent="0.25">
      <c r="A4370" s="155" t="s">
        <v>911</v>
      </c>
      <c r="B4370" s="155" t="s">
        <v>2076</v>
      </c>
      <c r="C4370" s="155" t="s">
        <v>161</v>
      </c>
      <c r="D4370" s="155">
        <v>20</v>
      </c>
      <c r="E4370" s="155">
        <v>20</v>
      </c>
      <c r="F4370" s="166">
        <v>41915</v>
      </c>
      <c r="G4370" s="166">
        <v>41922</v>
      </c>
      <c r="H4370" s="157">
        <v>1</v>
      </c>
    </row>
    <row r="4371" spans="1:9" ht="15" customHeight="1" x14ac:dyDescent="0.25">
      <c r="A4371" s="155" t="s">
        <v>509</v>
      </c>
      <c r="B4371" s="155" t="s">
        <v>6564</v>
      </c>
      <c r="C4371" s="155" t="s">
        <v>6565</v>
      </c>
      <c r="D4371" s="155">
        <v>3</v>
      </c>
      <c r="E4371" s="155">
        <v>3</v>
      </c>
      <c r="F4371" s="166">
        <v>41915</v>
      </c>
      <c r="G4371" s="166">
        <v>41922</v>
      </c>
      <c r="H4371" s="157">
        <v>1</v>
      </c>
    </row>
    <row r="4372" spans="1:9" ht="15" customHeight="1" x14ac:dyDescent="0.25">
      <c r="A4372" s="155" t="s">
        <v>1536</v>
      </c>
      <c r="B4372" s="155" t="s">
        <v>2888</v>
      </c>
      <c r="C4372" s="155" t="s">
        <v>6566</v>
      </c>
      <c r="D4372" s="155">
        <v>50</v>
      </c>
      <c r="E4372" s="155">
        <v>50</v>
      </c>
      <c r="F4372" s="166">
        <v>41918</v>
      </c>
      <c r="G4372" s="166">
        <v>41921</v>
      </c>
      <c r="H4372" s="157">
        <v>1</v>
      </c>
    </row>
    <row r="4373" spans="1:9" ht="15" customHeight="1" x14ac:dyDescent="0.25">
      <c r="A4373" s="155" t="s">
        <v>6021</v>
      </c>
      <c r="B4373" s="155" t="s">
        <v>6022</v>
      </c>
      <c r="C4373" s="155" t="s">
        <v>6567</v>
      </c>
      <c r="D4373" s="155">
        <v>4</v>
      </c>
      <c r="E4373" s="155">
        <v>4</v>
      </c>
      <c r="F4373" s="166">
        <v>41918</v>
      </c>
      <c r="G4373" s="166">
        <v>41922</v>
      </c>
      <c r="H4373" s="157">
        <v>1</v>
      </c>
    </row>
    <row r="4374" spans="1:9" ht="15" customHeight="1" x14ac:dyDescent="0.25">
      <c r="A4374" s="155" t="s">
        <v>71</v>
      </c>
      <c r="B4374" s="155" t="s">
        <v>167</v>
      </c>
      <c r="C4374" s="155" t="s">
        <v>6568</v>
      </c>
      <c r="D4374" s="155">
        <v>5</v>
      </c>
      <c r="E4374" s="155">
        <v>5</v>
      </c>
      <c r="F4374" s="166">
        <v>41918</v>
      </c>
      <c r="G4374" s="166">
        <v>41926</v>
      </c>
      <c r="H4374" s="157">
        <v>1</v>
      </c>
    </row>
    <row r="4375" spans="1:9" ht="15" customHeight="1" x14ac:dyDescent="0.25">
      <c r="A4375" s="155" t="s">
        <v>42</v>
      </c>
      <c r="B4375" s="155" t="s">
        <v>1744</v>
      </c>
      <c r="C4375" s="155" t="s">
        <v>6569</v>
      </c>
      <c r="D4375" s="155">
        <v>400</v>
      </c>
      <c r="E4375" s="155">
        <v>400</v>
      </c>
      <c r="F4375" s="166">
        <v>41918</v>
      </c>
      <c r="G4375" s="166">
        <v>41914</v>
      </c>
      <c r="H4375" s="157">
        <v>0</v>
      </c>
      <c r="I4375" s="163" t="s">
        <v>6570</v>
      </c>
    </row>
    <row r="4376" spans="1:9" ht="15" customHeight="1" x14ac:dyDescent="0.25">
      <c r="A4376" s="155" t="s">
        <v>509</v>
      </c>
      <c r="B4376" s="155" t="s">
        <v>6169</v>
      </c>
      <c r="C4376" s="155" t="s">
        <v>6571</v>
      </c>
      <c r="D4376" s="155">
        <v>4</v>
      </c>
      <c r="E4376" s="155">
        <v>4</v>
      </c>
      <c r="F4376" s="166">
        <v>41918</v>
      </c>
      <c r="G4376" s="166">
        <v>41922</v>
      </c>
      <c r="H4376" s="157">
        <v>1</v>
      </c>
    </row>
    <row r="4377" spans="1:9" ht="15" customHeight="1" x14ac:dyDescent="0.25">
      <c r="A4377" s="155" t="s">
        <v>509</v>
      </c>
      <c r="B4377" s="155" t="s">
        <v>6165</v>
      </c>
      <c r="C4377" s="155" t="s">
        <v>166</v>
      </c>
      <c r="D4377" s="155">
        <v>5</v>
      </c>
      <c r="E4377" s="155">
        <v>5</v>
      </c>
      <c r="F4377" s="166">
        <v>41918</v>
      </c>
      <c r="G4377" s="166">
        <v>41922</v>
      </c>
      <c r="H4377" s="157">
        <v>1</v>
      </c>
    </row>
    <row r="4378" spans="1:9" ht="15" customHeight="1" x14ac:dyDescent="0.25">
      <c r="A4378" s="155" t="s">
        <v>5708</v>
      </c>
      <c r="B4378" s="155" t="s">
        <v>5709</v>
      </c>
      <c r="C4378" s="155" t="s">
        <v>6572</v>
      </c>
      <c r="D4378" s="155">
        <v>2500</v>
      </c>
      <c r="E4378" s="155">
        <v>2500</v>
      </c>
      <c r="F4378" s="166">
        <v>41919</v>
      </c>
      <c r="G4378" s="166">
        <v>41925</v>
      </c>
      <c r="H4378" s="157">
        <v>1</v>
      </c>
    </row>
    <row r="4379" spans="1:9" ht="15" customHeight="1" x14ac:dyDescent="0.25">
      <c r="A4379" s="155" t="s">
        <v>520</v>
      </c>
      <c r="B4379" s="155" t="s">
        <v>533</v>
      </c>
      <c r="C4379" s="155" t="s">
        <v>6573</v>
      </c>
      <c r="D4379" s="155">
        <v>200</v>
      </c>
      <c r="E4379" s="155">
        <v>200</v>
      </c>
      <c r="F4379" s="166">
        <v>41919</v>
      </c>
      <c r="G4379" s="166">
        <v>41926</v>
      </c>
      <c r="H4379" s="157">
        <v>1</v>
      </c>
    </row>
    <row r="4380" spans="1:9" ht="15" customHeight="1" x14ac:dyDescent="0.25">
      <c r="A4380" s="155" t="s">
        <v>1492</v>
      </c>
      <c r="B4380" s="155" t="s">
        <v>6437</v>
      </c>
      <c r="C4380" s="155" t="s">
        <v>6574</v>
      </c>
      <c r="D4380" s="155">
        <v>250</v>
      </c>
      <c r="E4380" s="155">
        <v>250</v>
      </c>
      <c r="F4380" s="166">
        <v>41919</v>
      </c>
      <c r="G4380" s="166">
        <v>41922</v>
      </c>
      <c r="H4380" s="157">
        <v>1</v>
      </c>
    </row>
    <row r="4381" spans="1:9" ht="15" customHeight="1" x14ac:dyDescent="0.25">
      <c r="A4381" s="155" t="s">
        <v>1492</v>
      </c>
      <c r="B4381" s="155" t="s">
        <v>4506</v>
      </c>
      <c r="C4381" s="155" t="s">
        <v>6575</v>
      </c>
      <c r="D4381" s="155">
        <v>350</v>
      </c>
      <c r="E4381" s="155">
        <v>350</v>
      </c>
      <c r="F4381" s="166">
        <v>41919</v>
      </c>
      <c r="G4381" s="166">
        <v>41922</v>
      </c>
      <c r="H4381" s="157">
        <v>1</v>
      </c>
    </row>
    <row r="4382" spans="1:9" ht="15" customHeight="1" x14ac:dyDescent="0.25">
      <c r="A4382" s="155" t="s">
        <v>6576</v>
      </c>
      <c r="B4382" s="155" t="s">
        <v>6577</v>
      </c>
      <c r="C4382" s="155" t="s">
        <v>6578</v>
      </c>
      <c r="D4382" s="155">
        <v>1</v>
      </c>
      <c r="E4382" s="155">
        <v>1</v>
      </c>
      <c r="F4382" s="166">
        <v>41919</v>
      </c>
      <c r="G4382" s="166">
        <v>41919</v>
      </c>
      <c r="H4382" s="157">
        <v>1</v>
      </c>
    </row>
    <row r="4383" spans="1:9" ht="15" customHeight="1" x14ac:dyDescent="0.25">
      <c r="A4383" s="155" t="s">
        <v>394</v>
      </c>
      <c r="B4383" s="155" t="s">
        <v>6579</v>
      </c>
      <c r="C4383" s="155" t="s">
        <v>6580</v>
      </c>
      <c r="D4383" s="155">
        <v>100</v>
      </c>
      <c r="E4383" s="155">
        <v>100</v>
      </c>
      <c r="F4383" s="166">
        <v>41920</v>
      </c>
      <c r="G4383" s="166">
        <v>41926</v>
      </c>
      <c r="H4383" s="157">
        <v>1</v>
      </c>
    </row>
    <row r="4384" spans="1:9" ht="15" customHeight="1" x14ac:dyDescent="0.25">
      <c r="A4384" s="155" t="s">
        <v>597</v>
      </c>
      <c r="B4384" s="155" t="s">
        <v>6581</v>
      </c>
      <c r="C4384" s="155" t="s">
        <v>6582</v>
      </c>
      <c r="D4384" s="155">
        <v>10</v>
      </c>
      <c r="E4384" s="155">
        <v>10</v>
      </c>
      <c r="F4384" s="166">
        <v>41920</v>
      </c>
      <c r="G4384" s="166">
        <v>41925</v>
      </c>
      <c r="H4384" s="157">
        <v>1</v>
      </c>
    </row>
    <row r="4385" spans="1:9" ht="15" customHeight="1" x14ac:dyDescent="0.25">
      <c r="A4385" s="155" t="s">
        <v>559</v>
      </c>
      <c r="B4385" s="155" t="s">
        <v>1849</v>
      </c>
      <c r="C4385" s="155" t="s">
        <v>6583</v>
      </c>
      <c r="D4385" s="155">
        <v>1500</v>
      </c>
      <c r="E4385" s="155">
        <v>1500</v>
      </c>
      <c r="F4385" s="166">
        <v>41920</v>
      </c>
      <c r="G4385" s="166">
        <v>41922</v>
      </c>
      <c r="H4385" s="157">
        <v>1</v>
      </c>
    </row>
    <row r="4386" spans="1:9" ht="15" customHeight="1" x14ac:dyDescent="0.25">
      <c r="A4386" s="155" t="s">
        <v>924</v>
      </c>
      <c r="B4386" s="155" t="s">
        <v>6584</v>
      </c>
      <c r="C4386" s="155" t="s">
        <v>6585</v>
      </c>
      <c r="D4386" s="155">
        <v>1</v>
      </c>
      <c r="E4386" s="155">
        <v>1</v>
      </c>
      <c r="F4386" s="166">
        <v>41920</v>
      </c>
      <c r="G4386" s="166">
        <v>41932</v>
      </c>
      <c r="H4386" s="157">
        <v>1</v>
      </c>
    </row>
    <row r="4387" spans="1:9" ht="15" customHeight="1" x14ac:dyDescent="0.25">
      <c r="A4387" s="155" t="s">
        <v>634</v>
      </c>
      <c r="B4387" s="155" t="s">
        <v>1907</v>
      </c>
      <c r="C4387" s="155" t="s">
        <v>6586</v>
      </c>
      <c r="D4387" s="155">
        <v>50</v>
      </c>
      <c r="E4387" s="155">
        <v>50</v>
      </c>
      <c r="F4387" s="166">
        <v>41921</v>
      </c>
      <c r="G4387" s="166">
        <v>41921</v>
      </c>
      <c r="H4387" s="157">
        <v>1</v>
      </c>
    </row>
    <row r="4388" spans="1:9" ht="15" customHeight="1" x14ac:dyDescent="0.25">
      <c r="A4388" s="155" t="s">
        <v>559</v>
      </c>
      <c r="B4388" s="155" t="s">
        <v>1560</v>
      </c>
      <c r="C4388" s="155" t="s">
        <v>6587</v>
      </c>
      <c r="D4388" s="155">
        <v>750</v>
      </c>
      <c r="E4388" s="155">
        <v>750</v>
      </c>
      <c r="F4388" s="166">
        <v>41922</v>
      </c>
      <c r="G4388" s="166">
        <v>41928</v>
      </c>
      <c r="H4388" s="157">
        <v>1</v>
      </c>
    </row>
    <row r="4389" spans="1:9" ht="15" customHeight="1" x14ac:dyDescent="0.25">
      <c r="A4389" s="155" t="s">
        <v>42</v>
      </c>
      <c r="B4389" s="155" t="s">
        <v>202</v>
      </c>
      <c r="C4389" s="155" t="s">
        <v>6588</v>
      </c>
      <c r="D4389" s="155">
        <v>300</v>
      </c>
      <c r="E4389" s="155">
        <v>300</v>
      </c>
      <c r="F4389" s="166">
        <v>41922</v>
      </c>
      <c r="G4389" s="166">
        <v>41926</v>
      </c>
      <c r="H4389" s="157">
        <v>1</v>
      </c>
    </row>
    <row r="4390" spans="1:9" ht="15" customHeight="1" x14ac:dyDescent="0.25">
      <c r="A4390" s="155" t="s">
        <v>12</v>
      </c>
      <c r="B4390" s="155" t="s">
        <v>601</v>
      </c>
      <c r="C4390" s="155" t="s">
        <v>6589</v>
      </c>
      <c r="D4390" s="155">
        <v>25</v>
      </c>
      <c r="E4390" s="155">
        <v>25</v>
      </c>
      <c r="F4390" s="166">
        <v>41922</v>
      </c>
      <c r="G4390" s="166">
        <v>41926</v>
      </c>
      <c r="H4390" s="157">
        <v>1</v>
      </c>
    </row>
    <row r="4391" spans="1:9" ht="15" customHeight="1" x14ac:dyDescent="0.25">
      <c r="A4391" s="155" t="s">
        <v>1107</v>
      </c>
      <c r="B4391" s="155" t="s">
        <v>1858</v>
      </c>
      <c r="C4391" s="155" t="s">
        <v>6590</v>
      </c>
      <c r="D4391" s="155">
        <v>100</v>
      </c>
      <c r="E4391" s="155">
        <v>80</v>
      </c>
      <c r="F4391" s="166">
        <v>41922</v>
      </c>
      <c r="G4391" s="166">
        <v>41925</v>
      </c>
      <c r="H4391" s="157">
        <v>1</v>
      </c>
    </row>
    <row r="4392" spans="1:9" ht="15" customHeight="1" x14ac:dyDescent="0.25">
      <c r="A4392" s="155" t="s">
        <v>42</v>
      </c>
      <c r="B4392" s="155" t="s">
        <v>6591</v>
      </c>
      <c r="C4392" s="155" t="s">
        <v>6592</v>
      </c>
      <c r="D4392" s="155">
        <v>100</v>
      </c>
      <c r="E4392" s="155">
        <v>100</v>
      </c>
      <c r="F4392" s="166">
        <v>41925</v>
      </c>
      <c r="G4392" s="166">
        <v>41926</v>
      </c>
      <c r="H4392" s="157">
        <v>1</v>
      </c>
    </row>
    <row r="4393" spans="1:9" ht="15" customHeight="1" x14ac:dyDescent="0.25">
      <c r="A4393" s="155" t="s">
        <v>42</v>
      </c>
      <c r="B4393" s="155" t="s">
        <v>6593</v>
      </c>
      <c r="C4393" s="155" t="s">
        <v>6594</v>
      </c>
      <c r="D4393" s="155">
        <v>75</v>
      </c>
      <c r="E4393" s="155">
        <v>63</v>
      </c>
      <c r="F4393" s="166">
        <v>41925</v>
      </c>
      <c r="G4393" s="166">
        <v>41926</v>
      </c>
      <c r="H4393" s="157">
        <v>1</v>
      </c>
      <c r="I4393" s="163" t="s">
        <v>6595</v>
      </c>
    </row>
    <row r="4394" spans="1:9" ht="15" customHeight="1" x14ac:dyDescent="0.25">
      <c r="A4394" s="155" t="s">
        <v>731</v>
      </c>
      <c r="B4394" s="155" t="s">
        <v>295</v>
      </c>
      <c r="C4394" s="155" t="s">
        <v>6596</v>
      </c>
      <c r="D4394" s="155">
        <v>25</v>
      </c>
      <c r="E4394" s="155">
        <v>25</v>
      </c>
      <c r="F4394" s="166">
        <v>41925</v>
      </c>
      <c r="G4394" s="166">
        <v>41928</v>
      </c>
      <c r="H4394" s="157">
        <v>1</v>
      </c>
    </row>
    <row r="4395" spans="1:9" ht="15" customHeight="1" x14ac:dyDescent="0.25">
      <c r="A4395" s="155" t="s">
        <v>3949</v>
      </c>
      <c r="B4395" s="155" t="s">
        <v>3950</v>
      </c>
      <c r="C4395" s="155" t="s">
        <v>6597</v>
      </c>
      <c r="D4395" s="155">
        <v>76</v>
      </c>
      <c r="E4395" s="155">
        <v>76</v>
      </c>
      <c r="F4395" s="166">
        <v>41925</v>
      </c>
      <c r="G4395" s="166">
        <v>41939</v>
      </c>
      <c r="H4395" s="157">
        <v>1</v>
      </c>
    </row>
    <row r="4396" spans="1:9" ht="15" customHeight="1" x14ac:dyDescent="0.25">
      <c r="A4396" s="155" t="s">
        <v>3949</v>
      </c>
      <c r="B4396" s="155" t="s">
        <v>3950</v>
      </c>
      <c r="C4396" s="155" t="s">
        <v>364</v>
      </c>
      <c r="D4396" s="155">
        <v>90</v>
      </c>
      <c r="E4396" s="155">
        <v>90</v>
      </c>
      <c r="F4396" s="166">
        <v>41925</v>
      </c>
      <c r="G4396" s="166">
        <v>41939</v>
      </c>
      <c r="H4396" s="157">
        <v>1</v>
      </c>
    </row>
    <row r="4397" spans="1:9" ht="15" customHeight="1" x14ac:dyDescent="0.25">
      <c r="A4397" s="155" t="s">
        <v>6598</v>
      </c>
      <c r="B4397" s="155" t="s">
        <v>6599</v>
      </c>
      <c r="C4397" s="155" t="s">
        <v>6600</v>
      </c>
      <c r="D4397" s="155">
        <v>6000</v>
      </c>
      <c r="E4397" s="155">
        <v>3000</v>
      </c>
      <c r="F4397" s="166">
        <v>41925</v>
      </c>
      <c r="G4397" s="166">
        <v>41926</v>
      </c>
      <c r="H4397" s="157">
        <v>1</v>
      </c>
      <c r="I4397" s="163" t="s">
        <v>2151</v>
      </c>
    </row>
    <row r="4398" spans="1:9" ht="15" customHeight="1" x14ac:dyDescent="0.25">
      <c r="A4398" s="155" t="s">
        <v>1983</v>
      </c>
      <c r="B4398" s="155" t="s">
        <v>6601</v>
      </c>
      <c r="C4398" s="155" t="s">
        <v>6602</v>
      </c>
      <c r="D4398" s="155">
        <v>5</v>
      </c>
      <c r="E4398" s="155">
        <v>5</v>
      </c>
      <c r="F4398" s="166">
        <v>41926</v>
      </c>
      <c r="G4398" s="166">
        <v>41946</v>
      </c>
      <c r="H4398" s="157">
        <v>1</v>
      </c>
    </row>
    <row r="4399" spans="1:9" ht="15" customHeight="1" x14ac:dyDescent="0.25">
      <c r="A4399" s="155" t="s">
        <v>6603</v>
      </c>
      <c r="B4399" s="155" t="s">
        <v>6604</v>
      </c>
      <c r="C4399" s="155" t="s">
        <v>6605</v>
      </c>
      <c r="D4399" s="155">
        <v>3</v>
      </c>
      <c r="E4399" s="155">
        <v>3</v>
      </c>
      <c r="F4399" s="166">
        <v>41926</v>
      </c>
      <c r="G4399" s="166">
        <v>41927</v>
      </c>
      <c r="H4399" s="157">
        <v>1</v>
      </c>
    </row>
    <row r="4400" spans="1:9" ht="15" customHeight="1" x14ac:dyDescent="0.25">
      <c r="A4400" s="155" t="s">
        <v>559</v>
      </c>
      <c r="B4400" s="155" t="s">
        <v>560</v>
      </c>
      <c r="C4400" s="155" t="s">
        <v>6606</v>
      </c>
      <c r="D4400" s="155">
        <v>15000</v>
      </c>
      <c r="E4400" s="155">
        <v>15121</v>
      </c>
      <c r="F4400" s="166">
        <v>41927</v>
      </c>
      <c r="G4400" s="166">
        <v>41929</v>
      </c>
      <c r="H4400" s="157">
        <v>1</v>
      </c>
    </row>
    <row r="4401" spans="1:9" ht="15" customHeight="1" x14ac:dyDescent="0.25">
      <c r="A4401" s="155" t="s">
        <v>39</v>
      </c>
      <c r="B4401" s="155" t="s">
        <v>40</v>
      </c>
      <c r="C4401" s="155" t="s">
        <v>6607</v>
      </c>
      <c r="D4401" s="155">
        <v>120</v>
      </c>
      <c r="E4401" s="155">
        <v>120</v>
      </c>
      <c r="F4401" s="166">
        <v>41927</v>
      </c>
      <c r="G4401" s="166">
        <v>41934</v>
      </c>
      <c r="H4401" s="157">
        <v>1</v>
      </c>
    </row>
    <row r="4402" spans="1:9" ht="15" customHeight="1" x14ac:dyDescent="0.25">
      <c r="A4402" s="155" t="s">
        <v>6598</v>
      </c>
      <c r="B4402" s="155" t="s">
        <v>6599</v>
      </c>
      <c r="C4402" s="155" t="s">
        <v>6608</v>
      </c>
      <c r="D4402" s="155">
        <v>3000</v>
      </c>
      <c r="E4402" s="155">
        <v>3000</v>
      </c>
      <c r="F4402" s="166">
        <v>41927</v>
      </c>
      <c r="G4402" s="166">
        <v>41928</v>
      </c>
      <c r="H4402" s="157">
        <v>1</v>
      </c>
    </row>
    <row r="4403" spans="1:9" ht="15" customHeight="1" x14ac:dyDescent="0.25">
      <c r="A4403" s="155" t="s">
        <v>394</v>
      </c>
      <c r="B4403" s="155" t="s">
        <v>1945</v>
      </c>
      <c r="C4403" s="155" t="s">
        <v>6609</v>
      </c>
      <c r="D4403" s="155">
        <v>25</v>
      </c>
      <c r="E4403" s="155">
        <v>25</v>
      </c>
      <c r="F4403" s="166">
        <v>41927</v>
      </c>
      <c r="G4403" s="166">
        <v>41928</v>
      </c>
      <c r="H4403" s="157">
        <v>1</v>
      </c>
    </row>
    <row r="4404" spans="1:9" ht="15" customHeight="1" x14ac:dyDescent="0.25">
      <c r="A4404" s="155" t="s">
        <v>394</v>
      </c>
      <c r="B4404" s="155" t="s">
        <v>398</v>
      </c>
      <c r="C4404" s="155" t="s">
        <v>6610</v>
      </c>
      <c r="D4404" s="155">
        <v>25</v>
      </c>
      <c r="E4404" s="155">
        <v>25</v>
      </c>
      <c r="F4404" s="166">
        <v>41927</v>
      </c>
      <c r="G4404" s="166">
        <v>41929</v>
      </c>
      <c r="H4404" s="157">
        <v>1</v>
      </c>
    </row>
    <row r="4405" spans="1:9" ht="15" customHeight="1" x14ac:dyDescent="0.25">
      <c r="A4405" s="155" t="s">
        <v>6576</v>
      </c>
      <c r="B4405" s="155" t="s">
        <v>6577</v>
      </c>
      <c r="C4405" s="155" t="s">
        <v>6611</v>
      </c>
      <c r="D4405" s="155">
        <v>17</v>
      </c>
      <c r="E4405" s="155">
        <v>17</v>
      </c>
      <c r="F4405" s="166">
        <v>41927</v>
      </c>
      <c r="G4405" s="166">
        <v>41927</v>
      </c>
      <c r="H4405" s="157">
        <v>1</v>
      </c>
      <c r="I4405" s="163" t="s">
        <v>2151</v>
      </c>
    </row>
    <row r="4406" spans="1:9" ht="15" customHeight="1" x14ac:dyDescent="0.25">
      <c r="A4406" s="155" t="s">
        <v>29</v>
      </c>
      <c r="B4406" s="155" t="s">
        <v>3349</v>
      </c>
      <c r="C4406" s="155" t="s">
        <v>6612</v>
      </c>
      <c r="D4406" s="155">
        <v>30</v>
      </c>
      <c r="E4406" s="155">
        <v>30</v>
      </c>
      <c r="F4406" s="166">
        <v>41928</v>
      </c>
      <c r="G4406" s="166">
        <v>41932</v>
      </c>
      <c r="H4406" s="157">
        <v>1</v>
      </c>
    </row>
    <row r="4407" spans="1:9" ht="15" customHeight="1" x14ac:dyDescent="0.25">
      <c r="A4407" s="155" t="s">
        <v>5721</v>
      </c>
      <c r="B4407" s="155" t="s">
        <v>6614</v>
      </c>
      <c r="C4407" s="155" t="s">
        <v>6613</v>
      </c>
      <c r="D4407" s="155">
        <v>1</v>
      </c>
      <c r="E4407" s="155">
        <v>1</v>
      </c>
      <c r="F4407" s="166">
        <v>41928</v>
      </c>
      <c r="G4407" s="166">
        <v>41935</v>
      </c>
      <c r="H4407" s="157">
        <v>1</v>
      </c>
    </row>
    <row r="4408" spans="1:9" ht="15" customHeight="1" x14ac:dyDescent="0.25">
      <c r="A4408" s="155" t="s">
        <v>563</v>
      </c>
      <c r="B4408" s="155" t="s">
        <v>307</v>
      </c>
      <c r="C4408" s="155" t="s">
        <v>6615</v>
      </c>
      <c r="D4408" s="155">
        <v>100</v>
      </c>
      <c r="E4408" s="155">
        <v>100</v>
      </c>
      <c r="F4408" s="166">
        <v>41928</v>
      </c>
      <c r="G4408" s="166">
        <v>41936</v>
      </c>
      <c r="H4408" s="157">
        <v>1</v>
      </c>
    </row>
    <row r="4409" spans="1:9" ht="15" customHeight="1" x14ac:dyDescent="0.25">
      <c r="A4409" s="155" t="s">
        <v>71</v>
      </c>
      <c r="B4409" s="155" t="s">
        <v>477</v>
      </c>
      <c r="C4409" s="155" t="s">
        <v>6616</v>
      </c>
      <c r="D4409" s="155">
        <v>5</v>
      </c>
      <c r="E4409" s="155">
        <v>5</v>
      </c>
      <c r="F4409" s="166">
        <v>41928</v>
      </c>
      <c r="G4409" s="166">
        <v>41932</v>
      </c>
      <c r="H4409" s="157">
        <v>1</v>
      </c>
    </row>
    <row r="4410" spans="1:9" ht="15" customHeight="1" x14ac:dyDescent="0.25">
      <c r="A4410" s="155" t="s">
        <v>71</v>
      </c>
      <c r="B4410" s="155" t="s">
        <v>477</v>
      </c>
      <c r="C4410" s="155" t="s">
        <v>6617</v>
      </c>
      <c r="D4410" s="155">
        <v>5</v>
      </c>
      <c r="E4410" s="155">
        <v>5</v>
      </c>
      <c r="F4410" s="166">
        <v>41928</v>
      </c>
      <c r="G4410" s="166">
        <v>41932</v>
      </c>
      <c r="H4410" s="157">
        <v>1</v>
      </c>
    </row>
    <row r="4411" spans="1:9" ht="15" customHeight="1" x14ac:dyDescent="0.25">
      <c r="A4411" s="155" t="s">
        <v>6286</v>
      </c>
      <c r="B4411" s="155" t="s">
        <v>6287</v>
      </c>
      <c r="C4411" s="155" t="s">
        <v>6618</v>
      </c>
      <c r="D4411" s="155">
        <v>50</v>
      </c>
      <c r="E4411" s="155">
        <v>51</v>
      </c>
      <c r="F4411" s="166">
        <v>41928</v>
      </c>
      <c r="G4411" s="166">
        <v>41932</v>
      </c>
      <c r="H4411" s="157">
        <v>1</v>
      </c>
    </row>
    <row r="4412" spans="1:9" ht="15" customHeight="1" x14ac:dyDescent="0.25">
      <c r="A4412" s="155" t="s">
        <v>29</v>
      </c>
      <c r="B4412" s="155" t="s">
        <v>6426</v>
      </c>
      <c r="C4412" s="155" t="s">
        <v>6619</v>
      </c>
      <c r="D4412" s="155">
        <v>100</v>
      </c>
      <c r="E4412" s="155">
        <v>100</v>
      </c>
      <c r="F4412" s="166">
        <v>41928</v>
      </c>
      <c r="G4412" s="166">
        <v>41935</v>
      </c>
      <c r="H4412" s="157">
        <v>1</v>
      </c>
    </row>
    <row r="4413" spans="1:9" ht="15" customHeight="1" x14ac:dyDescent="0.25">
      <c r="A4413" s="155" t="s">
        <v>394</v>
      </c>
      <c r="B4413" s="155" t="s">
        <v>430</v>
      </c>
      <c r="C4413" s="155" t="s">
        <v>6620</v>
      </c>
      <c r="D4413" s="155">
        <v>25</v>
      </c>
      <c r="E4413" s="155">
        <v>25</v>
      </c>
      <c r="F4413" s="166">
        <v>41929</v>
      </c>
      <c r="G4413" s="166">
        <v>41936</v>
      </c>
      <c r="H4413" s="157">
        <v>1</v>
      </c>
    </row>
    <row r="4414" spans="1:9" ht="15" customHeight="1" x14ac:dyDescent="0.25">
      <c r="A4414" s="155" t="s">
        <v>394</v>
      </c>
      <c r="B4414" s="155" t="s">
        <v>6622</v>
      </c>
      <c r="C4414" s="155" t="s">
        <v>6621</v>
      </c>
      <c r="D4414" s="155">
        <v>24</v>
      </c>
      <c r="E4414" s="155">
        <v>24</v>
      </c>
      <c r="F4414" s="166">
        <v>41929</v>
      </c>
      <c r="G4414" s="166">
        <v>41929</v>
      </c>
      <c r="H4414" s="157">
        <v>1</v>
      </c>
    </row>
    <row r="4415" spans="1:9" ht="15" customHeight="1" x14ac:dyDescent="0.25">
      <c r="A4415" s="155" t="s">
        <v>6576</v>
      </c>
      <c r="B4415" s="155" t="s">
        <v>6577</v>
      </c>
      <c r="C4415" s="155" t="s">
        <v>6623</v>
      </c>
      <c r="D4415" s="155">
        <v>14</v>
      </c>
      <c r="E4415" s="155">
        <v>14</v>
      </c>
      <c r="F4415" s="166">
        <v>41929</v>
      </c>
      <c r="G4415" s="166">
        <v>41932</v>
      </c>
      <c r="H4415" s="157">
        <v>1</v>
      </c>
    </row>
    <row r="4416" spans="1:9" ht="15" customHeight="1" x14ac:dyDescent="0.25">
      <c r="A4416" s="155" t="s">
        <v>71</v>
      </c>
      <c r="B4416" s="155" t="s">
        <v>167</v>
      </c>
      <c r="C4416" s="155" t="s">
        <v>6624</v>
      </c>
      <c r="D4416" s="155">
        <v>16</v>
      </c>
      <c r="E4416" s="155">
        <v>16</v>
      </c>
      <c r="F4416" s="166">
        <v>41929</v>
      </c>
      <c r="G4416" s="166">
        <v>41934</v>
      </c>
      <c r="H4416" s="157">
        <v>1</v>
      </c>
    </row>
    <row r="4417" spans="1:9" ht="15" customHeight="1" x14ac:dyDescent="0.25">
      <c r="A4417" s="155" t="s">
        <v>71</v>
      </c>
      <c r="B4417" s="155" t="s">
        <v>1550</v>
      </c>
      <c r="C4417" s="155" t="s">
        <v>6625</v>
      </c>
      <c r="D4417" s="155">
        <v>5</v>
      </c>
      <c r="E4417" s="155">
        <v>5</v>
      </c>
      <c r="F4417" s="166">
        <v>41929</v>
      </c>
      <c r="G4417" s="166">
        <v>41934</v>
      </c>
      <c r="H4417" s="157">
        <v>1</v>
      </c>
    </row>
    <row r="4418" spans="1:9" ht="15" customHeight="1" x14ac:dyDescent="0.25">
      <c r="A4418" s="155" t="s">
        <v>6626</v>
      </c>
      <c r="B4418" s="155" t="s">
        <v>4253</v>
      </c>
      <c r="C4418" s="155" t="s">
        <v>6627</v>
      </c>
      <c r="D4418" s="155">
        <v>200</v>
      </c>
      <c r="E4418" s="155">
        <v>200</v>
      </c>
      <c r="F4418" s="166">
        <v>41929</v>
      </c>
      <c r="G4418" s="166">
        <v>41934</v>
      </c>
      <c r="H4418" s="157">
        <v>1</v>
      </c>
    </row>
    <row r="4419" spans="1:9" ht="15" customHeight="1" x14ac:dyDescent="0.25">
      <c r="A4419" s="155" t="s">
        <v>1983</v>
      </c>
      <c r="B4419" s="155" t="s">
        <v>6628</v>
      </c>
      <c r="C4419" s="155" t="s">
        <v>6629</v>
      </c>
      <c r="D4419" s="155">
        <v>2</v>
      </c>
      <c r="E4419" s="155">
        <v>2</v>
      </c>
      <c r="F4419" s="166">
        <v>41929</v>
      </c>
      <c r="G4419" s="166">
        <v>41939</v>
      </c>
      <c r="H4419" s="157">
        <v>1</v>
      </c>
    </row>
    <row r="4420" spans="1:9" ht="15" customHeight="1" x14ac:dyDescent="0.25">
      <c r="A4420" s="155" t="s">
        <v>1145</v>
      </c>
      <c r="B4420" s="155" t="s">
        <v>6630</v>
      </c>
      <c r="C4420" s="155" t="s">
        <v>6631</v>
      </c>
      <c r="D4420" s="155">
        <v>2</v>
      </c>
      <c r="E4420" s="155">
        <v>2</v>
      </c>
      <c r="F4420" s="166">
        <v>41929</v>
      </c>
      <c r="G4420" s="166">
        <v>41934</v>
      </c>
      <c r="H4420" s="157">
        <v>1</v>
      </c>
    </row>
    <row r="4421" spans="1:9" ht="15" customHeight="1" x14ac:dyDescent="0.25">
      <c r="A4421" s="155" t="s">
        <v>251</v>
      </c>
      <c r="B4421" s="155" t="s">
        <v>6632</v>
      </c>
      <c r="C4421" s="155" t="s">
        <v>6633</v>
      </c>
      <c r="D4421" s="155">
        <v>10</v>
      </c>
      <c r="E4421" s="155">
        <v>10</v>
      </c>
      <c r="F4421" s="166">
        <v>41929</v>
      </c>
      <c r="G4421" s="166">
        <v>41921</v>
      </c>
      <c r="H4421" s="157">
        <v>0</v>
      </c>
      <c r="I4421" s="163" t="s">
        <v>1184</v>
      </c>
    </row>
    <row r="4422" spans="1:9" ht="15" customHeight="1" x14ac:dyDescent="0.25">
      <c r="A4422" s="155" t="s">
        <v>512</v>
      </c>
      <c r="B4422" s="155" t="s">
        <v>1131</v>
      </c>
      <c r="C4422" s="155" t="s">
        <v>6634</v>
      </c>
      <c r="D4422" s="155">
        <v>10</v>
      </c>
      <c r="E4422" s="155">
        <v>10</v>
      </c>
      <c r="F4422" s="166">
        <v>41932</v>
      </c>
      <c r="G4422" s="166">
        <v>41935</v>
      </c>
      <c r="H4422" s="157">
        <v>1</v>
      </c>
    </row>
    <row r="4423" spans="1:9" ht="15" customHeight="1" x14ac:dyDescent="0.25">
      <c r="A4423" s="155" t="s">
        <v>394</v>
      </c>
      <c r="B4423" s="155" t="s">
        <v>2037</v>
      </c>
      <c r="C4423" s="155" t="s">
        <v>6635</v>
      </c>
      <c r="D4423" s="155">
        <v>25</v>
      </c>
      <c r="E4423" s="155">
        <v>25</v>
      </c>
      <c r="F4423" s="166">
        <v>41932</v>
      </c>
      <c r="G4423" s="166">
        <v>41936</v>
      </c>
      <c r="H4423" s="157">
        <v>1</v>
      </c>
    </row>
    <row r="4424" spans="1:9" ht="15" customHeight="1" x14ac:dyDescent="0.25">
      <c r="A4424" s="155" t="s">
        <v>230</v>
      </c>
      <c r="B4424" s="155" t="s">
        <v>2284</v>
      </c>
      <c r="C4424" s="155" t="s">
        <v>6636</v>
      </c>
      <c r="D4424" s="155">
        <v>25</v>
      </c>
      <c r="E4424" s="155">
        <v>25</v>
      </c>
      <c r="F4424" s="166">
        <v>41932</v>
      </c>
      <c r="G4424" s="166">
        <v>41946</v>
      </c>
      <c r="H4424" s="157">
        <v>1</v>
      </c>
    </row>
    <row r="4425" spans="1:9" ht="15" customHeight="1" x14ac:dyDescent="0.25">
      <c r="A4425" s="155" t="s">
        <v>748</v>
      </c>
      <c r="B4425" s="155" t="s">
        <v>4516</v>
      </c>
      <c r="C4425" s="155" t="s">
        <v>6637</v>
      </c>
      <c r="D4425" s="155">
        <v>50</v>
      </c>
      <c r="E4425" s="155">
        <v>50</v>
      </c>
      <c r="F4425" s="166">
        <v>41932</v>
      </c>
      <c r="G4425" s="166">
        <v>41936</v>
      </c>
      <c r="H4425" s="157">
        <v>1</v>
      </c>
    </row>
    <row r="4426" spans="1:9" ht="15" customHeight="1" x14ac:dyDescent="0.25">
      <c r="A4426" s="155" t="s">
        <v>1145</v>
      </c>
      <c r="B4426" s="155" t="s">
        <v>6630</v>
      </c>
      <c r="C4426" s="155" t="s">
        <v>6631</v>
      </c>
      <c r="D4426" s="155">
        <v>2</v>
      </c>
      <c r="E4426" s="155">
        <v>2</v>
      </c>
      <c r="F4426" s="166">
        <v>41932</v>
      </c>
      <c r="G4426" s="166">
        <v>41936</v>
      </c>
      <c r="H4426" s="157">
        <v>1</v>
      </c>
    </row>
    <row r="4427" spans="1:9" ht="15" customHeight="1" x14ac:dyDescent="0.25">
      <c r="A4427" s="155" t="s">
        <v>1107</v>
      </c>
      <c r="B4427" s="155" t="s">
        <v>1858</v>
      </c>
      <c r="C4427" s="155" t="s">
        <v>6590</v>
      </c>
      <c r="D4427" s="155">
        <v>100</v>
      </c>
      <c r="E4427" s="155">
        <v>20</v>
      </c>
      <c r="F4427" s="166">
        <v>41932</v>
      </c>
      <c r="G4427" s="166">
        <v>41933</v>
      </c>
      <c r="H4427" s="157">
        <v>1</v>
      </c>
    </row>
    <row r="4428" spans="1:9" ht="15" customHeight="1" x14ac:dyDescent="0.25">
      <c r="A4428" s="155" t="s">
        <v>6638</v>
      </c>
      <c r="B4428" s="155" t="s">
        <v>5063</v>
      </c>
      <c r="C4428" s="155" t="s">
        <v>6639</v>
      </c>
      <c r="D4428" s="155">
        <v>100</v>
      </c>
      <c r="E4428" s="155">
        <v>100</v>
      </c>
      <c r="F4428" s="166">
        <v>41932</v>
      </c>
      <c r="G4428" s="166">
        <v>41936</v>
      </c>
      <c r="H4428" s="157">
        <v>1</v>
      </c>
    </row>
    <row r="4429" spans="1:9" ht="15" customHeight="1" x14ac:dyDescent="0.25">
      <c r="A4429" s="155" t="s">
        <v>520</v>
      </c>
      <c r="B4429" s="155" t="s">
        <v>966</v>
      </c>
      <c r="C4429" s="155" t="s">
        <v>6640</v>
      </c>
      <c r="D4429" s="155">
        <v>250</v>
      </c>
      <c r="E4429" s="155">
        <v>250</v>
      </c>
      <c r="F4429" s="166">
        <v>41934</v>
      </c>
      <c r="G4429" s="166">
        <v>41943</v>
      </c>
      <c r="H4429" s="157">
        <v>1</v>
      </c>
    </row>
    <row r="4430" spans="1:9" ht="15" customHeight="1" x14ac:dyDescent="0.25">
      <c r="A4430" s="155" t="s">
        <v>173</v>
      </c>
      <c r="B4430" s="155" t="s">
        <v>5853</v>
      </c>
      <c r="C4430" s="155" t="s">
        <v>6641</v>
      </c>
      <c r="D4430" s="155">
        <v>256</v>
      </c>
      <c r="E4430" s="155">
        <v>256</v>
      </c>
      <c r="F4430" s="166">
        <v>41934</v>
      </c>
      <c r="G4430" s="166">
        <v>41947</v>
      </c>
      <c r="H4430" s="157">
        <v>1</v>
      </c>
    </row>
    <row r="4431" spans="1:9" ht="15" customHeight="1" x14ac:dyDescent="0.25">
      <c r="A4431" s="155" t="s">
        <v>6965</v>
      </c>
      <c r="B4431" s="155" t="s">
        <v>4940</v>
      </c>
      <c r="C4431" s="155" t="s">
        <v>6642</v>
      </c>
      <c r="D4431" s="155">
        <v>17</v>
      </c>
      <c r="E4431" s="155">
        <v>17</v>
      </c>
      <c r="F4431" s="166">
        <v>41934</v>
      </c>
      <c r="G4431" s="166">
        <v>41953</v>
      </c>
      <c r="H4431" s="157">
        <v>1</v>
      </c>
    </row>
    <row r="4432" spans="1:9" ht="15" customHeight="1" x14ac:dyDescent="0.25">
      <c r="A4432" s="155" t="s">
        <v>71</v>
      </c>
      <c r="B4432" s="155" t="s">
        <v>2730</v>
      </c>
      <c r="C4432" s="155" t="s">
        <v>6643</v>
      </c>
      <c r="D4432" s="155">
        <v>7</v>
      </c>
      <c r="E4432" s="155">
        <v>7</v>
      </c>
      <c r="F4432" s="166">
        <v>41934</v>
      </c>
      <c r="G4432" s="166">
        <v>41942</v>
      </c>
      <c r="H4432" s="157">
        <v>1</v>
      </c>
    </row>
    <row r="4433" spans="1:9" ht="15" customHeight="1" x14ac:dyDescent="0.25">
      <c r="A4433" s="155" t="s">
        <v>6228</v>
      </c>
      <c r="B4433" s="155" t="s">
        <v>6644</v>
      </c>
      <c r="C4433" s="155" t="s">
        <v>6645</v>
      </c>
      <c r="D4433" s="155">
        <v>5</v>
      </c>
      <c r="E4433" s="155">
        <v>5</v>
      </c>
      <c r="F4433" s="166">
        <v>41934</v>
      </c>
      <c r="G4433" s="166">
        <v>41936</v>
      </c>
      <c r="H4433" s="157">
        <v>1</v>
      </c>
    </row>
    <row r="4434" spans="1:9" ht="15" customHeight="1" x14ac:dyDescent="0.25">
      <c r="A4434" s="155" t="s">
        <v>6965</v>
      </c>
      <c r="B4434" s="155" t="s">
        <v>6646</v>
      </c>
      <c r="C4434" s="155" t="s">
        <v>6647</v>
      </c>
      <c r="D4434" s="155">
        <v>4</v>
      </c>
      <c r="E4434" s="155">
        <v>4</v>
      </c>
      <c r="F4434" s="166">
        <v>41934</v>
      </c>
      <c r="G4434" s="166">
        <v>41935</v>
      </c>
      <c r="H4434" s="157">
        <v>1</v>
      </c>
    </row>
    <row r="4435" spans="1:9" ht="15" customHeight="1" x14ac:dyDescent="0.25">
      <c r="A4435" s="155" t="s">
        <v>6965</v>
      </c>
      <c r="B4435" s="155" t="s">
        <v>6646</v>
      </c>
      <c r="C4435" s="155" t="s">
        <v>6648</v>
      </c>
      <c r="D4435" s="155">
        <v>4</v>
      </c>
      <c r="E4435" s="155">
        <v>3</v>
      </c>
      <c r="F4435" s="166">
        <v>41934</v>
      </c>
      <c r="G4435" s="166">
        <v>41935</v>
      </c>
      <c r="H4435" s="157">
        <v>1</v>
      </c>
    </row>
    <row r="4436" spans="1:9" ht="15" customHeight="1" x14ac:dyDescent="0.25">
      <c r="A4436" s="155" t="s">
        <v>42</v>
      </c>
      <c r="B4436" s="155" t="s">
        <v>6649</v>
      </c>
      <c r="C4436" s="155" t="s">
        <v>6650</v>
      </c>
      <c r="D4436" s="155">
        <v>35</v>
      </c>
      <c r="E4436" s="155">
        <v>35</v>
      </c>
      <c r="F4436" s="166">
        <v>41935</v>
      </c>
      <c r="G4436" s="166">
        <v>41939</v>
      </c>
      <c r="H4436" s="157">
        <v>1</v>
      </c>
    </row>
    <row r="4437" spans="1:9" ht="15" customHeight="1" x14ac:dyDescent="0.25">
      <c r="A4437" s="155" t="s">
        <v>520</v>
      </c>
      <c r="B4437" s="155" t="s">
        <v>4574</v>
      </c>
      <c r="C4437" s="155" t="s">
        <v>6651</v>
      </c>
      <c r="D4437" s="155">
        <v>100</v>
      </c>
      <c r="E4437" s="155">
        <v>100</v>
      </c>
      <c r="F4437" s="166">
        <v>41935</v>
      </c>
      <c r="G4437" s="166">
        <v>41943</v>
      </c>
      <c r="H4437" s="157">
        <v>1</v>
      </c>
    </row>
    <row r="4438" spans="1:9" ht="15" customHeight="1" x14ac:dyDescent="0.25">
      <c r="A4438" s="155" t="s">
        <v>492</v>
      </c>
      <c r="B4438" s="155" t="s">
        <v>495</v>
      </c>
      <c r="C4438" s="155" t="s">
        <v>6652</v>
      </c>
      <c r="D4438" s="155">
        <v>5088</v>
      </c>
      <c r="E4438" s="155">
        <v>5088</v>
      </c>
      <c r="F4438" s="166">
        <v>41935</v>
      </c>
      <c r="G4438" s="166">
        <v>41936</v>
      </c>
      <c r="H4438" s="157">
        <v>1</v>
      </c>
    </row>
    <row r="4439" spans="1:9" ht="15" customHeight="1" x14ac:dyDescent="0.25">
      <c r="A4439" s="155" t="s">
        <v>492</v>
      </c>
      <c r="B4439" s="155" t="s">
        <v>495</v>
      </c>
      <c r="C4439" s="155" t="s">
        <v>364</v>
      </c>
      <c r="D4439" s="155">
        <v>5088</v>
      </c>
      <c r="E4439" s="155">
        <v>5088</v>
      </c>
      <c r="F4439" s="166">
        <v>41935</v>
      </c>
      <c r="G4439" s="166">
        <v>41936</v>
      </c>
      <c r="H4439" s="157">
        <v>1</v>
      </c>
    </row>
    <row r="4440" spans="1:9" ht="15" customHeight="1" x14ac:dyDescent="0.25">
      <c r="A4440" s="155" t="s">
        <v>78</v>
      </c>
      <c r="B4440" s="155" t="s">
        <v>6653</v>
      </c>
      <c r="C4440" s="155" t="s">
        <v>6654</v>
      </c>
      <c r="D4440" s="155">
        <v>2</v>
      </c>
      <c r="E4440" s="155">
        <v>2</v>
      </c>
      <c r="F4440" s="166">
        <v>41935</v>
      </c>
      <c r="G4440" s="166">
        <v>41939</v>
      </c>
      <c r="H4440" s="157">
        <v>1</v>
      </c>
    </row>
    <row r="4441" spans="1:9" ht="15" customHeight="1" x14ac:dyDescent="0.25">
      <c r="A4441" s="155" t="s">
        <v>71</v>
      </c>
      <c r="B4441" s="155" t="s">
        <v>154</v>
      </c>
      <c r="C4441" s="155" t="s">
        <v>6655</v>
      </c>
      <c r="D4441" s="155">
        <v>6</v>
      </c>
      <c r="E4441" s="155">
        <v>6</v>
      </c>
      <c r="F4441" s="166">
        <v>41935</v>
      </c>
      <c r="G4441" s="166">
        <v>41946</v>
      </c>
      <c r="H4441" s="157">
        <v>1</v>
      </c>
    </row>
    <row r="4442" spans="1:9" ht="15" customHeight="1" x14ac:dyDescent="0.25">
      <c r="A4442" s="155" t="s">
        <v>6626</v>
      </c>
      <c r="B4442" s="155" t="s">
        <v>4568</v>
      </c>
      <c r="C4442" s="155" t="s">
        <v>6656</v>
      </c>
      <c r="D4442" s="155">
        <v>100</v>
      </c>
      <c r="E4442" s="155">
        <v>100</v>
      </c>
      <c r="F4442" s="166">
        <v>41935</v>
      </c>
      <c r="G4442" s="166">
        <v>41946</v>
      </c>
      <c r="H4442" s="157">
        <v>1</v>
      </c>
    </row>
    <row r="4443" spans="1:9" ht="15" customHeight="1" x14ac:dyDescent="0.25">
      <c r="A4443" s="155" t="s">
        <v>4562</v>
      </c>
      <c r="B4443" s="155" t="s">
        <v>1696</v>
      </c>
      <c r="C4443" s="155" t="s">
        <v>6657</v>
      </c>
      <c r="D4443" s="155">
        <v>4</v>
      </c>
      <c r="E4443" s="155">
        <v>4</v>
      </c>
      <c r="F4443" s="166">
        <v>41935</v>
      </c>
      <c r="G4443" s="166">
        <v>41939</v>
      </c>
      <c r="H4443" s="157">
        <v>1</v>
      </c>
    </row>
    <row r="4444" spans="1:9" ht="15" customHeight="1" x14ac:dyDescent="0.25">
      <c r="A4444" s="155" t="s">
        <v>1386</v>
      </c>
      <c r="B4444" s="155" t="s">
        <v>6659</v>
      </c>
      <c r="C4444" s="155" t="s">
        <v>6658</v>
      </c>
      <c r="D4444" s="155">
        <v>2</v>
      </c>
      <c r="E4444" s="155">
        <v>2</v>
      </c>
      <c r="F4444" s="166">
        <v>41935</v>
      </c>
      <c r="G4444" s="166">
        <v>41936</v>
      </c>
      <c r="H4444" s="157">
        <v>1</v>
      </c>
    </row>
    <row r="4445" spans="1:9" ht="15" customHeight="1" x14ac:dyDescent="0.25">
      <c r="A4445" s="155" t="s">
        <v>725</v>
      </c>
      <c r="B4445" s="155" t="s">
        <v>6660</v>
      </c>
      <c r="C4445" s="155" t="s">
        <v>6661</v>
      </c>
      <c r="D4445" s="155">
        <v>50</v>
      </c>
      <c r="E4445" s="155">
        <v>50</v>
      </c>
      <c r="F4445" s="166">
        <v>41936</v>
      </c>
      <c r="G4445" s="166">
        <v>41940</v>
      </c>
      <c r="H4445" s="157">
        <v>1</v>
      </c>
    </row>
    <row r="4446" spans="1:9" ht="15" customHeight="1" x14ac:dyDescent="0.25">
      <c r="A4446" s="155" t="s">
        <v>299</v>
      </c>
      <c r="B4446" s="155" t="s">
        <v>1260</v>
      </c>
      <c r="C4446" s="155" t="s">
        <v>6662</v>
      </c>
      <c r="D4446" s="155">
        <v>50</v>
      </c>
      <c r="E4446" s="155">
        <v>20</v>
      </c>
      <c r="F4446" s="166">
        <v>41936</v>
      </c>
      <c r="G4446" s="166">
        <v>41947</v>
      </c>
      <c r="H4446" s="157">
        <v>1</v>
      </c>
      <c r="I4446" s="163" t="s">
        <v>6663</v>
      </c>
    </row>
    <row r="4447" spans="1:9" ht="15" customHeight="1" x14ac:dyDescent="0.25">
      <c r="A4447" s="155" t="s">
        <v>1438</v>
      </c>
      <c r="B4447" s="155" t="s">
        <v>5863</v>
      </c>
      <c r="C4447" s="155" t="s">
        <v>6664</v>
      </c>
      <c r="D4447" s="155">
        <v>300</v>
      </c>
      <c r="E4447" s="155">
        <v>33</v>
      </c>
      <c r="F4447" s="166">
        <v>41936</v>
      </c>
      <c r="G4447" s="166">
        <v>41950</v>
      </c>
      <c r="H4447" s="157">
        <v>1</v>
      </c>
      <c r="I4447" s="163" t="s">
        <v>6663</v>
      </c>
    </row>
    <row r="4448" spans="1:9" ht="15" customHeight="1" x14ac:dyDescent="0.25">
      <c r="A4448" s="155" t="s">
        <v>251</v>
      </c>
      <c r="B4448" s="155" t="s">
        <v>6632</v>
      </c>
      <c r="C4448" s="155" t="s">
        <v>6665</v>
      </c>
      <c r="D4448" s="155">
        <v>15</v>
      </c>
      <c r="E4448" s="155">
        <v>15</v>
      </c>
      <c r="F4448" s="166">
        <v>41936</v>
      </c>
      <c r="G4448" s="166">
        <v>41940</v>
      </c>
      <c r="H4448" s="157">
        <v>1</v>
      </c>
    </row>
    <row r="4449" spans="1:9" ht="15" customHeight="1" x14ac:dyDescent="0.25">
      <c r="A4449" s="155" t="s">
        <v>251</v>
      </c>
      <c r="B4449" s="155" t="s">
        <v>5338</v>
      </c>
      <c r="C4449" s="155" t="s">
        <v>364</v>
      </c>
      <c r="D4449" s="155">
        <v>20</v>
      </c>
      <c r="E4449" s="155">
        <v>20</v>
      </c>
      <c r="F4449" s="166">
        <v>41936</v>
      </c>
      <c r="G4449" s="166">
        <v>41940</v>
      </c>
      <c r="H4449" s="157">
        <v>1</v>
      </c>
    </row>
    <row r="4450" spans="1:9" ht="15" customHeight="1" x14ac:dyDescent="0.25">
      <c r="A4450" s="155" t="s">
        <v>71</v>
      </c>
      <c r="B4450" s="155" t="s">
        <v>1530</v>
      </c>
      <c r="C4450" s="155" t="s">
        <v>6666</v>
      </c>
      <c r="D4450" s="155">
        <v>5</v>
      </c>
      <c r="E4450" s="155">
        <v>5</v>
      </c>
      <c r="F4450" s="166">
        <v>41939</v>
      </c>
      <c r="G4450" s="166">
        <v>41949</v>
      </c>
      <c r="H4450" s="157">
        <v>1</v>
      </c>
    </row>
    <row r="4451" spans="1:9" ht="15" customHeight="1" x14ac:dyDescent="0.25">
      <c r="A4451" s="155" t="s">
        <v>71</v>
      </c>
      <c r="B4451" s="155" t="s">
        <v>1550</v>
      </c>
      <c r="C4451" s="155" t="s">
        <v>6667</v>
      </c>
      <c r="D4451" s="155">
        <v>5</v>
      </c>
      <c r="E4451" s="155">
        <v>5</v>
      </c>
      <c r="F4451" s="166">
        <v>41939</v>
      </c>
      <c r="G4451" s="166">
        <v>41957</v>
      </c>
      <c r="H4451" s="157">
        <v>1</v>
      </c>
    </row>
    <row r="4452" spans="1:9" ht="15" customHeight="1" x14ac:dyDescent="0.25">
      <c r="A4452" s="155" t="s">
        <v>5967</v>
      </c>
      <c r="B4452" s="155" t="s">
        <v>6668</v>
      </c>
      <c r="C4452" s="155" t="s">
        <v>6669</v>
      </c>
      <c r="D4452" s="155">
        <v>2</v>
      </c>
      <c r="E4452" s="155">
        <v>2</v>
      </c>
      <c r="F4452" s="166">
        <v>41939</v>
      </c>
      <c r="G4452" s="166">
        <v>41941</v>
      </c>
      <c r="H4452" s="157">
        <v>1</v>
      </c>
    </row>
    <row r="4453" spans="1:9" ht="15" customHeight="1" x14ac:dyDescent="0.25">
      <c r="A4453" s="155" t="s">
        <v>39</v>
      </c>
      <c r="B4453" s="155" t="s">
        <v>380</v>
      </c>
      <c r="C4453" s="155" t="s">
        <v>6670</v>
      </c>
      <c r="D4453" s="155">
        <v>500</v>
      </c>
      <c r="E4453" s="155">
        <v>525</v>
      </c>
      <c r="F4453" s="166">
        <v>41939</v>
      </c>
      <c r="G4453" s="166">
        <v>41946</v>
      </c>
      <c r="H4453" s="157">
        <v>1</v>
      </c>
    </row>
    <row r="4454" spans="1:9" ht="15" customHeight="1" x14ac:dyDescent="0.25">
      <c r="A4454" s="155" t="s">
        <v>520</v>
      </c>
      <c r="B4454" s="155" t="s">
        <v>521</v>
      </c>
      <c r="C4454" s="155" t="s">
        <v>6671</v>
      </c>
      <c r="D4454" s="155">
        <v>300</v>
      </c>
      <c r="E4454" s="155">
        <v>300</v>
      </c>
      <c r="F4454" s="166">
        <v>41939</v>
      </c>
      <c r="G4454" s="166">
        <v>41947</v>
      </c>
      <c r="H4454" s="157">
        <v>1</v>
      </c>
    </row>
    <row r="4455" spans="1:9" ht="15" customHeight="1" x14ac:dyDescent="0.25">
      <c r="A4455" s="155" t="s">
        <v>6576</v>
      </c>
      <c r="B4455" s="155" t="s">
        <v>6577</v>
      </c>
      <c r="C4455" s="155" t="s">
        <v>6672</v>
      </c>
      <c r="D4455" s="155">
        <v>23</v>
      </c>
      <c r="E4455" s="155">
        <v>23</v>
      </c>
      <c r="F4455" s="166">
        <v>41939</v>
      </c>
      <c r="G4455" s="166">
        <v>41940</v>
      </c>
      <c r="H4455" s="157">
        <v>1</v>
      </c>
    </row>
    <row r="4456" spans="1:9" ht="15" customHeight="1" x14ac:dyDescent="0.25">
      <c r="A4456" s="155" t="s">
        <v>6673</v>
      </c>
      <c r="B4456" s="155" t="s">
        <v>6674</v>
      </c>
      <c r="C4456" s="155" t="s">
        <v>6675</v>
      </c>
      <c r="D4456" s="155">
        <v>300</v>
      </c>
      <c r="E4456" s="155">
        <v>300</v>
      </c>
      <c r="F4456" s="166">
        <v>41939</v>
      </c>
      <c r="G4456" s="166">
        <v>41942</v>
      </c>
      <c r="H4456" s="157">
        <v>1</v>
      </c>
    </row>
    <row r="4457" spans="1:9" ht="15" customHeight="1" x14ac:dyDescent="0.25">
      <c r="A4457" s="155" t="s">
        <v>71</v>
      </c>
      <c r="B4457" s="155" t="s">
        <v>272</v>
      </c>
      <c r="C4457" s="155" t="s">
        <v>6680</v>
      </c>
      <c r="D4457" s="155">
        <v>2</v>
      </c>
      <c r="E4457" s="155">
        <v>2</v>
      </c>
      <c r="F4457" s="166">
        <v>41940</v>
      </c>
      <c r="G4457" s="166">
        <v>41950</v>
      </c>
      <c r="H4457" s="157">
        <v>1</v>
      </c>
    </row>
    <row r="4458" spans="1:9" ht="15" customHeight="1" x14ac:dyDescent="0.25">
      <c r="A4458" s="155" t="s">
        <v>731</v>
      </c>
      <c r="B4458" s="155" t="s">
        <v>295</v>
      </c>
      <c r="C4458" s="155" t="s">
        <v>6681</v>
      </c>
      <c r="D4458" s="155">
        <v>25</v>
      </c>
      <c r="E4458" s="155">
        <v>25</v>
      </c>
      <c r="F4458" s="166">
        <v>41940</v>
      </c>
      <c r="G4458" s="166">
        <v>41948</v>
      </c>
      <c r="H4458" s="157">
        <v>1</v>
      </c>
    </row>
    <row r="4459" spans="1:9" ht="15" customHeight="1" x14ac:dyDescent="0.25">
      <c r="A4459" s="155" t="s">
        <v>634</v>
      </c>
      <c r="B4459" s="155" t="s">
        <v>6682</v>
      </c>
      <c r="C4459" s="155" t="s">
        <v>6683</v>
      </c>
      <c r="D4459" s="155">
        <v>50</v>
      </c>
      <c r="E4459" s="155">
        <v>50</v>
      </c>
      <c r="F4459" s="166">
        <v>41940</v>
      </c>
      <c r="G4459" s="166">
        <v>41943</v>
      </c>
      <c r="H4459" s="157">
        <v>1</v>
      </c>
    </row>
    <row r="4460" spans="1:9" ht="15" customHeight="1" x14ac:dyDescent="0.25">
      <c r="A4460" s="155" t="s">
        <v>299</v>
      </c>
      <c r="B4460" s="155" t="s">
        <v>909</v>
      </c>
      <c r="C4460" s="155" t="s">
        <v>6684</v>
      </c>
      <c r="D4460" s="155">
        <v>100</v>
      </c>
      <c r="E4460" s="155">
        <v>100</v>
      </c>
      <c r="F4460" s="166">
        <v>41940</v>
      </c>
      <c r="G4460" s="166">
        <v>41947</v>
      </c>
      <c r="H4460" s="157">
        <v>1</v>
      </c>
    </row>
    <row r="4461" spans="1:9" ht="15" customHeight="1" x14ac:dyDescent="0.25">
      <c r="A4461" s="155" t="s">
        <v>1554</v>
      </c>
      <c r="B4461" s="155" t="s">
        <v>1181</v>
      </c>
      <c r="C4461" s="155" t="s">
        <v>6685</v>
      </c>
      <c r="D4461" s="155">
        <v>125</v>
      </c>
      <c r="E4461" s="155">
        <v>125</v>
      </c>
      <c r="F4461" s="166">
        <v>41940</v>
      </c>
      <c r="G4461" s="166">
        <v>41946</v>
      </c>
      <c r="H4461" s="157">
        <v>1</v>
      </c>
    </row>
    <row r="4462" spans="1:9" ht="15" customHeight="1" x14ac:dyDescent="0.25">
      <c r="A4462" s="155" t="s">
        <v>1983</v>
      </c>
      <c r="B4462" s="155" t="s">
        <v>2614</v>
      </c>
      <c r="C4462" s="155" t="s">
        <v>6686</v>
      </c>
      <c r="D4462" s="155">
        <v>136</v>
      </c>
      <c r="E4462" s="155">
        <v>134</v>
      </c>
      <c r="F4462" s="166">
        <v>41940</v>
      </c>
      <c r="G4462" s="166">
        <v>41949</v>
      </c>
      <c r="H4462" s="157">
        <v>1</v>
      </c>
    </row>
    <row r="4463" spans="1:9" ht="15" customHeight="1" x14ac:dyDescent="0.25">
      <c r="A4463" s="155" t="s">
        <v>1438</v>
      </c>
      <c r="B4463" s="155" t="s">
        <v>5863</v>
      </c>
      <c r="C4463" s="155" t="s">
        <v>6664</v>
      </c>
      <c r="D4463" s="155">
        <v>300</v>
      </c>
      <c r="E4463" s="155">
        <v>272</v>
      </c>
      <c r="F4463" s="166">
        <v>41940</v>
      </c>
      <c r="G4463" s="166">
        <v>41950</v>
      </c>
      <c r="H4463" s="157">
        <v>1</v>
      </c>
      <c r="I4463" s="163" t="s">
        <v>6687</v>
      </c>
    </row>
    <row r="4464" spans="1:9" ht="15" customHeight="1" x14ac:dyDescent="0.25">
      <c r="A4464" s="155" t="s">
        <v>1474</v>
      </c>
      <c r="B4464" s="155" t="s">
        <v>6175</v>
      </c>
      <c r="C4464" s="155" t="s">
        <v>6688</v>
      </c>
      <c r="D4464" s="155">
        <v>7</v>
      </c>
      <c r="E4464" s="155">
        <v>7</v>
      </c>
      <c r="F4464" s="166">
        <v>41940</v>
      </c>
      <c r="G4464" s="166">
        <v>41943</v>
      </c>
      <c r="H4464" s="157">
        <v>1</v>
      </c>
    </row>
    <row r="4465" spans="1:9" ht="15" customHeight="1" x14ac:dyDescent="0.25">
      <c r="A4465" s="155" t="s">
        <v>1554</v>
      </c>
      <c r="B4465" s="155" t="s">
        <v>1204</v>
      </c>
      <c r="C4465" s="155" t="s">
        <v>6689</v>
      </c>
      <c r="D4465" s="155">
        <v>125</v>
      </c>
      <c r="E4465" s="155">
        <v>125</v>
      </c>
      <c r="F4465" s="166">
        <v>41940</v>
      </c>
      <c r="G4465" s="166">
        <v>41946</v>
      </c>
      <c r="H4465" s="157">
        <v>1</v>
      </c>
    </row>
    <row r="4466" spans="1:9" ht="15" customHeight="1" x14ac:dyDescent="0.25">
      <c r="A4466" s="155" t="s">
        <v>6690</v>
      </c>
      <c r="B4466" s="155" t="s">
        <v>6691</v>
      </c>
      <c r="C4466" s="155" t="s">
        <v>6647</v>
      </c>
      <c r="D4466" s="155">
        <v>2</v>
      </c>
      <c r="E4466" s="155">
        <v>2</v>
      </c>
      <c r="F4466" s="166">
        <v>41940</v>
      </c>
      <c r="G4466" s="166">
        <v>41943</v>
      </c>
      <c r="H4466" s="157">
        <v>1</v>
      </c>
    </row>
    <row r="4467" spans="1:9" ht="15" customHeight="1" x14ac:dyDescent="0.25">
      <c r="A4467" s="155" t="s">
        <v>65</v>
      </c>
      <c r="B4467" s="155" t="s">
        <v>2994</v>
      </c>
      <c r="C4467" s="155" t="s">
        <v>6692</v>
      </c>
      <c r="D4467" s="155">
        <v>50</v>
      </c>
      <c r="E4467" s="155">
        <v>50</v>
      </c>
      <c r="F4467" s="166">
        <v>41940</v>
      </c>
      <c r="G4467" s="166">
        <v>41949</v>
      </c>
      <c r="H4467" s="157">
        <v>1</v>
      </c>
    </row>
    <row r="4468" spans="1:9" ht="15" customHeight="1" x14ac:dyDescent="0.25">
      <c r="A4468" s="155" t="s">
        <v>36</v>
      </c>
      <c r="B4468" s="155" t="s">
        <v>1526</v>
      </c>
      <c r="C4468" s="155" t="s">
        <v>6694</v>
      </c>
      <c r="D4468" s="155">
        <v>50</v>
      </c>
      <c r="E4468" s="155">
        <v>50</v>
      </c>
      <c r="F4468" s="166">
        <v>41942</v>
      </c>
      <c r="G4468" s="166">
        <v>41948</v>
      </c>
      <c r="H4468" s="157">
        <v>1</v>
      </c>
    </row>
    <row r="4469" spans="1:9" ht="15" customHeight="1" x14ac:dyDescent="0.25">
      <c r="A4469" s="155" t="s">
        <v>520</v>
      </c>
      <c r="B4469" s="155" t="s">
        <v>609</v>
      </c>
      <c r="C4469" s="155" t="s">
        <v>6695</v>
      </c>
      <c r="D4469" s="155">
        <v>400</v>
      </c>
      <c r="E4469" s="155">
        <v>400</v>
      </c>
      <c r="F4469" s="166">
        <v>41942</v>
      </c>
      <c r="G4469" s="166" t="s">
        <v>829</v>
      </c>
      <c r="H4469" s="157">
        <v>1</v>
      </c>
    </row>
    <row r="4470" spans="1:9" ht="15" customHeight="1" x14ac:dyDescent="0.25">
      <c r="A4470" s="155" t="s">
        <v>820</v>
      </c>
      <c r="B4470" s="155" t="s">
        <v>439</v>
      </c>
      <c r="C4470" s="155" t="s">
        <v>6696</v>
      </c>
      <c r="D4470" s="155">
        <v>200</v>
      </c>
      <c r="E4470" s="155">
        <v>200</v>
      </c>
      <c r="F4470" s="166">
        <v>41942</v>
      </c>
      <c r="G4470" s="166">
        <v>41950</v>
      </c>
      <c r="H4470" s="157">
        <v>1</v>
      </c>
    </row>
    <row r="4471" spans="1:9" ht="15" customHeight="1" x14ac:dyDescent="0.25">
      <c r="A4471" s="155" t="s">
        <v>6626</v>
      </c>
      <c r="B4471" s="155" t="s">
        <v>3160</v>
      </c>
      <c r="C4471" s="155" t="s">
        <v>6697</v>
      </c>
      <c r="D4471" s="155">
        <v>50</v>
      </c>
      <c r="E4471" s="155">
        <v>48</v>
      </c>
      <c r="F4471" s="166">
        <v>41942</v>
      </c>
      <c r="G4471" s="166">
        <v>41949</v>
      </c>
      <c r="H4471" s="157">
        <v>1</v>
      </c>
      <c r="I4471" s="163" t="s">
        <v>6698</v>
      </c>
    </row>
    <row r="4472" spans="1:9" ht="15" customHeight="1" x14ac:dyDescent="0.25">
      <c r="A4472" s="155" t="s">
        <v>173</v>
      </c>
      <c r="B4472" s="155" t="s">
        <v>3450</v>
      </c>
      <c r="C4472" s="155" t="s">
        <v>6699</v>
      </c>
      <c r="D4472" s="155">
        <v>270</v>
      </c>
      <c r="E4472" s="155">
        <v>270</v>
      </c>
      <c r="F4472" s="166">
        <v>41942</v>
      </c>
      <c r="G4472" s="166">
        <v>41948</v>
      </c>
      <c r="H4472" s="157">
        <v>1</v>
      </c>
    </row>
    <row r="4473" spans="1:9" ht="15" customHeight="1" x14ac:dyDescent="0.25">
      <c r="A4473" s="155" t="s">
        <v>509</v>
      </c>
      <c r="B4473" s="155" t="s">
        <v>4865</v>
      </c>
      <c r="C4473" s="155" t="s">
        <v>6700</v>
      </c>
      <c r="D4473" s="155">
        <v>100</v>
      </c>
      <c r="E4473" s="155">
        <v>100</v>
      </c>
      <c r="F4473" s="166">
        <v>41942</v>
      </c>
      <c r="G4473" s="166">
        <v>41943</v>
      </c>
      <c r="H4473" s="157">
        <v>1</v>
      </c>
    </row>
    <row r="4474" spans="1:9" ht="15" customHeight="1" x14ac:dyDescent="0.25">
      <c r="A4474" s="155" t="s">
        <v>299</v>
      </c>
      <c r="B4474" s="155" t="s">
        <v>1260</v>
      </c>
      <c r="C4474" s="155" t="s">
        <v>6662</v>
      </c>
      <c r="D4474" s="155">
        <v>50</v>
      </c>
      <c r="E4474" s="155">
        <v>30</v>
      </c>
      <c r="F4474" s="166">
        <v>41943</v>
      </c>
      <c r="G4474" s="166">
        <v>41947</v>
      </c>
      <c r="H4474" s="157">
        <v>1</v>
      </c>
      <c r="I4474" s="163" t="s">
        <v>6701</v>
      </c>
    </row>
    <row r="4475" spans="1:9" ht="15" customHeight="1" x14ac:dyDescent="0.25">
      <c r="A4475" s="155" t="s">
        <v>1554</v>
      </c>
      <c r="B4475" s="155" t="s">
        <v>1204</v>
      </c>
      <c r="C4475" s="155" t="s">
        <v>6702</v>
      </c>
      <c r="D4475" s="155">
        <v>125</v>
      </c>
      <c r="E4475" s="155">
        <v>125</v>
      </c>
      <c r="F4475" s="166">
        <v>41943</v>
      </c>
      <c r="G4475" s="166">
        <v>41943</v>
      </c>
      <c r="H4475" s="157">
        <v>1</v>
      </c>
    </row>
    <row r="4476" spans="1:9" ht="15" customHeight="1" x14ac:dyDescent="0.25">
      <c r="A4476" s="155" t="s">
        <v>742</v>
      </c>
      <c r="B4476" s="155" t="s">
        <v>1099</v>
      </c>
      <c r="C4476" s="155" t="s">
        <v>6703</v>
      </c>
      <c r="D4476" s="155">
        <v>75</v>
      </c>
      <c r="E4476" s="155">
        <v>75</v>
      </c>
      <c r="F4476" s="166">
        <v>41943</v>
      </c>
      <c r="G4476" s="166">
        <v>41946</v>
      </c>
      <c r="H4476" s="157">
        <v>1</v>
      </c>
    </row>
    <row r="4477" spans="1:9" ht="15" customHeight="1" x14ac:dyDescent="0.25">
      <c r="A4477" s="155" t="s">
        <v>71</v>
      </c>
      <c r="B4477" s="155" t="s">
        <v>167</v>
      </c>
      <c r="C4477" s="155" t="s">
        <v>6704</v>
      </c>
      <c r="D4477" s="155">
        <v>6</v>
      </c>
      <c r="E4477" s="155">
        <v>6</v>
      </c>
      <c r="F4477" s="166">
        <v>41943</v>
      </c>
      <c r="G4477" s="166">
        <v>41953</v>
      </c>
      <c r="H4477" s="157">
        <v>1</v>
      </c>
    </row>
    <row r="4478" spans="1:9" ht="15" customHeight="1" x14ac:dyDescent="0.25">
      <c r="A4478" s="155" t="s">
        <v>36</v>
      </c>
      <c r="B4478" s="155" t="s">
        <v>812</v>
      </c>
      <c r="C4478" s="155" t="s">
        <v>6705</v>
      </c>
      <c r="D4478" s="155">
        <v>50</v>
      </c>
      <c r="E4478" s="155">
        <v>54</v>
      </c>
      <c r="F4478" s="166">
        <v>41943</v>
      </c>
      <c r="G4478" s="166">
        <v>41947</v>
      </c>
      <c r="H4478" s="157">
        <v>1</v>
      </c>
    </row>
    <row r="4479" spans="1:9" ht="15" customHeight="1" x14ac:dyDescent="0.25">
      <c r="A4479" s="155" t="s">
        <v>4635</v>
      </c>
      <c r="B4479" s="155" t="s">
        <v>6706</v>
      </c>
      <c r="C4479" s="155" t="s">
        <v>6707</v>
      </c>
      <c r="D4479" s="155">
        <v>10</v>
      </c>
      <c r="E4479" s="155">
        <v>10</v>
      </c>
      <c r="F4479" s="166">
        <v>41943</v>
      </c>
      <c r="G4479" s="166">
        <v>41955</v>
      </c>
      <c r="H4479" s="157">
        <v>1</v>
      </c>
    </row>
    <row r="4480" spans="1:9" ht="15" customHeight="1" x14ac:dyDescent="0.25">
      <c r="A4480" s="155" t="s">
        <v>173</v>
      </c>
      <c r="B4480" s="155" t="s">
        <v>445</v>
      </c>
      <c r="C4480" s="155" t="s">
        <v>6708</v>
      </c>
      <c r="D4480" s="155">
        <v>108</v>
      </c>
      <c r="E4480" s="155">
        <v>108</v>
      </c>
      <c r="F4480" s="166">
        <v>41943</v>
      </c>
      <c r="G4480" s="166">
        <v>41948</v>
      </c>
      <c r="H4480" s="157">
        <v>1</v>
      </c>
    </row>
    <row r="4481" spans="1:8" ht="15" customHeight="1" x14ac:dyDescent="0.25">
      <c r="A4481" s="155" t="s">
        <v>71</v>
      </c>
      <c r="B4481" s="155" t="s">
        <v>167</v>
      </c>
      <c r="C4481" s="155" t="s">
        <v>6709</v>
      </c>
      <c r="D4481" s="155">
        <v>5</v>
      </c>
      <c r="E4481" s="155">
        <v>5</v>
      </c>
      <c r="F4481" s="166">
        <v>41946</v>
      </c>
      <c r="G4481" s="166">
        <v>41953</v>
      </c>
      <c r="H4481" s="157">
        <v>1</v>
      </c>
    </row>
    <row r="4482" spans="1:8" ht="15" customHeight="1" x14ac:dyDescent="0.25">
      <c r="A4482" s="155" t="s">
        <v>4728</v>
      </c>
      <c r="B4482" s="155" t="s">
        <v>6710</v>
      </c>
      <c r="C4482" s="155" t="s">
        <v>6711</v>
      </c>
      <c r="D4482" s="155">
        <v>20</v>
      </c>
      <c r="E4482" s="155">
        <v>20</v>
      </c>
      <c r="F4482" s="166">
        <v>41946</v>
      </c>
      <c r="G4482" s="166">
        <v>41954</v>
      </c>
      <c r="H4482" s="157">
        <v>1</v>
      </c>
    </row>
    <row r="4483" spans="1:8" ht="15" customHeight="1" x14ac:dyDescent="0.25">
      <c r="A4483" s="155" t="s">
        <v>509</v>
      </c>
      <c r="B4483" s="155" t="s">
        <v>6712</v>
      </c>
      <c r="C4483" s="155" t="s">
        <v>6713</v>
      </c>
      <c r="D4483" s="155">
        <v>250</v>
      </c>
      <c r="E4483" s="155">
        <v>250</v>
      </c>
      <c r="F4483" s="166">
        <v>41946</v>
      </c>
      <c r="G4483" s="166">
        <v>41954</v>
      </c>
      <c r="H4483" s="157">
        <v>1</v>
      </c>
    </row>
    <row r="4484" spans="1:8" ht="15" customHeight="1" x14ac:dyDescent="0.25">
      <c r="A4484" s="155" t="s">
        <v>509</v>
      </c>
      <c r="B4484" s="155" t="s">
        <v>6712</v>
      </c>
      <c r="C4484" s="155" t="s">
        <v>59</v>
      </c>
      <c r="D4484" s="155">
        <v>250</v>
      </c>
      <c r="E4484" s="155">
        <v>250</v>
      </c>
      <c r="F4484" s="166">
        <v>41947</v>
      </c>
      <c r="G4484" s="166">
        <v>41951</v>
      </c>
      <c r="H4484" s="157">
        <v>1</v>
      </c>
    </row>
    <row r="4485" spans="1:8" ht="15" customHeight="1" x14ac:dyDescent="0.25">
      <c r="A4485" s="155" t="s">
        <v>3923</v>
      </c>
      <c r="B4485" s="155" t="s">
        <v>6714</v>
      </c>
      <c r="C4485" s="155" t="s">
        <v>6715</v>
      </c>
      <c r="D4485" s="155">
        <v>70</v>
      </c>
      <c r="E4485" s="155">
        <v>70</v>
      </c>
      <c r="F4485" s="166">
        <v>41947</v>
      </c>
      <c r="G4485" s="166">
        <v>41948</v>
      </c>
      <c r="H4485" s="157">
        <v>1</v>
      </c>
    </row>
    <row r="4486" spans="1:8" ht="15" customHeight="1" x14ac:dyDescent="0.25">
      <c r="A4486" s="155" t="s">
        <v>1474</v>
      </c>
      <c r="B4486" s="155" t="s">
        <v>6716</v>
      </c>
      <c r="C4486" s="155" t="s">
        <v>6717</v>
      </c>
      <c r="D4486" s="155">
        <v>100</v>
      </c>
      <c r="E4486" s="155">
        <v>100</v>
      </c>
      <c r="F4486" s="166">
        <v>41947</v>
      </c>
      <c r="G4486" s="166">
        <v>41948</v>
      </c>
      <c r="H4486" s="157">
        <v>1</v>
      </c>
    </row>
    <row r="4487" spans="1:8" ht="15" customHeight="1" x14ac:dyDescent="0.25">
      <c r="A4487" s="155" t="s">
        <v>830</v>
      </c>
      <c r="B4487" s="155" t="s">
        <v>3759</v>
      </c>
      <c r="C4487" s="155" t="s">
        <v>6718</v>
      </c>
      <c r="D4487" s="155">
        <v>13</v>
      </c>
      <c r="E4487" s="155">
        <v>13</v>
      </c>
      <c r="F4487" s="166">
        <v>41947</v>
      </c>
      <c r="G4487" s="166">
        <v>41948</v>
      </c>
      <c r="H4487" s="157">
        <v>1</v>
      </c>
    </row>
    <row r="4488" spans="1:8" ht="15" customHeight="1" x14ac:dyDescent="0.25">
      <c r="A4488" s="155" t="s">
        <v>71</v>
      </c>
      <c r="B4488" s="155" t="s">
        <v>1168</v>
      </c>
      <c r="C4488" s="155" t="s">
        <v>6719</v>
      </c>
      <c r="D4488" s="155">
        <v>10</v>
      </c>
      <c r="E4488" s="155">
        <v>10</v>
      </c>
      <c r="F4488" s="166">
        <v>41947</v>
      </c>
      <c r="G4488" s="166">
        <v>41950</v>
      </c>
      <c r="H4488" s="157">
        <v>1</v>
      </c>
    </row>
    <row r="4489" spans="1:8" ht="15" customHeight="1" x14ac:dyDescent="0.25">
      <c r="A4489" s="155" t="s">
        <v>242</v>
      </c>
      <c r="B4489" s="155" t="s">
        <v>3782</v>
      </c>
      <c r="C4489" s="155" t="s">
        <v>6720</v>
      </c>
      <c r="D4489" s="155">
        <v>150</v>
      </c>
      <c r="E4489" s="155">
        <v>150</v>
      </c>
      <c r="F4489" s="166">
        <v>41948</v>
      </c>
      <c r="G4489" s="166">
        <v>41950</v>
      </c>
      <c r="H4489" s="157">
        <v>1</v>
      </c>
    </row>
    <row r="4490" spans="1:8" ht="15" customHeight="1" x14ac:dyDescent="0.25">
      <c r="A4490" s="155" t="s">
        <v>36</v>
      </c>
      <c r="B4490" s="155" t="s">
        <v>1157</v>
      </c>
      <c r="C4490" s="155" t="s">
        <v>6721</v>
      </c>
      <c r="D4490" s="155">
        <v>50</v>
      </c>
      <c r="E4490" s="155">
        <v>50</v>
      </c>
      <c r="F4490" s="166">
        <v>41948</v>
      </c>
      <c r="G4490" s="166">
        <v>41954</v>
      </c>
      <c r="H4490" s="157">
        <v>1</v>
      </c>
    </row>
    <row r="4491" spans="1:8" ht="15" customHeight="1" x14ac:dyDescent="0.25">
      <c r="A4491" s="155" t="s">
        <v>78</v>
      </c>
      <c r="B4491" s="155" t="s">
        <v>3533</v>
      </c>
      <c r="C4491" s="155" t="s">
        <v>6722</v>
      </c>
      <c r="D4491" s="155">
        <v>64</v>
      </c>
      <c r="E4491" s="155">
        <v>59</v>
      </c>
      <c r="F4491" s="166">
        <v>41948</v>
      </c>
      <c r="G4491" s="166">
        <v>41960</v>
      </c>
      <c r="H4491" s="157">
        <v>1</v>
      </c>
    </row>
    <row r="4492" spans="1:8" ht="15" customHeight="1" x14ac:dyDescent="0.25">
      <c r="A4492" s="155" t="s">
        <v>6576</v>
      </c>
      <c r="B4492" s="155" t="s">
        <v>6577</v>
      </c>
      <c r="C4492" s="155" t="s">
        <v>6723</v>
      </c>
      <c r="D4492" s="155">
        <v>2</v>
      </c>
      <c r="E4492" s="155">
        <v>2</v>
      </c>
      <c r="F4492" s="166">
        <v>41948</v>
      </c>
      <c r="G4492" s="166">
        <v>41948</v>
      </c>
      <c r="H4492" s="157">
        <v>1</v>
      </c>
    </row>
    <row r="4493" spans="1:8" ht="15" customHeight="1" x14ac:dyDescent="0.25">
      <c r="A4493" s="155" t="s">
        <v>5827</v>
      </c>
      <c r="B4493" s="155" t="s">
        <v>5986</v>
      </c>
      <c r="C4493" s="155" t="s">
        <v>6725</v>
      </c>
      <c r="D4493" s="155">
        <v>75</v>
      </c>
      <c r="E4493" s="155">
        <v>75</v>
      </c>
      <c r="F4493" s="166">
        <v>41948</v>
      </c>
      <c r="G4493" s="166">
        <v>41950</v>
      </c>
      <c r="H4493" s="157">
        <v>1</v>
      </c>
    </row>
    <row r="4494" spans="1:8" ht="15" customHeight="1" x14ac:dyDescent="0.25">
      <c r="A4494" s="155" t="s">
        <v>5827</v>
      </c>
      <c r="B4494" s="155" t="s">
        <v>6724</v>
      </c>
      <c r="C4494" s="155" t="s">
        <v>6726</v>
      </c>
      <c r="D4494" s="155">
        <v>100</v>
      </c>
      <c r="E4494" s="155">
        <v>100</v>
      </c>
      <c r="F4494" s="166">
        <v>41948</v>
      </c>
      <c r="G4494" s="166">
        <v>41950</v>
      </c>
      <c r="H4494" s="157">
        <v>1</v>
      </c>
    </row>
    <row r="4495" spans="1:8" ht="15" customHeight="1" x14ac:dyDescent="0.25">
      <c r="A4495" s="155" t="s">
        <v>2317</v>
      </c>
      <c r="B4495" s="155" t="s">
        <v>2318</v>
      </c>
      <c r="C4495" s="155" t="s">
        <v>6727</v>
      </c>
      <c r="D4495" s="155">
        <v>300</v>
      </c>
      <c r="E4495" s="155">
        <v>200</v>
      </c>
      <c r="F4495" s="166">
        <v>41948</v>
      </c>
      <c r="G4495" s="166">
        <v>41954</v>
      </c>
      <c r="H4495" s="157">
        <v>1</v>
      </c>
    </row>
    <row r="4496" spans="1:8" ht="15" customHeight="1" x14ac:dyDescent="0.25">
      <c r="A4496" s="155" t="s">
        <v>286</v>
      </c>
      <c r="B4496" s="155" t="s">
        <v>4206</v>
      </c>
      <c r="C4496" s="155" t="s">
        <v>6730</v>
      </c>
      <c r="D4496" s="155">
        <v>100</v>
      </c>
      <c r="E4496" s="155">
        <v>50</v>
      </c>
      <c r="F4496" s="166">
        <v>41949</v>
      </c>
      <c r="G4496" s="166" t="s">
        <v>829</v>
      </c>
      <c r="H4496" s="157">
        <v>1</v>
      </c>
    </row>
    <row r="4497" spans="1:8" ht="15" customHeight="1" x14ac:dyDescent="0.25">
      <c r="A4497" s="155" t="s">
        <v>742</v>
      </c>
      <c r="B4497" s="155" t="s">
        <v>1018</v>
      </c>
      <c r="C4497" s="155" t="s">
        <v>6731</v>
      </c>
      <c r="D4497" s="155">
        <v>25</v>
      </c>
      <c r="E4497" s="155">
        <v>25</v>
      </c>
      <c r="F4497" s="166">
        <v>41949</v>
      </c>
      <c r="G4497" s="166">
        <v>41950</v>
      </c>
      <c r="H4497" s="157">
        <v>1</v>
      </c>
    </row>
    <row r="4498" spans="1:8" ht="30" customHeight="1" x14ac:dyDescent="0.25">
      <c r="A4498" s="155" t="s">
        <v>3473</v>
      </c>
      <c r="B4498" s="155" t="s">
        <v>526</v>
      </c>
      <c r="C4498" s="155" t="s">
        <v>6732</v>
      </c>
      <c r="D4498" s="155">
        <v>25</v>
      </c>
      <c r="E4498" s="155">
        <v>25</v>
      </c>
      <c r="F4498" s="166">
        <v>41949</v>
      </c>
      <c r="G4498" s="166">
        <v>41953</v>
      </c>
      <c r="H4498" s="157">
        <v>1</v>
      </c>
    </row>
    <row r="4499" spans="1:8" ht="15" customHeight="1" x14ac:dyDescent="0.25">
      <c r="A4499" s="155" t="s">
        <v>158</v>
      </c>
      <c r="B4499" s="155" t="s">
        <v>1707</v>
      </c>
      <c r="C4499" s="155" t="s">
        <v>6733</v>
      </c>
      <c r="D4499" s="155">
        <v>3</v>
      </c>
      <c r="E4499" s="155">
        <v>3</v>
      </c>
      <c r="F4499" s="166">
        <v>41949</v>
      </c>
      <c r="G4499" s="166">
        <v>41950</v>
      </c>
      <c r="H4499" s="157">
        <v>1</v>
      </c>
    </row>
    <row r="4500" spans="1:8" ht="15" customHeight="1" x14ac:dyDescent="0.25">
      <c r="A4500" s="155" t="s">
        <v>42</v>
      </c>
      <c r="B4500" s="155" t="s">
        <v>6734</v>
      </c>
      <c r="C4500" s="155" t="s">
        <v>6735</v>
      </c>
      <c r="D4500" s="155">
        <v>25</v>
      </c>
      <c r="E4500" s="155">
        <v>25</v>
      </c>
      <c r="F4500" s="166">
        <v>41949</v>
      </c>
      <c r="G4500" s="166">
        <v>41953</v>
      </c>
      <c r="H4500" s="157">
        <v>1</v>
      </c>
    </row>
    <row r="4501" spans="1:8" ht="15" customHeight="1" x14ac:dyDescent="0.25">
      <c r="A4501" s="155" t="s">
        <v>6967</v>
      </c>
      <c r="B4501" s="155" t="s">
        <v>7045</v>
      </c>
      <c r="C4501" s="155" t="s">
        <v>7046</v>
      </c>
      <c r="D4501" s="155">
        <v>400</v>
      </c>
      <c r="E4501" s="155">
        <v>400</v>
      </c>
      <c r="F4501" s="166">
        <v>41949</v>
      </c>
      <c r="G4501" s="166">
        <v>41951</v>
      </c>
      <c r="H4501" s="157">
        <v>1</v>
      </c>
    </row>
    <row r="4502" spans="1:8" ht="15" customHeight="1" x14ac:dyDescent="0.25">
      <c r="A4502" s="155" t="s">
        <v>42</v>
      </c>
      <c r="B4502" s="155" t="s">
        <v>6293</v>
      </c>
      <c r="C4502" s="155" t="s">
        <v>6736</v>
      </c>
      <c r="D4502" s="155">
        <v>100</v>
      </c>
      <c r="E4502" s="155">
        <v>100</v>
      </c>
      <c r="F4502" s="166">
        <v>41950</v>
      </c>
      <c r="G4502" s="166">
        <v>41956</v>
      </c>
      <c r="H4502" s="157">
        <v>1</v>
      </c>
    </row>
    <row r="4503" spans="1:8" ht="15" customHeight="1" x14ac:dyDescent="0.25">
      <c r="A4503" s="155" t="s">
        <v>173</v>
      </c>
      <c r="B4503" s="155" t="s">
        <v>445</v>
      </c>
      <c r="C4503" s="155" t="s">
        <v>6737</v>
      </c>
      <c r="D4503" s="155">
        <v>100</v>
      </c>
      <c r="E4503" s="155">
        <v>100</v>
      </c>
      <c r="F4503" s="166">
        <v>41950</v>
      </c>
      <c r="G4503" s="166">
        <v>41953</v>
      </c>
      <c r="H4503" s="157">
        <v>1</v>
      </c>
    </row>
    <row r="4504" spans="1:8" ht="15" customHeight="1" x14ac:dyDescent="0.25">
      <c r="A4504" s="155" t="s">
        <v>71</v>
      </c>
      <c r="B4504" s="155" t="s">
        <v>1550</v>
      </c>
      <c r="C4504" s="155" t="s">
        <v>6738</v>
      </c>
      <c r="D4504" s="155">
        <v>5</v>
      </c>
      <c r="E4504" s="155">
        <v>5</v>
      </c>
      <c r="F4504" s="166">
        <v>41950</v>
      </c>
      <c r="G4504" s="166">
        <v>41960</v>
      </c>
      <c r="H4504" s="157">
        <v>1</v>
      </c>
    </row>
    <row r="4505" spans="1:8" ht="15" customHeight="1" x14ac:dyDescent="0.25">
      <c r="A4505" s="155" t="s">
        <v>657</v>
      </c>
      <c r="B4505" s="155" t="s">
        <v>658</v>
      </c>
      <c r="C4505" s="155" t="s">
        <v>6739</v>
      </c>
      <c r="D4505" s="155">
        <v>100</v>
      </c>
      <c r="E4505" s="155">
        <v>100</v>
      </c>
      <c r="F4505" s="166">
        <v>41950</v>
      </c>
      <c r="G4505" s="166">
        <v>41957</v>
      </c>
      <c r="H4505" s="157">
        <v>1</v>
      </c>
    </row>
    <row r="4506" spans="1:8" ht="15" customHeight="1" x14ac:dyDescent="0.25">
      <c r="A4506" s="155" t="s">
        <v>748</v>
      </c>
      <c r="B4506" s="155" t="s">
        <v>823</v>
      </c>
      <c r="C4506" s="155" t="s">
        <v>6740</v>
      </c>
      <c r="D4506" s="155">
        <v>200</v>
      </c>
      <c r="E4506" s="155">
        <v>200</v>
      </c>
      <c r="F4506" s="166">
        <v>41950</v>
      </c>
      <c r="G4506" s="166">
        <v>41954</v>
      </c>
      <c r="H4506" s="157">
        <v>1</v>
      </c>
    </row>
    <row r="4507" spans="1:8" ht="15" customHeight="1" x14ac:dyDescent="0.25">
      <c r="A4507" s="155" t="s">
        <v>251</v>
      </c>
      <c r="B4507" s="155" t="s">
        <v>5317</v>
      </c>
      <c r="C4507" s="155" t="s">
        <v>6741</v>
      </c>
      <c r="D4507" s="155">
        <v>50</v>
      </c>
      <c r="E4507" s="155">
        <v>50</v>
      </c>
      <c r="F4507" s="166">
        <v>41950</v>
      </c>
      <c r="G4507" s="166">
        <v>41955</v>
      </c>
      <c r="H4507" s="157">
        <v>1</v>
      </c>
    </row>
    <row r="4508" spans="1:8" ht="15" customHeight="1" x14ac:dyDescent="0.25">
      <c r="A4508" s="155" t="s">
        <v>286</v>
      </c>
      <c r="B4508" s="155" t="s">
        <v>3774</v>
      </c>
      <c r="C4508" s="155" t="s">
        <v>6742</v>
      </c>
      <c r="D4508" s="155">
        <v>120</v>
      </c>
      <c r="E4508" s="155">
        <v>120</v>
      </c>
      <c r="F4508" s="166">
        <v>41950</v>
      </c>
      <c r="G4508" s="166">
        <v>41953</v>
      </c>
      <c r="H4508" s="157">
        <v>1</v>
      </c>
    </row>
    <row r="4509" spans="1:8" ht="15" customHeight="1" x14ac:dyDescent="0.25">
      <c r="A4509" s="155" t="s">
        <v>286</v>
      </c>
      <c r="B4509" s="155" t="s">
        <v>562</v>
      </c>
      <c r="C4509" s="155" t="s">
        <v>6743</v>
      </c>
      <c r="D4509" s="155">
        <v>75</v>
      </c>
      <c r="E4509" s="155">
        <v>75</v>
      </c>
      <c r="F4509" s="166">
        <v>41950</v>
      </c>
      <c r="G4509" s="166">
        <v>41954</v>
      </c>
      <c r="H4509" s="157">
        <v>1</v>
      </c>
    </row>
    <row r="4510" spans="1:8" ht="15" customHeight="1" x14ac:dyDescent="0.25">
      <c r="A4510" s="155" t="s">
        <v>509</v>
      </c>
      <c r="B4510" s="155" t="s">
        <v>6747</v>
      </c>
      <c r="C4510" s="155" t="s">
        <v>6744</v>
      </c>
      <c r="D4510" s="155">
        <v>10</v>
      </c>
      <c r="E4510" s="155">
        <v>10</v>
      </c>
      <c r="F4510" s="166">
        <v>41950</v>
      </c>
      <c r="G4510" s="166">
        <v>41953</v>
      </c>
      <c r="H4510" s="157">
        <v>1</v>
      </c>
    </row>
    <row r="4511" spans="1:8" ht="15" customHeight="1" x14ac:dyDescent="0.25">
      <c r="A4511" s="155" t="s">
        <v>509</v>
      </c>
      <c r="B4511" s="155" t="s">
        <v>6746</v>
      </c>
      <c r="C4511" s="155" t="s">
        <v>166</v>
      </c>
      <c r="D4511" s="155">
        <v>20</v>
      </c>
      <c r="E4511" s="155">
        <v>20</v>
      </c>
      <c r="F4511" s="166">
        <v>41950</v>
      </c>
      <c r="G4511" s="166">
        <v>41953</v>
      </c>
      <c r="H4511" s="157">
        <v>1</v>
      </c>
    </row>
    <row r="4512" spans="1:8" ht="15" customHeight="1" x14ac:dyDescent="0.25">
      <c r="A4512" s="155" t="s">
        <v>509</v>
      </c>
      <c r="B4512" s="155" t="s">
        <v>6745</v>
      </c>
      <c r="C4512" s="155" t="s">
        <v>819</v>
      </c>
      <c r="D4512" s="155">
        <v>10</v>
      </c>
      <c r="E4512" s="155">
        <v>10</v>
      </c>
      <c r="F4512" s="166">
        <v>41950</v>
      </c>
      <c r="G4512" s="166">
        <v>41953</v>
      </c>
      <c r="H4512" s="157">
        <v>1</v>
      </c>
    </row>
    <row r="4513" spans="1:8" ht="15" customHeight="1" x14ac:dyDescent="0.25">
      <c r="A4513" s="155" t="s">
        <v>719</v>
      </c>
      <c r="B4513" s="155" t="s">
        <v>807</v>
      </c>
      <c r="C4513" s="155" t="s">
        <v>6755</v>
      </c>
      <c r="D4513" s="155">
        <v>250</v>
      </c>
      <c r="E4513" s="155">
        <v>250</v>
      </c>
      <c r="F4513" s="166">
        <v>41953</v>
      </c>
      <c r="G4513" s="166">
        <v>41956</v>
      </c>
      <c r="H4513" s="157">
        <v>1</v>
      </c>
    </row>
    <row r="4514" spans="1:8" ht="15" customHeight="1" x14ac:dyDescent="0.25">
      <c r="A4514" s="155" t="s">
        <v>719</v>
      </c>
      <c r="B4514" s="155" t="s">
        <v>809</v>
      </c>
      <c r="C4514" s="155" t="s">
        <v>364</v>
      </c>
      <c r="D4514" s="155">
        <v>100</v>
      </c>
      <c r="E4514" s="155">
        <v>1100</v>
      </c>
      <c r="F4514" s="166">
        <v>41953</v>
      </c>
      <c r="G4514" s="166">
        <v>41956</v>
      </c>
      <c r="H4514" s="157">
        <v>1</v>
      </c>
    </row>
    <row r="4515" spans="1:8" ht="15" customHeight="1" x14ac:dyDescent="0.25">
      <c r="A4515" s="155" t="s">
        <v>719</v>
      </c>
      <c r="B4515" s="155" t="s">
        <v>991</v>
      </c>
      <c r="C4515" s="155" t="s">
        <v>161</v>
      </c>
      <c r="D4515" s="155">
        <v>250</v>
      </c>
      <c r="E4515" s="155">
        <v>250</v>
      </c>
      <c r="F4515" s="166">
        <v>41953</v>
      </c>
      <c r="G4515" s="166">
        <v>41956</v>
      </c>
      <c r="H4515" s="157">
        <v>1</v>
      </c>
    </row>
    <row r="4516" spans="1:8" ht="15" customHeight="1" x14ac:dyDescent="0.25">
      <c r="A4516" s="155" t="s">
        <v>6752</v>
      </c>
      <c r="B4516" s="155" t="s">
        <v>6753</v>
      </c>
      <c r="C4516" s="155" t="s">
        <v>6754</v>
      </c>
      <c r="D4516" s="155">
        <v>10</v>
      </c>
      <c r="E4516" s="155">
        <v>10</v>
      </c>
      <c r="F4516" s="166">
        <v>41953</v>
      </c>
      <c r="G4516" s="166">
        <v>41957</v>
      </c>
      <c r="H4516" s="157">
        <v>1</v>
      </c>
    </row>
    <row r="4517" spans="1:8" ht="15" customHeight="1" x14ac:dyDescent="0.25">
      <c r="A4517" s="155" t="s">
        <v>1757</v>
      </c>
      <c r="B4517" s="155" t="s">
        <v>1758</v>
      </c>
      <c r="C4517" s="155" t="s">
        <v>6756</v>
      </c>
      <c r="D4517" s="155">
        <v>1</v>
      </c>
      <c r="E4517" s="155">
        <v>1</v>
      </c>
      <c r="F4517" s="166">
        <v>41953</v>
      </c>
      <c r="G4517" s="166">
        <v>41956</v>
      </c>
      <c r="H4517" s="157">
        <v>1</v>
      </c>
    </row>
    <row r="4518" spans="1:8" ht="15" customHeight="1" x14ac:dyDescent="0.25">
      <c r="A4518" s="155" t="s">
        <v>65</v>
      </c>
      <c r="B4518" s="155" t="s">
        <v>2994</v>
      </c>
      <c r="C4518" s="155" t="s">
        <v>6757</v>
      </c>
      <c r="D4518" s="155">
        <v>50</v>
      </c>
      <c r="E4518" s="155">
        <v>50</v>
      </c>
      <c r="F4518" s="166">
        <v>41954</v>
      </c>
      <c r="G4518" s="166">
        <v>41984</v>
      </c>
      <c r="H4518" s="157">
        <v>1</v>
      </c>
    </row>
    <row r="4519" spans="1:8" ht="15" customHeight="1" x14ac:dyDescent="0.25">
      <c r="A4519" s="155" t="s">
        <v>230</v>
      </c>
      <c r="B4519" s="155" t="s">
        <v>1103</v>
      </c>
      <c r="C4519" s="155" t="s">
        <v>6764</v>
      </c>
      <c r="D4519" s="155">
        <v>50</v>
      </c>
      <c r="E4519" s="155">
        <v>50</v>
      </c>
      <c r="F4519" s="166">
        <v>41955</v>
      </c>
      <c r="G4519" s="166">
        <v>41957</v>
      </c>
      <c r="H4519" s="157">
        <v>1</v>
      </c>
    </row>
    <row r="4520" spans="1:8" ht="15" customHeight="1" x14ac:dyDescent="0.25">
      <c r="A4520" s="155" t="s">
        <v>230</v>
      </c>
      <c r="B4520" s="155" t="s">
        <v>1101</v>
      </c>
      <c r="C4520" s="155" t="s">
        <v>316</v>
      </c>
      <c r="D4520" s="155">
        <v>50</v>
      </c>
      <c r="E4520" s="155">
        <v>50</v>
      </c>
      <c r="F4520" s="166">
        <v>41955</v>
      </c>
      <c r="G4520" s="166">
        <v>41957</v>
      </c>
      <c r="H4520" s="157">
        <v>1</v>
      </c>
    </row>
    <row r="4521" spans="1:8" ht="15" customHeight="1" x14ac:dyDescent="0.25">
      <c r="A4521" s="155" t="s">
        <v>78</v>
      </c>
      <c r="B4521" s="155" t="s">
        <v>79</v>
      </c>
      <c r="C4521" s="155" t="s">
        <v>6765</v>
      </c>
      <c r="D4521" s="155">
        <v>20</v>
      </c>
      <c r="E4521" s="155">
        <v>20</v>
      </c>
      <c r="F4521" s="166">
        <v>41955</v>
      </c>
      <c r="G4521" s="166">
        <v>41957</v>
      </c>
      <c r="H4521" s="157">
        <v>1</v>
      </c>
    </row>
    <row r="4522" spans="1:8" ht="15" customHeight="1" x14ac:dyDescent="0.25">
      <c r="A4522" s="155" t="s">
        <v>299</v>
      </c>
      <c r="B4522" s="155" t="s">
        <v>300</v>
      </c>
      <c r="C4522" s="155" t="s">
        <v>6766</v>
      </c>
      <c r="D4522" s="155">
        <v>25</v>
      </c>
      <c r="E4522" s="155">
        <v>25</v>
      </c>
      <c r="F4522" s="166">
        <v>41955</v>
      </c>
      <c r="G4522" s="166">
        <v>41957</v>
      </c>
      <c r="H4522" s="157">
        <v>1</v>
      </c>
    </row>
    <row r="4523" spans="1:8" ht="15" customHeight="1" x14ac:dyDescent="0.25">
      <c r="A4523" s="155" t="s">
        <v>71</v>
      </c>
      <c r="B4523" s="155" t="s">
        <v>272</v>
      </c>
      <c r="C4523" s="155" t="s">
        <v>6767</v>
      </c>
      <c r="D4523" s="155">
        <v>1</v>
      </c>
      <c r="E4523" s="155">
        <v>1</v>
      </c>
      <c r="F4523" s="166">
        <v>41955</v>
      </c>
      <c r="G4523" s="166">
        <v>41960</v>
      </c>
      <c r="H4523" s="157">
        <v>1</v>
      </c>
    </row>
    <row r="4524" spans="1:8" ht="15" customHeight="1" x14ac:dyDescent="0.25">
      <c r="A4524" s="155" t="s">
        <v>1983</v>
      </c>
      <c r="B4524" s="155" t="s">
        <v>272</v>
      </c>
      <c r="C4524" s="155" t="s">
        <v>6768</v>
      </c>
      <c r="D4524" s="155">
        <v>2</v>
      </c>
      <c r="E4524" s="155">
        <v>2</v>
      </c>
      <c r="F4524" s="166">
        <v>41955</v>
      </c>
      <c r="G4524" s="166">
        <v>41960</v>
      </c>
      <c r="H4524" s="157">
        <v>1</v>
      </c>
    </row>
    <row r="4525" spans="1:8" ht="15" customHeight="1" x14ac:dyDescent="0.25">
      <c r="A4525" s="155" t="s">
        <v>1983</v>
      </c>
      <c r="B4525" s="155" t="s">
        <v>272</v>
      </c>
      <c r="C4525" s="155" t="s">
        <v>6770</v>
      </c>
      <c r="D4525" s="155">
        <v>3</v>
      </c>
      <c r="E4525" s="155">
        <v>3</v>
      </c>
      <c r="F4525" s="166">
        <v>41955</v>
      </c>
      <c r="G4525" s="166">
        <v>41960</v>
      </c>
      <c r="H4525" s="157">
        <v>1</v>
      </c>
    </row>
    <row r="4526" spans="1:8" ht="15" customHeight="1" x14ac:dyDescent="0.25">
      <c r="A4526" s="155" t="s">
        <v>1386</v>
      </c>
      <c r="B4526" s="155" t="s">
        <v>6659</v>
      </c>
      <c r="C4526" s="155" t="s">
        <v>6769</v>
      </c>
      <c r="D4526" s="155">
        <v>5</v>
      </c>
      <c r="E4526" s="155">
        <v>5</v>
      </c>
      <c r="F4526" s="166">
        <v>41955</v>
      </c>
      <c r="G4526" s="166">
        <v>41955</v>
      </c>
      <c r="H4526" s="157">
        <v>1</v>
      </c>
    </row>
    <row r="4527" spans="1:8" ht="15" customHeight="1" x14ac:dyDescent="0.25">
      <c r="A4527" s="155" t="s">
        <v>5652</v>
      </c>
      <c r="B4527" s="155" t="s">
        <v>6771</v>
      </c>
      <c r="C4527" s="155" t="s">
        <v>6772</v>
      </c>
      <c r="D4527" s="155">
        <v>25</v>
      </c>
      <c r="E4527" s="155">
        <v>25</v>
      </c>
      <c r="F4527" s="166">
        <v>41956</v>
      </c>
      <c r="G4527" s="166">
        <v>41955</v>
      </c>
      <c r="H4527" s="157">
        <v>1</v>
      </c>
    </row>
    <row r="4528" spans="1:8" ht="15" customHeight="1" x14ac:dyDescent="0.25">
      <c r="A4528" s="155" t="s">
        <v>2030</v>
      </c>
      <c r="B4528" s="155" t="s">
        <v>304</v>
      </c>
      <c r="C4528" s="155" t="s">
        <v>6773</v>
      </c>
      <c r="D4528" s="155">
        <v>1000</v>
      </c>
      <c r="E4528" s="155">
        <v>1000</v>
      </c>
      <c r="F4528" s="166">
        <v>41956</v>
      </c>
      <c r="G4528" s="166">
        <v>41988</v>
      </c>
      <c r="H4528" s="157">
        <v>1</v>
      </c>
    </row>
    <row r="4529" spans="1:9" ht="15" customHeight="1" x14ac:dyDescent="0.25">
      <c r="A4529" s="155" t="s">
        <v>1145</v>
      </c>
      <c r="B4529" s="155" t="s">
        <v>499</v>
      </c>
      <c r="C4529" s="155" t="s">
        <v>6774</v>
      </c>
      <c r="D4529" s="155">
        <v>12</v>
      </c>
      <c r="E4529" s="155">
        <v>12</v>
      </c>
      <c r="F4529" s="166">
        <v>41956</v>
      </c>
      <c r="G4529" s="166">
        <v>41961</v>
      </c>
      <c r="H4529" s="157">
        <v>1</v>
      </c>
    </row>
    <row r="4530" spans="1:9" ht="15" customHeight="1" x14ac:dyDescent="0.25">
      <c r="A4530" s="155" t="s">
        <v>46</v>
      </c>
      <c r="B4530" s="155" t="s">
        <v>47</v>
      </c>
      <c r="C4530" s="155" t="s">
        <v>6775</v>
      </c>
      <c r="D4530" s="155">
        <v>100</v>
      </c>
      <c r="E4530" s="155">
        <v>100</v>
      </c>
      <c r="F4530" s="166">
        <v>41956</v>
      </c>
      <c r="G4530" s="166">
        <v>41962</v>
      </c>
      <c r="H4530" s="157">
        <v>1</v>
      </c>
    </row>
    <row r="4531" spans="1:9" ht="15" customHeight="1" x14ac:dyDescent="0.25">
      <c r="A4531" s="155" t="s">
        <v>3923</v>
      </c>
      <c r="B4531" s="155" t="s">
        <v>1696</v>
      </c>
      <c r="C4531" s="155" t="s">
        <v>6776</v>
      </c>
      <c r="D4531" s="155">
        <v>1</v>
      </c>
      <c r="E4531" s="155">
        <v>1</v>
      </c>
      <c r="F4531" s="166">
        <v>41956</v>
      </c>
      <c r="G4531" s="166">
        <v>41963</v>
      </c>
      <c r="H4531" s="157">
        <v>1</v>
      </c>
    </row>
    <row r="4532" spans="1:9" ht="15" customHeight="1" x14ac:dyDescent="0.25">
      <c r="A4532" s="155" t="s">
        <v>71</v>
      </c>
      <c r="B4532" s="155" t="s">
        <v>272</v>
      </c>
      <c r="C4532" s="155" t="s">
        <v>6777</v>
      </c>
      <c r="D4532" s="155">
        <v>1</v>
      </c>
      <c r="E4532" s="155">
        <v>1</v>
      </c>
      <c r="F4532" s="166">
        <v>41956</v>
      </c>
      <c r="G4532" s="166">
        <v>41961</v>
      </c>
      <c r="H4532" s="157">
        <v>1</v>
      </c>
    </row>
    <row r="4533" spans="1:9" ht="15" customHeight="1" x14ac:dyDescent="0.25">
      <c r="A4533" s="155" t="s">
        <v>71</v>
      </c>
      <c r="B4533" s="155" t="s">
        <v>2730</v>
      </c>
      <c r="C4533" s="155" t="s">
        <v>6778</v>
      </c>
      <c r="D4533" s="155">
        <v>26</v>
      </c>
      <c r="E4533" s="155">
        <v>26</v>
      </c>
      <c r="F4533" s="166">
        <v>41956</v>
      </c>
      <c r="G4533" s="166">
        <v>41960</v>
      </c>
      <c r="H4533" s="157">
        <v>1</v>
      </c>
    </row>
    <row r="4534" spans="1:9" ht="15" customHeight="1" x14ac:dyDescent="0.25">
      <c r="A4534" s="155" t="s">
        <v>559</v>
      </c>
      <c r="B4534" s="155" t="s">
        <v>1560</v>
      </c>
      <c r="C4534" s="155" t="s">
        <v>6779</v>
      </c>
      <c r="D4534" s="155">
        <v>500</v>
      </c>
      <c r="E4534" s="155">
        <v>500</v>
      </c>
      <c r="F4534" s="166">
        <v>41956</v>
      </c>
      <c r="G4534" s="166">
        <v>41959</v>
      </c>
      <c r="H4534" s="157">
        <v>1</v>
      </c>
    </row>
    <row r="4535" spans="1:9" ht="15" customHeight="1" x14ac:dyDescent="0.25">
      <c r="A4535" s="155" t="s">
        <v>559</v>
      </c>
      <c r="B4535" s="155" t="s">
        <v>1849</v>
      </c>
      <c r="C4535" s="155" t="s">
        <v>6780</v>
      </c>
      <c r="D4535" s="155">
        <v>500</v>
      </c>
      <c r="E4535" s="155">
        <v>500</v>
      </c>
      <c r="F4535" s="166">
        <v>41956</v>
      </c>
      <c r="G4535" s="166">
        <v>41959</v>
      </c>
      <c r="H4535" s="157">
        <v>1</v>
      </c>
    </row>
    <row r="4536" spans="1:9" ht="15" customHeight="1" x14ac:dyDescent="0.25">
      <c r="A4536" s="155" t="s">
        <v>6381</v>
      </c>
      <c r="B4536" s="155" t="s">
        <v>6781</v>
      </c>
      <c r="C4536" s="155" t="s">
        <v>6782</v>
      </c>
      <c r="D4536" s="155">
        <v>5</v>
      </c>
      <c r="E4536" s="155">
        <v>5</v>
      </c>
      <c r="F4536" s="166">
        <v>41956</v>
      </c>
      <c r="G4536" s="166">
        <v>41960</v>
      </c>
      <c r="H4536" s="157">
        <v>1</v>
      </c>
      <c r="I4536" s="163" t="s">
        <v>1524</v>
      </c>
    </row>
    <row r="4537" spans="1:9" ht="15" customHeight="1" x14ac:dyDescent="0.25">
      <c r="A4537" s="155" t="s">
        <v>798</v>
      </c>
      <c r="B4537" s="155" t="s">
        <v>6783</v>
      </c>
      <c r="C4537" s="155" t="s">
        <v>6788</v>
      </c>
      <c r="D4537" s="155">
        <v>1</v>
      </c>
      <c r="E4537" s="155">
        <v>1</v>
      </c>
      <c r="F4537" s="166">
        <v>41957</v>
      </c>
      <c r="G4537" s="166">
        <v>41959</v>
      </c>
      <c r="H4537" s="157">
        <v>1</v>
      </c>
    </row>
    <row r="4538" spans="1:9" ht="15" customHeight="1" x14ac:dyDescent="0.25">
      <c r="A4538" s="155" t="s">
        <v>798</v>
      </c>
      <c r="B4538" s="155" t="s">
        <v>6784</v>
      </c>
      <c r="C4538" s="155" t="s">
        <v>819</v>
      </c>
      <c r="D4538" s="155">
        <v>1</v>
      </c>
      <c r="E4538" s="155">
        <v>1</v>
      </c>
      <c r="F4538" s="166">
        <v>41957</v>
      </c>
      <c r="G4538" s="166">
        <v>41959</v>
      </c>
      <c r="H4538" s="157">
        <v>1</v>
      </c>
    </row>
    <row r="4539" spans="1:9" ht="15" customHeight="1" x14ac:dyDescent="0.25">
      <c r="A4539" s="155" t="s">
        <v>798</v>
      </c>
      <c r="B4539" s="155" t="s">
        <v>6785</v>
      </c>
      <c r="C4539" s="155" t="s">
        <v>294</v>
      </c>
      <c r="D4539" s="155">
        <v>1</v>
      </c>
      <c r="E4539" s="155">
        <v>1</v>
      </c>
      <c r="F4539" s="166">
        <v>41957</v>
      </c>
      <c r="G4539" s="166">
        <v>41959</v>
      </c>
      <c r="H4539" s="157">
        <v>1</v>
      </c>
    </row>
    <row r="4540" spans="1:9" ht="15" customHeight="1" x14ac:dyDescent="0.25">
      <c r="A4540" s="155" t="s">
        <v>798</v>
      </c>
      <c r="B4540" s="155" t="s">
        <v>6786</v>
      </c>
      <c r="C4540" s="155" t="s">
        <v>2480</v>
      </c>
      <c r="D4540" s="155">
        <v>1</v>
      </c>
      <c r="E4540" s="155">
        <v>1</v>
      </c>
      <c r="F4540" s="166">
        <v>41957</v>
      </c>
      <c r="G4540" s="166">
        <v>41959</v>
      </c>
      <c r="H4540" s="157">
        <v>1</v>
      </c>
    </row>
    <row r="4541" spans="1:9" ht="15" customHeight="1" x14ac:dyDescent="0.25">
      <c r="A4541" s="155" t="s">
        <v>798</v>
      </c>
      <c r="B4541" s="155" t="s">
        <v>6787</v>
      </c>
      <c r="C4541" s="155" t="s">
        <v>27</v>
      </c>
      <c r="D4541" s="155">
        <v>1</v>
      </c>
      <c r="E4541" s="155">
        <v>1</v>
      </c>
      <c r="F4541" s="166">
        <v>41957</v>
      </c>
      <c r="G4541" s="166">
        <v>41959</v>
      </c>
      <c r="H4541" s="157">
        <v>1</v>
      </c>
    </row>
    <row r="4542" spans="1:9" ht="15" customHeight="1" x14ac:dyDescent="0.25">
      <c r="A4542" s="155" t="s">
        <v>71</v>
      </c>
      <c r="B4542" s="155" t="s">
        <v>272</v>
      </c>
      <c r="C4542" s="155" t="s">
        <v>6789</v>
      </c>
      <c r="D4542" s="155">
        <v>1</v>
      </c>
      <c r="E4542" s="155">
        <v>1</v>
      </c>
      <c r="F4542" s="166">
        <v>41957</v>
      </c>
      <c r="G4542" s="166">
        <v>41970</v>
      </c>
      <c r="H4542" s="157">
        <v>1</v>
      </c>
    </row>
    <row r="4543" spans="1:9" ht="15" customHeight="1" x14ac:dyDescent="0.25">
      <c r="A4543" s="155" t="s">
        <v>5827</v>
      </c>
      <c r="B4543" s="155" t="s">
        <v>5988</v>
      </c>
      <c r="C4543" s="155" t="s">
        <v>6790</v>
      </c>
      <c r="D4543" s="155">
        <v>100</v>
      </c>
      <c r="E4543" s="155">
        <v>100</v>
      </c>
      <c r="F4543" s="166">
        <v>41957</v>
      </c>
      <c r="G4543" s="166">
        <v>41961</v>
      </c>
      <c r="H4543" s="157">
        <v>1</v>
      </c>
    </row>
    <row r="4544" spans="1:9" ht="15" customHeight="1" x14ac:dyDescent="0.25">
      <c r="A4544" s="155" t="s">
        <v>71</v>
      </c>
      <c r="B4544" s="155" t="s">
        <v>1530</v>
      </c>
      <c r="C4544" s="155" t="s">
        <v>6791</v>
      </c>
      <c r="D4544" s="155">
        <v>5</v>
      </c>
      <c r="E4544" s="155">
        <v>5</v>
      </c>
      <c r="F4544" s="166">
        <v>41957</v>
      </c>
      <c r="G4544" s="166">
        <v>41968</v>
      </c>
      <c r="H4544" s="157">
        <v>1</v>
      </c>
    </row>
    <row r="4545" spans="1:8" ht="15" customHeight="1" x14ac:dyDescent="0.25">
      <c r="A4545" s="155" t="s">
        <v>899</v>
      </c>
      <c r="B4545" s="155" t="s">
        <v>339</v>
      </c>
      <c r="C4545" s="155" t="s">
        <v>6794</v>
      </c>
      <c r="D4545" s="155">
        <v>10</v>
      </c>
      <c r="E4545" s="155">
        <v>10</v>
      </c>
      <c r="F4545" s="166">
        <v>41960</v>
      </c>
      <c r="G4545" s="166">
        <v>41964</v>
      </c>
      <c r="H4545" s="157">
        <v>1</v>
      </c>
    </row>
    <row r="4546" spans="1:8" ht="15" customHeight="1" x14ac:dyDescent="0.25">
      <c r="A4546" s="155" t="s">
        <v>173</v>
      </c>
      <c r="B4546" s="155" t="s">
        <v>1861</v>
      </c>
      <c r="C4546" s="155" t="s">
        <v>6795</v>
      </c>
      <c r="D4546" s="155">
        <v>75</v>
      </c>
      <c r="E4546" s="155">
        <v>75</v>
      </c>
      <c r="F4546" s="166">
        <v>41960</v>
      </c>
      <c r="G4546" s="166">
        <v>41963</v>
      </c>
      <c r="H4546" s="157">
        <v>1</v>
      </c>
    </row>
    <row r="4547" spans="1:8" ht="15" customHeight="1" x14ac:dyDescent="0.25">
      <c r="A4547" s="155" t="s">
        <v>830</v>
      </c>
      <c r="B4547" s="155" t="s">
        <v>947</v>
      </c>
      <c r="C4547" s="155" t="s">
        <v>6796</v>
      </c>
      <c r="D4547" s="155">
        <v>40</v>
      </c>
      <c r="E4547" s="155">
        <v>40</v>
      </c>
      <c r="F4547" s="166">
        <v>41960</v>
      </c>
      <c r="G4547" s="166">
        <v>41978</v>
      </c>
      <c r="H4547" s="157">
        <v>1</v>
      </c>
    </row>
    <row r="4548" spans="1:8" ht="15" customHeight="1" x14ac:dyDescent="0.25">
      <c r="A4548" s="155" t="s">
        <v>78</v>
      </c>
      <c r="B4548" s="155" t="s">
        <v>3452</v>
      </c>
      <c r="C4548" s="155" t="s">
        <v>6797</v>
      </c>
      <c r="D4548" s="155">
        <v>2</v>
      </c>
      <c r="E4548" s="155">
        <v>2</v>
      </c>
      <c r="F4548" s="166">
        <v>41960</v>
      </c>
      <c r="G4548" s="166">
        <v>41962</v>
      </c>
      <c r="H4548" s="157">
        <v>1</v>
      </c>
    </row>
    <row r="4549" spans="1:8" ht="15" customHeight="1" x14ac:dyDescent="0.25">
      <c r="A4549" s="155" t="s">
        <v>286</v>
      </c>
      <c r="B4549" s="155" t="s">
        <v>5276</v>
      </c>
      <c r="C4549" s="155" t="s">
        <v>6798</v>
      </c>
      <c r="D4549" s="155">
        <v>25</v>
      </c>
      <c r="E4549" s="155">
        <v>25</v>
      </c>
      <c r="F4549" s="166">
        <v>41961</v>
      </c>
      <c r="G4549" s="166">
        <v>41963</v>
      </c>
      <c r="H4549" s="157">
        <v>1</v>
      </c>
    </row>
    <row r="4550" spans="1:8" ht="30" customHeight="1" x14ac:dyDescent="0.25">
      <c r="A4550" s="155" t="s">
        <v>3473</v>
      </c>
      <c r="B4550" s="155" t="s">
        <v>6071</v>
      </c>
      <c r="C4550" s="155" t="s">
        <v>6799</v>
      </c>
      <c r="D4550" s="155">
        <v>25</v>
      </c>
      <c r="E4550" s="155">
        <v>25</v>
      </c>
      <c r="F4550" s="166">
        <v>41961</v>
      </c>
      <c r="G4550" s="166">
        <v>41964</v>
      </c>
      <c r="H4550" s="157">
        <v>1</v>
      </c>
    </row>
    <row r="4551" spans="1:8" ht="15" customHeight="1" x14ac:dyDescent="0.25">
      <c r="A4551" s="155" t="s">
        <v>71</v>
      </c>
      <c r="B4551" s="155" t="s">
        <v>167</v>
      </c>
      <c r="C4551" s="155" t="s">
        <v>6800</v>
      </c>
      <c r="D4551" s="155">
        <v>6</v>
      </c>
      <c r="E4551" s="155">
        <v>6</v>
      </c>
      <c r="F4551" s="166">
        <v>41961</v>
      </c>
      <c r="G4551" s="166">
        <v>41982</v>
      </c>
      <c r="H4551" s="157">
        <v>1</v>
      </c>
    </row>
    <row r="4552" spans="1:8" ht="15" customHeight="1" x14ac:dyDescent="0.25">
      <c r="A4552" s="155" t="s">
        <v>71</v>
      </c>
      <c r="B4552" s="155" t="s">
        <v>1550</v>
      </c>
      <c r="C4552" s="155" t="s">
        <v>6801</v>
      </c>
      <c r="D4552" s="155">
        <v>5</v>
      </c>
      <c r="E4552" s="155">
        <v>5</v>
      </c>
      <c r="F4552" s="166">
        <v>41961</v>
      </c>
      <c r="G4552" s="166">
        <v>41985</v>
      </c>
      <c r="H4552" s="157">
        <v>1</v>
      </c>
    </row>
    <row r="4553" spans="1:8" ht="15" customHeight="1" x14ac:dyDescent="0.25">
      <c r="A4553" s="155" t="s">
        <v>42</v>
      </c>
      <c r="B4553" s="155" t="s">
        <v>3468</v>
      </c>
      <c r="C4553" s="155" t="s">
        <v>6802</v>
      </c>
      <c r="D4553" s="155">
        <v>150</v>
      </c>
      <c r="E4553" s="155">
        <v>150</v>
      </c>
      <c r="F4553" s="166">
        <v>41961</v>
      </c>
      <c r="G4553" s="166">
        <v>41962</v>
      </c>
      <c r="H4553" s="157">
        <v>1</v>
      </c>
    </row>
    <row r="4554" spans="1:8" ht="15" customHeight="1" x14ac:dyDescent="0.25">
      <c r="A4554" s="155" t="s">
        <v>42</v>
      </c>
      <c r="B4554" s="155" t="s">
        <v>1647</v>
      </c>
      <c r="C4554" s="155" t="s">
        <v>6803</v>
      </c>
      <c r="D4554" s="155">
        <v>150</v>
      </c>
      <c r="E4554" s="155">
        <v>150</v>
      </c>
      <c r="F4554" s="166">
        <v>41961</v>
      </c>
      <c r="G4554" s="166">
        <v>41967</v>
      </c>
      <c r="H4554" s="157">
        <v>1</v>
      </c>
    </row>
    <row r="4555" spans="1:8" ht="15" customHeight="1" x14ac:dyDescent="0.25">
      <c r="A4555" s="155" t="s">
        <v>71</v>
      </c>
      <c r="B4555" s="155" t="s">
        <v>1550</v>
      </c>
      <c r="C4555" s="155" t="s">
        <v>6805</v>
      </c>
      <c r="D4555" s="155">
        <v>6</v>
      </c>
      <c r="E4555" s="155">
        <v>6</v>
      </c>
      <c r="F4555" s="166">
        <v>41962</v>
      </c>
      <c r="G4555" s="166">
        <v>41968</v>
      </c>
      <c r="H4555" s="157">
        <v>1</v>
      </c>
    </row>
    <row r="4556" spans="1:8" ht="15" customHeight="1" x14ac:dyDescent="0.25">
      <c r="A4556" s="155" t="s">
        <v>71</v>
      </c>
      <c r="B4556" s="155" t="s">
        <v>2730</v>
      </c>
      <c r="C4556" s="155" t="s">
        <v>6806</v>
      </c>
      <c r="D4556" s="155">
        <v>7</v>
      </c>
      <c r="E4556" s="155">
        <v>7</v>
      </c>
      <c r="F4556" s="166">
        <v>41962</v>
      </c>
      <c r="G4556" s="166">
        <v>41968</v>
      </c>
      <c r="H4556" s="157">
        <v>1</v>
      </c>
    </row>
    <row r="4557" spans="1:8" ht="15" customHeight="1" x14ac:dyDescent="0.25">
      <c r="A4557" s="155" t="s">
        <v>71</v>
      </c>
      <c r="B4557" s="155" t="s">
        <v>583</v>
      </c>
      <c r="C4557" s="155" t="s">
        <v>6807</v>
      </c>
      <c r="D4557" s="155">
        <v>5</v>
      </c>
      <c r="E4557" s="155">
        <v>5</v>
      </c>
      <c r="F4557" s="166">
        <v>41962</v>
      </c>
      <c r="G4557" s="166">
        <v>41968</v>
      </c>
      <c r="H4557" s="157">
        <v>1</v>
      </c>
    </row>
    <row r="4558" spans="1:8" ht="15" customHeight="1" x14ac:dyDescent="0.25">
      <c r="A4558" s="155" t="s">
        <v>1554</v>
      </c>
      <c r="B4558" s="155" t="s">
        <v>272</v>
      </c>
      <c r="C4558" s="155" t="s">
        <v>6808</v>
      </c>
      <c r="D4558" s="155">
        <v>1</v>
      </c>
      <c r="E4558" s="155">
        <v>1</v>
      </c>
      <c r="F4558" s="166">
        <v>41962</v>
      </c>
      <c r="G4558" s="166">
        <v>41968</v>
      </c>
      <c r="H4558" s="157">
        <v>1</v>
      </c>
    </row>
    <row r="4559" spans="1:8" ht="15" customHeight="1" x14ac:dyDescent="0.25">
      <c r="A4559" s="155" t="s">
        <v>559</v>
      </c>
      <c r="B4559" s="155" t="s">
        <v>1672</v>
      </c>
      <c r="C4559" s="155" t="s">
        <v>6809</v>
      </c>
      <c r="D4559" s="155">
        <v>100</v>
      </c>
      <c r="E4559" s="155">
        <v>100</v>
      </c>
      <c r="F4559" s="166">
        <v>41962</v>
      </c>
      <c r="G4559" s="166">
        <v>41967</v>
      </c>
      <c r="H4559" s="157">
        <v>1</v>
      </c>
    </row>
    <row r="4560" spans="1:8" ht="15" customHeight="1" x14ac:dyDescent="0.25">
      <c r="A4560" s="155" t="s">
        <v>638</v>
      </c>
      <c r="B4560" s="155" t="s">
        <v>639</v>
      </c>
      <c r="C4560" s="155" t="s">
        <v>6810</v>
      </c>
      <c r="D4560" s="155">
        <v>1000</v>
      </c>
      <c r="E4560" s="155">
        <v>1000</v>
      </c>
      <c r="F4560" s="166">
        <v>41962</v>
      </c>
      <c r="G4560" s="166">
        <v>41964</v>
      </c>
      <c r="H4560" s="157">
        <v>1</v>
      </c>
    </row>
    <row r="4561" spans="1:8" ht="15" customHeight="1" x14ac:dyDescent="0.25">
      <c r="A4561" s="155" t="s">
        <v>4412</v>
      </c>
      <c r="B4561" s="155" t="s">
        <v>4413</v>
      </c>
      <c r="C4561" s="155" t="s">
        <v>6811</v>
      </c>
      <c r="D4561" s="155">
        <v>50</v>
      </c>
      <c r="E4561" s="155">
        <v>50</v>
      </c>
      <c r="F4561" s="166">
        <v>41962</v>
      </c>
      <c r="G4561" s="166">
        <v>41985</v>
      </c>
      <c r="H4561" s="157">
        <v>1</v>
      </c>
    </row>
    <row r="4562" spans="1:8" ht="15" customHeight="1" x14ac:dyDescent="0.25">
      <c r="A4562" s="155" t="s">
        <v>71</v>
      </c>
      <c r="B4562" s="155" t="s">
        <v>167</v>
      </c>
      <c r="C4562" s="155" t="s">
        <v>6812</v>
      </c>
      <c r="D4562" s="155">
        <v>5</v>
      </c>
      <c r="E4562" s="155">
        <v>5</v>
      </c>
      <c r="F4562" s="166">
        <v>41962</v>
      </c>
      <c r="G4562" s="166">
        <v>41967</v>
      </c>
      <c r="H4562" s="157">
        <v>1</v>
      </c>
    </row>
    <row r="4563" spans="1:8" ht="15" customHeight="1" x14ac:dyDescent="0.25">
      <c r="A4563" s="155" t="s">
        <v>5827</v>
      </c>
      <c r="B4563" s="155" t="s">
        <v>1696</v>
      </c>
      <c r="C4563" s="155" t="s">
        <v>6813</v>
      </c>
      <c r="D4563" s="155">
        <v>15</v>
      </c>
      <c r="E4563" s="155">
        <v>15</v>
      </c>
      <c r="F4563" s="166">
        <v>41962</v>
      </c>
      <c r="G4563" s="166">
        <v>41963</v>
      </c>
      <c r="H4563" s="157">
        <v>1</v>
      </c>
    </row>
    <row r="4564" spans="1:8" ht="15" customHeight="1" x14ac:dyDescent="0.25">
      <c r="A4564" s="155" t="s">
        <v>1438</v>
      </c>
      <c r="B4564" s="155" t="s">
        <v>6814</v>
      </c>
      <c r="C4564" s="155" t="s">
        <v>6815</v>
      </c>
      <c r="D4564" s="155">
        <v>20</v>
      </c>
      <c r="E4564" s="155">
        <v>20</v>
      </c>
      <c r="F4564" s="166">
        <v>41963</v>
      </c>
      <c r="G4564" s="166">
        <v>41970</v>
      </c>
      <c r="H4564" s="157">
        <v>1</v>
      </c>
    </row>
    <row r="4565" spans="1:8" ht="15" customHeight="1" x14ac:dyDescent="0.25">
      <c r="A4565" s="155" t="s">
        <v>520</v>
      </c>
      <c r="B4565" s="155" t="s">
        <v>1267</v>
      </c>
      <c r="C4565" s="155" t="s">
        <v>6816</v>
      </c>
      <c r="D4565" s="155">
        <v>500</v>
      </c>
      <c r="E4565" s="155">
        <v>500</v>
      </c>
      <c r="F4565" s="166">
        <v>41963</v>
      </c>
      <c r="G4565" s="166" t="s">
        <v>829</v>
      </c>
      <c r="H4565" s="157">
        <v>1</v>
      </c>
    </row>
    <row r="4566" spans="1:8" ht="15" customHeight="1" x14ac:dyDescent="0.25">
      <c r="A4566" s="155" t="s">
        <v>78</v>
      </c>
      <c r="B4566" s="155" t="s">
        <v>6820</v>
      </c>
      <c r="C4566" s="155" t="s">
        <v>6821</v>
      </c>
      <c r="D4566" s="155">
        <v>2</v>
      </c>
      <c r="E4566" s="155">
        <v>2</v>
      </c>
      <c r="F4566" s="166">
        <v>41967</v>
      </c>
      <c r="G4566" s="166">
        <v>41969</v>
      </c>
      <c r="H4566" s="157">
        <v>1</v>
      </c>
    </row>
    <row r="4567" spans="1:8" ht="15" customHeight="1" x14ac:dyDescent="0.25">
      <c r="A4567" s="155" t="s">
        <v>78</v>
      </c>
      <c r="B4567" s="155" t="s">
        <v>1074</v>
      </c>
      <c r="C4567" s="155" t="s">
        <v>6822</v>
      </c>
      <c r="D4567" s="155">
        <v>10</v>
      </c>
      <c r="E4567" s="155">
        <v>10</v>
      </c>
      <c r="F4567" s="166">
        <v>41967</v>
      </c>
      <c r="G4567" s="166">
        <v>41969</v>
      </c>
      <c r="H4567" s="157">
        <v>1</v>
      </c>
    </row>
    <row r="4568" spans="1:8" ht="15" customHeight="1" x14ac:dyDescent="0.25">
      <c r="A4568" s="155" t="s">
        <v>520</v>
      </c>
      <c r="B4568" s="155" t="s">
        <v>966</v>
      </c>
      <c r="C4568" s="155" t="s">
        <v>6823</v>
      </c>
      <c r="D4568" s="155">
        <v>250</v>
      </c>
      <c r="E4568" s="155">
        <v>250</v>
      </c>
      <c r="F4568" s="166">
        <v>41967</v>
      </c>
      <c r="G4568" s="166">
        <v>41974</v>
      </c>
      <c r="H4568" s="157">
        <v>1</v>
      </c>
    </row>
    <row r="4569" spans="1:8" ht="15" customHeight="1" x14ac:dyDescent="0.25">
      <c r="A4569" s="155" t="s">
        <v>520</v>
      </c>
      <c r="B4569" s="155" t="s">
        <v>1931</v>
      </c>
      <c r="C4569" s="155" t="s">
        <v>6824</v>
      </c>
      <c r="D4569" s="155">
        <v>350</v>
      </c>
      <c r="E4569" s="155">
        <v>350</v>
      </c>
      <c r="F4569" s="166">
        <v>41967</v>
      </c>
      <c r="G4569" s="166">
        <v>41974</v>
      </c>
      <c r="H4569" s="157">
        <v>1</v>
      </c>
    </row>
    <row r="4570" spans="1:8" ht="15" customHeight="1" x14ac:dyDescent="0.25">
      <c r="A4570" s="155" t="s">
        <v>115</v>
      </c>
      <c r="B4570" s="155" t="s">
        <v>116</v>
      </c>
      <c r="C4570" s="155" t="s">
        <v>6825</v>
      </c>
      <c r="D4570" s="155">
        <v>10</v>
      </c>
      <c r="E4570" s="155">
        <v>10</v>
      </c>
      <c r="F4570" s="166">
        <v>41967</v>
      </c>
      <c r="G4570" s="166">
        <v>41978</v>
      </c>
      <c r="H4570" s="157">
        <v>1</v>
      </c>
    </row>
    <row r="4571" spans="1:8" ht="15" customHeight="1" x14ac:dyDescent="0.25">
      <c r="A4571" s="155" t="s">
        <v>1757</v>
      </c>
      <c r="B4571" s="155" t="s">
        <v>4692</v>
      </c>
      <c r="C4571" s="155" t="s">
        <v>6826</v>
      </c>
      <c r="D4571" s="155">
        <v>24</v>
      </c>
      <c r="E4571" s="155">
        <v>24</v>
      </c>
      <c r="F4571" s="166">
        <v>41967</v>
      </c>
      <c r="G4571" s="166" t="s">
        <v>829</v>
      </c>
      <c r="H4571" s="157">
        <v>1</v>
      </c>
    </row>
    <row r="4572" spans="1:8" ht="15" customHeight="1" x14ac:dyDescent="0.25">
      <c r="A4572" s="155" t="s">
        <v>1492</v>
      </c>
      <c r="B4572" s="155" t="s">
        <v>2726</v>
      </c>
      <c r="C4572" s="155" t="s">
        <v>6827</v>
      </c>
      <c r="D4572" s="155">
        <v>250</v>
      </c>
      <c r="E4572" s="155">
        <v>250</v>
      </c>
      <c r="F4572" s="166">
        <v>41967</v>
      </c>
      <c r="G4572" s="166">
        <v>41974</v>
      </c>
      <c r="H4572" s="157">
        <v>1</v>
      </c>
    </row>
    <row r="4573" spans="1:8" ht="15" customHeight="1" x14ac:dyDescent="0.25">
      <c r="A4573" s="155" t="s">
        <v>3481</v>
      </c>
      <c r="B4573" s="155" t="s">
        <v>693</v>
      </c>
      <c r="C4573" s="155" t="s">
        <v>6708</v>
      </c>
      <c r="D4573" s="155">
        <v>12</v>
      </c>
      <c r="E4573" s="155">
        <v>12</v>
      </c>
      <c r="F4573" s="166">
        <v>41967</v>
      </c>
      <c r="G4573" s="166">
        <v>41969</v>
      </c>
      <c r="H4573" s="157">
        <v>1</v>
      </c>
    </row>
    <row r="4574" spans="1:8" ht="15" customHeight="1" x14ac:dyDescent="0.25">
      <c r="A4574" s="155" t="s">
        <v>299</v>
      </c>
      <c r="B4574" s="155" t="s">
        <v>507</v>
      </c>
      <c r="C4574" s="155" t="s">
        <v>6828</v>
      </c>
      <c r="D4574" s="155">
        <v>50</v>
      </c>
      <c r="E4574" s="155">
        <v>50</v>
      </c>
      <c r="F4574" s="166">
        <v>41967</v>
      </c>
      <c r="G4574" s="166">
        <v>41969</v>
      </c>
      <c r="H4574" s="157">
        <v>1</v>
      </c>
    </row>
    <row r="4575" spans="1:8" ht="15" customHeight="1" x14ac:dyDescent="0.25">
      <c r="A4575" s="155" t="s">
        <v>4395</v>
      </c>
      <c r="B4575" s="155" t="s">
        <v>4396</v>
      </c>
      <c r="C4575" s="155" t="s">
        <v>6829</v>
      </c>
      <c r="D4575" s="155">
        <v>100</v>
      </c>
      <c r="E4575" s="155">
        <v>100</v>
      </c>
      <c r="F4575" s="166">
        <v>41967</v>
      </c>
      <c r="G4575" s="166">
        <v>41974</v>
      </c>
      <c r="H4575" s="157">
        <v>1</v>
      </c>
    </row>
    <row r="4576" spans="1:8" ht="15" customHeight="1" x14ac:dyDescent="0.25">
      <c r="A4576" s="155" t="s">
        <v>71</v>
      </c>
      <c r="B4576" s="155" t="s">
        <v>583</v>
      </c>
      <c r="C4576" s="155" t="s">
        <v>6830</v>
      </c>
      <c r="D4576" s="155">
        <v>5</v>
      </c>
      <c r="E4576" s="155">
        <v>5</v>
      </c>
      <c r="F4576" s="166">
        <v>41967</v>
      </c>
      <c r="G4576" s="166">
        <v>41968</v>
      </c>
      <c r="H4576" s="157">
        <v>1</v>
      </c>
    </row>
    <row r="4577" spans="1:8" ht="15" customHeight="1" x14ac:dyDescent="0.25">
      <c r="A4577" s="155" t="s">
        <v>1554</v>
      </c>
      <c r="B4577" s="155" t="s">
        <v>1204</v>
      </c>
      <c r="C4577" s="155" t="s">
        <v>6750</v>
      </c>
      <c r="D4577" s="155">
        <v>125</v>
      </c>
      <c r="E4577" s="155">
        <v>125</v>
      </c>
      <c r="F4577" s="166">
        <v>41968</v>
      </c>
      <c r="G4577" s="166">
        <v>41971</v>
      </c>
      <c r="H4577" s="157">
        <v>1</v>
      </c>
    </row>
    <row r="4578" spans="1:8" ht="15" customHeight="1" x14ac:dyDescent="0.25">
      <c r="A4578" s="155" t="s">
        <v>1554</v>
      </c>
      <c r="B4578" s="155" t="s">
        <v>1204</v>
      </c>
      <c r="C4578" s="155" t="s">
        <v>6831</v>
      </c>
      <c r="D4578" s="155">
        <v>125</v>
      </c>
      <c r="E4578" s="155">
        <v>125</v>
      </c>
      <c r="F4578" s="166">
        <v>41968</v>
      </c>
      <c r="G4578" s="166">
        <v>41974</v>
      </c>
      <c r="H4578" s="157">
        <v>1</v>
      </c>
    </row>
    <row r="4579" spans="1:8" ht="15" customHeight="1" x14ac:dyDescent="0.25">
      <c r="A4579" s="155" t="s">
        <v>1554</v>
      </c>
      <c r="B4579" s="155" t="s">
        <v>1181</v>
      </c>
      <c r="C4579" s="155" t="s">
        <v>316</v>
      </c>
      <c r="D4579" s="155">
        <v>125</v>
      </c>
      <c r="E4579" s="155">
        <v>125</v>
      </c>
      <c r="F4579" s="166">
        <v>41968</v>
      </c>
      <c r="G4579" s="166">
        <v>41974</v>
      </c>
      <c r="H4579" s="157">
        <v>1</v>
      </c>
    </row>
    <row r="4580" spans="1:8" ht="15" customHeight="1" x14ac:dyDescent="0.25">
      <c r="A4580" s="155" t="s">
        <v>559</v>
      </c>
      <c r="B4580" s="155" t="s">
        <v>1849</v>
      </c>
      <c r="C4580" s="155" t="s">
        <v>5495</v>
      </c>
      <c r="D4580" s="155">
        <v>500</v>
      </c>
      <c r="E4580" s="155">
        <v>500</v>
      </c>
      <c r="F4580" s="166">
        <v>41968</v>
      </c>
      <c r="G4580" s="166">
        <v>41971</v>
      </c>
      <c r="H4580" s="157">
        <v>1</v>
      </c>
    </row>
    <row r="4581" spans="1:8" ht="15" customHeight="1" x14ac:dyDescent="0.25">
      <c r="A4581" s="155" t="s">
        <v>559</v>
      </c>
      <c r="B4581" s="155" t="s">
        <v>1560</v>
      </c>
      <c r="C4581" s="155" t="s">
        <v>6779</v>
      </c>
      <c r="D4581" s="155">
        <v>500</v>
      </c>
      <c r="E4581" s="155">
        <v>500</v>
      </c>
      <c r="F4581" s="166">
        <v>41968</v>
      </c>
      <c r="G4581" s="166">
        <v>41971</v>
      </c>
      <c r="H4581" s="157">
        <v>1</v>
      </c>
    </row>
    <row r="4582" spans="1:8" ht="15" customHeight="1" x14ac:dyDescent="0.25">
      <c r="A4582" s="155" t="s">
        <v>71</v>
      </c>
      <c r="B4582" s="155" t="s">
        <v>1530</v>
      </c>
      <c r="C4582" s="155" t="s">
        <v>6832</v>
      </c>
      <c r="D4582" s="155">
        <v>5</v>
      </c>
      <c r="E4582" s="155">
        <v>5</v>
      </c>
      <c r="F4582" s="166">
        <v>41968</v>
      </c>
      <c r="G4582" s="166">
        <v>41978</v>
      </c>
      <c r="H4582" s="157">
        <v>1</v>
      </c>
    </row>
    <row r="4583" spans="1:8" ht="15" customHeight="1" x14ac:dyDescent="0.25">
      <c r="A4583" s="155" t="s">
        <v>911</v>
      </c>
      <c r="B4583" s="155" t="s">
        <v>912</v>
      </c>
      <c r="C4583" s="155" t="s">
        <v>6833</v>
      </c>
      <c r="D4583" s="155">
        <v>500</v>
      </c>
      <c r="E4583" s="155">
        <v>500</v>
      </c>
      <c r="F4583" s="166">
        <v>41968</v>
      </c>
      <c r="G4583" s="166">
        <v>41672</v>
      </c>
      <c r="H4583" s="157">
        <v>1</v>
      </c>
    </row>
    <row r="4584" spans="1:8" ht="15" customHeight="1" x14ac:dyDescent="0.25">
      <c r="A4584" s="155" t="s">
        <v>559</v>
      </c>
      <c r="B4584" s="155" t="s">
        <v>560</v>
      </c>
      <c r="C4584" s="155" t="s">
        <v>6834</v>
      </c>
      <c r="D4584" s="155">
        <v>15000</v>
      </c>
      <c r="E4584" s="155">
        <v>15030</v>
      </c>
      <c r="F4584" s="166">
        <v>41969</v>
      </c>
      <c r="G4584" s="166">
        <v>41974</v>
      </c>
      <c r="H4584" s="157">
        <v>1</v>
      </c>
    </row>
    <row r="4585" spans="1:8" ht="15" customHeight="1" x14ac:dyDescent="0.25">
      <c r="A4585" s="155" t="s">
        <v>6835</v>
      </c>
      <c r="B4585" s="155" t="s">
        <v>1241</v>
      </c>
      <c r="C4585" s="155" t="s">
        <v>6836</v>
      </c>
      <c r="D4585" s="155">
        <v>100</v>
      </c>
      <c r="E4585" s="155">
        <v>100</v>
      </c>
      <c r="F4585" s="166">
        <v>41969</v>
      </c>
      <c r="G4585" s="166">
        <v>41977</v>
      </c>
      <c r="H4585" s="157">
        <v>1</v>
      </c>
    </row>
    <row r="4586" spans="1:8" ht="15" customHeight="1" x14ac:dyDescent="0.25">
      <c r="A4586" s="155" t="s">
        <v>6837</v>
      </c>
      <c r="B4586" s="155" t="s">
        <v>746</v>
      </c>
      <c r="C4586" s="155" t="s">
        <v>6838</v>
      </c>
      <c r="D4586" s="155">
        <v>50</v>
      </c>
      <c r="E4586" s="155">
        <v>50</v>
      </c>
      <c r="F4586" s="166">
        <v>41969</v>
      </c>
      <c r="G4586" s="166">
        <v>41978</v>
      </c>
      <c r="H4586" s="157">
        <v>1</v>
      </c>
    </row>
    <row r="4587" spans="1:8" ht="15" customHeight="1" x14ac:dyDescent="0.25">
      <c r="A4587" s="155" t="s">
        <v>71</v>
      </c>
      <c r="B4587" s="155" t="s">
        <v>102</v>
      </c>
      <c r="C4587" s="155" t="s">
        <v>6839</v>
      </c>
      <c r="D4587" s="155">
        <v>10</v>
      </c>
      <c r="E4587" s="155">
        <v>10</v>
      </c>
      <c r="F4587" s="166">
        <v>41969</v>
      </c>
      <c r="G4587" s="166">
        <v>41976</v>
      </c>
      <c r="H4587" s="157">
        <v>1</v>
      </c>
    </row>
    <row r="4588" spans="1:8" ht="15" customHeight="1" x14ac:dyDescent="0.25">
      <c r="A4588" s="155" t="s">
        <v>158</v>
      </c>
      <c r="B4588" s="155" t="s">
        <v>6840</v>
      </c>
      <c r="C4588" s="155" t="s">
        <v>6841</v>
      </c>
      <c r="D4588" s="155">
        <v>5</v>
      </c>
      <c r="E4588" s="155">
        <v>5</v>
      </c>
      <c r="F4588" s="166">
        <v>41969</v>
      </c>
      <c r="G4588" s="166">
        <v>41976</v>
      </c>
      <c r="H4588" s="157">
        <v>1</v>
      </c>
    </row>
    <row r="4589" spans="1:8" ht="15" customHeight="1" x14ac:dyDescent="0.25">
      <c r="A4589" s="155" t="s">
        <v>5827</v>
      </c>
      <c r="B4589" s="155" t="s">
        <v>272</v>
      </c>
      <c r="C4589" s="155" t="s">
        <v>6842</v>
      </c>
      <c r="D4589" s="155">
        <v>15</v>
      </c>
      <c r="E4589" s="155">
        <v>15</v>
      </c>
      <c r="F4589" s="166">
        <v>41969</v>
      </c>
      <c r="G4589" s="166">
        <v>41977</v>
      </c>
      <c r="H4589" s="157">
        <v>1</v>
      </c>
    </row>
    <row r="4590" spans="1:8" ht="15" customHeight="1" x14ac:dyDescent="0.25">
      <c r="A4590" s="155" t="s">
        <v>327</v>
      </c>
      <c r="B4590" s="155" t="s">
        <v>987</v>
      </c>
      <c r="C4590" s="155" t="s">
        <v>6843</v>
      </c>
      <c r="D4590" s="155">
        <v>400</v>
      </c>
      <c r="E4590" s="155">
        <v>400</v>
      </c>
      <c r="F4590" s="166">
        <v>41969</v>
      </c>
      <c r="G4590" s="166">
        <v>41974</v>
      </c>
      <c r="H4590" s="157">
        <v>1</v>
      </c>
    </row>
    <row r="4591" spans="1:8" ht="15" customHeight="1" x14ac:dyDescent="0.25">
      <c r="A4591" s="155" t="s">
        <v>2714</v>
      </c>
      <c r="B4591" s="155" t="s">
        <v>6844</v>
      </c>
      <c r="C4591" s="155" t="s">
        <v>6845</v>
      </c>
      <c r="D4591" s="155">
        <v>250</v>
      </c>
      <c r="E4591" s="155">
        <v>250</v>
      </c>
      <c r="F4591" s="166">
        <v>41969</v>
      </c>
      <c r="G4591" s="166">
        <v>41974</v>
      </c>
      <c r="H4591" s="157">
        <v>1</v>
      </c>
    </row>
    <row r="4592" spans="1:8" ht="15" customHeight="1" x14ac:dyDescent="0.25">
      <c r="A4592" s="155" t="s">
        <v>1536</v>
      </c>
      <c r="B4592" s="155" t="s">
        <v>34</v>
      </c>
      <c r="C4592" s="155" t="s">
        <v>6846</v>
      </c>
      <c r="D4592" s="155">
        <v>25</v>
      </c>
      <c r="E4592" s="155">
        <v>25</v>
      </c>
      <c r="F4592" s="166">
        <v>41969</v>
      </c>
      <c r="G4592" s="166">
        <v>41974</v>
      </c>
      <c r="H4592" s="157">
        <v>1</v>
      </c>
    </row>
    <row r="4593" spans="1:9" ht="15" customHeight="1" x14ac:dyDescent="0.25">
      <c r="A4593" s="155" t="s">
        <v>261</v>
      </c>
      <c r="B4593" s="155" t="s">
        <v>6847</v>
      </c>
      <c r="C4593" s="155" t="s">
        <v>6848</v>
      </c>
      <c r="D4593" s="155">
        <v>25</v>
      </c>
      <c r="E4593" s="155">
        <v>25</v>
      </c>
      <c r="F4593" s="166">
        <v>41969</v>
      </c>
      <c r="G4593" s="166">
        <v>41978</v>
      </c>
      <c r="H4593" s="157">
        <v>1</v>
      </c>
    </row>
    <row r="4594" spans="1:9" ht="15" customHeight="1" x14ac:dyDescent="0.25">
      <c r="A4594" s="155" t="s">
        <v>731</v>
      </c>
      <c r="B4594" s="155" t="s">
        <v>295</v>
      </c>
      <c r="C4594" s="155" t="s">
        <v>6849</v>
      </c>
      <c r="D4594" s="155">
        <v>25</v>
      </c>
      <c r="E4594" s="155">
        <v>25</v>
      </c>
      <c r="F4594" s="166">
        <v>41969</v>
      </c>
      <c r="G4594" s="166">
        <v>41981</v>
      </c>
      <c r="H4594" s="157">
        <v>1</v>
      </c>
    </row>
    <row r="4595" spans="1:9" ht="15" customHeight="1" x14ac:dyDescent="0.25">
      <c r="A4595" s="155" t="s">
        <v>6965</v>
      </c>
      <c r="B4595" s="155" t="s">
        <v>5884</v>
      </c>
      <c r="C4595" s="155" t="s">
        <v>6850</v>
      </c>
      <c r="D4595" s="155">
        <v>25</v>
      </c>
      <c r="E4595" s="155">
        <v>25</v>
      </c>
      <c r="F4595" s="166">
        <v>41969</v>
      </c>
      <c r="G4595" s="166">
        <v>41974</v>
      </c>
      <c r="H4595" s="157">
        <v>1</v>
      </c>
      <c r="I4595" s="163" t="s">
        <v>1847</v>
      </c>
    </row>
    <row r="4596" spans="1:9" ht="15" customHeight="1" x14ac:dyDescent="0.25">
      <c r="A4596" s="155" t="s">
        <v>261</v>
      </c>
      <c r="B4596" s="155" t="s">
        <v>6851</v>
      </c>
      <c r="C4596" s="155" t="s">
        <v>6852</v>
      </c>
      <c r="D4596" s="155">
        <v>14</v>
      </c>
      <c r="E4596" s="155">
        <v>14</v>
      </c>
      <c r="F4596" s="166">
        <v>41969</v>
      </c>
      <c r="G4596" s="166">
        <v>41963</v>
      </c>
      <c r="H4596" s="157">
        <v>1</v>
      </c>
      <c r="I4596" s="163" t="s">
        <v>6853</v>
      </c>
    </row>
    <row r="4597" spans="1:9" ht="15" customHeight="1" x14ac:dyDescent="0.25">
      <c r="A4597" s="155" t="s">
        <v>520</v>
      </c>
      <c r="B4597" s="155" t="s">
        <v>609</v>
      </c>
      <c r="C4597" s="155" t="s">
        <v>6854</v>
      </c>
      <c r="D4597" s="155">
        <v>800</v>
      </c>
      <c r="E4597" s="155">
        <v>800</v>
      </c>
      <c r="F4597" s="166">
        <v>41974</v>
      </c>
      <c r="G4597" s="166">
        <v>41978</v>
      </c>
      <c r="H4597" s="157">
        <v>1</v>
      </c>
    </row>
    <row r="4598" spans="1:9" ht="15" customHeight="1" x14ac:dyDescent="0.25">
      <c r="A4598" s="155" t="s">
        <v>71</v>
      </c>
      <c r="B4598" s="155" t="s">
        <v>167</v>
      </c>
      <c r="C4598" s="155" t="s">
        <v>6855</v>
      </c>
      <c r="D4598" s="155">
        <v>6</v>
      </c>
      <c r="E4598" s="155">
        <v>6</v>
      </c>
      <c r="F4598" s="166">
        <v>41974</v>
      </c>
      <c r="G4598" s="166">
        <v>41983</v>
      </c>
      <c r="H4598" s="157">
        <v>1</v>
      </c>
    </row>
    <row r="4599" spans="1:9" ht="15" customHeight="1" x14ac:dyDescent="0.25">
      <c r="A4599" s="155" t="s">
        <v>384</v>
      </c>
      <c r="B4599" s="155" t="s">
        <v>2696</v>
      </c>
      <c r="C4599" s="155" t="s">
        <v>6856</v>
      </c>
      <c r="D4599" s="155">
        <v>110</v>
      </c>
      <c r="E4599" s="155">
        <v>110</v>
      </c>
      <c r="F4599" s="166">
        <v>41974</v>
      </c>
      <c r="G4599" s="166">
        <v>41977</v>
      </c>
      <c r="H4599" s="157">
        <v>1</v>
      </c>
    </row>
    <row r="4600" spans="1:9" ht="15" customHeight="1" x14ac:dyDescent="0.25">
      <c r="A4600" s="155" t="s">
        <v>4968</v>
      </c>
      <c r="B4600" s="155" t="s">
        <v>4969</v>
      </c>
      <c r="C4600" s="155" t="s">
        <v>6857</v>
      </c>
      <c r="D4600" s="155">
        <v>200</v>
      </c>
      <c r="E4600" s="155">
        <v>200</v>
      </c>
      <c r="F4600" s="166">
        <v>41974</v>
      </c>
      <c r="G4600" s="166">
        <v>41978</v>
      </c>
      <c r="H4600" s="157">
        <v>1</v>
      </c>
      <c r="I4600" s="163" t="s">
        <v>6858</v>
      </c>
    </row>
    <row r="4601" spans="1:9" ht="15" customHeight="1" x14ac:dyDescent="0.25">
      <c r="A4601" s="155" t="s">
        <v>6860</v>
      </c>
      <c r="B4601" s="155" t="s">
        <v>6861</v>
      </c>
      <c r="C4601" s="155" t="s">
        <v>6862</v>
      </c>
      <c r="D4601" s="155">
        <v>10</v>
      </c>
      <c r="E4601" s="155">
        <v>10</v>
      </c>
      <c r="F4601" s="166">
        <v>41975</v>
      </c>
      <c r="G4601" s="166">
        <v>41978</v>
      </c>
      <c r="H4601" s="157">
        <v>1</v>
      </c>
    </row>
    <row r="4602" spans="1:9" ht="15" customHeight="1" x14ac:dyDescent="0.25">
      <c r="A4602" s="155" t="s">
        <v>71</v>
      </c>
      <c r="B4602" s="155" t="s">
        <v>272</v>
      </c>
      <c r="C4602" s="155" t="s">
        <v>6863</v>
      </c>
      <c r="D4602" s="155">
        <v>1</v>
      </c>
      <c r="E4602" s="155">
        <v>1</v>
      </c>
      <c r="F4602" s="166">
        <v>41975</v>
      </c>
      <c r="G4602" s="166">
        <v>41988</v>
      </c>
      <c r="H4602" s="157">
        <v>1</v>
      </c>
    </row>
    <row r="4603" spans="1:9" ht="15" customHeight="1" x14ac:dyDescent="0.25">
      <c r="A4603" s="155" t="s">
        <v>4562</v>
      </c>
      <c r="B4603" s="155" t="s">
        <v>1696</v>
      </c>
      <c r="C4603" s="155" t="s">
        <v>6864</v>
      </c>
      <c r="D4603" s="155">
        <v>4</v>
      </c>
      <c r="E4603" s="155">
        <v>4</v>
      </c>
      <c r="F4603" s="166">
        <v>41975</v>
      </c>
      <c r="G4603" s="166">
        <v>41983</v>
      </c>
      <c r="H4603" s="157">
        <v>1</v>
      </c>
    </row>
    <row r="4604" spans="1:9" ht="15" customHeight="1" x14ac:dyDescent="0.25">
      <c r="A4604" s="155" t="s">
        <v>509</v>
      </c>
      <c r="B4604" s="155" t="s">
        <v>272</v>
      </c>
      <c r="C4604" s="155" t="s">
        <v>6865</v>
      </c>
      <c r="D4604" s="155">
        <v>9</v>
      </c>
      <c r="E4604" s="155">
        <v>9</v>
      </c>
      <c r="F4604" s="166">
        <v>41975</v>
      </c>
      <c r="G4604" s="166">
        <v>41984</v>
      </c>
      <c r="H4604" s="157">
        <v>1</v>
      </c>
    </row>
    <row r="4605" spans="1:9" ht="30" customHeight="1" x14ac:dyDescent="0.25">
      <c r="A4605" s="155" t="s">
        <v>3473</v>
      </c>
      <c r="B4605" s="155" t="s">
        <v>272</v>
      </c>
      <c r="C4605" s="155" t="s">
        <v>6866</v>
      </c>
      <c r="D4605" s="155">
        <v>25</v>
      </c>
      <c r="E4605" s="155">
        <v>25</v>
      </c>
      <c r="F4605" s="166">
        <v>41975</v>
      </c>
      <c r="G4605" s="166">
        <v>41982</v>
      </c>
      <c r="H4605" s="157">
        <v>1</v>
      </c>
    </row>
    <row r="4606" spans="1:9" ht="15" customHeight="1" x14ac:dyDescent="0.25">
      <c r="A4606" s="155" t="s">
        <v>333</v>
      </c>
      <c r="B4606" s="155" t="s">
        <v>6867</v>
      </c>
      <c r="C4606" s="155" t="s">
        <v>6868</v>
      </c>
      <c r="D4606" s="155">
        <v>100</v>
      </c>
      <c r="E4606" s="155">
        <v>100</v>
      </c>
      <c r="F4606" s="166">
        <v>41976</v>
      </c>
      <c r="G4606" s="166">
        <v>41982</v>
      </c>
      <c r="H4606" s="157">
        <v>1</v>
      </c>
    </row>
    <row r="4607" spans="1:9" ht="15" customHeight="1" x14ac:dyDescent="0.25">
      <c r="A4607" s="155" t="s">
        <v>6869</v>
      </c>
      <c r="B4607" s="155" t="s">
        <v>6870</v>
      </c>
      <c r="C4607" s="155" t="s">
        <v>6871</v>
      </c>
      <c r="D4607" s="155">
        <v>10</v>
      </c>
      <c r="E4607" s="155">
        <v>10</v>
      </c>
      <c r="F4607" s="166">
        <v>41976</v>
      </c>
      <c r="G4607" s="166">
        <v>41984</v>
      </c>
      <c r="H4607" s="157">
        <v>1</v>
      </c>
    </row>
    <row r="4608" spans="1:9" ht="15" customHeight="1" x14ac:dyDescent="0.25">
      <c r="A4608" s="155" t="s">
        <v>5721</v>
      </c>
      <c r="B4608" s="155" t="s">
        <v>6614</v>
      </c>
      <c r="C4608" s="155" t="s">
        <v>6872</v>
      </c>
      <c r="D4608" s="155">
        <v>1</v>
      </c>
      <c r="E4608" s="155">
        <v>1</v>
      </c>
      <c r="F4608" s="166">
        <v>41976</v>
      </c>
      <c r="G4608" s="166">
        <v>41982</v>
      </c>
      <c r="H4608" s="157">
        <v>1</v>
      </c>
    </row>
    <row r="4609" spans="1:8" ht="15" customHeight="1" x14ac:dyDescent="0.25">
      <c r="A4609" s="155" t="s">
        <v>911</v>
      </c>
      <c r="B4609" s="155" t="s">
        <v>1176</v>
      </c>
      <c r="C4609" s="155" t="s">
        <v>6873</v>
      </c>
      <c r="D4609" s="155">
        <v>500</v>
      </c>
      <c r="E4609" s="155">
        <v>500</v>
      </c>
      <c r="F4609" s="166">
        <v>41976</v>
      </c>
      <c r="G4609" s="166">
        <v>41978</v>
      </c>
      <c r="H4609" s="157">
        <v>1</v>
      </c>
    </row>
    <row r="4610" spans="1:8" ht="15" customHeight="1" x14ac:dyDescent="0.25">
      <c r="A4610" s="155" t="s">
        <v>261</v>
      </c>
      <c r="B4610" s="155" t="s">
        <v>5204</v>
      </c>
      <c r="C4610" s="155" t="s">
        <v>6874</v>
      </c>
      <c r="D4610" s="155">
        <v>20</v>
      </c>
      <c r="E4610" s="155">
        <v>20</v>
      </c>
      <c r="F4610" s="166">
        <v>41976</v>
      </c>
      <c r="G4610" s="166">
        <v>41985</v>
      </c>
      <c r="H4610" s="157">
        <v>1</v>
      </c>
    </row>
    <row r="4611" spans="1:8" ht="15" customHeight="1" x14ac:dyDescent="0.25">
      <c r="A4611" s="155" t="s">
        <v>261</v>
      </c>
      <c r="B4611" s="155" t="s">
        <v>5204</v>
      </c>
      <c r="C4611" s="155" t="s">
        <v>6875</v>
      </c>
      <c r="D4611" s="155">
        <v>20</v>
      </c>
      <c r="E4611" s="155">
        <v>20</v>
      </c>
      <c r="F4611" s="166">
        <v>41976</v>
      </c>
      <c r="G4611" s="166">
        <v>41985</v>
      </c>
      <c r="H4611" s="157">
        <v>1</v>
      </c>
    </row>
    <row r="4612" spans="1:8" ht="15" customHeight="1" x14ac:dyDescent="0.25">
      <c r="A4612" s="155" t="s">
        <v>65</v>
      </c>
      <c r="B4612" s="155" t="s">
        <v>547</v>
      </c>
      <c r="C4612" s="155" t="s">
        <v>6876</v>
      </c>
      <c r="D4612" s="155">
        <v>200</v>
      </c>
      <c r="E4612" s="155">
        <v>200</v>
      </c>
      <c r="F4612" s="166">
        <v>41976</v>
      </c>
      <c r="G4612" s="166">
        <v>41981</v>
      </c>
      <c r="H4612" s="157">
        <v>1</v>
      </c>
    </row>
    <row r="4613" spans="1:8" ht="15" customHeight="1" x14ac:dyDescent="0.25">
      <c r="A4613" s="155" t="s">
        <v>1474</v>
      </c>
      <c r="B4613" s="155" t="s">
        <v>6175</v>
      </c>
      <c r="C4613" s="155" t="s">
        <v>6882</v>
      </c>
      <c r="D4613" s="155">
        <v>7</v>
      </c>
      <c r="E4613" s="155">
        <v>7</v>
      </c>
      <c r="F4613" s="166">
        <v>41977</v>
      </c>
      <c r="G4613" s="166">
        <v>41983</v>
      </c>
      <c r="H4613" s="157">
        <v>1</v>
      </c>
    </row>
    <row r="4614" spans="1:8" ht="15" customHeight="1" x14ac:dyDescent="0.25">
      <c r="A4614" s="155" t="s">
        <v>5652</v>
      </c>
      <c r="B4614" s="155" t="s">
        <v>5792</v>
      </c>
      <c r="C4614" s="155" t="s">
        <v>6883</v>
      </c>
      <c r="D4614" s="155">
        <v>25</v>
      </c>
      <c r="E4614" s="155">
        <v>25</v>
      </c>
      <c r="F4614" s="166">
        <v>41977</v>
      </c>
      <c r="G4614" s="166">
        <v>41983</v>
      </c>
      <c r="H4614" s="157">
        <v>1</v>
      </c>
    </row>
    <row r="4615" spans="1:8" ht="15" customHeight="1" x14ac:dyDescent="0.25">
      <c r="A4615" s="155" t="s">
        <v>5652</v>
      </c>
      <c r="B4615" s="155" t="s">
        <v>5235</v>
      </c>
      <c r="C4615" s="155" t="s">
        <v>6884</v>
      </c>
      <c r="D4615" s="155">
        <v>25</v>
      </c>
      <c r="E4615" s="155">
        <v>25</v>
      </c>
      <c r="F4615" s="166">
        <v>41977</v>
      </c>
      <c r="G4615" s="166">
        <v>41983</v>
      </c>
      <c r="H4615" s="157">
        <v>1</v>
      </c>
    </row>
    <row r="4616" spans="1:8" ht="15" customHeight="1" x14ac:dyDescent="0.25">
      <c r="A4616" s="155" t="s">
        <v>39</v>
      </c>
      <c r="B4616" s="155" t="s">
        <v>704</v>
      </c>
      <c r="C4616" s="155" t="s">
        <v>6885</v>
      </c>
      <c r="D4616" s="155">
        <v>105</v>
      </c>
      <c r="E4616" s="155">
        <v>105</v>
      </c>
      <c r="F4616" s="166">
        <v>41977</v>
      </c>
      <c r="G4616" s="166">
        <v>41983</v>
      </c>
      <c r="H4616" s="157">
        <v>1</v>
      </c>
    </row>
    <row r="4617" spans="1:8" ht="15" customHeight="1" x14ac:dyDescent="0.25">
      <c r="A4617" s="155" t="s">
        <v>2714</v>
      </c>
      <c r="B4617" s="155" t="s">
        <v>248</v>
      </c>
      <c r="C4617" s="155" t="s">
        <v>6886</v>
      </c>
      <c r="D4617" s="155">
        <v>50</v>
      </c>
      <c r="E4617" s="155">
        <v>50</v>
      </c>
      <c r="F4617" s="166">
        <v>41977</v>
      </c>
      <c r="G4617" s="166">
        <v>41982</v>
      </c>
      <c r="H4617" s="157">
        <v>1</v>
      </c>
    </row>
    <row r="4618" spans="1:8" ht="15" customHeight="1" x14ac:dyDescent="0.25">
      <c r="A4618" s="155" t="s">
        <v>563</v>
      </c>
      <c r="B4618" s="155" t="s">
        <v>2118</v>
      </c>
      <c r="C4618" s="155" t="s">
        <v>6887</v>
      </c>
      <c r="D4618" s="155">
        <v>50</v>
      </c>
      <c r="E4618" s="155">
        <v>50</v>
      </c>
      <c r="F4618" s="166">
        <v>41977</v>
      </c>
      <c r="G4618" s="166">
        <v>41993</v>
      </c>
      <c r="H4618" s="157">
        <v>1</v>
      </c>
    </row>
    <row r="4619" spans="1:8" ht="15" customHeight="1" x14ac:dyDescent="0.25">
      <c r="A4619" s="155" t="s">
        <v>71</v>
      </c>
      <c r="B4619" s="155" t="s">
        <v>154</v>
      </c>
      <c r="C4619" s="155" t="s">
        <v>6888</v>
      </c>
      <c r="D4619" s="155">
        <v>8</v>
      </c>
      <c r="E4619" s="155">
        <v>8</v>
      </c>
      <c r="F4619" s="166">
        <v>41977</v>
      </c>
      <c r="G4619" s="166">
        <v>41988</v>
      </c>
      <c r="H4619" s="157">
        <v>1</v>
      </c>
    </row>
    <row r="4620" spans="1:8" ht="15" customHeight="1" x14ac:dyDescent="0.25">
      <c r="A4620" s="155" t="s">
        <v>71</v>
      </c>
      <c r="B4620" s="155" t="s">
        <v>154</v>
      </c>
      <c r="C4620" s="155" t="s">
        <v>6889</v>
      </c>
      <c r="D4620" s="155">
        <v>7</v>
      </c>
      <c r="E4620" s="155">
        <v>7</v>
      </c>
      <c r="F4620" s="166">
        <v>41978</v>
      </c>
      <c r="G4620" s="166">
        <v>41989</v>
      </c>
      <c r="H4620" s="157">
        <v>1</v>
      </c>
    </row>
    <row r="4621" spans="1:8" ht="15" customHeight="1" x14ac:dyDescent="0.25">
      <c r="A4621" s="155" t="s">
        <v>71</v>
      </c>
      <c r="B4621" s="155" t="s">
        <v>1550</v>
      </c>
      <c r="C4621" s="155" t="s">
        <v>6890</v>
      </c>
      <c r="D4621" s="155">
        <v>5</v>
      </c>
      <c r="E4621" s="155">
        <v>5</v>
      </c>
      <c r="F4621" s="166">
        <v>41978</v>
      </c>
      <c r="G4621" s="166">
        <v>41988</v>
      </c>
      <c r="H4621" s="157">
        <v>1</v>
      </c>
    </row>
    <row r="4622" spans="1:8" ht="15" customHeight="1" x14ac:dyDescent="0.25">
      <c r="A4622" s="155" t="s">
        <v>1419</v>
      </c>
      <c r="B4622" s="155" t="s">
        <v>626</v>
      </c>
      <c r="C4622" s="155" t="s">
        <v>6891</v>
      </c>
      <c r="D4622" s="155">
        <v>2000</v>
      </c>
      <c r="E4622" s="155">
        <v>2000</v>
      </c>
      <c r="F4622" s="166">
        <v>41978</v>
      </c>
      <c r="G4622" s="166">
        <v>41983</v>
      </c>
      <c r="H4622" s="157">
        <v>1</v>
      </c>
    </row>
    <row r="4623" spans="1:8" ht="15" customHeight="1" x14ac:dyDescent="0.25">
      <c r="A4623" s="155" t="s">
        <v>4605</v>
      </c>
      <c r="B4623" s="155" t="s">
        <v>4505</v>
      </c>
      <c r="C4623" s="155" t="s">
        <v>6892</v>
      </c>
      <c r="D4623" s="155">
        <v>25</v>
      </c>
      <c r="E4623" s="155">
        <v>25</v>
      </c>
      <c r="F4623" s="166">
        <v>41978</v>
      </c>
      <c r="G4623" s="166">
        <v>41991</v>
      </c>
      <c r="H4623" s="157">
        <v>1</v>
      </c>
    </row>
    <row r="4624" spans="1:8" ht="15" customHeight="1" x14ac:dyDescent="0.25">
      <c r="A4624" s="155" t="s">
        <v>6237</v>
      </c>
      <c r="B4624" s="155" t="s">
        <v>6893</v>
      </c>
      <c r="C4624" s="155" t="s">
        <v>6894</v>
      </c>
      <c r="D4624" s="155">
        <v>180</v>
      </c>
      <c r="E4624" s="155">
        <v>180</v>
      </c>
      <c r="F4624" s="166">
        <v>41978</v>
      </c>
      <c r="G4624" s="166">
        <v>41985</v>
      </c>
      <c r="H4624" s="157">
        <v>1</v>
      </c>
    </row>
    <row r="4625" spans="1:8" ht="15" customHeight="1" x14ac:dyDescent="0.25">
      <c r="A4625" s="155" t="s">
        <v>78</v>
      </c>
      <c r="B4625" s="155" t="s">
        <v>3691</v>
      </c>
      <c r="C4625" s="155" t="s">
        <v>6895</v>
      </c>
      <c r="D4625" s="155">
        <v>10</v>
      </c>
      <c r="E4625" s="155">
        <v>10</v>
      </c>
      <c r="F4625" s="166">
        <v>41981</v>
      </c>
      <c r="G4625" s="166">
        <v>41982</v>
      </c>
      <c r="H4625" s="157">
        <v>1</v>
      </c>
    </row>
    <row r="4626" spans="1:8" ht="15" customHeight="1" x14ac:dyDescent="0.25">
      <c r="A4626" s="155" t="s">
        <v>520</v>
      </c>
      <c r="B4626" s="155" t="s">
        <v>789</v>
      </c>
      <c r="C4626" s="155" t="s">
        <v>6896</v>
      </c>
      <c r="D4626" s="155">
        <v>250</v>
      </c>
      <c r="E4626" s="155">
        <v>250</v>
      </c>
      <c r="F4626" s="166">
        <v>41981</v>
      </c>
      <c r="G4626" s="166">
        <v>41988</v>
      </c>
      <c r="H4626" s="157">
        <v>1</v>
      </c>
    </row>
    <row r="4627" spans="1:8" ht="15" customHeight="1" x14ac:dyDescent="0.25">
      <c r="A4627" s="155" t="s">
        <v>630</v>
      </c>
      <c r="B4627" s="155" t="s">
        <v>149</v>
      </c>
      <c r="C4627" s="155" t="s">
        <v>6897</v>
      </c>
      <c r="D4627" s="155">
        <v>50</v>
      </c>
      <c r="E4627" s="155">
        <v>50</v>
      </c>
      <c r="F4627" s="166">
        <v>41981</v>
      </c>
      <c r="G4627" s="166">
        <v>41983</v>
      </c>
      <c r="H4627" s="157">
        <v>1</v>
      </c>
    </row>
    <row r="4628" spans="1:8" ht="15" customHeight="1" x14ac:dyDescent="0.25">
      <c r="A4628" s="155" t="s">
        <v>2106</v>
      </c>
      <c r="B4628" s="155" t="s">
        <v>2107</v>
      </c>
      <c r="C4628" s="155" t="s">
        <v>6898</v>
      </c>
      <c r="D4628" s="155">
        <v>30</v>
      </c>
      <c r="E4628" s="155">
        <v>30</v>
      </c>
      <c r="F4628" s="166">
        <v>41981</v>
      </c>
      <c r="G4628" s="166">
        <v>41983</v>
      </c>
      <c r="H4628" s="157">
        <v>1</v>
      </c>
    </row>
    <row r="4629" spans="1:8" ht="15" customHeight="1" x14ac:dyDescent="0.25">
      <c r="A4629" s="155" t="s">
        <v>408</v>
      </c>
      <c r="B4629" s="155" t="s">
        <v>411</v>
      </c>
      <c r="C4629" s="155" t="s">
        <v>6899</v>
      </c>
      <c r="D4629" s="155">
        <v>10</v>
      </c>
      <c r="E4629" s="155">
        <v>10</v>
      </c>
      <c r="F4629" s="166">
        <v>41981</v>
      </c>
      <c r="G4629" s="166">
        <v>41988</v>
      </c>
      <c r="H4629" s="157">
        <v>1</v>
      </c>
    </row>
    <row r="4630" spans="1:8" ht="15" customHeight="1" x14ac:dyDescent="0.25">
      <c r="A4630" s="155" t="s">
        <v>509</v>
      </c>
      <c r="B4630" s="155" t="s">
        <v>4865</v>
      </c>
      <c r="C4630" s="155" t="s">
        <v>6900</v>
      </c>
      <c r="D4630" s="155">
        <v>40</v>
      </c>
      <c r="E4630" s="155">
        <v>40</v>
      </c>
      <c r="F4630" s="166">
        <v>41981</v>
      </c>
      <c r="G4630" s="166">
        <v>41988</v>
      </c>
      <c r="H4630" s="157">
        <v>1</v>
      </c>
    </row>
    <row r="4631" spans="1:8" ht="15" customHeight="1" x14ac:dyDescent="0.25">
      <c r="A4631" s="155" t="s">
        <v>394</v>
      </c>
      <c r="B4631" s="155" t="s">
        <v>398</v>
      </c>
      <c r="C4631" s="155" t="s">
        <v>6901</v>
      </c>
      <c r="D4631" s="155">
        <v>20</v>
      </c>
      <c r="E4631" s="155">
        <v>20</v>
      </c>
      <c r="F4631" s="166">
        <v>41981</v>
      </c>
      <c r="G4631" s="166">
        <v>41983</v>
      </c>
      <c r="H4631" s="157">
        <v>1</v>
      </c>
    </row>
    <row r="4632" spans="1:8" ht="15" customHeight="1" x14ac:dyDescent="0.25">
      <c r="A4632" s="155" t="s">
        <v>78</v>
      </c>
      <c r="B4632" s="155" t="s">
        <v>6902</v>
      </c>
      <c r="C4632" s="155" t="s">
        <v>6903</v>
      </c>
      <c r="D4632" s="155">
        <v>2</v>
      </c>
      <c r="E4632" s="155">
        <v>2</v>
      </c>
      <c r="F4632" s="166">
        <v>41982</v>
      </c>
      <c r="G4632" s="166">
        <v>41983</v>
      </c>
      <c r="H4632" s="157">
        <v>1</v>
      </c>
    </row>
    <row r="4633" spans="1:8" ht="15" customHeight="1" x14ac:dyDescent="0.25">
      <c r="A4633" s="155" t="s">
        <v>78</v>
      </c>
      <c r="B4633" s="155" t="s">
        <v>4159</v>
      </c>
      <c r="C4633" s="155" t="s">
        <v>6904</v>
      </c>
      <c r="D4633" s="155">
        <v>6</v>
      </c>
      <c r="E4633" s="155">
        <v>6</v>
      </c>
      <c r="F4633" s="166">
        <v>41982</v>
      </c>
      <c r="G4633" s="166">
        <v>41983</v>
      </c>
      <c r="H4633" s="157">
        <v>1</v>
      </c>
    </row>
    <row r="4634" spans="1:8" ht="15" customHeight="1" x14ac:dyDescent="0.25">
      <c r="A4634" s="155" t="s">
        <v>71</v>
      </c>
      <c r="B4634" s="155" t="s">
        <v>167</v>
      </c>
      <c r="C4634" s="155" t="s">
        <v>6905</v>
      </c>
      <c r="D4634" s="155">
        <v>7</v>
      </c>
      <c r="E4634" s="155">
        <v>7</v>
      </c>
      <c r="F4634" s="166">
        <v>41982</v>
      </c>
      <c r="G4634" s="166">
        <v>41989</v>
      </c>
      <c r="H4634" s="157">
        <v>1</v>
      </c>
    </row>
    <row r="4635" spans="1:8" ht="15" customHeight="1" x14ac:dyDescent="0.25">
      <c r="A4635" s="155" t="s">
        <v>71</v>
      </c>
      <c r="B4635" s="155" t="s">
        <v>167</v>
      </c>
      <c r="C4635" s="155" t="s">
        <v>6906</v>
      </c>
      <c r="D4635" s="155">
        <v>7</v>
      </c>
      <c r="E4635" s="155">
        <v>7</v>
      </c>
      <c r="F4635" s="166">
        <v>41982</v>
      </c>
      <c r="G4635" s="166">
        <v>41990</v>
      </c>
      <c r="H4635" s="157">
        <v>1</v>
      </c>
    </row>
    <row r="4636" spans="1:8" ht="15" customHeight="1" x14ac:dyDescent="0.25">
      <c r="A4636" s="155" t="s">
        <v>719</v>
      </c>
      <c r="B4636" s="155" t="s">
        <v>954</v>
      </c>
      <c r="C4636" s="155" t="s">
        <v>6907</v>
      </c>
      <c r="D4636" s="155">
        <v>100</v>
      </c>
      <c r="E4636" s="155">
        <v>100</v>
      </c>
      <c r="F4636" s="166">
        <v>41982</v>
      </c>
      <c r="G4636" s="166">
        <v>41988</v>
      </c>
      <c r="H4636" s="157">
        <v>1</v>
      </c>
    </row>
    <row r="4637" spans="1:8" ht="15" customHeight="1" x14ac:dyDescent="0.25">
      <c r="A4637" s="155" t="s">
        <v>39</v>
      </c>
      <c r="B4637" s="155" t="s">
        <v>6908</v>
      </c>
      <c r="C4637" s="155" t="s">
        <v>6909</v>
      </c>
      <c r="D4637" s="155">
        <v>512</v>
      </c>
      <c r="E4637" s="155">
        <v>512</v>
      </c>
      <c r="F4637" s="166">
        <v>41982</v>
      </c>
      <c r="G4637" s="166">
        <v>41988</v>
      </c>
      <c r="H4637" s="157">
        <v>1</v>
      </c>
    </row>
    <row r="4638" spans="1:8" ht="15" customHeight="1" x14ac:dyDescent="0.25">
      <c r="A4638" s="155" t="s">
        <v>330</v>
      </c>
      <c r="B4638" s="155" t="s">
        <v>6910</v>
      </c>
      <c r="C4638" s="155" t="s">
        <v>6911</v>
      </c>
      <c r="D4638" s="155">
        <v>40</v>
      </c>
      <c r="E4638" s="155">
        <v>40</v>
      </c>
      <c r="F4638" s="166">
        <v>41982</v>
      </c>
      <c r="G4638" s="166">
        <v>41988</v>
      </c>
      <c r="H4638" s="157">
        <v>1</v>
      </c>
    </row>
    <row r="4639" spans="1:8" ht="15" customHeight="1" x14ac:dyDescent="0.25">
      <c r="A4639" s="155" t="s">
        <v>330</v>
      </c>
      <c r="B4639" s="155" t="s">
        <v>6912</v>
      </c>
      <c r="C4639" s="155" t="s">
        <v>364</v>
      </c>
      <c r="D4639" s="155">
        <v>50</v>
      </c>
      <c r="E4639" s="155">
        <v>50</v>
      </c>
      <c r="F4639" s="166">
        <v>41982</v>
      </c>
      <c r="G4639" s="166">
        <v>41988</v>
      </c>
      <c r="H4639" s="157">
        <v>1</v>
      </c>
    </row>
    <row r="4640" spans="1:8" ht="15" customHeight="1" x14ac:dyDescent="0.25">
      <c r="A4640" s="155" t="s">
        <v>509</v>
      </c>
      <c r="B4640" s="155" t="s">
        <v>6914</v>
      </c>
      <c r="C4640" s="155" t="s">
        <v>6915</v>
      </c>
      <c r="D4640" s="155">
        <v>4</v>
      </c>
      <c r="E4640" s="155">
        <v>4</v>
      </c>
      <c r="F4640" s="166">
        <v>41982</v>
      </c>
      <c r="G4640" s="166">
        <v>41989</v>
      </c>
      <c r="H4640" s="157">
        <v>1</v>
      </c>
    </row>
    <row r="4641" spans="1:9" ht="15" customHeight="1" x14ac:dyDescent="0.25">
      <c r="A4641" s="155" t="s">
        <v>6916</v>
      </c>
      <c r="B4641" s="155" t="s">
        <v>6917</v>
      </c>
      <c r="C4641" s="155" t="s">
        <v>6918</v>
      </c>
      <c r="D4641" s="155">
        <v>5</v>
      </c>
      <c r="E4641" s="155">
        <v>5</v>
      </c>
      <c r="F4641" s="166">
        <v>41982</v>
      </c>
      <c r="G4641" s="166">
        <v>41984</v>
      </c>
      <c r="H4641" s="157">
        <v>1</v>
      </c>
    </row>
    <row r="4642" spans="1:9" ht="15" customHeight="1" x14ac:dyDescent="0.25">
      <c r="A4642" s="155" t="s">
        <v>6916</v>
      </c>
      <c r="B4642" s="155" t="s">
        <v>6919</v>
      </c>
      <c r="C4642" s="155" t="s">
        <v>364</v>
      </c>
      <c r="D4642" s="155">
        <v>5</v>
      </c>
      <c r="E4642" s="155">
        <v>5</v>
      </c>
      <c r="F4642" s="166">
        <v>41982</v>
      </c>
      <c r="G4642" s="166">
        <v>41984</v>
      </c>
      <c r="H4642" s="157">
        <v>1</v>
      </c>
    </row>
    <row r="4643" spans="1:9" ht="15" customHeight="1" x14ac:dyDescent="0.25">
      <c r="A4643" s="155" t="s">
        <v>4635</v>
      </c>
      <c r="B4643" s="155" t="s">
        <v>6706</v>
      </c>
      <c r="C4643" s="155" t="s">
        <v>6920</v>
      </c>
      <c r="D4643" s="155">
        <v>290</v>
      </c>
      <c r="E4643" s="155">
        <v>297</v>
      </c>
      <c r="F4643" s="166">
        <v>41982</v>
      </c>
      <c r="G4643" s="166">
        <v>41985</v>
      </c>
      <c r="H4643" s="157">
        <v>1</v>
      </c>
      <c r="I4643" s="163" t="s">
        <v>6921</v>
      </c>
    </row>
    <row r="4644" spans="1:9" ht="15" customHeight="1" x14ac:dyDescent="0.25">
      <c r="A4644" s="155" t="s">
        <v>1474</v>
      </c>
      <c r="B4644" s="155" t="s">
        <v>345</v>
      </c>
      <c r="C4644" s="155" t="s">
        <v>6922</v>
      </c>
      <c r="D4644" s="155">
        <v>50</v>
      </c>
      <c r="E4644" s="155">
        <v>50</v>
      </c>
      <c r="F4644" s="166">
        <v>41983</v>
      </c>
      <c r="G4644" s="166">
        <v>41988</v>
      </c>
      <c r="H4644" s="157">
        <v>1</v>
      </c>
    </row>
    <row r="4645" spans="1:9" ht="15" customHeight="1" x14ac:dyDescent="0.25">
      <c r="A4645" s="155" t="s">
        <v>6021</v>
      </c>
      <c r="B4645" s="155" t="s">
        <v>6022</v>
      </c>
      <c r="C4645" s="155" t="s">
        <v>6923</v>
      </c>
      <c r="D4645" s="155">
        <v>250</v>
      </c>
      <c r="E4645" s="155">
        <v>250</v>
      </c>
      <c r="F4645" s="166">
        <v>41982</v>
      </c>
      <c r="G4645" s="166">
        <v>41977</v>
      </c>
      <c r="H4645" s="157">
        <v>0</v>
      </c>
    </row>
    <row r="4646" spans="1:9" ht="15" customHeight="1" x14ac:dyDescent="0.25">
      <c r="A4646" s="155" t="s">
        <v>5965</v>
      </c>
      <c r="B4646" s="155" t="s">
        <v>555</v>
      </c>
      <c r="C4646" s="155" t="s">
        <v>6924</v>
      </c>
      <c r="D4646" s="155">
        <v>250</v>
      </c>
      <c r="E4646" s="155">
        <v>250</v>
      </c>
      <c r="F4646" s="166">
        <v>41983</v>
      </c>
      <c r="G4646" s="166">
        <v>41984</v>
      </c>
      <c r="H4646" s="157">
        <v>1</v>
      </c>
    </row>
    <row r="4647" spans="1:9" ht="15" customHeight="1" x14ac:dyDescent="0.25">
      <c r="A4647" s="155" t="s">
        <v>173</v>
      </c>
      <c r="B4647" s="155" t="s">
        <v>1782</v>
      </c>
      <c r="C4647" s="155" t="s">
        <v>6925</v>
      </c>
      <c r="D4647" s="155">
        <v>501</v>
      </c>
      <c r="E4647" s="155">
        <v>501</v>
      </c>
      <c r="F4647" s="166">
        <v>41983</v>
      </c>
      <c r="G4647" s="166">
        <v>41988</v>
      </c>
      <c r="H4647" s="157">
        <v>1</v>
      </c>
    </row>
    <row r="4648" spans="1:9" ht="15" customHeight="1" x14ac:dyDescent="0.25">
      <c r="A4648" s="155" t="s">
        <v>509</v>
      </c>
      <c r="B4648" s="155" t="s">
        <v>6926</v>
      </c>
      <c r="C4648" s="155" t="s">
        <v>6927</v>
      </c>
      <c r="D4648" s="155">
        <v>10</v>
      </c>
      <c r="E4648" s="155">
        <v>10</v>
      </c>
      <c r="F4648" s="166">
        <v>41983</v>
      </c>
      <c r="G4648" s="166">
        <v>41988</v>
      </c>
      <c r="H4648" s="157">
        <v>1</v>
      </c>
    </row>
    <row r="4649" spans="1:9" ht="15" customHeight="1" x14ac:dyDescent="0.25">
      <c r="A4649" s="155" t="s">
        <v>71</v>
      </c>
      <c r="B4649" s="155" t="s">
        <v>583</v>
      </c>
      <c r="C4649" s="155" t="s">
        <v>6928</v>
      </c>
      <c r="D4649" s="155">
        <v>13</v>
      </c>
      <c r="E4649" s="155">
        <v>13</v>
      </c>
      <c r="F4649" s="166">
        <v>41983</v>
      </c>
      <c r="G4649" s="166">
        <v>41989</v>
      </c>
      <c r="H4649" s="157">
        <v>1</v>
      </c>
    </row>
    <row r="4650" spans="1:9" ht="15" customHeight="1" x14ac:dyDescent="0.25">
      <c r="A4650" s="155" t="s">
        <v>6286</v>
      </c>
      <c r="B4650" s="155" t="s">
        <v>6929</v>
      </c>
      <c r="C4650" s="155" t="s">
        <v>6930</v>
      </c>
      <c r="D4650" s="155">
        <v>150</v>
      </c>
      <c r="E4650" s="155">
        <v>150</v>
      </c>
      <c r="F4650" s="166">
        <v>41983</v>
      </c>
      <c r="G4650" s="166">
        <v>41985</v>
      </c>
      <c r="H4650" s="157">
        <v>1</v>
      </c>
    </row>
    <row r="4651" spans="1:9" ht="15" customHeight="1" x14ac:dyDescent="0.25">
      <c r="A4651" s="155" t="s">
        <v>6286</v>
      </c>
      <c r="B4651" s="155" t="s">
        <v>6932</v>
      </c>
      <c r="C4651" s="155" t="s">
        <v>6931</v>
      </c>
      <c r="D4651" s="155">
        <v>100</v>
      </c>
      <c r="E4651" s="155">
        <v>100</v>
      </c>
      <c r="F4651" s="166">
        <v>41983</v>
      </c>
      <c r="G4651" s="166">
        <v>41990</v>
      </c>
      <c r="H4651" s="157">
        <v>1</v>
      </c>
    </row>
    <row r="4652" spans="1:9" ht="15" customHeight="1" x14ac:dyDescent="0.25">
      <c r="A4652" s="155" t="s">
        <v>71</v>
      </c>
      <c r="B4652" s="155" t="s">
        <v>272</v>
      </c>
      <c r="C4652" s="155" t="s">
        <v>6933</v>
      </c>
      <c r="D4652" s="155">
        <v>1</v>
      </c>
      <c r="E4652" s="155">
        <v>1</v>
      </c>
      <c r="F4652" s="166">
        <v>41983</v>
      </c>
      <c r="G4652" s="166">
        <v>41995</v>
      </c>
      <c r="H4652" s="157">
        <v>1</v>
      </c>
    </row>
    <row r="4653" spans="1:9" ht="15" customHeight="1" x14ac:dyDescent="0.25">
      <c r="A4653" s="155" t="s">
        <v>1554</v>
      </c>
      <c r="B4653" s="155" t="s">
        <v>272</v>
      </c>
      <c r="C4653" s="155" t="s">
        <v>6934</v>
      </c>
      <c r="D4653" s="155">
        <v>1</v>
      </c>
      <c r="E4653" s="155">
        <v>1</v>
      </c>
      <c r="F4653" s="166">
        <v>41983</v>
      </c>
      <c r="G4653" s="166">
        <v>41988</v>
      </c>
      <c r="H4653" s="157">
        <v>1</v>
      </c>
    </row>
    <row r="4654" spans="1:9" ht="15" customHeight="1" x14ac:dyDescent="0.25">
      <c r="A4654" s="155" t="s">
        <v>6638</v>
      </c>
      <c r="B4654" s="155" t="s">
        <v>4528</v>
      </c>
      <c r="C4654" s="155" t="s">
        <v>6935</v>
      </c>
      <c r="D4654" s="155">
        <v>20</v>
      </c>
      <c r="E4654" s="155">
        <v>20</v>
      </c>
      <c r="F4654" s="166">
        <v>41915</v>
      </c>
      <c r="G4654" s="166">
        <v>41920</v>
      </c>
      <c r="H4654" s="157">
        <v>1</v>
      </c>
    </row>
    <row r="4655" spans="1:9" ht="15" customHeight="1" x14ac:dyDescent="0.25">
      <c r="A4655" s="155" t="s">
        <v>6638</v>
      </c>
      <c r="B4655" s="155" t="s">
        <v>4530</v>
      </c>
      <c r="C4655" s="155" t="s">
        <v>6936</v>
      </c>
      <c r="D4655" s="155">
        <v>20</v>
      </c>
      <c r="E4655" s="155">
        <v>20</v>
      </c>
      <c r="F4655" s="166">
        <v>41915</v>
      </c>
      <c r="G4655" s="166">
        <v>41920</v>
      </c>
      <c r="H4655" s="157">
        <v>1</v>
      </c>
    </row>
    <row r="4656" spans="1:9" ht="15" customHeight="1" x14ac:dyDescent="0.25">
      <c r="A4656" s="155" t="s">
        <v>559</v>
      </c>
      <c r="B4656" s="155" t="s">
        <v>1677</v>
      </c>
      <c r="C4656" s="155" t="s">
        <v>6937</v>
      </c>
      <c r="D4656" s="155">
        <v>79</v>
      </c>
      <c r="E4656" s="155">
        <v>79</v>
      </c>
      <c r="F4656" s="166">
        <v>41984</v>
      </c>
      <c r="G4656" s="166">
        <v>41988</v>
      </c>
      <c r="H4656" s="157">
        <v>1</v>
      </c>
    </row>
    <row r="4657" spans="1:9" ht="15" customHeight="1" x14ac:dyDescent="0.25">
      <c r="A4657" s="155" t="s">
        <v>36</v>
      </c>
      <c r="B4657" s="155" t="s">
        <v>664</v>
      </c>
      <c r="C4657" s="155" t="s">
        <v>6938</v>
      </c>
      <c r="D4657" s="155">
        <v>50</v>
      </c>
      <c r="E4657" s="155">
        <v>58</v>
      </c>
      <c r="F4657" s="166">
        <v>41984</v>
      </c>
      <c r="G4657" s="166">
        <v>41985</v>
      </c>
      <c r="H4657" s="157">
        <v>1</v>
      </c>
    </row>
    <row r="4658" spans="1:9" ht="15" customHeight="1" x14ac:dyDescent="0.25">
      <c r="A4658" s="155" t="s">
        <v>520</v>
      </c>
      <c r="B4658" s="155" t="s">
        <v>5026</v>
      </c>
      <c r="C4658" s="155" t="s">
        <v>6939</v>
      </c>
      <c r="D4658" s="155">
        <v>400</v>
      </c>
      <c r="E4658" s="155">
        <v>400</v>
      </c>
      <c r="F4658" s="166">
        <v>41984</v>
      </c>
      <c r="G4658" s="166">
        <v>41984</v>
      </c>
      <c r="H4658" s="157">
        <v>1</v>
      </c>
    </row>
    <row r="4659" spans="1:9" ht="15" customHeight="1" x14ac:dyDescent="0.25">
      <c r="A4659" s="155" t="s">
        <v>65</v>
      </c>
      <c r="B4659" s="155" t="s">
        <v>2994</v>
      </c>
      <c r="C4659" s="155" t="s">
        <v>6940</v>
      </c>
      <c r="D4659" s="155">
        <v>50</v>
      </c>
      <c r="E4659" s="155">
        <v>50</v>
      </c>
      <c r="F4659" s="166">
        <v>41984</v>
      </c>
      <c r="G4659" s="166">
        <v>42009</v>
      </c>
      <c r="H4659" s="157">
        <v>1</v>
      </c>
    </row>
    <row r="4660" spans="1:9" ht="15" customHeight="1" x14ac:dyDescent="0.25">
      <c r="A4660" s="155" t="s">
        <v>71</v>
      </c>
      <c r="B4660" s="155" t="s">
        <v>1550</v>
      </c>
      <c r="C4660" s="155" t="s">
        <v>6941</v>
      </c>
      <c r="D4660" s="155">
        <v>5</v>
      </c>
      <c r="E4660" s="155">
        <v>5</v>
      </c>
      <c r="F4660" s="166">
        <v>41984</v>
      </c>
      <c r="G4660" s="166">
        <v>41989</v>
      </c>
      <c r="H4660" s="157">
        <v>1</v>
      </c>
    </row>
    <row r="4661" spans="1:9" ht="15" customHeight="1" x14ac:dyDescent="0.25">
      <c r="A4661" s="155" t="s">
        <v>6323</v>
      </c>
      <c r="B4661" s="155" t="s">
        <v>6942</v>
      </c>
      <c r="C4661" s="155" t="s">
        <v>6943</v>
      </c>
      <c r="D4661" s="155">
        <v>3</v>
      </c>
      <c r="E4661" s="155">
        <v>3</v>
      </c>
      <c r="F4661" s="166">
        <v>41984</v>
      </c>
      <c r="G4661" s="166">
        <v>41995</v>
      </c>
      <c r="H4661" s="157">
        <v>1</v>
      </c>
    </row>
    <row r="4662" spans="1:9" ht="15" customHeight="1" x14ac:dyDescent="0.25">
      <c r="A4662" s="155" t="s">
        <v>7058</v>
      </c>
      <c r="B4662" s="155" t="s">
        <v>264</v>
      </c>
      <c r="C4662" s="155" t="s">
        <v>6946</v>
      </c>
      <c r="D4662" s="155">
        <v>200</v>
      </c>
      <c r="E4662" s="155">
        <v>200</v>
      </c>
      <c r="F4662" s="166">
        <v>41985</v>
      </c>
      <c r="G4662" s="166">
        <v>41992</v>
      </c>
      <c r="H4662" s="157">
        <v>1</v>
      </c>
    </row>
    <row r="4663" spans="1:9" ht="15" customHeight="1" x14ac:dyDescent="0.25">
      <c r="A4663" s="155" t="s">
        <v>1554</v>
      </c>
      <c r="B4663" s="155" t="s">
        <v>272</v>
      </c>
      <c r="C4663" s="155" t="s">
        <v>6947</v>
      </c>
      <c r="D4663" s="155">
        <v>1</v>
      </c>
      <c r="E4663" s="155">
        <v>1</v>
      </c>
      <c r="F4663" s="166">
        <v>41985</v>
      </c>
      <c r="G4663" s="166">
        <v>41988</v>
      </c>
      <c r="H4663" s="157">
        <v>1</v>
      </c>
    </row>
    <row r="4664" spans="1:9" ht="15" customHeight="1" x14ac:dyDescent="0.25">
      <c r="A4664" s="155" t="s">
        <v>1145</v>
      </c>
      <c r="B4664" s="155" t="s">
        <v>6630</v>
      </c>
      <c r="C4664" s="155" t="s">
        <v>6948</v>
      </c>
      <c r="D4664" s="155">
        <v>12</v>
      </c>
      <c r="E4664" s="155">
        <v>12</v>
      </c>
      <c r="F4664" s="166">
        <v>41985</v>
      </c>
      <c r="G4664" s="166">
        <v>41995</v>
      </c>
      <c r="H4664" s="157">
        <v>1</v>
      </c>
    </row>
    <row r="4665" spans="1:9" ht="15" customHeight="1" x14ac:dyDescent="0.25">
      <c r="A4665" s="155" t="s">
        <v>71</v>
      </c>
      <c r="B4665" s="155" t="s">
        <v>1530</v>
      </c>
      <c r="C4665" s="155" t="s">
        <v>6949</v>
      </c>
      <c r="D4665" s="155">
        <v>5</v>
      </c>
      <c r="E4665" s="155">
        <v>5</v>
      </c>
      <c r="F4665" s="166">
        <v>41985</v>
      </c>
      <c r="G4665" s="166">
        <v>41996</v>
      </c>
      <c r="H4665" s="157">
        <v>1</v>
      </c>
    </row>
    <row r="4666" spans="1:9" ht="15" customHeight="1" x14ac:dyDescent="0.25">
      <c r="A4666" s="155" t="s">
        <v>6638</v>
      </c>
      <c r="B4666" s="155" t="s">
        <v>6954</v>
      </c>
      <c r="C4666" s="155" t="s">
        <v>6955</v>
      </c>
      <c r="D4666" s="155">
        <v>1</v>
      </c>
      <c r="E4666" s="155">
        <v>1</v>
      </c>
      <c r="F4666" s="166">
        <v>41988</v>
      </c>
      <c r="G4666" s="166">
        <v>41993</v>
      </c>
      <c r="H4666" s="157">
        <v>1</v>
      </c>
    </row>
    <row r="4667" spans="1:9" ht="15" customHeight="1" x14ac:dyDescent="0.25">
      <c r="A4667" s="155" t="s">
        <v>520</v>
      </c>
      <c r="B4667" s="155" t="s">
        <v>6956</v>
      </c>
      <c r="C4667" s="155" t="s">
        <v>6957</v>
      </c>
      <c r="D4667" s="155">
        <v>50</v>
      </c>
      <c r="E4667" s="155">
        <v>50</v>
      </c>
      <c r="F4667" s="166">
        <v>41988</v>
      </c>
      <c r="G4667" s="166">
        <v>41992</v>
      </c>
      <c r="H4667" s="157">
        <v>1</v>
      </c>
    </row>
    <row r="4668" spans="1:9" ht="15" customHeight="1" x14ac:dyDescent="0.25">
      <c r="A4668" s="155" t="s">
        <v>6598</v>
      </c>
      <c r="B4668" s="155" t="s">
        <v>6599</v>
      </c>
      <c r="C4668" s="155" t="s">
        <v>6958</v>
      </c>
      <c r="D4668" s="155">
        <v>6000</v>
      </c>
      <c r="E4668" s="155">
        <v>6000</v>
      </c>
      <c r="F4668" s="166">
        <v>41988</v>
      </c>
      <c r="G4668" s="166">
        <v>42004</v>
      </c>
      <c r="H4668" s="157">
        <v>1</v>
      </c>
    </row>
    <row r="4669" spans="1:9" ht="15" customHeight="1" x14ac:dyDescent="0.25">
      <c r="A4669" s="155" t="s">
        <v>4839</v>
      </c>
      <c r="B4669" s="155" t="s">
        <v>6959</v>
      </c>
      <c r="C4669" s="155" t="s">
        <v>6960</v>
      </c>
      <c r="D4669" s="155">
        <v>1</v>
      </c>
      <c r="E4669" s="155">
        <v>1</v>
      </c>
      <c r="F4669" s="166">
        <v>41988</v>
      </c>
      <c r="G4669" s="166">
        <v>41990</v>
      </c>
      <c r="H4669" s="157">
        <v>1</v>
      </c>
      <c r="I4669" s="163" t="s">
        <v>6963</v>
      </c>
    </row>
    <row r="4670" spans="1:9" ht="15" customHeight="1" x14ac:dyDescent="0.25">
      <c r="A4670" s="155" t="s">
        <v>6381</v>
      </c>
      <c r="B4670" s="155" t="s">
        <v>6475</v>
      </c>
      <c r="C4670" s="155" t="s">
        <v>6961</v>
      </c>
      <c r="D4670" s="155">
        <v>20</v>
      </c>
      <c r="E4670" s="155">
        <v>20</v>
      </c>
      <c r="F4670" s="166">
        <v>41988</v>
      </c>
      <c r="G4670" s="166">
        <v>41989</v>
      </c>
      <c r="H4670" s="157">
        <v>1</v>
      </c>
    </row>
    <row r="4671" spans="1:9" ht="15" customHeight="1" x14ac:dyDescent="0.25">
      <c r="A4671" s="155" t="s">
        <v>29</v>
      </c>
      <c r="B4671" s="155" t="s">
        <v>258</v>
      </c>
      <c r="C4671" s="155" t="s">
        <v>6962</v>
      </c>
      <c r="D4671" s="155">
        <v>200</v>
      </c>
      <c r="E4671" s="155">
        <v>216</v>
      </c>
      <c r="F4671" s="166">
        <v>41989</v>
      </c>
      <c r="G4671" s="166">
        <v>41992</v>
      </c>
      <c r="H4671" s="157">
        <v>1</v>
      </c>
      <c r="I4671" s="163" t="s">
        <v>6964</v>
      </c>
    </row>
    <row r="4672" spans="1:9" ht="15" customHeight="1" x14ac:dyDescent="0.25">
      <c r="A4672" s="155" t="s">
        <v>6965</v>
      </c>
      <c r="B4672" s="155" t="s">
        <v>4975</v>
      </c>
      <c r="C4672" s="155" t="s">
        <v>6966</v>
      </c>
      <c r="D4672" s="155">
        <v>22</v>
      </c>
      <c r="E4672" s="155">
        <v>22</v>
      </c>
      <c r="F4672" s="166">
        <v>41989</v>
      </c>
      <c r="G4672" s="166">
        <v>41999</v>
      </c>
      <c r="H4672" s="157">
        <v>1</v>
      </c>
    </row>
    <row r="4673" spans="1:9" ht="15" customHeight="1" x14ac:dyDescent="0.25">
      <c r="A4673" s="155" t="s">
        <v>520</v>
      </c>
      <c r="B4673" s="155" t="s">
        <v>1267</v>
      </c>
      <c r="C4673" s="155" t="s">
        <v>6969</v>
      </c>
      <c r="D4673" s="155">
        <v>1500</v>
      </c>
      <c r="E4673" s="155">
        <v>1500</v>
      </c>
      <c r="F4673" s="166">
        <v>41990</v>
      </c>
      <c r="G4673" s="166" t="s">
        <v>829</v>
      </c>
      <c r="H4673" s="157">
        <v>1</v>
      </c>
    </row>
    <row r="4674" spans="1:9" ht="15" customHeight="1" x14ac:dyDescent="0.25">
      <c r="A4674" s="155" t="s">
        <v>6967</v>
      </c>
      <c r="B4674" s="155" t="s">
        <v>6968</v>
      </c>
      <c r="C4674" s="155" t="s">
        <v>6971</v>
      </c>
      <c r="D4674" s="155">
        <v>50</v>
      </c>
      <c r="E4674" s="155">
        <v>40</v>
      </c>
      <c r="F4674" s="166">
        <v>41990</v>
      </c>
      <c r="G4674" s="166">
        <v>41992</v>
      </c>
      <c r="H4674" s="157">
        <v>1</v>
      </c>
      <c r="I4674" s="163" t="s">
        <v>6970</v>
      </c>
    </row>
    <row r="4675" spans="1:9" ht="15" customHeight="1" x14ac:dyDescent="0.25">
      <c r="A4675" s="155" t="s">
        <v>559</v>
      </c>
      <c r="B4675" s="155" t="s">
        <v>1677</v>
      </c>
      <c r="C4675" s="155" t="s">
        <v>6972</v>
      </c>
      <c r="D4675" s="155">
        <v>21</v>
      </c>
      <c r="E4675" s="155">
        <v>21</v>
      </c>
      <c r="F4675" s="166">
        <v>41990</v>
      </c>
      <c r="G4675" s="166">
        <v>41992</v>
      </c>
      <c r="H4675" s="157">
        <v>1</v>
      </c>
      <c r="I4675" s="163" t="s">
        <v>6973</v>
      </c>
    </row>
    <row r="4676" spans="1:9" ht="15" customHeight="1" x14ac:dyDescent="0.25">
      <c r="A4676" s="155" t="s">
        <v>748</v>
      </c>
      <c r="B4676" s="155" t="s">
        <v>6328</v>
      </c>
      <c r="C4676" s="155" t="s">
        <v>6974</v>
      </c>
      <c r="D4676" s="155">
        <v>180</v>
      </c>
      <c r="E4676" s="155">
        <v>180</v>
      </c>
      <c r="F4676" s="166">
        <v>41990</v>
      </c>
      <c r="G4676" s="166">
        <v>41992</v>
      </c>
      <c r="H4676" s="157">
        <v>1</v>
      </c>
    </row>
    <row r="4677" spans="1:9" ht="15" customHeight="1" x14ac:dyDescent="0.25">
      <c r="A4677" s="155" t="s">
        <v>6975</v>
      </c>
      <c r="B4677" s="155" t="s">
        <v>6976</v>
      </c>
      <c r="C4677" s="155" t="s">
        <v>6977</v>
      </c>
      <c r="D4677" s="155">
        <v>30</v>
      </c>
      <c r="E4677" s="155">
        <v>30</v>
      </c>
      <c r="F4677" s="166">
        <v>41990</v>
      </c>
      <c r="G4677" s="166">
        <v>41995</v>
      </c>
      <c r="H4677" s="157">
        <v>1</v>
      </c>
    </row>
    <row r="4678" spans="1:9" ht="15" customHeight="1" x14ac:dyDescent="0.25">
      <c r="A4678" s="155" t="s">
        <v>4605</v>
      </c>
      <c r="B4678" s="155" t="s">
        <v>6978</v>
      </c>
      <c r="C4678" s="155" t="s">
        <v>6980</v>
      </c>
      <c r="D4678" s="155">
        <v>50</v>
      </c>
      <c r="E4678" s="155">
        <v>50</v>
      </c>
      <c r="F4678" s="166">
        <v>41990</v>
      </c>
      <c r="G4678" s="166">
        <v>41997</v>
      </c>
      <c r="H4678" s="157">
        <v>1</v>
      </c>
    </row>
    <row r="4679" spans="1:9" ht="15" customHeight="1" x14ac:dyDescent="0.25">
      <c r="A4679" s="155" t="s">
        <v>4605</v>
      </c>
      <c r="B4679" s="155" t="s">
        <v>6979</v>
      </c>
      <c r="C4679" s="155" t="s">
        <v>6981</v>
      </c>
      <c r="D4679" s="155">
        <v>50</v>
      </c>
      <c r="E4679" s="155">
        <v>50</v>
      </c>
      <c r="F4679" s="166">
        <v>41990</v>
      </c>
      <c r="G4679" s="166">
        <v>41997</v>
      </c>
      <c r="H4679" s="157">
        <v>1</v>
      </c>
    </row>
    <row r="4680" spans="1:9" ht="15" customHeight="1" x14ac:dyDescent="0.25">
      <c r="A4680" s="155" t="s">
        <v>4963</v>
      </c>
      <c r="B4680" s="155" t="s">
        <v>6982</v>
      </c>
      <c r="C4680" s="155" t="s">
        <v>6984</v>
      </c>
      <c r="D4680" s="155">
        <v>50</v>
      </c>
      <c r="E4680" s="155">
        <v>50</v>
      </c>
      <c r="F4680" s="166">
        <v>41990</v>
      </c>
      <c r="G4680" s="166">
        <v>41995</v>
      </c>
      <c r="H4680" s="157">
        <v>1</v>
      </c>
    </row>
    <row r="4681" spans="1:9" ht="15" customHeight="1" x14ac:dyDescent="0.25">
      <c r="A4681" s="155" t="s">
        <v>4963</v>
      </c>
      <c r="B4681" s="155" t="s">
        <v>6983</v>
      </c>
      <c r="C4681" s="155" t="s">
        <v>6985</v>
      </c>
      <c r="D4681" s="155">
        <v>50</v>
      </c>
      <c r="E4681" s="155">
        <v>50</v>
      </c>
      <c r="F4681" s="166">
        <v>41990</v>
      </c>
      <c r="G4681" s="166">
        <v>41995</v>
      </c>
      <c r="H4681" s="157">
        <v>1</v>
      </c>
    </row>
    <row r="4682" spans="1:9" ht="15" customHeight="1" x14ac:dyDescent="0.25">
      <c r="A4682" s="155" t="s">
        <v>42</v>
      </c>
      <c r="B4682" s="155" t="s">
        <v>1876</v>
      </c>
      <c r="C4682" s="155" t="s">
        <v>6992</v>
      </c>
      <c r="D4682" s="155">
        <v>300</v>
      </c>
      <c r="E4682" s="155">
        <v>300</v>
      </c>
      <c r="F4682" s="166">
        <v>41991</v>
      </c>
      <c r="G4682" s="166">
        <v>42010</v>
      </c>
      <c r="H4682" s="157">
        <v>1</v>
      </c>
    </row>
    <row r="4683" spans="1:9" ht="15" customHeight="1" x14ac:dyDescent="0.25">
      <c r="A4683" s="155" t="s">
        <v>42</v>
      </c>
      <c r="B4683" s="155" t="s">
        <v>6993</v>
      </c>
      <c r="C4683" s="155" t="s">
        <v>6994</v>
      </c>
      <c r="D4683" s="155">
        <v>5</v>
      </c>
      <c r="E4683" s="155">
        <v>5</v>
      </c>
      <c r="F4683" s="166">
        <v>41991</v>
      </c>
      <c r="G4683" s="166">
        <v>41995</v>
      </c>
      <c r="H4683" s="157">
        <v>1</v>
      </c>
    </row>
    <row r="4684" spans="1:9" ht="15" customHeight="1" x14ac:dyDescent="0.25">
      <c r="A4684" s="155" t="s">
        <v>42</v>
      </c>
      <c r="B4684" s="155" t="s">
        <v>6995</v>
      </c>
      <c r="C4684" s="155" t="s">
        <v>6996</v>
      </c>
      <c r="D4684" s="155">
        <v>5</v>
      </c>
      <c r="E4684" s="155">
        <v>5</v>
      </c>
      <c r="F4684" s="166">
        <v>41991</v>
      </c>
      <c r="G4684" s="166">
        <v>42002</v>
      </c>
      <c r="H4684" s="157">
        <v>1</v>
      </c>
    </row>
    <row r="4685" spans="1:9" ht="15" customHeight="1" x14ac:dyDescent="0.25">
      <c r="A4685" s="155" t="s">
        <v>979</v>
      </c>
      <c r="B4685" s="155" t="s">
        <v>2470</v>
      </c>
      <c r="C4685" s="155" t="s">
        <v>6998</v>
      </c>
      <c r="D4685" s="155">
        <v>25</v>
      </c>
      <c r="E4685" s="155">
        <v>25</v>
      </c>
      <c r="F4685" s="166">
        <v>41991</v>
      </c>
      <c r="G4685" s="166">
        <v>41995</v>
      </c>
      <c r="H4685" s="157">
        <v>1</v>
      </c>
    </row>
    <row r="4686" spans="1:9" ht="15" customHeight="1" x14ac:dyDescent="0.25">
      <c r="A4686" s="155" t="s">
        <v>979</v>
      </c>
      <c r="B4686" s="155" t="s">
        <v>6997</v>
      </c>
      <c r="C4686" s="155" t="s">
        <v>6999</v>
      </c>
      <c r="D4686" s="155">
        <v>50</v>
      </c>
      <c r="E4686" s="155">
        <v>50</v>
      </c>
      <c r="F4686" s="166">
        <v>41991</v>
      </c>
      <c r="G4686" s="166">
        <v>41995</v>
      </c>
      <c r="H4686" s="157">
        <v>1</v>
      </c>
    </row>
    <row r="4687" spans="1:9" ht="15" customHeight="1" x14ac:dyDescent="0.25">
      <c r="A4687" s="155" t="s">
        <v>979</v>
      </c>
      <c r="B4687" s="155" t="s">
        <v>980</v>
      </c>
      <c r="C4687" s="155" t="s">
        <v>7002</v>
      </c>
      <c r="D4687" s="155">
        <v>200</v>
      </c>
      <c r="E4687" s="155">
        <v>200</v>
      </c>
      <c r="F4687" s="166">
        <v>41991</v>
      </c>
      <c r="G4687" s="166">
        <v>41995</v>
      </c>
      <c r="H4687" s="157">
        <v>1</v>
      </c>
    </row>
    <row r="4688" spans="1:9" ht="15" customHeight="1" x14ac:dyDescent="0.25">
      <c r="A4688" s="155" t="s">
        <v>979</v>
      </c>
      <c r="B4688" s="155" t="s">
        <v>6272</v>
      </c>
      <c r="C4688" s="155" t="s">
        <v>7000</v>
      </c>
      <c r="D4688" s="155">
        <v>200</v>
      </c>
      <c r="E4688" s="155">
        <v>200</v>
      </c>
      <c r="F4688" s="166">
        <v>41991</v>
      </c>
      <c r="G4688" s="166">
        <v>41995</v>
      </c>
      <c r="H4688" s="157">
        <v>1</v>
      </c>
    </row>
    <row r="4689" spans="1:8" ht="15" customHeight="1" x14ac:dyDescent="0.25">
      <c r="A4689" s="155" t="s">
        <v>979</v>
      </c>
      <c r="B4689" s="155" t="s">
        <v>1382</v>
      </c>
      <c r="C4689" s="155" t="s">
        <v>7001</v>
      </c>
      <c r="D4689" s="155">
        <v>25</v>
      </c>
      <c r="E4689" s="155">
        <v>25</v>
      </c>
      <c r="F4689" s="166">
        <v>41991</v>
      </c>
      <c r="G4689" s="166">
        <v>41995</v>
      </c>
      <c r="H4689" s="157">
        <v>1</v>
      </c>
    </row>
    <row r="4690" spans="1:8" ht="15" customHeight="1" x14ac:dyDescent="0.25">
      <c r="A4690" s="155" t="s">
        <v>251</v>
      </c>
      <c r="B4690" s="155" t="s">
        <v>7003</v>
      </c>
      <c r="C4690" s="155" t="s">
        <v>7004</v>
      </c>
      <c r="D4690" s="155">
        <v>10</v>
      </c>
      <c r="E4690" s="155">
        <v>10</v>
      </c>
      <c r="F4690" s="166">
        <v>41991</v>
      </c>
      <c r="G4690" s="166">
        <v>41995</v>
      </c>
      <c r="H4690" s="157">
        <v>1</v>
      </c>
    </row>
    <row r="4691" spans="1:8" ht="15" customHeight="1" x14ac:dyDescent="0.25">
      <c r="A4691" s="155" t="s">
        <v>2714</v>
      </c>
      <c r="B4691" s="155" t="s">
        <v>2066</v>
      </c>
      <c r="C4691" s="155" t="s">
        <v>7005</v>
      </c>
      <c r="D4691" s="155">
        <v>105</v>
      </c>
      <c r="E4691" s="155">
        <v>105</v>
      </c>
      <c r="F4691" s="166">
        <v>41991</v>
      </c>
      <c r="G4691" s="166">
        <v>41995</v>
      </c>
      <c r="H4691" s="157">
        <v>1</v>
      </c>
    </row>
    <row r="4692" spans="1:8" ht="15" customHeight="1" x14ac:dyDescent="0.25">
      <c r="A4692" s="155" t="s">
        <v>71</v>
      </c>
      <c r="B4692" s="155" t="s">
        <v>583</v>
      </c>
      <c r="C4692" s="155" t="s">
        <v>7006</v>
      </c>
      <c r="D4692" s="155">
        <v>5</v>
      </c>
      <c r="E4692" s="155">
        <v>5</v>
      </c>
      <c r="F4692" s="166">
        <v>41991</v>
      </c>
      <c r="G4692" s="166">
        <v>41995</v>
      </c>
      <c r="H4692" s="157">
        <v>1</v>
      </c>
    </row>
    <row r="4693" spans="1:8" ht="15" customHeight="1" x14ac:dyDescent="0.25">
      <c r="A4693" s="155" t="s">
        <v>7007</v>
      </c>
      <c r="B4693" s="155" t="s">
        <v>7008</v>
      </c>
      <c r="C4693" s="155" t="s">
        <v>7010</v>
      </c>
      <c r="D4693" s="155">
        <v>30</v>
      </c>
      <c r="E4693" s="155">
        <v>30</v>
      </c>
      <c r="F4693" s="166">
        <v>41991</v>
      </c>
      <c r="G4693" s="166">
        <v>41995</v>
      </c>
      <c r="H4693" s="157">
        <v>1</v>
      </c>
    </row>
    <row r="4694" spans="1:8" ht="15" customHeight="1" x14ac:dyDescent="0.25">
      <c r="A4694" s="155" t="s">
        <v>7007</v>
      </c>
      <c r="B4694" s="155" t="s">
        <v>7009</v>
      </c>
      <c r="C4694" s="155" t="s">
        <v>7011</v>
      </c>
      <c r="D4694" s="155">
        <v>30</v>
      </c>
      <c r="E4694" s="155">
        <v>30</v>
      </c>
      <c r="F4694" s="166">
        <v>41991</v>
      </c>
      <c r="G4694" s="166">
        <v>41997</v>
      </c>
      <c r="H4694" s="157">
        <v>1</v>
      </c>
    </row>
    <row r="4695" spans="1:8" ht="15" customHeight="1" x14ac:dyDescent="0.25">
      <c r="A4695" s="155" t="s">
        <v>6576</v>
      </c>
      <c r="B4695" s="155" t="s">
        <v>7012</v>
      </c>
      <c r="C4695" s="155" t="s">
        <v>7013</v>
      </c>
      <c r="D4695" s="155">
        <v>10</v>
      </c>
      <c r="E4695" s="155">
        <v>10</v>
      </c>
      <c r="F4695" s="166">
        <v>41992</v>
      </c>
      <c r="G4695" s="166">
        <v>41996</v>
      </c>
      <c r="H4695" s="157">
        <v>1</v>
      </c>
    </row>
    <row r="4696" spans="1:8" ht="15" customHeight="1" x14ac:dyDescent="0.25">
      <c r="A4696" s="155" t="s">
        <v>911</v>
      </c>
      <c r="B4696" s="155" t="s">
        <v>912</v>
      </c>
      <c r="C4696" s="155" t="s">
        <v>7015</v>
      </c>
      <c r="D4696" s="155">
        <v>500</v>
      </c>
      <c r="E4696" s="155">
        <v>500</v>
      </c>
      <c r="F4696" s="166">
        <v>41992</v>
      </c>
      <c r="G4696" s="166">
        <v>41995</v>
      </c>
      <c r="H4696" s="157">
        <v>1</v>
      </c>
    </row>
    <row r="4697" spans="1:8" ht="15" customHeight="1" x14ac:dyDescent="0.25">
      <c r="A4697" s="155" t="s">
        <v>286</v>
      </c>
      <c r="B4697" s="155" t="s">
        <v>7014</v>
      </c>
      <c r="C4697" s="155" t="s">
        <v>7016</v>
      </c>
      <c r="D4697" s="155">
        <v>10</v>
      </c>
      <c r="E4697" s="155">
        <v>10</v>
      </c>
      <c r="F4697" s="166">
        <v>41992</v>
      </c>
      <c r="G4697" s="166">
        <v>41997</v>
      </c>
      <c r="H4697" s="157">
        <v>1</v>
      </c>
    </row>
    <row r="4698" spans="1:8" ht="15" customHeight="1" x14ac:dyDescent="0.25">
      <c r="A4698" s="155" t="s">
        <v>145</v>
      </c>
      <c r="B4698" s="155" t="s">
        <v>2295</v>
      </c>
      <c r="C4698" s="155" t="s">
        <v>7017</v>
      </c>
      <c r="D4698" s="155">
        <v>10</v>
      </c>
      <c r="E4698" s="155">
        <v>10</v>
      </c>
      <c r="F4698" s="166">
        <v>41992</v>
      </c>
      <c r="G4698" s="166">
        <v>41997</v>
      </c>
      <c r="H4698" s="157">
        <v>1</v>
      </c>
    </row>
    <row r="4699" spans="1:8" ht="15" customHeight="1" x14ac:dyDescent="0.25">
      <c r="A4699" s="155" t="s">
        <v>559</v>
      </c>
      <c r="B4699" s="155" t="s">
        <v>1849</v>
      </c>
      <c r="C4699" s="155" t="s">
        <v>7018</v>
      </c>
      <c r="D4699" s="155">
        <v>1200</v>
      </c>
      <c r="E4699" s="155">
        <v>1200</v>
      </c>
      <c r="F4699" s="166">
        <v>41992</v>
      </c>
      <c r="G4699" s="166">
        <v>41997</v>
      </c>
      <c r="H4699" s="157">
        <v>1</v>
      </c>
    </row>
    <row r="4700" spans="1:8" ht="15" customHeight="1" x14ac:dyDescent="0.25">
      <c r="A4700" s="155" t="s">
        <v>42</v>
      </c>
      <c r="B4700" s="155" t="s">
        <v>7019</v>
      </c>
      <c r="C4700" s="155" t="s">
        <v>7020</v>
      </c>
      <c r="D4700" s="155">
        <v>1</v>
      </c>
      <c r="E4700" s="155">
        <v>1</v>
      </c>
      <c r="F4700" s="166">
        <v>41992</v>
      </c>
      <c r="G4700" s="166">
        <v>41644</v>
      </c>
      <c r="H4700" s="157">
        <v>1</v>
      </c>
    </row>
    <row r="4701" spans="1:8" ht="15" customHeight="1" x14ac:dyDescent="0.25">
      <c r="A4701" s="155" t="s">
        <v>509</v>
      </c>
      <c r="B4701" s="155" t="s">
        <v>272</v>
      </c>
      <c r="C4701" s="155" t="s">
        <v>7021</v>
      </c>
      <c r="D4701" s="155">
        <v>40</v>
      </c>
      <c r="E4701" s="155">
        <v>40</v>
      </c>
      <c r="F4701" s="166">
        <v>41992</v>
      </c>
      <c r="G4701" s="166">
        <v>41996</v>
      </c>
      <c r="H4701" s="157">
        <v>1</v>
      </c>
    </row>
    <row r="4702" spans="1:8" ht="15" customHeight="1" x14ac:dyDescent="0.25">
      <c r="A4702" s="155" t="s">
        <v>509</v>
      </c>
      <c r="B4702" s="155" t="s">
        <v>272</v>
      </c>
      <c r="C4702" s="155" t="s">
        <v>7022</v>
      </c>
      <c r="D4702" s="155">
        <v>2</v>
      </c>
      <c r="E4702" s="155">
        <v>2</v>
      </c>
      <c r="F4702" s="166">
        <v>41992</v>
      </c>
      <c r="G4702" s="166">
        <v>41996</v>
      </c>
      <c r="H4702" s="157">
        <v>1</v>
      </c>
    </row>
    <row r="4703" spans="1:8" ht="15" customHeight="1" x14ac:dyDescent="0.25">
      <c r="A4703" s="155" t="s">
        <v>261</v>
      </c>
      <c r="B4703" s="155" t="s">
        <v>7024</v>
      </c>
      <c r="C4703" s="155" t="s">
        <v>7025</v>
      </c>
      <c r="D4703" s="155">
        <v>13</v>
      </c>
      <c r="E4703" s="155">
        <v>13</v>
      </c>
      <c r="F4703" s="166">
        <v>41992</v>
      </c>
      <c r="G4703" s="166">
        <v>41997</v>
      </c>
      <c r="H4703" s="157">
        <v>1</v>
      </c>
    </row>
    <row r="4704" spans="1:8" ht="15" customHeight="1" x14ac:dyDescent="0.25">
      <c r="A4704" s="155" t="s">
        <v>1554</v>
      </c>
      <c r="B4704" s="155" t="s">
        <v>1696</v>
      </c>
      <c r="C4704" s="155" t="s">
        <v>7023</v>
      </c>
      <c r="D4704" s="155">
        <v>2</v>
      </c>
      <c r="E4704" s="155">
        <v>2</v>
      </c>
      <c r="F4704" s="166">
        <v>41992</v>
      </c>
      <c r="G4704" s="166">
        <v>41997</v>
      </c>
      <c r="H4704" s="157">
        <v>1</v>
      </c>
    </row>
    <row r="4705" spans="1:9" ht="15" customHeight="1" x14ac:dyDescent="0.25">
      <c r="A4705" s="155" t="s">
        <v>520</v>
      </c>
      <c r="B4705" s="155" t="s">
        <v>7026</v>
      </c>
      <c r="C4705" s="155" t="s">
        <v>7027</v>
      </c>
      <c r="D4705" s="155">
        <v>200</v>
      </c>
      <c r="E4705" s="155">
        <v>200</v>
      </c>
      <c r="F4705" s="166">
        <v>41995</v>
      </c>
      <c r="G4705" s="166">
        <v>42009</v>
      </c>
      <c r="H4705" s="157">
        <v>1</v>
      </c>
    </row>
    <row r="4706" spans="1:9" ht="15" customHeight="1" x14ac:dyDescent="0.25">
      <c r="A4706" s="155" t="s">
        <v>544</v>
      </c>
      <c r="B4706" s="155" t="s">
        <v>7028</v>
      </c>
      <c r="C4706" s="155" t="s">
        <v>7029</v>
      </c>
      <c r="D4706" s="155">
        <v>390</v>
      </c>
      <c r="E4706" s="155">
        <v>390</v>
      </c>
      <c r="F4706" s="166">
        <v>41995</v>
      </c>
      <c r="G4706" s="166">
        <v>42010</v>
      </c>
      <c r="H4706" s="157">
        <v>1</v>
      </c>
    </row>
    <row r="4707" spans="1:9" ht="15" customHeight="1" x14ac:dyDescent="0.25">
      <c r="A4707" s="155" t="s">
        <v>559</v>
      </c>
      <c r="B4707" s="155" t="s">
        <v>7030</v>
      </c>
      <c r="C4707" s="155" t="s">
        <v>7031</v>
      </c>
      <c r="D4707" s="155">
        <v>6000</v>
      </c>
      <c r="E4707" s="155">
        <v>6000</v>
      </c>
      <c r="F4707" s="166">
        <v>41995</v>
      </c>
      <c r="G4707" s="166">
        <v>42002</v>
      </c>
      <c r="H4707" s="157">
        <v>1</v>
      </c>
    </row>
    <row r="4708" spans="1:9" ht="15" customHeight="1" x14ac:dyDescent="0.25">
      <c r="A4708" s="155" t="s">
        <v>4211</v>
      </c>
      <c r="B4708" s="155" t="s">
        <v>681</v>
      </c>
      <c r="C4708" s="155" t="s">
        <v>7032</v>
      </c>
      <c r="D4708" s="155">
        <v>100</v>
      </c>
      <c r="E4708" s="155">
        <v>100</v>
      </c>
      <c r="F4708" s="166">
        <v>41995</v>
      </c>
      <c r="G4708" s="166">
        <v>42005</v>
      </c>
      <c r="H4708" s="157">
        <v>1</v>
      </c>
      <c r="I4708" s="163" t="s">
        <v>7076</v>
      </c>
    </row>
    <row r="4709" spans="1:9" ht="15" customHeight="1" x14ac:dyDescent="0.25">
      <c r="A4709" s="155" t="s">
        <v>3481</v>
      </c>
      <c r="B4709" s="155" t="s">
        <v>255</v>
      </c>
      <c r="C4709" s="155" t="s">
        <v>7033</v>
      </c>
      <c r="D4709" s="155">
        <v>75</v>
      </c>
      <c r="E4709" s="155">
        <v>75</v>
      </c>
      <c r="F4709" s="166">
        <v>41995</v>
      </c>
      <c r="G4709" s="166">
        <v>42002</v>
      </c>
      <c r="H4709" s="157">
        <v>1</v>
      </c>
    </row>
    <row r="4710" spans="1:9" ht="15" customHeight="1" x14ac:dyDescent="0.25">
      <c r="A4710" s="155" t="s">
        <v>1419</v>
      </c>
      <c r="B4710" s="155" t="s">
        <v>7035</v>
      </c>
      <c r="C4710" s="155" t="s">
        <v>7034</v>
      </c>
      <c r="D4710" s="155">
        <v>2000</v>
      </c>
      <c r="E4710" s="155">
        <v>2000</v>
      </c>
      <c r="F4710" s="166">
        <v>41995</v>
      </c>
      <c r="G4710" s="166">
        <v>42002</v>
      </c>
      <c r="H4710" s="157">
        <v>1</v>
      </c>
    </row>
    <row r="4711" spans="1:9" ht="15" customHeight="1" x14ac:dyDescent="0.25">
      <c r="A4711" s="155" t="s">
        <v>3430</v>
      </c>
      <c r="B4711" s="155" t="s">
        <v>272</v>
      </c>
      <c r="C4711" s="155" t="s">
        <v>7036</v>
      </c>
      <c r="D4711" s="155">
        <v>1</v>
      </c>
      <c r="E4711" s="155">
        <v>1</v>
      </c>
      <c r="F4711" s="166">
        <v>41995</v>
      </c>
      <c r="G4711" s="166">
        <v>41997</v>
      </c>
      <c r="H4711" s="157">
        <v>1</v>
      </c>
      <c r="I4711" s="163" t="s">
        <v>63</v>
      </c>
    </row>
    <row r="4712" spans="1:9" ht="15" customHeight="1" x14ac:dyDescent="0.25">
      <c r="A4712" s="155" t="s">
        <v>7037</v>
      </c>
      <c r="B4712" s="155" t="s">
        <v>7038</v>
      </c>
      <c r="C4712" s="155" t="s">
        <v>7039</v>
      </c>
      <c r="D4712" s="155">
        <v>1</v>
      </c>
      <c r="E4712" s="155">
        <v>1</v>
      </c>
      <c r="F4712" s="166">
        <v>41995</v>
      </c>
      <c r="G4712" s="166">
        <v>42006</v>
      </c>
      <c r="H4712" s="157">
        <v>1</v>
      </c>
      <c r="I4712" s="163" t="s">
        <v>4565</v>
      </c>
    </row>
    <row r="4713" spans="1:9" ht="15" customHeight="1" x14ac:dyDescent="0.25">
      <c r="A4713" s="155" t="s">
        <v>7042</v>
      </c>
      <c r="B4713" s="155" t="s">
        <v>7043</v>
      </c>
      <c r="C4713" s="155" t="s">
        <v>7044</v>
      </c>
      <c r="D4713" s="155">
        <v>500</v>
      </c>
      <c r="E4713" s="155">
        <v>500</v>
      </c>
      <c r="F4713" s="166">
        <v>41996</v>
      </c>
      <c r="G4713" s="166">
        <v>42001</v>
      </c>
      <c r="H4713" s="157">
        <v>1</v>
      </c>
    </row>
    <row r="4714" spans="1:9" ht="15" customHeight="1" x14ac:dyDescent="0.25">
      <c r="A4714" s="155" t="s">
        <v>509</v>
      </c>
      <c r="B4714" s="155" t="s">
        <v>7040</v>
      </c>
      <c r="C4714" s="155" t="s">
        <v>7041</v>
      </c>
      <c r="D4714" s="155">
        <v>50</v>
      </c>
      <c r="E4714" s="155">
        <v>50</v>
      </c>
      <c r="F4714" s="166">
        <v>41996</v>
      </c>
      <c r="G4714" s="166">
        <v>41997</v>
      </c>
      <c r="H4714" s="157">
        <v>1</v>
      </c>
      <c r="I4714" s="163" t="s">
        <v>7053</v>
      </c>
    </row>
    <row r="4715" spans="1:9" ht="15" customHeight="1" x14ac:dyDescent="0.25">
      <c r="A4715" s="155" t="s">
        <v>7047</v>
      </c>
      <c r="B4715" s="155" t="s">
        <v>7048</v>
      </c>
      <c r="C4715" s="155" t="s">
        <v>7049</v>
      </c>
      <c r="D4715" s="155">
        <v>25</v>
      </c>
      <c r="E4715" s="155">
        <v>25</v>
      </c>
      <c r="F4715" s="166">
        <v>41996</v>
      </c>
      <c r="G4715" s="166">
        <v>41999</v>
      </c>
      <c r="H4715" s="157">
        <v>1</v>
      </c>
    </row>
    <row r="4716" spans="1:9" ht="15" customHeight="1" x14ac:dyDescent="0.25">
      <c r="A4716" s="155" t="s">
        <v>5569</v>
      </c>
      <c r="B4716" s="155" t="s">
        <v>7055</v>
      </c>
      <c r="C4716" s="155" t="s">
        <v>7050</v>
      </c>
      <c r="D4716" s="155">
        <v>12</v>
      </c>
      <c r="E4716" s="155">
        <v>12</v>
      </c>
      <c r="F4716" s="166">
        <v>41996</v>
      </c>
      <c r="G4716" s="166">
        <v>41997</v>
      </c>
      <c r="H4716" s="157">
        <v>1</v>
      </c>
    </row>
    <row r="4717" spans="1:9" ht="15" customHeight="1" x14ac:dyDescent="0.25">
      <c r="A4717" s="155" t="s">
        <v>4728</v>
      </c>
      <c r="B4717" s="155" t="s">
        <v>6959</v>
      </c>
      <c r="C4717" s="155" t="s">
        <v>7051</v>
      </c>
      <c r="D4717" s="155">
        <v>24</v>
      </c>
      <c r="E4717" s="155">
        <v>24</v>
      </c>
      <c r="F4717" s="166">
        <v>41996</v>
      </c>
      <c r="G4717" s="166">
        <v>41999</v>
      </c>
      <c r="H4717" s="157">
        <v>1</v>
      </c>
    </row>
    <row r="4718" spans="1:9" ht="15" customHeight="1" x14ac:dyDescent="0.25">
      <c r="A4718" s="155" t="s">
        <v>6381</v>
      </c>
      <c r="B4718" s="155" t="s">
        <v>6382</v>
      </c>
      <c r="C4718" s="155" t="s">
        <v>7052</v>
      </c>
      <c r="D4718" s="155">
        <v>20</v>
      </c>
      <c r="E4718" s="155">
        <v>20</v>
      </c>
      <c r="F4718" s="166">
        <v>41996</v>
      </c>
      <c r="G4718" s="166">
        <v>41999</v>
      </c>
      <c r="H4718" s="157">
        <v>1</v>
      </c>
    </row>
    <row r="4719" spans="1:9" ht="15" customHeight="1" x14ac:dyDescent="0.25">
      <c r="A4719" s="155" t="s">
        <v>71</v>
      </c>
      <c r="B4719" s="155" t="s">
        <v>7054</v>
      </c>
      <c r="C4719" s="155" t="s">
        <v>7056</v>
      </c>
      <c r="D4719" s="155">
        <v>10</v>
      </c>
      <c r="E4719" s="155">
        <v>10</v>
      </c>
      <c r="F4719" s="166">
        <v>42009</v>
      </c>
      <c r="G4719" s="166">
        <v>42009</v>
      </c>
      <c r="H4719" s="157">
        <v>1</v>
      </c>
      <c r="I4719" s="163" t="s">
        <v>7057</v>
      </c>
    </row>
    <row r="4720" spans="1:9" ht="15" customHeight="1" x14ac:dyDescent="0.25">
      <c r="A4720" s="155" t="s">
        <v>7058</v>
      </c>
      <c r="B4720" s="155" t="s">
        <v>7059</v>
      </c>
      <c r="C4720" s="155" t="s">
        <v>7060</v>
      </c>
      <c r="D4720" s="155">
        <v>250</v>
      </c>
      <c r="E4720" s="155">
        <v>250</v>
      </c>
      <c r="F4720" s="166">
        <v>42009</v>
      </c>
      <c r="G4720" s="166">
        <v>42009</v>
      </c>
      <c r="H4720" s="157">
        <v>1</v>
      </c>
      <c r="I4720" s="163" t="s">
        <v>7061</v>
      </c>
    </row>
    <row r="4721" spans="1:9" ht="15" customHeight="1" x14ac:dyDescent="0.25">
      <c r="A4721" s="155" t="s">
        <v>2270</v>
      </c>
      <c r="B4721" s="155" t="s">
        <v>7062</v>
      </c>
      <c r="C4721" s="155" t="s">
        <v>7064</v>
      </c>
      <c r="D4721" s="155">
        <v>50</v>
      </c>
      <c r="E4721" s="155">
        <v>50</v>
      </c>
      <c r="F4721" s="166">
        <v>42009</v>
      </c>
      <c r="G4721" s="166">
        <v>42012</v>
      </c>
      <c r="H4721" s="157">
        <v>1</v>
      </c>
    </row>
    <row r="4722" spans="1:9" ht="15" customHeight="1" x14ac:dyDescent="0.25">
      <c r="A4722" s="155" t="s">
        <v>2270</v>
      </c>
      <c r="B4722" s="155" t="s">
        <v>7063</v>
      </c>
      <c r="C4722" s="155" t="s">
        <v>7065</v>
      </c>
      <c r="D4722" s="155">
        <v>50</v>
      </c>
      <c r="E4722" s="155">
        <v>50</v>
      </c>
      <c r="F4722" s="166">
        <v>42009</v>
      </c>
      <c r="G4722" s="166">
        <v>42012</v>
      </c>
      <c r="H4722" s="157">
        <v>1</v>
      </c>
    </row>
    <row r="4723" spans="1:9" ht="15" customHeight="1" x14ac:dyDescent="0.25">
      <c r="A4723" s="155" t="s">
        <v>731</v>
      </c>
      <c r="B4723" s="155" t="s">
        <v>7066</v>
      </c>
      <c r="C4723" s="155" t="s">
        <v>7067</v>
      </c>
      <c r="D4723" s="155">
        <v>25</v>
      </c>
      <c r="E4723" s="155">
        <v>25</v>
      </c>
      <c r="F4723" s="166">
        <v>42009</v>
      </c>
      <c r="G4723" s="166">
        <v>42010</v>
      </c>
      <c r="H4723" s="157">
        <v>1</v>
      </c>
    </row>
    <row r="4724" spans="1:9" ht="15" customHeight="1" x14ac:dyDescent="0.25">
      <c r="A4724" s="155" t="s">
        <v>42</v>
      </c>
      <c r="B4724" s="155" t="s">
        <v>7068</v>
      </c>
      <c r="C4724" s="155" t="s">
        <v>6992</v>
      </c>
      <c r="D4724" s="155">
        <v>131</v>
      </c>
      <c r="E4724" s="155">
        <v>131</v>
      </c>
      <c r="F4724" s="166">
        <v>42009</v>
      </c>
      <c r="G4724" s="166">
        <v>42010</v>
      </c>
      <c r="H4724" s="157">
        <v>1</v>
      </c>
    </row>
    <row r="4725" spans="1:9" ht="15" customHeight="1" x14ac:dyDescent="0.25">
      <c r="A4725" s="155" t="s">
        <v>520</v>
      </c>
      <c r="B4725" s="155" t="s">
        <v>7069</v>
      </c>
      <c r="C4725" s="155" t="s">
        <v>7074</v>
      </c>
      <c r="D4725" s="155">
        <v>250</v>
      </c>
      <c r="E4725" s="155">
        <v>250</v>
      </c>
      <c r="F4725" s="166">
        <v>42009</v>
      </c>
      <c r="G4725" s="166" t="s">
        <v>829</v>
      </c>
      <c r="H4725" s="157">
        <v>1</v>
      </c>
    </row>
    <row r="4726" spans="1:9" ht="15" customHeight="1" x14ac:dyDescent="0.25">
      <c r="A4726" s="155" t="s">
        <v>520</v>
      </c>
      <c r="B4726" s="155" t="s">
        <v>7071</v>
      </c>
      <c r="C4726" s="155" t="s">
        <v>7073</v>
      </c>
      <c r="D4726" s="155">
        <v>250</v>
      </c>
      <c r="E4726" s="155">
        <v>250</v>
      </c>
      <c r="F4726" s="166">
        <v>42009</v>
      </c>
      <c r="G4726" s="166">
        <v>42016</v>
      </c>
      <c r="H4726" s="157">
        <v>1</v>
      </c>
    </row>
    <row r="4727" spans="1:9" ht="15" customHeight="1" x14ac:dyDescent="0.25">
      <c r="A4727" s="155" t="s">
        <v>520</v>
      </c>
      <c r="B4727" s="155" t="s">
        <v>7072</v>
      </c>
      <c r="C4727" s="155" t="s">
        <v>7075</v>
      </c>
      <c r="D4727" s="155">
        <v>100</v>
      </c>
      <c r="E4727" s="155">
        <v>100</v>
      </c>
      <c r="F4727" s="166">
        <v>42009</v>
      </c>
      <c r="G4727" s="166">
        <v>42013</v>
      </c>
      <c r="H4727" s="157">
        <v>1</v>
      </c>
    </row>
    <row r="4728" spans="1:9" ht="15" customHeight="1" x14ac:dyDescent="0.25">
      <c r="A4728" s="155" t="s">
        <v>520</v>
      </c>
      <c r="B4728" s="155" t="s">
        <v>7070</v>
      </c>
      <c r="C4728" s="155" t="s">
        <v>6939</v>
      </c>
      <c r="D4728" s="155">
        <v>400</v>
      </c>
      <c r="E4728" s="155">
        <v>400</v>
      </c>
      <c r="F4728" s="166">
        <v>42009</v>
      </c>
      <c r="G4728" s="166" t="s">
        <v>829</v>
      </c>
      <c r="H4728" s="157">
        <v>1</v>
      </c>
    </row>
    <row r="4729" spans="1:9" ht="15" customHeight="1" x14ac:dyDescent="0.25">
      <c r="A4729" s="155" t="s">
        <v>261</v>
      </c>
      <c r="B4729" s="155" t="s">
        <v>7077</v>
      </c>
      <c r="C4729" s="155" t="s">
        <v>7078</v>
      </c>
      <c r="D4729" s="155">
        <v>15</v>
      </c>
      <c r="E4729" s="155">
        <v>15</v>
      </c>
      <c r="F4729" s="166">
        <v>42009</v>
      </c>
      <c r="G4729" s="166">
        <v>42010</v>
      </c>
      <c r="H4729" s="157">
        <v>1</v>
      </c>
      <c r="I4729" s="174"/>
    </row>
    <row r="4730" spans="1:9" ht="15" customHeight="1" x14ac:dyDescent="0.25">
      <c r="A4730" s="155" t="s">
        <v>4728</v>
      </c>
      <c r="B4730" s="155" t="s">
        <v>1696</v>
      </c>
      <c r="C4730" s="155" t="s">
        <v>7079</v>
      </c>
      <c r="D4730" s="155">
        <v>45</v>
      </c>
      <c r="E4730" s="155">
        <v>45</v>
      </c>
      <c r="F4730" s="166">
        <v>42010</v>
      </c>
      <c r="G4730" s="166">
        <v>42011</v>
      </c>
      <c r="H4730" s="157">
        <v>1</v>
      </c>
    </row>
    <row r="4731" spans="1:9" ht="15" customHeight="1" x14ac:dyDescent="0.25">
      <c r="A4731" s="155" t="s">
        <v>327</v>
      </c>
      <c r="B4731" s="155" t="s">
        <v>7080</v>
      </c>
      <c r="C4731" s="155" t="s">
        <v>7082</v>
      </c>
      <c r="D4731" s="155">
        <v>100</v>
      </c>
      <c r="E4731" s="155">
        <v>100</v>
      </c>
      <c r="F4731" s="166">
        <v>42010</v>
      </c>
      <c r="G4731" s="166">
        <v>42011</v>
      </c>
      <c r="H4731" s="157">
        <v>1</v>
      </c>
    </row>
    <row r="4732" spans="1:9" ht="15" customHeight="1" x14ac:dyDescent="0.25">
      <c r="A4732" s="155" t="s">
        <v>327</v>
      </c>
      <c r="B4732" s="155" t="s">
        <v>7081</v>
      </c>
      <c r="C4732" s="155" t="s">
        <v>7083</v>
      </c>
      <c r="D4732" s="155">
        <v>300</v>
      </c>
      <c r="E4732" s="155">
        <v>300</v>
      </c>
      <c r="F4732" s="166">
        <v>42010</v>
      </c>
      <c r="G4732" s="166">
        <v>42011</v>
      </c>
      <c r="H4732" s="157">
        <v>1</v>
      </c>
    </row>
    <row r="4733" spans="1:9" ht="15" customHeight="1" x14ac:dyDescent="0.25">
      <c r="A4733" s="155" t="s">
        <v>2096</v>
      </c>
      <c r="B4733" s="155" t="s">
        <v>7084</v>
      </c>
      <c r="C4733" s="155" t="s">
        <v>7085</v>
      </c>
      <c r="D4733" s="155">
        <v>300</v>
      </c>
      <c r="E4733" s="155">
        <v>310</v>
      </c>
      <c r="F4733" s="166">
        <v>42010</v>
      </c>
      <c r="G4733" s="166">
        <v>42011</v>
      </c>
      <c r="H4733" s="157">
        <v>1</v>
      </c>
      <c r="I4733" s="163" t="s">
        <v>7086</v>
      </c>
    </row>
    <row r="4734" spans="1:9" ht="15" customHeight="1" x14ac:dyDescent="0.25">
      <c r="A4734" s="155" t="s">
        <v>36</v>
      </c>
      <c r="B4734" s="155" t="s">
        <v>7087</v>
      </c>
      <c r="C4734" s="155" t="s">
        <v>7089</v>
      </c>
      <c r="D4734" s="155">
        <v>10</v>
      </c>
      <c r="E4734" s="155">
        <v>10</v>
      </c>
      <c r="F4734" s="166">
        <v>42010</v>
      </c>
      <c r="G4734" s="166">
        <v>42011</v>
      </c>
      <c r="H4734" s="157">
        <v>1</v>
      </c>
    </row>
    <row r="4735" spans="1:9" ht="15" customHeight="1" x14ac:dyDescent="0.25">
      <c r="A4735" s="155" t="s">
        <v>36</v>
      </c>
      <c r="B4735" s="155" t="s">
        <v>7088</v>
      </c>
      <c r="C4735" s="155" t="s">
        <v>7090</v>
      </c>
      <c r="D4735" s="155">
        <v>50</v>
      </c>
      <c r="E4735" s="155">
        <v>50</v>
      </c>
      <c r="F4735" s="166">
        <v>42010</v>
      </c>
      <c r="G4735" s="166">
        <v>42011</v>
      </c>
      <c r="H4735" s="157">
        <v>1</v>
      </c>
    </row>
    <row r="4736" spans="1:9" ht="15" customHeight="1" x14ac:dyDescent="0.25">
      <c r="A4736" s="155" t="s">
        <v>36</v>
      </c>
      <c r="B4736" s="155" t="s">
        <v>7093</v>
      </c>
      <c r="C4736" s="155" t="s">
        <v>7094</v>
      </c>
      <c r="D4736" s="155">
        <v>50</v>
      </c>
      <c r="E4736" s="155">
        <v>50</v>
      </c>
      <c r="F4736" s="166">
        <v>42010</v>
      </c>
      <c r="G4736" s="166">
        <v>42011</v>
      </c>
      <c r="H4736" s="157">
        <v>1</v>
      </c>
    </row>
    <row r="4737" spans="1:8" ht="15" customHeight="1" x14ac:dyDescent="0.25">
      <c r="A4737" s="155" t="s">
        <v>559</v>
      </c>
      <c r="B4737" s="155" t="s">
        <v>7091</v>
      </c>
      <c r="C4737" s="155" t="s">
        <v>7092</v>
      </c>
      <c r="D4737" s="155">
        <v>15000</v>
      </c>
      <c r="E4737" s="155">
        <v>15066</v>
      </c>
      <c r="F4737" s="166">
        <v>42010</v>
      </c>
      <c r="G4737" s="166">
        <v>42011</v>
      </c>
      <c r="H4737" s="157">
        <v>1</v>
      </c>
    </row>
    <row r="4738" spans="1:8" ht="15" customHeight="1" x14ac:dyDescent="0.25">
      <c r="A4738" s="155" t="s">
        <v>173</v>
      </c>
      <c r="B4738" s="155" t="s">
        <v>7095</v>
      </c>
      <c r="C4738" s="155" t="s">
        <v>7096</v>
      </c>
      <c r="D4738" s="155">
        <v>102</v>
      </c>
      <c r="E4738" s="155">
        <v>102</v>
      </c>
      <c r="F4738" s="166">
        <v>42010</v>
      </c>
      <c r="G4738" s="166">
        <v>42012</v>
      </c>
      <c r="H4738" s="157">
        <v>1</v>
      </c>
    </row>
    <row r="4739" spans="1:8" ht="15" customHeight="1" x14ac:dyDescent="0.25">
      <c r="A4739" s="155" t="s">
        <v>173</v>
      </c>
      <c r="B4739" s="155" t="s">
        <v>445</v>
      </c>
      <c r="C4739" s="155" t="s">
        <v>7097</v>
      </c>
      <c r="D4739" s="155">
        <v>102</v>
      </c>
      <c r="E4739" s="155">
        <v>102</v>
      </c>
      <c r="F4739" s="166">
        <v>42010</v>
      </c>
      <c r="G4739" s="166">
        <v>42012</v>
      </c>
      <c r="H4739" s="157">
        <v>1</v>
      </c>
    </row>
    <row r="4740" spans="1:8" ht="15" customHeight="1" x14ac:dyDescent="0.25">
      <c r="A4740" s="155" t="s">
        <v>286</v>
      </c>
      <c r="B4740" s="155" t="s">
        <v>7098</v>
      </c>
      <c r="C4740" s="155" t="s">
        <v>7099</v>
      </c>
      <c r="D4740" s="155">
        <v>100</v>
      </c>
      <c r="E4740" s="155">
        <v>100</v>
      </c>
      <c r="F4740" s="166">
        <v>42010</v>
      </c>
      <c r="G4740" s="166">
        <v>42012</v>
      </c>
      <c r="H4740" s="157">
        <v>1</v>
      </c>
    </row>
    <row r="4741" spans="1:8" ht="15" customHeight="1" x14ac:dyDescent="0.25">
      <c r="A4741" s="155" t="s">
        <v>4211</v>
      </c>
      <c r="B4741" s="155" t="s">
        <v>697</v>
      </c>
      <c r="C4741" s="155" t="s">
        <v>7100</v>
      </c>
      <c r="D4741" s="155">
        <v>32</v>
      </c>
      <c r="E4741" s="155">
        <v>32</v>
      </c>
      <c r="F4741" s="166">
        <v>42010</v>
      </c>
      <c r="G4741" s="166">
        <v>42013</v>
      </c>
      <c r="H4741" s="157">
        <v>1</v>
      </c>
    </row>
    <row r="4742" spans="1:8" ht="15" customHeight="1" x14ac:dyDescent="0.25">
      <c r="A4742" s="155" t="s">
        <v>251</v>
      </c>
      <c r="B4742" s="155" t="s">
        <v>7101</v>
      </c>
      <c r="C4742" s="155" t="s">
        <v>7102</v>
      </c>
      <c r="D4742" s="155">
        <v>10</v>
      </c>
      <c r="E4742" s="155">
        <v>10</v>
      </c>
      <c r="F4742" s="166">
        <v>42010</v>
      </c>
      <c r="G4742" s="166">
        <v>42013</v>
      </c>
      <c r="H4742" s="157">
        <v>1</v>
      </c>
    </row>
    <row r="4743" spans="1:8" ht="15" customHeight="1" x14ac:dyDescent="0.25">
      <c r="A4743" s="155" t="s">
        <v>71</v>
      </c>
      <c r="B4743" s="155" t="s">
        <v>167</v>
      </c>
      <c r="C4743" s="155" t="s">
        <v>7103</v>
      </c>
      <c r="D4743" s="155">
        <v>7</v>
      </c>
      <c r="E4743" s="155">
        <v>7</v>
      </c>
      <c r="F4743" s="166">
        <v>42010</v>
      </c>
      <c r="G4743" s="166">
        <v>42016</v>
      </c>
      <c r="H4743" s="157">
        <v>1</v>
      </c>
    </row>
    <row r="4744" spans="1:8" ht="15" customHeight="1" x14ac:dyDescent="0.25">
      <c r="A4744" s="155" t="s">
        <v>71</v>
      </c>
      <c r="B4744" s="155" t="s">
        <v>1530</v>
      </c>
      <c r="C4744" s="155" t="s">
        <v>7104</v>
      </c>
      <c r="D4744" s="155">
        <v>5</v>
      </c>
      <c r="E4744" s="155">
        <v>5</v>
      </c>
      <c r="F4744" s="166">
        <v>42010</v>
      </c>
      <c r="G4744" s="166">
        <v>42016</v>
      </c>
      <c r="H4744" s="157">
        <v>1</v>
      </c>
    </row>
    <row r="4745" spans="1:8" ht="15" customHeight="1" x14ac:dyDescent="0.25">
      <c r="A4745" s="155" t="s">
        <v>71</v>
      </c>
      <c r="B4745" s="155" t="s">
        <v>1550</v>
      </c>
      <c r="C4745" s="155" t="s">
        <v>7105</v>
      </c>
      <c r="D4745" s="155">
        <v>5</v>
      </c>
      <c r="E4745" s="155">
        <v>5</v>
      </c>
      <c r="F4745" s="166">
        <v>42010</v>
      </c>
      <c r="G4745" s="166">
        <v>42016</v>
      </c>
      <c r="H4745" s="157">
        <v>1</v>
      </c>
    </row>
    <row r="4746" spans="1:8" ht="15" customHeight="1" x14ac:dyDescent="0.25">
      <c r="A4746" s="155" t="s">
        <v>71</v>
      </c>
      <c r="B4746" s="155" t="s">
        <v>154</v>
      </c>
      <c r="C4746" s="155" t="s">
        <v>7106</v>
      </c>
      <c r="D4746" s="155">
        <v>17</v>
      </c>
      <c r="E4746" s="155">
        <v>17</v>
      </c>
      <c r="F4746" s="166">
        <v>42011</v>
      </c>
      <c r="G4746" s="166">
        <v>42016</v>
      </c>
      <c r="H4746" s="157">
        <v>1</v>
      </c>
    </row>
    <row r="4747" spans="1:8" ht="15" customHeight="1" x14ac:dyDescent="0.25">
      <c r="A4747" s="155" t="s">
        <v>71</v>
      </c>
      <c r="B4747" s="155" t="s">
        <v>154</v>
      </c>
      <c r="C4747" s="155" t="s">
        <v>7107</v>
      </c>
      <c r="D4747" s="155">
        <v>5</v>
      </c>
      <c r="E4747" s="155">
        <v>5</v>
      </c>
      <c r="F4747" s="166">
        <v>42011</v>
      </c>
      <c r="G4747" s="166">
        <v>42018</v>
      </c>
      <c r="H4747" s="157">
        <v>1</v>
      </c>
    </row>
    <row r="4748" spans="1:8" ht="15" customHeight="1" x14ac:dyDescent="0.25">
      <c r="A4748" s="155" t="s">
        <v>71</v>
      </c>
      <c r="B4748" s="155" t="s">
        <v>1550</v>
      </c>
      <c r="C4748" s="155" t="s">
        <v>7108</v>
      </c>
      <c r="D4748" s="155">
        <v>5</v>
      </c>
      <c r="E4748" s="155">
        <v>5</v>
      </c>
      <c r="F4748" s="166">
        <v>42011</v>
      </c>
      <c r="G4748" s="166">
        <v>42018</v>
      </c>
      <c r="H4748" s="157">
        <v>1</v>
      </c>
    </row>
    <row r="4749" spans="1:8" ht="15" customHeight="1" x14ac:dyDescent="0.25">
      <c r="A4749" s="155" t="s">
        <v>1554</v>
      </c>
      <c r="B4749" s="155" t="s">
        <v>1181</v>
      </c>
      <c r="C4749" s="155" t="s">
        <v>7109</v>
      </c>
      <c r="D4749" s="155">
        <v>125</v>
      </c>
      <c r="E4749" s="155">
        <v>125</v>
      </c>
      <c r="F4749" s="166">
        <v>42011</v>
      </c>
      <c r="G4749" s="166">
        <v>42013</v>
      </c>
      <c r="H4749" s="157">
        <v>1</v>
      </c>
    </row>
    <row r="4750" spans="1:8" ht="15" customHeight="1" x14ac:dyDescent="0.25">
      <c r="A4750" s="155" t="s">
        <v>1554</v>
      </c>
      <c r="B4750" s="155" t="s">
        <v>1204</v>
      </c>
      <c r="C4750" s="155" t="s">
        <v>7110</v>
      </c>
      <c r="D4750" s="155">
        <v>125</v>
      </c>
      <c r="E4750" s="155">
        <v>125</v>
      </c>
      <c r="F4750" s="166">
        <v>42011</v>
      </c>
      <c r="G4750" s="166">
        <v>42013</v>
      </c>
      <c r="H4750" s="157">
        <v>1</v>
      </c>
    </row>
    <row r="4751" spans="1:8" ht="15" customHeight="1" x14ac:dyDescent="0.25">
      <c r="A4751" s="155" t="s">
        <v>195</v>
      </c>
      <c r="B4751" s="155" t="s">
        <v>2515</v>
      </c>
      <c r="C4751" s="155" t="s">
        <v>7111</v>
      </c>
      <c r="D4751" s="155">
        <v>100</v>
      </c>
      <c r="E4751" s="155">
        <v>100</v>
      </c>
      <c r="F4751" s="166">
        <v>42011</v>
      </c>
      <c r="G4751" s="166">
        <v>42016</v>
      </c>
      <c r="H4751" s="157">
        <v>1</v>
      </c>
    </row>
    <row r="4752" spans="1:8" ht="15" customHeight="1" x14ac:dyDescent="0.25">
      <c r="A4752" s="155" t="s">
        <v>230</v>
      </c>
      <c r="B4752" s="155" t="s">
        <v>3516</v>
      </c>
      <c r="C4752" s="155" t="s">
        <v>7112</v>
      </c>
      <c r="D4752" s="155">
        <v>100</v>
      </c>
      <c r="E4752" s="155">
        <v>100</v>
      </c>
      <c r="F4752" s="166">
        <v>42011</v>
      </c>
      <c r="G4752" s="166">
        <v>42016</v>
      </c>
      <c r="H4752" s="157">
        <v>1</v>
      </c>
    </row>
    <row r="4753" spans="1:8" ht="15" customHeight="1" x14ac:dyDescent="0.25">
      <c r="A4753" s="155" t="s">
        <v>1154</v>
      </c>
      <c r="B4753" s="155" t="s">
        <v>7113</v>
      </c>
      <c r="C4753" s="155" t="s">
        <v>7114</v>
      </c>
      <c r="D4753" s="155">
        <v>1080</v>
      </c>
      <c r="E4753" s="155">
        <v>1080</v>
      </c>
      <c r="F4753" s="166">
        <v>42012</v>
      </c>
      <c r="G4753" s="166">
        <v>42020</v>
      </c>
      <c r="H4753" s="157">
        <v>1</v>
      </c>
    </row>
    <row r="4754" spans="1:8" ht="15" customHeight="1" x14ac:dyDescent="0.25">
      <c r="A4754" s="155" t="s">
        <v>5050</v>
      </c>
      <c r="B4754" s="155" t="s">
        <v>5393</v>
      </c>
      <c r="C4754" s="155" t="s">
        <v>7115</v>
      </c>
      <c r="D4754" s="155">
        <v>100</v>
      </c>
      <c r="E4754" s="155">
        <v>100</v>
      </c>
      <c r="F4754" s="166">
        <v>42012</v>
      </c>
      <c r="G4754" s="166">
        <v>42013</v>
      </c>
      <c r="H4754" s="157">
        <v>1</v>
      </c>
    </row>
    <row r="4755" spans="1:8" ht="15" customHeight="1" x14ac:dyDescent="0.25">
      <c r="A4755" s="155" t="s">
        <v>2296</v>
      </c>
      <c r="B4755" s="155" t="s">
        <v>2297</v>
      </c>
      <c r="C4755" s="155" t="s">
        <v>7116</v>
      </c>
      <c r="D4755" s="155">
        <v>10</v>
      </c>
      <c r="E4755" s="155">
        <v>10</v>
      </c>
      <c r="F4755" s="166">
        <v>42012</v>
      </c>
      <c r="G4755" s="166">
        <v>42019</v>
      </c>
      <c r="H4755" s="157">
        <v>1</v>
      </c>
    </row>
    <row r="4756" spans="1:8" ht="15" customHeight="1" x14ac:dyDescent="0.25">
      <c r="A4756" s="155" t="s">
        <v>509</v>
      </c>
      <c r="B4756" s="155" t="s">
        <v>7117</v>
      </c>
      <c r="C4756" s="155" t="s">
        <v>7121</v>
      </c>
      <c r="D4756" s="155">
        <v>10</v>
      </c>
      <c r="E4756" s="155">
        <v>10</v>
      </c>
      <c r="F4756" s="166">
        <v>42012</v>
      </c>
      <c r="G4756" s="166">
        <v>42024</v>
      </c>
      <c r="H4756" s="157">
        <v>1</v>
      </c>
    </row>
    <row r="4757" spans="1:8" ht="15" customHeight="1" x14ac:dyDescent="0.25">
      <c r="A4757" s="155" t="s">
        <v>4728</v>
      </c>
      <c r="B4757" s="155" t="s">
        <v>5387</v>
      </c>
      <c r="C4757" s="155" t="s">
        <v>7123</v>
      </c>
      <c r="D4757" s="155">
        <v>100</v>
      </c>
      <c r="E4757" s="155">
        <v>100</v>
      </c>
      <c r="F4757" s="166">
        <v>42012</v>
      </c>
      <c r="G4757" s="166">
        <v>42017</v>
      </c>
      <c r="H4757" s="157">
        <v>1</v>
      </c>
    </row>
    <row r="4758" spans="1:8" ht="15" customHeight="1" x14ac:dyDescent="0.25">
      <c r="A4758" s="155" t="s">
        <v>4728</v>
      </c>
      <c r="B4758" s="155" t="s">
        <v>7118</v>
      </c>
      <c r="C4758" s="155" t="s">
        <v>7122</v>
      </c>
      <c r="D4758" s="155">
        <v>100</v>
      </c>
      <c r="E4758" s="155">
        <v>100</v>
      </c>
      <c r="F4758" s="166">
        <v>42012</v>
      </c>
      <c r="G4758" s="166">
        <v>42017</v>
      </c>
      <c r="H4758" s="157">
        <v>1</v>
      </c>
    </row>
    <row r="4759" spans="1:8" ht="15" customHeight="1" x14ac:dyDescent="0.25">
      <c r="A4759" s="155" t="s">
        <v>4728</v>
      </c>
      <c r="B4759" s="155" t="s">
        <v>7119</v>
      </c>
      <c r="C4759" s="155" t="s">
        <v>7126</v>
      </c>
      <c r="D4759" s="155">
        <v>100</v>
      </c>
      <c r="E4759" s="155">
        <v>100</v>
      </c>
      <c r="F4759" s="166">
        <v>42012</v>
      </c>
      <c r="G4759" s="166">
        <v>42017</v>
      </c>
      <c r="H4759" s="157">
        <v>1</v>
      </c>
    </row>
    <row r="4760" spans="1:8" ht="15" customHeight="1" x14ac:dyDescent="0.25">
      <c r="A4760" s="155" t="s">
        <v>4728</v>
      </c>
      <c r="B4760" s="155" t="s">
        <v>4729</v>
      </c>
      <c r="C4760" s="155" t="s">
        <v>7127</v>
      </c>
      <c r="D4760" s="155">
        <v>150</v>
      </c>
      <c r="E4760" s="155">
        <v>150</v>
      </c>
      <c r="F4760" s="166">
        <v>42012</v>
      </c>
      <c r="G4760" s="166">
        <v>42017</v>
      </c>
      <c r="H4760" s="157">
        <v>1</v>
      </c>
    </row>
    <row r="4761" spans="1:8" ht="15" customHeight="1" x14ac:dyDescent="0.25">
      <c r="A4761" s="155" t="s">
        <v>4728</v>
      </c>
      <c r="B4761" s="155" t="s">
        <v>7120</v>
      </c>
      <c r="C4761" s="155" t="s">
        <v>7128</v>
      </c>
      <c r="D4761" s="155">
        <v>50</v>
      </c>
      <c r="E4761" s="155">
        <v>50</v>
      </c>
      <c r="F4761" s="166">
        <v>42012</v>
      </c>
      <c r="G4761" s="166">
        <v>42017</v>
      </c>
      <c r="H4761" s="157">
        <v>1</v>
      </c>
    </row>
    <row r="4762" spans="1:8" ht="15" customHeight="1" x14ac:dyDescent="0.25">
      <c r="A4762" s="155" t="s">
        <v>4395</v>
      </c>
      <c r="B4762" s="155" t="s">
        <v>7124</v>
      </c>
      <c r="C4762" s="155" t="s">
        <v>7125</v>
      </c>
      <c r="D4762" s="155">
        <v>2</v>
      </c>
      <c r="E4762" s="155">
        <v>2</v>
      </c>
      <c r="F4762" s="166">
        <v>42012</v>
      </c>
      <c r="G4762" s="166">
        <v>42023</v>
      </c>
      <c r="H4762" s="157">
        <v>1</v>
      </c>
    </row>
    <row r="4763" spans="1:8" ht="15" customHeight="1" x14ac:dyDescent="0.25">
      <c r="A4763" s="155" t="s">
        <v>4968</v>
      </c>
      <c r="B4763" s="155" t="s">
        <v>7129</v>
      </c>
      <c r="C4763" s="155" t="s">
        <v>7130</v>
      </c>
      <c r="D4763" s="155">
        <v>5</v>
      </c>
      <c r="E4763" s="155">
        <v>5</v>
      </c>
      <c r="F4763" s="166">
        <v>42013</v>
      </c>
      <c r="G4763" s="166">
        <v>42018</v>
      </c>
      <c r="H4763" s="157">
        <v>1</v>
      </c>
    </row>
    <row r="4764" spans="1:8" ht="15" customHeight="1" x14ac:dyDescent="0.25">
      <c r="A4764" s="155" t="s">
        <v>78</v>
      </c>
      <c r="B4764" s="155" t="s">
        <v>3452</v>
      </c>
      <c r="C4764" s="155" t="s">
        <v>6797</v>
      </c>
      <c r="D4764" s="155">
        <v>2</v>
      </c>
      <c r="E4764" s="155">
        <v>2</v>
      </c>
      <c r="F4764" s="166">
        <v>42013</v>
      </c>
      <c r="G4764" s="166">
        <v>42023</v>
      </c>
      <c r="H4764" s="157">
        <v>1</v>
      </c>
    </row>
    <row r="4765" spans="1:8" ht="15" customHeight="1" x14ac:dyDescent="0.25">
      <c r="A4765" s="155" t="s">
        <v>7131</v>
      </c>
      <c r="B4765" s="155" t="s">
        <v>5328</v>
      </c>
      <c r="C4765" s="155" t="s">
        <v>7132</v>
      </c>
      <c r="D4765" s="155">
        <v>10000</v>
      </c>
      <c r="E4765" s="155">
        <v>10032</v>
      </c>
      <c r="F4765" s="166">
        <v>42013</v>
      </c>
      <c r="G4765" s="166">
        <v>42023</v>
      </c>
      <c r="H4765" s="157">
        <v>1</v>
      </c>
    </row>
    <row r="4766" spans="1:8" ht="15" customHeight="1" x14ac:dyDescent="0.25">
      <c r="A4766" s="155" t="s">
        <v>1983</v>
      </c>
      <c r="B4766" s="155" t="s">
        <v>7133</v>
      </c>
      <c r="C4766" s="155" t="s">
        <v>7134</v>
      </c>
      <c r="D4766" s="155">
        <v>3</v>
      </c>
      <c r="E4766" s="155">
        <v>3</v>
      </c>
      <c r="F4766" s="166">
        <v>42013</v>
      </c>
      <c r="G4766" s="166">
        <v>42024</v>
      </c>
      <c r="H4766" s="157">
        <v>1</v>
      </c>
    </row>
    <row r="4767" spans="1:8" ht="15" customHeight="1" x14ac:dyDescent="0.25">
      <c r="A4767" s="155" t="s">
        <v>71</v>
      </c>
      <c r="B4767" s="155" t="s">
        <v>167</v>
      </c>
      <c r="C4767" s="155" t="s">
        <v>7136</v>
      </c>
      <c r="D4767" s="155">
        <v>6</v>
      </c>
      <c r="E4767" s="155">
        <v>6</v>
      </c>
      <c r="F4767" s="166">
        <v>42016</v>
      </c>
      <c r="G4767" s="166">
        <v>42023</v>
      </c>
      <c r="H4767" s="157">
        <v>1</v>
      </c>
    </row>
    <row r="4768" spans="1:8" ht="15" customHeight="1" x14ac:dyDescent="0.25">
      <c r="A4768" s="155" t="s">
        <v>509</v>
      </c>
      <c r="B4768" s="155" t="s">
        <v>5565</v>
      </c>
      <c r="C4768" s="155" t="s">
        <v>7137</v>
      </c>
      <c r="D4768" s="155">
        <v>10</v>
      </c>
      <c r="E4768" s="155">
        <v>10</v>
      </c>
      <c r="F4768" s="166">
        <v>42016</v>
      </c>
      <c r="G4768" s="166">
        <v>42024</v>
      </c>
      <c r="H4768" s="157">
        <v>1</v>
      </c>
    </row>
    <row r="4769" spans="1:8" ht="15" customHeight="1" x14ac:dyDescent="0.25">
      <c r="A4769" s="155" t="s">
        <v>42</v>
      </c>
      <c r="B4769" s="155" t="s">
        <v>202</v>
      </c>
      <c r="C4769" s="155" t="s">
        <v>7138</v>
      </c>
      <c r="D4769" s="155">
        <v>400</v>
      </c>
      <c r="E4769" s="155">
        <v>400</v>
      </c>
      <c r="F4769" s="166">
        <v>42016</v>
      </c>
      <c r="G4769" s="166">
        <v>42020</v>
      </c>
      <c r="H4769" s="157">
        <v>1</v>
      </c>
    </row>
    <row r="4770" spans="1:8" ht="15" customHeight="1" x14ac:dyDescent="0.25">
      <c r="A4770" s="155" t="s">
        <v>42</v>
      </c>
      <c r="B4770" s="155" t="s">
        <v>204</v>
      </c>
      <c r="C4770" s="155" t="s">
        <v>364</v>
      </c>
      <c r="D4770" s="155">
        <v>400</v>
      </c>
      <c r="E4770" s="155">
        <v>400</v>
      </c>
      <c r="F4770" s="166">
        <v>42016</v>
      </c>
      <c r="G4770" s="166">
        <v>42020</v>
      </c>
      <c r="H4770" s="157">
        <v>1</v>
      </c>
    </row>
    <row r="4771" spans="1:8" ht="15" customHeight="1" x14ac:dyDescent="0.25">
      <c r="A4771" s="155" t="s">
        <v>5827</v>
      </c>
      <c r="B4771" s="155" t="s">
        <v>7139</v>
      </c>
      <c r="C4771" s="155" t="s">
        <v>7140</v>
      </c>
      <c r="D4771" s="155">
        <v>35</v>
      </c>
      <c r="E4771" s="155">
        <v>35</v>
      </c>
      <c r="F4771" s="166">
        <v>42017</v>
      </c>
      <c r="G4771" s="166">
        <v>42019</v>
      </c>
      <c r="H4771" s="157">
        <v>1</v>
      </c>
    </row>
    <row r="4772" spans="1:8" ht="15" customHeight="1" x14ac:dyDescent="0.25">
      <c r="A4772" s="155" t="s">
        <v>2714</v>
      </c>
      <c r="B4772" s="155" t="s">
        <v>5141</v>
      </c>
      <c r="C4772" s="155" t="s">
        <v>7141</v>
      </c>
      <c r="D4772" s="155">
        <v>25</v>
      </c>
      <c r="E4772" s="155">
        <v>25</v>
      </c>
      <c r="F4772" s="166">
        <v>42017</v>
      </c>
      <c r="G4772" s="166">
        <v>42020</v>
      </c>
      <c r="H4772" s="157">
        <v>1</v>
      </c>
    </row>
    <row r="4773" spans="1:8" ht="15" customHeight="1" x14ac:dyDescent="0.25">
      <c r="A4773" s="155" t="s">
        <v>71</v>
      </c>
      <c r="B4773" s="155" t="s">
        <v>102</v>
      </c>
      <c r="C4773" s="155" t="s">
        <v>7142</v>
      </c>
      <c r="D4773" s="155">
        <v>10</v>
      </c>
      <c r="E4773" s="155">
        <v>10</v>
      </c>
      <c r="F4773" s="166">
        <v>42017</v>
      </c>
      <c r="G4773" s="166">
        <v>42020</v>
      </c>
      <c r="H4773" s="157">
        <v>1</v>
      </c>
    </row>
    <row r="4774" spans="1:8" ht="15" customHeight="1" x14ac:dyDescent="0.25">
      <c r="A4774" s="155" t="s">
        <v>6286</v>
      </c>
      <c r="B4774" s="155" t="s">
        <v>6290</v>
      </c>
      <c r="C4774" s="155" t="s">
        <v>7143</v>
      </c>
      <c r="D4774" s="155">
        <v>200</v>
      </c>
      <c r="E4774" s="155">
        <v>200</v>
      </c>
      <c r="F4774" s="166">
        <v>42017</v>
      </c>
      <c r="G4774" s="166">
        <v>42020</v>
      </c>
      <c r="H4774" s="157">
        <v>1</v>
      </c>
    </row>
    <row r="4775" spans="1:8" ht="15" customHeight="1" x14ac:dyDescent="0.25">
      <c r="A4775" s="155" t="s">
        <v>5827</v>
      </c>
      <c r="B4775" s="155" t="s">
        <v>7145</v>
      </c>
      <c r="C4775" s="155" t="s">
        <v>7146</v>
      </c>
      <c r="D4775" s="155">
        <v>50</v>
      </c>
      <c r="E4775" s="155">
        <v>50</v>
      </c>
      <c r="F4775" s="166">
        <v>42018</v>
      </c>
      <c r="G4775" s="166">
        <v>42027</v>
      </c>
      <c r="H4775" s="157">
        <v>1</v>
      </c>
    </row>
    <row r="4776" spans="1:8" ht="15" customHeight="1" x14ac:dyDescent="0.25">
      <c r="A4776" s="155" t="s">
        <v>71</v>
      </c>
      <c r="B4776" s="155" t="s">
        <v>1530</v>
      </c>
      <c r="C4776" s="155" t="s">
        <v>7147</v>
      </c>
      <c r="D4776" s="155">
        <v>5</v>
      </c>
      <c r="E4776" s="155">
        <v>5</v>
      </c>
      <c r="F4776" s="166">
        <v>42018</v>
      </c>
      <c r="G4776" s="166">
        <v>42030</v>
      </c>
      <c r="H4776" s="157">
        <v>1</v>
      </c>
    </row>
    <row r="4777" spans="1:8" ht="15" customHeight="1" x14ac:dyDescent="0.25">
      <c r="A4777" s="155" t="s">
        <v>286</v>
      </c>
      <c r="B4777" s="155" t="s">
        <v>4206</v>
      </c>
      <c r="C4777" s="155" t="s">
        <v>6730</v>
      </c>
      <c r="D4777" s="155">
        <v>50</v>
      </c>
      <c r="E4777" s="155">
        <v>50</v>
      </c>
      <c r="F4777" s="166">
        <v>42018</v>
      </c>
      <c r="G4777" s="166" t="s">
        <v>829</v>
      </c>
      <c r="H4777" s="157">
        <v>1</v>
      </c>
    </row>
    <row r="4778" spans="1:8" ht="15" customHeight="1" x14ac:dyDescent="0.25">
      <c r="A4778" s="155" t="s">
        <v>509</v>
      </c>
      <c r="B4778" s="155" t="s">
        <v>3540</v>
      </c>
      <c r="C4778" s="155" t="s">
        <v>7148</v>
      </c>
      <c r="D4778" s="155">
        <v>700</v>
      </c>
      <c r="E4778" s="155">
        <v>700</v>
      </c>
      <c r="F4778" s="166">
        <v>42018</v>
      </c>
      <c r="G4778" s="166">
        <v>42023</v>
      </c>
      <c r="H4778" s="157">
        <v>1</v>
      </c>
    </row>
    <row r="4779" spans="1:8" ht="15" customHeight="1" x14ac:dyDescent="0.25">
      <c r="A4779" s="155" t="s">
        <v>509</v>
      </c>
      <c r="B4779" s="155" t="s">
        <v>3455</v>
      </c>
      <c r="C4779" s="155" t="s">
        <v>819</v>
      </c>
      <c r="D4779" s="155">
        <v>700</v>
      </c>
      <c r="E4779" s="155">
        <v>700</v>
      </c>
      <c r="F4779" s="166">
        <v>42018</v>
      </c>
      <c r="G4779" s="166">
        <v>42023</v>
      </c>
      <c r="H4779" s="157">
        <v>1</v>
      </c>
    </row>
    <row r="4780" spans="1:8" ht="15" customHeight="1" x14ac:dyDescent="0.25">
      <c r="A4780" s="155" t="s">
        <v>509</v>
      </c>
      <c r="B4780" s="155" t="s">
        <v>3454</v>
      </c>
      <c r="C4780" s="155" t="s">
        <v>294</v>
      </c>
      <c r="D4780" s="155">
        <v>700</v>
      </c>
      <c r="E4780" s="155">
        <v>700</v>
      </c>
      <c r="F4780" s="166">
        <v>42018</v>
      </c>
      <c r="G4780" s="166">
        <v>42023</v>
      </c>
      <c r="H4780" s="157">
        <v>1</v>
      </c>
    </row>
    <row r="4781" spans="1:8" ht="15" customHeight="1" x14ac:dyDescent="0.25">
      <c r="A4781" s="155" t="s">
        <v>4562</v>
      </c>
      <c r="B4781" s="155" t="s">
        <v>1696</v>
      </c>
      <c r="C4781" s="155" t="s">
        <v>7149</v>
      </c>
      <c r="D4781" s="155">
        <v>1</v>
      </c>
      <c r="E4781" s="155">
        <v>1</v>
      </c>
      <c r="F4781" s="166">
        <v>42018</v>
      </c>
      <c r="G4781" s="166">
        <v>42023</v>
      </c>
      <c r="H4781" s="157">
        <v>1</v>
      </c>
    </row>
    <row r="4782" spans="1:8" ht="15" customHeight="1" x14ac:dyDescent="0.25">
      <c r="A4782" s="155" t="s">
        <v>71</v>
      </c>
      <c r="B4782" s="155" t="s">
        <v>167</v>
      </c>
      <c r="C4782" s="155" t="s">
        <v>7152</v>
      </c>
      <c r="D4782" s="155">
        <v>12</v>
      </c>
      <c r="E4782" s="155">
        <v>12</v>
      </c>
      <c r="F4782" s="166">
        <v>42019</v>
      </c>
      <c r="G4782" s="166">
        <v>42025</v>
      </c>
      <c r="H4782" s="157">
        <v>1</v>
      </c>
    </row>
    <row r="4783" spans="1:8" ht="15" customHeight="1" x14ac:dyDescent="0.25">
      <c r="A4783" s="155" t="s">
        <v>7153</v>
      </c>
      <c r="B4783" s="155" t="s">
        <v>7154</v>
      </c>
      <c r="C4783" s="155" t="s">
        <v>7155</v>
      </c>
      <c r="D4783" s="155">
        <v>8000</v>
      </c>
      <c r="E4783" s="155">
        <v>8039</v>
      </c>
      <c r="F4783" s="166">
        <v>42019</v>
      </c>
      <c r="G4783" s="166">
        <v>42020</v>
      </c>
      <c r="H4783" s="157">
        <v>1</v>
      </c>
    </row>
    <row r="4784" spans="1:8" ht="15" customHeight="1" x14ac:dyDescent="0.25">
      <c r="A4784" s="155" t="s">
        <v>145</v>
      </c>
      <c r="B4784" s="155" t="s">
        <v>2646</v>
      </c>
      <c r="C4784" s="155" t="s">
        <v>7156</v>
      </c>
      <c r="D4784" s="155">
        <v>5</v>
      </c>
      <c r="E4784" s="155">
        <v>5</v>
      </c>
      <c r="F4784" s="166">
        <v>42019</v>
      </c>
      <c r="G4784" s="166">
        <v>42023</v>
      </c>
      <c r="H4784" s="157">
        <v>1</v>
      </c>
    </row>
    <row r="4785" spans="1:9" ht="15" customHeight="1" x14ac:dyDescent="0.25">
      <c r="A4785" s="155" t="s">
        <v>748</v>
      </c>
      <c r="B4785" s="155" t="s">
        <v>1161</v>
      </c>
      <c r="C4785" s="155" t="s">
        <v>7157</v>
      </c>
      <c r="D4785" s="155">
        <v>20</v>
      </c>
      <c r="E4785" s="155">
        <v>20</v>
      </c>
      <c r="F4785" s="166">
        <v>42019</v>
      </c>
      <c r="G4785" s="166">
        <v>42023</v>
      </c>
      <c r="H4785" s="157">
        <v>1</v>
      </c>
    </row>
    <row r="4786" spans="1:9" ht="15" customHeight="1" x14ac:dyDescent="0.25">
      <c r="A4786" s="155" t="s">
        <v>559</v>
      </c>
      <c r="B4786" s="155" t="s">
        <v>560</v>
      </c>
      <c r="C4786" s="155" t="s">
        <v>7158</v>
      </c>
      <c r="D4786" s="155">
        <v>15000</v>
      </c>
      <c r="E4786" s="155">
        <v>15030</v>
      </c>
      <c r="F4786" s="166">
        <v>42019</v>
      </c>
      <c r="G4786" s="166">
        <v>42025</v>
      </c>
      <c r="H4786" s="157">
        <v>1</v>
      </c>
    </row>
    <row r="4787" spans="1:9" ht="15" customHeight="1" x14ac:dyDescent="0.25">
      <c r="A4787" s="155" t="s">
        <v>6967</v>
      </c>
      <c r="B4787" s="155" t="s">
        <v>6968</v>
      </c>
      <c r="C4787" s="155" t="s">
        <v>6971</v>
      </c>
      <c r="D4787" s="155">
        <v>50</v>
      </c>
      <c r="E4787" s="155">
        <v>10</v>
      </c>
      <c r="F4787" s="166">
        <v>42019</v>
      </c>
      <c r="G4787" s="166">
        <v>42034</v>
      </c>
      <c r="H4787" s="157">
        <v>1</v>
      </c>
    </row>
    <row r="4788" spans="1:9" ht="15" customHeight="1" x14ac:dyDescent="0.25">
      <c r="A4788" s="155" t="s">
        <v>924</v>
      </c>
      <c r="B4788" s="155" t="s">
        <v>7159</v>
      </c>
      <c r="C4788" s="155" t="s">
        <v>7160</v>
      </c>
      <c r="D4788" s="155">
        <v>2</v>
      </c>
      <c r="E4788" s="155">
        <v>2</v>
      </c>
      <c r="F4788" s="166">
        <v>42019</v>
      </c>
      <c r="G4788" s="166">
        <v>42009</v>
      </c>
      <c r="H4788" s="157">
        <v>1</v>
      </c>
      <c r="I4788" s="163" t="s">
        <v>1546</v>
      </c>
    </row>
    <row r="4789" spans="1:9" ht="15" customHeight="1" x14ac:dyDescent="0.25">
      <c r="A4789" s="155" t="s">
        <v>924</v>
      </c>
      <c r="B4789" s="155" t="s">
        <v>7161</v>
      </c>
      <c r="C4789" s="155" t="s">
        <v>161</v>
      </c>
      <c r="D4789" s="155">
        <v>2</v>
      </c>
      <c r="E4789" s="155">
        <v>2</v>
      </c>
      <c r="F4789" s="166">
        <v>42019</v>
      </c>
      <c r="G4789" s="166">
        <v>42009</v>
      </c>
      <c r="H4789" s="157">
        <v>1</v>
      </c>
      <c r="I4789" s="163" t="s">
        <v>1546</v>
      </c>
    </row>
    <row r="4790" spans="1:9" ht="15" customHeight="1" x14ac:dyDescent="0.25">
      <c r="A4790" s="155" t="s">
        <v>3709</v>
      </c>
      <c r="B4790" s="155" t="s">
        <v>5843</v>
      </c>
      <c r="C4790" s="155" t="s">
        <v>7162</v>
      </c>
      <c r="D4790" s="155">
        <v>100</v>
      </c>
      <c r="E4790" s="155">
        <v>100</v>
      </c>
      <c r="F4790" s="166">
        <v>42019</v>
      </c>
      <c r="G4790" s="166">
        <v>42020</v>
      </c>
      <c r="H4790" s="157">
        <v>1</v>
      </c>
    </row>
    <row r="4791" spans="1:9" ht="15" customHeight="1" x14ac:dyDescent="0.25">
      <c r="A4791" s="155" t="s">
        <v>5827</v>
      </c>
      <c r="B4791" s="155" t="s">
        <v>7163</v>
      </c>
      <c r="C4791" s="155" t="s">
        <v>7164</v>
      </c>
      <c r="D4791" s="155">
        <v>45</v>
      </c>
      <c r="E4791" s="155">
        <v>18</v>
      </c>
      <c r="F4791" s="166">
        <v>42020</v>
      </c>
      <c r="G4791" s="166">
        <v>42023</v>
      </c>
      <c r="H4791" s="157">
        <v>1</v>
      </c>
      <c r="I4791" s="163" t="s">
        <v>1546</v>
      </c>
    </row>
    <row r="4792" spans="1:9" ht="15" customHeight="1" x14ac:dyDescent="0.25">
      <c r="A4792" s="155" t="s">
        <v>71</v>
      </c>
      <c r="B4792" s="155" t="s">
        <v>1550</v>
      </c>
      <c r="C4792" s="155" t="s">
        <v>7172</v>
      </c>
      <c r="D4792" s="155">
        <v>5</v>
      </c>
      <c r="E4792" s="155">
        <v>5</v>
      </c>
      <c r="F4792" s="166">
        <v>42023</v>
      </c>
      <c r="G4792" s="166">
        <v>42027</v>
      </c>
      <c r="H4792" s="157">
        <v>1</v>
      </c>
    </row>
    <row r="4793" spans="1:9" ht="15" customHeight="1" x14ac:dyDescent="0.25">
      <c r="A4793" s="155" t="s">
        <v>634</v>
      </c>
      <c r="B4793" s="155" t="s">
        <v>1011</v>
      </c>
      <c r="C4793" s="155" t="s">
        <v>7173</v>
      </c>
      <c r="D4793" s="155">
        <v>10</v>
      </c>
      <c r="E4793" s="155">
        <v>10</v>
      </c>
      <c r="F4793" s="166">
        <v>42023</v>
      </c>
      <c r="G4793" s="166">
        <v>42024</v>
      </c>
      <c r="H4793" s="157">
        <v>1</v>
      </c>
    </row>
    <row r="4794" spans="1:9" ht="15" customHeight="1" x14ac:dyDescent="0.25">
      <c r="A4794" s="155" t="s">
        <v>830</v>
      </c>
      <c r="B4794" s="155" t="s">
        <v>947</v>
      </c>
      <c r="C4794" s="155" t="s">
        <v>7174</v>
      </c>
      <c r="D4794" s="155">
        <v>1</v>
      </c>
      <c r="E4794" s="155">
        <v>1</v>
      </c>
      <c r="F4794" s="166">
        <v>42023</v>
      </c>
      <c r="G4794" s="166">
        <v>42026</v>
      </c>
      <c r="H4794" s="157">
        <v>1</v>
      </c>
    </row>
    <row r="4795" spans="1:9" ht="15" customHeight="1" x14ac:dyDescent="0.25">
      <c r="A4795" s="155" t="s">
        <v>6835</v>
      </c>
      <c r="B4795" s="155" t="s">
        <v>1241</v>
      </c>
      <c r="C4795" s="155" t="s">
        <v>7175</v>
      </c>
      <c r="D4795" s="155">
        <v>5</v>
      </c>
      <c r="E4795" s="155">
        <v>5</v>
      </c>
      <c r="F4795" s="166">
        <v>42023</v>
      </c>
      <c r="G4795" s="166">
        <v>42026</v>
      </c>
      <c r="H4795" s="157">
        <v>1</v>
      </c>
    </row>
    <row r="4796" spans="1:9" ht="15" customHeight="1" x14ac:dyDescent="0.25">
      <c r="A4796" s="155" t="s">
        <v>638</v>
      </c>
      <c r="B4796" s="155" t="s">
        <v>639</v>
      </c>
      <c r="C4796" s="155" t="s">
        <v>7176</v>
      </c>
      <c r="D4796" s="155">
        <v>1000</v>
      </c>
      <c r="E4796" s="155">
        <v>1000</v>
      </c>
      <c r="F4796" s="166">
        <v>42023</v>
      </c>
      <c r="G4796" s="166">
        <v>42027</v>
      </c>
      <c r="H4796" s="157">
        <v>1</v>
      </c>
    </row>
    <row r="4797" spans="1:9" ht="15" customHeight="1" x14ac:dyDescent="0.25">
      <c r="A4797" s="155" t="s">
        <v>173</v>
      </c>
      <c r="B4797" s="155" t="s">
        <v>7178</v>
      </c>
      <c r="C4797" s="155" t="s">
        <v>7179</v>
      </c>
      <c r="D4797" s="155">
        <v>250</v>
      </c>
      <c r="E4797" s="155">
        <v>250</v>
      </c>
      <c r="F4797" s="166">
        <v>42024</v>
      </c>
      <c r="G4797" s="166">
        <v>42027</v>
      </c>
      <c r="H4797" s="157">
        <v>1</v>
      </c>
    </row>
    <row r="4798" spans="1:9" ht="15" customHeight="1" x14ac:dyDescent="0.25">
      <c r="A4798" s="155" t="s">
        <v>559</v>
      </c>
      <c r="B4798" s="155" t="s">
        <v>868</v>
      </c>
      <c r="C4798" s="155" t="s">
        <v>7183</v>
      </c>
      <c r="D4798" s="155">
        <v>10000</v>
      </c>
      <c r="E4798" s="155">
        <v>10080</v>
      </c>
      <c r="F4798" s="166">
        <v>42025</v>
      </c>
      <c r="G4798" s="166">
        <v>42027</v>
      </c>
      <c r="H4798" s="157">
        <v>1</v>
      </c>
    </row>
    <row r="4799" spans="1:9" ht="15" customHeight="1" x14ac:dyDescent="0.25">
      <c r="A4799" s="155" t="s">
        <v>6965</v>
      </c>
      <c r="B4799" s="155" t="s">
        <v>272</v>
      </c>
      <c r="C4799" s="155" t="s">
        <v>7184</v>
      </c>
      <c r="D4799" s="155">
        <v>4</v>
      </c>
      <c r="E4799" s="155">
        <v>4</v>
      </c>
      <c r="F4799" s="166">
        <v>42025</v>
      </c>
      <c r="G4799" s="166">
        <v>42034</v>
      </c>
      <c r="H4799" s="157">
        <v>1</v>
      </c>
    </row>
    <row r="4800" spans="1:9" ht="15" customHeight="1" x14ac:dyDescent="0.25">
      <c r="A4800" s="155" t="s">
        <v>2030</v>
      </c>
      <c r="B4800" s="155" t="s">
        <v>538</v>
      </c>
      <c r="C4800" s="155" t="s">
        <v>7185</v>
      </c>
      <c r="D4800" s="155">
        <v>50</v>
      </c>
      <c r="E4800" s="155">
        <v>50</v>
      </c>
      <c r="F4800" s="166">
        <v>42025</v>
      </c>
      <c r="G4800" s="166">
        <v>42026</v>
      </c>
      <c r="H4800" s="157">
        <v>1</v>
      </c>
    </row>
    <row r="4801" spans="1:9" ht="15" customHeight="1" x14ac:dyDescent="0.25">
      <c r="A4801" s="155" t="s">
        <v>6967</v>
      </c>
      <c r="B4801" s="155" t="s">
        <v>7186</v>
      </c>
      <c r="C4801" s="155" t="s">
        <v>7187</v>
      </c>
      <c r="D4801" s="155">
        <v>200</v>
      </c>
      <c r="E4801" s="155">
        <v>200</v>
      </c>
      <c r="F4801" s="166">
        <v>42025</v>
      </c>
      <c r="G4801" s="166">
        <v>42016</v>
      </c>
      <c r="H4801" s="157">
        <v>1</v>
      </c>
      <c r="I4801" s="163" t="s">
        <v>7188</v>
      </c>
    </row>
    <row r="4802" spans="1:9" ht="15" customHeight="1" x14ac:dyDescent="0.25">
      <c r="A4802" s="155" t="s">
        <v>6228</v>
      </c>
      <c r="B4802" s="155" t="s">
        <v>7189</v>
      </c>
      <c r="C4802" s="155" t="s">
        <v>7190</v>
      </c>
      <c r="D4802" s="155">
        <v>30</v>
      </c>
      <c r="E4802" s="155">
        <v>30</v>
      </c>
      <c r="F4802" s="166">
        <v>42025</v>
      </c>
      <c r="G4802" s="166">
        <v>42030</v>
      </c>
      <c r="H4802" s="157">
        <v>1</v>
      </c>
    </row>
    <row r="4803" spans="1:9" ht="15" customHeight="1" x14ac:dyDescent="0.25">
      <c r="A4803" s="155" t="s">
        <v>6228</v>
      </c>
      <c r="B4803" s="155" t="s">
        <v>7191</v>
      </c>
      <c r="C4803" s="155" t="s">
        <v>316</v>
      </c>
      <c r="D4803" s="155">
        <v>10</v>
      </c>
      <c r="E4803" s="155">
        <v>10</v>
      </c>
      <c r="F4803" s="166">
        <v>42025</v>
      </c>
      <c r="G4803" s="166">
        <v>42030</v>
      </c>
      <c r="H4803" s="157">
        <v>1</v>
      </c>
    </row>
    <row r="4804" spans="1:9" ht="15" customHeight="1" x14ac:dyDescent="0.25">
      <c r="A4804" s="155" t="s">
        <v>520</v>
      </c>
      <c r="B4804" s="155" t="s">
        <v>7193</v>
      </c>
      <c r="C4804" s="155" t="s">
        <v>7194</v>
      </c>
      <c r="D4804" s="155">
        <v>400</v>
      </c>
      <c r="E4804" s="155">
        <v>400</v>
      </c>
      <c r="F4804" s="166">
        <v>42025</v>
      </c>
      <c r="G4804" s="166">
        <v>42032</v>
      </c>
      <c r="H4804" s="157">
        <v>1</v>
      </c>
    </row>
    <row r="4805" spans="1:9" ht="15" customHeight="1" x14ac:dyDescent="0.25">
      <c r="A4805" s="155" t="s">
        <v>71</v>
      </c>
      <c r="B4805" s="155" t="s">
        <v>1550</v>
      </c>
      <c r="C4805" s="155" t="s">
        <v>7195</v>
      </c>
      <c r="D4805" s="155">
        <v>5</v>
      </c>
      <c r="E4805" s="155">
        <v>5</v>
      </c>
      <c r="F4805" s="166">
        <v>42025</v>
      </c>
      <c r="G4805" s="166">
        <v>42030</v>
      </c>
      <c r="H4805" s="157">
        <v>1</v>
      </c>
    </row>
    <row r="4806" spans="1:9" ht="15" customHeight="1" x14ac:dyDescent="0.25">
      <c r="A4806" s="155" t="s">
        <v>924</v>
      </c>
      <c r="B4806" s="155" t="s">
        <v>7196</v>
      </c>
      <c r="C4806" s="155" t="s">
        <v>7198</v>
      </c>
      <c r="D4806" s="155">
        <v>1</v>
      </c>
      <c r="E4806" s="155">
        <v>1</v>
      </c>
      <c r="F4806" s="166">
        <v>42026</v>
      </c>
      <c r="G4806" s="166">
        <v>42016</v>
      </c>
      <c r="H4806" s="157">
        <v>1</v>
      </c>
      <c r="I4806" s="163" t="s">
        <v>4069</v>
      </c>
    </row>
    <row r="4807" spans="1:9" ht="15" customHeight="1" x14ac:dyDescent="0.25">
      <c r="A4807" s="155" t="s">
        <v>924</v>
      </c>
      <c r="B4807" s="155" t="s">
        <v>7197</v>
      </c>
      <c r="C4807" s="155" t="s">
        <v>294</v>
      </c>
      <c r="D4807" s="155">
        <v>1</v>
      </c>
      <c r="E4807" s="155">
        <v>1</v>
      </c>
      <c r="F4807" s="166">
        <v>42026</v>
      </c>
      <c r="G4807" s="166">
        <v>42016</v>
      </c>
      <c r="H4807" s="157">
        <v>1</v>
      </c>
      <c r="I4807" s="163" t="s">
        <v>4069</v>
      </c>
    </row>
    <row r="4808" spans="1:9" ht="15" customHeight="1" x14ac:dyDescent="0.25">
      <c r="A4808" s="155" t="s">
        <v>2714</v>
      </c>
      <c r="B4808" s="155" t="s">
        <v>2066</v>
      </c>
      <c r="C4808" s="155" t="s">
        <v>7199</v>
      </c>
      <c r="D4808" s="155">
        <v>110</v>
      </c>
      <c r="E4808" s="155">
        <v>110</v>
      </c>
      <c r="F4808" s="166">
        <v>42026</v>
      </c>
      <c r="G4808" s="166">
        <v>42030</v>
      </c>
      <c r="H4808" s="157">
        <v>1</v>
      </c>
    </row>
    <row r="4809" spans="1:9" ht="15" customHeight="1" x14ac:dyDescent="0.25">
      <c r="A4809" s="155" t="s">
        <v>2714</v>
      </c>
      <c r="B4809" s="155" t="s">
        <v>5304</v>
      </c>
      <c r="C4809" s="155" t="s">
        <v>364</v>
      </c>
      <c r="D4809" s="155">
        <v>100</v>
      </c>
      <c r="E4809" s="155">
        <v>100</v>
      </c>
      <c r="F4809" s="166">
        <v>42026</v>
      </c>
      <c r="G4809" s="166">
        <v>42030</v>
      </c>
      <c r="H4809" s="157">
        <v>1</v>
      </c>
    </row>
    <row r="4810" spans="1:9" ht="15" customHeight="1" x14ac:dyDescent="0.25">
      <c r="A4810" s="155" t="s">
        <v>6638</v>
      </c>
      <c r="B4810" s="155" t="s">
        <v>4530</v>
      </c>
      <c r="C4810" s="155" t="s">
        <v>7228</v>
      </c>
      <c r="D4810" s="155">
        <v>20</v>
      </c>
      <c r="E4810" s="155">
        <v>20</v>
      </c>
      <c r="F4810" s="166">
        <v>42027</v>
      </c>
      <c r="G4810" s="166">
        <v>42030</v>
      </c>
      <c r="H4810" s="157">
        <v>1</v>
      </c>
    </row>
    <row r="4811" spans="1:9" ht="15" customHeight="1" x14ac:dyDescent="0.25">
      <c r="A4811" s="155" t="s">
        <v>6638</v>
      </c>
      <c r="B4811" s="155" t="s">
        <v>4528</v>
      </c>
      <c r="C4811" s="155" t="s">
        <v>161</v>
      </c>
      <c r="D4811" s="155">
        <v>20</v>
      </c>
      <c r="E4811" s="155">
        <v>20</v>
      </c>
      <c r="F4811" s="166">
        <v>42027</v>
      </c>
      <c r="G4811" s="166">
        <v>42030</v>
      </c>
      <c r="H4811" s="157">
        <v>1</v>
      </c>
    </row>
    <row r="4812" spans="1:9" ht="15" customHeight="1" x14ac:dyDescent="0.25">
      <c r="A4812" s="155" t="s">
        <v>520</v>
      </c>
      <c r="B4812" s="155" t="s">
        <v>4574</v>
      </c>
      <c r="C4812" s="155" t="s">
        <v>7200</v>
      </c>
      <c r="D4812" s="155">
        <v>100</v>
      </c>
      <c r="E4812" s="155">
        <v>100</v>
      </c>
      <c r="F4812" s="166">
        <v>42027</v>
      </c>
      <c r="G4812" s="166">
        <v>42034</v>
      </c>
      <c r="H4812" s="157">
        <v>1</v>
      </c>
    </row>
    <row r="4813" spans="1:9" ht="15" customHeight="1" x14ac:dyDescent="0.25">
      <c r="A4813" s="155" t="s">
        <v>173</v>
      </c>
      <c r="B4813" s="155" t="s">
        <v>1170</v>
      </c>
      <c r="C4813" s="155" t="s">
        <v>7201</v>
      </c>
      <c r="D4813" s="155">
        <v>102</v>
      </c>
      <c r="E4813" s="155">
        <v>102</v>
      </c>
      <c r="F4813" s="166">
        <v>42030</v>
      </c>
      <c r="G4813" s="166">
        <v>42034</v>
      </c>
      <c r="H4813" s="157">
        <v>1</v>
      </c>
    </row>
    <row r="4814" spans="1:9" ht="15" customHeight="1" x14ac:dyDescent="0.25">
      <c r="A4814" s="155" t="s">
        <v>173</v>
      </c>
      <c r="B4814" s="155" t="s">
        <v>445</v>
      </c>
      <c r="C4814" s="155" t="s">
        <v>364</v>
      </c>
      <c r="D4814" s="155">
        <v>102</v>
      </c>
      <c r="E4814" s="155">
        <v>1202</v>
      </c>
      <c r="F4814" s="166">
        <v>42030</v>
      </c>
      <c r="G4814" s="166">
        <v>42034</v>
      </c>
      <c r="H4814" s="157">
        <v>1</v>
      </c>
    </row>
    <row r="4815" spans="1:9" ht="15" customHeight="1" x14ac:dyDescent="0.25">
      <c r="A4815" s="155" t="s">
        <v>173</v>
      </c>
      <c r="B4815" s="155" t="s">
        <v>1339</v>
      </c>
      <c r="C4815" s="155" t="s">
        <v>161</v>
      </c>
      <c r="D4815" s="155">
        <v>100</v>
      </c>
      <c r="E4815" s="155">
        <v>100</v>
      </c>
      <c r="F4815" s="166">
        <v>42030</v>
      </c>
      <c r="G4815" s="166">
        <v>42034</v>
      </c>
      <c r="H4815" s="157">
        <v>1</v>
      </c>
    </row>
    <row r="4816" spans="1:9" ht="15" customHeight="1" x14ac:dyDescent="0.25">
      <c r="A4816" s="155" t="s">
        <v>173</v>
      </c>
      <c r="B4816" s="155" t="s">
        <v>445</v>
      </c>
      <c r="C4816" s="155" t="s">
        <v>316</v>
      </c>
      <c r="D4816" s="155">
        <v>100</v>
      </c>
      <c r="E4816" s="155">
        <v>100</v>
      </c>
      <c r="F4816" s="166">
        <v>42030</v>
      </c>
      <c r="G4816" s="166">
        <v>42034</v>
      </c>
      <c r="H4816" s="157">
        <v>1</v>
      </c>
    </row>
    <row r="4817" spans="1:9" ht="15" customHeight="1" x14ac:dyDescent="0.25">
      <c r="A4817" s="155" t="s">
        <v>6975</v>
      </c>
      <c r="B4817" s="155" t="s">
        <v>6976</v>
      </c>
      <c r="C4817" s="155" t="s">
        <v>7202</v>
      </c>
      <c r="D4817" s="155">
        <v>10</v>
      </c>
      <c r="E4817" s="155">
        <v>10</v>
      </c>
      <c r="F4817" s="166">
        <v>42030</v>
      </c>
      <c r="G4817" s="166">
        <v>42033</v>
      </c>
      <c r="H4817" s="157">
        <v>1</v>
      </c>
    </row>
    <row r="4818" spans="1:9" ht="15" customHeight="1" x14ac:dyDescent="0.25">
      <c r="A4818" s="155" t="s">
        <v>5432</v>
      </c>
      <c r="B4818" s="155" t="s">
        <v>5433</v>
      </c>
      <c r="C4818" s="155" t="s">
        <v>7203</v>
      </c>
      <c r="D4818" s="155">
        <v>50</v>
      </c>
      <c r="E4818" s="155">
        <v>50</v>
      </c>
      <c r="F4818" s="166">
        <v>42030</v>
      </c>
      <c r="G4818" s="166">
        <v>42030</v>
      </c>
      <c r="H4818" s="157">
        <v>1</v>
      </c>
    </row>
    <row r="4819" spans="1:9" ht="15" customHeight="1" x14ac:dyDescent="0.25">
      <c r="A4819" s="155" t="s">
        <v>5827</v>
      </c>
      <c r="B4819" s="155" t="s">
        <v>5932</v>
      </c>
      <c r="C4819" s="155" t="s">
        <v>7204</v>
      </c>
      <c r="D4819" s="155">
        <v>50</v>
      </c>
      <c r="E4819" s="155">
        <v>50</v>
      </c>
      <c r="F4819" s="166">
        <v>42031</v>
      </c>
      <c r="G4819" s="166">
        <v>42034</v>
      </c>
      <c r="H4819" s="157">
        <v>1</v>
      </c>
      <c r="I4819" s="163" t="s">
        <v>7205</v>
      </c>
    </row>
    <row r="4820" spans="1:9" ht="15" customHeight="1" x14ac:dyDescent="0.25">
      <c r="A4820" s="155" t="s">
        <v>7206</v>
      </c>
      <c r="B4820" s="155" t="s">
        <v>7207</v>
      </c>
      <c r="C4820" s="155" t="s">
        <v>7208</v>
      </c>
      <c r="D4820" s="155">
        <v>10</v>
      </c>
      <c r="E4820" s="155">
        <v>10</v>
      </c>
      <c r="F4820" s="166">
        <v>42031</v>
      </c>
      <c r="G4820" s="166">
        <v>42033</v>
      </c>
      <c r="H4820" s="157">
        <v>1</v>
      </c>
    </row>
    <row r="4821" spans="1:9" ht="15" customHeight="1" x14ac:dyDescent="0.25">
      <c r="A4821" s="155" t="s">
        <v>6638</v>
      </c>
      <c r="B4821" s="155" t="s">
        <v>5063</v>
      </c>
      <c r="C4821" s="155" t="s">
        <v>6955</v>
      </c>
      <c r="D4821" s="155">
        <v>120</v>
      </c>
      <c r="E4821" s="155">
        <v>119</v>
      </c>
      <c r="F4821" s="166">
        <v>42031</v>
      </c>
      <c r="G4821" s="166">
        <v>42034</v>
      </c>
      <c r="H4821" s="157">
        <v>1</v>
      </c>
    </row>
    <row r="4822" spans="1:9" ht="15" customHeight="1" x14ac:dyDescent="0.25">
      <c r="A4822" s="155" t="s">
        <v>6638</v>
      </c>
      <c r="B4822" s="155" t="s">
        <v>5063</v>
      </c>
      <c r="C4822" s="155" t="s">
        <v>7209</v>
      </c>
      <c r="D4822" s="155">
        <v>80</v>
      </c>
      <c r="E4822" s="155">
        <v>80</v>
      </c>
      <c r="F4822" s="166">
        <v>42031</v>
      </c>
      <c r="G4822" s="166">
        <v>42034</v>
      </c>
      <c r="H4822" s="157">
        <v>1</v>
      </c>
    </row>
    <row r="4823" spans="1:9" ht="30" customHeight="1" x14ac:dyDescent="0.25">
      <c r="A4823" s="155" t="s">
        <v>3473</v>
      </c>
      <c r="B4823" s="155" t="s">
        <v>4947</v>
      </c>
      <c r="C4823" s="155" t="s">
        <v>7210</v>
      </c>
      <c r="D4823" s="155">
        <v>25</v>
      </c>
      <c r="E4823" s="155">
        <v>25</v>
      </c>
      <c r="F4823" s="166">
        <v>42031</v>
      </c>
      <c r="G4823" s="166">
        <v>42032</v>
      </c>
      <c r="H4823" s="157">
        <v>1</v>
      </c>
    </row>
    <row r="4824" spans="1:9" ht="15" customHeight="1" x14ac:dyDescent="0.25">
      <c r="A4824" s="155" t="s">
        <v>2106</v>
      </c>
      <c r="B4824" s="155" t="s">
        <v>7212</v>
      </c>
      <c r="C4824" s="155" t="s">
        <v>7213</v>
      </c>
      <c r="D4824" s="155">
        <v>10</v>
      </c>
      <c r="E4824" s="155">
        <v>10</v>
      </c>
      <c r="F4824" s="166">
        <v>42032</v>
      </c>
      <c r="G4824" s="166">
        <v>42034</v>
      </c>
      <c r="H4824" s="157">
        <v>1</v>
      </c>
    </row>
    <row r="4825" spans="1:9" ht="15" customHeight="1" x14ac:dyDescent="0.25">
      <c r="A4825" s="155" t="s">
        <v>71</v>
      </c>
      <c r="B4825" s="155" t="s">
        <v>167</v>
      </c>
      <c r="C4825" s="155" t="s">
        <v>7214</v>
      </c>
      <c r="D4825" s="155">
        <v>6</v>
      </c>
      <c r="E4825" s="155">
        <v>6</v>
      </c>
      <c r="F4825" s="166">
        <v>42032</v>
      </c>
      <c r="G4825" s="166">
        <v>42037</v>
      </c>
      <c r="H4825" s="157">
        <v>1</v>
      </c>
    </row>
    <row r="4826" spans="1:9" ht="15" customHeight="1" x14ac:dyDescent="0.25">
      <c r="A4826" s="155" t="s">
        <v>71</v>
      </c>
      <c r="B4826" s="155" t="s">
        <v>1168</v>
      </c>
      <c r="C4826" s="155" t="s">
        <v>7215</v>
      </c>
      <c r="D4826" s="155">
        <v>10</v>
      </c>
      <c r="E4826" s="155">
        <v>10</v>
      </c>
      <c r="F4826" s="166">
        <v>42032</v>
      </c>
      <c r="G4826" s="166">
        <v>42037</v>
      </c>
      <c r="H4826" s="157">
        <v>1</v>
      </c>
    </row>
    <row r="4827" spans="1:9" ht="15" customHeight="1" x14ac:dyDescent="0.25">
      <c r="A4827" s="155" t="s">
        <v>71</v>
      </c>
      <c r="B4827" s="155" t="s">
        <v>583</v>
      </c>
      <c r="C4827" s="155" t="s">
        <v>7216</v>
      </c>
      <c r="D4827" s="155">
        <v>5</v>
      </c>
      <c r="E4827" s="155">
        <v>5</v>
      </c>
      <c r="F4827" s="166">
        <v>42032</v>
      </c>
      <c r="G4827" s="166">
        <v>42041</v>
      </c>
      <c r="H4827" s="157">
        <v>1</v>
      </c>
    </row>
    <row r="4828" spans="1:9" ht="15" customHeight="1" x14ac:dyDescent="0.25">
      <c r="A4828" s="155" t="s">
        <v>65</v>
      </c>
      <c r="B4828" s="155" t="s">
        <v>2994</v>
      </c>
      <c r="C4828" s="155" t="s">
        <v>7217</v>
      </c>
      <c r="D4828" s="155">
        <v>50</v>
      </c>
      <c r="E4828" s="155">
        <v>50</v>
      </c>
      <c r="F4828" s="166">
        <v>42032</v>
      </c>
      <c r="G4828" s="166">
        <v>42037</v>
      </c>
      <c r="H4828" s="157">
        <v>1</v>
      </c>
    </row>
    <row r="4829" spans="1:9" ht="15" customHeight="1" x14ac:dyDescent="0.25">
      <c r="A4829" s="155" t="s">
        <v>261</v>
      </c>
      <c r="B4829" s="155" t="s">
        <v>4138</v>
      </c>
      <c r="C4829" s="155" t="s">
        <v>7218</v>
      </c>
      <c r="D4829" s="155">
        <v>5</v>
      </c>
      <c r="E4829" s="155">
        <v>5</v>
      </c>
      <c r="F4829" s="166">
        <v>42033</v>
      </c>
      <c r="G4829" s="166">
        <v>42041</v>
      </c>
      <c r="H4829" s="157">
        <v>1</v>
      </c>
    </row>
    <row r="4830" spans="1:9" ht="15" customHeight="1" x14ac:dyDescent="0.25">
      <c r="A4830" s="155" t="s">
        <v>286</v>
      </c>
      <c r="B4830" s="155" t="s">
        <v>4961</v>
      </c>
      <c r="C4830" s="155" t="s">
        <v>7219</v>
      </c>
      <c r="D4830" s="155">
        <v>50</v>
      </c>
      <c r="E4830" s="155">
        <v>50</v>
      </c>
      <c r="F4830" s="166">
        <v>42033</v>
      </c>
      <c r="G4830" s="166">
        <v>42037</v>
      </c>
      <c r="H4830" s="157">
        <v>1</v>
      </c>
    </row>
    <row r="4831" spans="1:9" ht="15" customHeight="1" x14ac:dyDescent="0.25">
      <c r="A4831" s="155" t="s">
        <v>719</v>
      </c>
      <c r="B4831" s="155" t="s">
        <v>720</v>
      </c>
      <c r="C4831" s="155" t="s">
        <v>7220</v>
      </c>
      <c r="D4831" s="155">
        <v>200</v>
      </c>
      <c r="E4831" s="155">
        <v>200</v>
      </c>
      <c r="F4831" s="166">
        <v>42033</v>
      </c>
      <c r="G4831" s="166">
        <v>42037</v>
      </c>
      <c r="H4831" s="157">
        <v>1</v>
      </c>
    </row>
    <row r="4832" spans="1:9" ht="15" customHeight="1" x14ac:dyDescent="0.25">
      <c r="A4832" s="155" t="s">
        <v>71</v>
      </c>
      <c r="B4832" s="155" t="s">
        <v>1168</v>
      </c>
      <c r="C4832" s="155" t="s">
        <v>7221</v>
      </c>
      <c r="D4832" s="155">
        <v>10</v>
      </c>
      <c r="E4832" s="155">
        <v>10</v>
      </c>
      <c r="F4832" s="166">
        <v>42033</v>
      </c>
      <c r="G4832" s="166">
        <v>42037</v>
      </c>
      <c r="H4832" s="157">
        <v>1</v>
      </c>
    </row>
    <row r="4833" spans="1:9" ht="15" customHeight="1" x14ac:dyDescent="0.25">
      <c r="A4833" s="155" t="s">
        <v>5187</v>
      </c>
      <c r="B4833" s="155" t="s">
        <v>2535</v>
      </c>
      <c r="C4833" s="155" t="s">
        <v>7222</v>
      </c>
      <c r="D4833" s="155">
        <v>10</v>
      </c>
      <c r="E4833" s="155">
        <v>10</v>
      </c>
      <c r="F4833" s="166">
        <v>42033</v>
      </c>
      <c r="G4833" s="166">
        <v>42039</v>
      </c>
      <c r="H4833" s="157">
        <v>1</v>
      </c>
    </row>
    <row r="4834" spans="1:9" ht="15" customHeight="1" x14ac:dyDescent="0.25">
      <c r="A4834" s="155" t="s">
        <v>7223</v>
      </c>
      <c r="B4834" s="155" t="s">
        <v>7224</v>
      </c>
      <c r="C4834" s="155" t="s">
        <v>7225</v>
      </c>
      <c r="D4834" s="155">
        <v>3</v>
      </c>
      <c r="E4834" s="155">
        <v>3</v>
      </c>
      <c r="F4834" s="166">
        <v>42033</v>
      </c>
      <c r="G4834" s="166">
        <v>42033</v>
      </c>
      <c r="H4834" s="157">
        <v>1</v>
      </c>
    </row>
    <row r="4835" spans="1:9" ht="15" customHeight="1" x14ac:dyDescent="0.25">
      <c r="A4835" s="155" t="s">
        <v>3481</v>
      </c>
      <c r="B4835" s="155" t="s">
        <v>339</v>
      </c>
      <c r="C4835" s="155" t="s">
        <v>7226</v>
      </c>
      <c r="D4835" s="155">
        <v>50</v>
      </c>
      <c r="E4835" s="155">
        <v>50</v>
      </c>
      <c r="F4835" s="166">
        <v>42033</v>
      </c>
      <c r="G4835" s="166">
        <v>42034</v>
      </c>
      <c r="H4835" s="157">
        <v>1</v>
      </c>
      <c r="I4835" s="163" t="s">
        <v>1847</v>
      </c>
    </row>
    <row r="4836" spans="1:9" ht="15" customHeight="1" x14ac:dyDescent="0.25">
      <c r="A4836" s="155" t="s">
        <v>78</v>
      </c>
      <c r="B4836" s="155" t="s">
        <v>3492</v>
      </c>
      <c r="C4836" s="155" t="s">
        <v>7227</v>
      </c>
      <c r="D4836" s="155">
        <v>5</v>
      </c>
      <c r="E4836" s="155">
        <v>5</v>
      </c>
      <c r="F4836" s="166">
        <v>42033</v>
      </c>
      <c r="G4836" s="166">
        <v>42039</v>
      </c>
      <c r="H4836" s="157">
        <v>1</v>
      </c>
    </row>
    <row r="4837" spans="1:9" ht="15" customHeight="1" x14ac:dyDescent="0.25">
      <c r="A4837" s="155" t="s">
        <v>7229</v>
      </c>
      <c r="B4837" s="155" t="s">
        <v>7230</v>
      </c>
      <c r="C4837" s="155" t="s">
        <v>7231</v>
      </c>
      <c r="D4837" s="155">
        <v>500</v>
      </c>
      <c r="E4837" s="155">
        <v>500</v>
      </c>
      <c r="F4837" s="166">
        <v>42034</v>
      </c>
      <c r="G4837" s="166">
        <v>42034</v>
      </c>
      <c r="H4837" s="157">
        <v>1</v>
      </c>
    </row>
    <row r="4838" spans="1:9" ht="15" customHeight="1" x14ac:dyDescent="0.25">
      <c r="A4838" s="155" t="s">
        <v>7229</v>
      </c>
      <c r="B4838" s="155" t="s">
        <v>529</v>
      </c>
      <c r="C4838" s="155" t="s">
        <v>364</v>
      </c>
      <c r="D4838" s="155">
        <v>100</v>
      </c>
      <c r="E4838" s="155">
        <v>100</v>
      </c>
      <c r="F4838" s="166">
        <v>42034</v>
      </c>
      <c r="G4838" s="166">
        <v>42034</v>
      </c>
      <c r="H4838" s="157">
        <v>1</v>
      </c>
    </row>
    <row r="4839" spans="1:9" ht="15" customHeight="1" x14ac:dyDescent="0.25">
      <c r="A4839" s="155" t="s">
        <v>509</v>
      </c>
      <c r="B4839" s="155" t="s">
        <v>3325</v>
      </c>
      <c r="C4839" s="155" t="s">
        <v>7237</v>
      </c>
      <c r="D4839" s="155">
        <v>700</v>
      </c>
      <c r="E4839" s="155">
        <v>300</v>
      </c>
      <c r="F4839" s="166">
        <v>42034</v>
      </c>
      <c r="G4839" s="166">
        <v>42023</v>
      </c>
      <c r="H4839" s="157">
        <v>0</v>
      </c>
      <c r="I4839" s="163" t="s">
        <v>7255</v>
      </c>
    </row>
    <row r="4840" spans="1:9" ht="15" customHeight="1" x14ac:dyDescent="0.25">
      <c r="A4840" s="155" t="s">
        <v>1145</v>
      </c>
      <c r="B4840" s="155" t="s">
        <v>499</v>
      </c>
      <c r="C4840" s="155" t="s">
        <v>7232</v>
      </c>
      <c r="D4840" s="155">
        <v>200</v>
      </c>
      <c r="E4840" s="155">
        <v>200</v>
      </c>
      <c r="F4840" s="166">
        <v>42034</v>
      </c>
      <c r="G4840" s="166">
        <v>42041</v>
      </c>
      <c r="H4840" s="157">
        <v>1</v>
      </c>
    </row>
    <row r="4841" spans="1:9" ht="15" customHeight="1" x14ac:dyDescent="0.25">
      <c r="A4841" s="155" t="s">
        <v>2862</v>
      </c>
      <c r="B4841" s="155" t="s">
        <v>2863</v>
      </c>
      <c r="C4841" s="155" t="s">
        <v>7233</v>
      </c>
      <c r="D4841" s="155">
        <v>300</v>
      </c>
      <c r="E4841" s="155">
        <v>300</v>
      </c>
      <c r="F4841" s="166">
        <v>42034</v>
      </c>
      <c r="G4841" s="166">
        <v>42037</v>
      </c>
      <c r="H4841" s="157">
        <v>1</v>
      </c>
    </row>
    <row r="4842" spans="1:9" ht="15" customHeight="1" x14ac:dyDescent="0.25">
      <c r="A4842" s="155" t="s">
        <v>4605</v>
      </c>
      <c r="B4842" s="155" t="s">
        <v>3321</v>
      </c>
      <c r="C4842" s="155" t="s">
        <v>7234</v>
      </c>
      <c r="D4842" s="155">
        <v>100</v>
      </c>
      <c r="E4842" s="155">
        <v>100</v>
      </c>
      <c r="F4842" s="166">
        <v>42034</v>
      </c>
      <c r="G4842" s="166">
        <v>42037</v>
      </c>
      <c r="H4842" s="157">
        <v>1</v>
      </c>
    </row>
    <row r="4843" spans="1:9" ht="15" customHeight="1" x14ac:dyDescent="0.25">
      <c r="A4843" s="155" t="s">
        <v>29</v>
      </c>
      <c r="B4843" s="155" t="s">
        <v>7235</v>
      </c>
      <c r="C4843" s="155" t="s">
        <v>7236</v>
      </c>
      <c r="D4843" s="155">
        <v>12</v>
      </c>
      <c r="E4843" s="155">
        <v>12</v>
      </c>
      <c r="F4843" s="166">
        <v>42034</v>
      </c>
      <c r="G4843" s="166">
        <v>42039</v>
      </c>
      <c r="H4843" s="157">
        <v>1</v>
      </c>
    </row>
    <row r="4844" spans="1:9" ht="15" customHeight="1" x14ac:dyDescent="0.25">
      <c r="A4844" s="155" t="s">
        <v>509</v>
      </c>
      <c r="B4844" s="155" t="s">
        <v>3325</v>
      </c>
      <c r="C4844" s="155" t="s">
        <v>7237</v>
      </c>
      <c r="D4844" s="155">
        <v>700</v>
      </c>
      <c r="E4844" s="155">
        <v>300</v>
      </c>
      <c r="F4844" s="166">
        <v>42034</v>
      </c>
      <c r="G4844" s="166">
        <v>42037</v>
      </c>
      <c r="H4844" s="157">
        <v>1</v>
      </c>
    </row>
    <row r="4845" spans="1:9" ht="15" customHeight="1" x14ac:dyDescent="0.25">
      <c r="A4845" s="155" t="s">
        <v>520</v>
      </c>
      <c r="B4845" s="155" t="s">
        <v>521</v>
      </c>
      <c r="C4845" s="155" t="s">
        <v>7238</v>
      </c>
      <c r="D4845" s="155">
        <v>350</v>
      </c>
      <c r="E4845" s="155">
        <v>350</v>
      </c>
      <c r="F4845" s="166">
        <v>42037</v>
      </c>
      <c r="G4845" s="166">
        <v>42038</v>
      </c>
      <c r="H4845" s="157">
        <v>1</v>
      </c>
    </row>
    <row r="4846" spans="1:9" ht="15" customHeight="1" x14ac:dyDescent="0.25">
      <c r="A4846" s="155" t="s">
        <v>4605</v>
      </c>
      <c r="B4846" s="155" t="s">
        <v>3321</v>
      </c>
      <c r="C4846" s="155" t="s">
        <v>7239</v>
      </c>
      <c r="D4846" s="155">
        <v>150</v>
      </c>
      <c r="E4846" s="155">
        <v>161</v>
      </c>
      <c r="F4846" s="166">
        <v>42037</v>
      </c>
      <c r="G4846" s="166">
        <v>42051</v>
      </c>
      <c r="H4846" s="157">
        <v>1</v>
      </c>
    </row>
    <row r="4847" spans="1:9" ht="15" customHeight="1" x14ac:dyDescent="0.25">
      <c r="A4847" s="155" t="s">
        <v>7240</v>
      </c>
      <c r="B4847" s="155" t="s">
        <v>7196</v>
      </c>
      <c r="C4847" s="155" t="s">
        <v>7241</v>
      </c>
      <c r="D4847" s="155">
        <v>10</v>
      </c>
      <c r="E4847" s="155">
        <v>10</v>
      </c>
      <c r="F4847" s="166">
        <v>42037</v>
      </c>
      <c r="G4847" s="166">
        <v>42041</v>
      </c>
      <c r="H4847" s="157">
        <v>1</v>
      </c>
    </row>
    <row r="4848" spans="1:9" ht="15" customHeight="1" x14ac:dyDescent="0.25">
      <c r="A4848" s="155" t="s">
        <v>6965</v>
      </c>
      <c r="B4848" s="155" t="s">
        <v>272</v>
      </c>
      <c r="C4848" s="155" t="s">
        <v>7242</v>
      </c>
      <c r="D4848" s="155">
        <v>2</v>
      </c>
      <c r="E4848" s="155">
        <v>2</v>
      </c>
      <c r="F4848" s="166">
        <v>42037</v>
      </c>
      <c r="G4848" s="166">
        <v>42048</v>
      </c>
      <c r="H4848" s="157">
        <v>1</v>
      </c>
    </row>
    <row r="4849" spans="1:9" ht="15" customHeight="1" x14ac:dyDescent="0.25">
      <c r="A4849" s="155" t="s">
        <v>299</v>
      </c>
      <c r="B4849" s="155" t="s">
        <v>507</v>
      </c>
      <c r="C4849" s="155" t="s">
        <v>7243</v>
      </c>
      <c r="D4849" s="155">
        <v>50</v>
      </c>
      <c r="E4849" s="155">
        <v>50</v>
      </c>
      <c r="F4849" s="166">
        <v>42037</v>
      </c>
      <c r="G4849" s="166">
        <v>42041</v>
      </c>
      <c r="H4849" s="157">
        <v>1</v>
      </c>
    </row>
    <row r="4850" spans="1:9" ht="15" customHeight="1" x14ac:dyDescent="0.25">
      <c r="A4850" s="155" t="s">
        <v>2844</v>
      </c>
      <c r="B4850" s="155" t="s">
        <v>3756</v>
      </c>
      <c r="C4850" s="155" t="s">
        <v>7244</v>
      </c>
      <c r="D4850" s="155">
        <v>280</v>
      </c>
      <c r="E4850" s="155">
        <v>280</v>
      </c>
      <c r="F4850" s="166">
        <v>42037</v>
      </c>
      <c r="G4850" s="166">
        <v>42041</v>
      </c>
      <c r="H4850" s="157">
        <v>1</v>
      </c>
    </row>
    <row r="4851" spans="1:9" ht="15" customHeight="1" x14ac:dyDescent="0.25">
      <c r="A4851" s="155" t="s">
        <v>924</v>
      </c>
      <c r="B4851" s="155" t="s">
        <v>7161</v>
      </c>
      <c r="C4851" s="155" t="s">
        <v>7245</v>
      </c>
      <c r="D4851" s="155">
        <v>2</v>
      </c>
      <c r="E4851" s="155">
        <v>2</v>
      </c>
      <c r="F4851" s="166">
        <v>42037</v>
      </c>
      <c r="G4851" s="166">
        <v>42051</v>
      </c>
      <c r="H4851" s="157">
        <v>1</v>
      </c>
    </row>
    <row r="4852" spans="1:9" ht="15" customHeight="1" x14ac:dyDescent="0.25">
      <c r="A4852" s="155" t="s">
        <v>7206</v>
      </c>
      <c r="B4852" s="155" t="s">
        <v>7246</v>
      </c>
      <c r="C4852" s="155" t="s">
        <v>7247</v>
      </c>
      <c r="D4852" s="155">
        <v>100</v>
      </c>
      <c r="E4852" s="155">
        <v>100</v>
      </c>
      <c r="F4852" s="166">
        <v>42037</v>
      </c>
      <c r="G4852" s="166">
        <v>42041</v>
      </c>
      <c r="H4852" s="157">
        <v>1</v>
      </c>
    </row>
    <row r="4853" spans="1:9" ht="15" customHeight="1" x14ac:dyDescent="0.25">
      <c r="A4853" s="155" t="s">
        <v>1554</v>
      </c>
      <c r="B4853" s="155" t="s">
        <v>1181</v>
      </c>
      <c r="C4853" s="155" t="s">
        <v>7252</v>
      </c>
      <c r="D4853" s="155">
        <v>125</v>
      </c>
      <c r="E4853" s="155">
        <v>125</v>
      </c>
      <c r="F4853" s="166">
        <v>42039</v>
      </c>
      <c r="G4853" s="166">
        <v>42041</v>
      </c>
      <c r="H4853" s="157">
        <v>1</v>
      </c>
    </row>
    <row r="4854" spans="1:9" ht="15" customHeight="1" x14ac:dyDescent="0.25">
      <c r="A4854" s="155" t="s">
        <v>509</v>
      </c>
      <c r="B4854" s="155" t="s">
        <v>7253</v>
      </c>
      <c r="C4854" s="155" t="s">
        <v>7254</v>
      </c>
      <c r="D4854" s="155">
        <v>10</v>
      </c>
      <c r="E4854" s="155">
        <v>10</v>
      </c>
      <c r="F4854" s="166">
        <v>42039</v>
      </c>
      <c r="G4854" s="166">
        <v>42041</v>
      </c>
      <c r="H4854" s="157">
        <v>1</v>
      </c>
    </row>
    <row r="4855" spans="1:9" ht="15" customHeight="1" x14ac:dyDescent="0.25">
      <c r="A4855" s="155" t="s">
        <v>509</v>
      </c>
      <c r="B4855" s="155" t="s">
        <v>3325</v>
      </c>
      <c r="C4855" s="155" t="s">
        <v>7237</v>
      </c>
      <c r="D4855" s="155">
        <v>700</v>
      </c>
      <c r="E4855" s="155">
        <v>400</v>
      </c>
      <c r="F4855" s="166">
        <v>42039</v>
      </c>
      <c r="G4855" s="166">
        <v>42023</v>
      </c>
      <c r="H4855" s="157">
        <v>0</v>
      </c>
      <c r="I4855" s="163" t="s">
        <v>7256</v>
      </c>
    </row>
    <row r="4856" spans="1:9" ht="15" customHeight="1" x14ac:dyDescent="0.25">
      <c r="A4856" s="155" t="s">
        <v>71</v>
      </c>
      <c r="B4856" s="155" t="s">
        <v>1550</v>
      </c>
      <c r="C4856" s="155" t="s">
        <v>7257</v>
      </c>
      <c r="D4856" s="155">
        <v>7</v>
      </c>
      <c r="E4856" s="155">
        <v>7</v>
      </c>
      <c r="F4856" s="166">
        <v>42039</v>
      </c>
      <c r="G4856" s="166">
        <v>42048</v>
      </c>
      <c r="H4856" s="157">
        <v>1</v>
      </c>
    </row>
    <row r="4857" spans="1:9" ht="15" customHeight="1" x14ac:dyDescent="0.25">
      <c r="A4857" s="155" t="s">
        <v>6576</v>
      </c>
      <c r="B4857" s="155" t="s">
        <v>7012</v>
      </c>
      <c r="C4857" s="155" t="s">
        <v>7258</v>
      </c>
      <c r="D4857" s="155">
        <v>10</v>
      </c>
      <c r="E4857" s="155">
        <v>10</v>
      </c>
      <c r="F4857" s="166">
        <v>42039</v>
      </c>
      <c r="G4857" s="166">
        <v>42040</v>
      </c>
      <c r="H4857" s="157">
        <v>1</v>
      </c>
      <c r="I4857" s="163" t="s">
        <v>7259</v>
      </c>
    </row>
    <row r="4858" spans="1:9" ht="15" customHeight="1" x14ac:dyDescent="0.25">
      <c r="A4858" s="155" t="s">
        <v>71</v>
      </c>
      <c r="B4858" s="155" t="s">
        <v>1530</v>
      </c>
      <c r="C4858" s="155" t="s">
        <v>7260</v>
      </c>
      <c r="D4858" s="155">
        <v>10</v>
      </c>
      <c r="E4858" s="155">
        <v>10</v>
      </c>
      <c r="F4858" s="166">
        <v>42040</v>
      </c>
      <c r="G4858" s="166">
        <v>42048</v>
      </c>
      <c r="H4858" s="157">
        <v>1</v>
      </c>
    </row>
    <row r="4859" spans="1:9" ht="15" customHeight="1" x14ac:dyDescent="0.25">
      <c r="A4859" s="155" t="s">
        <v>2714</v>
      </c>
      <c r="B4859" s="155" t="s">
        <v>2066</v>
      </c>
      <c r="C4859" s="155" t="s">
        <v>7261</v>
      </c>
      <c r="D4859" s="155">
        <v>110</v>
      </c>
      <c r="E4859" s="155">
        <v>110</v>
      </c>
      <c r="F4859" s="166">
        <v>42040</v>
      </c>
      <c r="G4859" s="166">
        <v>42044</v>
      </c>
      <c r="H4859" s="157">
        <v>1</v>
      </c>
    </row>
    <row r="4860" spans="1:9" ht="15" customHeight="1" x14ac:dyDescent="0.25">
      <c r="A4860" s="155" t="s">
        <v>5592</v>
      </c>
      <c r="B4860" s="155" t="s">
        <v>7262</v>
      </c>
      <c r="C4860" s="155" t="s">
        <v>7263</v>
      </c>
      <c r="D4860" s="155">
        <v>5</v>
      </c>
      <c r="E4860" s="155">
        <v>5</v>
      </c>
      <c r="F4860" s="166">
        <v>42040</v>
      </c>
      <c r="G4860" s="166">
        <v>42044</v>
      </c>
      <c r="H4860" s="157">
        <v>1</v>
      </c>
    </row>
    <row r="4861" spans="1:9" ht="15" customHeight="1" x14ac:dyDescent="0.25">
      <c r="A4861" s="155" t="s">
        <v>3481</v>
      </c>
      <c r="B4861" s="155" t="s">
        <v>255</v>
      </c>
      <c r="C4861" s="155" t="s">
        <v>7264</v>
      </c>
      <c r="D4861" s="155">
        <v>60</v>
      </c>
      <c r="E4861" s="155">
        <v>60</v>
      </c>
      <c r="F4861" s="166">
        <v>42040</v>
      </c>
      <c r="G4861" s="166">
        <v>42044</v>
      </c>
      <c r="H4861" s="157">
        <v>1</v>
      </c>
    </row>
    <row r="4862" spans="1:9" ht="15" customHeight="1" x14ac:dyDescent="0.25">
      <c r="A4862" s="155" t="s">
        <v>7265</v>
      </c>
      <c r="B4862" s="155" t="s">
        <v>1696</v>
      </c>
      <c r="C4862" s="155" t="s">
        <v>7266</v>
      </c>
      <c r="D4862" s="155">
        <v>7</v>
      </c>
      <c r="E4862" s="155">
        <v>7</v>
      </c>
      <c r="F4862" s="166">
        <v>42040</v>
      </c>
      <c r="G4862" s="166">
        <v>42047</v>
      </c>
      <c r="H4862" s="157">
        <v>1</v>
      </c>
    </row>
    <row r="4863" spans="1:9" ht="15" customHeight="1" x14ac:dyDescent="0.25">
      <c r="A4863" s="155" t="s">
        <v>71</v>
      </c>
      <c r="B4863" s="155" t="s">
        <v>154</v>
      </c>
      <c r="C4863" s="155" t="s">
        <v>6934</v>
      </c>
      <c r="D4863" s="155">
        <v>5</v>
      </c>
      <c r="E4863" s="155">
        <v>5</v>
      </c>
      <c r="F4863" s="166">
        <v>42041</v>
      </c>
      <c r="G4863" s="166">
        <v>42047</v>
      </c>
      <c r="H4863" s="157">
        <v>1</v>
      </c>
    </row>
    <row r="4864" spans="1:9" ht="15" customHeight="1" x14ac:dyDescent="0.25">
      <c r="A4864" s="155" t="s">
        <v>71</v>
      </c>
      <c r="B4864" s="155" t="s">
        <v>154</v>
      </c>
      <c r="C4864" s="155" t="s">
        <v>7267</v>
      </c>
      <c r="D4864" s="155">
        <v>8</v>
      </c>
      <c r="E4864" s="155">
        <v>8</v>
      </c>
      <c r="F4864" s="166">
        <v>42041</v>
      </c>
      <c r="G4864" s="166">
        <v>42047</v>
      </c>
      <c r="H4864" s="157">
        <v>1</v>
      </c>
    </row>
    <row r="4865" spans="1:8" ht="15" customHeight="1" x14ac:dyDescent="0.25">
      <c r="A4865" s="155" t="s">
        <v>71</v>
      </c>
      <c r="B4865" s="155" t="s">
        <v>154</v>
      </c>
      <c r="C4865" s="155" t="s">
        <v>7268</v>
      </c>
      <c r="D4865" s="155">
        <v>5</v>
      </c>
      <c r="E4865" s="155">
        <v>5</v>
      </c>
      <c r="F4865" s="166">
        <v>42044</v>
      </c>
      <c r="G4865" s="166">
        <v>42047</v>
      </c>
      <c r="H4865" s="157">
        <v>1</v>
      </c>
    </row>
    <row r="4866" spans="1:8" ht="15" customHeight="1" x14ac:dyDescent="0.25">
      <c r="A4866" s="155" t="s">
        <v>299</v>
      </c>
      <c r="B4866" s="155" t="s">
        <v>5243</v>
      </c>
      <c r="C4866" s="155" t="s">
        <v>7269</v>
      </c>
      <c r="D4866" s="155">
        <v>50</v>
      </c>
      <c r="E4866" s="155">
        <v>50</v>
      </c>
      <c r="F4866" s="166">
        <v>42044</v>
      </c>
      <c r="G4866" s="166">
        <v>42047</v>
      </c>
      <c r="H4866" s="157">
        <v>1</v>
      </c>
    </row>
    <row r="4867" spans="1:8" ht="15" customHeight="1" x14ac:dyDescent="0.25">
      <c r="A4867" s="155" t="s">
        <v>2714</v>
      </c>
      <c r="B4867" s="155" t="s">
        <v>2066</v>
      </c>
      <c r="C4867" s="155" t="s">
        <v>7272</v>
      </c>
      <c r="D4867" s="155">
        <v>110</v>
      </c>
      <c r="E4867" s="155">
        <v>100</v>
      </c>
      <c r="F4867" s="166">
        <v>42044</v>
      </c>
      <c r="G4867" s="166">
        <v>42047</v>
      </c>
      <c r="H4867" s="157">
        <v>1</v>
      </c>
    </row>
    <row r="4868" spans="1:8" ht="15" customHeight="1" x14ac:dyDescent="0.25">
      <c r="A4868" s="155" t="s">
        <v>1438</v>
      </c>
      <c r="B4868" s="155" t="s">
        <v>7270</v>
      </c>
      <c r="C4868" s="155" t="s">
        <v>7271</v>
      </c>
      <c r="D4868" s="155">
        <v>6</v>
      </c>
      <c r="E4868" s="155">
        <v>6</v>
      </c>
      <c r="F4868" s="166">
        <v>42044</v>
      </c>
      <c r="G4868" s="166">
        <v>42047</v>
      </c>
      <c r="H4868" s="157">
        <v>1</v>
      </c>
    </row>
    <row r="4869" spans="1:8" ht="15" customHeight="1" x14ac:dyDescent="0.25">
      <c r="A4869" s="155" t="s">
        <v>195</v>
      </c>
      <c r="B4869" s="155" t="s">
        <v>1584</v>
      </c>
      <c r="C4869" s="155" t="s">
        <v>7273</v>
      </c>
      <c r="D4869" s="155">
        <v>50</v>
      </c>
      <c r="E4869" s="155">
        <v>50</v>
      </c>
      <c r="F4869" s="166">
        <v>42044</v>
      </c>
      <c r="G4869" s="166">
        <v>42048</v>
      </c>
      <c r="H4869" s="157">
        <v>1</v>
      </c>
    </row>
    <row r="4870" spans="1:8" ht="15" customHeight="1" x14ac:dyDescent="0.25">
      <c r="A4870" s="155" t="s">
        <v>820</v>
      </c>
      <c r="B4870" s="155" t="s">
        <v>4430</v>
      </c>
      <c r="C4870" s="155" t="s">
        <v>7274</v>
      </c>
      <c r="D4870" s="155">
        <v>144</v>
      </c>
      <c r="E4870" s="155">
        <v>144</v>
      </c>
      <c r="F4870" s="166">
        <v>42044</v>
      </c>
      <c r="G4870" s="166">
        <v>42048</v>
      </c>
      <c r="H4870" s="157">
        <v>1</v>
      </c>
    </row>
    <row r="4871" spans="1:8" ht="15" customHeight="1" x14ac:dyDescent="0.25">
      <c r="A4871" s="155" t="s">
        <v>7275</v>
      </c>
      <c r="B4871" s="155" t="s">
        <v>7276</v>
      </c>
      <c r="C4871" s="155" t="s">
        <v>7277</v>
      </c>
      <c r="D4871" s="155">
        <v>100</v>
      </c>
      <c r="E4871" s="155">
        <v>100</v>
      </c>
      <c r="F4871" s="166">
        <v>42044</v>
      </c>
      <c r="G4871" s="166">
        <v>42052</v>
      </c>
      <c r="H4871" s="157">
        <v>1</v>
      </c>
    </row>
    <row r="4872" spans="1:8" ht="15" customHeight="1" x14ac:dyDescent="0.25">
      <c r="A4872" s="155" t="s">
        <v>4735</v>
      </c>
      <c r="B4872" s="155" t="s">
        <v>5347</v>
      </c>
      <c r="C4872" s="155" t="s">
        <v>7278</v>
      </c>
      <c r="D4872" s="155">
        <v>25</v>
      </c>
      <c r="E4872" s="155">
        <v>25</v>
      </c>
      <c r="F4872" s="166">
        <v>42044</v>
      </c>
      <c r="G4872" s="166">
        <v>42052</v>
      </c>
      <c r="H4872" s="157">
        <v>1</v>
      </c>
    </row>
    <row r="4873" spans="1:8" ht="15" customHeight="1" x14ac:dyDescent="0.25">
      <c r="A4873" s="155" t="s">
        <v>5965</v>
      </c>
      <c r="B4873" s="155" t="s">
        <v>137</v>
      </c>
      <c r="C4873" s="155" t="s">
        <v>7279</v>
      </c>
      <c r="D4873" s="155">
        <v>250</v>
      </c>
      <c r="E4873" s="155">
        <v>250</v>
      </c>
      <c r="F4873" s="166">
        <v>42044</v>
      </c>
      <c r="G4873" s="166">
        <v>42065</v>
      </c>
      <c r="H4873" s="157">
        <v>1</v>
      </c>
    </row>
    <row r="4874" spans="1:8" ht="15" customHeight="1" x14ac:dyDescent="0.25">
      <c r="A4874" s="155" t="s">
        <v>42</v>
      </c>
      <c r="B4874" s="155" t="s">
        <v>815</v>
      </c>
      <c r="C4874" s="155" t="s">
        <v>7282</v>
      </c>
      <c r="D4874" s="155">
        <v>300</v>
      </c>
      <c r="E4874" s="155">
        <v>300</v>
      </c>
      <c r="F4874" s="166">
        <v>42045</v>
      </c>
      <c r="G4874" s="166">
        <v>42048</v>
      </c>
      <c r="H4874" s="157">
        <v>1</v>
      </c>
    </row>
    <row r="4875" spans="1:8" ht="15" customHeight="1" x14ac:dyDescent="0.25">
      <c r="A4875" s="155" t="s">
        <v>42</v>
      </c>
      <c r="B4875" s="155" t="s">
        <v>905</v>
      </c>
      <c r="C4875" s="155" t="s">
        <v>364</v>
      </c>
      <c r="D4875" s="155">
        <v>300</v>
      </c>
      <c r="E4875" s="155">
        <v>300</v>
      </c>
      <c r="F4875" s="166">
        <v>42045</v>
      </c>
      <c r="G4875" s="166">
        <v>42048</v>
      </c>
      <c r="H4875" s="157">
        <v>1</v>
      </c>
    </row>
    <row r="4876" spans="1:8" ht="15" customHeight="1" x14ac:dyDescent="0.25">
      <c r="A4876" s="155" t="s">
        <v>42</v>
      </c>
      <c r="B4876" s="155" t="s">
        <v>864</v>
      </c>
      <c r="C4876" s="155" t="s">
        <v>161</v>
      </c>
      <c r="D4876" s="155">
        <v>300</v>
      </c>
      <c r="E4876" s="155">
        <v>300</v>
      </c>
      <c r="F4876" s="166">
        <v>42045</v>
      </c>
      <c r="G4876" s="166">
        <v>42048</v>
      </c>
      <c r="H4876" s="157">
        <v>1</v>
      </c>
    </row>
    <row r="4877" spans="1:8" ht="15" customHeight="1" x14ac:dyDescent="0.25">
      <c r="A4877" s="155" t="s">
        <v>630</v>
      </c>
      <c r="B4877" s="155" t="s">
        <v>149</v>
      </c>
      <c r="C4877" s="155" t="s">
        <v>7283</v>
      </c>
      <c r="D4877" s="155">
        <v>50</v>
      </c>
      <c r="E4877" s="155">
        <v>50</v>
      </c>
      <c r="F4877" s="166">
        <v>42045</v>
      </c>
      <c r="G4877" s="166">
        <v>42072</v>
      </c>
      <c r="H4877" s="157">
        <v>1</v>
      </c>
    </row>
    <row r="4878" spans="1:8" ht="15" customHeight="1" x14ac:dyDescent="0.25">
      <c r="A4878" s="155" t="s">
        <v>3430</v>
      </c>
      <c r="B4878" s="155" t="s">
        <v>1501</v>
      </c>
      <c r="C4878" s="155" t="s">
        <v>7284</v>
      </c>
      <c r="D4878" s="155">
        <v>100</v>
      </c>
      <c r="E4878" s="155">
        <v>100</v>
      </c>
      <c r="F4878" s="166">
        <v>42045</v>
      </c>
      <c r="G4878" s="166">
        <v>42051</v>
      </c>
      <c r="H4878" s="157">
        <v>1</v>
      </c>
    </row>
    <row r="4879" spans="1:8" ht="15" customHeight="1" x14ac:dyDescent="0.25">
      <c r="A4879" s="155" t="s">
        <v>6975</v>
      </c>
      <c r="B4879" s="155" t="s">
        <v>6976</v>
      </c>
      <c r="C4879" s="155" t="s">
        <v>7285</v>
      </c>
      <c r="D4879" s="155">
        <v>100</v>
      </c>
      <c r="E4879" s="155">
        <v>100</v>
      </c>
      <c r="F4879" s="166">
        <v>42045</v>
      </c>
      <c r="G4879" s="166">
        <v>42048</v>
      </c>
      <c r="H4879" s="157">
        <v>1</v>
      </c>
    </row>
    <row r="4880" spans="1:8" ht="15" customHeight="1" x14ac:dyDescent="0.25">
      <c r="A4880" s="155" t="s">
        <v>4635</v>
      </c>
      <c r="B4880" s="155" t="s">
        <v>4835</v>
      </c>
      <c r="C4880" s="155" t="s">
        <v>7286</v>
      </c>
      <c r="D4880" s="155">
        <v>100</v>
      </c>
      <c r="E4880" s="155">
        <v>100</v>
      </c>
      <c r="F4880" s="166">
        <v>42045</v>
      </c>
      <c r="G4880" s="166">
        <v>42051</v>
      </c>
      <c r="H4880" s="157">
        <v>1</v>
      </c>
    </row>
    <row r="4881" spans="1:9" ht="15" customHeight="1" x14ac:dyDescent="0.25">
      <c r="A4881" s="155" t="s">
        <v>4735</v>
      </c>
      <c r="B4881" s="155" t="s">
        <v>7287</v>
      </c>
      <c r="C4881" s="155" t="s">
        <v>7288</v>
      </c>
      <c r="D4881" s="155">
        <v>100</v>
      </c>
      <c r="E4881" s="155">
        <v>100</v>
      </c>
      <c r="F4881" s="166">
        <v>42045</v>
      </c>
      <c r="G4881" s="166">
        <v>42048</v>
      </c>
      <c r="H4881" s="157">
        <v>1</v>
      </c>
    </row>
    <row r="4882" spans="1:9" ht="15" customHeight="1" x14ac:dyDescent="0.25">
      <c r="A4882" s="155" t="s">
        <v>71</v>
      </c>
      <c r="B4882" s="155" t="s">
        <v>272</v>
      </c>
      <c r="C4882" s="155" t="s">
        <v>7291</v>
      </c>
      <c r="D4882" s="155">
        <v>1</v>
      </c>
      <c r="E4882" s="155">
        <v>1</v>
      </c>
      <c r="F4882" s="166">
        <v>42046</v>
      </c>
      <c r="G4882" s="166">
        <v>42055</v>
      </c>
      <c r="H4882" s="157">
        <v>1</v>
      </c>
    </row>
    <row r="4883" spans="1:9" ht="15" customHeight="1" x14ac:dyDescent="0.25">
      <c r="A4883" s="155" t="s">
        <v>3430</v>
      </c>
      <c r="B4883" s="155" t="s">
        <v>272</v>
      </c>
      <c r="C4883" s="155" t="s">
        <v>7292</v>
      </c>
      <c r="D4883" s="155">
        <v>2</v>
      </c>
      <c r="E4883" s="155">
        <v>2</v>
      </c>
      <c r="F4883" s="166">
        <v>42046</v>
      </c>
      <c r="G4883" s="166">
        <v>42055</v>
      </c>
      <c r="H4883" s="157">
        <v>1</v>
      </c>
    </row>
    <row r="4884" spans="1:9" ht="15" customHeight="1" x14ac:dyDescent="0.25">
      <c r="A4884" s="155" t="s">
        <v>3430</v>
      </c>
      <c r="B4884" s="155" t="s">
        <v>272</v>
      </c>
      <c r="C4884" s="155" t="s">
        <v>364</v>
      </c>
      <c r="D4884" s="155">
        <v>3</v>
      </c>
      <c r="E4884" s="155">
        <v>3</v>
      </c>
      <c r="F4884" s="166">
        <v>42046</v>
      </c>
      <c r="G4884" s="166">
        <v>42055</v>
      </c>
      <c r="H4884" s="157">
        <v>1</v>
      </c>
    </row>
    <row r="4885" spans="1:9" ht="15" customHeight="1" x14ac:dyDescent="0.25">
      <c r="A4885" s="155" t="s">
        <v>71</v>
      </c>
      <c r="B4885" s="155" t="s">
        <v>1550</v>
      </c>
      <c r="C4885" s="155" t="s">
        <v>7293</v>
      </c>
      <c r="D4885" s="155">
        <v>5</v>
      </c>
      <c r="E4885" s="155">
        <v>5</v>
      </c>
      <c r="F4885" s="166">
        <v>42046</v>
      </c>
      <c r="G4885" s="166">
        <v>42051</v>
      </c>
      <c r="H4885" s="157">
        <v>1</v>
      </c>
    </row>
    <row r="4886" spans="1:9" ht="15" customHeight="1" x14ac:dyDescent="0.25">
      <c r="A4886" s="155" t="s">
        <v>29</v>
      </c>
      <c r="B4886" s="155" t="s">
        <v>1219</v>
      </c>
      <c r="C4886" s="155" t="s">
        <v>7294</v>
      </c>
      <c r="D4886" s="155">
        <v>50</v>
      </c>
      <c r="E4886" s="155">
        <v>50</v>
      </c>
      <c r="F4886" s="166">
        <v>42046</v>
      </c>
      <c r="G4886" s="166">
        <v>42051</v>
      </c>
      <c r="H4886" s="157">
        <v>1</v>
      </c>
    </row>
    <row r="4887" spans="1:9" ht="15" customHeight="1" x14ac:dyDescent="0.25">
      <c r="A4887" s="155" t="s">
        <v>544</v>
      </c>
      <c r="B4887" s="155" t="s">
        <v>82</v>
      </c>
      <c r="C4887" s="155" t="s">
        <v>7295</v>
      </c>
      <c r="D4887" s="155">
        <v>100</v>
      </c>
      <c r="E4887" s="155">
        <v>100</v>
      </c>
      <c r="F4887" s="166">
        <v>42046</v>
      </c>
      <c r="G4887" s="166">
        <v>42053</v>
      </c>
      <c r="H4887" s="157">
        <v>1</v>
      </c>
    </row>
    <row r="4888" spans="1:9" ht="15" customHeight="1" x14ac:dyDescent="0.25">
      <c r="A4888" s="155" t="s">
        <v>6576</v>
      </c>
      <c r="B4888" s="155" t="s">
        <v>7012</v>
      </c>
      <c r="C4888" s="155" t="s">
        <v>6996</v>
      </c>
      <c r="D4888" s="155">
        <v>3</v>
      </c>
      <c r="E4888" s="155">
        <v>3</v>
      </c>
      <c r="F4888" s="166">
        <v>42046</v>
      </c>
      <c r="G4888" s="166">
        <v>42047</v>
      </c>
      <c r="H4888" s="157">
        <v>1</v>
      </c>
    </row>
    <row r="4889" spans="1:9" ht="15" customHeight="1" x14ac:dyDescent="0.25">
      <c r="A4889" s="155" t="s">
        <v>71</v>
      </c>
      <c r="B4889" s="155" t="s">
        <v>1550</v>
      </c>
      <c r="C4889" s="155" t="s">
        <v>7297</v>
      </c>
      <c r="D4889" s="155">
        <v>5</v>
      </c>
      <c r="E4889" s="155">
        <v>5</v>
      </c>
      <c r="F4889" s="166">
        <v>42047</v>
      </c>
      <c r="G4889" s="166">
        <v>42055</v>
      </c>
      <c r="H4889" s="157">
        <v>1</v>
      </c>
    </row>
    <row r="4890" spans="1:9" ht="15" customHeight="1" x14ac:dyDescent="0.25">
      <c r="A4890" s="155" t="s">
        <v>2714</v>
      </c>
      <c r="B4890" s="155" t="s">
        <v>3423</v>
      </c>
      <c r="C4890" s="155" t="s">
        <v>7298</v>
      </c>
      <c r="D4890" s="155">
        <v>250</v>
      </c>
      <c r="E4890" s="155">
        <v>320</v>
      </c>
      <c r="F4890" s="166">
        <v>42047</v>
      </c>
      <c r="G4890" s="166">
        <v>42052</v>
      </c>
      <c r="H4890" s="157">
        <v>1</v>
      </c>
    </row>
    <row r="4891" spans="1:9" ht="15" customHeight="1" x14ac:dyDescent="0.25">
      <c r="A4891" s="155" t="s">
        <v>877</v>
      </c>
      <c r="B4891" s="155" t="s">
        <v>278</v>
      </c>
      <c r="C4891" s="155" t="s">
        <v>7299</v>
      </c>
      <c r="D4891" s="155">
        <v>25</v>
      </c>
      <c r="E4891" s="155">
        <v>25</v>
      </c>
      <c r="F4891" s="166">
        <v>42047</v>
      </c>
      <c r="G4891" s="166">
        <v>42051</v>
      </c>
      <c r="H4891" s="157">
        <v>1</v>
      </c>
    </row>
    <row r="4892" spans="1:9" ht="15" customHeight="1" x14ac:dyDescent="0.25">
      <c r="A4892" s="155" t="s">
        <v>5827</v>
      </c>
      <c r="B4892" s="155" t="s">
        <v>272</v>
      </c>
      <c r="C4892" s="155" t="s">
        <v>7300</v>
      </c>
      <c r="D4892" s="155">
        <v>28</v>
      </c>
      <c r="E4892" s="155">
        <v>28</v>
      </c>
      <c r="F4892" s="166">
        <v>42047</v>
      </c>
      <c r="G4892" s="166">
        <v>42053</v>
      </c>
      <c r="H4892" s="157">
        <v>1</v>
      </c>
    </row>
    <row r="4893" spans="1:9" ht="30" customHeight="1" x14ac:dyDescent="0.25">
      <c r="A4893" s="155" t="s">
        <v>722</v>
      </c>
      <c r="B4893" s="155" t="s">
        <v>7301</v>
      </c>
      <c r="C4893" s="155" t="s">
        <v>7302</v>
      </c>
      <c r="D4893" s="155">
        <v>25</v>
      </c>
      <c r="E4893" s="155">
        <v>25</v>
      </c>
      <c r="F4893" s="166">
        <v>42047</v>
      </c>
      <c r="G4893" s="166">
        <v>42047</v>
      </c>
      <c r="H4893" s="157">
        <v>1</v>
      </c>
    </row>
    <row r="4894" spans="1:9" ht="30" customHeight="1" x14ac:dyDescent="0.25">
      <c r="A4894" s="155" t="s">
        <v>722</v>
      </c>
      <c r="B4894" s="155" t="s">
        <v>7303</v>
      </c>
      <c r="C4894" s="155" t="s">
        <v>161</v>
      </c>
      <c r="D4894" s="155">
        <v>25</v>
      </c>
      <c r="E4894" s="155">
        <v>25</v>
      </c>
      <c r="F4894" s="166">
        <v>42047</v>
      </c>
      <c r="G4894" s="166">
        <v>42047</v>
      </c>
      <c r="H4894" s="157">
        <v>1</v>
      </c>
    </row>
    <row r="4895" spans="1:9" ht="15" customHeight="1" x14ac:dyDescent="0.25">
      <c r="A4895" s="155" t="s">
        <v>42</v>
      </c>
      <c r="B4895" s="155" t="s">
        <v>7304</v>
      </c>
      <c r="C4895" s="155" t="s">
        <v>7305</v>
      </c>
      <c r="D4895" s="155">
        <v>10</v>
      </c>
      <c r="E4895" s="155">
        <v>10</v>
      </c>
      <c r="F4895" s="166">
        <v>42048</v>
      </c>
      <c r="G4895" s="166">
        <v>42050</v>
      </c>
      <c r="H4895" s="157">
        <v>1</v>
      </c>
      <c r="I4895" s="163" t="s">
        <v>7306</v>
      </c>
    </row>
    <row r="4896" spans="1:9" ht="15" customHeight="1" x14ac:dyDescent="0.25">
      <c r="A4896" s="155" t="s">
        <v>2844</v>
      </c>
      <c r="B4896" s="155" t="s">
        <v>538</v>
      </c>
      <c r="C4896" s="155" t="s">
        <v>7307</v>
      </c>
      <c r="D4896" s="155">
        <v>600</v>
      </c>
      <c r="E4896" s="155">
        <v>600</v>
      </c>
      <c r="F4896" s="166">
        <v>42048</v>
      </c>
      <c r="G4896" s="166">
        <v>42055</v>
      </c>
      <c r="H4896" s="157">
        <v>1</v>
      </c>
    </row>
    <row r="4897" spans="1:9" ht="15" customHeight="1" x14ac:dyDescent="0.25">
      <c r="A4897" s="155" t="s">
        <v>638</v>
      </c>
      <c r="B4897" s="155" t="s">
        <v>639</v>
      </c>
      <c r="C4897" s="155" t="s">
        <v>7308</v>
      </c>
      <c r="D4897" s="155">
        <v>2000</v>
      </c>
      <c r="E4897" s="155">
        <v>2000</v>
      </c>
      <c r="F4897" s="166">
        <v>42048</v>
      </c>
      <c r="G4897" s="166">
        <v>42053</v>
      </c>
      <c r="H4897" s="157">
        <v>1</v>
      </c>
    </row>
    <row r="4898" spans="1:9" ht="15" customHeight="1" x14ac:dyDescent="0.25">
      <c r="A4898" s="155" t="s">
        <v>3590</v>
      </c>
      <c r="B4898" s="155" t="s">
        <v>7309</v>
      </c>
      <c r="C4898" s="155" t="s">
        <v>7310</v>
      </c>
      <c r="D4898" s="155">
        <v>250</v>
      </c>
      <c r="E4898" s="155">
        <v>250</v>
      </c>
      <c r="F4898" s="166">
        <v>42048</v>
      </c>
      <c r="G4898" s="166">
        <v>42052</v>
      </c>
      <c r="H4898" s="157">
        <v>1</v>
      </c>
    </row>
    <row r="4899" spans="1:9" ht="15" customHeight="1" x14ac:dyDescent="0.25">
      <c r="A4899" s="155" t="s">
        <v>520</v>
      </c>
      <c r="B4899" s="155" t="s">
        <v>1267</v>
      </c>
      <c r="C4899" s="155" t="s">
        <v>7311</v>
      </c>
      <c r="D4899" s="155">
        <v>500</v>
      </c>
      <c r="E4899" s="155">
        <v>500</v>
      </c>
      <c r="F4899" s="166">
        <v>42048</v>
      </c>
      <c r="G4899" s="166">
        <v>42055</v>
      </c>
      <c r="H4899" s="157">
        <v>1</v>
      </c>
    </row>
    <row r="4900" spans="1:9" ht="15" customHeight="1" x14ac:dyDescent="0.25">
      <c r="A4900" s="155" t="s">
        <v>230</v>
      </c>
      <c r="B4900" s="155" t="s">
        <v>3160</v>
      </c>
      <c r="C4900" s="155" t="s">
        <v>7312</v>
      </c>
      <c r="D4900" s="155">
        <v>25</v>
      </c>
      <c r="E4900" s="155">
        <v>22</v>
      </c>
      <c r="F4900" s="166">
        <v>42051</v>
      </c>
      <c r="G4900" s="166">
        <v>42055</v>
      </c>
      <c r="H4900" s="157">
        <v>1</v>
      </c>
      <c r="I4900" s="163" t="s">
        <v>7313</v>
      </c>
    </row>
    <row r="4901" spans="1:9" ht="15" customHeight="1" x14ac:dyDescent="0.25">
      <c r="A4901" s="155" t="s">
        <v>230</v>
      </c>
      <c r="B4901" s="155" t="s">
        <v>3160</v>
      </c>
      <c r="C4901" s="155" t="s">
        <v>7314</v>
      </c>
      <c r="D4901" s="155">
        <v>25</v>
      </c>
      <c r="E4901" s="155">
        <v>25</v>
      </c>
      <c r="F4901" s="166">
        <v>42051</v>
      </c>
      <c r="G4901" s="166">
        <v>42055</v>
      </c>
      <c r="H4901" s="157">
        <v>1</v>
      </c>
    </row>
    <row r="4902" spans="1:9" ht="15" customHeight="1" x14ac:dyDescent="0.25">
      <c r="A4902" s="155" t="s">
        <v>29</v>
      </c>
      <c r="B4902" s="155" t="s">
        <v>7315</v>
      </c>
      <c r="C4902" s="155" t="s">
        <v>7316</v>
      </c>
      <c r="D4902" s="155">
        <v>100</v>
      </c>
      <c r="E4902" s="155">
        <v>100</v>
      </c>
      <c r="F4902" s="166">
        <v>42051</v>
      </c>
      <c r="G4902" s="166">
        <v>42055</v>
      </c>
      <c r="H4902" s="157">
        <v>1</v>
      </c>
    </row>
    <row r="4903" spans="1:9" ht="15" customHeight="1" x14ac:dyDescent="0.25">
      <c r="A4903" s="155" t="s">
        <v>71</v>
      </c>
      <c r="B4903" s="155" t="s">
        <v>154</v>
      </c>
      <c r="C4903" s="155" t="s">
        <v>7317</v>
      </c>
      <c r="D4903" s="155">
        <v>10</v>
      </c>
      <c r="E4903" s="155">
        <v>10</v>
      </c>
      <c r="F4903" s="166">
        <v>42051</v>
      </c>
      <c r="G4903" s="166">
        <v>42055</v>
      </c>
      <c r="H4903" s="157">
        <v>1</v>
      </c>
    </row>
    <row r="4904" spans="1:9" ht="15" customHeight="1" x14ac:dyDescent="0.25">
      <c r="A4904" s="155" t="s">
        <v>71</v>
      </c>
      <c r="B4904" s="155" t="s">
        <v>167</v>
      </c>
      <c r="C4904" s="155" t="s">
        <v>7318</v>
      </c>
      <c r="D4904" s="155">
        <v>9</v>
      </c>
      <c r="E4904" s="155">
        <v>9</v>
      </c>
      <c r="F4904" s="166">
        <v>42051</v>
      </c>
      <c r="G4904" s="166">
        <v>42055</v>
      </c>
      <c r="H4904" s="157">
        <v>1</v>
      </c>
    </row>
    <row r="4905" spans="1:9" ht="15" customHeight="1" x14ac:dyDescent="0.25">
      <c r="A4905" s="155" t="s">
        <v>71</v>
      </c>
      <c r="B4905" s="155" t="s">
        <v>102</v>
      </c>
      <c r="C4905" s="155" t="s">
        <v>7319</v>
      </c>
      <c r="D4905" s="155">
        <v>10</v>
      </c>
      <c r="E4905" s="155">
        <v>10</v>
      </c>
      <c r="F4905" s="166">
        <v>42051</v>
      </c>
      <c r="G4905" s="166">
        <v>42058</v>
      </c>
      <c r="H4905" s="157">
        <v>1</v>
      </c>
    </row>
    <row r="4906" spans="1:9" ht="15" customHeight="1" x14ac:dyDescent="0.25">
      <c r="A4906" s="155" t="s">
        <v>251</v>
      </c>
      <c r="B4906" s="155" t="s">
        <v>7320</v>
      </c>
      <c r="C4906" s="155" t="s">
        <v>7321</v>
      </c>
      <c r="D4906" s="155">
        <v>18</v>
      </c>
      <c r="E4906" s="155">
        <v>18</v>
      </c>
      <c r="F4906" s="166">
        <v>42051</v>
      </c>
      <c r="G4906" s="166">
        <v>42055</v>
      </c>
      <c r="H4906" s="157">
        <v>1</v>
      </c>
    </row>
    <row r="4907" spans="1:9" ht="15" customHeight="1" x14ac:dyDescent="0.25">
      <c r="A4907" s="155" t="s">
        <v>251</v>
      </c>
      <c r="B4907" s="155" t="s">
        <v>5191</v>
      </c>
      <c r="C4907" s="155" t="s">
        <v>364</v>
      </c>
      <c r="D4907" s="155">
        <v>20</v>
      </c>
      <c r="E4907" s="155">
        <v>20</v>
      </c>
      <c r="F4907" s="166">
        <v>42051</v>
      </c>
      <c r="G4907" s="166">
        <v>42055</v>
      </c>
      <c r="H4907" s="157">
        <v>1</v>
      </c>
    </row>
    <row r="4908" spans="1:9" ht="15" customHeight="1" x14ac:dyDescent="0.25">
      <c r="A4908" s="155" t="s">
        <v>7324</v>
      </c>
      <c r="B4908" s="155" t="s">
        <v>7325</v>
      </c>
      <c r="C4908" s="155" t="s">
        <v>7326</v>
      </c>
      <c r="D4908" s="155">
        <v>4</v>
      </c>
      <c r="E4908" s="155">
        <v>4</v>
      </c>
      <c r="F4908" s="166">
        <v>42051</v>
      </c>
      <c r="G4908" s="166">
        <v>42052</v>
      </c>
      <c r="H4908" s="157">
        <v>1</v>
      </c>
    </row>
    <row r="4909" spans="1:9" ht="15" customHeight="1" x14ac:dyDescent="0.25">
      <c r="A4909" s="155" t="s">
        <v>286</v>
      </c>
      <c r="B4909" s="155" t="s">
        <v>3065</v>
      </c>
      <c r="C4909" s="155" t="s">
        <v>7327</v>
      </c>
      <c r="D4909" s="155">
        <v>100</v>
      </c>
      <c r="E4909" s="155">
        <v>100</v>
      </c>
      <c r="F4909" s="166">
        <v>42052</v>
      </c>
      <c r="G4909" s="166">
        <v>42055</v>
      </c>
      <c r="H4909" s="157">
        <v>1</v>
      </c>
    </row>
    <row r="4910" spans="1:9" ht="15" customHeight="1" x14ac:dyDescent="0.25">
      <c r="A4910" s="155" t="s">
        <v>286</v>
      </c>
      <c r="B4910" s="155" t="s">
        <v>3014</v>
      </c>
      <c r="C4910" s="155" t="s">
        <v>364</v>
      </c>
      <c r="D4910" s="155">
        <v>100</v>
      </c>
      <c r="E4910" s="155">
        <v>100</v>
      </c>
      <c r="F4910" s="166">
        <v>42052</v>
      </c>
      <c r="G4910" s="166">
        <v>42055</v>
      </c>
      <c r="H4910" s="157">
        <v>1</v>
      </c>
    </row>
    <row r="4911" spans="1:9" ht="15" customHeight="1" x14ac:dyDescent="0.25">
      <c r="A4911" s="155" t="s">
        <v>7206</v>
      </c>
      <c r="B4911" s="155" t="s">
        <v>7207</v>
      </c>
      <c r="C4911" s="155" t="s">
        <v>7328</v>
      </c>
      <c r="D4911" s="155">
        <v>100</v>
      </c>
      <c r="E4911" s="155">
        <v>100</v>
      </c>
      <c r="F4911" s="166">
        <v>42052</v>
      </c>
      <c r="G4911" s="166">
        <v>42059</v>
      </c>
      <c r="H4911" s="157">
        <v>1</v>
      </c>
    </row>
    <row r="4912" spans="1:9" ht="15" customHeight="1" x14ac:dyDescent="0.25">
      <c r="A4912" s="155" t="s">
        <v>71</v>
      </c>
      <c r="B4912" s="155" t="s">
        <v>583</v>
      </c>
      <c r="C4912" s="155" t="s">
        <v>7329</v>
      </c>
      <c r="D4912" s="155">
        <v>10</v>
      </c>
      <c r="E4912" s="155">
        <v>10</v>
      </c>
      <c r="F4912" s="166">
        <v>42052</v>
      </c>
      <c r="G4912" s="166">
        <v>42055</v>
      </c>
      <c r="H4912" s="157">
        <v>1</v>
      </c>
    </row>
    <row r="4913" spans="1:9" ht="15" customHeight="1" x14ac:dyDescent="0.25">
      <c r="A4913" s="155" t="s">
        <v>5050</v>
      </c>
      <c r="B4913" s="155" t="s">
        <v>5051</v>
      </c>
      <c r="C4913" s="155" t="s">
        <v>7330</v>
      </c>
      <c r="D4913" s="155">
        <v>100</v>
      </c>
      <c r="E4913" s="155">
        <v>100</v>
      </c>
      <c r="F4913" s="166">
        <v>42052</v>
      </c>
      <c r="G4913" s="166">
        <v>42055</v>
      </c>
      <c r="H4913" s="157">
        <v>1</v>
      </c>
    </row>
    <row r="4914" spans="1:9" ht="15" customHeight="1" x14ac:dyDescent="0.25">
      <c r="A4914" s="155" t="s">
        <v>299</v>
      </c>
      <c r="B4914" s="155" t="s">
        <v>7331</v>
      </c>
      <c r="C4914" s="155" t="s">
        <v>7332</v>
      </c>
      <c r="D4914" s="155">
        <v>15</v>
      </c>
      <c r="E4914" s="155">
        <v>14</v>
      </c>
      <c r="F4914" s="166">
        <v>42052</v>
      </c>
      <c r="G4914" s="166">
        <v>42047</v>
      </c>
      <c r="H4914" s="157">
        <v>1</v>
      </c>
      <c r="I4914" s="163" t="s">
        <v>7333</v>
      </c>
    </row>
    <row r="4915" spans="1:9" ht="15" customHeight="1" x14ac:dyDescent="0.25">
      <c r="A4915" s="155" t="s">
        <v>145</v>
      </c>
      <c r="B4915" s="155" t="s">
        <v>1076</v>
      </c>
      <c r="C4915" s="155" t="s">
        <v>7334</v>
      </c>
      <c r="D4915" s="155">
        <v>100</v>
      </c>
      <c r="E4915" s="155">
        <v>100</v>
      </c>
      <c r="F4915" s="166">
        <v>42053</v>
      </c>
      <c r="G4915" s="166">
        <v>42058</v>
      </c>
      <c r="H4915" s="157">
        <v>1</v>
      </c>
    </row>
    <row r="4916" spans="1:9" ht="15" customHeight="1" x14ac:dyDescent="0.25">
      <c r="A4916" s="155" t="s">
        <v>145</v>
      </c>
      <c r="B4916" s="155" t="s">
        <v>206</v>
      </c>
      <c r="C4916" s="155" t="s">
        <v>364</v>
      </c>
      <c r="D4916" s="155">
        <v>200</v>
      </c>
      <c r="E4916" s="155">
        <v>200</v>
      </c>
      <c r="F4916" s="166">
        <v>42053</v>
      </c>
      <c r="G4916" s="166">
        <v>42058</v>
      </c>
      <c r="H4916" s="157">
        <v>1</v>
      </c>
    </row>
    <row r="4917" spans="1:9" ht="15" customHeight="1" x14ac:dyDescent="0.25">
      <c r="A4917" s="155" t="s">
        <v>145</v>
      </c>
      <c r="B4917" s="155" t="s">
        <v>1008</v>
      </c>
      <c r="C4917" s="155" t="s">
        <v>161</v>
      </c>
      <c r="D4917" s="155">
        <v>200</v>
      </c>
      <c r="E4917" s="155">
        <v>200</v>
      </c>
      <c r="F4917" s="166">
        <v>42053</v>
      </c>
      <c r="G4917" s="166">
        <v>42058</v>
      </c>
      <c r="H4917" s="157">
        <v>1</v>
      </c>
    </row>
    <row r="4918" spans="1:9" ht="15" customHeight="1" x14ac:dyDescent="0.25">
      <c r="A4918" s="155" t="s">
        <v>5827</v>
      </c>
      <c r="B4918" s="155" t="s">
        <v>7335</v>
      </c>
      <c r="C4918" s="155" t="s">
        <v>7164</v>
      </c>
      <c r="D4918" s="155">
        <v>45</v>
      </c>
      <c r="E4918" s="155">
        <v>27</v>
      </c>
      <c r="F4918" s="166">
        <v>42053</v>
      </c>
      <c r="G4918" s="166">
        <v>42058</v>
      </c>
      <c r="H4918" s="157">
        <v>1</v>
      </c>
      <c r="I4918" s="163" t="s">
        <v>7336</v>
      </c>
    </row>
    <row r="4919" spans="1:9" ht="15" customHeight="1" x14ac:dyDescent="0.25">
      <c r="A4919" s="155" t="s">
        <v>299</v>
      </c>
      <c r="B4919" s="155" t="s">
        <v>7337</v>
      </c>
      <c r="C4919" s="155" t="s">
        <v>7338</v>
      </c>
      <c r="D4919" s="155">
        <v>24</v>
      </c>
      <c r="E4919" s="155">
        <v>24</v>
      </c>
      <c r="F4919" s="166">
        <v>42053</v>
      </c>
      <c r="G4919" s="166">
        <v>42055</v>
      </c>
      <c r="H4919" s="157">
        <v>1</v>
      </c>
    </row>
    <row r="4920" spans="1:9" ht="15" customHeight="1" x14ac:dyDescent="0.25">
      <c r="A4920" s="155" t="s">
        <v>5652</v>
      </c>
      <c r="B4920" s="155" t="s">
        <v>5653</v>
      </c>
      <c r="C4920" s="155" t="s">
        <v>7339</v>
      </c>
      <c r="D4920" s="155">
        <v>25</v>
      </c>
      <c r="E4920" s="155">
        <v>25</v>
      </c>
      <c r="F4920" s="166">
        <v>42053</v>
      </c>
      <c r="G4920" s="166">
        <v>42086</v>
      </c>
      <c r="H4920" s="157">
        <v>1</v>
      </c>
    </row>
    <row r="4921" spans="1:9" ht="15" customHeight="1" x14ac:dyDescent="0.25">
      <c r="A4921" s="155" t="s">
        <v>492</v>
      </c>
      <c r="B4921" s="155" t="s">
        <v>493</v>
      </c>
      <c r="C4921" s="155" t="s">
        <v>7342</v>
      </c>
      <c r="D4921" s="155">
        <v>5088</v>
      </c>
      <c r="E4921" s="155">
        <v>5088</v>
      </c>
      <c r="F4921" s="166">
        <v>42054</v>
      </c>
      <c r="G4921" s="166">
        <v>42058</v>
      </c>
      <c r="H4921" s="157">
        <v>1</v>
      </c>
    </row>
    <row r="4922" spans="1:9" ht="15" customHeight="1" x14ac:dyDescent="0.25">
      <c r="A4922" s="155" t="s">
        <v>492</v>
      </c>
      <c r="B4922" s="155" t="s">
        <v>495</v>
      </c>
      <c r="C4922" s="155" t="s">
        <v>364</v>
      </c>
      <c r="D4922" s="155">
        <v>5088</v>
      </c>
      <c r="E4922" s="155">
        <v>5088</v>
      </c>
      <c r="F4922" s="166">
        <v>42054</v>
      </c>
      <c r="G4922" s="166">
        <v>42058</v>
      </c>
      <c r="H4922" s="157">
        <v>1</v>
      </c>
    </row>
    <row r="4923" spans="1:9" ht="15" customHeight="1" x14ac:dyDescent="0.25">
      <c r="A4923" s="155" t="s">
        <v>559</v>
      </c>
      <c r="B4923" s="155" t="s">
        <v>450</v>
      </c>
      <c r="C4923" s="155" t="s">
        <v>7343</v>
      </c>
      <c r="D4923" s="155">
        <v>15000</v>
      </c>
      <c r="E4923" s="155">
        <v>15030</v>
      </c>
      <c r="F4923" s="166">
        <v>42054</v>
      </c>
      <c r="G4923" s="166">
        <v>42059</v>
      </c>
      <c r="H4923" s="157">
        <v>1</v>
      </c>
    </row>
    <row r="4924" spans="1:9" ht="15" customHeight="1" x14ac:dyDescent="0.25">
      <c r="A4924" s="155" t="s">
        <v>3481</v>
      </c>
      <c r="B4924" s="155" t="s">
        <v>149</v>
      </c>
      <c r="C4924" s="155" t="s">
        <v>7345</v>
      </c>
      <c r="D4924" s="155">
        <v>50</v>
      </c>
      <c r="E4924" s="155">
        <v>50</v>
      </c>
      <c r="F4924" s="166">
        <v>42055</v>
      </c>
      <c r="G4924" s="166">
        <v>42059</v>
      </c>
      <c r="H4924" s="157">
        <v>1</v>
      </c>
    </row>
    <row r="4925" spans="1:9" ht="15" customHeight="1" x14ac:dyDescent="0.25">
      <c r="A4925" s="155" t="s">
        <v>899</v>
      </c>
      <c r="B4925" s="155" t="s">
        <v>693</v>
      </c>
      <c r="C4925" s="155" t="s">
        <v>7346</v>
      </c>
      <c r="D4925" s="155">
        <v>20</v>
      </c>
      <c r="E4925" s="155">
        <v>20</v>
      </c>
      <c r="F4925" s="166">
        <v>42055</v>
      </c>
      <c r="G4925" s="166">
        <v>42059</v>
      </c>
      <c r="H4925" s="157">
        <v>1</v>
      </c>
      <c r="I4925" s="163" t="s">
        <v>1847</v>
      </c>
    </row>
    <row r="4926" spans="1:9" ht="15" customHeight="1" x14ac:dyDescent="0.25">
      <c r="A4926" s="155" t="s">
        <v>1983</v>
      </c>
      <c r="B4926" s="155" t="s">
        <v>7347</v>
      </c>
      <c r="C4926" s="155" t="s">
        <v>7348</v>
      </c>
      <c r="D4926" s="155">
        <v>25</v>
      </c>
      <c r="E4926" s="155">
        <v>25</v>
      </c>
      <c r="F4926" s="166">
        <v>42055</v>
      </c>
      <c r="G4926" s="166">
        <v>42058</v>
      </c>
      <c r="H4926" s="157">
        <v>1</v>
      </c>
    </row>
    <row r="4927" spans="1:9" ht="15" customHeight="1" x14ac:dyDescent="0.25">
      <c r="A4927" s="155" t="s">
        <v>261</v>
      </c>
      <c r="B4927" s="155" t="s">
        <v>2955</v>
      </c>
      <c r="C4927" s="155" t="s">
        <v>7349</v>
      </c>
      <c r="D4927" s="155">
        <v>5</v>
      </c>
      <c r="E4927" s="155">
        <v>5</v>
      </c>
      <c r="F4927" s="166">
        <v>42058</v>
      </c>
      <c r="G4927" s="166">
        <v>42062</v>
      </c>
      <c r="H4927" s="157">
        <v>1</v>
      </c>
      <c r="I4927" s="163" t="s">
        <v>1847</v>
      </c>
    </row>
    <row r="4928" spans="1:9" ht="15" customHeight="1" x14ac:dyDescent="0.25">
      <c r="A4928" s="155" t="s">
        <v>71</v>
      </c>
      <c r="B4928" s="155" t="s">
        <v>167</v>
      </c>
      <c r="C4928" s="155" t="s">
        <v>7350</v>
      </c>
      <c r="D4928" s="155">
        <v>5</v>
      </c>
      <c r="E4928" s="155">
        <v>5</v>
      </c>
      <c r="F4928" s="166">
        <v>42058</v>
      </c>
      <c r="G4928" s="166">
        <v>42062</v>
      </c>
      <c r="H4928" s="157">
        <v>1</v>
      </c>
    </row>
    <row r="4929" spans="1:9" ht="15" customHeight="1" x14ac:dyDescent="0.25">
      <c r="A4929" s="155" t="s">
        <v>71</v>
      </c>
      <c r="B4929" s="155" t="s">
        <v>167</v>
      </c>
      <c r="C4929" s="155" t="s">
        <v>7351</v>
      </c>
      <c r="D4929" s="155">
        <v>7</v>
      </c>
      <c r="E4929" s="155">
        <v>7</v>
      </c>
      <c r="F4929" s="166">
        <v>42058</v>
      </c>
      <c r="G4929" s="166">
        <v>42065</v>
      </c>
      <c r="H4929" s="157">
        <v>1</v>
      </c>
    </row>
    <row r="4930" spans="1:9" ht="15" customHeight="1" x14ac:dyDescent="0.25">
      <c r="A4930" s="155" t="s">
        <v>71</v>
      </c>
      <c r="B4930" s="155" t="s">
        <v>1530</v>
      </c>
      <c r="C4930" s="155" t="s">
        <v>364</v>
      </c>
      <c r="D4930" s="155">
        <v>5</v>
      </c>
      <c r="E4930" s="155">
        <v>5</v>
      </c>
      <c r="F4930" s="166">
        <v>42058</v>
      </c>
      <c r="G4930" s="166">
        <v>42065</v>
      </c>
      <c r="H4930" s="157">
        <v>1</v>
      </c>
    </row>
    <row r="4931" spans="1:9" ht="15" customHeight="1" x14ac:dyDescent="0.25">
      <c r="A4931" s="155" t="s">
        <v>2714</v>
      </c>
      <c r="B4931" s="155" t="s">
        <v>5304</v>
      </c>
      <c r="C4931" s="155" t="s">
        <v>7352</v>
      </c>
      <c r="D4931" s="155">
        <v>100</v>
      </c>
      <c r="E4931" s="155">
        <v>100</v>
      </c>
      <c r="F4931" s="166">
        <v>42058</v>
      </c>
      <c r="G4931" s="166">
        <v>42060</v>
      </c>
      <c r="H4931" s="157">
        <v>1</v>
      </c>
    </row>
    <row r="4932" spans="1:9" ht="15" customHeight="1" x14ac:dyDescent="0.25">
      <c r="A4932" s="155" t="s">
        <v>1492</v>
      </c>
      <c r="B4932" s="155" t="s">
        <v>6437</v>
      </c>
      <c r="C4932" s="155" t="s">
        <v>7353</v>
      </c>
      <c r="D4932" s="155">
        <v>100</v>
      </c>
      <c r="E4932" s="155">
        <v>100</v>
      </c>
      <c r="F4932" s="166">
        <v>42058</v>
      </c>
      <c r="G4932" s="166">
        <v>42069</v>
      </c>
      <c r="H4932" s="157">
        <v>1</v>
      </c>
    </row>
    <row r="4933" spans="1:9" ht="15" customHeight="1" x14ac:dyDescent="0.25">
      <c r="A4933" s="155" t="s">
        <v>7058</v>
      </c>
      <c r="B4933" s="155" t="s">
        <v>264</v>
      </c>
      <c r="C4933" s="155" t="s">
        <v>7354</v>
      </c>
      <c r="D4933" s="155">
        <v>200</v>
      </c>
      <c r="E4933" s="155">
        <v>200</v>
      </c>
      <c r="F4933" s="166">
        <v>42058</v>
      </c>
      <c r="G4933" s="166">
        <v>42061</v>
      </c>
      <c r="H4933" s="157">
        <v>1</v>
      </c>
    </row>
    <row r="4934" spans="1:9" ht="15" customHeight="1" x14ac:dyDescent="0.25">
      <c r="A4934" s="155" t="s">
        <v>820</v>
      </c>
      <c r="B4934" s="155" t="s">
        <v>89</v>
      </c>
      <c r="C4934" s="155" t="s">
        <v>7355</v>
      </c>
      <c r="D4934" s="155">
        <v>200</v>
      </c>
      <c r="E4934" s="155">
        <v>200</v>
      </c>
      <c r="F4934" s="166">
        <v>42058</v>
      </c>
      <c r="G4934" s="166">
        <v>42062</v>
      </c>
      <c r="H4934" s="157">
        <v>1</v>
      </c>
    </row>
    <row r="4935" spans="1:9" ht="15" customHeight="1" x14ac:dyDescent="0.25">
      <c r="A4935" s="155" t="s">
        <v>820</v>
      </c>
      <c r="B4935" s="155" t="s">
        <v>594</v>
      </c>
      <c r="C4935" s="155" t="s">
        <v>316</v>
      </c>
      <c r="D4935" s="155">
        <v>200</v>
      </c>
      <c r="E4935" s="155">
        <v>200</v>
      </c>
      <c r="F4935" s="166">
        <v>42058</v>
      </c>
      <c r="G4935" s="166">
        <v>42062</v>
      </c>
      <c r="H4935" s="157">
        <v>1</v>
      </c>
    </row>
    <row r="4936" spans="1:9" ht="15" customHeight="1" x14ac:dyDescent="0.25">
      <c r="A4936" s="155" t="s">
        <v>1554</v>
      </c>
      <c r="B4936" s="155" t="s">
        <v>272</v>
      </c>
      <c r="C4936" s="155" t="s">
        <v>7356</v>
      </c>
      <c r="D4936" s="155">
        <v>1</v>
      </c>
      <c r="E4936" s="155">
        <v>1</v>
      </c>
      <c r="F4936" s="166">
        <v>42058</v>
      </c>
      <c r="G4936" s="166">
        <v>42062</v>
      </c>
      <c r="H4936" s="157">
        <v>1</v>
      </c>
    </row>
    <row r="4937" spans="1:9" ht="15" customHeight="1" x14ac:dyDescent="0.25">
      <c r="A4937" s="155" t="s">
        <v>71</v>
      </c>
      <c r="B4937" s="155" t="s">
        <v>1168</v>
      </c>
      <c r="C4937" s="155" t="s">
        <v>7357</v>
      </c>
      <c r="D4937" s="155">
        <v>10</v>
      </c>
      <c r="E4937" s="155">
        <v>10</v>
      </c>
      <c r="F4937" s="166">
        <v>42059</v>
      </c>
      <c r="G4937" s="166">
        <v>42062</v>
      </c>
      <c r="H4937" s="157">
        <v>1</v>
      </c>
    </row>
    <row r="4938" spans="1:9" ht="15" customHeight="1" x14ac:dyDescent="0.25">
      <c r="A4938" s="155" t="s">
        <v>3430</v>
      </c>
      <c r="B4938" s="155" t="s">
        <v>681</v>
      </c>
      <c r="C4938" s="155" t="s">
        <v>7358</v>
      </c>
      <c r="D4938" s="155">
        <v>100</v>
      </c>
      <c r="E4938" s="155">
        <v>100</v>
      </c>
      <c r="F4938" s="166">
        <v>42059</v>
      </c>
      <c r="G4938" s="166">
        <v>42066</v>
      </c>
      <c r="H4938" s="157">
        <v>1</v>
      </c>
    </row>
    <row r="4939" spans="1:9" ht="15" customHeight="1" x14ac:dyDescent="0.25">
      <c r="A4939" s="155" t="s">
        <v>6837</v>
      </c>
      <c r="B4939" s="155" t="s">
        <v>746</v>
      </c>
      <c r="C4939" s="155" t="s">
        <v>7359</v>
      </c>
      <c r="D4939" s="155">
        <v>100</v>
      </c>
      <c r="E4939" s="155">
        <v>100</v>
      </c>
      <c r="F4939" s="166">
        <v>42059</v>
      </c>
      <c r="G4939" s="166">
        <v>42069</v>
      </c>
      <c r="H4939" s="157">
        <v>1</v>
      </c>
    </row>
    <row r="4940" spans="1:9" ht="15" customHeight="1" x14ac:dyDescent="0.25">
      <c r="A4940" s="155" t="s">
        <v>7240</v>
      </c>
      <c r="B4940" s="155" t="s">
        <v>7360</v>
      </c>
      <c r="C4940" s="155" t="s">
        <v>7361</v>
      </c>
      <c r="D4940" s="155">
        <v>8</v>
      </c>
      <c r="E4940" s="155">
        <v>9</v>
      </c>
      <c r="F4940" s="166">
        <v>42059</v>
      </c>
      <c r="G4940" s="166">
        <v>42066</v>
      </c>
      <c r="H4940" s="157">
        <v>1</v>
      </c>
      <c r="I4940" s="163" t="s">
        <v>7362</v>
      </c>
    </row>
    <row r="4941" spans="1:9" ht="15" customHeight="1" x14ac:dyDescent="0.25">
      <c r="A4941" s="155" t="s">
        <v>1474</v>
      </c>
      <c r="B4941" s="155" t="s">
        <v>6175</v>
      </c>
      <c r="C4941" s="155" t="s">
        <v>7363</v>
      </c>
      <c r="D4941" s="155">
        <v>150</v>
      </c>
      <c r="E4941" s="155">
        <v>150</v>
      </c>
      <c r="F4941" s="166">
        <v>42059</v>
      </c>
      <c r="G4941" s="166">
        <v>42060</v>
      </c>
      <c r="H4941" s="157">
        <v>1</v>
      </c>
    </row>
    <row r="4942" spans="1:9" ht="15" customHeight="1" x14ac:dyDescent="0.25">
      <c r="A4942" s="155" t="s">
        <v>3430</v>
      </c>
      <c r="B4942" s="155" t="s">
        <v>697</v>
      </c>
      <c r="C4942" s="155" t="s">
        <v>7364</v>
      </c>
      <c r="D4942" s="155">
        <v>64</v>
      </c>
      <c r="E4942" s="155">
        <v>64</v>
      </c>
      <c r="F4942" s="166">
        <v>42059</v>
      </c>
      <c r="G4942" s="166">
        <v>42066</v>
      </c>
      <c r="H4942" s="157">
        <v>1</v>
      </c>
    </row>
    <row r="4943" spans="1:9" ht="15" customHeight="1" x14ac:dyDescent="0.25">
      <c r="A4943" s="155" t="s">
        <v>71</v>
      </c>
      <c r="B4943" s="155" t="s">
        <v>1550</v>
      </c>
      <c r="C4943" s="155" t="s">
        <v>7365</v>
      </c>
      <c r="D4943" s="155">
        <v>8</v>
      </c>
      <c r="E4943" s="155">
        <v>8</v>
      </c>
      <c r="F4943" s="166">
        <v>42060</v>
      </c>
      <c r="G4943" s="166">
        <v>42065</v>
      </c>
      <c r="H4943" s="157">
        <v>1</v>
      </c>
    </row>
    <row r="4944" spans="1:9" ht="15" customHeight="1" x14ac:dyDescent="0.25">
      <c r="A4944" s="155" t="s">
        <v>630</v>
      </c>
      <c r="B4944" s="155" t="s">
        <v>715</v>
      </c>
      <c r="C4944" s="155" t="s">
        <v>7366</v>
      </c>
      <c r="D4944" s="155">
        <v>5</v>
      </c>
      <c r="E4944" s="155">
        <v>5</v>
      </c>
      <c r="F4944" s="166">
        <v>42060</v>
      </c>
      <c r="G4944" s="166">
        <v>42065</v>
      </c>
      <c r="H4944" s="157">
        <v>1</v>
      </c>
    </row>
    <row r="4945" spans="1:9" ht="15" customHeight="1" x14ac:dyDescent="0.25">
      <c r="A4945" s="155" t="s">
        <v>748</v>
      </c>
      <c r="B4945" s="155" t="s">
        <v>4516</v>
      </c>
      <c r="C4945" s="155" t="s">
        <v>7367</v>
      </c>
      <c r="D4945" s="155">
        <v>100</v>
      </c>
      <c r="E4945" s="155">
        <v>100</v>
      </c>
      <c r="F4945" s="166">
        <v>42060</v>
      </c>
      <c r="G4945" s="166">
        <v>42062</v>
      </c>
      <c r="H4945" s="157">
        <v>1</v>
      </c>
    </row>
    <row r="4946" spans="1:9" ht="15" customHeight="1" x14ac:dyDescent="0.25">
      <c r="A4946" s="155" t="s">
        <v>6576</v>
      </c>
      <c r="B4946" s="155" t="s">
        <v>7368</v>
      </c>
      <c r="C4946" s="155" t="s">
        <v>7369</v>
      </c>
      <c r="D4946" s="155">
        <v>3</v>
      </c>
      <c r="E4946" s="155">
        <v>3</v>
      </c>
      <c r="F4946" s="166">
        <v>42060</v>
      </c>
      <c r="G4946" s="166">
        <v>42060</v>
      </c>
      <c r="H4946" s="157">
        <v>1</v>
      </c>
      <c r="I4946" s="163" t="s">
        <v>214</v>
      </c>
    </row>
    <row r="4947" spans="1:9" ht="15" customHeight="1" x14ac:dyDescent="0.25">
      <c r="A4947" s="155" t="s">
        <v>327</v>
      </c>
      <c r="B4947" s="155" t="s">
        <v>985</v>
      </c>
      <c r="C4947" s="155" t="s">
        <v>7370</v>
      </c>
      <c r="D4947" s="155">
        <v>150</v>
      </c>
      <c r="E4947" s="155">
        <v>150</v>
      </c>
      <c r="F4947" s="166">
        <v>42060</v>
      </c>
      <c r="G4947" s="166">
        <v>42062</v>
      </c>
      <c r="H4947" s="157">
        <v>1</v>
      </c>
    </row>
    <row r="4948" spans="1:9" ht="15" customHeight="1" x14ac:dyDescent="0.25">
      <c r="A4948" s="155" t="s">
        <v>327</v>
      </c>
      <c r="B4948" s="155" t="s">
        <v>987</v>
      </c>
      <c r="C4948" s="155" t="s">
        <v>316</v>
      </c>
      <c r="D4948" s="155">
        <v>250</v>
      </c>
      <c r="E4948" s="155">
        <v>250</v>
      </c>
      <c r="F4948" s="166">
        <v>42060</v>
      </c>
      <c r="G4948" s="166">
        <v>42062</v>
      </c>
      <c r="H4948" s="157">
        <v>1</v>
      </c>
    </row>
    <row r="4949" spans="1:9" ht="15" customHeight="1" x14ac:dyDescent="0.25">
      <c r="A4949" s="155" t="s">
        <v>221</v>
      </c>
      <c r="B4949" s="155" t="s">
        <v>2830</v>
      </c>
      <c r="C4949" s="155" t="s">
        <v>7371</v>
      </c>
      <c r="D4949" s="155">
        <v>25</v>
      </c>
      <c r="E4949" s="155">
        <v>25</v>
      </c>
      <c r="F4949" s="166">
        <v>42060</v>
      </c>
      <c r="G4949" s="166">
        <v>42062</v>
      </c>
      <c r="H4949" s="157">
        <v>1</v>
      </c>
    </row>
    <row r="4950" spans="1:9" ht="15" customHeight="1" x14ac:dyDescent="0.25">
      <c r="A4950" s="155" t="s">
        <v>36</v>
      </c>
      <c r="B4950" s="155" t="s">
        <v>7372</v>
      </c>
      <c r="C4950" s="155" t="s">
        <v>7373</v>
      </c>
      <c r="D4950" s="155">
        <v>5</v>
      </c>
      <c r="E4950" s="155">
        <v>5</v>
      </c>
      <c r="F4950" s="166">
        <v>42060</v>
      </c>
      <c r="G4950" s="166">
        <v>42061</v>
      </c>
      <c r="H4950" s="157">
        <v>1</v>
      </c>
    </row>
    <row r="4951" spans="1:9" ht="15" customHeight="1" x14ac:dyDescent="0.25">
      <c r="A4951" s="155" t="s">
        <v>251</v>
      </c>
      <c r="B4951" s="155" t="s">
        <v>5270</v>
      </c>
      <c r="C4951" s="155" t="s">
        <v>7374</v>
      </c>
      <c r="D4951" s="155">
        <v>10</v>
      </c>
      <c r="E4951" s="155">
        <v>10</v>
      </c>
      <c r="F4951" s="166">
        <v>42061</v>
      </c>
      <c r="G4951" s="166">
        <v>42065</v>
      </c>
      <c r="H4951" s="157">
        <v>1</v>
      </c>
    </row>
    <row r="4952" spans="1:9" ht="15" customHeight="1" x14ac:dyDescent="0.25">
      <c r="A4952" s="155" t="s">
        <v>3481</v>
      </c>
      <c r="B4952" s="155" t="s">
        <v>255</v>
      </c>
      <c r="C4952" s="155" t="s">
        <v>7375</v>
      </c>
      <c r="D4952" s="155">
        <v>75</v>
      </c>
      <c r="E4952" s="155">
        <v>75</v>
      </c>
      <c r="F4952" s="166">
        <v>42061</v>
      </c>
      <c r="G4952" s="166">
        <v>42065</v>
      </c>
      <c r="H4952" s="157">
        <v>1</v>
      </c>
    </row>
    <row r="4953" spans="1:9" ht="15" customHeight="1" x14ac:dyDescent="0.25">
      <c r="A4953" s="155" t="s">
        <v>71</v>
      </c>
      <c r="B4953" s="155" t="s">
        <v>154</v>
      </c>
      <c r="C4953" s="155" t="s">
        <v>7376</v>
      </c>
      <c r="D4953" s="155">
        <v>5</v>
      </c>
      <c r="E4953" s="155">
        <v>5</v>
      </c>
      <c r="F4953" s="166">
        <v>42061</v>
      </c>
      <c r="G4953" s="166">
        <v>42066</v>
      </c>
      <c r="H4953" s="157">
        <v>1</v>
      </c>
    </row>
    <row r="4954" spans="1:9" ht="15" customHeight="1" x14ac:dyDescent="0.25">
      <c r="A4954" s="155" t="s">
        <v>6638</v>
      </c>
      <c r="B4954" s="155" t="s">
        <v>4530</v>
      </c>
      <c r="C4954" s="155" t="s">
        <v>7377</v>
      </c>
      <c r="D4954" s="155">
        <v>20</v>
      </c>
      <c r="E4954" s="155">
        <v>20</v>
      </c>
      <c r="F4954" s="166">
        <v>42061</v>
      </c>
      <c r="G4954" s="166">
        <v>42065</v>
      </c>
      <c r="H4954" s="157">
        <v>1</v>
      </c>
    </row>
    <row r="4955" spans="1:9" ht="15" customHeight="1" x14ac:dyDescent="0.25">
      <c r="A4955" s="155" t="s">
        <v>6638</v>
      </c>
      <c r="B4955" s="155" t="s">
        <v>4528</v>
      </c>
      <c r="C4955" s="155" t="s">
        <v>316</v>
      </c>
      <c r="D4955" s="155">
        <v>20</v>
      </c>
      <c r="E4955" s="155">
        <v>20</v>
      </c>
      <c r="F4955" s="166">
        <v>42061</v>
      </c>
      <c r="G4955" s="166">
        <v>42065</v>
      </c>
      <c r="H4955" s="157">
        <v>1</v>
      </c>
    </row>
    <row r="4956" spans="1:9" ht="15" customHeight="1" x14ac:dyDescent="0.25">
      <c r="A4956" s="155" t="s">
        <v>6381</v>
      </c>
      <c r="B4956" s="155" t="s">
        <v>7378</v>
      </c>
      <c r="C4956" s="155" t="s">
        <v>7379</v>
      </c>
      <c r="D4956" s="155">
        <v>16</v>
      </c>
      <c r="E4956" s="155">
        <v>16</v>
      </c>
      <c r="F4956" s="166">
        <v>42061</v>
      </c>
      <c r="G4956" s="166">
        <v>42066</v>
      </c>
      <c r="H4956" s="157">
        <v>1</v>
      </c>
    </row>
    <row r="4957" spans="1:9" ht="15" customHeight="1" x14ac:dyDescent="0.25">
      <c r="A4957" s="155" t="s">
        <v>520</v>
      </c>
      <c r="B4957" s="155" t="s">
        <v>4574</v>
      </c>
      <c r="C4957" s="155" t="s">
        <v>7380</v>
      </c>
      <c r="D4957" s="155">
        <v>100</v>
      </c>
      <c r="E4957" s="155">
        <v>100</v>
      </c>
      <c r="F4957" s="166">
        <v>42061</v>
      </c>
      <c r="G4957" s="166">
        <v>42066</v>
      </c>
      <c r="H4957" s="157">
        <v>1</v>
      </c>
    </row>
    <row r="4958" spans="1:9" ht="15" customHeight="1" x14ac:dyDescent="0.25">
      <c r="A4958" s="155" t="s">
        <v>520</v>
      </c>
      <c r="B4958" s="155" t="s">
        <v>4574</v>
      </c>
      <c r="C4958" s="155" t="s">
        <v>7381</v>
      </c>
      <c r="D4958" s="155">
        <v>100</v>
      </c>
      <c r="E4958" s="155">
        <v>100</v>
      </c>
      <c r="F4958" s="166">
        <v>42062</v>
      </c>
      <c r="G4958" s="166">
        <v>42068</v>
      </c>
      <c r="H4958" s="157">
        <v>1</v>
      </c>
    </row>
    <row r="4959" spans="1:9" ht="15" customHeight="1" x14ac:dyDescent="0.25">
      <c r="A4959" s="155" t="s">
        <v>4499</v>
      </c>
      <c r="B4959" s="155" t="s">
        <v>6161</v>
      </c>
      <c r="C4959" s="155" t="s">
        <v>7382</v>
      </c>
      <c r="D4959" s="155">
        <v>1</v>
      </c>
      <c r="E4959" s="155">
        <v>1</v>
      </c>
      <c r="F4959" s="166">
        <v>42062</v>
      </c>
      <c r="G4959" s="166">
        <v>42067</v>
      </c>
      <c r="H4959" s="157">
        <v>1</v>
      </c>
    </row>
    <row r="4960" spans="1:9" ht="15" customHeight="1" x14ac:dyDescent="0.25">
      <c r="A4960" s="155" t="s">
        <v>7131</v>
      </c>
      <c r="B4960" s="155" t="s">
        <v>5328</v>
      </c>
      <c r="C4960" s="155" t="s">
        <v>7383</v>
      </c>
      <c r="D4960" s="155">
        <v>10000</v>
      </c>
      <c r="E4960" s="155">
        <v>10032</v>
      </c>
      <c r="F4960" s="166">
        <v>42062</v>
      </c>
      <c r="G4960" s="166">
        <v>42068</v>
      </c>
      <c r="H4960" s="157">
        <v>1</v>
      </c>
    </row>
    <row r="4961" spans="1:9" ht="30" customHeight="1" x14ac:dyDescent="0.25">
      <c r="A4961" s="155" t="s">
        <v>3473</v>
      </c>
      <c r="B4961" s="155" t="s">
        <v>4947</v>
      </c>
      <c r="C4961" s="155" t="s">
        <v>7384</v>
      </c>
      <c r="D4961" s="155">
        <v>25</v>
      </c>
      <c r="E4961" s="155">
        <v>25</v>
      </c>
      <c r="F4961" s="166">
        <v>42062</v>
      </c>
      <c r="G4961" s="166" t="s">
        <v>829</v>
      </c>
      <c r="H4961" s="157">
        <v>1</v>
      </c>
    </row>
    <row r="4962" spans="1:9" ht="15" customHeight="1" x14ac:dyDescent="0.25">
      <c r="A4962" s="155" t="s">
        <v>7385</v>
      </c>
      <c r="B4962" s="155" t="s">
        <v>1067</v>
      </c>
      <c r="C4962" s="155" t="s">
        <v>7386</v>
      </c>
      <c r="D4962" s="155">
        <v>100</v>
      </c>
      <c r="E4962" s="155">
        <v>100</v>
      </c>
      <c r="F4962" s="166">
        <v>42062</v>
      </c>
      <c r="G4962" s="166">
        <v>42067</v>
      </c>
      <c r="H4962" s="157">
        <v>1</v>
      </c>
    </row>
    <row r="4963" spans="1:9" ht="15" customHeight="1" x14ac:dyDescent="0.25">
      <c r="A4963" s="155" t="s">
        <v>78</v>
      </c>
      <c r="B4963" s="155" t="s">
        <v>3452</v>
      </c>
      <c r="C4963" s="155" t="s">
        <v>7387</v>
      </c>
      <c r="D4963" s="155">
        <v>2</v>
      </c>
      <c r="E4963" s="155">
        <v>2</v>
      </c>
      <c r="F4963" s="166">
        <v>42062</v>
      </c>
      <c r="G4963" s="166">
        <v>42067</v>
      </c>
      <c r="H4963" s="157">
        <v>1</v>
      </c>
    </row>
    <row r="4964" spans="1:9" ht="15" customHeight="1" x14ac:dyDescent="0.25">
      <c r="A4964" s="155" t="s">
        <v>2714</v>
      </c>
      <c r="B4964" s="155" t="s">
        <v>2066</v>
      </c>
      <c r="C4964" s="155" t="s">
        <v>7388</v>
      </c>
      <c r="D4964" s="155">
        <v>500</v>
      </c>
      <c r="E4964" s="155">
        <v>500</v>
      </c>
      <c r="F4964" s="166">
        <v>42062</v>
      </c>
      <c r="G4964" s="166">
        <v>42068</v>
      </c>
      <c r="H4964" s="157">
        <v>1</v>
      </c>
    </row>
    <row r="4965" spans="1:9" ht="15" customHeight="1" x14ac:dyDescent="0.25">
      <c r="A4965" s="155" t="s">
        <v>2714</v>
      </c>
      <c r="B4965" s="155" t="s">
        <v>5304</v>
      </c>
      <c r="C4965" s="155" t="s">
        <v>364</v>
      </c>
      <c r="D4965" s="155">
        <v>100</v>
      </c>
      <c r="E4965" s="155">
        <v>100</v>
      </c>
      <c r="F4965" s="166">
        <v>42062</v>
      </c>
      <c r="G4965" s="166">
        <v>42068</v>
      </c>
      <c r="H4965" s="157">
        <v>1</v>
      </c>
    </row>
    <row r="4966" spans="1:9" ht="15" customHeight="1" x14ac:dyDescent="0.25">
      <c r="A4966" s="155" t="s">
        <v>173</v>
      </c>
      <c r="B4966" s="155" t="s">
        <v>3450</v>
      </c>
      <c r="C4966" s="155" t="s">
        <v>7389</v>
      </c>
      <c r="D4966" s="155">
        <v>270</v>
      </c>
      <c r="E4966" s="155">
        <v>270</v>
      </c>
      <c r="F4966" s="166">
        <v>42062</v>
      </c>
      <c r="G4966" s="166">
        <v>42068</v>
      </c>
      <c r="H4966" s="157">
        <v>1</v>
      </c>
    </row>
    <row r="4967" spans="1:9" ht="15" customHeight="1" x14ac:dyDescent="0.25">
      <c r="A4967" s="155" t="s">
        <v>173</v>
      </c>
      <c r="B4967" s="155" t="s">
        <v>445</v>
      </c>
      <c r="C4967" s="155" t="s">
        <v>364</v>
      </c>
      <c r="D4967" s="155">
        <v>270</v>
      </c>
      <c r="E4967" s="155">
        <v>270</v>
      </c>
      <c r="F4967" s="166">
        <v>42062</v>
      </c>
      <c r="G4967" s="166">
        <v>42068</v>
      </c>
      <c r="H4967" s="157">
        <v>1</v>
      </c>
    </row>
    <row r="4968" spans="1:9" ht="15" customHeight="1" x14ac:dyDescent="0.25">
      <c r="A4968" s="155" t="s">
        <v>71</v>
      </c>
      <c r="B4968" s="155" t="s">
        <v>2730</v>
      </c>
      <c r="C4968" s="155" t="s">
        <v>7390</v>
      </c>
      <c r="D4968" s="155">
        <v>10</v>
      </c>
      <c r="E4968" s="155">
        <v>10</v>
      </c>
      <c r="F4968" s="166">
        <v>42062</v>
      </c>
      <c r="G4968" s="166">
        <v>42067</v>
      </c>
      <c r="H4968" s="157">
        <v>1</v>
      </c>
    </row>
    <row r="4969" spans="1:9" ht="15" customHeight="1" x14ac:dyDescent="0.25">
      <c r="A4969" s="155" t="s">
        <v>71</v>
      </c>
      <c r="B4969" s="155" t="s">
        <v>583</v>
      </c>
      <c r="C4969" s="155" t="s">
        <v>7391</v>
      </c>
      <c r="D4969" s="155">
        <v>5</v>
      </c>
      <c r="E4969" s="155">
        <v>5</v>
      </c>
      <c r="F4969" s="166">
        <v>42065</v>
      </c>
      <c r="G4969" s="166">
        <v>42072</v>
      </c>
      <c r="H4969" s="157">
        <v>1</v>
      </c>
    </row>
    <row r="4970" spans="1:9" ht="15" customHeight="1" x14ac:dyDescent="0.25">
      <c r="A4970" s="155" t="s">
        <v>71</v>
      </c>
      <c r="B4970" s="155" t="s">
        <v>102</v>
      </c>
      <c r="C4970" s="155" t="s">
        <v>7392</v>
      </c>
      <c r="D4970" s="155">
        <v>10</v>
      </c>
      <c r="E4970" s="155">
        <v>10</v>
      </c>
      <c r="F4970" s="166">
        <v>42065</v>
      </c>
      <c r="G4970" s="166">
        <v>42067</v>
      </c>
      <c r="H4970" s="157">
        <v>1</v>
      </c>
    </row>
    <row r="4971" spans="1:9" ht="15" customHeight="1" x14ac:dyDescent="0.25">
      <c r="A4971" s="155" t="s">
        <v>286</v>
      </c>
      <c r="B4971" s="155" t="s">
        <v>562</v>
      </c>
      <c r="C4971" s="155" t="s">
        <v>7393</v>
      </c>
      <c r="D4971" s="155">
        <v>75</v>
      </c>
      <c r="E4971" s="155">
        <v>75</v>
      </c>
      <c r="F4971" s="166">
        <v>42065</v>
      </c>
      <c r="G4971" s="166">
        <v>42068</v>
      </c>
      <c r="H4971" s="157">
        <v>1</v>
      </c>
    </row>
    <row r="4972" spans="1:9" ht="15" customHeight="1" x14ac:dyDescent="0.25">
      <c r="A4972" s="155" t="s">
        <v>1667</v>
      </c>
      <c r="B4972" s="155" t="s">
        <v>1898</v>
      </c>
      <c r="C4972" s="155" t="s">
        <v>7394</v>
      </c>
      <c r="D4972" s="155">
        <v>102</v>
      </c>
      <c r="E4972" s="155">
        <v>102</v>
      </c>
      <c r="F4972" s="166">
        <v>42065</v>
      </c>
      <c r="G4972" s="166">
        <v>42068</v>
      </c>
      <c r="H4972" s="157">
        <v>1</v>
      </c>
    </row>
    <row r="4973" spans="1:9" ht="15" customHeight="1" x14ac:dyDescent="0.25">
      <c r="A4973" s="155" t="s">
        <v>7395</v>
      </c>
      <c r="B4973" s="155" t="s">
        <v>7038</v>
      </c>
      <c r="C4973" s="155" t="s">
        <v>7396</v>
      </c>
      <c r="D4973" s="155">
        <v>100</v>
      </c>
      <c r="E4973" s="155">
        <v>99</v>
      </c>
      <c r="F4973" s="166">
        <v>42065</v>
      </c>
      <c r="G4973" s="166">
        <v>42068</v>
      </c>
      <c r="H4973" s="157">
        <v>1</v>
      </c>
      <c r="I4973" s="163" t="s">
        <v>7397</v>
      </c>
    </row>
    <row r="4974" spans="1:9" ht="15" customHeight="1" x14ac:dyDescent="0.25">
      <c r="A4974" s="155" t="s">
        <v>3430</v>
      </c>
      <c r="B4974" s="155" t="s">
        <v>1004</v>
      </c>
      <c r="C4974" s="155" t="s">
        <v>7398</v>
      </c>
      <c r="D4974" s="155">
        <v>100</v>
      </c>
      <c r="E4974" s="155">
        <v>100</v>
      </c>
      <c r="F4974" s="166">
        <v>42065</v>
      </c>
      <c r="G4974" s="166">
        <v>42066</v>
      </c>
      <c r="H4974" s="157">
        <v>1</v>
      </c>
    </row>
    <row r="4975" spans="1:9" ht="15" customHeight="1" x14ac:dyDescent="0.25">
      <c r="A4975" s="155" t="s">
        <v>520</v>
      </c>
      <c r="B4975" s="155" t="s">
        <v>3207</v>
      </c>
      <c r="C4975" s="155" t="s">
        <v>7399</v>
      </c>
      <c r="D4975" s="155">
        <v>150</v>
      </c>
      <c r="E4975" s="155">
        <v>150</v>
      </c>
      <c r="F4975" s="166">
        <v>42066</v>
      </c>
      <c r="G4975" s="166">
        <v>42076</v>
      </c>
      <c r="H4975" s="157">
        <v>1</v>
      </c>
    </row>
    <row r="4976" spans="1:9" ht="15" customHeight="1" x14ac:dyDescent="0.25">
      <c r="A4976" s="155" t="s">
        <v>1554</v>
      </c>
      <c r="B4976" s="155" t="s">
        <v>1181</v>
      </c>
      <c r="C4976" s="155" t="s">
        <v>7400</v>
      </c>
      <c r="D4976" s="155">
        <v>125</v>
      </c>
      <c r="E4976" s="155">
        <v>125</v>
      </c>
      <c r="F4976" s="166">
        <v>42066</v>
      </c>
      <c r="G4976" s="166">
        <v>42069</v>
      </c>
      <c r="H4976" s="157">
        <v>1</v>
      </c>
    </row>
    <row r="4977" spans="1:9" ht="15" customHeight="1" x14ac:dyDescent="0.25">
      <c r="A4977" s="155" t="s">
        <v>911</v>
      </c>
      <c r="B4977" s="155" t="s">
        <v>1176</v>
      </c>
      <c r="C4977" s="155" t="s">
        <v>7401</v>
      </c>
      <c r="D4977" s="155">
        <v>500</v>
      </c>
      <c r="E4977" s="155">
        <v>500</v>
      </c>
      <c r="F4977" s="166">
        <v>42066</v>
      </c>
      <c r="G4977" s="166">
        <v>42069</v>
      </c>
      <c r="H4977" s="157">
        <v>1</v>
      </c>
    </row>
    <row r="4978" spans="1:9" ht="15" customHeight="1" x14ac:dyDescent="0.25">
      <c r="A4978" s="155" t="s">
        <v>6576</v>
      </c>
      <c r="B4978" s="155" t="s">
        <v>7368</v>
      </c>
      <c r="C4978" s="155" t="s">
        <v>7402</v>
      </c>
      <c r="D4978" s="155">
        <v>4</v>
      </c>
      <c r="E4978" s="155">
        <v>4</v>
      </c>
      <c r="F4978" s="166">
        <v>42066</v>
      </c>
      <c r="G4978" s="166">
        <v>42062</v>
      </c>
      <c r="H4978" s="157">
        <v>1</v>
      </c>
    </row>
    <row r="4979" spans="1:9" ht="15" customHeight="1" x14ac:dyDescent="0.25">
      <c r="A4979" s="155" t="s">
        <v>299</v>
      </c>
      <c r="B4979" s="155" t="s">
        <v>1021</v>
      </c>
      <c r="C4979" s="155" t="s">
        <v>7403</v>
      </c>
      <c r="D4979" s="155">
        <v>75</v>
      </c>
      <c r="E4979" s="155">
        <v>75</v>
      </c>
      <c r="F4979" s="166">
        <v>42067</v>
      </c>
      <c r="G4979" s="166">
        <v>42074</v>
      </c>
      <c r="H4979" s="157">
        <v>1</v>
      </c>
    </row>
    <row r="4980" spans="1:9" ht="15" customHeight="1" x14ac:dyDescent="0.25">
      <c r="A4980" s="155" t="s">
        <v>65</v>
      </c>
      <c r="B4980" s="155" t="s">
        <v>2994</v>
      </c>
      <c r="C4980" s="155" t="s">
        <v>7404</v>
      </c>
      <c r="D4980" s="155">
        <v>50</v>
      </c>
      <c r="E4980" s="155">
        <v>50</v>
      </c>
      <c r="F4980" s="166">
        <v>42067</v>
      </c>
      <c r="G4980" s="166">
        <v>42079</v>
      </c>
      <c r="H4980" s="157">
        <v>1</v>
      </c>
    </row>
    <row r="4981" spans="1:9" ht="15" customHeight="1" x14ac:dyDescent="0.25">
      <c r="A4981" s="155" t="s">
        <v>42</v>
      </c>
      <c r="B4981" s="155" t="s">
        <v>7405</v>
      </c>
      <c r="C4981" s="155" t="s">
        <v>7406</v>
      </c>
      <c r="D4981" s="155">
        <v>5</v>
      </c>
      <c r="E4981" s="155">
        <v>5</v>
      </c>
      <c r="F4981" s="166">
        <v>42068</v>
      </c>
      <c r="G4981" s="166">
        <v>42069</v>
      </c>
      <c r="H4981" s="157">
        <v>1</v>
      </c>
    </row>
    <row r="4982" spans="1:9" ht="15" customHeight="1" x14ac:dyDescent="0.25">
      <c r="A4982" s="155" t="s">
        <v>42</v>
      </c>
      <c r="B4982" s="155" t="s">
        <v>7407</v>
      </c>
      <c r="C4982" s="155" t="s">
        <v>7408</v>
      </c>
      <c r="D4982" s="155">
        <v>1</v>
      </c>
      <c r="E4982" s="155">
        <v>1</v>
      </c>
      <c r="F4982" s="166">
        <v>42068</v>
      </c>
      <c r="G4982" s="166">
        <v>42069</v>
      </c>
      <c r="H4982" s="157">
        <v>1</v>
      </c>
    </row>
    <row r="4983" spans="1:9" ht="15" customHeight="1" x14ac:dyDescent="0.25">
      <c r="A4983" s="155" t="s">
        <v>7047</v>
      </c>
      <c r="B4983" s="155" t="s">
        <v>7409</v>
      </c>
      <c r="C4983" s="155" t="s">
        <v>7410</v>
      </c>
      <c r="D4983" s="155">
        <v>30</v>
      </c>
      <c r="E4983" s="155">
        <v>30</v>
      </c>
      <c r="F4983" s="166">
        <v>42068</v>
      </c>
      <c r="G4983" s="166">
        <v>42073</v>
      </c>
      <c r="H4983" s="157">
        <v>1</v>
      </c>
      <c r="I4983" s="163" t="s">
        <v>7411</v>
      </c>
    </row>
    <row r="4984" spans="1:9" ht="15" customHeight="1" x14ac:dyDescent="0.25">
      <c r="A4984" s="155" t="s">
        <v>7047</v>
      </c>
      <c r="B4984" s="155" t="s">
        <v>7409</v>
      </c>
      <c r="C4984" s="155" t="s">
        <v>364</v>
      </c>
      <c r="D4984" s="155">
        <v>30</v>
      </c>
      <c r="E4984" s="155">
        <v>30</v>
      </c>
      <c r="F4984" s="166">
        <v>42068</v>
      </c>
      <c r="G4984" s="166">
        <v>42073</v>
      </c>
      <c r="H4984" s="157">
        <v>1</v>
      </c>
      <c r="I4984" s="163" t="s">
        <v>7411</v>
      </c>
    </row>
    <row r="4985" spans="1:9" ht="15" customHeight="1" x14ac:dyDescent="0.25">
      <c r="A4985" s="155" t="s">
        <v>520</v>
      </c>
      <c r="B4985" s="155" t="s">
        <v>7070</v>
      </c>
      <c r="C4985" s="155" t="s">
        <v>7412</v>
      </c>
      <c r="D4985" s="155">
        <v>400</v>
      </c>
      <c r="E4985" s="155">
        <v>400</v>
      </c>
      <c r="F4985" s="166">
        <v>42069</v>
      </c>
      <c r="G4985" s="166">
        <v>42072</v>
      </c>
      <c r="H4985" s="157">
        <v>1</v>
      </c>
    </row>
    <row r="4986" spans="1:9" ht="15" customHeight="1" x14ac:dyDescent="0.25">
      <c r="A4986" s="155" t="s">
        <v>42</v>
      </c>
      <c r="B4986" s="155" t="s">
        <v>7413</v>
      </c>
      <c r="C4986" s="155" t="s">
        <v>7414</v>
      </c>
      <c r="D4986" s="155">
        <v>50</v>
      </c>
      <c r="E4986" s="155">
        <v>50</v>
      </c>
      <c r="F4986" s="166">
        <v>42072</v>
      </c>
      <c r="G4986" s="166">
        <v>42075</v>
      </c>
      <c r="H4986" s="157">
        <v>1</v>
      </c>
    </row>
    <row r="4987" spans="1:9" ht="15" customHeight="1" x14ac:dyDescent="0.25">
      <c r="A4987" s="155" t="s">
        <v>71</v>
      </c>
      <c r="B4987" s="155" t="s">
        <v>1530</v>
      </c>
      <c r="C4987" s="155" t="s">
        <v>7415</v>
      </c>
      <c r="D4987" s="155">
        <v>5</v>
      </c>
      <c r="E4987" s="155">
        <v>5</v>
      </c>
      <c r="F4987" s="166">
        <v>42072</v>
      </c>
      <c r="G4987" s="166">
        <v>42080</v>
      </c>
      <c r="H4987" s="157">
        <v>1</v>
      </c>
    </row>
    <row r="4988" spans="1:9" ht="15" customHeight="1" x14ac:dyDescent="0.25">
      <c r="A4988" s="155" t="s">
        <v>748</v>
      </c>
      <c r="B4988" s="155" t="s">
        <v>823</v>
      </c>
      <c r="C4988" s="155" t="s">
        <v>7416</v>
      </c>
      <c r="D4988" s="155">
        <v>200</v>
      </c>
      <c r="E4988" s="155">
        <v>200</v>
      </c>
      <c r="F4988" s="166">
        <v>42072</v>
      </c>
      <c r="G4988" s="166">
        <v>42075</v>
      </c>
      <c r="H4988" s="157">
        <v>1</v>
      </c>
    </row>
    <row r="4989" spans="1:9" ht="15" customHeight="1" x14ac:dyDescent="0.25">
      <c r="A4989" s="155" t="s">
        <v>520</v>
      </c>
      <c r="B4989" s="155" t="s">
        <v>964</v>
      </c>
      <c r="C4989" s="155" t="s">
        <v>7417</v>
      </c>
      <c r="D4989" s="155">
        <v>250</v>
      </c>
      <c r="E4989" s="155">
        <v>250</v>
      </c>
      <c r="F4989" s="166">
        <v>42072</v>
      </c>
      <c r="G4989" s="166">
        <v>42082</v>
      </c>
      <c r="H4989" s="157">
        <v>1</v>
      </c>
    </row>
    <row r="4990" spans="1:9" ht="15" customHeight="1" x14ac:dyDescent="0.25">
      <c r="A4990" s="155" t="s">
        <v>520</v>
      </c>
      <c r="B4990" s="155" t="s">
        <v>521</v>
      </c>
      <c r="C4990" s="155" t="s">
        <v>7418</v>
      </c>
      <c r="D4990" s="155">
        <v>250</v>
      </c>
      <c r="E4990" s="155">
        <v>250</v>
      </c>
      <c r="F4990" s="166">
        <v>42072</v>
      </c>
      <c r="G4990" s="166">
        <v>42066</v>
      </c>
      <c r="H4990" s="157">
        <v>0</v>
      </c>
      <c r="I4990" s="163" t="s">
        <v>7419</v>
      </c>
    </row>
    <row r="4991" spans="1:9" ht="15" customHeight="1" x14ac:dyDescent="0.25">
      <c r="A4991" s="155" t="s">
        <v>6965</v>
      </c>
      <c r="B4991" s="155" t="s">
        <v>4940</v>
      </c>
      <c r="C4991" s="155" t="s">
        <v>7420</v>
      </c>
      <c r="D4991" s="155">
        <v>25</v>
      </c>
      <c r="E4991" s="155">
        <v>25</v>
      </c>
      <c r="F4991" s="166">
        <v>42073</v>
      </c>
      <c r="G4991" s="166">
        <v>42074</v>
      </c>
      <c r="H4991" s="157">
        <v>1</v>
      </c>
    </row>
    <row r="4992" spans="1:9" ht="15" customHeight="1" x14ac:dyDescent="0.25">
      <c r="A4992" s="155" t="s">
        <v>7206</v>
      </c>
      <c r="B4992" s="155" t="s">
        <v>7421</v>
      </c>
      <c r="C4992" s="155" t="s">
        <v>7422</v>
      </c>
      <c r="D4992" s="155">
        <v>10</v>
      </c>
      <c r="E4992" s="155">
        <v>10</v>
      </c>
      <c r="F4992" s="166">
        <v>42073</v>
      </c>
      <c r="G4992" s="166">
        <v>42076</v>
      </c>
      <c r="H4992" s="157">
        <v>1</v>
      </c>
    </row>
    <row r="4993" spans="1:8" ht="15" customHeight="1" x14ac:dyDescent="0.25">
      <c r="A4993" s="155" t="s">
        <v>3949</v>
      </c>
      <c r="B4993" s="155" t="s">
        <v>3950</v>
      </c>
      <c r="C4993" s="155" t="s">
        <v>7423</v>
      </c>
      <c r="D4993" s="155">
        <v>500</v>
      </c>
      <c r="E4993" s="155">
        <v>500</v>
      </c>
      <c r="F4993" s="166">
        <v>42073</v>
      </c>
      <c r="G4993" s="166">
        <v>42081</v>
      </c>
      <c r="H4993" s="157">
        <v>1</v>
      </c>
    </row>
    <row r="4994" spans="1:8" ht="15" customHeight="1" x14ac:dyDescent="0.25">
      <c r="A4994" s="155" t="s">
        <v>5652</v>
      </c>
      <c r="B4994" s="155" t="s">
        <v>7424</v>
      </c>
      <c r="C4994" s="155" t="s">
        <v>7425</v>
      </c>
      <c r="D4994" s="155">
        <v>25</v>
      </c>
      <c r="E4994" s="155">
        <v>25</v>
      </c>
      <c r="F4994" s="166">
        <v>42073</v>
      </c>
      <c r="G4994" s="166">
        <v>42076</v>
      </c>
      <c r="H4994" s="157">
        <v>1</v>
      </c>
    </row>
    <row r="4995" spans="1:8" ht="15" customHeight="1" x14ac:dyDescent="0.25">
      <c r="A4995" s="155" t="s">
        <v>71</v>
      </c>
      <c r="B4995" s="155" t="s">
        <v>154</v>
      </c>
      <c r="C4995" s="155" t="s">
        <v>7426</v>
      </c>
      <c r="D4995" s="155">
        <v>5</v>
      </c>
      <c r="E4995" s="155">
        <v>5</v>
      </c>
      <c r="F4995" s="166">
        <v>42073</v>
      </c>
      <c r="G4995" s="166">
        <v>42081</v>
      </c>
      <c r="H4995" s="157">
        <v>1</v>
      </c>
    </row>
    <row r="4996" spans="1:8" ht="15" customHeight="1" x14ac:dyDescent="0.25">
      <c r="A4996" s="155" t="s">
        <v>286</v>
      </c>
      <c r="B4996" s="155" t="s">
        <v>7427</v>
      </c>
      <c r="C4996" s="155" t="s">
        <v>7428</v>
      </c>
      <c r="D4996" s="155">
        <v>25</v>
      </c>
      <c r="E4996" s="155">
        <v>25</v>
      </c>
      <c r="F4996" s="166">
        <v>42073</v>
      </c>
      <c r="G4996" s="166">
        <v>42074</v>
      </c>
      <c r="H4996" s="157">
        <v>1</v>
      </c>
    </row>
    <row r="4997" spans="1:8" ht="15" customHeight="1" x14ac:dyDescent="0.25">
      <c r="A4997" s="155" t="s">
        <v>384</v>
      </c>
      <c r="B4997" s="155" t="s">
        <v>7429</v>
      </c>
      <c r="C4997" s="155" t="s">
        <v>7430</v>
      </c>
      <c r="D4997" s="155">
        <v>205</v>
      </c>
      <c r="E4997" s="155">
        <v>205</v>
      </c>
      <c r="F4997" s="166">
        <v>42073</v>
      </c>
      <c r="G4997" s="166">
        <v>42082</v>
      </c>
      <c r="H4997" s="157">
        <v>1</v>
      </c>
    </row>
    <row r="4998" spans="1:8" ht="15" customHeight="1" x14ac:dyDescent="0.25">
      <c r="A4998" s="155" t="s">
        <v>1554</v>
      </c>
      <c r="B4998" s="155" t="s">
        <v>1204</v>
      </c>
      <c r="C4998" s="155" t="s">
        <v>7431</v>
      </c>
      <c r="D4998" s="155">
        <v>125</v>
      </c>
      <c r="E4998" s="155">
        <v>125</v>
      </c>
      <c r="F4998" s="166">
        <v>42074</v>
      </c>
      <c r="G4998" s="166">
        <v>42076</v>
      </c>
      <c r="H4998" s="157">
        <v>1</v>
      </c>
    </row>
    <row r="4999" spans="1:8" ht="15" customHeight="1" x14ac:dyDescent="0.25">
      <c r="A4999" s="155" t="s">
        <v>42</v>
      </c>
      <c r="B4999" s="155" t="s">
        <v>6993</v>
      </c>
      <c r="C4999" s="155" t="s">
        <v>7432</v>
      </c>
      <c r="D4999" s="155">
        <v>5</v>
      </c>
      <c r="E4999" s="155">
        <v>5</v>
      </c>
      <c r="F4999" s="166">
        <v>42074</v>
      </c>
      <c r="G4999" s="166">
        <v>42076</v>
      </c>
      <c r="H4999" s="157">
        <v>1</v>
      </c>
    </row>
    <row r="5000" spans="1:8" ht="15" customHeight="1" x14ac:dyDescent="0.25">
      <c r="A5000" s="155" t="s">
        <v>78</v>
      </c>
      <c r="B5000" s="155" t="s">
        <v>7433</v>
      </c>
      <c r="C5000" s="155" t="s">
        <v>7434</v>
      </c>
      <c r="D5000" s="155">
        <v>2</v>
      </c>
      <c r="E5000" s="155">
        <v>2</v>
      </c>
      <c r="F5000" s="166">
        <v>42075</v>
      </c>
      <c r="G5000" s="166">
        <v>42080</v>
      </c>
      <c r="H5000" s="157">
        <v>1</v>
      </c>
    </row>
    <row r="5001" spans="1:8" ht="15" customHeight="1" x14ac:dyDescent="0.25">
      <c r="A5001" s="155" t="s">
        <v>71</v>
      </c>
      <c r="B5001" s="155" t="s">
        <v>477</v>
      </c>
      <c r="C5001" s="155" t="s">
        <v>7435</v>
      </c>
      <c r="D5001" s="155">
        <v>10</v>
      </c>
      <c r="E5001" s="155">
        <v>10</v>
      </c>
      <c r="F5001" s="166">
        <v>42075</v>
      </c>
      <c r="G5001" s="166">
        <v>42080</v>
      </c>
      <c r="H5001" s="157">
        <v>1</v>
      </c>
    </row>
    <row r="5002" spans="1:8" ht="15" customHeight="1" x14ac:dyDescent="0.25">
      <c r="A5002" s="155" t="s">
        <v>997</v>
      </c>
      <c r="B5002" s="155" t="s">
        <v>473</v>
      </c>
      <c r="C5002" s="155" t="s">
        <v>7436</v>
      </c>
      <c r="D5002" s="155">
        <v>100</v>
      </c>
      <c r="E5002" s="155">
        <v>100</v>
      </c>
      <c r="F5002" s="166">
        <v>42075</v>
      </c>
      <c r="G5002" s="166">
        <v>42080</v>
      </c>
      <c r="H5002" s="157">
        <v>1</v>
      </c>
    </row>
    <row r="5003" spans="1:8" ht="15" customHeight="1" x14ac:dyDescent="0.25">
      <c r="A5003" s="155" t="s">
        <v>520</v>
      </c>
      <c r="B5003" s="155" t="s">
        <v>962</v>
      </c>
      <c r="C5003" s="155" t="s">
        <v>7437</v>
      </c>
      <c r="D5003" s="155">
        <v>125</v>
      </c>
      <c r="E5003" s="155">
        <v>125</v>
      </c>
      <c r="F5003" s="166">
        <v>42075</v>
      </c>
      <c r="G5003" s="166">
        <v>42076</v>
      </c>
      <c r="H5003" s="157">
        <v>1</v>
      </c>
    </row>
    <row r="5004" spans="1:8" ht="15" customHeight="1" x14ac:dyDescent="0.25">
      <c r="A5004" s="155" t="s">
        <v>1114</v>
      </c>
      <c r="B5004" s="155" t="s">
        <v>1115</v>
      </c>
      <c r="C5004" s="155" t="s">
        <v>7438</v>
      </c>
      <c r="D5004" s="155">
        <v>25</v>
      </c>
      <c r="E5004" s="155">
        <v>25</v>
      </c>
      <c r="F5004" s="166">
        <v>42075</v>
      </c>
      <c r="G5004" s="166">
        <v>42076</v>
      </c>
      <c r="H5004" s="157">
        <v>1</v>
      </c>
    </row>
    <row r="5005" spans="1:8" ht="15" customHeight="1" x14ac:dyDescent="0.25">
      <c r="A5005" s="155" t="s">
        <v>5827</v>
      </c>
      <c r="B5005" s="155" t="s">
        <v>7439</v>
      </c>
      <c r="C5005" s="155" t="s">
        <v>7440</v>
      </c>
      <c r="D5005" s="155">
        <v>15</v>
      </c>
      <c r="E5005" s="155">
        <v>15</v>
      </c>
      <c r="F5005" s="166">
        <v>42075</v>
      </c>
      <c r="G5005" s="166">
        <v>42086</v>
      </c>
      <c r="H5005" s="157">
        <v>1</v>
      </c>
    </row>
    <row r="5006" spans="1:8" ht="15" customHeight="1" x14ac:dyDescent="0.25">
      <c r="A5006" s="155" t="s">
        <v>7441</v>
      </c>
      <c r="B5006" s="155" t="s">
        <v>7442</v>
      </c>
      <c r="C5006" s="155" t="s">
        <v>7443</v>
      </c>
      <c r="D5006" s="155">
        <v>6</v>
      </c>
      <c r="E5006" s="155">
        <v>6</v>
      </c>
      <c r="F5006" s="166">
        <v>42075</v>
      </c>
      <c r="G5006" s="166">
        <v>42079</v>
      </c>
      <c r="H5006" s="157">
        <v>1</v>
      </c>
    </row>
    <row r="5007" spans="1:8" ht="15" customHeight="1" x14ac:dyDescent="0.25">
      <c r="A5007" s="155" t="s">
        <v>4728</v>
      </c>
      <c r="B5007" s="155" t="s">
        <v>5387</v>
      </c>
      <c r="C5007" s="155" t="s">
        <v>7444</v>
      </c>
      <c r="D5007" s="155">
        <v>125</v>
      </c>
      <c r="E5007" s="155">
        <v>125</v>
      </c>
      <c r="F5007" s="166">
        <v>42075</v>
      </c>
      <c r="G5007" s="166">
        <v>42079</v>
      </c>
      <c r="H5007" s="157">
        <v>1</v>
      </c>
    </row>
    <row r="5008" spans="1:8" ht="15" customHeight="1" x14ac:dyDescent="0.25">
      <c r="A5008" s="155" t="s">
        <v>4728</v>
      </c>
      <c r="B5008" s="155" t="s">
        <v>7118</v>
      </c>
      <c r="C5008" s="155" t="s">
        <v>364</v>
      </c>
      <c r="D5008" s="155">
        <v>125</v>
      </c>
      <c r="E5008" s="155">
        <v>125</v>
      </c>
      <c r="F5008" s="166">
        <v>42075</v>
      </c>
      <c r="G5008" s="166">
        <v>42079</v>
      </c>
      <c r="H5008" s="157">
        <v>1</v>
      </c>
    </row>
    <row r="5009" spans="1:9" ht="15" customHeight="1" x14ac:dyDescent="0.25">
      <c r="A5009" s="155" t="s">
        <v>4728</v>
      </c>
      <c r="B5009" s="155" t="s">
        <v>7119</v>
      </c>
      <c r="C5009" s="155" t="s">
        <v>161</v>
      </c>
      <c r="D5009" s="155">
        <v>125</v>
      </c>
      <c r="E5009" s="155">
        <v>125</v>
      </c>
      <c r="F5009" s="166">
        <v>42075</v>
      </c>
      <c r="G5009" s="166">
        <v>42079</v>
      </c>
      <c r="H5009" s="157">
        <v>1</v>
      </c>
    </row>
    <row r="5010" spans="1:9" ht="15" customHeight="1" x14ac:dyDescent="0.25">
      <c r="A5010" s="155" t="s">
        <v>4728</v>
      </c>
      <c r="B5010" s="155" t="s">
        <v>4729</v>
      </c>
      <c r="C5010" s="155" t="s">
        <v>316</v>
      </c>
      <c r="D5010" s="155">
        <v>125</v>
      </c>
      <c r="E5010" s="155">
        <v>125</v>
      </c>
      <c r="F5010" s="166">
        <v>42075</v>
      </c>
      <c r="G5010" s="166">
        <v>42079</v>
      </c>
      <c r="H5010" s="157">
        <v>1</v>
      </c>
    </row>
    <row r="5011" spans="1:9" ht="15" customHeight="1" x14ac:dyDescent="0.25">
      <c r="A5011" s="155" t="s">
        <v>42</v>
      </c>
      <c r="B5011" s="155" t="s">
        <v>6734</v>
      </c>
      <c r="C5011" s="155" t="s">
        <v>7445</v>
      </c>
      <c r="D5011" s="155">
        <v>30</v>
      </c>
      <c r="E5011" s="155">
        <v>30</v>
      </c>
      <c r="F5011" s="166">
        <v>42076</v>
      </c>
      <c r="G5011" s="166">
        <v>42079</v>
      </c>
      <c r="H5011" s="157">
        <v>1</v>
      </c>
      <c r="I5011" s="163" t="s">
        <v>7306</v>
      </c>
    </row>
    <row r="5012" spans="1:9" ht="15" customHeight="1" x14ac:dyDescent="0.25">
      <c r="A5012" s="155" t="s">
        <v>6576</v>
      </c>
      <c r="B5012" s="155" t="s">
        <v>7368</v>
      </c>
      <c r="C5012" s="155" t="s">
        <v>7446</v>
      </c>
      <c r="D5012" s="155">
        <v>6</v>
      </c>
      <c r="E5012" s="155">
        <v>6</v>
      </c>
      <c r="F5012" s="166">
        <v>42076</v>
      </c>
      <c r="G5012" s="166">
        <v>42079</v>
      </c>
      <c r="H5012" s="157">
        <v>1</v>
      </c>
    </row>
    <row r="5013" spans="1:9" ht="15" customHeight="1" x14ac:dyDescent="0.25">
      <c r="A5013" s="155" t="s">
        <v>71</v>
      </c>
      <c r="B5013" s="155" t="s">
        <v>477</v>
      </c>
      <c r="C5013" s="155" t="s">
        <v>7447</v>
      </c>
      <c r="D5013" s="155">
        <v>5</v>
      </c>
      <c r="E5013" s="155">
        <v>5</v>
      </c>
      <c r="F5013" s="166">
        <v>42076</v>
      </c>
      <c r="G5013" s="166">
        <v>42083</v>
      </c>
      <c r="H5013" s="157">
        <v>1</v>
      </c>
    </row>
    <row r="5014" spans="1:9" ht="15" customHeight="1" x14ac:dyDescent="0.25">
      <c r="A5014" s="155" t="s">
        <v>71</v>
      </c>
      <c r="B5014" s="155" t="s">
        <v>477</v>
      </c>
      <c r="C5014" s="155" t="s">
        <v>7448</v>
      </c>
      <c r="D5014" s="155">
        <v>5</v>
      </c>
      <c r="E5014" s="155">
        <v>5</v>
      </c>
      <c r="F5014" s="166">
        <v>42079</v>
      </c>
      <c r="G5014" s="166">
        <v>42083</v>
      </c>
      <c r="H5014" s="157">
        <v>1</v>
      </c>
    </row>
    <row r="5015" spans="1:9" ht="15" customHeight="1" x14ac:dyDescent="0.25">
      <c r="A5015" s="155" t="s">
        <v>286</v>
      </c>
      <c r="B5015" s="155" t="s">
        <v>3002</v>
      </c>
      <c r="C5015" s="155" t="s">
        <v>7449</v>
      </c>
      <c r="D5015" s="155">
        <v>100</v>
      </c>
      <c r="E5015" s="155">
        <v>100</v>
      </c>
      <c r="F5015" s="166">
        <v>42076</v>
      </c>
      <c r="G5015" s="166">
        <v>42080</v>
      </c>
      <c r="H5015" s="157">
        <v>1</v>
      </c>
    </row>
    <row r="5016" spans="1:9" ht="15" customHeight="1" x14ac:dyDescent="0.25">
      <c r="A5016" s="155" t="s">
        <v>1536</v>
      </c>
      <c r="B5016" s="155" t="s">
        <v>3276</v>
      </c>
      <c r="C5016" s="155" t="s">
        <v>7450</v>
      </c>
      <c r="D5016" s="155">
        <v>10</v>
      </c>
      <c r="E5016" s="155">
        <v>10</v>
      </c>
      <c r="F5016" s="166">
        <v>42076</v>
      </c>
      <c r="G5016" s="166">
        <v>42080</v>
      </c>
      <c r="H5016" s="157">
        <v>1</v>
      </c>
    </row>
    <row r="5017" spans="1:9" ht="15" customHeight="1" x14ac:dyDescent="0.25">
      <c r="A5017" s="155" t="s">
        <v>7451</v>
      </c>
      <c r="B5017" s="155" t="s">
        <v>7452</v>
      </c>
      <c r="C5017" s="155" t="s">
        <v>7402</v>
      </c>
      <c r="D5017" s="155">
        <v>20</v>
      </c>
      <c r="E5017" s="155">
        <v>20</v>
      </c>
      <c r="F5017" s="166">
        <v>42079</v>
      </c>
      <c r="G5017" s="166">
        <v>42083</v>
      </c>
      <c r="H5017" s="157">
        <v>1</v>
      </c>
    </row>
    <row r="5018" spans="1:9" ht="15" customHeight="1" x14ac:dyDescent="0.25">
      <c r="A5018" s="155" t="s">
        <v>509</v>
      </c>
      <c r="B5018" s="155" t="s">
        <v>6564</v>
      </c>
      <c r="C5018" s="155" t="s">
        <v>7453</v>
      </c>
      <c r="D5018" s="155">
        <v>2</v>
      </c>
      <c r="E5018" s="155">
        <v>2</v>
      </c>
      <c r="F5018" s="166">
        <v>42079</v>
      </c>
      <c r="G5018" s="166">
        <v>42081</v>
      </c>
      <c r="H5018" s="157">
        <v>1</v>
      </c>
    </row>
    <row r="5019" spans="1:9" ht="15" customHeight="1" x14ac:dyDescent="0.25">
      <c r="A5019" s="155" t="s">
        <v>597</v>
      </c>
      <c r="B5019" s="155" t="s">
        <v>598</v>
      </c>
      <c r="C5019" s="155" t="s">
        <v>7454</v>
      </c>
      <c r="D5019" s="155">
        <v>100</v>
      </c>
      <c r="E5019" s="155">
        <v>100</v>
      </c>
      <c r="F5019" s="166">
        <v>42079</v>
      </c>
      <c r="G5019" s="166">
        <v>42083</v>
      </c>
      <c r="H5019" s="157">
        <v>1</v>
      </c>
    </row>
    <row r="5020" spans="1:9" ht="15" customHeight="1" x14ac:dyDescent="0.25">
      <c r="A5020" s="155" t="s">
        <v>1208</v>
      </c>
      <c r="B5020" s="155" t="s">
        <v>1209</v>
      </c>
      <c r="C5020" s="155" t="s">
        <v>7455</v>
      </c>
      <c r="D5020" s="155">
        <v>90</v>
      </c>
      <c r="E5020" s="155">
        <v>90</v>
      </c>
      <c r="F5020" s="166">
        <v>42079</v>
      </c>
      <c r="G5020" s="166">
        <v>42082</v>
      </c>
      <c r="H5020" s="157">
        <v>1</v>
      </c>
    </row>
    <row r="5021" spans="1:9" ht="15" customHeight="1" x14ac:dyDescent="0.25">
      <c r="A5021" s="155" t="s">
        <v>559</v>
      </c>
      <c r="B5021" s="155" t="s">
        <v>560</v>
      </c>
      <c r="C5021" s="155" t="s">
        <v>7457</v>
      </c>
      <c r="D5021" s="155">
        <v>15000</v>
      </c>
      <c r="E5021" s="155">
        <v>15015</v>
      </c>
      <c r="F5021" s="166">
        <v>42079</v>
      </c>
      <c r="G5021" s="166">
        <v>42083</v>
      </c>
      <c r="H5021" s="157">
        <v>1</v>
      </c>
    </row>
    <row r="5022" spans="1:9" ht="15" customHeight="1" x14ac:dyDescent="0.25">
      <c r="A5022" s="155" t="s">
        <v>559</v>
      </c>
      <c r="B5022" s="155" t="s">
        <v>1849</v>
      </c>
      <c r="C5022" s="155" t="s">
        <v>7456</v>
      </c>
      <c r="D5022" s="155">
        <v>1000</v>
      </c>
      <c r="E5022" s="155">
        <v>1000</v>
      </c>
      <c r="F5022" s="166">
        <v>42079</v>
      </c>
      <c r="G5022" s="166">
        <v>42083</v>
      </c>
      <c r="H5022" s="157">
        <v>1</v>
      </c>
    </row>
    <row r="5023" spans="1:9" ht="15" customHeight="1" x14ac:dyDescent="0.25">
      <c r="A5023" s="155" t="s">
        <v>559</v>
      </c>
      <c r="B5023" s="155" t="s">
        <v>1560</v>
      </c>
      <c r="C5023" s="155" t="s">
        <v>7458</v>
      </c>
      <c r="D5023" s="155">
        <v>1000</v>
      </c>
      <c r="E5023" s="155">
        <v>1000</v>
      </c>
      <c r="F5023" s="166">
        <v>42079</v>
      </c>
      <c r="G5023" s="166">
        <v>42083</v>
      </c>
      <c r="H5023" s="157">
        <v>1</v>
      </c>
    </row>
    <row r="5024" spans="1:9" ht="15" customHeight="1" x14ac:dyDescent="0.25">
      <c r="A5024" s="155" t="s">
        <v>911</v>
      </c>
      <c r="B5024" s="155" t="s">
        <v>912</v>
      </c>
      <c r="C5024" s="155" t="s">
        <v>7459</v>
      </c>
      <c r="D5024" s="155">
        <v>500</v>
      </c>
      <c r="E5024" s="155">
        <v>500</v>
      </c>
      <c r="F5024" s="166">
        <v>42079</v>
      </c>
      <c r="G5024" s="166">
        <v>42082</v>
      </c>
      <c r="H5024" s="157">
        <v>1</v>
      </c>
    </row>
    <row r="5025" spans="1:9" ht="15" customHeight="1" x14ac:dyDescent="0.25">
      <c r="A5025" s="155" t="s">
        <v>173</v>
      </c>
      <c r="B5025" s="155" t="s">
        <v>710</v>
      </c>
      <c r="C5025" s="155" t="s">
        <v>7460</v>
      </c>
      <c r="D5025" s="155">
        <v>105</v>
      </c>
      <c r="E5025" s="155">
        <v>105</v>
      </c>
      <c r="F5025" s="166">
        <v>42079</v>
      </c>
      <c r="G5025" s="166">
        <v>42083</v>
      </c>
      <c r="H5025" s="157">
        <v>1</v>
      </c>
    </row>
    <row r="5026" spans="1:9" ht="15" customHeight="1" x14ac:dyDescent="0.25">
      <c r="A5026" s="155" t="s">
        <v>173</v>
      </c>
      <c r="B5026" s="155" t="s">
        <v>5833</v>
      </c>
      <c r="C5026" s="155" t="s">
        <v>7461</v>
      </c>
      <c r="D5026" s="155">
        <v>208</v>
      </c>
      <c r="E5026" s="155">
        <v>208</v>
      </c>
      <c r="F5026" s="166">
        <v>42079</v>
      </c>
      <c r="G5026" s="166">
        <v>42082</v>
      </c>
      <c r="H5026" s="157">
        <v>1</v>
      </c>
    </row>
    <row r="5027" spans="1:9" ht="15" customHeight="1" x14ac:dyDescent="0.25">
      <c r="A5027" s="155" t="s">
        <v>173</v>
      </c>
      <c r="B5027" s="155" t="s">
        <v>445</v>
      </c>
      <c r="C5027" s="155" t="s">
        <v>364</v>
      </c>
      <c r="D5027" s="155">
        <v>104</v>
      </c>
      <c r="E5027" s="155">
        <v>104</v>
      </c>
      <c r="F5027" s="166">
        <v>42079</v>
      </c>
      <c r="G5027" s="166">
        <v>42082</v>
      </c>
      <c r="H5027" s="157">
        <v>1</v>
      </c>
    </row>
    <row r="5028" spans="1:9" ht="15" customHeight="1" x14ac:dyDescent="0.25">
      <c r="A5028" s="155" t="s">
        <v>173</v>
      </c>
      <c r="B5028" s="155" t="s">
        <v>445</v>
      </c>
      <c r="C5028" s="155" t="s">
        <v>161</v>
      </c>
      <c r="D5028" s="155">
        <v>104</v>
      </c>
      <c r="E5028" s="155">
        <v>104</v>
      </c>
      <c r="F5028" s="166">
        <v>42079</v>
      </c>
      <c r="G5028" s="166">
        <v>42082</v>
      </c>
      <c r="H5028" s="157">
        <v>1</v>
      </c>
    </row>
    <row r="5029" spans="1:9" ht="15" customHeight="1" x14ac:dyDescent="0.25">
      <c r="A5029" s="155" t="s">
        <v>71</v>
      </c>
      <c r="B5029" s="155" t="s">
        <v>477</v>
      </c>
      <c r="C5029" s="155" t="s">
        <v>7462</v>
      </c>
      <c r="D5029" s="155">
        <v>5</v>
      </c>
      <c r="E5029" s="155">
        <v>5</v>
      </c>
      <c r="F5029" s="166">
        <v>42079</v>
      </c>
      <c r="G5029" s="166">
        <v>42094</v>
      </c>
      <c r="H5029" s="157">
        <v>1</v>
      </c>
    </row>
    <row r="5030" spans="1:9" ht="15" customHeight="1" x14ac:dyDescent="0.25">
      <c r="A5030" s="155" t="s">
        <v>899</v>
      </c>
      <c r="B5030" s="155" t="s">
        <v>693</v>
      </c>
      <c r="C5030" s="155" t="s">
        <v>7463</v>
      </c>
      <c r="D5030" s="155">
        <v>10</v>
      </c>
      <c r="E5030" s="155">
        <v>10</v>
      </c>
      <c r="F5030" s="166">
        <v>42079</v>
      </c>
      <c r="G5030" s="166">
        <v>42083</v>
      </c>
      <c r="H5030" s="157">
        <v>1</v>
      </c>
      <c r="I5030" s="163" t="s">
        <v>1847</v>
      </c>
    </row>
    <row r="5031" spans="1:9" ht="15" customHeight="1" x14ac:dyDescent="0.25">
      <c r="A5031" s="155" t="s">
        <v>71</v>
      </c>
      <c r="B5031" s="155" t="s">
        <v>2730</v>
      </c>
      <c r="C5031" s="155" t="s">
        <v>7464</v>
      </c>
      <c r="D5031" s="155">
        <v>5</v>
      </c>
      <c r="E5031" s="155">
        <v>5</v>
      </c>
      <c r="F5031" s="166">
        <v>42080</v>
      </c>
      <c r="G5031" s="166">
        <v>42083</v>
      </c>
      <c r="H5031" s="157">
        <v>1</v>
      </c>
    </row>
    <row r="5032" spans="1:9" ht="15" customHeight="1" x14ac:dyDescent="0.25">
      <c r="A5032" s="155" t="s">
        <v>638</v>
      </c>
      <c r="B5032" s="155" t="s">
        <v>639</v>
      </c>
      <c r="C5032" s="155" t="s">
        <v>7465</v>
      </c>
      <c r="D5032" s="155">
        <v>2000</v>
      </c>
      <c r="E5032" s="155">
        <v>2000</v>
      </c>
      <c r="F5032" s="166">
        <v>42080</v>
      </c>
      <c r="G5032" s="166">
        <v>42082</v>
      </c>
      <c r="H5032" s="157">
        <v>1</v>
      </c>
    </row>
    <row r="5033" spans="1:9" ht="15" customHeight="1" x14ac:dyDescent="0.25">
      <c r="A5033" s="155" t="s">
        <v>3437</v>
      </c>
      <c r="B5033" s="155" t="s">
        <v>4533</v>
      </c>
      <c r="C5033" s="155" t="s">
        <v>7466</v>
      </c>
      <c r="D5033" s="155">
        <v>50</v>
      </c>
      <c r="E5033" s="155">
        <v>50</v>
      </c>
      <c r="F5033" s="166">
        <v>42080</v>
      </c>
      <c r="G5033" s="166">
        <v>42083</v>
      </c>
      <c r="H5033" s="157">
        <v>1</v>
      </c>
    </row>
    <row r="5034" spans="1:9" ht="15" customHeight="1" x14ac:dyDescent="0.25">
      <c r="A5034" s="155" t="s">
        <v>6529</v>
      </c>
      <c r="B5034" s="155" t="s">
        <v>6530</v>
      </c>
      <c r="C5034" s="155" t="s">
        <v>7467</v>
      </c>
      <c r="D5034" s="155">
        <v>10</v>
      </c>
      <c r="E5034" s="155">
        <v>10</v>
      </c>
      <c r="F5034" s="166">
        <v>42080</v>
      </c>
      <c r="G5034" s="166">
        <v>42083</v>
      </c>
      <c r="H5034" s="157">
        <v>1</v>
      </c>
    </row>
    <row r="5035" spans="1:9" ht="15" customHeight="1" x14ac:dyDescent="0.25">
      <c r="A5035" s="155" t="s">
        <v>5827</v>
      </c>
      <c r="B5035" s="155" t="s">
        <v>5660</v>
      </c>
      <c r="C5035" s="155" t="s">
        <v>7468</v>
      </c>
      <c r="D5035" s="155">
        <v>150</v>
      </c>
      <c r="E5035" s="155">
        <v>148</v>
      </c>
      <c r="F5035" s="166">
        <v>42080</v>
      </c>
      <c r="G5035" s="166">
        <v>42083</v>
      </c>
      <c r="H5035" s="157">
        <v>1</v>
      </c>
      <c r="I5035" s="163" t="s">
        <v>7469</v>
      </c>
    </row>
    <row r="5036" spans="1:9" ht="15" customHeight="1" x14ac:dyDescent="0.25">
      <c r="A5036" s="155" t="s">
        <v>6576</v>
      </c>
      <c r="B5036" s="155" t="s">
        <v>7368</v>
      </c>
      <c r="C5036" s="155" t="s">
        <v>7470</v>
      </c>
      <c r="D5036" s="155">
        <v>4</v>
      </c>
      <c r="E5036" s="155">
        <v>4</v>
      </c>
      <c r="F5036" s="166">
        <v>42080</v>
      </c>
      <c r="G5036" s="166">
        <v>42080</v>
      </c>
      <c r="H5036" s="157">
        <v>1</v>
      </c>
      <c r="I5036" s="163" t="s">
        <v>214</v>
      </c>
    </row>
    <row r="5037" spans="1:9" ht="15" customHeight="1" x14ac:dyDescent="0.25">
      <c r="A5037" s="155" t="s">
        <v>7471</v>
      </c>
      <c r="B5037" s="155" t="s">
        <v>7472</v>
      </c>
      <c r="C5037" s="155" t="s">
        <v>7473</v>
      </c>
      <c r="D5037" s="155">
        <v>300</v>
      </c>
      <c r="E5037" s="155">
        <v>300</v>
      </c>
      <c r="F5037" s="166">
        <v>42080</v>
      </c>
      <c r="G5037" s="166">
        <v>42083</v>
      </c>
      <c r="H5037" s="157">
        <v>1</v>
      </c>
      <c r="I5037" s="163" t="s">
        <v>214</v>
      </c>
    </row>
    <row r="5038" spans="1:9" ht="15" customHeight="1" x14ac:dyDescent="0.25">
      <c r="A5038" s="155" t="s">
        <v>1492</v>
      </c>
      <c r="B5038" s="155" t="s">
        <v>2726</v>
      </c>
      <c r="C5038" s="155" t="s">
        <v>7474</v>
      </c>
      <c r="D5038" s="155">
        <v>250</v>
      </c>
      <c r="E5038" s="155">
        <v>250</v>
      </c>
      <c r="F5038" s="166">
        <v>42081</v>
      </c>
      <c r="G5038" s="166">
        <v>42144</v>
      </c>
      <c r="H5038" s="157">
        <v>1</v>
      </c>
    </row>
    <row r="5039" spans="1:9" ht="15" customHeight="1" x14ac:dyDescent="0.25">
      <c r="A5039" s="155" t="s">
        <v>6021</v>
      </c>
      <c r="B5039" s="155" t="s">
        <v>6022</v>
      </c>
      <c r="C5039" s="155" t="s">
        <v>7475</v>
      </c>
      <c r="D5039" s="155">
        <v>50</v>
      </c>
      <c r="E5039" s="155">
        <v>50</v>
      </c>
      <c r="F5039" s="166">
        <v>42081</v>
      </c>
      <c r="G5039" s="166">
        <v>42082</v>
      </c>
      <c r="H5039" s="157">
        <v>1</v>
      </c>
    </row>
    <row r="5040" spans="1:9" ht="15" customHeight="1" x14ac:dyDescent="0.25">
      <c r="A5040" s="155" t="s">
        <v>71</v>
      </c>
      <c r="B5040" s="155" t="s">
        <v>154</v>
      </c>
      <c r="C5040" s="155" t="s">
        <v>7476</v>
      </c>
      <c r="D5040" s="155">
        <v>5</v>
      </c>
      <c r="E5040" s="155">
        <v>5</v>
      </c>
      <c r="F5040" s="166">
        <v>42081</v>
      </c>
      <c r="G5040" s="166">
        <v>42083</v>
      </c>
      <c r="H5040" s="157">
        <v>1</v>
      </c>
    </row>
    <row r="5041" spans="1:9" ht="15" customHeight="1" x14ac:dyDescent="0.25">
      <c r="A5041" s="155" t="s">
        <v>1983</v>
      </c>
      <c r="B5041" s="155" t="s">
        <v>7498</v>
      </c>
      <c r="C5041" s="155" t="s">
        <v>7499</v>
      </c>
      <c r="D5041" s="155">
        <v>25</v>
      </c>
      <c r="E5041" s="155">
        <v>20</v>
      </c>
      <c r="F5041" s="166">
        <v>42081</v>
      </c>
      <c r="G5041" s="166">
        <v>42082</v>
      </c>
      <c r="H5041" s="157">
        <v>1</v>
      </c>
      <c r="I5041" s="163" t="s">
        <v>7500</v>
      </c>
    </row>
    <row r="5042" spans="1:9" ht="15" customHeight="1" x14ac:dyDescent="0.25">
      <c r="A5042" s="155" t="s">
        <v>7477</v>
      </c>
      <c r="B5042" s="155" t="s">
        <v>5582</v>
      </c>
      <c r="C5042" s="155" t="s">
        <v>7478</v>
      </c>
      <c r="D5042" s="155">
        <v>2000</v>
      </c>
      <c r="E5042" s="155">
        <v>2000</v>
      </c>
      <c r="F5042" s="166">
        <v>42081</v>
      </c>
      <c r="G5042" s="166">
        <v>42086</v>
      </c>
      <c r="H5042" s="157">
        <v>1</v>
      </c>
    </row>
    <row r="5043" spans="1:9" ht="15" customHeight="1" x14ac:dyDescent="0.25">
      <c r="A5043" s="155" t="s">
        <v>2396</v>
      </c>
      <c r="B5043" s="155" t="s">
        <v>2397</v>
      </c>
      <c r="C5043" s="155" t="s">
        <v>7479</v>
      </c>
      <c r="D5043" s="155">
        <v>50</v>
      </c>
      <c r="E5043" s="155">
        <v>50</v>
      </c>
      <c r="F5043" s="166">
        <v>42082</v>
      </c>
      <c r="G5043" s="166">
        <v>42083</v>
      </c>
      <c r="H5043" s="157">
        <v>1</v>
      </c>
    </row>
    <row r="5044" spans="1:9" ht="15" customHeight="1" x14ac:dyDescent="0.25">
      <c r="A5044" s="155" t="s">
        <v>6965</v>
      </c>
      <c r="B5044" s="155" t="s">
        <v>6646</v>
      </c>
      <c r="C5044" s="155" t="s">
        <v>7480</v>
      </c>
      <c r="D5044" s="155">
        <v>4</v>
      </c>
      <c r="E5044" s="155">
        <v>4</v>
      </c>
      <c r="F5044" s="166">
        <v>42082</v>
      </c>
      <c r="G5044" s="166">
        <v>42065</v>
      </c>
      <c r="H5044" s="157">
        <v>0</v>
      </c>
      <c r="I5044" s="163" t="s">
        <v>1184</v>
      </c>
    </row>
    <row r="5045" spans="1:9" ht="15" customHeight="1" x14ac:dyDescent="0.25">
      <c r="A5045" s="155" t="s">
        <v>520</v>
      </c>
      <c r="B5045" s="155" t="s">
        <v>1267</v>
      </c>
      <c r="C5045" s="155" t="s">
        <v>7481</v>
      </c>
      <c r="D5045" s="155">
        <v>500</v>
      </c>
      <c r="E5045" s="155">
        <v>500</v>
      </c>
      <c r="F5045" s="166">
        <v>42082</v>
      </c>
      <c r="G5045" s="166" t="s">
        <v>829</v>
      </c>
      <c r="H5045" s="157">
        <v>1</v>
      </c>
    </row>
    <row r="5046" spans="1:9" ht="15" customHeight="1" x14ac:dyDescent="0.25">
      <c r="A5046" s="155" t="s">
        <v>2714</v>
      </c>
      <c r="B5046" s="155" t="s">
        <v>7482</v>
      </c>
      <c r="C5046" s="155" t="s">
        <v>7483</v>
      </c>
      <c r="D5046" s="155">
        <v>10</v>
      </c>
      <c r="E5046" s="155">
        <v>10</v>
      </c>
      <c r="F5046" s="166">
        <v>42082</v>
      </c>
      <c r="G5046" s="166">
        <v>42060</v>
      </c>
      <c r="H5046" s="157">
        <v>0</v>
      </c>
    </row>
    <row r="5047" spans="1:9" ht="15" customHeight="1" x14ac:dyDescent="0.25">
      <c r="A5047" s="155" t="s">
        <v>5827</v>
      </c>
      <c r="B5047" s="155" t="s">
        <v>7484</v>
      </c>
      <c r="C5047" s="155" t="s">
        <v>7485</v>
      </c>
      <c r="D5047" s="155">
        <v>20</v>
      </c>
      <c r="E5047" s="155">
        <v>20</v>
      </c>
      <c r="F5047" s="166">
        <v>42083</v>
      </c>
      <c r="G5047" s="166">
        <v>42086</v>
      </c>
      <c r="H5047" s="157">
        <v>1</v>
      </c>
    </row>
    <row r="5048" spans="1:9" ht="15" customHeight="1" x14ac:dyDescent="0.25">
      <c r="A5048" s="155" t="s">
        <v>1125</v>
      </c>
      <c r="B5048" s="155" t="s">
        <v>1696</v>
      </c>
      <c r="C5048" s="155" t="s">
        <v>7486</v>
      </c>
      <c r="D5048" s="155">
        <v>250</v>
      </c>
      <c r="E5048" s="155">
        <v>250</v>
      </c>
      <c r="F5048" s="166">
        <v>42083</v>
      </c>
      <c r="G5048" s="166">
        <v>42086</v>
      </c>
      <c r="H5048" s="157">
        <v>1</v>
      </c>
    </row>
    <row r="5049" spans="1:9" ht="15" customHeight="1" x14ac:dyDescent="0.25">
      <c r="A5049" s="155" t="s">
        <v>1125</v>
      </c>
      <c r="B5049" s="155" t="s">
        <v>7488</v>
      </c>
      <c r="C5049" s="155" t="s">
        <v>7487</v>
      </c>
      <c r="D5049" s="155">
        <v>50</v>
      </c>
      <c r="E5049" s="155">
        <v>50</v>
      </c>
      <c r="F5049" s="166">
        <v>42083</v>
      </c>
      <c r="G5049" s="166">
        <v>42083</v>
      </c>
      <c r="H5049" s="157">
        <v>1</v>
      </c>
    </row>
    <row r="5050" spans="1:9" ht="15" customHeight="1" x14ac:dyDescent="0.25">
      <c r="A5050" s="155" t="s">
        <v>71</v>
      </c>
      <c r="B5050" s="155" t="s">
        <v>2730</v>
      </c>
      <c r="C5050" s="155" t="s">
        <v>7489</v>
      </c>
      <c r="D5050" s="155">
        <v>5</v>
      </c>
      <c r="E5050" s="155">
        <v>5</v>
      </c>
      <c r="F5050" s="166">
        <v>42083</v>
      </c>
      <c r="G5050" s="166">
        <v>42090</v>
      </c>
      <c r="H5050" s="157">
        <v>1</v>
      </c>
    </row>
    <row r="5051" spans="1:9" ht="15" customHeight="1" x14ac:dyDescent="0.25">
      <c r="A5051" s="155" t="s">
        <v>251</v>
      </c>
      <c r="B5051" s="155" t="s">
        <v>4275</v>
      </c>
      <c r="C5051" s="155" t="s">
        <v>7490</v>
      </c>
      <c r="D5051" s="155">
        <v>10</v>
      </c>
      <c r="E5051" s="155">
        <v>10</v>
      </c>
      <c r="F5051" s="166">
        <v>42083</v>
      </c>
      <c r="G5051" s="166">
        <v>42087</v>
      </c>
      <c r="H5051" s="157">
        <v>1</v>
      </c>
    </row>
    <row r="5052" spans="1:9" ht="15" customHeight="1" x14ac:dyDescent="0.25">
      <c r="A5052" s="155" t="s">
        <v>42</v>
      </c>
      <c r="B5052" s="155" t="s">
        <v>1321</v>
      </c>
      <c r="C5052" s="155" t="s">
        <v>7491</v>
      </c>
      <c r="D5052" s="155">
        <v>300</v>
      </c>
      <c r="E5052" s="155">
        <v>45</v>
      </c>
      <c r="F5052" s="166">
        <v>42083</v>
      </c>
      <c r="G5052" s="166">
        <v>42090</v>
      </c>
      <c r="H5052" s="157">
        <v>1</v>
      </c>
      <c r="I5052" s="163" t="s">
        <v>834</v>
      </c>
    </row>
    <row r="5053" spans="1:9" ht="15" customHeight="1" x14ac:dyDescent="0.25">
      <c r="A5053" s="155" t="s">
        <v>71</v>
      </c>
      <c r="B5053" s="155" t="s">
        <v>167</v>
      </c>
      <c r="C5053" s="155" t="s">
        <v>7492</v>
      </c>
      <c r="D5053" s="155">
        <v>6</v>
      </c>
      <c r="E5053" s="155">
        <v>6</v>
      </c>
      <c r="F5053" s="166">
        <v>42083</v>
      </c>
      <c r="G5053" s="166">
        <v>42094</v>
      </c>
      <c r="H5053" s="157">
        <v>1</v>
      </c>
    </row>
    <row r="5054" spans="1:9" ht="15" customHeight="1" x14ac:dyDescent="0.25">
      <c r="A5054" s="155" t="s">
        <v>7493</v>
      </c>
      <c r="B5054" s="155" t="s">
        <v>6161</v>
      </c>
      <c r="C5054" s="155" t="s">
        <v>7494</v>
      </c>
      <c r="D5054" s="155">
        <v>1</v>
      </c>
      <c r="E5054" s="155">
        <v>1</v>
      </c>
      <c r="F5054" s="166">
        <v>42083</v>
      </c>
      <c r="G5054" s="166">
        <v>42090</v>
      </c>
      <c r="H5054" s="157">
        <v>1</v>
      </c>
    </row>
    <row r="5055" spans="1:9" ht="15" customHeight="1" x14ac:dyDescent="0.25">
      <c r="A5055" s="155" t="s">
        <v>71</v>
      </c>
      <c r="B5055" s="155" t="s">
        <v>1550</v>
      </c>
      <c r="C5055" s="155" t="s">
        <v>7495</v>
      </c>
      <c r="D5055" s="155">
        <v>5</v>
      </c>
      <c r="E5055" s="155">
        <v>5</v>
      </c>
      <c r="F5055" s="166">
        <v>42086</v>
      </c>
      <c r="G5055" s="166">
        <v>42089</v>
      </c>
      <c r="H5055" s="157">
        <v>1</v>
      </c>
    </row>
    <row r="5056" spans="1:9" ht="15" customHeight="1" x14ac:dyDescent="0.25">
      <c r="A5056" s="155" t="s">
        <v>42</v>
      </c>
      <c r="B5056" s="155" t="s">
        <v>7496</v>
      </c>
      <c r="C5056" s="155" t="s">
        <v>7497</v>
      </c>
      <c r="D5056" s="155">
        <v>50</v>
      </c>
      <c r="E5056" s="155">
        <v>50</v>
      </c>
      <c r="F5056" s="166">
        <v>42086</v>
      </c>
      <c r="G5056" s="166">
        <v>42088</v>
      </c>
      <c r="H5056" s="157">
        <v>1</v>
      </c>
    </row>
    <row r="5057" spans="1:9" ht="15" customHeight="1" x14ac:dyDescent="0.25">
      <c r="A5057" s="155" t="s">
        <v>1983</v>
      </c>
      <c r="B5057" s="155" t="s">
        <v>7498</v>
      </c>
      <c r="C5057" s="155" t="s">
        <v>7499</v>
      </c>
      <c r="D5057" s="155">
        <v>25</v>
      </c>
      <c r="E5057" s="155">
        <v>5</v>
      </c>
      <c r="F5057" s="166">
        <v>42086</v>
      </c>
      <c r="G5057" s="166">
        <v>42088</v>
      </c>
      <c r="H5057" s="157">
        <v>1</v>
      </c>
      <c r="I5057" s="163" t="s">
        <v>218</v>
      </c>
    </row>
    <row r="5058" spans="1:9" ht="15" customHeight="1" x14ac:dyDescent="0.25">
      <c r="A5058" s="155" t="s">
        <v>261</v>
      </c>
      <c r="B5058" s="155" t="s">
        <v>7501</v>
      </c>
      <c r="C5058" s="155" t="s">
        <v>7502</v>
      </c>
      <c r="D5058" s="155">
        <v>20</v>
      </c>
      <c r="E5058" s="155">
        <v>20</v>
      </c>
      <c r="F5058" s="166">
        <v>42086</v>
      </c>
      <c r="G5058" s="166">
        <v>42097</v>
      </c>
      <c r="H5058" s="157">
        <v>1</v>
      </c>
    </row>
    <row r="5059" spans="1:9" ht="15" customHeight="1" x14ac:dyDescent="0.25">
      <c r="A5059" s="155" t="s">
        <v>261</v>
      </c>
      <c r="B5059" s="155" t="s">
        <v>3977</v>
      </c>
      <c r="C5059" s="155" t="s">
        <v>7503</v>
      </c>
      <c r="D5059" s="155">
        <v>2</v>
      </c>
      <c r="E5059" s="155">
        <v>2</v>
      </c>
      <c r="F5059" s="166">
        <v>42086</v>
      </c>
      <c r="G5059" s="166">
        <v>42090</v>
      </c>
      <c r="H5059" s="157">
        <v>1</v>
      </c>
    </row>
    <row r="5060" spans="1:9" ht="15" customHeight="1" x14ac:dyDescent="0.25">
      <c r="A5060" s="155" t="s">
        <v>6576</v>
      </c>
      <c r="B5060" s="155" t="s">
        <v>5833</v>
      </c>
      <c r="C5060" s="155" t="s">
        <v>7504</v>
      </c>
      <c r="D5060" s="155">
        <v>3</v>
      </c>
      <c r="E5060" s="155">
        <v>3</v>
      </c>
      <c r="F5060" s="166">
        <v>42086</v>
      </c>
      <c r="G5060" s="166">
        <v>42087</v>
      </c>
      <c r="H5060" s="157">
        <v>1</v>
      </c>
    </row>
    <row r="5061" spans="1:9" ht="15" customHeight="1" x14ac:dyDescent="0.25">
      <c r="A5061" s="155" t="s">
        <v>7058</v>
      </c>
      <c r="B5061" s="155" t="s">
        <v>5069</v>
      </c>
      <c r="C5061" s="155" t="s">
        <v>7505</v>
      </c>
      <c r="D5061" s="155">
        <v>500</v>
      </c>
      <c r="E5061" s="155">
        <v>500</v>
      </c>
      <c r="F5061" s="166">
        <v>42087</v>
      </c>
      <c r="G5061" s="166">
        <v>42090</v>
      </c>
      <c r="H5061" s="157">
        <v>1</v>
      </c>
    </row>
    <row r="5062" spans="1:9" ht="15" customHeight="1" x14ac:dyDescent="0.25">
      <c r="A5062" s="155" t="s">
        <v>408</v>
      </c>
      <c r="B5062" s="155" t="s">
        <v>409</v>
      </c>
      <c r="C5062" s="155" t="s">
        <v>7506</v>
      </c>
      <c r="D5062" s="155">
        <v>50</v>
      </c>
      <c r="E5062" s="155">
        <v>50</v>
      </c>
      <c r="F5062" s="166">
        <v>42087</v>
      </c>
      <c r="G5062" s="166">
        <v>42094</v>
      </c>
      <c r="H5062" s="157">
        <v>1</v>
      </c>
    </row>
    <row r="5063" spans="1:9" ht="15" customHeight="1" x14ac:dyDescent="0.25">
      <c r="A5063" s="155" t="s">
        <v>3430</v>
      </c>
      <c r="B5063" s="155" t="s">
        <v>1501</v>
      </c>
      <c r="C5063" s="155" t="s">
        <v>7507</v>
      </c>
      <c r="D5063" s="155">
        <v>100</v>
      </c>
      <c r="E5063" s="155">
        <v>100</v>
      </c>
      <c r="F5063" s="166">
        <v>42087</v>
      </c>
      <c r="G5063" s="166">
        <v>42093</v>
      </c>
      <c r="H5063" s="157">
        <v>1</v>
      </c>
    </row>
    <row r="5064" spans="1:9" ht="15" customHeight="1" x14ac:dyDescent="0.25">
      <c r="A5064" s="155" t="s">
        <v>1386</v>
      </c>
      <c r="B5064" s="155" t="s">
        <v>1696</v>
      </c>
      <c r="C5064" s="155" t="s">
        <v>7508</v>
      </c>
      <c r="D5064" s="155">
        <v>3</v>
      </c>
      <c r="E5064" s="155">
        <v>3</v>
      </c>
      <c r="F5064" s="166">
        <v>42087</v>
      </c>
      <c r="G5064" s="166">
        <v>42087</v>
      </c>
      <c r="H5064" s="157">
        <v>1</v>
      </c>
    </row>
    <row r="5065" spans="1:9" ht="15" customHeight="1" x14ac:dyDescent="0.25">
      <c r="A5065" s="155" t="s">
        <v>2714</v>
      </c>
      <c r="B5065" s="155" t="s">
        <v>7509</v>
      </c>
      <c r="C5065" s="155" t="s">
        <v>7510</v>
      </c>
      <c r="D5065" s="155">
        <v>15</v>
      </c>
      <c r="E5065" s="155">
        <v>15</v>
      </c>
      <c r="F5065" s="166">
        <v>42088</v>
      </c>
      <c r="G5065" s="166">
        <v>42096</v>
      </c>
      <c r="H5065" s="157">
        <v>1</v>
      </c>
    </row>
    <row r="5066" spans="1:9" ht="15" customHeight="1" x14ac:dyDescent="0.25">
      <c r="A5066" s="155" t="s">
        <v>71</v>
      </c>
      <c r="B5066" s="155" t="s">
        <v>2730</v>
      </c>
      <c r="C5066" s="155" t="s">
        <v>7511</v>
      </c>
      <c r="D5066" s="155">
        <v>5</v>
      </c>
      <c r="E5066" s="155">
        <v>5</v>
      </c>
      <c r="F5066" s="166">
        <v>42088</v>
      </c>
      <c r="G5066" s="166">
        <v>42094</v>
      </c>
      <c r="H5066" s="157">
        <v>1</v>
      </c>
    </row>
    <row r="5067" spans="1:9" ht="15" customHeight="1" x14ac:dyDescent="0.25">
      <c r="A5067" s="155" t="s">
        <v>39</v>
      </c>
      <c r="B5067" s="155" t="s">
        <v>380</v>
      </c>
      <c r="C5067" s="155" t="s">
        <v>7513</v>
      </c>
      <c r="D5067" s="155">
        <v>500</v>
      </c>
      <c r="E5067" s="155">
        <v>525</v>
      </c>
      <c r="F5067" s="166">
        <v>42088</v>
      </c>
      <c r="G5067" s="166">
        <v>42094</v>
      </c>
      <c r="H5067" s="157">
        <v>1</v>
      </c>
    </row>
    <row r="5068" spans="1:9" ht="15" customHeight="1" x14ac:dyDescent="0.25">
      <c r="A5068" s="155" t="s">
        <v>4605</v>
      </c>
      <c r="B5068" s="155" t="s">
        <v>6978</v>
      </c>
      <c r="C5068" s="155" t="s">
        <v>7512</v>
      </c>
      <c r="D5068" s="155">
        <v>50</v>
      </c>
      <c r="E5068" s="155">
        <v>50</v>
      </c>
      <c r="F5068" s="166">
        <v>42089</v>
      </c>
      <c r="G5068" s="166">
        <v>42090</v>
      </c>
      <c r="H5068" s="157">
        <v>1</v>
      </c>
    </row>
    <row r="5069" spans="1:9" ht="15" customHeight="1" x14ac:dyDescent="0.25">
      <c r="A5069" s="155" t="s">
        <v>4605</v>
      </c>
      <c r="B5069" s="155" t="s">
        <v>6979</v>
      </c>
      <c r="C5069" s="155" t="s">
        <v>364</v>
      </c>
      <c r="D5069" s="155">
        <v>50</v>
      </c>
      <c r="E5069" s="155">
        <v>50</v>
      </c>
      <c r="F5069" s="166">
        <v>42089</v>
      </c>
      <c r="G5069" s="166">
        <v>42090</v>
      </c>
      <c r="H5069" s="157">
        <v>1</v>
      </c>
    </row>
    <row r="5070" spans="1:9" ht="15" customHeight="1" x14ac:dyDescent="0.25">
      <c r="A5070" s="155" t="s">
        <v>520</v>
      </c>
      <c r="B5070" s="155" t="s">
        <v>7070</v>
      </c>
      <c r="C5070" s="155" t="s">
        <v>7514</v>
      </c>
      <c r="D5070" s="155">
        <v>800</v>
      </c>
      <c r="E5070" s="155">
        <v>800</v>
      </c>
      <c r="F5070" s="166">
        <v>42090</v>
      </c>
      <c r="G5070" s="166">
        <v>42097</v>
      </c>
      <c r="H5070" s="157">
        <v>1</v>
      </c>
    </row>
    <row r="5071" spans="1:9" ht="15" customHeight="1" x14ac:dyDescent="0.25">
      <c r="A5071" s="155" t="s">
        <v>563</v>
      </c>
      <c r="B5071" s="155" t="s">
        <v>307</v>
      </c>
      <c r="C5071" s="155" t="s">
        <v>7515</v>
      </c>
      <c r="D5071" s="155">
        <v>150</v>
      </c>
      <c r="E5071" s="155">
        <v>150</v>
      </c>
      <c r="F5071" s="166">
        <v>42090</v>
      </c>
      <c r="G5071" s="166">
        <v>42097</v>
      </c>
      <c r="H5071" s="157">
        <v>1</v>
      </c>
    </row>
    <row r="5072" spans="1:9" ht="15" customHeight="1" x14ac:dyDescent="0.25">
      <c r="A5072" s="155" t="s">
        <v>1474</v>
      </c>
      <c r="B5072" s="155" t="s">
        <v>6175</v>
      </c>
      <c r="C5072" s="155" t="s">
        <v>7516</v>
      </c>
      <c r="D5072" s="155">
        <v>150</v>
      </c>
      <c r="E5072" s="155">
        <v>150</v>
      </c>
      <c r="F5072" s="166">
        <v>42090</v>
      </c>
      <c r="G5072" s="166">
        <v>42093</v>
      </c>
      <c r="H5072" s="157">
        <v>1</v>
      </c>
    </row>
    <row r="5073" spans="1:9" ht="15" customHeight="1" x14ac:dyDescent="0.25">
      <c r="A5073" s="155" t="s">
        <v>173</v>
      </c>
      <c r="B5073" s="155" t="s">
        <v>7517</v>
      </c>
      <c r="C5073" s="155" t="s">
        <v>7518</v>
      </c>
      <c r="D5073" s="155">
        <v>500</v>
      </c>
      <c r="E5073" s="155">
        <v>480</v>
      </c>
      <c r="F5073" s="166">
        <v>42090</v>
      </c>
      <c r="G5073" s="166">
        <v>42095</v>
      </c>
      <c r="H5073" s="157">
        <v>1</v>
      </c>
      <c r="I5073" s="163" t="s">
        <v>7519</v>
      </c>
    </row>
    <row r="5074" spans="1:9" ht="15" customHeight="1" x14ac:dyDescent="0.25">
      <c r="A5074" s="155" t="s">
        <v>6967</v>
      </c>
      <c r="B5074" s="155" t="s">
        <v>6968</v>
      </c>
      <c r="C5074" s="155" t="s">
        <v>7520</v>
      </c>
      <c r="D5074" s="155">
        <v>50</v>
      </c>
      <c r="E5074" s="155">
        <v>50</v>
      </c>
      <c r="F5074" s="166">
        <v>42090</v>
      </c>
      <c r="G5074" s="166">
        <v>42094</v>
      </c>
      <c r="H5074" s="157">
        <v>1</v>
      </c>
    </row>
    <row r="5075" spans="1:9" ht="15" customHeight="1" x14ac:dyDescent="0.25">
      <c r="A5075" s="155" t="s">
        <v>71</v>
      </c>
      <c r="B5075" s="155" t="s">
        <v>1550</v>
      </c>
      <c r="C5075" s="155" t="s">
        <v>7521</v>
      </c>
      <c r="D5075" s="155">
        <v>8</v>
      </c>
      <c r="E5075" s="155">
        <v>8</v>
      </c>
      <c r="F5075" s="166">
        <v>42090</v>
      </c>
      <c r="G5075" s="166">
        <v>42096</v>
      </c>
      <c r="H5075" s="157">
        <v>1</v>
      </c>
    </row>
    <row r="5076" spans="1:9" ht="15" customHeight="1" x14ac:dyDescent="0.25">
      <c r="A5076" s="155" t="s">
        <v>509</v>
      </c>
      <c r="B5076" s="155" t="s">
        <v>6166</v>
      </c>
      <c r="C5076" s="155" t="s">
        <v>7522</v>
      </c>
      <c r="D5076" s="155">
        <v>5</v>
      </c>
      <c r="E5076" s="155">
        <v>5</v>
      </c>
      <c r="F5076" s="166">
        <v>42090</v>
      </c>
      <c r="G5076" s="166">
        <v>42093</v>
      </c>
      <c r="H5076" s="157">
        <v>1</v>
      </c>
    </row>
    <row r="5077" spans="1:9" ht="15" customHeight="1" x14ac:dyDescent="0.25">
      <c r="A5077" s="155" t="s">
        <v>509</v>
      </c>
      <c r="B5077" s="155" t="s">
        <v>6167</v>
      </c>
      <c r="C5077" s="155" t="s">
        <v>32</v>
      </c>
      <c r="D5077" s="155">
        <v>5</v>
      </c>
      <c r="E5077" s="155">
        <v>5</v>
      </c>
      <c r="F5077" s="166">
        <v>42090</v>
      </c>
      <c r="G5077" s="166">
        <v>42093</v>
      </c>
      <c r="H5077" s="157">
        <v>1</v>
      </c>
    </row>
    <row r="5078" spans="1:9" ht="15" customHeight="1" x14ac:dyDescent="0.25">
      <c r="A5078" s="155" t="s">
        <v>520</v>
      </c>
      <c r="B5078" s="155" t="s">
        <v>7070</v>
      </c>
      <c r="C5078" s="155" t="s">
        <v>7523</v>
      </c>
      <c r="D5078" s="155">
        <v>400</v>
      </c>
      <c r="E5078" s="155">
        <v>400</v>
      </c>
      <c r="F5078" s="166">
        <v>42093</v>
      </c>
      <c r="G5078" s="166">
        <v>42094</v>
      </c>
      <c r="H5078" s="157">
        <v>1</v>
      </c>
    </row>
    <row r="5079" spans="1:9" ht="15" customHeight="1" x14ac:dyDescent="0.25">
      <c r="A5079" s="155" t="s">
        <v>2714</v>
      </c>
      <c r="B5079" s="155" t="s">
        <v>496</v>
      </c>
      <c r="C5079" s="155" t="s">
        <v>7524</v>
      </c>
      <c r="D5079" s="155">
        <v>50</v>
      </c>
      <c r="E5079" s="155">
        <v>50</v>
      </c>
      <c r="F5079" s="166">
        <v>42093</v>
      </c>
      <c r="G5079" s="166">
        <v>42097</v>
      </c>
      <c r="H5079" s="157">
        <v>1</v>
      </c>
    </row>
    <row r="5080" spans="1:9" ht="15" customHeight="1" x14ac:dyDescent="0.25">
      <c r="A5080" s="155" t="s">
        <v>2714</v>
      </c>
      <c r="B5080" s="155" t="s">
        <v>2066</v>
      </c>
      <c r="C5080" s="155" t="s">
        <v>364</v>
      </c>
      <c r="D5080" s="155">
        <v>500</v>
      </c>
      <c r="E5080" s="155">
        <v>500</v>
      </c>
      <c r="F5080" s="166">
        <v>42093</v>
      </c>
      <c r="G5080" s="166">
        <v>42097</v>
      </c>
      <c r="H5080" s="157">
        <v>1</v>
      </c>
    </row>
    <row r="5081" spans="1:9" ht="15" customHeight="1" x14ac:dyDescent="0.25">
      <c r="A5081" s="155" t="s">
        <v>630</v>
      </c>
      <c r="B5081" s="155" t="s">
        <v>149</v>
      </c>
      <c r="C5081" s="155" t="s">
        <v>7525</v>
      </c>
      <c r="D5081" s="155">
        <v>50</v>
      </c>
      <c r="E5081" s="155">
        <v>50</v>
      </c>
      <c r="F5081" s="166">
        <v>42093</v>
      </c>
      <c r="G5081" s="166">
        <v>42097</v>
      </c>
      <c r="H5081" s="157">
        <v>1</v>
      </c>
    </row>
    <row r="5082" spans="1:9" ht="15" customHeight="1" x14ac:dyDescent="0.25">
      <c r="A5082" s="155" t="s">
        <v>509</v>
      </c>
      <c r="B5082" s="155" t="s">
        <v>6168</v>
      </c>
      <c r="C5082" s="155" t="s">
        <v>7526</v>
      </c>
      <c r="D5082" s="155">
        <v>5</v>
      </c>
      <c r="E5082" s="155">
        <v>5</v>
      </c>
      <c r="F5082" s="166">
        <v>42093</v>
      </c>
      <c r="G5082" s="166">
        <v>42094</v>
      </c>
      <c r="H5082" s="157">
        <v>1</v>
      </c>
    </row>
    <row r="5083" spans="1:9" ht="15" customHeight="1" x14ac:dyDescent="0.25">
      <c r="A5083" s="155" t="s">
        <v>121</v>
      </c>
      <c r="B5083" s="155" t="s">
        <v>758</v>
      </c>
      <c r="C5083" s="155" t="s">
        <v>7527</v>
      </c>
      <c r="D5083" s="155">
        <v>54</v>
      </c>
      <c r="E5083" s="155">
        <v>54</v>
      </c>
      <c r="F5083" s="166">
        <v>42093</v>
      </c>
      <c r="G5083" s="166">
        <v>42097</v>
      </c>
      <c r="H5083" s="157">
        <v>1</v>
      </c>
    </row>
    <row r="5084" spans="1:9" ht="15" customHeight="1" x14ac:dyDescent="0.25">
      <c r="A5084" s="155" t="s">
        <v>1983</v>
      </c>
      <c r="B5084" s="155" t="s">
        <v>7528</v>
      </c>
      <c r="C5084" s="155" t="s">
        <v>7529</v>
      </c>
      <c r="D5084" s="155">
        <v>4</v>
      </c>
      <c r="E5084" s="155">
        <v>4</v>
      </c>
      <c r="F5084" s="166">
        <v>42093</v>
      </c>
      <c r="G5084" s="166">
        <v>42101</v>
      </c>
      <c r="H5084" s="157">
        <v>1</v>
      </c>
    </row>
    <row r="5085" spans="1:9" ht="15" customHeight="1" x14ac:dyDescent="0.25">
      <c r="A5085" s="155" t="s">
        <v>145</v>
      </c>
      <c r="B5085" s="155" t="s">
        <v>146</v>
      </c>
      <c r="C5085" s="155" t="s">
        <v>7530</v>
      </c>
      <c r="D5085" s="155">
        <v>10</v>
      </c>
      <c r="E5085" s="155">
        <v>10</v>
      </c>
      <c r="F5085" s="166">
        <v>42094</v>
      </c>
      <c r="G5085" s="166">
        <v>42097</v>
      </c>
      <c r="H5085" s="157">
        <v>1</v>
      </c>
    </row>
    <row r="5086" spans="1:9" ht="15" customHeight="1" x14ac:dyDescent="0.25">
      <c r="A5086" s="155" t="s">
        <v>145</v>
      </c>
      <c r="B5086" s="155" t="s">
        <v>1513</v>
      </c>
      <c r="C5086" s="155" t="s">
        <v>364</v>
      </c>
      <c r="D5086" s="155">
        <v>10</v>
      </c>
      <c r="E5086" s="155">
        <v>10</v>
      </c>
      <c r="F5086" s="166">
        <v>42094</v>
      </c>
      <c r="G5086" s="166">
        <v>42097</v>
      </c>
      <c r="H5086" s="157">
        <v>1</v>
      </c>
    </row>
    <row r="5087" spans="1:9" ht="15" customHeight="1" x14ac:dyDescent="0.25">
      <c r="A5087" s="155" t="s">
        <v>71</v>
      </c>
      <c r="B5087" s="155" t="s">
        <v>167</v>
      </c>
      <c r="C5087" s="155" t="s">
        <v>7531</v>
      </c>
      <c r="D5087" s="155">
        <v>5</v>
      </c>
      <c r="E5087" s="155">
        <v>5</v>
      </c>
      <c r="F5087" s="166">
        <v>42094</v>
      </c>
      <c r="G5087" s="166">
        <v>42100</v>
      </c>
      <c r="H5087" s="157">
        <v>1</v>
      </c>
    </row>
    <row r="5088" spans="1:9" ht="15" customHeight="1" x14ac:dyDescent="0.25">
      <c r="A5088" s="155" t="s">
        <v>1866</v>
      </c>
      <c r="B5088" s="155" t="s">
        <v>7532</v>
      </c>
      <c r="C5088" s="155" t="s">
        <v>7533</v>
      </c>
      <c r="D5088" s="155">
        <v>10</v>
      </c>
      <c r="E5088" s="155">
        <v>10</v>
      </c>
      <c r="F5088" s="166">
        <v>42094</v>
      </c>
      <c r="G5088" s="166">
        <v>42101</v>
      </c>
      <c r="H5088" s="157">
        <v>1</v>
      </c>
    </row>
    <row r="5089" spans="1:8" ht="15" customHeight="1" x14ac:dyDescent="0.25">
      <c r="A5089" s="155" t="s">
        <v>5053</v>
      </c>
      <c r="B5089" s="155" t="s">
        <v>7534</v>
      </c>
      <c r="C5089" s="155" t="s">
        <v>7535</v>
      </c>
      <c r="D5089" s="155">
        <v>5</v>
      </c>
      <c r="E5089" s="155">
        <v>5</v>
      </c>
      <c r="F5089" s="166">
        <v>42094</v>
      </c>
      <c r="G5089" s="166">
        <v>42100</v>
      </c>
      <c r="H5089" s="157">
        <v>1</v>
      </c>
    </row>
    <row r="5090" spans="1:8" ht="15" customHeight="1" x14ac:dyDescent="0.25">
      <c r="A5090" s="155" t="s">
        <v>7536</v>
      </c>
      <c r="B5090" s="155" t="s">
        <v>6455</v>
      </c>
      <c r="C5090" s="155" t="s">
        <v>7537</v>
      </c>
      <c r="D5090" s="155">
        <v>10</v>
      </c>
      <c r="E5090" s="155">
        <v>10</v>
      </c>
      <c r="F5090" s="166">
        <v>42094</v>
      </c>
      <c r="G5090" s="166">
        <v>42109</v>
      </c>
      <c r="H5090" s="157">
        <v>1</v>
      </c>
    </row>
    <row r="5091" spans="1:8" ht="15" customHeight="1" x14ac:dyDescent="0.25">
      <c r="A5091" s="155" t="s">
        <v>7536</v>
      </c>
      <c r="B5091" s="155" t="s">
        <v>6454</v>
      </c>
      <c r="C5091" s="155" t="s">
        <v>161</v>
      </c>
      <c r="D5091" s="155">
        <v>10</v>
      </c>
      <c r="E5091" s="155">
        <v>10</v>
      </c>
      <c r="F5091" s="166">
        <v>42094</v>
      </c>
      <c r="G5091" s="166">
        <v>42109</v>
      </c>
      <c r="H5091" s="157">
        <v>1</v>
      </c>
    </row>
    <row r="5092" spans="1:8" ht="15" customHeight="1" x14ac:dyDescent="0.25">
      <c r="A5092" s="155" t="s">
        <v>242</v>
      </c>
      <c r="B5092" s="155" t="s">
        <v>557</v>
      </c>
      <c r="C5092" s="155" t="s">
        <v>7538</v>
      </c>
      <c r="D5092" s="155">
        <v>250</v>
      </c>
      <c r="E5092" s="155">
        <v>250</v>
      </c>
      <c r="F5092" s="166">
        <v>42094</v>
      </c>
      <c r="G5092" s="166">
        <v>42096</v>
      </c>
      <c r="H5092" s="157">
        <v>1</v>
      </c>
    </row>
    <row r="5093" spans="1:8" ht="15" customHeight="1" x14ac:dyDescent="0.25">
      <c r="A5093" s="155" t="s">
        <v>242</v>
      </c>
      <c r="B5093" s="155" t="s">
        <v>1456</v>
      </c>
      <c r="C5093" s="155" t="s">
        <v>59</v>
      </c>
      <c r="D5093" s="155">
        <v>250</v>
      </c>
      <c r="E5093" s="155">
        <v>250</v>
      </c>
      <c r="F5093" s="166">
        <v>42094</v>
      </c>
      <c r="G5093" s="166">
        <v>42096</v>
      </c>
      <c r="H5093" s="157">
        <v>1</v>
      </c>
    </row>
    <row r="5094" spans="1:8" ht="15" customHeight="1" x14ac:dyDescent="0.25">
      <c r="A5094" s="155" t="s">
        <v>6598</v>
      </c>
      <c r="B5094" s="155" t="s">
        <v>6599</v>
      </c>
      <c r="C5094" s="155" t="s">
        <v>7539</v>
      </c>
      <c r="D5094" s="155">
        <v>6000</v>
      </c>
      <c r="E5094" s="155">
        <v>6000</v>
      </c>
      <c r="F5094" s="166">
        <v>42094</v>
      </c>
      <c r="G5094" s="166">
        <v>42097</v>
      </c>
      <c r="H5094" s="157">
        <v>1</v>
      </c>
    </row>
    <row r="5095" spans="1:8" ht="15" customHeight="1" x14ac:dyDescent="0.25">
      <c r="A5095" s="155" t="s">
        <v>29</v>
      </c>
      <c r="B5095" s="155" t="s">
        <v>351</v>
      </c>
      <c r="C5095" s="155" t="s">
        <v>7540</v>
      </c>
      <c r="D5095" s="155">
        <v>100</v>
      </c>
      <c r="E5095" s="155">
        <v>100</v>
      </c>
      <c r="F5095" s="166">
        <v>42095</v>
      </c>
      <c r="G5095" s="166">
        <v>42100</v>
      </c>
      <c r="H5095" s="157">
        <v>1</v>
      </c>
    </row>
    <row r="5096" spans="1:8" ht="15" customHeight="1" x14ac:dyDescent="0.25">
      <c r="A5096" s="155" t="s">
        <v>78</v>
      </c>
      <c r="B5096" s="155" t="s">
        <v>3722</v>
      </c>
      <c r="C5096" s="155" t="s">
        <v>7541</v>
      </c>
      <c r="D5096" s="155">
        <v>4</v>
      </c>
      <c r="E5096" s="155">
        <v>4</v>
      </c>
      <c r="F5096" s="166">
        <v>42095</v>
      </c>
      <c r="G5096" s="166">
        <v>42100</v>
      </c>
      <c r="H5096" s="157">
        <v>1</v>
      </c>
    </row>
    <row r="5097" spans="1:8" ht="15" customHeight="1" x14ac:dyDescent="0.25">
      <c r="A5097" s="155" t="s">
        <v>4562</v>
      </c>
      <c r="B5097" s="155" t="s">
        <v>1696</v>
      </c>
      <c r="C5097" s="155" t="s">
        <v>7542</v>
      </c>
      <c r="D5097" s="155">
        <v>1</v>
      </c>
      <c r="E5097" s="155">
        <v>1</v>
      </c>
      <c r="F5097" s="166">
        <v>42095</v>
      </c>
      <c r="G5097" s="166">
        <v>42100</v>
      </c>
      <c r="H5097" s="157">
        <v>1</v>
      </c>
    </row>
    <row r="5098" spans="1:8" ht="15" customHeight="1" x14ac:dyDescent="0.25">
      <c r="A5098" s="155" t="s">
        <v>509</v>
      </c>
      <c r="B5098" s="155" t="s">
        <v>6165</v>
      </c>
      <c r="C5098" s="155" t="s">
        <v>7543</v>
      </c>
      <c r="D5098" s="155">
        <v>25</v>
      </c>
      <c r="E5098" s="155">
        <v>25</v>
      </c>
      <c r="F5098" s="166">
        <v>42095</v>
      </c>
      <c r="G5098" s="166">
        <v>42096</v>
      </c>
      <c r="H5098" s="157">
        <v>1</v>
      </c>
    </row>
    <row r="5099" spans="1:8" ht="15" customHeight="1" x14ac:dyDescent="0.25">
      <c r="A5099" s="155" t="s">
        <v>6576</v>
      </c>
      <c r="B5099" s="155" t="s">
        <v>7544</v>
      </c>
      <c r="C5099" s="155" t="s">
        <v>7545</v>
      </c>
      <c r="D5099" s="155">
        <v>8</v>
      </c>
      <c r="E5099" s="155">
        <v>8</v>
      </c>
      <c r="F5099" s="166">
        <v>42095</v>
      </c>
      <c r="G5099" s="166">
        <v>42096</v>
      </c>
      <c r="H5099" s="157">
        <v>1</v>
      </c>
    </row>
    <row r="5100" spans="1:8" ht="15" customHeight="1" x14ac:dyDescent="0.25">
      <c r="A5100" s="155" t="s">
        <v>3481</v>
      </c>
      <c r="B5100" s="155" t="s">
        <v>255</v>
      </c>
      <c r="C5100" s="155" t="s">
        <v>7546</v>
      </c>
      <c r="D5100" s="155">
        <v>70</v>
      </c>
      <c r="E5100" s="155">
        <v>70</v>
      </c>
      <c r="F5100" s="166">
        <v>42095</v>
      </c>
      <c r="G5100" s="166">
        <v>42100</v>
      </c>
      <c r="H5100" s="157">
        <v>1</v>
      </c>
    </row>
    <row r="5101" spans="1:8" ht="15" customHeight="1" x14ac:dyDescent="0.25">
      <c r="A5101" s="155" t="s">
        <v>5965</v>
      </c>
      <c r="B5101" s="155" t="s">
        <v>555</v>
      </c>
      <c r="C5101" s="155" t="s">
        <v>7547</v>
      </c>
      <c r="D5101" s="155">
        <v>250</v>
      </c>
      <c r="E5101" s="155">
        <v>250</v>
      </c>
      <c r="F5101" s="166">
        <v>42096</v>
      </c>
      <c r="G5101" s="166">
        <v>42100</v>
      </c>
      <c r="H5101" s="157">
        <v>1</v>
      </c>
    </row>
    <row r="5102" spans="1:8" ht="15" customHeight="1" x14ac:dyDescent="0.25">
      <c r="A5102" s="155" t="s">
        <v>1554</v>
      </c>
      <c r="B5102" s="155" t="s">
        <v>1181</v>
      </c>
      <c r="C5102" s="155" t="s">
        <v>7548</v>
      </c>
      <c r="D5102" s="155">
        <v>125</v>
      </c>
      <c r="E5102" s="155">
        <v>125</v>
      </c>
      <c r="F5102" s="166">
        <v>42096</v>
      </c>
      <c r="G5102" s="166">
        <v>42097</v>
      </c>
      <c r="H5102" s="157">
        <v>1</v>
      </c>
    </row>
    <row r="5103" spans="1:8" ht="15" customHeight="1" x14ac:dyDescent="0.25">
      <c r="A5103" s="155" t="s">
        <v>7131</v>
      </c>
      <c r="B5103" s="155" t="s">
        <v>5328</v>
      </c>
      <c r="C5103" s="155" t="s">
        <v>7549</v>
      </c>
      <c r="D5103" s="155">
        <v>8000</v>
      </c>
      <c r="E5103" s="155">
        <v>8044</v>
      </c>
      <c r="F5103" s="166">
        <v>42096</v>
      </c>
      <c r="G5103" s="166">
        <v>42100</v>
      </c>
      <c r="H5103" s="157">
        <v>1</v>
      </c>
    </row>
    <row r="5104" spans="1:8" ht="15" customHeight="1" x14ac:dyDescent="0.25">
      <c r="A5104" s="155" t="s">
        <v>145</v>
      </c>
      <c r="B5104" s="155" t="s">
        <v>892</v>
      </c>
      <c r="C5104" s="155" t="s">
        <v>7550</v>
      </c>
      <c r="D5104" s="155">
        <v>10</v>
      </c>
      <c r="E5104" s="155">
        <v>10</v>
      </c>
      <c r="F5104" s="166">
        <v>42096</v>
      </c>
      <c r="G5104" s="166">
        <v>42101</v>
      </c>
      <c r="H5104" s="157">
        <v>1</v>
      </c>
    </row>
    <row r="5105" spans="1:9" ht="15" customHeight="1" x14ac:dyDescent="0.25">
      <c r="A5105" s="155" t="s">
        <v>2714</v>
      </c>
      <c r="B5105" s="155" t="s">
        <v>7551</v>
      </c>
      <c r="C5105" s="155" t="s">
        <v>7552</v>
      </c>
      <c r="D5105" s="155">
        <v>25</v>
      </c>
      <c r="E5105" s="155">
        <v>25</v>
      </c>
      <c r="F5105" s="166">
        <v>42096</v>
      </c>
      <c r="G5105" s="166">
        <v>42094</v>
      </c>
      <c r="H5105" s="157">
        <v>0</v>
      </c>
      <c r="I5105" s="163" t="s">
        <v>7553</v>
      </c>
    </row>
    <row r="5106" spans="1:9" ht="15" customHeight="1" x14ac:dyDescent="0.25">
      <c r="A5106" s="155" t="s">
        <v>2714</v>
      </c>
      <c r="B5106" s="155" t="s">
        <v>7555</v>
      </c>
      <c r="C5106" s="155" t="s">
        <v>7554</v>
      </c>
      <c r="D5106" s="155">
        <v>25</v>
      </c>
      <c r="E5106" s="155">
        <v>25</v>
      </c>
      <c r="F5106" s="166">
        <v>42096</v>
      </c>
      <c r="G5106" s="166">
        <v>42103</v>
      </c>
      <c r="H5106" s="157">
        <v>1</v>
      </c>
    </row>
    <row r="5107" spans="1:9" ht="15" customHeight="1" x14ac:dyDescent="0.25">
      <c r="A5107" s="155" t="s">
        <v>5827</v>
      </c>
      <c r="B5107" s="155" t="s">
        <v>5835</v>
      </c>
      <c r="C5107" s="155" t="s">
        <v>7556</v>
      </c>
      <c r="D5107" s="155">
        <v>245</v>
      </c>
      <c r="E5107" s="155">
        <v>245</v>
      </c>
      <c r="F5107" s="166">
        <v>42096</v>
      </c>
      <c r="G5107" s="166">
        <v>42097</v>
      </c>
      <c r="H5107" s="157">
        <v>1</v>
      </c>
    </row>
    <row r="5108" spans="1:9" ht="15" customHeight="1" x14ac:dyDescent="0.25">
      <c r="A5108" s="155" t="s">
        <v>1438</v>
      </c>
      <c r="B5108" s="155" t="s">
        <v>1779</v>
      </c>
      <c r="C5108" s="155" t="s">
        <v>7557</v>
      </c>
      <c r="D5108" s="155">
        <v>300</v>
      </c>
      <c r="E5108" s="155">
        <v>300</v>
      </c>
      <c r="F5108" s="166">
        <v>42097</v>
      </c>
      <c r="G5108" s="166">
        <v>42098</v>
      </c>
      <c r="H5108" s="157">
        <v>1</v>
      </c>
    </row>
    <row r="5109" spans="1:9" ht="15" customHeight="1" x14ac:dyDescent="0.25">
      <c r="A5109" s="155" t="s">
        <v>195</v>
      </c>
      <c r="B5109" s="155" t="s">
        <v>4226</v>
      </c>
      <c r="C5109" s="155" t="s">
        <v>7558</v>
      </c>
      <c r="D5109" s="155">
        <v>50</v>
      </c>
      <c r="E5109" s="155">
        <v>50</v>
      </c>
      <c r="F5109" s="166">
        <v>42097</v>
      </c>
      <c r="G5109" s="166">
        <v>42098</v>
      </c>
      <c r="H5109" s="157">
        <v>1</v>
      </c>
    </row>
    <row r="5110" spans="1:9" ht="15" customHeight="1" x14ac:dyDescent="0.25">
      <c r="A5110" s="155" t="s">
        <v>286</v>
      </c>
      <c r="B5110" s="155" t="s">
        <v>7559</v>
      </c>
      <c r="C5110" s="155" t="s">
        <v>7561</v>
      </c>
      <c r="D5110" s="155">
        <v>25</v>
      </c>
      <c r="E5110" s="155">
        <v>25</v>
      </c>
      <c r="F5110" s="166">
        <v>42100</v>
      </c>
      <c r="G5110" s="166">
        <v>42102</v>
      </c>
      <c r="H5110" s="157">
        <v>1</v>
      </c>
    </row>
    <row r="5111" spans="1:9" ht="15" customHeight="1" x14ac:dyDescent="0.25">
      <c r="A5111" s="155" t="s">
        <v>286</v>
      </c>
      <c r="B5111" s="155" t="s">
        <v>7560</v>
      </c>
      <c r="C5111" s="155" t="s">
        <v>364</v>
      </c>
      <c r="D5111" s="155">
        <v>25</v>
      </c>
      <c r="E5111" s="155">
        <v>25</v>
      </c>
      <c r="F5111" s="166">
        <v>42100</v>
      </c>
      <c r="G5111" s="166">
        <v>42102</v>
      </c>
      <c r="H5111" s="157">
        <v>1</v>
      </c>
    </row>
    <row r="5112" spans="1:9" ht="15" customHeight="1" x14ac:dyDescent="0.25">
      <c r="A5112" s="155" t="s">
        <v>39</v>
      </c>
      <c r="B5112" s="155" t="s">
        <v>1633</v>
      </c>
      <c r="C5112" s="155" t="s">
        <v>7562</v>
      </c>
      <c r="D5112" s="155">
        <v>50</v>
      </c>
      <c r="E5112" s="155">
        <v>50</v>
      </c>
      <c r="F5112" s="166">
        <v>42100</v>
      </c>
      <c r="G5112" s="166">
        <v>42107</v>
      </c>
      <c r="H5112" s="157">
        <v>1</v>
      </c>
    </row>
    <row r="5113" spans="1:9" ht="15" customHeight="1" x14ac:dyDescent="0.25">
      <c r="A5113" s="155" t="s">
        <v>820</v>
      </c>
      <c r="B5113" s="155" t="s">
        <v>89</v>
      </c>
      <c r="C5113" s="155" t="s">
        <v>7563</v>
      </c>
      <c r="D5113" s="155">
        <v>200</v>
      </c>
      <c r="E5113" s="155">
        <v>200</v>
      </c>
      <c r="F5113" s="166">
        <v>42100</v>
      </c>
      <c r="G5113" s="166">
        <v>42103</v>
      </c>
      <c r="H5113" s="157">
        <v>1</v>
      </c>
    </row>
    <row r="5114" spans="1:9" ht="15" customHeight="1" x14ac:dyDescent="0.25">
      <c r="A5114" s="155" t="s">
        <v>7047</v>
      </c>
      <c r="B5114" s="155" t="s">
        <v>7048</v>
      </c>
      <c r="C5114" s="155" t="s">
        <v>7564</v>
      </c>
      <c r="D5114" s="155">
        <v>100</v>
      </c>
      <c r="E5114" s="155">
        <v>100</v>
      </c>
      <c r="F5114" s="166">
        <v>42100</v>
      </c>
      <c r="G5114" s="166">
        <v>42014</v>
      </c>
      <c r="H5114" s="157">
        <v>1</v>
      </c>
    </row>
    <row r="5115" spans="1:9" ht="15" customHeight="1" x14ac:dyDescent="0.25">
      <c r="A5115" s="155" t="s">
        <v>1474</v>
      </c>
      <c r="B5115" s="155" t="s">
        <v>345</v>
      </c>
      <c r="C5115" s="155" t="s">
        <v>7565</v>
      </c>
      <c r="D5115" s="155">
        <v>50</v>
      </c>
      <c r="E5115" s="155">
        <v>50</v>
      </c>
      <c r="F5115" s="166">
        <v>42100</v>
      </c>
      <c r="G5115" s="166">
        <v>42103</v>
      </c>
      <c r="H5115" s="157">
        <v>1</v>
      </c>
    </row>
    <row r="5116" spans="1:9" ht="15" customHeight="1" x14ac:dyDescent="0.25">
      <c r="A5116" s="155" t="s">
        <v>7451</v>
      </c>
      <c r="B5116" s="155" t="s">
        <v>6483</v>
      </c>
      <c r="C5116" s="155" t="s">
        <v>7566</v>
      </c>
      <c r="D5116" s="155">
        <v>20</v>
      </c>
      <c r="E5116" s="155">
        <v>20</v>
      </c>
      <c r="F5116" s="166">
        <v>42100</v>
      </c>
      <c r="G5116" s="166">
        <v>42100</v>
      </c>
      <c r="H5116" s="157">
        <v>1</v>
      </c>
    </row>
    <row r="5117" spans="1:9" ht="15" customHeight="1" x14ac:dyDescent="0.25">
      <c r="A5117" s="155" t="s">
        <v>7567</v>
      </c>
      <c r="B5117" s="155" t="s">
        <v>7568</v>
      </c>
      <c r="C5117" s="155" t="s">
        <v>7569</v>
      </c>
      <c r="D5117" s="155">
        <v>6</v>
      </c>
      <c r="E5117" s="155">
        <v>6</v>
      </c>
      <c r="F5117" s="166">
        <v>42100</v>
      </c>
      <c r="G5117" s="166">
        <v>42104</v>
      </c>
      <c r="H5117" s="157">
        <v>1</v>
      </c>
    </row>
    <row r="5118" spans="1:9" ht="15" customHeight="1" x14ac:dyDescent="0.25">
      <c r="A5118" s="155" t="s">
        <v>261</v>
      </c>
      <c r="B5118" s="155" t="s">
        <v>2955</v>
      </c>
      <c r="C5118" s="155" t="s">
        <v>7571</v>
      </c>
      <c r="D5118" s="155">
        <v>5</v>
      </c>
      <c r="E5118" s="155">
        <v>5</v>
      </c>
      <c r="F5118" s="166">
        <v>42101</v>
      </c>
      <c r="G5118" s="166">
        <v>42109</v>
      </c>
      <c r="H5118" s="157">
        <v>1</v>
      </c>
    </row>
    <row r="5119" spans="1:9" ht="15" customHeight="1" x14ac:dyDescent="0.25">
      <c r="A5119" s="155" t="s">
        <v>4591</v>
      </c>
      <c r="B5119" s="155" t="s">
        <v>7572</v>
      </c>
      <c r="C5119" s="155" t="s">
        <v>7573</v>
      </c>
      <c r="D5119" s="155">
        <v>350</v>
      </c>
      <c r="E5119" s="155">
        <v>350</v>
      </c>
      <c r="F5119" s="166">
        <v>42101</v>
      </c>
      <c r="G5119" s="166">
        <v>42107</v>
      </c>
      <c r="H5119" s="157">
        <v>1</v>
      </c>
    </row>
    <row r="5120" spans="1:9" ht="15" customHeight="1" x14ac:dyDescent="0.25">
      <c r="A5120" s="155" t="s">
        <v>7574</v>
      </c>
      <c r="B5120" s="155" t="s">
        <v>2097</v>
      </c>
      <c r="C5120" s="155" t="s">
        <v>7575</v>
      </c>
      <c r="D5120" s="155">
        <v>300</v>
      </c>
      <c r="E5120" s="155">
        <v>300</v>
      </c>
      <c r="F5120" s="166">
        <v>42101</v>
      </c>
      <c r="G5120" s="166">
        <v>42107</v>
      </c>
      <c r="H5120" s="157">
        <v>1</v>
      </c>
    </row>
    <row r="5121" spans="1:9" ht="15" customHeight="1" x14ac:dyDescent="0.25">
      <c r="A5121" s="155" t="s">
        <v>2714</v>
      </c>
      <c r="B5121" s="155" t="s">
        <v>5304</v>
      </c>
      <c r="C5121" s="155" t="s">
        <v>7576</v>
      </c>
      <c r="D5121" s="155">
        <v>100</v>
      </c>
      <c r="E5121" s="155">
        <v>100</v>
      </c>
      <c r="F5121" s="166">
        <v>42101</v>
      </c>
      <c r="G5121" s="166">
        <v>42107</v>
      </c>
      <c r="H5121" s="157">
        <v>1</v>
      </c>
    </row>
    <row r="5122" spans="1:9" ht="15" customHeight="1" x14ac:dyDescent="0.25">
      <c r="A5122" s="155" t="s">
        <v>3430</v>
      </c>
      <c r="B5122" s="155" t="s">
        <v>681</v>
      </c>
      <c r="C5122" s="155" t="s">
        <v>7577</v>
      </c>
      <c r="D5122" s="155">
        <v>150</v>
      </c>
      <c r="E5122" s="155">
        <v>150</v>
      </c>
      <c r="F5122" s="166">
        <v>42101</v>
      </c>
      <c r="G5122" s="166">
        <v>42108</v>
      </c>
      <c r="H5122" s="157">
        <v>1</v>
      </c>
    </row>
    <row r="5123" spans="1:9" ht="15" customHeight="1" x14ac:dyDescent="0.25">
      <c r="A5123" s="155" t="s">
        <v>251</v>
      </c>
      <c r="B5123" s="155" t="s">
        <v>5785</v>
      </c>
      <c r="C5123" s="155" t="s">
        <v>7578</v>
      </c>
      <c r="D5123" s="155">
        <v>10</v>
      </c>
      <c r="E5123" s="155">
        <v>10</v>
      </c>
      <c r="F5123" s="166">
        <v>42101</v>
      </c>
      <c r="G5123" s="166">
        <v>42104</v>
      </c>
      <c r="H5123" s="157">
        <v>1</v>
      </c>
    </row>
    <row r="5124" spans="1:9" ht="15" customHeight="1" x14ac:dyDescent="0.25">
      <c r="A5124" s="155" t="s">
        <v>227</v>
      </c>
      <c r="B5124" s="155" t="s">
        <v>7579</v>
      </c>
      <c r="C5124" s="155" t="s">
        <v>7580</v>
      </c>
      <c r="D5124" s="155">
        <v>100</v>
      </c>
      <c r="E5124" s="155">
        <v>100</v>
      </c>
      <c r="F5124" s="166">
        <v>42101</v>
      </c>
      <c r="G5124" s="166">
        <v>42104</v>
      </c>
      <c r="H5124" s="157">
        <v>1</v>
      </c>
    </row>
    <row r="5125" spans="1:9" ht="15" customHeight="1" x14ac:dyDescent="0.25">
      <c r="A5125" s="155" t="s">
        <v>1983</v>
      </c>
      <c r="B5125" s="155" t="s">
        <v>7581</v>
      </c>
      <c r="C5125" s="155" t="s">
        <v>7582</v>
      </c>
      <c r="D5125" s="155">
        <v>8</v>
      </c>
      <c r="E5125" s="155">
        <v>8</v>
      </c>
      <c r="F5125" s="166">
        <v>42101</v>
      </c>
      <c r="G5125" s="166">
        <v>42104</v>
      </c>
      <c r="H5125" s="157">
        <v>1</v>
      </c>
    </row>
    <row r="5126" spans="1:9" ht="15" customHeight="1" x14ac:dyDescent="0.25">
      <c r="A5126" s="155" t="s">
        <v>6021</v>
      </c>
      <c r="B5126" s="155" t="s">
        <v>6022</v>
      </c>
      <c r="C5126" s="155" t="s">
        <v>7583</v>
      </c>
      <c r="D5126" s="155">
        <v>200</v>
      </c>
      <c r="E5126" s="155">
        <v>200</v>
      </c>
      <c r="F5126" s="166">
        <v>42102</v>
      </c>
      <c r="G5126" s="166">
        <v>42104</v>
      </c>
      <c r="H5126" s="157">
        <v>1</v>
      </c>
    </row>
    <row r="5127" spans="1:9" ht="15" customHeight="1" x14ac:dyDescent="0.25">
      <c r="A5127" s="155" t="s">
        <v>71</v>
      </c>
      <c r="B5127" s="155" t="s">
        <v>167</v>
      </c>
      <c r="C5127" s="155" t="s">
        <v>7584</v>
      </c>
      <c r="D5127" s="155">
        <v>5</v>
      </c>
      <c r="E5127" s="155">
        <v>5</v>
      </c>
      <c r="F5127" s="166">
        <v>42102</v>
      </c>
      <c r="G5127" s="166">
        <v>42108</v>
      </c>
      <c r="H5127" s="157">
        <v>1</v>
      </c>
    </row>
    <row r="5128" spans="1:9" ht="15" customHeight="1" x14ac:dyDescent="0.25">
      <c r="A5128" s="155" t="s">
        <v>1125</v>
      </c>
      <c r="B5128" s="155" t="s">
        <v>7585</v>
      </c>
      <c r="C5128" s="155" t="s">
        <v>7586</v>
      </c>
      <c r="D5128" s="155">
        <v>50</v>
      </c>
      <c r="E5128" s="155">
        <v>50</v>
      </c>
      <c r="F5128" s="166">
        <v>42102</v>
      </c>
      <c r="G5128" s="166">
        <v>42104</v>
      </c>
      <c r="H5128" s="157">
        <v>1</v>
      </c>
    </row>
    <row r="5129" spans="1:9" ht="15" customHeight="1" x14ac:dyDescent="0.25">
      <c r="A5129" s="155" t="s">
        <v>6837</v>
      </c>
      <c r="B5129" s="155" t="s">
        <v>1905</v>
      </c>
      <c r="C5129" s="155" t="s">
        <v>7587</v>
      </c>
      <c r="D5129" s="155">
        <v>150</v>
      </c>
      <c r="E5129" s="155">
        <v>150</v>
      </c>
      <c r="F5129" s="166">
        <v>42102</v>
      </c>
      <c r="G5129" s="166">
        <v>42109</v>
      </c>
      <c r="H5129" s="157">
        <v>1</v>
      </c>
    </row>
    <row r="5130" spans="1:9" ht="15" customHeight="1" x14ac:dyDescent="0.25">
      <c r="A5130" s="155" t="s">
        <v>798</v>
      </c>
      <c r="B5130" s="155" t="s">
        <v>7588</v>
      </c>
      <c r="C5130" s="155" t="s">
        <v>7589</v>
      </c>
      <c r="D5130" s="155">
        <v>1</v>
      </c>
      <c r="E5130" s="155">
        <v>1</v>
      </c>
      <c r="F5130" s="166">
        <v>42102</v>
      </c>
      <c r="G5130" s="166">
        <v>42102</v>
      </c>
      <c r="H5130" s="157">
        <v>1</v>
      </c>
      <c r="I5130" s="163" t="s">
        <v>1524</v>
      </c>
    </row>
    <row r="5131" spans="1:9" ht="15" customHeight="1" x14ac:dyDescent="0.25">
      <c r="A5131" s="155" t="s">
        <v>71</v>
      </c>
      <c r="B5131" s="155" t="s">
        <v>167</v>
      </c>
      <c r="C5131" s="155" t="s">
        <v>7590</v>
      </c>
      <c r="D5131" s="155">
        <v>8</v>
      </c>
      <c r="E5131" s="155">
        <v>8</v>
      </c>
      <c r="F5131" s="166">
        <v>42102</v>
      </c>
      <c r="G5131" s="166">
        <v>42121</v>
      </c>
      <c r="H5131" s="157">
        <v>1</v>
      </c>
    </row>
    <row r="5132" spans="1:9" ht="15" customHeight="1" x14ac:dyDescent="0.25">
      <c r="A5132" s="155" t="s">
        <v>1554</v>
      </c>
      <c r="B5132" s="155" t="s">
        <v>1204</v>
      </c>
      <c r="C5132" s="155" t="s">
        <v>7591</v>
      </c>
      <c r="D5132" s="155">
        <v>125</v>
      </c>
      <c r="E5132" s="155">
        <v>125</v>
      </c>
      <c r="F5132" s="166">
        <v>42102</v>
      </c>
      <c r="G5132" s="166">
        <v>42104</v>
      </c>
      <c r="H5132" s="157">
        <v>1</v>
      </c>
    </row>
    <row r="5133" spans="1:9" ht="15" customHeight="1" x14ac:dyDescent="0.25">
      <c r="A5133" s="155" t="s">
        <v>2714</v>
      </c>
      <c r="B5133" s="155" t="s">
        <v>272</v>
      </c>
      <c r="C5133" s="155" t="s">
        <v>7592</v>
      </c>
      <c r="D5133" s="155">
        <v>30</v>
      </c>
      <c r="E5133" s="155">
        <v>30</v>
      </c>
      <c r="F5133" s="166">
        <v>42102</v>
      </c>
      <c r="G5133" s="166">
        <v>42104</v>
      </c>
      <c r="H5133" s="157">
        <v>1</v>
      </c>
    </row>
    <row r="5134" spans="1:9" ht="15" customHeight="1" x14ac:dyDescent="0.25">
      <c r="A5134" s="155" t="s">
        <v>3430</v>
      </c>
      <c r="B5134" s="155" t="s">
        <v>681</v>
      </c>
      <c r="C5134" s="155" t="s">
        <v>7593</v>
      </c>
      <c r="D5134" s="155">
        <v>150</v>
      </c>
      <c r="E5134" s="155">
        <v>150</v>
      </c>
      <c r="F5134" s="166">
        <v>42103</v>
      </c>
      <c r="G5134" s="166">
        <v>42117</v>
      </c>
      <c r="H5134" s="157">
        <v>1</v>
      </c>
    </row>
    <row r="5135" spans="1:9" ht="15" customHeight="1" x14ac:dyDescent="0.25">
      <c r="A5135" s="155" t="s">
        <v>2714</v>
      </c>
      <c r="B5135" s="155" t="s">
        <v>248</v>
      </c>
      <c r="C5135" s="155" t="s">
        <v>7594</v>
      </c>
      <c r="D5135" s="155">
        <v>50</v>
      </c>
      <c r="E5135" s="155">
        <v>50</v>
      </c>
      <c r="F5135" s="166">
        <v>42103</v>
      </c>
      <c r="G5135" s="166">
        <v>42108</v>
      </c>
      <c r="H5135" s="157">
        <v>1</v>
      </c>
    </row>
    <row r="5136" spans="1:9" ht="15" customHeight="1" x14ac:dyDescent="0.25">
      <c r="A5136" s="155" t="s">
        <v>71</v>
      </c>
      <c r="B5136" s="155" t="s">
        <v>72</v>
      </c>
      <c r="C5136" s="155" t="s">
        <v>7595</v>
      </c>
      <c r="D5136" s="155">
        <v>100</v>
      </c>
      <c r="E5136" s="155">
        <v>100</v>
      </c>
      <c r="F5136" s="166">
        <v>42103</v>
      </c>
      <c r="G5136" s="166">
        <v>42107</v>
      </c>
      <c r="H5136" s="157">
        <v>1</v>
      </c>
    </row>
    <row r="5137" spans="1:9" ht="15" customHeight="1" x14ac:dyDescent="0.25">
      <c r="A5137" s="155" t="s">
        <v>71</v>
      </c>
      <c r="B5137" s="155" t="s">
        <v>186</v>
      </c>
      <c r="C5137" s="155" t="s">
        <v>364</v>
      </c>
      <c r="D5137" s="155">
        <v>20</v>
      </c>
      <c r="E5137" s="155">
        <v>20</v>
      </c>
      <c r="F5137" s="166">
        <v>42103</v>
      </c>
      <c r="G5137" s="166">
        <v>42107</v>
      </c>
      <c r="H5137" s="157">
        <v>1</v>
      </c>
    </row>
    <row r="5138" spans="1:9" ht="15" customHeight="1" x14ac:dyDescent="0.25">
      <c r="A5138" s="155" t="s">
        <v>563</v>
      </c>
      <c r="B5138" s="155" t="s">
        <v>2118</v>
      </c>
      <c r="C5138" s="155" t="s">
        <v>7596</v>
      </c>
      <c r="D5138" s="155">
        <v>25</v>
      </c>
      <c r="E5138" s="155">
        <v>25</v>
      </c>
      <c r="F5138" s="166">
        <v>42103</v>
      </c>
      <c r="G5138" s="166">
        <v>42111</v>
      </c>
      <c r="H5138" s="157">
        <v>1</v>
      </c>
    </row>
    <row r="5139" spans="1:9" ht="15" customHeight="1" x14ac:dyDescent="0.25">
      <c r="A5139" s="155" t="s">
        <v>195</v>
      </c>
      <c r="B5139" s="155" t="s">
        <v>7597</v>
      </c>
      <c r="C5139" s="155" t="s">
        <v>7598</v>
      </c>
      <c r="D5139" s="155">
        <v>5</v>
      </c>
      <c r="E5139" s="155">
        <v>5</v>
      </c>
      <c r="F5139" s="166">
        <v>42103</v>
      </c>
      <c r="G5139" s="166">
        <v>42104</v>
      </c>
      <c r="H5139" s="157">
        <v>1</v>
      </c>
    </row>
    <row r="5140" spans="1:9" ht="15" customHeight="1" x14ac:dyDescent="0.25">
      <c r="A5140" s="155" t="s">
        <v>6576</v>
      </c>
      <c r="B5140" s="155" t="s">
        <v>7368</v>
      </c>
      <c r="C5140" s="155" t="s">
        <v>7599</v>
      </c>
      <c r="D5140" s="155">
        <v>4</v>
      </c>
      <c r="E5140" s="155">
        <v>4</v>
      </c>
      <c r="F5140" s="166">
        <v>42103</v>
      </c>
      <c r="G5140" s="166">
        <v>42104</v>
      </c>
      <c r="H5140" s="157">
        <v>1</v>
      </c>
    </row>
    <row r="5141" spans="1:9" ht="15" customHeight="1" x14ac:dyDescent="0.25">
      <c r="A5141" s="155" t="s">
        <v>6576</v>
      </c>
      <c r="B5141" s="155" t="s">
        <v>7368</v>
      </c>
      <c r="C5141" s="155" t="s">
        <v>7600</v>
      </c>
      <c r="D5141" s="155">
        <v>3</v>
      </c>
      <c r="E5141" s="155">
        <v>3</v>
      </c>
      <c r="F5141" s="166">
        <v>42103</v>
      </c>
      <c r="G5141" s="166">
        <v>42103</v>
      </c>
      <c r="H5141" s="157">
        <v>1</v>
      </c>
      <c r="I5141" s="163" t="s">
        <v>214</v>
      </c>
    </row>
    <row r="5142" spans="1:9" ht="15" customHeight="1" x14ac:dyDescent="0.25">
      <c r="A5142" s="155" t="s">
        <v>6967</v>
      </c>
      <c r="B5142" s="155" t="s">
        <v>1696</v>
      </c>
      <c r="C5142" s="155" t="s">
        <v>7601</v>
      </c>
      <c r="D5142" s="155">
        <v>28</v>
      </c>
      <c r="E5142" s="155">
        <v>28</v>
      </c>
      <c r="F5142" s="166">
        <v>42103</v>
      </c>
      <c r="G5142" s="166">
        <v>42104</v>
      </c>
      <c r="H5142" s="157">
        <v>1</v>
      </c>
      <c r="I5142" s="163" t="s">
        <v>7602</v>
      </c>
    </row>
    <row r="5143" spans="1:9" ht="15" customHeight="1" x14ac:dyDescent="0.25">
      <c r="A5143" s="155" t="s">
        <v>7603</v>
      </c>
      <c r="B5143" s="155" t="s">
        <v>6290</v>
      </c>
      <c r="C5143" s="155" t="s">
        <v>7604</v>
      </c>
      <c r="D5143" s="155">
        <v>100</v>
      </c>
      <c r="E5143" s="155">
        <v>108</v>
      </c>
      <c r="F5143" s="166">
        <v>42104</v>
      </c>
      <c r="G5143" s="166">
        <v>42109</v>
      </c>
      <c r="H5143" s="157">
        <v>1</v>
      </c>
    </row>
    <row r="5144" spans="1:9" ht="15" customHeight="1" x14ac:dyDescent="0.25">
      <c r="A5144" s="155" t="s">
        <v>7603</v>
      </c>
      <c r="B5144" s="155" t="s">
        <v>6929</v>
      </c>
      <c r="C5144" s="155" t="s">
        <v>32</v>
      </c>
      <c r="D5144" s="155">
        <v>50</v>
      </c>
      <c r="E5144" s="155">
        <v>50</v>
      </c>
      <c r="F5144" s="166">
        <v>42104</v>
      </c>
      <c r="G5144" s="166">
        <v>42109</v>
      </c>
      <c r="H5144" s="157">
        <v>1</v>
      </c>
    </row>
    <row r="5145" spans="1:9" ht="15" customHeight="1" x14ac:dyDescent="0.25">
      <c r="A5145" s="155" t="s">
        <v>7603</v>
      </c>
      <c r="B5145" s="155" t="s">
        <v>6932</v>
      </c>
      <c r="C5145" s="155" t="s">
        <v>166</v>
      </c>
      <c r="D5145" s="155">
        <v>50</v>
      </c>
      <c r="E5145" s="155">
        <v>55</v>
      </c>
      <c r="F5145" s="166">
        <v>42104</v>
      </c>
      <c r="G5145" s="166">
        <v>42109</v>
      </c>
      <c r="H5145" s="157">
        <v>1</v>
      </c>
    </row>
    <row r="5146" spans="1:9" ht="15" customHeight="1" x14ac:dyDescent="0.25">
      <c r="A5146" s="155" t="s">
        <v>520</v>
      </c>
      <c r="B5146" s="155" t="s">
        <v>962</v>
      </c>
      <c r="C5146" s="155" t="s">
        <v>7605</v>
      </c>
      <c r="D5146" s="155">
        <v>550</v>
      </c>
      <c r="E5146" s="155">
        <v>550</v>
      </c>
      <c r="F5146" s="166">
        <v>42104</v>
      </c>
      <c r="G5146" s="166">
        <v>42111</v>
      </c>
      <c r="H5146" s="157">
        <v>1</v>
      </c>
    </row>
    <row r="5147" spans="1:9" ht="15" customHeight="1" x14ac:dyDescent="0.25">
      <c r="A5147" s="155" t="s">
        <v>520</v>
      </c>
      <c r="B5147" s="155" t="s">
        <v>4574</v>
      </c>
      <c r="C5147" s="155" t="s">
        <v>7606</v>
      </c>
      <c r="D5147" s="155">
        <v>110</v>
      </c>
      <c r="E5147" s="155">
        <v>110</v>
      </c>
      <c r="F5147" s="166">
        <v>42104</v>
      </c>
      <c r="G5147" s="166">
        <v>42111</v>
      </c>
      <c r="H5147" s="157">
        <v>1</v>
      </c>
    </row>
    <row r="5148" spans="1:9" ht="15" customHeight="1" x14ac:dyDescent="0.25">
      <c r="A5148" s="155" t="s">
        <v>820</v>
      </c>
      <c r="B5148" s="155" t="s">
        <v>99</v>
      </c>
      <c r="C5148" s="155" t="s">
        <v>7607</v>
      </c>
      <c r="D5148" s="155">
        <v>200</v>
      </c>
      <c r="E5148" s="155">
        <v>200</v>
      </c>
      <c r="F5148" s="166">
        <v>42104</v>
      </c>
      <c r="G5148" s="166">
        <v>42111</v>
      </c>
      <c r="H5148" s="157">
        <v>1</v>
      </c>
    </row>
    <row r="5149" spans="1:9" ht="15" customHeight="1" x14ac:dyDescent="0.25">
      <c r="A5149" s="155" t="s">
        <v>71</v>
      </c>
      <c r="B5149" s="155" t="s">
        <v>167</v>
      </c>
      <c r="C5149" s="155" t="s">
        <v>7608</v>
      </c>
      <c r="D5149" s="155">
        <v>5</v>
      </c>
      <c r="E5149" s="155">
        <v>5</v>
      </c>
      <c r="F5149" s="166">
        <v>42104</v>
      </c>
      <c r="G5149" s="166">
        <v>42111</v>
      </c>
      <c r="H5149" s="157">
        <v>1</v>
      </c>
    </row>
    <row r="5150" spans="1:9" ht="15" customHeight="1" x14ac:dyDescent="0.25">
      <c r="A5150" s="155" t="s">
        <v>327</v>
      </c>
      <c r="B5150" s="155" t="s">
        <v>3519</v>
      </c>
      <c r="C5150" s="155" t="s">
        <v>7609</v>
      </c>
      <c r="D5150" s="155">
        <v>250</v>
      </c>
      <c r="E5150" s="155">
        <v>250</v>
      </c>
      <c r="F5150" s="166">
        <v>42104</v>
      </c>
      <c r="G5150" s="166">
        <v>42107</v>
      </c>
      <c r="H5150" s="157">
        <v>1</v>
      </c>
    </row>
    <row r="5151" spans="1:9" ht="15" customHeight="1" x14ac:dyDescent="0.25">
      <c r="A5151" s="155" t="s">
        <v>173</v>
      </c>
      <c r="B5151" s="155" t="s">
        <v>445</v>
      </c>
      <c r="C5151" s="155" t="s">
        <v>7610</v>
      </c>
      <c r="D5151" s="155">
        <v>250</v>
      </c>
      <c r="E5151" s="155">
        <v>250</v>
      </c>
      <c r="F5151" s="166">
        <v>42104</v>
      </c>
      <c r="G5151" s="166">
        <v>42108</v>
      </c>
      <c r="H5151" s="157">
        <v>1</v>
      </c>
    </row>
    <row r="5152" spans="1:9" ht="15" customHeight="1" x14ac:dyDescent="0.25">
      <c r="A5152" s="155" t="s">
        <v>173</v>
      </c>
      <c r="B5152" s="155" t="s">
        <v>445</v>
      </c>
      <c r="C5152" s="155" t="s">
        <v>364</v>
      </c>
      <c r="D5152" s="155">
        <v>50</v>
      </c>
      <c r="E5152" s="155">
        <v>50</v>
      </c>
      <c r="F5152" s="166">
        <v>42104</v>
      </c>
      <c r="G5152" s="166">
        <v>42108</v>
      </c>
      <c r="H5152" s="157">
        <v>1</v>
      </c>
    </row>
    <row r="5153" spans="1:9" ht="15" customHeight="1" x14ac:dyDescent="0.25">
      <c r="A5153" s="155" t="s">
        <v>251</v>
      </c>
      <c r="B5153" s="155" t="s">
        <v>7611</v>
      </c>
      <c r="C5153" s="155" t="s">
        <v>7612</v>
      </c>
      <c r="D5153" s="155">
        <v>10</v>
      </c>
      <c r="E5153" s="155">
        <v>10</v>
      </c>
      <c r="F5153" s="166">
        <v>42104</v>
      </c>
      <c r="G5153" s="166">
        <v>42108</v>
      </c>
      <c r="H5153" s="157">
        <v>1</v>
      </c>
    </row>
    <row r="5154" spans="1:9" ht="15" customHeight="1" x14ac:dyDescent="0.25">
      <c r="A5154" s="155" t="s">
        <v>7613</v>
      </c>
      <c r="B5154" s="155" t="s">
        <v>7614</v>
      </c>
      <c r="C5154" s="155" t="s">
        <v>7615</v>
      </c>
      <c r="D5154" s="155">
        <v>2</v>
      </c>
      <c r="E5154" s="155">
        <v>2</v>
      </c>
      <c r="F5154" s="166">
        <v>42104</v>
      </c>
      <c r="G5154" s="166">
        <v>42108</v>
      </c>
      <c r="H5154" s="157">
        <v>1</v>
      </c>
    </row>
    <row r="5155" spans="1:9" ht="15" customHeight="1" x14ac:dyDescent="0.25">
      <c r="A5155" s="155" t="s">
        <v>71</v>
      </c>
      <c r="B5155" s="155" t="s">
        <v>167</v>
      </c>
      <c r="C5155" s="155" t="s">
        <v>7618</v>
      </c>
      <c r="D5155" s="155">
        <v>10</v>
      </c>
      <c r="E5155" s="155">
        <v>10</v>
      </c>
      <c r="F5155" s="166">
        <v>42107</v>
      </c>
      <c r="G5155" s="166">
        <v>42111</v>
      </c>
      <c r="H5155" s="157">
        <v>1</v>
      </c>
    </row>
    <row r="5156" spans="1:9" ht="15" customHeight="1" x14ac:dyDescent="0.25">
      <c r="A5156" s="155" t="s">
        <v>71</v>
      </c>
      <c r="B5156" s="155" t="s">
        <v>167</v>
      </c>
      <c r="C5156" s="155" t="s">
        <v>7619</v>
      </c>
      <c r="D5156" s="155">
        <v>5</v>
      </c>
      <c r="E5156" s="155">
        <v>5</v>
      </c>
      <c r="F5156" s="166">
        <v>42107</v>
      </c>
      <c r="G5156" s="166">
        <v>42132</v>
      </c>
      <c r="H5156" s="157">
        <v>1</v>
      </c>
    </row>
    <row r="5157" spans="1:9" ht="15" customHeight="1" x14ac:dyDescent="0.25">
      <c r="A5157" s="155" t="s">
        <v>2862</v>
      </c>
      <c r="B5157" s="155" t="s">
        <v>2863</v>
      </c>
      <c r="C5157" s="155" t="s">
        <v>7620</v>
      </c>
      <c r="D5157" s="155">
        <v>400</v>
      </c>
      <c r="E5157" s="155">
        <v>400</v>
      </c>
      <c r="F5157" s="166">
        <v>42107</v>
      </c>
      <c r="G5157" s="166">
        <v>42109</v>
      </c>
      <c r="H5157" s="157">
        <v>1</v>
      </c>
    </row>
    <row r="5158" spans="1:9" ht="15" customHeight="1" x14ac:dyDescent="0.25">
      <c r="A5158" s="155" t="s">
        <v>2714</v>
      </c>
      <c r="B5158" s="155" t="s">
        <v>7621</v>
      </c>
      <c r="C5158" s="155" t="s">
        <v>7622</v>
      </c>
      <c r="D5158" s="155">
        <v>50</v>
      </c>
      <c r="E5158" s="155">
        <v>50</v>
      </c>
      <c r="F5158" s="166">
        <v>42107</v>
      </c>
      <c r="G5158" s="166">
        <v>42114</v>
      </c>
      <c r="H5158" s="157">
        <v>1</v>
      </c>
    </row>
    <row r="5159" spans="1:9" ht="15" customHeight="1" x14ac:dyDescent="0.25">
      <c r="A5159" s="155" t="s">
        <v>46</v>
      </c>
      <c r="B5159" s="155" t="s">
        <v>949</v>
      </c>
      <c r="C5159" s="155" t="s">
        <v>7623</v>
      </c>
      <c r="D5159" s="155">
        <v>125</v>
      </c>
      <c r="E5159" s="155">
        <v>125</v>
      </c>
      <c r="F5159" s="166">
        <v>42107</v>
      </c>
      <c r="G5159" s="166">
        <v>42114</v>
      </c>
      <c r="H5159" s="157">
        <v>1</v>
      </c>
    </row>
    <row r="5160" spans="1:9" ht="15" customHeight="1" x14ac:dyDescent="0.25">
      <c r="A5160" s="155" t="s">
        <v>1438</v>
      </c>
      <c r="B5160" s="155" t="s">
        <v>7625</v>
      </c>
      <c r="C5160" s="155" t="s">
        <v>7624</v>
      </c>
      <c r="D5160" s="155">
        <v>250</v>
      </c>
      <c r="E5160" s="155">
        <v>250</v>
      </c>
      <c r="F5160" s="166">
        <v>42107</v>
      </c>
      <c r="G5160" s="166">
        <v>42096</v>
      </c>
      <c r="H5160" s="157">
        <v>0</v>
      </c>
      <c r="I5160" s="163" t="s">
        <v>1774</v>
      </c>
    </row>
    <row r="5161" spans="1:9" ht="15" customHeight="1" x14ac:dyDescent="0.25">
      <c r="A5161" s="155" t="s">
        <v>520</v>
      </c>
      <c r="B5161" s="155" t="s">
        <v>1267</v>
      </c>
      <c r="C5161" s="155" t="s">
        <v>7626</v>
      </c>
      <c r="D5161" s="155">
        <v>500</v>
      </c>
      <c r="E5161" s="155">
        <v>500</v>
      </c>
      <c r="F5161" s="166">
        <v>42107</v>
      </c>
      <c r="G5161" s="166" t="s">
        <v>829</v>
      </c>
      <c r="H5161" s="157">
        <v>1</v>
      </c>
    </row>
    <row r="5162" spans="1:9" ht="15" customHeight="1" x14ac:dyDescent="0.25">
      <c r="A5162" s="155" t="s">
        <v>1474</v>
      </c>
      <c r="B5162" s="155" t="s">
        <v>7627</v>
      </c>
      <c r="C5162" s="155" t="s">
        <v>7628</v>
      </c>
      <c r="D5162" s="155">
        <v>10</v>
      </c>
      <c r="E5162" s="155">
        <v>10</v>
      </c>
      <c r="F5162" s="166">
        <v>42108</v>
      </c>
      <c r="G5162" s="166">
        <v>42116</v>
      </c>
      <c r="H5162" s="157">
        <v>1</v>
      </c>
    </row>
    <row r="5163" spans="1:9" ht="15" customHeight="1" x14ac:dyDescent="0.25">
      <c r="A5163" s="155" t="s">
        <v>5652</v>
      </c>
      <c r="B5163" s="155" t="s">
        <v>7629</v>
      </c>
      <c r="C5163" s="155" t="s">
        <v>7630</v>
      </c>
      <c r="D5163" s="155">
        <v>25</v>
      </c>
      <c r="E5163" s="155">
        <v>25</v>
      </c>
      <c r="F5163" s="166">
        <v>42108</v>
      </c>
      <c r="G5163" s="166">
        <v>42116</v>
      </c>
      <c r="H5163" s="157">
        <v>1</v>
      </c>
    </row>
    <row r="5164" spans="1:9" ht="15" customHeight="1" x14ac:dyDescent="0.25">
      <c r="A5164" s="155" t="s">
        <v>5652</v>
      </c>
      <c r="B5164" s="155" t="s">
        <v>6334</v>
      </c>
      <c r="C5164" s="155" t="s">
        <v>7631</v>
      </c>
      <c r="D5164" s="155">
        <v>25</v>
      </c>
      <c r="E5164" s="155">
        <v>25</v>
      </c>
      <c r="F5164" s="166">
        <v>42108</v>
      </c>
      <c r="G5164" s="166">
        <v>42116</v>
      </c>
      <c r="H5164" s="157">
        <v>1</v>
      </c>
    </row>
    <row r="5165" spans="1:9" ht="15" customHeight="1" x14ac:dyDescent="0.25">
      <c r="A5165" s="155" t="s">
        <v>509</v>
      </c>
      <c r="B5165" s="155" t="s">
        <v>6024</v>
      </c>
      <c r="C5165" s="155" t="s">
        <v>7632</v>
      </c>
      <c r="D5165" s="155">
        <v>100</v>
      </c>
      <c r="E5165" s="155">
        <v>100</v>
      </c>
      <c r="F5165" s="166">
        <v>42108</v>
      </c>
      <c r="G5165" s="166">
        <v>42115</v>
      </c>
      <c r="H5165" s="157">
        <v>1</v>
      </c>
    </row>
    <row r="5166" spans="1:9" ht="15" customHeight="1" x14ac:dyDescent="0.25">
      <c r="A5166" s="155" t="s">
        <v>509</v>
      </c>
      <c r="B5166" s="155" t="s">
        <v>4234</v>
      </c>
      <c r="C5166" s="155" t="s">
        <v>7633</v>
      </c>
      <c r="D5166" s="155">
        <v>25</v>
      </c>
      <c r="E5166" s="155">
        <v>25</v>
      </c>
      <c r="F5166" s="166">
        <v>42108</v>
      </c>
      <c r="G5166" s="166">
        <v>42111</v>
      </c>
      <c r="H5166" s="157">
        <v>1</v>
      </c>
    </row>
    <row r="5167" spans="1:9" ht="15" customHeight="1" x14ac:dyDescent="0.25">
      <c r="A5167" s="155" t="s">
        <v>509</v>
      </c>
      <c r="B5167" s="155" t="s">
        <v>7634</v>
      </c>
      <c r="C5167" s="155" t="s">
        <v>7635</v>
      </c>
      <c r="D5167" s="155">
        <v>100</v>
      </c>
      <c r="E5167" s="155">
        <v>100</v>
      </c>
      <c r="F5167" s="166">
        <v>42108</v>
      </c>
      <c r="G5167" s="166">
        <v>42111</v>
      </c>
      <c r="H5167" s="157">
        <v>1</v>
      </c>
    </row>
    <row r="5168" spans="1:9" ht="15" customHeight="1" x14ac:dyDescent="0.25">
      <c r="A5168" s="155" t="s">
        <v>3430</v>
      </c>
      <c r="B5168" s="155" t="s">
        <v>697</v>
      </c>
      <c r="C5168" s="155" t="s">
        <v>7364</v>
      </c>
      <c r="D5168" s="155">
        <v>75</v>
      </c>
      <c r="E5168" s="155">
        <v>20</v>
      </c>
      <c r="F5168" s="166">
        <v>42108</v>
      </c>
      <c r="G5168" s="166">
        <v>42111</v>
      </c>
      <c r="H5168" s="157">
        <v>1</v>
      </c>
      <c r="I5168" s="163" t="s">
        <v>7636</v>
      </c>
    </row>
    <row r="5169" spans="1:9" ht="15" customHeight="1" x14ac:dyDescent="0.25">
      <c r="A5169" s="155" t="s">
        <v>509</v>
      </c>
      <c r="B5169" s="155" t="s">
        <v>5119</v>
      </c>
      <c r="C5169" s="155" t="s">
        <v>7637</v>
      </c>
      <c r="D5169" s="155">
        <v>170</v>
      </c>
      <c r="E5169" s="155">
        <v>170</v>
      </c>
      <c r="F5169" s="166">
        <v>42109</v>
      </c>
      <c r="G5169" s="166">
        <v>42115</v>
      </c>
      <c r="H5169" s="157">
        <v>1</v>
      </c>
    </row>
    <row r="5170" spans="1:9" ht="15" customHeight="1" x14ac:dyDescent="0.25">
      <c r="A5170" s="155" t="s">
        <v>509</v>
      </c>
      <c r="B5170" s="155" t="s">
        <v>7638</v>
      </c>
      <c r="C5170" s="155" t="s">
        <v>7639</v>
      </c>
      <c r="D5170" s="155">
        <v>100</v>
      </c>
      <c r="E5170" s="155">
        <v>100</v>
      </c>
      <c r="F5170" s="166">
        <v>42109</v>
      </c>
      <c r="G5170" s="166">
        <v>42115</v>
      </c>
      <c r="H5170" s="157">
        <v>1</v>
      </c>
    </row>
    <row r="5171" spans="1:9" ht="15" customHeight="1" x14ac:dyDescent="0.25">
      <c r="A5171" s="155" t="s">
        <v>748</v>
      </c>
      <c r="B5171" s="155" t="s">
        <v>2542</v>
      </c>
      <c r="C5171" s="155" t="s">
        <v>7640</v>
      </c>
      <c r="D5171" s="155">
        <v>90</v>
      </c>
      <c r="E5171" s="155">
        <v>90</v>
      </c>
      <c r="F5171" s="166">
        <v>42109</v>
      </c>
      <c r="G5171" s="166">
        <v>42111</v>
      </c>
      <c r="H5171" s="157">
        <v>1</v>
      </c>
    </row>
    <row r="5172" spans="1:9" ht="15" customHeight="1" x14ac:dyDescent="0.25">
      <c r="A5172" s="155" t="s">
        <v>1107</v>
      </c>
      <c r="B5172" s="155" t="s">
        <v>1108</v>
      </c>
      <c r="C5172" s="155" t="s">
        <v>7641</v>
      </c>
      <c r="D5172" s="155">
        <v>100</v>
      </c>
      <c r="E5172" s="155">
        <v>100</v>
      </c>
      <c r="F5172" s="166">
        <v>42109</v>
      </c>
      <c r="G5172" s="166">
        <v>42110</v>
      </c>
      <c r="H5172" s="157">
        <v>1</v>
      </c>
    </row>
    <row r="5173" spans="1:9" ht="15" customHeight="1" x14ac:dyDescent="0.25">
      <c r="A5173" s="155" t="s">
        <v>71</v>
      </c>
      <c r="B5173" s="155" t="s">
        <v>583</v>
      </c>
      <c r="C5173" s="155" t="s">
        <v>7645</v>
      </c>
      <c r="D5173" s="155">
        <v>5</v>
      </c>
      <c r="E5173" s="155">
        <v>5</v>
      </c>
      <c r="F5173" s="166">
        <v>42110</v>
      </c>
      <c r="G5173" s="166">
        <v>42118</v>
      </c>
      <c r="H5173" s="157">
        <v>1</v>
      </c>
    </row>
    <row r="5174" spans="1:9" ht="15" customHeight="1" x14ac:dyDescent="0.25">
      <c r="A5174" s="155" t="s">
        <v>1125</v>
      </c>
      <c r="B5174" s="155" t="s">
        <v>7646</v>
      </c>
      <c r="C5174" s="155" t="s">
        <v>7647</v>
      </c>
      <c r="D5174" s="155">
        <v>50</v>
      </c>
      <c r="E5174" s="155">
        <v>50</v>
      </c>
      <c r="F5174" s="166">
        <v>42109</v>
      </c>
      <c r="G5174" s="166">
        <v>42111</v>
      </c>
      <c r="H5174" s="157">
        <v>1</v>
      </c>
    </row>
    <row r="5175" spans="1:9" ht="15" customHeight="1" x14ac:dyDescent="0.25">
      <c r="A5175" s="155" t="s">
        <v>286</v>
      </c>
      <c r="B5175" s="155" t="s">
        <v>4206</v>
      </c>
      <c r="C5175" s="155" t="s">
        <v>7648</v>
      </c>
      <c r="D5175" s="155">
        <v>50</v>
      </c>
      <c r="E5175" s="155">
        <v>50</v>
      </c>
      <c r="F5175" s="166">
        <v>42110</v>
      </c>
      <c r="G5175" s="166" t="s">
        <v>829</v>
      </c>
      <c r="H5175" s="157">
        <v>1</v>
      </c>
    </row>
    <row r="5176" spans="1:9" ht="15" customHeight="1" x14ac:dyDescent="0.25">
      <c r="A5176" s="155" t="s">
        <v>6965</v>
      </c>
      <c r="B5176" s="155" t="s">
        <v>7649</v>
      </c>
      <c r="C5176" s="155" t="s">
        <v>7650</v>
      </c>
      <c r="D5176" s="155">
        <v>25</v>
      </c>
      <c r="E5176" s="155">
        <v>25</v>
      </c>
      <c r="F5176" s="166">
        <v>42110</v>
      </c>
      <c r="G5176" s="166">
        <v>42118</v>
      </c>
      <c r="H5176" s="157">
        <v>1</v>
      </c>
    </row>
    <row r="5177" spans="1:9" ht="15" customHeight="1" x14ac:dyDescent="0.25">
      <c r="A5177" s="155" t="s">
        <v>3430</v>
      </c>
      <c r="B5177" s="155" t="s">
        <v>1501</v>
      </c>
      <c r="C5177" s="155" t="s">
        <v>7651</v>
      </c>
      <c r="D5177" s="155">
        <v>100</v>
      </c>
      <c r="E5177" s="155">
        <v>100</v>
      </c>
      <c r="F5177" s="166">
        <v>42110</v>
      </c>
      <c r="G5177" s="166">
        <v>42108</v>
      </c>
      <c r="H5177" s="157">
        <v>0</v>
      </c>
      <c r="I5177" s="163" t="s">
        <v>7652</v>
      </c>
    </row>
    <row r="5178" spans="1:9" ht="15" customHeight="1" x14ac:dyDescent="0.25">
      <c r="A5178" s="155" t="s">
        <v>6967</v>
      </c>
      <c r="B5178" s="155" t="s">
        <v>1696</v>
      </c>
      <c r="C5178" s="155" t="s">
        <v>7653</v>
      </c>
      <c r="D5178" s="155">
        <v>112</v>
      </c>
      <c r="E5178" s="155">
        <v>112</v>
      </c>
      <c r="F5178" s="166">
        <v>42110</v>
      </c>
      <c r="G5178" s="166">
        <v>42113</v>
      </c>
      <c r="H5178" s="157">
        <v>1</v>
      </c>
    </row>
    <row r="5179" spans="1:9" ht="15" customHeight="1" x14ac:dyDescent="0.25">
      <c r="A5179" s="155" t="s">
        <v>4562</v>
      </c>
      <c r="B5179" s="155" t="s">
        <v>1696</v>
      </c>
      <c r="C5179" s="155" t="s">
        <v>7654</v>
      </c>
      <c r="D5179" s="155">
        <v>1</v>
      </c>
      <c r="E5179" s="155">
        <v>1</v>
      </c>
      <c r="F5179" s="166">
        <v>42111</v>
      </c>
      <c r="G5179" s="166">
        <v>42118</v>
      </c>
      <c r="H5179" s="157">
        <v>1</v>
      </c>
    </row>
    <row r="5180" spans="1:9" ht="15" customHeight="1" x14ac:dyDescent="0.25">
      <c r="A5180" s="155" t="s">
        <v>36</v>
      </c>
      <c r="B5180" s="155" t="s">
        <v>7655</v>
      </c>
      <c r="C5180" s="155" t="s">
        <v>7656</v>
      </c>
      <c r="D5180" s="155">
        <v>20</v>
      </c>
      <c r="E5180" s="155">
        <v>20</v>
      </c>
      <c r="F5180" s="166">
        <v>42111</v>
      </c>
      <c r="G5180" s="166">
        <v>42114</v>
      </c>
      <c r="H5180" s="157">
        <v>1</v>
      </c>
    </row>
    <row r="5181" spans="1:9" ht="15" customHeight="1" x14ac:dyDescent="0.25">
      <c r="A5181" s="155" t="s">
        <v>29</v>
      </c>
      <c r="B5181" s="155" t="s">
        <v>7657</v>
      </c>
      <c r="C5181" s="155" t="s">
        <v>7658</v>
      </c>
      <c r="D5181" s="155">
        <v>10</v>
      </c>
      <c r="E5181" s="155">
        <v>10</v>
      </c>
      <c r="F5181" s="166">
        <v>42111</v>
      </c>
      <c r="G5181" s="166">
        <v>42117</v>
      </c>
      <c r="H5181" s="157">
        <v>1</v>
      </c>
    </row>
    <row r="5182" spans="1:9" ht="15" customHeight="1" x14ac:dyDescent="0.25">
      <c r="A5182" s="155" t="s">
        <v>1474</v>
      </c>
      <c r="B5182" s="155" t="s">
        <v>6175</v>
      </c>
      <c r="C5182" s="155" t="s">
        <v>7659</v>
      </c>
      <c r="D5182" s="155">
        <v>150</v>
      </c>
      <c r="E5182" s="155">
        <v>150</v>
      </c>
      <c r="F5182" s="166">
        <v>42111</v>
      </c>
      <c r="G5182" s="166">
        <v>42118</v>
      </c>
      <c r="H5182" s="157">
        <v>1</v>
      </c>
    </row>
    <row r="5183" spans="1:9" ht="15" customHeight="1" x14ac:dyDescent="0.25">
      <c r="A5183" s="155" t="s">
        <v>65</v>
      </c>
      <c r="B5183" s="155" t="s">
        <v>2994</v>
      </c>
      <c r="C5183" s="155" t="s">
        <v>7660</v>
      </c>
      <c r="D5183" s="155">
        <v>50</v>
      </c>
      <c r="E5183" s="155">
        <v>50</v>
      </c>
      <c r="F5183" s="166">
        <v>42111</v>
      </c>
      <c r="G5183" s="166">
        <v>42121</v>
      </c>
      <c r="H5183" s="157">
        <v>1</v>
      </c>
    </row>
    <row r="5184" spans="1:9" ht="15" customHeight="1" x14ac:dyDescent="0.25">
      <c r="A5184" s="155" t="s">
        <v>509</v>
      </c>
      <c r="B5184" s="155" t="s">
        <v>7661</v>
      </c>
      <c r="C5184" s="155" t="s">
        <v>7662</v>
      </c>
      <c r="D5184" s="155">
        <v>100</v>
      </c>
      <c r="E5184" s="155">
        <v>100</v>
      </c>
      <c r="F5184" s="166">
        <v>42111</v>
      </c>
      <c r="G5184" s="166">
        <v>42115</v>
      </c>
      <c r="H5184" s="157">
        <v>1</v>
      </c>
    </row>
    <row r="5185" spans="1:8" ht="15" customHeight="1" x14ac:dyDescent="0.25">
      <c r="A5185" s="155" t="s">
        <v>509</v>
      </c>
      <c r="B5185" s="155" t="s">
        <v>5118</v>
      </c>
      <c r="C5185" s="155" t="s">
        <v>7663</v>
      </c>
      <c r="D5185" s="155">
        <v>170</v>
      </c>
      <c r="E5185" s="155">
        <v>170</v>
      </c>
      <c r="F5185" s="166">
        <v>42111</v>
      </c>
      <c r="G5185" s="166">
        <v>42115</v>
      </c>
      <c r="H5185" s="157">
        <v>1</v>
      </c>
    </row>
    <row r="5186" spans="1:8" ht="15" customHeight="1" x14ac:dyDescent="0.25">
      <c r="A5186" s="155" t="s">
        <v>71</v>
      </c>
      <c r="B5186" s="155" t="s">
        <v>167</v>
      </c>
      <c r="C5186" s="155" t="s">
        <v>7664</v>
      </c>
      <c r="D5186" s="155">
        <v>13</v>
      </c>
      <c r="E5186" s="155">
        <v>13</v>
      </c>
      <c r="F5186" s="166">
        <v>42111</v>
      </c>
      <c r="G5186" s="166">
        <v>42113</v>
      </c>
      <c r="H5186" s="157">
        <v>1</v>
      </c>
    </row>
    <row r="5187" spans="1:8" ht="15" customHeight="1" x14ac:dyDescent="0.25">
      <c r="A5187" s="155" t="s">
        <v>2714</v>
      </c>
      <c r="B5187" s="155" t="s">
        <v>7482</v>
      </c>
      <c r="C5187" s="155" t="s">
        <v>7665</v>
      </c>
      <c r="D5187" s="155">
        <v>60</v>
      </c>
      <c r="E5187" s="155">
        <v>30</v>
      </c>
      <c r="F5187" s="166">
        <v>42111</v>
      </c>
      <c r="G5187" s="166">
        <v>42132</v>
      </c>
      <c r="H5187" s="157">
        <v>1</v>
      </c>
    </row>
    <row r="5188" spans="1:8" ht="15" customHeight="1" x14ac:dyDescent="0.25">
      <c r="A5188" s="155" t="s">
        <v>3303</v>
      </c>
      <c r="B5188" s="155" t="s">
        <v>4971</v>
      </c>
      <c r="C5188" s="155" t="s">
        <v>7667</v>
      </c>
      <c r="D5188" s="155">
        <v>1</v>
      </c>
      <c r="E5188" s="155">
        <v>1</v>
      </c>
      <c r="F5188" s="166">
        <v>42111</v>
      </c>
      <c r="G5188" s="166">
        <v>42115</v>
      </c>
      <c r="H5188" s="157">
        <v>1</v>
      </c>
    </row>
    <row r="5189" spans="1:8" ht="15" customHeight="1" x14ac:dyDescent="0.25">
      <c r="A5189" s="155" t="s">
        <v>3303</v>
      </c>
      <c r="B5189" s="155" t="s">
        <v>3973</v>
      </c>
      <c r="C5189" s="155" t="s">
        <v>7668</v>
      </c>
      <c r="D5189" s="155">
        <v>2</v>
      </c>
      <c r="E5189" s="155">
        <v>2</v>
      </c>
      <c r="F5189" s="166">
        <v>42111</v>
      </c>
      <c r="G5189" s="166">
        <v>42115</v>
      </c>
      <c r="H5189" s="157">
        <v>1</v>
      </c>
    </row>
    <row r="5190" spans="1:8" ht="15" customHeight="1" x14ac:dyDescent="0.25">
      <c r="A5190" s="155" t="s">
        <v>7669</v>
      </c>
      <c r="B5190" s="155" t="s">
        <v>7670</v>
      </c>
      <c r="C5190" s="155" t="s">
        <v>7671</v>
      </c>
      <c r="D5190" s="155">
        <v>2</v>
      </c>
      <c r="E5190" s="155">
        <v>2</v>
      </c>
      <c r="F5190" s="166">
        <v>42111</v>
      </c>
      <c r="G5190" s="166">
        <v>42111</v>
      </c>
      <c r="H5190" s="157">
        <v>1</v>
      </c>
    </row>
    <row r="5191" spans="1:8" ht="15" customHeight="1" x14ac:dyDescent="0.25">
      <c r="A5191" s="155" t="s">
        <v>7669</v>
      </c>
      <c r="B5191" s="155" t="s">
        <v>364</v>
      </c>
      <c r="C5191" s="155" t="s">
        <v>161</v>
      </c>
      <c r="D5191" s="155">
        <v>2</v>
      </c>
      <c r="E5191" s="155">
        <v>2</v>
      </c>
      <c r="F5191" s="166">
        <v>42111</v>
      </c>
      <c r="G5191" s="166">
        <v>42111</v>
      </c>
      <c r="H5191" s="157">
        <v>1</v>
      </c>
    </row>
    <row r="5192" spans="1:8" ht="15" customHeight="1" x14ac:dyDescent="0.25">
      <c r="A5192" s="155" t="s">
        <v>7669</v>
      </c>
      <c r="B5192" s="155" t="s">
        <v>161</v>
      </c>
      <c r="C5192" s="155" t="s">
        <v>316</v>
      </c>
      <c r="D5192" s="155">
        <v>2</v>
      </c>
      <c r="E5192" s="155">
        <v>2</v>
      </c>
      <c r="F5192" s="166">
        <v>42111</v>
      </c>
      <c r="G5192" s="166">
        <v>42111</v>
      </c>
      <c r="H5192" s="157">
        <v>1</v>
      </c>
    </row>
    <row r="5193" spans="1:8" ht="15" customHeight="1" x14ac:dyDescent="0.25">
      <c r="A5193" s="155" t="s">
        <v>7669</v>
      </c>
      <c r="B5193" s="155" t="s">
        <v>316</v>
      </c>
      <c r="C5193" s="155" t="s">
        <v>32</v>
      </c>
      <c r="D5193" s="155">
        <v>2</v>
      </c>
      <c r="E5193" s="155">
        <v>2</v>
      </c>
      <c r="F5193" s="166">
        <v>42111</v>
      </c>
      <c r="G5193" s="166">
        <v>42111</v>
      </c>
      <c r="H5193" s="157">
        <v>1</v>
      </c>
    </row>
    <row r="5194" spans="1:8" ht="15" customHeight="1" x14ac:dyDescent="0.25">
      <c r="A5194" s="155" t="s">
        <v>6576</v>
      </c>
      <c r="B5194" s="155" t="s">
        <v>7368</v>
      </c>
      <c r="C5194" s="155" t="s">
        <v>7672</v>
      </c>
      <c r="D5194" s="155">
        <v>1</v>
      </c>
      <c r="E5194" s="155">
        <v>1</v>
      </c>
      <c r="F5194" s="166">
        <v>42114</v>
      </c>
      <c r="G5194" s="166">
        <v>42114</v>
      </c>
      <c r="H5194" s="157">
        <v>1</v>
      </c>
    </row>
    <row r="5195" spans="1:8" ht="15" customHeight="1" x14ac:dyDescent="0.25">
      <c r="A5195" s="155" t="s">
        <v>29</v>
      </c>
      <c r="B5195" s="155" t="s">
        <v>3725</v>
      </c>
      <c r="C5195" s="155" t="s">
        <v>7673</v>
      </c>
      <c r="D5195" s="155">
        <v>100</v>
      </c>
      <c r="E5195" s="155">
        <v>110</v>
      </c>
      <c r="F5195" s="166">
        <v>42114</v>
      </c>
      <c r="G5195" s="166">
        <v>42118</v>
      </c>
      <c r="H5195" s="157">
        <v>1</v>
      </c>
    </row>
    <row r="5196" spans="1:8" ht="15" customHeight="1" x14ac:dyDescent="0.25">
      <c r="A5196" s="155" t="s">
        <v>5187</v>
      </c>
      <c r="B5196" s="155" t="s">
        <v>2535</v>
      </c>
      <c r="C5196" s="155" t="s">
        <v>7674</v>
      </c>
      <c r="D5196" s="155">
        <v>10</v>
      </c>
      <c r="E5196" s="155">
        <v>10</v>
      </c>
      <c r="F5196" s="166">
        <v>42114</v>
      </c>
      <c r="G5196" s="166">
        <v>42117</v>
      </c>
      <c r="H5196" s="157">
        <v>1</v>
      </c>
    </row>
    <row r="5197" spans="1:8" ht="15" customHeight="1" x14ac:dyDescent="0.25">
      <c r="A5197" s="155" t="s">
        <v>71</v>
      </c>
      <c r="B5197" s="155" t="s">
        <v>1550</v>
      </c>
      <c r="C5197" s="155" t="s">
        <v>7675</v>
      </c>
      <c r="D5197" s="155">
        <v>6</v>
      </c>
      <c r="E5197" s="155">
        <v>6</v>
      </c>
      <c r="F5197" s="166">
        <v>42114</v>
      </c>
      <c r="G5197" s="166">
        <v>42123</v>
      </c>
      <c r="H5197" s="157">
        <v>1</v>
      </c>
    </row>
    <row r="5198" spans="1:8" ht="15" customHeight="1" x14ac:dyDescent="0.25">
      <c r="A5198" s="155" t="s">
        <v>71</v>
      </c>
      <c r="B5198" s="155" t="s">
        <v>154</v>
      </c>
      <c r="C5198" s="155" t="s">
        <v>7676</v>
      </c>
      <c r="D5198" s="155">
        <v>5</v>
      </c>
      <c r="E5198" s="155">
        <v>5</v>
      </c>
      <c r="F5198" s="166">
        <v>42114</v>
      </c>
      <c r="G5198" s="166">
        <v>42121</v>
      </c>
      <c r="H5198" s="157">
        <v>1</v>
      </c>
    </row>
    <row r="5199" spans="1:8" ht="15" customHeight="1" x14ac:dyDescent="0.25">
      <c r="A5199" s="155" t="s">
        <v>317</v>
      </c>
      <c r="B5199" s="155" t="s">
        <v>4147</v>
      </c>
      <c r="C5199" s="155" t="s">
        <v>7677</v>
      </c>
      <c r="D5199" s="155">
        <v>20</v>
      </c>
      <c r="E5199" s="155">
        <v>20</v>
      </c>
      <c r="F5199" s="166">
        <v>42114</v>
      </c>
      <c r="G5199" s="166">
        <v>42114</v>
      </c>
      <c r="H5199" s="157">
        <v>1</v>
      </c>
    </row>
    <row r="5200" spans="1:8" ht="15" customHeight="1" x14ac:dyDescent="0.25">
      <c r="A5200" s="155" t="s">
        <v>230</v>
      </c>
      <c r="B5200" s="155" t="s">
        <v>1101</v>
      </c>
      <c r="C5200" s="155" t="s">
        <v>7678</v>
      </c>
      <c r="D5200" s="155">
        <v>100</v>
      </c>
      <c r="E5200" s="155">
        <v>100</v>
      </c>
      <c r="F5200" s="166">
        <v>42114</v>
      </c>
      <c r="G5200" s="166">
        <v>42124</v>
      </c>
      <c r="H5200" s="157">
        <v>1</v>
      </c>
    </row>
    <row r="5201" spans="1:8" ht="15" customHeight="1" x14ac:dyDescent="0.25">
      <c r="A5201" s="155" t="s">
        <v>230</v>
      </c>
      <c r="B5201" s="155" t="s">
        <v>1103</v>
      </c>
      <c r="C5201" s="155" t="s">
        <v>316</v>
      </c>
      <c r="D5201" s="155">
        <v>100</v>
      </c>
      <c r="E5201" s="155">
        <v>100</v>
      </c>
      <c r="F5201" s="166">
        <v>42114</v>
      </c>
      <c r="G5201" s="166">
        <v>42124</v>
      </c>
      <c r="H5201" s="157">
        <v>1</v>
      </c>
    </row>
    <row r="5202" spans="1:8" ht="15" customHeight="1" x14ac:dyDescent="0.25">
      <c r="A5202" s="155" t="s">
        <v>29</v>
      </c>
      <c r="B5202" s="155" t="s">
        <v>4118</v>
      </c>
      <c r="C5202" s="155" t="s">
        <v>7679</v>
      </c>
      <c r="D5202" s="155">
        <v>25</v>
      </c>
      <c r="E5202" s="155">
        <v>25</v>
      </c>
      <c r="F5202" s="166">
        <v>42114</v>
      </c>
      <c r="G5202" s="166">
        <v>42116</v>
      </c>
      <c r="H5202" s="157">
        <v>1</v>
      </c>
    </row>
    <row r="5203" spans="1:8" ht="15" customHeight="1" x14ac:dyDescent="0.25">
      <c r="A5203" s="155" t="s">
        <v>286</v>
      </c>
      <c r="B5203" s="155" t="s">
        <v>7680</v>
      </c>
      <c r="C5203" s="155" t="s">
        <v>7681</v>
      </c>
      <c r="D5203" s="155">
        <v>25</v>
      </c>
      <c r="E5203" s="155">
        <v>25</v>
      </c>
      <c r="F5203" s="166">
        <v>42114</v>
      </c>
      <c r="G5203" s="166">
        <v>42115</v>
      </c>
      <c r="H5203" s="157">
        <v>1</v>
      </c>
    </row>
    <row r="5204" spans="1:8" ht="15" customHeight="1" x14ac:dyDescent="0.25">
      <c r="A5204" s="155" t="s">
        <v>3430</v>
      </c>
      <c r="B5204" s="155" t="s">
        <v>1004</v>
      </c>
      <c r="C5204" s="155" t="s">
        <v>7682</v>
      </c>
      <c r="D5204" s="155">
        <v>60</v>
      </c>
      <c r="E5204" s="155">
        <v>60</v>
      </c>
      <c r="F5204" s="166">
        <v>42096</v>
      </c>
      <c r="G5204" s="166">
        <v>42122</v>
      </c>
      <c r="H5204" s="157">
        <v>1</v>
      </c>
    </row>
    <row r="5205" spans="1:8" ht="15" customHeight="1" x14ac:dyDescent="0.25">
      <c r="A5205" s="155" t="s">
        <v>7058</v>
      </c>
      <c r="B5205" s="155" t="s">
        <v>7683</v>
      </c>
      <c r="C5205" s="155" t="s">
        <v>7684</v>
      </c>
      <c r="D5205" s="155">
        <v>1</v>
      </c>
      <c r="E5205" s="155">
        <v>1</v>
      </c>
      <c r="F5205" s="166">
        <v>42114</v>
      </c>
      <c r="G5205" s="166">
        <v>42121</v>
      </c>
      <c r="H5205" s="157">
        <v>1</v>
      </c>
    </row>
    <row r="5206" spans="1:8" ht="15" customHeight="1" x14ac:dyDescent="0.25">
      <c r="A5206" s="155" t="s">
        <v>2714</v>
      </c>
      <c r="B5206" s="155" t="s">
        <v>7685</v>
      </c>
      <c r="C5206" s="155" t="s">
        <v>7686</v>
      </c>
      <c r="D5206" s="155">
        <v>500</v>
      </c>
      <c r="E5206" s="155">
        <v>500</v>
      </c>
      <c r="F5206" s="166">
        <v>42115</v>
      </c>
      <c r="G5206" s="166">
        <v>42120</v>
      </c>
      <c r="H5206" s="157">
        <v>1</v>
      </c>
    </row>
    <row r="5207" spans="1:8" ht="15" customHeight="1" x14ac:dyDescent="0.25">
      <c r="A5207" s="155" t="s">
        <v>29</v>
      </c>
      <c r="B5207" s="155" t="s">
        <v>3349</v>
      </c>
      <c r="C5207" s="155" t="s">
        <v>7687</v>
      </c>
      <c r="D5207" s="155">
        <v>30</v>
      </c>
      <c r="E5207" s="155">
        <v>30</v>
      </c>
      <c r="F5207" s="166">
        <v>42115</v>
      </c>
      <c r="G5207" s="166">
        <v>42124</v>
      </c>
      <c r="H5207" s="157">
        <v>1</v>
      </c>
    </row>
    <row r="5208" spans="1:8" ht="15" customHeight="1" x14ac:dyDescent="0.25">
      <c r="A5208" s="155" t="s">
        <v>559</v>
      </c>
      <c r="B5208" s="155" t="s">
        <v>560</v>
      </c>
      <c r="C5208" s="155" t="s">
        <v>7688</v>
      </c>
      <c r="D5208" s="155">
        <v>15000</v>
      </c>
      <c r="E5208" s="155">
        <v>15068</v>
      </c>
      <c r="F5208" s="166">
        <v>42115</v>
      </c>
      <c r="G5208" s="166">
        <v>42117</v>
      </c>
      <c r="H5208" s="157">
        <v>1</v>
      </c>
    </row>
    <row r="5209" spans="1:8" ht="15" customHeight="1" x14ac:dyDescent="0.25">
      <c r="A5209" s="155" t="s">
        <v>71</v>
      </c>
      <c r="B5209" s="155" t="s">
        <v>1530</v>
      </c>
      <c r="C5209" s="155" t="s">
        <v>7689</v>
      </c>
      <c r="D5209" s="155">
        <v>10</v>
      </c>
      <c r="E5209" s="155">
        <v>10</v>
      </c>
      <c r="F5209" s="166">
        <v>42115</v>
      </c>
      <c r="G5209" s="166">
        <v>42123</v>
      </c>
      <c r="H5209" s="157">
        <v>1</v>
      </c>
    </row>
    <row r="5210" spans="1:8" ht="15" customHeight="1" x14ac:dyDescent="0.25">
      <c r="A5210" s="155" t="s">
        <v>597</v>
      </c>
      <c r="B5210" s="155" t="s">
        <v>1589</v>
      </c>
      <c r="C5210" s="155" t="s">
        <v>7690</v>
      </c>
      <c r="D5210" s="155">
        <v>1000</v>
      </c>
      <c r="E5210" s="155">
        <v>1000</v>
      </c>
      <c r="F5210" s="166">
        <v>42115</v>
      </c>
      <c r="G5210" s="166">
        <v>42118</v>
      </c>
      <c r="H5210" s="157">
        <v>1</v>
      </c>
    </row>
    <row r="5211" spans="1:8" ht="15" customHeight="1" x14ac:dyDescent="0.25">
      <c r="A5211" s="155" t="s">
        <v>6598</v>
      </c>
      <c r="B5211" s="155" t="s">
        <v>6599</v>
      </c>
      <c r="C5211" s="155" t="s">
        <v>7691</v>
      </c>
      <c r="D5211" s="155">
        <v>6000</v>
      </c>
      <c r="E5211" s="155">
        <v>6000</v>
      </c>
      <c r="F5211" s="166">
        <v>42115</v>
      </c>
      <c r="G5211" s="166">
        <v>42121</v>
      </c>
      <c r="H5211" s="157">
        <v>1</v>
      </c>
    </row>
    <row r="5212" spans="1:8" ht="15" customHeight="1" x14ac:dyDescent="0.25">
      <c r="A5212" s="155" t="s">
        <v>5967</v>
      </c>
      <c r="B5212" s="155" t="s">
        <v>7692</v>
      </c>
      <c r="C5212" s="155" t="s">
        <v>7693</v>
      </c>
      <c r="D5212" s="155">
        <v>2</v>
      </c>
      <c r="E5212" s="155">
        <v>2</v>
      </c>
      <c r="F5212" s="166">
        <v>42115</v>
      </c>
      <c r="G5212" s="166">
        <v>42121</v>
      </c>
      <c r="H5212" s="157">
        <v>1</v>
      </c>
    </row>
    <row r="5213" spans="1:8" ht="15" customHeight="1" x14ac:dyDescent="0.25">
      <c r="A5213" s="155" t="s">
        <v>3430</v>
      </c>
      <c r="B5213" s="155" t="s">
        <v>697</v>
      </c>
      <c r="C5213" s="155" t="s">
        <v>7694</v>
      </c>
      <c r="D5213" s="155">
        <v>75</v>
      </c>
      <c r="E5213" s="155">
        <v>15</v>
      </c>
      <c r="F5213" s="166">
        <v>42115</v>
      </c>
      <c r="G5213" s="166">
        <v>42121</v>
      </c>
      <c r="H5213" s="157">
        <v>1</v>
      </c>
    </row>
    <row r="5214" spans="1:8" ht="15" customHeight="1" x14ac:dyDescent="0.25">
      <c r="A5214" s="155" t="s">
        <v>520</v>
      </c>
      <c r="B5214" s="155" t="s">
        <v>609</v>
      </c>
      <c r="C5214" s="155" t="s">
        <v>7695</v>
      </c>
      <c r="D5214" s="155">
        <v>400</v>
      </c>
      <c r="E5214" s="155">
        <v>400</v>
      </c>
      <c r="F5214" s="166">
        <v>42115</v>
      </c>
      <c r="G5214" s="166">
        <v>42118</v>
      </c>
      <c r="H5214" s="157">
        <v>1</v>
      </c>
    </row>
    <row r="5215" spans="1:8" ht="15" customHeight="1" x14ac:dyDescent="0.25">
      <c r="A5215" s="155" t="s">
        <v>2313</v>
      </c>
      <c r="B5215" s="155" t="s">
        <v>7696</v>
      </c>
      <c r="C5215" s="155" t="s">
        <v>7697</v>
      </c>
      <c r="D5215" s="155">
        <v>10</v>
      </c>
      <c r="E5215" s="155">
        <v>10</v>
      </c>
      <c r="F5215" s="166">
        <v>42115</v>
      </c>
      <c r="G5215" s="166">
        <v>42116</v>
      </c>
      <c r="H5215" s="157">
        <v>1</v>
      </c>
    </row>
    <row r="5216" spans="1:8" ht="15" customHeight="1" x14ac:dyDescent="0.25">
      <c r="A5216" s="155" t="s">
        <v>6576</v>
      </c>
      <c r="B5216" s="155" t="s">
        <v>7368</v>
      </c>
      <c r="C5216" s="155" t="s">
        <v>7698</v>
      </c>
      <c r="D5216" s="155">
        <v>1</v>
      </c>
      <c r="E5216" s="155">
        <v>1</v>
      </c>
      <c r="F5216" s="166">
        <v>42115</v>
      </c>
      <c r="G5216" s="166">
        <v>42116</v>
      </c>
      <c r="H5216" s="157">
        <v>1</v>
      </c>
    </row>
    <row r="5217" spans="1:9" ht="15" customHeight="1" x14ac:dyDescent="0.25">
      <c r="A5217" s="155" t="s">
        <v>7699</v>
      </c>
      <c r="B5217" s="155" t="s">
        <v>7700</v>
      </c>
      <c r="C5217" s="155" t="s">
        <v>7701</v>
      </c>
      <c r="D5217" s="155">
        <v>5</v>
      </c>
      <c r="E5217" s="155">
        <v>5</v>
      </c>
      <c r="F5217" s="166">
        <v>42115</v>
      </c>
      <c r="G5217" s="166">
        <v>42115</v>
      </c>
      <c r="H5217" s="157">
        <v>1</v>
      </c>
    </row>
    <row r="5218" spans="1:9" ht="15" customHeight="1" x14ac:dyDescent="0.25">
      <c r="A5218" s="155" t="s">
        <v>1107</v>
      </c>
      <c r="B5218" s="155" t="s">
        <v>1858</v>
      </c>
      <c r="C5218" s="155" t="s">
        <v>7702</v>
      </c>
      <c r="D5218" s="155">
        <v>200</v>
      </c>
      <c r="E5218" s="155">
        <v>150</v>
      </c>
      <c r="F5218" s="166">
        <v>42115</v>
      </c>
      <c r="G5218" s="166">
        <v>42117</v>
      </c>
      <c r="H5218" s="157">
        <v>1</v>
      </c>
      <c r="I5218" s="163" t="s">
        <v>7703</v>
      </c>
    </row>
    <row r="5219" spans="1:9" ht="15" customHeight="1" x14ac:dyDescent="0.25">
      <c r="A5219" s="155" t="s">
        <v>3430</v>
      </c>
      <c r="B5219" s="155" t="s">
        <v>681</v>
      </c>
      <c r="C5219" s="155" t="s">
        <v>7704</v>
      </c>
      <c r="D5219" s="155">
        <v>150</v>
      </c>
      <c r="E5219" s="155">
        <v>150</v>
      </c>
      <c r="F5219" s="166">
        <v>42116</v>
      </c>
      <c r="G5219" s="166">
        <v>42125</v>
      </c>
      <c r="H5219" s="157">
        <v>1</v>
      </c>
    </row>
    <row r="5220" spans="1:9" ht="15" customHeight="1" x14ac:dyDescent="0.25">
      <c r="A5220" s="155" t="s">
        <v>71</v>
      </c>
      <c r="B5220" s="155" t="s">
        <v>167</v>
      </c>
      <c r="C5220" s="155" t="s">
        <v>7705</v>
      </c>
      <c r="D5220" s="155">
        <v>5</v>
      </c>
      <c r="E5220" s="155">
        <v>5</v>
      </c>
      <c r="F5220" s="166">
        <v>42116</v>
      </c>
      <c r="G5220" s="166">
        <v>42123</v>
      </c>
      <c r="H5220" s="157">
        <v>1</v>
      </c>
    </row>
    <row r="5221" spans="1:9" ht="15" customHeight="1" x14ac:dyDescent="0.25">
      <c r="A5221" s="155" t="s">
        <v>5592</v>
      </c>
      <c r="B5221" s="155" t="s">
        <v>7706</v>
      </c>
      <c r="C5221" s="155" t="s">
        <v>7707</v>
      </c>
      <c r="D5221" s="155">
        <v>5</v>
      </c>
      <c r="E5221" s="155">
        <v>5</v>
      </c>
      <c r="F5221" s="166">
        <v>42116</v>
      </c>
      <c r="G5221" s="166">
        <v>42124</v>
      </c>
      <c r="H5221" s="157">
        <v>1</v>
      </c>
    </row>
    <row r="5222" spans="1:9" ht="15" customHeight="1" x14ac:dyDescent="0.25">
      <c r="A5222" s="155" t="s">
        <v>6482</v>
      </c>
      <c r="B5222" s="155" t="s">
        <v>7708</v>
      </c>
      <c r="C5222" s="155" t="s">
        <v>7709</v>
      </c>
      <c r="D5222" s="155">
        <v>10</v>
      </c>
      <c r="E5222" s="155">
        <v>10</v>
      </c>
      <c r="F5222" s="166">
        <v>42116</v>
      </c>
      <c r="G5222" s="166">
        <v>42116</v>
      </c>
      <c r="H5222" s="157">
        <v>1</v>
      </c>
      <c r="I5222" s="163" t="s">
        <v>1524</v>
      </c>
    </row>
    <row r="5223" spans="1:9" ht="15" customHeight="1" x14ac:dyDescent="0.25">
      <c r="A5223" s="155" t="s">
        <v>7710</v>
      </c>
      <c r="B5223" s="155" t="s">
        <v>1696</v>
      </c>
      <c r="C5223" s="155" t="s">
        <v>7711</v>
      </c>
      <c r="D5223" s="155">
        <v>88</v>
      </c>
      <c r="E5223" s="155">
        <v>88</v>
      </c>
      <c r="F5223" s="166">
        <v>42116</v>
      </c>
      <c r="G5223" s="166">
        <v>42117</v>
      </c>
      <c r="H5223" s="157">
        <v>1</v>
      </c>
    </row>
    <row r="5224" spans="1:9" ht="15" customHeight="1" x14ac:dyDescent="0.25">
      <c r="A5224" s="155" t="s">
        <v>1983</v>
      </c>
      <c r="B5224" s="155" t="s">
        <v>7712</v>
      </c>
      <c r="C5224" s="155" t="s">
        <v>7713</v>
      </c>
      <c r="D5224" s="155">
        <v>1</v>
      </c>
      <c r="E5224" s="155">
        <v>1</v>
      </c>
      <c r="F5224" s="166">
        <v>42116</v>
      </c>
      <c r="G5224" s="166">
        <v>42117</v>
      </c>
      <c r="H5224" s="157">
        <v>1</v>
      </c>
    </row>
    <row r="5225" spans="1:9" ht="15" customHeight="1" x14ac:dyDescent="0.25">
      <c r="A5225" s="155" t="s">
        <v>1983</v>
      </c>
      <c r="B5225" s="155" t="s">
        <v>364</v>
      </c>
      <c r="C5225" s="155" t="s">
        <v>59</v>
      </c>
      <c r="D5225" s="155">
        <v>1</v>
      </c>
      <c r="E5225" s="155">
        <v>1</v>
      </c>
      <c r="F5225" s="166">
        <v>42116</v>
      </c>
      <c r="G5225" s="166">
        <v>42117</v>
      </c>
      <c r="H5225" s="157">
        <v>1</v>
      </c>
    </row>
    <row r="5226" spans="1:9" ht="15" customHeight="1" x14ac:dyDescent="0.25">
      <c r="A5226" s="155" t="s">
        <v>1983</v>
      </c>
      <c r="B5226" s="155" t="s">
        <v>161</v>
      </c>
      <c r="C5226" s="155" t="s">
        <v>59</v>
      </c>
      <c r="D5226" s="155">
        <v>1</v>
      </c>
      <c r="E5226" s="155">
        <v>1</v>
      </c>
      <c r="F5226" s="166">
        <v>42116</v>
      </c>
      <c r="G5226" s="166">
        <v>42117</v>
      </c>
      <c r="H5226" s="157">
        <v>1</v>
      </c>
    </row>
    <row r="5227" spans="1:9" ht="15" customHeight="1" x14ac:dyDescent="0.25">
      <c r="A5227" s="155" t="s">
        <v>3430</v>
      </c>
      <c r="B5227" s="155" t="s">
        <v>697</v>
      </c>
      <c r="C5227" s="155" t="s">
        <v>7714</v>
      </c>
      <c r="D5227" s="155">
        <v>75</v>
      </c>
      <c r="E5227" s="155">
        <v>40</v>
      </c>
      <c r="F5227" s="166">
        <v>42116</v>
      </c>
      <c r="G5227" s="166">
        <v>42124</v>
      </c>
      <c r="H5227" s="157">
        <v>1</v>
      </c>
    </row>
    <row r="5228" spans="1:9" ht="15" customHeight="1" x14ac:dyDescent="0.25">
      <c r="A5228" s="155" t="s">
        <v>7710</v>
      </c>
      <c r="B5228" s="155" t="s">
        <v>1696</v>
      </c>
      <c r="C5228" s="155" t="s">
        <v>7715</v>
      </c>
      <c r="D5228" s="155">
        <v>93</v>
      </c>
      <c r="E5228" s="155">
        <v>93</v>
      </c>
      <c r="F5228" s="166">
        <v>42116</v>
      </c>
      <c r="G5228" s="166">
        <v>42121</v>
      </c>
      <c r="H5228" s="157">
        <v>1</v>
      </c>
    </row>
    <row r="5229" spans="1:9" ht="15" customHeight="1" x14ac:dyDescent="0.25">
      <c r="A5229" s="155" t="s">
        <v>7716</v>
      </c>
      <c r="B5229" s="155" t="s">
        <v>7717</v>
      </c>
      <c r="C5229" s="155" t="s">
        <v>7718</v>
      </c>
      <c r="D5229" s="155">
        <v>24</v>
      </c>
      <c r="E5229" s="155">
        <v>23</v>
      </c>
      <c r="F5229" s="166">
        <v>42117</v>
      </c>
      <c r="G5229" s="166">
        <v>42121</v>
      </c>
      <c r="H5229" s="157">
        <v>1</v>
      </c>
      <c r="I5229" s="163" t="s">
        <v>7719</v>
      </c>
    </row>
    <row r="5230" spans="1:9" ht="15" customHeight="1" x14ac:dyDescent="0.25">
      <c r="A5230" s="155" t="s">
        <v>6576</v>
      </c>
      <c r="B5230" s="155" t="s">
        <v>7368</v>
      </c>
      <c r="C5230" s="155" t="s">
        <v>7720</v>
      </c>
      <c r="D5230" s="155">
        <v>6</v>
      </c>
      <c r="E5230" s="155">
        <v>6</v>
      </c>
      <c r="F5230" s="166">
        <v>42117</v>
      </c>
      <c r="G5230" s="166">
        <v>42117</v>
      </c>
      <c r="H5230" s="157">
        <v>1</v>
      </c>
    </row>
    <row r="5231" spans="1:9" ht="15" customHeight="1" x14ac:dyDescent="0.25">
      <c r="A5231" s="155" t="s">
        <v>29</v>
      </c>
      <c r="B5231" s="155" t="s">
        <v>7721</v>
      </c>
      <c r="C5231" s="155" t="s">
        <v>7722</v>
      </c>
      <c r="D5231" s="155">
        <v>10</v>
      </c>
      <c r="E5231" s="155">
        <v>10</v>
      </c>
      <c r="F5231" s="166">
        <v>42117</v>
      </c>
      <c r="G5231" s="166">
        <v>42123</v>
      </c>
      <c r="H5231" s="157">
        <v>1</v>
      </c>
    </row>
    <row r="5232" spans="1:9" ht="15" customHeight="1" x14ac:dyDescent="0.25">
      <c r="A5232" s="155" t="s">
        <v>230</v>
      </c>
      <c r="B5232" s="155" t="s">
        <v>471</v>
      </c>
      <c r="C5232" s="155" t="s">
        <v>7723</v>
      </c>
      <c r="D5232" s="155">
        <v>200</v>
      </c>
      <c r="E5232" s="155">
        <v>200</v>
      </c>
      <c r="F5232" s="166">
        <v>42117</v>
      </c>
      <c r="G5232" s="166">
        <v>42124</v>
      </c>
      <c r="H5232" s="157">
        <v>1</v>
      </c>
    </row>
    <row r="5233" spans="1:9" ht="15" customHeight="1" x14ac:dyDescent="0.25">
      <c r="A5233" s="155" t="s">
        <v>78</v>
      </c>
      <c r="B5233" s="155" t="s">
        <v>7725</v>
      </c>
      <c r="C5233" s="155" t="s">
        <v>7724</v>
      </c>
      <c r="D5233" s="155">
        <v>10</v>
      </c>
      <c r="E5233" s="155">
        <v>10</v>
      </c>
      <c r="F5233" s="166">
        <v>42117</v>
      </c>
      <c r="G5233" s="166">
        <v>42123</v>
      </c>
      <c r="H5233" s="157">
        <v>1</v>
      </c>
    </row>
    <row r="5234" spans="1:9" ht="15" customHeight="1" x14ac:dyDescent="0.25">
      <c r="A5234" s="155" t="s">
        <v>7710</v>
      </c>
      <c r="B5234" s="155" t="s">
        <v>1696</v>
      </c>
      <c r="C5234" s="155" t="s">
        <v>7726</v>
      </c>
      <c r="D5234" s="155">
        <v>132</v>
      </c>
      <c r="E5234" s="155">
        <v>132</v>
      </c>
      <c r="F5234" s="166">
        <v>42117</v>
      </c>
      <c r="G5234" s="166">
        <v>42121</v>
      </c>
      <c r="H5234" s="157">
        <v>1</v>
      </c>
    </row>
    <row r="5235" spans="1:9" ht="15" customHeight="1" x14ac:dyDescent="0.25">
      <c r="A5235" s="155" t="s">
        <v>4963</v>
      </c>
      <c r="B5235" s="155" t="s">
        <v>7727</v>
      </c>
      <c r="C5235" s="155" t="s">
        <v>7728</v>
      </c>
      <c r="D5235" s="155">
        <v>25</v>
      </c>
      <c r="E5235" s="155">
        <v>25</v>
      </c>
      <c r="F5235" s="166">
        <v>42118</v>
      </c>
      <c r="G5235" s="166">
        <v>42124</v>
      </c>
      <c r="H5235" s="157">
        <v>1</v>
      </c>
      <c r="I5235" s="163" t="s">
        <v>7729</v>
      </c>
    </row>
    <row r="5236" spans="1:9" ht="15" customHeight="1" x14ac:dyDescent="0.25">
      <c r="A5236" s="155" t="s">
        <v>520</v>
      </c>
      <c r="B5236" s="155" t="s">
        <v>609</v>
      </c>
      <c r="C5236" s="155" t="s">
        <v>7730</v>
      </c>
      <c r="D5236" s="155">
        <v>400</v>
      </c>
      <c r="E5236" s="155">
        <v>400</v>
      </c>
      <c r="F5236" s="166">
        <v>42118</v>
      </c>
      <c r="G5236" s="166" t="s">
        <v>829</v>
      </c>
      <c r="H5236" s="157">
        <v>1</v>
      </c>
    </row>
    <row r="5237" spans="1:9" ht="15" customHeight="1" x14ac:dyDescent="0.25">
      <c r="A5237" s="155" t="s">
        <v>261</v>
      </c>
      <c r="B5237" s="155" t="s">
        <v>272</v>
      </c>
      <c r="C5237" s="155" t="s">
        <v>7731</v>
      </c>
      <c r="D5237" s="155">
        <v>6</v>
      </c>
      <c r="E5237" s="155">
        <v>6</v>
      </c>
      <c r="F5237" s="166">
        <v>42118</v>
      </c>
      <c r="G5237" s="166">
        <v>42121</v>
      </c>
      <c r="H5237" s="157">
        <v>1</v>
      </c>
    </row>
    <row r="5238" spans="1:9" ht="15" customHeight="1" x14ac:dyDescent="0.25">
      <c r="A5238" s="155" t="s">
        <v>71</v>
      </c>
      <c r="B5238" s="155" t="s">
        <v>477</v>
      </c>
      <c r="C5238" s="155" t="s">
        <v>7732</v>
      </c>
      <c r="D5238" s="155">
        <v>9</v>
      </c>
      <c r="E5238" s="155">
        <v>9</v>
      </c>
      <c r="F5238" s="166">
        <v>42118</v>
      </c>
      <c r="G5238" s="166">
        <v>42125</v>
      </c>
      <c r="H5238" s="157">
        <v>1</v>
      </c>
    </row>
    <row r="5239" spans="1:9" ht="15" customHeight="1" x14ac:dyDescent="0.25">
      <c r="A5239" s="155" t="s">
        <v>71</v>
      </c>
      <c r="B5239" s="155" t="s">
        <v>4873</v>
      </c>
      <c r="C5239" s="155" t="s">
        <v>7733</v>
      </c>
      <c r="D5239" s="155">
        <v>5</v>
      </c>
      <c r="E5239" s="155">
        <v>5</v>
      </c>
      <c r="F5239" s="166">
        <v>42118</v>
      </c>
      <c r="G5239" s="166">
        <v>42125</v>
      </c>
      <c r="H5239" s="157">
        <v>1</v>
      </c>
    </row>
    <row r="5240" spans="1:9" ht="15" customHeight="1" x14ac:dyDescent="0.25">
      <c r="A5240" s="155" t="s">
        <v>7734</v>
      </c>
      <c r="B5240" s="155" t="s">
        <v>615</v>
      </c>
      <c r="C5240" s="155" t="s">
        <v>7735</v>
      </c>
      <c r="D5240" s="155">
        <v>100</v>
      </c>
      <c r="E5240" s="155">
        <v>100</v>
      </c>
      <c r="F5240" s="166">
        <v>42121</v>
      </c>
      <c r="G5240" s="166">
        <v>42131</v>
      </c>
      <c r="H5240" s="157">
        <v>1</v>
      </c>
    </row>
    <row r="5241" spans="1:9" ht="15" customHeight="1" x14ac:dyDescent="0.25">
      <c r="A5241" s="155" t="s">
        <v>7734</v>
      </c>
      <c r="B5241" s="155" t="s">
        <v>1323</v>
      </c>
      <c r="C5241" s="155" t="s">
        <v>364</v>
      </c>
      <c r="D5241" s="155">
        <v>100</v>
      </c>
      <c r="E5241" s="155">
        <v>100</v>
      </c>
      <c r="F5241" s="166">
        <v>42121</v>
      </c>
      <c r="G5241" s="166">
        <v>42131</v>
      </c>
      <c r="H5241" s="157">
        <v>1</v>
      </c>
    </row>
    <row r="5242" spans="1:9" ht="15" customHeight="1" x14ac:dyDescent="0.25">
      <c r="A5242" s="155" t="s">
        <v>7734</v>
      </c>
      <c r="B5242" s="155" t="s">
        <v>3624</v>
      </c>
      <c r="C5242" s="155" t="s">
        <v>161</v>
      </c>
      <c r="D5242" s="155">
        <v>100</v>
      </c>
      <c r="E5242" s="155">
        <v>100</v>
      </c>
      <c r="F5242" s="166">
        <v>42121</v>
      </c>
      <c r="G5242" s="166">
        <v>42131</v>
      </c>
      <c r="H5242" s="157">
        <v>1</v>
      </c>
    </row>
    <row r="5243" spans="1:9" ht="15" customHeight="1" x14ac:dyDescent="0.25">
      <c r="A5243" s="155" t="s">
        <v>6916</v>
      </c>
      <c r="B5243" s="155" t="s">
        <v>7736</v>
      </c>
      <c r="C5243" s="155" t="s">
        <v>7737</v>
      </c>
      <c r="D5243" s="155">
        <v>25</v>
      </c>
      <c r="E5243" s="155">
        <v>25</v>
      </c>
      <c r="F5243" s="166">
        <v>42121</v>
      </c>
      <c r="G5243" s="166">
        <v>42124</v>
      </c>
      <c r="H5243" s="157">
        <v>1</v>
      </c>
    </row>
    <row r="5244" spans="1:9" ht="15" customHeight="1" x14ac:dyDescent="0.25">
      <c r="A5244" s="155" t="s">
        <v>638</v>
      </c>
      <c r="B5244" s="155" t="s">
        <v>7738</v>
      </c>
      <c r="C5244" s="155" t="s">
        <v>7739</v>
      </c>
      <c r="D5244" s="155">
        <v>2500</v>
      </c>
      <c r="E5244" s="155">
        <v>2500</v>
      </c>
      <c r="F5244" s="166">
        <v>42121</v>
      </c>
      <c r="G5244" s="166">
        <v>42125</v>
      </c>
      <c r="H5244" s="157">
        <v>1</v>
      </c>
    </row>
    <row r="5245" spans="1:9" ht="15" customHeight="1" x14ac:dyDescent="0.25">
      <c r="A5245" s="155" t="s">
        <v>5967</v>
      </c>
      <c r="B5245" s="155" t="s">
        <v>7740</v>
      </c>
      <c r="C5245" s="155" t="s">
        <v>7741</v>
      </c>
      <c r="D5245" s="155">
        <v>2</v>
      </c>
      <c r="E5245" s="155">
        <v>2</v>
      </c>
      <c r="F5245" s="166">
        <v>42121</v>
      </c>
      <c r="G5245" s="166">
        <v>42132</v>
      </c>
      <c r="H5245" s="157">
        <v>1</v>
      </c>
    </row>
    <row r="5246" spans="1:9" ht="15" customHeight="1" x14ac:dyDescent="0.25">
      <c r="A5246" s="155" t="s">
        <v>520</v>
      </c>
      <c r="B5246" s="155" t="s">
        <v>1023</v>
      </c>
      <c r="C5246" s="155" t="s">
        <v>7742</v>
      </c>
      <c r="D5246" s="155">
        <v>350</v>
      </c>
      <c r="E5246" s="155">
        <v>350</v>
      </c>
      <c r="F5246" s="166">
        <v>42121</v>
      </c>
      <c r="G5246" s="166">
        <v>42128</v>
      </c>
      <c r="H5246" s="157">
        <v>1</v>
      </c>
    </row>
    <row r="5247" spans="1:9" ht="15" customHeight="1" x14ac:dyDescent="0.25">
      <c r="A5247" s="155" t="s">
        <v>299</v>
      </c>
      <c r="B5247" s="155" t="s">
        <v>300</v>
      </c>
      <c r="C5247" s="155" t="s">
        <v>7743</v>
      </c>
      <c r="D5247" s="155">
        <v>25</v>
      </c>
      <c r="E5247" s="155">
        <v>25</v>
      </c>
      <c r="F5247" s="166">
        <v>42121</v>
      </c>
      <c r="G5247" s="166">
        <v>42122</v>
      </c>
      <c r="H5247" s="157">
        <v>1</v>
      </c>
    </row>
    <row r="5248" spans="1:9" ht="15" customHeight="1" x14ac:dyDescent="0.25">
      <c r="A5248" s="155" t="s">
        <v>3430</v>
      </c>
      <c r="B5248" s="155" t="s">
        <v>697</v>
      </c>
      <c r="C5248" s="155" t="s">
        <v>7714</v>
      </c>
      <c r="D5248" s="155">
        <v>75</v>
      </c>
      <c r="E5248" s="155">
        <v>35</v>
      </c>
      <c r="F5248" s="166">
        <v>42121</v>
      </c>
      <c r="G5248" s="166">
        <v>42124</v>
      </c>
      <c r="H5248" s="157">
        <v>1</v>
      </c>
    </row>
    <row r="5249" spans="1:8" ht="15" customHeight="1" x14ac:dyDescent="0.25">
      <c r="A5249" s="155" t="s">
        <v>230</v>
      </c>
      <c r="B5249" s="155" t="s">
        <v>4568</v>
      </c>
      <c r="C5249" s="155" t="s">
        <v>7744</v>
      </c>
      <c r="D5249" s="155">
        <v>100</v>
      </c>
      <c r="E5249" s="155">
        <v>100</v>
      </c>
      <c r="F5249" s="166">
        <v>42122</v>
      </c>
      <c r="G5249" s="166">
        <v>42131</v>
      </c>
      <c r="H5249" s="157">
        <v>1</v>
      </c>
    </row>
    <row r="5250" spans="1:8" ht="15" customHeight="1" x14ac:dyDescent="0.25">
      <c r="A5250" s="155" t="s">
        <v>1438</v>
      </c>
      <c r="B5250" s="155" t="s">
        <v>7745</v>
      </c>
      <c r="C5250" s="155" t="s">
        <v>7746</v>
      </c>
      <c r="D5250" s="155">
        <v>200</v>
      </c>
      <c r="E5250" s="155">
        <v>200</v>
      </c>
      <c r="F5250" s="166">
        <v>42122</v>
      </c>
      <c r="G5250" s="166">
        <v>42125</v>
      </c>
      <c r="H5250" s="157">
        <v>1</v>
      </c>
    </row>
    <row r="5251" spans="1:8" ht="15" customHeight="1" x14ac:dyDescent="0.25">
      <c r="A5251" s="155" t="s">
        <v>520</v>
      </c>
      <c r="B5251" s="155" t="s">
        <v>2432</v>
      </c>
      <c r="C5251" s="155" t="s">
        <v>7747</v>
      </c>
      <c r="D5251" s="155">
        <v>100</v>
      </c>
      <c r="E5251" s="155">
        <v>100</v>
      </c>
      <c r="F5251" s="166">
        <v>42122</v>
      </c>
      <c r="G5251" s="166">
        <v>42129</v>
      </c>
      <c r="H5251" s="157">
        <v>1</v>
      </c>
    </row>
    <row r="5252" spans="1:8" ht="15" customHeight="1" x14ac:dyDescent="0.25">
      <c r="A5252" s="155" t="s">
        <v>520</v>
      </c>
      <c r="B5252" s="155" t="s">
        <v>2999</v>
      </c>
      <c r="C5252" s="155" t="s">
        <v>364</v>
      </c>
      <c r="D5252" s="155">
        <v>50</v>
      </c>
      <c r="E5252" s="155">
        <v>50</v>
      </c>
      <c r="F5252" s="166">
        <v>42122</v>
      </c>
      <c r="G5252" s="166">
        <v>42129</v>
      </c>
      <c r="H5252" s="157">
        <v>1</v>
      </c>
    </row>
    <row r="5253" spans="1:8" ht="15" customHeight="1" x14ac:dyDescent="0.25">
      <c r="A5253" s="155" t="s">
        <v>115</v>
      </c>
      <c r="B5253" s="155" t="s">
        <v>116</v>
      </c>
      <c r="C5253" s="155" t="s">
        <v>7748</v>
      </c>
      <c r="D5253" s="155">
        <v>10</v>
      </c>
      <c r="E5253" s="155">
        <v>10</v>
      </c>
      <c r="F5253" s="166">
        <v>42122</v>
      </c>
      <c r="G5253" s="166">
        <v>42124</v>
      </c>
      <c r="H5253" s="157">
        <v>1</v>
      </c>
    </row>
    <row r="5254" spans="1:8" ht="15" customHeight="1" x14ac:dyDescent="0.25">
      <c r="A5254" s="155" t="s">
        <v>2361</v>
      </c>
      <c r="B5254" s="155" t="s">
        <v>2362</v>
      </c>
      <c r="C5254" s="155" t="s">
        <v>7749</v>
      </c>
      <c r="D5254" s="155">
        <v>25</v>
      </c>
      <c r="E5254" s="155">
        <v>25</v>
      </c>
      <c r="F5254" s="166">
        <v>42102</v>
      </c>
      <c r="G5254" s="166">
        <v>42132</v>
      </c>
      <c r="H5254" s="157">
        <v>1</v>
      </c>
    </row>
    <row r="5255" spans="1:8" ht="15" customHeight="1" x14ac:dyDescent="0.25">
      <c r="A5255" s="155" t="s">
        <v>2361</v>
      </c>
      <c r="B5255" s="155" t="s">
        <v>2364</v>
      </c>
      <c r="C5255" s="155" t="s">
        <v>364</v>
      </c>
      <c r="D5255" s="155">
        <v>25</v>
      </c>
      <c r="E5255" s="155">
        <v>25</v>
      </c>
      <c r="F5255" s="166">
        <v>42122</v>
      </c>
      <c r="G5255" s="166">
        <v>42132</v>
      </c>
      <c r="H5255" s="157">
        <v>1</v>
      </c>
    </row>
    <row r="5256" spans="1:8" ht="15" customHeight="1" x14ac:dyDescent="0.25">
      <c r="A5256" s="155" t="s">
        <v>520</v>
      </c>
      <c r="B5256" s="155" t="s">
        <v>7070</v>
      </c>
      <c r="C5256" s="155" t="s">
        <v>7750</v>
      </c>
      <c r="D5256" s="155">
        <v>17</v>
      </c>
      <c r="E5256" s="155">
        <v>17</v>
      </c>
      <c r="F5256" s="166">
        <v>42123</v>
      </c>
      <c r="G5256" s="166">
        <v>42132</v>
      </c>
      <c r="H5256" s="157">
        <v>1</v>
      </c>
    </row>
    <row r="5257" spans="1:8" ht="15" customHeight="1" x14ac:dyDescent="0.25">
      <c r="A5257" s="155" t="s">
        <v>36</v>
      </c>
      <c r="B5257" s="155" t="s">
        <v>4573</v>
      </c>
      <c r="C5257" s="155" t="s">
        <v>7751</v>
      </c>
      <c r="D5257" s="155">
        <v>50</v>
      </c>
      <c r="E5257" s="155">
        <v>50</v>
      </c>
      <c r="F5257" s="166">
        <v>42123</v>
      </c>
      <c r="G5257" s="166">
        <v>42131</v>
      </c>
      <c r="H5257" s="157">
        <v>1</v>
      </c>
    </row>
    <row r="5258" spans="1:8" ht="15" customHeight="1" x14ac:dyDescent="0.25">
      <c r="A5258" s="155" t="s">
        <v>145</v>
      </c>
      <c r="B5258" s="155" t="s">
        <v>4622</v>
      </c>
      <c r="C5258" s="155" t="s">
        <v>7752</v>
      </c>
      <c r="D5258" s="155">
        <v>250</v>
      </c>
      <c r="E5258" s="155">
        <v>256</v>
      </c>
      <c r="F5258" s="166">
        <v>42123</v>
      </c>
      <c r="G5258" s="166">
        <v>42129</v>
      </c>
      <c r="H5258" s="157">
        <v>1</v>
      </c>
    </row>
    <row r="5259" spans="1:8" ht="15" customHeight="1" x14ac:dyDescent="0.25">
      <c r="A5259" s="155" t="s">
        <v>7754</v>
      </c>
      <c r="B5259" s="155" t="s">
        <v>1562</v>
      </c>
      <c r="C5259" s="155" t="s">
        <v>7753</v>
      </c>
      <c r="D5259" s="155">
        <v>10</v>
      </c>
      <c r="E5259" s="155">
        <v>10</v>
      </c>
      <c r="F5259" s="166">
        <v>42123</v>
      </c>
      <c r="G5259" s="166">
        <v>42132</v>
      </c>
      <c r="H5259" s="157">
        <v>1</v>
      </c>
    </row>
    <row r="5260" spans="1:8" ht="15" customHeight="1" x14ac:dyDescent="0.25">
      <c r="A5260" s="155" t="s">
        <v>7754</v>
      </c>
      <c r="B5260" s="155" t="s">
        <v>1565</v>
      </c>
      <c r="C5260" s="155" t="s">
        <v>364</v>
      </c>
      <c r="D5260" s="155">
        <v>200</v>
      </c>
      <c r="E5260" s="155">
        <v>200</v>
      </c>
      <c r="F5260" s="166">
        <v>42123</v>
      </c>
      <c r="G5260" s="166">
        <v>42132</v>
      </c>
      <c r="H5260" s="157">
        <v>1</v>
      </c>
    </row>
    <row r="5261" spans="1:8" ht="15" customHeight="1" x14ac:dyDescent="0.25">
      <c r="A5261" s="155" t="s">
        <v>3481</v>
      </c>
      <c r="B5261" s="155" t="s">
        <v>255</v>
      </c>
      <c r="C5261" s="155" t="s">
        <v>7757</v>
      </c>
      <c r="D5261" s="155">
        <v>70</v>
      </c>
      <c r="E5261" s="155">
        <v>70</v>
      </c>
      <c r="F5261" s="166">
        <v>42124</v>
      </c>
      <c r="G5261" s="166">
        <v>42129</v>
      </c>
      <c r="H5261" s="157">
        <v>1</v>
      </c>
    </row>
    <row r="5262" spans="1:8" ht="15" customHeight="1" x14ac:dyDescent="0.25">
      <c r="A5262" s="155" t="s">
        <v>2714</v>
      </c>
      <c r="B5262" s="155" t="s">
        <v>2066</v>
      </c>
      <c r="C5262" s="155" t="s">
        <v>7758</v>
      </c>
      <c r="D5262" s="155">
        <v>500</v>
      </c>
      <c r="E5262" s="155">
        <v>500</v>
      </c>
      <c r="F5262" s="166">
        <v>42124</v>
      </c>
      <c r="G5262" s="166">
        <v>42135</v>
      </c>
      <c r="H5262" s="157">
        <v>1</v>
      </c>
    </row>
    <row r="5263" spans="1:8" ht="15" customHeight="1" x14ac:dyDescent="0.25">
      <c r="A5263" s="155" t="s">
        <v>1983</v>
      </c>
      <c r="B5263" s="155" t="s">
        <v>7760</v>
      </c>
      <c r="C5263" s="155" t="s">
        <v>7761</v>
      </c>
      <c r="D5263" s="155">
        <v>3</v>
      </c>
      <c r="E5263" s="155">
        <v>3</v>
      </c>
      <c r="F5263" s="166">
        <v>42125</v>
      </c>
      <c r="G5263" s="166">
        <v>42009</v>
      </c>
      <c r="H5263" s="157">
        <v>1</v>
      </c>
    </row>
    <row r="5264" spans="1:8" ht="15" customHeight="1" x14ac:dyDescent="0.25">
      <c r="A5264" s="155" t="s">
        <v>7762</v>
      </c>
      <c r="B5264" s="155" t="s">
        <v>7763</v>
      </c>
      <c r="C5264" s="155" t="s">
        <v>7765</v>
      </c>
      <c r="D5264" s="155">
        <v>5</v>
      </c>
      <c r="E5264" s="155">
        <v>5</v>
      </c>
      <c r="F5264" s="166">
        <v>42125</v>
      </c>
      <c r="G5264" s="166">
        <v>42126</v>
      </c>
      <c r="H5264" s="157">
        <v>1</v>
      </c>
    </row>
    <row r="5265" spans="1:9" ht="15" customHeight="1" x14ac:dyDescent="0.25">
      <c r="A5265" s="155" t="s">
        <v>7762</v>
      </c>
      <c r="B5265" s="155" t="s">
        <v>7764</v>
      </c>
      <c r="C5265" s="155" t="s">
        <v>364</v>
      </c>
      <c r="D5265" s="155">
        <v>5</v>
      </c>
      <c r="E5265" s="155">
        <v>5</v>
      </c>
      <c r="F5265" s="166">
        <v>42125</v>
      </c>
      <c r="G5265" s="166">
        <v>42126</v>
      </c>
      <c r="H5265" s="157">
        <v>1</v>
      </c>
    </row>
    <row r="5266" spans="1:9" ht="15" customHeight="1" x14ac:dyDescent="0.25">
      <c r="A5266" s="155" t="s">
        <v>4963</v>
      </c>
      <c r="B5266" s="155" t="s">
        <v>7727</v>
      </c>
      <c r="C5266" s="155" t="s">
        <v>7766</v>
      </c>
      <c r="D5266" s="155">
        <v>25</v>
      </c>
      <c r="E5266" s="155">
        <v>25</v>
      </c>
      <c r="F5266" s="166">
        <v>42129</v>
      </c>
      <c r="G5266" s="166">
        <v>42132</v>
      </c>
      <c r="H5266" s="157">
        <v>1</v>
      </c>
    </row>
    <row r="5267" spans="1:9" ht="15" customHeight="1" x14ac:dyDescent="0.25">
      <c r="A5267" s="155" t="s">
        <v>46</v>
      </c>
      <c r="B5267" s="155" t="s">
        <v>7768</v>
      </c>
      <c r="C5267" s="155" t="s">
        <v>7767</v>
      </c>
      <c r="D5267" s="155">
        <v>10</v>
      </c>
      <c r="E5267" s="155">
        <v>10</v>
      </c>
      <c r="F5267" s="166">
        <v>42128</v>
      </c>
      <c r="G5267" s="166">
        <v>42132</v>
      </c>
      <c r="H5267" s="157">
        <v>1</v>
      </c>
    </row>
    <row r="5268" spans="1:9" ht="15" customHeight="1" x14ac:dyDescent="0.25">
      <c r="A5268" s="155" t="s">
        <v>1125</v>
      </c>
      <c r="B5268" s="155" t="s">
        <v>1696</v>
      </c>
      <c r="C5268" s="155" t="s">
        <v>7769</v>
      </c>
      <c r="D5268" s="155">
        <v>500</v>
      </c>
      <c r="E5268" s="155">
        <v>500</v>
      </c>
      <c r="F5268" s="166">
        <v>42128</v>
      </c>
      <c r="G5268" s="166">
        <v>42129</v>
      </c>
      <c r="H5268" s="157">
        <v>1</v>
      </c>
    </row>
    <row r="5269" spans="1:9" ht="15" customHeight="1" x14ac:dyDescent="0.25">
      <c r="A5269" s="155" t="s">
        <v>6576</v>
      </c>
      <c r="B5269" s="155" t="s">
        <v>6577</v>
      </c>
      <c r="C5269" s="155" t="s">
        <v>7770</v>
      </c>
      <c r="D5269" s="155">
        <v>3</v>
      </c>
      <c r="E5269" s="155">
        <v>3</v>
      </c>
      <c r="F5269" s="166">
        <v>42128</v>
      </c>
      <c r="G5269" s="166">
        <v>42128</v>
      </c>
      <c r="H5269" s="157">
        <v>1</v>
      </c>
      <c r="I5269" s="163" t="s">
        <v>214</v>
      </c>
    </row>
    <row r="5270" spans="1:9" ht="15" customHeight="1" x14ac:dyDescent="0.25">
      <c r="A5270" s="155" t="s">
        <v>6638</v>
      </c>
      <c r="B5270" s="155" t="s">
        <v>5598</v>
      </c>
      <c r="C5270" s="155" t="s">
        <v>7771</v>
      </c>
      <c r="D5270" s="155">
        <v>50</v>
      </c>
      <c r="E5270" s="155">
        <v>50</v>
      </c>
      <c r="F5270" s="166">
        <v>42128</v>
      </c>
      <c r="G5270" s="166">
        <v>42130</v>
      </c>
      <c r="H5270" s="157">
        <v>1</v>
      </c>
    </row>
    <row r="5271" spans="1:9" ht="15" customHeight="1" x14ac:dyDescent="0.25">
      <c r="A5271" s="155" t="s">
        <v>2714</v>
      </c>
      <c r="B5271" s="155" t="s">
        <v>7482</v>
      </c>
      <c r="C5271" s="155" t="s">
        <v>7665</v>
      </c>
      <c r="D5271" s="155">
        <v>60</v>
      </c>
      <c r="E5271" s="155">
        <v>60</v>
      </c>
      <c r="F5271" s="166">
        <v>42128</v>
      </c>
      <c r="G5271" s="166">
        <v>42135</v>
      </c>
      <c r="H5271" s="157">
        <v>1</v>
      </c>
    </row>
    <row r="5272" spans="1:9" ht="15" customHeight="1" x14ac:dyDescent="0.25">
      <c r="A5272" s="155" t="s">
        <v>71</v>
      </c>
      <c r="B5272" s="155" t="s">
        <v>167</v>
      </c>
      <c r="C5272" s="155" t="s">
        <v>7773</v>
      </c>
      <c r="D5272" s="155">
        <v>6</v>
      </c>
      <c r="E5272" s="155">
        <v>6</v>
      </c>
      <c r="F5272" s="166">
        <v>42129</v>
      </c>
      <c r="G5272" s="166">
        <v>42146</v>
      </c>
      <c r="H5272" s="157">
        <v>1</v>
      </c>
    </row>
    <row r="5273" spans="1:9" ht="15" customHeight="1" x14ac:dyDescent="0.25">
      <c r="A5273" s="155" t="s">
        <v>71</v>
      </c>
      <c r="B5273" s="155" t="s">
        <v>167</v>
      </c>
      <c r="C5273" s="155" t="s">
        <v>7774</v>
      </c>
      <c r="D5273" s="155">
        <v>9</v>
      </c>
      <c r="E5273" s="155">
        <v>9</v>
      </c>
      <c r="F5273" s="166">
        <v>42129</v>
      </c>
      <c r="G5273" s="166">
        <v>42138</v>
      </c>
      <c r="H5273" s="157">
        <v>1</v>
      </c>
    </row>
    <row r="5274" spans="1:9" ht="15" customHeight="1" x14ac:dyDescent="0.25">
      <c r="A5274" s="155" t="s">
        <v>71</v>
      </c>
      <c r="B5274" s="155" t="s">
        <v>102</v>
      </c>
      <c r="C5274" s="155" t="s">
        <v>7775</v>
      </c>
      <c r="D5274" s="155">
        <v>10</v>
      </c>
      <c r="E5274" s="155">
        <v>10</v>
      </c>
      <c r="F5274" s="166">
        <v>42129</v>
      </c>
      <c r="G5274" s="166">
        <v>42135</v>
      </c>
      <c r="H5274" s="157">
        <v>1</v>
      </c>
    </row>
    <row r="5275" spans="1:9" ht="15" customHeight="1" x14ac:dyDescent="0.25">
      <c r="A5275" s="155" t="s">
        <v>7567</v>
      </c>
      <c r="B5275" s="155" t="s">
        <v>7776</v>
      </c>
      <c r="C5275" s="155" t="s">
        <v>7777</v>
      </c>
      <c r="D5275" s="155">
        <v>10</v>
      </c>
      <c r="E5275" s="155">
        <v>10</v>
      </c>
      <c r="F5275" s="166">
        <v>42129</v>
      </c>
      <c r="G5275" s="166">
        <v>42132</v>
      </c>
      <c r="H5275" s="157">
        <v>1</v>
      </c>
    </row>
    <row r="5276" spans="1:9" ht="15" customHeight="1" x14ac:dyDescent="0.25">
      <c r="A5276" s="155" t="s">
        <v>3303</v>
      </c>
      <c r="B5276" s="155" t="s">
        <v>1696</v>
      </c>
      <c r="C5276" s="155" t="s">
        <v>7778</v>
      </c>
      <c r="D5276" s="155">
        <v>1</v>
      </c>
      <c r="E5276" s="155">
        <v>1</v>
      </c>
      <c r="F5276" s="166">
        <v>42129</v>
      </c>
      <c r="G5276" s="166">
        <v>42131</v>
      </c>
      <c r="H5276" s="157">
        <v>1</v>
      </c>
    </row>
    <row r="5277" spans="1:9" ht="15" customHeight="1" x14ac:dyDescent="0.25">
      <c r="A5277" s="155" t="s">
        <v>563</v>
      </c>
      <c r="B5277" s="155" t="s">
        <v>309</v>
      </c>
      <c r="C5277" s="155" t="s">
        <v>7779</v>
      </c>
      <c r="D5277" s="155">
        <v>75</v>
      </c>
      <c r="E5277" s="155">
        <v>75</v>
      </c>
      <c r="F5277" s="166">
        <v>42129</v>
      </c>
      <c r="G5277" s="166">
        <v>42136</v>
      </c>
      <c r="H5277" s="157">
        <v>1</v>
      </c>
    </row>
    <row r="5278" spans="1:9" ht="15" customHeight="1" x14ac:dyDescent="0.25">
      <c r="A5278" s="155" t="s">
        <v>6835</v>
      </c>
      <c r="B5278" s="155" t="s">
        <v>463</v>
      </c>
      <c r="C5278" s="155" t="s">
        <v>7780</v>
      </c>
      <c r="D5278" s="155">
        <v>150</v>
      </c>
      <c r="E5278" s="155">
        <v>150</v>
      </c>
      <c r="F5278" s="166">
        <v>42129</v>
      </c>
      <c r="G5278" s="166">
        <v>42132</v>
      </c>
      <c r="H5278" s="157">
        <v>1</v>
      </c>
    </row>
    <row r="5279" spans="1:9" ht="15" customHeight="1" x14ac:dyDescent="0.25">
      <c r="A5279" s="155" t="s">
        <v>7783</v>
      </c>
      <c r="B5279" s="155" t="s">
        <v>7782</v>
      </c>
      <c r="C5279" s="155" t="s">
        <v>7781</v>
      </c>
      <c r="D5279" s="155">
        <v>25</v>
      </c>
      <c r="E5279" s="155">
        <v>25</v>
      </c>
      <c r="F5279" s="166">
        <v>42129</v>
      </c>
      <c r="G5279" s="166">
        <v>42139</v>
      </c>
      <c r="H5279" s="157">
        <v>1</v>
      </c>
    </row>
    <row r="5280" spans="1:9" ht="15" customHeight="1" x14ac:dyDescent="0.25">
      <c r="A5280" s="155" t="s">
        <v>36</v>
      </c>
      <c r="B5280" s="155" t="s">
        <v>297</v>
      </c>
      <c r="C5280" s="155" t="s">
        <v>7751</v>
      </c>
      <c r="D5280" s="155">
        <v>50</v>
      </c>
      <c r="E5280" s="155">
        <v>52</v>
      </c>
      <c r="F5280" s="166">
        <v>42129</v>
      </c>
      <c r="G5280" s="166">
        <v>42131</v>
      </c>
      <c r="H5280" s="157">
        <v>1</v>
      </c>
    </row>
    <row r="5281" spans="1:8" ht="15" customHeight="1" x14ac:dyDescent="0.25">
      <c r="A5281" s="155" t="s">
        <v>29</v>
      </c>
      <c r="B5281" s="155" t="s">
        <v>7235</v>
      </c>
      <c r="C5281" s="155" t="s">
        <v>7784</v>
      </c>
      <c r="D5281" s="155">
        <v>100</v>
      </c>
      <c r="E5281" s="155">
        <v>100</v>
      </c>
      <c r="F5281" s="166">
        <v>42129</v>
      </c>
      <c r="G5281" s="166">
        <v>42130</v>
      </c>
      <c r="H5281" s="157">
        <v>1</v>
      </c>
    </row>
    <row r="5282" spans="1:8" ht="15" customHeight="1" x14ac:dyDescent="0.25">
      <c r="A5282" s="155" t="s">
        <v>2769</v>
      </c>
      <c r="B5282" s="155" t="s">
        <v>5795</v>
      </c>
      <c r="C5282" s="155" t="s">
        <v>7785</v>
      </c>
      <c r="D5282" s="155">
        <v>10</v>
      </c>
      <c r="E5282" s="155">
        <v>10</v>
      </c>
      <c r="F5282" s="166">
        <v>42129</v>
      </c>
      <c r="G5282" s="166">
        <v>42129</v>
      </c>
      <c r="H5282" s="157">
        <v>1</v>
      </c>
    </row>
    <row r="5283" spans="1:8" ht="15" customHeight="1" x14ac:dyDescent="0.25">
      <c r="A5283" s="155" t="s">
        <v>1107</v>
      </c>
      <c r="B5283" s="155" t="s">
        <v>7786</v>
      </c>
      <c r="C5283" s="155" t="s">
        <v>7787</v>
      </c>
      <c r="D5283" s="155">
        <v>50</v>
      </c>
      <c r="E5283" s="155">
        <v>50</v>
      </c>
      <c r="F5283" s="166">
        <v>42130</v>
      </c>
      <c r="G5283" s="166">
        <v>42132</v>
      </c>
      <c r="H5283" s="157">
        <v>1</v>
      </c>
    </row>
    <row r="5284" spans="1:8" ht="15" customHeight="1" x14ac:dyDescent="0.25">
      <c r="A5284" s="155" t="s">
        <v>719</v>
      </c>
      <c r="B5284" s="155" t="s">
        <v>720</v>
      </c>
      <c r="C5284" s="155" t="s">
        <v>7788</v>
      </c>
      <c r="D5284" s="155">
        <v>200</v>
      </c>
      <c r="E5284" s="155">
        <v>200</v>
      </c>
      <c r="F5284" s="166">
        <v>42130</v>
      </c>
      <c r="G5284" s="166">
        <v>42136</v>
      </c>
      <c r="H5284" s="157">
        <v>1</v>
      </c>
    </row>
    <row r="5285" spans="1:8" ht="15" customHeight="1" x14ac:dyDescent="0.25">
      <c r="A5285" s="155" t="s">
        <v>1554</v>
      </c>
      <c r="B5285" s="155" t="s">
        <v>1696</v>
      </c>
      <c r="C5285" s="155" t="s">
        <v>7789</v>
      </c>
      <c r="D5285" s="155">
        <v>4</v>
      </c>
      <c r="E5285" s="155">
        <v>4</v>
      </c>
      <c r="F5285" s="166">
        <v>42130</v>
      </c>
      <c r="G5285" s="166">
        <v>42136</v>
      </c>
      <c r="H5285" s="157">
        <v>1</v>
      </c>
    </row>
    <row r="5286" spans="1:8" ht="15" customHeight="1" x14ac:dyDescent="0.25">
      <c r="A5286" s="155" t="s">
        <v>1554</v>
      </c>
      <c r="B5286" s="155" t="s">
        <v>1696</v>
      </c>
      <c r="C5286" s="155" t="s">
        <v>364</v>
      </c>
      <c r="D5286" s="155">
        <v>3</v>
      </c>
      <c r="E5286" s="155">
        <v>3</v>
      </c>
      <c r="F5286" s="166">
        <v>42130</v>
      </c>
      <c r="G5286" s="166">
        <v>42136</v>
      </c>
      <c r="H5286" s="157">
        <v>1</v>
      </c>
    </row>
    <row r="5287" spans="1:8" ht="15" customHeight="1" x14ac:dyDescent="0.25">
      <c r="A5287" s="155" t="s">
        <v>6576</v>
      </c>
      <c r="B5287" s="155" t="s">
        <v>7368</v>
      </c>
      <c r="C5287" s="155" t="s">
        <v>7791</v>
      </c>
      <c r="D5287" s="155">
        <v>6</v>
      </c>
      <c r="E5287" s="155">
        <v>6</v>
      </c>
      <c r="F5287" s="166">
        <v>42131</v>
      </c>
      <c r="G5287" s="166">
        <v>42132</v>
      </c>
      <c r="H5287" s="157">
        <v>1</v>
      </c>
    </row>
    <row r="5288" spans="1:8" ht="15" customHeight="1" x14ac:dyDescent="0.25">
      <c r="A5288" s="155" t="s">
        <v>1983</v>
      </c>
      <c r="B5288" s="155" t="s">
        <v>2614</v>
      </c>
      <c r="C5288" s="155" t="s">
        <v>7792</v>
      </c>
      <c r="D5288" s="155">
        <v>46</v>
      </c>
      <c r="E5288" s="155">
        <v>46</v>
      </c>
      <c r="F5288" s="166">
        <v>42131</v>
      </c>
      <c r="G5288" s="166">
        <v>42132</v>
      </c>
      <c r="H5288" s="157">
        <v>1</v>
      </c>
    </row>
    <row r="5289" spans="1:8" ht="15" customHeight="1" x14ac:dyDescent="0.25">
      <c r="A5289" s="155" t="s">
        <v>1983</v>
      </c>
      <c r="B5289" s="155" t="s">
        <v>2614</v>
      </c>
      <c r="C5289" s="155" t="s">
        <v>364</v>
      </c>
      <c r="D5289" s="155">
        <v>180</v>
      </c>
      <c r="E5289" s="155">
        <v>180</v>
      </c>
      <c r="F5289" s="166">
        <v>42131</v>
      </c>
      <c r="G5289" s="166">
        <v>42132</v>
      </c>
      <c r="H5289" s="157">
        <v>1</v>
      </c>
    </row>
    <row r="5290" spans="1:8" ht="15" customHeight="1" x14ac:dyDescent="0.25">
      <c r="A5290" s="155" t="s">
        <v>6021</v>
      </c>
      <c r="B5290" s="155" t="s">
        <v>6022</v>
      </c>
      <c r="C5290" s="155" t="s">
        <v>7793</v>
      </c>
      <c r="D5290" s="155">
        <v>250</v>
      </c>
      <c r="E5290" s="155">
        <v>250</v>
      </c>
      <c r="F5290" s="166">
        <v>42132</v>
      </c>
      <c r="G5290" s="166">
        <v>42138</v>
      </c>
      <c r="H5290" s="157">
        <v>1</v>
      </c>
    </row>
    <row r="5291" spans="1:8" ht="15" customHeight="1" x14ac:dyDescent="0.25">
      <c r="A5291" s="155" t="s">
        <v>71</v>
      </c>
      <c r="B5291" s="155" t="s">
        <v>2730</v>
      </c>
      <c r="C5291" s="155" t="s">
        <v>7794</v>
      </c>
      <c r="D5291" s="155">
        <v>26</v>
      </c>
      <c r="E5291" s="155">
        <v>26</v>
      </c>
      <c r="F5291" s="166">
        <v>42132</v>
      </c>
      <c r="G5291" s="166">
        <v>42142</v>
      </c>
      <c r="H5291" s="157">
        <v>1</v>
      </c>
    </row>
    <row r="5292" spans="1:8" ht="15" customHeight="1" x14ac:dyDescent="0.25">
      <c r="A5292" s="155" t="s">
        <v>1125</v>
      </c>
      <c r="B5292" s="155" t="s">
        <v>1696</v>
      </c>
      <c r="C5292" s="155" t="s">
        <v>7795</v>
      </c>
      <c r="D5292" s="155">
        <v>3200</v>
      </c>
      <c r="E5292" s="155">
        <v>800</v>
      </c>
      <c r="F5292" s="166">
        <v>42132</v>
      </c>
      <c r="G5292" s="166">
        <v>42193</v>
      </c>
      <c r="H5292" s="157">
        <v>1</v>
      </c>
    </row>
    <row r="5293" spans="1:8" ht="15" customHeight="1" x14ac:dyDescent="0.25">
      <c r="A5293" s="155" t="s">
        <v>1419</v>
      </c>
      <c r="B5293" s="155" t="s">
        <v>626</v>
      </c>
      <c r="C5293" s="155" t="s">
        <v>7796</v>
      </c>
      <c r="D5293" s="155">
        <v>2000</v>
      </c>
      <c r="E5293" s="155">
        <v>2000</v>
      </c>
      <c r="F5293" s="166">
        <v>42132</v>
      </c>
      <c r="G5293" s="166">
        <v>42139</v>
      </c>
      <c r="H5293" s="157">
        <v>1</v>
      </c>
    </row>
    <row r="5294" spans="1:8" ht="15" customHeight="1" x14ac:dyDescent="0.25">
      <c r="A5294" s="155" t="s">
        <v>6576</v>
      </c>
      <c r="B5294" s="155" t="s">
        <v>7368</v>
      </c>
      <c r="C5294" s="155" t="s">
        <v>7797</v>
      </c>
      <c r="D5294" s="155">
        <v>6</v>
      </c>
      <c r="E5294" s="155">
        <v>6</v>
      </c>
      <c r="F5294" s="166">
        <v>42132</v>
      </c>
      <c r="G5294" s="166">
        <v>42135</v>
      </c>
      <c r="H5294" s="157">
        <v>1</v>
      </c>
    </row>
    <row r="5295" spans="1:8" ht="15" customHeight="1" x14ac:dyDescent="0.25">
      <c r="A5295" s="155" t="s">
        <v>71</v>
      </c>
      <c r="B5295" s="155" t="s">
        <v>74</v>
      </c>
      <c r="C5295" s="155" t="s">
        <v>7798</v>
      </c>
      <c r="D5295" s="155">
        <v>25</v>
      </c>
      <c r="E5295" s="155">
        <v>25</v>
      </c>
      <c r="F5295" s="166">
        <v>42135</v>
      </c>
      <c r="G5295" s="166">
        <v>42137</v>
      </c>
      <c r="H5295" s="157">
        <v>1</v>
      </c>
    </row>
    <row r="5296" spans="1:8" ht="15" customHeight="1" x14ac:dyDescent="0.25">
      <c r="A5296" s="155" t="s">
        <v>71</v>
      </c>
      <c r="B5296" s="155" t="s">
        <v>1530</v>
      </c>
      <c r="C5296" s="155" t="s">
        <v>7799</v>
      </c>
      <c r="D5296" s="155">
        <v>5</v>
      </c>
      <c r="E5296" s="155">
        <v>5</v>
      </c>
      <c r="F5296" s="166">
        <v>42135</v>
      </c>
      <c r="G5296" s="166">
        <v>42143</v>
      </c>
      <c r="H5296" s="157">
        <v>1</v>
      </c>
    </row>
    <row r="5297" spans="1:9" ht="15" customHeight="1" x14ac:dyDescent="0.25">
      <c r="A5297" s="155" t="s">
        <v>71</v>
      </c>
      <c r="B5297" s="155" t="s">
        <v>1550</v>
      </c>
      <c r="C5297" s="155" t="s">
        <v>7800</v>
      </c>
      <c r="D5297" s="155">
        <v>5</v>
      </c>
      <c r="E5297" s="155">
        <v>5</v>
      </c>
      <c r="F5297" s="166">
        <v>42135</v>
      </c>
      <c r="G5297" s="166">
        <v>42143</v>
      </c>
      <c r="H5297" s="157">
        <v>1</v>
      </c>
    </row>
    <row r="5298" spans="1:9" ht="15" customHeight="1" x14ac:dyDescent="0.25">
      <c r="A5298" s="155" t="s">
        <v>71</v>
      </c>
      <c r="B5298" s="155" t="s">
        <v>1550</v>
      </c>
      <c r="C5298" s="155" t="s">
        <v>7801</v>
      </c>
      <c r="D5298" s="155">
        <v>5</v>
      </c>
      <c r="E5298" s="155">
        <v>5</v>
      </c>
      <c r="F5298" s="166">
        <v>42135</v>
      </c>
      <c r="G5298" s="166">
        <v>42139</v>
      </c>
      <c r="H5298" s="157">
        <v>1</v>
      </c>
    </row>
    <row r="5299" spans="1:9" ht="30" customHeight="1" x14ac:dyDescent="0.25">
      <c r="A5299" s="155" t="s">
        <v>3473</v>
      </c>
      <c r="B5299" s="155" t="s">
        <v>6071</v>
      </c>
      <c r="C5299" s="155" t="s">
        <v>7802</v>
      </c>
      <c r="D5299" s="155">
        <v>25</v>
      </c>
      <c r="E5299" s="155">
        <v>25</v>
      </c>
      <c r="F5299" s="166">
        <v>42135</v>
      </c>
      <c r="G5299" s="166">
        <v>42139</v>
      </c>
      <c r="H5299" s="157">
        <v>1</v>
      </c>
    </row>
    <row r="5300" spans="1:9" ht="15" customHeight="1" x14ac:dyDescent="0.25">
      <c r="A5300" s="155" t="s">
        <v>559</v>
      </c>
      <c r="B5300" s="155" t="s">
        <v>7803</v>
      </c>
      <c r="C5300" s="155" t="s">
        <v>7804</v>
      </c>
      <c r="D5300" s="155">
        <v>15000</v>
      </c>
      <c r="E5300" s="155">
        <v>15029</v>
      </c>
      <c r="F5300" s="166">
        <v>42135</v>
      </c>
      <c r="G5300" s="166">
        <v>42138</v>
      </c>
      <c r="H5300" s="157">
        <v>1</v>
      </c>
    </row>
    <row r="5301" spans="1:9" ht="15" customHeight="1" x14ac:dyDescent="0.25">
      <c r="A5301" s="155" t="s">
        <v>1154</v>
      </c>
      <c r="B5301" s="155" t="s">
        <v>7805</v>
      </c>
      <c r="C5301" s="155" t="s">
        <v>7806</v>
      </c>
      <c r="D5301" s="155">
        <v>20</v>
      </c>
      <c r="E5301" s="155">
        <v>20</v>
      </c>
      <c r="F5301" s="166">
        <v>42135</v>
      </c>
      <c r="G5301" s="166">
        <v>42138</v>
      </c>
      <c r="H5301" s="157">
        <v>1</v>
      </c>
    </row>
    <row r="5302" spans="1:9" ht="15" customHeight="1" x14ac:dyDescent="0.25">
      <c r="A5302" s="155" t="s">
        <v>6482</v>
      </c>
      <c r="B5302" s="155" t="s">
        <v>7807</v>
      </c>
      <c r="C5302" s="155" t="s">
        <v>7808</v>
      </c>
      <c r="D5302" s="155">
        <v>5</v>
      </c>
      <c r="E5302" s="155">
        <v>5</v>
      </c>
      <c r="F5302" s="166">
        <v>42135</v>
      </c>
      <c r="G5302" s="166">
        <v>42139</v>
      </c>
      <c r="H5302" s="157">
        <v>1</v>
      </c>
    </row>
    <row r="5303" spans="1:9" ht="15" customHeight="1" x14ac:dyDescent="0.25">
      <c r="A5303" s="155" t="s">
        <v>2714</v>
      </c>
      <c r="B5303" s="155" t="s">
        <v>5304</v>
      </c>
      <c r="C5303" s="155" t="s">
        <v>7809</v>
      </c>
      <c r="D5303" s="155">
        <v>250</v>
      </c>
      <c r="E5303" s="155">
        <v>250</v>
      </c>
      <c r="F5303" s="166">
        <v>42135</v>
      </c>
      <c r="G5303" s="166">
        <v>42139</v>
      </c>
      <c r="H5303" s="157">
        <v>1</v>
      </c>
    </row>
    <row r="5304" spans="1:9" ht="15" customHeight="1" x14ac:dyDescent="0.25">
      <c r="A5304" s="155" t="s">
        <v>42</v>
      </c>
      <c r="B5304" s="155" t="s">
        <v>5912</v>
      </c>
      <c r="C5304" s="155" t="s">
        <v>7810</v>
      </c>
      <c r="D5304" s="155">
        <v>10</v>
      </c>
      <c r="E5304" s="155">
        <v>10</v>
      </c>
      <c r="F5304" s="166">
        <v>42135</v>
      </c>
      <c r="G5304" s="166">
        <v>42137</v>
      </c>
      <c r="H5304" s="157">
        <v>1</v>
      </c>
    </row>
    <row r="5305" spans="1:9" ht="15" customHeight="1" x14ac:dyDescent="0.25">
      <c r="A5305" s="155" t="s">
        <v>1492</v>
      </c>
      <c r="B5305" s="155" t="s">
        <v>2726</v>
      </c>
      <c r="C5305" s="155" t="s">
        <v>7811</v>
      </c>
      <c r="D5305" s="155">
        <v>250</v>
      </c>
      <c r="E5305" s="155">
        <v>249</v>
      </c>
      <c r="F5305" s="166">
        <v>42136</v>
      </c>
      <c r="G5305" s="166">
        <v>42166</v>
      </c>
      <c r="H5305" s="157">
        <v>1</v>
      </c>
      <c r="I5305" s="163" t="s">
        <v>7812</v>
      </c>
    </row>
    <row r="5306" spans="1:9" ht="15" customHeight="1" x14ac:dyDescent="0.25">
      <c r="A5306" s="155" t="s">
        <v>145</v>
      </c>
      <c r="B5306" s="155" t="s">
        <v>958</v>
      </c>
      <c r="C5306" s="155" t="s">
        <v>7813</v>
      </c>
      <c r="D5306" s="155">
        <v>20</v>
      </c>
      <c r="E5306" s="155">
        <v>20</v>
      </c>
      <c r="F5306" s="166">
        <v>42136</v>
      </c>
      <c r="G5306" s="166">
        <v>42138</v>
      </c>
      <c r="H5306" s="157">
        <v>1</v>
      </c>
    </row>
    <row r="5307" spans="1:9" ht="15" customHeight="1" x14ac:dyDescent="0.25">
      <c r="A5307" s="155" t="s">
        <v>42</v>
      </c>
      <c r="B5307" s="155" t="s">
        <v>7814</v>
      </c>
      <c r="C5307" s="155" t="s">
        <v>7815</v>
      </c>
      <c r="D5307" s="155">
        <v>200</v>
      </c>
      <c r="E5307" s="155">
        <v>100</v>
      </c>
      <c r="F5307" s="166">
        <v>42136</v>
      </c>
      <c r="G5307" s="166">
        <v>42139</v>
      </c>
      <c r="H5307" s="157">
        <v>1</v>
      </c>
    </row>
    <row r="5308" spans="1:9" ht="15" customHeight="1" x14ac:dyDescent="0.25">
      <c r="A5308" s="155" t="s">
        <v>3430</v>
      </c>
      <c r="B5308" s="155" t="s">
        <v>1696</v>
      </c>
      <c r="C5308" s="155" t="s">
        <v>7818</v>
      </c>
      <c r="D5308" s="155">
        <v>3</v>
      </c>
      <c r="E5308" s="155">
        <v>3</v>
      </c>
      <c r="F5308" s="166">
        <v>42137</v>
      </c>
      <c r="G5308" s="166">
        <v>42145</v>
      </c>
      <c r="H5308" s="157">
        <v>1</v>
      </c>
    </row>
    <row r="5309" spans="1:9" ht="15" customHeight="1" x14ac:dyDescent="0.25">
      <c r="A5309" s="155" t="s">
        <v>1983</v>
      </c>
      <c r="B5309" s="155" t="s">
        <v>2614</v>
      </c>
      <c r="C5309" s="155" t="s">
        <v>7819</v>
      </c>
      <c r="D5309" s="155">
        <v>45</v>
      </c>
      <c r="E5309" s="155">
        <v>45</v>
      </c>
      <c r="F5309" s="166">
        <v>42137</v>
      </c>
      <c r="G5309" s="166">
        <v>42142</v>
      </c>
      <c r="H5309" s="157">
        <v>1</v>
      </c>
    </row>
    <row r="5310" spans="1:9" ht="15" customHeight="1" x14ac:dyDescent="0.25">
      <c r="A5310" s="155" t="s">
        <v>509</v>
      </c>
      <c r="B5310" s="155" t="s">
        <v>6914</v>
      </c>
      <c r="C5310" s="155" t="s">
        <v>7820</v>
      </c>
      <c r="D5310" s="155">
        <v>5</v>
      </c>
      <c r="E5310" s="155">
        <v>5</v>
      </c>
      <c r="F5310" s="166">
        <v>42137</v>
      </c>
      <c r="G5310" s="166">
        <v>42142</v>
      </c>
      <c r="H5310" s="157">
        <v>1</v>
      </c>
    </row>
    <row r="5311" spans="1:9" ht="15" customHeight="1" x14ac:dyDescent="0.25">
      <c r="A5311" s="155" t="s">
        <v>509</v>
      </c>
      <c r="B5311" s="155" t="s">
        <v>6914</v>
      </c>
      <c r="C5311" s="155" t="s">
        <v>161</v>
      </c>
      <c r="D5311" s="155">
        <v>1</v>
      </c>
      <c r="E5311" s="155">
        <v>1</v>
      </c>
      <c r="F5311" s="166">
        <v>42137</v>
      </c>
      <c r="G5311" s="166">
        <v>42142</v>
      </c>
      <c r="H5311" s="157">
        <v>1</v>
      </c>
    </row>
    <row r="5312" spans="1:9" ht="15" customHeight="1" x14ac:dyDescent="0.25">
      <c r="A5312" s="155" t="s">
        <v>230</v>
      </c>
      <c r="B5312" s="155" t="s">
        <v>2599</v>
      </c>
      <c r="C5312" s="155" t="s">
        <v>7821</v>
      </c>
      <c r="D5312" s="155">
        <v>100</v>
      </c>
      <c r="E5312" s="155">
        <v>100</v>
      </c>
      <c r="F5312" s="166">
        <v>42137</v>
      </c>
      <c r="G5312" s="166">
        <v>42143</v>
      </c>
      <c r="H5312" s="157">
        <v>1</v>
      </c>
    </row>
    <row r="5313" spans="1:8" ht="15" customHeight="1" x14ac:dyDescent="0.25">
      <c r="A5313" s="155" t="s">
        <v>4654</v>
      </c>
      <c r="B5313" s="155" t="s">
        <v>4655</v>
      </c>
      <c r="C5313" s="155" t="s">
        <v>7822</v>
      </c>
      <c r="D5313" s="155">
        <v>25</v>
      </c>
      <c r="E5313" s="155">
        <v>25</v>
      </c>
      <c r="F5313" s="166">
        <v>42137</v>
      </c>
      <c r="G5313" s="166">
        <v>42139</v>
      </c>
      <c r="H5313" s="157">
        <v>1</v>
      </c>
    </row>
    <row r="5314" spans="1:8" ht="15" customHeight="1" x14ac:dyDescent="0.25">
      <c r="A5314" s="155" t="s">
        <v>6967</v>
      </c>
      <c r="B5314" s="155" t="s">
        <v>1696</v>
      </c>
      <c r="C5314" s="155" t="s">
        <v>7823</v>
      </c>
      <c r="D5314" s="155">
        <v>113</v>
      </c>
      <c r="E5314" s="155">
        <v>113</v>
      </c>
      <c r="F5314" s="166">
        <v>42137</v>
      </c>
      <c r="G5314" s="166">
        <v>42139</v>
      </c>
      <c r="H5314" s="157">
        <v>1</v>
      </c>
    </row>
    <row r="5315" spans="1:8" ht="15" customHeight="1" x14ac:dyDescent="0.25">
      <c r="A5315" s="155" t="s">
        <v>42</v>
      </c>
      <c r="B5315" s="155" t="s">
        <v>7814</v>
      </c>
      <c r="C5315" s="155" t="s">
        <v>7815</v>
      </c>
      <c r="D5315" s="155">
        <v>200</v>
      </c>
      <c r="E5315" s="155">
        <v>100</v>
      </c>
      <c r="F5315" s="166">
        <v>42137</v>
      </c>
      <c r="G5315" s="166">
        <v>42139</v>
      </c>
      <c r="H5315" s="157">
        <v>1</v>
      </c>
    </row>
    <row r="5316" spans="1:8" ht="15" customHeight="1" x14ac:dyDescent="0.25">
      <c r="A5316" s="155" t="s">
        <v>2714</v>
      </c>
      <c r="B5316" s="155" t="s">
        <v>7482</v>
      </c>
      <c r="C5316" s="155" t="s">
        <v>7825</v>
      </c>
      <c r="D5316" s="155">
        <v>60</v>
      </c>
      <c r="E5316" s="155">
        <v>60</v>
      </c>
      <c r="F5316" s="166">
        <v>42138</v>
      </c>
      <c r="G5316" s="166">
        <v>42149</v>
      </c>
      <c r="H5316" s="157">
        <v>1</v>
      </c>
    </row>
    <row r="5317" spans="1:8" ht="15" customHeight="1" x14ac:dyDescent="0.25">
      <c r="A5317" s="155" t="s">
        <v>286</v>
      </c>
      <c r="B5317" s="155" t="s">
        <v>5918</v>
      </c>
      <c r="C5317" s="155" t="s">
        <v>7826</v>
      </c>
      <c r="D5317" s="155">
        <v>50</v>
      </c>
      <c r="E5317" s="155">
        <v>50</v>
      </c>
      <c r="F5317" s="166">
        <v>42138</v>
      </c>
      <c r="G5317" s="166">
        <v>42142</v>
      </c>
      <c r="H5317" s="157">
        <v>1</v>
      </c>
    </row>
    <row r="5318" spans="1:8" ht="15" customHeight="1" x14ac:dyDescent="0.25">
      <c r="A5318" s="155" t="s">
        <v>286</v>
      </c>
      <c r="B5318" s="155" t="s">
        <v>3014</v>
      </c>
      <c r="C5318" s="155" t="s">
        <v>7827</v>
      </c>
      <c r="D5318" s="155">
        <v>100</v>
      </c>
      <c r="E5318" s="155">
        <v>100</v>
      </c>
      <c r="F5318" s="166">
        <v>42138</v>
      </c>
      <c r="G5318" s="166">
        <v>42142</v>
      </c>
      <c r="H5318" s="157">
        <v>1</v>
      </c>
    </row>
    <row r="5319" spans="1:8" ht="15" customHeight="1" x14ac:dyDescent="0.25">
      <c r="A5319" s="155" t="s">
        <v>286</v>
      </c>
      <c r="B5319" s="155" t="s">
        <v>5921</v>
      </c>
      <c r="C5319" s="155" t="s">
        <v>7828</v>
      </c>
      <c r="D5319" s="155">
        <v>50</v>
      </c>
      <c r="E5319" s="155">
        <v>50</v>
      </c>
      <c r="F5319" s="166">
        <v>42138</v>
      </c>
      <c r="G5319" s="166">
        <v>42142</v>
      </c>
      <c r="H5319" s="157">
        <v>1</v>
      </c>
    </row>
    <row r="5320" spans="1:8" ht="15" customHeight="1" x14ac:dyDescent="0.25">
      <c r="A5320" s="155" t="s">
        <v>286</v>
      </c>
      <c r="B5320" s="155" t="s">
        <v>3065</v>
      </c>
      <c r="C5320" s="155" t="s">
        <v>7829</v>
      </c>
      <c r="D5320" s="155">
        <v>100</v>
      </c>
      <c r="E5320" s="155">
        <v>100</v>
      </c>
      <c r="F5320" s="166">
        <v>42138</v>
      </c>
      <c r="G5320" s="166">
        <v>42142</v>
      </c>
      <c r="H5320" s="157">
        <v>1</v>
      </c>
    </row>
    <row r="5321" spans="1:8" ht="15" customHeight="1" x14ac:dyDescent="0.25">
      <c r="A5321" s="155" t="s">
        <v>5424</v>
      </c>
      <c r="B5321" s="155" t="s">
        <v>1241</v>
      </c>
      <c r="C5321" s="155" t="s">
        <v>7830</v>
      </c>
      <c r="D5321" s="155">
        <v>150</v>
      </c>
      <c r="E5321" s="155">
        <v>150</v>
      </c>
      <c r="F5321" s="166">
        <v>42138</v>
      </c>
      <c r="G5321" s="166">
        <v>42146</v>
      </c>
      <c r="H5321" s="157">
        <v>1</v>
      </c>
    </row>
    <row r="5322" spans="1:8" ht="15" customHeight="1" x14ac:dyDescent="0.25">
      <c r="A5322" s="155" t="s">
        <v>42</v>
      </c>
      <c r="B5322" s="155" t="s">
        <v>6485</v>
      </c>
      <c r="C5322" s="155" t="s">
        <v>7831</v>
      </c>
      <c r="D5322" s="155">
        <v>400</v>
      </c>
      <c r="E5322" s="155">
        <v>400</v>
      </c>
      <c r="F5322" s="166">
        <v>42138</v>
      </c>
      <c r="G5322" s="166">
        <v>42146</v>
      </c>
      <c r="H5322" s="157">
        <v>1</v>
      </c>
    </row>
    <row r="5323" spans="1:8" ht="15" customHeight="1" x14ac:dyDescent="0.25">
      <c r="A5323" s="155" t="s">
        <v>42</v>
      </c>
      <c r="B5323" s="155" t="s">
        <v>202</v>
      </c>
      <c r="C5323" s="155" t="s">
        <v>7832</v>
      </c>
      <c r="D5323" s="155">
        <v>400</v>
      </c>
      <c r="E5323" s="155">
        <v>400</v>
      </c>
      <c r="F5323" s="166">
        <v>42138</v>
      </c>
      <c r="G5323" s="166">
        <v>42146</v>
      </c>
      <c r="H5323" s="157">
        <v>1</v>
      </c>
    </row>
    <row r="5324" spans="1:8" ht="15" customHeight="1" x14ac:dyDescent="0.25">
      <c r="A5324" s="155" t="s">
        <v>1554</v>
      </c>
      <c r="B5324" s="155" t="s">
        <v>1204</v>
      </c>
      <c r="C5324" s="155" t="s">
        <v>7834</v>
      </c>
      <c r="D5324" s="155">
        <v>125</v>
      </c>
      <c r="E5324" s="155">
        <v>125</v>
      </c>
      <c r="F5324" s="166">
        <v>42139</v>
      </c>
      <c r="G5324" s="166">
        <v>42142</v>
      </c>
      <c r="H5324" s="157">
        <v>1</v>
      </c>
    </row>
    <row r="5325" spans="1:8" ht="15" customHeight="1" x14ac:dyDescent="0.25">
      <c r="A5325" s="155" t="s">
        <v>520</v>
      </c>
      <c r="B5325" s="155" t="s">
        <v>4574</v>
      </c>
      <c r="C5325" s="155" t="s">
        <v>7835</v>
      </c>
      <c r="D5325" s="155">
        <v>110</v>
      </c>
      <c r="E5325" s="155">
        <v>110</v>
      </c>
      <c r="F5325" s="166">
        <v>42139</v>
      </c>
      <c r="G5325" s="166">
        <v>42146</v>
      </c>
      <c r="H5325" s="157">
        <v>1</v>
      </c>
    </row>
    <row r="5326" spans="1:8" ht="15" customHeight="1" x14ac:dyDescent="0.25">
      <c r="A5326" s="155" t="s">
        <v>520</v>
      </c>
      <c r="B5326" s="155" t="s">
        <v>4574</v>
      </c>
      <c r="C5326" s="155" t="s">
        <v>7836</v>
      </c>
      <c r="D5326" s="155">
        <v>110</v>
      </c>
      <c r="E5326" s="155">
        <v>110</v>
      </c>
      <c r="F5326" s="166">
        <v>42139</v>
      </c>
      <c r="G5326" s="166">
        <v>42146</v>
      </c>
      <c r="H5326" s="157">
        <v>1</v>
      </c>
    </row>
    <row r="5327" spans="1:8" ht="15" customHeight="1" x14ac:dyDescent="0.25">
      <c r="A5327" s="155" t="s">
        <v>5652</v>
      </c>
      <c r="B5327" s="155" t="s">
        <v>7629</v>
      </c>
      <c r="C5327" s="155" t="s">
        <v>7837</v>
      </c>
      <c r="D5327" s="155">
        <v>25</v>
      </c>
      <c r="E5327" s="155">
        <v>25</v>
      </c>
      <c r="F5327" s="166">
        <v>42139</v>
      </c>
      <c r="G5327" s="166">
        <v>42142</v>
      </c>
      <c r="H5327" s="157">
        <v>1</v>
      </c>
    </row>
    <row r="5328" spans="1:8" ht="15" customHeight="1" x14ac:dyDescent="0.25">
      <c r="A5328" s="155" t="s">
        <v>559</v>
      </c>
      <c r="B5328" s="155" t="s">
        <v>560</v>
      </c>
      <c r="C5328" s="155" t="s">
        <v>7838</v>
      </c>
      <c r="D5328" s="155">
        <v>15000</v>
      </c>
      <c r="E5328" s="155">
        <v>15030</v>
      </c>
      <c r="F5328" s="166">
        <v>42139</v>
      </c>
      <c r="G5328" s="166">
        <v>42146</v>
      </c>
      <c r="H5328" s="157">
        <v>1</v>
      </c>
    </row>
    <row r="5329" spans="1:9" ht="15" customHeight="1" x14ac:dyDescent="0.25">
      <c r="A5329" s="155" t="s">
        <v>559</v>
      </c>
      <c r="B5329" s="155" t="s">
        <v>2399</v>
      </c>
      <c r="C5329" s="155" t="s">
        <v>7839</v>
      </c>
      <c r="D5329" s="155">
        <v>10000</v>
      </c>
      <c r="E5329" s="155">
        <v>10080</v>
      </c>
      <c r="F5329" s="166">
        <v>42139</v>
      </c>
      <c r="G5329" s="166">
        <v>42144</v>
      </c>
      <c r="H5329" s="157">
        <v>1</v>
      </c>
    </row>
    <row r="5330" spans="1:9" ht="15" customHeight="1" x14ac:dyDescent="0.25">
      <c r="A5330" s="155" t="s">
        <v>2714</v>
      </c>
      <c r="B5330" s="155" t="s">
        <v>5141</v>
      </c>
      <c r="C5330" s="155" t="s">
        <v>7840</v>
      </c>
      <c r="D5330" s="155">
        <v>25</v>
      </c>
      <c r="E5330" s="155">
        <v>25</v>
      </c>
      <c r="F5330" s="166">
        <v>42139</v>
      </c>
      <c r="G5330" s="166">
        <v>42146</v>
      </c>
      <c r="H5330" s="157">
        <v>1</v>
      </c>
    </row>
    <row r="5331" spans="1:9" ht="15" customHeight="1" x14ac:dyDescent="0.25">
      <c r="A5331" s="155" t="s">
        <v>979</v>
      </c>
      <c r="B5331" s="155" t="s">
        <v>2470</v>
      </c>
      <c r="C5331" s="155" t="s">
        <v>7841</v>
      </c>
      <c r="D5331" s="155">
        <v>50</v>
      </c>
      <c r="E5331" s="155">
        <v>50</v>
      </c>
      <c r="F5331" s="166">
        <v>42139</v>
      </c>
      <c r="G5331" s="166">
        <v>42139</v>
      </c>
      <c r="H5331" s="157">
        <v>1</v>
      </c>
    </row>
    <row r="5332" spans="1:9" ht="15" customHeight="1" x14ac:dyDescent="0.25">
      <c r="A5332" s="155" t="s">
        <v>979</v>
      </c>
      <c r="B5332" s="155" t="s">
        <v>6997</v>
      </c>
      <c r="C5332" s="155" t="s">
        <v>364</v>
      </c>
      <c r="D5332" s="155">
        <v>50</v>
      </c>
      <c r="E5332" s="155">
        <v>50</v>
      </c>
      <c r="F5332" s="166">
        <v>42139</v>
      </c>
      <c r="G5332" s="166">
        <v>42139</v>
      </c>
      <c r="H5332" s="157">
        <v>1</v>
      </c>
    </row>
    <row r="5333" spans="1:9" ht="15" customHeight="1" x14ac:dyDescent="0.25">
      <c r="A5333" s="155" t="s">
        <v>2361</v>
      </c>
      <c r="B5333" s="155" t="s">
        <v>3310</v>
      </c>
      <c r="C5333" s="155" t="s">
        <v>7842</v>
      </c>
      <c r="D5333" s="155">
        <v>25</v>
      </c>
      <c r="E5333" s="155">
        <v>25</v>
      </c>
      <c r="F5333" s="166">
        <v>42139</v>
      </c>
      <c r="G5333" s="166">
        <v>42146</v>
      </c>
      <c r="H5333" s="157">
        <v>1</v>
      </c>
    </row>
    <row r="5334" spans="1:9" ht="15" customHeight="1" x14ac:dyDescent="0.25">
      <c r="A5334" s="155" t="s">
        <v>7058</v>
      </c>
      <c r="B5334" s="155" t="s">
        <v>7683</v>
      </c>
      <c r="C5334" s="155" t="s">
        <v>7843</v>
      </c>
      <c r="D5334" s="155">
        <v>50</v>
      </c>
      <c r="E5334" s="155">
        <v>50</v>
      </c>
      <c r="F5334" s="166">
        <v>42139</v>
      </c>
      <c r="G5334" s="166">
        <v>42142</v>
      </c>
      <c r="H5334" s="157">
        <v>1</v>
      </c>
    </row>
    <row r="5335" spans="1:9" ht="15" customHeight="1" x14ac:dyDescent="0.25">
      <c r="A5335" s="155" t="s">
        <v>7844</v>
      </c>
      <c r="B5335" s="155" t="s">
        <v>7845</v>
      </c>
      <c r="C5335" s="155" t="s">
        <v>7846</v>
      </c>
      <c r="D5335" s="155">
        <v>25</v>
      </c>
      <c r="E5335" s="155">
        <v>1</v>
      </c>
      <c r="F5335" s="166">
        <v>42139</v>
      </c>
      <c r="G5335" s="166">
        <v>42142</v>
      </c>
      <c r="H5335" s="157">
        <v>1</v>
      </c>
      <c r="I5335" s="163" t="s">
        <v>837</v>
      </c>
    </row>
    <row r="5336" spans="1:9" ht="15" customHeight="1" x14ac:dyDescent="0.25">
      <c r="A5336" s="155" t="s">
        <v>1145</v>
      </c>
      <c r="B5336" s="155" t="s">
        <v>7847</v>
      </c>
      <c r="C5336" s="155" t="s">
        <v>7848</v>
      </c>
      <c r="D5336" s="155">
        <v>2</v>
      </c>
      <c r="E5336" s="155">
        <v>2</v>
      </c>
      <c r="F5336" s="166">
        <v>42139</v>
      </c>
      <c r="G5336" s="166">
        <v>42144</v>
      </c>
      <c r="H5336" s="157">
        <v>1</v>
      </c>
    </row>
    <row r="5337" spans="1:9" ht="15" customHeight="1" x14ac:dyDescent="0.25">
      <c r="A5337" s="155" t="s">
        <v>7849</v>
      </c>
      <c r="B5337" s="155" t="s">
        <v>7850</v>
      </c>
      <c r="C5337" s="155" t="s">
        <v>7851</v>
      </c>
      <c r="D5337" s="155">
        <v>5</v>
      </c>
      <c r="E5337" s="155">
        <v>5</v>
      </c>
      <c r="F5337" s="166">
        <v>42139</v>
      </c>
      <c r="G5337" s="166">
        <v>42142</v>
      </c>
      <c r="H5337" s="157">
        <v>1</v>
      </c>
    </row>
    <row r="5338" spans="1:9" ht="15" customHeight="1" x14ac:dyDescent="0.25">
      <c r="A5338" s="155" t="s">
        <v>42</v>
      </c>
      <c r="B5338" s="155" t="s">
        <v>370</v>
      </c>
      <c r="C5338" s="155" t="s">
        <v>7852</v>
      </c>
      <c r="D5338" s="155">
        <v>400</v>
      </c>
      <c r="E5338" s="155">
        <v>175</v>
      </c>
      <c r="F5338" s="166">
        <v>42142</v>
      </c>
      <c r="G5338" s="166">
        <v>42146</v>
      </c>
      <c r="H5338" s="157">
        <v>1</v>
      </c>
    </row>
    <row r="5339" spans="1:9" ht="15" customHeight="1" x14ac:dyDescent="0.25">
      <c r="A5339" s="155" t="s">
        <v>42</v>
      </c>
      <c r="B5339" s="155" t="s">
        <v>204</v>
      </c>
      <c r="C5339" s="155" t="s">
        <v>364</v>
      </c>
      <c r="D5339" s="155">
        <v>400</v>
      </c>
      <c r="E5339" s="155">
        <v>400</v>
      </c>
      <c r="F5339" s="166">
        <v>42142</v>
      </c>
      <c r="G5339" s="166">
        <v>42146</v>
      </c>
      <c r="H5339" s="157">
        <v>1</v>
      </c>
    </row>
    <row r="5340" spans="1:9" ht="15" customHeight="1" x14ac:dyDescent="0.25">
      <c r="A5340" s="155" t="s">
        <v>42</v>
      </c>
      <c r="B5340" s="155" t="s">
        <v>1744</v>
      </c>
      <c r="C5340" s="155" t="s">
        <v>7853</v>
      </c>
      <c r="D5340" s="155">
        <v>250</v>
      </c>
      <c r="E5340" s="155">
        <v>200</v>
      </c>
      <c r="F5340" s="166">
        <v>42142</v>
      </c>
      <c r="G5340" s="166">
        <v>42146</v>
      </c>
      <c r="H5340" s="157">
        <v>1</v>
      </c>
    </row>
    <row r="5341" spans="1:9" ht="15" customHeight="1" x14ac:dyDescent="0.25">
      <c r="A5341" s="155" t="s">
        <v>65</v>
      </c>
      <c r="B5341" s="155" t="s">
        <v>2994</v>
      </c>
      <c r="C5341" s="155" t="s">
        <v>7854</v>
      </c>
      <c r="D5341" s="155">
        <v>50</v>
      </c>
      <c r="E5341" s="155">
        <v>50</v>
      </c>
      <c r="F5341" s="166">
        <v>42142</v>
      </c>
      <c r="G5341" s="166">
        <v>42156</v>
      </c>
      <c r="H5341" s="157">
        <v>1</v>
      </c>
    </row>
    <row r="5342" spans="1:9" ht="15" customHeight="1" x14ac:dyDescent="0.25">
      <c r="A5342" s="155" t="s">
        <v>1474</v>
      </c>
      <c r="B5342" s="155" t="s">
        <v>6175</v>
      </c>
      <c r="C5342" s="155" t="s">
        <v>7855</v>
      </c>
      <c r="D5342" s="155">
        <v>150</v>
      </c>
      <c r="E5342" s="155">
        <v>150</v>
      </c>
      <c r="F5342" s="166">
        <v>42142</v>
      </c>
      <c r="G5342" s="166">
        <v>42146</v>
      </c>
      <c r="H5342" s="157">
        <v>1</v>
      </c>
    </row>
    <row r="5343" spans="1:9" ht="15" customHeight="1" x14ac:dyDescent="0.25">
      <c r="A5343" s="155" t="s">
        <v>6967</v>
      </c>
      <c r="B5343" s="155" t="s">
        <v>7186</v>
      </c>
      <c r="C5343" s="155" t="s">
        <v>7856</v>
      </c>
      <c r="D5343" s="155">
        <v>5</v>
      </c>
      <c r="E5343" s="155">
        <v>5</v>
      </c>
      <c r="F5343" s="166">
        <v>42142</v>
      </c>
      <c r="G5343" s="166">
        <v>42146</v>
      </c>
      <c r="H5343" s="157">
        <v>1</v>
      </c>
    </row>
    <row r="5344" spans="1:9" ht="15" customHeight="1" x14ac:dyDescent="0.25">
      <c r="A5344" s="155" t="s">
        <v>5053</v>
      </c>
      <c r="B5344" s="155" t="s">
        <v>7534</v>
      </c>
      <c r="C5344" s="155" t="s">
        <v>7857</v>
      </c>
      <c r="D5344" s="155">
        <v>60</v>
      </c>
      <c r="E5344" s="155">
        <v>60</v>
      </c>
      <c r="F5344" s="166">
        <v>42142</v>
      </c>
      <c r="G5344" s="166">
        <v>42144</v>
      </c>
      <c r="H5344" s="157">
        <v>1</v>
      </c>
    </row>
    <row r="5345" spans="1:8" ht="15" customHeight="1" x14ac:dyDescent="0.25">
      <c r="A5345" s="155" t="s">
        <v>71</v>
      </c>
      <c r="B5345" s="155" t="s">
        <v>1550</v>
      </c>
      <c r="C5345" s="155" t="s">
        <v>7858</v>
      </c>
      <c r="D5345" s="155">
        <v>6</v>
      </c>
      <c r="E5345" s="155">
        <v>6</v>
      </c>
      <c r="F5345" s="166">
        <v>42143</v>
      </c>
      <c r="G5345" s="166">
        <v>42156</v>
      </c>
      <c r="H5345" s="157">
        <v>1</v>
      </c>
    </row>
    <row r="5346" spans="1:8" ht="15" customHeight="1" x14ac:dyDescent="0.25">
      <c r="A5346" s="155" t="s">
        <v>71</v>
      </c>
      <c r="B5346" s="155" t="s">
        <v>477</v>
      </c>
      <c r="C5346" s="155" t="s">
        <v>7859</v>
      </c>
      <c r="D5346" s="155">
        <v>6</v>
      </c>
      <c r="E5346" s="155">
        <v>6</v>
      </c>
      <c r="F5346" s="166">
        <v>42143</v>
      </c>
      <c r="G5346" s="166">
        <v>42151</v>
      </c>
      <c r="H5346" s="157">
        <v>1</v>
      </c>
    </row>
    <row r="5347" spans="1:8" ht="15" customHeight="1" x14ac:dyDescent="0.25">
      <c r="A5347" s="155" t="s">
        <v>78</v>
      </c>
      <c r="B5347" s="155" t="s">
        <v>7861</v>
      </c>
      <c r="C5347" s="155" t="s">
        <v>7860</v>
      </c>
      <c r="D5347" s="155">
        <v>10</v>
      </c>
      <c r="E5347" s="155">
        <v>10</v>
      </c>
      <c r="F5347" s="166">
        <v>42143</v>
      </c>
      <c r="G5347" s="166">
        <v>42145</v>
      </c>
      <c r="H5347" s="157">
        <v>1</v>
      </c>
    </row>
    <row r="5348" spans="1:8" ht="15" customHeight="1" x14ac:dyDescent="0.25">
      <c r="A5348" s="155" t="s">
        <v>5967</v>
      </c>
      <c r="B5348" s="155" t="s">
        <v>7862</v>
      </c>
      <c r="C5348" s="155" t="s">
        <v>7863</v>
      </c>
      <c r="D5348" s="155">
        <v>2</v>
      </c>
      <c r="E5348" s="155">
        <v>2</v>
      </c>
      <c r="F5348" s="166">
        <v>42143</v>
      </c>
      <c r="G5348" s="166">
        <v>42146</v>
      </c>
      <c r="H5348" s="157">
        <v>1</v>
      </c>
    </row>
    <row r="5349" spans="1:8" ht="15" customHeight="1" x14ac:dyDescent="0.25">
      <c r="A5349" s="155" t="s">
        <v>7864</v>
      </c>
      <c r="B5349" s="155" t="s">
        <v>7865</v>
      </c>
      <c r="C5349" s="155" t="s">
        <v>7866</v>
      </c>
      <c r="D5349" s="155">
        <v>99</v>
      </c>
      <c r="E5349" s="155">
        <v>99</v>
      </c>
      <c r="F5349" s="166">
        <v>42143</v>
      </c>
      <c r="G5349" s="166">
        <v>42145</v>
      </c>
      <c r="H5349" s="157">
        <v>1</v>
      </c>
    </row>
    <row r="5350" spans="1:8" ht="15" customHeight="1" x14ac:dyDescent="0.25">
      <c r="A5350" s="155" t="s">
        <v>7603</v>
      </c>
      <c r="B5350" s="155" t="s">
        <v>7867</v>
      </c>
      <c r="C5350" s="155" t="s">
        <v>7868</v>
      </c>
      <c r="D5350" s="155">
        <v>100</v>
      </c>
      <c r="E5350" s="155">
        <v>100</v>
      </c>
      <c r="F5350" s="166">
        <v>42143</v>
      </c>
      <c r="G5350" s="166">
        <v>42145</v>
      </c>
      <c r="H5350" s="157">
        <v>1</v>
      </c>
    </row>
    <row r="5351" spans="1:8" ht="15" customHeight="1" x14ac:dyDescent="0.25">
      <c r="A5351" s="155" t="s">
        <v>7206</v>
      </c>
      <c r="B5351" s="155" t="s">
        <v>7421</v>
      </c>
      <c r="C5351" s="155" t="s">
        <v>7869</v>
      </c>
      <c r="D5351" s="155">
        <v>100</v>
      </c>
      <c r="E5351" s="155">
        <v>100</v>
      </c>
      <c r="F5351" s="166">
        <v>42144</v>
      </c>
      <c r="G5351" s="166">
        <v>42146</v>
      </c>
      <c r="H5351" s="157">
        <v>1</v>
      </c>
    </row>
    <row r="5352" spans="1:8" ht="15" customHeight="1" x14ac:dyDescent="0.25">
      <c r="A5352" s="155" t="s">
        <v>7870</v>
      </c>
      <c r="B5352" s="155" t="s">
        <v>7871</v>
      </c>
      <c r="C5352" s="155" t="s">
        <v>7872</v>
      </c>
      <c r="D5352" s="155">
        <v>20</v>
      </c>
      <c r="E5352" s="155">
        <v>20</v>
      </c>
      <c r="F5352" s="166">
        <v>42144</v>
      </c>
      <c r="G5352" s="166">
        <v>42146</v>
      </c>
      <c r="H5352" s="157">
        <v>1</v>
      </c>
    </row>
    <row r="5353" spans="1:8" ht="15" customHeight="1" x14ac:dyDescent="0.25">
      <c r="A5353" s="155" t="s">
        <v>7873</v>
      </c>
      <c r="B5353" s="155" t="s">
        <v>7874</v>
      </c>
      <c r="C5353" s="155" t="s">
        <v>7875</v>
      </c>
      <c r="D5353" s="155">
        <v>5</v>
      </c>
      <c r="E5353" s="155">
        <v>5</v>
      </c>
      <c r="F5353" s="166">
        <v>42145</v>
      </c>
      <c r="G5353" s="166">
        <v>42146</v>
      </c>
      <c r="H5353" s="157">
        <v>1</v>
      </c>
    </row>
    <row r="5354" spans="1:8" ht="15" customHeight="1" x14ac:dyDescent="0.25">
      <c r="A5354" s="155" t="s">
        <v>1125</v>
      </c>
      <c r="B5354" s="155" t="s">
        <v>7876</v>
      </c>
      <c r="C5354" s="155" t="s">
        <v>7877</v>
      </c>
      <c r="D5354" s="155">
        <v>40</v>
      </c>
      <c r="E5354" s="155">
        <v>40</v>
      </c>
      <c r="F5354" s="166">
        <v>42145</v>
      </c>
      <c r="G5354" s="166">
        <v>42145</v>
      </c>
      <c r="H5354" s="157">
        <v>1</v>
      </c>
    </row>
    <row r="5355" spans="1:8" ht="15" customHeight="1" x14ac:dyDescent="0.25">
      <c r="A5355" s="155" t="s">
        <v>42</v>
      </c>
      <c r="B5355" s="155" t="s">
        <v>1744</v>
      </c>
      <c r="C5355" s="155" t="s">
        <v>7853</v>
      </c>
      <c r="D5355" s="155">
        <v>250</v>
      </c>
      <c r="E5355" s="155">
        <v>50</v>
      </c>
      <c r="F5355" s="166">
        <v>42145</v>
      </c>
      <c r="G5355" s="166">
        <v>42146</v>
      </c>
      <c r="H5355" s="157">
        <v>1</v>
      </c>
    </row>
    <row r="5356" spans="1:8" ht="15" customHeight="1" x14ac:dyDescent="0.25">
      <c r="A5356" s="155" t="s">
        <v>1983</v>
      </c>
      <c r="B5356" s="155" t="s">
        <v>7878</v>
      </c>
      <c r="C5356" s="155" t="s">
        <v>7880</v>
      </c>
      <c r="D5356" s="155">
        <v>25</v>
      </c>
      <c r="E5356" s="155">
        <v>25</v>
      </c>
      <c r="F5356" s="166">
        <v>42145</v>
      </c>
      <c r="G5356" s="166">
        <v>42149</v>
      </c>
      <c r="H5356" s="157">
        <v>1</v>
      </c>
    </row>
    <row r="5357" spans="1:8" ht="15" customHeight="1" x14ac:dyDescent="0.25">
      <c r="A5357" s="155" t="s">
        <v>1983</v>
      </c>
      <c r="B5357" s="155" t="s">
        <v>7879</v>
      </c>
      <c r="C5357" s="155" t="s">
        <v>364</v>
      </c>
      <c r="D5357" s="155">
        <v>25</v>
      </c>
      <c r="E5357" s="155">
        <v>25</v>
      </c>
      <c r="F5357" s="166">
        <v>42145</v>
      </c>
      <c r="G5357" s="166">
        <v>42149</v>
      </c>
      <c r="H5357" s="157">
        <v>1</v>
      </c>
    </row>
    <row r="5358" spans="1:8" ht="15" customHeight="1" x14ac:dyDescent="0.25">
      <c r="A5358" s="155" t="s">
        <v>1983</v>
      </c>
      <c r="B5358" s="155" t="s">
        <v>7881</v>
      </c>
      <c r="C5358" s="155" t="s">
        <v>7882</v>
      </c>
      <c r="D5358" s="155">
        <v>10</v>
      </c>
      <c r="E5358" s="155">
        <v>10</v>
      </c>
      <c r="F5358" s="166">
        <v>42145</v>
      </c>
      <c r="G5358" s="166">
        <v>42149</v>
      </c>
      <c r="H5358" s="157">
        <v>1</v>
      </c>
    </row>
    <row r="5359" spans="1:8" ht="15" customHeight="1" x14ac:dyDescent="0.25">
      <c r="A5359" s="155" t="s">
        <v>1983</v>
      </c>
      <c r="B5359" s="155" t="s">
        <v>7883</v>
      </c>
      <c r="C5359" s="155" t="s">
        <v>364</v>
      </c>
      <c r="D5359" s="155">
        <v>20</v>
      </c>
      <c r="E5359" s="155">
        <v>20</v>
      </c>
      <c r="F5359" s="166">
        <v>42145</v>
      </c>
      <c r="G5359" s="166">
        <v>42149</v>
      </c>
      <c r="H5359" s="157">
        <v>1</v>
      </c>
    </row>
    <row r="5360" spans="1:8" ht="15" customHeight="1" x14ac:dyDescent="0.25">
      <c r="A5360" s="155" t="s">
        <v>2714</v>
      </c>
      <c r="B5360" s="155" t="s">
        <v>7482</v>
      </c>
      <c r="C5360" s="155" t="s">
        <v>7884</v>
      </c>
      <c r="D5360" s="155">
        <v>35</v>
      </c>
      <c r="E5360" s="155">
        <v>35</v>
      </c>
      <c r="F5360" s="166">
        <v>42145</v>
      </c>
      <c r="G5360" s="166">
        <v>42158</v>
      </c>
      <c r="H5360" s="157">
        <v>1</v>
      </c>
    </row>
    <row r="5361" spans="1:8" ht="15" customHeight="1" x14ac:dyDescent="0.25">
      <c r="A5361" s="155" t="s">
        <v>4562</v>
      </c>
      <c r="B5361" s="155" t="s">
        <v>1696</v>
      </c>
      <c r="C5361" s="155" t="s">
        <v>7885</v>
      </c>
      <c r="D5361" s="155">
        <v>6</v>
      </c>
      <c r="E5361" s="155">
        <v>6</v>
      </c>
      <c r="F5361" s="166">
        <v>42146</v>
      </c>
      <c r="G5361" s="166">
        <v>42153</v>
      </c>
      <c r="H5361" s="157">
        <v>1</v>
      </c>
    </row>
    <row r="5362" spans="1:8" ht="15" customHeight="1" x14ac:dyDescent="0.25">
      <c r="A5362" s="155" t="s">
        <v>520</v>
      </c>
      <c r="B5362" s="155" t="s">
        <v>533</v>
      </c>
      <c r="C5362" s="155" t="s">
        <v>8011</v>
      </c>
      <c r="D5362" s="155">
        <v>100</v>
      </c>
      <c r="E5362" s="155">
        <v>100</v>
      </c>
      <c r="F5362" s="166">
        <v>42146</v>
      </c>
      <c r="G5362" s="166">
        <v>42156</v>
      </c>
      <c r="H5362" s="157">
        <v>1</v>
      </c>
    </row>
    <row r="5363" spans="1:8" ht="15" customHeight="1" x14ac:dyDescent="0.25">
      <c r="A5363" s="155" t="s">
        <v>71</v>
      </c>
      <c r="B5363" s="155" t="s">
        <v>167</v>
      </c>
      <c r="C5363" s="155" t="s">
        <v>7887</v>
      </c>
      <c r="D5363" s="155">
        <v>5</v>
      </c>
      <c r="E5363" s="155">
        <v>5</v>
      </c>
      <c r="F5363" s="166">
        <v>42146</v>
      </c>
      <c r="G5363" s="166">
        <v>42156</v>
      </c>
      <c r="H5363" s="157">
        <v>1</v>
      </c>
    </row>
    <row r="5364" spans="1:8" ht="15" customHeight="1" x14ac:dyDescent="0.25">
      <c r="A5364" s="155" t="s">
        <v>71</v>
      </c>
      <c r="B5364" s="155" t="s">
        <v>1550</v>
      </c>
      <c r="C5364" s="155" t="s">
        <v>7888</v>
      </c>
      <c r="D5364" s="155">
        <v>7</v>
      </c>
      <c r="E5364" s="155">
        <v>7</v>
      </c>
      <c r="F5364" s="166">
        <v>42146</v>
      </c>
      <c r="G5364" s="166">
        <v>42153</v>
      </c>
      <c r="H5364" s="157">
        <v>1</v>
      </c>
    </row>
    <row r="5365" spans="1:8" ht="15" customHeight="1" x14ac:dyDescent="0.25">
      <c r="A5365" s="155" t="s">
        <v>242</v>
      </c>
      <c r="B5365" s="155" t="s">
        <v>553</v>
      </c>
      <c r="C5365" s="155" t="s">
        <v>7889</v>
      </c>
      <c r="D5365" s="155">
        <v>100</v>
      </c>
      <c r="E5365" s="155">
        <v>100</v>
      </c>
      <c r="F5365" s="166">
        <v>42146</v>
      </c>
      <c r="G5365" s="166">
        <v>42149</v>
      </c>
      <c r="H5365" s="157">
        <v>1</v>
      </c>
    </row>
    <row r="5366" spans="1:8" ht="15" customHeight="1" x14ac:dyDescent="0.25">
      <c r="A5366" s="155" t="s">
        <v>78</v>
      </c>
      <c r="B5366" s="155" t="s">
        <v>7890</v>
      </c>
      <c r="C5366" s="155" t="s">
        <v>7891</v>
      </c>
      <c r="D5366" s="155">
        <v>2</v>
      </c>
      <c r="E5366" s="155">
        <v>2</v>
      </c>
      <c r="F5366" s="166">
        <v>42146</v>
      </c>
      <c r="G5366" s="166">
        <v>42151</v>
      </c>
      <c r="H5366" s="157">
        <v>1</v>
      </c>
    </row>
    <row r="5367" spans="1:8" ht="15" customHeight="1" x14ac:dyDescent="0.25">
      <c r="A5367" s="155" t="s">
        <v>559</v>
      </c>
      <c r="B5367" s="155" t="s">
        <v>1849</v>
      </c>
      <c r="C5367" s="155" t="s">
        <v>7892</v>
      </c>
      <c r="D5367" s="155">
        <v>1500</v>
      </c>
      <c r="E5367" s="155">
        <v>1500</v>
      </c>
      <c r="F5367" s="166">
        <v>42146</v>
      </c>
      <c r="G5367" s="166">
        <v>42153</v>
      </c>
      <c r="H5367" s="157">
        <v>1</v>
      </c>
    </row>
    <row r="5368" spans="1:8" ht="15" customHeight="1" x14ac:dyDescent="0.25">
      <c r="A5368" s="155" t="s">
        <v>559</v>
      </c>
      <c r="B5368" s="155" t="s">
        <v>1560</v>
      </c>
      <c r="C5368" s="155" t="s">
        <v>7893</v>
      </c>
      <c r="D5368" s="155">
        <v>1500</v>
      </c>
      <c r="E5368" s="155">
        <v>1500</v>
      </c>
      <c r="F5368" s="166">
        <v>42146</v>
      </c>
      <c r="G5368" s="166">
        <v>42153</v>
      </c>
      <c r="H5368" s="157">
        <v>1</v>
      </c>
    </row>
    <row r="5369" spans="1:8" ht="15" customHeight="1" x14ac:dyDescent="0.25">
      <c r="A5369" s="155" t="s">
        <v>5965</v>
      </c>
      <c r="B5369" s="155" t="s">
        <v>137</v>
      </c>
      <c r="C5369" s="155" t="s">
        <v>7894</v>
      </c>
      <c r="D5369" s="155">
        <v>250</v>
      </c>
      <c r="E5369" s="155">
        <v>250</v>
      </c>
      <c r="F5369" s="166">
        <v>42146</v>
      </c>
      <c r="G5369" s="166">
        <v>42151</v>
      </c>
      <c r="H5369" s="157">
        <v>1</v>
      </c>
    </row>
    <row r="5370" spans="1:8" ht="15" customHeight="1" x14ac:dyDescent="0.25">
      <c r="A5370" s="155" t="s">
        <v>173</v>
      </c>
      <c r="B5370" s="155" t="s">
        <v>7895</v>
      </c>
      <c r="C5370" s="155" t="s">
        <v>7897</v>
      </c>
      <c r="D5370" s="155">
        <v>200</v>
      </c>
      <c r="E5370" s="155">
        <v>200</v>
      </c>
      <c r="F5370" s="166">
        <v>42146</v>
      </c>
      <c r="G5370" s="166">
        <v>42152</v>
      </c>
      <c r="H5370" s="157">
        <v>1</v>
      </c>
    </row>
    <row r="5371" spans="1:8" ht="15" customHeight="1" x14ac:dyDescent="0.25">
      <c r="A5371" s="155" t="s">
        <v>173</v>
      </c>
      <c r="B5371" s="155" t="s">
        <v>7896</v>
      </c>
      <c r="C5371" s="155" t="s">
        <v>364</v>
      </c>
      <c r="D5371" s="155">
        <v>200</v>
      </c>
      <c r="E5371" s="155">
        <v>200</v>
      </c>
      <c r="F5371" s="166">
        <v>42146</v>
      </c>
      <c r="G5371" s="166">
        <v>42152</v>
      </c>
      <c r="H5371" s="157">
        <v>1</v>
      </c>
    </row>
    <row r="5372" spans="1:8" ht="15" customHeight="1" x14ac:dyDescent="0.25">
      <c r="A5372" s="155" t="s">
        <v>173</v>
      </c>
      <c r="B5372" s="155" t="s">
        <v>445</v>
      </c>
      <c r="C5372" s="155" t="s">
        <v>161</v>
      </c>
      <c r="D5372" s="155">
        <v>208</v>
      </c>
      <c r="E5372" s="155">
        <v>208</v>
      </c>
      <c r="F5372" s="166">
        <v>42146</v>
      </c>
      <c r="G5372" s="166">
        <v>42152</v>
      </c>
      <c r="H5372" s="157">
        <v>1</v>
      </c>
    </row>
    <row r="5373" spans="1:8" ht="15" customHeight="1" x14ac:dyDescent="0.25">
      <c r="A5373" s="155" t="s">
        <v>173</v>
      </c>
      <c r="B5373" s="155" t="s">
        <v>445</v>
      </c>
      <c r="C5373" s="155" t="s">
        <v>316</v>
      </c>
      <c r="D5373" s="155">
        <v>104</v>
      </c>
      <c r="E5373" s="155">
        <v>104</v>
      </c>
      <c r="F5373" s="166">
        <v>42146</v>
      </c>
      <c r="G5373" s="166">
        <v>42152</v>
      </c>
      <c r="H5373" s="157">
        <v>1</v>
      </c>
    </row>
    <row r="5374" spans="1:8" ht="15" customHeight="1" x14ac:dyDescent="0.25">
      <c r="A5374" s="155" t="s">
        <v>173</v>
      </c>
      <c r="B5374" s="155" t="s">
        <v>445</v>
      </c>
      <c r="C5374" s="155" t="s">
        <v>32</v>
      </c>
      <c r="D5374" s="155">
        <v>104</v>
      </c>
      <c r="E5374" s="155">
        <v>104</v>
      </c>
      <c r="F5374" s="166">
        <v>42146</v>
      </c>
      <c r="G5374" s="166">
        <v>42152</v>
      </c>
      <c r="H5374" s="157">
        <v>1</v>
      </c>
    </row>
    <row r="5375" spans="1:8" ht="15" customHeight="1" x14ac:dyDescent="0.25">
      <c r="A5375" s="155" t="s">
        <v>261</v>
      </c>
      <c r="B5375" s="155" t="s">
        <v>5204</v>
      </c>
      <c r="C5375" s="155" t="s">
        <v>7898</v>
      </c>
      <c r="D5375" s="155">
        <v>30</v>
      </c>
      <c r="E5375" s="155">
        <v>30</v>
      </c>
      <c r="F5375" s="166">
        <v>42146</v>
      </c>
      <c r="G5375" s="166">
        <v>42153</v>
      </c>
      <c r="H5375" s="157">
        <v>1</v>
      </c>
    </row>
    <row r="5376" spans="1:8" ht="15" customHeight="1" x14ac:dyDescent="0.25">
      <c r="A5376" s="155" t="s">
        <v>251</v>
      </c>
      <c r="B5376" s="155" t="s">
        <v>5270</v>
      </c>
      <c r="C5376" s="155" t="s">
        <v>7899</v>
      </c>
      <c r="D5376" s="155">
        <v>10</v>
      </c>
      <c r="E5376" s="155">
        <v>10</v>
      </c>
      <c r="F5376" s="166">
        <v>42146</v>
      </c>
      <c r="G5376" s="166">
        <v>42150</v>
      </c>
      <c r="H5376" s="157">
        <v>1</v>
      </c>
    </row>
    <row r="5377" spans="1:8" ht="15" customHeight="1" x14ac:dyDescent="0.25">
      <c r="A5377" s="155" t="s">
        <v>7395</v>
      </c>
      <c r="B5377" s="155" t="s">
        <v>7038</v>
      </c>
      <c r="C5377" s="155" t="s">
        <v>7901</v>
      </c>
      <c r="D5377" s="155">
        <v>100</v>
      </c>
      <c r="E5377" s="155">
        <v>100</v>
      </c>
      <c r="F5377" s="166">
        <v>42146</v>
      </c>
      <c r="G5377" s="166">
        <v>42154</v>
      </c>
      <c r="H5377" s="157">
        <v>1</v>
      </c>
    </row>
    <row r="5378" spans="1:8" ht="15" customHeight="1" x14ac:dyDescent="0.25">
      <c r="A5378" s="155" t="s">
        <v>78</v>
      </c>
      <c r="B5378" s="155" t="s">
        <v>79</v>
      </c>
      <c r="C5378" s="155" t="s">
        <v>7912</v>
      </c>
      <c r="D5378" s="155">
        <v>20</v>
      </c>
      <c r="E5378" s="155">
        <v>20</v>
      </c>
      <c r="F5378" s="166">
        <v>42150</v>
      </c>
      <c r="G5378" s="166">
        <v>42153</v>
      </c>
      <c r="H5378" s="157">
        <v>1</v>
      </c>
    </row>
    <row r="5379" spans="1:8" ht="15" customHeight="1" x14ac:dyDescent="0.25">
      <c r="A5379" s="155" t="s">
        <v>7849</v>
      </c>
      <c r="B5379" s="155" t="s">
        <v>2698</v>
      </c>
      <c r="C5379" s="155" t="s">
        <v>7913</v>
      </c>
      <c r="D5379" s="155">
        <v>33</v>
      </c>
      <c r="E5379" s="155">
        <v>33</v>
      </c>
      <c r="F5379" s="166">
        <v>42150</v>
      </c>
      <c r="G5379" s="166">
        <v>42156</v>
      </c>
      <c r="H5379" s="157">
        <v>1</v>
      </c>
    </row>
    <row r="5380" spans="1:8" ht="15" customHeight="1" x14ac:dyDescent="0.25">
      <c r="A5380" s="155" t="s">
        <v>42</v>
      </c>
      <c r="B5380" s="155" t="s">
        <v>370</v>
      </c>
      <c r="C5380" s="155" t="s">
        <v>7831</v>
      </c>
      <c r="D5380" s="155">
        <v>400</v>
      </c>
      <c r="E5380" s="155">
        <v>250</v>
      </c>
      <c r="F5380" s="166">
        <v>42150</v>
      </c>
      <c r="G5380" s="166">
        <v>42153</v>
      </c>
      <c r="H5380" s="157">
        <v>1</v>
      </c>
    </row>
    <row r="5381" spans="1:8" ht="15" customHeight="1" x14ac:dyDescent="0.25">
      <c r="A5381" s="155" t="s">
        <v>924</v>
      </c>
      <c r="B5381" s="155" t="s">
        <v>7914</v>
      </c>
      <c r="C5381" s="155" t="s">
        <v>7915</v>
      </c>
      <c r="D5381" s="155">
        <v>1</v>
      </c>
      <c r="E5381" s="155">
        <v>1</v>
      </c>
      <c r="F5381" s="166">
        <v>42150</v>
      </c>
      <c r="G5381" s="166">
        <v>42153</v>
      </c>
      <c r="H5381" s="157">
        <v>1</v>
      </c>
    </row>
    <row r="5382" spans="1:8" ht="15" customHeight="1" x14ac:dyDescent="0.25">
      <c r="A5382" s="155" t="s">
        <v>71</v>
      </c>
      <c r="B5382" s="155" t="s">
        <v>1168</v>
      </c>
      <c r="C5382" s="155" t="s">
        <v>7916</v>
      </c>
      <c r="D5382" s="155">
        <v>10</v>
      </c>
      <c r="E5382" s="155">
        <v>10</v>
      </c>
      <c r="F5382" s="166">
        <v>42150</v>
      </c>
      <c r="G5382" s="166">
        <v>42153</v>
      </c>
      <c r="H5382" s="157">
        <v>1</v>
      </c>
    </row>
    <row r="5383" spans="1:8" ht="15" customHeight="1" x14ac:dyDescent="0.25">
      <c r="A5383" s="155" t="s">
        <v>563</v>
      </c>
      <c r="B5383" s="155" t="s">
        <v>272</v>
      </c>
      <c r="C5383" s="155" t="s">
        <v>7917</v>
      </c>
      <c r="D5383" s="155">
        <v>1</v>
      </c>
      <c r="E5383" s="155">
        <v>1</v>
      </c>
      <c r="F5383" s="166">
        <v>42150</v>
      </c>
      <c r="G5383" s="166">
        <v>42160</v>
      </c>
      <c r="H5383" s="157">
        <v>1</v>
      </c>
    </row>
    <row r="5384" spans="1:8" ht="15" customHeight="1" x14ac:dyDescent="0.25">
      <c r="A5384" s="155" t="s">
        <v>563</v>
      </c>
      <c r="B5384" s="155" t="s">
        <v>1696</v>
      </c>
      <c r="C5384" s="155" t="s">
        <v>7918</v>
      </c>
      <c r="D5384" s="155">
        <v>75</v>
      </c>
      <c r="E5384" s="155">
        <v>75</v>
      </c>
      <c r="F5384" s="166">
        <v>42150</v>
      </c>
      <c r="G5384" s="166">
        <v>42153</v>
      </c>
      <c r="H5384" s="157">
        <v>1</v>
      </c>
    </row>
    <row r="5385" spans="1:8" ht="15" customHeight="1" x14ac:dyDescent="0.25">
      <c r="A5385" s="155" t="s">
        <v>1125</v>
      </c>
      <c r="B5385" s="155" t="s">
        <v>1696</v>
      </c>
      <c r="C5385" s="155" t="s">
        <v>7919</v>
      </c>
      <c r="D5385" s="155">
        <v>800</v>
      </c>
      <c r="E5385" s="155">
        <v>800</v>
      </c>
      <c r="F5385" s="166">
        <v>42150</v>
      </c>
      <c r="G5385" s="166">
        <v>42160</v>
      </c>
      <c r="H5385" s="157">
        <v>1</v>
      </c>
    </row>
    <row r="5386" spans="1:8" ht="15" customHeight="1" x14ac:dyDescent="0.25">
      <c r="A5386" s="155" t="s">
        <v>6576</v>
      </c>
      <c r="B5386" s="155" t="s">
        <v>7368</v>
      </c>
      <c r="C5386" s="155" t="s">
        <v>7920</v>
      </c>
      <c r="D5386" s="155">
        <v>1</v>
      </c>
      <c r="E5386" s="155">
        <v>1</v>
      </c>
      <c r="F5386" s="166">
        <v>42151</v>
      </c>
      <c r="G5386" s="166">
        <v>42151</v>
      </c>
      <c r="H5386" s="157">
        <v>1</v>
      </c>
    </row>
    <row r="5387" spans="1:8" ht="15" customHeight="1" x14ac:dyDescent="0.25">
      <c r="A5387" s="155" t="s">
        <v>559</v>
      </c>
      <c r="B5387" s="155" t="s">
        <v>868</v>
      </c>
      <c r="C5387" s="155" t="s">
        <v>7921</v>
      </c>
      <c r="D5387" s="155">
        <v>10000</v>
      </c>
      <c r="E5387" s="155">
        <v>10080</v>
      </c>
      <c r="F5387" s="166">
        <v>42151</v>
      </c>
      <c r="G5387" s="166">
        <v>42159</v>
      </c>
      <c r="H5387" s="157">
        <v>1</v>
      </c>
    </row>
    <row r="5388" spans="1:8" ht="15" customHeight="1" x14ac:dyDescent="0.25">
      <c r="A5388" s="155" t="s">
        <v>2714</v>
      </c>
      <c r="B5388" s="155" t="s">
        <v>248</v>
      </c>
      <c r="C5388" s="155" t="s">
        <v>7922</v>
      </c>
      <c r="D5388" s="155">
        <v>50</v>
      </c>
      <c r="E5388" s="155">
        <v>50</v>
      </c>
      <c r="F5388" s="166">
        <v>42151</v>
      </c>
      <c r="G5388" s="166">
        <v>42159</v>
      </c>
      <c r="H5388" s="157">
        <v>1</v>
      </c>
    </row>
    <row r="5389" spans="1:8" ht="15" customHeight="1" x14ac:dyDescent="0.25">
      <c r="A5389" s="155" t="s">
        <v>145</v>
      </c>
      <c r="B5389" s="155" t="s">
        <v>958</v>
      </c>
      <c r="C5389" s="155" t="s">
        <v>7923</v>
      </c>
      <c r="D5389" s="155">
        <v>20</v>
      </c>
      <c r="E5389" s="155">
        <v>20</v>
      </c>
      <c r="F5389" s="166">
        <v>42151</v>
      </c>
      <c r="G5389" s="166">
        <v>42156</v>
      </c>
      <c r="H5389" s="157">
        <v>1</v>
      </c>
    </row>
    <row r="5390" spans="1:8" ht="15" customHeight="1" x14ac:dyDescent="0.25">
      <c r="A5390" s="155" t="s">
        <v>3430</v>
      </c>
      <c r="B5390" s="155" t="s">
        <v>1004</v>
      </c>
      <c r="C5390" s="155" t="s">
        <v>7924</v>
      </c>
      <c r="D5390" s="155">
        <v>100</v>
      </c>
      <c r="E5390" s="155">
        <v>100</v>
      </c>
      <c r="F5390" s="166">
        <v>42151</v>
      </c>
      <c r="G5390" s="166">
        <v>42163</v>
      </c>
      <c r="H5390" s="157">
        <v>1</v>
      </c>
    </row>
    <row r="5391" spans="1:8" ht="15" customHeight="1" x14ac:dyDescent="0.25">
      <c r="A5391" s="155" t="s">
        <v>544</v>
      </c>
      <c r="B5391" s="155" t="s">
        <v>82</v>
      </c>
      <c r="C5391" s="155" t="s">
        <v>7925</v>
      </c>
      <c r="D5391" s="155">
        <v>100</v>
      </c>
      <c r="E5391" s="155">
        <v>100</v>
      </c>
      <c r="F5391" s="166">
        <v>42151</v>
      </c>
      <c r="G5391" s="166">
        <v>42156</v>
      </c>
      <c r="H5391" s="157">
        <v>1</v>
      </c>
    </row>
    <row r="5392" spans="1:8" ht="15" customHeight="1" x14ac:dyDescent="0.25">
      <c r="A5392" s="155" t="s">
        <v>173</v>
      </c>
      <c r="B5392" s="155" t="s">
        <v>7927</v>
      </c>
      <c r="C5392" s="155" t="s">
        <v>7926</v>
      </c>
      <c r="D5392" s="155">
        <v>100</v>
      </c>
      <c r="E5392" s="155">
        <v>100</v>
      </c>
      <c r="F5392" s="166">
        <v>42151</v>
      </c>
      <c r="G5392" s="166">
        <v>42157</v>
      </c>
      <c r="H5392" s="157">
        <v>1</v>
      </c>
    </row>
    <row r="5393" spans="1:9" ht="15" customHeight="1" x14ac:dyDescent="0.25">
      <c r="A5393" s="155" t="s">
        <v>173</v>
      </c>
      <c r="B5393" s="155" t="s">
        <v>7928</v>
      </c>
      <c r="C5393" s="155" t="s">
        <v>364</v>
      </c>
      <c r="D5393" s="155">
        <v>100</v>
      </c>
      <c r="E5393" s="155">
        <v>108</v>
      </c>
      <c r="F5393" s="166">
        <v>42151</v>
      </c>
      <c r="G5393" s="166">
        <v>42157</v>
      </c>
      <c r="H5393" s="157">
        <v>1</v>
      </c>
    </row>
    <row r="5394" spans="1:9" ht="15" customHeight="1" x14ac:dyDescent="0.25">
      <c r="A5394" s="155" t="s">
        <v>261</v>
      </c>
      <c r="B5394" s="155" t="s">
        <v>7929</v>
      </c>
      <c r="C5394" s="155" t="s">
        <v>7930</v>
      </c>
      <c r="D5394" s="155">
        <v>12</v>
      </c>
      <c r="E5394" s="155">
        <v>12</v>
      </c>
      <c r="F5394" s="166">
        <v>42151</v>
      </c>
      <c r="G5394" s="166">
        <v>42156</v>
      </c>
      <c r="H5394" s="157">
        <v>1</v>
      </c>
    </row>
    <row r="5395" spans="1:9" ht="15" customHeight="1" x14ac:dyDescent="0.25">
      <c r="A5395" s="155" t="s">
        <v>251</v>
      </c>
      <c r="B5395" s="155" t="s">
        <v>3238</v>
      </c>
      <c r="C5395" s="155" t="s">
        <v>7931</v>
      </c>
      <c r="D5395" s="155">
        <v>10</v>
      </c>
      <c r="E5395" s="155">
        <v>10</v>
      </c>
      <c r="F5395" s="166">
        <v>42151</v>
      </c>
      <c r="G5395" s="166">
        <v>42157</v>
      </c>
      <c r="H5395" s="157">
        <v>1</v>
      </c>
    </row>
    <row r="5396" spans="1:9" ht="15" customHeight="1" x14ac:dyDescent="0.25">
      <c r="A5396" s="155" t="s">
        <v>251</v>
      </c>
      <c r="B5396" s="155" t="s">
        <v>5180</v>
      </c>
      <c r="C5396" s="155" t="s">
        <v>7932</v>
      </c>
      <c r="D5396" s="155">
        <v>20</v>
      </c>
      <c r="E5396" s="155">
        <v>20</v>
      </c>
      <c r="F5396" s="166">
        <v>42151</v>
      </c>
      <c r="G5396" s="166">
        <v>42157</v>
      </c>
      <c r="H5396" s="157">
        <v>1</v>
      </c>
    </row>
    <row r="5397" spans="1:9" ht="15" customHeight="1" x14ac:dyDescent="0.25">
      <c r="A5397" s="155" t="s">
        <v>7933</v>
      </c>
      <c r="B5397" s="155" t="s">
        <v>7934</v>
      </c>
      <c r="C5397" s="155" t="s">
        <v>7935</v>
      </c>
      <c r="D5397" s="155">
        <v>3</v>
      </c>
      <c r="E5397" s="155">
        <v>3</v>
      </c>
      <c r="F5397" s="166">
        <v>42151</v>
      </c>
      <c r="G5397" s="166">
        <v>42156</v>
      </c>
      <c r="H5397" s="157">
        <v>1</v>
      </c>
    </row>
    <row r="5398" spans="1:9" ht="15" customHeight="1" x14ac:dyDescent="0.25">
      <c r="A5398" s="155" t="s">
        <v>6576</v>
      </c>
      <c r="B5398" s="155" t="s">
        <v>7368</v>
      </c>
      <c r="C5398" s="155" t="s">
        <v>7937</v>
      </c>
      <c r="D5398" s="155">
        <v>6</v>
      </c>
      <c r="E5398" s="155">
        <v>6</v>
      </c>
      <c r="F5398" s="166">
        <v>42151</v>
      </c>
      <c r="G5398" s="166">
        <v>42151</v>
      </c>
      <c r="H5398" s="157">
        <v>1</v>
      </c>
    </row>
    <row r="5399" spans="1:9" ht="15" customHeight="1" x14ac:dyDescent="0.25">
      <c r="A5399" s="155" t="s">
        <v>1386</v>
      </c>
      <c r="B5399" s="155" t="s">
        <v>7938</v>
      </c>
      <c r="C5399" s="155" t="s">
        <v>7939</v>
      </c>
      <c r="D5399" s="155">
        <v>7</v>
      </c>
      <c r="E5399" s="155">
        <v>7</v>
      </c>
      <c r="F5399" s="166">
        <v>42152</v>
      </c>
      <c r="G5399" s="166">
        <v>42160</v>
      </c>
      <c r="H5399" s="157">
        <v>1</v>
      </c>
    </row>
    <row r="5400" spans="1:9" ht="15" customHeight="1" x14ac:dyDescent="0.25">
      <c r="A5400" s="155" t="s">
        <v>261</v>
      </c>
      <c r="B5400" s="155" t="s">
        <v>7024</v>
      </c>
      <c r="C5400" s="155" t="s">
        <v>7940</v>
      </c>
      <c r="D5400" s="155">
        <v>15</v>
      </c>
      <c r="E5400" s="155">
        <v>15</v>
      </c>
      <c r="F5400" s="166">
        <v>42152</v>
      </c>
      <c r="G5400" s="166">
        <v>42160</v>
      </c>
      <c r="H5400" s="157">
        <v>1</v>
      </c>
      <c r="I5400" s="163" t="s">
        <v>7941</v>
      </c>
    </row>
    <row r="5401" spans="1:9" ht="15" customHeight="1" x14ac:dyDescent="0.25">
      <c r="A5401" s="155" t="s">
        <v>2317</v>
      </c>
      <c r="B5401" s="155" t="s">
        <v>2318</v>
      </c>
      <c r="C5401" s="155" t="s">
        <v>7942</v>
      </c>
      <c r="D5401" s="155">
        <v>500</v>
      </c>
      <c r="E5401" s="155">
        <v>500</v>
      </c>
      <c r="F5401" s="166">
        <v>42152</v>
      </c>
      <c r="G5401" s="166">
        <v>42164</v>
      </c>
      <c r="H5401" s="157">
        <v>1</v>
      </c>
    </row>
    <row r="5402" spans="1:9" ht="15" customHeight="1" x14ac:dyDescent="0.25">
      <c r="A5402" s="155" t="s">
        <v>5652</v>
      </c>
      <c r="B5402" s="155" t="s">
        <v>6334</v>
      </c>
      <c r="C5402" s="155" t="s">
        <v>7943</v>
      </c>
      <c r="D5402" s="155">
        <v>50</v>
      </c>
      <c r="E5402" s="155">
        <v>50</v>
      </c>
      <c r="F5402" s="166">
        <v>42152</v>
      </c>
      <c r="G5402" s="166">
        <v>42156</v>
      </c>
      <c r="H5402" s="157">
        <v>1</v>
      </c>
    </row>
    <row r="5403" spans="1:9" ht="15" customHeight="1" x14ac:dyDescent="0.25">
      <c r="A5403" s="155" t="s">
        <v>36</v>
      </c>
      <c r="B5403" s="155" t="s">
        <v>2604</v>
      </c>
      <c r="C5403" s="155" t="s">
        <v>7944</v>
      </c>
      <c r="D5403" s="155">
        <v>50</v>
      </c>
      <c r="E5403" s="155">
        <v>50</v>
      </c>
      <c r="F5403" s="166">
        <v>42152</v>
      </c>
      <c r="G5403" s="166">
        <v>42156</v>
      </c>
      <c r="H5403" s="157">
        <v>1</v>
      </c>
    </row>
    <row r="5404" spans="1:9" ht="15" customHeight="1" x14ac:dyDescent="0.25">
      <c r="A5404" s="155" t="s">
        <v>173</v>
      </c>
      <c r="B5404" s="155" t="s">
        <v>5833</v>
      </c>
      <c r="C5404" s="155" t="s">
        <v>7945</v>
      </c>
      <c r="D5404" s="155">
        <v>208</v>
      </c>
      <c r="E5404" s="155">
        <v>208</v>
      </c>
      <c r="F5404" s="166">
        <v>42152</v>
      </c>
      <c r="G5404" s="166">
        <v>42159</v>
      </c>
      <c r="H5404" s="157">
        <v>1</v>
      </c>
    </row>
    <row r="5405" spans="1:9" ht="15" customHeight="1" x14ac:dyDescent="0.25">
      <c r="A5405" s="155" t="s">
        <v>173</v>
      </c>
      <c r="B5405" s="155" t="s">
        <v>445</v>
      </c>
      <c r="C5405" s="155" t="s">
        <v>364</v>
      </c>
      <c r="D5405" s="155">
        <v>104</v>
      </c>
      <c r="E5405" s="155">
        <v>104</v>
      </c>
      <c r="F5405" s="166">
        <v>42152</v>
      </c>
      <c r="G5405" s="166">
        <v>42159</v>
      </c>
      <c r="H5405" s="157">
        <v>1</v>
      </c>
    </row>
    <row r="5406" spans="1:9" ht="15" customHeight="1" x14ac:dyDescent="0.25">
      <c r="A5406" s="155" t="s">
        <v>173</v>
      </c>
      <c r="B5406" s="155" t="s">
        <v>445</v>
      </c>
      <c r="C5406" s="155" t="s">
        <v>161</v>
      </c>
      <c r="D5406" s="155">
        <v>104</v>
      </c>
      <c r="E5406" s="155">
        <v>104</v>
      </c>
      <c r="F5406" s="166">
        <v>42152</v>
      </c>
      <c r="G5406" s="166">
        <v>42159</v>
      </c>
      <c r="H5406" s="157">
        <v>1</v>
      </c>
    </row>
    <row r="5407" spans="1:9" ht="15" customHeight="1" x14ac:dyDescent="0.25">
      <c r="A5407" s="155" t="s">
        <v>5967</v>
      </c>
      <c r="B5407" s="155" t="s">
        <v>7862</v>
      </c>
      <c r="C5407" s="155" t="s">
        <v>7946</v>
      </c>
      <c r="D5407" s="155">
        <v>2</v>
      </c>
      <c r="E5407" s="155">
        <v>2</v>
      </c>
      <c r="F5407" s="166">
        <v>42152</v>
      </c>
      <c r="G5407" s="166">
        <v>42153</v>
      </c>
      <c r="H5407" s="157">
        <v>1</v>
      </c>
    </row>
    <row r="5408" spans="1:9" ht="15" customHeight="1" x14ac:dyDescent="0.25">
      <c r="A5408" s="155" t="s">
        <v>71</v>
      </c>
      <c r="B5408" s="155" t="s">
        <v>1530</v>
      </c>
      <c r="C5408" s="155" t="s">
        <v>7949</v>
      </c>
      <c r="D5408" s="155">
        <v>10</v>
      </c>
      <c r="E5408" s="155">
        <v>10</v>
      </c>
      <c r="F5408" s="166">
        <v>42153</v>
      </c>
      <c r="G5408" s="166">
        <v>42163</v>
      </c>
      <c r="H5408" s="157">
        <v>1</v>
      </c>
    </row>
    <row r="5409" spans="1:9" ht="15" customHeight="1" x14ac:dyDescent="0.25">
      <c r="A5409" s="155" t="s">
        <v>2844</v>
      </c>
      <c r="B5409" s="155" t="s">
        <v>538</v>
      </c>
      <c r="C5409" s="155" t="s">
        <v>7950</v>
      </c>
      <c r="D5409" s="155">
        <v>500</v>
      </c>
      <c r="E5409" s="155">
        <v>500</v>
      </c>
      <c r="F5409" s="166">
        <v>42153</v>
      </c>
      <c r="G5409" s="166">
        <v>42160</v>
      </c>
      <c r="H5409" s="157">
        <v>1</v>
      </c>
    </row>
    <row r="5410" spans="1:9" ht="15" customHeight="1" x14ac:dyDescent="0.25">
      <c r="A5410" s="155" t="s">
        <v>7951</v>
      </c>
      <c r="B5410" s="155" t="s">
        <v>7952</v>
      </c>
      <c r="C5410" s="155" t="s">
        <v>7953</v>
      </c>
      <c r="D5410" s="155">
        <v>3</v>
      </c>
      <c r="E5410" s="155">
        <v>3</v>
      </c>
      <c r="F5410" s="166">
        <v>42153</v>
      </c>
      <c r="G5410" s="166">
        <v>42158</v>
      </c>
      <c r="H5410" s="157">
        <v>1</v>
      </c>
    </row>
    <row r="5411" spans="1:9" ht="15" customHeight="1" x14ac:dyDescent="0.25">
      <c r="A5411" s="155" t="s">
        <v>520</v>
      </c>
      <c r="B5411" s="155" t="s">
        <v>962</v>
      </c>
      <c r="C5411" s="155" t="s">
        <v>7954</v>
      </c>
      <c r="D5411" s="155">
        <v>446</v>
      </c>
      <c r="E5411" s="155">
        <v>446</v>
      </c>
      <c r="F5411" s="166">
        <v>42153</v>
      </c>
      <c r="G5411" s="166">
        <v>42160</v>
      </c>
      <c r="H5411" s="157">
        <v>1</v>
      </c>
    </row>
    <row r="5412" spans="1:9" ht="15" customHeight="1" x14ac:dyDescent="0.25">
      <c r="A5412" s="155" t="s">
        <v>520</v>
      </c>
      <c r="B5412" s="155" t="s">
        <v>1267</v>
      </c>
      <c r="C5412" s="155" t="s">
        <v>7955</v>
      </c>
      <c r="D5412" s="155">
        <v>500</v>
      </c>
      <c r="E5412" s="155">
        <v>500</v>
      </c>
      <c r="F5412" s="166">
        <v>42153</v>
      </c>
      <c r="G5412" s="166">
        <v>42160</v>
      </c>
      <c r="H5412" s="157">
        <v>1</v>
      </c>
    </row>
    <row r="5413" spans="1:9" ht="15" customHeight="1" x14ac:dyDescent="0.25">
      <c r="A5413" s="155" t="s">
        <v>1107</v>
      </c>
      <c r="B5413" s="155" t="s">
        <v>7786</v>
      </c>
      <c r="C5413" s="155" t="s">
        <v>7956</v>
      </c>
      <c r="D5413" s="155">
        <v>100</v>
      </c>
      <c r="E5413" s="155">
        <v>100</v>
      </c>
      <c r="F5413" s="166">
        <v>42153</v>
      </c>
      <c r="G5413" s="166">
        <v>42153</v>
      </c>
      <c r="H5413" s="157">
        <v>1</v>
      </c>
      <c r="I5413" s="163" t="s">
        <v>1524</v>
      </c>
    </row>
    <row r="5414" spans="1:9" ht="15" customHeight="1" x14ac:dyDescent="0.25">
      <c r="A5414" s="155" t="s">
        <v>1125</v>
      </c>
      <c r="B5414" s="155" t="s">
        <v>1696</v>
      </c>
      <c r="D5414" s="155">
        <v>2182</v>
      </c>
      <c r="E5414" s="155">
        <v>2182</v>
      </c>
      <c r="F5414" s="166">
        <v>42156</v>
      </c>
      <c r="G5414" s="166">
        <v>42160</v>
      </c>
      <c r="H5414" s="157">
        <v>1</v>
      </c>
    </row>
    <row r="5415" spans="1:9" ht="15" customHeight="1" x14ac:dyDescent="0.25">
      <c r="A5415" s="155" t="s">
        <v>4412</v>
      </c>
      <c r="B5415" s="155" t="s">
        <v>4413</v>
      </c>
      <c r="C5415" s="155" t="s">
        <v>7957</v>
      </c>
      <c r="D5415" s="155">
        <v>50</v>
      </c>
      <c r="E5415" s="155">
        <v>50</v>
      </c>
      <c r="F5415" s="166">
        <v>42156</v>
      </c>
      <c r="G5415" s="166">
        <v>42170</v>
      </c>
      <c r="H5415" s="157">
        <v>1</v>
      </c>
    </row>
    <row r="5416" spans="1:9" ht="15" customHeight="1" x14ac:dyDescent="0.25">
      <c r="A5416" s="155" t="s">
        <v>7047</v>
      </c>
      <c r="B5416" s="155" t="s">
        <v>3518</v>
      </c>
      <c r="C5416" s="155" t="s">
        <v>7958</v>
      </c>
      <c r="D5416" s="155">
        <v>50</v>
      </c>
      <c r="E5416" s="155">
        <v>50</v>
      </c>
      <c r="F5416" s="166">
        <v>42156</v>
      </c>
      <c r="G5416" s="166">
        <v>42164</v>
      </c>
      <c r="H5416" s="157">
        <v>1</v>
      </c>
    </row>
    <row r="5417" spans="1:9" ht="15" customHeight="1" x14ac:dyDescent="0.25">
      <c r="A5417" s="155" t="s">
        <v>4963</v>
      </c>
      <c r="B5417" s="155" t="s">
        <v>7727</v>
      </c>
      <c r="C5417" s="155" t="s">
        <v>7959</v>
      </c>
      <c r="D5417" s="155">
        <v>25</v>
      </c>
      <c r="E5417" s="155">
        <v>25</v>
      </c>
      <c r="F5417" s="166">
        <v>42156</v>
      </c>
      <c r="G5417" s="166">
        <v>42160</v>
      </c>
      <c r="H5417" s="157">
        <v>1</v>
      </c>
    </row>
    <row r="5418" spans="1:9" ht="15" customHeight="1" x14ac:dyDescent="0.25">
      <c r="A5418" s="155" t="s">
        <v>1419</v>
      </c>
      <c r="B5418" s="155" t="s">
        <v>626</v>
      </c>
      <c r="C5418" s="155" t="s">
        <v>7960</v>
      </c>
      <c r="D5418" s="155">
        <v>2000</v>
      </c>
      <c r="E5418" s="155">
        <v>2000</v>
      </c>
      <c r="F5418" s="166">
        <v>42156</v>
      </c>
      <c r="G5418" s="166">
        <v>42163</v>
      </c>
      <c r="H5418" s="157">
        <v>1</v>
      </c>
    </row>
    <row r="5419" spans="1:9" ht="15" customHeight="1" x14ac:dyDescent="0.25">
      <c r="A5419" s="155" t="s">
        <v>1492</v>
      </c>
      <c r="B5419" s="155" t="s">
        <v>6437</v>
      </c>
      <c r="C5419" s="155" t="s">
        <v>7961</v>
      </c>
      <c r="D5419" s="155">
        <v>500</v>
      </c>
      <c r="E5419" s="155">
        <v>500</v>
      </c>
      <c r="F5419" s="166">
        <v>42156</v>
      </c>
      <c r="G5419" s="166">
        <v>42167</v>
      </c>
      <c r="H5419" s="157">
        <v>1</v>
      </c>
    </row>
    <row r="5420" spans="1:9" ht="15" customHeight="1" x14ac:dyDescent="0.25">
      <c r="A5420" s="155" t="s">
        <v>71</v>
      </c>
      <c r="B5420" s="155" t="s">
        <v>167</v>
      </c>
      <c r="C5420" s="155" t="s">
        <v>7962</v>
      </c>
      <c r="D5420" s="155">
        <v>7</v>
      </c>
      <c r="E5420" s="155">
        <v>7</v>
      </c>
      <c r="F5420" s="166">
        <v>42156</v>
      </c>
      <c r="G5420" s="166">
        <v>42166</v>
      </c>
      <c r="H5420" s="157">
        <v>1</v>
      </c>
    </row>
    <row r="5421" spans="1:9" ht="15" customHeight="1" x14ac:dyDescent="0.25">
      <c r="A5421" s="155" t="s">
        <v>1492</v>
      </c>
      <c r="B5421" s="155" t="s">
        <v>4506</v>
      </c>
      <c r="C5421" s="155" t="s">
        <v>7963</v>
      </c>
      <c r="D5421" s="155">
        <v>500</v>
      </c>
      <c r="E5421" s="155">
        <v>500</v>
      </c>
      <c r="F5421" s="166">
        <v>42156</v>
      </c>
      <c r="G5421" s="166">
        <v>42171</v>
      </c>
      <c r="H5421" s="157">
        <v>1</v>
      </c>
    </row>
    <row r="5422" spans="1:9" ht="15" customHeight="1" x14ac:dyDescent="0.25">
      <c r="A5422" s="155" t="s">
        <v>1554</v>
      </c>
      <c r="B5422" s="155" t="s">
        <v>1181</v>
      </c>
      <c r="C5422" s="155" t="s">
        <v>7964</v>
      </c>
      <c r="D5422" s="155">
        <v>125</v>
      </c>
      <c r="E5422" s="155">
        <v>125</v>
      </c>
      <c r="F5422" s="166">
        <v>42156</v>
      </c>
      <c r="G5422" s="166">
        <v>42158</v>
      </c>
      <c r="H5422" s="157">
        <v>1</v>
      </c>
    </row>
    <row r="5423" spans="1:9" ht="15" customHeight="1" x14ac:dyDescent="0.25">
      <c r="A5423" s="155" t="s">
        <v>820</v>
      </c>
      <c r="B5423" s="155" t="s">
        <v>426</v>
      </c>
      <c r="C5423" s="155" t="s">
        <v>7967</v>
      </c>
      <c r="D5423" s="155">
        <v>300</v>
      </c>
      <c r="E5423" s="155">
        <v>300</v>
      </c>
      <c r="F5423" s="166">
        <v>42157</v>
      </c>
      <c r="G5423" s="166">
        <v>42167</v>
      </c>
      <c r="H5423" s="157">
        <v>1</v>
      </c>
    </row>
    <row r="5424" spans="1:9" ht="15" customHeight="1" x14ac:dyDescent="0.25">
      <c r="A5424" s="155" t="s">
        <v>820</v>
      </c>
      <c r="B5424" s="155" t="s">
        <v>439</v>
      </c>
      <c r="C5424" s="155" t="s">
        <v>316</v>
      </c>
      <c r="D5424" s="155">
        <v>200</v>
      </c>
      <c r="E5424" s="155">
        <v>200</v>
      </c>
      <c r="F5424" s="166">
        <v>42157</v>
      </c>
      <c r="G5424" s="166">
        <v>42167</v>
      </c>
      <c r="H5424" s="157">
        <v>1</v>
      </c>
    </row>
    <row r="5425" spans="1:9" ht="15" customHeight="1" x14ac:dyDescent="0.25">
      <c r="A5425" s="155" t="s">
        <v>2769</v>
      </c>
      <c r="B5425" s="155" t="s">
        <v>7968</v>
      </c>
      <c r="C5425" s="155" t="s">
        <v>7969</v>
      </c>
      <c r="D5425" s="155">
        <v>54</v>
      </c>
      <c r="E5425" s="155">
        <v>54</v>
      </c>
      <c r="F5425" s="166">
        <v>42157</v>
      </c>
      <c r="G5425" s="166">
        <v>42160</v>
      </c>
      <c r="H5425" s="157">
        <v>1</v>
      </c>
    </row>
    <row r="5426" spans="1:9" ht="15" customHeight="1" x14ac:dyDescent="0.25">
      <c r="A5426" s="155" t="s">
        <v>29</v>
      </c>
      <c r="B5426" s="155" t="s">
        <v>7971</v>
      </c>
      <c r="C5426" s="155" t="s">
        <v>7970</v>
      </c>
      <c r="D5426" s="155">
        <v>10</v>
      </c>
      <c r="E5426" s="155">
        <v>10</v>
      </c>
      <c r="F5426" s="166">
        <v>42157</v>
      </c>
      <c r="G5426" s="166">
        <v>42160</v>
      </c>
      <c r="H5426" s="157">
        <v>1</v>
      </c>
    </row>
    <row r="5427" spans="1:9" ht="15" customHeight="1" x14ac:dyDescent="0.25">
      <c r="A5427" s="155" t="s">
        <v>7972</v>
      </c>
      <c r="B5427" s="155" t="s">
        <v>7973</v>
      </c>
      <c r="C5427" s="155" t="s">
        <v>7974</v>
      </c>
      <c r="D5427" s="155">
        <v>10</v>
      </c>
      <c r="E5427" s="155">
        <v>10</v>
      </c>
      <c r="F5427" s="166">
        <v>42157</v>
      </c>
      <c r="G5427" s="166">
        <v>42167</v>
      </c>
      <c r="H5427" s="157">
        <v>1</v>
      </c>
    </row>
    <row r="5428" spans="1:9" ht="15" customHeight="1" x14ac:dyDescent="0.25">
      <c r="A5428" s="155" t="s">
        <v>820</v>
      </c>
      <c r="B5428" s="155" t="s">
        <v>181</v>
      </c>
      <c r="C5428" s="155" t="s">
        <v>7977</v>
      </c>
      <c r="D5428" s="155">
        <v>180</v>
      </c>
      <c r="E5428" s="155">
        <v>180</v>
      </c>
      <c r="F5428" s="166">
        <v>42158</v>
      </c>
      <c r="G5428" s="166">
        <v>42160</v>
      </c>
      <c r="H5428" s="157">
        <v>1</v>
      </c>
    </row>
    <row r="5429" spans="1:9" ht="15" customHeight="1" x14ac:dyDescent="0.25">
      <c r="A5429" s="155" t="s">
        <v>7978</v>
      </c>
      <c r="B5429" s="155" t="s">
        <v>7979</v>
      </c>
      <c r="C5429" s="155" t="s">
        <v>7980</v>
      </c>
      <c r="D5429" s="155">
        <v>6</v>
      </c>
      <c r="E5429" s="155">
        <v>6</v>
      </c>
      <c r="F5429" s="166">
        <v>42158</v>
      </c>
      <c r="G5429" s="166">
        <v>42160</v>
      </c>
      <c r="H5429" s="157">
        <v>1</v>
      </c>
    </row>
    <row r="5430" spans="1:9" ht="15" customHeight="1" x14ac:dyDescent="0.25">
      <c r="A5430" s="155" t="s">
        <v>7981</v>
      </c>
      <c r="B5430" s="155" t="s">
        <v>7982</v>
      </c>
      <c r="C5430" s="155" t="s">
        <v>7983</v>
      </c>
      <c r="D5430" s="155">
        <v>50</v>
      </c>
      <c r="E5430" s="155">
        <v>50</v>
      </c>
      <c r="F5430" s="166">
        <v>42158</v>
      </c>
      <c r="G5430" s="166">
        <v>42163</v>
      </c>
      <c r="H5430" s="157">
        <v>1</v>
      </c>
      <c r="I5430" s="163" t="s">
        <v>7984</v>
      </c>
    </row>
    <row r="5431" spans="1:9" ht="15" customHeight="1" x14ac:dyDescent="0.25">
      <c r="A5431" s="155" t="s">
        <v>4562</v>
      </c>
      <c r="B5431" s="155" t="s">
        <v>1696</v>
      </c>
      <c r="C5431" s="155" t="s">
        <v>7985</v>
      </c>
      <c r="D5431" s="155">
        <v>2</v>
      </c>
      <c r="E5431" s="155">
        <v>2</v>
      </c>
      <c r="F5431" s="166">
        <v>42158</v>
      </c>
      <c r="G5431" s="166">
        <v>42165</v>
      </c>
      <c r="H5431" s="157">
        <v>1</v>
      </c>
    </row>
    <row r="5432" spans="1:9" ht="15" customHeight="1" x14ac:dyDescent="0.25">
      <c r="A5432" s="155" t="s">
        <v>7987</v>
      </c>
      <c r="B5432" s="155" t="s">
        <v>4393</v>
      </c>
      <c r="C5432" s="155" t="s">
        <v>7988</v>
      </c>
      <c r="D5432" s="155">
        <v>100</v>
      </c>
      <c r="E5432" s="155">
        <v>99</v>
      </c>
      <c r="F5432" s="166">
        <v>42159</v>
      </c>
      <c r="G5432" s="166">
        <v>42159</v>
      </c>
      <c r="H5432" s="157">
        <v>1</v>
      </c>
      <c r="I5432" s="163" t="s">
        <v>5929</v>
      </c>
    </row>
    <row r="5433" spans="1:9" ht="15" customHeight="1" x14ac:dyDescent="0.25">
      <c r="A5433" s="155" t="s">
        <v>1554</v>
      </c>
      <c r="B5433" s="155" t="s">
        <v>272</v>
      </c>
      <c r="C5433" s="155" t="s">
        <v>7989</v>
      </c>
      <c r="D5433" s="155">
        <v>1</v>
      </c>
      <c r="E5433" s="155">
        <v>1</v>
      </c>
      <c r="F5433" s="166">
        <v>42159</v>
      </c>
      <c r="G5433" s="166">
        <v>42165</v>
      </c>
      <c r="H5433" s="157">
        <v>1</v>
      </c>
    </row>
    <row r="5434" spans="1:9" ht="15" customHeight="1" x14ac:dyDescent="0.25">
      <c r="A5434" s="155" t="s">
        <v>1536</v>
      </c>
      <c r="B5434" s="155" t="s">
        <v>3276</v>
      </c>
      <c r="C5434" s="155" t="s">
        <v>7990</v>
      </c>
      <c r="D5434" s="155">
        <v>10</v>
      </c>
      <c r="E5434" s="155">
        <v>10</v>
      </c>
      <c r="F5434" s="166">
        <v>42159</v>
      </c>
      <c r="G5434" s="166">
        <v>42163</v>
      </c>
      <c r="H5434" s="157">
        <v>1</v>
      </c>
    </row>
    <row r="5435" spans="1:9" ht="15" customHeight="1" x14ac:dyDescent="0.25">
      <c r="A5435" s="155" t="s">
        <v>71</v>
      </c>
      <c r="B5435" s="155" t="s">
        <v>1530</v>
      </c>
      <c r="C5435" s="155" t="s">
        <v>7991</v>
      </c>
      <c r="D5435" s="155">
        <v>10</v>
      </c>
      <c r="E5435" s="155">
        <v>10</v>
      </c>
      <c r="F5435" s="166">
        <v>42160</v>
      </c>
      <c r="G5435" s="166">
        <v>42170</v>
      </c>
      <c r="H5435" s="157">
        <v>1</v>
      </c>
    </row>
    <row r="5436" spans="1:9" ht="15" customHeight="1" x14ac:dyDescent="0.25">
      <c r="A5436" s="155" t="s">
        <v>71</v>
      </c>
      <c r="B5436" s="155" t="s">
        <v>1550</v>
      </c>
      <c r="C5436" s="155" t="s">
        <v>7992</v>
      </c>
      <c r="D5436" s="155">
        <v>5</v>
      </c>
      <c r="E5436" s="155">
        <v>5</v>
      </c>
      <c r="F5436" s="166">
        <v>42160</v>
      </c>
      <c r="G5436" s="166">
        <v>42170</v>
      </c>
      <c r="H5436" s="157">
        <v>1</v>
      </c>
    </row>
    <row r="5437" spans="1:9" ht="15" customHeight="1" x14ac:dyDescent="0.25">
      <c r="A5437" s="155" t="s">
        <v>71</v>
      </c>
      <c r="B5437" s="155" t="s">
        <v>167</v>
      </c>
      <c r="C5437" s="155" t="s">
        <v>7993</v>
      </c>
      <c r="D5437" s="155">
        <v>5</v>
      </c>
      <c r="E5437" s="155">
        <v>5</v>
      </c>
      <c r="F5437" s="166">
        <v>42160</v>
      </c>
      <c r="G5437" s="166">
        <v>42170</v>
      </c>
      <c r="H5437" s="157">
        <v>1</v>
      </c>
    </row>
    <row r="5438" spans="1:9" ht="15" customHeight="1" x14ac:dyDescent="0.25">
      <c r="A5438" s="155" t="s">
        <v>42</v>
      </c>
      <c r="B5438" s="155" t="s">
        <v>1863</v>
      </c>
      <c r="C5438" s="155" t="s">
        <v>7994</v>
      </c>
      <c r="D5438" s="155">
        <v>300</v>
      </c>
      <c r="E5438" s="155">
        <v>300</v>
      </c>
      <c r="F5438" s="166">
        <v>42160</v>
      </c>
      <c r="G5438" s="166">
        <v>42166</v>
      </c>
      <c r="H5438" s="157">
        <v>1</v>
      </c>
    </row>
    <row r="5439" spans="1:9" ht="15" customHeight="1" x14ac:dyDescent="0.25">
      <c r="A5439" s="155" t="s">
        <v>3303</v>
      </c>
      <c r="B5439" s="155" t="s">
        <v>272</v>
      </c>
      <c r="C5439" s="155" t="s">
        <v>7995</v>
      </c>
      <c r="D5439" s="155">
        <v>6</v>
      </c>
      <c r="E5439" s="155">
        <v>6</v>
      </c>
      <c r="F5439" s="166">
        <v>42160</v>
      </c>
      <c r="G5439" s="166">
        <v>42163</v>
      </c>
      <c r="H5439" s="157">
        <v>1</v>
      </c>
    </row>
    <row r="5440" spans="1:9" ht="15" customHeight="1" x14ac:dyDescent="0.25">
      <c r="A5440" s="155" t="s">
        <v>71</v>
      </c>
      <c r="B5440" s="155" t="s">
        <v>477</v>
      </c>
      <c r="C5440" s="155" t="s">
        <v>7996</v>
      </c>
      <c r="D5440" s="155">
        <v>10</v>
      </c>
      <c r="E5440" s="155">
        <v>10</v>
      </c>
      <c r="F5440" s="166">
        <v>42163</v>
      </c>
      <c r="G5440" s="166">
        <v>42165</v>
      </c>
      <c r="H5440" s="157">
        <v>1</v>
      </c>
    </row>
    <row r="5441" spans="1:8" ht="15" customHeight="1" x14ac:dyDescent="0.25">
      <c r="A5441" s="155" t="s">
        <v>71</v>
      </c>
      <c r="B5441" s="155" t="s">
        <v>2730</v>
      </c>
      <c r="C5441" s="155" t="s">
        <v>7997</v>
      </c>
      <c r="D5441" s="155">
        <v>5</v>
      </c>
      <c r="E5441" s="155">
        <v>5</v>
      </c>
      <c r="F5441" s="166">
        <v>42163</v>
      </c>
      <c r="G5441" s="166">
        <v>42165</v>
      </c>
      <c r="H5441" s="157">
        <v>1</v>
      </c>
    </row>
    <row r="5442" spans="1:8" ht="15" customHeight="1" x14ac:dyDescent="0.25">
      <c r="A5442" s="155" t="s">
        <v>7131</v>
      </c>
      <c r="B5442" s="155" t="s">
        <v>5328</v>
      </c>
      <c r="C5442" s="155" t="s">
        <v>7998</v>
      </c>
      <c r="D5442" s="155">
        <v>8000</v>
      </c>
      <c r="E5442" s="190">
        <v>8000</v>
      </c>
      <c r="F5442" s="166">
        <v>42163</v>
      </c>
      <c r="G5442" s="166">
        <v>42169</v>
      </c>
      <c r="H5442" s="157">
        <v>1</v>
      </c>
    </row>
    <row r="5443" spans="1:8" ht="15" customHeight="1" x14ac:dyDescent="0.25">
      <c r="A5443" s="155" t="s">
        <v>3303</v>
      </c>
      <c r="B5443" s="155" t="s">
        <v>4971</v>
      </c>
      <c r="C5443" s="155" t="s">
        <v>7999</v>
      </c>
      <c r="D5443" s="155">
        <v>1</v>
      </c>
      <c r="E5443" s="155">
        <v>1</v>
      </c>
      <c r="F5443" s="166">
        <v>42163</v>
      </c>
      <c r="G5443" s="166">
        <v>42165</v>
      </c>
      <c r="H5443" s="157">
        <v>1</v>
      </c>
    </row>
    <row r="5444" spans="1:8" ht="15" customHeight="1" x14ac:dyDescent="0.25">
      <c r="A5444" s="155" t="s">
        <v>195</v>
      </c>
      <c r="B5444" s="155" t="s">
        <v>8000</v>
      </c>
      <c r="C5444" s="155" t="s">
        <v>8001</v>
      </c>
      <c r="D5444" s="155">
        <v>5</v>
      </c>
      <c r="E5444" s="155">
        <v>5</v>
      </c>
      <c r="F5444" s="166">
        <v>42163</v>
      </c>
      <c r="G5444" s="166">
        <v>42164</v>
      </c>
      <c r="H5444" s="157">
        <v>1</v>
      </c>
    </row>
    <row r="5445" spans="1:8" ht="15" customHeight="1" x14ac:dyDescent="0.25">
      <c r="A5445" s="155" t="s">
        <v>71</v>
      </c>
      <c r="B5445" s="155" t="s">
        <v>154</v>
      </c>
      <c r="C5445" s="155" t="s">
        <v>8002</v>
      </c>
      <c r="D5445" s="155">
        <v>6</v>
      </c>
      <c r="E5445" s="155">
        <v>6</v>
      </c>
      <c r="F5445" s="166">
        <v>42164</v>
      </c>
      <c r="G5445" s="166">
        <v>42170</v>
      </c>
      <c r="H5445" s="157">
        <v>1</v>
      </c>
    </row>
    <row r="5446" spans="1:8" ht="15" customHeight="1" x14ac:dyDescent="0.25">
      <c r="A5446" s="155" t="s">
        <v>8003</v>
      </c>
      <c r="B5446" s="155" t="s">
        <v>8004</v>
      </c>
      <c r="C5446" s="155" t="s">
        <v>8006</v>
      </c>
      <c r="D5446" s="155">
        <v>20</v>
      </c>
      <c r="E5446" s="155">
        <v>20</v>
      </c>
      <c r="F5446" s="166">
        <v>42164</v>
      </c>
      <c r="G5446" s="166">
        <v>42166</v>
      </c>
      <c r="H5446" s="157">
        <v>1</v>
      </c>
    </row>
    <row r="5447" spans="1:8" ht="15" customHeight="1" x14ac:dyDescent="0.25">
      <c r="A5447" s="155" t="s">
        <v>8003</v>
      </c>
      <c r="B5447" s="155" t="s">
        <v>8005</v>
      </c>
      <c r="C5447" s="155" t="s">
        <v>364</v>
      </c>
      <c r="D5447" s="155">
        <v>20</v>
      </c>
      <c r="E5447" s="155">
        <v>20</v>
      </c>
      <c r="F5447" s="166">
        <v>42164</v>
      </c>
      <c r="G5447" s="166">
        <v>42166</v>
      </c>
      <c r="H5447" s="157">
        <v>1</v>
      </c>
    </row>
    <row r="5448" spans="1:8" ht="15" customHeight="1" x14ac:dyDescent="0.25">
      <c r="A5448" s="155" t="s">
        <v>2317</v>
      </c>
      <c r="B5448" s="155" t="s">
        <v>272</v>
      </c>
      <c r="C5448" s="155" t="s">
        <v>8007</v>
      </c>
      <c r="D5448" s="155">
        <v>18</v>
      </c>
      <c r="E5448" s="155">
        <v>18</v>
      </c>
      <c r="F5448" s="166">
        <v>42164</v>
      </c>
      <c r="G5448" s="166">
        <v>42171</v>
      </c>
      <c r="H5448" s="157">
        <v>1</v>
      </c>
    </row>
    <row r="5449" spans="1:8" ht="15" customHeight="1" x14ac:dyDescent="0.25">
      <c r="A5449" s="155" t="s">
        <v>7951</v>
      </c>
      <c r="B5449" s="155" t="s">
        <v>272</v>
      </c>
      <c r="C5449" s="155" t="s">
        <v>8008</v>
      </c>
      <c r="D5449" s="155">
        <v>2</v>
      </c>
      <c r="E5449" s="155">
        <v>2</v>
      </c>
      <c r="F5449" s="166">
        <v>42164</v>
      </c>
      <c r="G5449" s="166">
        <v>42167</v>
      </c>
      <c r="H5449" s="157">
        <v>1</v>
      </c>
    </row>
    <row r="5450" spans="1:8" ht="15" customHeight="1" x14ac:dyDescent="0.25">
      <c r="A5450" s="155" t="s">
        <v>2714</v>
      </c>
      <c r="B5450" s="155" t="s">
        <v>3939</v>
      </c>
      <c r="C5450" s="155" t="s">
        <v>8009</v>
      </c>
      <c r="D5450" s="155">
        <v>250</v>
      </c>
      <c r="E5450" s="155">
        <v>250</v>
      </c>
      <c r="F5450" s="166">
        <v>42164</v>
      </c>
      <c r="G5450" s="166">
        <v>42166</v>
      </c>
      <c r="H5450" s="157">
        <v>1</v>
      </c>
    </row>
    <row r="5451" spans="1:8" ht="15" customHeight="1" x14ac:dyDescent="0.25">
      <c r="A5451" s="155" t="s">
        <v>2714</v>
      </c>
      <c r="B5451" s="155" t="s">
        <v>143</v>
      </c>
      <c r="C5451" s="155" t="s">
        <v>8010</v>
      </c>
      <c r="D5451" s="155">
        <v>500</v>
      </c>
      <c r="E5451" s="155">
        <v>450</v>
      </c>
      <c r="F5451" s="166">
        <v>42164</v>
      </c>
      <c r="G5451" s="166">
        <v>42166</v>
      </c>
      <c r="H5451" s="157">
        <v>1</v>
      </c>
    </row>
    <row r="5452" spans="1:8" ht="15" customHeight="1" x14ac:dyDescent="0.25">
      <c r="A5452" s="155" t="s">
        <v>520</v>
      </c>
      <c r="B5452" s="155" t="s">
        <v>533</v>
      </c>
      <c r="C5452" s="155" t="s">
        <v>7886</v>
      </c>
      <c r="D5452" s="155">
        <v>100</v>
      </c>
      <c r="E5452" s="155">
        <v>100</v>
      </c>
      <c r="F5452" s="166">
        <v>42164</v>
      </c>
      <c r="G5452" s="166">
        <v>42156</v>
      </c>
      <c r="H5452" s="157">
        <v>0</v>
      </c>
    </row>
    <row r="5453" spans="1:8" ht="15" customHeight="1" x14ac:dyDescent="0.25">
      <c r="A5453" s="155" t="s">
        <v>7567</v>
      </c>
      <c r="B5453" s="155" t="s">
        <v>8012</v>
      </c>
      <c r="C5453" s="155" t="s">
        <v>8013</v>
      </c>
      <c r="D5453" s="155">
        <v>7</v>
      </c>
      <c r="E5453" s="155">
        <v>7</v>
      </c>
      <c r="F5453" s="166">
        <v>42165</v>
      </c>
      <c r="G5453" s="166">
        <v>42167</v>
      </c>
      <c r="H5453" s="157">
        <v>1</v>
      </c>
    </row>
    <row r="5454" spans="1:8" ht="15" customHeight="1" x14ac:dyDescent="0.25">
      <c r="A5454" s="155" t="s">
        <v>36</v>
      </c>
      <c r="B5454" s="155" t="s">
        <v>3681</v>
      </c>
      <c r="C5454" s="155" t="s">
        <v>8014</v>
      </c>
      <c r="D5454" s="155">
        <v>25</v>
      </c>
      <c r="E5454" s="155">
        <v>25</v>
      </c>
      <c r="F5454" s="166">
        <v>42165</v>
      </c>
      <c r="G5454" s="166">
        <v>42170</v>
      </c>
      <c r="H5454" s="157">
        <v>1</v>
      </c>
    </row>
    <row r="5455" spans="1:8" ht="15" customHeight="1" x14ac:dyDescent="0.25">
      <c r="A5455" s="155" t="s">
        <v>1554</v>
      </c>
      <c r="B5455" s="155" t="s">
        <v>1204</v>
      </c>
      <c r="C5455" s="155" t="s">
        <v>8015</v>
      </c>
      <c r="D5455" s="155">
        <v>125</v>
      </c>
      <c r="E5455" s="155">
        <v>125</v>
      </c>
      <c r="F5455" s="166">
        <v>42165</v>
      </c>
      <c r="G5455" s="166">
        <v>42167</v>
      </c>
      <c r="H5455" s="157">
        <v>1</v>
      </c>
    </row>
    <row r="5456" spans="1:8" ht="15" customHeight="1" x14ac:dyDescent="0.25">
      <c r="A5456" s="155" t="s">
        <v>6576</v>
      </c>
      <c r="B5456" s="155" t="s">
        <v>7368</v>
      </c>
      <c r="C5456" s="155" t="s">
        <v>8016</v>
      </c>
      <c r="D5456" s="155">
        <v>3</v>
      </c>
      <c r="E5456" s="155">
        <v>3</v>
      </c>
      <c r="F5456" s="166">
        <v>42165</v>
      </c>
      <c r="G5456" s="166">
        <v>42166</v>
      </c>
      <c r="H5456" s="157">
        <v>1</v>
      </c>
    </row>
    <row r="5457" spans="1:8" ht="15" customHeight="1" x14ac:dyDescent="0.25">
      <c r="A5457" s="155" t="s">
        <v>3481</v>
      </c>
      <c r="B5457" s="155" t="s">
        <v>255</v>
      </c>
      <c r="C5457" s="155" t="s">
        <v>8017</v>
      </c>
      <c r="D5457" s="155">
        <v>385</v>
      </c>
      <c r="E5457" s="155">
        <v>385</v>
      </c>
      <c r="F5457" s="166">
        <v>42165</v>
      </c>
      <c r="G5457" s="166">
        <v>42171</v>
      </c>
      <c r="H5457" s="157">
        <v>1</v>
      </c>
    </row>
    <row r="5458" spans="1:8" ht="15" customHeight="1" x14ac:dyDescent="0.25">
      <c r="A5458" s="155" t="s">
        <v>2714</v>
      </c>
      <c r="B5458" s="155" t="s">
        <v>3351</v>
      </c>
      <c r="C5458" s="155" t="s">
        <v>8020</v>
      </c>
      <c r="D5458" s="155">
        <v>10</v>
      </c>
      <c r="E5458" s="155">
        <v>10</v>
      </c>
      <c r="F5458" s="166">
        <v>42166</v>
      </c>
      <c r="G5458" s="166">
        <v>42173</v>
      </c>
      <c r="H5458" s="157">
        <v>1</v>
      </c>
    </row>
    <row r="5459" spans="1:8" ht="15" customHeight="1" x14ac:dyDescent="0.25">
      <c r="A5459" s="155" t="s">
        <v>2714</v>
      </c>
      <c r="B5459" s="155" t="s">
        <v>3423</v>
      </c>
      <c r="C5459" s="155" t="s">
        <v>8021</v>
      </c>
      <c r="D5459" s="155">
        <v>250</v>
      </c>
      <c r="E5459" s="155">
        <v>320</v>
      </c>
      <c r="F5459" s="166">
        <v>42166</v>
      </c>
      <c r="G5459" s="166">
        <v>42172</v>
      </c>
      <c r="H5459" s="157">
        <v>1</v>
      </c>
    </row>
    <row r="5460" spans="1:8" ht="15" customHeight="1" x14ac:dyDescent="0.25">
      <c r="A5460" s="155" t="s">
        <v>7567</v>
      </c>
      <c r="B5460" s="155" t="s">
        <v>7776</v>
      </c>
      <c r="C5460" s="155" t="s">
        <v>8022</v>
      </c>
      <c r="D5460" s="155">
        <v>190</v>
      </c>
      <c r="E5460" s="155">
        <v>190</v>
      </c>
      <c r="F5460" s="166">
        <v>42166</v>
      </c>
      <c r="G5460" s="166">
        <v>42167</v>
      </c>
      <c r="H5460" s="157">
        <v>1</v>
      </c>
    </row>
    <row r="5461" spans="1:8" ht="15" customHeight="1" x14ac:dyDescent="0.25">
      <c r="A5461" s="155" t="s">
        <v>4728</v>
      </c>
      <c r="B5461" s="155" t="s">
        <v>272</v>
      </c>
      <c r="C5461" s="155" t="s">
        <v>8023</v>
      </c>
      <c r="D5461" s="155">
        <v>5</v>
      </c>
      <c r="E5461" s="155">
        <v>5</v>
      </c>
      <c r="F5461" s="166">
        <v>42166</v>
      </c>
      <c r="G5461" s="166">
        <v>42170</v>
      </c>
      <c r="H5461" s="157">
        <v>1</v>
      </c>
    </row>
    <row r="5462" spans="1:8" ht="15" customHeight="1" x14ac:dyDescent="0.25">
      <c r="A5462" s="155" t="s">
        <v>8024</v>
      </c>
      <c r="B5462" s="155" t="s">
        <v>912</v>
      </c>
      <c r="C5462" s="155" t="s">
        <v>8025</v>
      </c>
      <c r="D5462" s="155">
        <v>500</v>
      </c>
      <c r="E5462" s="155">
        <v>500</v>
      </c>
      <c r="F5462" s="166">
        <v>42167</v>
      </c>
      <c r="G5462" s="166">
        <v>42172</v>
      </c>
      <c r="H5462" s="157">
        <v>1</v>
      </c>
    </row>
    <row r="5463" spans="1:8" ht="15" customHeight="1" x14ac:dyDescent="0.25">
      <c r="A5463" s="155" t="s">
        <v>6837</v>
      </c>
      <c r="B5463" s="155" t="s">
        <v>746</v>
      </c>
      <c r="C5463" s="155" t="s">
        <v>8026</v>
      </c>
      <c r="D5463" s="155">
        <v>50</v>
      </c>
      <c r="E5463" s="155">
        <v>50</v>
      </c>
      <c r="F5463" s="166">
        <v>42167</v>
      </c>
      <c r="G5463" s="166">
        <v>42173</v>
      </c>
      <c r="H5463" s="157">
        <v>1</v>
      </c>
    </row>
    <row r="5464" spans="1:8" ht="15" customHeight="1" x14ac:dyDescent="0.25">
      <c r="A5464" s="155" t="s">
        <v>5965</v>
      </c>
      <c r="B5464" s="155" t="s">
        <v>555</v>
      </c>
      <c r="C5464" s="155" t="s">
        <v>8027</v>
      </c>
      <c r="D5464" s="155">
        <v>50</v>
      </c>
      <c r="E5464" s="155">
        <v>50</v>
      </c>
      <c r="F5464" s="166">
        <v>42167</v>
      </c>
      <c r="G5464" s="166">
        <v>42171</v>
      </c>
      <c r="H5464" s="157">
        <v>1</v>
      </c>
    </row>
    <row r="5465" spans="1:8" ht="15" customHeight="1" x14ac:dyDescent="0.25">
      <c r="A5465" s="155" t="s">
        <v>5652</v>
      </c>
      <c r="B5465" s="155" t="s">
        <v>8028</v>
      </c>
      <c r="C5465" s="155" t="s">
        <v>8029</v>
      </c>
      <c r="D5465" s="155">
        <v>25</v>
      </c>
      <c r="E5465" s="155">
        <v>25</v>
      </c>
      <c r="F5465" s="166">
        <v>42167</v>
      </c>
      <c r="G5465" s="166">
        <v>42177</v>
      </c>
      <c r="H5465" s="157">
        <v>1</v>
      </c>
    </row>
    <row r="5466" spans="1:8" ht="15" customHeight="1" x14ac:dyDescent="0.25">
      <c r="A5466" s="155" t="s">
        <v>6576</v>
      </c>
      <c r="B5466" s="155" t="s">
        <v>7368</v>
      </c>
      <c r="C5466" s="155" t="s">
        <v>8030</v>
      </c>
      <c r="D5466" s="155">
        <v>6</v>
      </c>
      <c r="E5466" s="155">
        <v>6</v>
      </c>
      <c r="F5466" s="166">
        <v>42167</v>
      </c>
      <c r="G5466" s="166">
        <v>42170</v>
      </c>
      <c r="H5466" s="157">
        <v>1</v>
      </c>
    </row>
    <row r="5467" spans="1:8" ht="15" customHeight="1" x14ac:dyDescent="0.25">
      <c r="A5467" s="155" t="s">
        <v>173</v>
      </c>
      <c r="B5467" s="155" t="s">
        <v>3450</v>
      </c>
      <c r="C5467" s="155" t="s">
        <v>8033</v>
      </c>
      <c r="D5467" s="155">
        <v>270</v>
      </c>
      <c r="E5467" s="155">
        <v>270</v>
      </c>
      <c r="F5467" s="166">
        <v>42170</v>
      </c>
      <c r="G5467" s="166">
        <v>42174</v>
      </c>
      <c r="H5467" s="157">
        <v>1</v>
      </c>
    </row>
    <row r="5468" spans="1:8" ht="15" customHeight="1" x14ac:dyDescent="0.25">
      <c r="A5468" s="155" t="s">
        <v>173</v>
      </c>
      <c r="C5468" s="155" t="s">
        <v>8034</v>
      </c>
      <c r="D5468" s="155">
        <v>270</v>
      </c>
      <c r="E5468" s="155">
        <v>270</v>
      </c>
      <c r="F5468" s="166">
        <v>42170</v>
      </c>
      <c r="G5468" s="166">
        <v>42174</v>
      </c>
      <c r="H5468" s="157">
        <v>1</v>
      </c>
    </row>
    <row r="5469" spans="1:8" ht="15" customHeight="1" x14ac:dyDescent="0.25">
      <c r="A5469" s="155" t="s">
        <v>638</v>
      </c>
      <c r="B5469" s="155" t="s">
        <v>7738</v>
      </c>
      <c r="C5469" s="155" t="s">
        <v>8035</v>
      </c>
      <c r="D5469" s="155">
        <v>2500</v>
      </c>
      <c r="E5469" s="155">
        <v>2500</v>
      </c>
      <c r="F5469" s="166">
        <v>42170</v>
      </c>
      <c r="G5469" s="166">
        <v>42174</v>
      </c>
      <c r="H5469" s="157">
        <v>1</v>
      </c>
    </row>
    <row r="5470" spans="1:8" ht="15" customHeight="1" x14ac:dyDescent="0.25">
      <c r="A5470" s="155" t="s">
        <v>597</v>
      </c>
      <c r="B5470" s="155" t="s">
        <v>1351</v>
      </c>
      <c r="C5470" s="155" t="s">
        <v>8036</v>
      </c>
      <c r="D5470" s="155">
        <v>1000</v>
      </c>
      <c r="E5470" s="155">
        <v>1000</v>
      </c>
      <c r="F5470" s="166">
        <v>42170</v>
      </c>
      <c r="G5470" s="166">
        <v>42173</v>
      </c>
      <c r="H5470" s="157">
        <v>1</v>
      </c>
    </row>
    <row r="5471" spans="1:8" ht="15" customHeight="1" x14ac:dyDescent="0.25">
      <c r="A5471" s="155" t="s">
        <v>597</v>
      </c>
      <c r="B5471" s="155" t="s">
        <v>6581</v>
      </c>
      <c r="C5471" s="155" t="s">
        <v>8037</v>
      </c>
      <c r="D5471" s="155">
        <v>1000</v>
      </c>
      <c r="E5471" s="155">
        <v>1000</v>
      </c>
      <c r="F5471" s="166">
        <v>42170</v>
      </c>
      <c r="G5471" s="166">
        <v>42179</v>
      </c>
      <c r="H5471" s="157">
        <v>1</v>
      </c>
    </row>
    <row r="5472" spans="1:8" ht="15" customHeight="1" x14ac:dyDescent="0.25">
      <c r="A5472" s="155" t="s">
        <v>520</v>
      </c>
      <c r="B5472" s="155" t="s">
        <v>1267</v>
      </c>
      <c r="C5472" s="155" t="s">
        <v>8038</v>
      </c>
      <c r="D5472" s="155">
        <v>500</v>
      </c>
      <c r="E5472" s="155">
        <v>500</v>
      </c>
      <c r="F5472" s="166">
        <v>42170</v>
      </c>
      <c r="G5472" s="166">
        <v>42170</v>
      </c>
      <c r="H5472" s="157">
        <v>1</v>
      </c>
    </row>
    <row r="5473" spans="1:10" ht="15" customHeight="1" x14ac:dyDescent="0.25">
      <c r="A5473" s="155" t="s">
        <v>7536</v>
      </c>
      <c r="B5473" s="155" t="s">
        <v>6455</v>
      </c>
      <c r="C5473" s="155" t="s">
        <v>8040</v>
      </c>
      <c r="D5473" s="155">
        <v>25</v>
      </c>
      <c r="E5473" s="155">
        <v>25</v>
      </c>
      <c r="F5473" s="166">
        <v>42171</v>
      </c>
      <c r="G5473" s="166">
        <v>42180</v>
      </c>
      <c r="H5473" s="157">
        <v>1</v>
      </c>
    </row>
    <row r="5474" spans="1:10" ht="15" customHeight="1" x14ac:dyDescent="0.25">
      <c r="A5474" s="155" t="s">
        <v>7536</v>
      </c>
      <c r="B5474" s="155" t="s">
        <v>6454</v>
      </c>
      <c r="C5474" s="155" t="s">
        <v>8041</v>
      </c>
      <c r="D5474" s="155">
        <v>25</v>
      </c>
      <c r="E5474" s="155">
        <v>25</v>
      </c>
      <c r="F5474" s="166">
        <v>42171</v>
      </c>
      <c r="G5474" s="166">
        <v>42180</v>
      </c>
      <c r="H5474" s="157">
        <v>1</v>
      </c>
    </row>
    <row r="5475" spans="1:10" ht="15" customHeight="1" x14ac:dyDescent="0.25">
      <c r="A5475" s="155" t="s">
        <v>36</v>
      </c>
      <c r="B5475" s="155" t="s">
        <v>3679</v>
      </c>
      <c r="C5475" s="155" t="s">
        <v>8042</v>
      </c>
      <c r="D5475" s="155">
        <v>25</v>
      </c>
      <c r="E5475" s="155">
        <v>25</v>
      </c>
      <c r="F5475" s="166">
        <v>42171</v>
      </c>
      <c r="G5475" s="166">
        <v>42172</v>
      </c>
      <c r="H5475" s="157">
        <v>1</v>
      </c>
      <c r="J5475" s="159" t="s">
        <v>8043</v>
      </c>
    </row>
    <row r="5476" spans="1:10" ht="15" customHeight="1" x14ac:dyDescent="0.25">
      <c r="A5476" s="155" t="s">
        <v>6638</v>
      </c>
      <c r="B5476" s="155" t="s">
        <v>4530</v>
      </c>
      <c r="C5476" s="155" t="s">
        <v>8044</v>
      </c>
      <c r="D5476" s="155">
        <v>30</v>
      </c>
      <c r="E5476" s="155">
        <v>30</v>
      </c>
      <c r="F5476" s="166">
        <v>42171</v>
      </c>
      <c r="G5476" s="166">
        <v>42178</v>
      </c>
      <c r="H5476" s="157">
        <v>1</v>
      </c>
      <c r="J5476" s="159" t="s">
        <v>8045</v>
      </c>
    </row>
    <row r="5477" spans="1:10" ht="15" customHeight="1" x14ac:dyDescent="0.25">
      <c r="A5477" s="155" t="s">
        <v>6638</v>
      </c>
      <c r="B5477" s="155" t="s">
        <v>4528</v>
      </c>
      <c r="C5477" s="155" t="s">
        <v>8046</v>
      </c>
      <c r="D5477" s="155">
        <v>30</v>
      </c>
      <c r="E5477" s="155">
        <v>30</v>
      </c>
      <c r="F5477" s="166">
        <v>42171</v>
      </c>
      <c r="G5477" s="166">
        <v>42178</v>
      </c>
      <c r="H5477" s="157">
        <v>1</v>
      </c>
      <c r="J5477" s="159" t="s">
        <v>8045</v>
      </c>
    </row>
    <row r="5478" spans="1:10" ht="15" customHeight="1" x14ac:dyDescent="0.25">
      <c r="A5478" s="155" t="s">
        <v>7816</v>
      </c>
      <c r="B5478" s="155" t="s">
        <v>8047</v>
      </c>
      <c r="C5478" s="155" t="s">
        <v>8048</v>
      </c>
      <c r="D5478" s="155">
        <v>50</v>
      </c>
      <c r="E5478" s="155">
        <v>1</v>
      </c>
      <c r="F5478" s="166">
        <v>42171</v>
      </c>
      <c r="G5478" s="166">
        <v>42171</v>
      </c>
      <c r="H5478" s="157">
        <v>1</v>
      </c>
      <c r="J5478" s="159" t="s">
        <v>8049</v>
      </c>
    </row>
    <row r="5479" spans="1:10" ht="15" customHeight="1" x14ac:dyDescent="0.25">
      <c r="A5479" s="155" t="s">
        <v>2714</v>
      </c>
      <c r="B5479" s="155" t="s">
        <v>143</v>
      </c>
      <c r="C5479" s="155" t="s">
        <v>8010</v>
      </c>
      <c r="D5479" s="155">
        <v>500</v>
      </c>
      <c r="E5479" s="155">
        <v>51</v>
      </c>
      <c r="F5479" s="166">
        <v>42171</v>
      </c>
      <c r="G5479" s="166">
        <v>42166</v>
      </c>
      <c r="H5479" s="157">
        <v>0</v>
      </c>
      <c r="J5479" s="159" t="s">
        <v>8050</v>
      </c>
    </row>
    <row r="5480" spans="1:10" ht="15" customHeight="1" x14ac:dyDescent="0.25">
      <c r="A5480" s="155" t="s">
        <v>7047</v>
      </c>
      <c r="B5480" s="155" t="s">
        <v>7048</v>
      </c>
      <c r="C5480" s="155" t="s">
        <v>8051</v>
      </c>
      <c r="D5480" s="155">
        <v>12</v>
      </c>
      <c r="E5480" s="155">
        <v>12</v>
      </c>
      <c r="F5480" s="166">
        <v>42171</v>
      </c>
      <c r="G5480" s="166">
        <v>42158</v>
      </c>
      <c r="H5480" s="157">
        <v>0</v>
      </c>
    </row>
    <row r="5481" spans="1:10" ht="15" customHeight="1" x14ac:dyDescent="0.25">
      <c r="A5481" s="155" t="s">
        <v>7047</v>
      </c>
      <c r="B5481" s="155" t="s">
        <v>8053</v>
      </c>
      <c r="C5481" s="155" t="s">
        <v>8054</v>
      </c>
      <c r="D5481" s="155">
        <v>50</v>
      </c>
      <c r="E5481" s="155">
        <v>52</v>
      </c>
      <c r="F5481" s="166">
        <v>42171</v>
      </c>
      <c r="G5481" s="166">
        <v>42158</v>
      </c>
      <c r="H5481" s="157">
        <v>0</v>
      </c>
      <c r="J5481" s="159" t="s">
        <v>8052</v>
      </c>
    </row>
    <row r="5482" spans="1:10" ht="15" customHeight="1" x14ac:dyDescent="0.25">
      <c r="A5482" s="155" t="s">
        <v>3481</v>
      </c>
      <c r="B5482" s="155" t="s">
        <v>339</v>
      </c>
      <c r="C5482" s="155" t="s">
        <v>8055</v>
      </c>
      <c r="D5482" s="155">
        <v>50</v>
      </c>
      <c r="E5482" s="155">
        <v>50</v>
      </c>
      <c r="F5482" s="166">
        <v>42172</v>
      </c>
      <c r="G5482" s="166">
        <v>42173</v>
      </c>
      <c r="H5482" s="157">
        <v>1</v>
      </c>
    </row>
    <row r="5483" spans="1:10" ht="30" customHeight="1" x14ac:dyDescent="0.25">
      <c r="A5483" s="155" t="s">
        <v>8056</v>
      </c>
      <c r="B5483" s="155" t="s">
        <v>4568</v>
      </c>
      <c r="C5483" s="155" t="s">
        <v>8057</v>
      </c>
      <c r="D5483" s="155">
        <v>100</v>
      </c>
      <c r="E5483" s="155">
        <v>100</v>
      </c>
      <c r="F5483" s="166">
        <v>42172</v>
      </c>
      <c r="G5483" s="166">
        <v>42174</v>
      </c>
      <c r="H5483" s="157">
        <v>1</v>
      </c>
    </row>
    <row r="5484" spans="1:10" ht="15" customHeight="1" x14ac:dyDescent="0.25">
      <c r="A5484" s="155" t="s">
        <v>42</v>
      </c>
      <c r="B5484" s="155" t="s">
        <v>6591</v>
      </c>
      <c r="C5484" s="155" t="s">
        <v>8058</v>
      </c>
      <c r="D5484" s="155">
        <v>150</v>
      </c>
      <c r="E5484" s="155">
        <v>150</v>
      </c>
      <c r="F5484" s="166">
        <v>42172</v>
      </c>
      <c r="G5484" s="166">
        <v>42173</v>
      </c>
      <c r="H5484" s="157">
        <v>1</v>
      </c>
    </row>
    <row r="5485" spans="1:10" ht="15" customHeight="1" x14ac:dyDescent="0.25">
      <c r="A5485" s="155" t="s">
        <v>7058</v>
      </c>
      <c r="B5485" s="155" t="s">
        <v>7683</v>
      </c>
      <c r="C5485" s="155" t="s">
        <v>8059</v>
      </c>
      <c r="D5485" s="155">
        <v>50</v>
      </c>
      <c r="E5485" s="155">
        <v>50</v>
      </c>
      <c r="F5485" s="166">
        <v>42172</v>
      </c>
      <c r="G5485" s="166">
        <v>42174</v>
      </c>
      <c r="H5485" s="157">
        <v>1</v>
      </c>
    </row>
    <row r="5486" spans="1:10" ht="15" customHeight="1" x14ac:dyDescent="0.25">
      <c r="A5486" s="155" t="s">
        <v>71</v>
      </c>
      <c r="B5486" s="155" t="s">
        <v>583</v>
      </c>
      <c r="C5486" s="155" t="s">
        <v>8060</v>
      </c>
      <c r="D5486" s="155">
        <v>5</v>
      </c>
      <c r="E5486" s="155">
        <v>5</v>
      </c>
      <c r="F5486" s="166">
        <v>42172</v>
      </c>
      <c r="G5486" s="166">
        <v>42181</v>
      </c>
      <c r="H5486" s="157">
        <v>1</v>
      </c>
    </row>
    <row r="5487" spans="1:10" ht="15" customHeight="1" x14ac:dyDescent="0.25">
      <c r="A5487" s="155" t="s">
        <v>1983</v>
      </c>
      <c r="B5487" s="155" t="s">
        <v>8061</v>
      </c>
      <c r="C5487" s="155" t="s">
        <v>8062</v>
      </c>
      <c r="D5487" s="155">
        <v>8</v>
      </c>
      <c r="E5487" s="155">
        <v>8</v>
      </c>
      <c r="F5487" s="166">
        <v>42173</v>
      </c>
      <c r="G5487" s="166">
        <v>42171</v>
      </c>
      <c r="H5487" s="157">
        <v>0</v>
      </c>
      <c r="I5487" s="163" t="s">
        <v>8063</v>
      </c>
    </row>
    <row r="5488" spans="1:10" ht="15" customHeight="1" x14ac:dyDescent="0.25">
      <c r="A5488" s="155" t="s">
        <v>36</v>
      </c>
      <c r="B5488" s="155" t="s">
        <v>2602</v>
      </c>
      <c r="C5488" s="155" t="s">
        <v>8064</v>
      </c>
      <c r="D5488" s="155">
        <v>50</v>
      </c>
      <c r="E5488" s="155">
        <v>50</v>
      </c>
      <c r="F5488" s="166">
        <v>42173</v>
      </c>
      <c r="G5488" s="166">
        <v>42178</v>
      </c>
      <c r="H5488" s="157">
        <v>1</v>
      </c>
    </row>
    <row r="5489" spans="1:9" ht="15" customHeight="1" x14ac:dyDescent="0.25">
      <c r="A5489" s="155" t="s">
        <v>36</v>
      </c>
      <c r="B5489" s="155" t="s">
        <v>1157</v>
      </c>
      <c r="C5489" s="155" t="s">
        <v>8065</v>
      </c>
      <c r="D5489" s="155">
        <v>50</v>
      </c>
      <c r="E5489" s="155">
        <v>50</v>
      </c>
      <c r="F5489" s="166">
        <v>42174</v>
      </c>
      <c r="G5489" s="166">
        <v>42179</v>
      </c>
      <c r="H5489" s="157">
        <v>1</v>
      </c>
    </row>
    <row r="5490" spans="1:9" ht="15" customHeight="1" x14ac:dyDescent="0.25">
      <c r="A5490" s="155" t="s">
        <v>1474</v>
      </c>
      <c r="B5490" s="155" t="s">
        <v>8066</v>
      </c>
      <c r="C5490" s="155" t="s">
        <v>8067</v>
      </c>
      <c r="D5490" s="155">
        <v>50</v>
      </c>
      <c r="E5490" s="155">
        <v>50</v>
      </c>
      <c r="F5490" s="166">
        <v>42174</v>
      </c>
      <c r="G5490" s="166">
        <v>42178</v>
      </c>
      <c r="H5490" s="157">
        <v>1</v>
      </c>
    </row>
    <row r="5491" spans="1:9" ht="15" customHeight="1" x14ac:dyDescent="0.25">
      <c r="A5491" s="155" t="s">
        <v>71</v>
      </c>
      <c r="B5491" s="155" t="s">
        <v>1550</v>
      </c>
      <c r="C5491" s="155" t="s">
        <v>8068</v>
      </c>
      <c r="D5491" s="155">
        <v>6</v>
      </c>
      <c r="E5491" s="155">
        <v>6</v>
      </c>
      <c r="F5491" s="166">
        <v>42174</v>
      </c>
      <c r="G5491" s="166">
        <v>42181</v>
      </c>
      <c r="H5491" s="157">
        <v>1</v>
      </c>
    </row>
    <row r="5492" spans="1:9" ht="15" customHeight="1" x14ac:dyDescent="0.25">
      <c r="A5492" s="155" t="s">
        <v>6576</v>
      </c>
      <c r="B5492" s="155" t="s">
        <v>7012</v>
      </c>
      <c r="C5492" s="155" t="s">
        <v>8069</v>
      </c>
      <c r="D5492" s="155">
        <v>2</v>
      </c>
      <c r="E5492" s="155">
        <v>2</v>
      </c>
      <c r="F5492" s="166">
        <v>42174</v>
      </c>
      <c r="G5492" s="166">
        <v>42179</v>
      </c>
      <c r="H5492" s="157">
        <v>1</v>
      </c>
    </row>
    <row r="5493" spans="1:9" ht="15" customHeight="1" x14ac:dyDescent="0.25">
      <c r="A5493" s="155" t="s">
        <v>6576</v>
      </c>
      <c r="B5493" s="155" t="s">
        <v>7012</v>
      </c>
      <c r="C5493" s="155" t="s">
        <v>8070</v>
      </c>
      <c r="D5493" s="155">
        <v>2</v>
      </c>
      <c r="E5493" s="155">
        <v>2</v>
      </c>
      <c r="F5493" s="166">
        <v>42174</v>
      </c>
      <c r="G5493" s="166">
        <v>42171</v>
      </c>
      <c r="H5493" s="157">
        <v>1</v>
      </c>
    </row>
    <row r="5494" spans="1:9" ht="15" customHeight="1" x14ac:dyDescent="0.25">
      <c r="A5494" s="155" t="s">
        <v>8071</v>
      </c>
      <c r="B5494" s="155" t="s">
        <v>7646</v>
      </c>
      <c r="C5494" s="155" t="s">
        <v>8072</v>
      </c>
      <c r="D5494" s="155">
        <v>508</v>
      </c>
      <c r="E5494" s="155">
        <v>475</v>
      </c>
      <c r="F5494" s="166">
        <v>42174</v>
      </c>
      <c r="G5494" s="166">
        <v>42167</v>
      </c>
      <c r="H5494" s="157">
        <v>1</v>
      </c>
      <c r="I5494" s="163" t="s">
        <v>1524</v>
      </c>
    </row>
    <row r="5495" spans="1:9" ht="15" customHeight="1" x14ac:dyDescent="0.25">
      <c r="A5495" s="155" t="s">
        <v>173</v>
      </c>
      <c r="B5495" s="155" t="s">
        <v>8073</v>
      </c>
      <c r="C5495" s="155" t="s">
        <v>8074</v>
      </c>
      <c r="D5495" s="155">
        <v>400</v>
      </c>
      <c r="E5495" s="155">
        <v>405</v>
      </c>
      <c r="F5495" s="166">
        <v>42177</v>
      </c>
      <c r="G5495" s="166">
        <v>42181</v>
      </c>
      <c r="H5495" s="157">
        <v>1</v>
      </c>
    </row>
    <row r="5496" spans="1:9" ht="15" customHeight="1" x14ac:dyDescent="0.25">
      <c r="A5496" s="155" t="s">
        <v>173</v>
      </c>
      <c r="B5496" s="155" t="s">
        <v>7928</v>
      </c>
      <c r="C5496" s="155" t="s">
        <v>316</v>
      </c>
      <c r="D5496" s="155">
        <v>390</v>
      </c>
      <c r="E5496" s="155">
        <v>396</v>
      </c>
      <c r="F5496" s="166">
        <v>42177</v>
      </c>
      <c r="G5496" s="166">
        <v>42181</v>
      </c>
      <c r="H5496" s="157">
        <v>1</v>
      </c>
    </row>
    <row r="5497" spans="1:9" ht="15" customHeight="1" x14ac:dyDescent="0.25">
      <c r="A5497" s="155" t="s">
        <v>1536</v>
      </c>
      <c r="B5497" s="155" t="s">
        <v>34</v>
      </c>
      <c r="C5497" s="155" t="s">
        <v>8075</v>
      </c>
      <c r="D5497" s="155">
        <v>25</v>
      </c>
      <c r="E5497" s="155">
        <v>25</v>
      </c>
      <c r="F5497" s="166">
        <v>42177</v>
      </c>
      <c r="G5497" s="166">
        <v>42179</v>
      </c>
      <c r="H5497" s="157">
        <v>1</v>
      </c>
    </row>
    <row r="5498" spans="1:9" ht="15" customHeight="1" x14ac:dyDescent="0.25">
      <c r="A5498" s="155" t="s">
        <v>2714</v>
      </c>
      <c r="B5498" s="155" t="s">
        <v>2066</v>
      </c>
      <c r="C5498" s="155" t="s">
        <v>8076</v>
      </c>
      <c r="D5498" s="155">
        <v>1000</v>
      </c>
      <c r="E5498" s="155">
        <v>1000</v>
      </c>
      <c r="F5498" s="166">
        <v>42177</v>
      </c>
      <c r="G5498" s="166">
        <v>42181</v>
      </c>
      <c r="H5498" s="157">
        <v>1</v>
      </c>
    </row>
    <row r="5499" spans="1:9" ht="15" customHeight="1" x14ac:dyDescent="0.25">
      <c r="A5499" s="155" t="s">
        <v>65</v>
      </c>
      <c r="B5499" s="155" t="s">
        <v>2994</v>
      </c>
      <c r="C5499" s="155" t="s">
        <v>8077</v>
      </c>
      <c r="D5499" s="155">
        <v>50</v>
      </c>
      <c r="E5499" s="155">
        <v>50</v>
      </c>
      <c r="F5499" s="166">
        <v>42177</v>
      </c>
      <c r="G5499" s="166">
        <v>42186</v>
      </c>
      <c r="H5499" s="157">
        <v>1</v>
      </c>
    </row>
    <row r="5500" spans="1:9" ht="15" customHeight="1" x14ac:dyDescent="0.25">
      <c r="A5500" s="155" t="s">
        <v>1280</v>
      </c>
      <c r="B5500" s="155" t="s">
        <v>1281</v>
      </c>
      <c r="C5500" s="155" t="s">
        <v>8078</v>
      </c>
      <c r="D5500" s="155">
        <v>1000</v>
      </c>
      <c r="E5500" s="155">
        <v>1000</v>
      </c>
      <c r="F5500" s="166">
        <v>42177</v>
      </c>
      <c r="G5500" s="166">
        <v>42181</v>
      </c>
      <c r="H5500" s="157">
        <v>1</v>
      </c>
    </row>
    <row r="5501" spans="1:9" ht="15" customHeight="1" x14ac:dyDescent="0.25">
      <c r="A5501" s="155" t="s">
        <v>8079</v>
      </c>
      <c r="B5501" s="155" t="s">
        <v>4253</v>
      </c>
      <c r="C5501" s="155" t="s">
        <v>8081</v>
      </c>
      <c r="D5501" s="155">
        <v>100</v>
      </c>
      <c r="E5501" s="155">
        <v>100</v>
      </c>
      <c r="F5501" s="166">
        <v>42177</v>
      </c>
      <c r="G5501" s="166">
        <v>42179</v>
      </c>
      <c r="H5501" s="157">
        <v>1</v>
      </c>
    </row>
    <row r="5502" spans="1:9" ht="15" customHeight="1" x14ac:dyDescent="0.25">
      <c r="A5502" s="155" t="s">
        <v>65</v>
      </c>
      <c r="B5502" s="155" t="s">
        <v>1004</v>
      </c>
      <c r="C5502" s="155" t="s">
        <v>8080</v>
      </c>
      <c r="D5502" s="155">
        <v>200</v>
      </c>
      <c r="E5502" s="155">
        <v>200</v>
      </c>
      <c r="F5502" s="166">
        <v>42177</v>
      </c>
      <c r="G5502" s="166">
        <v>42179</v>
      </c>
      <c r="H5502" s="157">
        <v>1</v>
      </c>
    </row>
    <row r="5503" spans="1:9" ht="15" customHeight="1" x14ac:dyDescent="0.25">
      <c r="A5503" s="155" t="s">
        <v>286</v>
      </c>
      <c r="B5503" s="155" t="s">
        <v>4206</v>
      </c>
      <c r="C5503" s="155" t="s">
        <v>8084</v>
      </c>
      <c r="D5503" s="155">
        <v>50</v>
      </c>
      <c r="E5503" s="155">
        <v>50</v>
      </c>
      <c r="F5503" s="166">
        <v>42178</v>
      </c>
      <c r="G5503" s="166" t="s">
        <v>829</v>
      </c>
      <c r="H5503" s="157">
        <v>1</v>
      </c>
    </row>
    <row r="5504" spans="1:9" ht="15" customHeight="1" x14ac:dyDescent="0.25">
      <c r="A5504" s="155" t="s">
        <v>5967</v>
      </c>
      <c r="B5504" s="155" t="s">
        <v>8085</v>
      </c>
      <c r="C5504" s="155" t="s">
        <v>8086</v>
      </c>
      <c r="D5504" s="155">
        <v>2</v>
      </c>
      <c r="E5504" s="155">
        <v>2</v>
      </c>
      <c r="F5504" s="166">
        <v>42178</v>
      </c>
      <c r="G5504" s="166">
        <v>42185</v>
      </c>
      <c r="H5504" s="157">
        <v>1</v>
      </c>
    </row>
    <row r="5505" spans="1:9" ht="15" customHeight="1" x14ac:dyDescent="0.25">
      <c r="A5505" s="155" t="s">
        <v>559</v>
      </c>
      <c r="B5505" s="155" t="s">
        <v>1672</v>
      </c>
      <c r="C5505" s="155" t="s">
        <v>8087</v>
      </c>
      <c r="D5505" s="155">
        <v>100</v>
      </c>
      <c r="E5505" s="155">
        <v>100</v>
      </c>
      <c r="F5505" s="166">
        <v>42178</v>
      </c>
      <c r="G5505" s="166">
        <v>42180</v>
      </c>
      <c r="H5505" s="157">
        <v>1</v>
      </c>
    </row>
    <row r="5506" spans="1:9" ht="15" customHeight="1" x14ac:dyDescent="0.25">
      <c r="A5506" s="155" t="s">
        <v>820</v>
      </c>
      <c r="B5506" s="155" t="s">
        <v>99</v>
      </c>
      <c r="C5506" s="155" t="s">
        <v>8088</v>
      </c>
      <c r="D5506" s="155">
        <v>200</v>
      </c>
      <c r="E5506" s="155">
        <v>200</v>
      </c>
      <c r="F5506" s="166">
        <v>42178</v>
      </c>
      <c r="G5506" s="166">
        <v>42181</v>
      </c>
      <c r="H5506" s="157">
        <v>1</v>
      </c>
    </row>
    <row r="5507" spans="1:9" ht="15" customHeight="1" x14ac:dyDescent="0.25">
      <c r="A5507" s="155" t="s">
        <v>7058</v>
      </c>
      <c r="B5507" s="155" t="s">
        <v>264</v>
      </c>
      <c r="C5507" s="155" t="s">
        <v>8089</v>
      </c>
      <c r="D5507" s="155">
        <v>200</v>
      </c>
      <c r="E5507" s="155">
        <v>200</v>
      </c>
      <c r="F5507" s="166">
        <v>42178</v>
      </c>
      <c r="G5507" s="166">
        <v>42181</v>
      </c>
      <c r="H5507" s="157">
        <v>1</v>
      </c>
    </row>
    <row r="5508" spans="1:9" ht="15" customHeight="1" x14ac:dyDescent="0.25">
      <c r="A5508" s="155" t="s">
        <v>544</v>
      </c>
      <c r="B5508" s="155" t="s">
        <v>347</v>
      </c>
      <c r="C5508" s="155" t="s">
        <v>8090</v>
      </c>
      <c r="D5508" s="155">
        <v>390</v>
      </c>
      <c r="E5508" s="155">
        <v>390</v>
      </c>
      <c r="F5508" s="166">
        <v>42178</v>
      </c>
      <c r="G5508" s="166">
        <v>42181</v>
      </c>
      <c r="H5508" s="157">
        <v>1</v>
      </c>
    </row>
    <row r="5509" spans="1:9" ht="15" customHeight="1" x14ac:dyDescent="0.25">
      <c r="A5509" s="155" t="s">
        <v>1254</v>
      </c>
      <c r="B5509" s="155" t="s">
        <v>3160</v>
      </c>
      <c r="C5509" s="155" t="s">
        <v>8091</v>
      </c>
      <c r="D5509" s="155">
        <v>50</v>
      </c>
      <c r="E5509" s="155">
        <v>50</v>
      </c>
      <c r="F5509" s="166">
        <v>42178</v>
      </c>
      <c r="G5509" s="166">
        <v>42181</v>
      </c>
      <c r="H5509" s="157">
        <v>1</v>
      </c>
    </row>
    <row r="5510" spans="1:9" ht="15" customHeight="1" x14ac:dyDescent="0.25">
      <c r="A5510" s="155" t="s">
        <v>3689</v>
      </c>
      <c r="B5510" s="155" t="s">
        <v>493</v>
      </c>
      <c r="C5510" s="155" t="s">
        <v>8092</v>
      </c>
      <c r="D5510" s="155">
        <v>5088</v>
      </c>
      <c r="E5510" s="155">
        <v>5088</v>
      </c>
      <c r="F5510" s="166">
        <v>42178</v>
      </c>
      <c r="G5510" s="166">
        <v>42181</v>
      </c>
      <c r="H5510" s="157">
        <v>1</v>
      </c>
    </row>
    <row r="5511" spans="1:9" ht="15" customHeight="1" x14ac:dyDescent="0.25">
      <c r="A5511" s="155" t="s">
        <v>3689</v>
      </c>
      <c r="B5511" s="155" t="s">
        <v>495</v>
      </c>
      <c r="C5511" s="155" t="s">
        <v>364</v>
      </c>
      <c r="D5511" s="155">
        <v>5088</v>
      </c>
      <c r="E5511" s="155">
        <v>5088</v>
      </c>
      <c r="F5511" s="166">
        <v>42178</v>
      </c>
      <c r="G5511" s="166">
        <v>42181</v>
      </c>
      <c r="H5511" s="157">
        <v>1</v>
      </c>
    </row>
    <row r="5512" spans="1:9" ht="15" customHeight="1" x14ac:dyDescent="0.25">
      <c r="A5512" s="155" t="s">
        <v>1254</v>
      </c>
      <c r="B5512" s="155" t="s">
        <v>3535</v>
      </c>
      <c r="C5512" s="155" t="s">
        <v>8093</v>
      </c>
      <c r="D5512" s="155">
        <v>50</v>
      </c>
      <c r="E5512" s="155">
        <v>50</v>
      </c>
      <c r="F5512" s="166">
        <v>42178</v>
      </c>
      <c r="G5512" s="166">
        <v>42181</v>
      </c>
      <c r="H5512" s="157">
        <v>1</v>
      </c>
    </row>
    <row r="5513" spans="1:9" ht="15" customHeight="1" x14ac:dyDescent="0.25">
      <c r="A5513" s="155" t="s">
        <v>6576</v>
      </c>
      <c r="B5513" s="155" t="s">
        <v>7368</v>
      </c>
      <c r="C5513" s="155" t="s">
        <v>8094</v>
      </c>
      <c r="D5513" s="155">
        <v>6</v>
      </c>
      <c r="E5513" s="155">
        <v>6</v>
      </c>
      <c r="F5513" s="166">
        <v>42178</v>
      </c>
      <c r="G5513" s="166">
        <v>42179</v>
      </c>
      <c r="H5513" s="157">
        <v>1</v>
      </c>
      <c r="I5513" s="163" t="s">
        <v>8095</v>
      </c>
    </row>
    <row r="5514" spans="1:9" ht="15" customHeight="1" x14ac:dyDescent="0.25">
      <c r="A5514" s="155" t="s">
        <v>563</v>
      </c>
      <c r="B5514" s="155" t="s">
        <v>307</v>
      </c>
      <c r="C5514" s="155" t="s">
        <v>8097</v>
      </c>
      <c r="D5514" s="155">
        <v>150</v>
      </c>
      <c r="E5514" s="155">
        <v>150</v>
      </c>
      <c r="F5514" s="166">
        <v>42179</v>
      </c>
      <c r="G5514" s="166">
        <v>42188</v>
      </c>
      <c r="H5514" s="157">
        <v>1</v>
      </c>
    </row>
    <row r="5515" spans="1:9" ht="15" customHeight="1" x14ac:dyDescent="0.25">
      <c r="A5515" s="155" t="s">
        <v>2714</v>
      </c>
      <c r="B5515" s="155" t="s">
        <v>5304</v>
      </c>
      <c r="C5515" s="155" t="s">
        <v>8096</v>
      </c>
      <c r="D5515" s="155">
        <v>700</v>
      </c>
      <c r="E5515" s="155">
        <v>700</v>
      </c>
      <c r="F5515" s="166">
        <v>42179</v>
      </c>
      <c r="G5515" s="166">
        <v>42186</v>
      </c>
      <c r="H5515" s="157">
        <v>1</v>
      </c>
    </row>
    <row r="5516" spans="1:9" ht="15" customHeight="1" x14ac:dyDescent="0.25">
      <c r="A5516" s="155" t="s">
        <v>8071</v>
      </c>
      <c r="B5516" s="155" t="s">
        <v>1696</v>
      </c>
      <c r="C5516" s="155" t="s">
        <v>8098</v>
      </c>
      <c r="D5516" s="155">
        <v>800</v>
      </c>
      <c r="E5516" s="155">
        <v>800</v>
      </c>
      <c r="F5516" s="166">
        <v>42179</v>
      </c>
      <c r="G5516" s="166">
        <v>42185</v>
      </c>
      <c r="H5516" s="157">
        <v>1</v>
      </c>
    </row>
    <row r="5517" spans="1:9" ht="15" customHeight="1" x14ac:dyDescent="0.25">
      <c r="A5517" s="155" t="s">
        <v>6576</v>
      </c>
      <c r="B5517" s="155" t="s">
        <v>7368</v>
      </c>
      <c r="C5517" s="155" t="s">
        <v>8069</v>
      </c>
      <c r="D5517" s="155">
        <v>3</v>
      </c>
      <c r="E5517" s="155">
        <v>3</v>
      </c>
      <c r="F5517" s="166">
        <v>42179</v>
      </c>
      <c r="G5517" s="166">
        <v>42180</v>
      </c>
      <c r="H5517" s="157">
        <v>1</v>
      </c>
    </row>
    <row r="5518" spans="1:9" ht="15" customHeight="1" x14ac:dyDescent="0.25">
      <c r="A5518" s="155" t="s">
        <v>6576</v>
      </c>
      <c r="B5518" s="155" t="s">
        <v>7368</v>
      </c>
      <c r="C5518" s="155" t="s">
        <v>8102</v>
      </c>
      <c r="D5518" s="155">
        <v>1</v>
      </c>
      <c r="E5518" s="155">
        <v>1</v>
      </c>
      <c r="F5518" s="166">
        <v>42179</v>
      </c>
      <c r="G5518" s="166">
        <v>42180</v>
      </c>
      <c r="H5518" s="157">
        <v>1</v>
      </c>
    </row>
    <row r="5519" spans="1:9" ht="15" customHeight="1" x14ac:dyDescent="0.25">
      <c r="A5519" s="155" t="s">
        <v>6576</v>
      </c>
      <c r="B5519" s="155" t="s">
        <v>7368</v>
      </c>
      <c r="C5519" s="155" t="s">
        <v>8101</v>
      </c>
      <c r="D5519" s="155">
        <v>1</v>
      </c>
      <c r="E5519" s="155">
        <v>1</v>
      </c>
      <c r="F5519" s="166">
        <v>42179</v>
      </c>
      <c r="G5519" s="166">
        <v>42180</v>
      </c>
      <c r="H5519" s="157">
        <v>1</v>
      </c>
    </row>
    <row r="5520" spans="1:9" ht="15" customHeight="1" x14ac:dyDescent="0.25">
      <c r="A5520" s="155" t="s">
        <v>6576</v>
      </c>
      <c r="B5520" s="155" t="s">
        <v>7368</v>
      </c>
      <c r="C5520" s="155" t="s">
        <v>8100</v>
      </c>
      <c r="D5520" s="155">
        <v>1</v>
      </c>
      <c r="E5520" s="155">
        <v>1</v>
      </c>
      <c r="F5520" s="166">
        <v>42179</v>
      </c>
      <c r="G5520" s="166">
        <v>42180</v>
      </c>
      <c r="H5520" s="157">
        <v>1</v>
      </c>
    </row>
    <row r="5521" spans="1:9" ht="15" customHeight="1" x14ac:dyDescent="0.25">
      <c r="A5521" s="155" t="s">
        <v>6576</v>
      </c>
      <c r="B5521" s="155" t="s">
        <v>7368</v>
      </c>
      <c r="C5521" s="155" t="s">
        <v>8099</v>
      </c>
      <c r="D5521" s="155">
        <v>1</v>
      </c>
      <c r="E5521" s="155">
        <v>1</v>
      </c>
      <c r="F5521" s="166">
        <v>42179</v>
      </c>
      <c r="G5521" s="166">
        <v>42180</v>
      </c>
      <c r="H5521" s="157">
        <v>1</v>
      </c>
    </row>
    <row r="5522" spans="1:9" ht="15" customHeight="1" x14ac:dyDescent="0.25">
      <c r="A5522" s="155" t="s">
        <v>71</v>
      </c>
      <c r="B5522" s="155" t="s">
        <v>167</v>
      </c>
      <c r="C5522" s="155" t="s">
        <v>8103</v>
      </c>
      <c r="D5522" s="155">
        <v>25</v>
      </c>
      <c r="E5522" s="155">
        <v>25</v>
      </c>
      <c r="F5522" s="166">
        <v>42180</v>
      </c>
      <c r="G5522" s="166">
        <v>42187</v>
      </c>
      <c r="H5522" s="157">
        <v>1</v>
      </c>
    </row>
    <row r="5523" spans="1:9" ht="15" customHeight="1" x14ac:dyDescent="0.25">
      <c r="A5523" s="155" t="s">
        <v>899</v>
      </c>
      <c r="B5523" s="155" t="s">
        <v>693</v>
      </c>
      <c r="C5523" s="155" t="s">
        <v>8104</v>
      </c>
      <c r="D5523" s="155">
        <v>10</v>
      </c>
      <c r="E5523" s="155">
        <v>10</v>
      </c>
      <c r="F5523" s="166">
        <v>42180</v>
      </c>
      <c r="G5523" s="166">
        <v>42185</v>
      </c>
      <c r="H5523" s="157">
        <v>1</v>
      </c>
    </row>
    <row r="5524" spans="1:9" ht="15" customHeight="1" x14ac:dyDescent="0.25">
      <c r="A5524" s="155" t="s">
        <v>520</v>
      </c>
      <c r="B5524" s="155" t="s">
        <v>2432</v>
      </c>
      <c r="C5524" s="155" t="s">
        <v>8105</v>
      </c>
      <c r="D5524" s="155">
        <v>115</v>
      </c>
      <c r="E5524" s="155">
        <v>155</v>
      </c>
      <c r="F5524" s="166">
        <v>42180</v>
      </c>
      <c r="G5524" s="166">
        <v>42186</v>
      </c>
      <c r="H5524" s="157">
        <v>1</v>
      </c>
    </row>
    <row r="5525" spans="1:9" ht="15" customHeight="1" x14ac:dyDescent="0.25">
      <c r="A5525" s="155" t="s">
        <v>65</v>
      </c>
      <c r="B5525" s="155" t="s">
        <v>697</v>
      </c>
      <c r="C5525" s="155" t="s">
        <v>8106</v>
      </c>
      <c r="D5525" s="155">
        <v>200</v>
      </c>
      <c r="E5525" s="155">
        <v>87</v>
      </c>
      <c r="F5525" s="166">
        <v>42180</v>
      </c>
      <c r="G5525" s="166">
        <v>42184</v>
      </c>
      <c r="H5525" s="157">
        <v>1</v>
      </c>
      <c r="I5525" s="163" t="s">
        <v>8107</v>
      </c>
    </row>
    <row r="5526" spans="1:9" ht="15" customHeight="1" x14ac:dyDescent="0.25">
      <c r="A5526" s="155" t="s">
        <v>42</v>
      </c>
      <c r="B5526" s="155" t="s">
        <v>8108</v>
      </c>
      <c r="C5526" s="155" t="s">
        <v>8109</v>
      </c>
      <c r="D5526" s="155">
        <v>25</v>
      </c>
      <c r="E5526" s="155">
        <v>25</v>
      </c>
      <c r="F5526" s="166">
        <v>42180</v>
      </c>
      <c r="G5526" s="166">
        <v>42184</v>
      </c>
      <c r="H5526" s="157">
        <v>1</v>
      </c>
    </row>
    <row r="5527" spans="1:9" ht="15" customHeight="1" x14ac:dyDescent="0.25">
      <c r="A5527" s="155" t="s">
        <v>6626</v>
      </c>
      <c r="B5527" s="155" t="s">
        <v>471</v>
      </c>
      <c r="C5527" s="155" t="s">
        <v>8110</v>
      </c>
      <c r="D5527" s="155">
        <v>200</v>
      </c>
      <c r="E5527" s="155">
        <v>200</v>
      </c>
      <c r="F5527" s="166">
        <v>42180</v>
      </c>
      <c r="G5527" s="166">
        <v>42185</v>
      </c>
      <c r="H5527" s="157">
        <v>1</v>
      </c>
    </row>
    <row r="5528" spans="1:9" ht="15" customHeight="1" x14ac:dyDescent="0.25">
      <c r="A5528" s="155" t="s">
        <v>630</v>
      </c>
      <c r="B5528" s="155" t="s">
        <v>6248</v>
      </c>
      <c r="C5528" s="155" t="s">
        <v>8111</v>
      </c>
      <c r="D5528" s="155">
        <v>10</v>
      </c>
      <c r="E5528" s="155">
        <v>10</v>
      </c>
      <c r="F5528" s="166">
        <v>42181</v>
      </c>
      <c r="G5528" s="166">
        <v>42186</v>
      </c>
      <c r="H5528" s="157">
        <v>1</v>
      </c>
    </row>
    <row r="5529" spans="1:9" ht="15" customHeight="1" x14ac:dyDescent="0.25">
      <c r="A5529" s="155" t="s">
        <v>8114</v>
      </c>
      <c r="B5529" s="155" t="s">
        <v>8113</v>
      </c>
      <c r="C5529" s="155" t="s">
        <v>8112</v>
      </c>
      <c r="D5529" s="155">
        <v>100</v>
      </c>
      <c r="E5529" s="155">
        <v>100</v>
      </c>
      <c r="F5529" s="166">
        <v>42181</v>
      </c>
      <c r="G5529" s="166">
        <v>42186</v>
      </c>
      <c r="H5529" s="157">
        <v>1</v>
      </c>
    </row>
    <row r="5530" spans="1:9" ht="15" customHeight="1" x14ac:dyDescent="0.25">
      <c r="A5530" s="155" t="s">
        <v>520</v>
      </c>
      <c r="B5530" s="155" t="s">
        <v>521</v>
      </c>
      <c r="C5530" s="155" t="s">
        <v>8115</v>
      </c>
      <c r="D5530" s="155">
        <v>200</v>
      </c>
      <c r="E5530" s="155">
        <v>200</v>
      </c>
      <c r="F5530" s="166">
        <v>42181</v>
      </c>
      <c r="G5530" s="166">
        <v>42188</v>
      </c>
      <c r="H5530" s="157">
        <v>1</v>
      </c>
    </row>
    <row r="5531" spans="1:9" ht="15" customHeight="1" x14ac:dyDescent="0.25">
      <c r="A5531" s="155" t="s">
        <v>71</v>
      </c>
      <c r="B5531" s="155" t="s">
        <v>102</v>
      </c>
      <c r="C5531" s="155" t="s">
        <v>8116</v>
      </c>
      <c r="D5531" s="155">
        <v>10</v>
      </c>
      <c r="E5531" s="155">
        <v>10</v>
      </c>
      <c r="F5531" s="166">
        <v>42181</v>
      </c>
      <c r="G5531" s="166">
        <v>42184</v>
      </c>
      <c r="H5531" s="157">
        <v>1</v>
      </c>
    </row>
    <row r="5532" spans="1:9" ht="15" customHeight="1" x14ac:dyDescent="0.25">
      <c r="A5532" s="155" t="s">
        <v>71</v>
      </c>
      <c r="B5532" s="155" t="s">
        <v>102</v>
      </c>
      <c r="C5532" s="155" t="s">
        <v>8117</v>
      </c>
      <c r="D5532" s="155">
        <v>10</v>
      </c>
      <c r="E5532" s="155">
        <v>10</v>
      </c>
      <c r="F5532" s="166">
        <v>42181</v>
      </c>
      <c r="G5532" s="166">
        <v>42187</v>
      </c>
      <c r="H5532" s="157">
        <v>1</v>
      </c>
    </row>
    <row r="5533" spans="1:9" ht="15" customHeight="1" x14ac:dyDescent="0.25">
      <c r="A5533" s="155" t="s">
        <v>71</v>
      </c>
      <c r="B5533" s="155" t="s">
        <v>2730</v>
      </c>
      <c r="C5533" s="155" t="s">
        <v>8118</v>
      </c>
      <c r="D5533" s="155">
        <v>26</v>
      </c>
      <c r="E5533" s="155">
        <v>26</v>
      </c>
      <c r="F5533" s="166">
        <v>42181</v>
      </c>
      <c r="G5533" s="166">
        <v>42182</v>
      </c>
      <c r="H5533" s="157">
        <v>1</v>
      </c>
    </row>
    <row r="5534" spans="1:9" ht="15" customHeight="1" x14ac:dyDescent="0.25">
      <c r="A5534" s="155" t="s">
        <v>71</v>
      </c>
      <c r="B5534" s="155" t="s">
        <v>1550</v>
      </c>
      <c r="C5534" s="155" t="s">
        <v>8119</v>
      </c>
      <c r="D5534" s="155">
        <v>5</v>
      </c>
      <c r="E5534" s="155">
        <v>5</v>
      </c>
      <c r="F5534" s="166">
        <v>42181</v>
      </c>
      <c r="G5534" s="166">
        <v>42186</v>
      </c>
      <c r="H5534" s="157">
        <v>1</v>
      </c>
    </row>
    <row r="5535" spans="1:9" ht="15" customHeight="1" x14ac:dyDescent="0.25">
      <c r="A5535" s="155" t="s">
        <v>1554</v>
      </c>
      <c r="B5535" s="155" t="s">
        <v>1181</v>
      </c>
      <c r="C5535" s="155" t="s">
        <v>8120</v>
      </c>
      <c r="D5535" s="155">
        <v>125</v>
      </c>
      <c r="E5535" s="155">
        <v>125</v>
      </c>
      <c r="F5535" s="166">
        <v>42184</v>
      </c>
      <c r="G5535" s="166">
        <v>42186</v>
      </c>
      <c r="H5535" s="157">
        <v>1</v>
      </c>
    </row>
    <row r="5536" spans="1:9" ht="15" customHeight="1" x14ac:dyDescent="0.25">
      <c r="A5536" s="155" t="s">
        <v>7754</v>
      </c>
      <c r="B5536" s="155" t="s">
        <v>880</v>
      </c>
      <c r="C5536" s="155" t="s">
        <v>8121</v>
      </c>
      <c r="D5536" s="155">
        <v>25</v>
      </c>
      <c r="E5536" s="155">
        <v>25</v>
      </c>
      <c r="F5536" s="166">
        <v>42184</v>
      </c>
      <c r="G5536" s="166">
        <v>42188</v>
      </c>
      <c r="H5536" s="157">
        <v>1</v>
      </c>
    </row>
    <row r="5537" spans="1:9" ht="15" customHeight="1" x14ac:dyDescent="0.25">
      <c r="A5537" s="155" t="s">
        <v>1114</v>
      </c>
      <c r="B5537" s="155" t="s">
        <v>1317</v>
      </c>
      <c r="C5537" s="155" t="s">
        <v>8122</v>
      </c>
      <c r="D5537" s="155">
        <v>11</v>
      </c>
      <c r="E5537" s="155">
        <v>11</v>
      </c>
      <c r="F5537" s="166">
        <v>42184</v>
      </c>
      <c r="G5537" s="166">
        <v>42188</v>
      </c>
      <c r="H5537" s="157">
        <v>1</v>
      </c>
    </row>
    <row r="5538" spans="1:9" ht="15" customHeight="1" x14ac:dyDescent="0.25">
      <c r="A5538" s="155" t="s">
        <v>8123</v>
      </c>
      <c r="B5538" s="155" t="s">
        <v>727</v>
      </c>
      <c r="C5538" s="155" t="s">
        <v>8124</v>
      </c>
      <c r="D5538" s="155">
        <v>250</v>
      </c>
      <c r="E5538" s="155">
        <v>250</v>
      </c>
      <c r="F5538" s="166">
        <v>42184</v>
      </c>
      <c r="G5538" s="166">
        <v>42188</v>
      </c>
      <c r="H5538" s="157">
        <v>1</v>
      </c>
    </row>
    <row r="5539" spans="1:9" ht="15" customHeight="1" x14ac:dyDescent="0.25">
      <c r="A5539" s="155" t="s">
        <v>6626</v>
      </c>
      <c r="B5539" s="155" t="s">
        <v>8125</v>
      </c>
      <c r="C5539" s="155" t="s">
        <v>8126</v>
      </c>
      <c r="D5539" s="155">
        <v>100</v>
      </c>
      <c r="E5539" s="155">
        <v>100</v>
      </c>
      <c r="F5539" s="166">
        <v>42184</v>
      </c>
      <c r="G5539" s="166">
        <v>42191</v>
      </c>
      <c r="H5539" s="157">
        <v>1</v>
      </c>
    </row>
    <row r="5540" spans="1:9" ht="15" customHeight="1" x14ac:dyDescent="0.25">
      <c r="A5540" s="155" t="s">
        <v>2714</v>
      </c>
      <c r="B5540" s="155" t="s">
        <v>2066</v>
      </c>
      <c r="C5540" s="155" t="s">
        <v>8076</v>
      </c>
      <c r="D5540" s="155">
        <v>1000</v>
      </c>
      <c r="E5540" s="155">
        <v>350</v>
      </c>
      <c r="F5540" s="166">
        <v>42184</v>
      </c>
      <c r="G5540" s="166">
        <v>42181</v>
      </c>
      <c r="H5540" s="157">
        <v>1</v>
      </c>
      <c r="I5540" s="163" t="s">
        <v>8128</v>
      </c>
    </row>
    <row r="5541" spans="1:9" ht="15" customHeight="1" x14ac:dyDescent="0.25">
      <c r="A5541" s="155" t="s">
        <v>2030</v>
      </c>
      <c r="B5541" s="155" t="s">
        <v>3411</v>
      </c>
      <c r="C5541" s="155" t="s">
        <v>8129</v>
      </c>
      <c r="D5541" s="155">
        <v>20</v>
      </c>
      <c r="E5541" s="155">
        <v>20</v>
      </c>
      <c r="F5541" s="166">
        <v>42184</v>
      </c>
      <c r="G5541" s="166">
        <v>42194</v>
      </c>
      <c r="H5541" s="157">
        <v>1</v>
      </c>
    </row>
    <row r="5542" spans="1:9" ht="15" customHeight="1" x14ac:dyDescent="0.25">
      <c r="A5542" s="155" t="s">
        <v>1298</v>
      </c>
      <c r="B5542" s="155" t="s">
        <v>433</v>
      </c>
      <c r="C5542" s="155" t="s">
        <v>8130</v>
      </c>
      <c r="D5542" s="155">
        <v>15</v>
      </c>
      <c r="E5542" s="155">
        <v>15</v>
      </c>
      <c r="F5542" s="166">
        <v>42184</v>
      </c>
      <c r="G5542" s="166">
        <v>42185</v>
      </c>
      <c r="H5542" s="157">
        <v>1</v>
      </c>
      <c r="I5542" s="163" t="s">
        <v>8131</v>
      </c>
    </row>
    <row r="5543" spans="1:9" ht="15" customHeight="1" x14ac:dyDescent="0.25">
      <c r="A5543" s="155" t="s">
        <v>71</v>
      </c>
      <c r="B5543" s="155" t="s">
        <v>477</v>
      </c>
      <c r="C5543" s="155" t="s">
        <v>8132</v>
      </c>
      <c r="D5543" s="155">
        <v>9</v>
      </c>
      <c r="E5543" s="155">
        <v>9</v>
      </c>
      <c r="F5543" s="166">
        <v>42185</v>
      </c>
      <c r="G5543" s="166">
        <v>42191</v>
      </c>
      <c r="H5543" s="157">
        <v>1</v>
      </c>
    </row>
    <row r="5544" spans="1:9" ht="15" customHeight="1" x14ac:dyDescent="0.25">
      <c r="A5544" s="155" t="s">
        <v>1492</v>
      </c>
      <c r="B5544" s="155" t="s">
        <v>272</v>
      </c>
      <c r="C5544" s="155" t="s">
        <v>8133</v>
      </c>
      <c r="D5544" s="155">
        <v>169</v>
      </c>
      <c r="E5544" s="155">
        <v>169</v>
      </c>
      <c r="F5544" s="166">
        <v>42185</v>
      </c>
      <c r="G5544" s="166">
        <v>42191</v>
      </c>
      <c r="H5544" s="157">
        <v>1</v>
      </c>
    </row>
    <row r="5545" spans="1:9" ht="15" customHeight="1" x14ac:dyDescent="0.25">
      <c r="A5545" s="155" t="s">
        <v>1492</v>
      </c>
      <c r="B5545" s="155" t="s">
        <v>272</v>
      </c>
      <c r="C5545" s="155" t="s">
        <v>364</v>
      </c>
      <c r="D5545" s="155">
        <v>192</v>
      </c>
      <c r="E5545" s="155">
        <v>192</v>
      </c>
      <c r="F5545" s="166">
        <v>42185</v>
      </c>
      <c r="G5545" s="166">
        <v>42191</v>
      </c>
      <c r="H5545" s="157">
        <v>1</v>
      </c>
    </row>
    <row r="5546" spans="1:9" ht="15" customHeight="1" x14ac:dyDescent="0.25">
      <c r="A5546" s="155" t="s">
        <v>4728</v>
      </c>
      <c r="B5546" s="155" t="s">
        <v>8136</v>
      </c>
      <c r="C5546" s="155" t="s">
        <v>8134</v>
      </c>
      <c r="D5546" s="155">
        <v>125</v>
      </c>
      <c r="E5546" s="155">
        <v>125</v>
      </c>
      <c r="F5546" s="166">
        <v>42185</v>
      </c>
      <c r="G5546" s="166">
        <v>42195</v>
      </c>
      <c r="H5546" s="157">
        <v>1</v>
      </c>
    </row>
    <row r="5547" spans="1:9" ht="15" customHeight="1" x14ac:dyDescent="0.25">
      <c r="A5547" s="155" t="s">
        <v>4728</v>
      </c>
      <c r="B5547" s="155" t="s">
        <v>8137</v>
      </c>
      <c r="C5547" s="155" t="s">
        <v>364</v>
      </c>
      <c r="D5547" s="155">
        <v>125</v>
      </c>
      <c r="E5547" s="155">
        <v>125</v>
      </c>
      <c r="F5547" s="166">
        <v>42185</v>
      </c>
      <c r="G5547" s="166">
        <v>42195</v>
      </c>
      <c r="H5547" s="157">
        <v>1</v>
      </c>
    </row>
    <row r="5548" spans="1:9" ht="15" customHeight="1" x14ac:dyDescent="0.25">
      <c r="A5548" s="155" t="s">
        <v>4728</v>
      </c>
      <c r="B5548" s="155" t="s">
        <v>8138</v>
      </c>
      <c r="C5548" s="155" t="s">
        <v>161</v>
      </c>
      <c r="D5548" s="155">
        <v>125</v>
      </c>
      <c r="E5548" s="155">
        <v>125</v>
      </c>
      <c r="F5548" s="166">
        <v>42185</v>
      </c>
      <c r="G5548" s="166">
        <v>42195</v>
      </c>
      <c r="H5548" s="157">
        <v>1</v>
      </c>
    </row>
    <row r="5549" spans="1:9" ht="15" customHeight="1" x14ac:dyDescent="0.25">
      <c r="A5549" s="155" t="s">
        <v>4728</v>
      </c>
      <c r="B5549" s="155" t="s">
        <v>8135</v>
      </c>
      <c r="C5549" s="155" t="s">
        <v>316</v>
      </c>
      <c r="D5549" s="155">
        <v>125</v>
      </c>
      <c r="E5549" s="155">
        <v>125</v>
      </c>
      <c r="F5549" s="166">
        <v>42185</v>
      </c>
      <c r="G5549" s="166">
        <v>42195</v>
      </c>
      <c r="H5549" s="157">
        <v>1</v>
      </c>
    </row>
    <row r="5550" spans="1:9" ht="15" customHeight="1" x14ac:dyDescent="0.25">
      <c r="A5550" s="155" t="s">
        <v>6576</v>
      </c>
      <c r="B5550" s="155" t="s">
        <v>7368</v>
      </c>
      <c r="C5550" s="155" t="s">
        <v>8139</v>
      </c>
      <c r="D5550" s="155">
        <v>1</v>
      </c>
      <c r="E5550" s="155">
        <v>1</v>
      </c>
      <c r="F5550" s="166">
        <v>42185</v>
      </c>
      <c r="G5550" s="166">
        <v>42186</v>
      </c>
      <c r="H5550" s="157">
        <v>1</v>
      </c>
    </row>
    <row r="5551" spans="1:9" ht="15" customHeight="1" x14ac:dyDescent="0.25">
      <c r="A5551" s="155" t="s">
        <v>71</v>
      </c>
      <c r="B5551" s="155" t="s">
        <v>477</v>
      </c>
      <c r="C5551" s="155" t="s">
        <v>8140</v>
      </c>
      <c r="D5551" s="155">
        <v>5</v>
      </c>
      <c r="E5551" s="155">
        <v>5</v>
      </c>
      <c r="F5551" s="166">
        <v>42186</v>
      </c>
      <c r="G5551" s="166">
        <v>42191</v>
      </c>
      <c r="H5551" s="157">
        <v>1</v>
      </c>
    </row>
    <row r="5552" spans="1:9" ht="15" customHeight="1" x14ac:dyDescent="0.25">
      <c r="A5552" s="155" t="s">
        <v>6965</v>
      </c>
      <c r="B5552" s="155" t="s">
        <v>6646</v>
      </c>
      <c r="C5552" s="155" t="s">
        <v>8141</v>
      </c>
      <c r="D5552" s="155">
        <v>4</v>
      </c>
      <c r="E5552" s="155">
        <v>4</v>
      </c>
      <c r="F5552" s="166">
        <v>42186</v>
      </c>
      <c r="G5552" s="166">
        <v>42192</v>
      </c>
      <c r="H5552" s="157">
        <v>1</v>
      </c>
    </row>
    <row r="5553" spans="1:8" ht="15" customHeight="1" x14ac:dyDescent="0.25">
      <c r="A5553" s="155" t="s">
        <v>251</v>
      </c>
      <c r="B5553" s="155" t="s">
        <v>4275</v>
      </c>
      <c r="C5553" s="155" t="s">
        <v>8142</v>
      </c>
      <c r="D5553" s="155">
        <v>10</v>
      </c>
      <c r="E5553" s="155">
        <v>10</v>
      </c>
      <c r="F5553" s="166">
        <v>42186</v>
      </c>
      <c r="G5553" s="166">
        <v>42192</v>
      </c>
      <c r="H5553" s="157">
        <v>1</v>
      </c>
    </row>
    <row r="5554" spans="1:8" ht="15" customHeight="1" x14ac:dyDescent="0.25">
      <c r="A5554" s="155" t="s">
        <v>7058</v>
      </c>
      <c r="B5554" s="155" t="s">
        <v>805</v>
      </c>
      <c r="C5554" s="155" t="s">
        <v>8143</v>
      </c>
      <c r="D5554" s="155">
        <v>250</v>
      </c>
      <c r="E5554" s="155">
        <v>250</v>
      </c>
      <c r="F5554" s="166">
        <v>42186</v>
      </c>
      <c r="G5554" s="166">
        <v>42195</v>
      </c>
      <c r="H5554" s="157">
        <v>1</v>
      </c>
    </row>
    <row r="5555" spans="1:8" ht="15" customHeight="1" x14ac:dyDescent="0.25">
      <c r="A5555" s="155" t="s">
        <v>4963</v>
      </c>
      <c r="B5555" s="155" t="s">
        <v>7727</v>
      </c>
      <c r="C5555" s="155" t="s">
        <v>8144</v>
      </c>
      <c r="D5555" s="155">
        <v>25</v>
      </c>
      <c r="E5555" s="155">
        <v>25</v>
      </c>
      <c r="F5555" s="166">
        <v>42187</v>
      </c>
      <c r="G5555" s="166">
        <v>42191</v>
      </c>
      <c r="H5555" s="157">
        <v>1</v>
      </c>
    </row>
    <row r="5556" spans="1:8" ht="15" customHeight="1" x14ac:dyDescent="0.25">
      <c r="A5556" s="155" t="s">
        <v>1536</v>
      </c>
      <c r="B5556" s="155" t="s">
        <v>3276</v>
      </c>
      <c r="C5556" s="155" t="s">
        <v>8145</v>
      </c>
      <c r="D5556" s="155">
        <v>10</v>
      </c>
      <c r="E5556" s="155">
        <v>10</v>
      </c>
      <c r="F5556" s="166">
        <v>42187</v>
      </c>
      <c r="G5556" s="166">
        <v>42191</v>
      </c>
      <c r="H5556" s="157">
        <v>1</v>
      </c>
    </row>
    <row r="5557" spans="1:8" ht="15" customHeight="1" x14ac:dyDescent="0.25">
      <c r="A5557" s="155" t="s">
        <v>71</v>
      </c>
      <c r="B5557" s="155" t="s">
        <v>583</v>
      </c>
      <c r="C5557" s="155" t="s">
        <v>8146</v>
      </c>
      <c r="D5557" s="155">
        <v>5</v>
      </c>
      <c r="E5557" s="155">
        <v>5</v>
      </c>
      <c r="F5557" s="166">
        <v>42187</v>
      </c>
      <c r="G5557" s="166">
        <v>42194</v>
      </c>
      <c r="H5557" s="157">
        <v>1</v>
      </c>
    </row>
    <row r="5558" spans="1:8" ht="15" customHeight="1" x14ac:dyDescent="0.25">
      <c r="A5558" s="155" t="s">
        <v>71</v>
      </c>
      <c r="B5558" s="155" t="s">
        <v>154</v>
      </c>
      <c r="C5558" s="155" t="s">
        <v>8147</v>
      </c>
      <c r="D5558" s="155">
        <v>5</v>
      </c>
      <c r="E5558" s="155">
        <v>5</v>
      </c>
      <c r="F5558" s="166">
        <v>42187</v>
      </c>
      <c r="G5558" s="166">
        <v>42192</v>
      </c>
      <c r="H5558" s="157">
        <v>1</v>
      </c>
    </row>
    <row r="5559" spans="1:8" ht="15" customHeight="1" x14ac:dyDescent="0.25">
      <c r="A5559" s="155" t="s">
        <v>7754</v>
      </c>
      <c r="B5559" s="155" t="s">
        <v>878</v>
      </c>
      <c r="C5559" s="155" t="s">
        <v>8148</v>
      </c>
      <c r="D5559" s="155">
        <v>50</v>
      </c>
      <c r="E5559" s="155">
        <v>50</v>
      </c>
      <c r="F5559" s="166">
        <v>42187</v>
      </c>
      <c r="G5559" s="166">
        <v>42191</v>
      </c>
      <c r="H5559" s="157">
        <v>1</v>
      </c>
    </row>
    <row r="5560" spans="1:8" ht="15" customHeight="1" x14ac:dyDescent="0.25">
      <c r="A5560" s="155" t="s">
        <v>1474</v>
      </c>
      <c r="B5560" s="155" t="s">
        <v>6175</v>
      </c>
      <c r="C5560" s="155" t="s">
        <v>8149</v>
      </c>
      <c r="D5560" s="155">
        <v>150</v>
      </c>
      <c r="E5560" s="155">
        <v>150</v>
      </c>
      <c r="F5560" s="166">
        <v>42187</v>
      </c>
      <c r="G5560" s="166">
        <v>42191</v>
      </c>
      <c r="H5560" s="157">
        <v>1</v>
      </c>
    </row>
    <row r="5561" spans="1:8" ht="15" customHeight="1" x14ac:dyDescent="0.25">
      <c r="A5561" s="155" t="s">
        <v>597</v>
      </c>
      <c r="B5561" s="155" t="s">
        <v>2310</v>
      </c>
      <c r="C5561" s="155" t="s">
        <v>8150</v>
      </c>
      <c r="D5561" s="155">
        <v>250</v>
      </c>
      <c r="E5561" s="155">
        <v>250</v>
      </c>
      <c r="F5561" s="166">
        <v>42187</v>
      </c>
      <c r="G5561" s="166">
        <v>42193</v>
      </c>
      <c r="H5561" s="157">
        <v>1</v>
      </c>
    </row>
    <row r="5562" spans="1:8" ht="15" customHeight="1" x14ac:dyDescent="0.25">
      <c r="A5562" s="155" t="s">
        <v>71</v>
      </c>
      <c r="B5562" s="155" t="s">
        <v>1550</v>
      </c>
      <c r="C5562" s="155" t="s">
        <v>8151</v>
      </c>
      <c r="D5562" s="155">
        <v>5</v>
      </c>
      <c r="E5562" s="155">
        <v>5</v>
      </c>
      <c r="F5562" s="166">
        <v>42187</v>
      </c>
      <c r="G5562" s="166">
        <v>42193</v>
      </c>
      <c r="H5562" s="157">
        <v>1</v>
      </c>
    </row>
    <row r="5563" spans="1:8" ht="15" customHeight="1" x14ac:dyDescent="0.25">
      <c r="A5563" s="155" t="s">
        <v>71</v>
      </c>
      <c r="B5563" s="155" t="s">
        <v>272</v>
      </c>
      <c r="C5563" s="155" t="s">
        <v>8152</v>
      </c>
      <c r="D5563" s="155">
        <v>7</v>
      </c>
      <c r="E5563" s="155">
        <v>7</v>
      </c>
      <c r="F5563" s="166">
        <v>42187</v>
      </c>
      <c r="G5563" s="166">
        <v>42195</v>
      </c>
      <c r="H5563" s="157">
        <v>1</v>
      </c>
    </row>
    <row r="5564" spans="1:8" ht="15" customHeight="1" x14ac:dyDescent="0.25">
      <c r="A5564" s="155" t="s">
        <v>71</v>
      </c>
      <c r="B5564" s="155" t="s">
        <v>272</v>
      </c>
      <c r="C5564" s="155" t="s">
        <v>8153</v>
      </c>
      <c r="D5564" s="155">
        <v>16</v>
      </c>
      <c r="E5564" s="155">
        <v>16</v>
      </c>
      <c r="F5564" s="166">
        <v>42187</v>
      </c>
      <c r="G5564" s="166">
        <v>42195</v>
      </c>
      <c r="H5564" s="157">
        <v>1</v>
      </c>
    </row>
    <row r="5565" spans="1:8" ht="15" customHeight="1" x14ac:dyDescent="0.25">
      <c r="A5565" s="155" t="s">
        <v>1983</v>
      </c>
      <c r="B5565" s="155" t="s">
        <v>8154</v>
      </c>
      <c r="C5565" s="155" t="s">
        <v>8155</v>
      </c>
      <c r="D5565" s="155">
        <v>3</v>
      </c>
      <c r="E5565" s="155">
        <v>3</v>
      </c>
      <c r="F5565" s="166">
        <v>42187</v>
      </c>
      <c r="G5565" s="166">
        <v>42190</v>
      </c>
      <c r="H5565" s="157">
        <v>1</v>
      </c>
    </row>
    <row r="5566" spans="1:8" ht="15" customHeight="1" x14ac:dyDescent="0.25">
      <c r="A5566" s="155" t="s">
        <v>6965</v>
      </c>
      <c r="B5566" s="155" t="s">
        <v>4940</v>
      </c>
      <c r="C5566" s="155" t="s">
        <v>8156</v>
      </c>
      <c r="D5566" s="155">
        <v>17</v>
      </c>
      <c r="E5566" s="155">
        <v>17</v>
      </c>
      <c r="F5566" s="166">
        <v>42191</v>
      </c>
      <c r="G5566" s="166">
        <v>42199</v>
      </c>
      <c r="H5566" s="157">
        <v>1</v>
      </c>
    </row>
    <row r="5567" spans="1:8" ht="15" customHeight="1" x14ac:dyDescent="0.25">
      <c r="A5567" s="155" t="s">
        <v>42</v>
      </c>
      <c r="B5567" s="155" t="s">
        <v>8157</v>
      </c>
      <c r="C5567" s="155" t="s">
        <v>8158</v>
      </c>
      <c r="D5567" s="155">
        <v>100</v>
      </c>
      <c r="E5567" s="155">
        <v>100</v>
      </c>
      <c r="F5567" s="166">
        <v>42191</v>
      </c>
      <c r="G5567" s="166">
        <v>42193</v>
      </c>
      <c r="H5567" s="157">
        <v>1</v>
      </c>
    </row>
    <row r="5568" spans="1:8" ht="15" customHeight="1" x14ac:dyDescent="0.25">
      <c r="A5568" s="155" t="s">
        <v>121</v>
      </c>
      <c r="B5568" s="155" t="s">
        <v>122</v>
      </c>
      <c r="C5568" s="155" t="s">
        <v>8159</v>
      </c>
      <c r="D5568" s="155">
        <v>10</v>
      </c>
      <c r="E5568" s="155">
        <v>10</v>
      </c>
      <c r="F5568" s="166">
        <v>42191</v>
      </c>
      <c r="G5568" s="166">
        <v>42195</v>
      </c>
      <c r="H5568" s="157">
        <v>1</v>
      </c>
    </row>
    <row r="5569" spans="1:8" ht="15" customHeight="1" x14ac:dyDescent="0.25">
      <c r="A5569" s="155" t="s">
        <v>350</v>
      </c>
      <c r="B5569" s="155" t="s">
        <v>2267</v>
      </c>
      <c r="C5569" s="155" t="s">
        <v>8160</v>
      </c>
      <c r="D5569" s="155">
        <v>200</v>
      </c>
      <c r="E5569" s="155">
        <v>200</v>
      </c>
      <c r="F5569" s="166">
        <v>42191</v>
      </c>
      <c r="G5569" s="166">
        <v>42198</v>
      </c>
      <c r="H5569" s="157">
        <v>1</v>
      </c>
    </row>
    <row r="5570" spans="1:8" ht="15" customHeight="1" x14ac:dyDescent="0.25">
      <c r="A5570" s="155" t="s">
        <v>350</v>
      </c>
      <c r="B5570" s="155" t="s">
        <v>1219</v>
      </c>
      <c r="C5570" s="155" t="s">
        <v>364</v>
      </c>
      <c r="D5570" s="155">
        <v>200</v>
      </c>
      <c r="E5570" s="155">
        <v>200</v>
      </c>
      <c r="F5570" s="166">
        <v>42191</v>
      </c>
      <c r="G5570" s="166">
        <v>42198</v>
      </c>
      <c r="H5570" s="157">
        <v>1</v>
      </c>
    </row>
    <row r="5571" spans="1:8" ht="15" customHeight="1" x14ac:dyDescent="0.25">
      <c r="A5571" s="155" t="s">
        <v>1983</v>
      </c>
      <c r="B5571" s="155" t="s">
        <v>8161</v>
      </c>
      <c r="C5571" s="155" t="s">
        <v>8162</v>
      </c>
      <c r="D5571" s="155">
        <v>3</v>
      </c>
      <c r="E5571" s="155">
        <v>4</v>
      </c>
      <c r="F5571" s="166">
        <v>42191</v>
      </c>
      <c r="G5571" s="166">
        <v>42194</v>
      </c>
      <c r="H5571" s="157">
        <v>1</v>
      </c>
    </row>
    <row r="5572" spans="1:8" ht="15" customHeight="1" x14ac:dyDescent="0.25">
      <c r="A5572" s="155" t="s">
        <v>71</v>
      </c>
      <c r="B5572" s="155" t="s">
        <v>154</v>
      </c>
      <c r="C5572" s="155" t="s">
        <v>8163</v>
      </c>
      <c r="D5572" s="155">
        <v>5</v>
      </c>
      <c r="E5572" s="155">
        <v>5</v>
      </c>
      <c r="F5572" s="166">
        <v>42191</v>
      </c>
      <c r="G5572" s="166">
        <v>42194</v>
      </c>
      <c r="H5572" s="157">
        <v>1</v>
      </c>
    </row>
    <row r="5573" spans="1:8" ht="15" customHeight="1" x14ac:dyDescent="0.25">
      <c r="A5573" s="155" t="s">
        <v>71</v>
      </c>
      <c r="B5573" s="155" t="s">
        <v>154</v>
      </c>
      <c r="C5573" s="155" t="s">
        <v>8164</v>
      </c>
      <c r="D5573" s="155">
        <v>5</v>
      </c>
      <c r="E5573" s="155">
        <v>5</v>
      </c>
      <c r="F5573" s="166">
        <v>42191</v>
      </c>
      <c r="G5573" s="166">
        <v>42192</v>
      </c>
      <c r="H5573" s="157">
        <v>1</v>
      </c>
    </row>
    <row r="5574" spans="1:8" ht="15" customHeight="1" x14ac:dyDescent="0.25">
      <c r="A5574" s="155" t="s">
        <v>8165</v>
      </c>
      <c r="B5574" s="155" t="s">
        <v>8166</v>
      </c>
      <c r="C5574" s="155" t="s">
        <v>8167</v>
      </c>
      <c r="D5574" s="155">
        <v>40</v>
      </c>
      <c r="E5574" s="155">
        <v>40</v>
      </c>
      <c r="F5574" s="166">
        <v>42192</v>
      </c>
      <c r="G5574" s="166">
        <v>42193</v>
      </c>
      <c r="H5574" s="157">
        <v>1</v>
      </c>
    </row>
    <row r="5575" spans="1:8" ht="15" customHeight="1" x14ac:dyDescent="0.25">
      <c r="A5575" s="155" t="s">
        <v>8168</v>
      </c>
      <c r="B5575" s="155" t="s">
        <v>4760</v>
      </c>
      <c r="C5575" s="155" t="s">
        <v>8169</v>
      </c>
      <c r="D5575" s="155">
        <v>2</v>
      </c>
      <c r="E5575" s="155">
        <v>2</v>
      </c>
      <c r="F5575" s="166">
        <v>42192</v>
      </c>
      <c r="G5575" s="166">
        <v>42195</v>
      </c>
      <c r="H5575" s="157">
        <v>1</v>
      </c>
    </row>
    <row r="5576" spans="1:8" ht="15" customHeight="1" x14ac:dyDescent="0.25">
      <c r="A5576" s="155" t="s">
        <v>8170</v>
      </c>
      <c r="B5576" s="155" t="s">
        <v>8171</v>
      </c>
      <c r="C5576" s="155" t="s">
        <v>364</v>
      </c>
      <c r="D5576" s="155">
        <v>8</v>
      </c>
      <c r="E5576" s="155">
        <v>8</v>
      </c>
      <c r="F5576" s="166">
        <v>42192</v>
      </c>
      <c r="G5576" s="166">
        <v>42194</v>
      </c>
      <c r="H5576" s="157">
        <v>1</v>
      </c>
    </row>
    <row r="5577" spans="1:8" ht="15" customHeight="1" x14ac:dyDescent="0.25">
      <c r="A5577" s="155" t="s">
        <v>8170</v>
      </c>
      <c r="B5577" s="155" t="s">
        <v>8172</v>
      </c>
      <c r="C5577" s="155" t="s">
        <v>316</v>
      </c>
      <c r="D5577" s="155">
        <v>8</v>
      </c>
      <c r="E5577" s="155">
        <v>8</v>
      </c>
      <c r="F5577" s="166">
        <v>42192</v>
      </c>
      <c r="G5577" s="166">
        <v>42194</v>
      </c>
      <c r="H5577" s="157">
        <v>1</v>
      </c>
    </row>
    <row r="5578" spans="1:8" ht="15" customHeight="1" x14ac:dyDescent="0.25">
      <c r="A5578" s="155" t="s">
        <v>8170</v>
      </c>
      <c r="B5578" s="155" t="s">
        <v>8173</v>
      </c>
      <c r="C5578" s="155" t="s">
        <v>166</v>
      </c>
      <c r="D5578" s="155">
        <v>3</v>
      </c>
      <c r="E5578" s="155">
        <v>3</v>
      </c>
      <c r="F5578" s="166">
        <v>42192</v>
      </c>
      <c r="G5578" s="166">
        <v>42194</v>
      </c>
      <c r="H5578" s="157">
        <v>1</v>
      </c>
    </row>
    <row r="5579" spans="1:8" ht="15" customHeight="1" x14ac:dyDescent="0.25">
      <c r="A5579" s="155" t="s">
        <v>8170</v>
      </c>
      <c r="B5579" s="155" t="s">
        <v>8174</v>
      </c>
      <c r="C5579" s="155" t="s">
        <v>294</v>
      </c>
      <c r="D5579" s="155">
        <v>3</v>
      </c>
      <c r="E5579" s="155">
        <v>3</v>
      </c>
      <c r="F5579" s="166">
        <v>42192</v>
      </c>
      <c r="G5579" s="166">
        <v>42194</v>
      </c>
      <c r="H5579" s="157">
        <v>1</v>
      </c>
    </row>
    <row r="5580" spans="1:8" ht="15" customHeight="1" x14ac:dyDescent="0.25">
      <c r="A5580" s="155" t="s">
        <v>5827</v>
      </c>
      <c r="B5580" s="155" t="s">
        <v>5986</v>
      </c>
      <c r="C5580" s="155" t="s">
        <v>8175</v>
      </c>
      <c r="D5580" s="155">
        <v>100</v>
      </c>
      <c r="E5580" s="155">
        <v>100</v>
      </c>
      <c r="F5580" s="166">
        <v>42193</v>
      </c>
      <c r="G5580" s="166">
        <v>42194</v>
      </c>
      <c r="H5580" s="157">
        <v>1</v>
      </c>
    </row>
    <row r="5581" spans="1:8" ht="15" customHeight="1" x14ac:dyDescent="0.25">
      <c r="A5581" s="155" t="s">
        <v>1554</v>
      </c>
      <c r="B5581" s="155" t="s">
        <v>1204</v>
      </c>
      <c r="C5581" s="155" t="s">
        <v>8176</v>
      </c>
      <c r="D5581" s="155">
        <v>125</v>
      </c>
      <c r="E5581" s="155">
        <v>125</v>
      </c>
      <c r="F5581" s="166">
        <v>42193</v>
      </c>
      <c r="G5581" s="166">
        <v>42195</v>
      </c>
      <c r="H5581" s="157">
        <v>1</v>
      </c>
    </row>
    <row r="5582" spans="1:8" ht="15" customHeight="1" x14ac:dyDescent="0.25">
      <c r="A5582" s="155" t="s">
        <v>1983</v>
      </c>
      <c r="B5582" s="155" t="s">
        <v>8177</v>
      </c>
      <c r="C5582" s="155" t="s">
        <v>8178</v>
      </c>
      <c r="D5582" s="155">
        <v>50</v>
      </c>
      <c r="E5582" s="155">
        <v>50</v>
      </c>
      <c r="F5582" s="166">
        <v>42193</v>
      </c>
      <c r="G5582" s="166">
        <v>42195</v>
      </c>
      <c r="H5582" s="157">
        <v>1</v>
      </c>
    </row>
    <row r="5583" spans="1:8" ht="15" customHeight="1" x14ac:dyDescent="0.25">
      <c r="A5583" s="155" t="s">
        <v>559</v>
      </c>
      <c r="B5583" s="155" t="s">
        <v>560</v>
      </c>
      <c r="C5583" s="155" t="s">
        <v>8179</v>
      </c>
      <c r="D5583" s="155">
        <v>15036</v>
      </c>
      <c r="E5583" s="155">
        <v>15036</v>
      </c>
      <c r="F5583" s="166">
        <v>42194</v>
      </c>
      <c r="G5583" s="166">
        <v>42195</v>
      </c>
      <c r="H5583" s="157">
        <v>1</v>
      </c>
    </row>
    <row r="5584" spans="1:8" ht="15" customHeight="1" x14ac:dyDescent="0.25">
      <c r="A5584" s="155" t="s">
        <v>71</v>
      </c>
      <c r="B5584" s="155" t="s">
        <v>1550</v>
      </c>
      <c r="C5584" s="155" t="s">
        <v>8180</v>
      </c>
      <c r="D5584" s="155">
        <v>5</v>
      </c>
      <c r="E5584" s="155">
        <v>5</v>
      </c>
      <c r="F5584" s="166">
        <v>42192</v>
      </c>
      <c r="G5584" s="166">
        <v>42199</v>
      </c>
      <c r="H5584" s="157">
        <v>1</v>
      </c>
    </row>
    <row r="5585" spans="1:8" ht="15" customHeight="1" x14ac:dyDescent="0.25">
      <c r="A5585" s="155" t="s">
        <v>71</v>
      </c>
      <c r="B5585" s="155" t="s">
        <v>167</v>
      </c>
      <c r="C5585" s="155" t="s">
        <v>7948</v>
      </c>
      <c r="D5585" s="155">
        <v>25</v>
      </c>
      <c r="E5585" s="155">
        <v>25</v>
      </c>
      <c r="F5585" s="166">
        <v>42194</v>
      </c>
      <c r="G5585" s="166">
        <v>42198</v>
      </c>
      <c r="H5585" s="157">
        <v>1</v>
      </c>
    </row>
    <row r="5586" spans="1:8" ht="15" customHeight="1" x14ac:dyDescent="0.25">
      <c r="A5586" s="155" t="s">
        <v>71</v>
      </c>
      <c r="B5586" s="155" t="s">
        <v>74</v>
      </c>
      <c r="C5586" s="155" t="s">
        <v>8181</v>
      </c>
      <c r="D5586" s="155">
        <v>25</v>
      </c>
      <c r="E5586" s="155">
        <v>25</v>
      </c>
      <c r="F5586" s="166">
        <v>42194</v>
      </c>
      <c r="G5586" s="166">
        <v>42199</v>
      </c>
      <c r="H5586" s="157">
        <v>1</v>
      </c>
    </row>
    <row r="5587" spans="1:8" ht="15" customHeight="1" x14ac:dyDescent="0.25">
      <c r="A5587" s="155" t="s">
        <v>520</v>
      </c>
      <c r="B5587" s="155" t="s">
        <v>1931</v>
      </c>
      <c r="C5587" s="155" t="s">
        <v>8182</v>
      </c>
      <c r="D5587" s="155">
        <v>19</v>
      </c>
      <c r="E5587" s="155">
        <v>19</v>
      </c>
      <c r="F5587" s="166">
        <v>42194</v>
      </c>
      <c r="G5587" s="166">
        <v>42201</v>
      </c>
      <c r="H5587" s="157">
        <v>1</v>
      </c>
    </row>
    <row r="5588" spans="1:8" ht="15" customHeight="1" x14ac:dyDescent="0.25">
      <c r="A5588" s="155" t="s">
        <v>563</v>
      </c>
      <c r="B5588" s="155" t="s">
        <v>2118</v>
      </c>
      <c r="C5588" s="155" t="s">
        <v>8183</v>
      </c>
      <c r="D5588" s="155">
        <v>25</v>
      </c>
      <c r="E5588" s="155">
        <v>25</v>
      </c>
      <c r="F5588" s="166">
        <v>42195</v>
      </c>
      <c r="G5588" s="166">
        <v>42202</v>
      </c>
      <c r="H5588" s="157">
        <v>1</v>
      </c>
    </row>
    <row r="5589" spans="1:8" ht="15" customHeight="1" x14ac:dyDescent="0.25">
      <c r="A5589" s="155" t="s">
        <v>6576</v>
      </c>
      <c r="B5589" s="155" t="s">
        <v>7368</v>
      </c>
      <c r="C5589" s="155" t="s">
        <v>8184</v>
      </c>
      <c r="D5589" s="155">
        <v>6</v>
      </c>
      <c r="E5589" s="155">
        <v>6</v>
      </c>
      <c r="F5589" s="166">
        <v>42194</v>
      </c>
      <c r="G5589" s="166">
        <v>42195</v>
      </c>
      <c r="H5589" s="157">
        <v>1</v>
      </c>
    </row>
    <row r="5590" spans="1:8" ht="15" customHeight="1" x14ac:dyDescent="0.25">
      <c r="A5590" s="155" t="s">
        <v>6576</v>
      </c>
      <c r="B5590" s="155" t="s">
        <v>7368</v>
      </c>
      <c r="C5590" s="155" t="s">
        <v>8185</v>
      </c>
      <c r="D5590" s="155">
        <v>3</v>
      </c>
      <c r="E5590" s="155">
        <v>3</v>
      </c>
      <c r="F5590" s="166">
        <v>42195</v>
      </c>
      <c r="G5590" s="166">
        <v>42197</v>
      </c>
      <c r="H5590" s="157">
        <v>1</v>
      </c>
    </row>
    <row r="5591" spans="1:8" ht="15" customHeight="1" x14ac:dyDescent="0.25">
      <c r="A5591" s="155" t="s">
        <v>3303</v>
      </c>
      <c r="B5591" s="155" t="s">
        <v>1696</v>
      </c>
      <c r="C5591" s="155" t="s">
        <v>8186</v>
      </c>
      <c r="D5591" s="155">
        <v>4</v>
      </c>
      <c r="E5591" s="155">
        <v>4</v>
      </c>
      <c r="F5591" s="166">
        <v>42195</v>
      </c>
      <c r="G5591" s="166">
        <v>42200</v>
      </c>
      <c r="H5591" s="157">
        <v>1</v>
      </c>
    </row>
    <row r="5592" spans="1:8" ht="15" customHeight="1" x14ac:dyDescent="0.25">
      <c r="A5592" s="155" t="s">
        <v>520</v>
      </c>
      <c r="B5592" s="155" t="s">
        <v>4574</v>
      </c>
      <c r="C5592" s="155" t="s">
        <v>8187</v>
      </c>
      <c r="D5592" s="155">
        <v>110</v>
      </c>
      <c r="E5592" s="155">
        <v>110</v>
      </c>
      <c r="F5592" s="166">
        <v>42198</v>
      </c>
      <c r="G5592" s="166">
        <v>42202</v>
      </c>
      <c r="H5592" s="157">
        <v>1</v>
      </c>
    </row>
    <row r="5593" spans="1:8" ht="15" customHeight="1" x14ac:dyDescent="0.25">
      <c r="A5593" s="155" t="s">
        <v>8024</v>
      </c>
      <c r="B5593" s="155" t="s">
        <v>1176</v>
      </c>
      <c r="C5593" s="155" t="s">
        <v>8188</v>
      </c>
      <c r="D5593" s="155">
        <v>500</v>
      </c>
      <c r="E5593" s="155">
        <v>500</v>
      </c>
      <c r="F5593" s="166">
        <v>42198</v>
      </c>
      <c r="G5593" s="166">
        <v>42206</v>
      </c>
      <c r="H5593" s="157">
        <v>1</v>
      </c>
    </row>
    <row r="5594" spans="1:8" ht="15" customHeight="1" x14ac:dyDescent="0.25">
      <c r="A5594" s="155" t="s">
        <v>739</v>
      </c>
      <c r="B5594" s="155" t="s">
        <v>740</v>
      </c>
      <c r="C5594" s="155" t="s">
        <v>8189</v>
      </c>
      <c r="D5594" s="155">
        <v>30</v>
      </c>
      <c r="E5594" s="155">
        <v>30</v>
      </c>
      <c r="F5594" s="166">
        <v>42198</v>
      </c>
      <c r="G5594" s="166">
        <v>42202</v>
      </c>
      <c r="H5594" s="157">
        <v>1</v>
      </c>
    </row>
    <row r="5595" spans="1:8" ht="15" customHeight="1" x14ac:dyDescent="0.25">
      <c r="A5595" s="155" t="s">
        <v>7870</v>
      </c>
      <c r="B5595" s="155" t="s">
        <v>8191</v>
      </c>
      <c r="C5595" s="155" t="s">
        <v>8190</v>
      </c>
      <c r="D5595" s="155">
        <v>6</v>
      </c>
      <c r="E5595" s="155">
        <v>6</v>
      </c>
      <c r="F5595" s="166">
        <v>42199</v>
      </c>
      <c r="G5595" s="166">
        <v>42206</v>
      </c>
      <c r="H5595" s="157">
        <v>1</v>
      </c>
    </row>
    <row r="5596" spans="1:8" ht="15" customHeight="1" x14ac:dyDescent="0.25">
      <c r="A5596" s="155" t="s">
        <v>7870</v>
      </c>
      <c r="B5596" s="155" t="s">
        <v>8192</v>
      </c>
      <c r="C5596" s="155" t="s">
        <v>364</v>
      </c>
      <c r="D5596" s="155">
        <v>6</v>
      </c>
      <c r="E5596" s="155">
        <v>6</v>
      </c>
      <c r="F5596" s="166">
        <v>42199</v>
      </c>
      <c r="G5596" s="166">
        <v>42206</v>
      </c>
      <c r="H5596" s="157">
        <v>1</v>
      </c>
    </row>
    <row r="5597" spans="1:8" ht="15" customHeight="1" x14ac:dyDescent="0.25">
      <c r="A5597" s="155" t="s">
        <v>7870</v>
      </c>
      <c r="B5597" s="155" t="s">
        <v>8193</v>
      </c>
      <c r="C5597" s="155" t="s">
        <v>161</v>
      </c>
      <c r="D5597" s="155">
        <v>6</v>
      </c>
      <c r="E5597" s="155">
        <v>6</v>
      </c>
      <c r="F5597" s="166">
        <v>42199</v>
      </c>
      <c r="G5597" s="166">
        <v>42206</v>
      </c>
      <c r="H5597" s="157">
        <v>1</v>
      </c>
    </row>
    <row r="5598" spans="1:8" ht="15" customHeight="1" x14ac:dyDescent="0.25">
      <c r="A5598" s="155" t="s">
        <v>7870</v>
      </c>
      <c r="B5598" s="155" t="s">
        <v>8194</v>
      </c>
      <c r="C5598" s="155" t="s">
        <v>316</v>
      </c>
      <c r="D5598" s="155">
        <v>6</v>
      </c>
      <c r="E5598" s="155">
        <v>6</v>
      </c>
      <c r="F5598" s="166">
        <v>42199</v>
      </c>
      <c r="G5598" s="166">
        <v>42206</v>
      </c>
      <c r="H5598" s="157">
        <v>1</v>
      </c>
    </row>
    <row r="5599" spans="1:8" ht="15" customHeight="1" x14ac:dyDescent="0.25">
      <c r="A5599" s="155" t="s">
        <v>8195</v>
      </c>
      <c r="B5599" s="155" t="s">
        <v>8196</v>
      </c>
      <c r="C5599" s="155" t="s">
        <v>8197</v>
      </c>
      <c r="D5599" s="155">
        <v>150</v>
      </c>
      <c r="E5599" s="155">
        <v>150</v>
      </c>
      <c r="F5599" s="166">
        <v>42199</v>
      </c>
      <c r="G5599" s="166">
        <v>42205</v>
      </c>
      <c r="H5599" s="157">
        <v>1</v>
      </c>
    </row>
    <row r="5600" spans="1:8" ht="15" customHeight="1" x14ac:dyDescent="0.25">
      <c r="A5600" s="155" t="s">
        <v>1254</v>
      </c>
      <c r="B5600" s="155" t="s">
        <v>2599</v>
      </c>
      <c r="C5600" s="155" t="s">
        <v>8198</v>
      </c>
      <c r="D5600" s="155">
        <v>100</v>
      </c>
      <c r="E5600" s="155">
        <v>100</v>
      </c>
      <c r="F5600" s="166">
        <v>42199</v>
      </c>
      <c r="G5600" s="166">
        <v>42205</v>
      </c>
      <c r="H5600" s="157">
        <v>1</v>
      </c>
    </row>
    <row r="5601" spans="1:8" ht="15" customHeight="1" x14ac:dyDescent="0.25">
      <c r="A5601" s="155" t="s">
        <v>1145</v>
      </c>
      <c r="B5601" s="155" t="s">
        <v>7847</v>
      </c>
      <c r="C5601" s="155" t="s">
        <v>8199</v>
      </c>
      <c r="D5601" s="155">
        <v>2</v>
      </c>
      <c r="E5601" s="155">
        <v>2</v>
      </c>
      <c r="F5601" s="166">
        <v>42200</v>
      </c>
      <c r="G5601" s="166">
        <v>42213</v>
      </c>
      <c r="H5601" s="157">
        <v>1</v>
      </c>
    </row>
    <row r="5602" spans="1:8" ht="15" customHeight="1" x14ac:dyDescent="0.25">
      <c r="A5602" s="155" t="s">
        <v>286</v>
      </c>
      <c r="B5602" s="155" t="s">
        <v>3002</v>
      </c>
      <c r="C5602" s="155" t="s">
        <v>8200</v>
      </c>
      <c r="D5602" s="155">
        <v>100</v>
      </c>
      <c r="E5602" s="155">
        <v>100</v>
      </c>
      <c r="F5602" s="166">
        <v>42200</v>
      </c>
      <c r="G5602" s="166">
        <v>42202</v>
      </c>
      <c r="H5602" s="157">
        <v>1</v>
      </c>
    </row>
    <row r="5603" spans="1:8" ht="15" customHeight="1" x14ac:dyDescent="0.25">
      <c r="A5603" s="155" t="s">
        <v>71</v>
      </c>
      <c r="B5603" s="155" t="s">
        <v>1550</v>
      </c>
      <c r="C5603" s="155" t="s">
        <v>8201</v>
      </c>
      <c r="D5603" s="155">
        <v>5</v>
      </c>
      <c r="E5603" s="155">
        <v>5</v>
      </c>
      <c r="F5603" s="166">
        <v>42200</v>
      </c>
      <c r="G5603" s="166">
        <v>42207</v>
      </c>
      <c r="H5603" s="157">
        <v>1</v>
      </c>
    </row>
    <row r="5604" spans="1:8" ht="15" customHeight="1" x14ac:dyDescent="0.25">
      <c r="A5604" s="155" t="s">
        <v>8202</v>
      </c>
      <c r="B5604" s="155" t="s">
        <v>8203</v>
      </c>
      <c r="C5604" s="155" t="s">
        <v>8205</v>
      </c>
      <c r="D5604" s="155">
        <v>10</v>
      </c>
      <c r="E5604" s="155">
        <v>10</v>
      </c>
      <c r="F5604" s="166">
        <v>42200</v>
      </c>
      <c r="G5604" s="166">
        <v>42202</v>
      </c>
      <c r="H5604" s="157">
        <v>1</v>
      </c>
    </row>
    <row r="5605" spans="1:8" ht="15" customHeight="1" x14ac:dyDescent="0.25">
      <c r="A5605" s="155" t="s">
        <v>8202</v>
      </c>
      <c r="B5605" s="155" t="s">
        <v>8204</v>
      </c>
      <c r="C5605" s="155" t="s">
        <v>364</v>
      </c>
      <c r="D5605" s="155">
        <v>20</v>
      </c>
      <c r="E5605" s="155">
        <v>20</v>
      </c>
      <c r="F5605" s="166">
        <v>42200</v>
      </c>
      <c r="G5605" s="166">
        <v>42202</v>
      </c>
      <c r="H5605" s="157">
        <v>1</v>
      </c>
    </row>
    <row r="5606" spans="1:8" ht="15" customHeight="1" x14ac:dyDescent="0.25">
      <c r="A5606" s="155" t="s">
        <v>195</v>
      </c>
      <c r="B5606" s="155" t="s">
        <v>8206</v>
      </c>
      <c r="C5606" s="155" t="s">
        <v>8207</v>
      </c>
      <c r="D5606" s="155">
        <v>5</v>
      </c>
      <c r="E5606" s="155">
        <v>50</v>
      </c>
      <c r="F5606" s="166">
        <v>42200</v>
      </c>
      <c r="G5606" s="166">
        <v>42205</v>
      </c>
      <c r="H5606" s="157">
        <v>1</v>
      </c>
    </row>
    <row r="5607" spans="1:8" ht="15" customHeight="1" x14ac:dyDescent="0.25">
      <c r="A5607" s="155" t="s">
        <v>8209</v>
      </c>
      <c r="B5607" s="155" t="s">
        <v>3715</v>
      </c>
      <c r="C5607" s="155" t="s">
        <v>8208</v>
      </c>
      <c r="D5607" s="155">
        <v>50</v>
      </c>
      <c r="E5607" s="155">
        <v>50</v>
      </c>
      <c r="F5607" s="166">
        <v>42200</v>
      </c>
      <c r="G5607" s="166">
        <v>42209</v>
      </c>
      <c r="H5607" s="157">
        <v>1</v>
      </c>
    </row>
    <row r="5608" spans="1:8" ht="15" customHeight="1" x14ac:dyDescent="0.25">
      <c r="A5608" s="155" t="s">
        <v>251</v>
      </c>
      <c r="B5608" s="155" t="s">
        <v>5712</v>
      </c>
      <c r="C5608" s="155" t="s">
        <v>8210</v>
      </c>
      <c r="D5608" s="155">
        <v>20</v>
      </c>
      <c r="E5608" s="155">
        <v>20</v>
      </c>
      <c r="F5608" s="166">
        <v>42200</v>
      </c>
      <c r="G5608" s="166">
        <v>42205</v>
      </c>
      <c r="H5608" s="157">
        <v>1</v>
      </c>
    </row>
    <row r="5609" spans="1:8" ht="15" customHeight="1" x14ac:dyDescent="0.25">
      <c r="A5609" s="155" t="s">
        <v>4839</v>
      </c>
      <c r="B5609" s="155" t="s">
        <v>1696</v>
      </c>
      <c r="C5609" s="155" t="s">
        <v>8211</v>
      </c>
      <c r="D5609" s="155">
        <v>1</v>
      </c>
      <c r="E5609" s="155">
        <v>1</v>
      </c>
      <c r="F5609" s="166">
        <v>42200</v>
      </c>
      <c r="G5609" s="166">
        <v>42202</v>
      </c>
      <c r="H5609" s="157">
        <v>1</v>
      </c>
    </row>
    <row r="5610" spans="1:8" ht="15" customHeight="1" x14ac:dyDescent="0.25">
      <c r="A5610" s="155" t="s">
        <v>742</v>
      </c>
      <c r="B5610" s="155" t="s">
        <v>8212</v>
      </c>
      <c r="C5610" s="155" t="s">
        <v>8214</v>
      </c>
      <c r="D5610" s="155">
        <v>405</v>
      </c>
      <c r="E5610" s="155">
        <v>405</v>
      </c>
      <c r="F5610" s="166">
        <v>42201</v>
      </c>
      <c r="G5610" s="166">
        <v>42205</v>
      </c>
      <c r="H5610" s="157">
        <v>1</v>
      </c>
    </row>
    <row r="5611" spans="1:8" ht="15" customHeight="1" x14ac:dyDescent="0.25">
      <c r="A5611" s="155" t="s">
        <v>742</v>
      </c>
      <c r="B5611" s="155" t="s">
        <v>8213</v>
      </c>
      <c r="C5611" s="155" t="s">
        <v>364</v>
      </c>
      <c r="D5611" s="155">
        <v>30</v>
      </c>
      <c r="E5611" s="155">
        <v>30</v>
      </c>
      <c r="F5611" s="166">
        <v>42201</v>
      </c>
      <c r="G5611" s="166">
        <v>42205</v>
      </c>
      <c r="H5611" s="157">
        <v>1</v>
      </c>
    </row>
    <row r="5612" spans="1:8" ht="15" customHeight="1" x14ac:dyDescent="0.25">
      <c r="A5612" s="155" t="s">
        <v>1254</v>
      </c>
      <c r="B5612" s="155" t="s">
        <v>3160</v>
      </c>
      <c r="C5612" s="155" t="s">
        <v>8215</v>
      </c>
      <c r="D5612" s="155">
        <v>50</v>
      </c>
      <c r="E5612" s="155">
        <v>50</v>
      </c>
      <c r="F5612" s="166">
        <v>42201</v>
      </c>
      <c r="G5612" s="166">
        <v>42205</v>
      </c>
      <c r="H5612" s="157">
        <v>1</v>
      </c>
    </row>
    <row r="5613" spans="1:8" ht="15" customHeight="1" x14ac:dyDescent="0.25">
      <c r="A5613" s="155" t="s">
        <v>1254</v>
      </c>
      <c r="B5613" s="155" t="s">
        <v>4253</v>
      </c>
      <c r="C5613" s="155" t="s">
        <v>8216</v>
      </c>
      <c r="D5613" s="155">
        <v>100</v>
      </c>
      <c r="E5613" s="155">
        <v>50</v>
      </c>
      <c r="F5613" s="166">
        <v>42201</v>
      </c>
      <c r="G5613" s="166">
        <v>42205</v>
      </c>
      <c r="H5613" s="157">
        <v>1</v>
      </c>
    </row>
    <row r="5614" spans="1:8" ht="15" customHeight="1" x14ac:dyDescent="0.25">
      <c r="A5614" s="155" t="s">
        <v>6576</v>
      </c>
      <c r="B5614" s="155" t="s">
        <v>7368</v>
      </c>
      <c r="C5614" s="155" t="s">
        <v>8217</v>
      </c>
      <c r="D5614" s="155">
        <v>5</v>
      </c>
      <c r="E5614" s="155">
        <v>5</v>
      </c>
      <c r="F5614" s="166">
        <v>42202</v>
      </c>
      <c r="G5614" s="166">
        <v>42205</v>
      </c>
      <c r="H5614" s="157">
        <v>1</v>
      </c>
    </row>
    <row r="5615" spans="1:8" ht="15" customHeight="1" x14ac:dyDescent="0.25">
      <c r="A5615" s="155" t="s">
        <v>6576</v>
      </c>
      <c r="B5615" s="155" t="s">
        <v>7368</v>
      </c>
      <c r="C5615" s="155" t="s">
        <v>8218</v>
      </c>
      <c r="D5615" s="155">
        <v>5</v>
      </c>
      <c r="E5615" s="155">
        <v>5</v>
      </c>
      <c r="F5615" s="166">
        <v>42202</v>
      </c>
      <c r="G5615" s="166">
        <v>42205</v>
      </c>
      <c r="H5615" s="157">
        <v>1</v>
      </c>
    </row>
    <row r="5616" spans="1:8" ht="15" customHeight="1" x14ac:dyDescent="0.25">
      <c r="A5616" s="155" t="s">
        <v>8219</v>
      </c>
      <c r="B5616" s="155" t="s">
        <v>4559</v>
      </c>
      <c r="C5616" s="155" t="s">
        <v>8223</v>
      </c>
      <c r="D5616" s="155">
        <v>5</v>
      </c>
      <c r="E5616" s="155">
        <v>5</v>
      </c>
      <c r="F5616" s="166">
        <v>42202</v>
      </c>
      <c r="G5616" s="166">
        <v>42205</v>
      </c>
      <c r="H5616" s="157">
        <v>1</v>
      </c>
    </row>
    <row r="5617" spans="1:8" ht="15" customHeight="1" x14ac:dyDescent="0.25">
      <c r="A5617" s="155" t="s">
        <v>8219</v>
      </c>
      <c r="B5617" s="155" t="s">
        <v>4556</v>
      </c>
      <c r="C5617" s="155" t="s">
        <v>8222</v>
      </c>
      <c r="D5617" s="155">
        <v>10</v>
      </c>
      <c r="E5617" s="155">
        <v>10</v>
      </c>
      <c r="F5617" s="166">
        <v>42202</v>
      </c>
      <c r="G5617" s="166">
        <v>42205</v>
      </c>
      <c r="H5617" s="157">
        <v>1</v>
      </c>
    </row>
    <row r="5618" spans="1:8" ht="15" customHeight="1" x14ac:dyDescent="0.25">
      <c r="A5618" s="155" t="s">
        <v>8219</v>
      </c>
      <c r="B5618" s="155" t="s">
        <v>8220</v>
      </c>
      <c r="C5618" s="155" t="s">
        <v>8221</v>
      </c>
      <c r="D5618" s="155">
        <v>20</v>
      </c>
      <c r="E5618" s="155">
        <v>20</v>
      </c>
      <c r="F5618" s="166">
        <v>42202</v>
      </c>
      <c r="G5618" s="166">
        <v>42205</v>
      </c>
      <c r="H5618" s="157">
        <v>1</v>
      </c>
    </row>
    <row r="5619" spans="1:8" ht="15" customHeight="1" x14ac:dyDescent="0.25">
      <c r="A5619" s="155" t="s">
        <v>39</v>
      </c>
      <c r="B5619" s="155" t="s">
        <v>1937</v>
      </c>
      <c r="C5619" s="155" t="s">
        <v>8224</v>
      </c>
      <c r="D5619" s="155">
        <v>500</v>
      </c>
      <c r="E5619" s="155">
        <v>500</v>
      </c>
      <c r="F5619" s="166">
        <v>42202</v>
      </c>
      <c r="G5619" s="166">
        <v>42206</v>
      </c>
      <c r="H5619" s="157">
        <v>1</v>
      </c>
    </row>
    <row r="5620" spans="1:8" ht="15" customHeight="1" x14ac:dyDescent="0.25">
      <c r="A5620" s="155" t="s">
        <v>71</v>
      </c>
      <c r="B5620" s="155" t="s">
        <v>583</v>
      </c>
      <c r="C5620" s="155" t="s">
        <v>8225</v>
      </c>
      <c r="D5620" s="155">
        <v>5</v>
      </c>
      <c r="E5620" s="155">
        <v>5</v>
      </c>
      <c r="F5620" s="166">
        <v>42202</v>
      </c>
      <c r="G5620" s="166">
        <v>42205</v>
      </c>
      <c r="H5620" s="157">
        <v>1</v>
      </c>
    </row>
    <row r="5621" spans="1:8" ht="15" customHeight="1" x14ac:dyDescent="0.25">
      <c r="A5621" s="155" t="s">
        <v>2714</v>
      </c>
      <c r="B5621" s="155" t="s">
        <v>8226</v>
      </c>
      <c r="C5621" s="155" t="s">
        <v>8227</v>
      </c>
      <c r="D5621" s="155">
        <v>50</v>
      </c>
      <c r="E5621" s="155">
        <v>50</v>
      </c>
      <c r="F5621" s="166">
        <v>42202</v>
      </c>
      <c r="G5621" s="166">
        <v>42208</v>
      </c>
      <c r="H5621" s="157">
        <v>1</v>
      </c>
    </row>
    <row r="5622" spans="1:8" ht="15" customHeight="1" x14ac:dyDescent="0.25">
      <c r="A5622" s="155" t="s">
        <v>2714</v>
      </c>
      <c r="B5622" s="155" t="s">
        <v>2068</v>
      </c>
      <c r="C5622" s="155" t="s">
        <v>364</v>
      </c>
      <c r="D5622" s="155">
        <v>50</v>
      </c>
      <c r="E5622" s="155">
        <v>50</v>
      </c>
      <c r="F5622" s="166">
        <v>42202</v>
      </c>
      <c r="G5622" s="166">
        <v>42208</v>
      </c>
      <c r="H5622" s="157">
        <v>1</v>
      </c>
    </row>
    <row r="5623" spans="1:8" ht="15" customHeight="1" x14ac:dyDescent="0.25">
      <c r="A5623" s="155" t="s">
        <v>719</v>
      </c>
      <c r="B5623" s="155" t="s">
        <v>720</v>
      </c>
      <c r="C5623" s="155" t="s">
        <v>8228</v>
      </c>
      <c r="D5623" s="155">
        <v>200</v>
      </c>
      <c r="E5623" s="155">
        <v>200</v>
      </c>
      <c r="F5623" s="166">
        <v>42202</v>
      </c>
      <c r="G5623" s="166">
        <v>42207</v>
      </c>
      <c r="H5623" s="157">
        <v>1</v>
      </c>
    </row>
    <row r="5624" spans="1:8" ht="15" customHeight="1" x14ac:dyDescent="0.25">
      <c r="A5624" s="155" t="s">
        <v>1280</v>
      </c>
      <c r="B5624" s="155" t="s">
        <v>1692</v>
      </c>
      <c r="C5624" s="155" t="s">
        <v>8229</v>
      </c>
      <c r="D5624" s="155">
        <v>150</v>
      </c>
      <c r="E5624" s="155">
        <v>150</v>
      </c>
      <c r="F5624" s="166">
        <v>42202</v>
      </c>
      <c r="G5624" s="166">
        <v>42206</v>
      </c>
      <c r="H5624" s="157">
        <v>1</v>
      </c>
    </row>
    <row r="5625" spans="1:8" ht="15" customHeight="1" x14ac:dyDescent="0.25">
      <c r="A5625" s="155" t="s">
        <v>1280</v>
      </c>
      <c r="B5625" s="155" t="s">
        <v>4796</v>
      </c>
      <c r="C5625" s="155" t="s">
        <v>364</v>
      </c>
      <c r="D5625" s="155">
        <v>50</v>
      </c>
      <c r="E5625" s="155">
        <v>50</v>
      </c>
      <c r="F5625" s="166">
        <v>42202</v>
      </c>
      <c r="G5625" s="166">
        <v>42206</v>
      </c>
      <c r="H5625" s="157">
        <v>1</v>
      </c>
    </row>
    <row r="5626" spans="1:8" ht="15" customHeight="1" x14ac:dyDescent="0.25">
      <c r="A5626" s="155" t="s">
        <v>36</v>
      </c>
      <c r="B5626" s="155" t="s">
        <v>812</v>
      </c>
      <c r="C5626" s="155" t="s">
        <v>8230</v>
      </c>
      <c r="D5626" s="155">
        <v>50</v>
      </c>
      <c r="E5626" s="155">
        <v>50</v>
      </c>
      <c r="F5626" s="166">
        <v>42202</v>
      </c>
      <c r="G5626" s="166">
        <v>42206</v>
      </c>
      <c r="H5626" s="157">
        <v>1</v>
      </c>
    </row>
    <row r="5627" spans="1:8" ht="15" customHeight="1" x14ac:dyDescent="0.25">
      <c r="A5627" s="155" t="s">
        <v>8231</v>
      </c>
      <c r="B5627" s="155" t="s">
        <v>5668</v>
      </c>
      <c r="C5627" s="155" t="s">
        <v>8232</v>
      </c>
      <c r="D5627" s="155">
        <v>300</v>
      </c>
      <c r="E5627" s="155">
        <v>300</v>
      </c>
      <c r="F5627" s="166">
        <v>42202</v>
      </c>
      <c r="G5627" s="166">
        <v>42206</v>
      </c>
      <c r="H5627" s="157">
        <v>1</v>
      </c>
    </row>
    <row r="5628" spans="1:8" ht="15" customHeight="1" x14ac:dyDescent="0.25">
      <c r="A5628" s="155" t="s">
        <v>1254</v>
      </c>
      <c r="B5628" s="155" t="s">
        <v>4253</v>
      </c>
      <c r="C5628" s="155" t="s">
        <v>8216</v>
      </c>
      <c r="D5628" s="155">
        <v>100</v>
      </c>
      <c r="E5628" s="155">
        <v>50</v>
      </c>
      <c r="F5628" s="166">
        <v>42202</v>
      </c>
      <c r="G5628" s="166">
        <v>42205</v>
      </c>
      <c r="H5628" s="157">
        <v>1</v>
      </c>
    </row>
    <row r="5629" spans="1:8" ht="15" customHeight="1" x14ac:dyDescent="0.25">
      <c r="A5629" s="155" t="s">
        <v>1254</v>
      </c>
      <c r="B5629" s="155" t="s">
        <v>471</v>
      </c>
      <c r="C5629" s="155" t="s">
        <v>8233</v>
      </c>
      <c r="D5629" s="155">
        <v>200</v>
      </c>
      <c r="E5629" s="155">
        <v>200</v>
      </c>
      <c r="F5629" s="166">
        <v>42206</v>
      </c>
      <c r="G5629" s="166">
        <v>42208</v>
      </c>
      <c r="H5629" s="157">
        <v>1</v>
      </c>
    </row>
    <row r="5630" spans="1:8" ht="15" customHeight="1" x14ac:dyDescent="0.25">
      <c r="A5630" s="155" t="s">
        <v>5053</v>
      </c>
      <c r="B5630" s="155" t="s">
        <v>7534</v>
      </c>
      <c r="C5630" s="155" t="s">
        <v>8234</v>
      </c>
      <c r="D5630" s="155">
        <v>10</v>
      </c>
      <c r="E5630" s="155">
        <v>10</v>
      </c>
      <c r="F5630" s="166">
        <v>42206</v>
      </c>
      <c r="G5630" s="166">
        <v>42207</v>
      </c>
      <c r="H5630" s="157">
        <v>1</v>
      </c>
    </row>
    <row r="5631" spans="1:8" ht="15" customHeight="1" x14ac:dyDescent="0.25">
      <c r="A5631" s="155" t="s">
        <v>820</v>
      </c>
      <c r="B5631" s="155" t="s">
        <v>101</v>
      </c>
      <c r="C5631" s="155" t="s">
        <v>8235</v>
      </c>
      <c r="D5631" s="155">
        <v>50</v>
      </c>
      <c r="E5631" s="155">
        <v>50</v>
      </c>
      <c r="F5631" s="166">
        <v>42206</v>
      </c>
      <c r="G5631" s="166">
        <v>42207</v>
      </c>
      <c r="H5631" s="157">
        <v>1</v>
      </c>
    </row>
    <row r="5632" spans="1:8" ht="15" customHeight="1" x14ac:dyDescent="0.25">
      <c r="A5632" s="155" t="s">
        <v>5592</v>
      </c>
      <c r="B5632" s="155" t="s">
        <v>7706</v>
      </c>
      <c r="C5632" s="155" t="s">
        <v>8236</v>
      </c>
      <c r="D5632" s="155">
        <v>5</v>
      </c>
      <c r="E5632" s="155">
        <v>5</v>
      </c>
      <c r="F5632" s="166">
        <v>42206</v>
      </c>
      <c r="G5632" s="166">
        <v>42214</v>
      </c>
      <c r="H5632" s="157">
        <v>1</v>
      </c>
    </row>
    <row r="5633" spans="1:9" ht="15" customHeight="1" x14ac:dyDescent="0.25">
      <c r="A5633" s="155" t="s">
        <v>71</v>
      </c>
      <c r="B5633" s="155" t="s">
        <v>1530</v>
      </c>
      <c r="C5633" s="155" t="s">
        <v>8237</v>
      </c>
      <c r="D5633" s="155">
        <v>5</v>
      </c>
      <c r="E5633" s="155">
        <v>5</v>
      </c>
      <c r="F5633" s="166">
        <v>42206</v>
      </c>
      <c r="G5633" s="166">
        <v>42213</v>
      </c>
      <c r="H5633" s="157">
        <v>1</v>
      </c>
    </row>
    <row r="5634" spans="1:9" ht="15" customHeight="1" x14ac:dyDescent="0.25">
      <c r="A5634" s="155" t="s">
        <v>78</v>
      </c>
      <c r="B5634" s="155" t="s">
        <v>8238</v>
      </c>
      <c r="C5634" s="155" t="s">
        <v>8239</v>
      </c>
      <c r="D5634" s="155">
        <v>6</v>
      </c>
      <c r="E5634" s="155">
        <v>6</v>
      </c>
      <c r="F5634" s="166">
        <v>42206</v>
      </c>
      <c r="G5634" s="166">
        <v>42209</v>
      </c>
      <c r="H5634" s="157">
        <v>1</v>
      </c>
    </row>
    <row r="5635" spans="1:9" ht="15" customHeight="1" x14ac:dyDescent="0.25">
      <c r="A5635" s="155" t="s">
        <v>3481</v>
      </c>
      <c r="B5635" s="155" t="s">
        <v>8240</v>
      </c>
      <c r="C5635" s="155" t="s">
        <v>8241</v>
      </c>
      <c r="D5635" s="155">
        <v>50</v>
      </c>
      <c r="E5635" s="155">
        <v>50</v>
      </c>
      <c r="F5635" s="166">
        <v>42206</v>
      </c>
      <c r="G5635" s="166">
        <v>42213</v>
      </c>
      <c r="H5635" s="157">
        <v>1</v>
      </c>
    </row>
    <row r="5636" spans="1:9" ht="15" customHeight="1" x14ac:dyDescent="0.25">
      <c r="A5636" s="155" t="s">
        <v>1386</v>
      </c>
      <c r="B5636" s="155" t="s">
        <v>1696</v>
      </c>
      <c r="C5636" s="155" t="s">
        <v>8242</v>
      </c>
      <c r="D5636" s="155">
        <v>1</v>
      </c>
      <c r="E5636" s="155">
        <v>1</v>
      </c>
      <c r="F5636" s="166">
        <v>42206</v>
      </c>
      <c r="G5636" s="166">
        <v>42212</v>
      </c>
      <c r="H5636" s="157">
        <v>1</v>
      </c>
    </row>
    <row r="5637" spans="1:9" ht="15" customHeight="1" x14ac:dyDescent="0.25">
      <c r="A5637" s="155" t="s">
        <v>8243</v>
      </c>
      <c r="B5637" s="155" t="s">
        <v>8244</v>
      </c>
      <c r="C5637" s="155" t="s">
        <v>8245</v>
      </c>
      <c r="D5637" s="155">
        <v>12</v>
      </c>
      <c r="E5637" s="155">
        <v>12</v>
      </c>
      <c r="F5637" s="166">
        <v>42207</v>
      </c>
      <c r="G5637" s="166">
        <v>42207</v>
      </c>
      <c r="H5637" s="157">
        <v>1</v>
      </c>
      <c r="I5637" s="163" t="s">
        <v>214</v>
      </c>
    </row>
    <row r="5638" spans="1:9" ht="15" customHeight="1" x14ac:dyDescent="0.25">
      <c r="A5638" s="155" t="s">
        <v>7007</v>
      </c>
      <c r="B5638" s="155" t="s">
        <v>8246</v>
      </c>
      <c r="C5638" s="155" t="s">
        <v>8247</v>
      </c>
      <c r="D5638" s="155">
        <v>21</v>
      </c>
      <c r="E5638" s="155">
        <v>22</v>
      </c>
      <c r="F5638" s="166">
        <v>42207</v>
      </c>
      <c r="G5638" s="166">
        <v>42212</v>
      </c>
      <c r="H5638" s="157">
        <v>1</v>
      </c>
    </row>
    <row r="5639" spans="1:9" ht="15" customHeight="1" x14ac:dyDescent="0.25">
      <c r="A5639" s="155" t="s">
        <v>3481</v>
      </c>
      <c r="B5639" s="155" t="s">
        <v>8248</v>
      </c>
      <c r="C5639" s="155" t="s">
        <v>8249</v>
      </c>
      <c r="D5639" s="155">
        <v>50</v>
      </c>
      <c r="E5639" s="155">
        <v>50</v>
      </c>
      <c r="F5639" s="166">
        <v>42207</v>
      </c>
      <c r="G5639" s="166">
        <v>42215</v>
      </c>
      <c r="H5639" s="157">
        <v>1</v>
      </c>
    </row>
    <row r="5640" spans="1:9" ht="15" customHeight="1" x14ac:dyDescent="0.25">
      <c r="A5640" s="155" t="s">
        <v>71</v>
      </c>
      <c r="B5640" s="155" t="s">
        <v>272</v>
      </c>
      <c r="C5640" s="155" t="s">
        <v>8250</v>
      </c>
      <c r="D5640" s="155">
        <v>1</v>
      </c>
      <c r="E5640" s="155">
        <v>1</v>
      </c>
      <c r="F5640" s="166">
        <v>42208</v>
      </c>
      <c r="G5640" s="166">
        <v>42222</v>
      </c>
      <c r="H5640" s="157">
        <v>1</v>
      </c>
    </row>
    <row r="5641" spans="1:9" ht="15" customHeight="1" x14ac:dyDescent="0.25">
      <c r="A5641" s="155" t="s">
        <v>520</v>
      </c>
      <c r="B5641" s="155" t="s">
        <v>966</v>
      </c>
      <c r="C5641" s="155" t="s">
        <v>8258</v>
      </c>
      <c r="D5641" s="155">
        <v>250</v>
      </c>
      <c r="E5641" s="155">
        <v>250</v>
      </c>
      <c r="F5641" s="166">
        <v>42209</v>
      </c>
      <c r="G5641" s="166">
        <v>42216</v>
      </c>
      <c r="H5641" s="157">
        <v>1</v>
      </c>
    </row>
    <row r="5642" spans="1:9" ht="15" customHeight="1" x14ac:dyDescent="0.25">
      <c r="A5642" s="155" t="s">
        <v>820</v>
      </c>
      <c r="B5642" s="155" t="s">
        <v>89</v>
      </c>
      <c r="C5642" s="155" t="s">
        <v>8259</v>
      </c>
      <c r="D5642" s="155">
        <v>200</v>
      </c>
      <c r="E5642" s="155">
        <v>200</v>
      </c>
      <c r="F5642" s="166">
        <v>42209</v>
      </c>
      <c r="G5642" s="166">
        <v>42215</v>
      </c>
      <c r="H5642" s="157">
        <v>1</v>
      </c>
    </row>
    <row r="5643" spans="1:9" ht="15" customHeight="1" x14ac:dyDescent="0.25">
      <c r="A5643" s="155" t="s">
        <v>65</v>
      </c>
      <c r="B5643" s="155" t="s">
        <v>547</v>
      </c>
      <c r="C5643" s="155" t="s">
        <v>8260</v>
      </c>
      <c r="D5643" s="155">
        <v>200</v>
      </c>
      <c r="E5643" s="155">
        <v>200</v>
      </c>
      <c r="F5643" s="166">
        <v>42209</v>
      </c>
      <c r="G5643" s="166">
        <v>42216</v>
      </c>
      <c r="H5643" s="157">
        <v>1</v>
      </c>
    </row>
    <row r="5644" spans="1:9" ht="15" customHeight="1" x14ac:dyDescent="0.25">
      <c r="A5644" s="155" t="s">
        <v>3481</v>
      </c>
      <c r="B5644" s="155" t="s">
        <v>149</v>
      </c>
      <c r="C5644" s="155" t="s">
        <v>8261</v>
      </c>
      <c r="D5644" s="155">
        <v>65</v>
      </c>
      <c r="E5644" s="155">
        <v>65</v>
      </c>
      <c r="F5644" s="166">
        <v>42209</v>
      </c>
      <c r="G5644" s="166">
        <v>42213</v>
      </c>
      <c r="H5644" s="157">
        <v>1</v>
      </c>
    </row>
    <row r="5645" spans="1:9" ht="15" customHeight="1" x14ac:dyDescent="0.25">
      <c r="A5645" s="155" t="s">
        <v>8290</v>
      </c>
      <c r="B5645" s="155" t="s">
        <v>8291</v>
      </c>
      <c r="C5645" s="155" t="s">
        <v>8292</v>
      </c>
      <c r="D5645" s="155">
        <v>10</v>
      </c>
      <c r="E5645" s="155">
        <v>10</v>
      </c>
      <c r="F5645" s="166">
        <v>42209</v>
      </c>
      <c r="G5645" s="166">
        <v>42209</v>
      </c>
      <c r="H5645" s="157">
        <v>1</v>
      </c>
      <c r="I5645" s="163" t="s">
        <v>214</v>
      </c>
    </row>
    <row r="5646" spans="1:9" ht="15" customHeight="1" x14ac:dyDescent="0.25">
      <c r="A5646" s="155" t="s">
        <v>251</v>
      </c>
      <c r="B5646" s="155" t="s">
        <v>4216</v>
      </c>
      <c r="C5646" s="155" t="s">
        <v>8262</v>
      </c>
      <c r="D5646" s="155">
        <v>10</v>
      </c>
      <c r="E5646" s="155">
        <v>10</v>
      </c>
      <c r="F5646" s="166">
        <v>42209</v>
      </c>
      <c r="G5646" s="166">
        <v>42214</v>
      </c>
      <c r="H5646" s="157">
        <v>1</v>
      </c>
    </row>
    <row r="5647" spans="1:9" ht="15" customHeight="1" x14ac:dyDescent="0.25">
      <c r="A5647" s="155" t="s">
        <v>65</v>
      </c>
      <c r="B5647" s="155" t="s">
        <v>2994</v>
      </c>
      <c r="C5647" s="155" t="s">
        <v>8280</v>
      </c>
      <c r="D5647" s="155">
        <v>50</v>
      </c>
      <c r="E5647" s="155">
        <v>50</v>
      </c>
      <c r="F5647" s="166">
        <v>42212</v>
      </c>
      <c r="G5647" s="166">
        <v>42219</v>
      </c>
      <c r="H5647" s="157">
        <v>1</v>
      </c>
    </row>
    <row r="5648" spans="1:9" ht="15" customHeight="1" x14ac:dyDescent="0.25">
      <c r="A5648" s="155" t="s">
        <v>7849</v>
      </c>
      <c r="B5648" s="155" t="s">
        <v>2698</v>
      </c>
      <c r="C5648" s="155" t="s">
        <v>8281</v>
      </c>
      <c r="D5648" s="155">
        <v>30</v>
      </c>
      <c r="E5648" s="155">
        <v>30</v>
      </c>
      <c r="F5648" s="166">
        <v>42212</v>
      </c>
      <c r="G5648" s="166">
        <v>42216</v>
      </c>
      <c r="H5648" s="157">
        <v>1</v>
      </c>
    </row>
    <row r="5649" spans="1:8" ht="15" customHeight="1" x14ac:dyDescent="0.25">
      <c r="A5649" s="155" t="s">
        <v>173</v>
      </c>
      <c r="B5649" s="155" t="s">
        <v>8282</v>
      </c>
      <c r="C5649" s="155" t="s">
        <v>8283</v>
      </c>
      <c r="D5649" s="155">
        <v>250</v>
      </c>
      <c r="E5649" s="155">
        <v>252</v>
      </c>
      <c r="F5649" s="166">
        <v>42212</v>
      </c>
      <c r="G5649" s="166">
        <v>42219</v>
      </c>
      <c r="H5649" s="157">
        <v>1</v>
      </c>
    </row>
    <row r="5650" spans="1:8" ht="15" customHeight="1" x14ac:dyDescent="0.25">
      <c r="A5650" s="155" t="s">
        <v>71</v>
      </c>
      <c r="B5650" s="155" t="s">
        <v>583</v>
      </c>
      <c r="C5650" s="155" t="s">
        <v>8284</v>
      </c>
      <c r="D5650" s="155">
        <v>5</v>
      </c>
      <c r="E5650" s="155">
        <v>5</v>
      </c>
      <c r="F5650" s="166">
        <v>42212</v>
      </c>
      <c r="G5650" s="166">
        <v>42216</v>
      </c>
      <c r="H5650" s="157">
        <v>1</v>
      </c>
    </row>
    <row r="5651" spans="1:8" ht="15" customHeight="1" x14ac:dyDescent="0.25">
      <c r="A5651" s="155" t="s">
        <v>71</v>
      </c>
      <c r="B5651" s="155" t="s">
        <v>1530</v>
      </c>
      <c r="C5651" s="155" t="s">
        <v>8285</v>
      </c>
      <c r="D5651" s="155">
        <v>5</v>
      </c>
      <c r="E5651" s="155">
        <v>5</v>
      </c>
      <c r="F5651" s="166">
        <v>42212</v>
      </c>
      <c r="G5651" s="166">
        <v>42215</v>
      </c>
      <c r="H5651" s="157">
        <v>1</v>
      </c>
    </row>
    <row r="5652" spans="1:8" ht="15" customHeight="1" x14ac:dyDescent="0.25">
      <c r="A5652" s="155" t="s">
        <v>8287</v>
      </c>
      <c r="B5652" s="155" t="s">
        <v>743</v>
      </c>
      <c r="C5652" s="155" t="s">
        <v>8286</v>
      </c>
      <c r="D5652" s="155">
        <v>120</v>
      </c>
      <c r="E5652" s="155">
        <v>120</v>
      </c>
      <c r="F5652" s="166">
        <v>42212</v>
      </c>
      <c r="G5652" s="166">
        <v>42215</v>
      </c>
      <c r="H5652" s="157">
        <v>1</v>
      </c>
    </row>
    <row r="5653" spans="1:8" ht="15" customHeight="1" x14ac:dyDescent="0.25">
      <c r="A5653" s="155" t="s">
        <v>719</v>
      </c>
      <c r="B5653" s="155" t="s">
        <v>1483</v>
      </c>
      <c r="C5653" s="155" t="s">
        <v>8288</v>
      </c>
      <c r="D5653" s="155">
        <v>100</v>
      </c>
      <c r="E5653" s="155">
        <v>100</v>
      </c>
      <c r="F5653" s="166">
        <v>42212</v>
      </c>
      <c r="G5653" s="166">
        <v>42216</v>
      </c>
      <c r="H5653" s="157">
        <v>1</v>
      </c>
    </row>
    <row r="5654" spans="1:8" ht="15" customHeight="1" x14ac:dyDescent="0.25">
      <c r="A5654" s="155" t="s">
        <v>719</v>
      </c>
      <c r="B5654" s="155" t="s">
        <v>1670</v>
      </c>
      <c r="C5654" s="155" t="s">
        <v>364</v>
      </c>
      <c r="D5654" s="155">
        <v>100</v>
      </c>
      <c r="E5654" s="155">
        <v>100</v>
      </c>
      <c r="F5654" s="166">
        <v>42212</v>
      </c>
      <c r="G5654" s="166">
        <v>42216</v>
      </c>
      <c r="H5654" s="157">
        <v>1</v>
      </c>
    </row>
    <row r="5655" spans="1:8" ht="15" customHeight="1" x14ac:dyDescent="0.25">
      <c r="A5655" s="155" t="s">
        <v>4728</v>
      </c>
      <c r="B5655" s="155" t="s">
        <v>6710</v>
      </c>
      <c r="C5655" s="155" t="s">
        <v>8289</v>
      </c>
      <c r="D5655" s="155">
        <v>50</v>
      </c>
      <c r="E5655" s="155">
        <v>50</v>
      </c>
      <c r="F5655" s="166">
        <v>42212</v>
      </c>
      <c r="G5655" s="166">
        <v>42222</v>
      </c>
      <c r="H5655" s="157">
        <v>1</v>
      </c>
    </row>
    <row r="5656" spans="1:8" ht="15" customHeight="1" x14ac:dyDescent="0.25">
      <c r="A5656" s="155" t="s">
        <v>71</v>
      </c>
      <c r="B5656" s="155" t="s">
        <v>477</v>
      </c>
      <c r="C5656" s="155" t="s">
        <v>8293</v>
      </c>
      <c r="D5656" s="155">
        <v>5</v>
      </c>
      <c r="E5656" s="155">
        <v>5</v>
      </c>
      <c r="F5656" s="166">
        <v>42213</v>
      </c>
      <c r="G5656" s="166">
        <v>42216</v>
      </c>
      <c r="H5656" s="157">
        <v>1</v>
      </c>
    </row>
    <row r="5657" spans="1:8" ht="15" customHeight="1" x14ac:dyDescent="0.25">
      <c r="A5657" s="155" t="s">
        <v>2714</v>
      </c>
      <c r="B5657" s="155" t="s">
        <v>791</v>
      </c>
      <c r="C5657" s="155" t="s">
        <v>8210</v>
      </c>
      <c r="D5657" s="155">
        <v>10</v>
      </c>
      <c r="E5657" s="155">
        <v>10</v>
      </c>
      <c r="F5657" s="166">
        <v>42213</v>
      </c>
      <c r="G5657" s="166">
        <v>42219</v>
      </c>
      <c r="H5657" s="157">
        <v>1</v>
      </c>
    </row>
    <row r="5658" spans="1:8" ht="15" customHeight="1" x14ac:dyDescent="0.25">
      <c r="A5658" s="155" t="s">
        <v>2714</v>
      </c>
      <c r="B5658" s="155" t="s">
        <v>736</v>
      </c>
      <c r="C5658" s="155" t="s">
        <v>364</v>
      </c>
      <c r="D5658" s="155">
        <v>100</v>
      </c>
      <c r="E5658" s="155">
        <v>100</v>
      </c>
      <c r="F5658" s="166">
        <v>42213</v>
      </c>
      <c r="G5658" s="166">
        <v>42219</v>
      </c>
      <c r="H5658" s="157">
        <v>1</v>
      </c>
    </row>
    <row r="5659" spans="1:8" ht="15" customHeight="1" x14ac:dyDescent="0.25">
      <c r="A5659" s="155" t="s">
        <v>5827</v>
      </c>
      <c r="B5659" s="155" t="s">
        <v>5988</v>
      </c>
      <c r="C5659" s="155" t="s">
        <v>8294</v>
      </c>
      <c r="D5659" s="155">
        <v>100</v>
      </c>
      <c r="E5659" s="155">
        <v>100</v>
      </c>
      <c r="F5659" s="166">
        <v>42213</v>
      </c>
      <c r="G5659" s="166">
        <v>42216</v>
      </c>
      <c r="H5659" s="157">
        <v>1</v>
      </c>
    </row>
    <row r="5660" spans="1:8" ht="15" customHeight="1" x14ac:dyDescent="0.25">
      <c r="A5660" s="155" t="s">
        <v>3689</v>
      </c>
      <c r="B5660" s="155" t="s">
        <v>4752</v>
      </c>
      <c r="C5660" s="155" t="s">
        <v>8295</v>
      </c>
      <c r="D5660" s="155">
        <v>900</v>
      </c>
      <c r="E5660" s="155">
        <v>900</v>
      </c>
      <c r="F5660" s="166">
        <v>42214</v>
      </c>
      <c r="G5660" s="166">
        <v>42216</v>
      </c>
      <c r="H5660" s="157">
        <v>1</v>
      </c>
    </row>
    <row r="5661" spans="1:8" ht="15" customHeight="1" x14ac:dyDescent="0.25">
      <c r="A5661" s="155" t="s">
        <v>8297</v>
      </c>
      <c r="B5661" s="155" t="s">
        <v>1795</v>
      </c>
      <c r="C5661" s="155" t="s">
        <v>8296</v>
      </c>
      <c r="D5661" s="155">
        <v>250</v>
      </c>
      <c r="E5661" s="155">
        <v>250</v>
      </c>
      <c r="F5661" s="166">
        <v>42214</v>
      </c>
      <c r="G5661" s="166">
        <v>42220</v>
      </c>
      <c r="H5661" s="157">
        <v>1</v>
      </c>
    </row>
    <row r="5662" spans="1:8" ht="15" customHeight="1" x14ac:dyDescent="0.25">
      <c r="A5662" s="155" t="s">
        <v>3481</v>
      </c>
      <c r="B5662" s="155" t="s">
        <v>8298</v>
      </c>
      <c r="C5662" s="155" t="s">
        <v>8299</v>
      </c>
      <c r="D5662" s="155">
        <v>11</v>
      </c>
      <c r="E5662" s="155">
        <v>11</v>
      </c>
      <c r="F5662" s="166">
        <v>42214</v>
      </c>
      <c r="G5662" s="166">
        <v>42216</v>
      </c>
      <c r="H5662" s="157">
        <v>1</v>
      </c>
    </row>
    <row r="5663" spans="1:8" x14ac:dyDescent="0.25">
      <c r="A5663" s="155" t="s">
        <v>115</v>
      </c>
      <c r="B5663" s="155" t="s">
        <v>116</v>
      </c>
      <c r="C5663" s="155" t="s">
        <v>8300</v>
      </c>
      <c r="D5663" s="155">
        <v>21</v>
      </c>
      <c r="E5663" s="155">
        <v>21</v>
      </c>
      <c r="F5663" s="166">
        <v>42214</v>
      </c>
      <c r="G5663" s="166">
        <v>42206</v>
      </c>
      <c r="H5663" s="157">
        <v>0</v>
      </c>
    </row>
    <row r="5664" spans="1:8" ht="15" customHeight="1" x14ac:dyDescent="0.25">
      <c r="A5664" s="155" t="s">
        <v>115</v>
      </c>
      <c r="B5664" s="155" t="s">
        <v>856</v>
      </c>
      <c r="C5664" s="155" t="s">
        <v>8301</v>
      </c>
      <c r="D5664" s="155">
        <v>5</v>
      </c>
      <c r="E5664" s="155">
        <v>5</v>
      </c>
      <c r="F5664" s="166">
        <v>42214</v>
      </c>
      <c r="G5664" s="166">
        <v>42215</v>
      </c>
      <c r="H5664" s="157">
        <v>1</v>
      </c>
    </row>
    <row r="5665" spans="1:9" ht="15" customHeight="1" x14ac:dyDescent="0.25">
      <c r="A5665" s="155" t="s">
        <v>5652</v>
      </c>
      <c r="B5665" s="155" t="s">
        <v>7629</v>
      </c>
      <c r="C5665" s="155" t="s">
        <v>8302</v>
      </c>
      <c r="D5665" s="155">
        <v>25</v>
      </c>
      <c r="E5665" s="155">
        <v>25</v>
      </c>
      <c r="F5665" s="166">
        <v>42215</v>
      </c>
      <c r="G5665" s="166">
        <v>42216</v>
      </c>
      <c r="H5665" s="157">
        <v>1</v>
      </c>
    </row>
    <row r="5666" spans="1:9" ht="15" customHeight="1" x14ac:dyDescent="0.25">
      <c r="A5666" s="155" t="s">
        <v>1492</v>
      </c>
      <c r="B5666" s="155" t="s">
        <v>2726</v>
      </c>
      <c r="C5666" s="155" t="s">
        <v>8303</v>
      </c>
      <c r="D5666" s="155">
        <v>250</v>
      </c>
      <c r="E5666" s="155">
        <v>250</v>
      </c>
      <c r="F5666" s="166">
        <v>42215</v>
      </c>
      <c r="G5666" s="166">
        <v>42220</v>
      </c>
      <c r="H5666" s="157">
        <v>1</v>
      </c>
    </row>
    <row r="5667" spans="1:9" ht="15" customHeight="1" x14ac:dyDescent="0.25">
      <c r="A5667" s="155" t="s">
        <v>8290</v>
      </c>
      <c r="B5667" s="155" t="s">
        <v>1696</v>
      </c>
      <c r="C5667" s="155" t="s">
        <v>8304</v>
      </c>
      <c r="D5667" s="155">
        <v>6</v>
      </c>
      <c r="E5667" s="155">
        <v>6</v>
      </c>
      <c r="F5667" s="166">
        <v>42216</v>
      </c>
      <c r="G5667" s="166">
        <v>42216</v>
      </c>
      <c r="H5667" s="157">
        <v>1</v>
      </c>
      <c r="I5667" s="163" t="s">
        <v>214</v>
      </c>
    </row>
    <row r="5668" spans="1:9" ht="15" customHeight="1" x14ac:dyDescent="0.25">
      <c r="A5668" s="155" t="s">
        <v>71</v>
      </c>
      <c r="B5668" s="155" t="s">
        <v>583</v>
      </c>
      <c r="C5668" s="155" t="s">
        <v>8305</v>
      </c>
      <c r="D5668" s="155">
        <v>5</v>
      </c>
      <c r="E5668" s="155">
        <v>5</v>
      </c>
      <c r="F5668" s="166">
        <v>42216</v>
      </c>
      <c r="G5668" s="166">
        <v>42223</v>
      </c>
      <c r="H5668" s="157">
        <v>1</v>
      </c>
    </row>
    <row r="5669" spans="1:9" ht="15" customHeight="1" x14ac:dyDescent="0.25">
      <c r="A5669" s="155" t="s">
        <v>2714</v>
      </c>
      <c r="B5669" s="155" t="s">
        <v>2066</v>
      </c>
      <c r="C5669" s="155" t="s">
        <v>8306</v>
      </c>
      <c r="D5669" s="155">
        <v>500</v>
      </c>
      <c r="E5669" s="155">
        <v>500</v>
      </c>
      <c r="F5669" s="166">
        <v>42216</v>
      </c>
      <c r="G5669" s="166">
        <v>42220</v>
      </c>
      <c r="H5669" s="157">
        <v>1</v>
      </c>
    </row>
    <row r="5670" spans="1:9" ht="15" customHeight="1" x14ac:dyDescent="0.25">
      <c r="A5670" s="155" t="s">
        <v>1114</v>
      </c>
      <c r="B5670" s="155" t="s">
        <v>1317</v>
      </c>
      <c r="C5670" s="155" t="s">
        <v>8307</v>
      </c>
      <c r="D5670" s="155">
        <v>21</v>
      </c>
      <c r="E5670" s="155">
        <v>21</v>
      </c>
      <c r="F5670" s="166">
        <v>42216</v>
      </c>
      <c r="G5670" s="166">
        <v>42219</v>
      </c>
      <c r="H5670" s="157">
        <v>1</v>
      </c>
    </row>
    <row r="5671" spans="1:9" ht="15" customHeight="1" x14ac:dyDescent="0.25">
      <c r="A5671" s="155" t="s">
        <v>286</v>
      </c>
      <c r="B5671" s="155" t="s">
        <v>7680</v>
      </c>
      <c r="C5671" s="155" t="s">
        <v>8308</v>
      </c>
      <c r="D5671" s="155">
        <v>25</v>
      </c>
      <c r="E5671" s="155">
        <v>25</v>
      </c>
      <c r="F5671" s="166">
        <v>42216</v>
      </c>
      <c r="G5671" s="166">
        <v>42220</v>
      </c>
      <c r="H5671" s="157">
        <v>1</v>
      </c>
    </row>
    <row r="5672" spans="1:9" ht="15" customHeight="1" x14ac:dyDescent="0.25">
      <c r="A5672" s="155" t="s">
        <v>8310</v>
      </c>
      <c r="B5672" s="155" t="s">
        <v>460</v>
      </c>
      <c r="C5672" s="155" t="s">
        <v>8309</v>
      </c>
      <c r="D5672" s="155">
        <v>100</v>
      </c>
      <c r="E5672" s="155">
        <v>100</v>
      </c>
      <c r="F5672" s="166">
        <v>42216</v>
      </c>
      <c r="G5672" s="166">
        <v>42222</v>
      </c>
      <c r="H5672" s="157">
        <v>1</v>
      </c>
    </row>
    <row r="5673" spans="1:9" ht="15" customHeight="1" x14ac:dyDescent="0.25">
      <c r="A5673" s="155" t="s">
        <v>520</v>
      </c>
      <c r="B5673" s="155" t="s">
        <v>533</v>
      </c>
      <c r="C5673" s="155" t="s">
        <v>8311</v>
      </c>
      <c r="D5673" s="155">
        <v>150</v>
      </c>
      <c r="E5673" s="155">
        <v>150</v>
      </c>
      <c r="F5673" s="166">
        <v>42216</v>
      </c>
      <c r="G5673" s="166">
        <v>42223</v>
      </c>
      <c r="H5673" s="157">
        <v>1</v>
      </c>
    </row>
    <row r="5674" spans="1:9" ht="15" customHeight="1" x14ac:dyDescent="0.25">
      <c r="A5674" s="155" t="s">
        <v>8312</v>
      </c>
      <c r="B5674" s="155" t="s">
        <v>8313</v>
      </c>
      <c r="C5674" s="155" t="s">
        <v>8314</v>
      </c>
      <c r="D5674" s="155">
        <v>15</v>
      </c>
      <c r="E5674" s="155">
        <v>15</v>
      </c>
      <c r="F5674" s="166">
        <v>42216</v>
      </c>
      <c r="G5674" s="166">
        <v>42226</v>
      </c>
      <c r="H5674" s="157">
        <v>1</v>
      </c>
    </row>
    <row r="5675" spans="1:9" ht="15" customHeight="1" x14ac:dyDescent="0.25">
      <c r="A5675" s="155" t="s">
        <v>2313</v>
      </c>
      <c r="B5675" s="155" t="s">
        <v>8315</v>
      </c>
      <c r="C5675" s="155" t="s">
        <v>8316</v>
      </c>
      <c r="D5675" s="155">
        <v>5</v>
      </c>
      <c r="E5675" s="155">
        <v>5</v>
      </c>
      <c r="F5675" s="166">
        <v>42216</v>
      </c>
      <c r="G5675" s="166">
        <v>42219</v>
      </c>
      <c r="H5675" s="157">
        <v>1</v>
      </c>
    </row>
    <row r="5676" spans="1:9" ht="15" customHeight="1" x14ac:dyDescent="0.25">
      <c r="A5676" s="155" t="s">
        <v>173</v>
      </c>
      <c r="B5676" s="155" t="s">
        <v>1819</v>
      </c>
      <c r="C5676" s="155" t="s">
        <v>8317</v>
      </c>
      <c r="D5676" s="155">
        <v>25</v>
      </c>
      <c r="E5676" s="155">
        <v>26</v>
      </c>
      <c r="F5676" s="166">
        <v>42219</v>
      </c>
      <c r="G5676" s="166">
        <v>42223</v>
      </c>
      <c r="H5676" s="157">
        <v>1</v>
      </c>
    </row>
    <row r="5677" spans="1:9" ht="15" customHeight="1" x14ac:dyDescent="0.25">
      <c r="A5677" s="155" t="s">
        <v>2714</v>
      </c>
      <c r="B5677" s="155" t="s">
        <v>3423</v>
      </c>
      <c r="C5677" s="155" t="s">
        <v>8318</v>
      </c>
      <c r="D5677" s="155">
        <v>250</v>
      </c>
      <c r="E5677" s="155">
        <v>240</v>
      </c>
      <c r="F5677" s="166">
        <v>42219</v>
      </c>
      <c r="G5677" s="166">
        <v>42223</v>
      </c>
      <c r="H5677" s="157">
        <v>1</v>
      </c>
    </row>
    <row r="5678" spans="1:9" ht="15" customHeight="1" x14ac:dyDescent="0.25">
      <c r="A5678" s="155" t="s">
        <v>8319</v>
      </c>
      <c r="B5678" s="155" t="s">
        <v>2535</v>
      </c>
      <c r="C5678" s="155" t="s">
        <v>8320</v>
      </c>
      <c r="D5678" s="155">
        <v>10</v>
      </c>
      <c r="E5678" s="155">
        <v>10</v>
      </c>
      <c r="F5678" s="166">
        <v>42219</v>
      </c>
      <c r="G5678" s="166">
        <v>42223</v>
      </c>
      <c r="H5678" s="157">
        <v>1</v>
      </c>
    </row>
    <row r="5679" spans="1:9" ht="15" customHeight="1" x14ac:dyDescent="0.25">
      <c r="A5679" s="155" t="s">
        <v>559</v>
      </c>
      <c r="B5679" s="155" t="s">
        <v>2265</v>
      </c>
      <c r="C5679" s="155" t="s">
        <v>8321</v>
      </c>
      <c r="D5679" s="155">
        <v>8000</v>
      </c>
      <c r="E5679" s="155">
        <v>8000</v>
      </c>
      <c r="F5679" s="166">
        <v>42219</v>
      </c>
      <c r="G5679" s="166">
        <v>42223</v>
      </c>
      <c r="H5679" s="157">
        <v>1</v>
      </c>
    </row>
    <row r="5680" spans="1:9" ht="15" customHeight="1" x14ac:dyDescent="0.25">
      <c r="A5680" s="155" t="s">
        <v>654</v>
      </c>
      <c r="B5680" s="155" t="s">
        <v>5789</v>
      </c>
      <c r="C5680" s="155" t="s">
        <v>8322</v>
      </c>
      <c r="D5680" s="155">
        <v>50</v>
      </c>
      <c r="E5680" s="155">
        <v>50</v>
      </c>
      <c r="F5680" s="166">
        <v>42219</v>
      </c>
      <c r="G5680" s="166">
        <v>42221</v>
      </c>
      <c r="H5680" s="157">
        <v>1</v>
      </c>
    </row>
    <row r="5681" spans="1:9" ht="15" customHeight="1" x14ac:dyDescent="0.25">
      <c r="A5681" s="155" t="s">
        <v>654</v>
      </c>
      <c r="B5681" s="155" t="s">
        <v>3240</v>
      </c>
      <c r="C5681" s="155" t="s">
        <v>364</v>
      </c>
      <c r="D5681" s="155">
        <v>50</v>
      </c>
      <c r="E5681" s="155">
        <v>50</v>
      </c>
      <c r="F5681" s="166">
        <v>42219</v>
      </c>
      <c r="G5681" s="166">
        <v>42221</v>
      </c>
      <c r="H5681" s="157">
        <v>1</v>
      </c>
    </row>
    <row r="5682" spans="1:9" ht="15" customHeight="1" x14ac:dyDescent="0.25">
      <c r="A5682" s="155" t="s">
        <v>71</v>
      </c>
      <c r="B5682" s="155" t="s">
        <v>1550</v>
      </c>
      <c r="C5682" s="155" t="s">
        <v>8324</v>
      </c>
      <c r="D5682" s="155">
        <v>7</v>
      </c>
      <c r="E5682" s="155">
        <v>7</v>
      </c>
      <c r="F5682" s="166">
        <v>42219</v>
      </c>
      <c r="G5682" s="166">
        <v>42226</v>
      </c>
      <c r="H5682" s="157">
        <v>1</v>
      </c>
    </row>
    <row r="5683" spans="1:9" ht="15" customHeight="1" x14ac:dyDescent="0.25">
      <c r="A5683" s="155" t="s">
        <v>71</v>
      </c>
      <c r="B5683" s="155" t="s">
        <v>1550</v>
      </c>
      <c r="C5683" s="155" t="s">
        <v>8325</v>
      </c>
      <c r="D5683" s="155">
        <v>5</v>
      </c>
      <c r="E5683" s="155">
        <v>5</v>
      </c>
      <c r="F5683" s="166">
        <v>42219</v>
      </c>
      <c r="G5683" s="166">
        <v>42223</v>
      </c>
      <c r="H5683" s="157">
        <v>1</v>
      </c>
    </row>
    <row r="5684" spans="1:9" ht="15" customHeight="1" x14ac:dyDescent="0.25">
      <c r="A5684" s="155" t="s">
        <v>71</v>
      </c>
      <c r="B5684" s="155" t="s">
        <v>583</v>
      </c>
      <c r="C5684" s="155" t="s">
        <v>8323</v>
      </c>
      <c r="D5684" s="155">
        <v>5</v>
      </c>
      <c r="E5684" s="155">
        <v>5</v>
      </c>
      <c r="F5684" s="166">
        <v>42219</v>
      </c>
      <c r="G5684" s="166">
        <v>42223</v>
      </c>
      <c r="H5684" s="157">
        <v>1</v>
      </c>
    </row>
    <row r="5685" spans="1:9" ht="15" customHeight="1" x14ac:dyDescent="0.25">
      <c r="A5685" s="155" t="s">
        <v>4728</v>
      </c>
      <c r="B5685" s="155" t="s">
        <v>8326</v>
      </c>
      <c r="C5685" s="155" t="s">
        <v>8327</v>
      </c>
      <c r="D5685" s="155">
        <v>15</v>
      </c>
      <c r="E5685" s="155">
        <v>15</v>
      </c>
      <c r="F5685" s="166">
        <v>42219</v>
      </c>
      <c r="G5685" s="166">
        <v>42223</v>
      </c>
      <c r="H5685" s="157">
        <v>1</v>
      </c>
    </row>
    <row r="5686" spans="1:9" ht="15" customHeight="1" x14ac:dyDescent="0.25">
      <c r="A5686" s="155" t="s">
        <v>6576</v>
      </c>
      <c r="B5686" s="155" t="s">
        <v>7368</v>
      </c>
      <c r="C5686" s="155" t="s">
        <v>8328</v>
      </c>
      <c r="D5686" s="155">
        <v>3</v>
      </c>
      <c r="E5686" s="155">
        <v>3</v>
      </c>
      <c r="F5686" s="166">
        <v>42220</v>
      </c>
      <c r="G5686" s="166">
        <v>42221</v>
      </c>
      <c r="H5686" s="157">
        <v>1</v>
      </c>
    </row>
    <row r="5687" spans="1:9" ht="15" customHeight="1" x14ac:dyDescent="0.25">
      <c r="A5687" s="155" t="s">
        <v>71</v>
      </c>
      <c r="B5687" s="155" t="s">
        <v>1530</v>
      </c>
      <c r="C5687" s="155" t="s">
        <v>8330</v>
      </c>
      <c r="D5687" s="155">
        <v>5</v>
      </c>
      <c r="E5687" s="155">
        <v>5</v>
      </c>
      <c r="F5687" s="166">
        <v>42220</v>
      </c>
      <c r="G5687" s="166">
        <v>42228</v>
      </c>
      <c r="H5687" s="157">
        <v>1</v>
      </c>
    </row>
    <row r="5688" spans="1:9" ht="15" customHeight="1" x14ac:dyDescent="0.25">
      <c r="A5688" s="155" t="s">
        <v>8195</v>
      </c>
      <c r="B5688" s="155" t="s">
        <v>8196</v>
      </c>
      <c r="C5688" s="155" t="s">
        <v>8331</v>
      </c>
      <c r="D5688" s="155">
        <v>150</v>
      </c>
      <c r="E5688" s="155">
        <v>150</v>
      </c>
      <c r="F5688" s="166">
        <v>42220</v>
      </c>
      <c r="G5688" s="166">
        <v>42227</v>
      </c>
      <c r="H5688" s="157">
        <v>1</v>
      </c>
    </row>
    <row r="5689" spans="1:9" ht="15" customHeight="1" x14ac:dyDescent="0.25">
      <c r="A5689" s="155" t="s">
        <v>42</v>
      </c>
      <c r="B5689" s="155" t="s">
        <v>1876</v>
      </c>
      <c r="C5689" s="155" t="s">
        <v>8332</v>
      </c>
      <c r="D5689" s="155">
        <v>300</v>
      </c>
      <c r="E5689" s="155">
        <v>300</v>
      </c>
      <c r="F5689" s="166">
        <v>42220</v>
      </c>
      <c r="G5689" s="166">
        <v>42226</v>
      </c>
      <c r="H5689" s="157">
        <v>1</v>
      </c>
    </row>
    <row r="5690" spans="1:9" ht="15" customHeight="1" x14ac:dyDescent="0.25">
      <c r="A5690" s="155" t="s">
        <v>638</v>
      </c>
      <c r="B5690" s="155" t="s">
        <v>7738</v>
      </c>
      <c r="C5690" s="155" t="s">
        <v>8333</v>
      </c>
      <c r="D5690" s="155">
        <v>2500</v>
      </c>
      <c r="E5690" s="155">
        <v>2500</v>
      </c>
      <c r="F5690" s="166">
        <v>42220</v>
      </c>
      <c r="G5690" s="166">
        <v>42223</v>
      </c>
      <c r="H5690" s="157">
        <v>1</v>
      </c>
    </row>
    <row r="5691" spans="1:9" ht="15" customHeight="1" x14ac:dyDescent="0.25">
      <c r="A5691" s="155" t="s">
        <v>8024</v>
      </c>
      <c r="B5691" s="155" t="s">
        <v>912</v>
      </c>
      <c r="C5691" s="155" t="s">
        <v>8334</v>
      </c>
      <c r="D5691" s="155">
        <v>500</v>
      </c>
      <c r="E5691" s="155">
        <v>500</v>
      </c>
      <c r="F5691" s="166">
        <v>42220</v>
      </c>
      <c r="G5691" s="166">
        <v>42220</v>
      </c>
      <c r="H5691" s="157">
        <v>1</v>
      </c>
      <c r="I5691" s="163" t="s">
        <v>214</v>
      </c>
    </row>
    <row r="5692" spans="1:9" ht="15" customHeight="1" x14ac:dyDescent="0.25">
      <c r="A5692" s="155" t="s">
        <v>1554</v>
      </c>
      <c r="B5692" s="155" t="s">
        <v>1204</v>
      </c>
      <c r="C5692" s="155" t="s">
        <v>8336</v>
      </c>
      <c r="D5692" s="155">
        <v>125</v>
      </c>
      <c r="E5692" s="155">
        <v>125</v>
      </c>
      <c r="F5692" s="166">
        <v>42221</v>
      </c>
      <c r="G5692" s="166">
        <v>42223</v>
      </c>
      <c r="H5692" s="157">
        <v>1</v>
      </c>
    </row>
    <row r="5693" spans="1:9" ht="15" customHeight="1" x14ac:dyDescent="0.25">
      <c r="A5693" s="155" t="s">
        <v>286</v>
      </c>
      <c r="B5693" s="155" t="s">
        <v>562</v>
      </c>
      <c r="C5693" s="155" t="s">
        <v>8337</v>
      </c>
      <c r="D5693" s="155">
        <v>75</v>
      </c>
      <c r="E5693" s="155">
        <v>75</v>
      </c>
      <c r="F5693" s="166">
        <v>42221</v>
      </c>
      <c r="G5693" s="166">
        <v>42226</v>
      </c>
      <c r="H5693" s="157">
        <v>1</v>
      </c>
    </row>
    <row r="5694" spans="1:9" ht="15" customHeight="1" x14ac:dyDescent="0.25">
      <c r="A5694" s="155" t="s">
        <v>261</v>
      </c>
      <c r="B5694" s="155" t="s">
        <v>8338</v>
      </c>
      <c r="C5694" s="155" t="s">
        <v>8339</v>
      </c>
      <c r="D5694" s="155">
        <v>10</v>
      </c>
      <c r="E5694" s="155">
        <v>10</v>
      </c>
      <c r="F5694" s="166">
        <v>42221</v>
      </c>
      <c r="G5694" s="166">
        <v>42227</v>
      </c>
      <c r="H5694" s="157">
        <v>1</v>
      </c>
    </row>
    <row r="5695" spans="1:9" ht="15" customHeight="1" x14ac:dyDescent="0.25">
      <c r="A5695" s="155" t="s">
        <v>8342</v>
      </c>
      <c r="B5695" s="155" t="s">
        <v>8341</v>
      </c>
      <c r="C5695" s="155" t="s">
        <v>8340</v>
      </c>
      <c r="D5695" s="155">
        <v>5</v>
      </c>
      <c r="E5695" s="155">
        <v>5</v>
      </c>
      <c r="F5695" s="166">
        <v>42221</v>
      </c>
      <c r="G5695" s="166">
        <v>42223</v>
      </c>
      <c r="H5695" s="157">
        <v>1</v>
      </c>
    </row>
    <row r="5696" spans="1:9" ht="15" customHeight="1" x14ac:dyDescent="0.25">
      <c r="A5696" s="155" t="s">
        <v>5967</v>
      </c>
      <c r="B5696" s="155" t="s">
        <v>671</v>
      </c>
      <c r="C5696" s="155" t="s">
        <v>8343</v>
      </c>
      <c r="D5696" s="155">
        <v>78</v>
      </c>
      <c r="E5696" s="155">
        <v>78</v>
      </c>
      <c r="F5696" s="166">
        <v>42221</v>
      </c>
      <c r="G5696" s="166">
        <v>42226</v>
      </c>
      <c r="H5696" s="157">
        <v>1</v>
      </c>
    </row>
    <row r="5697" spans="1:9" ht="15" customHeight="1" x14ac:dyDescent="0.25">
      <c r="A5697" s="155" t="s">
        <v>299</v>
      </c>
      <c r="B5697" s="155" t="s">
        <v>300</v>
      </c>
      <c r="C5697" s="155" t="s">
        <v>8344</v>
      </c>
      <c r="D5697" s="155">
        <v>25</v>
      </c>
      <c r="E5697" s="155">
        <v>25</v>
      </c>
      <c r="F5697" s="166">
        <v>42222</v>
      </c>
      <c r="G5697" s="166">
        <v>42224</v>
      </c>
      <c r="H5697" s="157">
        <v>1</v>
      </c>
    </row>
    <row r="5698" spans="1:9" ht="15" customHeight="1" x14ac:dyDescent="0.25">
      <c r="A5698" s="155" t="s">
        <v>559</v>
      </c>
      <c r="B5698" s="155" t="s">
        <v>1849</v>
      </c>
      <c r="C5698" s="155" t="s">
        <v>8345</v>
      </c>
      <c r="D5698" s="155">
        <v>1200</v>
      </c>
      <c r="E5698" s="155">
        <v>1200</v>
      </c>
      <c r="F5698" s="166">
        <v>42223</v>
      </c>
      <c r="G5698" s="166">
        <v>42227</v>
      </c>
      <c r="H5698" s="157">
        <v>1</v>
      </c>
    </row>
    <row r="5699" spans="1:9" ht="15" customHeight="1" x14ac:dyDescent="0.25">
      <c r="A5699" s="155" t="s">
        <v>5050</v>
      </c>
      <c r="B5699" s="155" t="s">
        <v>5051</v>
      </c>
      <c r="C5699" s="155" t="s">
        <v>8346</v>
      </c>
      <c r="D5699" s="155">
        <v>100</v>
      </c>
      <c r="E5699" s="155">
        <v>100</v>
      </c>
      <c r="F5699" s="166">
        <v>42223</v>
      </c>
      <c r="G5699" s="166">
        <v>42229</v>
      </c>
      <c r="H5699" s="157">
        <v>1</v>
      </c>
    </row>
    <row r="5700" spans="1:9" ht="15" customHeight="1" x14ac:dyDescent="0.25">
      <c r="A5700" s="155" t="s">
        <v>520</v>
      </c>
      <c r="B5700" s="155" t="s">
        <v>1931</v>
      </c>
      <c r="C5700" s="155" t="s">
        <v>8347</v>
      </c>
      <c r="D5700" s="155">
        <v>50</v>
      </c>
      <c r="E5700" s="155">
        <v>50</v>
      </c>
      <c r="F5700" s="166">
        <v>42223</v>
      </c>
      <c r="G5700" s="166">
        <v>42230</v>
      </c>
      <c r="H5700" s="157">
        <v>1</v>
      </c>
    </row>
    <row r="5701" spans="1:9" ht="15" customHeight="1" x14ac:dyDescent="0.25">
      <c r="A5701" s="155" t="s">
        <v>8350</v>
      </c>
      <c r="B5701" s="155" t="s">
        <v>8349</v>
      </c>
      <c r="C5701" s="155" t="s">
        <v>8348</v>
      </c>
      <c r="D5701" s="155">
        <v>75</v>
      </c>
      <c r="E5701" s="155">
        <v>75</v>
      </c>
      <c r="F5701" s="166">
        <v>42223</v>
      </c>
      <c r="G5701" s="166">
        <v>42230</v>
      </c>
      <c r="H5701" s="157">
        <v>1</v>
      </c>
    </row>
    <row r="5702" spans="1:9" ht="15" customHeight="1" x14ac:dyDescent="0.25">
      <c r="A5702" s="155" t="s">
        <v>1280</v>
      </c>
      <c r="B5702" s="155" t="s">
        <v>4797</v>
      </c>
      <c r="C5702" s="155" t="s">
        <v>8351</v>
      </c>
      <c r="D5702" s="155">
        <v>25</v>
      </c>
      <c r="E5702" s="155">
        <v>25</v>
      </c>
      <c r="F5702" s="166">
        <v>42223</v>
      </c>
      <c r="G5702" s="166">
        <v>42227</v>
      </c>
      <c r="H5702" s="157">
        <v>1</v>
      </c>
    </row>
    <row r="5703" spans="1:9" ht="15" customHeight="1" x14ac:dyDescent="0.25">
      <c r="A5703" s="155" t="s">
        <v>42</v>
      </c>
      <c r="B5703" s="155" t="s">
        <v>7407</v>
      </c>
      <c r="C5703" s="155" t="s">
        <v>8352</v>
      </c>
      <c r="D5703" s="155">
        <v>1</v>
      </c>
      <c r="E5703" s="155">
        <v>1</v>
      </c>
      <c r="F5703" s="166">
        <v>42223</v>
      </c>
      <c r="G5703" s="166">
        <v>42227</v>
      </c>
      <c r="H5703" s="157">
        <v>1</v>
      </c>
    </row>
    <row r="5704" spans="1:9" ht="15" customHeight="1" x14ac:dyDescent="0.25">
      <c r="A5704" s="155" t="s">
        <v>42</v>
      </c>
      <c r="B5704" s="155" t="s">
        <v>6995</v>
      </c>
      <c r="C5704" s="155" t="s">
        <v>8353</v>
      </c>
      <c r="D5704" s="155">
        <v>4</v>
      </c>
      <c r="E5704" s="155">
        <v>4</v>
      </c>
      <c r="F5704" s="166">
        <v>42223</v>
      </c>
      <c r="G5704" s="166">
        <v>42227</v>
      </c>
      <c r="H5704" s="157">
        <v>1</v>
      </c>
    </row>
    <row r="5705" spans="1:9" ht="15" customHeight="1" x14ac:dyDescent="0.25">
      <c r="A5705" s="155" t="s">
        <v>8354</v>
      </c>
      <c r="B5705" s="155" t="s">
        <v>8355</v>
      </c>
      <c r="C5705" s="155" t="s">
        <v>8356</v>
      </c>
      <c r="D5705" s="155">
        <v>2</v>
      </c>
      <c r="E5705" s="155">
        <v>2</v>
      </c>
      <c r="F5705" s="166">
        <v>42223</v>
      </c>
      <c r="G5705" s="166">
        <v>42230</v>
      </c>
      <c r="H5705" s="157">
        <v>1</v>
      </c>
    </row>
    <row r="5706" spans="1:9" ht="15" customHeight="1" x14ac:dyDescent="0.25">
      <c r="A5706" s="155" t="s">
        <v>71</v>
      </c>
      <c r="B5706" s="155" t="s">
        <v>583</v>
      </c>
      <c r="C5706" s="155" t="s">
        <v>8357</v>
      </c>
      <c r="D5706" s="155">
        <v>8</v>
      </c>
      <c r="E5706" s="155">
        <v>8</v>
      </c>
      <c r="F5706" s="166">
        <v>42226</v>
      </c>
      <c r="G5706" s="166">
        <v>42227</v>
      </c>
      <c r="H5706" s="157">
        <v>1</v>
      </c>
    </row>
    <row r="5707" spans="1:9" ht="15" customHeight="1" x14ac:dyDescent="0.25">
      <c r="A5707" s="155" t="s">
        <v>6021</v>
      </c>
      <c r="B5707" s="155" t="s">
        <v>6022</v>
      </c>
      <c r="C5707" s="155" t="s">
        <v>8358</v>
      </c>
      <c r="D5707" s="155">
        <v>250</v>
      </c>
      <c r="E5707" s="155">
        <v>250</v>
      </c>
      <c r="F5707" s="166">
        <v>42226</v>
      </c>
      <c r="G5707" s="166">
        <v>42226</v>
      </c>
      <c r="H5707" s="157">
        <v>1</v>
      </c>
      <c r="I5707" s="163" t="s">
        <v>214</v>
      </c>
    </row>
    <row r="5708" spans="1:9" ht="15" customHeight="1" x14ac:dyDescent="0.25">
      <c r="A5708" s="155" t="s">
        <v>173</v>
      </c>
      <c r="B5708" s="155" t="s">
        <v>8360</v>
      </c>
      <c r="C5708" s="155" t="s">
        <v>8359</v>
      </c>
      <c r="D5708" s="155">
        <v>20</v>
      </c>
      <c r="E5708" s="155">
        <v>20</v>
      </c>
      <c r="F5708" s="166">
        <v>42226</v>
      </c>
      <c r="G5708" s="166">
        <v>42230</v>
      </c>
      <c r="H5708" s="157">
        <v>1</v>
      </c>
    </row>
    <row r="5709" spans="1:9" ht="15" customHeight="1" x14ac:dyDescent="0.25">
      <c r="A5709" s="155" t="s">
        <v>1474</v>
      </c>
      <c r="B5709" s="155" t="s">
        <v>6175</v>
      </c>
      <c r="C5709" s="155" t="s">
        <v>8361</v>
      </c>
      <c r="D5709" s="155">
        <v>150</v>
      </c>
      <c r="E5709" s="155">
        <v>150</v>
      </c>
      <c r="F5709" s="166">
        <v>42226</v>
      </c>
      <c r="G5709" s="166">
        <v>42233</v>
      </c>
      <c r="H5709" s="157">
        <v>1</v>
      </c>
    </row>
    <row r="5710" spans="1:9" ht="15" customHeight="1" x14ac:dyDescent="0.25">
      <c r="A5710" s="155" t="s">
        <v>634</v>
      </c>
      <c r="B5710" s="155" t="s">
        <v>1011</v>
      </c>
      <c r="C5710" s="155" t="s">
        <v>8362</v>
      </c>
      <c r="D5710" s="155">
        <v>10</v>
      </c>
      <c r="E5710" s="155">
        <v>10</v>
      </c>
      <c r="F5710" s="166">
        <v>42226</v>
      </c>
      <c r="G5710" s="166">
        <v>42230</v>
      </c>
      <c r="H5710" s="157">
        <v>1</v>
      </c>
    </row>
    <row r="5711" spans="1:9" ht="15" customHeight="1" x14ac:dyDescent="0.25">
      <c r="A5711" s="155" t="s">
        <v>2714</v>
      </c>
      <c r="B5711" s="155" t="s">
        <v>5304</v>
      </c>
      <c r="C5711" s="155" t="s">
        <v>8363</v>
      </c>
      <c r="D5711" s="155">
        <v>250</v>
      </c>
      <c r="E5711" s="155">
        <v>250</v>
      </c>
      <c r="F5711" s="166">
        <v>42226</v>
      </c>
      <c r="G5711" s="166">
        <v>42233</v>
      </c>
      <c r="H5711" s="157">
        <v>1</v>
      </c>
    </row>
    <row r="5712" spans="1:9" ht="15" customHeight="1" x14ac:dyDescent="0.25">
      <c r="A5712" s="155" t="s">
        <v>173</v>
      </c>
      <c r="B5712" s="155" t="s">
        <v>5853</v>
      </c>
      <c r="C5712" s="155" t="s">
        <v>8359</v>
      </c>
      <c r="D5712" s="155">
        <v>256</v>
      </c>
      <c r="E5712" s="155">
        <v>262</v>
      </c>
      <c r="F5712" s="166">
        <v>42226</v>
      </c>
      <c r="G5712" s="166">
        <v>42230</v>
      </c>
      <c r="H5712" s="157">
        <v>1</v>
      </c>
    </row>
    <row r="5713" spans="1:9" ht="15" customHeight="1" x14ac:dyDescent="0.25">
      <c r="A5713" s="155" t="s">
        <v>230</v>
      </c>
      <c r="B5713" s="155" t="s">
        <v>3160</v>
      </c>
      <c r="C5713" s="155" t="s">
        <v>8364</v>
      </c>
      <c r="D5713" s="155">
        <v>50</v>
      </c>
      <c r="E5713" s="155">
        <v>50</v>
      </c>
      <c r="F5713" s="166">
        <v>42227</v>
      </c>
      <c r="G5713" s="166">
        <v>42230</v>
      </c>
      <c r="H5713" s="157">
        <v>1</v>
      </c>
    </row>
    <row r="5714" spans="1:9" ht="15" customHeight="1" x14ac:dyDescent="0.25">
      <c r="A5714" s="155" t="s">
        <v>8170</v>
      </c>
      <c r="B5714" s="155" t="s">
        <v>8171</v>
      </c>
      <c r="C5714" s="155" t="s">
        <v>8365</v>
      </c>
      <c r="D5714" s="155">
        <v>100</v>
      </c>
      <c r="E5714" s="155">
        <v>100</v>
      </c>
      <c r="F5714" s="166">
        <v>42227</v>
      </c>
      <c r="G5714" s="166">
        <v>42243</v>
      </c>
      <c r="H5714" s="157">
        <v>1</v>
      </c>
    </row>
    <row r="5715" spans="1:9" ht="15" customHeight="1" x14ac:dyDescent="0.25">
      <c r="A5715" s="155" t="s">
        <v>8170</v>
      </c>
      <c r="B5715" s="155" t="s">
        <v>8172</v>
      </c>
      <c r="C5715" s="155" t="s">
        <v>316</v>
      </c>
      <c r="D5715" s="155">
        <v>100</v>
      </c>
      <c r="E5715" s="155">
        <v>100</v>
      </c>
      <c r="F5715" s="166">
        <v>42227</v>
      </c>
      <c r="G5715" s="166">
        <v>42243</v>
      </c>
      <c r="H5715" s="157">
        <v>1</v>
      </c>
    </row>
    <row r="5716" spans="1:9" ht="15" customHeight="1" x14ac:dyDescent="0.25">
      <c r="A5716" s="155" t="s">
        <v>39</v>
      </c>
      <c r="B5716" s="155" t="s">
        <v>40</v>
      </c>
      <c r="C5716" s="155" t="s">
        <v>8366</v>
      </c>
      <c r="D5716" s="155">
        <v>120</v>
      </c>
      <c r="E5716" s="155">
        <v>120</v>
      </c>
      <c r="F5716" s="166">
        <v>42227</v>
      </c>
      <c r="G5716" s="166">
        <v>42234</v>
      </c>
      <c r="H5716" s="157">
        <v>1</v>
      </c>
    </row>
    <row r="5717" spans="1:9" ht="15" customHeight="1" x14ac:dyDescent="0.25">
      <c r="A5717" s="155" t="s">
        <v>8243</v>
      </c>
      <c r="B5717" s="155" t="s">
        <v>8367</v>
      </c>
      <c r="C5717" s="155" t="s">
        <v>8368</v>
      </c>
      <c r="D5717" s="155">
        <v>40</v>
      </c>
      <c r="E5717" s="155">
        <v>40</v>
      </c>
      <c r="F5717" s="166">
        <v>42227</v>
      </c>
      <c r="G5717" s="166">
        <v>42227</v>
      </c>
      <c r="H5717" s="157">
        <v>1</v>
      </c>
      <c r="I5717" s="163" t="s">
        <v>214</v>
      </c>
    </row>
    <row r="5718" spans="1:9" ht="15" customHeight="1" x14ac:dyDescent="0.25">
      <c r="A5718" s="155" t="s">
        <v>8168</v>
      </c>
      <c r="B5718" s="155" t="s">
        <v>272</v>
      </c>
      <c r="C5718" s="155" t="s">
        <v>8373</v>
      </c>
      <c r="D5718" s="155">
        <v>1</v>
      </c>
      <c r="E5718" s="155">
        <v>1</v>
      </c>
      <c r="F5718" s="166">
        <v>42229</v>
      </c>
      <c r="G5718" s="166">
        <v>42237</v>
      </c>
      <c r="H5718" s="157">
        <v>1</v>
      </c>
    </row>
    <row r="5719" spans="1:9" ht="15" customHeight="1" x14ac:dyDescent="0.25">
      <c r="A5719" s="155" t="s">
        <v>1983</v>
      </c>
      <c r="B5719" s="155" t="s">
        <v>8375</v>
      </c>
      <c r="C5719" s="155" t="s">
        <v>8374</v>
      </c>
      <c r="D5719" s="155">
        <v>5</v>
      </c>
      <c r="E5719" s="155">
        <v>5</v>
      </c>
      <c r="F5719" s="166">
        <v>42229</v>
      </c>
      <c r="G5719" s="166">
        <v>42235</v>
      </c>
      <c r="H5719" s="157">
        <v>1</v>
      </c>
      <c r="I5719" s="163" t="s">
        <v>1781</v>
      </c>
    </row>
    <row r="5720" spans="1:9" ht="15" customHeight="1" x14ac:dyDescent="0.25">
      <c r="A5720" s="155" t="s">
        <v>7574</v>
      </c>
      <c r="B5720" s="155" t="s">
        <v>2097</v>
      </c>
      <c r="C5720" s="155" t="s">
        <v>8376</v>
      </c>
      <c r="D5720" s="155">
        <v>300</v>
      </c>
      <c r="E5720" s="155">
        <v>308</v>
      </c>
      <c r="F5720" s="166">
        <v>42229</v>
      </c>
      <c r="G5720" s="166">
        <v>42233</v>
      </c>
      <c r="H5720" s="157">
        <v>1</v>
      </c>
    </row>
    <row r="5721" spans="1:9" ht="15" customHeight="1" x14ac:dyDescent="0.25">
      <c r="A5721" s="155" t="s">
        <v>327</v>
      </c>
      <c r="B5721" s="155" t="s">
        <v>479</v>
      </c>
      <c r="C5721" s="155" t="s">
        <v>8377</v>
      </c>
      <c r="D5721" s="155">
        <v>250</v>
      </c>
      <c r="E5721" s="155">
        <v>250</v>
      </c>
      <c r="F5721" s="166">
        <v>42229</v>
      </c>
      <c r="G5721" s="166">
        <v>42230</v>
      </c>
      <c r="H5721" s="157">
        <v>1</v>
      </c>
    </row>
    <row r="5722" spans="1:9" ht="15" customHeight="1" x14ac:dyDescent="0.25">
      <c r="A5722" s="155" t="s">
        <v>42</v>
      </c>
      <c r="B5722" s="155" t="s">
        <v>6993</v>
      </c>
      <c r="C5722" s="155" t="s">
        <v>8378</v>
      </c>
      <c r="D5722" s="155">
        <v>5</v>
      </c>
      <c r="E5722" s="155">
        <v>5</v>
      </c>
      <c r="F5722" s="166">
        <v>42229</v>
      </c>
      <c r="G5722" s="166">
        <v>42235</v>
      </c>
      <c r="H5722" s="157">
        <v>1</v>
      </c>
    </row>
    <row r="5723" spans="1:9" ht="15" customHeight="1" x14ac:dyDescent="0.25">
      <c r="A5723" s="155" t="s">
        <v>42</v>
      </c>
      <c r="B5723" s="155" t="s">
        <v>7413</v>
      </c>
      <c r="C5723" s="155" t="s">
        <v>8379</v>
      </c>
      <c r="D5723" s="155">
        <v>50</v>
      </c>
      <c r="E5723" s="155">
        <v>50</v>
      </c>
      <c r="F5723" s="166">
        <v>42229</v>
      </c>
      <c r="G5723" s="166">
        <v>42235</v>
      </c>
      <c r="H5723" s="157">
        <v>1</v>
      </c>
    </row>
    <row r="5724" spans="1:9" ht="15" customHeight="1" x14ac:dyDescent="0.25">
      <c r="A5724" s="155" t="s">
        <v>5652</v>
      </c>
      <c r="B5724" s="155" t="s">
        <v>272</v>
      </c>
      <c r="C5724" s="155" t="s">
        <v>8380</v>
      </c>
      <c r="D5724" s="155">
        <v>13</v>
      </c>
      <c r="E5724" s="155">
        <v>13</v>
      </c>
      <c r="F5724" s="166">
        <v>42229</v>
      </c>
      <c r="G5724" s="166">
        <v>42234</v>
      </c>
      <c r="H5724" s="157">
        <v>1</v>
      </c>
    </row>
    <row r="5725" spans="1:9" ht="15" customHeight="1" x14ac:dyDescent="0.25">
      <c r="A5725" s="155" t="s">
        <v>6576</v>
      </c>
      <c r="B5725" s="155" t="s">
        <v>7368</v>
      </c>
      <c r="C5725" s="155" t="s">
        <v>8381</v>
      </c>
      <c r="D5725" s="155">
        <v>3</v>
      </c>
      <c r="E5725" s="155">
        <v>3</v>
      </c>
      <c r="F5725" s="166">
        <v>42230</v>
      </c>
      <c r="G5725" s="166">
        <v>42233</v>
      </c>
      <c r="H5725" s="157">
        <v>1</v>
      </c>
    </row>
    <row r="5726" spans="1:9" ht="15" customHeight="1" x14ac:dyDescent="0.25">
      <c r="A5726" s="155" t="s">
        <v>520</v>
      </c>
      <c r="B5726" s="155" t="s">
        <v>4574</v>
      </c>
      <c r="C5726" s="155" t="s">
        <v>8382</v>
      </c>
      <c r="D5726" s="155">
        <v>110</v>
      </c>
      <c r="E5726" s="155">
        <v>110</v>
      </c>
      <c r="F5726" s="166">
        <v>42230</v>
      </c>
      <c r="G5726" s="166">
        <v>42237</v>
      </c>
      <c r="H5726" s="157">
        <v>1</v>
      </c>
    </row>
    <row r="5727" spans="1:9" ht="15" customHeight="1" x14ac:dyDescent="0.25">
      <c r="A5727" s="155" t="s">
        <v>559</v>
      </c>
      <c r="B5727" s="155" t="s">
        <v>560</v>
      </c>
      <c r="C5727" s="155" t="s">
        <v>8383</v>
      </c>
      <c r="D5727" s="155">
        <v>10000</v>
      </c>
      <c r="E5727" s="155">
        <v>10080</v>
      </c>
      <c r="F5727" s="166">
        <v>42230</v>
      </c>
      <c r="G5727" s="166">
        <v>42236</v>
      </c>
      <c r="H5727" s="157">
        <v>1</v>
      </c>
    </row>
    <row r="5728" spans="1:9" x14ac:dyDescent="0.25">
      <c r="A5728" s="155" t="s">
        <v>7206</v>
      </c>
      <c r="B5728" s="155" t="s">
        <v>8384</v>
      </c>
      <c r="C5728" s="155" t="s">
        <v>8385</v>
      </c>
      <c r="D5728" s="155">
        <v>100</v>
      </c>
      <c r="E5728" s="155">
        <v>100</v>
      </c>
      <c r="F5728" s="166">
        <v>42230</v>
      </c>
      <c r="G5728" s="166">
        <v>42228</v>
      </c>
      <c r="H5728" s="157">
        <v>0</v>
      </c>
      <c r="I5728" s="163" t="s">
        <v>600</v>
      </c>
    </row>
    <row r="5729" spans="1:9" ht="15" customHeight="1" x14ac:dyDescent="0.25">
      <c r="A5729" s="155" t="s">
        <v>1983</v>
      </c>
      <c r="B5729" s="155" t="s">
        <v>5208</v>
      </c>
      <c r="C5729" s="155" t="s">
        <v>8386</v>
      </c>
      <c r="D5729" s="155">
        <v>660</v>
      </c>
      <c r="E5729" s="155">
        <v>657</v>
      </c>
      <c r="F5729" s="166">
        <v>42230</v>
      </c>
      <c r="G5729" s="166">
        <v>42236</v>
      </c>
      <c r="H5729" s="157">
        <v>1</v>
      </c>
    </row>
    <row r="5730" spans="1:9" ht="15" customHeight="1" x14ac:dyDescent="0.25">
      <c r="A5730" s="155" t="s">
        <v>8170</v>
      </c>
      <c r="B5730" s="155" t="s">
        <v>8173</v>
      </c>
      <c r="C5730" s="155" t="s">
        <v>8387</v>
      </c>
      <c r="D5730" s="155">
        <v>3</v>
      </c>
      <c r="E5730" s="155">
        <v>3</v>
      </c>
      <c r="F5730" s="166">
        <v>42230</v>
      </c>
      <c r="G5730" s="166">
        <v>42233</v>
      </c>
      <c r="H5730" s="157">
        <v>1</v>
      </c>
    </row>
    <row r="5731" spans="1:9" ht="15" customHeight="1" x14ac:dyDescent="0.25">
      <c r="A5731" s="155" t="s">
        <v>65</v>
      </c>
      <c r="B5731" s="155" t="s">
        <v>2994</v>
      </c>
      <c r="C5731" s="155" t="s">
        <v>8388</v>
      </c>
      <c r="D5731" s="155">
        <v>50</v>
      </c>
      <c r="E5731" s="155">
        <v>50</v>
      </c>
      <c r="F5731" s="166">
        <v>42233</v>
      </c>
      <c r="G5731" s="166">
        <v>42248</v>
      </c>
      <c r="H5731" s="157">
        <v>1</v>
      </c>
    </row>
    <row r="5732" spans="1:9" ht="15" customHeight="1" x14ac:dyDescent="0.25">
      <c r="A5732" s="155" t="s">
        <v>563</v>
      </c>
      <c r="B5732" s="155" t="s">
        <v>8047</v>
      </c>
      <c r="C5732" s="155" t="s">
        <v>8389</v>
      </c>
      <c r="D5732" s="155">
        <v>50</v>
      </c>
      <c r="E5732" s="155">
        <v>49</v>
      </c>
      <c r="F5732" s="166">
        <v>42233</v>
      </c>
      <c r="G5732" s="166">
        <v>42248</v>
      </c>
      <c r="H5732" s="157">
        <v>1</v>
      </c>
      <c r="I5732" s="163" t="s">
        <v>8398</v>
      </c>
    </row>
    <row r="5733" spans="1:9" ht="15" customHeight="1" x14ac:dyDescent="0.25">
      <c r="A5733" s="155" t="s">
        <v>4839</v>
      </c>
      <c r="B5733" s="155" t="s">
        <v>1696</v>
      </c>
      <c r="C5733" s="155" t="s">
        <v>8390</v>
      </c>
      <c r="D5733" s="155">
        <v>1</v>
      </c>
      <c r="E5733" s="155">
        <v>1</v>
      </c>
      <c r="F5733" s="166">
        <v>42233</v>
      </c>
      <c r="G5733" s="166">
        <v>42240</v>
      </c>
      <c r="H5733" s="157">
        <v>1</v>
      </c>
    </row>
    <row r="5734" spans="1:9" ht="15" customHeight="1" x14ac:dyDescent="0.25">
      <c r="A5734" s="155" t="s">
        <v>71</v>
      </c>
      <c r="B5734" s="155" t="s">
        <v>477</v>
      </c>
      <c r="C5734" s="155" t="s">
        <v>8391</v>
      </c>
      <c r="D5734" s="155">
        <v>5</v>
      </c>
      <c r="E5734" s="155">
        <v>5</v>
      </c>
      <c r="F5734" s="166">
        <v>42233</v>
      </c>
      <c r="G5734" s="166">
        <v>42235</v>
      </c>
      <c r="H5734" s="157">
        <v>1</v>
      </c>
    </row>
    <row r="5735" spans="1:9" ht="15" customHeight="1" x14ac:dyDescent="0.25">
      <c r="A5735" s="155" t="s">
        <v>6965</v>
      </c>
      <c r="B5735" s="155" t="s">
        <v>8392</v>
      </c>
      <c r="C5735" s="155" t="s">
        <v>8393</v>
      </c>
      <c r="D5735" s="155">
        <v>25</v>
      </c>
      <c r="E5735" s="155">
        <v>25</v>
      </c>
      <c r="F5735" s="166">
        <v>42233</v>
      </c>
      <c r="G5735" s="166">
        <v>42240</v>
      </c>
      <c r="H5735" s="157">
        <v>1</v>
      </c>
    </row>
    <row r="5736" spans="1:9" ht="15" customHeight="1" x14ac:dyDescent="0.25">
      <c r="A5736" s="155" t="s">
        <v>6965</v>
      </c>
      <c r="B5736" s="155" t="s">
        <v>4975</v>
      </c>
      <c r="C5736" s="155" t="s">
        <v>8394</v>
      </c>
      <c r="D5736" s="155">
        <v>22</v>
      </c>
      <c r="E5736" s="155">
        <v>22</v>
      </c>
      <c r="F5736" s="166">
        <v>42233</v>
      </c>
      <c r="G5736" s="166">
        <v>42240</v>
      </c>
      <c r="H5736" s="157">
        <v>1</v>
      </c>
    </row>
    <row r="5737" spans="1:9" ht="15" customHeight="1" x14ac:dyDescent="0.25">
      <c r="A5737" s="155" t="s">
        <v>158</v>
      </c>
      <c r="B5737" s="155" t="s">
        <v>1707</v>
      </c>
      <c r="C5737" s="155" t="s">
        <v>8395</v>
      </c>
      <c r="D5737" s="155">
        <v>3</v>
      </c>
      <c r="E5737" s="155">
        <v>3</v>
      </c>
      <c r="F5737" s="166">
        <v>42233</v>
      </c>
      <c r="G5737" s="166">
        <v>42235</v>
      </c>
      <c r="H5737" s="157">
        <v>1</v>
      </c>
    </row>
    <row r="5738" spans="1:9" ht="15" customHeight="1" x14ac:dyDescent="0.25">
      <c r="A5738" s="155" t="s">
        <v>8290</v>
      </c>
      <c r="B5738" s="155" t="s">
        <v>8291</v>
      </c>
      <c r="C5738" s="155" t="s">
        <v>8396</v>
      </c>
      <c r="D5738" s="155">
        <v>30</v>
      </c>
      <c r="E5738" s="155">
        <v>3</v>
      </c>
      <c r="F5738" s="166">
        <v>42231</v>
      </c>
      <c r="G5738" s="166">
        <v>42233</v>
      </c>
      <c r="H5738" s="157">
        <v>1</v>
      </c>
      <c r="I5738" s="163" t="s">
        <v>8397</v>
      </c>
    </row>
    <row r="5739" spans="1:9" ht="15" customHeight="1" x14ac:dyDescent="0.25">
      <c r="A5739" s="155" t="s">
        <v>8290</v>
      </c>
      <c r="B5739" s="155" t="s">
        <v>8399</v>
      </c>
      <c r="C5739" s="155" t="s">
        <v>8400</v>
      </c>
      <c r="D5739" s="155">
        <v>30</v>
      </c>
      <c r="E5739" s="155">
        <v>20</v>
      </c>
      <c r="F5739" s="166">
        <v>42231</v>
      </c>
      <c r="G5739" s="166">
        <v>42233</v>
      </c>
      <c r="H5739" s="157">
        <v>1</v>
      </c>
    </row>
    <row r="5740" spans="1:9" ht="15" customHeight="1" x14ac:dyDescent="0.25">
      <c r="A5740" s="155" t="s">
        <v>2714</v>
      </c>
      <c r="B5740" s="155" t="s">
        <v>1933</v>
      </c>
      <c r="C5740" s="155" t="s">
        <v>8401</v>
      </c>
      <c r="D5740" s="155">
        <v>50</v>
      </c>
      <c r="E5740" s="155">
        <v>50</v>
      </c>
      <c r="F5740" s="166">
        <v>42233</v>
      </c>
      <c r="G5740" s="166">
        <v>42234</v>
      </c>
      <c r="H5740" s="157">
        <v>1</v>
      </c>
    </row>
    <row r="5741" spans="1:9" ht="15" customHeight="1" x14ac:dyDescent="0.25">
      <c r="A5741" s="155" t="s">
        <v>8290</v>
      </c>
      <c r="B5741" s="155" t="s">
        <v>8399</v>
      </c>
      <c r="C5741" s="155" t="s">
        <v>8402</v>
      </c>
      <c r="D5741" s="155">
        <v>30</v>
      </c>
      <c r="E5741" s="155">
        <v>10</v>
      </c>
      <c r="F5741" s="166">
        <v>42233</v>
      </c>
      <c r="G5741" s="166">
        <v>42233</v>
      </c>
      <c r="H5741" s="157">
        <v>1</v>
      </c>
      <c r="I5741" s="163" t="s">
        <v>214</v>
      </c>
    </row>
    <row r="5742" spans="1:9" ht="15" customHeight="1" x14ac:dyDescent="0.25">
      <c r="A5742" s="155" t="s">
        <v>8071</v>
      </c>
      <c r="B5742" s="155" t="s">
        <v>1696</v>
      </c>
      <c r="D5742" s="155">
        <v>42</v>
      </c>
      <c r="E5742" s="155">
        <v>6</v>
      </c>
      <c r="F5742" s="166">
        <v>42233</v>
      </c>
      <c r="G5742" s="166">
        <v>42237</v>
      </c>
      <c r="H5742" s="157">
        <v>1</v>
      </c>
      <c r="I5742" s="163" t="s">
        <v>838</v>
      </c>
    </row>
    <row r="5743" spans="1:9" ht="15" customHeight="1" x14ac:dyDescent="0.25">
      <c r="A5743" s="155" t="s">
        <v>42</v>
      </c>
      <c r="B5743" s="155" t="s">
        <v>7407</v>
      </c>
      <c r="C5743" s="155" t="s">
        <v>8403</v>
      </c>
      <c r="D5743" s="155">
        <v>1</v>
      </c>
      <c r="E5743" s="155">
        <v>1</v>
      </c>
      <c r="F5743" s="166">
        <v>42234</v>
      </c>
      <c r="G5743" s="166">
        <v>42237</v>
      </c>
      <c r="H5743" s="157">
        <v>1</v>
      </c>
    </row>
    <row r="5744" spans="1:9" ht="15" customHeight="1" x14ac:dyDescent="0.25">
      <c r="A5744" s="155" t="s">
        <v>1474</v>
      </c>
      <c r="B5744" s="155" t="s">
        <v>345</v>
      </c>
      <c r="C5744" s="155" t="s">
        <v>8404</v>
      </c>
      <c r="D5744" s="155">
        <v>50</v>
      </c>
      <c r="E5744" s="155">
        <v>50</v>
      </c>
      <c r="F5744" s="166">
        <v>42234</v>
      </c>
      <c r="G5744" s="166">
        <v>42237</v>
      </c>
      <c r="H5744" s="157">
        <v>1</v>
      </c>
    </row>
    <row r="5745" spans="1:8" ht="15" customHeight="1" x14ac:dyDescent="0.25">
      <c r="A5745" s="155" t="s">
        <v>820</v>
      </c>
      <c r="B5745" s="155" t="s">
        <v>101</v>
      </c>
      <c r="C5745" s="155" t="s">
        <v>8405</v>
      </c>
      <c r="D5745" s="155">
        <v>150</v>
      </c>
      <c r="E5745" s="155">
        <v>150</v>
      </c>
      <c r="F5745" s="166">
        <v>42234</v>
      </c>
      <c r="G5745" s="166">
        <v>42247</v>
      </c>
      <c r="H5745" s="157">
        <v>1</v>
      </c>
    </row>
    <row r="5746" spans="1:8" ht="15" customHeight="1" x14ac:dyDescent="0.25">
      <c r="A5746" s="155" t="s">
        <v>261</v>
      </c>
      <c r="B5746" s="155" t="s">
        <v>8406</v>
      </c>
      <c r="C5746" s="155" t="s">
        <v>8408</v>
      </c>
      <c r="D5746" s="155">
        <v>5</v>
      </c>
      <c r="E5746" s="155">
        <v>5</v>
      </c>
      <c r="F5746" s="166">
        <v>42234</v>
      </c>
      <c r="G5746" s="166">
        <v>42249</v>
      </c>
      <c r="H5746" s="157">
        <v>1</v>
      </c>
    </row>
    <row r="5747" spans="1:8" ht="15" customHeight="1" x14ac:dyDescent="0.25">
      <c r="A5747" s="155" t="s">
        <v>261</v>
      </c>
      <c r="B5747" s="155" t="s">
        <v>3977</v>
      </c>
      <c r="C5747" s="155" t="s">
        <v>8407</v>
      </c>
      <c r="D5747" s="155">
        <v>1</v>
      </c>
      <c r="E5747" s="155">
        <v>1</v>
      </c>
      <c r="F5747" s="166">
        <v>42234</v>
      </c>
      <c r="G5747" s="166">
        <v>42249</v>
      </c>
      <c r="H5747" s="157">
        <v>1</v>
      </c>
    </row>
    <row r="5748" spans="1:8" ht="30" customHeight="1" x14ac:dyDescent="0.25">
      <c r="A5748" s="155" t="s">
        <v>8056</v>
      </c>
      <c r="B5748" s="155" t="s">
        <v>2840</v>
      </c>
      <c r="C5748" s="155" t="s">
        <v>8409</v>
      </c>
      <c r="D5748" s="155">
        <v>100</v>
      </c>
      <c r="E5748" s="155">
        <v>100</v>
      </c>
      <c r="F5748" s="166">
        <v>42234</v>
      </c>
      <c r="G5748" s="166">
        <v>42235</v>
      </c>
      <c r="H5748" s="157">
        <v>1</v>
      </c>
    </row>
    <row r="5749" spans="1:8" ht="15" customHeight="1" x14ac:dyDescent="0.25">
      <c r="A5749" s="155" t="s">
        <v>286</v>
      </c>
      <c r="B5749" s="155" t="s">
        <v>4206</v>
      </c>
      <c r="C5749" s="155" t="s">
        <v>8410</v>
      </c>
      <c r="D5749" s="155">
        <v>50</v>
      </c>
      <c r="E5749" s="155">
        <v>50</v>
      </c>
      <c r="F5749" s="166">
        <v>42234</v>
      </c>
      <c r="G5749" s="166" t="s">
        <v>829</v>
      </c>
      <c r="H5749" s="157">
        <v>1</v>
      </c>
    </row>
    <row r="5750" spans="1:8" ht="15" customHeight="1" x14ac:dyDescent="0.25">
      <c r="A5750" s="155" t="s">
        <v>71</v>
      </c>
      <c r="B5750" s="155" t="s">
        <v>2730</v>
      </c>
      <c r="C5750" s="155" t="s">
        <v>8411</v>
      </c>
      <c r="D5750" s="155">
        <v>26</v>
      </c>
      <c r="E5750" s="155">
        <v>26</v>
      </c>
      <c r="F5750" s="166">
        <v>42234</v>
      </c>
      <c r="G5750" s="166">
        <v>42237</v>
      </c>
      <c r="H5750" s="157">
        <v>1</v>
      </c>
    </row>
    <row r="5751" spans="1:8" ht="15" customHeight="1" x14ac:dyDescent="0.25">
      <c r="A5751" s="155" t="s">
        <v>3923</v>
      </c>
      <c r="B5751" s="155" t="s">
        <v>6714</v>
      </c>
      <c r="C5751" s="155" t="s">
        <v>8412</v>
      </c>
      <c r="D5751" s="155">
        <v>45</v>
      </c>
      <c r="E5751" s="155">
        <v>45</v>
      </c>
      <c r="F5751" s="166">
        <v>42234</v>
      </c>
      <c r="G5751" s="166">
        <v>42243</v>
      </c>
      <c r="H5751" s="157">
        <v>1</v>
      </c>
    </row>
    <row r="5752" spans="1:8" ht="15" customHeight="1" x14ac:dyDescent="0.25">
      <c r="A5752" s="155" t="s">
        <v>3923</v>
      </c>
      <c r="B5752" s="155" t="s">
        <v>6714</v>
      </c>
      <c r="C5752" s="155" t="s">
        <v>8412</v>
      </c>
      <c r="D5752" s="155">
        <v>10</v>
      </c>
      <c r="E5752" s="155">
        <v>10</v>
      </c>
      <c r="F5752" s="166">
        <v>42234</v>
      </c>
      <c r="G5752" s="166">
        <v>42243</v>
      </c>
      <c r="H5752" s="157">
        <v>1</v>
      </c>
    </row>
    <row r="5753" spans="1:8" ht="15" customHeight="1" x14ac:dyDescent="0.25">
      <c r="A5753" s="155" t="s">
        <v>8170</v>
      </c>
      <c r="B5753" s="155" t="s">
        <v>8174</v>
      </c>
      <c r="C5753" s="155" t="s">
        <v>8413</v>
      </c>
      <c r="D5753" s="155">
        <v>3</v>
      </c>
      <c r="E5753" s="155">
        <v>3</v>
      </c>
      <c r="F5753" s="166">
        <v>42234</v>
      </c>
      <c r="G5753" s="166">
        <v>42236</v>
      </c>
      <c r="H5753" s="157">
        <v>1</v>
      </c>
    </row>
    <row r="5754" spans="1:8" ht="15" customHeight="1" x14ac:dyDescent="0.25">
      <c r="A5754" s="155" t="s">
        <v>8243</v>
      </c>
      <c r="B5754" s="155" t="s">
        <v>8414</v>
      </c>
      <c r="C5754" s="155" t="s">
        <v>8415</v>
      </c>
      <c r="D5754" s="155">
        <v>1140</v>
      </c>
      <c r="E5754" s="155">
        <v>1155</v>
      </c>
      <c r="F5754" s="166">
        <v>42234</v>
      </c>
      <c r="G5754" s="166">
        <v>42236</v>
      </c>
      <c r="H5754" s="157">
        <v>1</v>
      </c>
    </row>
    <row r="5755" spans="1:8" ht="15" customHeight="1" x14ac:dyDescent="0.25">
      <c r="A5755" s="155" t="s">
        <v>8243</v>
      </c>
      <c r="B5755" s="155" t="s">
        <v>8416</v>
      </c>
      <c r="C5755" s="155" t="s">
        <v>364</v>
      </c>
      <c r="D5755" s="155">
        <v>3</v>
      </c>
      <c r="E5755" s="155">
        <v>3</v>
      </c>
      <c r="F5755" s="166">
        <v>42234</v>
      </c>
      <c r="G5755" s="166">
        <v>42236</v>
      </c>
      <c r="H5755" s="157">
        <v>1</v>
      </c>
    </row>
    <row r="5756" spans="1:8" ht="15" customHeight="1" x14ac:dyDescent="0.25">
      <c r="A5756" s="155" t="s">
        <v>6237</v>
      </c>
      <c r="B5756" s="155" t="s">
        <v>8417</v>
      </c>
      <c r="C5756" s="155" t="s">
        <v>8418</v>
      </c>
      <c r="D5756" s="155">
        <v>5</v>
      </c>
      <c r="E5756" s="155">
        <v>5</v>
      </c>
      <c r="F5756" s="166">
        <v>42234</v>
      </c>
      <c r="G5756" s="166">
        <v>42237</v>
      </c>
      <c r="H5756" s="157">
        <v>1</v>
      </c>
    </row>
    <row r="5757" spans="1:8" ht="15" customHeight="1" x14ac:dyDescent="0.25">
      <c r="A5757" s="155" t="s">
        <v>6237</v>
      </c>
      <c r="B5757" s="155" t="s">
        <v>8417</v>
      </c>
      <c r="C5757" s="155" t="s">
        <v>161</v>
      </c>
      <c r="D5757" s="155">
        <v>5</v>
      </c>
      <c r="E5757" s="155">
        <v>5</v>
      </c>
      <c r="F5757" s="166">
        <v>42234</v>
      </c>
      <c r="G5757" s="166">
        <v>42237</v>
      </c>
      <c r="H5757" s="157">
        <v>1</v>
      </c>
    </row>
    <row r="5758" spans="1:8" ht="15" customHeight="1" x14ac:dyDescent="0.25">
      <c r="A5758" s="155" t="s">
        <v>245</v>
      </c>
      <c r="B5758" s="155" t="s">
        <v>1488</v>
      </c>
      <c r="C5758" s="155" t="s">
        <v>8419</v>
      </c>
      <c r="D5758" s="155">
        <v>200</v>
      </c>
      <c r="E5758" s="155">
        <v>200</v>
      </c>
      <c r="F5758" s="166">
        <v>42235</v>
      </c>
      <c r="G5758" s="166">
        <v>42244</v>
      </c>
      <c r="H5758" s="157">
        <v>1</v>
      </c>
    </row>
    <row r="5759" spans="1:8" ht="15" customHeight="1" x14ac:dyDescent="0.25">
      <c r="A5759" s="155" t="s">
        <v>8420</v>
      </c>
      <c r="B5759" s="155" t="s">
        <v>8421</v>
      </c>
      <c r="C5759" s="155" t="s">
        <v>8422</v>
      </c>
      <c r="D5759" s="155">
        <v>100</v>
      </c>
      <c r="E5759" s="155">
        <v>100</v>
      </c>
      <c r="F5759" s="166">
        <v>42236</v>
      </c>
      <c r="G5759" s="166">
        <v>42247</v>
      </c>
      <c r="H5759" s="157">
        <v>1</v>
      </c>
    </row>
    <row r="5760" spans="1:8" ht="15" customHeight="1" x14ac:dyDescent="0.25">
      <c r="A5760" s="155" t="s">
        <v>261</v>
      </c>
      <c r="B5760" s="155" t="s">
        <v>8424</v>
      </c>
      <c r="C5760" s="155" t="s">
        <v>8423</v>
      </c>
      <c r="D5760" s="155">
        <v>10</v>
      </c>
      <c r="E5760" s="155">
        <v>10</v>
      </c>
      <c r="F5760" s="166">
        <v>42236</v>
      </c>
      <c r="G5760" s="166">
        <v>42249</v>
      </c>
      <c r="H5760" s="157">
        <v>1</v>
      </c>
    </row>
    <row r="5761" spans="1:9" ht="15" customHeight="1" x14ac:dyDescent="0.25">
      <c r="A5761" s="155" t="s">
        <v>71</v>
      </c>
      <c r="B5761" s="155" t="s">
        <v>1530</v>
      </c>
      <c r="C5761" s="155" t="s">
        <v>8425</v>
      </c>
      <c r="D5761" s="155">
        <v>5</v>
      </c>
      <c r="E5761" s="155">
        <v>5</v>
      </c>
      <c r="F5761" s="166">
        <v>42236</v>
      </c>
      <c r="G5761" s="166">
        <v>42244</v>
      </c>
      <c r="H5761" s="157">
        <v>1</v>
      </c>
    </row>
    <row r="5762" spans="1:9" ht="15" customHeight="1" x14ac:dyDescent="0.25">
      <c r="A5762" s="155" t="s">
        <v>8170</v>
      </c>
      <c r="B5762" s="155" t="s">
        <v>8426</v>
      </c>
      <c r="C5762" s="155" t="s">
        <v>8427</v>
      </c>
      <c r="D5762" s="155">
        <v>2</v>
      </c>
      <c r="E5762" s="155">
        <v>2</v>
      </c>
      <c r="F5762" s="166">
        <v>42236</v>
      </c>
      <c r="G5762" s="166">
        <v>42244</v>
      </c>
      <c r="H5762" s="157">
        <v>1</v>
      </c>
    </row>
    <row r="5763" spans="1:9" ht="15" customHeight="1" x14ac:dyDescent="0.25">
      <c r="A5763" s="155" t="s">
        <v>8170</v>
      </c>
      <c r="B5763" s="155" t="s">
        <v>8428</v>
      </c>
      <c r="C5763" s="155" t="s">
        <v>316</v>
      </c>
      <c r="D5763" s="155">
        <v>2</v>
      </c>
      <c r="E5763" s="155">
        <v>2</v>
      </c>
      <c r="F5763" s="166">
        <v>42236</v>
      </c>
      <c r="G5763" s="166">
        <v>42244</v>
      </c>
      <c r="H5763" s="157">
        <v>1</v>
      </c>
    </row>
    <row r="5764" spans="1:9" ht="15" customHeight="1" x14ac:dyDescent="0.25">
      <c r="A5764" s="155" t="s">
        <v>8071</v>
      </c>
      <c r="B5764" s="155" t="s">
        <v>8429</v>
      </c>
      <c r="C5764" s="155" t="s">
        <v>8430</v>
      </c>
      <c r="D5764" s="155">
        <v>20</v>
      </c>
      <c r="E5764" s="155">
        <v>20</v>
      </c>
      <c r="F5764" s="166">
        <v>42236</v>
      </c>
      <c r="G5764" s="166">
        <v>42241</v>
      </c>
      <c r="H5764" s="157">
        <v>1</v>
      </c>
    </row>
    <row r="5765" spans="1:9" ht="15" customHeight="1" x14ac:dyDescent="0.25">
      <c r="A5765" s="155" t="s">
        <v>8431</v>
      </c>
      <c r="B5765" s="155" t="s">
        <v>8432</v>
      </c>
      <c r="C5765" s="155" t="s">
        <v>8433</v>
      </c>
      <c r="D5765" s="155">
        <v>5</v>
      </c>
      <c r="E5765" s="155">
        <v>5</v>
      </c>
      <c r="F5765" s="166">
        <v>42237</v>
      </c>
      <c r="G5765" s="166">
        <v>42244</v>
      </c>
      <c r="H5765" s="157">
        <v>1</v>
      </c>
    </row>
    <row r="5766" spans="1:9" ht="15" customHeight="1" x14ac:dyDescent="0.25">
      <c r="A5766" s="155" t="s">
        <v>8434</v>
      </c>
      <c r="B5766" s="155" t="s">
        <v>8437</v>
      </c>
      <c r="C5766" s="155" t="s">
        <v>8438</v>
      </c>
      <c r="D5766" s="155">
        <v>3</v>
      </c>
      <c r="E5766" s="155">
        <v>3</v>
      </c>
      <c r="F5766" s="166">
        <v>42237</v>
      </c>
      <c r="G5766" s="166">
        <v>42244</v>
      </c>
      <c r="H5766" s="157">
        <v>1</v>
      </c>
    </row>
    <row r="5767" spans="1:9" ht="15" customHeight="1" x14ac:dyDescent="0.25">
      <c r="A5767" s="155" t="s">
        <v>8434</v>
      </c>
      <c r="B5767" s="155" t="s">
        <v>8436</v>
      </c>
      <c r="C5767" s="155" t="s">
        <v>364</v>
      </c>
      <c r="D5767" s="155">
        <v>3</v>
      </c>
      <c r="E5767" s="155">
        <v>3</v>
      </c>
      <c r="F5767" s="166">
        <v>42237</v>
      </c>
      <c r="G5767" s="166">
        <v>42244</v>
      </c>
      <c r="H5767" s="157">
        <v>1</v>
      </c>
    </row>
    <row r="5768" spans="1:9" ht="15" customHeight="1" x14ac:dyDescent="0.25">
      <c r="A5768" s="155" t="s">
        <v>8434</v>
      </c>
      <c r="B5768" s="155" t="s">
        <v>8435</v>
      </c>
      <c r="C5768" s="155" t="s">
        <v>161</v>
      </c>
      <c r="D5768" s="155">
        <v>3</v>
      </c>
      <c r="E5768" s="155">
        <v>3</v>
      </c>
      <c r="F5768" s="166">
        <v>42237</v>
      </c>
      <c r="G5768" s="166">
        <v>42244</v>
      </c>
      <c r="H5768" s="157">
        <v>1</v>
      </c>
    </row>
    <row r="5769" spans="1:9" ht="15" customHeight="1" x14ac:dyDescent="0.25">
      <c r="A5769" s="155" t="s">
        <v>71</v>
      </c>
      <c r="B5769" s="155" t="s">
        <v>1550</v>
      </c>
      <c r="C5769" s="155" t="s">
        <v>8439</v>
      </c>
      <c r="D5769" s="155">
        <v>5</v>
      </c>
      <c r="E5769" s="155">
        <v>5</v>
      </c>
      <c r="F5769" s="166">
        <v>42237</v>
      </c>
      <c r="G5769" s="166">
        <v>42251</v>
      </c>
      <c r="H5769" s="157">
        <v>1</v>
      </c>
    </row>
    <row r="5770" spans="1:9" ht="15" customHeight="1" x14ac:dyDescent="0.25">
      <c r="A5770" s="155" t="s">
        <v>630</v>
      </c>
      <c r="B5770" s="155" t="s">
        <v>149</v>
      </c>
      <c r="C5770" s="155" t="s">
        <v>8440</v>
      </c>
      <c r="D5770" s="155">
        <v>50</v>
      </c>
      <c r="E5770" s="155">
        <v>50</v>
      </c>
      <c r="F5770" s="166">
        <v>42237</v>
      </c>
      <c r="G5770" s="166">
        <v>42243</v>
      </c>
      <c r="H5770" s="157">
        <v>1</v>
      </c>
    </row>
    <row r="5771" spans="1:9" ht="15" customHeight="1" x14ac:dyDescent="0.25">
      <c r="A5771" s="155" t="s">
        <v>563</v>
      </c>
      <c r="B5771" s="155" t="s">
        <v>8441</v>
      </c>
      <c r="C5771" s="155" t="s">
        <v>8442</v>
      </c>
      <c r="D5771" s="155">
        <v>1</v>
      </c>
      <c r="E5771" s="155">
        <v>1</v>
      </c>
      <c r="F5771" s="166">
        <v>42237</v>
      </c>
      <c r="G5771" s="166">
        <v>42241</v>
      </c>
      <c r="H5771" s="157">
        <v>1</v>
      </c>
    </row>
    <row r="5772" spans="1:9" ht="15" customHeight="1" x14ac:dyDescent="0.25">
      <c r="A5772" s="155" t="s">
        <v>6576</v>
      </c>
      <c r="B5772" s="155" t="s">
        <v>7368</v>
      </c>
      <c r="C5772" s="155" t="s">
        <v>8443</v>
      </c>
      <c r="D5772" s="155">
        <v>1</v>
      </c>
      <c r="E5772" s="155">
        <v>1</v>
      </c>
      <c r="F5772" s="166">
        <v>42237</v>
      </c>
      <c r="G5772" s="166">
        <v>42237</v>
      </c>
      <c r="H5772" s="157">
        <v>1</v>
      </c>
      <c r="I5772" s="163" t="s">
        <v>2151</v>
      </c>
    </row>
    <row r="5773" spans="1:9" ht="15" customHeight="1" x14ac:dyDescent="0.25">
      <c r="A5773" s="155" t="s">
        <v>924</v>
      </c>
      <c r="B5773" s="155" t="s">
        <v>8444</v>
      </c>
      <c r="C5773" s="155" t="s">
        <v>8445</v>
      </c>
      <c r="D5773" s="155">
        <v>25</v>
      </c>
      <c r="E5773" s="155">
        <v>25</v>
      </c>
      <c r="F5773" s="166">
        <v>42237</v>
      </c>
      <c r="G5773" s="166">
        <v>42247</v>
      </c>
      <c r="H5773" s="157">
        <v>1</v>
      </c>
    </row>
    <row r="5774" spans="1:9" ht="15" customHeight="1" x14ac:dyDescent="0.25">
      <c r="A5774" s="155" t="s">
        <v>261</v>
      </c>
      <c r="B5774" s="155" t="s">
        <v>5204</v>
      </c>
      <c r="C5774" s="155" t="s">
        <v>8446</v>
      </c>
      <c r="D5774" s="155">
        <v>10</v>
      </c>
      <c r="E5774" s="155">
        <v>10</v>
      </c>
      <c r="F5774" s="166">
        <v>42241</v>
      </c>
      <c r="G5774" s="166">
        <v>42255</v>
      </c>
      <c r="H5774" s="157">
        <v>1</v>
      </c>
    </row>
    <row r="5775" spans="1:9" ht="15" customHeight="1" x14ac:dyDescent="0.25">
      <c r="A5775" s="155" t="s">
        <v>78</v>
      </c>
      <c r="B5775" s="155" t="s">
        <v>8447</v>
      </c>
      <c r="C5775" s="155" t="s">
        <v>8448</v>
      </c>
      <c r="D5775" s="155">
        <v>2</v>
      </c>
      <c r="E5775" s="155">
        <v>2</v>
      </c>
      <c r="F5775" s="166">
        <v>42241</v>
      </c>
      <c r="G5775" s="166">
        <v>42244</v>
      </c>
      <c r="H5775" s="157">
        <v>1</v>
      </c>
    </row>
    <row r="5776" spans="1:9" ht="15" customHeight="1" x14ac:dyDescent="0.25">
      <c r="A5776" s="155" t="s">
        <v>6598</v>
      </c>
      <c r="B5776" s="155" t="s">
        <v>6599</v>
      </c>
      <c r="C5776" s="155" t="s">
        <v>8449</v>
      </c>
      <c r="D5776" s="155">
        <v>6000</v>
      </c>
      <c r="E5776" s="155">
        <v>6000</v>
      </c>
      <c r="F5776" s="166">
        <v>42241</v>
      </c>
      <c r="G5776" s="166">
        <v>42247</v>
      </c>
      <c r="H5776" s="157">
        <v>1</v>
      </c>
    </row>
    <row r="5777" spans="1:9" ht="30" customHeight="1" x14ac:dyDescent="0.25">
      <c r="A5777" s="155" t="s">
        <v>8056</v>
      </c>
      <c r="B5777" s="155" t="s">
        <v>3535</v>
      </c>
      <c r="C5777" s="155" t="s">
        <v>8450</v>
      </c>
      <c r="D5777" s="155">
        <v>50</v>
      </c>
      <c r="E5777" s="155">
        <v>50</v>
      </c>
      <c r="F5777" s="166">
        <v>42241</v>
      </c>
      <c r="G5777" s="166">
        <v>42250</v>
      </c>
      <c r="H5777" s="157">
        <v>1</v>
      </c>
    </row>
    <row r="5778" spans="1:9" ht="15" customHeight="1" x14ac:dyDescent="0.25">
      <c r="A5778" s="155" t="s">
        <v>5967</v>
      </c>
      <c r="B5778" s="155" t="s">
        <v>7692</v>
      </c>
      <c r="C5778" s="155" t="s">
        <v>8451</v>
      </c>
      <c r="D5778" s="155">
        <v>2</v>
      </c>
      <c r="E5778" s="155">
        <v>2</v>
      </c>
      <c r="F5778" s="166">
        <v>42241</v>
      </c>
      <c r="G5778" s="166">
        <v>42249</v>
      </c>
      <c r="H5778" s="157">
        <v>1</v>
      </c>
    </row>
    <row r="5779" spans="1:9" ht="15" customHeight="1" x14ac:dyDescent="0.25">
      <c r="A5779" s="155" t="s">
        <v>350</v>
      </c>
      <c r="B5779" s="155" t="s">
        <v>7721</v>
      </c>
      <c r="C5779" s="155" t="s">
        <v>8452</v>
      </c>
      <c r="D5779" s="155">
        <v>10</v>
      </c>
      <c r="E5779" s="155">
        <v>10</v>
      </c>
      <c r="F5779" s="166">
        <v>42241</v>
      </c>
      <c r="G5779" s="166">
        <v>42243</v>
      </c>
      <c r="H5779" s="157">
        <v>1</v>
      </c>
    </row>
    <row r="5780" spans="1:9" ht="15" customHeight="1" x14ac:dyDescent="0.25">
      <c r="A5780" s="155" t="s">
        <v>8071</v>
      </c>
      <c r="B5780" s="155" t="s">
        <v>1696</v>
      </c>
      <c r="C5780" s="155" t="s">
        <v>8453</v>
      </c>
      <c r="D5780" s="155">
        <v>20</v>
      </c>
      <c r="E5780" s="155">
        <v>20</v>
      </c>
      <c r="F5780" s="166">
        <v>42242</v>
      </c>
      <c r="G5780" s="166">
        <v>42243</v>
      </c>
      <c r="H5780" s="157">
        <v>1</v>
      </c>
    </row>
    <row r="5781" spans="1:9" ht="15" customHeight="1" x14ac:dyDescent="0.25">
      <c r="A5781" s="155" t="s">
        <v>71</v>
      </c>
      <c r="B5781" s="155" t="s">
        <v>154</v>
      </c>
      <c r="C5781" s="155" t="s">
        <v>8454</v>
      </c>
      <c r="D5781" s="155">
        <v>5</v>
      </c>
      <c r="E5781" s="155">
        <v>5</v>
      </c>
      <c r="F5781" s="166">
        <v>42242</v>
      </c>
      <c r="G5781" s="166">
        <v>42250</v>
      </c>
      <c r="H5781" s="157">
        <v>1</v>
      </c>
    </row>
    <row r="5782" spans="1:9" ht="15" customHeight="1" x14ac:dyDescent="0.25">
      <c r="A5782" s="155" t="s">
        <v>6576</v>
      </c>
      <c r="B5782" s="155" t="s">
        <v>7368</v>
      </c>
      <c r="C5782" s="155" t="s">
        <v>8455</v>
      </c>
      <c r="D5782" s="155">
        <v>2</v>
      </c>
      <c r="E5782" s="155">
        <v>2</v>
      </c>
      <c r="F5782" s="166">
        <v>42242</v>
      </c>
      <c r="G5782" s="166">
        <v>42242</v>
      </c>
      <c r="H5782" s="157">
        <v>1</v>
      </c>
      <c r="I5782" s="163" t="s">
        <v>2151</v>
      </c>
    </row>
    <row r="5783" spans="1:9" ht="15" customHeight="1" x14ac:dyDescent="0.25">
      <c r="A5783" s="155" t="s">
        <v>71</v>
      </c>
      <c r="B5783" s="155" t="s">
        <v>154</v>
      </c>
      <c r="C5783" s="155" t="s">
        <v>8457</v>
      </c>
      <c r="D5783" s="155">
        <v>10</v>
      </c>
      <c r="E5783" s="155">
        <v>10</v>
      </c>
      <c r="F5783" s="166">
        <v>42243</v>
      </c>
      <c r="G5783" s="166">
        <v>42249</v>
      </c>
      <c r="H5783" s="157">
        <v>1</v>
      </c>
    </row>
    <row r="5784" spans="1:9" ht="15" customHeight="1" x14ac:dyDescent="0.25">
      <c r="A5784" s="155" t="s">
        <v>71</v>
      </c>
      <c r="B5784" s="155" t="s">
        <v>154</v>
      </c>
      <c r="C5784" s="155" t="s">
        <v>8456</v>
      </c>
      <c r="D5784" s="155">
        <v>6</v>
      </c>
      <c r="E5784" s="155">
        <v>6</v>
      </c>
      <c r="F5784" s="166">
        <v>42243</v>
      </c>
      <c r="G5784" s="166">
        <v>42250</v>
      </c>
      <c r="H5784" s="157">
        <v>1</v>
      </c>
    </row>
    <row r="5785" spans="1:9" ht="15" customHeight="1" x14ac:dyDescent="0.25">
      <c r="A5785" s="155" t="s">
        <v>520</v>
      </c>
      <c r="B5785" s="155" t="s">
        <v>5026</v>
      </c>
      <c r="C5785" s="155" t="s">
        <v>8458</v>
      </c>
      <c r="D5785" s="155">
        <v>400</v>
      </c>
      <c r="E5785" s="155">
        <v>400</v>
      </c>
      <c r="F5785" s="166">
        <v>42243</v>
      </c>
      <c r="G5785" s="166">
        <v>42251</v>
      </c>
      <c r="H5785" s="157">
        <v>1</v>
      </c>
    </row>
    <row r="5786" spans="1:9" ht="15" customHeight="1" x14ac:dyDescent="0.25">
      <c r="A5786" s="155" t="s">
        <v>520</v>
      </c>
      <c r="B5786" s="155" t="s">
        <v>533</v>
      </c>
      <c r="C5786" s="155" t="s">
        <v>8459</v>
      </c>
      <c r="D5786" s="155">
        <v>50</v>
      </c>
      <c r="E5786" s="155">
        <v>50</v>
      </c>
      <c r="F5786" s="166">
        <v>42243</v>
      </c>
      <c r="G5786" s="166">
        <v>42251</v>
      </c>
      <c r="H5786" s="157">
        <v>1</v>
      </c>
    </row>
    <row r="5787" spans="1:9" ht="15" customHeight="1" x14ac:dyDescent="0.25">
      <c r="A5787" s="155" t="s">
        <v>2714</v>
      </c>
      <c r="B5787" s="155" t="s">
        <v>1933</v>
      </c>
      <c r="C5787" s="155" t="s">
        <v>8460</v>
      </c>
      <c r="D5787" s="155">
        <v>50</v>
      </c>
      <c r="E5787" s="155">
        <v>50</v>
      </c>
      <c r="F5787" s="166">
        <v>42243</v>
      </c>
      <c r="G5787" s="166">
        <v>42248</v>
      </c>
      <c r="H5787" s="157">
        <v>1</v>
      </c>
    </row>
    <row r="5788" spans="1:9" ht="15" customHeight="1" x14ac:dyDescent="0.25">
      <c r="A5788" s="155" t="s">
        <v>245</v>
      </c>
      <c r="B5788" s="155" t="s">
        <v>1541</v>
      </c>
      <c r="C5788" s="155" t="s">
        <v>8461</v>
      </c>
      <c r="D5788" s="155">
        <v>100</v>
      </c>
      <c r="E5788" s="155">
        <v>100</v>
      </c>
      <c r="F5788" s="166">
        <v>42243</v>
      </c>
      <c r="G5788" s="166">
        <v>42250</v>
      </c>
      <c r="H5788" s="157">
        <v>1</v>
      </c>
    </row>
    <row r="5789" spans="1:9" ht="15" customHeight="1" x14ac:dyDescent="0.25">
      <c r="A5789" s="155" t="s">
        <v>6965</v>
      </c>
      <c r="B5789" s="155" t="s">
        <v>5206</v>
      </c>
      <c r="C5789" s="155" t="s">
        <v>8462</v>
      </c>
      <c r="D5789" s="155">
        <v>15</v>
      </c>
      <c r="E5789" s="155">
        <v>15</v>
      </c>
      <c r="F5789" s="166">
        <v>42243</v>
      </c>
      <c r="G5789" s="166">
        <v>42247</v>
      </c>
      <c r="H5789" s="157">
        <v>1</v>
      </c>
    </row>
    <row r="5790" spans="1:9" ht="15" customHeight="1" x14ac:dyDescent="0.25">
      <c r="A5790" s="155" t="s">
        <v>6576</v>
      </c>
      <c r="B5790" s="155" t="s">
        <v>7368</v>
      </c>
      <c r="C5790" s="155" t="s">
        <v>8463</v>
      </c>
      <c r="D5790" s="155">
        <v>4</v>
      </c>
      <c r="E5790" s="155">
        <v>4</v>
      </c>
      <c r="F5790" s="166">
        <v>42243</v>
      </c>
      <c r="G5790" s="166">
        <v>42243</v>
      </c>
      <c r="H5790" s="157">
        <v>1</v>
      </c>
      <c r="I5790" s="163" t="s">
        <v>2151</v>
      </c>
    </row>
    <row r="5791" spans="1:9" ht="15" customHeight="1" x14ac:dyDescent="0.25">
      <c r="A5791" s="155" t="s">
        <v>286</v>
      </c>
      <c r="B5791" s="155" t="s">
        <v>8464</v>
      </c>
      <c r="C5791" s="155" t="s">
        <v>8465</v>
      </c>
      <c r="D5791" s="155">
        <v>25</v>
      </c>
      <c r="E5791" s="155">
        <v>25</v>
      </c>
      <c r="F5791" s="166">
        <v>42244</v>
      </c>
      <c r="G5791" s="166">
        <v>42247</v>
      </c>
      <c r="H5791" s="157">
        <v>1</v>
      </c>
    </row>
    <row r="5792" spans="1:9" ht="15" customHeight="1" x14ac:dyDescent="0.25">
      <c r="A5792" s="155" t="s">
        <v>286</v>
      </c>
      <c r="B5792" s="155" t="s">
        <v>7559</v>
      </c>
      <c r="C5792" s="155" t="s">
        <v>8466</v>
      </c>
      <c r="D5792" s="155">
        <v>25</v>
      </c>
      <c r="E5792" s="155">
        <v>25</v>
      </c>
      <c r="F5792" s="166">
        <v>42244</v>
      </c>
      <c r="G5792" s="166">
        <v>42247</v>
      </c>
      <c r="H5792" s="157">
        <v>1</v>
      </c>
    </row>
    <row r="5793" spans="1:9" ht="15" customHeight="1" x14ac:dyDescent="0.25">
      <c r="A5793" s="155" t="s">
        <v>544</v>
      </c>
      <c r="B5793" s="155" t="s">
        <v>82</v>
      </c>
      <c r="C5793" s="155" t="s">
        <v>8467</v>
      </c>
      <c r="D5793" s="155">
        <v>100</v>
      </c>
      <c r="E5793" s="155">
        <v>100</v>
      </c>
      <c r="F5793" s="166">
        <v>42244</v>
      </c>
      <c r="G5793" s="166">
        <v>42248</v>
      </c>
      <c r="H5793" s="157">
        <v>1</v>
      </c>
    </row>
    <row r="5794" spans="1:9" ht="15" customHeight="1" x14ac:dyDescent="0.25">
      <c r="A5794" s="155" t="s">
        <v>634</v>
      </c>
      <c r="B5794" s="155" t="s">
        <v>1723</v>
      </c>
      <c r="C5794" s="155" t="s">
        <v>8468</v>
      </c>
      <c r="D5794" s="155">
        <v>50</v>
      </c>
      <c r="E5794" s="155">
        <v>50</v>
      </c>
      <c r="F5794" s="166">
        <v>42244</v>
      </c>
      <c r="G5794" s="166">
        <v>42244</v>
      </c>
      <c r="H5794" s="157">
        <v>1</v>
      </c>
    </row>
    <row r="5795" spans="1:9" ht="15" customHeight="1" x14ac:dyDescent="0.25">
      <c r="A5795" s="155" t="s">
        <v>4968</v>
      </c>
      <c r="B5795" s="155" t="s">
        <v>4969</v>
      </c>
      <c r="C5795" s="155" t="s">
        <v>8469</v>
      </c>
      <c r="D5795" s="155">
        <v>130</v>
      </c>
      <c r="E5795" s="155">
        <v>130</v>
      </c>
      <c r="F5795" s="166">
        <v>42244</v>
      </c>
      <c r="G5795" s="166">
        <v>42248</v>
      </c>
      <c r="H5795" s="157">
        <v>1</v>
      </c>
    </row>
    <row r="5796" spans="1:9" ht="15" customHeight="1" x14ac:dyDescent="0.25">
      <c r="A5796" s="155" t="s">
        <v>6576</v>
      </c>
      <c r="B5796" s="155" t="s">
        <v>7368</v>
      </c>
      <c r="C5796" s="155" t="s">
        <v>8470</v>
      </c>
      <c r="D5796" s="155">
        <v>4</v>
      </c>
      <c r="E5796" s="155">
        <v>4</v>
      </c>
      <c r="F5796" s="166">
        <v>42244</v>
      </c>
      <c r="G5796" s="166">
        <v>42247</v>
      </c>
      <c r="H5796" s="157">
        <v>1</v>
      </c>
    </row>
    <row r="5797" spans="1:9" ht="15" customHeight="1" x14ac:dyDescent="0.25">
      <c r="A5797" s="155" t="s">
        <v>8471</v>
      </c>
      <c r="B5797" s="155" t="s">
        <v>1696</v>
      </c>
      <c r="C5797" s="155" t="s">
        <v>8472</v>
      </c>
      <c r="D5797" s="155">
        <v>1</v>
      </c>
      <c r="E5797" s="155">
        <v>1</v>
      </c>
      <c r="F5797" s="166">
        <v>42244</v>
      </c>
      <c r="G5797" s="166">
        <v>42247</v>
      </c>
      <c r="H5797" s="157">
        <v>1</v>
      </c>
    </row>
    <row r="5798" spans="1:9" ht="15" customHeight="1" x14ac:dyDescent="0.25">
      <c r="A5798" s="155" t="s">
        <v>3430</v>
      </c>
      <c r="B5798" s="155" t="s">
        <v>272</v>
      </c>
      <c r="C5798" s="155" t="s">
        <v>8473</v>
      </c>
      <c r="D5798" s="155">
        <v>1</v>
      </c>
      <c r="E5798" s="155">
        <v>1</v>
      </c>
      <c r="F5798" s="166">
        <v>42244</v>
      </c>
      <c r="G5798" s="166">
        <v>42251</v>
      </c>
      <c r="H5798" s="157">
        <v>1</v>
      </c>
    </row>
    <row r="5799" spans="1:9" ht="15" customHeight="1" x14ac:dyDescent="0.25">
      <c r="A5799" s="155" t="s">
        <v>3303</v>
      </c>
      <c r="B5799" s="155" t="s">
        <v>4971</v>
      </c>
      <c r="C5799" s="155" t="s">
        <v>8474</v>
      </c>
      <c r="D5799" s="155">
        <v>1</v>
      </c>
      <c r="E5799" s="155">
        <v>1</v>
      </c>
      <c r="F5799" s="166">
        <v>42244</v>
      </c>
      <c r="G5799" s="166">
        <v>42220</v>
      </c>
      <c r="H5799" s="157">
        <v>1</v>
      </c>
      <c r="I5799" s="163" t="s">
        <v>1524</v>
      </c>
    </row>
    <row r="5800" spans="1:9" ht="15" customHeight="1" x14ac:dyDescent="0.25">
      <c r="A5800" s="155" t="s">
        <v>3303</v>
      </c>
      <c r="B5800" s="155" t="s">
        <v>3973</v>
      </c>
      <c r="C5800" s="155" t="s">
        <v>8475</v>
      </c>
      <c r="D5800" s="155">
        <v>2</v>
      </c>
      <c r="E5800" s="155">
        <v>2</v>
      </c>
      <c r="F5800" s="166">
        <v>42244</v>
      </c>
      <c r="G5800" s="166">
        <v>42251</v>
      </c>
      <c r="H5800" s="157">
        <v>1</v>
      </c>
      <c r="I5800" s="163" t="s">
        <v>1524</v>
      </c>
    </row>
    <row r="5801" spans="1:9" ht="15" customHeight="1" x14ac:dyDescent="0.25">
      <c r="A5801" s="155" t="s">
        <v>8195</v>
      </c>
      <c r="B5801" s="155" t="s">
        <v>8196</v>
      </c>
      <c r="C5801" s="155" t="s">
        <v>8476</v>
      </c>
      <c r="D5801" s="155">
        <v>150</v>
      </c>
      <c r="E5801" s="155">
        <v>150</v>
      </c>
      <c r="F5801" s="166">
        <v>42247</v>
      </c>
      <c r="G5801" s="166">
        <v>42254</v>
      </c>
      <c r="H5801" s="157">
        <v>1</v>
      </c>
    </row>
    <row r="5802" spans="1:9" ht="15" customHeight="1" x14ac:dyDescent="0.25">
      <c r="A5802" s="155" t="s">
        <v>1866</v>
      </c>
      <c r="B5802" s="155" t="s">
        <v>8477</v>
      </c>
      <c r="C5802" s="155" t="s">
        <v>8478</v>
      </c>
      <c r="D5802" s="155">
        <v>100</v>
      </c>
      <c r="E5802" s="155">
        <v>100</v>
      </c>
      <c r="F5802" s="166">
        <v>42247</v>
      </c>
      <c r="G5802" s="166">
        <v>42254</v>
      </c>
      <c r="H5802" s="157">
        <v>1</v>
      </c>
    </row>
    <row r="5803" spans="1:9" ht="15" customHeight="1" x14ac:dyDescent="0.25">
      <c r="A5803" s="155" t="s">
        <v>71</v>
      </c>
      <c r="B5803" s="155" t="s">
        <v>583</v>
      </c>
      <c r="C5803" s="155" t="s">
        <v>8479</v>
      </c>
      <c r="D5803" s="155">
        <v>25</v>
      </c>
      <c r="E5803" s="155">
        <v>25</v>
      </c>
      <c r="F5803" s="166">
        <v>42247</v>
      </c>
      <c r="G5803" s="166">
        <v>42251</v>
      </c>
      <c r="H5803" s="157">
        <v>1</v>
      </c>
    </row>
    <row r="5804" spans="1:9" ht="15" customHeight="1" x14ac:dyDescent="0.25">
      <c r="A5804" s="155" t="s">
        <v>261</v>
      </c>
      <c r="B5804" s="155" t="s">
        <v>2952</v>
      </c>
      <c r="C5804" s="155" t="s">
        <v>8480</v>
      </c>
      <c r="D5804" s="155">
        <v>15</v>
      </c>
      <c r="E5804" s="155">
        <v>15</v>
      </c>
      <c r="F5804" s="166">
        <v>42247</v>
      </c>
      <c r="G5804" s="166">
        <v>42251</v>
      </c>
      <c r="H5804" s="157">
        <v>1</v>
      </c>
    </row>
    <row r="5805" spans="1:9" ht="15" customHeight="1" x14ac:dyDescent="0.25">
      <c r="A5805" s="155" t="s">
        <v>6576</v>
      </c>
      <c r="B5805" s="155" t="s">
        <v>7368</v>
      </c>
      <c r="C5805" s="155" t="s">
        <v>8481</v>
      </c>
      <c r="D5805" s="155">
        <v>3</v>
      </c>
      <c r="E5805" s="155">
        <v>3</v>
      </c>
      <c r="F5805" s="166">
        <v>42247</v>
      </c>
      <c r="G5805" s="166">
        <v>42248</v>
      </c>
      <c r="H5805" s="157">
        <v>1</v>
      </c>
    </row>
    <row r="5806" spans="1:9" ht="15" customHeight="1" x14ac:dyDescent="0.25">
      <c r="A5806" s="155" t="s">
        <v>2769</v>
      </c>
      <c r="B5806" s="155" t="s">
        <v>6027</v>
      </c>
      <c r="C5806" s="155" t="s">
        <v>8483</v>
      </c>
      <c r="D5806" s="155">
        <v>500</v>
      </c>
      <c r="E5806" s="155">
        <v>286</v>
      </c>
      <c r="F5806" s="166">
        <v>42248</v>
      </c>
      <c r="G5806" s="166">
        <v>42264</v>
      </c>
      <c r="H5806" s="157">
        <v>1</v>
      </c>
      <c r="I5806" s="163" t="s">
        <v>10143</v>
      </c>
    </row>
    <row r="5807" spans="1:9" ht="15" customHeight="1" x14ac:dyDescent="0.25">
      <c r="A5807" s="155" t="s">
        <v>520</v>
      </c>
      <c r="B5807" s="155" t="s">
        <v>5026</v>
      </c>
      <c r="C5807" s="155" t="s">
        <v>8484</v>
      </c>
      <c r="D5807" s="155">
        <v>400</v>
      </c>
      <c r="E5807" s="155">
        <v>400</v>
      </c>
      <c r="F5807" s="166">
        <v>42248</v>
      </c>
      <c r="G5807" s="166" t="s">
        <v>829</v>
      </c>
      <c r="H5807" s="157">
        <v>1</v>
      </c>
    </row>
    <row r="5808" spans="1:9" ht="30" customHeight="1" x14ac:dyDescent="0.25">
      <c r="A5808" s="155" t="s">
        <v>8056</v>
      </c>
      <c r="B5808" s="155" t="s">
        <v>3518</v>
      </c>
      <c r="C5808" s="155" t="s">
        <v>8485</v>
      </c>
      <c r="D5808" s="155">
        <v>50</v>
      </c>
      <c r="E5808" s="155">
        <v>50</v>
      </c>
      <c r="F5808" s="166">
        <v>42248</v>
      </c>
      <c r="G5808" s="166">
        <v>42262</v>
      </c>
      <c r="H5808" s="157">
        <v>1</v>
      </c>
    </row>
    <row r="5809" spans="1:8" ht="15" customHeight="1" x14ac:dyDescent="0.25">
      <c r="A5809" s="155" t="s">
        <v>722</v>
      </c>
      <c r="B5809" s="155" t="s">
        <v>723</v>
      </c>
      <c r="C5809" s="155" t="s">
        <v>8486</v>
      </c>
      <c r="D5809" s="155">
        <v>500</v>
      </c>
      <c r="E5809" s="155">
        <v>500</v>
      </c>
      <c r="F5809" s="166">
        <v>42248</v>
      </c>
      <c r="G5809" s="166">
        <v>42256</v>
      </c>
      <c r="H5809" s="157">
        <v>1</v>
      </c>
    </row>
    <row r="5810" spans="1:8" ht="15" customHeight="1" x14ac:dyDescent="0.25">
      <c r="A5810" s="155" t="s">
        <v>71</v>
      </c>
      <c r="B5810" s="155" t="s">
        <v>583</v>
      </c>
      <c r="C5810" s="155" t="s">
        <v>8487</v>
      </c>
      <c r="D5810" s="155">
        <v>5</v>
      </c>
      <c r="E5810" s="155">
        <v>5</v>
      </c>
      <c r="F5810" s="166">
        <v>42248</v>
      </c>
      <c r="G5810" s="166">
        <v>42258</v>
      </c>
      <c r="H5810" s="157">
        <v>1</v>
      </c>
    </row>
    <row r="5811" spans="1:8" ht="15" customHeight="1" x14ac:dyDescent="0.25">
      <c r="A5811" s="155" t="s">
        <v>350</v>
      </c>
      <c r="B5811" s="155" t="s">
        <v>8489</v>
      </c>
      <c r="C5811" s="155" t="s">
        <v>8488</v>
      </c>
      <c r="D5811" s="155">
        <v>10</v>
      </c>
      <c r="E5811" s="155">
        <v>10</v>
      </c>
      <c r="F5811" s="166">
        <v>42248</v>
      </c>
      <c r="G5811" s="166">
        <v>42250</v>
      </c>
      <c r="H5811" s="157">
        <v>1</v>
      </c>
    </row>
    <row r="5812" spans="1:8" ht="15" customHeight="1" x14ac:dyDescent="0.25">
      <c r="A5812" s="155" t="s">
        <v>6576</v>
      </c>
      <c r="B5812" s="155" t="s">
        <v>7368</v>
      </c>
      <c r="C5812" s="155" t="s">
        <v>8490</v>
      </c>
      <c r="D5812" s="155">
        <v>3</v>
      </c>
      <c r="E5812" s="155">
        <v>3</v>
      </c>
      <c r="F5812" s="166">
        <v>42248</v>
      </c>
      <c r="G5812" s="166">
        <v>42249</v>
      </c>
      <c r="H5812" s="157">
        <v>1</v>
      </c>
    </row>
    <row r="5813" spans="1:8" ht="15" customHeight="1" x14ac:dyDescent="0.25">
      <c r="A5813" s="155" t="s">
        <v>394</v>
      </c>
      <c r="B5813" s="155" t="s">
        <v>430</v>
      </c>
      <c r="C5813" s="155" t="s">
        <v>8491</v>
      </c>
      <c r="D5813" s="155">
        <v>15</v>
      </c>
      <c r="E5813" s="155">
        <v>15</v>
      </c>
      <c r="F5813" s="166">
        <v>42248</v>
      </c>
      <c r="G5813" s="166">
        <v>42250</v>
      </c>
      <c r="H5813" s="157">
        <v>1</v>
      </c>
    </row>
    <row r="5814" spans="1:8" ht="15" customHeight="1" x14ac:dyDescent="0.25">
      <c r="A5814" s="155" t="s">
        <v>71</v>
      </c>
      <c r="B5814" s="155" t="s">
        <v>1696</v>
      </c>
      <c r="C5814" s="155" t="s">
        <v>8492</v>
      </c>
      <c r="D5814" s="155">
        <v>2</v>
      </c>
      <c r="E5814" s="155">
        <v>2</v>
      </c>
      <c r="F5814" s="166">
        <v>42249</v>
      </c>
      <c r="G5814" s="166">
        <v>42258</v>
      </c>
      <c r="H5814" s="157">
        <v>1</v>
      </c>
    </row>
    <row r="5815" spans="1:8" ht="15" customHeight="1" x14ac:dyDescent="0.25">
      <c r="A5815" s="155" t="s">
        <v>261</v>
      </c>
      <c r="B5815" s="155" t="s">
        <v>2952</v>
      </c>
      <c r="C5815" s="155" t="s">
        <v>8493</v>
      </c>
      <c r="D5815" s="155">
        <v>10</v>
      </c>
      <c r="E5815" s="155">
        <v>10</v>
      </c>
      <c r="F5815" s="166">
        <v>42249</v>
      </c>
      <c r="G5815" s="166">
        <v>42257</v>
      </c>
      <c r="H5815" s="157">
        <v>1</v>
      </c>
    </row>
    <row r="5816" spans="1:8" ht="15" customHeight="1" x14ac:dyDescent="0.25">
      <c r="A5816" s="155" t="s">
        <v>1554</v>
      </c>
      <c r="B5816" s="155" t="s">
        <v>1181</v>
      </c>
      <c r="C5816" s="155" t="s">
        <v>8494</v>
      </c>
      <c r="D5816" s="155">
        <v>300</v>
      </c>
      <c r="E5816" s="155">
        <v>300</v>
      </c>
      <c r="F5816" s="166">
        <v>42249</v>
      </c>
      <c r="G5816" s="166">
        <v>42251</v>
      </c>
      <c r="H5816" s="157">
        <v>1</v>
      </c>
    </row>
    <row r="5817" spans="1:8" ht="15" customHeight="1" x14ac:dyDescent="0.25">
      <c r="A5817" s="155" t="s">
        <v>520</v>
      </c>
      <c r="B5817" s="155" t="s">
        <v>964</v>
      </c>
      <c r="C5817" s="155" t="s">
        <v>8495</v>
      </c>
      <c r="D5817" s="155">
        <v>250</v>
      </c>
      <c r="E5817" s="155">
        <v>250</v>
      </c>
      <c r="F5817" s="166">
        <v>42250</v>
      </c>
      <c r="G5817" s="166">
        <v>42254</v>
      </c>
      <c r="H5817" s="157">
        <v>1</v>
      </c>
    </row>
    <row r="5818" spans="1:8" ht="15" customHeight="1" x14ac:dyDescent="0.25">
      <c r="A5818" s="155" t="s">
        <v>65</v>
      </c>
      <c r="B5818" s="155" t="s">
        <v>1501</v>
      </c>
      <c r="C5818" s="155" t="s">
        <v>8496</v>
      </c>
      <c r="D5818" s="155">
        <v>100</v>
      </c>
      <c r="E5818" s="155">
        <v>100</v>
      </c>
      <c r="F5818" s="166">
        <v>42251</v>
      </c>
      <c r="G5818" s="166">
        <v>42278</v>
      </c>
      <c r="H5818" s="157">
        <v>1</v>
      </c>
    </row>
    <row r="5819" spans="1:8" ht="15" customHeight="1" x14ac:dyDescent="0.25">
      <c r="A5819" s="155" t="s">
        <v>8165</v>
      </c>
      <c r="B5819" s="155" t="s">
        <v>7325</v>
      </c>
      <c r="C5819" s="155" t="s">
        <v>8497</v>
      </c>
      <c r="D5819" s="155">
        <v>10</v>
      </c>
      <c r="E5819" s="155">
        <v>10</v>
      </c>
      <c r="F5819" s="166">
        <v>42251</v>
      </c>
      <c r="G5819" s="166">
        <v>42256</v>
      </c>
      <c r="H5819" s="157">
        <v>1</v>
      </c>
    </row>
    <row r="5820" spans="1:8" ht="15" customHeight="1" x14ac:dyDescent="0.25">
      <c r="A5820" s="155" t="s">
        <v>559</v>
      </c>
      <c r="B5820" s="155" t="s">
        <v>450</v>
      </c>
      <c r="C5820" s="155" t="s">
        <v>8498</v>
      </c>
      <c r="D5820" s="155">
        <v>15000</v>
      </c>
      <c r="E5820" s="155">
        <v>15030</v>
      </c>
      <c r="F5820" s="166">
        <v>42251</v>
      </c>
      <c r="G5820" s="166">
        <v>42255</v>
      </c>
      <c r="H5820" s="157">
        <v>1</v>
      </c>
    </row>
    <row r="5821" spans="1:8" ht="15" customHeight="1" x14ac:dyDescent="0.25">
      <c r="A5821" s="155" t="s">
        <v>3689</v>
      </c>
      <c r="B5821" s="155" t="s">
        <v>4602</v>
      </c>
      <c r="C5821" s="155" t="s">
        <v>8499</v>
      </c>
      <c r="D5821" s="155">
        <v>125</v>
      </c>
      <c r="E5821" s="155">
        <v>125</v>
      </c>
      <c r="F5821" s="166">
        <v>42251</v>
      </c>
      <c r="G5821" s="166">
        <v>42258</v>
      </c>
      <c r="H5821" s="157">
        <v>1</v>
      </c>
    </row>
    <row r="5822" spans="1:8" ht="15" customHeight="1" x14ac:dyDescent="0.25">
      <c r="A5822" s="155" t="s">
        <v>3430</v>
      </c>
      <c r="B5822" s="155" t="s">
        <v>1501</v>
      </c>
      <c r="C5822" s="155" t="s">
        <v>8500</v>
      </c>
      <c r="D5822" s="155">
        <v>100</v>
      </c>
      <c r="E5822" s="155">
        <v>100</v>
      </c>
      <c r="F5822" s="166">
        <v>42251</v>
      </c>
      <c r="G5822" s="166">
        <v>42258</v>
      </c>
      <c r="H5822" s="157">
        <v>1</v>
      </c>
    </row>
    <row r="5823" spans="1:8" ht="15" customHeight="1" x14ac:dyDescent="0.25">
      <c r="A5823" s="155" t="s">
        <v>71</v>
      </c>
      <c r="B5823" s="155" t="s">
        <v>167</v>
      </c>
      <c r="C5823" s="155" t="s">
        <v>8501</v>
      </c>
      <c r="D5823" s="155">
        <v>25</v>
      </c>
      <c r="E5823" s="155">
        <v>25</v>
      </c>
      <c r="F5823" s="166">
        <v>42251</v>
      </c>
      <c r="G5823" s="166">
        <v>42255</v>
      </c>
      <c r="H5823" s="157">
        <v>1</v>
      </c>
    </row>
    <row r="5824" spans="1:8" ht="15" customHeight="1" x14ac:dyDescent="0.25">
      <c r="A5824" s="155" t="s">
        <v>4963</v>
      </c>
      <c r="B5824" s="155" t="s">
        <v>1373</v>
      </c>
      <c r="C5824" s="155" t="s">
        <v>8502</v>
      </c>
      <c r="D5824" s="155">
        <v>63</v>
      </c>
      <c r="E5824" s="155">
        <v>63</v>
      </c>
      <c r="F5824" s="166">
        <v>42251</v>
      </c>
      <c r="G5824" s="166">
        <v>42255</v>
      </c>
      <c r="H5824" s="157">
        <v>1</v>
      </c>
    </row>
    <row r="5825" spans="1:8" ht="15" customHeight="1" x14ac:dyDescent="0.25">
      <c r="A5825" s="155" t="s">
        <v>4963</v>
      </c>
      <c r="B5825" s="155" t="s">
        <v>1375</v>
      </c>
      <c r="C5825" s="155" t="s">
        <v>8503</v>
      </c>
      <c r="D5825" s="155">
        <v>50</v>
      </c>
      <c r="E5825" s="155">
        <v>50</v>
      </c>
      <c r="F5825" s="166">
        <v>42251</v>
      </c>
      <c r="G5825" s="166">
        <v>42255</v>
      </c>
      <c r="H5825" s="157">
        <v>1</v>
      </c>
    </row>
    <row r="5826" spans="1:8" ht="15" customHeight="1" x14ac:dyDescent="0.25">
      <c r="A5826" s="155" t="s">
        <v>6576</v>
      </c>
      <c r="B5826" s="155" t="s">
        <v>7368</v>
      </c>
      <c r="C5826" s="155" t="s">
        <v>8504</v>
      </c>
      <c r="D5826" s="155">
        <v>10</v>
      </c>
      <c r="E5826" s="155">
        <v>10</v>
      </c>
      <c r="F5826" s="166">
        <v>42251</v>
      </c>
      <c r="G5826" s="166">
        <v>42253</v>
      </c>
      <c r="H5826" s="157">
        <v>1</v>
      </c>
    </row>
    <row r="5827" spans="1:8" ht="15" customHeight="1" x14ac:dyDescent="0.25">
      <c r="A5827" s="155" t="s">
        <v>6576</v>
      </c>
      <c r="B5827" s="155" t="s">
        <v>7368</v>
      </c>
      <c r="C5827" s="155" t="s">
        <v>8505</v>
      </c>
      <c r="D5827" s="155">
        <v>4</v>
      </c>
      <c r="E5827" s="155">
        <v>4</v>
      </c>
      <c r="F5827" s="166">
        <v>42251</v>
      </c>
      <c r="G5827" s="166">
        <v>42253</v>
      </c>
      <c r="H5827" s="157">
        <v>1</v>
      </c>
    </row>
    <row r="5828" spans="1:8" ht="15" customHeight="1" x14ac:dyDescent="0.25">
      <c r="A5828" s="155" t="s">
        <v>6576</v>
      </c>
      <c r="B5828" s="155" t="s">
        <v>7368</v>
      </c>
      <c r="C5828" s="155" t="s">
        <v>8506</v>
      </c>
      <c r="D5828" s="155">
        <v>5</v>
      </c>
      <c r="E5828" s="155">
        <v>5</v>
      </c>
      <c r="F5828" s="166">
        <v>42251</v>
      </c>
      <c r="G5828" s="166">
        <v>42253</v>
      </c>
      <c r="H5828" s="157">
        <v>1</v>
      </c>
    </row>
    <row r="5829" spans="1:8" ht="15" customHeight="1" x14ac:dyDescent="0.25">
      <c r="A5829" s="155" t="s">
        <v>8507</v>
      </c>
      <c r="B5829" s="155" t="s">
        <v>8508</v>
      </c>
      <c r="C5829" s="155" t="s">
        <v>8509</v>
      </c>
      <c r="D5829" s="155">
        <v>1</v>
      </c>
      <c r="E5829" s="155">
        <v>1</v>
      </c>
      <c r="F5829" s="166">
        <v>42251</v>
      </c>
      <c r="G5829" s="166">
        <v>42257</v>
      </c>
      <c r="H5829" s="157">
        <v>1</v>
      </c>
    </row>
    <row r="5830" spans="1:8" ht="15" customHeight="1" x14ac:dyDescent="0.25">
      <c r="A5830" s="155" t="s">
        <v>4395</v>
      </c>
      <c r="B5830" s="155" t="s">
        <v>8510</v>
      </c>
      <c r="C5830" s="155" t="s">
        <v>8511</v>
      </c>
      <c r="D5830" s="155">
        <v>25</v>
      </c>
      <c r="E5830" s="155">
        <v>25</v>
      </c>
      <c r="F5830" s="166">
        <v>42255</v>
      </c>
      <c r="G5830" s="166">
        <v>42261</v>
      </c>
      <c r="H5830" s="157">
        <v>1</v>
      </c>
    </row>
    <row r="5831" spans="1:8" ht="15" customHeight="1" x14ac:dyDescent="0.25">
      <c r="A5831" s="155" t="s">
        <v>559</v>
      </c>
      <c r="B5831" s="155" t="s">
        <v>1677</v>
      </c>
      <c r="C5831" s="155" t="s">
        <v>8512</v>
      </c>
      <c r="D5831" s="155">
        <v>100</v>
      </c>
      <c r="E5831" s="155">
        <v>100</v>
      </c>
      <c r="F5831" s="166">
        <v>42255</v>
      </c>
      <c r="G5831" s="166">
        <v>42261</v>
      </c>
      <c r="H5831" s="157">
        <v>1</v>
      </c>
    </row>
    <row r="5832" spans="1:8" ht="15" customHeight="1" x14ac:dyDescent="0.25">
      <c r="A5832" s="155" t="s">
        <v>3689</v>
      </c>
      <c r="B5832" s="155" t="s">
        <v>493</v>
      </c>
      <c r="C5832" s="155" t="s">
        <v>8513</v>
      </c>
      <c r="D5832" s="155">
        <v>5088</v>
      </c>
      <c r="E5832" s="155">
        <v>5088</v>
      </c>
      <c r="F5832" s="166">
        <v>42255</v>
      </c>
      <c r="G5832" s="166">
        <v>42258</v>
      </c>
      <c r="H5832" s="157">
        <v>1</v>
      </c>
    </row>
    <row r="5833" spans="1:8" ht="15" customHeight="1" x14ac:dyDescent="0.25">
      <c r="A5833" s="155" t="s">
        <v>3689</v>
      </c>
      <c r="B5833" s="155" t="s">
        <v>495</v>
      </c>
      <c r="C5833" s="155" t="s">
        <v>364</v>
      </c>
      <c r="D5833" s="155">
        <v>5088</v>
      </c>
      <c r="E5833" s="155">
        <v>5088</v>
      </c>
      <c r="F5833" s="166">
        <v>42255</v>
      </c>
      <c r="G5833" s="166">
        <v>42258</v>
      </c>
      <c r="H5833" s="157">
        <v>1</v>
      </c>
    </row>
    <row r="5834" spans="1:8" ht="15" customHeight="1" x14ac:dyDescent="0.25">
      <c r="A5834" s="155" t="s">
        <v>350</v>
      </c>
      <c r="B5834" s="155" t="s">
        <v>30</v>
      </c>
      <c r="C5834" s="155" t="s">
        <v>8514</v>
      </c>
      <c r="D5834" s="155">
        <v>100</v>
      </c>
      <c r="E5834" s="155">
        <v>105</v>
      </c>
      <c r="F5834" s="166">
        <v>42255</v>
      </c>
      <c r="G5834" s="166">
        <v>42261</v>
      </c>
      <c r="H5834" s="157">
        <v>1</v>
      </c>
    </row>
    <row r="5835" spans="1:8" ht="15" customHeight="1" x14ac:dyDescent="0.25">
      <c r="A5835" s="155" t="s">
        <v>6482</v>
      </c>
      <c r="B5835" s="155" t="s">
        <v>1696</v>
      </c>
      <c r="C5835" s="155" t="s">
        <v>8515</v>
      </c>
      <c r="D5835" s="155">
        <v>5</v>
      </c>
      <c r="E5835" s="155">
        <v>5</v>
      </c>
      <c r="F5835" s="166">
        <v>42255</v>
      </c>
      <c r="G5835" s="166">
        <v>42258</v>
      </c>
      <c r="H5835" s="157">
        <v>1</v>
      </c>
    </row>
    <row r="5836" spans="1:8" ht="15" customHeight="1" x14ac:dyDescent="0.25">
      <c r="A5836" s="155" t="s">
        <v>6482</v>
      </c>
      <c r="B5836" s="155" t="s">
        <v>7807</v>
      </c>
      <c r="C5836" s="155" t="s">
        <v>59</v>
      </c>
      <c r="D5836" s="155">
        <v>5</v>
      </c>
      <c r="E5836" s="155">
        <v>5</v>
      </c>
      <c r="F5836" s="166">
        <v>42255</v>
      </c>
      <c r="G5836" s="166">
        <v>42258</v>
      </c>
      <c r="H5836" s="157">
        <v>1</v>
      </c>
    </row>
    <row r="5837" spans="1:8" ht="15" customHeight="1" x14ac:dyDescent="0.25">
      <c r="A5837" s="155" t="s">
        <v>71</v>
      </c>
      <c r="B5837" s="155" t="s">
        <v>1530</v>
      </c>
      <c r="C5837" s="155" t="s">
        <v>8516</v>
      </c>
      <c r="D5837" s="155">
        <v>5</v>
      </c>
      <c r="E5837" s="155">
        <v>5</v>
      </c>
      <c r="F5837" s="166">
        <v>42256</v>
      </c>
      <c r="G5837" s="166">
        <v>42265</v>
      </c>
      <c r="H5837" s="157">
        <v>1</v>
      </c>
    </row>
    <row r="5838" spans="1:8" ht="15" customHeight="1" x14ac:dyDescent="0.25">
      <c r="A5838" s="155" t="s">
        <v>1554</v>
      </c>
      <c r="B5838" s="155" t="s">
        <v>1204</v>
      </c>
      <c r="C5838" s="155" t="s">
        <v>8517</v>
      </c>
      <c r="D5838" s="155">
        <v>125</v>
      </c>
      <c r="E5838" s="155">
        <v>125</v>
      </c>
      <c r="F5838" s="166">
        <v>42256</v>
      </c>
      <c r="G5838" s="166">
        <v>42258</v>
      </c>
      <c r="H5838" s="157">
        <v>1</v>
      </c>
    </row>
    <row r="5839" spans="1:8" ht="15" customHeight="1" x14ac:dyDescent="0.25">
      <c r="A5839" s="155" t="s">
        <v>1145</v>
      </c>
      <c r="B5839" s="155" t="s">
        <v>7847</v>
      </c>
      <c r="C5839" s="155" t="s">
        <v>8518</v>
      </c>
      <c r="D5839" s="155">
        <v>25</v>
      </c>
      <c r="E5839" s="155">
        <v>25</v>
      </c>
      <c r="F5839" s="166">
        <v>42256</v>
      </c>
      <c r="G5839" s="166">
        <v>42263</v>
      </c>
      <c r="H5839" s="157">
        <v>1</v>
      </c>
    </row>
    <row r="5840" spans="1:8" ht="30" customHeight="1" x14ac:dyDescent="0.25">
      <c r="A5840" s="155" t="s">
        <v>8056</v>
      </c>
      <c r="B5840" s="155" t="s">
        <v>4253</v>
      </c>
      <c r="C5840" s="155" t="s">
        <v>8519</v>
      </c>
      <c r="D5840" s="155">
        <v>100</v>
      </c>
      <c r="E5840" s="155">
        <v>100</v>
      </c>
      <c r="F5840" s="166">
        <v>42256</v>
      </c>
      <c r="G5840" s="166">
        <v>42261</v>
      </c>
      <c r="H5840" s="157">
        <v>1</v>
      </c>
    </row>
    <row r="5841" spans="1:9" ht="15" customHeight="1" x14ac:dyDescent="0.25">
      <c r="A5841" s="155" t="s">
        <v>6576</v>
      </c>
      <c r="B5841" s="155" t="s">
        <v>7368</v>
      </c>
      <c r="C5841" s="155" t="s">
        <v>8520</v>
      </c>
      <c r="D5841" s="155">
        <v>1</v>
      </c>
      <c r="E5841" s="155">
        <v>1</v>
      </c>
      <c r="F5841" s="166">
        <v>42256</v>
      </c>
      <c r="G5841" s="166">
        <v>42257</v>
      </c>
      <c r="H5841" s="157">
        <v>1</v>
      </c>
    </row>
    <row r="5842" spans="1:9" ht="15" customHeight="1" x14ac:dyDescent="0.25">
      <c r="A5842" s="155" t="s">
        <v>979</v>
      </c>
      <c r="B5842" s="155" t="s">
        <v>2591</v>
      </c>
      <c r="C5842" s="155" t="s">
        <v>8521</v>
      </c>
      <c r="D5842" s="155">
        <v>50</v>
      </c>
      <c r="E5842" s="155">
        <v>50</v>
      </c>
      <c r="F5842" s="166">
        <v>42257</v>
      </c>
      <c r="G5842" s="166">
        <v>42261</v>
      </c>
      <c r="H5842" s="157">
        <v>1</v>
      </c>
    </row>
    <row r="5843" spans="1:9" ht="15" customHeight="1" x14ac:dyDescent="0.25">
      <c r="A5843" s="155" t="s">
        <v>8524</v>
      </c>
      <c r="B5843" s="155" t="s">
        <v>8523</v>
      </c>
      <c r="C5843" s="155" t="s">
        <v>8522</v>
      </c>
      <c r="D5843" s="155">
        <v>100</v>
      </c>
      <c r="E5843" s="155">
        <v>102</v>
      </c>
      <c r="F5843" s="166">
        <v>42257</v>
      </c>
      <c r="G5843" s="166">
        <v>42261</v>
      </c>
      <c r="H5843" s="157">
        <v>1</v>
      </c>
    </row>
    <row r="5844" spans="1:9" ht="15" customHeight="1" x14ac:dyDescent="0.25">
      <c r="A5844" s="155" t="s">
        <v>6021</v>
      </c>
      <c r="B5844" s="155" t="s">
        <v>6022</v>
      </c>
      <c r="C5844" s="155" t="s">
        <v>8525</v>
      </c>
      <c r="D5844" s="155">
        <v>250</v>
      </c>
      <c r="E5844" s="155">
        <v>250</v>
      </c>
      <c r="F5844" s="166">
        <v>42257</v>
      </c>
      <c r="G5844" s="166">
        <v>42265</v>
      </c>
      <c r="H5844" s="157">
        <v>1</v>
      </c>
    </row>
    <row r="5845" spans="1:9" ht="15" customHeight="1" x14ac:dyDescent="0.25">
      <c r="A5845" s="155" t="s">
        <v>36</v>
      </c>
      <c r="B5845" s="155" t="s">
        <v>4428</v>
      </c>
      <c r="C5845" s="155" t="s">
        <v>8526</v>
      </c>
      <c r="D5845" s="155">
        <v>50</v>
      </c>
      <c r="E5845" s="155">
        <v>50</v>
      </c>
      <c r="F5845" s="166">
        <v>42258</v>
      </c>
      <c r="G5845" s="166">
        <v>42261</v>
      </c>
      <c r="H5845" s="157">
        <v>1</v>
      </c>
    </row>
    <row r="5846" spans="1:9" ht="15" customHeight="1" x14ac:dyDescent="0.25">
      <c r="A5846" s="155" t="s">
        <v>36</v>
      </c>
      <c r="B5846" s="155" t="s">
        <v>60</v>
      </c>
      <c r="C5846" s="155" t="s">
        <v>364</v>
      </c>
      <c r="D5846" s="155">
        <v>20</v>
      </c>
      <c r="E5846" s="155">
        <v>20</v>
      </c>
      <c r="F5846" s="166">
        <v>42258</v>
      </c>
      <c r="G5846" s="166">
        <v>42261</v>
      </c>
      <c r="H5846" s="157">
        <v>1</v>
      </c>
    </row>
    <row r="5847" spans="1:9" ht="15" customHeight="1" x14ac:dyDescent="0.25">
      <c r="A5847" s="155" t="s">
        <v>36</v>
      </c>
      <c r="B5847" s="155" t="s">
        <v>1664</v>
      </c>
      <c r="C5847" s="155" t="s">
        <v>161</v>
      </c>
      <c r="D5847" s="155">
        <v>50</v>
      </c>
      <c r="E5847" s="155">
        <v>50</v>
      </c>
      <c r="F5847" s="166">
        <v>42258</v>
      </c>
      <c r="G5847" s="166">
        <v>42261</v>
      </c>
      <c r="H5847" s="157">
        <v>1</v>
      </c>
    </row>
    <row r="5848" spans="1:9" ht="15" customHeight="1" x14ac:dyDescent="0.25">
      <c r="A5848" s="155" t="s">
        <v>71</v>
      </c>
      <c r="B5848" s="155" t="s">
        <v>1550</v>
      </c>
      <c r="C5848" s="155" t="s">
        <v>8527</v>
      </c>
      <c r="D5848" s="155">
        <v>5</v>
      </c>
      <c r="E5848" s="155">
        <v>5</v>
      </c>
      <c r="F5848" s="166">
        <v>42258</v>
      </c>
      <c r="G5848" s="166">
        <v>42265</v>
      </c>
      <c r="H5848" s="157">
        <v>1</v>
      </c>
    </row>
    <row r="5849" spans="1:9" ht="15" customHeight="1" x14ac:dyDescent="0.25">
      <c r="A5849" s="155" t="s">
        <v>71</v>
      </c>
      <c r="B5849" s="155" t="s">
        <v>1168</v>
      </c>
      <c r="C5849" s="155" t="s">
        <v>8528</v>
      </c>
      <c r="D5849" s="155">
        <v>10</v>
      </c>
      <c r="E5849" s="155">
        <v>10</v>
      </c>
      <c r="F5849" s="166">
        <v>42258</v>
      </c>
      <c r="G5849" s="166">
        <v>42264</v>
      </c>
      <c r="H5849" s="157">
        <v>1</v>
      </c>
    </row>
    <row r="5850" spans="1:9" ht="15" customHeight="1" x14ac:dyDescent="0.25">
      <c r="A5850" s="155" t="s">
        <v>6576</v>
      </c>
      <c r="B5850" s="155" t="s">
        <v>7368</v>
      </c>
      <c r="C5850" s="155" t="s">
        <v>8529</v>
      </c>
      <c r="D5850" s="155">
        <v>6</v>
      </c>
      <c r="E5850" s="155">
        <v>6</v>
      </c>
      <c r="F5850" s="166">
        <v>42258</v>
      </c>
      <c r="G5850" s="166">
        <v>42258</v>
      </c>
      <c r="H5850" s="157">
        <v>1</v>
      </c>
      <c r="I5850" s="163" t="s">
        <v>2151</v>
      </c>
    </row>
    <row r="5851" spans="1:9" ht="15" customHeight="1" x14ac:dyDescent="0.25">
      <c r="A5851" s="155" t="s">
        <v>71</v>
      </c>
      <c r="B5851" s="155" t="s">
        <v>272</v>
      </c>
      <c r="C5851" s="155" t="s">
        <v>8530</v>
      </c>
      <c r="D5851" s="155">
        <v>4</v>
      </c>
      <c r="E5851" s="155">
        <v>4</v>
      </c>
      <c r="F5851" s="166">
        <v>42258</v>
      </c>
      <c r="G5851" s="166">
        <v>42271</v>
      </c>
      <c r="H5851" s="157">
        <v>1</v>
      </c>
    </row>
    <row r="5852" spans="1:9" ht="15" customHeight="1" x14ac:dyDescent="0.25">
      <c r="A5852" s="155" t="s">
        <v>71</v>
      </c>
      <c r="B5852" s="155" t="s">
        <v>167</v>
      </c>
      <c r="C5852" s="155" t="s">
        <v>8531</v>
      </c>
      <c r="D5852" s="155">
        <v>25</v>
      </c>
      <c r="E5852" s="155">
        <v>25</v>
      </c>
      <c r="F5852" s="166">
        <v>42261</v>
      </c>
      <c r="G5852" s="166">
        <v>42263</v>
      </c>
      <c r="H5852" s="157">
        <v>1</v>
      </c>
    </row>
    <row r="5853" spans="1:9" ht="15" customHeight="1" x14ac:dyDescent="0.25">
      <c r="A5853" s="155" t="s">
        <v>2906</v>
      </c>
      <c r="B5853" s="155" t="s">
        <v>746</v>
      </c>
      <c r="C5853" s="155" t="s">
        <v>8536</v>
      </c>
      <c r="D5853" s="155">
        <v>50</v>
      </c>
      <c r="E5853" s="155">
        <v>50</v>
      </c>
      <c r="F5853" s="166">
        <v>42261</v>
      </c>
      <c r="G5853" s="166">
        <v>42268</v>
      </c>
      <c r="H5853" s="157">
        <v>1</v>
      </c>
    </row>
    <row r="5854" spans="1:9" ht="15" customHeight="1" x14ac:dyDescent="0.25">
      <c r="A5854" s="155" t="s">
        <v>46</v>
      </c>
      <c r="B5854" s="155" t="s">
        <v>8534</v>
      </c>
      <c r="C5854" s="155" t="s">
        <v>8535</v>
      </c>
      <c r="D5854" s="155">
        <v>60</v>
      </c>
      <c r="E5854" s="155">
        <v>60</v>
      </c>
      <c r="F5854" s="166">
        <v>42261</v>
      </c>
      <c r="G5854" s="166">
        <v>42265</v>
      </c>
      <c r="H5854" s="157">
        <v>1</v>
      </c>
    </row>
    <row r="5855" spans="1:9" ht="15" customHeight="1" x14ac:dyDescent="0.25">
      <c r="A5855" s="155" t="s">
        <v>46</v>
      </c>
      <c r="B5855" s="155" t="s">
        <v>8533</v>
      </c>
      <c r="C5855" s="155" t="s">
        <v>364</v>
      </c>
      <c r="D5855" s="155">
        <v>24</v>
      </c>
      <c r="E5855" s="155">
        <v>24</v>
      </c>
      <c r="F5855" s="166">
        <v>42261</v>
      </c>
      <c r="G5855" s="166">
        <v>42265</v>
      </c>
      <c r="H5855" s="157">
        <v>1</v>
      </c>
    </row>
    <row r="5856" spans="1:9" ht="15" customHeight="1" x14ac:dyDescent="0.25">
      <c r="A5856" s="155" t="s">
        <v>46</v>
      </c>
      <c r="B5856" s="155" t="s">
        <v>8532</v>
      </c>
      <c r="C5856" s="155" t="s">
        <v>161</v>
      </c>
      <c r="D5856" s="155">
        <v>18</v>
      </c>
      <c r="E5856" s="155">
        <v>18</v>
      </c>
      <c r="F5856" s="166">
        <v>42261</v>
      </c>
      <c r="G5856" s="166">
        <v>42265</v>
      </c>
      <c r="H5856" s="157">
        <v>1</v>
      </c>
    </row>
    <row r="5857" spans="1:9" ht="15" customHeight="1" x14ac:dyDescent="0.25">
      <c r="A5857" s="155" t="s">
        <v>5827</v>
      </c>
      <c r="B5857" s="155" t="s">
        <v>7439</v>
      </c>
      <c r="C5857" s="155" t="s">
        <v>8537</v>
      </c>
      <c r="D5857" s="155">
        <v>65</v>
      </c>
      <c r="E5857" s="155">
        <v>65</v>
      </c>
      <c r="F5857" s="166">
        <v>42261</v>
      </c>
      <c r="G5857" s="166">
        <v>42265</v>
      </c>
      <c r="H5857" s="157">
        <v>1</v>
      </c>
    </row>
    <row r="5858" spans="1:9" ht="15" customHeight="1" x14ac:dyDescent="0.25">
      <c r="A5858" s="155" t="s">
        <v>924</v>
      </c>
      <c r="B5858" s="155" t="s">
        <v>8538</v>
      </c>
      <c r="C5858" s="155" t="s">
        <v>8540</v>
      </c>
      <c r="D5858" s="155">
        <v>1</v>
      </c>
      <c r="E5858" s="155">
        <v>1</v>
      </c>
      <c r="F5858" s="166">
        <v>42262</v>
      </c>
      <c r="G5858" s="166">
        <v>42275</v>
      </c>
      <c r="H5858" s="157">
        <v>1</v>
      </c>
      <c r="I5858" s="163" t="s">
        <v>1546</v>
      </c>
    </row>
    <row r="5859" spans="1:9" ht="15" customHeight="1" x14ac:dyDescent="0.25">
      <c r="A5859" s="155" t="s">
        <v>924</v>
      </c>
      <c r="B5859" s="155" t="s">
        <v>8539</v>
      </c>
      <c r="C5859" s="155" t="s">
        <v>166</v>
      </c>
      <c r="D5859" s="155">
        <v>1</v>
      </c>
      <c r="E5859" s="155">
        <v>1</v>
      </c>
      <c r="F5859" s="166">
        <v>42262</v>
      </c>
      <c r="G5859" s="166">
        <v>42275</v>
      </c>
      <c r="H5859" s="157">
        <v>1</v>
      </c>
      <c r="I5859" s="163" t="s">
        <v>1546</v>
      </c>
    </row>
    <row r="5860" spans="1:9" ht="15" customHeight="1" x14ac:dyDescent="0.25">
      <c r="A5860" s="155" t="s">
        <v>924</v>
      </c>
      <c r="B5860" s="155" t="s">
        <v>8541</v>
      </c>
      <c r="C5860" s="155" t="s">
        <v>8542</v>
      </c>
      <c r="D5860" s="155">
        <v>25</v>
      </c>
      <c r="E5860" s="155">
        <v>25</v>
      </c>
      <c r="F5860" s="166">
        <v>42262</v>
      </c>
      <c r="G5860" s="166">
        <v>42275</v>
      </c>
      <c r="H5860" s="157">
        <v>1</v>
      </c>
      <c r="I5860" s="163" t="s">
        <v>1546</v>
      </c>
    </row>
    <row r="5861" spans="1:9" ht="15" customHeight="1" x14ac:dyDescent="0.25">
      <c r="A5861" s="155" t="s">
        <v>261</v>
      </c>
      <c r="B5861" s="155" t="s">
        <v>4324</v>
      </c>
      <c r="C5861" s="155" t="s">
        <v>8543</v>
      </c>
      <c r="D5861" s="155">
        <v>4</v>
      </c>
      <c r="E5861" s="155">
        <v>4</v>
      </c>
      <c r="F5861" s="166">
        <v>42262</v>
      </c>
      <c r="G5861" s="166">
        <v>42270</v>
      </c>
      <c r="H5861" s="157">
        <v>1</v>
      </c>
    </row>
    <row r="5862" spans="1:9" ht="15" customHeight="1" x14ac:dyDescent="0.25">
      <c r="A5862" s="155" t="s">
        <v>1114</v>
      </c>
      <c r="B5862" s="155" t="s">
        <v>1115</v>
      </c>
      <c r="C5862" s="155" t="s">
        <v>8544</v>
      </c>
      <c r="D5862" s="155">
        <v>26</v>
      </c>
      <c r="E5862" s="155">
        <v>26</v>
      </c>
      <c r="F5862" s="166">
        <v>42262</v>
      </c>
      <c r="G5862" s="166">
        <v>42265</v>
      </c>
      <c r="H5862" s="157">
        <v>1</v>
      </c>
    </row>
    <row r="5863" spans="1:9" ht="15" customHeight="1" x14ac:dyDescent="0.25">
      <c r="A5863" s="155" t="s">
        <v>7844</v>
      </c>
      <c r="B5863" s="155" t="s">
        <v>7845</v>
      </c>
      <c r="C5863" s="155" t="s">
        <v>8545</v>
      </c>
      <c r="D5863" s="155">
        <v>50</v>
      </c>
      <c r="E5863" s="155">
        <v>50</v>
      </c>
      <c r="F5863" s="166">
        <v>42262</v>
      </c>
      <c r="G5863" s="166">
        <v>42264</v>
      </c>
      <c r="H5863" s="157">
        <v>1</v>
      </c>
    </row>
    <row r="5864" spans="1:9" ht="15" customHeight="1" x14ac:dyDescent="0.25">
      <c r="A5864" s="155" t="s">
        <v>6576</v>
      </c>
      <c r="B5864" s="155" t="s">
        <v>7368</v>
      </c>
      <c r="C5864" s="155" t="s">
        <v>8546</v>
      </c>
      <c r="D5864" s="155">
        <v>4</v>
      </c>
      <c r="E5864" s="155">
        <v>4</v>
      </c>
      <c r="F5864" s="166">
        <v>42262</v>
      </c>
      <c r="G5864" s="166">
        <v>42262</v>
      </c>
      <c r="H5864" s="157">
        <v>1</v>
      </c>
      <c r="I5864" s="163" t="s">
        <v>2151</v>
      </c>
    </row>
    <row r="5865" spans="1:9" ht="15" customHeight="1" x14ac:dyDescent="0.25">
      <c r="A5865" s="155" t="s">
        <v>1983</v>
      </c>
      <c r="B5865" s="155" t="s">
        <v>8547</v>
      </c>
      <c r="C5865" s="155" t="s">
        <v>8549</v>
      </c>
      <c r="D5865" s="155">
        <v>1</v>
      </c>
      <c r="E5865" s="155">
        <v>1</v>
      </c>
      <c r="F5865" s="166">
        <v>42262</v>
      </c>
      <c r="G5865" s="166">
        <v>42265</v>
      </c>
      <c r="H5865" s="157">
        <v>1</v>
      </c>
    </row>
    <row r="5866" spans="1:9" ht="15" customHeight="1" x14ac:dyDescent="0.25">
      <c r="A5866" s="155" t="s">
        <v>1983</v>
      </c>
      <c r="B5866" s="155" t="s">
        <v>8548</v>
      </c>
      <c r="C5866" s="155" t="s">
        <v>364</v>
      </c>
      <c r="D5866" s="155">
        <v>1</v>
      </c>
      <c r="E5866" s="155">
        <v>1</v>
      </c>
      <c r="F5866" s="166">
        <v>42262</v>
      </c>
      <c r="G5866" s="166">
        <v>42265</v>
      </c>
      <c r="H5866" s="157">
        <v>1</v>
      </c>
    </row>
    <row r="5867" spans="1:9" ht="15" customHeight="1" x14ac:dyDescent="0.25">
      <c r="A5867" s="155" t="s">
        <v>8550</v>
      </c>
      <c r="B5867" s="155" t="s">
        <v>8551</v>
      </c>
      <c r="C5867" s="155" t="s">
        <v>8552</v>
      </c>
      <c r="D5867" s="155">
        <v>5</v>
      </c>
      <c r="E5867" s="155">
        <v>5</v>
      </c>
      <c r="F5867" s="166">
        <v>42262</v>
      </c>
      <c r="G5867" s="166">
        <v>42263</v>
      </c>
      <c r="H5867" s="157">
        <v>1</v>
      </c>
    </row>
    <row r="5868" spans="1:9" ht="15" customHeight="1" x14ac:dyDescent="0.25">
      <c r="A5868" s="155" t="s">
        <v>8554</v>
      </c>
      <c r="B5868" s="155" t="s">
        <v>8555</v>
      </c>
      <c r="C5868" s="155" t="s">
        <v>8556</v>
      </c>
      <c r="D5868" s="155">
        <v>25</v>
      </c>
      <c r="E5868" s="155">
        <v>25</v>
      </c>
      <c r="F5868" s="166">
        <v>42262</v>
      </c>
      <c r="G5868" s="166">
        <v>42263</v>
      </c>
      <c r="H5868" s="157">
        <v>1</v>
      </c>
    </row>
    <row r="5869" spans="1:9" ht="15" customHeight="1" x14ac:dyDescent="0.25">
      <c r="A5869" s="155" t="s">
        <v>5569</v>
      </c>
      <c r="B5869" s="155" t="s">
        <v>8557</v>
      </c>
      <c r="C5869" s="155" t="s">
        <v>8558</v>
      </c>
      <c r="D5869" s="155">
        <v>6</v>
      </c>
      <c r="E5869" s="155">
        <v>6</v>
      </c>
      <c r="F5869" s="166">
        <v>42263</v>
      </c>
      <c r="G5869" s="166">
        <v>42265</v>
      </c>
      <c r="H5869" s="157">
        <v>1</v>
      </c>
    </row>
    <row r="5870" spans="1:9" ht="15" customHeight="1" x14ac:dyDescent="0.25">
      <c r="A5870" s="155" t="s">
        <v>6967</v>
      </c>
      <c r="B5870" s="155" t="s">
        <v>1696</v>
      </c>
      <c r="C5870" s="155" t="s">
        <v>8560</v>
      </c>
      <c r="D5870" s="155">
        <v>25</v>
      </c>
      <c r="E5870" s="155">
        <v>25</v>
      </c>
      <c r="F5870" s="166">
        <v>42263</v>
      </c>
      <c r="G5870" s="166">
        <v>42264</v>
      </c>
      <c r="H5870" s="157">
        <v>1</v>
      </c>
    </row>
    <row r="5871" spans="1:9" ht="15" customHeight="1" x14ac:dyDescent="0.25">
      <c r="A5871" s="155" t="s">
        <v>299</v>
      </c>
      <c r="B5871" s="155" t="s">
        <v>1260</v>
      </c>
      <c r="C5871" s="155" t="s">
        <v>8559</v>
      </c>
      <c r="D5871" s="155">
        <v>50</v>
      </c>
      <c r="E5871" s="155">
        <v>50</v>
      </c>
      <c r="F5871" s="166">
        <v>42263</v>
      </c>
      <c r="G5871" s="166">
        <v>42264</v>
      </c>
      <c r="H5871" s="157">
        <v>1</v>
      </c>
    </row>
    <row r="5872" spans="1:9" ht="15" customHeight="1" x14ac:dyDescent="0.25">
      <c r="A5872" s="155" t="s">
        <v>299</v>
      </c>
      <c r="B5872" s="155" t="s">
        <v>909</v>
      </c>
      <c r="C5872" s="155" t="s">
        <v>364</v>
      </c>
      <c r="D5872" s="155">
        <v>100</v>
      </c>
      <c r="E5872" s="155">
        <v>100</v>
      </c>
      <c r="F5872" s="166">
        <v>42263</v>
      </c>
      <c r="G5872" s="166">
        <v>42264</v>
      </c>
      <c r="H5872" s="157">
        <v>1</v>
      </c>
    </row>
    <row r="5873" spans="1:8" ht="15" customHeight="1" x14ac:dyDescent="0.25">
      <c r="A5873" s="155" t="s">
        <v>1492</v>
      </c>
      <c r="B5873" s="155" t="s">
        <v>2726</v>
      </c>
      <c r="C5873" s="155" t="s">
        <v>8561</v>
      </c>
      <c r="D5873" s="155">
        <v>250</v>
      </c>
      <c r="E5873" s="155">
        <v>250</v>
      </c>
      <c r="F5873" s="166">
        <v>42264</v>
      </c>
      <c r="G5873" s="166">
        <v>42268</v>
      </c>
      <c r="H5873" s="157">
        <v>1</v>
      </c>
    </row>
    <row r="5874" spans="1:8" ht="15" customHeight="1" x14ac:dyDescent="0.25">
      <c r="A5874" s="155" t="s">
        <v>8168</v>
      </c>
      <c r="B5874" s="155" t="s">
        <v>947</v>
      </c>
      <c r="C5874" s="155" t="s">
        <v>8562</v>
      </c>
      <c r="D5874" s="155">
        <v>81</v>
      </c>
      <c r="E5874" s="155">
        <v>81</v>
      </c>
      <c r="F5874" s="166">
        <v>42264</v>
      </c>
      <c r="G5874" s="166">
        <v>42268</v>
      </c>
      <c r="H5874" s="157">
        <v>1</v>
      </c>
    </row>
    <row r="5875" spans="1:8" ht="15" customHeight="1" x14ac:dyDescent="0.25">
      <c r="A5875" s="155" t="s">
        <v>46</v>
      </c>
      <c r="B5875" s="155" t="s">
        <v>949</v>
      </c>
      <c r="C5875" s="155" t="s">
        <v>8564</v>
      </c>
      <c r="D5875" s="155">
        <v>150</v>
      </c>
      <c r="E5875" s="155">
        <v>150</v>
      </c>
      <c r="F5875" s="166">
        <v>42264</v>
      </c>
      <c r="G5875" s="166">
        <v>42269</v>
      </c>
      <c r="H5875" s="157">
        <v>1</v>
      </c>
    </row>
    <row r="5876" spans="1:8" ht="15" customHeight="1" x14ac:dyDescent="0.25">
      <c r="A5876" s="155" t="s">
        <v>46</v>
      </c>
      <c r="B5876" s="155" t="s">
        <v>1417</v>
      </c>
      <c r="C5876" s="155" t="s">
        <v>364</v>
      </c>
      <c r="D5876" s="155">
        <v>100</v>
      </c>
      <c r="E5876" s="155">
        <v>100</v>
      </c>
      <c r="F5876" s="166">
        <v>42264</v>
      </c>
      <c r="G5876" s="166">
        <v>42269</v>
      </c>
      <c r="H5876" s="157">
        <v>1</v>
      </c>
    </row>
    <row r="5877" spans="1:8" ht="15" customHeight="1" x14ac:dyDescent="0.25">
      <c r="A5877" s="155" t="s">
        <v>559</v>
      </c>
      <c r="B5877" s="155" t="s">
        <v>560</v>
      </c>
      <c r="C5877" s="155" t="s">
        <v>8565</v>
      </c>
      <c r="D5877" s="155">
        <v>10000</v>
      </c>
      <c r="E5877" s="155">
        <v>10080</v>
      </c>
      <c r="F5877" s="166">
        <v>42265</v>
      </c>
      <c r="G5877" s="166">
        <v>42269</v>
      </c>
      <c r="H5877" s="157">
        <v>1</v>
      </c>
    </row>
    <row r="5878" spans="1:8" ht="15" customHeight="1" x14ac:dyDescent="0.25">
      <c r="A5878" s="155" t="s">
        <v>39</v>
      </c>
      <c r="B5878" s="155" t="s">
        <v>380</v>
      </c>
      <c r="C5878" s="155" t="s">
        <v>8566</v>
      </c>
      <c r="D5878" s="155">
        <v>500</v>
      </c>
      <c r="E5878" s="155">
        <v>525</v>
      </c>
      <c r="F5878" s="166">
        <v>42265</v>
      </c>
      <c r="G5878" s="166">
        <v>42270</v>
      </c>
      <c r="H5878" s="157">
        <v>1</v>
      </c>
    </row>
    <row r="5879" spans="1:8" ht="15" customHeight="1" x14ac:dyDescent="0.25">
      <c r="A5879" s="155" t="s">
        <v>242</v>
      </c>
      <c r="B5879" s="155" t="s">
        <v>1456</v>
      </c>
      <c r="C5879" s="155" t="s">
        <v>8567</v>
      </c>
      <c r="D5879" s="155">
        <v>150</v>
      </c>
      <c r="E5879" s="155">
        <v>150</v>
      </c>
      <c r="F5879" s="166">
        <v>42265</v>
      </c>
      <c r="G5879" s="166">
        <v>42269</v>
      </c>
      <c r="H5879" s="157">
        <v>1</v>
      </c>
    </row>
    <row r="5880" spans="1:8" ht="15" customHeight="1" x14ac:dyDescent="0.25">
      <c r="A5880" s="155" t="s">
        <v>242</v>
      </c>
      <c r="B5880" s="155" t="s">
        <v>557</v>
      </c>
      <c r="C5880" s="155" t="s">
        <v>364</v>
      </c>
      <c r="D5880" s="155">
        <v>100</v>
      </c>
      <c r="E5880" s="155">
        <v>100</v>
      </c>
      <c r="F5880" s="166">
        <v>42265</v>
      </c>
      <c r="G5880" s="166">
        <v>42269</v>
      </c>
      <c r="H5880" s="157">
        <v>1</v>
      </c>
    </row>
    <row r="5881" spans="1:8" ht="15" customHeight="1" x14ac:dyDescent="0.25">
      <c r="A5881" s="155" t="s">
        <v>286</v>
      </c>
      <c r="B5881" s="155" t="s">
        <v>562</v>
      </c>
      <c r="C5881" s="155" t="s">
        <v>8568</v>
      </c>
      <c r="D5881" s="155">
        <v>75</v>
      </c>
      <c r="E5881" s="155">
        <v>75</v>
      </c>
      <c r="F5881" s="166">
        <v>42265</v>
      </c>
      <c r="G5881" s="166">
        <v>42270</v>
      </c>
      <c r="H5881" s="157">
        <v>1</v>
      </c>
    </row>
    <row r="5882" spans="1:8" ht="15" customHeight="1" x14ac:dyDescent="0.25">
      <c r="A5882" s="155" t="s">
        <v>820</v>
      </c>
      <c r="B5882" s="155" t="s">
        <v>3769</v>
      </c>
      <c r="C5882" s="155" t="s">
        <v>8569</v>
      </c>
      <c r="D5882" s="155">
        <v>100</v>
      </c>
      <c r="E5882" s="155">
        <v>105</v>
      </c>
      <c r="F5882" s="166">
        <v>42265</v>
      </c>
      <c r="G5882" s="166">
        <v>42270</v>
      </c>
      <c r="H5882" s="157">
        <v>1</v>
      </c>
    </row>
    <row r="5883" spans="1:8" ht="15" customHeight="1" x14ac:dyDescent="0.25">
      <c r="A5883" s="155" t="s">
        <v>8570</v>
      </c>
      <c r="B5883" s="155" t="s">
        <v>8571</v>
      </c>
      <c r="C5883" s="155" t="s">
        <v>8572</v>
      </c>
      <c r="D5883" s="155">
        <v>10</v>
      </c>
      <c r="E5883" s="155">
        <v>10</v>
      </c>
      <c r="F5883" s="166">
        <v>42265</v>
      </c>
      <c r="G5883" s="166">
        <v>42268</v>
      </c>
      <c r="H5883" s="157">
        <v>1</v>
      </c>
    </row>
    <row r="5884" spans="1:8" ht="15" customHeight="1" x14ac:dyDescent="0.25">
      <c r="A5884" s="155" t="s">
        <v>6228</v>
      </c>
      <c r="B5884" s="155" t="s">
        <v>8573</v>
      </c>
      <c r="C5884" s="155" t="s">
        <v>8574</v>
      </c>
      <c r="D5884" s="155">
        <v>10</v>
      </c>
      <c r="E5884" s="155">
        <v>10</v>
      </c>
      <c r="F5884" s="166">
        <v>42265</v>
      </c>
      <c r="G5884" s="166">
        <v>42269</v>
      </c>
      <c r="H5884" s="157">
        <v>1</v>
      </c>
    </row>
    <row r="5885" spans="1:8" ht="15" customHeight="1" x14ac:dyDescent="0.25">
      <c r="A5885" s="155" t="s">
        <v>6916</v>
      </c>
      <c r="B5885" s="155" t="s">
        <v>8575</v>
      </c>
      <c r="C5885" s="155" t="s">
        <v>8576</v>
      </c>
      <c r="D5885" s="155">
        <v>2</v>
      </c>
      <c r="E5885" s="155">
        <v>2</v>
      </c>
      <c r="F5885" s="166">
        <v>42265</v>
      </c>
      <c r="G5885" s="166">
        <v>42271</v>
      </c>
      <c r="H5885" s="157">
        <v>1</v>
      </c>
    </row>
    <row r="5886" spans="1:8" ht="15" customHeight="1" x14ac:dyDescent="0.25">
      <c r="A5886" s="155" t="s">
        <v>2714</v>
      </c>
      <c r="B5886" s="155" t="s">
        <v>3423</v>
      </c>
      <c r="C5886" s="155" t="s">
        <v>8577</v>
      </c>
      <c r="D5886" s="155">
        <v>250</v>
      </c>
      <c r="E5886" s="155">
        <v>250</v>
      </c>
      <c r="F5886" s="166">
        <v>42268</v>
      </c>
      <c r="G5886" s="166">
        <v>42272</v>
      </c>
      <c r="H5886" s="157">
        <v>1</v>
      </c>
    </row>
    <row r="5887" spans="1:8" ht="15" customHeight="1" x14ac:dyDescent="0.25">
      <c r="A5887" s="155" t="s">
        <v>2714</v>
      </c>
      <c r="B5887" s="155" t="s">
        <v>248</v>
      </c>
      <c r="C5887" s="155" t="s">
        <v>8578</v>
      </c>
      <c r="D5887" s="155">
        <v>50</v>
      </c>
      <c r="E5887" s="155">
        <v>50</v>
      </c>
      <c r="F5887" s="166">
        <v>42268</v>
      </c>
      <c r="G5887" s="166">
        <v>42270</v>
      </c>
      <c r="H5887" s="157">
        <v>1</v>
      </c>
    </row>
    <row r="5888" spans="1:8" ht="15" customHeight="1" x14ac:dyDescent="0.25">
      <c r="A5888" s="155" t="s">
        <v>7754</v>
      </c>
      <c r="B5888" s="155" t="s">
        <v>8579</v>
      </c>
      <c r="C5888" s="155" t="s">
        <v>8580</v>
      </c>
      <c r="D5888" s="155">
        <v>50</v>
      </c>
      <c r="E5888" s="155">
        <v>50</v>
      </c>
      <c r="F5888" s="166">
        <v>42268</v>
      </c>
      <c r="G5888" s="166">
        <v>42271</v>
      </c>
      <c r="H5888" s="157">
        <v>1</v>
      </c>
    </row>
    <row r="5889" spans="1:8" ht="15" customHeight="1" x14ac:dyDescent="0.25">
      <c r="A5889" s="155" t="s">
        <v>350</v>
      </c>
      <c r="B5889" s="155" t="s">
        <v>1742</v>
      </c>
      <c r="C5889" s="155" t="s">
        <v>8581</v>
      </c>
      <c r="D5889" s="155">
        <v>400</v>
      </c>
      <c r="E5889" s="155">
        <v>411</v>
      </c>
      <c r="F5889" s="166">
        <v>42268</v>
      </c>
      <c r="G5889" s="166">
        <v>42271</v>
      </c>
      <c r="H5889" s="157">
        <v>1</v>
      </c>
    </row>
    <row r="5890" spans="1:8" ht="15" customHeight="1" x14ac:dyDescent="0.25">
      <c r="A5890" s="155" t="s">
        <v>8582</v>
      </c>
      <c r="B5890" s="155" t="s">
        <v>626</v>
      </c>
      <c r="C5890" s="155" t="s">
        <v>8583</v>
      </c>
      <c r="D5890" s="155">
        <v>2000</v>
      </c>
      <c r="E5890" s="155">
        <v>2000</v>
      </c>
      <c r="F5890" s="166">
        <v>42268</v>
      </c>
      <c r="G5890" s="166">
        <v>42271</v>
      </c>
      <c r="H5890" s="157">
        <v>1</v>
      </c>
    </row>
    <row r="5891" spans="1:8" ht="15" customHeight="1" x14ac:dyDescent="0.25">
      <c r="A5891" s="155" t="s">
        <v>2714</v>
      </c>
      <c r="B5891" s="155" t="s">
        <v>3029</v>
      </c>
      <c r="C5891" s="155" t="s">
        <v>8584</v>
      </c>
      <c r="D5891" s="155">
        <v>25</v>
      </c>
      <c r="E5891" s="155">
        <v>25</v>
      </c>
      <c r="F5891" s="166">
        <v>42269</v>
      </c>
      <c r="G5891" s="166">
        <v>42275</v>
      </c>
      <c r="H5891" s="157">
        <v>1</v>
      </c>
    </row>
    <row r="5892" spans="1:8" ht="15" customHeight="1" x14ac:dyDescent="0.25">
      <c r="A5892" s="155" t="s">
        <v>2714</v>
      </c>
      <c r="B5892" s="155" t="s">
        <v>5634</v>
      </c>
      <c r="C5892" s="155" t="s">
        <v>364</v>
      </c>
      <c r="D5892" s="155">
        <v>50</v>
      </c>
      <c r="E5892" s="155">
        <v>50</v>
      </c>
      <c r="F5892" s="166">
        <v>42269</v>
      </c>
      <c r="G5892" s="166">
        <v>42275</v>
      </c>
      <c r="H5892" s="157">
        <v>1</v>
      </c>
    </row>
    <row r="5893" spans="1:8" ht="15" customHeight="1" x14ac:dyDescent="0.25">
      <c r="A5893" s="155" t="s">
        <v>2714</v>
      </c>
      <c r="B5893" s="155" t="s">
        <v>1888</v>
      </c>
      <c r="C5893" s="155" t="s">
        <v>161</v>
      </c>
      <c r="D5893" s="155">
        <v>120</v>
      </c>
      <c r="E5893" s="155">
        <v>120</v>
      </c>
      <c r="F5893" s="166">
        <v>42269</v>
      </c>
      <c r="G5893" s="166">
        <v>42275</v>
      </c>
      <c r="H5893" s="157">
        <v>1</v>
      </c>
    </row>
    <row r="5894" spans="1:8" ht="15" customHeight="1" x14ac:dyDescent="0.25">
      <c r="A5894" s="155" t="s">
        <v>2714</v>
      </c>
      <c r="B5894" s="155" t="s">
        <v>2102</v>
      </c>
      <c r="C5894" s="155" t="s">
        <v>316</v>
      </c>
      <c r="D5894" s="155">
        <v>20</v>
      </c>
      <c r="E5894" s="155">
        <v>20</v>
      </c>
      <c r="F5894" s="166">
        <v>42269</v>
      </c>
      <c r="G5894" s="166">
        <v>42275</v>
      </c>
      <c r="H5894" s="157">
        <v>1</v>
      </c>
    </row>
    <row r="5895" spans="1:8" ht="15" customHeight="1" x14ac:dyDescent="0.25">
      <c r="A5895" s="155" t="s">
        <v>173</v>
      </c>
      <c r="B5895" s="155" t="s">
        <v>3450</v>
      </c>
      <c r="C5895" s="155" t="s">
        <v>8585</v>
      </c>
      <c r="D5895" s="155">
        <v>270</v>
      </c>
      <c r="E5895" s="155">
        <v>270</v>
      </c>
      <c r="F5895" s="166">
        <v>42269</v>
      </c>
      <c r="G5895" s="166">
        <v>42277</v>
      </c>
      <c r="H5895" s="157">
        <v>1</v>
      </c>
    </row>
    <row r="5896" spans="1:8" ht="15" customHeight="1" x14ac:dyDescent="0.25">
      <c r="A5896" s="155" t="s">
        <v>173</v>
      </c>
      <c r="B5896" s="155" t="s">
        <v>445</v>
      </c>
      <c r="C5896" s="155" t="s">
        <v>364</v>
      </c>
      <c r="D5896" s="155">
        <v>270</v>
      </c>
      <c r="E5896" s="155">
        <v>270</v>
      </c>
      <c r="F5896" s="166">
        <v>42269</v>
      </c>
      <c r="G5896" s="166">
        <v>42277</v>
      </c>
      <c r="H5896" s="157">
        <v>1</v>
      </c>
    </row>
    <row r="5897" spans="1:8" ht="15" customHeight="1" x14ac:dyDescent="0.25">
      <c r="A5897" s="155" t="s">
        <v>638</v>
      </c>
      <c r="B5897" s="155" t="s">
        <v>7738</v>
      </c>
      <c r="C5897" s="155" t="s">
        <v>8586</v>
      </c>
      <c r="D5897" s="155">
        <v>2500</v>
      </c>
      <c r="E5897" s="155">
        <v>2500</v>
      </c>
      <c r="F5897" s="166">
        <v>42269</v>
      </c>
      <c r="G5897" s="166">
        <v>42276</v>
      </c>
      <c r="H5897" s="157">
        <v>1</v>
      </c>
    </row>
    <row r="5898" spans="1:8" ht="15" customHeight="1" x14ac:dyDescent="0.25">
      <c r="A5898" s="155" t="s">
        <v>286</v>
      </c>
      <c r="B5898" s="155" t="s">
        <v>3065</v>
      </c>
      <c r="C5898" s="155" t="s">
        <v>8587</v>
      </c>
      <c r="D5898" s="155">
        <v>100</v>
      </c>
      <c r="E5898" s="155">
        <v>100</v>
      </c>
      <c r="F5898" s="166">
        <v>42269</v>
      </c>
      <c r="G5898" s="166">
        <v>42277</v>
      </c>
      <c r="H5898" s="157">
        <v>1</v>
      </c>
    </row>
    <row r="5899" spans="1:8" ht="15" customHeight="1" x14ac:dyDescent="0.25">
      <c r="A5899" s="155" t="s">
        <v>286</v>
      </c>
      <c r="B5899" s="155" t="s">
        <v>3014</v>
      </c>
      <c r="C5899" s="155" t="s">
        <v>364</v>
      </c>
      <c r="D5899" s="155">
        <v>100</v>
      </c>
      <c r="E5899" s="155">
        <v>100</v>
      </c>
      <c r="F5899" s="166">
        <v>42269</v>
      </c>
      <c r="G5899" s="166">
        <v>42277</v>
      </c>
      <c r="H5899" s="157">
        <v>1</v>
      </c>
    </row>
    <row r="5900" spans="1:8" ht="15" customHeight="1" x14ac:dyDescent="0.25">
      <c r="A5900" s="155" t="s">
        <v>350</v>
      </c>
      <c r="B5900" s="155" t="s">
        <v>3295</v>
      </c>
      <c r="C5900" s="155" t="s">
        <v>8588</v>
      </c>
      <c r="D5900" s="155">
        <v>50</v>
      </c>
      <c r="E5900" s="155">
        <v>50</v>
      </c>
      <c r="F5900" s="166">
        <v>42269</v>
      </c>
      <c r="G5900" s="166">
        <v>42275</v>
      </c>
      <c r="H5900" s="157">
        <v>1</v>
      </c>
    </row>
    <row r="5901" spans="1:8" ht="15" customHeight="1" x14ac:dyDescent="0.25">
      <c r="A5901" s="155" t="s">
        <v>3430</v>
      </c>
      <c r="B5901" s="155" t="s">
        <v>1004</v>
      </c>
      <c r="C5901" s="155" t="s">
        <v>8589</v>
      </c>
      <c r="D5901" s="155">
        <v>100</v>
      </c>
      <c r="E5901" s="155">
        <v>100</v>
      </c>
      <c r="F5901" s="166">
        <v>42269</v>
      </c>
      <c r="G5901" s="166">
        <v>42277</v>
      </c>
      <c r="H5901" s="157">
        <v>1</v>
      </c>
    </row>
    <row r="5902" spans="1:8" ht="15" customHeight="1" x14ac:dyDescent="0.25">
      <c r="A5902" s="155" t="s">
        <v>748</v>
      </c>
      <c r="B5902" s="155" t="s">
        <v>823</v>
      </c>
      <c r="C5902" s="155" t="s">
        <v>8590</v>
      </c>
      <c r="D5902" s="155">
        <v>200</v>
      </c>
      <c r="E5902" s="155">
        <v>200</v>
      </c>
      <c r="F5902" s="166">
        <v>42269</v>
      </c>
      <c r="G5902" s="166">
        <v>42275</v>
      </c>
      <c r="H5902" s="157">
        <v>1</v>
      </c>
    </row>
    <row r="5903" spans="1:8" ht="15" customHeight="1" x14ac:dyDescent="0.25">
      <c r="A5903" s="155" t="s">
        <v>719</v>
      </c>
      <c r="B5903" s="155" t="s">
        <v>809</v>
      </c>
      <c r="C5903" s="155" t="s">
        <v>8591</v>
      </c>
      <c r="D5903" s="155">
        <v>100</v>
      </c>
      <c r="E5903" s="155">
        <v>100</v>
      </c>
      <c r="F5903" s="166">
        <v>42269</v>
      </c>
      <c r="G5903" s="166">
        <v>42275</v>
      </c>
      <c r="H5903" s="157">
        <v>1</v>
      </c>
    </row>
    <row r="5904" spans="1:8" ht="15" customHeight="1" x14ac:dyDescent="0.25">
      <c r="A5904" s="155" t="s">
        <v>4562</v>
      </c>
      <c r="B5904" s="155" t="s">
        <v>1696</v>
      </c>
      <c r="C5904" s="155" t="s">
        <v>8592</v>
      </c>
      <c r="D5904" s="155">
        <v>1</v>
      </c>
      <c r="E5904" s="155">
        <v>1</v>
      </c>
      <c r="F5904" s="166">
        <v>42269</v>
      </c>
      <c r="G5904" s="166">
        <v>42277</v>
      </c>
      <c r="H5904" s="157">
        <v>1</v>
      </c>
    </row>
    <row r="5905" spans="1:8" ht="15" customHeight="1" x14ac:dyDescent="0.25">
      <c r="A5905" s="155" t="s">
        <v>71</v>
      </c>
      <c r="B5905" s="155" t="s">
        <v>583</v>
      </c>
      <c r="C5905" s="155" t="s">
        <v>8593</v>
      </c>
      <c r="D5905" s="155">
        <v>5</v>
      </c>
      <c r="E5905" s="155">
        <v>5</v>
      </c>
      <c r="F5905" s="166">
        <v>42269</v>
      </c>
      <c r="G5905" s="166">
        <v>42271</v>
      </c>
      <c r="H5905" s="157">
        <v>1</v>
      </c>
    </row>
    <row r="5906" spans="1:8" ht="15" customHeight="1" x14ac:dyDescent="0.25">
      <c r="A5906" s="155" t="s">
        <v>71</v>
      </c>
      <c r="B5906" s="155" t="s">
        <v>1550</v>
      </c>
      <c r="C5906" s="155" t="s">
        <v>8594</v>
      </c>
      <c r="D5906" s="155">
        <v>5</v>
      </c>
      <c r="E5906" s="155">
        <v>5</v>
      </c>
      <c r="F5906" s="166">
        <v>42269</v>
      </c>
      <c r="G5906" s="166">
        <v>42277</v>
      </c>
      <c r="H5906" s="157">
        <v>1</v>
      </c>
    </row>
    <row r="5907" spans="1:8" ht="15" customHeight="1" x14ac:dyDescent="0.25">
      <c r="A5907" s="155" t="s">
        <v>6576</v>
      </c>
      <c r="B5907" s="155" t="s">
        <v>7368</v>
      </c>
      <c r="C5907" s="155" t="s">
        <v>8595</v>
      </c>
      <c r="D5907" s="155">
        <v>1</v>
      </c>
      <c r="E5907" s="155">
        <v>1</v>
      </c>
      <c r="F5907" s="166">
        <v>42269</v>
      </c>
      <c r="G5907" s="166">
        <v>42270</v>
      </c>
      <c r="H5907" s="157">
        <v>1</v>
      </c>
    </row>
    <row r="5908" spans="1:8" ht="15" customHeight="1" x14ac:dyDescent="0.25">
      <c r="A5908" s="155" t="s">
        <v>2714</v>
      </c>
      <c r="B5908" s="155" t="s">
        <v>2068</v>
      </c>
      <c r="C5908" s="155" t="s">
        <v>8596</v>
      </c>
      <c r="D5908" s="155">
        <v>100</v>
      </c>
      <c r="E5908" s="155">
        <v>100</v>
      </c>
      <c r="F5908" s="166">
        <v>42269</v>
      </c>
      <c r="G5908" s="166">
        <v>42270</v>
      </c>
      <c r="H5908" s="157">
        <v>1</v>
      </c>
    </row>
    <row r="5909" spans="1:8" ht="15" customHeight="1" x14ac:dyDescent="0.25">
      <c r="A5909" s="155" t="s">
        <v>1554</v>
      </c>
      <c r="B5909" s="155" t="s">
        <v>272</v>
      </c>
      <c r="C5909" s="155" t="s">
        <v>8598</v>
      </c>
      <c r="D5909" s="155">
        <v>2</v>
      </c>
      <c r="E5909" s="155">
        <v>2</v>
      </c>
      <c r="F5909" s="166">
        <v>42270</v>
      </c>
      <c r="G5909" s="166">
        <v>42277</v>
      </c>
      <c r="H5909" s="157">
        <v>1</v>
      </c>
    </row>
    <row r="5910" spans="1:8" ht="15" customHeight="1" x14ac:dyDescent="0.25">
      <c r="A5910" s="155" t="s">
        <v>1983</v>
      </c>
      <c r="B5910" s="155" t="s">
        <v>1501</v>
      </c>
      <c r="C5910" s="155" t="s">
        <v>8599</v>
      </c>
      <c r="D5910" s="155">
        <v>150</v>
      </c>
      <c r="E5910" s="155">
        <v>150</v>
      </c>
      <c r="F5910" s="166">
        <v>42270</v>
      </c>
      <c r="G5910" s="166">
        <v>42275</v>
      </c>
      <c r="H5910" s="157">
        <v>1</v>
      </c>
    </row>
    <row r="5911" spans="1:8" ht="15" customHeight="1" x14ac:dyDescent="0.25">
      <c r="A5911" s="155" t="s">
        <v>597</v>
      </c>
      <c r="B5911" s="155" t="s">
        <v>6581</v>
      </c>
      <c r="C5911" s="155" t="s">
        <v>8600</v>
      </c>
      <c r="D5911" s="155">
        <v>1000</v>
      </c>
      <c r="E5911" s="155">
        <v>1000</v>
      </c>
      <c r="F5911" s="166">
        <v>42270</v>
      </c>
      <c r="G5911" s="166">
        <v>42275</v>
      </c>
      <c r="H5911" s="157">
        <v>1</v>
      </c>
    </row>
    <row r="5912" spans="1:8" ht="15" customHeight="1" x14ac:dyDescent="0.25">
      <c r="A5912" s="155" t="s">
        <v>71</v>
      </c>
      <c r="B5912" s="155" t="s">
        <v>1530</v>
      </c>
      <c r="C5912" s="155" t="s">
        <v>8601</v>
      </c>
      <c r="D5912" s="155">
        <v>5</v>
      </c>
      <c r="E5912" s="155">
        <v>5</v>
      </c>
      <c r="F5912" s="166">
        <v>42270</v>
      </c>
      <c r="G5912" s="166">
        <v>42282</v>
      </c>
      <c r="H5912" s="157">
        <v>1</v>
      </c>
    </row>
    <row r="5913" spans="1:8" ht="15" customHeight="1" x14ac:dyDescent="0.25">
      <c r="A5913" s="155" t="s">
        <v>42</v>
      </c>
      <c r="B5913" s="155" t="s">
        <v>8602</v>
      </c>
      <c r="C5913" s="155" t="s">
        <v>8603</v>
      </c>
      <c r="D5913" s="155">
        <v>400</v>
      </c>
      <c r="E5913" s="155">
        <v>400</v>
      </c>
      <c r="F5913" s="166">
        <v>42270</v>
      </c>
      <c r="G5913" s="166">
        <v>42277</v>
      </c>
      <c r="H5913" s="157">
        <v>1</v>
      </c>
    </row>
    <row r="5914" spans="1:8" ht="15" customHeight="1" x14ac:dyDescent="0.25">
      <c r="A5914" s="155" t="s">
        <v>42</v>
      </c>
      <c r="B5914" s="155" t="s">
        <v>6485</v>
      </c>
      <c r="C5914" s="155" t="s">
        <v>316</v>
      </c>
      <c r="D5914" s="155">
        <v>400</v>
      </c>
      <c r="E5914" s="155">
        <v>400</v>
      </c>
      <c r="F5914" s="166">
        <v>42270</v>
      </c>
      <c r="G5914" s="166">
        <v>42277</v>
      </c>
      <c r="H5914" s="157">
        <v>1</v>
      </c>
    </row>
    <row r="5915" spans="1:8" ht="15" customHeight="1" x14ac:dyDescent="0.25">
      <c r="A5915" s="155" t="s">
        <v>261</v>
      </c>
      <c r="B5915" s="155" t="s">
        <v>2732</v>
      </c>
      <c r="C5915" s="155" t="s">
        <v>8604</v>
      </c>
      <c r="D5915" s="155">
        <v>10</v>
      </c>
      <c r="E5915" s="155">
        <v>10</v>
      </c>
      <c r="F5915" s="166">
        <v>42270</v>
      </c>
      <c r="G5915" s="166">
        <v>42277</v>
      </c>
      <c r="H5915" s="157">
        <v>1</v>
      </c>
    </row>
    <row r="5916" spans="1:8" ht="15" customHeight="1" x14ac:dyDescent="0.25">
      <c r="A5916" s="155" t="s">
        <v>1474</v>
      </c>
      <c r="B5916" s="155" t="s">
        <v>6175</v>
      </c>
      <c r="C5916" s="155" t="s">
        <v>8605</v>
      </c>
      <c r="D5916" s="155">
        <v>150</v>
      </c>
      <c r="E5916" s="155">
        <v>150</v>
      </c>
      <c r="F5916" s="166">
        <v>42270</v>
      </c>
      <c r="G5916" s="166">
        <v>42275</v>
      </c>
      <c r="H5916" s="157">
        <v>1</v>
      </c>
    </row>
    <row r="5917" spans="1:8" ht="15" customHeight="1" x14ac:dyDescent="0.25">
      <c r="A5917" s="155" t="s">
        <v>8312</v>
      </c>
      <c r="B5917" s="155" t="s">
        <v>1509</v>
      </c>
      <c r="C5917" s="155" t="s">
        <v>8606</v>
      </c>
      <c r="D5917" s="155">
        <v>100</v>
      </c>
      <c r="E5917" s="155">
        <v>100</v>
      </c>
      <c r="F5917" s="166">
        <v>42270</v>
      </c>
      <c r="G5917" s="166">
        <v>42277</v>
      </c>
      <c r="H5917" s="157">
        <v>1</v>
      </c>
    </row>
    <row r="5918" spans="1:8" ht="15" customHeight="1" x14ac:dyDescent="0.25">
      <c r="A5918" s="155" t="s">
        <v>4839</v>
      </c>
      <c r="B5918" s="155" t="s">
        <v>1696</v>
      </c>
      <c r="C5918" s="155" t="s">
        <v>8607</v>
      </c>
      <c r="D5918" s="155">
        <v>1</v>
      </c>
      <c r="E5918" s="155">
        <v>1</v>
      </c>
      <c r="F5918" s="166">
        <v>42270</v>
      </c>
      <c r="G5918" s="166">
        <v>42277</v>
      </c>
      <c r="H5918" s="157">
        <v>1</v>
      </c>
    </row>
    <row r="5919" spans="1:8" ht="30" customHeight="1" x14ac:dyDescent="0.25">
      <c r="A5919" s="155" t="s">
        <v>8056</v>
      </c>
      <c r="B5919" s="155" t="s">
        <v>471</v>
      </c>
      <c r="C5919" s="155" t="s">
        <v>8608</v>
      </c>
      <c r="D5919" s="155">
        <v>200</v>
      </c>
      <c r="E5919" s="155">
        <v>200</v>
      </c>
      <c r="F5919" s="166">
        <v>42270</v>
      </c>
      <c r="G5919" s="166">
        <v>42276</v>
      </c>
      <c r="H5919" s="157">
        <v>1</v>
      </c>
    </row>
    <row r="5920" spans="1:8" ht="15" customHeight="1" x14ac:dyDescent="0.25">
      <c r="A5920" s="155" t="s">
        <v>520</v>
      </c>
      <c r="B5920" s="155" t="s">
        <v>1931</v>
      </c>
      <c r="C5920" s="155" t="s">
        <v>8609</v>
      </c>
      <c r="D5920" s="155">
        <v>25</v>
      </c>
      <c r="E5920" s="155">
        <v>25</v>
      </c>
      <c r="F5920" s="166">
        <v>42270</v>
      </c>
      <c r="G5920" s="166">
        <v>42276</v>
      </c>
      <c r="H5920" s="157">
        <v>1</v>
      </c>
    </row>
    <row r="5921" spans="1:9" ht="15" customHeight="1" x14ac:dyDescent="0.25">
      <c r="A5921" s="155" t="s">
        <v>1983</v>
      </c>
      <c r="B5921" s="155" t="s">
        <v>697</v>
      </c>
      <c r="C5921" s="155" t="s">
        <v>8610</v>
      </c>
      <c r="D5921" s="155">
        <v>200</v>
      </c>
      <c r="E5921" s="155">
        <v>200</v>
      </c>
      <c r="F5921" s="166">
        <v>42271</v>
      </c>
      <c r="G5921" s="166">
        <v>42278</v>
      </c>
      <c r="H5921" s="157">
        <v>1</v>
      </c>
    </row>
    <row r="5922" spans="1:9" ht="15" customHeight="1" x14ac:dyDescent="0.25">
      <c r="A5922" s="155" t="s">
        <v>42</v>
      </c>
      <c r="B5922" s="155" t="s">
        <v>1744</v>
      </c>
      <c r="C5922" s="155" t="s">
        <v>8611</v>
      </c>
      <c r="D5922" s="155">
        <v>530</v>
      </c>
      <c r="E5922" s="155">
        <v>530</v>
      </c>
      <c r="F5922" s="166">
        <v>42271</v>
      </c>
      <c r="G5922" s="166">
        <v>42275</v>
      </c>
      <c r="H5922" s="157">
        <v>1</v>
      </c>
    </row>
    <row r="5923" spans="1:9" ht="15" customHeight="1" x14ac:dyDescent="0.25">
      <c r="A5923" s="155" t="s">
        <v>5050</v>
      </c>
      <c r="B5923" s="155" t="s">
        <v>5393</v>
      </c>
      <c r="C5923" s="155" t="s">
        <v>8612</v>
      </c>
      <c r="D5923" s="155">
        <v>100</v>
      </c>
      <c r="E5923" s="155">
        <v>100</v>
      </c>
      <c r="F5923" s="166">
        <v>42271</v>
      </c>
      <c r="G5923" s="166">
        <v>42277</v>
      </c>
      <c r="H5923" s="157">
        <v>1</v>
      </c>
    </row>
    <row r="5924" spans="1:9" ht="15" customHeight="1" x14ac:dyDescent="0.25">
      <c r="A5924" s="155" t="s">
        <v>78</v>
      </c>
      <c r="B5924" s="155" t="s">
        <v>1074</v>
      </c>
      <c r="C5924" s="155" t="s">
        <v>8613</v>
      </c>
      <c r="D5924" s="155">
        <v>10</v>
      </c>
      <c r="E5924" s="155">
        <v>10</v>
      </c>
      <c r="F5924" s="166">
        <v>42271</v>
      </c>
      <c r="G5924" s="166">
        <v>42278</v>
      </c>
      <c r="H5924" s="157">
        <v>1</v>
      </c>
    </row>
    <row r="5925" spans="1:9" ht="15" customHeight="1" x14ac:dyDescent="0.25">
      <c r="A5925" s="155" t="s">
        <v>71</v>
      </c>
      <c r="B5925" s="155" t="s">
        <v>583</v>
      </c>
      <c r="C5925" s="155" t="s">
        <v>8614</v>
      </c>
      <c r="D5925" s="155">
        <v>22</v>
      </c>
      <c r="E5925" s="155">
        <v>22</v>
      </c>
      <c r="F5925" s="166">
        <v>42271</v>
      </c>
      <c r="G5925" s="166">
        <v>42279</v>
      </c>
      <c r="H5925" s="157">
        <v>1</v>
      </c>
    </row>
    <row r="5926" spans="1:9" ht="15" customHeight="1" x14ac:dyDescent="0.25">
      <c r="A5926" s="155" t="s">
        <v>71</v>
      </c>
      <c r="B5926" s="155" t="s">
        <v>154</v>
      </c>
      <c r="C5926" s="155" t="s">
        <v>8615</v>
      </c>
      <c r="D5926" s="155">
        <v>5</v>
      </c>
      <c r="E5926" s="155">
        <v>5</v>
      </c>
      <c r="F5926" s="166">
        <v>42271</v>
      </c>
      <c r="G5926" s="166">
        <v>42279</v>
      </c>
      <c r="H5926" s="157">
        <v>1</v>
      </c>
    </row>
    <row r="5927" spans="1:9" ht="15" customHeight="1" x14ac:dyDescent="0.25">
      <c r="A5927" s="155" t="s">
        <v>71</v>
      </c>
      <c r="B5927" s="155" t="s">
        <v>1550</v>
      </c>
      <c r="C5927" s="155" t="s">
        <v>8616</v>
      </c>
      <c r="D5927" s="155">
        <v>5</v>
      </c>
      <c r="E5927" s="155">
        <v>5</v>
      </c>
      <c r="F5927" s="166">
        <v>42271</v>
      </c>
      <c r="G5927" s="166">
        <v>42279</v>
      </c>
      <c r="H5927" s="157">
        <v>1</v>
      </c>
    </row>
    <row r="5928" spans="1:9" ht="15" customHeight="1" x14ac:dyDescent="0.25">
      <c r="A5928" s="155" t="s">
        <v>71</v>
      </c>
      <c r="B5928" s="155" t="s">
        <v>2730</v>
      </c>
      <c r="C5928" s="155" t="s">
        <v>8617</v>
      </c>
      <c r="D5928" s="155">
        <v>7</v>
      </c>
      <c r="E5928" s="155">
        <v>7</v>
      </c>
      <c r="F5928" s="166">
        <v>42271</v>
      </c>
      <c r="G5928" s="166">
        <v>42279</v>
      </c>
      <c r="H5928" s="157">
        <v>1</v>
      </c>
    </row>
    <row r="5929" spans="1:9" ht="15" customHeight="1" x14ac:dyDescent="0.25">
      <c r="A5929" s="155" t="s">
        <v>1438</v>
      </c>
      <c r="B5929" s="155" t="s">
        <v>1846</v>
      </c>
      <c r="C5929" s="155" t="s">
        <v>8618</v>
      </c>
      <c r="D5929" s="155">
        <v>25</v>
      </c>
      <c r="E5929" s="155">
        <v>25</v>
      </c>
      <c r="F5929" s="166">
        <v>42271</v>
      </c>
      <c r="G5929" s="166">
        <v>42277</v>
      </c>
      <c r="H5929" s="157">
        <v>1</v>
      </c>
    </row>
    <row r="5930" spans="1:9" ht="15" customHeight="1" x14ac:dyDescent="0.25">
      <c r="A5930" s="155" t="s">
        <v>1438</v>
      </c>
      <c r="B5930" s="155" t="s">
        <v>1439</v>
      </c>
      <c r="C5930" s="155" t="s">
        <v>364</v>
      </c>
      <c r="D5930" s="155">
        <v>25</v>
      </c>
      <c r="E5930" s="155">
        <v>25</v>
      </c>
      <c r="F5930" s="166">
        <v>42271</v>
      </c>
      <c r="G5930" s="166">
        <v>42277</v>
      </c>
      <c r="H5930" s="157">
        <v>1</v>
      </c>
    </row>
    <row r="5931" spans="1:9" ht="15" customHeight="1" x14ac:dyDescent="0.25">
      <c r="A5931" s="155" t="s">
        <v>563</v>
      </c>
      <c r="B5931" s="155" t="s">
        <v>8441</v>
      </c>
      <c r="C5931" s="155" t="s">
        <v>8619</v>
      </c>
      <c r="D5931" s="155">
        <v>34</v>
      </c>
      <c r="E5931" s="155">
        <v>34</v>
      </c>
      <c r="F5931" s="166">
        <v>42271</v>
      </c>
      <c r="G5931" s="166">
        <v>42277</v>
      </c>
      <c r="H5931" s="157">
        <v>1</v>
      </c>
      <c r="I5931" s="163" t="s">
        <v>5929</v>
      </c>
    </row>
    <row r="5932" spans="1:9" ht="15" customHeight="1" x14ac:dyDescent="0.25">
      <c r="A5932" s="155" t="s">
        <v>6967</v>
      </c>
      <c r="B5932" s="155" t="s">
        <v>8620</v>
      </c>
      <c r="C5932" s="155" t="s">
        <v>8621</v>
      </c>
      <c r="D5932" s="155">
        <v>5</v>
      </c>
      <c r="E5932" s="155">
        <v>5</v>
      </c>
      <c r="F5932" s="166">
        <v>42271</v>
      </c>
      <c r="G5932" s="166">
        <v>42272</v>
      </c>
      <c r="H5932" s="157">
        <v>1</v>
      </c>
    </row>
    <row r="5933" spans="1:9" ht="15" customHeight="1" x14ac:dyDescent="0.25">
      <c r="A5933" s="155" t="s">
        <v>2769</v>
      </c>
      <c r="B5933" s="155" t="s">
        <v>8622</v>
      </c>
      <c r="C5933" s="155" t="s">
        <v>8623</v>
      </c>
      <c r="D5933" s="155">
        <v>125</v>
      </c>
      <c r="E5933" s="155">
        <v>137</v>
      </c>
      <c r="F5933" s="166">
        <v>42271</v>
      </c>
      <c r="G5933" s="166">
        <v>42282</v>
      </c>
      <c r="H5933" s="157">
        <v>1</v>
      </c>
    </row>
    <row r="5934" spans="1:9" ht="15" customHeight="1" x14ac:dyDescent="0.25">
      <c r="A5934" s="155" t="s">
        <v>5827</v>
      </c>
      <c r="B5934" s="155" t="s">
        <v>8624</v>
      </c>
      <c r="C5934" s="155" t="s">
        <v>8625</v>
      </c>
      <c r="D5934" s="155">
        <v>10</v>
      </c>
      <c r="E5934" s="155">
        <v>10</v>
      </c>
      <c r="F5934" s="166">
        <v>42272</v>
      </c>
      <c r="G5934" s="166">
        <v>42277</v>
      </c>
      <c r="H5934" s="157">
        <v>1</v>
      </c>
    </row>
    <row r="5935" spans="1:9" ht="15" customHeight="1" x14ac:dyDescent="0.25">
      <c r="A5935" s="155" t="s">
        <v>42</v>
      </c>
      <c r="B5935" s="155" t="s">
        <v>370</v>
      </c>
      <c r="C5935" s="155" t="s">
        <v>8626</v>
      </c>
      <c r="D5935" s="155">
        <v>500</v>
      </c>
      <c r="E5935" s="155">
        <v>500</v>
      </c>
      <c r="F5935" s="166">
        <v>42272</v>
      </c>
      <c r="G5935" s="166">
        <v>42277</v>
      </c>
      <c r="H5935" s="157">
        <v>1</v>
      </c>
    </row>
    <row r="5936" spans="1:9" ht="15" customHeight="1" x14ac:dyDescent="0.25">
      <c r="A5936" s="155" t="s">
        <v>158</v>
      </c>
      <c r="B5936" s="155" t="s">
        <v>1707</v>
      </c>
      <c r="C5936" s="155" t="s">
        <v>8627</v>
      </c>
      <c r="D5936" s="155">
        <v>3</v>
      </c>
      <c r="E5936" s="155">
        <v>3</v>
      </c>
      <c r="F5936" s="166">
        <v>42272</v>
      </c>
      <c r="G5936" s="166">
        <v>42275</v>
      </c>
      <c r="H5936" s="157">
        <v>1</v>
      </c>
    </row>
    <row r="5937" spans="1:9" ht="15" customHeight="1" x14ac:dyDescent="0.25">
      <c r="A5937" s="155" t="s">
        <v>520</v>
      </c>
      <c r="B5937" s="155" t="s">
        <v>609</v>
      </c>
      <c r="C5937" s="155" t="s">
        <v>8628</v>
      </c>
      <c r="D5937" s="155">
        <v>400</v>
      </c>
      <c r="E5937" s="155">
        <v>400</v>
      </c>
      <c r="F5937" s="166">
        <v>42272</v>
      </c>
      <c r="G5937" s="166">
        <v>42282</v>
      </c>
      <c r="H5937" s="157">
        <v>1</v>
      </c>
    </row>
    <row r="5938" spans="1:9" ht="15" customHeight="1" x14ac:dyDescent="0.25">
      <c r="A5938" s="155" t="s">
        <v>42</v>
      </c>
      <c r="B5938" s="155" t="s">
        <v>202</v>
      </c>
      <c r="C5938" s="155" t="s">
        <v>8629</v>
      </c>
      <c r="D5938" s="155">
        <v>200</v>
      </c>
      <c r="E5938" s="155">
        <v>200</v>
      </c>
      <c r="F5938" s="166">
        <v>42272</v>
      </c>
      <c r="G5938" s="166">
        <v>42277</v>
      </c>
      <c r="H5938" s="157">
        <v>1</v>
      </c>
    </row>
    <row r="5939" spans="1:9" ht="15" customHeight="1" x14ac:dyDescent="0.25">
      <c r="A5939" s="155" t="s">
        <v>71</v>
      </c>
      <c r="B5939" s="155" t="s">
        <v>1696</v>
      </c>
      <c r="C5939" s="155" t="s">
        <v>8630</v>
      </c>
      <c r="D5939" s="155">
        <v>2</v>
      </c>
      <c r="E5939" s="155">
        <v>1</v>
      </c>
      <c r="F5939" s="166">
        <v>42272</v>
      </c>
      <c r="G5939" s="166">
        <v>42283</v>
      </c>
      <c r="H5939" s="157">
        <v>1</v>
      </c>
      <c r="I5939" s="163" t="s">
        <v>8631</v>
      </c>
    </row>
    <row r="5940" spans="1:9" ht="15" customHeight="1" x14ac:dyDescent="0.25">
      <c r="A5940" s="155" t="s">
        <v>2714</v>
      </c>
      <c r="B5940" s="155" t="s">
        <v>1933</v>
      </c>
      <c r="C5940" s="155" t="s">
        <v>8632</v>
      </c>
      <c r="D5940" s="155">
        <v>50</v>
      </c>
      <c r="E5940" s="155">
        <v>50</v>
      </c>
      <c r="F5940" s="166">
        <v>42275</v>
      </c>
      <c r="G5940" s="166">
        <v>42278</v>
      </c>
      <c r="H5940" s="157">
        <v>1</v>
      </c>
    </row>
    <row r="5941" spans="1:9" ht="15" customHeight="1" x14ac:dyDescent="0.25">
      <c r="A5941" s="155" t="s">
        <v>2714</v>
      </c>
      <c r="B5941" s="155" t="s">
        <v>3351</v>
      </c>
      <c r="C5941" s="155" t="s">
        <v>8633</v>
      </c>
      <c r="D5941" s="155">
        <v>10</v>
      </c>
      <c r="E5941" s="155">
        <v>18</v>
      </c>
      <c r="F5941" s="166">
        <v>42275</v>
      </c>
      <c r="G5941" s="166">
        <v>42278</v>
      </c>
      <c r="H5941" s="157">
        <v>1</v>
      </c>
    </row>
    <row r="5942" spans="1:9" ht="15" customHeight="1" x14ac:dyDescent="0.25">
      <c r="A5942" s="155" t="s">
        <v>597</v>
      </c>
      <c r="B5942" s="155" t="s">
        <v>598</v>
      </c>
      <c r="C5942" s="155" t="s">
        <v>8634</v>
      </c>
      <c r="D5942" s="155">
        <v>100</v>
      </c>
      <c r="E5942" s="155">
        <v>100</v>
      </c>
      <c r="F5942" s="166">
        <v>42275</v>
      </c>
      <c r="G5942" s="166">
        <v>42282</v>
      </c>
      <c r="H5942" s="157">
        <v>1</v>
      </c>
    </row>
    <row r="5943" spans="1:9" ht="15" customHeight="1" x14ac:dyDescent="0.25">
      <c r="A5943" s="155" t="s">
        <v>1107</v>
      </c>
      <c r="B5943" s="155" t="s">
        <v>7786</v>
      </c>
      <c r="C5943" s="155" t="s">
        <v>8635</v>
      </c>
      <c r="D5943" s="155">
        <v>50</v>
      </c>
      <c r="E5943" s="155">
        <v>50</v>
      </c>
      <c r="F5943" s="166">
        <v>42275</v>
      </c>
      <c r="G5943" s="166">
        <v>42277</v>
      </c>
      <c r="H5943" s="157">
        <v>1</v>
      </c>
    </row>
    <row r="5944" spans="1:9" ht="15" customHeight="1" x14ac:dyDescent="0.25">
      <c r="A5944" s="155" t="s">
        <v>520</v>
      </c>
      <c r="B5944" s="155" t="s">
        <v>533</v>
      </c>
      <c r="C5944" s="155" t="s">
        <v>8636</v>
      </c>
      <c r="D5944" s="155">
        <v>50</v>
      </c>
      <c r="E5944" s="155">
        <v>50</v>
      </c>
      <c r="F5944" s="166">
        <v>42275</v>
      </c>
      <c r="G5944" s="166">
        <v>42283</v>
      </c>
      <c r="H5944" s="157">
        <v>1</v>
      </c>
    </row>
    <row r="5945" spans="1:9" ht="15" customHeight="1" x14ac:dyDescent="0.25">
      <c r="A5945" s="155" t="s">
        <v>78</v>
      </c>
      <c r="B5945" s="155" t="s">
        <v>8637</v>
      </c>
      <c r="C5945" s="155" t="s">
        <v>8638</v>
      </c>
      <c r="D5945" s="155">
        <v>2</v>
      </c>
      <c r="E5945" s="155">
        <v>2</v>
      </c>
      <c r="F5945" s="166">
        <v>42276</v>
      </c>
      <c r="G5945" s="166">
        <v>42279</v>
      </c>
      <c r="H5945" s="157">
        <v>1</v>
      </c>
    </row>
    <row r="5946" spans="1:9" ht="15" customHeight="1" x14ac:dyDescent="0.25">
      <c r="A5946" s="155" t="s">
        <v>1107</v>
      </c>
      <c r="B5946" s="155" t="s">
        <v>7786</v>
      </c>
      <c r="C5946" s="155" t="s">
        <v>8639</v>
      </c>
      <c r="D5946" s="155">
        <v>50</v>
      </c>
      <c r="E5946" s="155">
        <v>50</v>
      </c>
      <c r="F5946" s="166">
        <v>42276</v>
      </c>
      <c r="G5946" s="166">
        <v>42279</v>
      </c>
      <c r="H5946" s="157">
        <v>1</v>
      </c>
    </row>
    <row r="5947" spans="1:9" ht="15" customHeight="1" x14ac:dyDescent="0.25">
      <c r="A5947" s="155" t="s">
        <v>136</v>
      </c>
      <c r="B5947" s="155" t="s">
        <v>3203</v>
      </c>
      <c r="C5947" s="155" t="s">
        <v>8640</v>
      </c>
      <c r="D5947" s="155">
        <v>200</v>
      </c>
      <c r="E5947" s="155">
        <v>200</v>
      </c>
      <c r="F5947" s="166">
        <v>42276</v>
      </c>
      <c r="G5947" s="166">
        <v>42280</v>
      </c>
      <c r="H5947" s="157">
        <v>1</v>
      </c>
    </row>
    <row r="5948" spans="1:9" ht="15" customHeight="1" x14ac:dyDescent="0.25">
      <c r="A5948" s="155" t="s">
        <v>6576</v>
      </c>
      <c r="B5948" s="155" t="s">
        <v>7368</v>
      </c>
      <c r="C5948" s="155" t="s">
        <v>8641</v>
      </c>
      <c r="D5948" s="155">
        <v>2</v>
      </c>
      <c r="E5948" s="155">
        <v>2</v>
      </c>
      <c r="F5948" s="166">
        <v>42276</v>
      </c>
      <c r="G5948" s="166">
        <v>42276</v>
      </c>
      <c r="H5948" s="157">
        <v>1</v>
      </c>
    </row>
    <row r="5949" spans="1:9" ht="15" customHeight="1" x14ac:dyDescent="0.25">
      <c r="A5949" s="155" t="s">
        <v>6576</v>
      </c>
      <c r="B5949" s="155" t="s">
        <v>7368</v>
      </c>
      <c r="C5949" s="155" t="s">
        <v>8642</v>
      </c>
      <c r="D5949" s="155">
        <v>1</v>
      </c>
      <c r="E5949" s="155">
        <v>1</v>
      </c>
      <c r="F5949" s="166">
        <v>42276</v>
      </c>
      <c r="G5949" s="166">
        <v>42276</v>
      </c>
      <c r="H5949" s="157">
        <v>1</v>
      </c>
    </row>
    <row r="5950" spans="1:9" ht="15" customHeight="1" x14ac:dyDescent="0.25">
      <c r="A5950" s="155" t="s">
        <v>6576</v>
      </c>
      <c r="B5950" s="155" t="s">
        <v>7368</v>
      </c>
      <c r="C5950" s="155" t="s">
        <v>8643</v>
      </c>
      <c r="D5950" s="155">
        <v>1</v>
      </c>
      <c r="E5950" s="155">
        <v>1</v>
      </c>
      <c r="F5950" s="166">
        <v>42276</v>
      </c>
      <c r="G5950" s="166">
        <v>42276</v>
      </c>
      <c r="H5950" s="157">
        <v>1</v>
      </c>
    </row>
    <row r="5951" spans="1:9" ht="15" customHeight="1" x14ac:dyDescent="0.25">
      <c r="A5951" s="155" t="s">
        <v>8071</v>
      </c>
      <c r="B5951" s="155" t="s">
        <v>8644</v>
      </c>
      <c r="C5951" s="155" t="s">
        <v>8645</v>
      </c>
      <c r="D5951" s="155">
        <v>550</v>
      </c>
      <c r="E5951" s="155">
        <v>289</v>
      </c>
      <c r="F5951" s="166">
        <v>42276</v>
      </c>
      <c r="G5951" s="166">
        <v>42279</v>
      </c>
      <c r="H5951" s="157">
        <v>1</v>
      </c>
      <c r="I5951" s="163" t="s">
        <v>8646</v>
      </c>
    </row>
    <row r="5952" spans="1:9" ht="15" customHeight="1" x14ac:dyDescent="0.25">
      <c r="A5952" s="155" t="s">
        <v>8647</v>
      </c>
      <c r="B5952" s="155" t="s">
        <v>8648</v>
      </c>
      <c r="C5952" s="155" t="s">
        <v>8649</v>
      </c>
      <c r="D5952" s="155">
        <v>30</v>
      </c>
      <c r="E5952" s="155">
        <v>27</v>
      </c>
      <c r="F5952" s="166">
        <v>42276</v>
      </c>
      <c r="G5952" s="166">
        <v>42268</v>
      </c>
      <c r="H5952" s="157">
        <v>1</v>
      </c>
      <c r="I5952" s="163" t="s">
        <v>2827</v>
      </c>
    </row>
    <row r="5953" spans="1:10" ht="15" customHeight="1" x14ac:dyDescent="0.25">
      <c r="A5953" s="155" t="s">
        <v>520</v>
      </c>
      <c r="B5953" s="155" t="s">
        <v>5026</v>
      </c>
      <c r="C5953" s="155" t="s">
        <v>8651</v>
      </c>
      <c r="D5953" s="155">
        <v>400</v>
      </c>
      <c r="E5953" s="155">
        <v>400</v>
      </c>
      <c r="F5953" s="166">
        <v>42277</v>
      </c>
      <c r="G5953" s="166">
        <v>42285</v>
      </c>
      <c r="H5953" s="157">
        <v>1</v>
      </c>
    </row>
    <row r="5954" spans="1:10" ht="15" customHeight="1" x14ac:dyDescent="0.25">
      <c r="A5954" s="155" t="s">
        <v>520</v>
      </c>
      <c r="B5954" s="155" t="s">
        <v>962</v>
      </c>
      <c r="C5954" s="155" t="s">
        <v>8652</v>
      </c>
      <c r="D5954" s="155">
        <v>30</v>
      </c>
      <c r="E5954" s="155">
        <v>30</v>
      </c>
      <c r="F5954" s="166">
        <v>42277</v>
      </c>
      <c r="G5954" s="166">
        <v>42285</v>
      </c>
      <c r="H5954" s="157">
        <v>1</v>
      </c>
    </row>
    <row r="5955" spans="1:10" ht="15" customHeight="1" x14ac:dyDescent="0.25">
      <c r="A5955" s="155" t="s">
        <v>71</v>
      </c>
      <c r="B5955" s="155" t="s">
        <v>2730</v>
      </c>
      <c r="C5955" s="155" t="s">
        <v>8653</v>
      </c>
      <c r="D5955" s="155">
        <v>4</v>
      </c>
      <c r="E5955" s="155">
        <v>4</v>
      </c>
      <c r="F5955" s="166">
        <v>42277</v>
      </c>
      <c r="G5955" s="166">
        <v>42283</v>
      </c>
      <c r="H5955" s="157">
        <v>1</v>
      </c>
    </row>
    <row r="5956" spans="1:10" ht="15" customHeight="1" x14ac:dyDescent="0.25">
      <c r="A5956" s="155" t="s">
        <v>8654</v>
      </c>
      <c r="B5956" s="155" t="s">
        <v>8655</v>
      </c>
      <c r="C5956" s="155" t="s">
        <v>8656</v>
      </c>
      <c r="D5956" s="155">
        <v>1</v>
      </c>
      <c r="E5956" s="155">
        <v>1</v>
      </c>
      <c r="F5956" s="166">
        <v>42277</v>
      </c>
      <c r="G5956" s="166">
        <v>42257</v>
      </c>
      <c r="H5956" s="157">
        <v>1</v>
      </c>
      <c r="I5956" s="163" t="s">
        <v>10148</v>
      </c>
    </row>
    <row r="5957" spans="1:10" ht="15" customHeight="1" x14ac:dyDescent="0.25">
      <c r="A5957" s="155" t="s">
        <v>71</v>
      </c>
      <c r="B5957" s="155" t="s">
        <v>477</v>
      </c>
      <c r="C5957" s="155" t="s">
        <v>8657</v>
      </c>
      <c r="D5957" s="155">
        <v>8</v>
      </c>
      <c r="E5957" s="155">
        <v>8</v>
      </c>
      <c r="F5957" s="166">
        <v>42277</v>
      </c>
      <c r="G5957" s="166">
        <v>42285</v>
      </c>
      <c r="H5957" s="157">
        <v>1</v>
      </c>
    </row>
    <row r="5958" spans="1:10" ht="15" customHeight="1" x14ac:dyDescent="0.25">
      <c r="A5958" s="155" t="s">
        <v>8170</v>
      </c>
      <c r="B5958" s="155" t="s">
        <v>1696</v>
      </c>
      <c r="C5958" s="155" t="s">
        <v>8658</v>
      </c>
      <c r="D5958" s="155">
        <v>4</v>
      </c>
      <c r="E5958" s="155">
        <v>4</v>
      </c>
      <c r="F5958" s="166">
        <v>42277</v>
      </c>
      <c r="G5958" s="166">
        <v>42279</v>
      </c>
      <c r="H5958" s="157">
        <v>1</v>
      </c>
    </row>
    <row r="5959" spans="1:10" ht="15" customHeight="1" x14ac:dyDescent="0.25">
      <c r="A5959" s="155" t="s">
        <v>8195</v>
      </c>
      <c r="B5959" s="155" t="s">
        <v>8659</v>
      </c>
      <c r="C5959" s="155" t="s">
        <v>8660</v>
      </c>
      <c r="D5959" s="155">
        <v>500</v>
      </c>
      <c r="E5959" s="155">
        <v>250</v>
      </c>
      <c r="F5959" s="166">
        <v>42277</v>
      </c>
      <c r="G5959" s="166">
        <v>42278</v>
      </c>
      <c r="H5959" s="157">
        <v>1</v>
      </c>
    </row>
    <row r="5960" spans="1:10" ht="15" customHeight="1" x14ac:dyDescent="0.25">
      <c r="A5960" s="155" t="s">
        <v>1554</v>
      </c>
      <c r="B5960" s="155" t="s">
        <v>272</v>
      </c>
      <c r="C5960" s="155" t="s">
        <v>8664</v>
      </c>
      <c r="D5960" s="155">
        <v>1</v>
      </c>
      <c r="E5960" s="155">
        <v>1</v>
      </c>
      <c r="F5960" s="166">
        <v>42278</v>
      </c>
      <c r="G5960" s="166">
        <v>42285</v>
      </c>
      <c r="H5960" s="157">
        <v>1</v>
      </c>
      <c r="J5960" s="175"/>
    </row>
    <row r="5961" spans="1:10" ht="15" customHeight="1" x14ac:dyDescent="0.25">
      <c r="A5961" s="155" t="s">
        <v>4963</v>
      </c>
      <c r="B5961" s="155" t="s">
        <v>1373</v>
      </c>
      <c r="C5961" s="155" t="s">
        <v>8503</v>
      </c>
      <c r="D5961" s="155">
        <v>62</v>
      </c>
      <c r="E5961" s="155">
        <v>62</v>
      </c>
      <c r="F5961" s="166">
        <v>42278</v>
      </c>
      <c r="G5961" s="166">
        <v>42282</v>
      </c>
      <c r="H5961" s="157">
        <v>1</v>
      </c>
      <c r="J5961" s="175"/>
    </row>
    <row r="5962" spans="1:10" ht="15" customHeight="1" x14ac:dyDescent="0.25">
      <c r="A5962" s="155" t="s">
        <v>4963</v>
      </c>
      <c r="B5962" s="155" t="s">
        <v>1375</v>
      </c>
      <c r="C5962" s="155" t="s">
        <v>32</v>
      </c>
      <c r="D5962" s="155">
        <v>50</v>
      </c>
      <c r="E5962" s="155">
        <v>50</v>
      </c>
      <c r="F5962" s="166">
        <v>42278</v>
      </c>
      <c r="G5962" s="166">
        <v>42282</v>
      </c>
      <c r="H5962" s="157">
        <v>1</v>
      </c>
      <c r="J5962" s="175"/>
    </row>
    <row r="5963" spans="1:10" ht="15" customHeight="1" x14ac:dyDescent="0.25">
      <c r="A5963" s="155" t="s">
        <v>71</v>
      </c>
      <c r="B5963" s="155" t="s">
        <v>477</v>
      </c>
      <c r="C5963" s="155" t="s">
        <v>8665</v>
      </c>
      <c r="D5963" s="155">
        <v>4</v>
      </c>
      <c r="E5963" s="155">
        <v>4</v>
      </c>
      <c r="F5963" s="166">
        <v>42278</v>
      </c>
      <c r="G5963" s="166">
        <v>42286</v>
      </c>
      <c r="H5963" s="157">
        <v>1</v>
      </c>
      <c r="J5963" s="175"/>
    </row>
    <row r="5964" spans="1:10" ht="15" customHeight="1" x14ac:dyDescent="0.25">
      <c r="A5964" s="155" t="s">
        <v>71</v>
      </c>
      <c r="B5964" s="155" t="s">
        <v>186</v>
      </c>
      <c r="C5964" s="155" t="s">
        <v>161</v>
      </c>
      <c r="D5964" s="155">
        <v>20</v>
      </c>
      <c r="E5964" s="155">
        <v>20</v>
      </c>
      <c r="F5964" s="166">
        <v>42278</v>
      </c>
      <c r="G5964" s="166">
        <v>42291</v>
      </c>
      <c r="H5964" s="157">
        <v>1</v>
      </c>
      <c r="J5964" s="175"/>
    </row>
    <row r="5965" spans="1:10" ht="15" customHeight="1" x14ac:dyDescent="0.25">
      <c r="A5965" s="155" t="s">
        <v>71</v>
      </c>
      <c r="B5965" s="155" t="s">
        <v>2142</v>
      </c>
      <c r="C5965" s="155" t="s">
        <v>8666</v>
      </c>
      <c r="D5965" s="155">
        <v>10</v>
      </c>
      <c r="E5965" s="155">
        <v>10</v>
      </c>
      <c r="F5965" s="166">
        <v>42278</v>
      </c>
      <c r="G5965" s="166">
        <v>42293</v>
      </c>
      <c r="H5965" s="157">
        <v>1</v>
      </c>
      <c r="J5965" s="175"/>
    </row>
    <row r="5966" spans="1:10" ht="15" customHeight="1" x14ac:dyDescent="0.25">
      <c r="A5966" s="155" t="s">
        <v>71</v>
      </c>
      <c r="B5966" s="155" t="s">
        <v>102</v>
      </c>
      <c r="C5966" s="155" t="s">
        <v>8667</v>
      </c>
      <c r="D5966" s="155">
        <v>10</v>
      </c>
      <c r="E5966" s="155">
        <v>10</v>
      </c>
      <c r="F5966" s="166">
        <v>42278</v>
      </c>
      <c r="G5966" s="166">
        <v>42283</v>
      </c>
      <c r="H5966" s="157">
        <v>1</v>
      </c>
      <c r="J5966" s="175"/>
    </row>
    <row r="5967" spans="1:10" ht="15" customHeight="1" x14ac:dyDescent="0.25">
      <c r="A5967" s="155" t="s">
        <v>71</v>
      </c>
      <c r="B5967" s="155" t="s">
        <v>167</v>
      </c>
      <c r="C5967" s="155" t="s">
        <v>8668</v>
      </c>
      <c r="D5967" s="155">
        <v>25</v>
      </c>
      <c r="E5967" s="155">
        <v>25</v>
      </c>
      <c r="F5967" s="166">
        <v>42278</v>
      </c>
      <c r="G5967" s="166">
        <v>42296</v>
      </c>
      <c r="H5967" s="157">
        <v>1</v>
      </c>
      <c r="J5967" s="175"/>
    </row>
    <row r="5968" spans="1:10" ht="15" customHeight="1" x14ac:dyDescent="0.25">
      <c r="A5968" s="155" t="s">
        <v>6576</v>
      </c>
      <c r="B5968" s="155" t="s">
        <v>7368</v>
      </c>
      <c r="C5968" s="155" t="s">
        <v>8669</v>
      </c>
      <c r="D5968" s="155">
        <v>5</v>
      </c>
      <c r="E5968" s="155">
        <v>5</v>
      </c>
      <c r="F5968" s="166">
        <v>42278</v>
      </c>
      <c r="G5968" s="166">
        <v>42278</v>
      </c>
      <c r="H5968" s="157">
        <v>1</v>
      </c>
      <c r="J5968" s="175"/>
    </row>
    <row r="5969" spans="1:10" ht="15" customHeight="1" x14ac:dyDescent="0.25">
      <c r="A5969" s="155" t="s">
        <v>8670</v>
      </c>
      <c r="B5969" s="155" t="s">
        <v>8671</v>
      </c>
      <c r="C5969" s="155" t="s">
        <v>8673</v>
      </c>
      <c r="D5969" s="155">
        <v>50</v>
      </c>
      <c r="E5969" s="155">
        <v>50</v>
      </c>
      <c r="F5969" s="166">
        <v>42278</v>
      </c>
      <c r="G5969" s="166">
        <v>42279</v>
      </c>
      <c r="H5969" s="157">
        <v>1</v>
      </c>
      <c r="J5969" s="175"/>
    </row>
    <row r="5970" spans="1:10" ht="15" customHeight="1" x14ac:dyDescent="0.25">
      <c r="A5970" s="155" t="s">
        <v>8670</v>
      </c>
      <c r="B5970" s="155" t="s">
        <v>8672</v>
      </c>
      <c r="C5970" s="155" t="s">
        <v>316</v>
      </c>
      <c r="D5970" s="155">
        <v>50</v>
      </c>
      <c r="E5970" s="155">
        <v>50</v>
      </c>
      <c r="F5970" s="166">
        <v>42278</v>
      </c>
      <c r="G5970" s="166">
        <v>42279</v>
      </c>
      <c r="H5970" s="157">
        <v>1</v>
      </c>
      <c r="J5970" s="175"/>
    </row>
    <row r="5971" spans="1:10" ht="15" customHeight="1" x14ac:dyDescent="0.25">
      <c r="A5971" s="155" t="s">
        <v>6576</v>
      </c>
      <c r="B5971" s="155" t="s">
        <v>7368</v>
      </c>
      <c r="C5971" s="155" t="s">
        <v>8674</v>
      </c>
      <c r="D5971" s="155">
        <v>2</v>
      </c>
      <c r="E5971" s="155">
        <v>2</v>
      </c>
      <c r="F5971" s="166">
        <v>42279</v>
      </c>
      <c r="G5971" s="166">
        <v>42282</v>
      </c>
      <c r="H5971" s="157">
        <v>1</v>
      </c>
      <c r="J5971" s="175"/>
    </row>
    <row r="5972" spans="1:10" ht="15" customHeight="1" x14ac:dyDescent="0.25">
      <c r="A5972" s="155" t="s">
        <v>8168</v>
      </c>
      <c r="B5972" s="155" t="s">
        <v>8676</v>
      </c>
      <c r="C5972" s="155" t="s">
        <v>8675</v>
      </c>
      <c r="D5972" s="155">
        <v>2</v>
      </c>
      <c r="E5972" s="155">
        <v>2</v>
      </c>
      <c r="F5972" s="166">
        <v>42279</v>
      </c>
      <c r="G5972" s="166">
        <v>42282</v>
      </c>
      <c r="H5972" s="157">
        <v>1</v>
      </c>
      <c r="J5972" s="175"/>
    </row>
    <row r="5973" spans="1:10" ht="15" customHeight="1" x14ac:dyDescent="0.25">
      <c r="A5973" s="155" t="s">
        <v>4839</v>
      </c>
      <c r="B5973" s="155" t="s">
        <v>1696</v>
      </c>
      <c r="C5973" s="155" t="s">
        <v>8677</v>
      </c>
      <c r="D5973" s="155">
        <v>1</v>
      </c>
      <c r="E5973" s="155">
        <v>1</v>
      </c>
      <c r="F5973" s="166">
        <v>42282</v>
      </c>
      <c r="G5973" s="166">
        <v>42284</v>
      </c>
      <c r="H5973" s="157">
        <v>1</v>
      </c>
      <c r="J5973" s="175"/>
    </row>
    <row r="5974" spans="1:10" ht="15" customHeight="1" x14ac:dyDescent="0.25">
      <c r="A5974" s="155" t="s">
        <v>299</v>
      </c>
      <c r="B5974" s="155" t="s">
        <v>8678</v>
      </c>
      <c r="C5974" s="155" t="s">
        <v>8680</v>
      </c>
      <c r="D5974" s="155">
        <v>9</v>
      </c>
      <c r="E5974" s="155">
        <v>9</v>
      </c>
      <c r="F5974" s="166">
        <v>42282</v>
      </c>
      <c r="G5974" s="166">
        <v>42286</v>
      </c>
      <c r="H5974" s="157">
        <v>1</v>
      </c>
      <c r="I5974" s="163" t="s">
        <v>8682</v>
      </c>
      <c r="J5974" s="175"/>
    </row>
    <row r="5975" spans="1:10" ht="15" customHeight="1" x14ac:dyDescent="0.25">
      <c r="A5975" s="155" t="s">
        <v>299</v>
      </c>
      <c r="B5975" s="155" t="s">
        <v>8679</v>
      </c>
      <c r="C5975" s="155" t="s">
        <v>8681</v>
      </c>
      <c r="D5975" s="155">
        <v>9</v>
      </c>
      <c r="E5975" s="155">
        <v>9</v>
      </c>
      <c r="F5975" s="166">
        <v>42282</v>
      </c>
      <c r="G5975" s="166">
        <v>42286</v>
      </c>
      <c r="H5975" s="157">
        <v>1</v>
      </c>
      <c r="I5975" s="163" t="s">
        <v>8682</v>
      </c>
      <c r="J5975" s="175"/>
    </row>
    <row r="5976" spans="1:10" ht="15" customHeight="1" x14ac:dyDescent="0.25">
      <c r="A5976" s="155" t="s">
        <v>8195</v>
      </c>
      <c r="B5976" s="155" t="s">
        <v>8683</v>
      </c>
      <c r="C5976" s="155" t="s">
        <v>8660</v>
      </c>
      <c r="D5976" s="155">
        <v>500</v>
      </c>
      <c r="E5976" s="155">
        <v>250</v>
      </c>
      <c r="F5976" s="166">
        <v>42282</v>
      </c>
      <c r="G5976" s="166">
        <v>42286</v>
      </c>
      <c r="H5976" s="157">
        <v>1</v>
      </c>
      <c r="I5976" s="163" t="s">
        <v>8684</v>
      </c>
      <c r="J5976" s="175"/>
    </row>
    <row r="5977" spans="1:10" ht="15" customHeight="1" x14ac:dyDescent="0.25">
      <c r="A5977" s="155" t="s">
        <v>7229</v>
      </c>
      <c r="B5977" s="155" t="s">
        <v>453</v>
      </c>
      <c r="C5977" s="155" t="s">
        <v>8685</v>
      </c>
      <c r="D5977" s="155">
        <v>110</v>
      </c>
      <c r="E5977" s="155">
        <v>110</v>
      </c>
      <c r="F5977" s="166">
        <v>42283</v>
      </c>
      <c r="G5977" s="166">
        <v>42285</v>
      </c>
      <c r="H5977" s="157">
        <v>1</v>
      </c>
      <c r="J5977" s="175"/>
    </row>
    <row r="5978" spans="1:10" ht="15" customHeight="1" x14ac:dyDescent="0.25">
      <c r="A5978" s="155" t="s">
        <v>145</v>
      </c>
      <c r="B5978" s="155" t="s">
        <v>958</v>
      </c>
      <c r="C5978" s="155" t="s">
        <v>8686</v>
      </c>
      <c r="D5978" s="155">
        <v>20</v>
      </c>
      <c r="E5978" s="155">
        <v>20</v>
      </c>
      <c r="F5978" s="166">
        <v>42283</v>
      </c>
      <c r="G5978" s="166">
        <v>42285</v>
      </c>
      <c r="H5978" s="157">
        <v>1</v>
      </c>
      <c r="J5978" s="175"/>
    </row>
    <row r="5979" spans="1:10" ht="15" customHeight="1" x14ac:dyDescent="0.25">
      <c r="A5979" s="155" t="s">
        <v>8687</v>
      </c>
      <c r="B5979" s="155" t="s">
        <v>47</v>
      </c>
      <c r="C5979" s="155" t="s">
        <v>8688</v>
      </c>
      <c r="D5979" s="155">
        <v>100</v>
      </c>
      <c r="E5979" s="155">
        <v>100</v>
      </c>
      <c r="F5979" s="166">
        <v>42283</v>
      </c>
      <c r="G5979" s="166">
        <v>42285</v>
      </c>
      <c r="H5979" s="157">
        <v>1</v>
      </c>
      <c r="J5979" s="175"/>
    </row>
    <row r="5980" spans="1:10" ht="15" customHeight="1" x14ac:dyDescent="0.25">
      <c r="A5980" s="155" t="s">
        <v>6965</v>
      </c>
      <c r="B5980" s="155" t="s">
        <v>5440</v>
      </c>
      <c r="C5980" s="155" t="s">
        <v>8689</v>
      </c>
      <c r="D5980" s="155">
        <v>10</v>
      </c>
      <c r="E5980" s="155">
        <v>10</v>
      </c>
      <c r="F5980" s="166">
        <v>42283</v>
      </c>
      <c r="G5980" s="166">
        <v>42290</v>
      </c>
      <c r="H5980" s="157">
        <v>1</v>
      </c>
      <c r="J5980" s="175"/>
    </row>
    <row r="5981" spans="1:10" ht="15" customHeight="1" x14ac:dyDescent="0.25">
      <c r="A5981" s="155" t="s">
        <v>520</v>
      </c>
      <c r="B5981" s="155" t="s">
        <v>1931</v>
      </c>
      <c r="C5981" s="155" t="s">
        <v>8690</v>
      </c>
      <c r="D5981" s="155">
        <v>20</v>
      </c>
      <c r="E5981" s="155">
        <v>20</v>
      </c>
      <c r="F5981" s="166">
        <v>42283</v>
      </c>
      <c r="G5981" s="166">
        <v>42284</v>
      </c>
      <c r="H5981" s="157">
        <v>1</v>
      </c>
      <c r="J5981" s="175"/>
    </row>
    <row r="5982" spans="1:10" ht="15" customHeight="1" x14ac:dyDescent="0.25">
      <c r="A5982" s="155" t="s">
        <v>6021</v>
      </c>
      <c r="B5982" s="155" t="s">
        <v>6022</v>
      </c>
      <c r="C5982" s="155" t="s">
        <v>8691</v>
      </c>
      <c r="D5982" s="155">
        <v>33</v>
      </c>
      <c r="E5982" s="155">
        <v>33</v>
      </c>
      <c r="F5982" s="166">
        <v>42283</v>
      </c>
      <c r="G5982" s="166">
        <v>42291</v>
      </c>
      <c r="H5982" s="157">
        <v>1</v>
      </c>
      <c r="J5982" s="175"/>
    </row>
    <row r="5983" spans="1:10" ht="15" customHeight="1" x14ac:dyDescent="0.25">
      <c r="A5983" s="155" t="s">
        <v>8692</v>
      </c>
      <c r="B5983" s="155" t="s">
        <v>8693</v>
      </c>
      <c r="C5983" s="155" t="s">
        <v>837</v>
      </c>
      <c r="D5983" s="155">
        <v>1</v>
      </c>
      <c r="E5983" s="155">
        <v>1</v>
      </c>
      <c r="F5983" s="166">
        <v>42283</v>
      </c>
      <c r="G5983" s="166">
        <v>42285</v>
      </c>
      <c r="H5983" s="157">
        <v>1</v>
      </c>
      <c r="J5983" s="175"/>
    </row>
    <row r="5984" spans="1:10" ht="15" customHeight="1" x14ac:dyDescent="0.25">
      <c r="A5984" s="155" t="s">
        <v>8692</v>
      </c>
      <c r="B5984" s="155" t="s">
        <v>8693</v>
      </c>
      <c r="C5984" s="155" t="s">
        <v>8694</v>
      </c>
      <c r="D5984" s="155">
        <v>7</v>
      </c>
      <c r="E5984" s="155">
        <v>7</v>
      </c>
      <c r="F5984" s="166">
        <v>42282</v>
      </c>
      <c r="G5984" s="166">
        <v>42286</v>
      </c>
      <c r="H5984" s="157">
        <v>1</v>
      </c>
      <c r="J5984" s="175"/>
    </row>
    <row r="5985" spans="1:10" ht="15" customHeight="1" x14ac:dyDescent="0.25">
      <c r="A5985" s="155" t="s">
        <v>8695</v>
      </c>
      <c r="B5985" s="155" t="s">
        <v>8696</v>
      </c>
      <c r="C5985" s="155" t="s">
        <v>8698</v>
      </c>
      <c r="D5985" s="155">
        <v>480</v>
      </c>
      <c r="E5985" s="155">
        <v>479</v>
      </c>
      <c r="F5985" s="166">
        <v>42283</v>
      </c>
      <c r="G5985" s="166">
        <v>42289</v>
      </c>
      <c r="H5985" s="157">
        <v>1</v>
      </c>
      <c r="I5985" s="163" t="s">
        <v>8701</v>
      </c>
      <c r="J5985" s="175"/>
    </row>
    <row r="5986" spans="1:10" ht="15" customHeight="1" x14ac:dyDescent="0.25">
      <c r="A5986" s="155" t="s">
        <v>8695</v>
      </c>
      <c r="B5986" s="155" t="s">
        <v>8697</v>
      </c>
      <c r="C5986" s="155" t="s">
        <v>8699</v>
      </c>
      <c r="D5986" s="155">
        <v>500</v>
      </c>
      <c r="E5986" s="155">
        <v>500</v>
      </c>
      <c r="F5986" s="166">
        <v>42283</v>
      </c>
      <c r="G5986" s="166">
        <v>42289</v>
      </c>
      <c r="H5986" s="157">
        <v>1</v>
      </c>
      <c r="J5986" s="175"/>
    </row>
    <row r="5987" spans="1:10" ht="15" customHeight="1" x14ac:dyDescent="0.25">
      <c r="A5987" s="155" t="s">
        <v>8695</v>
      </c>
      <c r="B5987" s="155" t="s">
        <v>8191</v>
      </c>
      <c r="C5987" s="155" t="s">
        <v>8700</v>
      </c>
      <c r="D5987" s="155">
        <v>480</v>
      </c>
      <c r="E5987" s="155">
        <v>479</v>
      </c>
      <c r="F5987" s="166">
        <v>42283</v>
      </c>
      <c r="G5987" s="166">
        <v>42289</v>
      </c>
      <c r="H5987" s="157">
        <v>1</v>
      </c>
      <c r="I5987" s="163" t="s">
        <v>8701</v>
      </c>
      <c r="J5987" s="175"/>
    </row>
    <row r="5988" spans="1:10" ht="15" customHeight="1" x14ac:dyDescent="0.25">
      <c r="A5988" s="155" t="s">
        <v>6576</v>
      </c>
      <c r="B5988" s="155" t="s">
        <v>7368</v>
      </c>
      <c r="C5988" s="155" t="s">
        <v>8702</v>
      </c>
      <c r="D5988" s="155">
        <v>1</v>
      </c>
      <c r="E5988" s="155">
        <v>1</v>
      </c>
      <c r="F5988" s="166">
        <v>42283</v>
      </c>
      <c r="G5988" s="166">
        <v>42284</v>
      </c>
      <c r="H5988" s="157">
        <v>1</v>
      </c>
      <c r="J5988" s="175"/>
    </row>
    <row r="5989" spans="1:10" ht="15" customHeight="1" x14ac:dyDescent="0.25">
      <c r="A5989" s="155" t="s">
        <v>6576</v>
      </c>
      <c r="B5989" s="155" t="s">
        <v>7368</v>
      </c>
      <c r="C5989" s="155" t="s">
        <v>8703</v>
      </c>
      <c r="D5989" s="155">
        <v>1</v>
      </c>
      <c r="E5989" s="155">
        <v>1</v>
      </c>
      <c r="F5989" s="166">
        <v>42283</v>
      </c>
      <c r="G5989" s="166">
        <v>42284</v>
      </c>
      <c r="H5989" s="157">
        <v>1</v>
      </c>
      <c r="J5989" s="175"/>
    </row>
    <row r="5990" spans="1:10" ht="15" customHeight="1" x14ac:dyDescent="0.25">
      <c r="A5990" s="155" t="s">
        <v>6576</v>
      </c>
      <c r="B5990" s="155" t="s">
        <v>7368</v>
      </c>
      <c r="C5990" s="155" t="s">
        <v>8704</v>
      </c>
      <c r="D5990" s="155">
        <v>1</v>
      </c>
      <c r="E5990" s="155">
        <v>1</v>
      </c>
      <c r="F5990" s="166">
        <v>42283</v>
      </c>
      <c r="G5990" s="166">
        <v>42284</v>
      </c>
      <c r="H5990" s="157">
        <v>1</v>
      </c>
      <c r="J5990" s="175"/>
    </row>
    <row r="5991" spans="1:10" ht="15" customHeight="1" x14ac:dyDescent="0.25">
      <c r="A5991" s="155" t="s">
        <v>1438</v>
      </c>
      <c r="B5991" s="155" t="s">
        <v>1779</v>
      </c>
      <c r="C5991" s="155" t="s">
        <v>8705</v>
      </c>
      <c r="D5991" s="155">
        <v>100</v>
      </c>
      <c r="E5991" s="155">
        <v>100</v>
      </c>
      <c r="F5991" s="166">
        <v>42283</v>
      </c>
      <c r="G5991" s="166">
        <v>42285</v>
      </c>
      <c r="H5991" s="157">
        <v>1</v>
      </c>
      <c r="J5991" s="175"/>
    </row>
    <row r="5992" spans="1:10" ht="15" customHeight="1" x14ac:dyDescent="0.25">
      <c r="A5992" s="155" t="s">
        <v>8170</v>
      </c>
      <c r="B5992" s="155" t="s">
        <v>8173</v>
      </c>
      <c r="C5992" s="155" t="s">
        <v>8706</v>
      </c>
      <c r="D5992" s="155">
        <v>25</v>
      </c>
      <c r="E5992" s="155">
        <v>25</v>
      </c>
      <c r="F5992" s="166">
        <v>42284</v>
      </c>
      <c r="G5992" s="166">
        <v>42289</v>
      </c>
      <c r="H5992" s="157">
        <v>1</v>
      </c>
      <c r="J5992" s="175"/>
    </row>
    <row r="5993" spans="1:10" ht="15" customHeight="1" x14ac:dyDescent="0.25">
      <c r="A5993" s="155" t="s">
        <v>1554</v>
      </c>
      <c r="B5993" s="155" t="s">
        <v>1204</v>
      </c>
      <c r="C5993" s="155" t="s">
        <v>8707</v>
      </c>
      <c r="D5993" s="155">
        <v>155</v>
      </c>
      <c r="E5993" s="155">
        <v>140</v>
      </c>
      <c r="F5993" s="166">
        <v>42284</v>
      </c>
      <c r="G5993" s="166">
        <v>42286</v>
      </c>
      <c r="H5993" s="157">
        <v>1</v>
      </c>
      <c r="J5993" s="175"/>
    </row>
    <row r="5994" spans="1:10" ht="15" customHeight="1" x14ac:dyDescent="0.25">
      <c r="A5994" s="155" t="s">
        <v>520</v>
      </c>
      <c r="B5994" s="155" t="s">
        <v>609</v>
      </c>
      <c r="C5994" s="155" t="s">
        <v>8708</v>
      </c>
      <c r="D5994" s="155">
        <v>600</v>
      </c>
      <c r="E5994" s="155">
        <v>600</v>
      </c>
      <c r="F5994" s="166">
        <v>42284</v>
      </c>
      <c r="G5994" s="166">
        <v>42291</v>
      </c>
      <c r="H5994" s="157">
        <v>1</v>
      </c>
      <c r="J5994" s="175"/>
    </row>
    <row r="5995" spans="1:10" ht="15" customHeight="1" x14ac:dyDescent="0.25">
      <c r="A5995" s="155" t="s">
        <v>394</v>
      </c>
      <c r="B5995" s="155" t="s">
        <v>398</v>
      </c>
      <c r="C5995" s="155" t="s">
        <v>8709</v>
      </c>
      <c r="D5995" s="155">
        <v>20</v>
      </c>
      <c r="E5995" s="155">
        <v>20</v>
      </c>
      <c r="F5995" s="166">
        <v>42284</v>
      </c>
      <c r="G5995" s="166">
        <v>42285</v>
      </c>
      <c r="H5995" s="157">
        <v>1</v>
      </c>
      <c r="J5995" s="175"/>
    </row>
    <row r="5996" spans="1:10" ht="15" customHeight="1" x14ac:dyDescent="0.25">
      <c r="A5996" s="155" t="s">
        <v>350</v>
      </c>
      <c r="B5996" s="155" t="s">
        <v>1221</v>
      </c>
      <c r="C5996" s="155" t="s">
        <v>8710</v>
      </c>
      <c r="D5996" s="155">
        <v>500</v>
      </c>
      <c r="E5996" s="155">
        <v>75</v>
      </c>
      <c r="F5996" s="166">
        <v>42285</v>
      </c>
      <c r="G5996" s="166">
        <v>42292</v>
      </c>
      <c r="H5996" s="157">
        <v>1</v>
      </c>
      <c r="J5996" s="175"/>
    </row>
    <row r="5997" spans="1:10" ht="15" customHeight="1" x14ac:dyDescent="0.25">
      <c r="A5997" s="155" t="s">
        <v>899</v>
      </c>
      <c r="B5997" s="155" t="s">
        <v>693</v>
      </c>
      <c r="C5997" s="155" t="s">
        <v>8711</v>
      </c>
      <c r="D5997" s="155">
        <v>10</v>
      </c>
      <c r="E5997" s="155">
        <v>10</v>
      </c>
      <c r="F5997" s="166">
        <v>42285</v>
      </c>
      <c r="G5997" s="166">
        <v>42291</v>
      </c>
      <c r="H5997" s="157">
        <v>1</v>
      </c>
      <c r="J5997" s="175"/>
    </row>
    <row r="5998" spans="1:10" ht="15" customHeight="1" x14ac:dyDescent="0.25">
      <c r="A5998" s="155" t="s">
        <v>286</v>
      </c>
      <c r="B5998" s="155" t="s">
        <v>1247</v>
      </c>
      <c r="C5998" s="155" t="s">
        <v>8712</v>
      </c>
      <c r="D5998" s="155">
        <v>25</v>
      </c>
      <c r="E5998" s="155">
        <v>25</v>
      </c>
      <c r="F5998" s="166">
        <v>42285</v>
      </c>
      <c r="G5998" s="166">
        <v>42289</v>
      </c>
      <c r="H5998" s="157">
        <v>1</v>
      </c>
      <c r="J5998" s="175"/>
    </row>
    <row r="5999" spans="1:10" ht="15" customHeight="1" x14ac:dyDescent="0.25">
      <c r="A5999" s="155" t="s">
        <v>42</v>
      </c>
      <c r="B5999" s="155" t="s">
        <v>5815</v>
      </c>
      <c r="C5999" s="155" t="s">
        <v>8713</v>
      </c>
      <c r="D5999" s="155">
        <v>60</v>
      </c>
      <c r="E5999" s="155">
        <v>60</v>
      </c>
      <c r="F5999" s="166">
        <v>42285</v>
      </c>
      <c r="G5999" s="166">
        <v>42290</v>
      </c>
      <c r="H5999" s="157">
        <v>1</v>
      </c>
      <c r="J5999" s="175"/>
    </row>
    <row r="6000" spans="1:10" ht="15" customHeight="1" x14ac:dyDescent="0.25">
      <c r="A6000" s="155" t="s">
        <v>6965</v>
      </c>
      <c r="B6000" s="155" t="s">
        <v>1696</v>
      </c>
      <c r="C6000" s="155" t="s">
        <v>8714</v>
      </c>
      <c r="D6000" s="155">
        <v>33</v>
      </c>
      <c r="E6000" s="155">
        <v>33</v>
      </c>
      <c r="F6000" s="166">
        <v>42285</v>
      </c>
      <c r="G6000" s="166">
        <v>42291</v>
      </c>
      <c r="H6000" s="157">
        <v>1</v>
      </c>
      <c r="I6000" s="163" t="s">
        <v>8715</v>
      </c>
      <c r="J6000" s="175"/>
    </row>
    <row r="6001" spans="1:10" ht="15" customHeight="1" x14ac:dyDescent="0.25">
      <c r="A6001" s="155" t="s">
        <v>8716</v>
      </c>
      <c r="B6001" s="155" t="s">
        <v>8717</v>
      </c>
      <c r="C6001" s="155" t="s">
        <v>8718</v>
      </c>
      <c r="D6001" s="155">
        <v>120</v>
      </c>
      <c r="E6001" s="155">
        <v>40</v>
      </c>
      <c r="F6001" s="166">
        <v>42284</v>
      </c>
      <c r="G6001" s="166">
        <v>42285</v>
      </c>
      <c r="H6001" s="157">
        <v>1</v>
      </c>
      <c r="J6001" s="175"/>
    </row>
    <row r="6002" spans="1:10" ht="15" customHeight="1" x14ac:dyDescent="0.25">
      <c r="A6002" s="155" t="s">
        <v>350</v>
      </c>
      <c r="B6002" s="155" t="s">
        <v>1851</v>
      </c>
      <c r="C6002" s="155" t="s">
        <v>8719</v>
      </c>
      <c r="D6002" s="155">
        <v>100</v>
      </c>
      <c r="E6002" s="155">
        <v>100</v>
      </c>
      <c r="F6002" s="166">
        <v>42286</v>
      </c>
      <c r="G6002" s="166">
        <v>42297</v>
      </c>
      <c r="H6002" s="157">
        <v>1</v>
      </c>
      <c r="J6002" s="175"/>
    </row>
    <row r="6003" spans="1:10" ht="15" customHeight="1" x14ac:dyDescent="0.25">
      <c r="A6003" s="155" t="s">
        <v>1145</v>
      </c>
      <c r="B6003" s="155" t="s">
        <v>6630</v>
      </c>
      <c r="C6003" s="155" t="s">
        <v>8720</v>
      </c>
      <c r="D6003" s="155">
        <v>20</v>
      </c>
      <c r="E6003" s="155">
        <v>20</v>
      </c>
      <c r="F6003" s="166">
        <v>42286</v>
      </c>
      <c r="G6003" s="166">
        <v>42289</v>
      </c>
      <c r="H6003" s="157">
        <v>1</v>
      </c>
      <c r="J6003" s="175"/>
    </row>
    <row r="6004" spans="1:10" ht="15" customHeight="1" x14ac:dyDescent="0.25">
      <c r="A6004" s="155" t="s">
        <v>1983</v>
      </c>
      <c r="B6004" s="155" t="s">
        <v>1004</v>
      </c>
      <c r="C6004" s="155" t="s">
        <v>8721</v>
      </c>
      <c r="D6004" s="155">
        <v>200</v>
      </c>
      <c r="E6004" s="155">
        <v>200</v>
      </c>
      <c r="F6004" s="166">
        <v>42286</v>
      </c>
      <c r="G6004" s="166">
        <v>42296</v>
      </c>
      <c r="H6004" s="157">
        <v>1</v>
      </c>
      <c r="J6004" s="175"/>
    </row>
    <row r="6005" spans="1:10" ht="15" customHeight="1" x14ac:dyDescent="0.25">
      <c r="A6005" s="155" t="s">
        <v>39</v>
      </c>
      <c r="B6005" s="155" t="s">
        <v>922</v>
      </c>
      <c r="C6005" s="155" t="s">
        <v>8722</v>
      </c>
      <c r="D6005" s="155">
        <v>600</v>
      </c>
      <c r="E6005" s="155">
        <v>600</v>
      </c>
      <c r="F6005" s="166">
        <v>42286</v>
      </c>
      <c r="G6005" s="166">
        <v>42299</v>
      </c>
      <c r="H6005" s="157">
        <v>1</v>
      </c>
      <c r="J6005" s="175"/>
    </row>
    <row r="6006" spans="1:10" ht="15" customHeight="1" x14ac:dyDescent="0.25">
      <c r="A6006" s="155" t="s">
        <v>3430</v>
      </c>
      <c r="B6006" s="155" t="s">
        <v>681</v>
      </c>
      <c r="C6006" s="155" t="s">
        <v>8723</v>
      </c>
      <c r="D6006" s="155">
        <v>100</v>
      </c>
      <c r="E6006" s="155">
        <v>100</v>
      </c>
      <c r="F6006" s="166">
        <v>42286</v>
      </c>
      <c r="G6006" s="166">
        <v>42300</v>
      </c>
      <c r="H6006" s="157">
        <v>1</v>
      </c>
      <c r="J6006" s="175"/>
    </row>
    <row r="6007" spans="1:10" ht="15" customHeight="1" x14ac:dyDescent="0.25">
      <c r="A6007" s="155" t="s">
        <v>3478</v>
      </c>
      <c r="B6007" s="155" t="s">
        <v>5328</v>
      </c>
      <c r="C6007" s="155" t="s">
        <v>8724</v>
      </c>
      <c r="D6007" s="155">
        <v>16000</v>
      </c>
      <c r="E6007" s="155">
        <v>16032</v>
      </c>
      <c r="F6007" s="166">
        <v>42286</v>
      </c>
      <c r="G6007" s="166">
        <v>42289</v>
      </c>
      <c r="H6007" s="157">
        <v>1</v>
      </c>
      <c r="J6007" s="175"/>
    </row>
    <row r="6008" spans="1:10" ht="15" customHeight="1" x14ac:dyDescent="0.25">
      <c r="A6008" s="155" t="s">
        <v>5187</v>
      </c>
      <c r="B6008" s="155" t="s">
        <v>2535</v>
      </c>
      <c r="C6008" s="155" t="s">
        <v>8725</v>
      </c>
      <c r="D6008" s="155">
        <v>10</v>
      </c>
      <c r="E6008" s="155">
        <v>10</v>
      </c>
      <c r="F6008" s="166">
        <v>42286</v>
      </c>
      <c r="G6008" s="166">
        <v>42293</v>
      </c>
      <c r="H6008" s="157">
        <v>1</v>
      </c>
      <c r="J6008" s="175"/>
    </row>
    <row r="6009" spans="1:10" ht="15" customHeight="1" x14ac:dyDescent="0.25">
      <c r="A6009" s="155" t="s">
        <v>42</v>
      </c>
      <c r="B6009" s="155" t="s">
        <v>8726</v>
      </c>
      <c r="C6009" s="155" t="s">
        <v>8727</v>
      </c>
      <c r="D6009" s="155">
        <v>10</v>
      </c>
      <c r="E6009" s="155">
        <v>12</v>
      </c>
      <c r="F6009" s="166">
        <v>42286</v>
      </c>
      <c r="G6009" s="166">
        <v>42289</v>
      </c>
      <c r="H6009" s="157">
        <v>1</v>
      </c>
      <c r="J6009" s="175"/>
    </row>
    <row r="6010" spans="1:10" ht="15" customHeight="1" x14ac:dyDescent="0.25">
      <c r="A6010" s="155" t="s">
        <v>42</v>
      </c>
      <c r="B6010" s="155" t="s">
        <v>8728</v>
      </c>
      <c r="C6010" s="155" t="s">
        <v>8729</v>
      </c>
      <c r="D6010" s="155">
        <v>75</v>
      </c>
      <c r="E6010" s="155">
        <v>75</v>
      </c>
      <c r="F6010" s="166">
        <v>42289</v>
      </c>
      <c r="G6010" s="166">
        <v>42291</v>
      </c>
      <c r="H6010" s="157">
        <v>1</v>
      </c>
      <c r="J6010" s="175"/>
    </row>
    <row r="6011" spans="1:10" ht="15" customHeight="1" x14ac:dyDescent="0.25">
      <c r="A6011" s="155" t="s">
        <v>42</v>
      </c>
      <c r="B6011" s="155" t="s">
        <v>1321</v>
      </c>
      <c r="C6011" s="155" t="s">
        <v>8730</v>
      </c>
      <c r="D6011" s="155">
        <v>300</v>
      </c>
      <c r="E6011" s="155">
        <v>300</v>
      </c>
      <c r="F6011" s="166">
        <v>42289</v>
      </c>
      <c r="G6011" s="166">
        <v>42293</v>
      </c>
      <c r="H6011" s="157">
        <v>1</v>
      </c>
      <c r="J6011" s="175"/>
    </row>
    <row r="6012" spans="1:10" ht="15" customHeight="1" x14ac:dyDescent="0.25">
      <c r="A6012" s="155" t="s">
        <v>7206</v>
      </c>
      <c r="B6012" s="155" t="s">
        <v>8731</v>
      </c>
      <c r="C6012" s="155" t="s">
        <v>8732</v>
      </c>
      <c r="D6012" s="155">
        <v>100</v>
      </c>
      <c r="E6012" s="155">
        <v>100</v>
      </c>
      <c r="F6012" s="166">
        <v>42289</v>
      </c>
      <c r="G6012" s="166">
        <v>42296</v>
      </c>
      <c r="H6012" s="157">
        <v>1</v>
      </c>
      <c r="J6012" s="175"/>
    </row>
    <row r="6013" spans="1:10" ht="15" customHeight="1" x14ac:dyDescent="0.25">
      <c r="A6013" s="155" t="s">
        <v>7603</v>
      </c>
      <c r="B6013" s="155" t="s">
        <v>6291</v>
      </c>
      <c r="C6013" s="155" t="s">
        <v>8733</v>
      </c>
      <c r="D6013" s="155">
        <v>25</v>
      </c>
      <c r="E6013" s="155">
        <v>25</v>
      </c>
      <c r="F6013" s="166">
        <v>42289</v>
      </c>
      <c r="G6013" s="166">
        <v>42292</v>
      </c>
      <c r="H6013" s="157">
        <v>1</v>
      </c>
      <c r="J6013" s="175"/>
    </row>
    <row r="6014" spans="1:10" ht="15" customHeight="1" x14ac:dyDescent="0.25">
      <c r="A6014" s="155" t="s">
        <v>7603</v>
      </c>
      <c r="B6014" s="155" t="s">
        <v>6932</v>
      </c>
      <c r="C6014" s="155" t="s">
        <v>316</v>
      </c>
      <c r="D6014" s="155">
        <v>25</v>
      </c>
      <c r="E6014" s="155">
        <v>25</v>
      </c>
      <c r="F6014" s="166">
        <v>42289</v>
      </c>
      <c r="G6014" s="166">
        <v>42292</v>
      </c>
      <c r="H6014" s="157">
        <v>1</v>
      </c>
      <c r="J6014" s="175"/>
    </row>
    <row r="6015" spans="1:10" ht="15" customHeight="1" x14ac:dyDescent="0.25">
      <c r="A6015" s="155" t="s">
        <v>8170</v>
      </c>
      <c r="B6015" s="155" t="s">
        <v>8174</v>
      </c>
      <c r="C6015" s="155" t="s">
        <v>8734</v>
      </c>
      <c r="D6015" s="155">
        <v>25</v>
      </c>
      <c r="E6015" s="155">
        <v>25</v>
      </c>
      <c r="F6015" s="166">
        <v>42289</v>
      </c>
      <c r="G6015" s="166">
        <v>42292</v>
      </c>
      <c r="H6015" s="157">
        <v>1</v>
      </c>
      <c r="J6015" s="175"/>
    </row>
    <row r="6016" spans="1:10" ht="15" customHeight="1" x14ac:dyDescent="0.25">
      <c r="A6016" s="155" t="s">
        <v>4562</v>
      </c>
      <c r="B6016" s="155" t="s">
        <v>1696</v>
      </c>
      <c r="C6016" s="155" t="s">
        <v>8735</v>
      </c>
      <c r="D6016" s="155">
        <v>1</v>
      </c>
      <c r="E6016" s="155">
        <v>1</v>
      </c>
      <c r="F6016" s="166">
        <v>42289</v>
      </c>
      <c r="G6016" s="166">
        <v>42297</v>
      </c>
      <c r="H6016" s="157">
        <v>1</v>
      </c>
      <c r="J6016" s="175"/>
    </row>
    <row r="6017" spans="1:10" ht="15" customHeight="1" x14ac:dyDescent="0.25">
      <c r="A6017" s="155" t="s">
        <v>563</v>
      </c>
      <c r="B6017" s="155" t="s">
        <v>2118</v>
      </c>
      <c r="C6017" s="155" t="s">
        <v>8736</v>
      </c>
      <c r="D6017" s="155">
        <v>25</v>
      </c>
      <c r="E6017" s="155">
        <v>25</v>
      </c>
      <c r="F6017" s="166">
        <v>42290</v>
      </c>
      <c r="G6017" s="166">
        <v>42297</v>
      </c>
      <c r="H6017" s="157">
        <v>1</v>
      </c>
      <c r="J6017" s="175"/>
    </row>
    <row r="6018" spans="1:10" ht="15" customHeight="1" x14ac:dyDescent="0.25">
      <c r="A6018" s="155" t="s">
        <v>5652</v>
      </c>
      <c r="B6018" s="155" t="s">
        <v>5235</v>
      </c>
      <c r="C6018" s="155" t="s">
        <v>8737</v>
      </c>
      <c r="D6018" s="155">
        <v>25</v>
      </c>
      <c r="E6018" s="155">
        <v>25</v>
      </c>
      <c r="F6018" s="166">
        <v>42290</v>
      </c>
      <c r="G6018" s="166">
        <v>42292</v>
      </c>
      <c r="H6018" s="157">
        <v>1</v>
      </c>
      <c r="J6018" s="175"/>
    </row>
    <row r="6019" spans="1:10" ht="15" customHeight="1" x14ac:dyDescent="0.25">
      <c r="A6019" s="155" t="s">
        <v>286</v>
      </c>
      <c r="B6019" s="155" t="s">
        <v>4206</v>
      </c>
      <c r="C6019" s="155" t="s">
        <v>8738</v>
      </c>
      <c r="D6019" s="155">
        <v>25</v>
      </c>
      <c r="E6019" s="155">
        <v>25</v>
      </c>
      <c r="F6019" s="166">
        <v>42290</v>
      </c>
      <c r="G6019" s="166">
        <v>42292</v>
      </c>
      <c r="H6019" s="157">
        <v>1</v>
      </c>
      <c r="J6019" s="175"/>
    </row>
    <row r="6020" spans="1:10" x14ac:dyDescent="0.25">
      <c r="A6020" s="155" t="s">
        <v>8431</v>
      </c>
      <c r="B6020" s="155" t="s">
        <v>8432</v>
      </c>
      <c r="C6020" s="155" t="s">
        <v>8739</v>
      </c>
      <c r="D6020" s="155">
        <v>50</v>
      </c>
      <c r="E6020" s="155">
        <v>50</v>
      </c>
      <c r="F6020" s="166">
        <v>42290</v>
      </c>
      <c r="G6020" s="166">
        <v>42286</v>
      </c>
      <c r="H6020" s="157">
        <v>0</v>
      </c>
    </row>
    <row r="6021" spans="1:10" x14ac:dyDescent="0.25">
      <c r="A6021" s="155" t="s">
        <v>42</v>
      </c>
      <c r="B6021" s="155" t="s">
        <v>2702</v>
      </c>
      <c r="C6021" s="155" t="s">
        <v>8740</v>
      </c>
      <c r="D6021" s="155">
        <v>60</v>
      </c>
      <c r="E6021" s="155">
        <v>60</v>
      </c>
      <c r="F6021" s="166">
        <v>42290</v>
      </c>
      <c r="G6021" s="166">
        <v>42290</v>
      </c>
      <c r="H6021" s="157">
        <v>0</v>
      </c>
      <c r="I6021" s="163" t="s">
        <v>10149</v>
      </c>
    </row>
    <row r="6022" spans="1:10" ht="15" customHeight="1" x14ac:dyDescent="0.25">
      <c r="A6022" s="155" t="s">
        <v>6837</v>
      </c>
      <c r="B6022" s="155" t="s">
        <v>1349</v>
      </c>
      <c r="C6022" s="155" t="s">
        <v>8741</v>
      </c>
      <c r="D6022" s="155">
        <v>25</v>
      </c>
      <c r="E6022" s="155">
        <v>25</v>
      </c>
      <c r="F6022" s="166">
        <v>42290</v>
      </c>
      <c r="G6022" s="166">
        <v>42317</v>
      </c>
      <c r="H6022" s="157">
        <v>1</v>
      </c>
      <c r="J6022" s="175"/>
    </row>
    <row r="6023" spans="1:10" ht="15" customHeight="1" x14ac:dyDescent="0.25">
      <c r="A6023" s="155" t="s">
        <v>820</v>
      </c>
      <c r="B6023" s="155" t="s">
        <v>832</v>
      </c>
      <c r="C6023" s="155" t="s">
        <v>8742</v>
      </c>
      <c r="D6023" s="155">
        <v>100</v>
      </c>
      <c r="E6023" s="155">
        <v>100</v>
      </c>
      <c r="F6023" s="166">
        <v>42290</v>
      </c>
      <c r="G6023" s="166">
        <v>42293</v>
      </c>
      <c r="H6023" s="157">
        <v>1</v>
      </c>
      <c r="J6023" s="175"/>
    </row>
    <row r="6024" spans="1:10" ht="15" customHeight="1" x14ac:dyDescent="0.25">
      <c r="A6024" s="155" t="s">
        <v>742</v>
      </c>
      <c r="B6024" s="155" t="s">
        <v>8213</v>
      </c>
      <c r="C6024" s="155" t="s">
        <v>8743</v>
      </c>
      <c r="D6024" s="155">
        <v>30</v>
      </c>
      <c r="E6024" s="155">
        <v>30</v>
      </c>
      <c r="F6024" s="166">
        <v>42290</v>
      </c>
      <c r="G6024" s="166">
        <v>42293</v>
      </c>
      <c r="H6024" s="157">
        <v>1</v>
      </c>
      <c r="J6024" s="175"/>
    </row>
    <row r="6025" spans="1:10" ht="15" customHeight="1" x14ac:dyDescent="0.25">
      <c r="A6025" s="155" t="s">
        <v>748</v>
      </c>
      <c r="B6025" s="155" t="s">
        <v>3503</v>
      </c>
      <c r="C6025" s="155" t="s">
        <v>8744</v>
      </c>
      <c r="D6025" s="155">
        <v>15</v>
      </c>
      <c r="E6025" s="155">
        <v>15</v>
      </c>
      <c r="F6025" s="166">
        <v>42290</v>
      </c>
      <c r="G6025" s="166">
        <v>42292</v>
      </c>
      <c r="H6025" s="157">
        <v>1</v>
      </c>
      <c r="J6025" s="175"/>
    </row>
    <row r="6026" spans="1:10" ht="15" customHeight="1" x14ac:dyDescent="0.25">
      <c r="A6026" s="155" t="s">
        <v>286</v>
      </c>
      <c r="B6026" s="155" t="s">
        <v>562</v>
      </c>
      <c r="C6026" s="155" t="s">
        <v>8745</v>
      </c>
      <c r="D6026" s="155">
        <v>75</v>
      </c>
      <c r="E6026" s="155">
        <v>75</v>
      </c>
      <c r="F6026" s="166">
        <v>42290</v>
      </c>
      <c r="G6026" s="166">
        <v>42297</v>
      </c>
      <c r="H6026" s="157">
        <v>1</v>
      </c>
      <c r="J6026" s="175"/>
    </row>
    <row r="6027" spans="1:10" ht="15" customHeight="1" x14ac:dyDescent="0.25">
      <c r="A6027" s="155" t="s">
        <v>7206</v>
      </c>
      <c r="B6027" s="155" t="s">
        <v>8384</v>
      </c>
      <c r="C6027" s="155" t="s">
        <v>8746</v>
      </c>
      <c r="D6027" s="155">
        <v>100</v>
      </c>
      <c r="E6027" s="155">
        <v>100</v>
      </c>
      <c r="F6027" s="166">
        <v>42290</v>
      </c>
      <c r="G6027" s="166">
        <v>42293</v>
      </c>
      <c r="H6027" s="157">
        <v>1</v>
      </c>
      <c r="J6027" s="175"/>
    </row>
    <row r="6028" spans="1:10" ht="30" customHeight="1" x14ac:dyDescent="0.25">
      <c r="A6028" s="155" t="s">
        <v>8056</v>
      </c>
      <c r="B6028" s="155" t="s">
        <v>4568</v>
      </c>
      <c r="C6028" s="155" t="s">
        <v>8747</v>
      </c>
      <c r="D6028" s="155">
        <v>100</v>
      </c>
      <c r="E6028" s="155">
        <v>100</v>
      </c>
      <c r="F6028" s="166">
        <v>42290</v>
      </c>
      <c r="G6028" s="166">
        <v>42292</v>
      </c>
      <c r="H6028" s="157">
        <v>1</v>
      </c>
      <c r="J6028" s="175"/>
    </row>
    <row r="6029" spans="1:10" ht="15" customHeight="1" x14ac:dyDescent="0.25">
      <c r="A6029" s="155" t="s">
        <v>5967</v>
      </c>
      <c r="B6029" s="155" t="s">
        <v>3542</v>
      </c>
      <c r="C6029" s="155" t="s">
        <v>8748</v>
      </c>
      <c r="D6029" s="155">
        <v>2</v>
      </c>
      <c r="E6029" s="155">
        <v>2</v>
      </c>
      <c r="F6029" s="166">
        <v>42291</v>
      </c>
      <c r="G6029" s="166">
        <v>42305</v>
      </c>
      <c r="H6029" s="157">
        <v>1</v>
      </c>
      <c r="J6029" s="175"/>
    </row>
    <row r="6030" spans="1:10" ht="15" customHeight="1" x14ac:dyDescent="0.25">
      <c r="A6030" s="155" t="s">
        <v>1554</v>
      </c>
      <c r="B6030" s="155" t="s">
        <v>272</v>
      </c>
      <c r="C6030" s="155" t="s">
        <v>8749</v>
      </c>
      <c r="D6030" s="155">
        <v>1</v>
      </c>
      <c r="E6030" s="155">
        <v>1</v>
      </c>
      <c r="F6030" s="166">
        <v>42291</v>
      </c>
      <c r="G6030" s="166">
        <v>42292</v>
      </c>
      <c r="H6030" s="157">
        <v>1</v>
      </c>
      <c r="J6030" s="175"/>
    </row>
    <row r="6031" spans="1:10" ht="15" customHeight="1" x14ac:dyDescent="0.25">
      <c r="A6031" s="155" t="s">
        <v>2769</v>
      </c>
      <c r="B6031" s="155" t="s">
        <v>8750</v>
      </c>
      <c r="C6031" s="155" t="s">
        <v>8751</v>
      </c>
      <c r="D6031" s="155">
        <v>12</v>
      </c>
      <c r="E6031" s="155">
        <v>12</v>
      </c>
      <c r="F6031" s="166">
        <v>42292</v>
      </c>
      <c r="G6031" s="166">
        <v>42292</v>
      </c>
      <c r="H6031" s="157">
        <v>1</v>
      </c>
      <c r="J6031" s="175"/>
    </row>
    <row r="6032" spans="1:10" ht="15" customHeight="1" x14ac:dyDescent="0.25">
      <c r="A6032" s="155" t="s">
        <v>6482</v>
      </c>
      <c r="B6032" s="155" t="s">
        <v>8752</v>
      </c>
      <c r="C6032" s="155" t="s">
        <v>8753</v>
      </c>
      <c r="D6032" s="155">
        <v>210</v>
      </c>
      <c r="E6032" s="155">
        <v>210</v>
      </c>
      <c r="F6032" s="166">
        <v>42293</v>
      </c>
      <c r="G6032" s="166">
        <v>42293</v>
      </c>
      <c r="H6032" s="157">
        <v>1</v>
      </c>
      <c r="J6032" s="175"/>
    </row>
    <row r="6033" spans="1:10" ht="15" customHeight="1" x14ac:dyDescent="0.25">
      <c r="A6033" s="155" t="s">
        <v>6965</v>
      </c>
      <c r="B6033" s="155" t="s">
        <v>5886</v>
      </c>
      <c r="C6033" s="155" t="s">
        <v>8754</v>
      </c>
      <c r="D6033" s="155">
        <v>3</v>
      </c>
      <c r="E6033" s="155">
        <v>3</v>
      </c>
      <c r="F6033" s="166">
        <v>42293</v>
      </c>
      <c r="G6033" s="166">
        <v>42300</v>
      </c>
      <c r="H6033" s="157">
        <v>1</v>
      </c>
      <c r="J6033" s="175"/>
    </row>
    <row r="6034" spans="1:10" ht="15" customHeight="1" x14ac:dyDescent="0.25">
      <c r="A6034" s="155" t="s">
        <v>115</v>
      </c>
      <c r="B6034" s="155" t="s">
        <v>856</v>
      </c>
      <c r="C6034" s="155" t="s">
        <v>8755</v>
      </c>
      <c r="D6034" s="155">
        <v>5</v>
      </c>
      <c r="E6034" s="155">
        <v>5</v>
      </c>
      <c r="F6034" s="166">
        <v>42293</v>
      </c>
      <c r="G6034" s="166">
        <v>42293</v>
      </c>
      <c r="H6034" s="157">
        <v>1</v>
      </c>
      <c r="J6034" s="175"/>
    </row>
    <row r="6035" spans="1:10" ht="15" customHeight="1" x14ac:dyDescent="0.25">
      <c r="A6035" s="155" t="s">
        <v>8756</v>
      </c>
      <c r="B6035" s="155" t="s">
        <v>743</v>
      </c>
      <c r="C6035" s="155" t="s">
        <v>8757</v>
      </c>
      <c r="D6035" s="155">
        <v>100</v>
      </c>
      <c r="E6035" s="155">
        <v>100</v>
      </c>
      <c r="F6035" s="166">
        <v>42293</v>
      </c>
      <c r="G6035" s="166">
        <v>42299</v>
      </c>
      <c r="H6035" s="157">
        <v>1</v>
      </c>
      <c r="J6035" s="175"/>
    </row>
    <row r="6036" spans="1:10" ht="15" customHeight="1" x14ac:dyDescent="0.25">
      <c r="A6036" s="155" t="s">
        <v>5827</v>
      </c>
      <c r="B6036" s="155" t="s">
        <v>1696</v>
      </c>
      <c r="C6036" s="155" t="s">
        <v>8758</v>
      </c>
      <c r="D6036" s="155">
        <v>56</v>
      </c>
      <c r="E6036" s="155">
        <v>56</v>
      </c>
      <c r="F6036" s="166">
        <v>42293</v>
      </c>
      <c r="G6036" s="166">
        <v>42296</v>
      </c>
      <c r="H6036" s="157">
        <v>1</v>
      </c>
      <c r="J6036" s="175"/>
    </row>
    <row r="6037" spans="1:10" ht="15" customHeight="1" x14ac:dyDescent="0.25">
      <c r="A6037" s="155" t="s">
        <v>8759</v>
      </c>
      <c r="B6037" s="155" t="s">
        <v>4779</v>
      </c>
      <c r="C6037" s="155" t="s">
        <v>8760</v>
      </c>
      <c r="D6037" s="155">
        <v>5</v>
      </c>
      <c r="E6037" s="155">
        <v>5</v>
      </c>
      <c r="F6037" s="166">
        <v>42293</v>
      </c>
      <c r="G6037" s="166">
        <v>42296</v>
      </c>
      <c r="H6037" s="157">
        <v>1</v>
      </c>
      <c r="J6037" s="175"/>
    </row>
    <row r="6038" spans="1:10" ht="15" customHeight="1" x14ac:dyDescent="0.25">
      <c r="A6038" s="155" t="s">
        <v>78</v>
      </c>
      <c r="B6038" s="155" t="s">
        <v>8761</v>
      </c>
      <c r="C6038" s="155" t="s">
        <v>8762</v>
      </c>
      <c r="D6038" s="155">
        <v>5</v>
      </c>
      <c r="E6038" s="155">
        <v>5</v>
      </c>
      <c r="F6038" s="166">
        <v>42293</v>
      </c>
      <c r="G6038" s="166">
        <v>42298</v>
      </c>
      <c r="H6038" s="157">
        <v>1</v>
      </c>
      <c r="J6038" s="175"/>
    </row>
    <row r="6039" spans="1:10" ht="15" customHeight="1" x14ac:dyDescent="0.25">
      <c r="A6039" s="155" t="s">
        <v>6237</v>
      </c>
      <c r="B6039" s="155" t="s">
        <v>8763</v>
      </c>
      <c r="C6039" s="155" t="s">
        <v>8764</v>
      </c>
      <c r="D6039" s="155">
        <v>4</v>
      </c>
      <c r="E6039" s="155">
        <v>4</v>
      </c>
      <c r="F6039" s="166">
        <v>42293</v>
      </c>
      <c r="G6039" s="166">
        <v>42296</v>
      </c>
      <c r="H6039" s="157">
        <v>1</v>
      </c>
      <c r="J6039" s="175"/>
    </row>
    <row r="6040" spans="1:10" ht="15" customHeight="1" x14ac:dyDescent="0.25">
      <c r="A6040" s="155" t="s">
        <v>6916</v>
      </c>
      <c r="B6040" s="155" t="s">
        <v>8765</v>
      </c>
      <c r="C6040" s="155" t="s">
        <v>8765</v>
      </c>
      <c r="D6040" s="155">
        <v>23</v>
      </c>
      <c r="E6040" s="155">
        <v>23</v>
      </c>
      <c r="F6040" s="166">
        <v>42293</v>
      </c>
      <c r="G6040" s="166">
        <v>42298</v>
      </c>
      <c r="H6040" s="157">
        <v>1</v>
      </c>
      <c r="J6040" s="175"/>
    </row>
    <row r="6041" spans="1:10" x14ac:dyDescent="0.25">
      <c r="A6041" s="155" t="s">
        <v>8716</v>
      </c>
      <c r="B6041" s="155" t="s">
        <v>8766</v>
      </c>
      <c r="C6041" s="155" t="s">
        <v>8718</v>
      </c>
      <c r="D6041" s="155">
        <v>50</v>
      </c>
      <c r="E6041" s="155">
        <v>50</v>
      </c>
      <c r="F6041" s="166">
        <v>42293</v>
      </c>
      <c r="G6041" s="166">
        <v>42284</v>
      </c>
      <c r="H6041" s="157">
        <v>0</v>
      </c>
    </row>
    <row r="6042" spans="1:10" ht="15" customHeight="1" x14ac:dyDescent="0.25">
      <c r="A6042" s="155" t="s">
        <v>173</v>
      </c>
      <c r="B6042" s="155" t="s">
        <v>7895</v>
      </c>
      <c r="C6042" s="155" t="s">
        <v>8767</v>
      </c>
      <c r="D6042" s="155">
        <v>200</v>
      </c>
      <c r="E6042" s="155">
        <v>200</v>
      </c>
      <c r="F6042" s="166">
        <v>42296</v>
      </c>
      <c r="G6042" s="166">
        <v>42304</v>
      </c>
      <c r="H6042" s="157">
        <v>1</v>
      </c>
      <c r="J6042" s="175"/>
    </row>
    <row r="6043" spans="1:10" ht="15" customHeight="1" x14ac:dyDescent="0.25">
      <c r="A6043" s="155" t="s">
        <v>173</v>
      </c>
      <c r="B6043" s="155" t="s">
        <v>445</v>
      </c>
      <c r="C6043" s="155" t="s">
        <v>364</v>
      </c>
      <c r="D6043" s="155">
        <v>100</v>
      </c>
      <c r="E6043" s="155">
        <v>100</v>
      </c>
      <c r="F6043" s="166">
        <v>42296</v>
      </c>
      <c r="G6043" s="166">
        <v>42304</v>
      </c>
      <c r="H6043" s="157">
        <v>1</v>
      </c>
      <c r="J6043" s="175"/>
    </row>
    <row r="6044" spans="1:10" ht="15" customHeight="1" x14ac:dyDescent="0.25">
      <c r="A6044" s="155" t="s">
        <v>173</v>
      </c>
      <c r="B6044" s="155" t="s">
        <v>445</v>
      </c>
      <c r="C6044" s="155" t="s">
        <v>364</v>
      </c>
      <c r="D6044" s="155">
        <v>100</v>
      </c>
      <c r="E6044" s="155">
        <v>100</v>
      </c>
      <c r="F6044" s="166">
        <v>42296</v>
      </c>
      <c r="G6044" s="166">
        <v>42304</v>
      </c>
      <c r="H6044" s="157">
        <v>1</v>
      </c>
      <c r="J6044" s="175"/>
    </row>
    <row r="6045" spans="1:10" ht="15" customHeight="1" x14ac:dyDescent="0.25">
      <c r="A6045" s="155" t="s">
        <v>2030</v>
      </c>
      <c r="B6045" s="155" t="s">
        <v>304</v>
      </c>
      <c r="C6045" s="155" t="s">
        <v>8768</v>
      </c>
      <c r="D6045" s="155">
        <v>1000</v>
      </c>
      <c r="E6045" s="155">
        <v>1000</v>
      </c>
      <c r="F6045" s="166">
        <v>42296</v>
      </c>
      <c r="G6045" s="166">
        <v>42305</v>
      </c>
      <c r="H6045" s="157">
        <v>1</v>
      </c>
      <c r="J6045" s="175"/>
    </row>
    <row r="6046" spans="1:10" ht="15" customHeight="1" x14ac:dyDescent="0.25">
      <c r="A6046" s="155" t="s">
        <v>71</v>
      </c>
      <c r="B6046" s="155" t="s">
        <v>1530</v>
      </c>
      <c r="C6046" s="155" t="s">
        <v>8769</v>
      </c>
      <c r="D6046" s="155">
        <v>10</v>
      </c>
      <c r="E6046" s="155">
        <v>10</v>
      </c>
      <c r="F6046" s="166">
        <v>42296</v>
      </c>
      <c r="G6046" s="166">
        <v>42305</v>
      </c>
      <c r="H6046" s="157">
        <v>1</v>
      </c>
      <c r="J6046" s="175"/>
    </row>
    <row r="6047" spans="1:10" ht="15" customHeight="1" x14ac:dyDescent="0.25">
      <c r="A6047" s="155" t="s">
        <v>286</v>
      </c>
      <c r="B6047" s="155" t="s">
        <v>8770</v>
      </c>
      <c r="C6047" s="155" t="s">
        <v>8771</v>
      </c>
      <c r="D6047" s="155">
        <v>25</v>
      </c>
      <c r="E6047" s="155">
        <v>25</v>
      </c>
      <c r="F6047" s="166">
        <v>42296</v>
      </c>
      <c r="G6047" s="166">
        <v>42297</v>
      </c>
      <c r="H6047" s="157">
        <v>1</v>
      </c>
      <c r="J6047" s="175"/>
    </row>
    <row r="6048" spans="1:10" ht="15" customHeight="1" x14ac:dyDescent="0.25">
      <c r="A6048" s="155" t="s">
        <v>8687</v>
      </c>
      <c r="B6048" s="155" t="s">
        <v>8772</v>
      </c>
      <c r="C6048" s="155" t="s">
        <v>8773</v>
      </c>
      <c r="D6048" s="155">
        <v>50</v>
      </c>
      <c r="E6048" s="155">
        <v>50</v>
      </c>
      <c r="F6048" s="166">
        <v>42296</v>
      </c>
      <c r="G6048" s="166">
        <v>42298</v>
      </c>
      <c r="H6048" s="157">
        <v>1</v>
      </c>
      <c r="J6048" s="175"/>
    </row>
    <row r="6049" spans="1:10" ht="15" customHeight="1" x14ac:dyDescent="0.25">
      <c r="A6049" s="155" t="s">
        <v>71</v>
      </c>
      <c r="B6049" s="155" t="s">
        <v>8774</v>
      </c>
      <c r="C6049" s="155" t="s">
        <v>8775</v>
      </c>
      <c r="D6049" s="155">
        <v>10</v>
      </c>
      <c r="E6049" s="155">
        <v>10</v>
      </c>
      <c r="F6049" s="166">
        <v>42296</v>
      </c>
      <c r="G6049" s="166">
        <v>42291</v>
      </c>
      <c r="H6049" s="157">
        <v>1</v>
      </c>
      <c r="I6049" s="163" t="s">
        <v>8776</v>
      </c>
      <c r="J6049" s="175"/>
    </row>
    <row r="6050" spans="1:10" ht="15" customHeight="1" x14ac:dyDescent="0.25">
      <c r="A6050" s="155" t="s">
        <v>6237</v>
      </c>
      <c r="B6050" s="155" t="s">
        <v>8777</v>
      </c>
      <c r="C6050" s="155" t="s">
        <v>8778</v>
      </c>
      <c r="D6050" s="155">
        <v>25</v>
      </c>
      <c r="E6050" s="155">
        <v>25</v>
      </c>
      <c r="F6050" s="166">
        <v>42296</v>
      </c>
      <c r="G6050" s="166">
        <v>42304</v>
      </c>
      <c r="H6050" s="157">
        <v>1</v>
      </c>
      <c r="J6050" s="175"/>
    </row>
    <row r="6051" spans="1:10" ht="15" customHeight="1" x14ac:dyDescent="0.25">
      <c r="A6051" s="155" t="s">
        <v>71</v>
      </c>
      <c r="B6051" s="155" t="s">
        <v>167</v>
      </c>
      <c r="C6051" s="155" t="s">
        <v>8779</v>
      </c>
      <c r="D6051" s="155">
        <v>25</v>
      </c>
      <c r="E6051" s="155">
        <v>25</v>
      </c>
      <c r="F6051" s="166">
        <v>42297</v>
      </c>
      <c r="G6051" s="166">
        <v>42306</v>
      </c>
      <c r="H6051" s="157">
        <v>1</v>
      </c>
      <c r="J6051" s="175"/>
    </row>
    <row r="6052" spans="1:10" ht="15" customHeight="1" x14ac:dyDescent="0.25">
      <c r="A6052" s="155" t="s">
        <v>8647</v>
      </c>
      <c r="B6052" s="155" t="s">
        <v>8648</v>
      </c>
      <c r="C6052" s="155" t="s">
        <v>8780</v>
      </c>
      <c r="D6052" s="155">
        <v>25</v>
      </c>
      <c r="E6052" s="155">
        <v>25</v>
      </c>
      <c r="F6052" s="166">
        <v>42297</v>
      </c>
      <c r="G6052" s="166">
        <v>42300</v>
      </c>
      <c r="H6052" s="157">
        <v>1</v>
      </c>
      <c r="J6052" s="175"/>
    </row>
    <row r="6053" spans="1:10" ht="15" customHeight="1" x14ac:dyDescent="0.25">
      <c r="A6053" s="155" t="s">
        <v>559</v>
      </c>
      <c r="B6053" s="155" t="s">
        <v>560</v>
      </c>
      <c r="C6053" s="155" t="s">
        <v>8781</v>
      </c>
      <c r="D6053" s="155">
        <v>10000</v>
      </c>
      <c r="E6053" s="155">
        <v>10087</v>
      </c>
      <c r="F6053" s="166">
        <v>42297</v>
      </c>
      <c r="G6053" s="166">
        <v>42299</v>
      </c>
      <c r="H6053" s="157">
        <v>1</v>
      </c>
      <c r="J6053" s="175"/>
    </row>
    <row r="6054" spans="1:10" ht="15" customHeight="1" x14ac:dyDescent="0.25">
      <c r="A6054" s="155" t="s">
        <v>42</v>
      </c>
      <c r="B6054" s="155" t="s">
        <v>8726</v>
      </c>
      <c r="C6054" s="155" t="s">
        <v>8727</v>
      </c>
      <c r="D6054" s="155">
        <v>50</v>
      </c>
      <c r="E6054" s="155">
        <v>38</v>
      </c>
      <c r="F6054" s="166">
        <v>42297</v>
      </c>
      <c r="G6054" s="166">
        <v>42299</v>
      </c>
      <c r="H6054" s="157">
        <v>1</v>
      </c>
      <c r="I6054" s="163" t="s">
        <v>8782</v>
      </c>
      <c r="J6054" s="175"/>
    </row>
    <row r="6055" spans="1:10" ht="15" customHeight="1" x14ac:dyDescent="0.25">
      <c r="A6055" s="155" t="s">
        <v>3303</v>
      </c>
      <c r="B6055" s="155" t="s">
        <v>1696</v>
      </c>
      <c r="C6055" s="155" t="s">
        <v>8783</v>
      </c>
      <c r="D6055" s="155">
        <v>1</v>
      </c>
      <c r="E6055" s="155">
        <v>1</v>
      </c>
      <c r="F6055" s="166">
        <v>42297</v>
      </c>
      <c r="G6055" s="166">
        <v>42298</v>
      </c>
      <c r="H6055" s="157">
        <v>1</v>
      </c>
      <c r="J6055" s="175"/>
    </row>
    <row r="6056" spans="1:10" ht="15" customHeight="1" x14ac:dyDescent="0.25">
      <c r="A6056" s="155" t="s">
        <v>8784</v>
      </c>
      <c r="B6056" s="155" t="s">
        <v>8785</v>
      </c>
      <c r="C6056" s="155" t="s">
        <v>8786</v>
      </c>
      <c r="D6056" s="155">
        <v>1</v>
      </c>
      <c r="E6056" s="155">
        <v>1</v>
      </c>
      <c r="F6056" s="166">
        <v>42297</v>
      </c>
      <c r="G6056" s="166">
        <v>42306</v>
      </c>
      <c r="H6056" s="157">
        <v>1</v>
      </c>
      <c r="J6056" s="175"/>
    </row>
    <row r="6057" spans="1:10" ht="15" customHeight="1" x14ac:dyDescent="0.25">
      <c r="A6057" s="155" t="s">
        <v>71</v>
      </c>
      <c r="B6057" s="155" t="s">
        <v>167</v>
      </c>
      <c r="C6057" s="155" t="s">
        <v>8788</v>
      </c>
      <c r="D6057" s="155">
        <v>29</v>
      </c>
      <c r="E6057" s="155">
        <v>29</v>
      </c>
      <c r="F6057" s="166">
        <v>42298</v>
      </c>
      <c r="G6057" s="166">
        <v>42305</v>
      </c>
      <c r="H6057" s="157">
        <v>1</v>
      </c>
      <c r="J6057" s="175"/>
    </row>
    <row r="6058" spans="1:10" ht="15" customHeight="1" x14ac:dyDescent="0.25">
      <c r="A6058" s="155" t="s">
        <v>8195</v>
      </c>
      <c r="B6058" s="155" t="s">
        <v>8683</v>
      </c>
      <c r="C6058" s="155" t="s">
        <v>8789</v>
      </c>
      <c r="D6058" s="155">
        <v>250</v>
      </c>
      <c r="E6058" s="155">
        <v>250</v>
      </c>
      <c r="F6058" s="166">
        <v>42298</v>
      </c>
      <c r="G6058" s="166">
        <v>42303</v>
      </c>
      <c r="H6058" s="157">
        <v>1</v>
      </c>
      <c r="J6058" s="175"/>
    </row>
    <row r="6059" spans="1:10" ht="15" customHeight="1" x14ac:dyDescent="0.25">
      <c r="A6059" s="155" t="s">
        <v>1983</v>
      </c>
      <c r="B6059" s="155" t="s">
        <v>8790</v>
      </c>
      <c r="C6059" s="155" t="s">
        <v>8791</v>
      </c>
      <c r="D6059" s="155">
        <v>1</v>
      </c>
      <c r="E6059" s="155">
        <v>1</v>
      </c>
      <c r="F6059" s="166">
        <v>42298</v>
      </c>
      <c r="G6059" s="166">
        <v>42303</v>
      </c>
      <c r="H6059" s="157">
        <v>1</v>
      </c>
      <c r="I6059" s="163" t="s">
        <v>8792</v>
      </c>
      <c r="J6059" s="175"/>
    </row>
    <row r="6060" spans="1:10" ht="15" customHeight="1" x14ac:dyDescent="0.25">
      <c r="A6060" s="155" t="s">
        <v>78</v>
      </c>
      <c r="B6060" s="155" t="s">
        <v>8795</v>
      </c>
      <c r="C6060" s="155" t="s">
        <v>8796</v>
      </c>
      <c r="D6060" s="155">
        <v>3</v>
      </c>
      <c r="E6060" s="155">
        <v>3</v>
      </c>
      <c r="F6060" s="166">
        <v>42298</v>
      </c>
      <c r="G6060" s="166">
        <v>42299</v>
      </c>
      <c r="H6060" s="157">
        <v>1</v>
      </c>
      <c r="J6060" s="175"/>
    </row>
    <row r="6061" spans="1:10" ht="15" customHeight="1" x14ac:dyDescent="0.25">
      <c r="A6061" s="155" t="s">
        <v>2317</v>
      </c>
      <c r="B6061" s="155" t="s">
        <v>2318</v>
      </c>
      <c r="C6061" s="155" t="s">
        <v>8797</v>
      </c>
      <c r="D6061" s="155">
        <v>500</v>
      </c>
      <c r="E6061" s="155">
        <v>500</v>
      </c>
      <c r="F6061" s="166">
        <v>42299</v>
      </c>
      <c r="G6061" s="166">
        <v>42305</v>
      </c>
      <c r="H6061" s="157">
        <v>1</v>
      </c>
      <c r="J6061" s="175"/>
    </row>
    <row r="6062" spans="1:10" ht="15" customHeight="1" x14ac:dyDescent="0.25">
      <c r="A6062" s="155" t="s">
        <v>71</v>
      </c>
      <c r="B6062" s="155" t="s">
        <v>167</v>
      </c>
      <c r="C6062" s="155" t="s">
        <v>8798</v>
      </c>
      <c r="D6062" s="155">
        <v>25</v>
      </c>
      <c r="E6062" s="155">
        <v>25</v>
      </c>
      <c r="F6062" s="166">
        <v>42299</v>
      </c>
      <c r="G6062" s="166">
        <v>42305</v>
      </c>
      <c r="H6062" s="157">
        <v>1</v>
      </c>
      <c r="J6062" s="175"/>
    </row>
    <row r="6063" spans="1:10" ht="15" customHeight="1" x14ac:dyDescent="0.25">
      <c r="A6063" s="155" t="s">
        <v>6965</v>
      </c>
      <c r="B6063" s="155" t="s">
        <v>8799</v>
      </c>
      <c r="C6063" s="155" t="s">
        <v>8800</v>
      </c>
      <c r="D6063" s="155">
        <v>25</v>
      </c>
      <c r="E6063" s="155">
        <v>25</v>
      </c>
      <c r="F6063" s="166">
        <v>42299</v>
      </c>
      <c r="G6063" s="166">
        <v>42290</v>
      </c>
      <c r="H6063" s="157">
        <v>1</v>
      </c>
      <c r="I6063" s="163" t="s">
        <v>10150</v>
      </c>
      <c r="J6063" s="175"/>
    </row>
    <row r="6064" spans="1:10" ht="15" customHeight="1" x14ac:dyDescent="0.25">
      <c r="A6064" s="155" t="s">
        <v>719</v>
      </c>
      <c r="B6064" s="155" t="s">
        <v>954</v>
      </c>
      <c r="C6064" s="155" t="s">
        <v>8801</v>
      </c>
      <c r="D6064" s="155">
        <v>100</v>
      </c>
      <c r="E6064" s="155">
        <v>100</v>
      </c>
      <c r="F6064" s="166">
        <v>42300</v>
      </c>
      <c r="G6064" s="166">
        <v>42305</v>
      </c>
      <c r="H6064" s="157">
        <v>1</v>
      </c>
      <c r="J6064" s="175"/>
    </row>
    <row r="6065" spans="1:10" ht="15" customHeight="1" x14ac:dyDescent="0.25">
      <c r="A6065" s="155" t="s">
        <v>719</v>
      </c>
      <c r="B6065" s="155" t="s">
        <v>991</v>
      </c>
      <c r="C6065" s="155" t="s">
        <v>364</v>
      </c>
      <c r="D6065" s="155">
        <v>250</v>
      </c>
      <c r="E6065" s="155">
        <v>250</v>
      </c>
      <c r="F6065" s="166">
        <v>42300</v>
      </c>
      <c r="G6065" s="166">
        <v>42305</v>
      </c>
      <c r="H6065" s="157">
        <v>1</v>
      </c>
      <c r="J6065" s="175"/>
    </row>
    <row r="6066" spans="1:10" ht="15" customHeight="1" x14ac:dyDescent="0.25">
      <c r="A6066" s="155" t="s">
        <v>286</v>
      </c>
      <c r="B6066" s="155" t="s">
        <v>5726</v>
      </c>
      <c r="C6066" s="155" t="s">
        <v>8802</v>
      </c>
      <c r="D6066" s="155">
        <v>25</v>
      </c>
      <c r="E6066" s="155">
        <v>25</v>
      </c>
      <c r="F6066" s="166">
        <v>42300</v>
      </c>
      <c r="G6066" s="166">
        <v>42305</v>
      </c>
      <c r="H6066" s="157">
        <v>1</v>
      </c>
      <c r="J6066" s="175"/>
    </row>
    <row r="6067" spans="1:10" ht="15" customHeight="1" x14ac:dyDescent="0.25">
      <c r="A6067" s="155" t="s">
        <v>71</v>
      </c>
      <c r="B6067" s="155" t="s">
        <v>2730</v>
      </c>
      <c r="C6067" s="155" t="s">
        <v>8803</v>
      </c>
      <c r="D6067" s="155">
        <v>4</v>
      </c>
      <c r="E6067" s="155">
        <v>4</v>
      </c>
      <c r="F6067" s="166">
        <v>42300</v>
      </c>
      <c r="G6067" s="166">
        <v>42305</v>
      </c>
      <c r="H6067" s="157">
        <v>1</v>
      </c>
      <c r="J6067" s="175"/>
    </row>
    <row r="6068" spans="1:10" ht="15" customHeight="1" x14ac:dyDescent="0.25">
      <c r="A6068" s="155" t="s">
        <v>65</v>
      </c>
      <c r="B6068" s="155" t="s">
        <v>2994</v>
      </c>
      <c r="C6068" s="155" t="s">
        <v>8804</v>
      </c>
      <c r="D6068" s="155">
        <v>50</v>
      </c>
      <c r="E6068" s="155">
        <v>50</v>
      </c>
      <c r="F6068" s="166">
        <v>42300</v>
      </c>
      <c r="G6068" s="166">
        <v>42310</v>
      </c>
      <c r="H6068" s="157">
        <v>1</v>
      </c>
      <c r="J6068" s="175"/>
    </row>
    <row r="6069" spans="1:10" ht="15" customHeight="1" x14ac:dyDescent="0.25">
      <c r="A6069" s="155" t="s">
        <v>6576</v>
      </c>
      <c r="B6069" s="155" t="s">
        <v>7368</v>
      </c>
      <c r="C6069" s="155" t="s">
        <v>8806</v>
      </c>
      <c r="D6069" s="155">
        <v>1</v>
      </c>
      <c r="E6069" s="155">
        <v>1</v>
      </c>
      <c r="F6069" s="166">
        <v>42300</v>
      </c>
      <c r="G6069" s="166">
        <v>42303</v>
      </c>
      <c r="H6069" s="157">
        <v>1</v>
      </c>
      <c r="J6069" s="175"/>
    </row>
    <row r="6070" spans="1:10" ht="15" customHeight="1" x14ac:dyDescent="0.25">
      <c r="A6070" s="155" t="s">
        <v>286</v>
      </c>
      <c r="B6070" s="155" t="s">
        <v>8807</v>
      </c>
      <c r="C6070" s="155" t="s">
        <v>8808</v>
      </c>
      <c r="D6070" s="155">
        <v>25</v>
      </c>
      <c r="E6070" s="155">
        <v>25</v>
      </c>
      <c r="F6070" s="166">
        <v>42300</v>
      </c>
      <c r="G6070" s="166">
        <v>42303</v>
      </c>
      <c r="H6070" s="157">
        <v>1</v>
      </c>
      <c r="J6070" s="175"/>
    </row>
    <row r="6071" spans="1:10" ht="15" customHeight="1" x14ac:dyDescent="0.25">
      <c r="A6071" s="155" t="s">
        <v>350</v>
      </c>
      <c r="B6071" s="155" t="s">
        <v>1221</v>
      </c>
      <c r="C6071" s="155" t="s">
        <v>8710</v>
      </c>
      <c r="D6071" s="155">
        <v>400</v>
      </c>
      <c r="E6071" s="155">
        <v>349</v>
      </c>
      <c r="F6071" s="166">
        <v>42303</v>
      </c>
      <c r="G6071" s="166">
        <v>42283</v>
      </c>
      <c r="H6071" s="157">
        <v>1</v>
      </c>
      <c r="I6071" s="163" t="s">
        <v>8809</v>
      </c>
      <c r="J6071" s="175"/>
    </row>
    <row r="6072" spans="1:10" ht="15" customHeight="1" x14ac:dyDescent="0.25">
      <c r="A6072" s="155" t="s">
        <v>8810</v>
      </c>
      <c r="B6072" s="155" t="s">
        <v>8811</v>
      </c>
      <c r="C6072" s="155" t="s">
        <v>8812</v>
      </c>
      <c r="D6072" s="155">
        <v>5</v>
      </c>
      <c r="E6072" s="155">
        <v>4</v>
      </c>
      <c r="F6072" s="166">
        <v>42300</v>
      </c>
      <c r="G6072" s="166">
        <v>42304</v>
      </c>
      <c r="H6072" s="157">
        <v>1</v>
      </c>
      <c r="I6072" s="163" t="s">
        <v>3323</v>
      </c>
      <c r="J6072" s="175"/>
    </row>
    <row r="6073" spans="1:10" ht="15" customHeight="1" x14ac:dyDescent="0.25">
      <c r="A6073" s="155" t="s">
        <v>71</v>
      </c>
      <c r="B6073" s="155" t="s">
        <v>154</v>
      </c>
      <c r="C6073" s="155" t="s">
        <v>8813</v>
      </c>
      <c r="D6073" s="155">
        <v>5</v>
      </c>
      <c r="E6073" s="155">
        <v>5</v>
      </c>
      <c r="F6073" s="166">
        <v>42303</v>
      </c>
      <c r="G6073" s="166">
        <v>42307</v>
      </c>
      <c r="H6073" s="157">
        <v>1</v>
      </c>
      <c r="J6073" s="175"/>
    </row>
    <row r="6074" spans="1:10" ht="15" customHeight="1" x14ac:dyDescent="0.25">
      <c r="A6074" s="155" t="s">
        <v>2714</v>
      </c>
      <c r="B6074" s="155" t="s">
        <v>3029</v>
      </c>
      <c r="C6074" s="155" t="s">
        <v>8814</v>
      </c>
      <c r="D6074" s="155">
        <v>25</v>
      </c>
      <c r="E6074" s="155">
        <v>25</v>
      </c>
      <c r="F6074" s="166">
        <v>42303</v>
      </c>
      <c r="G6074" s="166">
        <v>42306</v>
      </c>
      <c r="H6074" s="157">
        <v>1</v>
      </c>
      <c r="J6074" s="175"/>
    </row>
    <row r="6075" spans="1:10" ht="15" customHeight="1" x14ac:dyDescent="0.25">
      <c r="A6075" s="155" t="s">
        <v>2714</v>
      </c>
      <c r="B6075" s="155" t="s">
        <v>5634</v>
      </c>
      <c r="C6075" s="155" t="s">
        <v>364</v>
      </c>
      <c r="D6075" s="155">
        <v>25</v>
      </c>
      <c r="E6075" s="155">
        <v>25</v>
      </c>
      <c r="F6075" s="166">
        <v>42303</v>
      </c>
      <c r="G6075" s="166">
        <v>42306</v>
      </c>
      <c r="H6075" s="157">
        <v>1</v>
      </c>
      <c r="J6075" s="175"/>
    </row>
    <row r="6076" spans="1:10" ht="15" customHeight="1" x14ac:dyDescent="0.25">
      <c r="A6076" s="155" t="s">
        <v>36</v>
      </c>
      <c r="B6076" s="155" t="s">
        <v>664</v>
      </c>
      <c r="C6076" s="155" t="s">
        <v>8815</v>
      </c>
      <c r="D6076" s="155">
        <v>50</v>
      </c>
      <c r="E6076" s="155">
        <v>50</v>
      </c>
      <c r="F6076" s="166">
        <v>42303</v>
      </c>
      <c r="G6076" s="166">
        <v>42305</v>
      </c>
      <c r="H6076" s="157">
        <v>1</v>
      </c>
      <c r="J6076" s="175"/>
    </row>
    <row r="6077" spans="1:10" ht="15" customHeight="1" x14ac:dyDescent="0.25">
      <c r="A6077" s="155" t="s">
        <v>42</v>
      </c>
      <c r="B6077" s="155" t="s">
        <v>3627</v>
      </c>
      <c r="C6077" s="155" t="s">
        <v>8816</v>
      </c>
      <c r="D6077" s="155">
        <v>10</v>
      </c>
      <c r="E6077" s="155">
        <v>10</v>
      </c>
      <c r="F6077" s="166">
        <v>42303</v>
      </c>
      <c r="G6077" s="166">
        <v>42304</v>
      </c>
      <c r="H6077" s="157">
        <v>1</v>
      </c>
      <c r="J6077" s="175"/>
    </row>
    <row r="6078" spans="1:10" ht="15" customHeight="1" x14ac:dyDescent="0.25">
      <c r="A6078" s="155" t="s">
        <v>820</v>
      </c>
      <c r="B6078" s="155" t="s">
        <v>89</v>
      </c>
      <c r="C6078" s="155" t="s">
        <v>8817</v>
      </c>
      <c r="D6078" s="155">
        <v>100</v>
      </c>
      <c r="E6078" s="155">
        <v>100</v>
      </c>
      <c r="F6078" s="166">
        <v>42303</v>
      </c>
      <c r="G6078" s="166">
        <v>42306</v>
      </c>
      <c r="H6078" s="157">
        <v>1</v>
      </c>
      <c r="J6078" s="175"/>
    </row>
    <row r="6079" spans="1:10" ht="15" customHeight="1" x14ac:dyDescent="0.25">
      <c r="A6079" s="155" t="s">
        <v>8818</v>
      </c>
      <c r="B6079" s="155" t="s">
        <v>8819</v>
      </c>
      <c r="C6079" s="155" t="s">
        <v>8820</v>
      </c>
      <c r="D6079" s="155">
        <v>10</v>
      </c>
      <c r="E6079" s="155">
        <v>10</v>
      </c>
      <c r="F6079" s="166">
        <v>42303</v>
      </c>
      <c r="G6079" s="166">
        <v>42306</v>
      </c>
      <c r="H6079" s="157">
        <v>1</v>
      </c>
      <c r="J6079" s="175"/>
    </row>
    <row r="6080" spans="1:10" ht="15" customHeight="1" x14ac:dyDescent="0.25">
      <c r="A6080" s="155" t="s">
        <v>251</v>
      </c>
      <c r="B6080" s="155" t="s">
        <v>5180</v>
      </c>
      <c r="C6080" s="155" t="s">
        <v>8821</v>
      </c>
      <c r="D6080" s="155">
        <v>20</v>
      </c>
      <c r="E6080" s="155">
        <v>20</v>
      </c>
      <c r="F6080" s="166">
        <v>42303</v>
      </c>
      <c r="G6080" s="166">
        <v>42307</v>
      </c>
      <c r="H6080" s="157">
        <v>1</v>
      </c>
      <c r="J6080" s="175"/>
    </row>
    <row r="6081" spans="1:10" ht="15" customHeight="1" x14ac:dyDescent="0.25">
      <c r="A6081" s="155" t="s">
        <v>7849</v>
      </c>
      <c r="B6081" s="155" t="s">
        <v>919</v>
      </c>
      <c r="C6081" s="155" t="s">
        <v>8822</v>
      </c>
      <c r="D6081" s="155">
        <v>5</v>
      </c>
      <c r="E6081" s="155">
        <v>5</v>
      </c>
      <c r="F6081" s="166">
        <v>42303</v>
      </c>
      <c r="G6081" s="166">
        <v>42280</v>
      </c>
      <c r="H6081" s="157">
        <v>1</v>
      </c>
      <c r="J6081" s="175"/>
    </row>
    <row r="6082" spans="1:10" ht="15" customHeight="1" x14ac:dyDescent="0.25">
      <c r="A6082" s="155" t="s">
        <v>7849</v>
      </c>
      <c r="B6082" s="155" t="s">
        <v>921</v>
      </c>
      <c r="C6082" s="155" t="s">
        <v>364</v>
      </c>
      <c r="D6082" s="155">
        <v>5</v>
      </c>
      <c r="E6082" s="155">
        <v>5</v>
      </c>
      <c r="F6082" s="166">
        <v>42303</v>
      </c>
      <c r="G6082" s="166">
        <v>42307</v>
      </c>
      <c r="H6082" s="157">
        <v>1</v>
      </c>
      <c r="J6082" s="175"/>
    </row>
    <row r="6083" spans="1:10" ht="15" customHeight="1" x14ac:dyDescent="0.25">
      <c r="A6083" s="155" t="s">
        <v>3430</v>
      </c>
      <c r="B6083" s="155" t="s">
        <v>1501</v>
      </c>
      <c r="C6083" s="155" t="s">
        <v>8823</v>
      </c>
      <c r="D6083" s="155">
        <v>100</v>
      </c>
      <c r="E6083" s="155">
        <v>100</v>
      </c>
      <c r="F6083" s="166">
        <v>42303</v>
      </c>
      <c r="G6083" s="166">
        <v>42312</v>
      </c>
      <c r="H6083" s="157">
        <v>1</v>
      </c>
      <c r="J6083" s="175"/>
    </row>
    <row r="6084" spans="1:10" ht="15" customHeight="1" x14ac:dyDescent="0.25">
      <c r="A6084" s="155" t="s">
        <v>227</v>
      </c>
      <c r="B6084" s="155" t="s">
        <v>2086</v>
      </c>
      <c r="C6084" s="155" t="s">
        <v>8824</v>
      </c>
      <c r="D6084" s="155">
        <v>26</v>
      </c>
      <c r="E6084" s="155">
        <v>26</v>
      </c>
      <c r="F6084" s="166">
        <v>42303</v>
      </c>
      <c r="G6084" s="166">
        <v>42307</v>
      </c>
      <c r="H6084" s="157">
        <v>1</v>
      </c>
      <c r="J6084" s="175"/>
    </row>
    <row r="6085" spans="1:10" ht="15" customHeight="1" x14ac:dyDescent="0.25">
      <c r="A6085" s="155" t="s">
        <v>6967</v>
      </c>
      <c r="B6085" s="155" t="s">
        <v>8620</v>
      </c>
      <c r="C6085" s="155" t="s">
        <v>8825</v>
      </c>
      <c r="D6085" s="155">
        <v>5</v>
      </c>
      <c r="E6085" s="155">
        <v>5</v>
      </c>
      <c r="F6085" s="166">
        <v>42303</v>
      </c>
      <c r="G6085" s="166">
        <v>42304</v>
      </c>
      <c r="H6085" s="157">
        <v>1</v>
      </c>
      <c r="J6085" s="175"/>
    </row>
    <row r="6086" spans="1:10" ht="15" customHeight="1" x14ac:dyDescent="0.25">
      <c r="A6086" s="155" t="s">
        <v>71</v>
      </c>
      <c r="B6086" s="155" t="s">
        <v>583</v>
      </c>
      <c r="C6086" s="155" t="s">
        <v>8826</v>
      </c>
      <c r="D6086" s="155">
        <v>11</v>
      </c>
      <c r="E6086" s="155">
        <v>11</v>
      </c>
      <c r="F6086" s="166">
        <v>42304</v>
      </c>
      <c r="G6086" s="166">
        <v>42307</v>
      </c>
      <c r="H6086" s="157">
        <v>1</v>
      </c>
      <c r="J6086" s="175"/>
    </row>
    <row r="6087" spans="1:10" ht="15" customHeight="1" x14ac:dyDescent="0.25">
      <c r="A6087" s="155" t="s">
        <v>71</v>
      </c>
      <c r="B6087" s="155" t="s">
        <v>74</v>
      </c>
      <c r="C6087" s="155" t="s">
        <v>8827</v>
      </c>
      <c r="D6087" s="155">
        <v>25</v>
      </c>
      <c r="E6087" s="155">
        <v>25</v>
      </c>
      <c r="F6087" s="166">
        <v>42304</v>
      </c>
      <c r="G6087" s="166">
        <v>42307</v>
      </c>
      <c r="H6087" s="157">
        <v>1</v>
      </c>
      <c r="J6087" s="175"/>
    </row>
    <row r="6088" spans="1:10" ht="15" customHeight="1" x14ac:dyDescent="0.25">
      <c r="A6088" s="155" t="s">
        <v>158</v>
      </c>
      <c r="B6088" s="155" t="s">
        <v>1707</v>
      </c>
      <c r="C6088" s="155" t="s">
        <v>8828</v>
      </c>
      <c r="D6088" s="155">
        <v>4</v>
      </c>
      <c r="E6088" s="155">
        <v>4</v>
      </c>
      <c r="F6088" s="166">
        <v>42304</v>
      </c>
      <c r="G6088" s="166">
        <v>42307</v>
      </c>
      <c r="H6088" s="157">
        <v>1</v>
      </c>
      <c r="J6088" s="175"/>
    </row>
    <row r="6089" spans="1:10" ht="15" customHeight="1" x14ac:dyDescent="0.25">
      <c r="A6089" s="155" t="s">
        <v>520</v>
      </c>
      <c r="B6089" s="155" t="s">
        <v>962</v>
      </c>
      <c r="C6089" s="155" t="s">
        <v>8829</v>
      </c>
      <c r="D6089" s="155">
        <v>230</v>
      </c>
      <c r="E6089" s="155">
        <v>230</v>
      </c>
      <c r="F6089" s="166">
        <v>42304</v>
      </c>
      <c r="G6089" s="166">
        <v>42317</v>
      </c>
      <c r="H6089" s="157">
        <v>1</v>
      </c>
      <c r="J6089" s="175"/>
    </row>
    <row r="6090" spans="1:10" ht="15" customHeight="1" x14ac:dyDescent="0.25">
      <c r="A6090" s="155" t="s">
        <v>42</v>
      </c>
      <c r="B6090" s="155" t="s">
        <v>3553</v>
      </c>
      <c r="C6090" s="155" t="s">
        <v>8830</v>
      </c>
      <c r="D6090" s="155">
        <v>500</v>
      </c>
      <c r="E6090" s="155">
        <v>500</v>
      </c>
      <c r="F6090" s="166">
        <v>42305</v>
      </c>
      <c r="G6090" s="166">
        <v>42307</v>
      </c>
      <c r="H6090" s="157">
        <v>1</v>
      </c>
      <c r="J6090" s="175"/>
    </row>
    <row r="6091" spans="1:10" ht="15" customHeight="1" x14ac:dyDescent="0.25">
      <c r="A6091" s="155" t="s">
        <v>42</v>
      </c>
      <c r="B6091" s="155" t="s">
        <v>815</v>
      </c>
      <c r="C6091" s="155" t="s">
        <v>364</v>
      </c>
      <c r="D6091" s="155">
        <v>300</v>
      </c>
      <c r="E6091" s="155">
        <v>300</v>
      </c>
      <c r="F6091" s="166">
        <v>42305</v>
      </c>
      <c r="G6091" s="166">
        <v>42307</v>
      </c>
      <c r="H6091" s="157">
        <v>1</v>
      </c>
      <c r="J6091" s="175"/>
    </row>
    <row r="6092" spans="1:10" ht="15" customHeight="1" x14ac:dyDescent="0.25">
      <c r="A6092" s="155" t="s">
        <v>71</v>
      </c>
      <c r="B6092" s="155" t="s">
        <v>154</v>
      </c>
      <c r="C6092" s="155" t="s">
        <v>8831</v>
      </c>
      <c r="D6092" s="155">
        <v>5</v>
      </c>
      <c r="E6092" s="155">
        <v>5</v>
      </c>
      <c r="F6092" s="166">
        <v>42305</v>
      </c>
      <c r="G6092" s="166">
        <v>42312</v>
      </c>
      <c r="H6092" s="157">
        <v>1</v>
      </c>
      <c r="J6092" s="175"/>
    </row>
    <row r="6093" spans="1:10" ht="15" customHeight="1" x14ac:dyDescent="0.25">
      <c r="A6093" s="155" t="s">
        <v>8071</v>
      </c>
      <c r="B6093" s="155" t="s">
        <v>8832</v>
      </c>
      <c r="C6093" s="155" t="s">
        <v>8833</v>
      </c>
      <c r="D6093" s="155">
        <v>101</v>
      </c>
      <c r="E6093" s="155">
        <v>101</v>
      </c>
      <c r="F6093" s="166">
        <v>42305</v>
      </c>
      <c r="G6093" s="166">
        <v>42300</v>
      </c>
      <c r="H6093" s="157">
        <v>1</v>
      </c>
      <c r="I6093" s="163" t="s">
        <v>8834</v>
      </c>
      <c r="J6093" s="175"/>
    </row>
    <row r="6094" spans="1:10" ht="15" customHeight="1" x14ac:dyDescent="0.25">
      <c r="A6094" s="155" t="s">
        <v>5053</v>
      </c>
      <c r="B6094" s="155" t="s">
        <v>7534</v>
      </c>
      <c r="C6094" s="155" t="s">
        <v>8836</v>
      </c>
      <c r="D6094" s="155">
        <v>20</v>
      </c>
      <c r="E6094" s="155">
        <v>20</v>
      </c>
      <c r="F6094" s="166">
        <v>42305</v>
      </c>
      <c r="G6094" s="166">
        <v>42305</v>
      </c>
      <c r="H6094" s="157">
        <v>1</v>
      </c>
      <c r="J6094" s="175"/>
    </row>
    <row r="6095" spans="1:10" ht="15" customHeight="1" x14ac:dyDescent="0.25">
      <c r="A6095" s="155" t="s">
        <v>7007</v>
      </c>
      <c r="B6095" s="155" t="s">
        <v>8837</v>
      </c>
      <c r="C6095" s="155" t="s">
        <v>8839</v>
      </c>
      <c r="D6095" s="155">
        <v>45</v>
      </c>
      <c r="E6095" s="155">
        <v>45</v>
      </c>
      <c r="F6095" s="166">
        <v>42305</v>
      </c>
      <c r="G6095" s="166">
        <v>42307</v>
      </c>
      <c r="H6095" s="157">
        <v>1</v>
      </c>
      <c r="J6095" s="175"/>
    </row>
    <row r="6096" spans="1:10" ht="15" customHeight="1" x14ac:dyDescent="0.25">
      <c r="A6096" s="155" t="s">
        <v>7007</v>
      </c>
      <c r="B6096" s="155" t="s">
        <v>8838</v>
      </c>
      <c r="C6096" s="155" t="s">
        <v>316</v>
      </c>
      <c r="D6096" s="155">
        <v>45</v>
      </c>
      <c r="E6096" s="155">
        <v>45</v>
      </c>
      <c r="F6096" s="166">
        <v>42305</v>
      </c>
      <c r="G6096" s="166">
        <v>42307</v>
      </c>
      <c r="H6096" s="157">
        <v>1</v>
      </c>
      <c r="J6096" s="175"/>
    </row>
    <row r="6097" spans="1:10" ht="15" customHeight="1" x14ac:dyDescent="0.25">
      <c r="A6097" s="155" t="s">
        <v>286</v>
      </c>
      <c r="B6097" s="155" t="s">
        <v>7427</v>
      </c>
      <c r="C6097" s="155" t="s">
        <v>8840</v>
      </c>
      <c r="D6097" s="155">
        <v>25</v>
      </c>
      <c r="E6097" s="155">
        <v>25</v>
      </c>
      <c r="F6097" s="166">
        <v>42305</v>
      </c>
      <c r="G6097" s="166">
        <v>42312</v>
      </c>
      <c r="H6097" s="157">
        <v>1</v>
      </c>
      <c r="J6097" s="175"/>
    </row>
    <row r="6098" spans="1:10" ht="15" customHeight="1" x14ac:dyDescent="0.25">
      <c r="A6098" s="155" t="s">
        <v>8784</v>
      </c>
      <c r="B6098" s="155" t="s">
        <v>8785</v>
      </c>
      <c r="C6098" s="155" t="s">
        <v>8841</v>
      </c>
      <c r="D6098" s="155">
        <v>1</v>
      </c>
      <c r="E6098" s="155">
        <v>1</v>
      </c>
      <c r="F6098" s="166">
        <v>42305</v>
      </c>
      <c r="G6098" s="166">
        <v>42307</v>
      </c>
      <c r="H6098" s="157">
        <v>1</v>
      </c>
      <c r="J6098" s="175"/>
    </row>
    <row r="6099" spans="1:10" ht="15" customHeight="1" x14ac:dyDescent="0.25">
      <c r="A6099" s="155" t="s">
        <v>8835</v>
      </c>
      <c r="B6099" s="155" t="s">
        <v>8842</v>
      </c>
      <c r="C6099" s="155" t="s">
        <v>8843</v>
      </c>
      <c r="D6099" s="155">
        <v>50</v>
      </c>
      <c r="E6099" s="155">
        <v>50</v>
      </c>
      <c r="F6099" s="166">
        <v>42305</v>
      </c>
      <c r="G6099" s="166">
        <v>42313</v>
      </c>
      <c r="H6099" s="157">
        <v>1</v>
      </c>
      <c r="J6099" s="175"/>
    </row>
    <row r="6100" spans="1:10" ht="15" customHeight="1" x14ac:dyDescent="0.25">
      <c r="A6100" s="155" t="s">
        <v>1438</v>
      </c>
      <c r="B6100" s="155" t="s">
        <v>8846</v>
      </c>
      <c r="C6100" s="155" t="s">
        <v>8847</v>
      </c>
      <c r="D6100" s="155">
        <v>10</v>
      </c>
      <c r="E6100" s="155">
        <v>10</v>
      </c>
      <c r="F6100" s="166">
        <v>42305</v>
      </c>
      <c r="G6100" s="166">
        <v>42306</v>
      </c>
      <c r="H6100" s="157">
        <v>1</v>
      </c>
      <c r="J6100" s="175"/>
    </row>
    <row r="6101" spans="1:10" ht="15" customHeight="1" x14ac:dyDescent="0.25">
      <c r="A6101" s="155" t="s">
        <v>1474</v>
      </c>
      <c r="B6101" s="155" t="s">
        <v>6175</v>
      </c>
      <c r="C6101" s="155" t="s">
        <v>8848</v>
      </c>
      <c r="D6101" s="155">
        <v>150</v>
      </c>
      <c r="E6101" s="155">
        <v>150</v>
      </c>
      <c r="F6101" s="166">
        <v>42306</v>
      </c>
      <c r="G6101" s="166">
        <v>42310</v>
      </c>
      <c r="H6101" s="157">
        <v>1</v>
      </c>
      <c r="J6101" s="175"/>
    </row>
    <row r="6102" spans="1:10" ht="15" customHeight="1" x14ac:dyDescent="0.25">
      <c r="A6102" s="155" t="s">
        <v>286</v>
      </c>
      <c r="B6102" s="155" t="s">
        <v>3002</v>
      </c>
      <c r="C6102" s="155" t="s">
        <v>8849</v>
      </c>
      <c r="D6102" s="155">
        <v>100</v>
      </c>
      <c r="E6102" s="155">
        <v>100</v>
      </c>
      <c r="F6102" s="166">
        <v>42306</v>
      </c>
      <c r="G6102" s="166">
        <v>42312</v>
      </c>
      <c r="H6102" s="157">
        <v>1</v>
      </c>
      <c r="J6102" s="175"/>
    </row>
    <row r="6103" spans="1:10" ht="15" customHeight="1" x14ac:dyDescent="0.25">
      <c r="A6103" s="155" t="s">
        <v>286</v>
      </c>
      <c r="B6103" s="155" t="s">
        <v>3065</v>
      </c>
      <c r="C6103" s="155" t="s">
        <v>364</v>
      </c>
      <c r="D6103" s="155">
        <v>100</v>
      </c>
      <c r="E6103" s="155">
        <v>100</v>
      </c>
      <c r="F6103" s="166">
        <v>42306</v>
      </c>
      <c r="G6103" s="166">
        <v>42312</v>
      </c>
      <c r="H6103" s="157">
        <v>1</v>
      </c>
      <c r="J6103" s="175"/>
    </row>
    <row r="6104" spans="1:10" ht="15" customHeight="1" x14ac:dyDescent="0.25">
      <c r="A6104" s="155" t="s">
        <v>2714</v>
      </c>
      <c r="B6104" s="155" t="s">
        <v>8850</v>
      </c>
      <c r="C6104" s="155" t="s">
        <v>8851</v>
      </c>
      <c r="D6104" s="155">
        <v>100</v>
      </c>
      <c r="E6104" s="155">
        <v>100</v>
      </c>
      <c r="F6104" s="166">
        <v>42306</v>
      </c>
      <c r="G6104" s="166">
        <v>42317</v>
      </c>
      <c r="H6104" s="157">
        <v>1</v>
      </c>
      <c r="J6104" s="175"/>
    </row>
    <row r="6105" spans="1:10" ht="15" customHeight="1" x14ac:dyDescent="0.25">
      <c r="A6105" s="155" t="s">
        <v>2714</v>
      </c>
      <c r="B6105" s="155" t="s">
        <v>1888</v>
      </c>
      <c r="C6105" s="155" t="s">
        <v>8852</v>
      </c>
      <c r="D6105" s="155">
        <v>100</v>
      </c>
      <c r="E6105" s="155">
        <v>100</v>
      </c>
      <c r="F6105" s="166">
        <v>42306</v>
      </c>
      <c r="G6105" s="166">
        <v>42312</v>
      </c>
      <c r="H6105" s="157">
        <v>1</v>
      </c>
      <c r="J6105" s="175"/>
    </row>
    <row r="6106" spans="1:10" ht="15" customHeight="1" x14ac:dyDescent="0.25">
      <c r="A6106" s="155" t="s">
        <v>3430</v>
      </c>
      <c r="B6106" s="155" t="s">
        <v>681</v>
      </c>
      <c r="C6106" s="155" t="s">
        <v>8853</v>
      </c>
      <c r="D6106" s="155">
        <v>100</v>
      </c>
      <c r="E6106" s="155">
        <v>100</v>
      </c>
      <c r="F6106" s="166">
        <v>42306</v>
      </c>
      <c r="G6106" s="166">
        <v>42312</v>
      </c>
      <c r="H6106" s="157">
        <v>1</v>
      </c>
      <c r="J6106" s="175"/>
    </row>
    <row r="6107" spans="1:10" ht="15" customHeight="1" x14ac:dyDescent="0.25">
      <c r="A6107" s="155" t="s">
        <v>8854</v>
      </c>
      <c r="B6107" s="155" t="s">
        <v>8855</v>
      </c>
      <c r="C6107" s="155" t="s">
        <v>8856</v>
      </c>
      <c r="D6107" s="155">
        <v>25</v>
      </c>
      <c r="E6107" s="155">
        <v>25</v>
      </c>
      <c r="F6107" s="166">
        <v>42306</v>
      </c>
      <c r="G6107" s="166">
        <v>42311</v>
      </c>
      <c r="H6107" s="157">
        <v>1</v>
      </c>
      <c r="J6107" s="175"/>
    </row>
    <row r="6108" spans="1:10" ht="15" customHeight="1" x14ac:dyDescent="0.25">
      <c r="A6108" s="155" t="s">
        <v>5652</v>
      </c>
      <c r="B6108" s="155" t="s">
        <v>6771</v>
      </c>
      <c r="C6108" s="155" t="s">
        <v>8857</v>
      </c>
      <c r="D6108" s="155">
        <v>25</v>
      </c>
      <c r="E6108" s="155">
        <v>25</v>
      </c>
      <c r="F6108" s="166">
        <v>42306</v>
      </c>
      <c r="G6108" s="166">
        <v>42312</v>
      </c>
      <c r="H6108" s="157">
        <v>1</v>
      </c>
      <c r="J6108" s="175"/>
    </row>
    <row r="6109" spans="1:10" ht="15" customHeight="1" x14ac:dyDescent="0.25">
      <c r="A6109" s="155" t="s">
        <v>520</v>
      </c>
      <c r="B6109" s="155" t="s">
        <v>5026</v>
      </c>
      <c r="C6109" s="155" t="s">
        <v>8858</v>
      </c>
      <c r="D6109" s="155">
        <v>400</v>
      </c>
      <c r="E6109" s="155">
        <v>400</v>
      </c>
      <c r="F6109" s="166">
        <v>42306</v>
      </c>
      <c r="G6109" s="166">
        <v>42313</v>
      </c>
      <c r="H6109" s="157">
        <v>1</v>
      </c>
      <c r="J6109" s="175"/>
    </row>
    <row r="6110" spans="1:10" ht="15" customHeight="1" x14ac:dyDescent="0.25">
      <c r="A6110" s="155" t="s">
        <v>1826</v>
      </c>
      <c r="B6110" s="155" t="s">
        <v>5266</v>
      </c>
      <c r="C6110" s="155" t="s">
        <v>8859</v>
      </c>
      <c r="D6110" s="155">
        <v>100</v>
      </c>
      <c r="E6110" s="155">
        <v>100</v>
      </c>
      <c r="F6110" s="166">
        <v>42307</v>
      </c>
      <c r="G6110" s="166">
        <v>42312</v>
      </c>
      <c r="H6110" s="157">
        <v>1</v>
      </c>
      <c r="J6110" s="175"/>
    </row>
    <row r="6111" spans="1:10" ht="15" customHeight="1" x14ac:dyDescent="0.25">
      <c r="A6111" s="155" t="s">
        <v>2769</v>
      </c>
      <c r="B6111" s="155" t="s">
        <v>8860</v>
      </c>
      <c r="C6111" s="155" t="s">
        <v>8861</v>
      </c>
      <c r="D6111" s="155">
        <v>25</v>
      </c>
      <c r="E6111" s="155">
        <v>25</v>
      </c>
      <c r="F6111" s="166">
        <v>42307</v>
      </c>
      <c r="G6111" s="166">
        <v>42311</v>
      </c>
      <c r="H6111" s="157">
        <v>1</v>
      </c>
      <c r="J6111" s="175"/>
    </row>
    <row r="6112" spans="1:10" ht="15" customHeight="1" x14ac:dyDescent="0.25">
      <c r="A6112" s="155" t="s">
        <v>1474</v>
      </c>
      <c r="B6112" s="155" t="s">
        <v>345</v>
      </c>
      <c r="C6112" s="155" t="s">
        <v>8862</v>
      </c>
      <c r="D6112" s="155">
        <v>50</v>
      </c>
      <c r="E6112" s="155">
        <v>50</v>
      </c>
      <c r="F6112" s="166">
        <v>42307</v>
      </c>
      <c r="G6112" s="166">
        <v>42311</v>
      </c>
      <c r="H6112" s="157">
        <v>1</v>
      </c>
      <c r="J6112" s="175"/>
    </row>
    <row r="6113" spans="1:10" ht="15" customHeight="1" x14ac:dyDescent="0.25">
      <c r="A6113" s="155" t="s">
        <v>1438</v>
      </c>
      <c r="B6113" s="155" t="s">
        <v>1846</v>
      </c>
      <c r="C6113" s="155" t="s">
        <v>8863</v>
      </c>
      <c r="D6113" s="155">
        <v>25</v>
      </c>
      <c r="E6113" s="155">
        <v>25</v>
      </c>
      <c r="F6113" s="166">
        <v>42307</v>
      </c>
      <c r="G6113" s="166">
        <v>42314</v>
      </c>
      <c r="H6113" s="157">
        <v>1</v>
      </c>
      <c r="J6113" s="175"/>
    </row>
    <row r="6114" spans="1:10" ht="15" customHeight="1" x14ac:dyDescent="0.25">
      <c r="A6114" s="155" t="s">
        <v>1438</v>
      </c>
      <c r="B6114" s="155" t="s">
        <v>1441</v>
      </c>
      <c r="C6114" s="155" t="s">
        <v>364</v>
      </c>
      <c r="D6114" s="155">
        <v>25</v>
      </c>
      <c r="E6114" s="155">
        <v>25</v>
      </c>
      <c r="F6114" s="166">
        <v>42307</v>
      </c>
      <c r="G6114" s="166">
        <v>42314</v>
      </c>
      <c r="H6114" s="157">
        <v>1</v>
      </c>
      <c r="J6114" s="175"/>
    </row>
    <row r="6115" spans="1:10" ht="15" customHeight="1" x14ac:dyDescent="0.25">
      <c r="A6115" s="155" t="s">
        <v>8550</v>
      </c>
      <c r="B6115" s="155" t="s">
        <v>8551</v>
      </c>
      <c r="C6115" s="155" t="s">
        <v>8864</v>
      </c>
      <c r="D6115" s="155">
        <v>10</v>
      </c>
      <c r="E6115" s="155">
        <v>10</v>
      </c>
      <c r="F6115" s="166">
        <v>42307</v>
      </c>
      <c r="G6115" s="166">
        <v>42313</v>
      </c>
      <c r="H6115" s="157">
        <v>1</v>
      </c>
      <c r="J6115" s="175"/>
    </row>
    <row r="6116" spans="1:10" ht="15" customHeight="1" x14ac:dyDescent="0.25">
      <c r="A6116" s="155" t="s">
        <v>8550</v>
      </c>
      <c r="B6116" s="155" t="s">
        <v>8865</v>
      </c>
      <c r="C6116" s="155" t="s">
        <v>8866</v>
      </c>
      <c r="D6116" s="155">
        <v>5</v>
      </c>
      <c r="E6116" s="155">
        <v>5</v>
      </c>
      <c r="F6116" s="166">
        <v>42307</v>
      </c>
      <c r="G6116" s="166">
        <v>42313</v>
      </c>
      <c r="H6116" s="157">
        <v>1</v>
      </c>
      <c r="J6116" s="175"/>
    </row>
    <row r="6117" spans="1:10" ht="15" customHeight="1" x14ac:dyDescent="0.25">
      <c r="A6117" s="155" t="s">
        <v>78</v>
      </c>
      <c r="B6117" s="155" t="s">
        <v>8867</v>
      </c>
      <c r="C6117" s="155" t="s">
        <v>8868</v>
      </c>
      <c r="D6117" s="155">
        <v>5</v>
      </c>
      <c r="E6117" s="155">
        <v>5</v>
      </c>
      <c r="F6117" s="166">
        <v>42307</v>
      </c>
      <c r="G6117" s="166">
        <v>42310</v>
      </c>
      <c r="H6117" s="157">
        <v>1</v>
      </c>
      <c r="J6117" s="175"/>
    </row>
    <row r="6118" spans="1:10" ht="15" customHeight="1" x14ac:dyDescent="0.25">
      <c r="A6118" s="155" t="s">
        <v>121</v>
      </c>
      <c r="B6118" s="155" t="s">
        <v>758</v>
      </c>
      <c r="C6118" s="155" t="s">
        <v>8869</v>
      </c>
      <c r="D6118" s="155">
        <v>50</v>
      </c>
      <c r="E6118" s="155">
        <v>34</v>
      </c>
      <c r="F6118" s="166">
        <v>42310</v>
      </c>
      <c r="G6118" s="166">
        <v>42299</v>
      </c>
      <c r="H6118" s="157">
        <v>1</v>
      </c>
      <c r="I6118" s="163" t="s">
        <v>10151</v>
      </c>
      <c r="J6118" s="175"/>
    </row>
    <row r="6119" spans="1:10" ht="15" customHeight="1" x14ac:dyDescent="0.25">
      <c r="A6119" s="155" t="s">
        <v>6237</v>
      </c>
      <c r="B6119" s="155" t="s">
        <v>8763</v>
      </c>
      <c r="C6119" s="155" t="s">
        <v>8870</v>
      </c>
      <c r="D6119" s="155">
        <v>26</v>
      </c>
      <c r="E6119" s="155">
        <v>26</v>
      </c>
      <c r="F6119" s="166">
        <v>42310</v>
      </c>
      <c r="G6119" s="166">
        <v>42314</v>
      </c>
      <c r="H6119" s="157">
        <v>1</v>
      </c>
      <c r="J6119" s="175"/>
    </row>
    <row r="6120" spans="1:10" ht="15" customHeight="1" x14ac:dyDescent="0.25">
      <c r="A6120" s="155" t="s">
        <v>6237</v>
      </c>
      <c r="B6120" s="155" t="s">
        <v>8871</v>
      </c>
      <c r="C6120" s="155" t="s">
        <v>8872</v>
      </c>
      <c r="D6120" s="155">
        <v>26</v>
      </c>
      <c r="E6120" s="155">
        <v>26</v>
      </c>
      <c r="F6120" s="166">
        <v>42310</v>
      </c>
      <c r="G6120" s="166">
        <v>42314</v>
      </c>
      <c r="H6120" s="157">
        <v>1</v>
      </c>
      <c r="J6120" s="175"/>
    </row>
    <row r="6121" spans="1:10" ht="15" customHeight="1" x14ac:dyDescent="0.25">
      <c r="A6121" s="155" t="s">
        <v>1983</v>
      </c>
      <c r="B6121" s="155" t="s">
        <v>8873</v>
      </c>
      <c r="C6121" s="155" t="s">
        <v>8874</v>
      </c>
      <c r="D6121" s="155">
        <v>10</v>
      </c>
      <c r="E6121" s="155">
        <v>10</v>
      </c>
      <c r="F6121" s="166">
        <v>42310</v>
      </c>
      <c r="G6121" s="166">
        <v>42314</v>
      </c>
      <c r="H6121" s="157">
        <v>1</v>
      </c>
      <c r="J6121" s="175"/>
    </row>
    <row r="6122" spans="1:10" ht="15" customHeight="1" x14ac:dyDescent="0.25">
      <c r="A6122" s="155" t="s">
        <v>8854</v>
      </c>
      <c r="B6122" s="155" t="s">
        <v>8875</v>
      </c>
      <c r="C6122" s="155" t="s">
        <v>8876</v>
      </c>
      <c r="D6122" s="155">
        <v>25</v>
      </c>
      <c r="E6122" s="155">
        <v>25</v>
      </c>
      <c r="F6122" s="166">
        <v>42310</v>
      </c>
      <c r="G6122" s="166">
        <v>42319</v>
      </c>
      <c r="H6122" s="157">
        <v>1</v>
      </c>
      <c r="J6122" s="175"/>
    </row>
    <row r="6123" spans="1:10" ht="15" customHeight="1" x14ac:dyDescent="0.25">
      <c r="A6123" s="155" t="s">
        <v>520</v>
      </c>
      <c r="B6123" s="155" t="s">
        <v>5026</v>
      </c>
      <c r="C6123" s="155" t="s">
        <v>8877</v>
      </c>
      <c r="D6123" s="155">
        <v>400</v>
      </c>
      <c r="E6123" s="155">
        <v>400</v>
      </c>
      <c r="F6123" s="166">
        <v>42310</v>
      </c>
      <c r="G6123" s="166">
        <v>42311</v>
      </c>
      <c r="H6123" s="157">
        <v>1</v>
      </c>
      <c r="J6123" s="175"/>
    </row>
    <row r="6124" spans="1:10" ht="15" customHeight="1" x14ac:dyDescent="0.25">
      <c r="A6124" s="155" t="s">
        <v>559</v>
      </c>
      <c r="B6124" s="155" t="s">
        <v>450</v>
      </c>
      <c r="C6124" s="155" t="s">
        <v>8878</v>
      </c>
      <c r="D6124" s="155">
        <v>15000</v>
      </c>
      <c r="E6124" s="155">
        <v>15030</v>
      </c>
      <c r="F6124" s="166">
        <v>42311</v>
      </c>
      <c r="G6124" s="166">
        <v>42314</v>
      </c>
      <c r="H6124" s="157">
        <v>1</v>
      </c>
      <c r="J6124" s="175"/>
    </row>
    <row r="6125" spans="1:10" ht="15" customHeight="1" x14ac:dyDescent="0.25">
      <c r="A6125" s="155" t="s">
        <v>173</v>
      </c>
      <c r="B6125" s="155" t="s">
        <v>1782</v>
      </c>
      <c r="C6125" s="155" t="s">
        <v>8879</v>
      </c>
      <c r="D6125" s="155">
        <v>501</v>
      </c>
      <c r="E6125" s="155">
        <v>501</v>
      </c>
      <c r="F6125" s="166">
        <v>42311</v>
      </c>
      <c r="G6125" s="166">
        <v>42317</v>
      </c>
      <c r="H6125" s="157">
        <v>1</v>
      </c>
      <c r="J6125" s="175"/>
    </row>
    <row r="6126" spans="1:10" ht="15" customHeight="1" x14ac:dyDescent="0.25">
      <c r="A6126" s="155" t="s">
        <v>6638</v>
      </c>
      <c r="B6126" s="155" t="s">
        <v>4528</v>
      </c>
      <c r="C6126" s="155" t="s">
        <v>8880</v>
      </c>
      <c r="D6126" s="155">
        <v>25</v>
      </c>
      <c r="E6126" s="155">
        <v>25</v>
      </c>
      <c r="F6126" s="166">
        <v>42311</v>
      </c>
      <c r="G6126" s="166">
        <v>42314</v>
      </c>
      <c r="H6126" s="157">
        <v>1</v>
      </c>
      <c r="J6126" s="175"/>
    </row>
    <row r="6127" spans="1:10" ht="15" customHeight="1" x14ac:dyDescent="0.25">
      <c r="A6127" s="155" t="s">
        <v>6638</v>
      </c>
      <c r="B6127" s="155" t="s">
        <v>4530</v>
      </c>
      <c r="C6127" s="155" t="s">
        <v>316</v>
      </c>
      <c r="D6127" s="155">
        <v>25</v>
      </c>
      <c r="E6127" s="155">
        <v>25</v>
      </c>
      <c r="F6127" s="166">
        <v>42311</v>
      </c>
      <c r="G6127" s="166">
        <v>42314</v>
      </c>
      <c r="H6127" s="157">
        <v>1</v>
      </c>
      <c r="J6127" s="175"/>
    </row>
    <row r="6128" spans="1:10" ht="15" customHeight="1" x14ac:dyDescent="0.25">
      <c r="A6128" s="155" t="s">
        <v>286</v>
      </c>
      <c r="B6128" s="155" t="s">
        <v>3014</v>
      </c>
      <c r="C6128" s="155" t="s">
        <v>8881</v>
      </c>
      <c r="D6128" s="155">
        <v>100</v>
      </c>
      <c r="E6128" s="155">
        <v>100</v>
      </c>
      <c r="F6128" s="166">
        <v>42311</v>
      </c>
      <c r="G6128" s="166">
        <v>42314</v>
      </c>
      <c r="H6128" s="157">
        <v>1</v>
      </c>
      <c r="J6128" s="175"/>
    </row>
    <row r="6129" spans="1:10" ht="15" customHeight="1" x14ac:dyDescent="0.25">
      <c r="A6129" s="155" t="s">
        <v>6965</v>
      </c>
      <c r="B6129" s="155" t="s">
        <v>6646</v>
      </c>
      <c r="C6129" s="155" t="s">
        <v>8689</v>
      </c>
      <c r="D6129" s="155">
        <v>40</v>
      </c>
      <c r="E6129" s="155">
        <v>40</v>
      </c>
      <c r="F6129" s="166">
        <v>42311</v>
      </c>
      <c r="G6129" s="166">
        <v>42321</v>
      </c>
      <c r="H6129" s="157">
        <v>1</v>
      </c>
      <c r="J6129" s="175"/>
    </row>
    <row r="6130" spans="1:10" ht="15" customHeight="1" x14ac:dyDescent="0.25">
      <c r="A6130" s="155" t="s">
        <v>299</v>
      </c>
      <c r="B6130" s="155" t="s">
        <v>300</v>
      </c>
      <c r="C6130" s="155" t="s">
        <v>8882</v>
      </c>
      <c r="D6130" s="155">
        <v>25</v>
      </c>
      <c r="E6130" s="155">
        <v>25</v>
      </c>
      <c r="F6130" s="166">
        <v>42311</v>
      </c>
      <c r="G6130" s="166">
        <v>42312</v>
      </c>
      <c r="H6130" s="157">
        <v>1</v>
      </c>
      <c r="J6130" s="175"/>
    </row>
    <row r="6131" spans="1:10" ht="15" customHeight="1" x14ac:dyDescent="0.25">
      <c r="A6131" s="155" t="s">
        <v>8071</v>
      </c>
      <c r="B6131" s="155" t="s">
        <v>8644</v>
      </c>
      <c r="C6131" s="155" t="s">
        <v>8883</v>
      </c>
      <c r="D6131" s="155">
        <v>250</v>
      </c>
      <c r="E6131" s="155">
        <v>250</v>
      </c>
      <c r="F6131" s="166">
        <v>42311</v>
      </c>
      <c r="G6131" s="166">
        <v>42313</v>
      </c>
      <c r="H6131" s="157">
        <v>1</v>
      </c>
      <c r="I6131" s="163" t="s">
        <v>4069</v>
      </c>
      <c r="J6131" s="175"/>
    </row>
    <row r="6132" spans="1:10" ht="15" customHeight="1" x14ac:dyDescent="0.25">
      <c r="A6132" s="155" t="s">
        <v>6021</v>
      </c>
      <c r="B6132" s="155" t="s">
        <v>6022</v>
      </c>
      <c r="C6132" s="155" t="s">
        <v>8884</v>
      </c>
      <c r="D6132" s="155">
        <v>250</v>
      </c>
      <c r="E6132" s="155">
        <v>250</v>
      </c>
      <c r="F6132" s="166">
        <v>42312</v>
      </c>
      <c r="G6132" s="166">
        <v>42314</v>
      </c>
      <c r="H6132" s="157">
        <v>1</v>
      </c>
      <c r="J6132" s="175"/>
    </row>
    <row r="6133" spans="1:10" ht="30" customHeight="1" x14ac:dyDescent="0.25">
      <c r="A6133" s="155" t="s">
        <v>8056</v>
      </c>
      <c r="B6133" s="155" t="s">
        <v>4253</v>
      </c>
      <c r="C6133" s="155" t="s">
        <v>8885</v>
      </c>
      <c r="D6133" s="155">
        <v>100</v>
      </c>
      <c r="E6133" s="155">
        <v>100</v>
      </c>
      <c r="F6133" s="166">
        <v>42312</v>
      </c>
      <c r="G6133" s="166">
        <v>42317</v>
      </c>
      <c r="H6133" s="157">
        <v>1</v>
      </c>
      <c r="J6133" s="175"/>
    </row>
    <row r="6134" spans="1:10" ht="15" customHeight="1" x14ac:dyDescent="0.25">
      <c r="A6134" s="155" t="s">
        <v>71</v>
      </c>
      <c r="B6134" s="155" t="s">
        <v>1168</v>
      </c>
      <c r="C6134" s="155" t="s">
        <v>8886</v>
      </c>
      <c r="D6134" s="155">
        <v>10</v>
      </c>
      <c r="E6134" s="155">
        <v>10</v>
      </c>
      <c r="F6134" s="166">
        <v>42312</v>
      </c>
      <c r="G6134" s="166">
        <v>42318</v>
      </c>
      <c r="H6134" s="157">
        <v>1</v>
      </c>
      <c r="J6134" s="175"/>
    </row>
    <row r="6135" spans="1:10" ht="15" customHeight="1" x14ac:dyDescent="0.25">
      <c r="A6135" s="155" t="s">
        <v>6021</v>
      </c>
      <c r="B6135" s="155" t="s">
        <v>8887</v>
      </c>
      <c r="C6135" s="155" t="s">
        <v>8889</v>
      </c>
      <c r="D6135" s="155">
        <v>250</v>
      </c>
      <c r="E6135" s="155">
        <v>249</v>
      </c>
      <c r="F6135" s="166">
        <v>42312</v>
      </c>
      <c r="G6135" s="166">
        <v>42310</v>
      </c>
      <c r="H6135" s="157">
        <v>1</v>
      </c>
      <c r="I6135" s="163" t="s">
        <v>10152</v>
      </c>
      <c r="J6135" s="175"/>
    </row>
    <row r="6136" spans="1:10" ht="15" customHeight="1" x14ac:dyDescent="0.25">
      <c r="A6136" s="155" t="s">
        <v>6021</v>
      </c>
      <c r="B6136" s="155" t="s">
        <v>8888</v>
      </c>
      <c r="C6136" s="155" t="s">
        <v>32</v>
      </c>
      <c r="D6136" s="155">
        <v>250</v>
      </c>
      <c r="E6136" s="155">
        <v>249</v>
      </c>
      <c r="F6136" s="166">
        <v>42312</v>
      </c>
      <c r="G6136" s="166">
        <v>42310</v>
      </c>
      <c r="H6136" s="157">
        <v>1</v>
      </c>
      <c r="I6136" s="163" t="s">
        <v>10152</v>
      </c>
      <c r="J6136" s="175"/>
    </row>
    <row r="6137" spans="1:10" ht="15" customHeight="1" x14ac:dyDescent="0.25">
      <c r="A6137" s="155" t="s">
        <v>71</v>
      </c>
      <c r="B6137" s="155" t="s">
        <v>1550</v>
      </c>
      <c r="C6137" s="155" t="s">
        <v>8890</v>
      </c>
      <c r="D6137" s="155">
        <v>10</v>
      </c>
      <c r="E6137" s="155">
        <v>10</v>
      </c>
      <c r="F6137" s="166">
        <v>42313</v>
      </c>
      <c r="G6137" s="166">
        <v>42324</v>
      </c>
      <c r="H6137" s="157">
        <v>1</v>
      </c>
      <c r="J6137" s="175"/>
    </row>
    <row r="6138" spans="1:10" ht="15" customHeight="1" x14ac:dyDescent="0.25">
      <c r="A6138" s="155" t="s">
        <v>8170</v>
      </c>
      <c r="B6138" s="155" t="s">
        <v>272</v>
      </c>
      <c r="C6138" s="155" t="s">
        <v>8891</v>
      </c>
      <c r="D6138" s="155">
        <v>11</v>
      </c>
      <c r="E6138" s="155">
        <v>11</v>
      </c>
      <c r="F6138" s="166">
        <v>42313</v>
      </c>
      <c r="G6138" s="166">
        <v>42321</v>
      </c>
      <c r="H6138" s="157">
        <v>1</v>
      </c>
      <c r="J6138" s="175"/>
    </row>
    <row r="6139" spans="1:10" ht="15" customHeight="1" x14ac:dyDescent="0.25">
      <c r="A6139" s="155" t="s">
        <v>1492</v>
      </c>
      <c r="B6139" s="155" t="s">
        <v>2726</v>
      </c>
      <c r="C6139" s="155" t="s">
        <v>8892</v>
      </c>
      <c r="D6139" s="155">
        <v>250</v>
      </c>
      <c r="E6139" s="155">
        <v>250</v>
      </c>
      <c r="F6139" s="166">
        <v>42313</v>
      </c>
      <c r="G6139" s="166">
        <v>42328</v>
      </c>
      <c r="H6139" s="157">
        <v>1</v>
      </c>
      <c r="J6139" s="175"/>
    </row>
    <row r="6140" spans="1:10" ht="15" customHeight="1" x14ac:dyDescent="0.25">
      <c r="A6140" s="155" t="s">
        <v>8854</v>
      </c>
      <c r="B6140" s="155" t="s">
        <v>8893</v>
      </c>
      <c r="C6140" s="155" t="s">
        <v>8894</v>
      </c>
      <c r="D6140" s="155">
        <v>25</v>
      </c>
      <c r="E6140" s="155">
        <v>25</v>
      </c>
      <c r="F6140" s="166">
        <v>42313</v>
      </c>
      <c r="G6140" s="166">
        <v>42317</v>
      </c>
      <c r="H6140" s="157">
        <v>1</v>
      </c>
      <c r="I6140" s="163" t="s">
        <v>8895</v>
      </c>
      <c r="J6140" s="175"/>
    </row>
    <row r="6141" spans="1:10" ht="15" customHeight="1" x14ac:dyDescent="0.25">
      <c r="A6141" s="155" t="s">
        <v>5967</v>
      </c>
      <c r="B6141" s="155" t="s">
        <v>8898</v>
      </c>
      <c r="C6141" s="155" t="s">
        <v>8899</v>
      </c>
      <c r="D6141" s="155">
        <v>2</v>
      </c>
      <c r="E6141" s="155">
        <v>2</v>
      </c>
      <c r="F6141" s="166">
        <v>42313</v>
      </c>
      <c r="G6141" s="166">
        <v>42321</v>
      </c>
      <c r="H6141" s="157">
        <v>1</v>
      </c>
      <c r="J6141" s="175"/>
    </row>
    <row r="6142" spans="1:10" ht="15" customHeight="1" x14ac:dyDescent="0.25">
      <c r="A6142" s="155" t="s">
        <v>5967</v>
      </c>
      <c r="B6142" s="155" t="s">
        <v>8897</v>
      </c>
      <c r="C6142" s="155" t="s">
        <v>364</v>
      </c>
      <c r="D6142" s="155">
        <v>4</v>
      </c>
      <c r="E6142" s="155">
        <v>4</v>
      </c>
      <c r="F6142" s="166">
        <v>42313</v>
      </c>
      <c r="G6142" s="166">
        <v>42321</v>
      </c>
      <c r="H6142" s="157">
        <v>1</v>
      </c>
      <c r="J6142" s="175"/>
    </row>
    <row r="6143" spans="1:10" ht="15" customHeight="1" x14ac:dyDescent="0.25">
      <c r="A6143" s="155" t="s">
        <v>5967</v>
      </c>
      <c r="B6143" s="155" t="s">
        <v>8896</v>
      </c>
      <c r="C6143" s="155" t="s">
        <v>161</v>
      </c>
      <c r="D6143" s="155">
        <v>4</v>
      </c>
      <c r="E6143" s="155">
        <v>4</v>
      </c>
      <c r="F6143" s="166">
        <v>42313</v>
      </c>
      <c r="G6143" s="166">
        <v>42321</v>
      </c>
      <c r="H6143" s="157">
        <v>1</v>
      </c>
      <c r="J6143" s="175"/>
    </row>
    <row r="6144" spans="1:10" ht="15" customHeight="1" x14ac:dyDescent="0.25">
      <c r="A6144" s="155" t="s">
        <v>6482</v>
      </c>
      <c r="B6144" s="155" t="s">
        <v>8900</v>
      </c>
      <c r="C6144" s="155" t="s">
        <v>8901</v>
      </c>
      <c r="D6144" s="155">
        <v>155</v>
      </c>
      <c r="E6144" s="155">
        <v>155</v>
      </c>
      <c r="F6144" s="166">
        <v>42313</v>
      </c>
      <c r="G6144" s="166">
        <v>42314</v>
      </c>
      <c r="H6144" s="157">
        <v>1</v>
      </c>
      <c r="J6144" s="175"/>
    </row>
    <row r="6145" spans="1:10" ht="30" customHeight="1" x14ac:dyDescent="0.25">
      <c r="A6145" s="155" t="s">
        <v>8056</v>
      </c>
      <c r="B6145" s="155" t="s">
        <v>8902</v>
      </c>
      <c r="C6145" s="155" t="s">
        <v>8903</v>
      </c>
      <c r="D6145" s="155">
        <v>100</v>
      </c>
      <c r="E6145" s="155">
        <v>100</v>
      </c>
      <c r="F6145" s="166">
        <v>42314</v>
      </c>
      <c r="G6145" s="166">
        <v>42317</v>
      </c>
      <c r="H6145" s="157">
        <v>1</v>
      </c>
      <c r="J6145" s="175"/>
    </row>
    <row r="6146" spans="1:10" ht="15" customHeight="1" x14ac:dyDescent="0.25">
      <c r="A6146" s="155" t="s">
        <v>299</v>
      </c>
      <c r="B6146" s="155" t="s">
        <v>507</v>
      </c>
      <c r="C6146" s="155" t="s">
        <v>8904</v>
      </c>
      <c r="D6146" s="155">
        <v>48</v>
      </c>
      <c r="E6146" s="155">
        <v>48</v>
      </c>
      <c r="F6146" s="166">
        <v>42314</v>
      </c>
      <c r="G6146" s="166">
        <v>42321</v>
      </c>
      <c r="H6146" s="157">
        <v>1</v>
      </c>
      <c r="J6146" s="175"/>
    </row>
    <row r="6147" spans="1:10" ht="15" customHeight="1" x14ac:dyDescent="0.25">
      <c r="A6147" s="155" t="s">
        <v>286</v>
      </c>
      <c r="B6147" s="155" t="s">
        <v>4206</v>
      </c>
      <c r="C6147" s="155" t="s">
        <v>8905</v>
      </c>
      <c r="D6147" s="155">
        <v>50</v>
      </c>
      <c r="E6147" s="155">
        <v>50</v>
      </c>
      <c r="F6147" s="166">
        <v>42314</v>
      </c>
      <c r="G6147" s="166">
        <v>42320</v>
      </c>
      <c r="H6147" s="157">
        <v>1</v>
      </c>
      <c r="J6147" s="175"/>
    </row>
    <row r="6148" spans="1:10" ht="15" customHeight="1" x14ac:dyDescent="0.25">
      <c r="A6148" s="155" t="s">
        <v>71</v>
      </c>
      <c r="B6148" s="155" t="s">
        <v>477</v>
      </c>
      <c r="C6148" s="155" t="s">
        <v>8906</v>
      </c>
      <c r="D6148" s="155">
        <v>5</v>
      </c>
      <c r="E6148" s="155">
        <v>5</v>
      </c>
      <c r="F6148" s="166">
        <v>42317</v>
      </c>
      <c r="G6148" s="166">
        <v>42320</v>
      </c>
      <c r="H6148" s="157">
        <v>1</v>
      </c>
      <c r="J6148" s="175"/>
    </row>
    <row r="6149" spans="1:10" ht="15" customHeight="1" x14ac:dyDescent="0.25">
      <c r="A6149" s="155" t="s">
        <v>333</v>
      </c>
      <c r="B6149" s="155" t="s">
        <v>1405</v>
      </c>
      <c r="C6149" s="155" t="s">
        <v>8907</v>
      </c>
      <c r="D6149" s="155">
        <v>250</v>
      </c>
      <c r="E6149" s="155">
        <v>250</v>
      </c>
      <c r="F6149" s="166">
        <v>42317</v>
      </c>
      <c r="G6149" s="166">
        <v>42320</v>
      </c>
      <c r="H6149" s="157">
        <v>1</v>
      </c>
      <c r="J6149" s="175"/>
    </row>
    <row r="6150" spans="1:10" ht="15" customHeight="1" x14ac:dyDescent="0.25">
      <c r="A6150" s="155" t="s">
        <v>520</v>
      </c>
      <c r="B6150" s="155" t="s">
        <v>2999</v>
      </c>
      <c r="C6150" s="155" t="s">
        <v>8908</v>
      </c>
      <c r="D6150" s="155">
        <v>50</v>
      </c>
      <c r="E6150" s="155">
        <v>50</v>
      </c>
      <c r="F6150" s="166">
        <v>42317</v>
      </c>
      <c r="G6150" s="166">
        <v>42320</v>
      </c>
      <c r="H6150" s="157">
        <v>1</v>
      </c>
      <c r="J6150" s="175"/>
    </row>
    <row r="6151" spans="1:10" ht="15" customHeight="1" x14ac:dyDescent="0.25">
      <c r="A6151" s="155" t="s">
        <v>251</v>
      </c>
      <c r="B6151" s="155" t="s">
        <v>1832</v>
      </c>
      <c r="C6151" s="155" t="s">
        <v>8909</v>
      </c>
      <c r="D6151" s="155">
        <v>11</v>
      </c>
      <c r="E6151" s="155">
        <v>11</v>
      </c>
      <c r="F6151" s="166">
        <v>42317</v>
      </c>
      <c r="G6151" s="166">
        <v>42320</v>
      </c>
      <c r="H6151" s="157">
        <v>1</v>
      </c>
      <c r="J6151" s="175"/>
    </row>
    <row r="6152" spans="1:10" ht="15" customHeight="1" x14ac:dyDescent="0.25">
      <c r="A6152" s="155" t="s">
        <v>3481</v>
      </c>
      <c r="B6152" s="155" t="s">
        <v>272</v>
      </c>
      <c r="C6152" s="155" t="s">
        <v>8910</v>
      </c>
      <c r="D6152" s="155">
        <v>2</v>
      </c>
      <c r="E6152" s="155">
        <v>2</v>
      </c>
      <c r="F6152" s="166">
        <v>42317</v>
      </c>
      <c r="G6152" s="166">
        <v>42321</v>
      </c>
      <c r="H6152" s="157">
        <v>1</v>
      </c>
      <c r="I6152" s="163" t="s">
        <v>8844</v>
      </c>
      <c r="J6152" s="175"/>
    </row>
    <row r="6153" spans="1:10" ht="30" customHeight="1" x14ac:dyDescent="0.25">
      <c r="A6153" s="155" t="s">
        <v>8913</v>
      </c>
      <c r="B6153" s="155" t="s">
        <v>453</v>
      </c>
      <c r="C6153" s="155" t="s">
        <v>8914</v>
      </c>
      <c r="D6153" s="155">
        <v>20</v>
      </c>
      <c r="E6153" s="155">
        <v>20</v>
      </c>
      <c r="F6153" s="166">
        <v>42318</v>
      </c>
      <c r="G6153" s="166">
        <v>42320</v>
      </c>
      <c r="H6153" s="157">
        <v>1</v>
      </c>
      <c r="J6153" s="175"/>
    </row>
    <row r="6154" spans="1:10" ht="15" customHeight="1" x14ac:dyDescent="0.25">
      <c r="A6154" s="155" t="s">
        <v>748</v>
      </c>
      <c r="B6154" s="155" t="s">
        <v>481</v>
      </c>
      <c r="C6154" s="155" t="s">
        <v>8915</v>
      </c>
      <c r="D6154" s="155">
        <v>400</v>
      </c>
      <c r="E6154" s="155">
        <v>400</v>
      </c>
      <c r="F6154" s="166">
        <v>42318</v>
      </c>
      <c r="G6154" s="166">
        <v>42321</v>
      </c>
      <c r="H6154" s="157">
        <v>1</v>
      </c>
      <c r="J6154" s="175"/>
    </row>
    <row r="6155" spans="1:10" ht="15" customHeight="1" x14ac:dyDescent="0.25">
      <c r="A6155" s="155" t="s">
        <v>6965</v>
      </c>
      <c r="B6155" s="155" t="s">
        <v>8392</v>
      </c>
      <c r="C6155" s="155" t="s">
        <v>8400</v>
      </c>
      <c r="D6155" s="155">
        <v>3</v>
      </c>
      <c r="E6155" s="155">
        <v>30</v>
      </c>
      <c r="F6155" s="166">
        <v>42318</v>
      </c>
      <c r="G6155" s="166">
        <v>42324</v>
      </c>
      <c r="H6155" s="157">
        <v>1</v>
      </c>
      <c r="J6155" s="175"/>
    </row>
    <row r="6156" spans="1:10" ht="15" customHeight="1" x14ac:dyDescent="0.25">
      <c r="A6156" s="155" t="s">
        <v>8654</v>
      </c>
      <c r="B6156" s="155" t="s">
        <v>8917</v>
      </c>
      <c r="C6156" s="155" t="s">
        <v>8916</v>
      </c>
      <c r="D6156" s="155">
        <v>5</v>
      </c>
      <c r="E6156" s="155">
        <v>5</v>
      </c>
      <c r="F6156" s="166">
        <v>42318</v>
      </c>
      <c r="G6156" s="166">
        <v>42321</v>
      </c>
      <c r="H6156" s="157">
        <v>1</v>
      </c>
      <c r="J6156" s="175"/>
    </row>
    <row r="6157" spans="1:10" ht="15" customHeight="1" x14ac:dyDescent="0.25">
      <c r="A6157" s="155" t="s">
        <v>1280</v>
      </c>
      <c r="B6157" s="155" t="s">
        <v>1692</v>
      </c>
      <c r="C6157" s="155" t="s">
        <v>8918</v>
      </c>
      <c r="D6157" s="155">
        <v>150</v>
      </c>
      <c r="E6157" s="155">
        <v>150</v>
      </c>
      <c r="F6157" s="166">
        <v>42318</v>
      </c>
      <c r="G6157" s="166">
        <v>42321</v>
      </c>
      <c r="H6157" s="157">
        <v>1</v>
      </c>
      <c r="J6157" s="175"/>
    </row>
    <row r="6158" spans="1:10" ht="15" customHeight="1" x14ac:dyDescent="0.25">
      <c r="A6158" s="155" t="s">
        <v>286</v>
      </c>
      <c r="B6158" s="155" t="s">
        <v>8920</v>
      </c>
      <c r="C6158" s="155" t="s">
        <v>8919</v>
      </c>
      <c r="D6158" s="155">
        <v>25</v>
      </c>
      <c r="E6158" s="155">
        <v>25</v>
      </c>
      <c r="F6158" s="166">
        <v>42318</v>
      </c>
      <c r="G6158" s="166">
        <v>42324</v>
      </c>
      <c r="H6158" s="157">
        <v>1</v>
      </c>
      <c r="J6158" s="175"/>
    </row>
    <row r="6159" spans="1:10" ht="15" customHeight="1" x14ac:dyDescent="0.25">
      <c r="A6159" s="155" t="s">
        <v>877</v>
      </c>
      <c r="B6159" s="155" t="s">
        <v>8921</v>
      </c>
      <c r="C6159" s="155" t="s">
        <v>8922</v>
      </c>
      <c r="D6159" s="155">
        <v>25</v>
      </c>
      <c r="E6159" s="155">
        <v>25</v>
      </c>
      <c r="F6159" s="166">
        <v>42318</v>
      </c>
      <c r="G6159" s="166">
        <v>42321</v>
      </c>
      <c r="H6159" s="157">
        <v>1</v>
      </c>
      <c r="J6159" s="175"/>
    </row>
    <row r="6160" spans="1:10" ht="15" customHeight="1" x14ac:dyDescent="0.25">
      <c r="A6160" s="155" t="s">
        <v>877</v>
      </c>
      <c r="B6160" s="155" t="s">
        <v>878</v>
      </c>
      <c r="C6160" s="155" t="s">
        <v>364</v>
      </c>
      <c r="D6160" s="155">
        <v>50</v>
      </c>
      <c r="E6160" s="155">
        <v>50</v>
      </c>
      <c r="F6160" s="166">
        <v>42318</v>
      </c>
      <c r="G6160" s="166">
        <v>42321</v>
      </c>
      <c r="H6160" s="157">
        <v>1</v>
      </c>
      <c r="J6160" s="175"/>
    </row>
    <row r="6161" spans="1:10" ht="15" customHeight="1" x14ac:dyDescent="0.25">
      <c r="A6161" s="155" t="s">
        <v>1463</v>
      </c>
      <c r="B6161" s="155" t="s">
        <v>3802</v>
      </c>
      <c r="C6161" s="155" t="s">
        <v>8923</v>
      </c>
      <c r="D6161" s="155">
        <v>11</v>
      </c>
      <c r="E6161" s="155">
        <v>11</v>
      </c>
      <c r="F6161" s="166">
        <v>42318</v>
      </c>
      <c r="G6161" s="166">
        <v>42333</v>
      </c>
      <c r="H6161" s="157">
        <v>1</v>
      </c>
      <c r="J6161" s="175"/>
    </row>
    <row r="6162" spans="1:10" ht="15" customHeight="1" x14ac:dyDescent="0.25">
      <c r="A6162" s="155" t="s">
        <v>121</v>
      </c>
      <c r="B6162" s="155" t="s">
        <v>758</v>
      </c>
      <c r="C6162" s="155" t="s">
        <v>8869</v>
      </c>
      <c r="D6162" s="155">
        <v>17</v>
      </c>
      <c r="E6162" s="155">
        <v>17</v>
      </c>
      <c r="F6162" s="166">
        <v>42318</v>
      </c>
      <c r="G6162" s="166">
        <v>42299</v>
      </c>
      <c r="H6162" s="157">
        <v>1</v>
      </c>
      <c r="I6162" s="163" t="s">
        <v>8924</v>
      </c>
      <c r="J6162" s="175"/>
    </row>
    <row r="6163" spans="1:10" ht="15" customHeight="1" x14ac:dyDescent="0.25">
      <c r="A6163" s="155" t="s">
        <v>8810</v>
      </c>
      <c r="B6163" s="155" t="s">
        <v>8925</v>
      </c>
      <c r="C6163" s="155" t="s">
        <v>8926</v>
      </c>
      <c r="D6163" s="155">
        <v>11</v>
      </c>
      <c r="E6163" s="155">
        <v>11</v>
      </c>
      <c r="F6163" s="166">
        <v>42318</v>
      </c>
      <c r="G6163" s="166">
        <v>42321</v>
      </c>
      <c r="H6163" s="157">
        <v>1</v>
      </c>
      <c r="J6163" s="175"/>
    </row>
    <row r="6164" spans="1:10" ht="15" customHeight="1" x14ac:dyDescent="0.25">
      <c r="A6164" s="155" t="s">
        <v>158</v>
      </c>
      <c r="B6164" s="155" t="s">
        <v>1707</v>
      </c>
      <c r="C6164" s="155" t="s">
        <v>8927</v>
      </c>
      <c r="D6164" s="155">
        <v>6</v>
      </c>
      <c r="E6164" s="155">
        <v>6</v>
      </c>
      <c r="F6164" s="166">
        <v>42319</v>
      </c>
      <c r="G6164" s="166">
        <v>42324</v>
      </c>
      <c r="H6164" s="157">
        <v>1</v>
      </c>
      <c r="J6164" s="175"/>
    </row>
    <row r="6165" spans="1:10" ht="15" customHeight="1" x14ac:dyDescent="0.25">
      <c r="A6165" s="155" t="s">
        <v>1145</v>
      </c>
      <c r="B6165" s="155" t="s">
        <v>8929</v>
      </c>
      <c r="C6165" s="155" t="s">
        <v>8928</v>
      </c>
      <c r="D6165" s="155">
        <v>10</v>
      </c>
      <c r="E6165" s="155">
        <v>10</v>
      </c>
      <c r="F6165" s="166">
        <v>42319</v>
      </c>
      <c r="G6165" s="166">
        <v>42328</v>
      </c>
      <c r="H6165" s="157">
        <v>1</v>
      </c>
      <c r="J6165" s="175"/>
    </row>
    <row r="6166" spans="1:10" ht="15" customHeight="1" x14ac:dyDescent="0.25">
      <c r="A6166" s="155" t="s">
        <v>520</v>
      </c>
      <c r="B6166" s="155" t="s">
        <v>4574</v>
      </c>
      <c r="C6166" s="155" t="s">
        <v>8930</v>
      </c>
      <c r="D6166" s="155">
        <v>220</v>
      </c>
      <c r="E6166" s="155">
        <v>220</v>
      </c>
      <c r="F6166" s="166">
        <v>42319</v>
      </c>
      <c r="G6166" s="166">
        <v>42342</v>
      </c>
      <c r="H6166" s="157">
        <v>1</v>
      </c>
      <c r="J6166" s="175"/>
    </row>
    <row r="6167" spans="1:10" ht="15" customHeight="1" x14ac:dyDescent="0.25">
      <c r="A6167" s="155" t="s">
        <v>520</v>
      </c>
      <c r="B6167" s="155" t="s">
        <v>966</v>
      </c>
      <c r="C6167" s="155" t="s">
        <v>8931</v>
      </c>
      <c r="D6167" s="155">
        <v>250</v>
      </c>
      <c r="E6167" s="155">
        <v>250</v>
      </c>
      <c r="F6167" s="166">
        <v>42319</v>
      </c>
      <c r="G6167" s="166">
        <v>42342</v>
      </c>
      <c r="H6167" s="157">
        <v>1</v>
      </c>
      <c r="J6167" s="175"/>
    </row>
    <row r="6168" spans="1:10" ht="15" customHeight="1" x14ac:dyDescent="0.25">
      <c r="A6168" s="155" t="s">
        <v>8024</v>
      </c>
      <c r="B6168" s="155" t="s">
        <v>8932</v>
      </c>
      <c r="C6168" s="155" t="s">
        <v>8933</v>
      </c>
      <c r="D6168" s="155">
        <v>500</v>
      </c>
      <c r="E6168" s="155">
        <v>500</v>
      </c>
      <c r="F6168" s="166">
        <v>42320</v>
      </c>
      <c r="G6168" s="166">
        <v>42331</v>
      </c>
      <c r="H6168" s="157">
        <v>1</v>
      </c>
      <c r="J6168" s="175"/>
    </row>
    <row r="6169" spans="1:10" ht="15" customHeight="1" x14ac:dyDescent="0.25">
      <c r="A6169" s="155" t="s">
        <v>71</v>
      </c>
      <c r="B6169" s="155" t="s">
        <v>72</v>
      </c>
      <c r="C6169" s="155" t="s">
        <v>8934</v>
      </c>
      <c r="D6169" s="155">
        <v>100</v>
      </c>
      <c r="E6169" s="155">
        <v>100</v>
      </c>
      <c r="F6169" s="166">
        <v>42320</v>
      </c>
      <c r="G6169" s="166">
        <v>42324</v>
      </c>
      <c r="H6169" s="157">
        <v>1</v>
      </c>
      <c r="J6169" s="175"/>
    </row>
    <row r="6170" spans="1:10" ht="15" customHeight="1" x14ac:dyDescent="0.25">
      <c r="A6170" s="155" t="s">
        <v>8582</v>
      </c>
      <c r="B6170" s="155" t="s">
        <v>626</v>
      </c>
      <c r="C6170" s="155" t="s">
        <v>8937</v>
      </c>
      <c r="D6170" s="155">
        <v>2000</v>
      </c>
      <c r="E6170" s="155">
        <v>2000</v>
      </c>
      <c r="F6170" s="166">
        <v>42321</v>
      </c>
      <c r="G6170" s="166">
        <v>42324</v>
      </c>
      <c r="H6170" s="157">
        <v>1</v>
      </c>
      <c r="J6170" s="175"/>
    </row>
    <row r="6171" spans="1:10" ht="15" customHeight="1" x14ac:dyDescent="0.25">
      <c r="A6171" s="155" t="s">
        <v>2096</v>
      </c>
      <c r="B6171" s="155" t="s">
        <v>2097</v>
      </c>
      <c r="C6171" s="155" t="s">
        <v>8938</v>
      </c>
      <c r="D6171" s="155">
        <v>300</v>
      </c>
      <c r="E6171" s="155">
        <v>300</v>
      </c>
      <c r="F6171" s="166">
        <v>42321</v>
      </c>
      <c r="G6171" s="166">
        <v>42324</v>
      </c>
      <c r="H6171" s="157">
        <v>1</v>
      </c>
      <c r="J6171" s="175"/>
    </row>
    <row r="6172" spans="1:10" ht="15" customHeight="1" x14ac:dyDescent="0.25">
      <c r="A6172" s="155" t="s">
        <v>42</v>
      </c>
      <c r="B6172" s="155" t="s">
        <v>2124</v>
      </c>
      <c r="C6172" s="155" t="s">
        <v>8939</v>
      </c>
      <c r="D6172" s="155">
        <v>25</v>
      </c>
      <c r="E6172" s="155">
        <v>25</v>
      </c>
      <c r="F6172" s="166">
        <v>42321</v>
      </c>
      <c r="G6172" s="166">
        <v>42325</v>
      </c>
      <c r="H6172" s="157">
        <v>1</v>
      </c>
      <c r="J6172" s="175"/>
    </row>
    <row r="6173" spans="1:10" ht="15" customHeight="1" x14ac:dyDescent="0.25">
      <c r="A6173" s="155" t="s">
        <v>12</v>
      </c>
      <c r="B6173" s="155" t="s">
        <v>8940</v>
      </c>
      <c r="C6173" s="155" t="s">
        <v>8941</v>
      </c>
      <c r="D6173" s="155">
        <v>10</v>
      </c>
      <c r="E6173" s="155">
        <v>10</v>
      </c>
      <c r="F6173" s="166">
        <v>42321</v>
      </c>
      <c r="G6173" s="166">
        <v>42325</v>
      </c>
      <c r="H6173" s="157">
        <v>1</v>
      </c>
      <c r="J6173" s="175"/>
    </row>
    <row r="6174" spans="1:10" ht="15" customHeight="1" x14ac:dyDescent="0.25">
      <c r="A6174" s="155" t="s">
        <v>1107</v>
      </c>
      <c r="B6174" s="155" t="s">
        <v>1568</v>
      </c>
      <c r="C6174" s="155" t="s">
        <v>8942</v>
      </c>
      <c r="D6174" s="155">
        <v>50</v>
      </c>
      <c r="E6174" s="155">
        <v>49</v>
      </c>
      <c r="F6174" s="166">
        <v>42321</v>
      </c>
      <c r="G6174" s="166">
        <v>42325</v>
      </c>
      <c r="H6174" s="157">
        <v>1</v>
      </c>
      <c r="J6174" s="175"/>
    </row>
    <row r="6175" spans="1:10" ht="15" customHeight="1" x14ac:dyDescent="0.25">
      <c r="A6175" s="155" t="s">
        <v>8687</v>
      </c>
      <c r="B6175" s="155" t="s">
        <v>8943</v>
      </c>
      <c r="C6175" s="155" t="s">
        <v>8944</v>
      </c>
      <c r="D6175" s="155">
        <v>10</v>
      </c>
      <c r="E6175" s="155">
        <v>10</v>
      </c>
      <c r="F6175" s="166">
        <v>42321</v>
      </c>
      <c r="G6175" s="166">
        <v>42325</v>
      </c>
      <c r="H6175" s="157">
        <v>1</v>
      </c>
      <c r="J6175" s="175"/>
    </row>
    <row r="6176" spans="1:10" ht="15" customHeight="1" x14ac:dyDescent="0.25">
      <c r="A6176" s="155" t="s">
        <v>8945</v>
      </c>
      <c r="B6176" s="155" t="s">
        <v>455</v>
      </c>
      <c r="C6176" s="155" t="s">
        <v>8946</v>
      </c>
      <c r="D6176" s="155">
        <v>50</v>
      </c>
      <c r="E6176" s="155">
        <v>50</v>
      </c>
      <c r="F6176" s="166">
        <v>42324</v>
      </c>
      <c r="G6176" s="166">
        <v>42327</v>
      </c>
      <c r="H6176" s="157">
        <v>1</v>
      </c>
      <c r="J6176" s="175"/>
    </row>
    <row r="6177" spans="1:10" ht="15" customHeight="1" x14ac:dyDescent="0.25">
      <c r="A6177" s="155" t="s">
        <v>2030</v>
      </c>
      <c r="B6177" s="155" t="s">
        <v>3031</v>
      </c>
      <c r="C6177" s="155" t="s">
        <v>8947</v>
      </c>
      <c r="D6177" s="155">
        <v>500</v>
      </c>
      <c r="E6177" s="155">
        <v>500</v>
      </c>
      <c r="F6177" s="166">
        <v>42324</v>
      </c>
      <c r="G6177" s="166">
        <v>42328</v>
      </c>
      <c r="H6177" s="157">
        <v>1</v>
      </c>
      <c r="J6177" s="175"/>
    </row>
    <row r="6178" spans="1:10" ht="15" customHeight="1" x14ac:dyDescent="0.25">
      <c r="A6178" s="155" t="s">
        <v>4605</v>
      </c>
      <c r="B6178" s="155" t="s">
        <v>8949</v>
      </c>
      <c r="C6178" s="155" t="s">
        <v>8948</v>
      </c>
      <c r="D6178" s="155">
        <v>25</v>
      </c>
      <c r="E6178" s="155">
        <v>25</v>
      </c>
      <c r="F6178" s="166">
        <v>42324</v>
      </c>
      <c r="G6178" s="166">
        <v>42327</v>
      </c>
      <c r="H6178" s="157">
        <v>1</v>
      </c>
      <c r="J6178" s="175"/>
    </row>
    <row r="6179" spans="1:10" ht="15" customHeight="1" x14ac:dyDescent="0.25">
      <c r="A6179" s="155" t="s">
        <v>71</v>
      </c>
      <c r="B6179" s="155" t="s">
        <v>2730</v>
      </c>
      <c r="C6179" s="155" t="s">
        <v>8950</v>
      </c>
      <c r="D6179" s="155">
        <v>26</v>
      </c>
      <c r="E6179" s="155">
        <v>26</v>
      </c>
      <c r="F6179" s="166">
        <v>42324</v>
      </c>
      <c r="G6179" s="166">
        <v>42333</v>
      </c>
      <c r="H6179" s="157">
        <v>1</v>
      </c>
      <c r="J6179" s="175"/>
    </row>
    <row r="6180" spans="1:10" ht="15" customHeight="1" x14ac:dyDescent="0.25">
      <c r="A6180" s="155" t="s">
        <v>42</v>
      </c>
      <c r="B6180" s="155" t="s">
        <v>7814</v>
      </c>
      <c r="C6180" s="155" t="s">
        <v>8951</v>
      </c>
      <c r="D6180" s="155">
        <v>25</v>
      </c>
      <c r="E6180" s="155">
        <v>25</v>
      </c>
      <c r="F6180" s="166">
        <v>42325</v>
      </c>
      <c r="G6180" s="166">
        <v>42328</v>
      </c>
      <c r="H6180" s="157">
        <v>1</v>
      </c>
      <c r="J6180" s="175"/>
    </row>
    <row r="6181" spans="1:10" ht="15" customHeight="1" x14ac:dyDescent="0.25">
      <c r="A6181" s="155" t="s">
        <v>997</v>
      </c>
      <c r="B6181" s="155" t="s">
        <v>473</v>
      </c>
      <c r="C6181" s="155" t="s">
        <v>8952</v>
      </c>
      <c r="D6181" s="155">
        <v>100</v>
      </c>
      <c r="E6181" s="155">
        <v>100</v>
      </c>
      <c r="F6181" s="166">
        <v>42325</v>
      </c>
      <c r="G6181" s="166">
        <v>42336</v>
      </c>
      <c r="H6181" s="157">
        <v>1</v>
      </c>
      <c r="J6181" s="175"/>
    </row>
    <row r="6182" spans="1:10" ht="15" customHeight="1" x14ac:dyDescent="0.25">
      <c r="A6182" s="155" t="s">
        <v>877</v>
      </c>
      <c r="B6182" s="155" t="s">
        <v>1913</v>
      </c>
      <c r="C6182" s="155" t="s">
        <v>8953</v>
      </c>
      <c r="D6182" s="155">
        <v>20</v>
      </c>
      <c r="E6182" s="155">
        <v>20</v>
      </c>
      <c r="F6182" s="166">
        <v>42325</v>
      </c>
      <c r="G6182" s="166">
        <v>42328</v>
      </c>
      <c r="H6182" s="157">
        <v>1</v>
      </c>
      <c r="J6182" s="175"/>
    </row>
    <row r="6183" spans="1:10" ht="15" customHeight="1" x14ac:dyDescent="0.25">
      <c r="A6183" s="155" t="s">
        <v>1492</v>
      </c>
      <c r="B6183" s="155" t="s">
        <v>2726</v>
      </c>
      <c r="C6183" s="155" t="s">
        <v>8956</v>
      </c>
      <c r="D6183" s="155">
        <v>250</v>
      </c>
      <c r="E6183" s="155">
        <v>250</v>
      </c>
      <c r="F6183" s="166">
        <v>42326</v>
      </c>
      <c r="G6183" s="166">
        <v>42328</v>
      </c>
      <c r="H6183" s="157">
        <v>1</v>
      </c>
      <c r="J6183" s="175"/>
    </row>
    <row r="6184" spans="1:10" ht="15" customHeight="1" x14ac:dyDescent="0.25">
      <c r="A6184" s="155" t="s">
        <v>520</v>
      </c>
      <c r="B6184" s="155" t="s">
        <v>2432</v>
      </c>
      <c r="C6184" s="155" t="s">
        <v>8957</v>
      </c>
      <c r="D6184" s="155">
        <v>50</v>
      </c>
      <c r="E6184" s="155">
        <v>50</v>
      </c>
      <c r="F6184" s="166">
        <v>42327</v>
      </c>
      <c r="G6184" s="166">
        <v>42331</v>
      </c>
      <c r="H6184" s="157">
        <v>1</v>
      </c>
      <c r="J6184" s="175"/>
    </row>
    <row r="6185" spans="1:10" ht="15" customHeight="1" x14ac:dyDescent="0.25">
      <c r="A6185" s="155" t="s">
        <v>286</v>
      </c>
      <c r="B6185" s="155" t="s">
        <v>8959</v>
      </c>
      <c r="C6185" s="155" t="s">
        <v>8958</v>
      </c>
      <c r="D6185" s="155">
        <v>25</v>
      </c>
      <c r="E6185" s="155">
        <v>25</v>
      </c>
      <c r="F6185" s="166">
        <v>42327</v>
      </c>
      <c r="G6185" s="166">
        <v>42328</v>
      </c>
      <c r="H6185" s="157">
        <v>1</v>
      </c>
      <c r="J6185" s="175"/>
    </row>
    <row r="6186" spans="1:10" ht="15" customHeight="1" x14ac:dyDescent="0.25">
      <c r="A6186" s="155" t="s">
        <v>2714</v>
      </c>
      <c r="B6186" s="155" t="s">
        <v>8960</v>
      </c>
      <c r="C6186" s="155" t="s">
        <v>8961</v>
      </c>
      <c r="D6186" s="155">
        <v>25</v>
      </c>
      <c r="E6186" s="155">
        <v>25</v>
      </c>
      <c r="F6186" s="166">
        <v>42327</v>
      </c>
      <c r="G6186" s="166">
        <v>42331</v>
      </c>
      <c r="H6186" s="157">
        <v>1</v>
      </c>
      <c r="J6186" s="175"/>
    </row>
    <row r="6187" spans="1:10" ht="15" customHeight="1" x14ac:dyDescent="0.25">
      <c r="A6187" s="155" t="s">
        <v>8963</v>
      </c>
      <c r="B6187" s="155" t="s">
        <v>1668</v>
      </c>
      <c r="C6187" s="155" t="s">
        <v>8962</v>
      </c>
      <c r="D6187" s="155">
        <v>25</v>
      </c>
      <c r="E6187" s="155">
        <v>25</v>
      </c>
      <c r="F6187" s="166">
        <v>42327</v>
      </c>
      <c r="G6187" s="166">
        <v>42328</v>
      </c>
      <c r="H6187" s="157">
        <v>1</v>
      </c>
      <c r="J6187" s="175"/>
    </row>
    <row r="6188" spans="1:10" ht="15" customHeight="1" x14ac:dyDescent="0.25">
      <c r="A6188" s="155" t="s">
        <v>5827</v>
      </c>
      <c r="B6188" s="155" t="s">
        <v>8964</v>
      </c>
      <c r="C6188" s="155" t="s">
        <v>8965</v>
      </c>
      <c r="D6188" s="155">
        <v>25</v>
      </c>
      <c r="E6188" s="155">
        <v>25</v>
      </c>
      <c r="F6188" s="166">
        <v>42327</v>
      </c>
      <c r="G6188" s="166">
        <v>42328</v>
      </c>
      <c r="H6188" s="157">
        <v>1</v>
      </c>
      <c r="J6188" s="175"/>
    </row>
    <row r="6189" spans="1:10" ht="15" customHeight="1" x14ac:dyDescent="0.25">
      <c r="A6189" s="155" t="s">
        <v>1145</v>
      </c>
      <c r="B6189" s="155" t="s">
        <v>8967</v>
      </c>
      <c r="C6189" s="155" t="s">
        <v>8966</v>
      </c>
      <c r="D6189" s="155">
        <v>10</v>
      </c>
      <c r="E6189" s="155">
        <v>3</v>
      </c>
      <c r="F6189" s="166">
        <v>42327</v>
      </c>
      <c r="G6189" s="166">
        <v>42332</v>
      </c>
      <c r="H6189" s="157">
        <v>1</v>
      </c>
      <c r="I6189" s="163" t="s">
        <v>8968</v>
      </c>
      <c r="J6189" s="175"/>
    </row>
    <row r="6190" spans="1:10" ht="15" customHeight="1" x14ac:dyDescent="0.25">
      <c r="A6190" s="155" t="s">
        <v>1145</v>
      </c>
      <c r="B6190" s="155" t="s">
        <v>4675</v>
      </c>
      <c r="C6190" s="155" t="s">
        <v>316</v>
      </c>
      <c r="D6190" s="155">
        <v>10</v>
      </c>
      <c r="E6190" s="155">
        <v>10</v>
      </c>
      <c r="F6190" s="166">
        <v>42327</v>
      </c>
      <c r="G6190" s="166">
        <v>42332</v>
      </c>
      <c r="H6190" s="157">
        <v>1</v>
      </c>
      <c r="J6190" s="175"/>
    </row>
    <row r="6191" spans="1:10" ht="15" customHeight="1" x14ac:dyDescent="0.25">
      <c r="A6191" s="155" t="s">
        <v>8647</v>
      </c>
      <c r="B6191" s="155" t="s">
        <v>8970</v>
      </c>
      <c r="C6191" s="155" t="s">
        <v>8971</v>
      </c>
      <c r="D6191" s="155">
        <v>25</v>
      </c>
      <c r="E6191" s="155">
        <v>25</v>
      </c>
      <c r="F6191" s="166">
        <v>42328</v>
      </c>
      <c r="G6191" s="166">
        <v>42334</v>
      </c>
      <c r="H6191" s="157">
        <v>1</v>
      </c>
      <c r="J6191" s="175"/>
    </row>
    <row r="6192" spans="1:10" ht="15" customHeight="1" x14ac:dyDescent="0.25">
      <c r="A6192" s="155" t="s">
        <v>78</v>
      </c>
      <c r="B6192" s="155" t="s">
        <v>8637</v>
      </c>
      <c r="C6192" s="155" t="s">
        <v>8972</v>
      </c>
      <c r="D6192" s="155">
        <v>2</v>
      </c>
      <c r="E6192" s="155">
        <v>2</v>
      </c>
      <c r="F6192" s="166">
        <v>42328</v>
      </c>
      <c r="G6192" s="166">
        <v>42334</v>
      </c>
      <c r="H6192" s="157">
        <v>1</v>
      </c>
      <c r="J6192" s="175"/>
    </row>
    <row r="6193" spans="1:10" ht="15" customHeight="1" x14ac:dyDescent="0.25">
      <c r="A6193" s="155" t="s">
        <v>245</v>
      </c>
      <c r="B6193" s="155" t="s">
        <v>8973</v>
      </c>
      <c r="C6193" s="155" t="s">
        <v>8974</v>
      </c>
      <c r="D6193" s="155">
        <v>25</v>
      </c>
      <c r="E6193" s="155">
        <v>25</v>
      </c>
      <c r="F6193" s="166">
        <v>42328</v>
      </c>
      <c r="G6193" s="166">
        <v>42335</v>
      </c>
      <c r="H6193" s="157">
        <v>1</v>
      </c>
      <c r="J6193" s="175"/>
    </row>
    <row r="6194" spans="1:10" ht="15" customHeight="1" x14ac:dyDescent="0.25">
      <c r="A6194" s="155" t="s">
        <v>8975</v>
      </c>
      <c r="B6194" s="155" t="s">
        <v>1161</v>
      </c>
      <c r="C6194" s="155" t="s">
        <v>8976</v>
      </c>
      <c r="D6194" s="155">
        <v>20</v>
      </c>
      <c r="E6194" s="155">
        <v>25</v>
      </c>
      <c r="F6194" s="166">
        <v>42328</v>
      </c>
      <c r="G6194" s="166">
        <v>42333</v>
      </c>
      <c r="H6194" s="157">
        <v>1</v>
      </c>
      <c r="J6194" s="175"/>
    </row>
    <row r="6195" spans="1:10" ht="15" customHeight="1" x14ac:dyDescent="0.25">
      <c r="A6195" s="155" t="s">
        <v>559</v>
      </c>
      <c r="B6195" s="155" t="s">
        <v>8977</v>
      </c>
      <c r="C6195" s="155" t="s">
        <v>8978</v>
      </c>
      <c r="D6195" s="155">
        <v>50</v>
      </c>
      <c r="E6195" s="155">
        <v>50</v>
      </c>
      <c r="F6195" s="166">
        <v>42328</v>
      </c>
      <c r="G6195" s="166">
        <v>42342</v>
      </c>
      <c r="H6195" s="157">
        <v>1</v>
      </c>
      <c r="J6195" s="175"/>
    </row>
    <row r="6196" spans="1:10" ht="15" customHeight="1" x14ac:dyDescent="0.25">
      <c r="A6196" s="155" t="s">
        <v>1438</v>
      </c>
      <c r="B6196" s="155" t="s">
        <v>1846</v>
      </c>
      <c r="C6196" s="155" t="s">
        <v>8979</v>
      </c>
      <c r="D6196" s="155">
        <v>25</v>
      </c>
      <c r="E6196" s="155">
        <v>25</v>
      </c>
      <c r="F6196" s="166">
        <v>42328</v>
      </c>
      <c r="G6196" s="166">
        <v>42332</v>
      </c>
      <c r="H6196" s="157">
        <v>1</v>
      </c>
      <c r="J6196" s="175"/>
    </row>
    <row r="6197" spans="1:10" ht="15" customHeight="1" x14ac:dyDescent="0.25">
      <c r="A6197" s="155" t="s">
        <v>65</v>
      </c>
      <c r="B6197" s="155" t="s">
        <v>2994</v>
      </c>
      <c r="C6197" s="155" t="s">
        <v>8980</v>
      </c>
      <c r="D6197" s="155">
        <v>50</v>
      </c>
      <c r="E6197" s="155">
        <v>50</v>
      </c>
      <c r="F6197" s="166">
        <v>42328</v>
      </c>
      <c r="G6197" s="166">
        <v>42339</v>
      </c>
      <c r="H6197" s="157">
        <v>1</v>
      </c>
      <c r="J6197" s="175"/>
    </row>
    <row r="6198" spans="1:10" ht="15" customHeight="1" x14ac:dyDescent="0.25">
      <c r="A6198" s="155" t="s">
        <v>6021</v>
      </c>
      <c r="B6198" s="155" t="s">
        <v>8887</v>
      </c>
      <c r="C6198" s="155" t="s">
        <v>8981</v>
      </c>
      <c r="D6198" s="155">
        <v>250</v>
      </c>
      <c r="E6198" s="155">
        <v>250</v>
      </c>
      <c r="F6198" s="166">
        <v>42331</v>
      </c>
      <c r="G6198" s="166">
        <v>42332</v>
      </c>
      <c r="H6198" s="157">
        <v>1</v>
      </c>
      <c r="J6198" s="175"/>
    </row>
    <row r="6199" spans="1:10" ht="15" customHeight="1" x14ac:dyDescent="0.25">
      <c r="A6199" s="155" t="s">
        <v>6021</v>
      </c>
      <c r="B6199" s="155" t="s">
        <v>8888</v>
      </c>
      <c r="C6199" s="155" t="s">
        <v>166</v>
      </c>
      <c r="D6199" s="155">
        <v>250</v>
      </c>
      <c r="E6199" s="155">
        <v>250</v>
      </c>
      <c r="F6199" s="166">
        <v>42331</v>
      </c>
      <c r="G6199" s="166">
        <v>42332</v>
      </c>
      <c r="H6199" s="157">
        <v>1</v>
      </c>
      <c r="J6199" s="175"/>
    </row>
    <row r="6200" spans="1:10" ht="15" customHeight="1" x14ac:dyDescent="0.25">
      <c r="A6200" s="155" t="s">
        <v>520</v>
      </c>
      <c r="B6200" s="155" t="s">
        <v>533</v>
      </c>
      <c r="C6200" s="155" t="s">
        <v>8982</v>
      </c>
      <c r="D6200" s="155">
        <v>150</v>
      </c>
      <c r="E6200" s="155">
        <v>150</v>
      </c>
      <c r="F6200" s="166">
        <v>42331</v>
      </c>
      <c r="G6200" s="166">
        <v>42338</v>
      </c>
      <c r="H6200" s="157">
        <v>1</v>
      </c>
      <c r="J6200" s="175"/>
    </row>
    <row r="6201" spans="1:10" ht="15" customHeight="1" x14ac:dyDescent="0.25">
      <c r="A6201" s="155" t="s">
        <v>2714</v>
      </c>
      <c r="B6201" s="155" t="s">
        <v>8984</v>
      </c>
      <c r="C6201" s="155" t="s">
        <v>8983</v>
      </c>
      <c r="D6201" s="155">
        <v>200</v>
      </c>
      <c r="E6201" s="155">
        <v>200</v>
      </c>
      <c r="F6201" s="166">
        <v>42331</v>
      </c>
      <c r="G6201" s="166">
        <v>42338</v>
      </c>
      <c r="H6201" s="157">
        <v>1</v>
      </c>
      <c r="J6201" s="175"/>
    </row>
    <row r="6202" spans="1:10" ht="15" customHeight="1" x14ac:dyDescent="0.25">
      <c r="A6202" s="155" t="s">
        <v>5967</v>
      </c>
      <c r="B6202" s="155" t="s">
        <v>8985</v>
      </c>
      <c r="C6202" s="155" t="s">
        <v>8986</v>
      </c>
      <c r="D6202" s="155">
        <v>2</v>
      </c>
      <c r="E6202" s="155">
        <v>2</v>
      </c>
      <c r="F6202" s="166">
        <v>42331</v>
      </c>
      <c r="G6202" s="166">
        <v>42342</v>
      </c>
      <c r="H6202" s="157">
        <v>1</v>
      </c>
      <c r="J6202" s="175"/>
    </row>
    <row r="6203" spans="1:10" ht="15" customHeight="1" x14ac:dyDescent="0.25">
      <c r="A6203" s="155" t="s">
        <v>227</v>
      </c>
      <c r="B6203" s="155" t="s">
        <v>228</v>
      </c>
      <c r="C6203" s="155" t="s">
        <v>8987</v>
      </c>
      <c r="D6203" s="155">
        <v>25</v>
      </c>
      <c r="E6203" s="155">
        <v>25</v>
      </c>
      <c r="F6203" s="166">
        <v>42331</v>
      </c>
      <c r="G6203" s="166">
        <v>42335</v>
      </c>
      <c r="H6203" s="157">
        <v>1</v>
      </c>
      <c r="J6203" s="175"/>
    </row>
    <row r="6204" spans="1:10" ht="15" customHeight="1" x14ac:dyDescent="0.25">
      <c r="A6204" s="155" t="s">
        <v>2106</v>
      </c>
      <c r="B6204" s="155" t="s">
        <v>2107</v>
      </c>
      <c r="C6204" s="155" t="s">
        <v>8988</v>
      </c>
      <c r="D6204" s="155">
        <v>30</v>
      </c>
      <c r="E6204" s="155">
        <v>30</v>
      </c>
      <c r="F6204" s="166">
        <v>42331</v>
      </c>
      <c r="G6204" s="166">
        <v>42339</v>
      </c>
      <c r="H6204" s="157">
        <v>1</v>
      </c>
      <c r="J6204" s="175"/>
    </row>
    <row r="6205" spans="1:10" ht="15" customHeight="1" x14ac:dyDescent="0.25">
      <c r="A6205" s="155" t="s">
        <v>8835</v>
      </c>
      <c r="B6205" s="155" t="s">
        <v>5054</v>
      </c>
      <c r="C6205" s="155" t="s">
        <v>8989</v>
      </c>
      <c r="D6205" s="155">
        <v>200</v>
      </c>
      <c r="E6205" s="155">
        <v>200</v>
      </c>
      <c r="F6205" s="166">
        <v>42331</v>
      </c>
      <c r="G6205" s="166">
        <v>42341</v>
      </c>
      <c r="H6205" s="157">
        <v>1</v>
      </c>
      <c r="J6205" s="175"/>
    </row>
    <row r="6206" spans="1:10" ht="15" customHeight="1" x14ac:dyDescent="0.25">
      <c r="A6206" s="155" t="s">
        <v>4395</v>
      </c>
      <c r="B6206" s="155" t="s">
        <v>4396</v>
      </c>
      <c r="C6206" s="155" t="s">
        <v>8990</v>
      </c>
      <c r="D6206" s="155">
        <v>150</v>
      </c>
      <c r="E6206" s="155">
        <v>150</v>
      </c>
      <c r="F6206" s="166">
        <v>42331</v>
      </c>
      <c r="G6206" s="166">
        <v>42339</v>
      </c>
      <c r="H6206" s="157">
        <v>1</v>
      </c>
      <c r="J6206" s="175"/>
    </row>
    <row r="6207" spans="1:10" ht="15" customHeight="1" x14ac:dyDescent="0.25">
      <c r="A6207" s="155" t="s">
        <v>8195</v>
      </c>
      <c r="B6207" s="155" t="s">
        <v>8683</v>
      </c>
      <c r="C6207" s="155" t="s">
        <v>8789</v>
      </c>
      <c r="D6207" s="155">
        <v>300</v>
      </c>
      <c r="E6207" s="155">
        <v>300</v>
      </c>
      <c r="F6207" s="166">
        <v>42332</v>
      </c>
      <c r="G6207" s="166">
        <v>42342</v>
      </c>
      <c r="H6207" s="157">
        <v>1</v>
      </c>
      <c r="J6207" s="175"/>
    </row>
    <row r="6208" spans="1:10" ht="15" customHeight="1" x14ac:dyDescent="0.25">
      <c r="A6208" s="155" t="s">
        <v>1438</v>
      </c>
      <c r="B6208" s="155" t="s">
        <v>2084</v>
      </c>
      <c r="C6208" s="155" t="s">
        <v>8992</v>
      </c>
      <c r="D6208" s="155">
        <v>50</v>
      </c>
      <c r="E6208" s="155">
        <v>50</v>
      </c>
      <c r="F6208" s="166">
        <v>42332</v>
      </c>
      <c r="G6208" s="166">
        <v>42338</v>
      </c>
      <c r="H6208" s="157">
        <v>1</v>
      </c>
      <c r="J6208" s="175"/>
    </row>
    <row r="6209" spans="1:10" ht="15" customHeight="1" x14ac:dyDescent="0.25">
      <c r="A6209" s="155" t="s">
        <v>1438</v>
      </c>
      <c r="B6209" s="155" t="s">
        <v>1779</v>
      </c>
      <c r="C6209" s="155" t="s">
        <v>8993</v>
      </c>
      <c r="D6209" s="155">
        <v>110</v>
      </c>
      <c r="E6209" s="155">
        <v>110</v>
      </c>
      <c r="F6209" s="166">
        <v>42332</v>
      </c>
      <c r="G6209" s="166">
        <v>42334</v>
      </c>
      <c r="H6209" s="157">
        <v>1</v>
      </c>
      <c r="J6209" s="175"/>
    </row>
    <row r="6210" spans="1:10" ht="15" customHeight="1" x14ac:dyDescent="0.25">
      <c r="A6210" s="155" t="s">
        <v>5050</v>
      </c>
      <c r="B6210" s="155" t="s">
        <v>5051</v>
      </c>
      <c r="C6210" s="155" t="s">
        <v>8994</v>
      </c>
      <c r="D6210" s="155">
        <v>100</v>
      </c>
      <c r="E6210" s="155">
        <v>100</v>
      </c>
      <c r="F6210" s="166">
        <v>42333</v>
      </c>
      <c r="G6210" s="166">
        <v>42338</v>
      </c>
      <c r="H6210" s="157">
        <v>1</v>
      </c>
      <c r="J6210" s="175"/>
    </row>
    <row r="6211" spans="1:10" ht="15" customHeight="1" x14ac:dyDescent="0.25">
      <c r="A6211" s="155" t="s">
        <v>7229</v>
      </c>
      <c r="B6211" s="155" t="s">
        <v>529</v>
      </c>
      <c r="C6211" s="155" t="s">
        <v>8995</v>
      </c>
      <c r="D6211" s="155">
        <v>20</v>
      </c>
      <c r="E6211" s="155">
        <v>20</v>
      </c>
      <c r="F6211" s="166">
        <v>42333</v>
      </c>
      <c r="G6211" s="166">
        <v>42341</v>
      </c>
      <c r="H6211" s="157">
        <v>1</v>
      </c>
      <c r="J6211" s="175"/>
    </row>
    <row r="6212" spans="1:10" ht="15" customHeight="1" x14ac:dyDescent="0.25">
      <c r="A6212" s="155" t="s">
        <v>42</v>
      </c>
      <c r="B6212" s="155" t="s">
        <v>2124</v>
      </c>
      <c r="C6212" s="155" t="s">
        <v>8996</v>
      </c>
      <c r="D6212" s="155">
        <v>50</v>
      </c>
      <c r="E6212" s="155">
        <v>50</v>
      </c>
      <c r="F6212" s="166">
        <v>42333</v>
      </c>
      <c r="G6212" s="166">
        <v>42340</v>
      </c>
      <c r="H6212" s="157">
        <v>1</v>
      </c>
      <c r="J6212" s="175"/>
    </row>
    <row r="6213" spans="1:10" ht="15" customHeight="1" x14ac:dyDescent="0.25">
      <c r="A6213" s="155" t="s">
        <v>877</v>
      </c>
      <c r="B6213" s="155" t="s">
        <v>382</v>
      </c>
      <c r="C6213" s="155" t="s">
        <v>8997</v>
      </c>
      <c r="D6213" s="155">
        <v>25</v>
      </c>
      <c r="E6213" s="155">
        <v>25</v>
      </c>
      <c r="F6213" s="166">
        <v>42333</v>
      </c>
      <c r="G6213" s="166">
        <v>42339</v>
      </c>
      <c r="H6213" s="157">
        <v>1</v>
      </c>
      <c r="J6213" s="175"/>
    </row>
    <row r="6214" spans="1:10" ht="15" customHeight="1" x14ac:dyDescent="0.25">
      <c r="A6214" s="155" t="s">
        <v>638</v>
      </c>
      <c r="B6214" s="155" t="s">
        <v>7738</v>
      </c>
      <c r="C6214" s="155" t="s">
        <v>8998</v>
      </c>
      <c r="D6214" s="155">
        <v>2500</v>
      </c>
      <c r="E6214" s="155">
        <v>2500</v>
      </c>
      <c r="F6214" s="166">
        <v>42333</v>
      </c>
      <c r="G6214" s="166">
        <v>42339</v>
      </c>
      <c r="H6214" s="157">
        <v>1</v>
      </c>
      <c r="J6214" s="175"/>
    </row>
    <row r="6215" spans="1:10" ht="15" customHeight="1" x14ac:dyDescent="0.25">
      <c r="A6215" s="155" t="s">
        <v>6576</v>
      </c>
      <c r="B6215" s="155" t="s">
        <v>7368</v>
      </c>
      <c r="C6215" s="155" t="s">
        <v>8999</v>
      </c>
      <c r="D6215" s="155">
        <v>1</v>
      </c>
      <c r="E6215" s="155">
        <v>1</v>
      </c>
      <c r="F6215" s="166">
        <v>42333</v>
      </c>
      <c r="G6215" s="166">
        <v>42335</v>
      </c>
      <c r="H6215" s="157">
        <v>1</v>
      </c>
      <c r="J6215" s="175"/>
    </row>
    <row r="6216" spans="1:10" ht="15" customHeight="1" x14ac:dyDescent="0.25">
      <c r="A6216" s="155" t="s">
        <v>6576</v>
      </c>
      <c r="B6216" s="155" t="s">
        <v>7368</v>
      </c>
      <c r="C6216" s="155" t="s">
        <v>9000</v>
      </c>
      <c r="D6216" s="155">
        <v>1</v>
      </c>
      <c r="E6216" s="155">
        <v>1</v>
      </c>
      <c r="F6216" s="166">
        <v>42333</v>
      </c>
      <c r="G6216" s="166">
        <v>42335</v>
      </c>
      <c r="H6216" s="157">
        <v>1</v>
      </c>
      <c r="J6216" s="175"/>
    </row>
    <row r="6217" spans="1:10" ht="15" customHeight="1" x14ac:dyDescent="0.25">
      <c r="A6217" s="155" t="s">
        <v>2714</v>
      </c>
      <c r="B6217" s="155" t="s">
        <v>2066</v>
      </c>
      <c r="C6217" s="155" t="s">
        <v>9001</v>
      </c>
      <c r="D6217" s="155">
        <v>500</v>
      </c>
      <c r="E6217" s="155">
        <v>500</v>
      </c>
      <c r="F6217" s="166">
        <v>42333</v>
      </c>
      <c r="G6217" s="166">
        <v>42340</v>
      </c>
      <c r="H6217" s="157">
        <v>1</v>
      </c>
      <c r="J6217" s="175"/>
    </row>
    <row r="6218" spans="1:10" ht="30" customHeight="1" x14ac:dyDescent="0.25">
      <c r="A6218" s="155" t="s">
        <v>8056</v>
      </c>
      <c r="B6218" s="155" t="s">
        <v>9002</v>
      </c>
      <c r="C6218" s="155" t="s">
        <v>9003</v>
      </c>
      <c r="D6218" s="155">
        <v>5</v>
      </c>
      <c r="E6218" s="155">
        <v>5</v>
      </c>
      <c r="F6218" s="166">
        <v>42333</v>
      </c>
      <c r="G6218" s="166">
        <v>42339</v>
      </c>
      <c r="H6218" s="157">
        <v>1</v>
      </c>
      <c r="J6218" s="175"/>
    </row>
    <row r="6219" spans="1:10" ht="30" customHeight="1" x14ac:dyDescent="0.25">
      <c r="A6219" s="155" t="s">
        <v>8056</v>
      </c>
      <c r="B6219" s="155" t="s">
        <v>9004</v>
      </c>
      <c r="C6219" s="155" t="s">
        <v>161</v>
      </c>
      <c r="D6219" s="155">
        <v>5</v>
      </c>
      <c r="E6219" s="155">
        <v>5</v>
      </c>
      <c r="F6219" s="166">
        <v>42333</v>
      </c>
      <c r="G6219" s="166">
        <v>42339</v>
      </c>
      <c r="H6219" s="157">
        <v>1</v>
      </c>
      <c r="J6219" s="175"/>
    </row>
    <row r="6220" spans="1:10" ht="30" customHeight="1" x14ac:dyDescent="0.25">
      <c r="A6220" s="155" t="s">
        <v>8056</v>
      </c>
      <c r="B6220" s="155" t="s">
        <v>9005</v>
      </c>
      <c r="C6220" s="155" t="s">
        <v>316</v>
      </c>
      <c r="D6220" s="155">
        <v>5</v>
      </c>
      <c r="E6220" s="155">
        <v>5</v>
      </c>
      <c r="F6220" s="166">
        <v>42333</v>
      </c>
      <c r="G6220" s="166">
        <v>42339</v>
      </c>
      <c r="H6220" s="157">
        <v>1</v>
      </c>
      <c r="J6220" s="175"/>
    </row>
    <row r="6221" spans="1:10" x14ac:dyDescent="0.25">
      <c r="A6221" s="155" t="s">
        <v>71</v>
      </c>
      <c r="B6221" s="155" t="s">
        <v>2957</v>
      </c>
      <c r="C6221" s="155" t="s">
        <v>9006</v>
      </c>
      <c r="D6221" s="155">
        <v>10</v>
      </c>
      <c r="E6221" s="155">
        <v>10</v>
      </c>
      <c r="F6221" s="166">
        <v>42333</v>
      </c>
      <c r="G6221" s="166">
        <v>42332</v>
      </c>
      <c r="H6221" s="157">
        <v>0</v>
      </c>
      <c r="I6221" s="163" t="s">
        <v>10186</v>
      </c>
      <c r="J6221" s="175"/>
    </row>
    <row r="6222" spans="1:10" ht="15" customHeight="1" x14ac:dyDescent="0.25">
      <c r="A6222" s="155" t="s">
        <v>6967</v>
      </c>
      <c r="B6222" s="155" t="s">
        <v>7186</v>
      </c>
      <c r="C6222" s="155" t="s">
        <v>9007</v>
      </c>
      <c r="D6222" s="155">
        <v>50</v>
      </c>
      <c r="E6222" s="155">
        <v>50</v>
      </c>
      <c r="F6222" s="166">
        <v>42333</v>
      </c>
      <c r="G6222" s="166">
        <v>42335</v>
      </c>
      <c r="H6222" s="157">
        <v>1</v>
      </c>
      <c r="J6222" s="175"/>
    </row>
    <row r="6223" spans="1:10" ht="15" customHeight="1" x14ac:dyDescent="0.25">
      <c r="A6223" s="155" t="s">
        <v>7951</v>
      </c>
      <c r="B6223" s="155" t="s">
        <v>9009</v>
      </c>
      <c r="C6223" s="155" t="s">
        <v>9010</v>
      </c>
      <c r="D6223" s="155">
        <v>5</v>
      </c>
      <c r="E6223" s="155">
        <v>5</v>
      </c>
      <c r="F6223" s="166">
        <v>42333</v>
      </c>
      <c r="G6223" s="166">
        <v>42338</v>
      </c>
      <c r="H6223" s="157">
        <v>1</v>
      </c>
      <c r="J6223" s="175"/>
    </row>
    <row r="6224" spans="1:10" ht="15" customHeight="1" x14ac:dyDescent="0.25">
      <c r="A6224" s="155" t="s">
        <v>7951</v>
      </c>
      <c r="B6224" s="155" t="s">
        <v>9008</v>
      </c>
      <c r="C6224" s="155" t="s">
        <v>9011</v>
      </c>
      <c r="D6224" s="155">
        <v>3</v>
      </c>
      <c r="E6224" s="155">
        <v>3</v>
      </c>
      <c r="F6224" s="166">
        <v>42333</v>
      </c>
      <c r="G6224" s="166">
        <v>42339</v>
      </c>
      <c r="H6224" s="157">
        <v>1</v>
      </c>
      <c r="J6224" s="175"/>
    </row>
    <row r="6225" spans="1:10" ht="15" customHeight="1" x14ac:dyDescent="0.25">
      <c r="A6225" s="155" t="s">
        <v>173</v>
      </c>
      <c r="B6225" s="155" t="s">
        <v>2901</v>
      </c>
      <c r="C6225" s="155" t="s">
        <v>9012</v>
      </c>
      <c r="D6225" s="155">
        <v>102</v>
      </c>
      <c r="E6225" s="155">
        <v>102</v>
      </c>
      <c r="F6225" s="166">
        <v>42338</v>
      </c>
      <c r="G6225" s="166">
        <v>42342</v>
      </c>
      <c r="H6225" s="157">
        <v>1</v>
      </c>
      <c r="J6225" s="175"/>
    </row>
    <row r="6226" spans="1:10" ht="15" customHeight="1" x14ac:dyDescent="0.25">
      <c r="A6226" s="155" t="s">
        <v>173</v>
      </c>
      <c r="B6226" s="155" t="s">
        <v>445</v>
      </c>
      <c r="C6226" s="155" t="s">
        <v>364</v>
      </c>
      <c r="D6226" s="155">
        <v>102</v>
      </c>
      <c r="E6226" s="155">
        <v>102</v>
      </c>
      <c r="F6226" s="166">
        <v>42338</v>
      </c>
      <c r="G6226" s="166">
        <v>42342</v>
      </c>
      <c r="H6226" s="157">
        <v>1</v>
      </c>
      <c r="J6226" s="175"/>
    </row>
    <row r="6227" spans="1:10" ht="15" customHeight="1" x14ac:dyDescent="0.25">
      <c r="A6227" s="155" t="s">
        <v>173</v>
      </c>
      <c r="B6227" s="155" t="s">
        <v>445</v>
      </c>
      <c r="C6227" s="155" t="s">
        <v>316</v>
      </c>
      <c r="D6227" s="155">
        <v>104</v>
      </c>
      <c r="E6227" s="155">
        <v>104</v>
      </c>
      <c r="F6227" s="166">
        <v>42338</v>
      </c>
      <c r="G6227" s="166">
        <v>42342</v>
      </c>
      <c r="H6227" s="157">
        <v>1</v>
      </c>
      <c r="J6227" s="175"/>
    </row>
    <row r="6228" spans="1:10" ht="15" customHeight="1" x14ac:dyDescent="0.25">
      <c r="A6228" s="155" t="s">
        <v>173</v>
      </c>
      <c r="B6228" s="155" t="s">
        <v>445</v>
      </c>
      <c r="C6228" s="155" t="s">
        <v>32</v>
      </c>
      <c r="D6228" s="155">
        <v>104</v>
      </c>
      <c r="E6228" s="155">
        <v>104</v>
      </c>
      <c r="F6228" s="166">
        <v>42338</v>
      </c>
      <c r="G6228" s="166">
        <v>42342</v>
      </c>
      <c r="H6228" s="157">
        <v>1</v>
      </c>
      <c r="J6228" s="175"/>
    </row>
    <row r="6229" spans="1:10" ht="15" customHeight="1" x14ac:dyDescent="0.25">
      <c r="A6229" s="155" t="s">
        <v>242</v>
      </c>
      <c r="B6229" s="155" t="s">
        <v>9014</v>
      </c>
      <c r="C6229" s="155" t="s">
        <v>9013</v>
      </c>
      <c r="D6229" s="155">
        <v>100</v>
      </c>
      <c r="E6229" s="155">
        <v>100</v>
      </c>
      <c r="F6229" s="166">
        <v>42338</v>
      </c>
      <c r="G6229" s="166">
        <v>42341</v>
      </c>
      <c r="H6229" s="157">
        <v>1</v>
      </c>
      <c r="J6229" s="175"/>
    </row>
    <row r="6230" spans="1:10" ht="15" customHeight="1" x14ac:dyDescent="0.25">
      <c r="A6230" s="155" t="s">
        <v>2714</v>
      </c>
      <c r="B6230" s="155" t="s">
        <v>3029</v>
      </c>
      <c r="C6230" s="155" t="s">
        <v>9015</v>
      </c>
      <c r="D6230" s="155">
        <v>25</v>
      </c>
      <c r="E6230" s="155">
        <v>25</v>
      </c>
      <c r="F6230" s="166">
        <v>42338</v>
      </c>
      <c r="G6230" s="166">
        <v>42342</v>
      </c>
      <c r="H6230" s="157">
        <v>1</v>
      </c>
      <c r="J6230" s="175"/>
    </row>
    <row r="6231" spans="1:10" ht="15" customHeight="1" x14ac:dyDescent="0.25">
      <c r="A6231" s="155" t="s">
        <v>2714</v>
      </c>
      <c r="B6231" s="155" t="s">
        <v>5634</v>
      </c>
      <c r="C6231" s="155" t="s">
        <v>9016</v>
      </c>
      <c r="D6231" s="155">
        <v>25</v>
      </c>
      <c r="E6231" s="155">
        <v>25</v>
      </c>
      <c r="F6231" s="166">
        <v>42338</v>
      </c>
      <c r="G6231" s="166">
        <v>42342</v>
      </c>
      <c r="H6231" s="157">
        <v>1</v>
      </c>
      <c r="J6231" s="175"/>
    </row>
    <row r="6232" spans="1:10" ht="15" customHeight="1" x14ac:dyDescent="0.25">
      <c r="A6232" s="155" t="s">
        <v>1554</v>
      </c>
      <c r="B6232" s="155" t="s">
        <v>1181</v>
      </c>
      <c r="C6232" s="155" t="s">
        <v>9017</v>
      </c>
      <c r="D6232" s="155">
        <v>150</v>
      </c>
      <c r="E6232" s="155">
        <v>150</v>
      </c>
      <c r="F6232" s="166">
        <v>42338</v>
      </c>
      <c r="G6232" s="166">
        <v>42347</v>
      </c>
      <c r="H6232" s="157">
        <v>1</v>
      </c>
      <c r="J6232" s="175"/>
    </row>
    <row r="6233" spans="1:10" ht="15" customHeight="1" x14ac:dyDescent="0.25">
      <c r="A6233" s="155" t="s">
        <v>8170</v>
      </c>
      <c r="B6233" s="155" t="s">
        <v>272</v>
      </c>
      <c r="C6233" s="155" t="s">
        <v>9018</v>
      </c>
      <c r="D6233" s="155">
        <v>1</v>
      </c>
      <c r="E6233" s="155">
        <v>1</v>
      </c>
      <c r="F6233" s="166">
        <v>42338</v>
      </c>
      <c r="G6233" s="166">
        <v>42344</v>
      </c>
      <c r="H6233" s="157">
        <v>1</v>
      </c>
      <c r="J6233" s="175"/>
    </row>
    <row r="6234" spans="1:10" ht="15" customHeight="1" x14ac:dyDescent="0.25">
      <c r="A6234" s="155" t="s">
        <v>173</v>
      </c>
      <c r="B6234" s="155" t="s">
        <v>5833</v>
      </c>
      <c r="C6234" s="155" t="s">
        <v>9019</v>
      </c>
      <c r="D6234" s="155">
        <v>208</v>
      </c>
      <c r="E6234" s="155">
        <v>208</v>
      </c>
      <c r="F6234" s="166">
        <v>42338</v>
      </c>
      <c r="G6234" s="166">
        <v>42342</v>
      </c>
      <c r="H6234" s="157">
        <v>1</v>
      </c>
      <c r="J6234" s="175"/>
    </row>
    <row r="6235" spans="1:10" ht="30" x14ac:dyDescent="0.25">
      <c r="A6235" s="155" t="s">
        <v>8056</v>
      </c>
      <c r="B6235" s="155" t="s">
        <v>471</v>
      </c>
      <c r="C6235" s="155" t="s">
        <v>9020</v>
      </c>
      <c r="D6235" s="155">
        <v>200</v>
      </c>
      <c r="E6235" s="155">
        <v>200</v>
      </c>
      <c r="F6235" s="166">
        <v>42338</v>
      </c>
      <c r="G6235" s="166">
        <v>42338</v>
      </c>
      <c r="H6235" s="157">
        <v>0</v>
      </c>
      <c r="I6235" s="163" t="s">
        <v>10187</v>
      </c>
      <c r="J6235" s="175"/>
    </row>
    <row r="6236" spans="1:10" ht="15" customHeight="1" x14ac:dyDescent="0.25">
      <c r="A6236" s="155" t="s">
        <v>1983</v>
      </c>
      <c r="B6236" s="155" t="s">
        <v>9021</v>
      </c>
      <c r="C6236" s="155" t="s">
        <v>9022</v>
      </c>
      <c r="D6236" s="155">
        <v>4</v>
      </c>
      <c r="E6236" s="155">
        <v>4</v>
      </c>
      <c r="F6236" s="166">
        <v>42339</v>
      </c>
      <c r="G6236" s="166">
        <v>42342</v>
      </c>
      <c r="H6236" s="157">
        <v>1</v>
      </c>
    </row>
    <row r="6237" spans="1:10" ht="15" customHeight="1" x14ac:dyDescent="0.25">
      <c r="A6237" s="155" t="s">
        <v>1983</v>
      </c>
      <c r="B6237" s="155" t="s">
        <v>9023</v>
      </c>
      <c r="C6237" s="155" t="s">
        <v>364</v>
      </c>
      <c r="D6237" s="155">
        <v>2</v>
      </c>
      <c r="E6237" s="155">
        <v>2</v>
      </c>
      <c r="F6237" s="166">
        <v>42339</v>
      </c>
      <c r="G6237" s="166">
        <v>42342</v>
      </c>
      <c r="H6237" s="157">
        <v>1</v>
      </c>
    </row>
    <row r="6238" spans="1:10" ht="15" customHeight="1" x14ac:dyDescent="0.25">
      <c r="A6238" s="155" t="s">
        <v>1983</v>
      </c>
      <c r="B6238" s="155" t="s">
        <v>9024</v>
      </c>
      <c r="C6238" s="155" t="s">
        <v>161</v>
      </c>
      <c r="D6238" s="155">
        <v>4</v>
      </c>
      <c r="E6238" s="155">
        <v>4</v>
      </c>
      <c r="F6238" s="166">
        <v>42339</v>
      </c>
      <c r="G6238" s="166">
        <v>42342</v>
      </c>
      <c r="H6238" s="157">
        <v>1</v>
      </c>
    </row>
    <row r="6239" spans="1:10" ht="15" customHeight="1" x14ac:dyDescent="0.25">
      <c r="A6239" s="155" t="s">
        <v>1983</v>
      </c>
      <c r="B6239" s="155" t="s">
        <v>9025</v>
      </c>
      <c r="C6239" s="155" t="s">
        <v>316</v>
      </c>
      <c r="D6239" s="155">
        <v>2</v>
      </c>
      <c r="E6239" s="155">
        <v>2</v>
      </c>
      <c r="F6239" s="166">
        <v>42339</v>
      </c>
      <c r="G6239" s="166">
        <v>42342</v>
      </c>
      <c r="H6239" s="157">
        <v>1</v>
      </c>
    </row>
    <row r="6240" spans="1:10" ht="15" customHeight="1" x14ac:dyDescent="0.25">
      <c r="A6240" s="155" t="s">
        <v>1983</v>
      </c>
      <c r="B6240" s="155" t="s">
        <v>9026</v>
      </c>
      <c r="C6240" s="155" t="s">
        <v>32</v>
      </c>
      <c r="D6240" s="155">
        <v>2</v>
      </c>
      <c r="E6240" s="155">
        <v>2</v>
      </c>
      <c r="F6240" s="166">
        <v>42339</v>
      </c>
      <c r="G6240" s="166">
        <v>42342</v>
      </c>
      <c r="H6240" s="157">
        <v>1</v>
      </c>
    </row>
    <row r="6241" spans="1:8" ht="15" customHeight="1" x14ac:dyDescent="0.25">
      <c r="A6241" s="155" t="s">
        <v>71</v>
      </c>
      <c r="B6241" s="155" t="s">
        <v>167</v>
      </c>
      <c r="C6241" s="155" t="s">
        <v>9027</v>
      </c>
      <c r="D6241" s="155">
        <v>25</v>
      </c>
      <c r="E6241" s="155">
        <v>25</v>
      </c>
      <c r="F6241" s="166">
        <v>42339</v>
      </c>
      <c r="G6241" s="166">
        <v>42348</v>
      </c>
      <c r="H6241" s="157">
        <v>1</v>
      </c>
    </row>
    <row r="6242" spans="1:8" ht="15" customHeight="1" x14ac:dyDescent="0.25">
      <c r="A6242" s="155" t="s">
        <v>6342</v>
      </c>
      <c r="B6242" s="155" t="s">
        <v>9028</v>
      </c>
      <c r="C6242" s="155" t="s">
        <v>9029</v>
      </c>
      <c r="D6242" s="155">
        <v>5</v>
      </c>
      <c r="E6242" s="155">
        <v>5</v>
      </c>
      <c r="F6242" s="166">
        <v>42339</v>
      </c>
      <c r="G6242" s="166">
        <v>42342</v>
      </c>
      <c r="H6242" s="157">
        <v>1</v>
      </c>
    </row>
    <row r="6243" spans="1:8" ht="15" customHeight="1" x14ac:dyDescent="0.25">
      <c r="A6243" s="155" t="s">
        <v>261</v>
      </c>
      <c r="B6243" s="155" t="s">
        <v>9030</v>
      </c>
      <c r="C6243" s="155" t="s">
        <v>9031</v>
      </c>
      <c r="D6243" s="155">
        <v>20</v>
      </c>
      <c r="E6243" s="155">
        <v>20</v>
      </c>
      <c r="F6243" s="166">
        <v>42339</v>
      </c>
      <c r="G6243" s="166">
        <v>42356</v>
      </c>
      <c r="H6243" s="157">
        <v>1</v>
      </c>
    </row>
    <row r="6244" spans="1:8" ht="15" customHeight="1" x14ac:dyDescent="0.25">
      <c r="A6244" s="155" t="s">
        <v>6576</v>
      </c>
      <c r="B6244" s="155" t="s">
        <v>7368</v>
      </c>
      <c r="C6244" s="155" t="s">
        <v>9032</v>
      </c>
      <c r="D6244" s="155">
        <v>1</v>
      </c>
      <c r="E6244" s="155">
        <v>1</v>
      </c>
      <c r="F6244" s="166">
        <v>42339</v>
      </c>
      <c r="G6244" s="166">
        <v>42340</v>
      </c>
      <c r="H6244" s="157">
        <v>1</v>
      </c>
    </row>
    <row r="6245" spans="1:8" ht="15" customHeight="1" x14ac:dyDescent="0.25">
      <c r="A6245" s="155" t="s">
        <v>6576</v>
      </c>
      <c r="B6245" s="155" t="s">
        <v>7368</v>
      </c>
      <c r="C6245" s="155" t="s">
        <v>9033</v>
      </c>
      <c r="D6245" s="155">
        <v>1</v>
      </c>
      <c r="E6245" s="155">
        <v>1</v>
      </c>
      <c r="F6245" s="166">
        <v>42339</v>
      </c>
      <c r="G6245" s="166">
        <v>42340</v>
      </c>
      <c r="H6245" s="157">
        <v>1</v>
      </c>
    </row>
    <row r="6246" spans="1:8" ht="15" customHeight="1" x14ac:dyDescent="0.25">
      <c r="A6246" s="155" t="s">
        <v>520</v>
      </c>
      <c r="B6246" s="155" t="s">
        <v>5026</v>
      </c>
      <c r="C6246" s="155" t="s">
        <v>9035</v>
      </c>
      <c r="D6246" s="155">
        <v>400</v>
      </c>
      <c r="E6246" s="155">
        <v>400</v>
      </c>
      <c r="F6246" s="166">
        <v>42340</v>
      </c>
      <c r="G6246" s="166">
        <v>42345</v>
      </c>
      <c r="H6246" s="157">
        <v>1</v>
      </c>
    </row>
    <row r="6247" spans="1:8" ht="15" customHeight="1" x14ac:dyDescent="0.25">
      <c r="A6247" s="155" t="s">
        <v>5967</v>
      </c>
      <c r="B6247" s="155" t="s">
        <v>9036</v>
      </c>
      <c r="C6247" s="155" t="s">
        <v>9037</v>
      </c>
      <c r="D6247" s="155">
        <v>4</v>
      </c>
      <c r="E6247" s="155">
        <v>4</v>
      </c>
      <c r="F6247" s="166">
        <v>42340</v>
      </c>
      <c r="G6247" s="166">
        <v>42348</v>
      </c>
      <c r="H6247" s="157">
        <v>1</v>
      </c>
    </row>
    <row r="6248" spans="1:8" ht="15" customHeight="1" x14ac:dyDescent="0.25">
      <c r="A6248" s="155" t="s">
        <v>509</v>
      </c>
      <c r="B6248" s="155" t="s">
        <v>9038</v>
      </c>
      <c r="C6248" s="155" t="s">
        <v>9039</v>
      </c>
      <c r="D6248" s="155">
        <v>10</v>
      </c>
      <c r="E6248" s="155">
        <v>10</v>
      </c>
      <c r="F6248" s="166">
        <v>42341</v>
      </c>
      <c r="G6248" s="166">
        <v>42353</v>
      </c>
      <c r="H6248" s="157">
        <v>1</v>
      </c>
    </row>
    <row r="6249" spans="1:8" ht="15" customHeight="1" x14ac:dyDescent="0.25">
      <c r="A6249" s="155" t="s">
        <v>286</v>
      </c>
      <c r="B6249" s="155" t="s">
        <v>562</v>
      </c>
      <c r="C6249" s="155" t="s">
        <v>9040</v>
      </c>
      <c r="D6249" s="155">
        <v>75</v>
      </c>
      <c r="E6249" s="155">
        <v>75</v>
      </c>
      <c r="F6249" s="166">
        <v>42341</v>
      </c>
      <c r="G6249" s="166">
        <v>42346</v>
      </c>
      <c r="H6249" s="157">
        <v>1</v>
      </c>
    </row>
    <row r="6250" spans="1:8" ht="15" customHeight="1" x14ac:dyDescent="0.25">
      <c r="A6250" s="155" t="s">
        <v>42</v>
      </c>
      <c r="B6250" s="155" t="s">
        <v>1744</v>
      </c>
      <c r="C6250" s="155" t="s">
        <v>9041</v>
      </c>
      <c r="D6250" s="155">
        <v>300</v>
      </c>
      <c r="E6250" s="155">
        <v>300</v>
      </c>
      <c r="F6250" s="166">
        <v>42341</v>
      </c>
      <c r="G6250" s="166">
        <v>42345</v>
      </c>
      <c r="H6250" s="157">
        <v>1</v>
      </c>
    </row>
    <row r="6251" spans="1:8" ht="15" customHeight="1" x14ac:dyDescent="0.25">
      <c r="A6251" s="155" t="s">
        <v>3481</v>
      </c>
      <c r="B6251" s="155" t="s">
        <v>8298</v>
      </c>
      <c r="C6251" s="155" t="s">
        <v>9042</v>
      </c>
      <c r="D6251" s="155">
        <v>35</v>
      </c>
      <c r="E6251" s="155">
        <v>35</v>
      </c>
      <c r="F6251" s="166">
        <v>42341</v>
      </c>
      <c r="G6251" s="166">
        <v>42345</v>
      </c>
      <c r="H6251" s="157">
        <v>1</v>
      </c>
    </row>
    <row r="6252" spans="1:8" ht="15" customHeight="1" x14ac:dyDescent="0.25">
      <c r="A6252" s="155" t="s">
        <v>1474</v>
      </c>
      <c r="B6252" s="155" t="s">
        <v>6175</v>
      </c>
      <c r="C6252" s="155" t="s">
        <v>7458</v>
      </c>
      <c r="D6252" s="155">
        <v>150</v>
      </c>
      <c r="E6252" s="155">
        <v>150</v>
      </c>
      <c r="F6252" s="166">
        <v>42341</v>
      </c>
      <c r="G6252" s="166">
        <v>42345</v>
      </c>
      <c r="H6252" s="157">
        <v>1</v>
      </c>
    </row>
    <row r="6253" spans="1:8" ht="15" customHeight="1" x14ac:dyDescent="0.25">
      <c r="A6253" s="155" t="s">
        <v>9043</v>
      </c>
      <c r="B6253" s="155" t="s">
        <v>9044</v>
      </c>
      <c r="C6253" s="155" t="s">
        <v>9045</v>
      </c>
      <c r="D6253" s="155">
        <v>6</v>
      </c>
      <c r="E6253" s="155">
        <v>6</v>
      </c>
      <c r="F6253" s="166">
        <v>42342</v>
      </c>
      <c r="G6253" s="166">
        <v>42346</v>
      </c>
      <c r="H6253" s="157">
        <v>1</v>
      </c>
    </row>
    <row r="6254" spans="1:8" ht="15" customHeight="1" x14ac:dyDescent="0.25">
      <c r="A6254" s="155" t="s">
        <v>520</v>
      </c>
      <c r="B6254" s="155" t="s">
        <v>609</v>
      </c>
      <c r="C6254" s="155" t="s">
        <v>9046</v>
      </c>
      <c r="D6254" s="155">
        <v>400</v>
      </c>
      <c r="E6254" s="155">
        <v>400</v>
      </c>
      <c r="F6254" s="166">
        <v>42342</v>
      </c>
      <c r="G6254" s="166">
        <v>42349</v>
      </c>
      <c r="H6254" s="157">
        <v>1</v>
      </c>
    </row>
    <row r="6255" spans="1:8" ht="15" customHeight="1" x14ac:dyDescent="0.25">
      <c r="A6255" s="155" t="s">
        <v>509</v>
      </c>
      <c r="B6255" s="155" t="s">
        <v>9049</v>
      </c>
      <c r="C6255" s="155" t="s">
        <v>9050</v>
      </c>
      <c r="D6255" s="155">
        <v>10</v>
      </c>
      <c r="E6255" s="155">
        <v>10</v>
      </c>
      <c r="F6255" s="166">
        <v>42342</v>
      </c>
      <c r="G6255" s="166">
        <v>42353</v>
      </c>
      <c r="H6255" s="157">
        <v>1</v>
      </c>
    </row>
    <row r="6256" spans="1:8" ht="15" customHeight="1" x14ac:dyDescent="0.25">
      <c r="A6256" s="155" t="s">
        <v>509</v>
      </c>
      <c r="B6256" s="155" t="s">
        <v>9048</v>
      </c>
      <c r="C6256" s="155" t="s">
        <v>27</v>
      </c>
      <c r="D6256" s="155">
        <v>45</v>
      </c>
      <c r="E6256" s="155">
        <v>45</v>
      </c>
      <c r="F6256" s="166">
        <v>42342</v>
      </c>
      <c r="G6256" s="166">
        <v>42353</v>
      </c>
      <c r="H6256" s="157">
        <v>1</v>
      </c>
    </row>
    <row r="6257" spans="1:9" ht="15" customHeight="1" x14ac:dyDescent="0.25">
      <c r="A6257" s="155" t="s">
        <v>509</v>
      </c>
      <c r="B6257" s="155" t="s">
        <v>9047</v>
      </c>
      <c r="C6257" s="155" t="s">
        <v>3218</v>
      </c>
      <c r="D6257" s="155">
        <v>10</v>
      </c>
      <c r="E6257" s="155">
        <v>10</v>
      </c>
      <c r="F6257" s="166">
        <v>42342</v>
      </c>
      <c r="G6257" s="166">
        <v>42353</v>
      </c>
      <c r="H6257" s="157">
        <v>1</v>
      </c>
    </row>
    <row r="6258" spans="1:9" ht="15" customHeight="1" x14ac:dyDescent="0.25">
      <c r="A6258" s="155" t="s">
        <v>9051</v>
      </c>
      <c r="B6258" s="155" t="s">
        <v>9053</v>
      </c>
      <c r="C6258" s="155" t="s">
        <v>9054</v>
      </c>
      <c r="D6258" s="155">
        <v>250</v>
      </c>
      <c r="E6258" s="155">
        <v>250</v>
      </c>
      <c r="F6258" s="166">
        <v>42342</v>
      </c>
      <c r="G6258" s="166">
        <v>42348</v>
      </c>
      <c r="H6258" s="157">
        <v>1</v>
      </c>
    </row>
    <row r="6259" spans="1:9" ht="15" customHeight="1" x14ac:dyDescent="0.25">
      <c r="A6259" s="155" t="s">
        <v>9051</v>
      </c>
      <c r="B6259" s="155" t="s">
        <v>9052</v>
      </c>
      <c r="C6259" s="155" t="s">
        <v>316</v>
      </c>
      <c r="D6259" s="155">
        <v>250</v>
      </c>
      <c r="E6259" s="155">
        <v>250</v>
      </c>
      <c r="F6259" s="166">
        <v>42342</v>
      </c>
      <c r="G6259" s="166">
        <v>42348</v>
      </c>
      <c r="H6259" s="157">
        <v>1</v>
      </c>
    </row>
    <row r="6260" spans="1:9" ht="15" customHeight="1" x14ac:dyDescent="0.25">
      <c r="A6260" s="155" t="s">
        <v>5827</v>
      </c>
      <c r="B6260" s="155" t="s">
        <v>5828</v>
      </c>
      <c r="C6260" s="155" t="s">
        <v>9057</v>
      </c>
      <c r="D6260" s="155">
        <v>100</v>
      </c>
      <c r="E6260" s="155">
        <v>100</v>
      </c>
      <c r="F6260" s="166">
        <v>42345</v>
      </c>
      <c r="G6260" s="166">
        <v>42347</v>
      </c>
      <c r="H6260" s="157">
        <v>1</v>
      </c>
    </row>
    <row r="6261" spans="1:9" ht="15" customHeight="1" x14ac:dyDescent="0.25">
      <c r="A6261" s="155" t="s">
        <v>9058</v>
      </c>
      <c r="B6261" s="155" t="s">
        <v>9059</v>
      </c>
      <c r="C6261" s="155" t="s">
        <v>9060</v>
      </c>
      <c r="D6261" s="155">
        <v>5</v>
      </c>
      <c r="E6261" s="155">
        <v>5</v>
      </c>
      <c r="F6261" s="166">
        <v>42345</v>
      </c>
      <c r="G6261" s="166">
        <v>42346</v>
      </c>
      <c r="H6261" s="157">
        <v>1</v>
      </c>
    </row>
    <row r="6262" spans="1:9" ht="15" customHeight="1" x14ac:dyDescent="0.25">
      <c r="A6262" s="155" t="s">
        <v>71</v>
      </c>
      <c r="B6262" s="155" t="s">
        <v>1550</v>
      </c>
      <c r="C6262" s="155" t="s">
        <v>9070</v>
      </c>
      <c r="D6262" s="155">
        <v>5</v>
      </c>
      <c r="E6262" s="155">
        <v>5</v>
      </c>
      <c r="F6262" s="166">
        <v>42346</v>
      </c>
      <c r="G6262" s="166">
        <v>42353</v>
      </c>
      <c r="H6262" s="157">
        <v>1</v>
      </c>
    </row>
    <row r="6263" spans="1:9" ht="15" customHeight="1" x14ac:dyDescent="0.25">
      <c r="A6263" s="155" t="s">
        <v>71</v>
      </c>
      <c r="B6263" s="155" t="s">
        <v>154</v>
      </c>
      <c r="C6263" s="155" t="s">
        <v>9071</v>
      </c>
      <c r="D6263" s="155">
        <v>10</v>
      </c>
      <c r="E6263" s="155">
        <v>10</v>
      </c>
      <c r="F6263" s="166">
        <v>42346</v>
      </c>
      <c r="G6263" s="166">
        <v>42353</v>
      </c>
      <c r="H6263" s="157">
        <v>1</v>
      </c>
    </row>
    <row r="6264" spans="1:9" x14ac:dyDescent="0.25">
      <c r="A6264" s="155" t="s">
        <v>6967</v>
      </c>
      <c r="B6264" s="155" t="s">
        <v>6968</v>
      </c>
      <c r="C6264" s="155" t="s">
        <v>9063</v>
      </c>
      <c r="D6264" s="155">
        <v>50</v>
      </c>
      <c r="E6264" s="155">
        <v>40</v>
      </c>
      <c r="F6264" s="166">
        <v>42346</v>
      </c>
      <c r="G6264" s="166">
        <v>42332</v>
      </c>
      <c r="H6264" s="157">
        <v>0</v>
      </c>
    </row>
    <row r="6265" spans="1:9" ht="15" customHeight="1" x14ac:dyDescent="0.25">
      <c r="A6265" s="155" t="s">
        <v>327</v>
      </c>
      <c r="B6265" s="155" t="s">
        <v>987</v>
      </c>
      <c r="C6265" s="155" t="s">
        <v>9064</v>
      </c>
      <c r="D6265" s="155">
        <v>300</v>
      </c>
      <c r="E6265" s="155">
        <v>300</v>
      </c>
      <c r="F6265" s="166">
        <v>42346</v>
      </c>
      <c r="G6265" s="166">
        <v>42349</v>
      </c>
      <c r="H6265" s="157">
        <v>1</v>
      </c>
    </row>
    <row r="6266" spans="1:9" ht="15" customHeight="1" x14ac:dyDescent="0.25">
      <c r="A6266" s="155" t="s">
        <v>9065</v>
      </c>
      <c r="B6266" s="155" t="s">
        <v>9066</v>
      </c>
      <c r="C6266" s="155" t="s">
        <v>9067</v>
      </c>
      <c r="D6266" s="155">
        <v>6</v>
      </c>
      <c r="E6266" s="155">
        <v>6</v>
      </c>
      <c r="F6266" s="166">
        <v>42346</v>
      </c>
      <c r="G6266" s="166">
        <v>42352</v>
      </c>
      <c r="H6266" s="157">
        <v>1</v>
      </c>
    </row>
    <row r="6267" spans="1:9" ht="15" customHeight="1" x14ac:dyDescent="0.25">
      <c r="A6267" s="155" t="s">
        <v>634</v>
      </c>
      <c r="B6267" s="155" t="s">
        <v>3129</v>
      </c>
      <c r="C6267" s="155" t="s">
        <v>9068</v>
      </c>
      <c r="D6267" s="155">
        <v>25</v>
      </c>
      <c r="E6267" s="155">
        <v>25</v>
      </c>
      <c r="F6267" s="166">
        <v>42346</v>
      </c>
      <c r="G6267" s="166">
        <v>42348</v>
      </c>
      <c r="H6267" s="157">
        <v>1</v>
      </c>
    </row>
    <row r="6268" spans="1:9" ht="15" customHeight="1" x14ac:dyDescent="0.25">
      <c r="A6268" s="155" t="s">
        <v>1826</v>
      </c>
      <c r="B6268" s="155" t="s">
        <v>1827</v>
      </c>
      <c r="C6268" s="155" t="s">
        <v>9069</v>
      </c>
      <c r="D6268" s="155">
        <v>100</v>
      </c>
      <c r="E6268" s="155">
        <v>100</v>
      </c>
      <c r="F6268" s="166">
        <v>42346</v>
      </c>
      <c r="G6268" s="166">
        <v>42349</v>
      </c>
      <c r="H6268" s="157">
        <v>1</v>
      </c>
    </row>
    <row r="6269" spans="1:9" ht="15" customHeight="1" x14ac:dyDescent="0.25">
      <c r="A6269" s="155" t="s">
        <v>6576</v>
      </c>
      <c r="B6269" s="155" t="s">
        <v>7368</v>
      </c>
      <c r="C6269" s="155" t="s">
        <v>9072</v>
      </c>
      <c r="D6269" s="155">
        <v>1</v>
      </c>
      <c r="E6269" s="155">
        <v>1</v>
      </c>
      <c r="F6269" s="166">
        <v>42346</v>
      </c>
      <c r="G6269" s="166">
        <v>42346</v>
      </c>
      <c r="H6269" s="157">
        <v>1</v>
      </c>
      <c r="I6269" s="163" t="s">
        <v>2151</v>
      </c>
    </row>
    <row r="6270" spans="1:9" ht="15" customHeight="1" x14ac:dyDescent="0.25">
      <c r="A6270" s="155" t="s">
        <v>71</v>
      </c>
      <c r="B6270" s="155" t="s">
        <v>1550</v>
      </c>
      <c r="C6270" s="155" t="s">
        <v>9073</v>
      </c>
      <c r="D6270" s="155">
        <v>5</v>
      </c>
      <c r="E6270" s="155">
        <v>5</v>
      </c>
      <c r="F6270" s="166">
        <v>42347</v>
      </c>
      <c r="G6270" s="166">
        <v>42352</v>
      </c>
      <c r="H6270" s="157">
        <v>1</v>
      </c>
    </row>
    <row r="6271" spans="1:9" ht="15" customHeight="1" x14ac:dyDescent="0.25">
      <c r="A6271" s="155" t="s">
        <v>8692</v>
      </c>
      <c r="B6271" s="155" t="s">
        <v>8693</v>
      </c>
      <c r="C6271" s="155" t="s">
        <v>9074</v>
      </c>
      <c r="D6271" s="155">
        <v>40</v>
      </c>
      <c r="E6271" s="155">
        <v>40</v>
      </c>
      <c r="F6271" s="166">
        <v>42347</v>
      </c>
      <c r="G6271" s="166">
        <v>42347</v>
      </c>
      <c r="H6271" s="157">
        <v>1</v>
      </c>
    </row>
    <row r="6272" spans="1:9" ht="15" customHeight="1" x14ac:dyDescent="0.25">
      <c r="A6272" s="155" t="s">
        <v>8170</v>
      </c>
      <c r="B6272" s="155" t="s">
        <v>272</v>
      </c>
      <c r="C6272" s="155" t="s">
        <v>9076</v>
      </c>
      <c r="D6272" s="155">
        <v>7</v>
      </c>
      <c r="E6272" s="155">
        <v>7</v>
      </c>
      <c r="F6272" s="166">
        <v>42347</v>
      </c>
      <c r="G6272" s="166">
        <v>42355</v>
      </c>
      <c r="H6272" s="157">
        <v>1</v>
      </c>
    </row>
    <row r="6273" spans="1:9" ht="15" customHeight="1" x14ac:dyDescent="0.25">
      <c r="A6273" s="155" t="s">
        <v>8170</v>
      </c>
      <c r="B6273" s="155" t="s">
        <v>272</v>
      </c>
      <c r="C6273" s="155" t="s">
        <v>9075</v>
      </c>
      <c r="D6273" s="155">
        <v>3</v>
      </c>
      <c r="E6273" s="155">
        <v>3</v>
      </c>
      <c r="F6273" s="166">
        <v>42347</v>
      </c>
      <c r="G6273" s="166">
        <v>42312</v>
      </c>
      <c r="H6273" s="157">
        <v>1</v>
      </c>
      <c r="I6273" s="163" t="s">
        <v>10153</v>
      </c>
    </row>
    <row r="6274" spans="1:9" ht="15" customHeight="1" x14ac:dyDescent="0.25">
      <c r="A6274" s="155" t="s">
        <v>1983</v>
      </c>
      <c r="B6274" s="155" t="s">
        <v>8177</v>
      </c>
      <c r="C6274" s="155" t="s">
        <v>9077</v>
      </c>
      <c r="D6274" s="155">
        <v>100</v>
      </c>
      <c r="E6274" s="155">
        <v>100</v>
      </c>
      <c r="F6274" s="166">
        <v>42348</v>
      </c>
      <c r="G6274" s="166">
        <v>42352</v>
      </c>
      <c r="H6274" s="157">
        <v>1</v>
      </c>
      <c r="I6274" s="163" t="s">
        <v>1546</v>
      </c>
    </row>
    <row r="6275" spans="1:9" ht="15" customHeight="1" x14ac:dyDescent="0.25">
      <c r="A6275" s="155" t="s">
        <v>71</v>
      </c>
      <c r="B6275" s="155" t="s">
        <v>1550</v>
      </c>
      <c r="C6275" s="155" t="s">
        <v>9078</v>
      </c>
      <c r="D6275" s="155">
        <v>9</v>
      </c>
      <c r="E6275" s="155">
        <v>9</v>
      </c>
      <c r="F6275" s="166">
        <v>42348</v>
      </c>
      <c r="G6275" s="166">
        <v>42349</v>
      </c>
      <c r="H6275" s="157">
        <v>1</v>
      </c>
    </row>
    <row r="6276" spans="1:9" ht="15" customHeight="1" x14ac:dyDescent="0.25">
      <c r="A6276" s="155" t="s">
        <v>71</v>
      </c>
      <c r="B6276" s="155" t="s">
        <v>1550</v>
      </c>
      <c r="C6276" s="155" t="s">
        <v>9079</v>
      </c>
      <c r="D6276" s="155">
        <v>10</v>
      </c>
      <c r="E6276" s="155">
        <v>10</v>
      </c>
      <c r="F6276" s="166">
        <v>42348</v>
      </c>
      <c r="G6276" s="166">
        <v>42353</v>
      </c>
      <c r="H6276" s="157">
        <v>1</v>
      </c>
    </row>
    <row r="6277" spans="1:9" ht="15" customHeight="1" x14ac:dyDescent="0.25">
      <c r="A6277" s="155" t="s">
        <v>877</v>
      </c>
      <c r="B6277" s="155" t="s">
        <v>9080</v>
      </c>
      <c r="C6277" s="155" t="s">
        <v>9081</v>
      </c>
      <c r="D6277" s="155">
        <v>25</v>
      </c>
      <c r="E6277" s="155">
        <v>25</v>
      </c>
      <c r="F6277" s="166">
        <v>42348</v>
      </c>
      <c r="G6277" s="166">
        <v>42352</v>
      </c>
      <c r="H6277" s="157">
        <v>1</v>
      </c>
    </row>
    <row r="6278" spans="1:9" ht="15" customHeight="1" x14ac:dyDescent="0.25">
      <c r="A6278" s="155" t="s">
        <v>877</v>
      </c>
      <c r="B6278" s="155" t="s">
        <v>1564</v>
      </c>
      <c r="C6278" s="155" t="s">
        <v>364</v>
      </c>
      <c r="D6278" s="155">
        <v>100</v>
      </c>
      <c r="E6278" s="155">
        <v>100</v>
      </c>
      <c r="F6278" s="166">
        <v>42348</v>
      </c>
      <c r="G6278" s="166">
        <v>42352</v>
      </c>
      <c r="H6278" s="157">
        <v>1</v>
      </c>
    </row>
    <row r="6279" spans="1:9" ht="15" customHeight="1" x14ac:dyDescent="0.25">
      <c r="A6279" s="155" t="s">
        <v>136</v>
      </c>
      <c r="B6279" s="155" t="s">
        <v>2001</v>
      </c>
      <c r="C6279" s="155" t="s">
        <v>9082</v>
      </c>
      <c r="D6279" s="155">
        <v>200</v>
      </c>
      <c r="E6279" s="155">
        <v>200</v>
      </c>
      <c r="F6279" s="166">
        <v>42348</v>
      </c>
      <c r="G6279" s="166">
        <v>42355</v>
      </c>
      <c r="H6279" s="157">
        <v>1</v>
      </c>
    </row>
    <row r="6280" spans="1:9" ht="15" customHeight="1" x14ac:dyDescent="0.25">
      <c r="A6280" s="155" t="s">
        <v>39</v>
      </c>
      <c r="B6280" s="155" t="s">
        <v>866</v>
      </c>
      <c r="C6280" s="155" t="s">
        <v>9083</v>
      </c>
      <c r="D6280" s="155">
        <v>512</v>
      </c>
      <c r="E6280" s="155">
        <v>512</v>
      </c>
      <c r="F6280" s="166">
        <v>42348</v>
      </c>
      <c r="G6280" s="166">
        <v>42354</v>
      </c>
      <c r="H6280" s="157">
        <v>1</v>
      </c>
    </row>
    <row r="6281" spans="1:9" ht="15" customHeight="1" x14ac:dyDescent="0.25">
      <c r="A6281" s="155" t="s">
        <v>6021</v>
      </c>
      <c r="B6281" s="155" t="s">
        <v>6022</v>
      </c>
      <c r="C6281" s="155" t="s">
        <v>8651</v>
      </c>
      <c r="D6281" s="155">
        <v>250</v>
      </c>
      <c r="E6281" s="155">
        <v>250</v>
      </c>
      <c r="F6281" s="166">
        <v>42348</v>
      </c>
      <c r="G6281" s="166">
        <v>42355</v>
      </c>
      <c r="H6281" s="157">
        <v>1</v>
      </c>
    </row>
    <row r="6282" spans="1:9" ht="15" customHeight="1" x14ac:dyDescent="0.25">
      <c r="A6282" s="155" t="s">
        <v>71</v>
      </c>
      <c r="B6282" s="155" t="s">
        <v>1530</v>
      </c>
      <c r="C6282" s="155" t="s">
        <v>9084</v>
      </c>
      <c r="D6282" s="155">
        <v>5</v>
      </c>
      <c r="E6282" s="155">
        <v>5</v>
      </c>
      <c r="F6282" s="166">
        <v>42348</v>
      </c>
      <c r="G6282" s="166">
        <v>42356</v>
      </c>
      <c r="H6282" s="157">
        <v>1</v>
      </c>
    </row>
    <row r="6283" spans="1:9" ht="15" customHeight="1" x14ac:dyDescent="0.25">
      <c r="A6283" s="155" t="s">
        <v>1492</v>
      </c>
      <c r="B6283" s="155" t="s">
        <v>2726</v>
      </c>
      <c r="C6283" s="155" t="s">
        <v>9085</v>
      </c>
      <c r="D6283" s="155">
        <v>250</v>
      </c>
      <c r="E6283" s="155">
        <v>250</v>
      </c>
      <c r="F6283" s="166">
        <v>42348</v>
      </c>
      <c r="G6283" s="166">
        <v>42352</v>
      </c>
      <c r="H6283" s="157">
        <v>1</v>
      </c>
    </row>
    <row r="6284" spans="1:9" ht="15" customHeight="1" x14ac:dyDescent="0.25">
      <c r="A6284" s="155" t="s">
        <v>8687</v>
      </c>
      <c r="B6284" s="155" t="s">
        <v>9086</v>
      </c>
      <c r="C6284" s="155" t="s">
        <v>9088</v>
      </c>
      <c r="D6284" s="155">
        <v>10</v>
      </c>
      <c r="E6284" s="155">
        <v>10</v>
      </c>
      <c r="F6284" s="166">
        <v>42348</v>
      </c>
      <c r="G6284" s="166">
        <v>42355</v>
      </c>
      <c r="H6284" s="157">
        <v>1</v>
      </c>
    </row>
    <row r="6285" spans="1:9" ht="15" customHeight="1" x14ac:dyDescent="0.25">
      <c r="A6285" s="155" t="s">
        <v>8687</v>
      </c>
      <c r="B6285" s="155" t="s">
        <v>9087</v>
      </c>
      <c r="C6285" s="155" t="s">
        <v>364</v>
      </c>
      <c r="D6285" s="155">
        <v>20</v>
      </c>
      <c r="E6285" s="155">
        <v>20</v>
      </c>
      <c r="F6285" s="166">
        <v>42348</v>
      </c>
      <c r="G6285" s="166">
        <v>42355</v>
      </c>
      <c r="H6285" s="157">
        <v>1</v>
      </c>
    </row>
    <row r="6286" spans="1:9" ht="15" customHeight="1" x14ac:dyDescent="0.25">
      <c r="A6286" s="155" t="s">
        <v>8687</v>
      </c>
      <c r="B6286" s="155" t="s">
        <v>8772</v>
      </c>
      <c r="C6286" s="155" t="s">
        <v>161</v>
      </c>
      <c r="D6286" s="155">
        <v>50</v>
      </c>
      <c r="E6286" s="155">
        <v>50</v>
      </c>
      <c r="F6286" s="166">
        <v>42348</v>
      </c>
      <c r="G6286" s="166">
        <v>42355</v>
      </c>
      <c r="H6286" s="157">
        <v>1</v>
      </c>
    </row>
    <row r="6287" spans="1:9" ht="15" customHeight="1" x14ac:dyDescent="0.25">
      <c r="A6287" s="155" t="s">
        <v>71</v>
      </c>
      <c r="B6287" s="155" t="s">
        <v>477</v>
      </c>
      <c r="C6287" s="155" t="s">
        <v>9089</v>
      </c>
      <c r="D6287" s="155">
        <v>5</v>
      </c>
      <c r="E6287" s="155">
        <v>5</v>
      </c>
      <c r="F6287" s="166">
        <v>42352</v>
      </c>
      <c r="G6287" s="166">
        <v>42356</v>
      </c>
      <c r="H6287" s="157">
        <v>1</v>
      </c>
    </row>
    <row r="6288" spans="1:9" ht="15" customHeight="1" x14ac:dyDescent="0.25">
      <c r="A6288" s="155" t="s">
        <v>145</v>
      </c>
      <c r="B6288" s="155" t="s">
        <v>1044</v>
      </c>
      <c r="C6288" s="155" t="s">
        <v>9090</v>
      </c>
      <c r="D6288" s="155">
        <v>20</v>
      </c>
      <c r="E6288" s="155">
        <v>20</v>
      </c>
      <c r="F6288" s="166">
        <v>42352</v>
      </c>
      <c r="G6288" s="166">
        <v>42355</v>
      </c>
      <c r="H6288" s="157">
        <v>1</v>
      </c>
    </row>
    <row r="6289" spans="1:8" ht="15" customHeight="1" x14ac:dyDescent="0.25">
      <c r="A6289" s="155" t="s">
        <v>78</v>
      </c>
      <c r="B6289" s="155" t="s">
        <v>448</v>
      </c>
      <c r="C6289" s="155" t="s">
        <v>9091</v>
      </c>
      <c r="D6289" s="155">
        <v>4</v>
      </c>
      <c r="E6289" s="155">
        <v>4</v>
      </c>
      <c r="F6289" s="166">
        <v>42352</v>
      </c>
      <c r="G6289" s="166">
        <v>42354</v>
      </c>
      <c r="H6289" s="157">
        <v>1</v>
      </c>
    </row>
    <row r="6290" spans="1:8" ht="15" customHeight="1" x14ac:dyDescent="0.25">
      <c r="A6290" s="155" t="s">
        <v>9092</v>
      </c>
      <c r="B6290" s="155" t="s">
        <v>9093</v>
      </c>
      <c r="C6290" s="155" t="s">
        <v>9094</v>
      </c>
      <c r="D6290" s="155">
        <v>50</v>
      </c>
      <c r="E6290" s="155">
        <v>50</v>
      </c>
      <c r="F6290" s="166">
        <v>42352</v>
      </c>
      <c r="G6290" s="166">
        <v>42356</v>
      </c>
      <c r="H6290" s="157">
        <v>1</v>
      </c>
    </row>
    <row r="6291" spans="1:8" ht="15" customHeight="1" x14ac:dyDescent="0.25">
      <c r="A6291" s="155" t="s">
        <v>8963</v>
      </c>
      <c r="B6291" s="155" t="s">
        <v>6068</v>
      </c>
      <c r="C6291" s="155" t="s">
        <v>9095</v>
      </c>
      <c r="D6291" s="155">
        <v>75</v>
      </c>
      <c r="E6291" s="155">
        <v>75</v>
      </c>
      <c r="F6291" s="166">
        <v>42352</v>
      </c>
      <c r="G6291" s="166">
        <v>42354</v>
      </c>
      <c r="H6291" s="157">
        <v>1</v>
      </c>
    </row>
    <row r="6292" spans="1:8" ht="15" customHeight="1" x14ac:dyDescent="0.25">
      <c r="A6292" s="155" t="s">
        <v>8024</v>
      </c>
      <c r="B6292" s="155" t="s">
        <v>1176</v>
      </c>
      <c r="C6292" s="155" t="s">
        <v>9096</v>
      </c>
      <c r="D6292" s="155">
        <v>520</v>
      </c>
      <c r="E6292" s="155">
        <v>520</v>
      </c>
      <c r="F6292" s="166">
        <v>42352</v>
      </c>
      <c r="G6292" s="166">
        <v>42353</v>
      </c>
      <c r="H6292" s="157">
        <v>1</v>
      </c>
    </row>
    <row r="6293" spans="1:8" ht="15" customHeight="1" x14ac:dyDescent="0.25">
      <c r="A6293" s="155" t="s">
        <v>719</v>
      </c>
      <c r="B6293" s="155" t="s">
        <v>807</v>
      </c>
      <c r="C6293" s="155" t="s">
        <v>9097</v>
      </c>
      <c r="D6293" s="155">
        <v>250</v>
      </c>
      <c r="E6293" s="155">
        <v>250</v>
      </c>
      <c r="F6293" s="166">
        <v>42352</v>
      </c>
      <c r="G6293" s="166">
        <v>42356</v>
      </c>
      <c r="H6293" s="157">
        <v>1</v>
      </c>
    </row>
    <row r="6294" spans="1:8" ht="15" customHeight="1" x14ac:dyDescent="0.25">
      <c r="A6294" s="155" t="s">
        <v>5721</v>
      </c>
      <c r="B6294" s="155" t="s">
        <v>9098</v>
      </c>
      <c r="C6294" s="155" t="s">
        <v>9099</v>
      </c>
      <c r="D6294" s="155">
        <v>1</v>
      </c>
      <c r="E6294" s="155">
        <v>1</v>
      </c>
      <c r="F6294" s="166">
        <v>42352</v>
      </c>
      <c r="G6294" s="166">
        <v>42360</v>
      </c>
      <c r="H6294" s="157">
        <v>1</v>
      </c>
    </row>
    <row r="6295" spans="1:8" ht="15" customHeight="1" x14ac:dyDescent="0.25">
      <c r="A6295" s="155" t="s">
        <v>520</v>
      </c>
      <c r="B6295" s="155" t="s">
        <v>5026</v>
      </c>
      <c r="C6295" s="155" t="s">
        <v>9100</v>
      </c>
      <c r="D6295" s="155">
        <v>400</v>
      </c>
      <c r="E6295" s="155">
        <v>400</v>
      </c>
      <c r="F6295" s="166">
        <v>42353</v>
      </c>
      <c r="G6295" s="166">
        <v>42359</v>
      </c>
      <c r="H6295" s="157">
        <v>1</v>
      </c>
    </row>
    <row r="6296" spans="1:8" ht="15" customHeight="1" x14ac:dyDescent="0.25">
      <c r="A6296" s="155" t="s">
        <v>2714</v>
      </c>
      <c r="B6296" s="155" t="s">
        <v>9101</v>
      </c>
      <c r="C6296" s="155" t="s">
        <v>9102</v>
      </c>
      <c r="D6296" s="155">
        <v>10</v>
      </c>
      <c r="E6296" s="155">
        <v>10</v>
      </c>
      <c r="F6296" s="166">
        <v>42353</v>
      </c>
      <c r="G6296" s="166">
        <v>42356</v>
      </c>
      <c r="H6296" s="157">
        <v>1</v>
      </c>
    </row>
    <row r="6297" spans="1:8" ht="15" customHeight="1" x14ac:dyDescent="0.25">
      <c r="A6297" s="155" t="s">
        <v>2714</v>
      </c>
      <c r="B6297" s="155" t="s">
        <v>1222</v>
      </c>
      <c r="C6297" s="155" t="s">
        <v>364</v>
      </c>
      <c r="D6297" s="155">
        <v>10</v>
      </c>
      <c r="E6297" s="155">
        <v>10</v>
      </c>
      <c r="F6297" s="166">
        <v>42353</v>
      </c>
      <c r="G6297" s="166">
        <v>42356</v>
      </c>
      <c r="H6297" s="157">
        <v>1</v>
      </c>
    </row>
    <row r="6298" spans="1:8" ht="15" customHeight="1" x14ac:dyDescent="0.25">
      <c r="A6298" s="155" t="s">
        <v>2714</v>
      </c>
      <c r="B6298" s="155" t="s">
        <v>1224</v>
      </c>
      <c r="C6298" s="155" t="s">
        <v>161</v>
      </c>
      <c r="D6298" s="155">
        <v>10</v>
      </c>
      <c r="E6298" s="155">
        <v>10</v>
      </c>
      <c r="F6298" s="166">
        <v>42353</v>
      </c>
      <c r="G6298" s="166">
        <v>42356</v>
      </c>
      <c r="H6298" s="157">
        <v>1</v>
      </c>
    </row>
    <row r="6299" spans="1:8" ht="15" customHeight="1" x14ac:dyDescent="0.25">
      <c r="A6299" s="155" t="s">
        <v>2714</v>
      </c>
      <c r="B6299" s="155" t="s">
        <v>248</v>
      </c>
      <c r="C6299" s="155" t="s">
        <v>316</v>
      </c>
      <c r="D6299" s="155">
        <v>50</v>
      </c>
      <c r="E6299" s="155">
        <v>50</v>
      </c>
      <c r="F6299" s="166">
        <v>42353</v>
      </c>
      <c r="G6299" s="166">
        <v>42356</v>
      </c>
      <c r="H6299" s="157">
        <v>1</v>
      </c>
    </row>
    <row r="6300" spans="1:8" ht="15" customHeight="1" x14ac:dyDescent="0.25">
      <c r="A6300" s="155" t="s">
        <v>2714</v>
      </c>
      <c r="B6300" s="155" t="s">
        <v>9103</v>
      </c>
      <c r="C6300" s="155" t="s">
        <v>9104</v>
      </c>
      <c r="D6300" s="155">
        <v>10</v>
      </c>
      <c r="E6300" s="155">
        <v>10</v>
      </c>
      <c r="F6300" s="166">
        <v>42353</v>
      </c>
      <c r="G6300" s="166">
        <v>42361</v>
      </c>
      <c r="H6300" s="157">
        <v>1</v>
      </c>
    </row>
    <row r="6301" spans="1:8" ht="15" customHeight="1" x14ac:dyDescent="0.25">
      <c r="A6301" s="155" t="s">
        <v>2714</v>
      </c>
      <c r="B6301" s="155" t="s">
        <v>5606</v>
      </c>
      <c r="C6301" s="155" t="s">
        <v>9105</v>
      </c>
      <c r="D6301" s="155">
        <v>50</v>
      </c>
      <c r="E6301" s="155">
        <v>50</v>
      </c>
      <c r="F6301" s="166">
        <v>42353</v>
      </c>
      <c r="G6301" s="166">
        <v>42355</v>
      </c>
      <c r="H6301" s="157">
        <v>1</v>
      </c>
    </row>
    <row r="6302" spans="1:8" ht="15" customHeight="1" x14ac:dyDescent="0.25">
      <c r="A6302" s="155" t="s">
        <v>5827</v>
      </c>
      <c r="B6302" s="155" t="s">
        <v>5932</v>
      </c>
      <c r="C6302" s="155" t="s">
        <v>9106</v>
      </c>
      <c r="D6302" s="155">
        <v>30</v>
      </c>
      <c r="E6302" s="155">
        <v>30</v>
      </c>
      <c r="F6302" s="166">
        <v>42353</v>
      </c>
      <c r="G6302" s="166">
        <v>42354</v>
      </c>
      <c r="H6302" s="157">
        <v>1</v>
      </c>
    </row>
    <row r="6303" spans="1:8" ht="15" customHeight="1" x14ac:dyDescent="0.25">
      <c r="A6303" s="155" t="s">
        <v>6576</v>
      </c>
      <c r="B6303" s="155" t="s">
        <v>7368</v>
      </c>
      <c r="C6303" s="155" t="s">
        <v>9107</v>
      </c>
      <c r="D6303" s="155">
        <v>1</v>
      </c>
      <c r="E6303" s="155">
        <v>1</v>
      </c>
      <c r="F6303" s="166">
        <v>42353</v>
      </c>
      <c r="G6303" s="166">
        <v>42354</v>
      </c>
      <c r="H6303" s="157">
        <v>1</v>
      </c>
    </row>
    <row r="6304" spans="1:8" ht="15" customHeight="1" x14ac:dyDescent="0.25">
      <c r="A6304" s="155" t="s">
        <v>1492</v>
      </c>
      <c r="B6304" s="155" t="s">
        <v>4506</v>
      </c>
      <c r="C6304" s="155" t="s">
        <v>9111</v>
      </c>
      <c r="D6304" s="155">
        <v>850</v>
      </c>
      <c r="E6304" s="155">
        <v>850</v>
      </c>
      <c r="F6304" s="166">
        <v>42354</v>
      </c>
      <c r="G6304" s="166">
        <v>42019</v>
      </c>
      <c r="H6304" s="157">
        <v>1</v>
      </c>
    </row>
    <row r="6305" spans="1:9" x14ac:dyDescent="0.25">
      <c r="A6305" s="155" t="s">
        <v>509</v>
      </c>
      <c r="B6305" s="155" t="s">
        <v>7253</v>
      </c>
      <c r="C6305" s="155" t="s">
        <v>9112</v>
      </c>
      <c r="D6305" s="155">
        <v>10</v>
      </c>
      <c r="E6305" s="155">
        <v>10</v>
      </c>
      <c r="F6305" s="166">
        <v>42354</v>
      </c>
      <c r="G6305" s="166">
        <v>42353</v>
      </c>
      <c r="H6305" s="157">
        <v>0</v>
      </c>
    </row>
    <row r="6306" spans="1:9" x14ac:dyDescent="0.25">
      <c r="A6306" s="155" t="s">
        <v>509</v>
      </c>
      <c r="B6306" s="155" t="s">
        <v>8571</v>
      </c>
      <c r="C6306" s="155" t="s">
        <v>2480</v>
      </c>
      <c r="D6306" s="155">
        <v>10</v>
      </c>
      <c r="E6306" s="155">
        <v>10</v>
      </c>
      <c r="F6306" s="166">
        <v>42354</v>
      </c>
      <c r="G6306" s="166">
        <v>42353</v>
      </c>
      <c r="H6306" s="157">
        <v>0</v>
      </c>
    </row>
    <row r="6307" spans="1:9" ht="15" customHeight="1" x14ac:dyDescent="0.25">
      <c r="A6307" s="155" t="s">
        <v>563</v>
      </c>
      <c r="B6307" s="155" t="s">
        <v>307</v>
      </c>
      <c r="C6307" s="155" t="s">
        <v>9113</v>
      </c>
      <c r="D6307" s="155">
        <v>100</v>
      </c>
      <c r="E6307" s="155">
        <v>100</v>
      </c>
      <c r="F6307" s="166">
        <v>42354</v>
      </c>
      <c r="G6307" s="166">
        <v>42360</v>
      </c>
      <c r="H6307" s="157">
        <v>1</v>
      </c>
    </row>
    <row r="6308" spans="1:9" ht="15" customHeight="1" x14ac:dyDescent="0.25">
      <c r="A6308" s="155" t="s">
        <v>3481</v>
      </c>
      <c r="B6308" s="155" t="s">
        <v>693</v>
      </c>
      <c r="C6308" s="155" t="s">
        <v>9114</v>
      </c>
      <c r="D6308" s="155">
        <v>12</v>
      </c>
      <c r="E6308" s="155">
        <v>12</v>
      </c>
      <c r="F6308" s="166">
        <v>42354</v>
      </c>
      <c r="G6308" s="166">
        <v>42341</v>
      </c>
      <c r="H6308" s="157">
        <v>1</v>
      </c>
      <c r="I6308" s="163" t="s">
        <v>10154</v>
      </c>
    </row>
    <row r="6309" spans="1:9" ht="15" customHeight="1" x14ac:dyDescent="0.25">
      <c r="A6309" s="155" t="s">
        <v>899</v>
      </c>
      <c r="B6309" s="155" t="s">
        <v>693</v>
      </c>
      <c r="C6309" s="155" t="s">
        <v>9115</v>
      </c>
      <c r="D6309" s="155">
        <v>10</v>
      </c>
      <c r="E6309" s="155">
        <v>10</v>
      </c>
      <c r="F6309" s="166">
        <v>42354</v>
      </c>
      <c r="G6309" s="166">
        <v>42348</v>
      </c>
      <c r="H6309" s="157">
        <v>1</v>
      </c>
      <c r="I6309" s="163" t="s">
        <v>10154</v>
      </c>
    </row>
    <row r="6310" spans="1:9" x14ac:dyDescent="0.25">
      <c r="A6310" s="155" t="s">
        <v>71</v>
      </c>
      <c r="B6310" s="155" t="s">
        <v>583</v>
      </c>
      <c r="C6310" s="155" t="s">
        <v>9116</v>
      </c>
      <c r="D6310" s="155">
        <v>16</v>
      </c>
      <c r="E6310" s="155">
        <v>16</v>
      </c>
      <c r="F6310" s="166">
        <v>42354</v>
      </c>
      <c r="G6310" s="166">
        <v>42353</v>
      </c>
      <c r="H6310" s="157">
        <v>0</v>
      </c>
      <c r="I6310" s="163" t="s">
        <v>10186</v>
      </c>
    </row>
    <row r="6311" spans="1:9" ht="15" customHeight="1" x14ac:dyDescent="0.25">
      <c r="A6311" s="155" t="s">
        <v>7951</v>
      </c>
      <c r="B6311" s="155" t="s">
        <v>9117</v>
      </c>
      <c r="C6311" s="155" t="s">
        <v>9120</v>
      </c>
      <c r="D6311" s="155">
        <v>3</v>
      </c>
      <c r="E6311" s="155">
        <v>3</v>
      </c>
      <c r="F6311" s="166">
        <v>42355</v>
      </c>
      <c r="G6311" s="166">
        <v>42360</v>
      </c>
      <c r="H6311" s="157">
        <v>1</v>
      </c>
    </row>
    <row r="6312" spans="1:9" ht="15" customHeight="1" x14ac:dyDescent="0.25">
      <c r="A6312" s="155" t="s">
        <v>7951</v>
      </c>
      <c r="B6312" s="155" t="s">
        <v>9118</v>
      </c>
      <c r="C6312" s="155" t="s">
        <v>364</v>
      </c>
      <c r="D6312" s="155">
        <v>2</v>
      </c>
      <c r="E6312" s="155">
        <v>3</v>
      </c>
      <c r="F6312" s="166">
        <v>42355</v>
      </c>
      <c r="G6312" s="166">
        <v>42370</v>
      </c>
      <c r="H6312" s="157">
        <v>1</v>
      </c>
    </row>
    <row r="6313" spans="1:9" ht="15" customHeight="1" x14ac:dyDescent="0.25">
      <c r="A6313" s="155" t="s">
        <v>7951</v>
      </c>
      <c r="B6313" s="155" t="s">
        <v>9119</v>
      </c>
      <c r="C6313" s="155" t="s">
        <v>161</v>
      </c>
      <c r="D6313" s="155">
        <v>3</v>
      </c>
      <c r="E6313" s="155">
        <v>3</v>
      </c>
      <c r="F6313" s="166">
        <v>42355</v>
      </c>
      <c r="G6313" s="166">
        <v>42360</v>
      </c>
      <c r="H6313" s="157">
        <v>1</v>
      </c>
    </row>
    <row r="6314" spans="1:9" ht="15" customHeight="1" x14ac:dyDescent="0.25">
      <c r="A6314" s="155" t="s">
        <v>6021</v>
      </c>
      <c r="B6314" s="155" t="s">
        <v>8887</v>
      </c>
      <c r="C6314" s="155" t="s">
        <v>9121</v>
      </c>
      <c r="D6314" s="155">
        <v>250</v>
      </c>
      <c r="E6314" s="155">
        <v>250</v>
      </c>
      <c r="F6314" s="166">
        <v>42355</v>
      </c>
      <c r="G6314" s="166">
        <v>42359</v>
      </c>
      <c r="H6314" s="157">
        <v>1</v>
      </c>
    </row>
    <row r="6315" spans="1:9" ht="15" customHeight="1" x14ac:dyDescent="0.25">
      <c r="A6315" s="155" t="s">
        <v>6021</v>
      </c>
      <c r="B6315" s="155" t="s">
        <v>8888</v>
      </c>
      <c r="C6315" s="155" t="s">
        <v>819</v>
      </c>
      <c r="D6315" s="155">
        <v>250</v>
      </c>
      <c r="E6315" s="155">
        <v>250</v>
      </c>
      <c r="F6315" s="166">
        <v>42355</v>
      </c>
      <c r="G6315" s="166">
        <v>42359</v>
      </c>
      <c r="H6315" s="157">
        <v>1</v>
      </c>
    </row>
    <row r="6316" spans="1:9" ht="15" customHeight="1" x14ac:dyDescent="0.25">
      <c r="A6316" s="155" t="s">
        <v>251</v>
      </c>
      <c r="B6316" s="155" t="s">
        <v>5253</v>
      </c>
      <c r="C6316" s="155" t="s">
        <v>9122</v>
      </c>
      <c r="D6316" s="155">
        <v>20</v>
      </c>
      <c r="E6316" s="155">
        <v>20</v>
      </c>
      <c r="F6316" s="166">
        <v>42355</v>
      </c>
      <c r="G6316" s="166">
        <v>42377</v>
      </c>
      <c r="H6316" s="157">
        <v>1</v>
      </c>
    </row>
    <row r="6317" spans="1:9" ht="15" customHeight="1" x14ac:dyDescent="0.25">
      <c r="A6317" s="155" t="s">
        <v>1492</v>
      </c>
      <c r="B6317" s="155" t="s">
        <v>1696</v>
      </c>
      <c r="C6317" s="155" t="s">
        <v>9123</v>
      </c>
      <c r="D6317" s="155">
        <v>14</v>
      </c>
      <c r="E6317" s="155">
        <v>14</v>
      </c>
      <c r="F6317" s="166">
        <v>42355</v>
      </c>
      <c r="G6317" s="166">
        <v>42361</v>
      </c>
      <c r="H6317" s="157">
        <v>1</v>
      </c>
      <c r="I6317" s="163" t="s">
        <v>9124</v>
      </c>
    </row>
    <row r="6318" spans="1:9" ht="15" customHeight="1" x14ac:dyDescent="0.25">
      <c r="A6318" s="155" t="s">
        <v>6835</v>
      </c>
      <c r="B6318" s="155" t="s">
        <v>463</v>
      </c>
      <c r="C6318" s="155" t="s">
        <v>9125</v>
      </c>
      <c r="D6318" s="155">
        <v>50</v>
      </c>
      <c r="E6318" s="155">
        <v>50</v>
      </c>
      <c r="F6318" s="166">
        <v>42356</v>
      </c>
      <c r="G6318" s="166">
        <v>42361</v>
      </c>
      <c r="H6318" s="157">
        <v>1</v>
      </c>
    </row>
    <row r="6319" spans="1:9" ht="15" customHeight="1" x14ac:dyDescent="0.25">
      <c r="A6319" s="155" t="s">
        <v>6576</v>
      </c>
      <c r="B6319" s="155" t="s">
        <v>7368</v>
      </c>
      <c r="C6319" s="155" t="s">
        <v>9126</v>
      </c>
      <c r="D6319" s="155">
        <v>1</v>
      </c>
      <c r="E6319" s="155">
        <v>1</v>
      </c>
      <c r="F6319" s="166">
        <v>42356</v>
      </c>
      <c r="G6319" s="166">
        <v>42356</v>
      </c>
      <c r="H6319" s="157">
        <v>1</v>
      </c>
      <c r="I6319" s="163" t="s">
        <v>9127</v>
      </c>
    </row>
    <row r="6320" spans="1:9" ht="15" customHeight="1" x14ac:dyDescent="0.25">
      <c r="A6320" s="155" t="s">
        <v>5961</v>
      </c>
      <c r="B6320" s="155" t="s">
        <v>5962</v>
      </c>
      <c r="C6320" s="155" t="s">
        <v>9128</v>
      </c>
      <c r="D6320" s="155">
        <v>100</v>
      </c>
      <c r="E6320" s="155">
        <v>100</v>
      </c>
      <c r="F6320" s="166">
        <v>42359</v>
      </c>
      <c r="G6320" s="166">
        <v>42373</v>
      </c>
      <c r="H6320" s="157">
        <v>1</v>
      </c>
    </row>
    <row r="6321" spans="1:8" ht="15" customHeight="1" x14ac:dyDescent="0.25">
      <c r="A6321" s="155" t="s">
        <v>520</v>
      </c>
      <c r="B6321" s="155" t="s">
        <v>962</v>
      </c>
      <c r="C6321" s="155" t="s">
        <v>9129</v>
      </c>
      <c r="D6321" s="155">
        <v>230</v>
      </c>
      <c r="E6321" s="155">
        <v>230</v>
      </c>
      <c r="F6321" s="166">
        <v>42359</v>
      </c>
      <c r="G6321" s="166">
        <v>42376</v>
      </c>
      <c r="H6321" s="157">
        <v>1</v>
      </c>
    </row>
    <row r="6322" spans="1:8" ht="15" customHeight="1" x14ac:dyDescent="0.25">
      <c r="A6322" s="155" t="s">
        <v>8647</v>
      </c>
      <c r="B6322" s="155" t="s">
        <v>8648</v>
      </c>
      <c r="C6322" s="155" t="s">
        <v>9130</v>
      </c>
      <c r="D6322" s="155">
        <v>25</v>
      </c>
      <c r="E6322" s="155">
        <v>25</v>
      </c>
      <c r="F6322" s="166">
        <v>42359</v>
      </c>
      <c r="G6322" s="166">
        <v>42373</v>
      </c>
      <c r="H6322" s="157">
        <v>1</v>
      </c>
    </row>
    <row r="6323" spans="1:8" ht="15" customHeight="1" x14ac:dyDescent="0.25">
      <c r="A6323" s="155" t="s">
        <v>408</v>
      </c>
      <c r="B6323" s="155" t="s">
        <v>409</v>
      </c>
      <c r="C6323" s="155" t="s">
        <v>9131</v>
      </c>
      <c r="D6323" s="155">
        <v>50</v>
      </c>
      <c r="E6323" s="155">
        <v>50</v>
      </c>
      <c r="F6323" s="166">
        <v>42359</v>
      </c>
      <c r="G6323" s="166">
        <v>42369</v>
      </c>
      <c r="H6323" s="157">
        <v>1</v>
      </c>
    </row>
    <row r="6324" spans="1:8" ht="15" customHeight="1" x14ac:dyDescent="0.25">
      <c r="A6324" s="155" t="s">
        <v>6916</v>
      </c>
      <c r="B6324" s="155" t="s">
        <v>9132</v>
      </c>
      <c r="C6324" s="155" t="s">
        <v>9133</v>
      </c>
      <c r="D6324" s="155">
        <v>7</v>
      </c>
      <c r="E6324" s="155">
        <v>7</v>
      </c>
      <c r="F6324" s="166">
        <v>42357</v>
      </c>
      <c r="G6324" s="166">
        <v>42359</v>
      </c>
      <c r="H6324" s="157">
        <v>1</v>
      </c>
    </row>
    <row r="6325" spans="1:8" ht="15" customHeight="1" x14ac:dyDescent="0.25">
      <c r="A6325" s="155" t="s">
        <v>4786</v>
      </c>
      <c r="B6325" s="155" t="s">
        <v>5114</v>
      </c>
      <c r="C6325" s="155" t="s">
        <v>9134</v>
      </c>
      <c r="D6325" s="155">
        <v>10</v>
      </c>
      <c r="E6325" s="155">
        <v>10</v>
      </c>
      <c r="F6325" s="166">
        <v>42359</v>
      </c>
      <c r="G6325" s="166">
        <v>42361</v>
      </c>
      <c r="H6325" s="157">
        <v>1</v>
      </c>
    </row>
    <row r="6326" spans="1:8" ht="15" customHeight="1" x14ac:dyDescent="0.25">
      <c r="A6326" s="155" t="s">
        <v>65</v>
      </c>
      <c r="B6326" s="155" t="s">
        <v>1501</v>
      </c>
      <c r="C6326" s="155" t="s">
        <v>9135</v>
      </c>
      <c r="D6326" s="155">
        <v>100</v>
      </c>
      <c r="E6326" s="155">
        <v>100</v>
      </c>
      <c r="F6326" s="166">
        <v>42360</v>
      </c>
      <c r="G6326" s="166">
        <v>42370</v>
      </c>
      <c r="H6326" s="157">
        <v>1</v>
      </c>
    </row>
    <row r="6327" spans="1:8" ht="15" customHeight="1" x14ac:dyDescent="0.25">
      <c r="A6327" s="155" t="s">
        <v>65</v>
      </c>
      <c r="B6327" s="155" t="s">
        <v>2994</v>
      </c>
      <c r="C6327" s="155" t="s">
        <v>9136</v>
      </c>
      <c r="D6327" s="155">
        <v>50</v>
      </c>
      <c r="E6327" s="155">
        <v>50</v>
      </c>
      <c r="F6327" s="166">
        <v>42360</v>
      </c>
      <c r="G6327" s="166">
        <v>42370</v>
      </c>
      <c r="H6327" s="157">
        <v>1</v>
      </c>
    </row>
    <row r="6328" spans="1:8" ht="15" customHeight="1" x14ac:dyDescent="0.25">
      <c r="A6328" s="155" t="s">
        <v>6965</v>
      </c>
      <c r="B6328" s="155" t="s">
        <v>8392</v>
      </c>
      <c r="C6328" s="155" t="s">
        <v>9137</v>
      </c>
      <c r="D6328" s="155">
        <v>30</v>
      </c>
      <c r="E6328" s="155">
        <v>30</v>
      </c>
      <c r="F6328" s="166">
        <v>42360</v>
      </c>
      <c r="G6328" s="166">
        <v>42368</v>
      </c>
      <c r="H6328" s="157">
        <v>1</v>
      </c>
    </row>
    <row r="6329" spans="1:8" ht="15" customHeight="1" x14ac:dyDescent="0.25">
      <c r="A6329" s="155" t="s">
        <v>1983</v>
      </c>
      <c r="B6329" s="155" t="s">
        <v>9021</v>
      </c>
      <c r="C6329" s="155" t="s">
        <v>9138</v>
      </c>
      <c r="D6329" s="155">
        <v>4</v>
      </c>
      <c r="E6329" s="155">
        <v>4</v>
      </c>
      <c r="F6329" s="166">
        <v>42360</v>
      </c>
      <c r="G6329" s="166">
        <v>42361</v>
      </c>
      <c r="H6329" s="157">
        <v>1</v>
      </c>
    </row>
    <row r="6330" spans="1:8" ht="15" customHeight="1" x14ac:dyDescent="0.25">
      <c r="A6330" s="155" t="s">
        <v>1983</v>
      </c>
      <c r="B6330" s="155" t="s">
        <v>9023</v>
      </c>
      <c r="C6330" s="155" t="s">
        <v>364</v>
      </c>
      <c r="D6330" s="155">
        <v>2</v>
      </c>
      <c r="E6330" s="155">
        <v>2</v>
      </c>
      <c r="F6330" s="166">
        <v>42360</v>
      </c>
      <c r="G6330" s="166">
        <v>42361</v>
      </c>
      <c r="H6330" s="157">
        <v>1</v>
      </c>
    </row>
    <row r="6331" spans="1:8" ht="15" customHeight="1" x14ac:dyDescent="0.25">
      <c r="A6331" s="155" t="s">
        <v>1983</v>
      </c>
      <c r="B6331" s="155" t="s">
        <v>9024</v>
      </c>
      <c r="C6331" s="155" t="s">
        <v>161</v>
      </c>
      <c r="D6331" s="155">
        <v>4</v>
      </c>
      <c r="E6331" s="155">
        <v>4</v>
      </c>
      <c r="F6331" s="166">
        <v>42360</v>
      </c>
      <c r="G6331" s="166">
        <v>42361</v>
      </c>
      <c r="H6331" s="157">
        <v>1</v>
      </c>
    </row>
    <row r="6332" spans="1:8" ht="15" customHeight="1" x14ac:dyDescent="0.25">
      <c r="A6332" s="155" t="s">
        <v>1983</v>
      </c>
      <c r="B6332" s="155" t="s">
        <v>9025</v>
      </c>
      <c r="C6332" s="155" t="s">
        <v>316</v>
      </c>
      <c r="D6332" s="155">
        <v>2</v>
      </c>
      <c r="E6332" s="155">
        <v>2</v>
      </c>
      <c r="F6332" s="166">
        <v>42360</v>
      </c>
      <c r="G6332" s="166">
        <v>42361</v>
      </c>
      <c r="H6332" s="157">
        <v>1</v>
      </c>
    </row>
    <row r="6333" spans="1:8" ht="15" customHeight="1" x14ac:dyDescent="0.25">
      <c r="A6333" s="155" t="s">
        <v>9058</v>
      </c>
      <c r="B6333" s="155" t="s">
        <v>9059</v>
      </c>
      <c r="C6333" s="155" t="s">
        <v>9139</v>
      </c>
      <c r="D6333" s="155">
        <v>14</v>
      </c>
      <c r="E6333" s="155">
        <v>14</v>
      </c>
      <c r="F6333" s="166">
        <v>42360</v>
      </c>
      <c r="G6333" s="166">
        <v>42361</v>
      </c>
      <c r="H6333" s="157">
        <v>1</v>
      </c>
    </row>
    <row r="6334" spans="1:8" ht="15" customHeight="1" x14ac:dyDescent="0.25">
      <c r="A6334" s="155" t="s">
        <v>1554</v>
      </c>
      <c r="B6334" s="155" t="s">
        <v>1696</v>
      </c>
      <c r="D6334" s="155">
        <v>2</v>
      </c>
      <c r="E6334" s="155">
        <v>2</v>
      </c>
      <c r="F6334" s="166">
        <v>42361</v>
      </c>
      <c r="G6334" s="166">
        <v>42368</v>
      </c>
      <c r="H6334" s="157">
        <v>1</v>
      </c>
    </row>
    <row r="6335" spans="1:8" ht="15" customHeight="1" x14ac:dyDescent="0.25">
      <c r="A6335" s="155" t="s">
        <v>6576</v>
      </c>
      <c r="B6335" s="155" t="s">
        <v>7368</v>
      </c>
      <c r="C6335" s="155" t="s">
        <v>9140</v>
      </c>
      <c r="D6335" s="155">
        <v>1</v>
      </c>
      <c r="E6335" s="155">
        <v>1</v>
      </c>
      <c r="F6335" s="166">
        <v>42361</v>
      </c>
      <c r="G6335" s="166">
        <v>42362</v>
      </c>
      <c r="H6335" s="157">
        <v>1</v>
      </c>
    </row>
    <row r="6336" spans="1:8" ht="15" customHeight="1" x14ac:dyDescent="0.25">
      <c r="A6336" s="155" t="s">
        <v>42</v>
      </c>
      <c r="B6336" s="155" t="s">
        <v>9141</v>
      </c>
      <c r="C6336" s="155" t="s">
        <v>9144</v>
      </c>
      <c r="D6336" s="155">
        <v>4</v>
      </c>
      <c r="E6336" s="155">
        <v>4</v>
      </c>
      <c r="F6336" s="166">
        <v>42361</v>
      </c>
      <c r="G6336" s="166">
        <v>42362</v>
      </c>
      <c r="H6336" s="157">
        <v>1</v>
      </c>
    </row>
    <row r="6337" spans="1:9" ht="15" customHeight="1" x14ac:dyDescent="0.25">
      <c r="A6337" s="155" t="s">
        <v>42</v>
      </c>
      <c r="B6337" s="155" t="s">
        <v>9142</v>
      </c>
      <c r="C6337" s="155" t="s">
        <v>9143</v>
      </c>
      <c r="D6337" s="155">
        <v>5</v>
      </c>
      <c r="E6337" s="155">
        <v>5</v>
      </c>
      <c r="F6337" s="166">
        <v>42361</v>
      </c>
      <c r="G6337" s="166">
        <v>42362</v>
      </c>
      <c r="H6337" s="157">
        <v>1</v>
      </c>
    </row>
    <row r="6338" spans="1:9" ht="15" customHeight="1" x14ac:dyDescent="0.25">
      <c r="A6338" s="155" t="s">
        <v>350</v>
      </c>
      <c r="B6338" s="155" t="s">
        <v>351</v>
      </c>
      <c r="C6338" s="155" t="s">
        <v>9145</v>
      </c>
      <c r="D6338" s="155">
        <v>100</v>
      </c>
      <c r="E6338" s="155">
        <v>105</v>
      </c>
      <c r="F6338" s="166">
        <v>42373</v>
      </c>
      <c r="G6338" s="166">
        <v>42377</v>
      </c>
      <c r="H6338" s="157">
        <v>1</v>
      </c>
    </row>
    <row r="6339" spans="1:9" ht="15" customHeight="1" x14ac:dyDescent="0.25">
      <c r="A6339" s="155" t="s">
        <v>350</v>
      </c>
      <c r="B6339" s="155" t="s">
        <v>2115</v>
      </c>
      <c r="C6339" s="155" t="s">
        <v>364</v>
      </c>
      <c r="D6339" s="155">
        <v>30</v>
      </c>
      <c r="E6339" s="155">
        <v>32</v>
      </c>
      <c r="F6339" s="166">
        <v>42373</v>
      </c>
      <c r="G6339" s="166">
        <v>42377</v>
      </c>
      <c r="H6339" s="157">
        <v>1</v>
      </c>
    </row>
    <row r="6340" spans="1:9" ht="15" customHeight="1" x14ac:dyDescent="0.25">
      <c r="A6340" s="155" t="s">
        <v>350</v>
      </c>
      <c r="B6340" s="155" t="s">
        <v>268</v>
      </c>
      <c r="C6340" s="155" t="s">
        <v>161</v>
      </c>
      <c r="D6340" s="155">
        <v>50</v>
      </c>
      <c r="E6340" s="155">
        <v>52</v>
      </c>
      <c r="F6340" s="166">
        <v>42373</v>
      </c>
      <c r="G6340" s="166">
        <v>42377</v>
      </c>
      <c r="H6340" s="157">
        <v>1</v>
      </c>
    </row>
    <row r="6341" spans="1:9" ht="15" customHeight="1" x14ac:dyDescent="0.25">
      <c r="A6341" s="155" t="s">
        <v>7849</v>
      </c>
      <c r="B6341" s="155" t="s">
        <v>919</v>
      </c>
      <c r="C6341" s="155" t="s">
        <v>9146</v>
      </c>
      <c r="D6341" s="155">
        <v>5</v>
      </c>
      <c r="E6341" s="155">
        <v>5</v>
      </c>
      <c r="F6341" s="166">
        <v>42373</v>
      </c>
      <c r="G6341" s="166">
        <v>42377</v>
      </c>
      <c r="H6341" s="157">
        <v>1</v>
      </c>
    </row>
    <row r="6342" spans="1:9" ht="15" customHeight="1" x14ac:dyDescent="0.25">
      <c r="A6342" s="155" t="s">
        <v>2106</v>
      </c>
      <c r="B6342" s="155" t="s">
        <v>2107</v>
      </c>
      <c r="C6342" s="155" t="s">
        <v>9147</v>
      </c>
      <c r="D6342" s="155">
        <v>50</v>
      </c>
      <c r="E6342" s="155">
        <v>50</v>
      </c>
      <c r="F6342" s="166">
        <v>42373</v>
      </c>
      <c r="G6342" s="166">
        <v>42375</v>
      </c>
      <c r="H6342" s="157">
        <v>1</v>
      </c>
    </row>
    <row r="6343" spans="1:9" ht="15" customHeight="1" x14ac:dyDescent="0.25">
      <c r="A6343" s="155" t="s">
        <v>78</v>
      </c>
      <c r="B6343" s="155" t="s">
        <v>8867</v>
      </c>
      <c r="C6343" s="155" t="s">
        <v>9148</v>
      </c>
      <c r="D6343" s="155">
        <v>5</v>
      </c>
      <c r="E6343" s="155">
        <v>5</v>
      </c>
      <c r="F6343" s="166">
        <v>42373</v>
      </c>
      <c r="G6343" s="166">
        <v>42376</v>
      </c>
      <c r="H6343" s="157">
        <v>1</v>
      </c>
    </row>
    <row r="6344" spans="1:9" ht="15" customHeight="1" x14ac:dyDescent="0.25">
      <c r="A6344" s="155" t="s">
        <v>71</v>
      </c>
      <c r="B6344" s="155" t="s">
        <v>74</v>
      </c>
      <c r="C6344" s="155" t="s">
        <v>9149</v>
      </c>
      <c r="D6344" s="155">
        <v>25</v>
      </c>
      <c r="E6344" s="155">
        <v>25</v>
      </c>
      <c r="F6344" s="166">
        <v>42373</v>
      </c>
      <c r="G6344" s="166">
        <v>42376</v>
      </c>
      <c r="H6344" s="157">
        <v>1</v>
      </c>
    </row>
    <row r="6345" spans="1:9" ht="15" customHeight="1" x14ac:dyDescent="0.25">
      <c r="A6345" s="155" t="s">
        <v>559</v>
      </c>
      <c r="B6345" s="155" t="s">
        <v>450</v>
      </c>
      <c r="C6345" s="155" t="s">
        <v>9150</v>
      </c>
      <c r="D6345" s="155">
        <v>10000</v>
      </c>
      <c r="E6345" s="155">
        <v>10068</v>
      </c>
      <c r="F6345" s="166">
        <v>42373</v>
      </c>
      <c r="G6345" s="166">
        <v>42375</v>
      </c>
      <c r="H6345" s="157">
        <v>1</v>
      </c>
    </row>
    <row r="6346" spans="1:9" ht="15" customHeight="1" x14ac:dyDescent="0.25">
      <c r="A6346" s="155" t="s">
        <v>1463</v>
      </c>
      <c r="B6346" s="155" t="s">
        <v>3800</v>
      </c>
      <c r="C6346" s="155" t="s">
        <v>9151</v>
      </c>
      <c r="D6346" s="155">
        <v>25</v>
      </c>
      <c r="E6346" s="155">
        <v>25</v>
      </c>
      <c r="F6346" s="166">
        <v>42373</v>
      </c>
      <c r="G6346" s="166">
        <v>42376</v>
      </c>
      <c r="H6346" s="157">
        <v>1</v>
      </c>
    </row>
    <row r="6347" spans="1:9" ht="15" customHeight="1" x14ac:dyDescent="0.25">
      <c r="A6347" s="155" t="s">
        <v>8687</v>
      </c>
      <c r="B6347" s="155" t="s">
        <v>9086</v>
      </c>
      <c r="C6347" s="155" t="s">
        <v>9153</v>
      </c>
      <c r="D6347" s="155">
        <v>10</v>
      </c>
      <c r="E6347" s="155">
        <v>10</v>
      </c>
      <c r="F6347" s="166">
        <v>42374</v>
      </c>
      <c r="G6347" s="166">
        <v>42382</v>
      </c>
      <c r="H6347" s="157">
        <v>1</v>
      </c>
    </row>
    <row r="6348" spans="1:9" ht="15" customHeight="1" x14ac:dyDescent="0.25">
      <c r="A6348" s="155" t="s">
        <v>8687</v>
      </c>
      <c r="B6348" s="155" t="s">
        <v>9087</v>
      </c>
      <c r="C6348" s="155" t="s">
        <v>364</v>
      </c>
      <c r="D6348" s="155">
        <v>20</v>
      </c>
      <c r="E6348" s="155">
        <v>20</v>
      </c>
      <c r="F6348" s="166">
        <v>42374</v>
      </c>
      <c r="G6348" s="166">
        <v>42372</v>
      </c>
      <c r="H6348" s="157">
        <v>1</v>
      </c>
      <c r="I6348" s="163" t="s">
        <v>10184</v>
      </c>
    </row>
    <row r="6349" spans="1:9" ht="15" customHeight="1" x14ac:dyDescent="0.25">
      <c r="A6349" s="155" t="s">
        <v>8687</v>
      </c>
      <c r="B6349" s="155" t="s">
        <v>8772</v>
      </c>
      <c r="C6349" s="155" t="s">
        <v>161</v>
      </c>
      <c r="D6349" s="155">
        <v>20</v>
      </c>
      <c r="E6349" s="155">
        <v>20</v>
      </c>
      <c r="F6349" s="166">
        <v>42374</v>
      </c>
      <c r="G6349" s="166">
        <v>42382</v>
      </c>
      <c r="H6349" s="157">
        <v>1</v>
      </c>
    </row>
    <row r="6350" spans="1:9" ht="15" customHeight="1" x14ac:dyDescent="0.25">
      <c r="A6350" s="155" t="s">
        <v>2769</v>
      </c>
      <c r="B6350" s="155" t="s">
        <v>8750</v>
      </c>
      <c r="C6350" s="155" t="s">
        <v>9154</v>
      </c>
      <c r="D6350" s="155">
        <v>500</v>
      </c>
      <c r="E6350" s="155">
        <v>500</v>
      </c>
      <c r="F6350" s="166">
        <v>42374</v>
      </c>
      <c r="G6350" s="166">
        <v>42386</v>
      </c>
      <c r="H6350" s="157">
        <v>1</v>
      </c>
    </row>
    <row r="6351" spans="1:9" ht="15" customHeight="1" x14ac:dyDescent="0.25">
      <c r="A6351" s="155" t="s">
        <v>2714</v>
      </c>
      <c r="B6351" s="155" t="s">
        <v>9155</v>
      </c>
      <c r="C6351" s="155" t="s">
        <v>9156</v>
      </c>
      <c r="D6351" s="155">
        <v>500</v>
      </c>
      <c r="E6351" s="155">
        <v>500</v>
      </c>
      <c r="F6351" s="166">
        <v>42374</v>
      </c>
      <c r="G6351" s="166">
        <v>42381</v>
      </c>
      <c r="H6351" s="157">
        <v>1</v>
      </c>
    </row>
    <row r="6352" spans="1:9" ht="15" customHeight="1" x14ac:dyDescent="0.25">
      <c r="A6352" s="155" t="s">
        <v>2714</v>
      </c>
      <c r="B6352" s="155" t="s">
        <v>8984</v>
      </c>
      <c r="C6352" s="155" t="s">
        <v>9157</v>
      </c>
      <c r="D6352" s="155">
        <v>100</v>
      </c>
      <c r="E6352" s="155">
        <v>100</v>
      </c>
      <c r="F6352" s="166">
        <v>42374</v>
      </c>
      <c r="G6352" s="166">
        <v>42381</v>
      </c>
      <c r="H6352" s="157">
        <v>1</v>
      </c>
    </row>
    <row r="6353" spans="1:9" ht="15" customHeight="1" x14ac:dyDescent="0.25">
      <c r="A6353" s="155" t="s">
        <v>2714</v>
      </c>
      <c r="B6353" s="155" t="s">
        <v>5304</v>
      </c>
      <c r="C6353" s="155" t="s">
        <v>364</v>
      </c>
      <c r="D6353" s="155">
        <v>250</v>
      </c>
      <c r="E6353" s="155">
        <v>250</v>
      </c>
      <c r="F6353" s="166">
        <v>42374</v>
      </c>
      <c r="G6353" s="166">
        <v>42381</v>
      </c>
      <c r="H6353" s="157">
        <v>1</v>
      </c>
    </row>
    <row r="6354" spans="1:9" ht="15" customHeight="1" x14ac:dyDescent="0.25">
      <c r="A6354" s="155" t="s">
        <v>8231</v>
      </c>
      <c r="B6354" s="155" t="s">
        <v>9158</v>
      </c>
      <c r="C6354" s="155" t="s">
        <v>9159</v>
      </c>
      <c r="D6354" s="155">
        <v>625</v>
      </c>
      <c r="E6354" s="155">
        <v>625</v>
      </c>
      <c r="F6354" s="166">
        <v>42374</v>
      </c>
      <c r="G6354" s="166">
        <v>42377</v>
      </c>
      <c r="H6354" s="157">
        <v>1</v>
      </c>
    </row>
    <row r="6355" spans="1:9" ht="15" customHeight="1" x14ac:dyDescent="0.25">
      <c r="A6355" s="155" t="s">
        <v>299</v>
      </c>
      <c r="B6355" s="155" t="s">
        <v>1021</v>
      </c>
      <c r="C6355" s="155" t="s">
        <v>9160</v>
      </c>
      <c r="D6355" s="155">
        <v>50</v>
      </c>
      <c r="E6355" s="155">
        <v>50</v>
      </c>
      <c r="F6355" s="166">
        <v>42375</v>
      </c>
      <c r="G6355" s="166">
        <v>42377</v>
      </c>
      <c r="H6355" s="157">
        <v>1</v>
      </c>
    </row>
    <row r="6356" spans="1:9" ht="15" customHeight="1" x14ac:dyDescent="0.25">
      <c r="A6356" s="155" t="s">
        <v>1554</v>
      </c>
      <c r="B6356" s="155" t="s">
        <v>1181</v>
      </c>
      <c r="C6356" s="155" t="s">
        <v>9110</v>
      </c>
      <c r="D6356" s="155">
        <v>150</v>
      </c>
      <c r="E6356" s="155">
        <v>150</v>
      </c>
      <c r="F6356" s="166">
        <v>42375</v>
      </c>
      <c r="G6356" s="166">
        <v>42377</v>
      </c>
      <c r="H6356" s="157">
        <v>1</v>
      </c>
    </row>
    <row r="6357" spans="1:9" ht="15" customHeight="1" x14ac:dyDescent="0.25">
      <c r="A6357" s="155" t="s">
        <v>115</v>
      </c>
      <c r="B6357" s="155" t="s">
        <v>549</v>
      </c>
      <c r="C6357" s="155" t="s">
        <v>9161</v>
      </c>
      <c r="D6357" s="155">
        <v>10</v>
      </c>
      <c r="E6357" s="155">
        <v>10</v>
      </c>
      <c r="F6357" s="166">
        <v>42376</v>
      </c>
      <c r="G6357" s="166">
        <v>42377</v>
      </c>
      <c r="H6357" s="157">
        <v>1</v>
      </c>
    </row>
    <row r="6358" spans="1:9" ht="15" customHeight="1" x14ac:dyDescent="0.25">
      <c r="A6358" s="155" t="s">
        <v>115</v>
      </c>
      <c r="B6358" s="155" t="s">
        <v>4231</v>
      </c>
      <c r="C6358" s="155" t="s">
        <v>9162</v>
      </c>
      <c r="D6358" s="155">
        <v>234</v>
      </c>
      <c r="E6358" s="155">
        <v>234</v>
      </c>
      <c r="F6358" s="166">
        <v>42376</v>
      </c>
      <c r="G6358" s="166">
        <v>42377</v>
      </c>
      <c r="H6358" s="157">
        <v>1</v>
      </c>
    </row>
    <row r="6359" spans="1:9" ht="15" customHeight="1" x14ac:dyDescent="0.25">
      <c r="A6359" s="155" t="s">
        <v>748</v>
      </c>
      <c r="B6359" s="155" t="s">
        <v>483</v>
      </c>
      <c r="C6359" s="155" t="s">
        <v>9163</v>
      </c>
      <c r="D6359" s="155">
        <v>200</v>
      </c>
      <c r="E6359" s="155">
        <v>200</v>
      </c>
      <c r="F6359" s="166">
        <v>42376</v>
      </c>
      <c r="G6359" s="166">
        <v>42380</v>
      </c>
      <c r="H6359" s="157">
        <v>1</v>
      </c>
    </row>
    <row r="6360" spans="1:9" ht="15" customHeight="1" x14ac:dyDescent="0.25">
      <c r="A6360" s="155" t="s">
        <v>4562</v>
      </c>
      <c r="B6360" s="155" t="s">
        <v>1696</v>
      </c>
      <c r="C6360" s="155" t="s">
        <v>9164</v>
      </c>
      <c r="D6360" s="155">
        <v>1</v>
      </c>
      <c r="E6360" s="155">
        <v>1</v>
      </c>
      <c r="F6360" s="166">
        <v>42376</v>
      </c>
      <c r="G6360" s="166">
        <v>42383</v>
      </c>
      <c r="H6360" s="157">
        <v>1</v>
      </c>
    </row>
    <row r="6361" spans="1:9" ht="15" customHeight="1" x14ac:dyDescent="0.25">
      <c r="A6361" s="155" t="s">
        <v>3430</v>
      </c>
      <c r="B6361" s="155" t="s">
        <v>681</v>
      </c>
      <c r="C6361" s="155" t="s">
        <v>9165</v>
      </c>
      <c r="D6361" s="155">
        <v>100</v>
      </c>
      <c r="E6361" s="155">
        <v>100</v>
      </c>
      <c r="F6361" s="166">
        <v>42376</v>
      </c>
      <c r="G6361" s="166">
        <v>42384</v>
      </c>
      <c r="H6361" s="157">
        <v>1</v>
      </c>
    </row>
    <row r="6362" spans="1:9" ht="15" customHeight="1" x14ac:dyDescent="0.25">
      <c r="A6362" s="155" t="s">
        <v>71</v>
      </c>
      <c r="B6362" s="155" t="s">
        <v>154</v>
      </c>
      <c r="C6362" s="155" t="s">
        <v>9166</v>
      </c>
      <c r="D6362" s="155">
        <v>5</v>
      </c>
      <c r="E6362" s="155">
        <v>5</v>
      </c>
      <c r="F6362" s="166">
        <v>42376</v>
      </c>
      <c r="G6362" s="166">
        <v>42381</v>
      </c>
      <c r="H6362" s="157">
        <v>1</v>
      </c>
    </row>
    <row r="6363" spans="1:9" ht="15" customHeight="1" x14ac:dyDescent="0.25">
      <c r="A6363" s="155" t="s">
        <v>286</v>
      </c>
      <c r="B6363" s="155" t="s">
        <v>5726</v>
      </c>
      <c r="C6363" s="155" t="s">
        <v>9167</v>
      </c>
      <c r="D6363" s="155">
        <v>25</v>
      </c>
      <c r="E6363" s="155">
        <v>25</v>
      </c>
      <c r="F6363" s="166">
        <v>42376</v>
      </c>
      <c r="G6363" s="166">
        <v>42381</v>
      </c>
      <c r="H6363" s="157">
        <v>1</v>
      </c>
    </row>
    <row r="6364" spans="1:9" ht="15" customHeight="1" x14ac:dyDescent="0.25">
      <c r="A6364" s="155" t="s">
        <v>9169</v>
      </c>
      <c r="B6364" s="155" t="s">
        <v>8557</v>
      </c>
      <c r="C6364" s="155" t="s">
        <v>9168</v>
      </c>
      <c r="D6364" s="155">
        <v>10</v>
      </c>
      <c r="E6364" s="155">
        <v>10</v>
      </c>
      <c r="F6364" s="166">
        <v>42376</v>
      </c>
      <c r="G6364" s="166">
        <v>42380</v>
      </c>
      <c r="H6364" s="157">
        <v>1</v>
      </c>
    </row>
    <row r="6365" spans="1:9" ht="15" customHeight="1" x14ac:dyDescent="0.25">
      <c r="A6365" s="155" t="s">
        <v>1474</v>
      </c>
      <c r="B6365" s="155" t="s">
        <v>6175</v>
      </c>
      <c r="C6365" s="155" t="s">
        <v>9170</v>
      </c>
      <c r="D6365" s="155">
        <v>150</v>
      </c>
      <c r="E6365" s="155">
        <v>150</v>
      </c>
      <c r="F6365" s="166">
        <v>42377</v>
      </c>
      <c r="G6365" s="166">
        <v>42380</v>
      </c>
      <c r="H6365" s="157">
        <v>1</v>
      </c>
    </row>
    <row r="6366" spans="1:9" ht="15" customHeight="1" x14ac:dyDescent="0.25">
      <c r="A6366" s="155" t="s">
        <v>121</v>
      </c>
      <c r="B6366" s="155" t="s">
        <v>758</v>
      </c>
      <c r="C6366" s="155" t="s">
        <v>9171</v>
      </c>
      <c r="D6366" s="155">
        <v>50</v>
      </c>
      <c r="E6366" s="155">
        <v>50</v>
      </c>
      <c r="F6366" s="166">
        <v>42377</v>
      </c>
      <c r="G6366" s="166">
        <v>42383</v>
      </c>
      <c r="H6366" s="157">
        <v>1</v>
      </c>
    </row>
    <row r="6367" spans="1:9" ht="15" customHeight="1" x14ac:dyDescent="0.25">
      <c r="A6367" s="155" t="s">
        <v>121</v>
      </c>
      <c r="B6367" s="155" t="s">
        <v>1696</v>
      </c>
      <c r="C6367" s="155" t="s">
        <v>9173</v>
      </c>
      <c r="D6367" s="155">
        <v>2</v>
      </c>
      <c r="E6367" s="155">
        <v>2</v>
      </c>
      <c r="F6367" s="166">
        <v>42377</v>
      </c>
      <c r="G6367" s="166">
        <v>42367</v>
      </c>
      <c r="H6367" s="157">
        <v>1</v>
      </c>
      <c r="I6367" s="163" t="s">
        <v>10153</v>
      </c>
    </row>
    <row r="6368" spans="1:9" ht="15" customHeight="1" x14ac:dyDescent="0.25">
      <c r="A6368" s="155" t="s">
        <v>121</v>
      </c>
      <c r="B6368" s="155" t="s">
        <v>1696</v>
      </c>
      <c r="C6368" s="155" t="s">
        <v>9174</v>
      </c>
      <c r="D6368" s="155">
        <v>1</v>
      </c>
      <c r="E6368" s="155">
        <v>1</v>
      </c>
      <c r="F6368" s="166">
        <v>42377</v>
      </c>
      <c r="G6368" s="166">
        <v>42367</v>
      </c>
      <c r="H6368" s="157">
        <v>1</v>
      </c>
      <c r="I6368" s="163" t="s">
        <v>10153</v>
      </c>
    </row>
    <row r="6369" spans="1:9" ht="15" customHeight="1" x14ac:dyDescent="0.25">
      <c r="A6369" s="155" t="s">
        <v>71</v>
      </c>
      <c r="B6369" s="155" t="s">
        <v>2957</v>
      </c>
      <c r="C6369" s="155" t="s">
        <v>9175</v>
      </c>
      <c r="D6369" s="155">
        <v>15</v>
      </c>
      <c r="E6369" s="155">
        <v>15</v>
      </c>
      <c r="F6369" s="166">
        <v>42380</v>
      </c>
      <c r="G6369" s="166">
        <v>42387</v>
      </c>
      <c r="H6369" s="157">
        <v>1</v>
      </c>
    </row>
    <row r="6370" spans="1:9" ht="15" customHeight="1" x14ac:dyDescent="0.25">
      <c r="A6370" s="155" t="s">
        <v>173</v>
      </c>
      <c r="B6370" s="155" t="s">
        <v>3450</v>
      </c>
      <c r="C6370" s="155" t="s">
        <v>9176</v>
      </c>
      <c r="D6370" s="155">
        <v>486</v>
      </c>
      <c r="E6370" s="155">
        <v>486</v>
      </c>
      <c r="F6370" s="166">
        <v>42380</v>
      </c>
      <c r="G6370" s="166">
        <v>42384</v>
      </c>
      <c r="H6370" s="157">
        <v>1</v>
      </c>
    </row>
    <row r="6371" spans="1:9" ht="15" customHeight="1" x14ac:dyDescent="0.25">
      <c r="A6371" s="155" t="s">
        <v>173</v>
      </c>
      <c r="B6371" s="155" t="s">
        <v>445</v>
      </c>
      <c r="C6371" s="155" t="s">
        <v>364</v>
      </c>
      <c r="D6371" s="155">
        <v>496</v>
      </c>
      <c r="E6371" s="155">
        <v>496</v>
      </c>
      <c r="F6371" s="166">
        <v>42380</v>
      </c>
      <c r="G6371" s="166">
        <v>42384</v>
      </c>
      <c r="H6371" s="157">
        <v>1</v>
      </c>
    </row>
    <row r="6372" spans="1:9" ht="15" customHeight="1" x14ac:dyDescent="0.25">
      <c r="A6372" s="155" t="s">
        <v>3478</v>
      </c>
      <c r="B6372" s="155" t="s">
        <v>5328</v>
      </c>
      <c r="C6372" s="155" t="s">
        <v>9177</v>
      </c>
      <c r="D6372" s="155">
        <v>16000</v>
      </c>
      <c r="E6372" s="155">
        <v>16080</v>
      </c>
      <c r="F6372" s="166">
        <v>42381</v>
      </c>
      <c r="G6372" s="166">
        <v>42384</v>
      </c>
      <c r="H6372" s="157">
        <v>1</v>
      </c>
    </row>
    <row r="6373" spans="1:9" ht="15" customHeight="1" x14ac:dyDescent="0.25">
      <c r="A6373" s="155" t="s">
        <v>544</v>
      </c>
      <c r="B6373" s="155" t="s">
        <v>82</v>
      </c>
      <c r="C6373" s="155" t="s">
        <v>9178</v>
      </c>
      <c r="D6373" s="155">
        <v>100</v>
      </c>
      <c r="E6373" s="155">
        <v>100</v>
      </c>
      <c r="F6373" s="166">
        <v>42381</v>
      </c>
      <c r="G6373" s="166">
        <v>42385</v>
      </c>
      <c r="H6373" s="157">
        <v>1</v>
      </c>
    </row>
    <row r="6374" spans="1:9" ht="15" customHeight="1" x14ac:dyDescent="0.25">
      <c r="A6374" s="155" t="s">
        <v>8024</v>
      </c>
      <c r="B6374" s="155" t="s">
        <v>8932</v>
      </c>
      <c r="C6374" s="155" t="s">
        <v>9179</v>
      </c>
      <c r="D6374" s="155">
        <v>500</v>
      </c>
      <c r="E6374" s="155">
        <v>500</v>
      </c>
      <c r="F6374" s="166">
        <v>42381</v>
      </c>
      <c r="G6374" s="166">
        <v>42381</v>
      </c>
      <c r="H6374" s="157">
        <v>1</v>
      </c>
      <c r="I6374" s="163" t="s">
        <v>214</v>
      </c>
    </row>
    <row r="6375" spans="1:9" ht="15" customHeight="1" x14ac:dyDescent="0.25">
      <c r="A6375" s="155" t="s">
        <v>2862</v>
      </c>
      <c r="B6375" s="155" t="s">
        <v>2863</v>
      </c>
      <c r="C6375" s="155" t="s">
        <v>9180</v>
      </c>
      <c r="D6375" s="155">
        <v>100</v>
      </c>
      <c r="E6375" s="155">
        <v>100</v>
      </c>
      <c r="F6375" s="166">
        <v>42381</v>
      </c>
      <c r="G6375" s="166">
        <v>42382</v>
      </c>
      <c r="H6375" s="157">
        <v>1</v>
      </c>
    </row>
    <row r="6376" spans="1:9" ht="15" customHeight="1" x14ac:dyDescent="0.25">
      <c r="A6376" s="155" t="s">
        <v>9181</v>
      </c>
      <c r="B6376" s="155" t="s">
        <v>295</v>
      </c>
      <c r="C6376" s="155" t="s">
        <v>9182</v>
      </c>
      <c r="D6376" s="155">
        <v>25</v>
      </c>
      <c r="E6376" s="155">
        <v>25</v>
      </c>
      <c r="F6376" s="166">
        <v>42381</v>
      </c>
      <c r="G6376" s="166">
        <v>42384</v>
      </c>
      <c r="H6376" s="157">
        <v>1</v>
      </c>
    </row>
    <row r="6377" spans="1:9" ht="15" customHeight="1" x14ac:dyDescent="0.25">
      <c r="A6377" s="155" t="s">
        <v>9183</v>
      </c>
      <c r="B6377" s="155" t="s">
        <v>9184</v>
      </c>
      <c r="C6377" s="155" t="s">
        <v>9185</v>
      </c>
      <c r="D6377" s="155">
        <v>1</v>
      </c>
      <c r="E6377" s="155">
        <v>1</v>
      </c>
      <c r="F6377" s="166">
        <v>42381</v>
      </c>
      <c r="G6377" s="166">
        <v>42389</v>
      </c>
      <c r="H6377" s="157">
        <v>1</v>
      </c>
    </row>
    <row r="6378" spans="1:9" ht="15" customHeight="1" x14ac:dyDescent="0.25">
      <c r="A6378" s="155" t="s">
        <v>6576</v>
      </c>
      <c r="B6378" s="155" t="s">
        <v>7368</v>
      </c>
      <c r="C6378" s="155" t="s">
        <v>9186</v>
      </c>
      <c r="D6378" s="155">
        <v>1</v>
      </c>
      <c r="E6378" s="155">
        <v>1</v>
      </c>
      <c r="F6378" s="166">
        <v>42381</v>
      </c>
      <c r="G6378" s="166">
        <v>42381</v>
      </c>
      <c r="H6378" s="157">
        <v>1</v>
      </c>
      <c r="I6378" s="163" t="s">
        <v>214</v>
      </c>
    </row>
    <row r="6379" spans="1:9" ht="15" customHeight="1" x14ac:dyDescent="0.25">
      <c r="A6379" s="155" t="s">
        <v>6237</v>
      </c>
      <c r="B6379" s="155" t="s">
        <v>9190</v>
      </c>
      <c r="C6379" s="155" t="s">
        <v>9191</v>
      </c>
      <c r="D6379" s="155">
        <v>1</v>
      </c>
      <c r="E6379" s="155">
        <v>1</v>
      </c>
      <c r="F6379" s="166">
        <v>42381</v>
      </c>
      <c r="G6379" s="166">
        <v>42381</v>
      </c>
      <c r="H6379" s="157">
        <v>1</v>
      </c>
      <c r="I6379" s="163" t="s">
        <v>3332</v>
      </c>
    </row>
    <row r="6380" spans="1:9" ht="15" customHeight="1" x14ac:dyDescent="0.25">
      <c r="A6380" s="155" t="s">
        <v>8165</v>
      </c>
      <c r="B6380" s="155" t="s">
        <v>9188</v>
      </c>
      <c r="C6380" s="155" t="s">
        <v>9189</v>
      </c>
      <c r="D6380" s="155">
        <v>1</v>
      </c>
      <c r="E6380" s="155">
        <v>1</v>
      </c>
      <c r="F6380" s="166">
        <v>42381</v>
      </c>
      <c r="G6380" s="166">
        <v>42382</v>
      </c>
      <c r="H6380" s="157">
        <v>1</v>
      </c>
    </row>
    <row r="6381" spans="1:9" ht="15" customHeight="1" x14ac:dyDescent="0.25">
      <c r="A6381" s="155" t="s">
        <v>8170</v>
      </c>
      <c r="B6381" s="155" t="s">
        <v>272</v>
      </c>
      <c r="C6381" s="155" t="s">
        <v>9192</v>
      </c>
      <c r="D6381" s="155">
        <v>3</v>
      </c>
      <c r="E6381" s="155">
        <v>3</v>
      </c>
      <c r="F6381" s="166">
        <v>42382</v>
      </c>
      <c r="G6381" s="166">
        <v>42387</v>
      </c>
      <c r="H6381" s="157">
        <v>1</v>
      </c>
    </row>
    <row r="6382" spans="1:9" ht="15" customHeight="1" x14ac:dyDescent="0.25">
      <c r="A6382" s="155" t="s">
        <v>408</v>
      </c>
      <c r="B6382" s="155" t="s">
        <v>409</v>
      </c>
      <c r="C6382" s="155" t="s">
        <v>9193</v>
      </c>
      <c r="D6382" s="155">
        <v>2</v>
      </c>
      <c r="E6382" s="155">
        <v>2</v>
      </c>
      <c r="F6382" s="166">
        <v>42383</v>
      </c>
      <c r="G6382" s="166">
        <v>42391</v>
      </c>
      <c r="H6382" s="157">
        <v>1</v>
      </c>
      <c r="I6382" s="163" t="s">
        <v>272</v>
      </c>
    </row>
    <row r="6383" spans="1:9" ht="15" customHeight="1" x14ac:dyDescent="0.25">
      <c r="A6383" s="155" t="s">
        <v>317</v>
      </c>
      <c r="B6383" s="155" t="s">
        <v>1011</v>
      </c>
      <c r="C6383" s="155" t="s">
        <v>9194</v>
      </c>
      <c r="D6383" s="155">
        <v>15</v>
      </c>
      <c r="E6383" s="155">
        <v>15</v>
      </c>
      <c r="F6383" s="166">
        <v>42384</v>
      </c>
      <c r="G6383" s="166">
        <v>42384</v>
      </c>
      <c r="H6383" s="157">
        <v>1</v>
      </c>
    </row>
    <row r="6384" spans="1:9" ht="15" customHeight="1" x14ac:dyDescent="0.25">
      <c r="A6384" s="155" t="s">
        <v>9195</v>
      </c>
      <c r="B6384" s="155" t="s">
        <v>9066</v>
      </c>
      <c r="C6384" s="155" t="s">
        <v>9196</v>
      </c>
      <c r="D6384" s="155">
        <v>6</v>
      </c>
      <c r="E6384" s="155">
        <v>6</v>
      </c>
      <c r="F6384" s="166">
        <v>42384</v>
      </c>
      <c r="G6384" s="166">
        <v>42388</v>
      </c>
      <c r="H6384" s="157">
        <v>1</v>
      </c>
    </row>
    <row r="6385" spans="1:9" ht="15" customHeight="1" x14ac:dyDescent="0.25">
      <c r="A6385" s="155" t="s">
        <v>2906</v>
      </c>
      <c r="B6385" s="155" t="s">
        <v>746</v>
      </c>
      <c r="C6385" s="155" t="s">
        <v>9197</v>
      </c>
      <c r="D6385" s="155">
        <v>50</v>
      </c>
      <c r="E6385" s="155">
        <v>50</v>
      </c>
      <c r="F6385" s="166">
        <v>42384</v>
      </c>
      <c r="G6385" s="166">
        <v>42391</v>
      </c>
      <c r="H6385" s="157">
        <v>1</v>
      </c>
    </row>
    <row r="6386" spans="1:9" ht="15" customHeight="1" x14ac:dyDescent="0.25">
      <c r="A6386" s="155" t="s">
        <v>71</v>
      </c>
      <c r="B6386" s="155" t="s">
        <v>1530</v>
      </c>
      <c r="C6386" s="155" t="s">
        <v>9198</v>
      </c>
      <c r="D6386" s="155">
        <v>5</v>
      </c>
      <c r="E6386" s="155">
        <v>6</v>
      </c>
      <c r="F6386" s="166">
        <v>42384</v>
      </c>
      <c r="G6386" s="166">
        <v>42391</v>
      </c>
      <c r="H6386" s="157">
        <v>1</v>
      </c>
    </row>
    <row r="6387" spans="1:9" ht="15" customHeight="1" x14ac:dyDescent="0.25">
      <c r="A6387" s="155" t="s">
        <v>115</v>
      </c>
      <c r="B6387" s="155" t="s">
        <v>856</v>
      </c>
      <c r="C6387" s="155" t="s">
        <v>9199</v>
      </c>
      <c r="D6387" s="155">
        <v>5</v>
      </c>
      <c r="E6387" s="155">
        <v>5</v>
      </c>
      <c r="F6387" s="166">
        <v>42387</v>
      </c>
      <c r="G6387" s="166">
        <v>42387</v>
      </c>
      <c r="H6387" s="157">
        <v>1</v>
      </c>
      <c r="I6387" s="163" t="s">
        <v>10144</v>
      </c>
    </row>
    <row r="6388" spans="1:9" ht="15" customHeight="1" x14ac:dyDescent="0.25">
      <c r="A6388" s="155" t="s">
        <v>563</v>
      </c>
      <c r="B6388" s="155" t="s">
        <v>2118</v>
      </c>
      <c r="C6388" s="155" t="s">
        <v>9200</v>
      </c>
      <c r="D6388" s="155">
        <v>25</v>
      </c>
      <c r="E6388" s="155">
        <v>25</v>
      </c>
      <c r="F6388" s="166">
        <v>42387</v>
      </c>
      <c r="G6388" s="166">
        <v>42396</v>
      </c>
      <c r="H6388" s="157">
        <v>1</v>
      </c>
    </row>
    <row r="6389" spans="1:9" ht="15" customHeight="1" x14ac:dyDescent="0.25">
      <c r="A6389" s="155" t="s">
        <v>1983</v>
      </c>
      <c r="B6389" s="155" t="s">
        <v>9201</v>
      </c>
      <c r="C6389" s="155" t="s">
        <v>9202</v>
      </c>
      <c r="D6389" s="155">
        <v>300</v>
      </c>
      <c r="E6389" s="155">
        <v>301</v>
      </c>
      <c r="F6389" s="166">
        <v>42387</v>
      </c>
      <c r="G6389" s="166">
        <v>42388</v>
      </c>
      <c r="H6389" s="157">
        <v>1</v>
      </c>
    </row>
    <row r="6390" spans="1:9" ht="15" customHeight="1" x14ac:dyDescent="0.25">
      <c r="A6390" s="155" t="s">
        <v>7395</v>
      </c>
      <c r="B6390" s="155" t="s">
        <v>7038</v>
      </c>
      <c r="C6390" s="155" t="s">
        <v>9203</v>
      </c>
      <c r="D6390" s="155">
        <v>100</v>
      </c>
      <c r="E6390" s="155">
        <v>97</v>
      </c>
      <c r="F6390" s="166">
        <v>42387</v>
      </c>
      <c r="G6390" s="166">
        <v>42377</v>
      </c>
      <c r="H6390" s="157">
        <v>1</v>
      </c>
      <c r="I6390" s="163" t="s">
        <v>9204</v>
      </c>
    </row>
    <row r="6391" spans="1:9" ht="15" customHeight="1" x14ac:dyDescent="0.25">
      <c r="A6391" s="155" t="s">
        <v>9058</v>
      </c>
      <c r="B6391" s="155" t="s">
        <v>9059</v>
      </c>
      <c r="C6391" s="155" t="s">
        <v>9205</v>
      </c>
      <c r="D6391" s="155">
        <v>5</v>
      </c>
      <c r="E6391" s="155">
        <v>5</v>
      </c>
      <c r="F6391" s="166">
        <v>42387</v>
      </c>
      <c r="G6391" s="166">
        <v>42388</v>
      </c>
      <c r="H6391" s="157">
        <v>1</v>
      </c>
    </row>
    <row r="6392" spans="1:9" ht="15" customHeight="1" x14ac:dyDescent="0.25">
      <c r="A6392" s="155" t="s">
        <v>563</v>
      </c>
      <c r="B6392" s="155" t="s">
        <v>272</v>
      </c>
      <c r="C6392" s="155" t="s">
        <v>9206</v>
      </c>
      <c r="D6392" s="155">
        <v>13</v>
      </c>
      <c r="E6392" s="155">
        <v>13</v>
      </c>
      <c r="F6392" s="166">
        <v>42387</v>
      </c>
      <c r="G6392" s="166">
        <v>42394</v>
      </c>
      <c r="H6392" s="157">
        <v>1</v>
      </c>
    </row>
    <row r="6393" spans="1:9" ht="15" customHeight="1" x14ac:dyDescent="0.25">
      <c r="A6393" s="155" t="s">
        <v>6576</v>
      </c>
      <c r="B6393" s="155" t="s">
        <v>7368</v>
      </c>
      <c r="C6393" s="155" t="s">
        <v>9207</v>
      </c>
      <c r="D6393" s="155">
        <v>3</v>
      </c>
      <c r="E6393" s="155">
        <v>3</v>
      </c>
      <c r="F6393" s="166">
        <v>42388</v>
      </c>
      <c r="G6393" s="166">
        <v>42388</v>
      </c>
      <c r="H6393" s="157">
        <v>1</v>
      </c>
      <c r="I6393" s="163" t="s">
        <v>214</v>
      </c>
    </row>
    <row r="6394" spans="1:9" ht="15" customHeight="1" x14ac:dyDescent="0.25">
      <c r="A6394" s="155" t="s">
        <v>39</v>
      </c>
      <c r="B6394" s="155" t="s">
        <v>9208</v>
      </c>
      <c r="C6394" s="155" t="s">
        <v>9209</v>
      </c>
      <c r="D6394" s="155">
        <v>120</v>
      </c>
      <c r="E6394" s="155">
        <v>120</v>
      </c>
      <c r="F6394" s="166">
        <v>42388</v>
      </c>
      <c r="G6394" s="166">
        <v>42395</v>
      </c>
      <c r="H6394" s="157">
        <v>1</v>
      </c>
    </row>
    <row r="6395" spans="1:9" ht="15" customHeight="1" x14ac:dyDescent="0.25">
      <c r="A6395" s="155" t="s">
        <v>2862</v>
      </c>
      <c r="B6395" s="155" t="s">
        <v>2863</v>
      </c>
      <c r="C6395" s="155" t="s">
        <v>9180</v>
      </c>
      <c r="D6395" s="155">
        <v>300</v>
      </c>
      <c r="E6395" s="155">
        <v>300</v>
      </c>
      <c r="F6395" s="166">
        <v>42388</v>
      </c>
      <c r="G6395" s="166">
        <v>42390</v>
      </c>
      <c r="H6395" s="157">
        <v>1</v>
      </c>
    </row>
    <row r="6396" spans="1:9" ht="15" customHeight="1" x14ac:dyDescent="0.25">
      <c r="A6396" s="155" t="s">
        <v>6021</v>
      </c>
      <c r="B6396" s="155" t="s">
        <v>8887</v>
      </c>
      <c r="C6396" s="155" t="s">
        <v>9210</v>
      </c>
      <c r="D6396" s="155">
        <v>250</v>
      </c>
      <c r="E6396" s="155">
        <v>250</v>
      </c>
      <c r="F6396" s="166">
        <v>42388</v>
      </c>
      <c r="G6396" s="166">
        <v>42389</v>
      </c>
      <c r="H6396" s="157">
        <v>1</v>
      </c>
    </row>
    <row r="6397" spans="1:9" ht="15" customHeight="1" x14ac:dyDescent="0.25">
      <c r="A6397" s="155" t="s">
        <v>6021</v>
      </c>
      <c r="B6397" s="155" t="s">
        <v>8888</v>
      </c>
      <c r="C6397" s="155" t="s">
        <v>294</v>
      </c>
      <c r="D6397" s="155">
        <v>250</v>
      </c>
      <c r="E6397" s="155">
        <v>250</v>
      </c>
      <c r="F6397" s="166">
        <v>42388</v>
      </c>
      <c r="G6397" s="166">
        <v>42389</v>
      </c>
      <c r="H6397" s="157">
        <v>1</v>
      </c>
    </row>
    <row r="6398" spans="1:9" ht="15" customHeight="1" x14ac:dyDescent="0.25">
      <c r="A6398" s="155" t="s">
        <v>8431</v>
      </c>
      <c r="B6398" s="155" t="s">
        <v>9211</v>
      </c>
      <c r="C6398" s="155" t="s">
        <v>9212</v>
      </c>
      <c r="D6398" s="155">
        <v>4</v>
      </c>
      <c r="E6398" s="155">
        <v>4</v>
      </c>
      <c r="F6398" s="166">
        <v>42388</v>
      </c>
      <c r="G6398" s="166">
        <v>42388</v>
      </c>
      <c r="H6398" s="157">
        <v>1</v>
      </c>
      <c r="I6398" s="163" t="s">
        <v>9213</v>
      </c>
    </row>
    <row r="6399" spans="1:9" ht="15" customHeight="1" x14ac:dyDescent="0.25">
      <c r="A6399" s="155" t="s">
        <v>1107</v>
      </c>
      <c r="B6399" s="155" t="s">
        <v>1108</v>
      </c>
      <c r="C6399" s="155" t="s">
        <v>9214</v>
      </c>
      <c r="D6399" s="155">
        <v>200</v>
      </c>
      <c r="E6399" s="155">
        <v>200</v>
      </c>
      <c r="F6399" s="166">
        <v>42389</v>
      </c>
      <c r="G6399" s="166">
        <v>42391</v>
      </c>
      <c r="H6399" s="157">
        <v>1</v>
      </c>
    </row>
    <row r="6400" spans="1:9" ht="15" customHeight="1" x14ac:dyDescent="0.25">
      <c r="A6400" s="155" t="s">
        <v>3481</v>
      </c>
      <c r="B6400" s="155" t="s">
        <v>149</v>
      </c>
      <c r="C6400" s="155" t="s">
        <v>9215</v>
      </c>
      <c r="D6400" s="155">
        <v>75</v>
      </c>
      <c r="E6400" s="155">
        <v>75</v>
      </c>
      <c r="F6400" s="166">
        <v>42389</v>
      </c>
      <c r="G6400" s="166">
        <v>42391</v>
      </c>
      <c r="H6400" s="157">
        <v>1</v>
      </c>
    </row>
    <row r="6401" spans="1:9" ht="15" customHeight="1" x14ac:dyDescent="0.25">
      <c r="A6401" s="155" t="s">
        <v>3481</v>
      </c>
      <c r="B6401" s="155" t="s">
        <v>339</v>
      </c>
      <c r="C6401" s="155" t="s">
        <v>161</v>
      </c>
      <c r="D6401" s="155">
        <v>50</v>
      </c>
      <c r="E6401" s="155">
        <v>50</v>
      </c>
      <c r="F6401" s="166">
        <v>42389</v>
      </c>
      <c r="G6401" s="166">
        <v>42391</v>
      </c>
      <c r="H6401" s="157">
        <v>1</v>
      </c>
    </row>
    <row r="6402" spans="1:9" ht="15" customHeight="1" x14ac:dyDescent="0.25">
      <c r="A6402" s="155" t="s">
        <v>9216</v>
      </c>
      <c r="B6402" s="155" t="s">
        <v>9217</v>
      </c>
      <c r="C6402" s="155" t="s">
        <v>9218</v>
      </c>
      <c r="D6402" s="155">
        <v>25</v>
      </c>
      <c r="E6402" s="155">
        <v>25</v>
      </c>
      <c r="F6402" s="166">
        <v>42390</v>
      </c>
      <c r="G6402" s="166">
        <v>42394</v>
      </c>
      <c r="H6402" s="157">
        <v>1</v>
      </c>
    </row>
    <row r="6403" spans="1:9" ht="15" customHeight="1" x14ac:dyDescent="0.25">
      <c r="A6403" s="155" t="s">
        <v>4309</v>
      </c>
      <c r="B6403" s="155" t="s">
        <v>4310</v>
      </c>
      <c r="C6403" s="155" t="s">
        <v>9220</v>
      </c>
      <c r="D6403" s="155">
        <v>25</v>
      </c>
      <c r="E6403" s="155">
        <v>24</v>
      </c>
      <c r="F6403" s="166">
        <v>42390</v>
      </c>
      <c r="G6403" s="166">
        <v>42391</v>
      </c>
      <c r="H6403" s="157">
        <v>1</v>
      </c>
    </row>
    <row r="6404" spans="1:9" ht="15" customHeight="1" x14ac:dyDescent="0.25">
      <c r="A6404" s="155" t="s">
        <v>4309</v>
      </c>
      <c r="B6404" s="155" t="s">
        <v>9219</v>
      </c>
      <c r="C6404" s="155" t="s">
        <v>364</v>
      </c>
      <c r="D6404" s="155">
        <v>50</v>
      </c>
      <c r="E6404" s="155">
        <v>50</v>
      </c>
      <c r="F6404" s="166">
        <v>42393</v>
      </c>
      <c r="G6404" s="166">
        <v>42391</v>
      </c>
      <c r="H6404" s="157">
        <v>1</v>
      </c>
      <c r="I6404" s="163" t="s">
        <v>10183</v>
      </c>
    </row>
    <row r="6405" spans="1:9" ht="15" customHeight="1" x14ac:dyDescent="0.25">
      <c r="A6405" s="155" t="s">
        <v>9221</v>
      </c>
      <c r="B6405" s="155" t="s">
        <v>9222</v>
      </c>
      <c r="C6405" s="155" t="s">
        <v>9223</v>
      </c>
      <c r="D6405" s="155">
        <v>5</v>
      </c>
      <c r="E6405" s="155">
        <v>5</v>
      </c>
      <c r="F6405" s="166">
        <v>42394</v>
      </c>
      <c r="G6405" s="166">
        <v>42396</v>
      </c>
      <c r="H6405" s="157">
        <v>1</v>
      </c>
    </row>
    <row r="6406" spans="1:9" ht="15" customHeight="1" x14ac:dyDescent="0.25">
      <c r="A6406" s="155" t="s">
        <v>36</v>
      </c>
      <c r="B6406" s="155" t="s">
        <v>666</v>
      </c>
      <c r="C6406" s="155" t="s">
        <v>9224</v>
      </c>
      <c r="D6406" s="155">
        <v>10</v>
      </c>
      <c r="E6406" s="155">
        <v>10</v>
      </c>
      <c r="F6406" s="166">
        <v>42394</v>
      </c>
      <c r="G6406" s="166">
        <v>42395</v>
      </c>
      <c r="H6406" s="157">
        <v>1</v>
      </c>
    </row>
    <row r="6407" spans="1:9" ht="15" customHeight="1" x14ac:dyDescent="0.25">
      <c r="A6407" s="155" t="s">
        <v>2844</v>
      </c>
      <c r="B6407" s="155" t="s">
        <v>3756</v>
      </c>
      <c r="C6407" s="155" t="s">
        <v>9225</v>
      </c>
      <c r="D6407" s="155">
        <v>280</v>
      </c>
      <c r="E6407" s="155">
        <v>280</v>
      </c>
      <c r="F6407" s="166">
        <v>42394</v>
      </c>
      <c r="G6407" s="166">
        <v>42398</v>
      </c>
      <c r="H6407" s="157">
        <v>1</v>
      </c>
    </row>
    <row r="6408" spans="1:9" ht="15" customHeight="1" x14ac:dyDescent="0.25">
      <c r="A6408" s="155" t="s">
        <v>251</v>
      </c>
      <c r="B6408" s="155" t="s">
        <v>5191</v>
      </c>
      <c r="C6408" s="155" t="s">
        <v>9226</v>
      </c>
      <c r="D6408" s="155">
        <v>20</v>
      </c>
      <c r="E6408" s="155">
        <v>20</v>
      </c>
      <c r="F6408" s="166">
        <v>42394</v>
      </c>
      <c r="G6408" s="166">
        <v>42396</v>
      </c>
      <c r="H6408" s="157">
        <v>1</v>
      </c>
    </row>
    <row r="6409" spans="1:9" ht="15" customHeight="1" x14ac:dyDescent="0.25">
      <c r="A6409" s="155" t="s">
        <v>9227</v>
      </c>
      <c r="B6409" s="155" t="s">
        <v>9228</v>
      </c>
      <c r="C6409" s="155" t="s">
        <v>9229</v>
      </c>
      <c r="D6409" s="155">
        <v>200</v>
      </c>
      <c r="E6409" s="155">
        <v>200</v>
      </c>
      <c r="F6409" s="166">
        <v>42394</v>
      </c>
      <c r="G6409" s="166">
        <v>42398</v>
      </c>
      <c r="H6409" s="157">
        <v>1</v>
      </c>
    </row>
    <row r="6410" spans="1:9" ht="15" customHeight="1" x14ac:dyDescent="0.25">
      <c r="A6410" s="155" t="s">
        <v>8647</v>
      </c>
      <c r="B6410" s="155" t="s">
        <v>8970</v>
      </c>
      <c r="C6410" s="155" t="s">
        <v>9230</v>
      </c>
      <c r="D6410" s="155">
        <v>24</v>
      </c>
      <c r="E6410" s="155">
        <v>24</v>
      </c>
      <c r="F6410" s="166">
        <v>42394</v>
      </c>
      <c r="G6410" s="166">
        <v>42397</v>
      </c>
      <c r="H6410" s="157">
        <v>1</v>
      </c>
    </row>
    <row r="6411" spans="1:9" ht="15" customHeight="1" x14ac:dyDescent="0.25">
      <c r="A6411" s="155" t="s">
        <v>65</v>
      </c>
      <c r="B6411" s="155" t="s">
        <v>2994</v>
      </c>
      <c r="C6411" s="155" t="s">
        <v>9231</v>
      </c>
      <c r="D6411" s="155">
        <v>50</v>
      </c>
      <c r="E6411" s="155">
        <v>50</v>
      </c>
      <c r="F6411" s="166">
        <v>42394</v>
      </c>
      <c r="G6411" s="166">
        <v>42401</v>
      </c>
      <c r="H6411" s="157">
        <v>1</v>
      </c>
    </row>
    <row r="6412" spans="1:9" ht="15" customHeight="1" x14ac:dyDescent="0.25">
      <c r="A6412" s="155" t="s">
        <v>8165</v>
      </c>
      <c r="B6412" s="155" t="s">
        <v>9232</v>
      </c>
      <c r="C6412" s="155" t="s">
        <v>9233</v>
      </c>
      <c r="D6412" s="155">
        <v>10</v>
      </c>
      <c r="E6412" s="155">
        <v>10</v>
      </c>
      <c r="F6412" s="166">
        <v>42394</v>
      </c>
      <c r="G6412" s="166">
        <v>42396</v>
      </c>
      <c r="H6412" s="157">
        <v>1</v>
      </c>
    </row>
    <row r="6413" spans="1:9" ht="15" customHeight="1" x14ac:dyDescent="0.25">
      <c r="A6413" s="155" t="s">
        <v>5967</v>
      </c>
      <c r="B6413" s="155" t="s">
        <v>9238</v>
      </c>
      <c r="C6413" s="155" t="s">
        <v>9239</v>
      </c>
      <c r="D6413" s="155">
        <v>2</v>
      </c>
      <c r="E6413" s="155">
        <v>2</v>
      </c>
      <c r="F6413" s="166">
        <v>42394</v>
      </c>
      <c r="G6413" s="166">
        <v>42402</v>
      </c>
      <c r="H6413" s="157">
        <v>1</v>
      </c>
    </row>
    <row r="6414" spans="1:9" ht="15" customHeight="1" x14ac:dyDescent="0.25">
      <c r="A6414" s="155" t="s">
        <v>4395</v>
      </c>
      <c r="B6414" s="155" t="s">
        <v>272</v>
      </c>
      <c r="C6414" s="155" t="s">
        <v>9240</v>
      </c>
      <c r="D6414" s="155">
        <v>100</v>
      </c>
      <c r="E6414" s="155">
        <v>100</v>
      </c>
      <c r="F6414" s="166">
        <v>42394</v>
      </c>
      <c r="G6414" s="166">
        <v>42398</v>
      </c>
      <c r="H6414" s="157">
        <v>1</v>
      </c>
      <c r="I6414" s="163" t="s">
        <v>9241</v>
      </c>
    </row>
    <row r="6415" spans="1:9" ht="15" customHeight="1" x14ac:dyDescent="0.25">
      <c r="A6415" s="155" t="s">
        <v>350</v>
      </c>
      <c r="B6415" s="155" t="s">
        <v>9242</v>
      </c>
      <c r="C6415" s="155" t="s">
        <v>9243</v>
      </c>
      <c r="D6415" s="155">
        <v>5</v>
      </c>
      <c r="E6415" s="155">
        <v>5</v>
      </c>
      <c r="F6415" s="166">
        <v>42395</v>
      </c>
      <c r="G6415" s="166">
        <v>42396</v>
      </c>
      <c r="H6415" s="157">
        <v>1</v>
      </c>
    </row>
    <row r="6416" spans="1:9" ht="15" customHeight="1" x14ac:dyDescent="0.25">
      <c r="A6416" s="155" t="s">
        <v>634</v>
      </c>
      <c r="B6416" s="155" t="s">
        <v>4147</v>
      </c>
      <c r="C6416" s="155" t="s">
        <v>9244</v>
      </c>
      <c r="D6416" s="155">
        <v>20</v>
      </c>
      <c r="E6416" s="155">
        <v>20</v>
      </c>
      <c r="F6416" s="166">
        <v>42395</v>
      </c>
      <c r="G6416" s="166">
        <v>42395</v>
      </c>
      <c r="H6416" s="157">
        <v>1</v>
      </c>
    </row>
    <row r="6417" spans="1:9" ht="15" customHeight="1" x14ac:dyDescent="0.25">
      <c r="A6417" s="155" t="s">
        <v>6576</v>
      </c>
      <c r="B6417" s="155" t="s">
        <v>7368</v>
      </c>
      <c r="C6417" s="155" t="s">
        <v>9245</v>
      </c>
      <c r="D6417" s="155">
        <v>1</v>
      </c>
      <c r="E6417" s="155">
        <v>1</v>
      </c>
      <c r="F6417" s="166">
        <v>42395</v>
      </c>
      <c r="G6417" s="166">
        <v>42396</v>
      </c>
      <c r="H6417" s="157">
        <v>1</v>
      </c>
    </row>
    <row r="6418" spans="1:9" ht="15" customHeight="1" x14ac:dyDescent="0.25">
      <c r="A6418" s="155" t="s">
        <v>742</v>
      </c>
      <c r="B6418" s="155" t="s">
        <v>743</v>
      </c>
      <c r="C6418" s="155" t="s">
        <v>9246</v>
      </c>
      <c r="D6418" s="155">
        <v>208</v>
      </c>
      <c r="E6418" s="155">
        <v>208</v>
      </c>
      <c r="F6418" s="166">
        <v>42395</v>
      </c>
      <c r="G6418" s="166">
        <v>42397</v>
      </c>
      <c r="H6418" s="157">
        <v>1</v>
      </c>
    </row>
    <row r="6419" spans="1:9" ht="15" customHeight="1" x14ac:dyDescent="0.25">
      <c r="A6419" s="155" t="s">
        <v>6967</v>
      </c>
      <c r="B6419" s="155" t="s">
        <v>9247</v>
      </c>
      <c r="C6419" s="155" t="s">
        <v>9248</v>
      </c>
      <c r="D6419" s="155">
        <v>200</v>
      </c>
      <c r="E6419" s="155">
        <v>200</v>
      </c>
      <c r="F6419" s="166">
        <v>42395</v>
      </c>
      <c r="G6419" s="166">
        <v>42398</v>
      </c>
      <c r="H6419" s="157">
        <v>1</v>
      </c>
      <c r="I6419" s="163" t="s">
        <v>9252</v>
      </c>
    </row>
    <row r="6420" spans="1:9" ht="15" customHeight="1" x14ac:dyDescent="0.25">
      <c r="A6420" s="155" t="s">
        <v>6967</v>
      </c>
      <c r="B6420" s="155" t="s">
        <v>9249</v>
      </c>
      <c r="C6420" s="155" t="s">
        <v>9250</v>
      </c>
      <c r="D6420" s="155">
        <v>200</v>
      </c>
      <c r="E6420" s="155">
        <v>200</v>
      </c>
      <c r="F6420" s="166">
        <v>42395</v>
      </c>
      <c r="G6420" s="166">
        <v>42398</v>
      </c>
      <c r="H6420" s="157">
        <v>1</v>
      </c>
      <c r="I6420" s="163" t="s">
        <v>9251</v>
      </c>
    </row>
    <row r="6421" spans="1:9" ht="15" customHeight="1" x14ac:dyDescent="0.25">
      <c r="A6421" s="155" t="s">
        <v>1492</v>
      </c>
      <c r="B6421" s="155" t="s">
        <v>272</v>
      </c>
      <c r="C6421" s="155" t="s">
        <v>9253</v>
      </c>
      <c r="D6421" s="155">
        <v>850</v>
      </c>
      <c r="E6421" s="155">
        <v>850</v>
      </c>
      <c r="F6421" s="166">
        <v>42396</v>
      </c>
      <c r="G6421" s="166">
        <v>42397</v>
      </c>
      <c r="H6421" s="157">
        <v>1</v>
      </c>
      <c r="I6421" s="163" t="s">
        <v>6728</v>
      </c>
    </row>
    <row r="6422" spans="1:9" ht="15" customHeight="1" x14ac:dyDescent="0.25">
      <c r="A6422" s="155" t="s">
        <v>299</v>
      </c>
      <c r="B6422" s="155" t="s">
        <v>300</v>
      </c>
      <c r="C6422" s="155" t="s">
        <v>9254</v>
      </c>
      <c r="D6422" s="155">
        <v>25</v>
      </c>
      <c r="E6422" s="155">
        <v>25</v>
      </c>
      <c r="F6422" s="166">
        <v>42396</v>
      </c>
      <c r="G6422" s="166">
        <v>42402</v>
      </c>
      <c r="H6422" s="157">
        <v>1</v>
      </c>
    </row>
    <row r="6423" spans="1:9" ht="15" customHeight="1" x14ac:dyDescent="0.25">
      <c r="A6423" s="155" t="s">
        <v>9255</v>
      </c>
      <c r="B6423" s="155" t="s">
        <v>9256</v>
      </c>
      <c r="C6423" s="155" t="s">
        <v>9257</v>
      </c>
      <c r="D6423" s="155">
        <v>50</v>
      </c>
      <c r="E6423" s="155">
        <v>50</v>
      </c>
      <c r="F6423" s="166">
        <v>42396</v>
      </c>
      <c r="G6423" s="166">
        <v>42405</v>
      </c>
      <c r="H6423" s="157">
        <v>1</v>
      </c>
    </row>
    <row r="6424" spans="1:9" ht="15" customHeight="1" x14ac:dyDescent="0.25">
      <c r="A6424" s="155" t="s">
        <v>9258</v>
      </c>
      <c r="B6424" s="155" t="s">
        <v>272</v>
      </c>
      <c r="C6424" s="155" t="s">
        <v>9259</v>
      </c>
      <c r="D6424" s="155">
        <v>1</v>
      </c>
      <c r="E6424" s="155">
        <v>1</v>
      </c>
      <c r="F6424" s="166">
        <v>42396</v>
      </c>
      <c r="G6424" s="166">
        <v>42405</v>
      </c>
      <c r="H6424" s="157">
        <v>1</v>
      </c>
      <c r="I6424" s="163" t="s">
        <v>9260</v>
      </c>
    </row>
    <row r="6425" spans="1:9" ht="15" customHeight="1" x14ac:dyDescent="0.25">
      <c r="A6425" s="155" t="s">
        <v>924</v>
      </c>
      <c r="B6425" s="155" t="s">
        <v>9261</v>
      </c>
      <c r="C6425" s="155" t="s">
        <v>9263</v>
      </c>
      <c r="D6425" s="155">
        <v>1</v>
      </c>
      <c r="E6425" s="155">
        <v>1</v>
      </c>
      <c r="F6425" s="166">
        <v>42396</v>
      </c>
      <c r="G6425" s="166">
        <v>42719</v>
      </c>
      <c r="H6425" s="157">
        <v>1</v>
      </c>
      <c r="I6425" s="163" t="s">
        <v>9265</v>
      </c>
    </row>
    <row r="6426" spans="1:9" ht="15" customHeight="1" x14ac:dyDescent="0.25">
      <c r="A6426" s="155" t="s">
        <v>924</v>
      </c>
      <c r="B6426" s="155" t="s">
        <v>9262</v>
      </c>
      <c r="C6426" s="155" t="s">
        <v>9264</v>
      </c>
      <c r="D6426" s="155">
        <v>1</v>
      </c>
      <c r="E6426" s="155">
        <v>1</v>
      </c>
      <c r="F6426" s="166">
        <v>42396</v>
      </c>
      <c r="G6426" s="166">
        <v>42719</v>
      </c>
      <c r="H6426" s="157">
        <v>1</v>
      </c>
      <c r="I6426" s="163" t="s">
        <v>9265</v>
      </c>
    </row>
    <row r="6427" spans="1:9" ht="15" customHeight="1" x14ac:dyDescent="0.25">
      <c r="A6427" s="155" t="s">
        <v>286</v>
      </c>
      <c r="B6427" s="155" t="s">
        <v>4206</v>
      </c>
      <c r="C6427" s="155" t="s">
        <v>9266</v>
      </c>
      <c r="D6427" s="155">
        <v>50</v>
      </c>
      <c r="E6427" s="155">
        <v>50</v>
      </c>
      <c r="F6427" s="166">
        <v>42397</v>
      </c>
      <c r="G6427" s="166">
        <v>42403</v>
      </c>
      <c r="H6427" s="157">
        <v>1</v>
      </c>
    </row>
    <row r="6428" spans="1:9" ht="15" customHeight="1" x14ac:dyDescent="0.25">
      <c r="A6428" s="155" t="s">
        <v>71</v>
      </c>
      <c r="B6428" s="155" t="s">
        <v>102</v>
      </c>
      <c r="C6428" s="155" t="s">
        <v>9267</v>
      </c>
      <c r="D6428" s="155">
        <v>10</v>
      </c>
      <c r="E6428" s="155">
        <v>10</v>
      </c>
      <c r="F6428" s="166">
        <v>42397</v>
      </c>
      <c r="G6428" s="166">
        <v>42403</v>
      </c>
      <c r="H6428" s="157">
        <v>1</v>
      </c>
    </row>
    <row r="6429" spans="1:9" ht="15" customHeight="1" x14ac:dyDescent="0.25">
      <c r="A6429" s="155" t="s">
        <v>820</v>
      </c>
      <c r="B6429" s="155" t="s">
        <v>89</v>
      </c>
      <c r="C6429" s="155" t="s">
        <v>9268</v>
      </c>
      <c r="D6429" s="155">
        <v>100</v>
      </c>
      <c r="E6429" s="155">
        <v>100</v>
      </c>
      <c r="F6429" s="166">
        <v>42397</v>
      </c>
      <c r="G6429" s="166">
        <v>42403</v>
      </c>
      <c r="H6429" s="157">
        <v>1</v>
      </c>
    </row>
    <row r="6430" spans="1:9" ht="15" customHeight="1" x14ac:dyDescent="0.25">
      <c r="A6430" s="155" t="s">
        <v>520</v>
      </c>
      <c r="B6430" s="155" t="s">
        <v>966</v>
      </c>
      <c r="C6430" s="155" t="s">
        <v>9269</v>
      </c>
      <c r="D6430" s="155">
        <v>150</v>
      </c>
      <c r="E6430" s="155">
        <v>150</v>
      </c>
      <c r="F6430" s="166">
        <v>42397</v>
      </c>
      <c r="G6430" s="166">
        <v>42405</v>
      </c>
      <c r="H6430" s="157">
        <v>1</v>
      </c>
    </row>
    <row r="6431" spans="1:9" ht="15" customHeight="1" x14ac:dyDescent="0.25">
      <c r="A6431" s="155" t="s">
        <v>115</v>
      </c>
      <c r="B6431" s="155" t="s">
        <v>4231</v>
      </c>
      <c r="C6431" s="155" t="s">
        <v>9270</v>
      </c>
      <c r="D6431" s="155">
        <v>233</v>
      </c>
      <c r="E6431" s="155">
        <v>233</v>
      </c>
      <c r="F6431" s="166">
        <v>42397</v>
      </c>
      <c r="G6431" s="166">
        <v>42398</v>
      </c>
      <c r="H6431" s="157">
        <v>1</v>
      </c>
    </row>
    <row r="6432" spans="1:9" ht="15" customHeight="1" x14ac:dyDescent="0.25">
      <c r="A6432" s="155" t="s">
        <v>4635</v>
      </c>
      <c r="B6432" s="155" t="s">
        <v>4835</v>
      </c>
      <c r="C6432" s="155" t="s">
        <v>9271</v>
      </c>
      <c r="D6432" s="155">
        <v>100</v>
      </c>
      <c r="E6432" s="155">
        <v>100</v>
      </c>
      <c r="F6432" s="166">
        <v>42397</v>
      </c>
      <c r="G6432" s="166">
        <v>42405</v>
      </c>
      <c r="H6432" s="157">
        <v>1</v>
      </c>
    </row>
    <row r="6433" spans="1:9" ht="15" customHeight="1" x14ac:dyDescent="0.25">
      <c r="A6433" s="155" t="s">
        <v>7536</v>
      </c>
      <c r="B6433" s="155" t="s">
        <v>6454</v>
      </c>
      <c r="C6433" s="155" t="s">
        <v>9272</v>
      </c>
      <c r="D6433" s="155">
        <v>30</v>
      </c>
      <c r="E6433" s="155">
        <v>30</v>
      </c>
      <c r="F6433" s="166">
        <v>42397</v>
      </c>
      <c r="G6433" s="166">
        <v>42391</v>
      </c>
      <c r="H6433" s="157">
        <v>1</v>
      </c>
      <c r="I6433" s="163" t="s">
        <v>1546</v>
      </c>
    </row>
    <row r="6434" spans="1:9" ht="15" customHeight="1" x14ac:dyDescent="0.25">
      <c r="A6434" s="155" t="s">
        <v>7536</v>
      </c>
      <c r="B6434" s="155" t="s">
        <v>6455</v>
      </c>
      <c r="C6434" s="155" t="s">
        <v>316</v>
      </c>
      <c r="D6434" s="155">
        <v>30</v>
      </c>
      <c r="E6434" s="155">
        <v>30</v>
      </c>
      <c r="F6434" s="166">
        <v>42397</v>
      </c>
      <c r="G6434" s="166">
        <v>42391</v>
      </c>
      <c r="H6434" s="157">
        <v>1</v>
      </c>
      <c r="I6434" s="163" t="s">
        <v>1546</v>
      </c>
    </row>
    <row r="6435" spans="1:9" ht="15" customHeight="1" x14ac:dyDescent="0.25">
      <c r="A6435" s="155" t="s">
        <v>597</v>
      </c>
      <c r="B6435" s="155" t="s">
        <v>1351</v>
      </c>
      <c r="C6435" s="155" t="s">
        <v>9273</v>
      </c>
      <c r="D6435" s="155">
        <v>1000</v>
      </c>
      <c r="E6435" s="155">
        <v>1000</v>
      </c>
      <c r="F6435" s="166">
        <v>42401</v>
      </c>
      <c r="G6435" s="166">
        <v>42405</v>
      </c>
      <c r="H6435" s="157">
        <v>1</v>
      </c>
    </row>
    <row r="6436" spans="1:9" ht="15" customHeight="1" x14ac:dyDescent="0.25">
      <c r="A6436" s="155" t="s">
        <v>9275</v>
      </c>
      <c r="B6436" s="155" t="s">
        <v>626</v>
      </c>
      <c r="C6436" s="155" t="s">
        <v>9274</v>
      </c>
      <c r="D6436" s="155">
        <v>2500</v>
      </c>
      <c r="E6436" s="155">
        <v>2500</v>
      </c>
      <c r="F6436" s="166">
        <v>42401</v>
      </c>
      <c r="G6436" s="166">
        <v>42405</v>
      </c>
      <c r="H6436" s="157">
        <v>1</v>
      </c>
    </row>
    <row r="6437" spans="1:9" ht="15" customHeight="1" x14ac:dyDescent="0.25">
      <c r="A6437" s="155" t="s">
        <v>42</v>
      </c>
      <c r="B6437" s="155" t="s">
        <v>6485</v>
      </c>
      <c r="C6437" s="155" t="s">
        <v>9276</v>
      </c>
      <c r="D6437" s="155">
        <v>300</v>
      </c>
      <c r="E6437" s="155">
        <v>300</v>
      </c>
      <c r="F6437" s="166">
        <v>42401</v>
      </c>
      <c r="G6437" s="166">
        <v>42405</v>
      </c>
      <c r="H6437" s="157">
        <v>1</v>
      </c>
    </row>
    <row r="6438" spans="1:9" ht="15" customHeight="1" x14ac:dyDescent="0.25">
      <c r="A6438" s="155" t="s">
        <v>42</v>
      </c>
      <c r="B6438" s="155" t="s">
        <v>202</v>
      </c>
      <c r="C6438" s="155" t="s">
        <v>364</v>
      </c>
      <c r="D6438" s="155">
        <v>300</v>
      </c>
      <c r="E6438" s="155">
        <v>300</v>
      </c>
      <c r="F6438" s="166">
        <v>42401</v>
      </c>
      <c r="G6438" s="166">
        <v>42405</v>
      </c>
      <c r="H6438" s="157">
        <v>1</v>
      </c>
    </row>
    <row r="6439" spans="1:9" ht="15" customHeight="1" x14ac:dyDescent="0.25">
      <c r="A6439" s="155" t="s">
        <v>42</v>
      </c>
      <c r="B6439" s="155" t="s">
        <v>370</v>
      </c>
      <c r="C6439" s="155" t="s">
        <v>316</v>
      </c>
      <c r="D6439" s="155">
        <v>400</v>
      </c>
      <c r="E6439" s="155">
        <v>400</v>
      </c>
      <c r="F6439" s="166">
        <v>42401</v>
      </c>
      <c r="G6439" s="166">
        <v>42405</v>
      </c>
      <c r="H6439" s="157">
        <v>1</v>
      </c>
    </row>
    <row r="6440" spans="1:9" ht="15" customHeight="1" x14ac:dyDescent="0.25">
      <c r="A6440" s="155" t="s">
        <v>71</v>
      </c>
      <c r="B6440" s="155" t="s">
        <v>477</v>
      </c>
      <c r="C6440" s="155" t="s">
        <v>9277</v>
      </c>
      <c r="D6440" s="155">
        <v>5</v>
      </c>
      <c r="E6440" s="155">
        <v>5</v>
      </c>
      <c r="F6440" s="166">
        <v>42401</v>
      </c>
      <c r="G6440" s="166">
        <v>42408</v>
      </c>
      <c r="H6440" s="157">
        <v>1</v>
      </c>
    </row>
    <row r="6441" spans="1:9" ht="15" customHeight="1" x14ac:dyDescent="0.25">
      <c r="A6441" s="155" t="s">
        <v>520</v>
      </c>
      <c r="B6441" s="155" t="s">
        <v>5026</v>
      </c>
      <c r="C6441" s="155" t="s">
        <v>9278</v>
      </c>
      <c r="D6441" s="155">
        <v>400</v>
      </c>
      <c r="E6441" s="155">
        <v>400</v>
      </c>
      <c r="F6441" s="166">
        <v>42401</v>
      </c>
      <c r="G6441" s="166">
        <v>42402</v>
      </c>
      <c r="H6441" s="157">
        <v>1</v>
      </c>
    </row>
    <row r="6442" spans="1:9" ht="15" customHeight="1" x14ac:dyDescent="0.25">
      <c r="A6442" s="155" t="s">
        <v>520</v>
      </c>
      <c r="B6442" s="155" t="s">
        <v>5026</v>
      </c>
      <c r="C6442" s="155" t="s">
        <v>364</v>
      </c>
      <c r="D6442" s="155">
        <v>400</v>
      </c>
      <c r="E6442" s="155">
        <v>400</v>
      </c>
      <c r="F6442" s="166">
        <v>42401</v>
      </c>
      <c r="G6442" s="166">
        <v>42405</v>
      </c>
      <c r="H6442" s="157">
        <v>1</v>
      </c>
    </row>
    <row r="6443" spans="1:9" ht="15" customHeight="1" x14ac:dyDescent="0.25">
      <c r="A6443" s="155" t="s">
        <v>286</v>
      </c>
      <c r="B6443" s="155" t="s">
        <v>8959</v>
      </c>
      <c r="C6443" s="155" t="s">
        <v>9207</v>
      </c>
      <c r="D6443" s="155">
        <v>25</v>
      </c>
      <c r="E6443" s="155">
        <v>25</v>
      </c>
      <c r="F6443" s="166">
        <v>42401</v>
      </c>
      <c r="G6443" s="166">
        <v>42402</v>
      </c>
      <c r="H6443" s="157">
        <v>1</v>
      </c>
    </row>
    <row r="6444" spans="1:9" ht="15" customHeight="1" x14ac:dyDescent="0.25">
      <c r="A6444" s="155" t="s">
        <v>2714</v>
      </c>
      <c r="B6444" s="155" t="s">
        <v>249</v>
      </c>
      <c r="C6444" s="155" t="s">
        <v>9280</v>
      </c>
      <c r="D6444" s="155">
        <v>25</v>
      </c>
      <c r="E6444" s="155">
        <v>25</v>
      </c>
      <c r="F6444" s="166">
        <v>42402</v>
      </c>
      <c r="G6444" s="166">
        <v>42405</v>
      </c>
      <c r="H6444" s="157">
        <v>1</v>
      </c>
    </row>
    <row r="6445" spans="1:9" ht="15" customHeight="1" x14ac:dyDescent="0.25">
      <c r="A6445" s="155" t="s">
        <v>2714</v>
      </c>
      <c r="B6445" s="155" t="s">
        <v>3029</v>
      </c>
      <c r="C6445" s="155" t="s">
        <v>364</v>
      </c>
      <c r="D6445" s="155">
        <v>25</v>
      </c>
      <c r="E6445" s="155">
        <v>25</v>
      </c>
      <c r="F6445" s="166">
        <v>42402</v>
      </c>
      <c r="G6445" s="166">
        <v>42405</v>
      </c>
      <c r="H6445" s="157">
        <v>1</v>
      </c>
    </row>
    <row r="6446" spans="1:9" ht="15" customHeight="1" x14ac:dyDescent="0.25">
      <c r="A6446" s="155" t="s">
        <v>2714</v>
      </c>
      <c r="B6446" s="155" t="s">
        <v>5634</v>
      </c>
      <c r="C6446" s="155" t="s">
        <v>161</v>
      </c>
      <c r="D6446" s="155">
        <v>25</v>
      </c>
      <c r="E6446" s="155">
        <v>25</v>
      </c>
      <c r="F6446" s="166">
        <v>42402</v>
      </c>
      <c r="G6446" s="166">
        <v>42405</v>
      </c>
      <c r="H6446" s="157">
        <v>1</v>
      </c>
    </row>
    <row r="6447" spans="1:9" ht="15" customHeight="1" x14ac:dyDescent="0.25">
      <c r="A6447" s="155" t="s">
        <v>2714</v>
      </c>
      <c r="B6447" s="155" t="s">
        <v>2068</v>
      </c>
      <c r="C6447" s="155" t="s">
        <v>316</v>
      </c>
      <c r="D6447" s="155">
        <v>150</v>
      </c>
      <c r="E6447" s="155">
        <v>150</v>
      </c>
      <c r="F6447" s="166">
        <v>42402</v>
      </c>
      <c r="G6447" s="166">
        <v>42405</v>
      </c>
      <c r="H6447" s="157">
        <v>1</v>
      </c>
    </row>
    <row r="6448" spans="1:9" ht="15" customHeight="1" x14ac:dyDescent="0.25">
      <c r="A6448" s="155" t="s">
        <v>2714</v>
      </c>
      <c r="B6448" s="155" t="s">
        <v>9279</v>
      </c>
      <c r="C6448" s="155" t="s">
        <v>32</v>
      </c>
      <c r="D6448" s="155">
        <v>25</v>
      </c>
      <c r="E6448" s="155">
        <v>25</v>
      </c>
      <c r="F6448" s="166">
        <v>42402</v>
      </c>
      <c r="G6448" s="166">
        <v>42405</v>
      </c>
      <c r="H6448" s="157">
        <v>1</v>
      </c>
    </row>
    <row r="6449" spans="1:9" ht="15" customHeight="1" x14ac:dyDescent="0.25">
      <c r="A6449" s="155" t="s">
        <v>71</v>
      </c>
      <c r="B6449" s="155" t="s">
        <v>167</v>
      </c>
      <c r="C6449" s="155" t="s">
        <v>9281</v>
      </c>
      <c r="D6449" s="155">
        <v>25</v>
      </c>
      <c r="E6449" s="155">
        <v>25</v>
      </c>
      <c r="F6449" s="166">
        <v>42402</v>
      </c>
      <c r="G6449" s="166">
        <v>42412</v>
      </c>
      <c r="H6449" s="157">
        <v>1</v>
      </c>
    </row>
    <row r="6450" spans="1:9" ht="30" customHeight="1" x14ac:dyDescent="0.25">
      <c r="A6450" s="155" t="s">
        <v>8056</v>
      </c>
      <c r="B6450" s="155" t="s">
        <v>9282</v>
      </c>
      <c r="C6450" s="155" t="s">
        <v>9283</v>
      </c>
      <c r="D6450" s="155">
        <v>5</v>
      </c>
      <c r="E6450" s="155">
        <v>5</v>
      </c>
      <c r="F6450" s="166">
        <v>42402</v>
      </c>
      <c r="G6450" s="166">
        <v>42404</v>
      </c>
      <c r="H6450" s="157">
        <v>1</v>
      </c>
    </row>
    <row r="6451" spans="1:9" ht="15" customHeight="1" x14ac:dyDescent="0.25">
      <c r="A6451" s="155" t="s">
        <v>1554</v>
      </c>
      <c r="D6451" s="155">
        <v>150</v>
      </c>
      <c r="E6451" s="155">
        <v>150</v>
      </c>
      <c r="F6451" s="166">
        <v>42403</v>
      </c>
      <c r="G6451" s="166">
        <v>42405</v>
      </c>
      <c r="H6451" s="157">
        <v>1</v>
      </c>
    </row>
    <row r="6452" spans="1:9" ht="15" customHeight="1" x14ac:dyDescent="0.25">
      <c r="A6452" s="155" t="s">
        <v>42</v>
      </c>
      <c r="B6452" s="155" t="s">
        <v>204</v>
      </c>
      <c r="C6452" s="155" t="s">
        <v>9285</v>
      </c>
      <c r="D6452" s="155">
        <v>400</v>
      </c>
      <c r="E6452" s="155">
        <v>400</v>
      </c>
      <c r="F6452" s="166">
        <v>42403</v>
      </c>
      <c r="G6452" s="166">
        <v>42425</v>
      </c>
      <c r="H6452" s="157">
        <v>1</v>
      </c>
    </row>
    <row r="6453" spans="1:9" ht="15" customHeight="1" x14ac:dyDescent="0.25">
      <c r="A6453" s="155" t="s">
        <v>9286</v>
      </c>
      <c r="B6453" s="155" t="s">
        <v>9287</v>
      </c>
      <c r="C6453" s="155" t="s">
        <v>4852</v>
      </c>
      <c r="D6453" s="155">
        <v>80</v>
      </c>
      <c r="E6453" s="155">
        <v>80</v>
      </c>
      <c r="F6453" s="166">
        <v>42403</v>
      </c>
      <c r="G6453" s="166">
        <v>42411</v>
      </c>
      <c r="H6453" s="157">
        <v>1</v>
      </c>
    </row>
    <row r="6454" spans="1:9" ht="15" customHeight="1" x14ac:dyDescent="0.25">
      <c r="A6454" s="155" t="s">
        <v>1492</v>
      </c>
      <c r="B6454" s="155" t="s">
        <v>2726</v>
      </c>
      <c r="C6454" s="155" t="s">
        <v>9288</v>
      </c>
      <c r="D6454" s="155">
        <v>350</v>
      </c>
      <c r="E6454" s="155">
        <v>350</v>
      </c>
      <c r="F6454" s="166">
        <v>42403</v>
      </c>
      <c r="G6454" s="166">
        <v>42405</v>
      </c>
      <c r="H6454" s="157">
        <v>1</v>
      </c>
    </row>
    <row r="6455" spans="1:9" ht="15" customHeight="1" x14ac:dyDescent="0.25">
      <c r="A6455" s="155" t="s">
        <v>6576</v>
      </c>
      <c r="B6455" s="155" t="s">
        <v>7368</v>
      </c>
      <c r="C6455" s="155" t="s">
        <v>9289</v>
      </c>
      <c r="D6455" s="155">
        <v>1</v>
      </c>
      <c r="E6455" s="155">
        <v>1</v>
      </c>
      <c r="F6455" s="166">
        <v>42403</v>
      </c>
      <c r="G6455" s="166">
        <v>42405</v>
      </c>
      <c r="H6455" s="157">
        <v>1</v>
      </c>
    </row>
    <row r="6456" spans="1:9" ht="15" customHeight="1" x14ac:dyDescent="0.25">
      <c r="A6456" s="155" t="s">
        <v>520</v>
      </c>
      <c r="B6456" s="155" t="s">
        <v>609</v>
      </c>
      <c r="C6456" s="155" t="s">
        <v>9290</v>
      </c>
      <c r="D6456" s="155">
        <v>400</v>
      </c>
      <c r="E6456" s="155">
        <v>400</v>
      </c>
      <c r="F6456" s="166">
        <v>42404</v>
      </c>
      <c r="G6456" s="166">
        <v>42411</v>
      </c>
      <c r="H6456" s="157">
        <v>1</v>
      </c>
    </row>
    <row r="6457" spans="1:9" ht="15" customHeight="1" x14ac:dyDescent="0.25">
      <c r="A6457" s="155" t="s">
        <v>1983</v>
      </c>
      <c r="B6457" s="155" t="s">
        <v>9291</v>
      </c>
      <c r="C6457" s="155" t="s">
        <v>9292</v>
      </c>
      <c r="D6457" s="155">
        <v>2</v>
      </c>
      <c r="E6457" s="155">
        <v>2</v>
      </c>
      <c r="F6457" s="166">
        <v>42404</v>
      </c>
      <c r="G6457" s="166">
        <v>42410</v>
      </c>
      <c r="H6457" s="157">
        <v>1</v>
      </c>
      <c r="I6457" s="163" t="s">
        <v>9293</v>
      </c>
    </row>
    <row r="6458" spans="1:9" ht="15" customHeight="1" x14ac:dyDescent="0.25">
      <c r="A6458" s="155" t="s">
        <v>6576</v>
      </c>
      <c r="B6458" s="155" t="s">
        <v>7368</v>
      </c>
      <c r="C6458" s="155" t="s">
        <v>9294</v>
      </c>
      <c r="D6458" s="155">
        <v>2</v>
      </c>
      <c r="E6458" s="155">
        <v>2</v>
      </c>
      <c r="F6458" s="166">
        <v>42405</v>
      </c>
      <c r="G6458" s="166">
        <v>42405</v>
      </c>
      <c r="H6458" s="157">
        <v>1</v>
      </c>
      <c r="I6458" s="163" t="s">
        <v>2151</v>
      </c>
    </row>
    <row r="6459" spans="1:9" ht="30" customHeight="1" x14ac:dyDescent="0.25">
      <c r="A6459" s="155" t="s">
        <v>8056</v>
      </c>
      <c r="B6459" s="155" t="s">
        <v>4568</v>
      </c>
      <c r="C6459" s="155" t="s">
        <v>9295</v>
      </c>
      <c r="D6459" s="155">
        <v>100</v>
      </c>
      <c r="E6459" s="155">
        <v>100</v>
      </c>
      <c r="F6459" s="166">
        <v>42405</v>
      </c>
      <c r="G6459" s="166">
        <v>42409</v>
      </c>
      <c r="H6459" s="157">
        <v>1</v>
      </c>
    </row>
    <row r="6460" spans="1:9" ht="15" customHeight="1" x14ac:dyDescent="0.25">
      <c r="A6460" s="155" t="s">
        <v>7849</v>
      </c>
      <c r="B6460" s="155" t="s">
        <v>2550</v>
      </c>
      <c r="C6460" s="155" t="s">
        <v>9296</v>
      </c>
      <c r="D6460" s="155">
        <v>5</v>
      </c>
      <c r="E6460" s="155">
        <v>5</v>
      </c>
      <c r="F6460" s="166">
        <v>42405</v>
      </c>
      <c r="G6460" s="166">
        <v>42410</v>
      </c>
      <c r="H6460" s="157">
        <v>1</v>
      </c>
    </row>
    <row r="6461" spans="1:9" ht="15" customHeight="1" x14ac:dyDescent="0.25">
      <c r="A6461" s="155" t="s">
        <v>42</v>
      </c>
      <c r="B6461" s="155" t="s">
        <v>6593</v>
      </c>
      <c r="C6461" s="155" t="s">
        <v>9297</v>
      </c>
      <c r="D6461" s="155">
        <v>115</v>
      </c>
      <c r="E6461" s="155">
        <v>115</v>
      </c>
      <c r="F6461" s="166">
        <v>42405</v>
      </c>
      <c r="G6461" s="166">
        <v>42408</v>
      </c>
      <c r="H6461" s="157">
        <v>1</v>
      </c>
    </row>
    <row r="6462" spans="1:9" ht="15" customHeight="1" x14ac:dyDescent="0.25">
      <c r="A6462" s="155" t="s">
        <v>520</v>
      </c>
      <c r="B6462" s="155" t="s">
        <v>533</v>
      </c>
      <c r="C6462" s="155" t="s">
        <v>9300</v>
      </c>
      <c r="D6462" s="155">
        <v>68</v>
      </c>
      <c r="E6462" s="155">
        <v>68</v>
      </c>
      <c r="F6462" s="166">
        <v>42408</v>
      </c>
      <c r="G6462" s="166">
        <v>42412</v>
      </c>
      <c r="H6462" s="157">
        <v>1</v>
      </c>
    </row>
    <row r="6463" spans="1:9" ht="15" customHeight="1" x14ac:dyDescent="0.25">
      <c r="A6463" s="155" t="s">
        <v>145</v>
      </c>
      <c r="B6463" s="155" t="s">
        <v>9302</v>
      </c>
      <c r="C6463" s="155" t="s">
        <v>9301</v>
      </c>
      <c r="D6463" s="155">
        <v>10</v>
      </c>
      <c r="E6463" s="155">
        <v>10</v>
      </c>
      <c r="F6463" s="166">
        <v>42408</v>
      </c>
      <c r="G6463" s="166">
        <v>42410</v>
      </c>
      <c r="H6463" s="157">
        <v>1</v>
      </c>
    </row>
    <row r="6464" spans="1:9" ht="15" customHeight="1" x14ac:dyDescent="0.25">
      <c r="A6464" s="155" t="s">
        <v>3430</v>
      </c>
      <c r="B6464" s="155" t="s">
        <v>1501</v>
      </c>
      <c r="C6464" s="155" t="s">
        <v>9303</v>
      </c>
      <c r="D6464" s="155">
        <v>100</v>
      </c>
      <c r="E6464" s="155">
        <v>100</v>
      </c>
      <c r="F6464" s="166">
        <v>42408</v>
      </c>
      <c r="G6464" s="166">
        <v>42415</v>
      </c>
      <c r="H6464" s="157">
        <v>1</v>
      </c>
    </row>
    <row r="6465" spans="1:9" ht="15" customHeight="1" x14ac:dyDescent="0.25">
      <c r="A6465" s="155" t="s">
        <v>71</v>
      </c>
      <c r="B6465" s="155" t="s">
        <v>2730</v>
      </c>
      <c r="C6465" s="155" t="s">
        <v>9304</v>
      </c>
      <c r="D6465" s="155">
        <v>26</v>
      </c>
      <c r="E6465" s="155">
        <v>26</v>
      </c>
      <c r="F6465" s="166">
        <v>42408</v>
      </c>
      <c r="G6465" s="166">
        <v>42412</v>
      </c>
      <c r="H6465" s="157">
        <v>1</v>
      </c>
    </row>
    <row r="6466" spans="1:9" ht="15" customHeight="1" x14ac:dyDescent="0.25">
      <c r="A6466" s="155" t="s">
        <v>78</v>
      </c>
      <c r="B6466" s="155" t="s">
        <v>1117</v>
      </c>
      <c r="C6466" s="155" t="s">
        <v>9305</v>
      </c>
      <c r="D6466" s="155">
        <v>2</v>
      </c>
      <c r="E6466" s="155">
        <v>2</v>
      </c>
      <c r="F6466" s="166">
        <v>42408</v>
      </c>
      <c r="G6466" s="166">
        <v>42411</v>
      </c>
      <c r="H6466" s="157">
        <v>1</v>
      </c>
    </row>
    <row r="6467" spans="1:9" ht="15" customHeight="1" x14ac:dyDescent="0.25">
      <c r="A6467" s="155" t="s">
        <v>78</v>
      </c>
      <c r="B6467" s="155" t="s">
        <v>8637</v>
      </c>
      <c r="C6467" s="155" t="s">
        <v>9306</v>
      </c>
      <c r="D6467" s="155">
        <v>2</v>
      </c>
      <c r="E6467" s="155">
        <v>2</v>
      </c>
      <c r="F6467" s="166">
        <v>42408</v>
      </c>
      <c r="G6467" s="166">
        <v>42418</v>
      </c>
      <c r="H6467" s="157">
        <v>1</v>
      </c>
    </row>
    <row r="6468" spans="1:9" ht="15" customHeight="1" x14ac:dyDescent="0.25">
      <c r="A6468" s="155" t="s">
        <v>4963</v>
      </c>
      <c r="B6468" s="155" t="s">
        <v>9310</v>
      </c>
      <c r="C6468" s="155" t="s">
        <v>9311</v>
      </c>
      <c r="D6468" s="155">
        <v>50</v>
      </c>
      <c r="E6468" s="155">
        <v>50</v>
      </c>
      <c r="F6468" s="166">
        <v>42409</v>
      </c>
      <c r="G6468" s="166">
        <v>42411</v>
      </c>
      <c r="H6468" s="157">
        <v>1</v>
      </c>
    </row>
    <row r="6469" spans="1:9" ht="15" customHeight="1" x14ac:dyDescent="0.25">
      <c r="A6469" s="155" t="s">
        <v>4963</v>
      </c>
      <c r="B6469" s="155" t="s">
        <v>9309</v>
      </c>
      <c r="C6469" s="155" t="s">
        <v>161</v>
      </c>
      <c r="D6469" s="155">
        <v>50</v>
      </c>
      <c r="E6469" s="155">
        <v>50</v>
      </c>
      <c r="F6469" s="166">
        <v>42409</v>
      </c>
      <c r="G6469" s="166">
        <v>42411</v>
      </c>
      <c r="H6469" s="157">
        <v>1</v>
      </c>
    </row>
    <row r="6470" spans="1:9" ht="15" customHeight="1" x14ac:dyDescent="0.25">
      <c r="A6470" s="155" t="s">
        <v>173</v>
      </c>
      <c r="B6470" s="155" t="s">
        <v>7895</v>
      </c>
      <c r="C6470" s="155" t="s">
        <v>9202</v>
      </c>
      <c r="D6470" s="155">
        <v>200</v>
      </c>
      <c r="E6470" s="155">
        <v>200</v>
      </c>
      <c r="F6470" s="166">
        <v>42409</v>
      </c>
      <c r="G6470" s="166">
        <v>42412</v>
      </c>
      <c r="H6470" s="157">
        <v>1</v>
      </c>
    </row>
    <row r="6471" spans="1:9" ht="15" customHeight="1" x14ac:dyDescent="0.25">
      <c r="A6471" s="155" t="s">
        <v>173</v>
      </c>
      <c r="B6471" s="155" t="s">
        <v>445</v>
      </c>
      <c r="C6471" s="155" t="s">
        <v>364</v>
      </c>
      <c r="D6471" s="155">
        <v>100</v>
      </c>
      <c r="E6471" s="155">
        <v>100</v>
      </c>
      <c r="F6471" s="166">
        <v>42409</v>
      </c>
      <c r="G6471" s="166">
        <v>42412</v>
      </c>
      <c r="H6471" s="157">
        <v>1</v>
      </c>
    </row>
    <row r="6472" spans="1:9" ht="15" customHeight="1" x14ac:dyDescent="0.25">
      <c r="A6472" s="155" t="s">
        <v>173</v>
      </c>
      <c r="B6472" s="155" t="s">
        <v>445</v>
      </c>
      <c r="C6472" s="155" t="s">
        <v>161</v>
      </c>
      <c r="D6472" s="155">
        <v>100</v>
      </c>
      <c r="E6472" s="155">
        <v>100</v>
      </c>
      <c r="F6472" s="166">
        <v>42409</v>
      </c>
      <c r="G6472" s="166">
        <v>42412</v>
      </c>
      <c r="H6472" s="157">
        <v>1</v>
      </c>
    </row>
    <row r="6473" spans="1:9" ht="30" customHeight="1" x14ac:dyDescent="0.25">
      <c r="A6473" s="155" t="s">
        <v>8056</v>
      </c>
      <c r="B6473" s="155" t="s">
        <v>9314</v>
      </c>
      <c r="C6473" s="155" t="s">
        <v>9315</v>
      </c>
      <c r="D6473" s="155">
        <v>5</v>
      </c>
      <c r="E6473" s="155">
        <v>5</v>
      </c>
      <c r="F6473" s="166">
        <v>42409</v>
      </c>
      <c r="G6473" s="166">
        <v>42415</v>
      </c>
      <c r="H6473" s="157">
        <v>1</v>
      </c>
    </row>
    <row r="6474" spans="1:9" ht="30" customHeight="1" x14ac:dyDescent="0.25">
      <c r="A6474" s="155" t="s">
        <v>8056</v>
      </c>
      <c r="B6474" s="155" t="s">
        <v>9313</v>
      </c>
      <c r="C6474" s="155" t="s">
        <v>166</v>
      </c>
      <c r="D6474" s="155">
        <v>5</v>
      </c>
      <c r="E6474" s="155">
        <v>5</v>
      </c>
      <c r="F6474" s="166">
        <v>42409</v>
      </c>
      <c r="G6474" s="166">
        <v>42415</v>
      </c>
      <c r="H6474" s="157">
        <v>1</v>
      </c>
    </row>
    <row r="6475" spans="1:9" ht="30" customHeight="1" x14ac:dyDescent="0.25">
      <c r="A6475" s="155" t="s">
        <v>8056</v>
      </c>
      <c r="B6475" s="155" t="s">
        <v>9312</v>
      </c>
      <c r="C6475" s="155" t="s">
        <v>819</v>
      </c>
      <c r="D6475" s="155">
        <v>5</v>
      </c>
      <c r="E6475" s="155">
        <v>5</v>
      </c>
      <c r="F6475" s="166">
        <v>42409</v>
      </c>
      <c r="G6475" s="166">
        <v>42415</v>
      </c>
      <c r="H6475" s="157">
        <v>1</v>
      </c>
    </row>
    <row r="6476" spans="1:9" ht="15" customHeight="1" x14ac:dyDescent="0.25">
      <c r="A6476" s="155" t="s">
        <v>6967</v>
      </c>
      <c r="B6476" s="155" t="s">
        <v>6968</v>
      </c>
      <c r="C6476" s="155" t="s">
        <v>9063</v>
      </c>
      <c r="D6476" s="155">
        <v>50</v>
      </c>
      <c r="E6476" s="155">
        <v>7</v>
      </c>
      <c r="F6476" s="166">
        <v>42409</v>
      </c>
      <c r="G6476" s="166">
        <v>42698</v>
      </c>
      <c r="H6476" s="157">
        <v>1</v>
      </c>
      <c r="I6476" s="163" t="s">
        <v>9316</v>
      </c>
    </row>
    <row r="6477" spans="1:9" ht="15" customHeight="1" x14ac:dyDescent="0.25">
      <c r="A6477" s="155" t="s">
        <v>520</v>
      </c>
      <c r="B6477" s="155" t="s">
        <v>1931</v>
      </c>
      <c r="C6477" s="155" t="s">
        <v>9317</v>
      </c>
      <c r="D6477" s="155">
        <v>31</v>
      </c>
      <c r="E6477" s="155">
        <v>31</v>
      </c>
      <c r="F6477" s="166">
        <v>42409</v>
      </c>
      <c r="G6477" s="166">
        <v>42412</v>
      </c>
      <c r="H6477" s="157">
        <v>1</v>
      </c>
    </row>
    <row r="6478" spans="1:9" ht="15" customHeight="1" x14ac:dyDescent="0.25">
      <c r="A6478" s="155" t="s">
        <v>2080</v>
      </c>
      <c r="B6478" s="155" t="s">
        <v>9318</v>
      </c>
      <c r="C6478" s="155" t="s">
        <v>9319</v>
      </c>
      <c r="D6478" s="155">
        <v>2</v>
      </c>
      <c r="E6478" s="155">
        <v>2</v>
      </c>
      <c r="F6478" s="166">
        <v>42409</v>
      </c>
      <c r="G6478" s="166">
        <v>42410</v>
      </c>
      <c r="H6478" s="157">
        <v>1</v>
      </c>
    </row>
    <row r="6479" spans="1:9" ht="15" customHeight="1" x14ac:dyDescent="0.25">
      <c r="A6479" s="155" t="s">
        <v>2080</v>
      </c>
      <c r="B6479" s="155" t="s">
        <v>2081</v>
      </c>
      <c r="C6479" s="155" t="s">
        <v>161</v>
      </c>
      <c r="D6479" s="155">
        <v>1</v>
      </c>
      <c r="E6479" s="155">
        <v>1</v>
      </c>
      <c r="F6479" s="166">
        <v>42409</v>
      </c>
      <c r="G6479" s="166">
        <v>42410</v>
      </c>
      <c r="H6479" s="157">
        <v>1</v>
      </c>
    </row>
    <row r="6480" spans="1:9" ht="15" customHeight="1" x14ac:dyDescent="0.25">
      <c r="A6480" s="155" t="s">
        <v>8810</v>
      </c>
      <c r="B6480" s="155" t="s">
        <v>8811</v>
      </c>
      <c r="C6480" s="155" t="s">
        <v>9320</v>
      </c>
      <c r="D6480" s="155">
        <v>15</v>
      </c>
      <c r="E6480" s="155">
        <v>15</v>
      </c>
      <c r="F6480" s="166">
        <v>42409</v>
      </c>
      <c r="G6480" s="166">
        <v>42412</v>
      </c>
      <c r="H6480" s="157">
        <v>1</v>
      </c>
    </row>
    <row r="6481" spans="1:9" ht="15" customHeight="1" x14ac:dyDescent="0.25">
      <c r="A6481" s="155" t="s">
        <v>9321</v>
      </c>
      <c r="B6481" s="155" t="s">
        <v>9322</v>
      </c>
      <c r="C6481" s="155" t="s">
        <v>9323</v>
      </c>
      <c r="D6481" s="155">
        <v>1</v>
      </c>
      <c r="E6481" s="155">
        <v>1</v>
      </c>
      <c r="F6481" s="166">
        <v>42410</v>
      </c>
      <c r="G6481" s="166">
        <v>42417</v>
      </c>
      <c r="H6481" s="157">
        <v>1</v>
      </c>
    </row>
    <row r="6482" spans="1:9" ht="15" customHeight="1" x14ac:dyDescent="0.25">
      <c r="A6482" s="155" t="s">
        <v>42</v>
      </c>
      <c r="B6482" s="155" t="s">
        <v>1744</v>
      </c>
      <c r="C6482" s="155" t="s">
        <v>9324</v>
      </c>
      <c r="D6482" s="155">
        <v>400</v>
      </c>
      <c r="E6482" s="155">
        <v>400</v>
      </c>
      <c r="F6482" s="166">
        <v>42411</v>
      </c>
      <c r="G6482" s="166">
        <v>42417</v>
      </c>
      <c r="H6482" s="157">
        <v>1</v>
      </c>
    </row>
    <row r="6483" spans="1:9" ht="15" customHeight="1" x14ac:dyDescent="0.25">
      <c r="A6483" s="155" t="s">
        <v>71</v>
      </c>
      <c r="B6483" s="155" t="s">
        <v>1550</v>
      </c>
      <c r="C6483" s="155" t="s">
        <v>9325</v>
      </c>
      <c r="D6483" s="155">
        <v>5</v>
      </c>
      <c r="E6483" s="155">
        <v>5</v>
      </c>
      <c r="F6483" s="166">
        <v>42411</v>
      </c>
      <c r="G6483" s="166">
        <v>42419</v>
      </c>
      <c r="H6483" s="157">
        <v>1</v>
      </c>
    </row>
    <row r="6484" spans="1:9" ht="15" customHeight="1" x14ac:dyDescent="0.25">
      <c r="A6484" s="155" t="s">
        <v>9181</v>
      </c>
      <c r="B6484" s="155" t="s">
        <v>295</v>
      </c>
      <c r="C6484" s="155" t="s">
        <v>9326</v>
      </c>
      <c r="D6484" s="155">
        <v>25</v>
      </c>
      <c r="E6484" s="155">
        <v>25</v>
      </c>
      <c r="F6484" s="166">
        <v>42411</v>
      </c>
      <c r="G6484" s="166">
        <v>42415</v>
      </c>
      <c r="H6484" s="157">
        <v>1</v>
      </c>
    </row>
    <row r="6485" spans="1:9" ht="15" customHeight="1" x14ac:dyDescent="0.25">
      <c r="A6485" s="155" t="s">
        <v>8024</v>
      </c>
      <c r="B6485" s="155" t="s">
        <v>8932</v>
      </c>
      <c r="C6485" s="155" t="s">
        <v>9327</v>
      </c>
      <c r="D6485" s="155">
        <v>500</v>
      </c>
      <c r="E6485" s="155">
        <v>500</v>
      </c>
      <c r="F6485" s="166">
        <v>42411</v>
      </c>
      <c r="G6485" s="166">
        <v>42415</v>
      </c>
      <c r="H6485" s="157">
        <v>1</v>
      </c>
    </row>
    <row r="6486" spans="1:9" x14ac:dyDescent="0.25">
      <c r="A6486" s="155" t="s">
        <v>6967</v>
      </c>
      <c r="B6486" s="155" t="s">
        <v>8620</v>
      </c>
      <c r="C6486" s="155" t="s">
        <v>9328</v>
      </c>
      <c r="D6486" s="155">
        <v>5</v>
      </c>
      <c r="E6486" s="155">
        <v>5</v>
      </c>
      <c r="F6486" s="166">
        <v>42411</v>
      </c>
      <c r="G6486" s="166">
        <v>42410</v>
      </c>
      <c r="H6486" s="157">
        <v>0</v>
      </c>
      <c r="I6486" s="163" t="s">
        <v>10147</v>
      </c>
    </row>
    <row r="6487" spans="1:9" ht="15" customHeight="1" x14ac:dyDescent="0.25">
      <c r="A6487" s="155" t="s">
        <v>8654</v>
      </c>
      <c r="B6487" s="155" t="s">
        <v>8917</v>
      </c>
      <c r="C6487" s="155" t="s">
        <v>9329</v>
      </c>
      <c r="D6487" s="155">
        <v>5</v>
      </c>
      <c r="E6487" s="155">
        <v>5</v>
      </c>
      <c r="F6487" s="166">
        <v>42411</v>
      </c>
      <c r="G6487" s="166">
        <v>42422</v>
      </c>
      <c r="H6487" s="157">
        <v>1</v>
      </c>
    </row>
    <row r="6488" spans="1:9" ht="15" customHeight="1" x14ac:dyDescent="0.25">
      <c r="A6488" s="155" t="s">
        <v>520</v>
      </c>
      <c r="B6488" s="155" t="s">
        <v>533</v>
      </c>
      <c r="C6488" s="155" t="s">
        <v>9330</v>
      </c>
      <c r="D6488" s="155">
        <v>28</v>
      </c>
      <c r="E6488" s="155">
        <v>28</v>
      </c>
      <c r="F6488" s="166">
        <v>42415</v>
      </c>
      <c r="G6488" s="166">
        <v>42422</v>
      </c>
      <c r="H6488" s="157">
        <v>1</v>
      </c>
    </row>
    <row r="6489" spans="1:9" ht="15" customHeight="1" x14ac:dyDescent="0.25">
      <c r="A6489" s="155" t="s">
        <v>71</v>
      </c>
      <c r="B6489" s="155" t="s">
        <v>1550</v>
      </c>
      <c r="C6489" s="155" t="s">
        <v>9331</v>
      </c>
      <c r="D6489" s="155">
        <v>10</v>
      </c>
      <c r="E6489" s="155">
        <v>10</v>
      </c>
      <c r="F6489" s="166">
        <v>42415</v>
      </c>
      <c r="G6489" s="166">
        <v>42422</v>
      </c>
      <c r="H6489" s="157">
        <v>1</v>
      </c>
    </row>
    <row r="6490" spans="1:9" ht="15" customHeight="1" x14ac:dyDescent="0.25">
      <c r="A6490" s="155" t="s">
        <v>71</v>
      </c>
      <c r="B6490" s="155" t="s">
        <v>154</v>
      </c>
      <c r="C6490" s="155" t="s">
        <v>9332</v>
      </c>
      <c r="D6490" s="155">
        <v>5</v>
      </c>
      <c r="E6490" s="155">
        <v>5</v>
      </c>
      <c r="F6490" s="166">
        <v>42415</v>
      </c>
      <c r="G6490" s="166">
        <v>42418</v>
      </c>
      <c r="H6490" s="157">
        <v>1</v>
      </c>
    </row>
    <row r="6491" spans="1:9" ht="15" customHeight="1" x14ac:dyDescent="0.25">
      <c r="A6491" s="155" t="s">
        <v>39</v>
      </c>
      <c r="B6491" s="155" t="s">
        <v>380</v>
      </c>
      <c r="C6491" s="155" t="s">
        <v>9333</v>
      </c>
      <c r="D6491" s="155">
        <v>500</v>
      </c>
      <c r="E6491" s="155">
        <v>525</v>
      </c>
      <c r="F6491" s="166">
        <v>42415</v>
      </c>
      <c r="G6491" s="166">
        <v>42419</v>
      </c>
      <c r="H6491" s="157">
        <v>1</v>
      </c>
    </row>
    <row r="6492" spans="1:9" ht="15" customHeight="1" x14ac:dyDescent="0.25">
      <c r="A6492" s="155" t="s">
        <v>6965</v>
      </c>
      <c r="B6492" s="155" t="s">
        <v>8392</v>
      </c>
      <c r="C6492" s="155" t="s">
        <v>9334</v>
      </c>
      <c r="D6492" s="155">
        <v>30</v>
      </c>
      <c r="E6492" s="155">
        <v>30</v>
      </c>
      <c r="F6492" s="166">
        <v>42415</v>
      </c>
      <c r="G6492" s="166">
        <v>42429</v>
      </c>
      <c r="H6492" s="157">
        <v>1</v>
      </c>
    </row>
    <row r="6493" spans="1:9" ht="15" customHeight="1" x14ac:dyDescent="0.25">
      <c r="A6493" s="155" t="s">
        <v>1438</v>
      </c>
      <c r="B6493" s="155" t="s">
        <v>837</v>
      </c>
      <c r="D6493" s="155">
        <v>1</v>
      </c>
      <c r="E6493" s="155">
        <v>1</v>
      </c>
      <c r="F6493" s="166">
        <v>42415</v>
      </c>
      <c r="G6493" s="166">
        <v>42422</v>
      </c>
      <c r="H6493" s="157">
        <v>1</v>
      </c>
      <c r="I6493" s="163" t="s">
        <v>9335</v>
      </c>
    </row>
    <row r="6494" spans="1:9" ht="15" customHeight="1" x14ac:dyDescent="0.25">
      <c r="A6494" s="155" t="s">
        <v>71</v>
      </c>
      <c r="B6494" s="155" t="s">
        <v>1550</v>
      </c>
      <c r="C6494" s="155" t="s">
        <v>9336</v>
      </c>
      <c r="D6494" s="155">
        <v>5</v>
      </c>
      <c r="E6494" s="155">
        <v>5</v>
      </c>
      <c r="F6494" s="166">
        <v>42416</v>
      </c>
      <c r="G6494" s="166">
        <v>42418</v>
      </c>
      <c r="H6494" s="157">
        <v>1</v>
      </c>
    </row>
    <row r="6495" spans="1:9" ht="15" customHeight="1" x14ac:dyDescent="0.25">
      <c r="A6495" s="155" t="s">
        <v>71</v>
      </c>
      <c r="B6495" s="155" t="s">
        <v>1530</v>
      </c>
      <c r="C6495" s="155" t="s">
        <v>9337</v>
      </c>
      <c r="D6495" s="155">
        <v>5</v>
      </c>
      <c r="E6495" s="155">
        <v>5</v>
      </c>
      <c r="F6495" s="166">
        <v>42416</v>
      </c>
      <c r="G6495" s="166">
        <v>42424</v>
      </c>
      <c r="H6495" s="157">
        <v>1</v>
      </c>
    </row>
    <row r="6496" spans="1:9" ht="15" customHeight="1" x14ac:dyDescent="0.25">
      <c r="A6496" s="155" t="s">
        <v>71</v>
      </c>
      <c r="B6496" s="155" t="s">
        <v>1696</v>
      </c>
      <c r="C6496" s="155" t="s">
        <v>9338</v>
      </c>
      <c r="D6496" s="155">
        <v>1</v>
      </c>
      <c r="E6496" s="155">
        <v>1</v>
      </c>
      <c r="F6496" s="166">
        <v>42416</v>
      </c>
      <c r="G6496" s="166">
        <v>42423</v>
      </c>
      <c r="H6496" s="157">
        <v>1</v>
      </c>
      <c r="I6496" s="163" t="s">
        <v>9339</v>
      </c>
    </row>
    <row r="6497" spans="1:9" ht="15" customHeight="1" x14ac:dyDescent="0.25">
      <c r="A6497" s="155" t="s">
        <v>6323</v>
      </c>
      <c r="B6497" s="155" t="s">
        <v>6942</v>
      </c>
      <c r="C6497" s="155" t="s">
        <v>9340</v>
      </c>
      <c r="D6497" s="155">
        <v>2</v>
      </c>
      <c r="E6497" s="155">
        <v>2</v>
      </c>
      <c r="F6497" s="166">
        <v>42416</v>
      </c>
      <c r="G6497" s="166">
        <v>42422</v>
      </c>
      <c r="H6497" s="157">
        <v>1</v>
      </c>
    </row>
    <row r="6498" spans="1:9" ht="15" customHeight="1" x14ac:dyDescent="0.25">
      <c r="A6498" s="155" t="s">
        <v>5053</v>
      </c>
      <c r="B6498" s="155" t="s">
        <v>9341</v>
      </c>
      <c r="C6498" s="155" t="s">
        <v>9342</v>
      </c>
      <c r="D6498" s="155">
        <v>80</v>
      </c>
      <c r="E6498" s="155">
        <v>80</v>
      </c>
      <c r="F6498" s="166">
        <v>42416</v>
      </c>
      <c r="G6498" s="166">
        <v>42426</v>
      </c>
      <c r="H6498" s="157">
        <v>1</v>
      </c>
    </row>
    <row r="6499" spans="1:9" ht="15" customHeight="1" x14ac:dyDescent="0.25">
      <c r="A6499" s="155" t="s">
        <v>71</v>
      </c>
      <c r="B6499" s="155" t="s">
        <v>2730</v>
      </c>
      <c r="C6499" s="155" t="s">
        <v>9345</v>
      </c>
      <c r="D6499" s="155">
        <v>8</v>
      </c>
      <c r="E6499" s="155">
        <v>8</v>
      </c>
      <c r="F6499" s="166">
        <v>42417</v>
      </c>
      <c r="G6499" s="166">
        <v>42419</v>
      </c>
      <c r="H6499" s="157">
        <v>1</v>
      </c>
    </row>
    <row r="6500" spans="1:9" ht="15" customHeight="1" x14ac:dyDescent="0.25">
      <c r="A6500" s="155" t="s">
        <v>71</v>
      </c>
      <c r="B6500" s="155" t="s">
        <v>2730</v>
      </c>
      <c r="C6500" s="155" t="s">
        <v>9344</v>
      </c>
      <c r="D6500" s="155">
        <v>8</v>
      </c>
      <c r="E6500" s="155">
        <v>8</v>
      </c>
      <c r="F6500" s="166">
        <v>42417</v>
      </c>
      <c r="G6500" s="166">
        <v>42419</v>
      </c>
      <c r="H6500" s="157">
        <v>1</v>
      </c>
    </row>
    <row r="6501" spans="1:9" ht="15" customHeight="1" x14ac:dyDescent="0.25">
      <c r="A6501" s="155" t="s">
        <v>71</v>
      </c>
      <c r="B6501" s="155" t="s">
        <v>477</v>
      </c>
      <c r="C6501" s="155" t="s">
        <v>9343</v>
      </c>
      <c r="D6501" s="155">
        <v>10</v>
      </c>
      <c r="E6501" s="155">
        <v>10</v>
      </c>
      <c r="F6501" s="166">
        <v>42417</v>
      </c>
      <c r="G6501" s="166">
        <v>42419</v>
      </c>
      <c r="H6501" s="157">
        <v>1</v>
      </c>
    </row>
    <row r="6502" spans="1:9" ht="15" customHeight="1" x14ac:dyDescent="0.25">
      <c r="A6502" s="155" t="s">
        <v>6576</v>
      </c>
      <c r="B6502" s="155" t="s">
        <v>7368</v>
      </c>
      <c r="C6502" s="155" t="s">
        <v>9346</v>
      </c>
      <c r="D6502" s="155">
        <v>1</v>
      </c>
      <c r="E6502" s="155">
        <v>1</v>
      </c>
      <c r="F6502" s="166">
        <v>42417</v>
      </c>
      <c r="G6502" s="166">
        <v>42422</v>
      </c>
      <c r="H6502" s="157">
        <v>1</v>
      </c>
    </row>
    <row r="6503" spans="1:9" ht="15" customHeight="1" x14ac:dyDescent="0.25">
      <c r="A6503" s="155" t="s">
        <v>158</v>
      </c>
      <c r="B6503" s="155" t="s">
        <v>1707</v>
      </c>
      <c r="C6503" s="155" t="s">
        <v>9347</v>
      </c>
      <c r="D6503" s="155">
        <v>5</v>
      </c>
      <c r="E6503" s="155">
        <v>5</v>
      </c>
      <c r="F6503" s="166">
        <v>42418</v>
      </c>
      <c r="G6503" s="166">
        <v>42422</v>
      </c>
      <c r="H6503" s="157">
        <v>1</v>
      </c>
    </row>
    <row r="6504" spans="1:9" ht="15" customHeight="1" x14ac:dyDescent="0.25">
      <c r="A6504" s="155" t="s">
        <v>9275</v>
      </c>
      <c r="B6504" s="155" t="s">
        <v>626</v>
      </c>
      <c r="C6504" s="155" t="s">
        <v>9348</v>
      </c>
      <c r="D6504" s="155">
        <v>2500</v>
      </c>
      <c r="E6504" s="155">
        <v>2500</v>
      </c>
      <c r="F6504" s="166">
        <v>42418</v>
      </c>
      <c r="G6504" s="166">
        <v>42425</v>
      </c>
      <c r="H6504" s="157">
        <v>1</v>
      </c>
    </row>
    <row r="6505" spans="1:9" ht="15" customHeight="1" x14ac:dyDescent="0.25">
      <c r="A6505" s="155" t="s">
        <v>997</v>
      </c>
      <c r="B6505" s="155" t="s">
        <v>473</v>
      </c>
      <c r="C6505" s="155" t="s">
        <v>9349</v>
      </c>
      <c r="D6505" s="155">
        <v>100</v>
      </c>
      <c r="E6505" s="155">
        <v>100</v>
      </c>
      <c r="F6505" s="166">
        <v>42418</v>
      </c>
      <c r="G6505" s="166">
        <v>42424</v>
      </c>
      <c r="H6505" s="157">
        <v>1</v>
      </c>
    </row>
    <row r="6506" spans="1:9" ht="15" customHeight="1" x14ac:dyDescent="0.25">
      <c r="A6506" s="155" t="s">
        <v>71</v>
      </c>
      <c r="B6506" s="155" t="s">
        <v>1530</v>
      </c>
      <c r="C6506" s="155" t="s">
        <v>9350</v>
      </c>
      <c r="D6506" s="155">
        <v>5</v>
      </c>
      <c r="E6506" s="155">
        <v>5</v>
      </c>
      <c r="F6506" s="166">
        <v>42418</v>
      </c>
      <c r="G6506" s="166">
        <v>42426</v>
      </c>
      <c r="H6506" s="157">
        <v>1</v>
      </c>
    </row>
    <row r="6507" spans="1:9" ht="15" customHeight="1" x14ac:dyDescent="0.25">
      <c r="A6507" s="155" t="s">
        <v>286</v>
      </c>
      <c r="B6507" s="155" t="s">
        <v>5726</v>
      </c>
      <c r="C6507" s="155" t="s">
        <v>9351</v>
      </c>
      <c r="D6507" s="155">
        <v>50</v>
      </c>
      <c r="E6507" s="155">
        <v>50</v>
      </c>
      <c r="F6507" s="166">
        <v>42418</v>
      </c>
      <c r="G6507" s="166">
        <v>42422</v>
      </c>
      <c r="H6507" s="157">
        <v>1</v>
      </c>
    </row>
    <row r="6508" spans="1:9" ht="15" customHeight="1" x14ac:dyDescent="0.25">
      <c r="A6508" s="155" t="s">
        <v>71</v>
      </c>
      <c r="B6508" s="155" t="s">
        <v>1168</v>
      </c>
      <c r="C6508" s="155" t="s">
        <v>9352</v>
      </c>
      <c r="D6508" s="155">
        <v>14</v>
      </c>
      <c r="E6508" s="155">
        <v>14</v>
      </c>
      <c r="F6508" s="166">
        <v>42422</v>
      </c>
      <c r="G6508" s="166">
        <v>42426</v>
      </c>
      <c r="H6508" s="157">
        <v>1</v>
      </c>
    </row>
    <row r="6509" spans="1:9" ht="15" customHeight="1" x14ac:dyDescent="0.25">
      <c r="A6509" s="155" t="s">
        <v>115</v>
      </c>
      <c r="B6509" s="155" t="s">
        <v>1432</v>
      </c>
      <c r="C6509" s="155" t="s">
        <v>9353</v>
      </c>
      <c r="D6509" s="155">
        <v>7</v>
      </c>
      <c r="E6509" s="155">
        <v>7</v>
      </c>
      <c r="F6509" s="166">
        <v>42422</v>
      </c>
      <c r="G6509" s="166">
        <v>42422</v>
      </c>
      <c r="H6509" s="157">
        <v>1</v>
      </c>
      <c r="I6509" s="163" t="s">
        <v>10144</v>
      </c>
    </row>
    <row r="6510" spans="1:9" ht="15" customHeight="1" x14ac:dyDescent="0.25">
      <c r="A6510" s="155" t="s">
        <v>115</v>
      </c>
      <c r="B6510" s="155" t="s">
        <v>935</v>
      </c>
      <c r="C6510" s="155" t="s">
        <v>166</v>
      </c>
      <c r="D6510" s="155">
        <v>7</v>
      </c>
      <c r="E6510" s="155">
        <v>7</v>
      </c>
      <c r="F6510" s="166">
        <v>42422</v>
      </c>
      <c r="G6510" s="166">
        <v>42422</v>
      </c>
      <c r="H6510" s="157">
        <v>1</v>
      </c>
      <c r="I6510" s="163" t="s">
        <v>10144</v>
      </c>
    </row>
    <row r="6511" spans="1:9" ht="15" customHeight="1" x14ac:dyDescent="0.25">
      <c r="A6511" s="155" t="s">
        <v>145</v>
      </c>
      <c r="B6511" s="155" t="s">
        <v>1923</v>
      </c>
      <c r="C6511" s="155" t="s">
        <v>9354</v>
      </c>
      <c r="D6511" s="155">
        <v>10</v>
      </c>
      <c r="E6511" s="155">
        <v>10</v>
      </c>
      <c r="F6511" s="166">
        <v>42422</v>
      </c>
      <c r="G6511" s="166">
        <v>42424</v>
      </c>
      <c r="H6511" s="157">
        <v>1</v>
      </c>
    </row>
    <row r="6512" spans="1:9" ht="15" customHeight="1" x14ac:dyDescent="0.25">
      <c r="A6512" s="155" t="s">
        <v>2317</v>
      </c>
      <c r="B6512" s="155" t="s">
        <v>2318</v>
      </c>
      <c r="C6512" s="155" t="s">
        <v>9355</v>
      </c>
      <c r="D6512" s="155">
        <v>500</v>
      </c>
      <c r="E6512" s="155">
        <v>500</v>
      </c>
      <c r="F6512" s="166">
        <v>42422</v>
      </c>
      <c r="G6512" s="166">
        <v>42424</v>
      </c>
      <c r="H6512" s="157">
        <v>1</v>
      </c>
    </row>
    <row r="6513" spans="1:9" ht="15" customHeight="1" x14ac:dyDescent="0.25">
      <c r="A6513" s="155" t="s">
        <v>9058</v>
      </c>
      <c r="B6513" s="155" t="s">
        <v>9059</v>
      </c>
      <c r="C6513" s="155" t="s">
        <v>9356</v>
      </c>
      <c r="D6513" s="155">
        <v>96</v>
      </c>
      <c r="E6513" s="155">
        <v>78</v>
      </c>
      <c r="F6513" s="166">
        <v>42422</v>
      </c>
      <c r="G6513" s="166">
        <v>42430</v>
      </c>
      <c r="H6513" s="157">
        <v>1</v>
      </c>
      <c r="I6513" s="163" t="s">
        <v>9357</v>
      </c>
    </row>
    <row r="6514" spans="1:9" ht="15" customHeight="1" x14ac:dyDescent="0.25">
      <c r="A6514" s="155" t="s">
        <v>4395</v>
      </c>
      <c r="B6514" s="155" t="s">
        <v>4396</v>
      </c>
      <c r="C6514" s="155" t="s">
        <v>9358</v>
      </c>
      <c r="D6514" s="155">
        <v>100</v>
      </c>
      <c r="E6514" s="155">
        <v>100</v>
      </c>
      <c r="F6514" s="166">
        <v>42422</v>
      </c>
      <c r="G6514" s="166">
        <v>42429</v>
      </c>
      <c r="H6514" s="157">
        <v>1</v>
      </c>
    </row>
    <row r="6515" spans="1:9" ht="15" customHeight="1" x14ac:dyDescent="0.25">
      <c r="A6515" s="155" t="s">
        <v>9359</v>
      </c>
      <c r="B6515" s="155" t="s">
        <v>9360</v>
      </c>
      <c r="C6515" s="155" t="s">
        <v>9361</v>
      </c>
      <c r="D6515" s="155">
        <v>35</v>
      </c>
      <c r="E6515" s="155">
        <v>35</v>
      </c>
      <c r="F6515" s="166">
        <v>42422</v>
      </c>
      <c r="G6515" s="166">
        <v>42410</v>
      </c>
      <c r="H6515" s="157">
        <v>1</v>
      </c>
      <c r="I6515" s="163" t="s">
        <v>9363</v>
      </c>
    </row>
    <row r="6516" spans="1:9" ht="15" customHeight="1" x14ac:dyDescent="0.25">
      <c r="A6516" s="155" t="s">
        <v>9359</v>
      </c>
      <c r="B6516" s="155" t="s">
        <v>9362</v>
      </c>
      <c r="C6516" s="155" t="s">
        <v>166</v>
      </c>
      <c r="D6516" s="155">
        <v>35</v>
      </c>
      <c r="E6516" s="155">
        <v>35</v>
      </c>
      <c r="F6516" s="166">
        <v>42422</v>
      </c>
      <c r="G6516" s="166">
        <v>42410</v>
      </c>
      <c r="H6516" s="157">
        <v>1</v>
      </c>
      <c r="I6516" s="163" t="s">
        <v>9363</v>
      </c>
    </row>
    <row r="6517" spans="1:9" ht="15" customHeight="1" x14ac:dyDescent="0.25">
      <c r="A6517" s="155" t="s">
        <v>8647</v>
      </c>
      <c r="B6517" s="155" t="s">
        <v>8970</v>
      </c>
      <c r="C6517" s="155" t="s">
        <v>9364</v>
      </c>
      <c r="D6517" s="155">
        <v>36</v>
      </c>
      <c r="E6517" s="155">
        <v>36</v>
      </c>
      <c r="F6517" s="166">
        <v>42423</v>
      </c>
      <c r="G6517" s="166">
        <v>42426</v>
      </c>
      <c r="H6517" s="157">
        <v>1</v>
      </c>
    </row>
    <row r="6518" spans="1:9" ht="15" customHeight="1" x14ac:dyDescent="0.25">
      <c r="A6518" s="155" t="s">
        <v>65</v>
      </c>
      <c r="B6518" s="155" t="s">
        <v>2994</v>
      </c>
      <c r="C6518" s="155" t="s">
        <v>9367</v>
      </c>
      <c r="D6518" s="155">
        <v>50</v>
      </c>
      <c r="E6518" s="155">
        <v>50</v>
      </c>
      <c r="F6518" s="166">
        <v>42423</v>
      </c>
      <c r="G6518" s="166">
        <v>42430</v>
      </c>
      <c r="H6518" s="157">
        <v>1</v>
      </c>
    </row>
    <row r="6519" spans="1:9" ht="15" customHeight="1" x14ac:dyDescent="0.25">
      <c r="A6519" s="155" t="s">
        <v>65</v>
      </c>
      <c r="B6519" s="155" t="s">
        <v>9365</v>
      </c>
      <c r="C6519" s="155" t="s">
        <v>9366</v>
      </c>
      <c r="D6519" s="155">
        <v>10</v>
      </c>
      <c r="E6519" s="155">
        <v>10</v>
      </c>
      <c r="F6519" s="166">
        <v>42423</v>
      </c>
      <c r="G6519" s="166">
        <v>42429</v>
      </c>
      <c r="H6519" s="157">
        <v>1</v>
      </c>
    </row>
    <row r="6520" spans="1:9" ht="15" customHeight="1" x14ac:dyDescent="0.25">
      <c r="A6520" s="155" t="s">
        <v>520</v>
      </c>
      <c r="B6520" s="155" t="s">
        <v>609</v>
      </c>
      <c r="C6520" s="155" t="s">
        <v>9368</v>
      </c>
      <c r="D6520" s="155">
        <v>400</v>
      </c>
      <c r="E6520" s="155">
        <v>400</v>
      </c>
      <c r="F6520" s="166">
        <v>42423</v>
      </c>
      <c r="G6520" s="166">
        <v>42430</v>
      </c>
      <c r="H6520" s="157">
        <v>1</v>
      </c>
    </row>
    <row r="6521" spans="1:9" ht="15" customHeight="1" x14ac:dyDescent="0.25">
      <c r="A6521" s="155" t="s">
        <v>9321</v>
      </c>
      <c r="B6521" s="155" t="s">
        <v>9322</v>
      </c>
      <c r="C6521" s="155" t="s">
        <v>9369</v>
      </c>
      <c r="D6521" s="155">
        <v>24</v>
      </c>
      <c r="E6521" s="155">
        <v>24</v>
      </c>
      <c r="F6521" s="166">
        <v>42424</v>
      </c>
      <c r="G6521" s="166">
        <v>42429</v>
      </c>
      <c r="H6521" s="157">
        <v>1</v>
      </c>
    </row>
    <row r="6522" spans="1:9" ht="15" customHeight="1" x14ac:dyDescent="0.25">
      <c r="A6522" s="155" t="s">
        <v>71</v>
      </c>
      <c r="B6522" s="155" t="s">
        <v>583</v>
      </c>
      <c r="C6522" s="155" t="s">
        <v>9284</v>
      </c>
      <c r="D6522" s="155">
        <v>5</v>
      </c>
      <c r="E6522" s="155">
        <v>5</v>
      </c>
      <c r="F6522" s="166">
        <v>42425</v>
      </c>
      <c r="G6522" s="166">
        <v>42433</v>
      </c>
      <c r="H6522" s="157">
        <v>1</v>
      </c>
    </row>
    <row r="6523" spans="1:9" ht="15" customHeight="1" x14ac:dyDescent="0.25">
      <c r="A6523" s="155" t="s">
        <v>71</v>
      </c>
      <c r="B6523" s="155" t="s">
        <v>102</v>
      </c>
      <c r="C6523" s="155" t="s">
        <v>9370</v>
      </c>
      <c r="D6523" s="155">
        <v>10</v>
      </c>
      <c r="E6523" s="155">
        <v>10</v>
      </c>
      <c r="F6523" s="166">
        <v>42425</v>
      </c>
      <c r="G6523" s="166">
        <v>42429</v>
      </c>
      <c r="H6523" s="157">
        <v>1</v>
      </c>
    </row>
    <row r="6524" spans="1:9" ht="15" customHeight="1" x14ac:dyDescent="0.25">
      <c r="A6524" s="155" t="s">
        <v>2656</v>
      </c>
      <c r="B6524" s="155" t="s">
        <v>2657</v>
      </c>
      <c r="C6524" s="155" t="s">
        <v>9371</v>
      </c>
      <c r="D6524" s="155">
        <v>600</v>
      </c>
      <c r="E6524" s="155">
        <v>600</v>
      </c>
      <c r="F6524" s="166">
        <v>42425</v>
      </c>
      <c r="G6524" s="166">
        <v>42429</v>
      </c>
      <c r="H6524" s="157">
        <v>1</v>
      </c>
    </row>
    <row r="6525" spans="1:9" ht="15" customHeight="1" x14ac:dyDescent="0.25">
      <c r="A6525" s="155" t="s">
        <v>245</v>
      </c>
      <c r="B6525" s="155" t="s">
        <v>1541</v>
      </c>
      <c r="C6525" s="155" t="s">
        <v>9372</v>
      </c>
      <c r="D6525" s="155">
        <v>50</v>
      </c>
      <c r="E6525" s="155">
        <v>50</v>
      </c>
      <c r="F6525" s="166">
        <v>42425</v>
      </c>
      <c r="G6525" s="166">
        <v>42426</v>
      </c>
      <c r="H6525" s="157">
        <v>1</v>
      </c>
    </row>
    <row r="6526" spans="1:9" ht="15" customHeight="1" x14ac:dyDescent="0.25">
      <c r="A6526" s="155" t="s">
        <v>2714</v>
      </c>
      <c r="B6526" s="155" t="s">
        <v>9373</v>
      </c>
      <c r="C6526" s="155" t="s">
        <v>9374</v>
      </c>
      <c r="D6526" s="155">
        <v>25</v>
      </c>
      <c r="E6526" s="155">
        <v>25</v>
      </c>
      <c r="F6526" s="166">
        <v>42425</v>
      </c>
      <c r="G6526" s="166">
        <v>42430</v>
      </c>
      <c r="H6526" s="157">
        <v>1</v>
      </c>
    </row>
    <row r="6527" spans="1:9" ht="15" customHeight="1" x14ac:dyDescent="0.25">
      <c r="A6527" s="155" t="s">
        <v>71</v>
      </c>
      <c r="B6527" s="155" t="s">
        <v>4873</v>
      </c>
      <c r="C6527" s="155" t="s">
        <v>9375</v>
      </c>
      <c r="D6527" s="155">
        <v>10</v>
      </c>
      <c r="E6527" s="155">
        <v>10</v>
      </c>
      <c r="F6527" s="166">
        <v>42425</v>
      </c>
      <c r="G6527" s="166">
        <v>42426</v>
      </c>
      <c r="H6527" s="157">
        <v>1</v>
      </c>
    </row>
    <row r="6528" spans="1:9" ht="15" customHeight="1" x14ac:dyDescent="0.25">
      <c r="A6528" s="155" t="s">
        <v>173</v>
      </c>
      <c r="B6528" s="155" t="s">
        <v>5833</v>
      </c>
      <c r="C6528" s="155" t="s">
        <v>9376</v>
      </c>
      <c r="D6528" s="155">
        <v>108</v>
      </c>
      <c r="E6528" s="155">
        <v>208</v>
      </c>
      <c r="F6528" s="166">
        <v>42429</v>
      </c>
      <c r="G6528" s="166">
        <v>42431</v>
      </c>
      <c r="H6528" s="157">
        <v>1</v>
      </c>
    </row>
    <row r="6529" spans="1:9" ht="15" customHeight="1" x14ac:dyDescent="0.25">
      <c r="A6529" s="155" t="s">
        <v>173</v>
      </c>
      <c r="B6529" s="155" t="s">
        <v>445</v>
      </c>
      <c r="C6529" s="155" t="s">
        <v>364</v>
      </c>
      <c r="D6529" s="155">
        <v>104</v>
      </c>
      <c r="E6529" s="155">
        <v>104</v>
      </c>
      <c r="F6529" s="166">
        <v>42429</v>
      </c>
      <c r="G6529" s="166">
        <v>42431</v>
      </c>
      <c r="H6529" s="157">
        <v>1</v>
      </c>
    </row>
    <row r="6530" spans="1:9" ht="15" customHeight="1" x14ac:dyDescent="0.25">
      <c r="A6530" s="155" t="s">
        <v>173</v>
      </c>
      <c r="B6530" s="155" t="s">
        <v>445</v>
      </c>
      <c r="C6530" s="155" t="s">
        <v>161</v>
      </c>
      <c r="D6530" s="155">
        <v>104</v>
      </c>
      <c r="E6530" s="155">
        <v>104</v>
      </c>
      <c r="F6530" s="166">
        <v>42429</v>
      </c>
      <c r="G6530" s="166">
        <v>42431</v>
      </c>
      <c r="H6530" s="157">
        <v>1</v>
      </c>
    </row>
    <row r="6531" spans="1:9" ht="15" customHeight="1" x14ac:dyDescent="0.25">
      <c r="A6531" s="155" t="s">
        <v>115</v>
      </c>
      <c r="B6531" s="155" t="s">
        <v>4231</v>
      </c>
      <c r="C6531" s="155" t="s">
        <v>9377</v>
      </c>
      <c r="D6531" s="155">
        <v>233</v>
      </c>
      <c r="E6531" s="155">
        <v>233</v>
      </c>
      <c r="F6531" s="166">
        <v>42429</v>
      </c>
      <c r="G6531" s="166">
        <v>42429</v>
      </c>
      <c r="H6531" s="157">
        <v>1</v>
      </c>
      <c r="I6531" s="163" t="s">
        <v>10144</v>
      </c>
    </row>
    <row r="6532" spans="1:9" ht="15" customHeight="1" x14ac:dyDescent="0.25">
      <c r="A6532" s="155" t="s">
        <v>4562</v>
      </c>
      <c r="B6532" s="155" t="s">
        <v>1696</v>
      </c>
      <c r="C6532" s="155" t="s">
        <v>9378</v>
      </c>
      <c r="D6532" s="155">
        <v>3</v>
      </c>
      <c r="E6532" s="155">
        <v>3</v>
      </c>
      <c r="F6532" s="166">
        <v>42429</v>
      </c>
      <c r="G6532" s="166">
        <v>42433</v>
      </c>
      <c r="H6532" s="157">
        <v>1</v>
      </c>
    </row>
    <row r="6533" spans="1:9" ht="15" customHeight="1" x14ac:dyDescent="0.25">
      <c r="A6533" s="155" t="s">
        <v>6576</v>
      </c>
      <c r="B6533" s="155" t="s">
        <v>7368</v>
      </c>
      <c r="C6533" s="155" t="s">
        <v>9379</v>
      </c>
      <c r="D6533" s="155">
        <v>1</v>
      </c>
      <c r="E6533" s="155">
        <v>1</v>
      </c>
      <c r="F6533" s="166">
        <v>42429</v>
      </c>
      <c r="G6533" s="166">
        <v>42430</v>
      </c>
      <c r="H6533" s="157">
        <v>1</v>
      </c>
    </row>
    <row r="6534" spans="1:9" ht="15" customHeight="1" x14ac:dyDescent="0.25">
      <c r="A6534" s="155" t="s">
        <v>9381</v>
      </c>
      <c r="B6534" s="155" t="s">
        <v>4413</v>
      </c>
      <c r="C6534" s="155" t="s">
        <v>9380</v>
      </c>
      <c r="D6534" s="155">
        <v>1</v>
      </c>
      <c r="E6534" s="155">
        <v>1</v>
      </c>
      <c r="F6534" s="166">
        <v>42429</v>
      </c>
      <c r="G6534" s="166">
        <v>42440</v>
      </c>
      <c r="H6534" s="157">
        <v>1</v>
      </c>
    </row>
    <row r="6535" spans="1:9" ht="15" customHeight="1" x14ac:dyDescent="0.25">
      <c r="A6535" s="155" t="s">
        <v>71</v>
      </c>
      <c r="B6535" s="155" t="s">
        <v>2957</v>
      </c>
      <c r="C6535" s="155" t="s">
        <v>9382</v>
      </c>
      <c r="D6535" s="155">
        <v>50</v>
      </c>
      <c r="E6535" s="155">
        <v>8</v>
      </c>
      <c r="F6535" s="166">
        <v>42429</v>
      </c>
      <c r="G6535" s="166">
        <v>42437</v>
      </c>
      <c r="H6535" s="157">
        <v>1</v>
      </c>
    </row>
    <row r="6536" spans="1:9" ht="15" customHeight="1" x14ac:dyDescent="0.25">
      <c r="A6536" s="155" t="s">
        <v>5708</v>
      </c>
      <c r="B6536" s="155" t="s">
        <v>5709</v>
      </c>
      <c r="C6536" s="155" t="s">
        <v>9383</v>
      </c>
      <c r="D6536" s="155">
        <v>1000</v>
      </c>
      <c r="E6536" s="155">
        <v>1000</v>
      </c>
      <c r="F6536" s="166">
        <v>42429</v>
      </c>
      <c r="G6536" s="166">
        <v>42434</v>
      </c>
      <c r="H6536" s="157">
        <v>1</v>
      </c>
    </row>
    <row r="6537" spans="1:9" ht="15" customHeight="1" x14ac:dyDescent="0.25">
      <c r="A6537" s="155" t="s">
        <v>1438</v>
      </c>
      <c r="B6537" s="155" t="s">
        <v>1846</v>
      </c>
      <c r="C6537" s="155" t="s">
        <v>9384</v>
      </c>
      <c r="D6537" s="155">
        <v>25</v>
      </c>
      <c r="E6537" s="155">
        <v>25</v>
      </c>
      <c r="F6537" s="166">
        <v>42430</v>
      </c>
      <c r="G6537" s="166">
        <v>42433</v>
      </c>
      <c r="H6537" s="157">
        <v>1</v>
      </c>
    </row>
    <row r="6538" spans="1:9" ht="15" customHeight="1" x14ac:dyDescent="0.25">
      <c r="A6538" s="155" t="s">
        <v>563</v>
      </c>
      <c r="B6538" s="155" t="s">
        <v>2118</v>
      </c>
      <c r="C6538" s="155" t="s">
        <v>9385</v>
      </c>
      <c r="D6538" s="155">
        <v>25</v>
      </c>
      <c r="E6538" s="155">
        <v>25</v>
      </c>
      <c r="F6538" s="166">
        <v>42430</v>
      </c>
      <c r="G6538" s="166">
        <v>42440</v>
      </c>
      <c r="H6538" s="157">
        <v>1</v>
      </c>
    </row>
    <row r="6539" spans="1:9" ht="15" customHeight="1" x14ac:dyDescent="0.25">
      <c r="A6539" s="155" t="s">
        <v>9386</v>
      </c>
      <c r="B6539" s="155" t="s">
        <v>493</v>
      </c>
      <c r="C6539" s="155" t="s">
        <v>9387</v>
      </c>
      <c r="D6539" s="155">
        <v>5088</v>
      </c>
      <c r="E6539" s="155">
        <v>5088</v>
      </c>
      <c r="F6539" s="166">
        <v>42430</v>
      </c>
      <c r="G6539" s="166">
        <v>42433</v>
      </c>
      <c r="H6539" s="157">
        <v>1</v>
      </c>
    </row>
    <row r="6540" spans="1:9" ht="15" customHeight="1" x14ac:dyDescent="0.25">
      <c r="A6540" s="155" t="s">
        <v>9386</v>
      </c>
      <c r="B6540" s="155" t="s">
        <v>495</v>
      </c>
      <c r="C6540" s="155" t="s">
        <v>364</v>
      </c>
      <c r="D6540" s="155">
        <v>5088</v>
      </c>
      <c r="E6540" s="155">
        <v>5088</v>
      </c>
      <c r="F6540" s="166">
        <v>42430</v>
      </c>
      <c r="G6540" s="166">
        <v>42433</v>
      </c>
      <c r="H6540" s="157">
        <v>1</v>
      </c>
    </row>
    <row r="6541" spans="1:9" ht="15" customHeight="1" x14ac:dyDescent="0.25">
      <c r="A6541" s="155" t="s">
        <v>71</v>
      </c>
      <c r="B6541" s="155" t="s">
        <v>154</v>
      </c>
      <c r="C6541" s="155" t="s">
        <v>9388</v>
      </c>
      <c r="D6541" s="155">
        <v>5</v>
      </c>
      <c r="E6541" s="155">
        <v>5</v>
      </c>
      <c r="F6541" s="166">
        <v>42430</v>
      </c>
      <c r="G6541" s="166">
        <v>42438</v>
      </c>
      <c r="H6541" s="157">
        <v>1</v>
      </c>
    </row>
    <row r="6542" spans="1:9" ht="15" customHeight="1" x14ac:dyDescent="0.25">
      <c r="A6542" s="155" t="s">
        <v>71</v>
      </c>
      <c r="B6542" s="155" t="s">
        <v>2730</v>
      </c>
      <c r="C6542" s="155" t="s">
        <v>9389</v>
      </c>
      <c r="D6542" s="155">
        <v>4</v>
      </c>
      <c r="E6542" s="155">
        <v>4</v>
      </c>
      <c r="F6542" s="166">
        <v>42430</v>
      </c>
      <c r="G6542" s="166">
        <v>42438</v>
      </c>
      <c r="H6542" s="157">
        <v>1</v>
      </c>
    </row>
    <row r="6543" spans="1:9" ht="15" customHeight="1" x14ac:dyDescent="0.25">
      <c r="A6543" s="155" t="s">
        <v>1508</v>
      </c>
      <c r="B6543" s="155" t="s">
        <v>5161</v>
      </c>
      <c r="C6543" s="155" t="s">
        <v>9390</v>
      </c>
      <c r="D6543" s="155">
        <v>10</v>
      </c>
      <c r="E6543" s="155">
        <v>10</v>
      </c>
      <c r="F6543" s="166">
        <v>42430</v>
      </c>
      <c r="G6543" s="166">
        <v>42433</v>
      </c>
      <c r="H6543" s="157">
        <v>1</v>
      </c>
    </row>
    <row r="6544" spans="1:9" ht="15" customHeight="1" x14ac:dyDescent="0.25">
      <c r="A6544" s="155" t="s">
        <v>1983</v>
      </c>
      <c r="B6544" s="155" t="s">
        <v>9391</v>
      </c>
      <c r="C6544" s="155" t="s">
        <v>9392</v>
      </c>
      <c r="D6544" s="155">
        <v>20</v>
      </c>
      <c r="E6544" s="155">
        <v>20</v>
      </c>
      <c r="F6544" s="166">
        <v>42430</v>
      </c>
      <c r="G6544" s="166">
        <v>42446</v>
      </c>
      <c r="H6544" s="157">
        <v>1</v>
      </c>
    </row>
    <row r="6545" spans="1:8" ht="15" customHeight="1" x14ac:dyDescent="0.25">
      <c r="A6545" s="155" t="s">
        <v>6576</v>
      </c>
      <c r="B6545" s="155" t="s">
        <v>7368</v>
      </c>
      <c r="C6545" s="155" t="s">
        <v>9393</v>
      </c>
      <c r="D6545" s="155">
        <v>3</v>
      </c>
      <c r="E6545" s="155">
        <v>3</v>
      </c>
      <c r="F6545" s="166">
        <v>42430</v>
      </c>
      <c r="G6545" s="166">
        <v>42430</v>
      </c>
      <c r="H6545" s="157">
        <v>1</v>
      </c>
    </row>
    <row r="6546" spans="1:8" ht="15" customHeight="1" x14ac:dyDescent="0.25">
      <c r="A6546" s="155" t="s">
        <v>6576</v>
      </c>
      <c r="B6546" s="155" t="s">
        <v>7368</v>
      </c>
      <c r="C6546" s="155" t="s">
        <v>9394</v>
      </c>
      <c r="D6546" s="155">
        <v>2</v>
      </c>
      <c r="E6546" s="155">
        <v>2</v>
      </c>
      <c r="F6546" s="166">
        <v>42430</v>
      </c>
      <c r="G6546" s="166">
        <v>42431</v>
      </c>
      <c r="H6546" s="157">
        <v>1</v>
      </c>
    </row>
    <row r="6547" spans="1:8" ht="15" customHeight="1" x14ac:dyDescent="0.25">
      <c r="A6547" s="155" t="s">
        <v>9395</v>
      </c>
      <c r="B6547" s="155" t="s">
        <v>1696</v>
      </c>
      <c r="C6547" s="155" t="s">
        <v>9396</v>
      </c>
      <c r="D6547" s="155">
        <v>6</v>
      </c>
      <c r="E6547" s="155">
        <v>6</v>
      </c>
      <c r="F6547" s="166">
        <v>42430</v>
      </c>
      <c r="G6547" s="166">
        <v>42433</v>
      </c>
      <c r="H6547" s="157">
        <v>1</v>
      </c>
    </row>
    <row r="6548" spans="1:8" ht="15" customHeight="1" x14ac:dyDescent="0.25">
      <c r="A6548" s="155" t="s">
        <v>520</v>
      </c>
      <c r="B6548" s="155" t="s">
        <v>9397</v>
      </c>
      <c r="C6548" s="155" t="s">
        <v>9398</v>
      </c>
      <c r="D6548" s="155">
        <v>32</v>
      </c>
      <c r="E6548" s="155">
        <v>32</v>
      </c>
      <c r="F6548" s="166">
        <v>42431</v>
      </c>
      <c r="G6548" s="166">
        <v>42433</v>
      </c>
      <c r="H6548" s="157">
        <v>1</v>
      </c>
    </row>
    <row r="6549" spans="1:8" ht="15" customHeight="1" x14ac:dyDescent="0.25">
      <c r="A6549" s="155" t="s">
        <v>1438</v>
      </c>
      <c r="B6549" s="155" t="s">
        <v>2084</v>
      </c>
      <c r="C6549" s="155" t="s">
        <v>9399</v>
      </c>
      <c r="D6549" s="155">
        <v>25</v>
      </c>
      <c r="E6549" s="155">
        <v>25</v>
      </c>
      <c r="F6549" s="166">
        <v>42431</v>
      </c>
      <c r="G6549" s="166">
        <v>42433</v>
      </c>
      <c r="H6549" s="157">
        <v>1</v>
      </c>
    </row>
    <row r="6550" spans="1:8" ht="15" customHeight="1" x14ac:dyDescent="0.25">
      <c r="A6550" s="155" t="s">
        <v>251</v>
      </c>
      <c r="B6550" s="155" t="s">
        <v>4742</v>
      </c>
      <c r="C6550" s="155" t="s">
        <v>9400</v>
      </c>
      <c r="D6550" s="155">
        <v>10</v>
      </c>
      <c r="E6550" s="155">
        <v>10</v>
      </c>
      <c r="F6550" s="166">
        <v>42432</v>
      </c>
      <c r="G6550" s="166">
        <v>42438</v>
      </c>
      <c r="H6550" s="157">
        <v>1</v>
      </c>
    </row>
    <row r="6551" spans="1:8" ht="15" customHeight="1" x14ac:dyDescent="0.25">
      <c r="A6551" s="155" t="s">
        <v>2714</v>
      </c>
      <c r="B6551" s="155" t="s">
        <v>5905</v>
      </c>
      <c r="C6551" s="155" t="s">
        <v>9401</v>
      </c>
      <c r="D6551" s="155">
        <v>25</v>
      </c>
      <c r="E6551" s="155">
        <v>25</v>
      </c>
      <c r="F6551" s="166">
        <v>42432</v>
      </c>
      <c r="G6551" s="166">
        <v>42443</v>
      </c>
      <c r="H6551" s="157">
        <v>1</v>
      </c>
    </row>
    <row r="6552" spans="1:8" ht="15" customHeight="1" x14ac:dyDescent="0.25">
      <c r="A6552" s="155" t="s">
        <v>9402</v>
      </c>
      <c r="B6552" s="155" t="s">
        <v>2071</v>
      </c>
      <c r="C6552" s="155" t="s">
        <v>9403</v>
      </c>
      <c r="D6552" s="155">
        <v>10</v>
      </c>
      <c r="E6552" s="155">
        <v>10</v>
      </c>
      <c r="F6552" s="166">
        <v>42432</v>
      </c>
      <c r="G6552" s="166">
        <v>42440</v>
      </c>
      <c r="H6552" s="157">
        <v>1</v>
      </c>
    </row>
    <row r="6553" spans="1:8" ht="15" customHeight="1" x14ac:dyDescent="0.25">
      <c r="A6553" s="155" t="s">
        <v>3481</v>
      </c>
      <c r="B6553" s="155" t="s">
        <v>255</v>
      </c>
      <c r="C6553" s="155" t="s">
        <v>9404</v>
      </c>
      <c r="D6553" s="155">
        <v>400</v>
      </c>
      <c r="E6553" s="155">
        <v>400</v>
      </c>
      <c r="F6553" s="166">
        <v>42432</v>
      </c>
      <c r="G6553" s="166">
        <v>42440</v>
      </c>
      <c r="H6553" s="157">
        <v>1</v>
      </c>
    </row>
    <row r="6554" spans="1:8" ht="15" customHeight="1" x14ac:dyDescent="0.25">
      <c r="A6554" s="155" t="s">
        <v>7385</v>
      </c>
      <c r="B6554" s="155" t="s">
        <v>1067</v>
      </c>
      <c r="C6554" s="155" t="s">
        <v>9405</v>
      </c>
      <c r="D6554" s="155">
        <v>250</v>
      </c>
      <c r="E6554" s="155">
        <v>250</v>
      </c>
      <c r="F6554" s="166">
        <v>42432</v>
      </c>
      <c r="G6554" s="166">
        <v>42440</v>
      </c>
      <c r="H6554" s="157">
        <v>1</v>
      </c>
    </row>
    <row r="6555" spans="1:8" ht="15" customHeight="1" x14ac:dyDescent="0.25">
      <c r="A6555" s="155" t="s">
        <v>71</v>
      </c>
      <c r="B6555" s="155" t="s">
        <v>1696</v>
      </c>
      <c r="C6555" s="155" t="s">
        <v>9406</v>
      </c>
      <c r="D6555" s="155">
        <v>5</v>
      </c>
      <c r="E6555" s="155">
        <v>5</v>
      </c>
      <c r="F6555" s="166">
        <v>42432</v>
      </c>
      <c r="G6555" s="166">
        <v>42440</v>
      </c>
      <c r="H6555" s="157">
        <v>1</v>
      </c>
    </row>
    <row r="6556" spans="1:8" ht="15" customHeight="1" x14ac:dyDescent="0.25">
      <c r="A6556" s="155" t="s">
        <v>71</v>
      </c>
      <c r="B6556" s="155" t="s">
        <v>154</v>
      </c>
      <c r="C6556" s="155" t="s">
        <v>9409</v>
      </c>
      <c r="D6556" s="155">
        <v>7</v>
      </c>
      <c r="E6556" s="155">
        <v>7</v>
      </c>
      <c r="F6556" s="166">
        <v>42436</v>
      </c>
      <c r="G6556" s="166">
        <v>42438</v>
      </c>
      <c r="H6556" s="157">
        <v>1</v>
      </c>
    </row>
    <row r="6557" spans="1:8" ht="15" customHeight="1" x14ac:dyDescent="0.25">
      <c r="A6557" s="155" t="s">
        <v>71</v>
      </c>
      <c r="B6557" s="155" t="s">
        <v>102</v>
      </c>
      <c r="C6557" s="155" t="s">
        <v>9407</v>
      </c>
      <c r="D6557" s="155">
        <v>10</v>
      </c>
      <c r="E6557" s="155">
        <v>10</v>
      </c>
      <c r="F6557" s="166">
        <v>42436</v>
      </c>
      <c r="G6557" s="166">
        <v>42439</v>
      </c>
      <c r="H6557" s="157">
        <v>1</v>
      </c>
    </row>
    <row r="6558" spans="1:8" ht="30" customHeight="1" x14ac:dyDescent="0.25">
      <c r="A6558" s="155" t="s">
        <v>8056</v>
      </c>
      <c r="B6558" s="155" t="s">
        <v>3518</v>
      </c>
      <c r="C6558" s="155" t="s">
        <v>9408</v>
      </c>
      <c r="D6558" s="155">
        <v>50</v>
      </c>
      <c r="E6558" s="155">
        <v>50</v>
      </c>
      <c r="F6558" s="166">
        <v>42436</v>
      </c>
      <c r="G6558" s="166">
        <v>42439</v>
      </c>
      <c r="H6558" s="157">
        <v>1</v>
      </c>
    </row>
    <row r="6559" spans="1:8" ht="15" customHeight="1" x14ac:dyDescent="0.25">
      <c r="A6559" s="155" t="s">
        <v>753</v>
      </c>
      <c r="B6559" s="155" t="s">
        <v>754</v>
      </c>
      <c r="C6559" s="155" t="s">
        <v>9410</v>
      </c>
      <c r="D6559" s="155">
        <v>100</v>
      </c>
      <c r="E6559" s="155">
        <v>100</v>
      </c>
      <c r="F6559" s="166">
        <v>42436</v>
      </c>
      <c r="G6559" s="166">
        <v>42439</v>
      </c>
      <c r="H6559" s="157">
        <v>1</v>
      </c>
    </row>
    <row r="6560" spans="1:8" ht="15" customHeight="1" x14ac:dyDescent="0.25">
      <c r="A6560" s="155" t="s">
        <v>520</v>
      </c>
      <c r="B6560" s="155" t="s">
        <v>521</v>
      </c>
      <c r="C6560" s="155" t="s">
        <v>9411</v>
      </c>
      <c r="D6560" s="155">
        <v>300</v>
      </c>
      <c r="E6560" s="155">
        <v>300</v>
      </c>
      <c r="F6560" s="166">
        <v>42436</v>
      </c>
      <c r="G6560" s="166">
        <v>42440</v>
      </c>
      <c r="H6560" s="157">
        <v>1</v>
      </c>
    </row>
    <row r="6561" spans="1:9" ht="15" customHeight="1" x14ac:dyDescent="0.25">
      <c r="A6561" s="155" t="s">
        <v>36</v>
      </c>
      <c r="B6561" s="155" t="s">
        <v>812</v>
      </c>
      <c r="C6561" s="155" t="s">
        <v>10129</v>
      </c>
      <c r="D6561" s="155">
        <v>50</v>
      </c>
      <c r="E6561" s="155">
        <v>50</v>
      </c>
      <c r="F6561" s="166">
        <v>42436</v>
      </c>
      <c r="G6561" s="166">
        <v>42437</v>
      </c>
      <c r="H6561" s="157">
        <v>1</v>
      </c>
    </row>
    <row r="6562" spans="1:9" ht="15" customHeight="1" x14ac:dyDescent="0.25">
      <c r="A6562" s="155" t="s">
        <v>36</v>
      </c>
      <c r="B6562" s="155" t="s">
        <v>1157</v>
      </c>
      <c r="C6562" s="155" t="s">
        <v>364</v>
      </c>
      <c r="D6562" s="155">
        <v>50</v>
      </c>
      <c r="E6562" s="155">
        <v>50</v>
      </c>
      <c r="F6562" s="166">
        <v>42436</v>
      </c>
      <c r="G6562" s="166">
        <v>42437</v>
      </c>
      <c r="H6562" s="157">
        <v>1</v>
      </c>
    </row>
    <row r="6563" spans="1:9" ht="15" customHeight="1" x14ac:dyDescent="0.25">
      <c r="A6563" s="155" t="s">
        <v>286</v>
      </c>
      <c r="B6563" s="155" t="s">
        <v>9412</v>
      </c>
      <c r="C6563" s="155" t="s">
        <v>9413</v>
      </c>
      <c r="D6563" s="155">
        <v>25</v>
      </c>
      <c r="E6563" s="155">
        <v>25</v>
      </c>
      <c r="F6563" s="166">
        <v>42436</v>
      </c>
      <c r="G6563" s="166">
        <v>42436</v>
      </c>
      <c r="H6563" s="157">
        <v>1</v>
      </c>
    </row>
    <row r="6564" spans="1:9" x14ac:dyDescent="0.25">
      <c r="A6564" s="155" t="s">
        <v>1280</v>
      </c>
      <c r="B6564" s="155" t="s">
        <v>2610</v>
      </c>
      <c r="C6564" s="155" t="s">
        <v>9414</v>
      </c>
      <c r="D6564" s="155">
        <v>100</v>
      </c>
      <c r="E6564" s="155">
        <v>100</v>
      </c>
      <c r="F6564" s="166">
        <v>42436</v>
      </c>
      <c r="G6564" s="166">
        <v>42432</v>
      </c>
      <c r="H6564" s="157">
        <v>0</v>
      </c>
      <c r="I6564" s="163" t="s">
        <v>1774</v>
      </c>
    </row>
    <row r="6565" spans="1:9" ht="15" customHeight="1" x14ac:dyDescent="0.25">
      <c r="A6565" s="155" t="s">
        <v>5721</v>
      </c>
      <c r="B6565" s="155" t="s">
        <v>9098</v>
      </c>
      <c r="C6565" s="155" t="s">
        <v>9418</v>
      </c>
      <c r="D6565" s="155">
        <v>1</v>
      </c>
      <c r="E6565" s="155">
        <v>1</v>
      </c>
      <c r="F6565" s="166">
        <v>42437</v>
      </c>
      <c r="G6565" s="166">
        <v>42440</v>
      </c>
      <c r="H6565" s="157">
        <v>1</v>
      </c>
    </row>
    <row r="6566" spans="1:9" ht="15" customHeight="1" x14ac:dyDescent="0.25">
      <c r="A6566" s="155" t="s">
        <v>8170</v>
      </c>
      <c r="B6566" s="155" t="s">
        <v>9419</v>
      </c>
      <c r="C6566" s="155" t="s">
        <v>9421</v>
      </c>
      <c r="D6566" s="155">
        <v>5</v>
      </c>
      <c r="E6566" s="155">
        <v>5</v>
      </c>
      <c r="F6566" s="166">
        <v>42437</v>
      </c>
      <c r="G6566" s="166">
        <v>42440</v>
      </c>
      <c r="H6566" s="157">
        <v>1</v>
      </c>
    </row>
    <row r="6567" spans="1:9" ht="15" customHeight="1" x14ac:dyDescent="0.25">
      <c r="A6567" s="155" t="s">
        <v>8170</v>
      </c>
      <c r="B6567" s="155" t="s">
        <v>9420</v>
      </c>
      <c r="C6567" s="155" t="s">
        <v>59</v>
      </c>
      <c r="D6567" s="155">
        <v>5</v>
      </c>
      <c r="E6567" s="155">
        <v>5</v>
      </c>
      <c r="F6567" s="166">
        <v>42437</v>
      </c>
      <c r="G6567" s="166">
        <v>42440</v>
      </c>
      <c r="H6567" s="157">
        <v>1</v>
      </c>
    </row>
    <row r="6568" spans="1:9" ht="15" customHeight="1" x14ac:dyDescent="0.25">
      <c r="A6568" s="155" t="s">
        <v>71</v>
      </c>
      <c r="B6568" s="155" t="s">
        <v>2957</v>
      </c>
      <c r="C6568" s="155" t="s">
        <v>9422</v>
      </c>
      <c r="D6568" s="155">
        <v>50</v>
      </c>
      <c r="E6568" s="155">
        <v>40</v>
      </c>
      <c r="F6568" s="166">
        <v>42437</v>
      </c>
      <c r="G6568" s="166">
        <v>42443</v>
      </c>
      <c r="H6568" s="157">
        <v>1</v>
      </c>
      <c r="I6568" s="163" t="s">
        <v>9423</v>
      </c>
    </row>
    <row r="6569" spans="1:9" ht="15" customHeight="1" x14ac:dyDescent="0.25">
      <c r="A6569" s="155" t="s">
        <v>2714</v>
      </c>
      <c r="B6569" s="155" t="s">
        <v>1837</v>
      </c>
      <c r="C6569" s="155" t="s">
        <v>9425</v>
      </c>
      <c r="D6569" s="155">
        <v>10</v>
      </c>
      <c r="E6569" s="155">
        <v>10</v>
      </c>
      <c r="F6569" s="166">
        <v>42438</v>
      </c>
      <c r="G6569" s="166">
        <v>42443</v>
      </c>
      <c r="H6569" s="157">
        <v>1</v>
      </c>
    </row>
    <row r="6570" spans="1:9" ht="15" customHeight="1" x14ac:dyDescent="0.25">
      <c r="A6570" s="155" t="s">
        <v>2714</v>
      </c>
      <c r="B6570" s="155" t="s">
        <v>9424</v>
      </c>
      <c r="C6570" s="155" t="s">
        <v>161</v>
      </c>
      <c r="D6570" s="155">
        <v>100</v>
      </c>
      <c r="E6570" s="155">
        <v>100</v>
      </c>
      <c r="F6570" s="166">
        <v>42438</v>
      </c>
      <c r="G6570" s="166">
        <v>42443</v>
      </c>
      <c r="H6570" s="157">
        <v>1</v>
      </c>
    </row>
    <row r="6571" spans="1:9" ht="15" customHeight="1" x14ac:dyDescent="0.25">
      <c r="A6571" s="155" t="s">
        <v>286</v>
      </c>
      <c r="B6571" s="155" t="s">
        <v>562</v>
      </c>
      <c r="C6571" s="155" t="s">
        <v>9426</v>
      </c>
      <c r="D6571" s="155">
        <v>75</v>
      </c>
      <c r="E6571" s="155">
        <v>75</v>
      </c>
      <c r="F6571" s="166">
        <v>42438</v>
      </c>
      <c r="G6571" s="166">
        <v>42445</v>
      </c>
      <c r="H6571" s="157">
        <v>1</v>
      </c>
    </row>
    <row r="6572" spans="1:9" ht="15" customHeight="1" x14ac:dyDescent="0.25">
      <c r="A6572" s="155" t="s">
        <v>2144</v>
      </c>
      <c r="B6572" s="155" t="s">
        <v>2393</v>
      </c>
      <c r="C6572" s="155" t="s">
        <v>9427</v>
      </c>
      <c r="D6572" s="155">
        <v>50</v>
      </c>
      <c r="E6572" s="155">
        <v>50</v>
      </c>
      <c r="F6572" s="166">
        <v>42438</v>
      </c>
      <c r="G6572" s="166">
        <v>42443</v>
      </c>
      <c r="H6572" s="157">
        <v>1</v>
      </c>
    </row>
    <row r="6573" spans="1:9" ht="15" customHeight="1" x14ac:dyDescent="0.25">
      <c r="A6573" s="155" t="s">
        <v>2144</v>
      </c>
      <c r="B6573" s="155" t="s">
        <v>2395</v>
      </c>
      <c r="C6573" s="155" t="s">
        <v>364</v>
      </c>
      <c r="D6573" s="155">
        <v>50</v>
      </c>
      <c r="E6573" s="155">
        <v>50</v>
      </c>
      <c r="F6573" s="166">
        <v>42438</v>
      </c>
      <c r="G6573" s="166">
        <v>42443</v>
      </c>
      <c r="H6573" s="157">
        <v>1</v>
      </c>
    </row>
    <row r="6574" spans="1:9" ht="15" customHeight="1" x14ac:dyDescent="0.25">
      <c r="A6574" s="155" t="s">
        <v>2144</v>
      </c>
      <c r="B6574" s="155" t="s">
        <v>6997</v>
      </c>
      <c r="C6574" s="155" t="s">
        <v>161</v>
      </c>
      <c r="D6574" s="155">
        <v>50</v>
      </c>
      <c r="E6574" s="155">
        <v>50</v>
      </c>
      <c r="F6574" s="166">
        <v>42438</v>
      </c>
      <c r="G6574" s="166">
        <v>42443</v>
      </c>
      <c r="H6574" s="157">
        <v>1</v>
      </c>
    </row>
    <row r="6575" spans="1:9" ht="15" customHeight="1" x14ac:dyDescent="0.25">
      <c r="A6575" s="155" t="s">
        <v>1492</v>
      </c>
      <c r="B6575" s="155" t="s">
        <v>6437</v>
      </c>
      <c r="C6575" s="155" t="s">
        <v>9428</v>
      </c>
      <c r="D6575" s="155">
        <v>1000</v>
      </c>
      <c r="E6575" s="155">
        <v>1000</v>
      </c>
      <c r="F6575" s="166">
        <v>42438</v>
      </c>
      <c r="G6575" s="166">
        <v>42447</v>
      </c>
      <c r="H6575" s="157">
        <v>1</v>
      </c>
    </row>
    <row r="6576" spans="1:9" ht="15" customHeight="1" x14ac:dyDescent="0.25">
      <c r="A6576" s="155" t="s">
        <v>4839</v>
      </c>
      <c r="B6576" s="155" t="s">
        <v>1696</v>
      </c>
      <c r="C6576" s="155" t="s">
        <v>9429</v>
      </c>
      <c r="D6576" s="155">
        <v>1</v>
      </c>
      <c r="E6576" s="155">
        <v>1</v>
      </c>
      <c r="F6576" s="166">
        <v>42438</v>
      </c>
      <c r="G6576" s="166">
        <v>42440</v>
      </c>
      <c r="H6576" s="157">
        <v>1</v>
      </c>
    </row>
    <row r="6577" spans="1:9" ht="15" customHeight="1" x14ac:dyDescent="0.25">
      <c r="A6577" s="155" t="s">
        <v>9381</v>
      </c>
      <c r="B6577" s="155" t="s">
        <v>4413</v>
      </c>
      <c r="C6577" s="155" t="s">
        <v>9430</v>
      </c>
      <c r="D6577" s="155">
        <v>50</v>
      </c>
      <c r="E6577" s="155">
        <v>4</v>
      </c>
      <c r="F6577" s="166">
        <v>42438</v>
      </c>
      <c r="G6577" s="166">
        <v>42440</v>
      </c>
      <c r="H6577" s="157">
        <v>1</v>
      </c>
      <c r="I6577" s="163" t="s">
        <v>9431</v>
      </c>
    </row>
    <row r="6578" spans="1:9" x14ac:dyDescent="0.25">
      <c r="A6578" s="155" t="s">
        <v>350</v>
      </c>
      <c r="B6578" s="155" t="s">
        <v>7235</v>
      </c>
      <c r="C6578" s="155" t="s">
        <v>9432</v>
      </c>
      <c r="D6578" s="155">
        <v>200</v>
      </c>
      <c r="E6578" s="155">
        <v>225</v>
      </c>
      <c r="F6578" s="166">
        <v>42439</v>
      </c>
      <c r="G6578" s="166">
        <v>42433</v>
      </c>
      <c r="H6578" s="157">
        <v>0</v>
      </c>
      <c r="I6578" s="163" t="s">
        <v>1774</v>
      </c>
    </row>
    <row r="6579" spans="1:9" ht="15" customHeight="1" x14ac:dyDescent="0.25">
      <c r="A6579" s="155" t="s">
        <v>115</v>
      </c>
      <c r="B6579" s="155" t="s">
        <v>4231</v>
      </c>
      <c r="C6579" s="155" t="s">
        <v>9433</v>
      </c>
      <c r="D6579" s="155">
        <v>416</v>
      </c>
      <c r="E6579" s="155">
        <v>416</v>
      </c>
      <c r="F6579" s="166">
        <v>42439</v>
      </c>
      <c r="G6579" s="166">
        <v>42440</v>
      </c>
      <c r="H6579" s="157">
        <v>1</v>
      </c>
    </row>
    <row r="6580" spans="1:9" ht="15" customHeight="1" x14ac:dyDescent="0.25">
      <c r="A6580" s="155" t="s">
        <v>9181</v>
      </c>
      <c r="B6580" s="155" t="s">
        <v>295</v>
      </c>
      <c r="C6580" s="155" t="s">
        <v>9434</v>
      </c>
      <c r="D6580" s="155">
        <v>25</v>
      </c>
      <c r="E6580" s="155">
        <v>25</v>
      </c>
      <c r="F6580" s="166">
        <v>42439</v>
      </c>
      <c r="G6580" s="166">
        <v>42444</v>
      </c>
      <c r="H6580" s="157">
        <v>1</v>
      </c>
    </row>
    <row r="6581" spans="1:9" ht="15" customHeight="1" x14ac:dyDescent="0.25">
      <c r="A6581" s="155" t="s">
        <v>520</v>
      </c>
      <c r="B6581" s="155" t="s">
        <v>609</v>
      </c>
      <c r="C6581" s="155" t="s">
        <v>9435</v>
      </c>
      <c r="D6581" s="155">
        <v>400</v>
      </c>
      <c r="E6581" s="155">
        <v>400</v>
      </c>
      <c r="F6581" s="166">
        <v>42439</v>
      </c>
      <c r="G6581" s="166">
        <v>42446</v>
      </c>
      <c r="H6581" s="157">
        <v>1</v>
      </c>
    </row>
    <row r="6582" spans="1:9" ht="15" customHeight="1" x14ac:dyDescent="0.25">
      <c r="A6582" s="155" t="s">
        <v>9436</v>
      </c>
      <c r="B6582" s="155" t="s">
        <v>9059</v>
      </c>
      <c r="C6582" s="155" t="s">
        <v>9437</v>
      </c>
      <c r="D6582" s="155">
        <v>25</v>
      </c>
      <c r="E6582" s="155">
        <v>25</v>
      </c>
      <c r="F6582" s="166">
        <v>42439</v>
      </c>
      <c r="G6582" s="166">
        <v>42444</v>
      </c>
      <c r="H6582" s="157">
        <v>1</v>
      </c>
    </row>
    <row r="6583" spans="1:9" ht="15" customHeight="1" x14ac:dyDescent="0.25">
      <c r="A6583" s="155" t="s">
        <v>9438</v>
      </c>
      <c r="B6583" s="155" t="s">
        <v>4578</v>
      </c>
      <c r="C6583" s="155" t="s">
        <v>9439</v>
      </c>
      <c r="D6583" s="155">
        <v>22</v>
      </c>
      <c r="E6583" s="155">
        <v>22</v>
      </c>
      <c r="F6583" s="166">
        <v>42439</v>
      </c>
      <c r="G6583" s="166">
        <v>42448</v>
      </c>
      <c r="H6583" s="157">
        <v>1</v>
      </c>
    </row>
    <row r="6584" spans="1:9" ht="15" customHeight="1" x14ac:dyDescent="0.25">
      <c r="A6584" s="155" t="s">
        <v>3923</v>
      </c>
      <c r="B6584" s="155" t="s">
        <v>6714</v>
      </c>
      <c r="C6584" s="155" t="s">
        <v>9440</v>
      </c>
      <c r="D6584" s="155">
        <v>30</v>
      </c>
      <c r="E6584" s="155">
        <v>30</v>
      </c>
      <c r="F6584" s="166">
        <v>42439</v>
      </c>
      <c r="G6584" s="166">
        <v>42446</v>
      </c>
      <c r="H6584" s="157">
        <v>1</v>
      </c>
    </row>
    <row r="6585" spans="1:9" ht="15" customHeight="1" x14ac:dyDescent="0.25">
      <c r="A6585" s="155" t="s">
        <v>8835</v>
      </c>
      <c r="B6585" s="155" t="s">
        <v>7534</v>
      </c>
      <c r="C6585" s="155" t="s">
        <v>9441</v>
      </c>
      <c r="D6585" s="155">
        <v>215</v>
      </c>
      <c r="E6585" s="155">
        <v>315</v>
      </c>
      <c r="F6585" s="166">
        <v>42439</v>
      </c>
      <c r="G6585" s="166">
        <v>42440</v>
      </c>
      <c r="H6585" s="157">
        <v>1</v>
      </c>
    </row>
    <row r="6586" spans="1:9" ht="15" customHeight="1" x14ac:dyDescent="0.25">
      <c r="A6586" s="155" t="s">
        <v>6967</v>
      </c>
      <c r="B6586" s="155" t="s">
        <v>9442</v>
      </c>
      <c r="C6586" s="155" t="s">
        <v>9443</v>
      </c>
      <c r="D6586" s="155">
        <v>10</v>
      </c>
      <c r="E6586" s="155">
        <v>10</v>
      </c>
      <c r="F6586" s="166">
        <v>42440</v>
      </c>
      <c r="G6586" s="166">
        <v>42443</v>
      </c>
      <c r="H6586" s="157">
        <v>1</v>
      </c>
    </row>
    <row r="6587" spans="1:9" ht="15" customHeight="1" x14ac:dyDescent="0.25">
      <c r="A6587" s="155" t="s">
        <v>520</v>
      </c>
      <c r="B6587" s="155" t="s">
        <v>5026</v>
      </c>
      <c r="C6587" s="155" t="s">
        <v>9444</v>
      </c>
      <c r="D6587" s="155">
        <v>350</v>
      </c>
      <c r="E6587" s="155">
        <v>350</v>
      </c>
      <c r="F6587" s="166">
        <v>42443</v>
      </c>
      <c r="G6587" s="166">
        <v>42444</v>
      </c>
      <c r="H6587" s="157">
        <v>1</v>
      </c>
    </row>
    <row r="6588" spans="1:9" ht="15" customHeight="1" x14ac:dyDescent="0.25">
      <c r="A6588" s="155" t="s">
        <v>520</v>
      </c>
      <c r="B6588" s="155" t="s">
        <v>5026</v>
      </c>
      <c r="C6588" s="155" t="s">
        <v>364</v>
      </c>
      <c r="D6588" s="155">
        <v>350</v>
      </c>
      <c r="E6588" s="155">
        <v>350</v>
      </c>
      <c r="F6588" s="166">
        <v>42443</v>
      </c>
      <c r="G6588" s="166">
        <v>42450</v>
      </c>
      <c r="H6588" s="157">
        <v>1</v>
      </c>
    </row>
    <row r="6589" spans="1:9" ht="15" customHeight="1" x14ac:dyDescent="0.25">
      <c r="A6589" s="155" t="s">
        <v>520</v>
      </c>
      <c r="B6589" s="155" t="s">
        <v>1931</v>
      </c>
      <c r="C6589" s="155" t="s">
        <v>9445</v>
      </c>
      <c r="D6589" s="155">
        <v>253</v>
      </c>
      <c r="E6589" s="155">
        <v>253</v>
      </c>
      <c r="F6589" s="166">
        <v>42443</v>
      </c>
      <c r="G6589" s="166">
        <v>42460</v>
      </c>
      <c r="H6589" s="157">
        <v>1</v>
      </c>
    </row>
    <row r="6590" spans="1:9" ht="15" customHeight="1" x14ac:dyDescent="0.25">
      <c r="A6590" s="155" t="s">
        <v>6323</v>
      </c>
      <c r="B6590" s="155" t="s">
        <v>6942</v>
      </c>
      <c r="C6590" s="155" t="s">
        <v>9446</v>
      </c>
      <c r="D6590" s="155">
        <v>2</v>
      </c>
      <c r="E6590" s="155">
        <v>2</v>
      </c>
      <c r="F6590" s="166">
        <v>42443</v>
      </c>
      <c r="G6590" s="166">
        <v>42447</v>
      </c>
      <c r="H6590" s="157">
        <v>1</v>
      </c>
    </row>
    <row r="6591" spans="1:9" ht="15" customHeight="1" x14ac:dyDescent="0.25">
      <c r="A6591" s="155" t="s">
        <v>71</v>
      </c>
      <c r="B6591" s="155" t="s">
        <v>1530</v>
      </c>
      <c r="C6591" s="155" t="s">
        <v>9447</v>
      </c>
      <c r="D6591" s="155">
        <v>5</v>
      </c>
      <c r="E6591" s="155">
        <v>5</v>
      </c>
      <c r="F6591" s="166">
        <v>42443</v>
      </c>
      <c r="G6591" s="166">
        <v>42451</v>
      </c>
      <c r="H6591" s="157">
        <v>1</v>
      </c>
    </row>
    <row r="6592" spans="1:9" ht="15" customHeight="1" x14ac:dyDescent="0.25">
      <c r="A6592" s="155" t="s">
        <v>71</v>
      </c>
      <c r="B6592" s="155" t="s">
        <v>477</v>
      </c>
      <c r="C6592" s="155" t="s">
        <v>9448</v>
      </c>
      <c r="D6592" s="155">
        <v>5</v>
      </c>
      <c r="E6592" s="155">
        <v>5</v>
      </c>
      <c r="F6592" s="166">
        <v>42443</v>
      </c>
      <c r="G6592" s="166">
        <v>42446</v>
      </c>
      <c r="H6592" s="157">
        <v>1</v>
      </c>
    </row>
    <row r="6593" spans="1:9" ht="15" customHeight="1" x14ac:dyDescent="0.25">
      <c r="A6593" s="155" t="s">
        <v>1438</v>
      </c>
      <c r="B6593" s="155" t="s">
        <v>1779</v>
      </c>
      <c r="C6593" s="155" t="s">
        <v>9449</v>
      </c>
      <c r="D6593" s="155">
        <v>115</v>
      </c>
      <c r="E6593" s="155">
        <v>115</v>
      </c>
      <c r="F6593" s="166">
        <v>42443</v>
      </c>
      <c r="G6593" s="166">
        <v>42445</v>
      </c>
      <c r="H6593" s="157">
        <v>1</v>
      </c>
    </row>
    <row r="6594" spans="1:9" ht="15" customHeight="1" x14ac:dyDescent="0.25">
      <c r="A6594" s="155" t="s">
        <v>3437</v>
      </c>
      <c r="B6594" s="155" t="s">
        <v>4224</v>
      </c>
      <c r="C6594" s="155" t="s">
        <v>9450</v>
      </c>
      <c r="D6594" s="155">
        <v>50</v>
      </c>
      <c r="E6594" s="155">
        <v>50</v>
      </c>
      <c r="F6594" s="166">
        <v>42444</v>
      </c>
      <c r="G6594" s="166">
        <v>42447</v>
      </c>
      <c r="H6594" s="157">
        <v>1</v>
      </c>
    </row>
    <row r="6595" spans="1:9" ht="15" customHeight="1" x14ac:dyDescent="0.25">
      <c r="A6595" s="155" t="s">
        <v>563</v>
      </c>
      <c r="B6595" s="155" t="s">
        <v>307</v>
      </c>
      <c r="C6595" s="155" t="s">
        <v>9451</v>
      </c>
      <c r="D6595" s="155">
        <v>100</v>
      </c>
      <c r="E6595" s="155">
        <v>100</v>
      </c>
      <c r="F6595" s="166">
        <v>42444</v>
      </c>
      <c r="G6595" s="166">
        <v>42451</v>
      </c>
      <c r="H6595" s="157">
        <v>1</v>
      </c>
    </row>
    <row r="6596" spans="1:9" ht="15" customHeight="1" x14ac:dyDescent="0.25">
      <c r="A6596" s="155" t="s">
        <v>245</v>
      </c>
      <c r="B6596" s="155" t="s">
        <v>1541</v>
      </c>
      <c r="C6596" s="155" t="s">
        <v>9452</v>
      </c>
      <c r="D6596" s="155">
        <v>50</v>
      </c>
      <c r="E6596" s="155">
        <v>50</v>
      </c>
      <c r="F6596" s="166">
        <v>42444</v>
      </c>
      <c r="G6596" s="166">
        <v>42447</v>
      </c>
      <c r="H6596" s="157">
        <v>1</v>
      </c>
    </row>
    <row r="6597" spans="1:9" ht="15" customHeight="1" x14ac:dyDescent="0.25">
      <c r="A6597" s="155" t="s">
        <v>2714</v>
      </c>
      <c r="B6597" s="155" t="s">
        <v>2066</v>
      </c>
      <c r="C6597" s="155" t="s">
        <v>9453</v>
      </c>
      <c r="D6597" s="155">
        <v>250</v>
      </c>
      <c r="E6597" s="155">
        <v>250</v>
      </c>
      <c r="F6597" s="166">
        <v>42444</v>
      </c>
      <c r="G6597" s="166">
        <v>42447</v>
      </c>
      <c r="H6597" s="157">
        <v>1</v>
      </c>
    </row>
    <row r="6598" spans="1:9" ht="15" customHeight="1" x14ac:dyDescent="0.25">
      <c r="A6598" s="155" t="s">
        <v>78</v>
      </c>
      <c r="B6598" s="155" t="s">
        <v>7890</v>
      </c>
      <c r="C6598" s="155" t="s">
        <v>9454</v>
      </c>
      <c r="D6598" s="155">
        <v>2</v>
      </c>
      <c r="E6598" s="155">
        <v>2</v>
      </c>
      <c r="F6598" s="166">
        <v>42444</v>
      </c>
      <c r="G6598" s="166">
        <v>42446</v>
      </c>
      <c r="H6598" s="157">
        <v>1</v>
      </c>
    </row>
    <row r="6599" spans="1:9" x14ac:dyDescent="0.25">
      <c r="A6599" s="155" t="s">
        <v>9455</v>
      </c>
      <c r="B6599" s="155" t="s">
        <v>9456</v>
      </c>
      <c r="C6599" s="155" t="s">
        <v>9457</v>
      </c>
      <c r="D6599" s="155">
        <v>2</v>
      </c>
      <c r="E6599" s="155">
        <v>2</v>
      </c>
      <c r="F6599" s="166">
        <v>42444</v>
      </c>
      <c r="G6599" s="166">
        <v>42440</v>
      </c>
      <c r="H6599" s="157">
        <v>0</v>
      </c>
    </row>
    <row r="6600" spans="1:9" ht="15" customHeight="1" x14ac:dyDescent="0.25">
      <c r="A6600" s="155" t="s">
        <v>2656</v>
      </c>
      <c r="B6600" s="155" t="s">
        <v>2657</v>
      </c>
      <c r="C6600" s="155" t="s">
        <v>9371</v>
      </c>
      <c r="D6600" s="155">
        <v>2400</v>
      </c>
      <c r="E6600" s="155">
        <v>2400</v>
      </c>
      <c r="F6600" s="166">
        <v>42444</v>
      </c>
      <c r="G6600" s="166">
        <v>42447</v>
      </c>
      <c r="H6600" s="157">
        <v>1</v>
      </c>
    </row>
    <row r="6601" spans="1:9" ht="15" customHeight="1" x14ac:dyDescent="0.25">
      <c r="A6601" s="155" t="s">
        <v>8170</v>
      </c>
      <c r="B6601" s="155" t="s">
        <v>8426</v>
      </c>
      <c r="C6601" s="155" t="s">
        <v>9458</v>
      </c>
      <c r="D6601" s="155">
        <v>10</v>
      </c>
      <c r="E6601" s="155">
        <v>10</v>
      </c>
      <c r="F6601" s="166">
        <v>42444</v>
      </c>
      <c r="G6601" s="166">
        <v>42458</v>
      </c>
      <c r="H6601" s="157">
        <v>1</v>
      </c>
    </row>
    <row r="6602" spans="1:9" ht="15" customHeight="1" x14ac:dyDescent="0.25">
      <c r="A6602" s="155" t="s">
        <v>8024</v>
      </c>
      <c r="B6602" s="155" t="s">
        <v>8932</v>
      </c>
      <c r="C6602" s="155" t="s">
        <v>9459</v>
      </c>
      <c r="D6602" s="155">
        <v>500</v>
      </c>
      <c r="E6602" s="155">
        <v>500</v>
      </c>
      <c r="F6602" s="166">
        <v>42444</v>
      </c>
      <c r="G6602" s="166">
        <v>42447</v>
      </c>
      <c r="H6602" s="157">
        <v>1</v>
      </c>
    </row>
    <row r="6603" spans="1:9" ht="15" customHeight="1" x14ac:dyDescent="0.25">
      <c r="A6603" s="155" t="s">
        <v>71</v>
      </c>
      <c r="B6603" s="155" t="s">
        <v>1550</v>
      </c>
      <c r="C6603" s="155" t="s">
        <v>8890</v>
      </c>
      <c r="D6603" s="155">
        <v>10</v>
      </c>
      <c r="E6603" s="155">
        <v>10</v>
      </c>
      <c r="F6603" s="166">
        <v>42445</v>
      </c>
      <c r="G6603" s="166">
        <v>42452</v>
      </c>
      <c r="H6603" s="157">
        <v>1</v>
      </c>
    </row>
    <row r="6604" spans="1:9" ht="15" customHeight="1" x14ac:dyDescent="0.25">
      <c r="A6604" s="155" t="s">
        <v>877</v>
      </c>
      <c r="B6604" s="155" t="s">
        <v>9460</v>
      </c>
      <c r="C6604" s="155" t="s">
        <v>9461</v>
      </c>
      <c r="D6604" s="155">
        <v>10</v>
      </c>
      <c r="E6604" s="155">
        <v>10</v>
      </c>
      <c r="F6604" s="166">
        <v>42445</v>
      </c>
      <c r="G6604" s="166">
        <v>42451</v>
      </c>
      <c r="H6604" s="157">
        <v>1</v>
      </c>
    </row>
    <row r="6605" spans="1:9" ht="15" customHeight="1" x14ac:dyDescent="0.25">
      <c r="A6605" s="155" t="s">
        <v>78</v>
      </c>
      <c r="B6605" s="155" t="s">
        <v>8761</v>
      </c>
      <c r="C6605" s="155" t="s">
        <v>9462</v>
      </c>
      <c r="D6605" s="155">
        <v>5</v>
      </c>
      <c r="E6605" s="155">
        <v>5</v>
      </c>
      <c r="F6605" s="166">
        <v>42445</v>
      </c>
      <c r="G6605" s="166">
        <v>42446</v>
      </c>
      <c r="H6605" s="157">
        <v>1</v>
      </c>
    </row>
    <row r="6606" spans="1:9" ht="15" customHeight="1" x14ac:dyDescent="0.25">
      <c r="A6606" s="155" t="s">
        <v>115</v>
      </c>
      <c r="B6606" s="155" t="s">
        <v>1038</v>
      </c>
      <c r="C6606" s="155" t="s">
        <v>9463</v>
      </c>
      <c r="D6606" s="155">
        <v>7</v>
      </c>
      <c r="E6606" s="155">
        <v>7</v>
      </c>
      <c r="F6606" s="166">
        <v>42445</v>
      </c>
      <c r="G6606" s="166">
        <v>42422</v>
      </c>
      <c r="H6606" s="157">
        <v>1</v>
      </c>
      <c r="I6606" s="163" t="s">
        <v>10155</v>
      </c>
    </row>
    <row r="6607" spans="1:9" ht="15" customHeight="1" x14ac:dyDescent="0.25">
      <c r="A6607" s="155" t="s">
        <v>115</v>
      </c>
      <c r="B6607" s="155" t="s">
        <v>116</v>
      </c>
      <c r="C6607" s="155" t="s">
        <v>9464</v>
      </c>
      <c r="D6607" s="155">
        <v>26</v>
      </c>
      <c r="E6607" s="155">
        <v>26</v>
      </c>
      <c r="F6607" s="166">
        <v>42445</v>
      </c>
      <c r="G6607" s="166">
        <v>42430</v>
      </c>
      <c r="H6607" s="157">
        <v>1</v>
      </c>
      <c r="I6607" s="163" t="s">
        <v>10155</v>
      </c>
    </row>
    <row r="6608" spans="1:9" ht="15" customHeight="1" x14ac:dyDescent="0.25">
      <c r="A6608" s="155" t="s">
        <v>6021</v>
      </c>
      <c r="B6608" s="155" t="s">
        <v>6022</v>
      </c>
      <c r="C6608" s="155" t="s">
        <v>9465</v>
      </c>
      <c r="D6608" s="155">
        <v>250</v>
      </c>
      <c r="E6608" s="155">
        <v>100</v>
      </c>
      <c r="F6608" s="166">
        <v>42445</v>
      </c>
      <c r="G6608" s="166">
        <v>42447</v>
      </c>
      <c r="H6608" s="157">
        <v>1</v>
      </c>
    </row>
    <row r="6609" spans="1:9" ht="15" customHeight="1" x14ac:dyDescent="0.25">
      <c r="A6609" s="155" t="s">
        <v>4963</v>
      </c>
      <c r="B6609" s="155" t="s">
        <v>9466</v>
      </c>
      <c r="C6609" s="155" t="s">
        <v>9467</v>
      </c>
      <c r="D6609" s="155">
        <v>25</v>
      </c>
      <c r="E6609" s="155">
        <v>25</v>
      </c>
      <c r="F6609" s="166">
        <v>42445</v>
      </c>
      <c r="G6609" s="166">
        <v>42447</v>
      </c>
      <c r="H6609" s="157">
        <v>1</v>
      </c>
    </row>
    <row r="6610" spans="1:9" ht="15" customHeight="1" x14ac:dyDescent="0.25">
      <c r="A6610" s="155" t="s">
        <v>78</v>
      </c>
      <c r="B6610" s="155" t="s">
        <v>9469</v>
      </c>
      <c r="C6610" s="155" t="s">
        <v>9476</v>
      </c>
      <c r="D6610" s="155">
        <v>5</v>
      </c>
      <c r="E6610" s="155">
        <v>5</v>
      </c>
      <c r="F6610" s="166">
        <v>42446</v>
      </c>
      <c r="G6610" s="166">
        <v>42450</v>
      </c>
      <c r="H6610" s="157">
        <v>1</v>
      </c>
    </row>
    <row r="6611" spans="1:9" ht="15" customHeight="1" x14ac:dyDescent="0.25">
      <c r="A6611" s="155" t="s">
        <v>36</v>
      </c>
      <c r="B6611" s="155" t="s">
        <v>4849</v>
      </c>
      <c r="C6611" s="155" t="s">
        <v>9468</v>
      </c>
      <c r="D6611" s="155">
        <v>15</v>
      </c>
      <c r="E6611" s="155">
        <v>15</v>
      </c>
      <c r="F6611" s="166">
        <v>42446</v>
      </c>
      <c r="G6611" s="166">
        <v>42450</v>
      </c>
      <c r="H6611" s="157">
        <v>1</v>
      </c>
    </row>
    <row r="6612" spans="1:9" ht="15" customHeight="1" x14ac:dyDescent="0.25">
      <c r="A6612" s="155" t="s">
        <v>5967</v>
      </c>
      <c r="B6612" s="155" t="s">
        <v>9470</v>
      </c>
      <c r="C6612" s="155" t="s">
        <v>9471</v>
      </c>
      <c r="D6612" s="155">
        <v>8</v>
      </c>
      <c r="E6612" s="155">
        <v>8</v>
      </c>
      <c r="F6612" s="166">
        <v>42446</v>
      </c>
      <c r="G6612" s="166">
        <v>42451</v>
      </c>
      <c r="H6612" s="157">
        <v>1</v>
      </c>
    </row>
    <row r="6613" spans="1:9" ht="15" customHeight="1" x14ac:dyDescent="0.25">
      <c r="A6613" s="155" t="s">
        <v>9472</v>
      </c>
      <c r="B6613" s="155" t="s">
        <v>9473</v>
      </c>
      <c r="C6613" s="155" t="s">
        <v>9474</v>
      </c>
      <c r="D6613" s="155">
        <v>30</v>
      </c>
      <c r="E6613" s="155">
        <v>30</v>
      </c>
      <c r="F6613" s="166">
        <v>42446</v>
      </c>
      <c r="G6613" s="166">
        <v>42446</v>
      </c>
      <c r="H6613" s="157">
        <v>1</v>
      </c>
      <c r="I6613" s="163" t="s">
        <v>9475</v>
      </c>
    </row>
    <row r="6614" spans="1:9" ht="15" customHeight="1" x14ac:dyDescent="0.25">
      <c r="A6614" s="155" t="s">
        <v>8818</v>
      </c>
      <c r="B6614" s="155" t="s">
        <v>2421</v>
      </c>
      <c r="C6614" s="155" t="s">
        <v>9477</v>
      </c>
      <c r="D6614" s="155">
        <v>5</v>
      </c>
      <c r="E6614" s="155">
        <v>5</v>
      </c>
      <c r="F6614" s="166">
        <v>42447</v>
      </c>
      <c r="G6614" s="166">
        <v>42452</v>
      </c>
      <c r="H6614" s="157">
        <v>1</v>
      </c>
    </row>
    <row r="6615" spans="1:9" ht="15" customHeight="1" x14ac:dyDescent="0.25">
      <c r="A6615" s="155" t="s">
        <v>6965</v>
      </c>
      <c r="B6615" s="155" t="s">
        <v>4940</v>
      </c>
      <c r="C6615" s="155" t="s">
        <v>9478</v>
      </c>
      <c r="D6615" s="155">
        <v>17</v>
      </c>
      <c r="E6615" s="155">
        <v>17</v>
      </c>
      <c r="F6615" s="166">
        <v>42447</v>
      </c>
      <c r="G6615" s="166">
        <v>42454</v>
      </c>
      <c r="H6615" s="157">
        <v>1</v>
      </c>
    </row>
    <row r="6616" spans="1:9" ht="30" customHeight="1" x14ac:dyDescent="0.25">
      <c r="A6616" s="155" t="s">
        <v>3473</v>
      </c>
      <c r="B6616" s="155" t="s">
        <v>9479</v>
      </c>
      <c r="C6616" s="155" t="s">
        <v>9480</v>
      </c>
      <c r="D6616" s="155">
        <v>25</v>
      </c>
      <c r="E6616" s="155">
        <v>25</v>
      </c>
      <c r="F6616" s="166">
        <v>42447</v>
      </c>
      <c r="G6616" s="166">
        <v>42459</v>
      </c>
      <c r="H6616" s="157">
        <v>1</v>
      </c>
      <c r="I6616" s="163" t="s">
        <v>9481</v>
      </c>
    </row>
    <row r="6617" spans="1:9" ht="30" customHeight="1" x14ac:dyDescent="0.25">
      <c r="A6617" s="155" t="s">
        <v>8056</v>
      </c>
      <c r="B6617" s="155" t="s">
        <v>471</v>
      </c>
      <c r="C6617" s="155" t="s">
        <v>9482</v>
      </c>
      <c r="D6617" s="155">
        <v>200</v>
      </c>
      <c r="E6617" s="155">
        <v>200</v>
      </c>
      <c r="F6617" s="166">
        <v>42447</v>
      </c>
      <c r="G6617" s="166">
        <v>42451</v>
      </c>
      <c r="H6617" s="157">
        <v>1</v>
      </c>
    </row>
    <row r="6618" spans="1:9" ht="15" customHeight="1" x14ac:dyDescent="0.25">
      <c r="A6618" s="155" t="s">
        <v>9483</v>
      </c>
      <c r="B6618" s="155" t="s">
        <v>9484</v>
      </c>
      <c r="C6618" s="155" t="s">
        <v>9485</v>
      </c>
      <c r="D6618" s="155">
        <v>20</v>
      </c>
      <c r="E6618" s="155">
        <v>20</v>
      </c>
      <c r="F6618" s="166">
        <v>42447</v>
      </c>
      <c r="G6618" s="166">
        <v>42450</v>
      </c>
      <c r="H6618" s="157">
        <v>1</v>
      </c>
    </row>
    <row r="6619" spans="1:9" ht="15" customHeight="1" x14ac:dyDescent="0.25">
      <c r="A6619" s="155" t="s">
        <v>7395</v>
      </c>
      <c r="B6619" s="155" t="s">
        <v>9486</v>
      </c>
      <c r="C6619" s="155" t="s">
        <v>9487</v>
      </c>
      <c r="D6619" s="155">
        <v>125</v>
      </c>
      <c r="E6619" s="155">
        <v>60</v>
      </c>
      <c r="F6619" s="166">
        <v>42447</v>
      </c>
      <c r="G6619" s="166">
        <v>42451</v>
      </c>
      <c r="H6619" s="157">
        <v>1</v>
      </c>
    </row>
    <row r="6620" spans="1:9" ht="15" customHeight="1" x14ac:dyDescent="0.25">
      <c r="A6620" s="155" t="s">
        <v>78</v>
      </c>
      <c r="B6620" s="155" t="s">
        <v>3613</v>
      </c>
      <c r="C6620" s="155" t="s">
        <v>9488</v>
      </c>
      <c r="D6620" s="155">
        <v>4</v>
      </c>
      <c r="E6620" s="155">
        <v>4</v>
      </c>
      <c r="F6620" s="166">
        <v>42450</v>
      </c>
      <c r="G6620" s="166">
        <v>42452</v>
      </c>
      <c r="H6620" s="157">
        <v>1</v>
      </c>
    </row>
    <row r="6621" spans="1:9" ht="15" customHeight="1" x14ac:dyDescent="0.25">
      <c r="A6621" s="155" t="s">
        <v>559</v>
      </c>
      <c r="B6621" s="155" t="s">
        <v>868</v>
      </c>
      <c r="C6621" s="155" t="s">
        <v>9489</v>
      </c>
      <c r="D6621" s="155">
        <v>10000</v>
      </c>
      <c r="E6621" s="155">
        <v>10080</v>
      </c>
      <c r="F6621" s="166">
        <v>42450</v>
      </c>
      <c r="G6621" s="166">
        <v>42452</v>
      </c>
      <c r="H6621" s="157">
        <v>1</v>
      </c>
    </row>
    <row r="6622" spans="1:9" ht="15" customHeight="1" x14ac:dyDescent="0.25">
      <c r="A6622" s="155" t="s">
        <v>1508</v>
      </c>
      <c r="B6622" s="155" t="s">
        <v>1584</v>
      </c>
      <c r="C6622" s="155" t="s">
        <v>9490</v>
      </c>
      <c r="D6622" s="155">
        <v>50</v>
      </c>
      <c r="E6622" s="155">
        <v>5</v>
      </c>
      <c r="F6622" s="166">
        <v>42451</v>
      </c>
      <c r="G6622" s="166">
        <v>42457</v>
      </c>
      <c r="H6622" s="157">
        <v>1</v>
      </c>
    </row>
    <row r="6623" spans="1:9" ht="15" customHeight="1" x14ac:dyDescent="0.25">
      <c r="A6623" s="155" t="s">
        <v>3481</v>
      </c>
      <c r="B6623" s="155" t="s">
        <v>149</v>
      </c>
      <c r="C6623" s="155" t="s">
        <v>9491</v>
      </c>
      <c r="D6623" s="155">
        <v>65</v>
      </c>
      <c r="E6623" s="155">
        <v>65</v>
      </c>
      <c r="F6623" s="166">
        <v>42452</v>
      </c>
      <c r="G6623" s="166">
        <v>42454</v>
      </c>
      <c r="H6623" s="157">
        <v>1</v>
      </c>
    </row>
    <row r="6624" spans="1:9" ht="15" customHeight="1" x14ac:dyDescent="0.25">
      <c r="A6624" s="155" t="s">
        <v>251</v>
      </c>
      <c r="B6624" s="155" t="s">
        <v>771</v>
      </c>
      <c r="C6624" s="155" t="s">
        <v>9492</v>
      </c>
      <c r="D6624" s="155">
        <v>20</v>
      </c>
      <c r="E6624" s="155">
        <v>20</v>
      </c>
      <c r="F6624" s="166">
        <v>42451</v>
      </c>
      <c r="G6624" s="166">
        <v>42454</v>
      </c>
      <c r="H6624" s="157">
        <v>1</v>
      </c>
    </row>
    <row r="6625" spans="1:9" ht="15" customHeight="1" x14ac:dyDescent="0.25">
      <c r="A6625" s="155" t="s">
        <v>1554</v>
      </c>
      <c r="B6625" s="155" t="s">
        <v>1181</v>
      </c>
      <c r="C6625" s="155" t="s">
        <v>9493</v>
      </c>
      <c r="D6625" s="155">
        <v>125</v>
      </c>
      <c r="E6625" s="155">
        <v>125</v>
      </c>
      <c r="F6625" s="166">
        <v>42451</v>
      </c>
      <c r="G6625" s="166">
        <v>42454</v>
      </c>
      <c r="H6625" s="157">
        <v>1</v>
      </c>
    </row>
    <row r="6626" spans="1:9" ht="15" customHeight="1" x14ac:dyDescent="0.25">
      <c r="A6626" s="155" t="s">
        <v>6021</v>
      </c>
      <c r="B6626" s="155" t="s">
        <v>6022</v>
      </c>
      <c r="C6626" s="155" t="s">
        <v>9465</v>
      </c>
      <c r="D6626" s="155">
        <v>250</v>
      </c>
      <c r="E6626" s="155">
        <v>150</v>
      </c>
      <c r="F6626" s="166">
        <v>42451</v>
      </c>
      <c r="G6626" s="166">
        <v>42457</v>
      </c>
      <c r="H6626" s="157">
        <v>1</v>
      </c>
      <c r="I6626" s="163" t="s">
        <v>9494</v>
      </c>
    </row>
    <row r="6627" spans="1:9" ht="15" customHeight="1" x14ac:dyDescent="0.25">
      <c r="A6627" s="155" t="s">
        <v>71</v>
      </c>
      <c r="B6627" s="155" t="s">
        <v>2957</v>
      </c>
      <c r="C6627" s="155" t="s">
        <v>9422</v>
      </c>
      <c r="D6627" s="155">
        <v>50</v>
      </c>
      <c r="E6627" s="155">
        <v>2</v>
      </c>
      <c r="F6627" s="166">
        <v>42451</v>
      </c>
      <c r="G6627" s="166">
        <v>42457</v>
      </c>
      <c r="H6627" s="157">
        <v>1</v>
      </c>
    </row>
    <row r="6628" spans="1:9" ht="15" customHeight="1" x14ac:dyDescent="0.25">
      <c r="A6628" s="155" t="s">
        <v>71</v>
      </c>
      <c r="B6628" s="155" t="s">
        <v>2957</v>
      </c>
      <c r="C6628" s="155" t="s">
        <v>9495</v>
      </c>
      <c r="D6628" s="155">
        <v>2</v>
      </c>
      <c r="E6628" s="155">
        <v>2</v>
      </c>
      <c r="F6628" s="166">
        <v>42451</v>
      </c>
      <c r="G6628" s="166">
        <v>42465</v>
      </c>
      <c r="H6628" s="157">
        <v>1</v>
      </c>
    </row>
    <row r="6629" spans="1:9" ht="15" customHeight="1" x14ac:dyDescent="0.25">
      <c r="A6629" s="155" t="s">
        <v>78</v>
      </c>
      <c r="B6629" s="155" t="s">
        <v>9496</v>
      </c>
      <c r="C6629" s="155" t="s">
        <v>9497</v>
      </c>
      <c r="D6629" s="155">
        <v>5</v>
      </c>
      <c r="E6629" s="155">
        <v>5</v>
      </c>
      <c r="F6629" s="166">
        <v>42451</v>
      </c>
      <c r="G6629" s="166">
        <v>42454</v>
      </c>
      <c r="H6629" s="157">
        <v>1</v>
      </c>
    </row>
    <row r="6630" spans="1:9" ht="15" customHeight="1" x14ac:dyDescent="0.25">
      <c r="A6630" s="155" t="s">
        <v>71</v>
      </c>
      <c r="B6630" s="155" t="s">
        <v>154</v>
      </c>
      <c r="C6630" s="155" t="s">
        <v>9500</v>
      </c>
      <c r="D6630" s="155">
        <v>5</v>
      </c>
      <c r="E6630" s="155">
        <v>5</v>
      </c>
      <c r="F6630" s="166">
        <v>42452</v>
      </c>
      <c r="G6630" s="166">
        <v>42459</v>
      </c>
      <c r="H6630" s="157">
        <v>1</v>
      </c>
    </row>
    <row r="6631" spans="1:9" ht="15" customHeight="1" x14ac:dyDescent="0.25">
      <c r="A6631" s="155" t="s">
        <v>2714</v>
      </c>
      <c r="B6631" s="155" t="s">
        <v>5304</v>
      </c>
      <c r="C6631" s="155" t="s">
        <v>9501</v>
      </c>
      <c r="D6631" s="155">
        <v>250</v>
      </c>
      <c r="E6631" s="155">
        <v>250</v>
      </c>
      <c r="F6631" s="166">
        <v>42452</v>
      </c>
      <c r="G6631" s="166">
        <v>42458</v>
      </c>
      <c r="H6631" s="157">
        <v>1</v>
      </c>
    </row>
    <row r="6632" spans="1:9" ht="15" customHeight="1" x14ac:dyDescent="0.25">
      <c r="A6632" s="155" t="s">
        <v>725</v>
      </c>
      <c r="B6632" s="155" t="s">
        <v>9502</v>
      </c>
      <c r="C6632" s="155" t="s">
        <v>9503</v>
      </c>
      <c r="D6632" s="155">
        <v>5</v>
      </c>
      <c r="E6632" s="155">
        <v>5</v>
      </c>
      <c r="F6632" s="166">
        <v>42452</v>
      </c>
      <c r="G6632" s="166">
        <v>42457</v>
      </c>
      <c r="H6632" s="157">
        <v>1</v>
      </c>
    </row>
    <row r="6633" spans="1:9" ht="15" customHeight="1" x14ac:dyDescent="0.25">
      <c r="A6633" s="155" t="s">
        <v>6916</v>
      </c>
      <c r="B6633" s="155" t="s">
        <v>9505</v>
      </c>
      <c r="C6633" s="155" t="s">
        <v>9504</v>
      </c>
      <c r="D6633" s="155">
        <v>20</v>
      </c>
      <c r="E6633" s="155">
        <v>20</v>
      </c>
      <c r="F6633" s="166">
        <v>42452</v>
      </c>
      <c r="G6633" s="166">
        <v>42452</v>
      </c>
      <c r="H6633" s="157">
        <v>1</v>
      </c>
    </row>
    <row r="6634" spans="1:9" ht="15" customHeight="1" x14ac:dyDescent="0.25">
      <c r="A6634" s="155" t="s">
        <v>4839</v>
      </c>
      <c r="B6634" s="155" t="s">
        <v>1696</v>
      </c>
      <c r="C6634" s="155" t="s">
        <v>9506</v>
      </c>
      <c r="D6634" s="155">
        <v>1</v>
      </c>
      <c r="E6634" s="155">
        <v>1</v>
      </c>
      <c r="F6634" s="166">
        <v>42452</v>
      </c>
      <c r="G6634" s="166">
        <v>42457</v>
      </c>
      <c r="H6634" s="157">
        <v>1</v>
      </c>
    </row>
    <row r="6635" spans="1:9" ht="15" customHeight="1" x14ac:dyDescent="0.25">
      <c r="A6635" s="155" t="s">
        <v>9507</v>
      </c>
      <c r="B6635" s="155" t="s">
        <v>9508</v>
      </c>
      <c r="C6635" s="155" t="s">
        <v>9509</v>
      </c>
      <c r="D6635" s="155">
        <v>20</v>
      </c>
      <c r="E6635" s="155">
        <v>19</v>
      </c>
      <c r="F6635" s="166">
        <v>42452</v>
      </c>
      <c r="G6635" s="166">
        <v>42447</v>
      </c>
      <c r="H6635" s="157">
        <v>1</v>
      </c>
      <c r="I6635" s="163" t="s">
        <v>2827</v>
      </c>
    </row>
    <row r="6636" spans="1:9" ht="15" customHeight="1" x14ac:dyDescent="0.25">
      <c r="A6636" s="155" t="s">
        <v>7849</v>
      </c>
      <c r="B6636" s="155" t="s">
        <v>2698</v>
      </c>
      <c r="C6636" s="155" t="s">
        <v>8580</v>
      </c>
      <c r="D6636" s="155">
        <v>19</v>
      </c>
      <c r="E6636" s="155">
        <v>19</v>
      </c>
      <c r="F6636" s="166">
        <v>42453</v>
      </c>
      <c r="G6636" s="166">
        <v>42459</v>
      </c>
      <c r="H6636" s="157">
        <v>1</v>
      </c>
    </row>
    <row r="6637" spans="1:9" ht="15" customHeight="1" x14ac:dyDescent="0.25">
      <c r="A6637" s="155" t="s">
        <v>71</v>
      </c>
      <c r="B6637" s="155" t="s">
        <v>1550</v>
      </c>
      <c r="C6637" s="155" t="s">
        <v>9510</v>
      </c>
      <c r="D6637" s="155">
        <v>5</v>
      </c>
      <c r="E6637" s="155">
        <v>5</v>
      </c>
      <c r="F6637" s="166">
        <v>42453</v>
      </c>
      <c r="G6637" s="166">
        <v>42460</v>
      </c>
      <c r="H6637" s="157">
        <v>1</v>
      </c>
    </row>
    <row r="6638" spans="1:9" ht="15" customHeight="1" x14ac:dyDescent="0.25">
      <c r="A6638" s="155" t="s">
        <v>9511</v>
      </c>
      <c r="B6638" s="155" t="s">
        <v>255</v>
      </c>
      <c r="C6638" s="155" t="s">
        <v>9512</v>
      </c>
      <c r="D6638" s="155">
        <v>29</v>
      </c>
      <c r="E6638" s="155">
        <v>29</v>
      </c>
      <c r="F6638" s="166">
        <v>42453</v>
      </c>
      <c r="G6638" s="166">
        <v>42458</v>
      </c>
      <c r="H6638" s="157">
        <v>1</v>
      </c>
    </row>
    <row r="6639" spans="1:9" ht="15" customHeight="1" x14ac:dyDescent="0.25">
      <c r="A6639" s="155" t="s">
        <v>4395</v>
      </c>
      <c r="B6639" s="155" t="s">
        <v>1696</v>
      </c>
      <c r="C6639" s="155" t="s">
        <v>9513</v>
      </c>
      <c r="D6639" s="155">
        <v>3</v>
      </c>
      <c r="E6639" s="155">
        <v>3</v>
      </c>
      <c r="F6639" s="166">
        <v>42453</v>
      </c>
      <c r="G6639" s="166">
        <v>42464</v>
      </c>
      <c r="H6639" s="157">
        <v>1</v>
      </c>
    </row>
    <row r="6640" spans="1:9" ht="15" customHeight="1" x14ac:dyDescent="0.25">
      <c r="A6640" s="155" t="s">
        <v>9514</v>
      </c>
      <c r="B6640" s="155" t="s">
        <v>272</v>
      </c>
      <c r="D6640" s="155">
        <v>4</v>
      </c>
      <c r="E6640" s="155">
        <v>4</v>
      </c>
      <c r="F6640" s="166">
        <v>42453</v>
      </c>
      <c r="G6640" s="166">
        <v>42464</v>
      </c>
      <c r="H6640" s="157">
        <v>1</v>
      </c>
    </row>
    <row r="6641" spans="1:9" ht="15" customHeight="1" x14ac:dyDescent="0.25">
      <c r="A6641" s="155" t="s">
        <v>7395</v>
      </c>
      <c r="B6641" s="155" t="s">
        <v>9486</v>
      </c>
      <c r="C6641" s="155" t="s">
        <v>9487</v>
      </c>
      <c r="D6641" s="155">
        <v>125</v>
      </c>
      <c r="E6641" s="155">
        <v>63</v>
      </c>
      <c r="F6641" s="166">
        <v>42453</v>
      </c>
      <c r="G6641" s="166">
        <v>42422</v>
      </c>
      <c r="H6641" s="157">
        <v>1</v>
      </c>
      <c r="I6641" s="163" t="s">
        <v>9515</v>
      </c>
    </row>
    <row r="6642" spans="1:9" ht="15" customHeight="1" x14ac:dyDescent="0.25">
      <c r="A6642" s="155" t="s">
        <v>6576</v>
      </c>
      <c r="B6642" s="155" t="s">
        <v>7368</v>
      </c>
      <c r="C6642" s="155" t="s">
        <v>9516</v>
      </c>
      <c r="D6642" s="155">
        <v>1</v>
      </c>
      <c r="E6642" s="155">
        <v>1</v>
      </c>
      <c r="F6642" s="166">
        <v>42453</v>
      </c>
      <c r="G6642" s="166">
        <v>42457</v>
      </c>
      <c r="H6642" s="157">
        <v>1</v>
      </c>
    </row>
    <row r="6643" spans="1:9" ht="15" customHeight="1" x14ac:dyDescent="0.25">
      <c r="A6643" s="155" t="s">
        <v>71</v>
      </c>
      <c r="B6643" s="155" t="s">
        <v>477</v>
      </c>
      <c r="C6643" s="155" t="s">
        <v>9521</v>
      </c>
      <c r="D6643" s="155">
        <v>5</v>
      </c>
      <c r="E6643" s="155">
        <v>5</v>
      </c>
      <c r="F6643" s="166">
        <v>42457</v>
      </c>
      <c r="G6643" s="166">
        <v>42460</v>
      </c>
      <c r="H6643" s="157">
        <v>1</v>
      </c>
    </row>
    <row r="6644" spans="1:9" ht="15" customHeight="1" x14ac:dyDescent="0.25">
      <c r="A6644" s="155" t="s">
        <v>71</v>
      </c>
      <c r="B6644" s="155" t="s">
        <v>1550</v>
      </c>
      <c r="C6644" s="155" t="s">
        <v>9520</v>
      </c>
      <c r="D6644" s="155">
        <v>5</v>
      </c>
      <c r="E6644" s="155">
        <v>5</v>
      </c>
      <c r="F6644" s="166">
        <v>42457</v>
      </c>
      <c r="G6644" s="166">
        <v>42459</v>
      </c>
      <c r="H6644" s="157">
        <v>1</v>
      </c>
    </row>
    <row r="6645" spans="1:9" ht="15" customHeight="1" x14ac:dyDescent="0.25">
      <c r="A6645" s="155" t="s">
        <v>286</v>
      </c>
      <c r="B6645" s="155" t="s">
        <v>3002</v>
      </c>
      <c r="C6645" s="155" t="s">
        <v>9519</v>
      </c>
      <c r="D6645" s="155">
        <v>50</v>
      </c>
      <c r="E6645" s="155">
        <v>50</v>
      </c>
      <c r="F6645" s="166">
        <v>42457</v>
      </c>
      <c r="G6645" s="166">
        <v>42459</v>
      </c>
      <c r="H6645" s="157">
        <v>1</v>
      </c>
    </row>
    <row r="6646" spans="1:9" ht="15" customHeight="1" x14ac:dyDescent="0.25">
      <c r="A6646" s="155" t="s">
        <v>286</v>
      </c>
      <c r="B6646" s="155" t="s">
        <v>3014</v>
      </c>
      <c r="C6646" s="155" t="s">
        <v>9518</v>
      </c>
      <c r="D6646" s="155">
        <v>30</v>
      </c>
      <c r="E6646" s="155">
        <v>30</v>
      </c>
      <c r="F6646" s="166">
        <v>42457</v>
      </c>
      <c r="G6646" s="166">
        <v>42460</v>
      </c>
      <c r="H6646" s="157">
        <v>1</v>
      </c>
    </row>
    <row r="6647" spans="1:9" ht="15" customHeight="1" x14ac:dyDescent="0.25">
      <c r="A6647" s="155" t="s">
        <v>286</v>
      </c>
      <c r="B6647" s="155" t="s">
        <v>9517</v>
      </c>
      <c r="C6647" s="155" t="s">
        <v>364</v>
      </c>
      <c r="D6647" s="155">
        <v>20</v>
      </c>
      <c r="E6647" s="155">
        <v>20</v>
      </c>
      <c r="F6647" s="166">
        <v>42457</v>
      </c>
      <c r="G6647" s="166">
        <v>42460</v>
      </c>
      <c r="H6647" s="157">
        <v>1</v>
      </c>
    </row>
    <row r="6648" spans="1:9" ht="15" customHeight="1" x14ac:dyDescent="0.25">
      <c r="A6648" s="155" t="s">
        <v>6576</v>
      </c>
      <c r="B6648" s="155" t="s">
        <v>7368</v>
      </c>
      <c r="C6648" s="155" t="s">
        <v>9523</v>
      </c>
      <c r="D6648" s="155">
        <v>1</v>
      </c>
      <c r="E6648" s="155">
        <v>1</v>
      </c>
      <c r="F6648" s="166">
        <v>42457</v>
      </c>
      <c r="G6648" s="166">
        <v>42458</v>
      </c>
      <c r="H6648" s="157">
        <v>1</v>
      </c>
    </row>
    <row r="6649" spans="1:9" ht="15" customHeight="1" x14ac:dyDescent="0.25">
      <c r="A6649" s="155" t="s">
        <v>6576</v>
      </c>
      <c r="B6649" s="155" t="s">
        <v>7368</v>
      </c>
      <c r="C6649" s="155" t="s">
        <v>9522</v>
      </c>
      <c r="D6649" s="155">
        <v>1</v>
      </c>
      <c r="E6649" s="155">
        <v>1</v>
      </c>
      <c r="F6649" s="166">
        <v>42457</v>
      </c>
      <c r="G6649" s="166">
        <v>42458</v>
      </c>
      <c r="H6649" s="157">
        <v>1</v>
      </c>
    </row>
    <row r="6650" spans="1:9" ht="15" customHeight="1" x14ac:dyDescent="0.25">
      <c r="A6650" s="155" t="s">
        <v>520</v>
      </c>
      <c r="B6650" s="155" t="s">
        <v>1931</v>
      </c>
      <c r="C6650" s="155" t="s">
        <v>9524</v>
      </c>
      <c r="D6650" s="155">
        <v>31</v>
      </c>
      <c r="E6650" s="155">
        <v>31</v>
      </c>
      <c r="F6650" s="166">
        <v>42457</v>
      </c>
      <c r="G6650" s="166">
        <v>42460</v>
      </c>
      <c r="H6650" s="157">
        <v>1</v>
      </c>
    </row>
    <row r="6651" spans="1:9" ht="15" customHeight="1" x14ac:dyDescent="0.25">
      <c r="A6651" s="155" t="s">
        <v>520</v>
      </c>
      <c r="B6651" s="155" t="s">
        <v>1931</v>
      </c>
      <c r="C6651" s="155" t="s">
        <v>9525</v>
      </c>
      <c r="D6651" s="155">
        <v>253</v>
      </c>
      <c r="E6651" s="155">
        <v>253</v>
      </c>
      <c r="F6651" s="166">
        <v>42457</v>
      </c>
      <c r="G6651" s="166">
        <v>42460</v>
      </c>
      <c r="H6651" s="157">
        <v>1</v>
      </c>
    </row>
    <row r="6652" spans="1:9" ht="15" customHeight="1" x14ac:dyDescent="0.25">
      <c r="A6652" s="155" t="s">
        <v>71</v>
      </c>
      <c r="B6652" s="155" t="s">
        <v>2730</v>
      </c>
      <c r="C6652" s="155" t="s">
        <v>9528</v>
      </c>
      <c r="D6652" s="155">
        <v>4</v>
      </c>
      <c r="E6652" s="155">
        <v>4</v>
      </c>
      <c r="F6652" s="166">
        <v>42458</v>
      </c>
      <c r="G6652" s="166">
        <v>42473</v>
      </c>
      <c r="H6652" s="157">
        <v>1</v>
      </c>
    </row>
    <row r="6653" spans="1:9" ht="30" customHeight="1" x14ac:dyDescent="0.25">
      <c r="A6653" s="155" t="s">
        <v>8056</v>
      </c>
      <c r="B6653" s="155" t="s">
        <v>9526</v>
      </c>
      <c r="C6653" s="155" t="s">
        <v>9527</v>
      </c>
      <c r="D6653" s="155">
        <v>11</v>
      </c>
      <c r="E6653" s="155">
        <v>11</v>
      </c>
      <c r="F6653" s="166">
        <v>42458</v>
      </c>
      <c r="G6653" s="166">
        <v>42466</v>
      </c>
      <c r="H6653" s="157">
        <v>1</v>
      </c>
    </row>
    <row r="6654" spans="1:9" ht="15" customHeight="1" x14ac:dyDescent="0.25">
      <c r="A6654" s="155" t="s">
        <v>9529</v>
      </c>
      <c r="B6654" s="155" t="s">
        <v>9530</v>
      </c>
      <c r="C6654" s="155" t="s">
        <v>9531</v>
      </c>
      <c r="D6654" s="155">
        <v>15</v>
      </c>
      <c r="E6654" s="155">
        <v>15</v>
      </c>
      <c r="F6654" s="166">
        <v>42458</v>
      </c>
      <c r="G6654" s="166">
        <v>42461</v>
      </c>
      <c r="H6654" s="157">
        <v>1</v>
      </c>
    </row>
    <row r="6655" spans="1:9" ht="15" customHeight="1" x14ac:dyDescent="0.25">
      <c r="A6655" s="155" t="s">
        <v>6576</v>
      </c>
      <c r="B6655" s="155" t="s">
        <v>7368</v>
      </c>
      <c r="C6655" s="155" t="s">
        <v>9532</v>
      </c>
      <c r="D6655" s="155">
        <v>1</v>
      </c>
      <c r="E6655" s="155">
        <v>1</v>
      </c>
      <c r="F6655" s="166">
        <v>42458</v>
      </c>
      <c r="G6655" s="166">
        <v>42459</v>
      </c>
      <c r="H6655" s="157">
        <v>1</v>
      </c>
    </row>
    <row r="6656" spans="1:9" ht="15" customHeight="1" x14ac:dyDescent="0.25">
      <c r="A6656" s="155" t="s">
        <v>6576</v>
      </c>
      <c r="B6656" s="155" t="s">
        <v>7368</v>
      </c>
      <c r="C6656" s="155" t="s">
        <v>9533</v>
      </c>
      <c r="D6656" s="155">
        <v>1</v>
      </c>
      <c r="E6656" s="155">
        <v>1</v>
      </c>
      <c r="F6656" s="166">
        <v>42458</v>
      </c>
      <c r="G6656" s="166">
        <v>42459</v>
      </c>
      <c r="H6656" s="157">
        <v>1</v>
      </c>
    </row>
    <row r="6657" spans="1:9" ht="15" customHeight="1" x14ac:dyDescent="0.25">
      <c r="A6657" s="155" t="s">
        <v>36</v>
      </c>
      <c r="B6657" s="155" t="s">
        <v>4092</v>
      </c>
      <c r="C6657" s="155" t="s">
        <v>9536</v>
      </c>
      <c r="D6657" s="155">
        <v>20</v>
      </c>
      <c r="E6657" s="155">
        <v>20</v>
      </c>
      <c r="F6657" s="166">
        <v>42459</v>
      </c>
      <c r="G6657" s="166">
        <v>42461</v>
      </c>
      <c r="H6657" s="157">
        <v>1</v>
      </c>
    </row>
    <row r="6658" spans="1:9" ht="15" customHeight="1" x14ac:dyDescent="0.25">
      <c r="A6658" s="155" t="s">
        <v>2144</v>
      </c>
      <c r="B6658" s="155" t="s">
        <v>980</v>
      </c>
      <c r="C6658" s="155" t="s">
        <v>9537</v>
      </c>
      <c r="D6658" s="155">
        <v>250</v>
      </c>
      <c r="E6658" s="155">
        <v>250</v>
      </c>
      <c r="F6658" s="166">
        <v>42459</v>
      </c>
      <c r="G6658" s="166">
        <v>42464</v>
      </c>
      <c r="H6658" s="157">
        <v>1</v>
      </c>
    </row>
    <row r="6659" spans="1:9" ht="15" customHeight="1" x14ac:dyDescent="0.25">
      <c r="A6659" s="155" t="s">
        <v>1280</v>
      </c>
      <c r="B6659" s="155" t="s">
        <v>5975</v>
      </c>
      <c r="C6659" s="155" t="s">
        <v>9538</v>
      </c>
      <c r="D6659" s="155">
        <v>10</v>
      </c>
      <c r="E6659" s="155">
        <v>10</v>
      </c>
      <c r="F6659" s="166">
        <v>42459</v>
      </c>
      <c r="G6659" s="166">
        <v>42464</v>
      </c>
      <c r="H6659" s="157">
        <v>1</v>
      </c>
    </row>
    <row r="6660" spans="1:9" ht="15" customHeight="1" x14ac:dyDescent="0.25">
      <c r="A6660" s="155" t="s">
        <v>350</v>
      </c>
      <c r="B6660" s="155" t="s">
        <v>258</v>
      </c>
      <c r="C6660" s="155" t="s">
        <v>9541</v>
      </c>
      <c r="D6660" s="155">
        <v>200</v>
      </c>
      <c r="E6660" s="155">
        <v>222</v>
      </c>
      <c r="F6660" s="166">
        <v>42459</v>
      </c>
      <c r="G6660" s="166">
        <v>42464</v>
      </c>
      <c r="H6660" s="157">
        <v>1</v>
      </c>
    </row>
    <row r="6661" spans="1:9" ht="15" customHeight="1" x14ac:dyDescent="0.25">
      <c r="A6661" s="155" t="s">
        <v>1983</v>
      </c>
      <c r="B6661" s="155" t="s">
        <v>9543</v>
      </c>
      <c r="C6661" s="155" t="s">
        <v>9542</v>
      </c>
      <c r="D6661" s="155">
        <v>4</v>
      </c>
      <c r="E6661" s="155">
        <v>4</v>
      </c>
      <c r="F6661" s="166">
        <v>42459</v>
      </c>
      <c r="G6661" s="166">
        <v>42460</v>
      </c>
      <c r="H6661" s="157">
        <v>1</v>
      </c>
    </row>
    <row r="6662" spans="1:9" ht="15" customHeight="1" x14ac:dyDescent="0.25">
      <c r="A6662" s="155" t="s">
        <v>1983</v>
      </c>
      <c r="B6662" s="155" t="s">
        <v>9544</v>
      </c>
      <c r="C6662" s="155" t="s">
        <v>316</v>
      </c>
      <c r="D6662" s="155">
        <v>2</v>
      </c>
      <c r="E6662" s="155">
        <v>2</v>
      </c>
      <c r="F6662" s="166">
        <v>42459</v>
      </c>
      <c r="G6662" s="166">
        <v>42460</v>
      </c>
      <c r="H6662" s="157">
        <v>1</v>
      </c>
    </row>
    <row r="6663" spans="1:9" ht="15" customHeight="1" x14ac:dyDescent="0.25">
      <c r="A6663" s="155" t="s">
        <v>1983</v>
      </c>
      <c r="B6663" s="155" t="s">
        <v>9545</v>
      </c>
      <c r="C6663" s="155" t="s">
        <v>32</v>
      </c>
      <c r="D6663" s="155">
        <v>4</v>
      </c>
      <c r="E6663" s="155">
        <v>4</v>
      </c>
      <c r="F6663" s="166">
        <v>42459</v>
      </c>
      <c r="G6663" s="166">
        <v>42460</v>
      </c>
      <c r="H6663" s="157">
        <v>1</v>
      </c>
    </row>
    <row r="6664" spans="1:9" ht="15" customHeight="1" x14ac:dyDescent="0.25">
      <c r="A6664" s="155" t="s">
        <v>1983</v>
      </c>
      <c r="B6664" s="155" t="s">
        <v>9025</v>
      </c>
      <c r="C6664" s="155" t="s">
        <v>166</v>
      </c>
      <c r="D6664" s="155">
        <v>2</v>
      </c>
      <c r="E6664" s="155">
        <v>2</v>
      </c>
      <c r="F6664" s="166">
        <v>42459</v>
      </c>
      <c r="G6664" s="166">
        <v>42460</v>
      </c>
      <c r="H6664" s="157">
        <v>1</v>
      </c>
    </row>
    <row r="6665" spans="1:9" ht="15" customHeight="1" x14ac:dyDescent="0.25">
      <c r="A6665" s="155" t="s">
        <v>9548</v>
      </c>
      <c r="B6665" s="155" t="s">
        <v>9549</v>
      </c>
      <c r="C6665" s="155" t="s">
        <v>9550</v>
      </c>
      <c r="D6665" s="155">
        <v>25</v>
      </c>
      <c r="E6665" s="155">
        <v>25</v>
      </c>
      <c r="F6665" s="166">
        <v>42459</v>
      </c>
      <c r="G6665" s="166">
        <v>42443</v>
      </c>
      <c r="H6665" s="157">
        <v>1</v>
      </c>
      <c r="I6665" s="163" t="s">
        <v>9551</v>
      </c>
    </row>
    <row r="6666" spans="1:9" ht="15" customHeight="1" x14ac:dyDescent="0.25">
      <c r="A6666" s="155" t="s">
        <v>71</v>
      </c>
      <c r="B6666" s="155" t="s">
        <v>154</v>
      </c>
      <c r="C6666" s="155" t="s">
        <v>9552</v>
      </c>
      <c r="D6666" s="155">
        <v>5</v>
      </c>
      <c r="E6666" s="155">
        <v>5</v>
      </c>
      <c r="F6666" s="166">
        <v>42461</v>
      </c>
      <c r="G6666" s="166">
        <v>42466</v>
      </c>
      <c r="H6666" s="157">
        <v>1</v>
      </c>
    </row>
    <row r="6667" spans="1:9" ht="15" customHeight="1" x14ac:dyDescent="0.25">
      <c r="A6667" s="155" t="s">
        <v>520</v>
      </c>
      <c r="B6667" s="155" t="s">
        <v>533</v>
      </c>
      <c r="C6667" s="155" t="s">
        <v>9553</v>
      </c>
      <c r="D6667" s="155">
        <v>50</v>
      </c>
      <c r="E6667" s="155">
        <v>50</v>
      </c>
      <c r="F6667" s="166">
        <v>42461</v>
      </c>
      <c r="G6667" s="166">
        <v>42467</v>
      </c>
      <c r="H6667" s="157">
        <v>1</v>
      </c>
    </row>
    <row r="6668" spans="1:9" ht="15" customHeight="1" x14ac:dyDescent="0.25">
      <c r="A6668" s="155" t="s">
        <v>42</v>
      </c>
      <c r="B6668" s="155" t="s">
        <v>4038</v>
      </c>
      <c r="C6668" s="155" t="s">
        <v>9554</v>
      </c>
      <c r="D6668" s="155">
        <v>25</v>
      </c>
      <c r="E6668" s="155">
        <v>25</v>
      </c>
      <c r="F6668" s="166">
        <v>42461</v>
      </c>
      <c r="G6668" s="166">
        <v>42465</v>
      </c>
      <c r="H6668" s="157">
        <v>1</v>
      </c>
    </row>
    <row r="6669" spans="1:9" ht="15" customHeight="1" x14ac:dyDescent="0.25">
      <c r="A6669" s="155" t="s">
        <v>121</v>
      </c>
      <c r="B6669" s="155" t="s">
        <v>1696</v>
      </c>
      <c r="C6669" s="155" t="s">
        <v>9555</v>
      </c>
      <c r="D6669" s="155">
        <v>2</v>
      </c>
      <c r="E6669" s="155">
        <v>2</v>
      </c>
      <c r="F6669" s="166">
        <v>42461</v>
      </c>
      <c r="G6669" s="166">
        <v>42468</v>
      </c>
      <c r="H6669" s="157">
        <v>1</v>
      </c>
      <c r="I6669" s="163" t="s">
        <v>4268</v>
      </c>
    </row>
    <row r="6670" spans="1:9" ht="15" customHeight="1" x14ac:dyDescent="0.25">
      <c r="A6670" s="155" t="s">
        <v>121</v>
      </c>
      <c r="B6670" s="155" t="s">
        <v>272</v>
      </c>
      <c r="C6670" s="155" t="s">
        <v>9556</v>
      </c>
      <c r="D6670" s="155">
        <v>1</v>
      </c>
      <c r="E6670" s="155">
        <v>1</v>
      </c>
      <c r="F6670" s="166">
        <v>42461</v>
      </c>
      <c r="G6670" s="166">
        <v>42468</v>
      </c>
      <c r="H6670" s="157">
        <v>1</v>
      </c>
      <c r="I6670" s="163" t="s">
        <v>4268</v>
      </c>
    </row>
    <row r="6671" spans="1:9" ht="15" customHeight="1" x14ac:dyDescent="0.25">
      <c r="A6671" s="155" t="s">
        <v>6021</v>
      </c>
      <c r="B6671" s="155" t="s">
        <v>272</v>
      </c>
      <c r="C6671" s="155" t="s">
        <v>9557</v>
      </c>
      <c r="D6671" s="155">
        <v>11</v>
      </c>
      <c r="E6671" s="155">
        <v>11</v>
      </c>
      <c r="F6671" s="166">
        <v>42461</v>
      </c>
      <c r="G6671" s="166">
        <v>42467</v>
      </c>
      <c r="H6671" s="157">
        <v>1</v>
      </c>
      <c r="I6671" s="163" t="s">
        <v>6153</v>
      </c>
    </row>
    <row r="6672" spans="1:9" ht="15" customHeight="1" x14ac:dyDescent="0.25">
      <c r="A6672" s="155" t="s">
        <v>1554</v>
      </c>
      <c r="B6672" s="155" t="s">
        <v>1204</v>
      </c>
      <c r="C6672" s="155" t="s">
        <v>9558</v>
      </c>
      <c r="D6672" s="155">
        <v>115</v>
      </c>
      <c r="E6672" s="155">
        <v>110</v>
      </c>
      <c r="F6672" s="166">
        <v>42461</v>
      </c>
      <c r="G6672" s="166">
        <v>42465</v>
      </c>
      <c r="H6672" s="157">
        <v>1</v>
      </c>
      <c r="I6672" s="163" t="s">
        <v>9559</v>
      </c>
    </row>
    <row r="6673" spans="1:9" ht="15" customHeight="1" x14ac:dyDescent="0.25">
      <c r="A6673" s="155" t="s">
        <v>559</v>
      </c>
      <c r="B6673" s="155" t="s">
        <v>450</v>
      </c>
      <c r="C6673" s="155" t="s">
        <v>9561</v>
      </c>
      <c r="D6673" s="155">
        <v>12000</v>
      </c>
      <c r="E6673" s="155">
        <v>12060</v>
      </c>
      <c r="F6673" s="166">
        <v>42461</v>
      </c>
      <c r="G6673" s="166">
        <v>42468</v>
      </c>
      <c r="H6673" s="157">
        <v>1</v>
      </c>
    </row>
    <row r="6674" spans="1:9" ht="15" customHeight="1" x14ac:dyDescent="0.25">
      <c r="A6674" s="155" t="s">
        <v>9514</v>
      </c>
      <c r="B6674" s="155" t="s">
        <v>9562</v>
      </c>
      <c r="C6674" s="155" t="s">
        <v>9563</v>
      </c>
      <c r="D6674" s="155">
        <v>8</v>
      </c>
      <c r="E6674" s="155">
        <v>8</v>
      </c>
      <c r="F6674" s="166">
        <v>42461</v>
      </c>
      <c r="G6674" s="166">
        <v>42464</v>
      </c>
      <c r="H6674" s="157">
        <v>1</v>
      </c>
    </row>
    <row r="6675" spans="1:9" ht="15" customHeight="1" x14ac:dyDescent="0.25">
      <c r="A6675" s="155" t="s">
        <v>1145</v>
      </c>
      <c r="B6675" s="155" t="s">
        <v>9564</v>
      </c>
      <c r="C6675" s="155" t="s">
        <v>9565</v>
      </c>
      <c r="D6675" s="155">
        <v>5</v>
      </c>
      <c r="E6675" s="155">
        <v>5</v>
      </c>
      <c r="F6675" s="166">
        <v>42464</v>
      </c>
      <c r="G6675" s="166">
        <v>42467</v>
      </c>
      <c r="H6675" s="157">
        <v>1</v>
      </c>
    </row>
    <row r="6676" spans="1:9" ht="15" customHeight="1" x14ac:dyDescent="0.25">
      <c r="A6676" s="155" t="s">
        <v>1554</v>
      </c>
      <c r="B6676" s="155" t="s">
        <v>1204</v>
      </c>
      <c r="C6676" s="155" t="s">
        <v>9558</v>
      </c>
      <c r="D6676" s="155">
        <v>115</v>
      </c>
      <c r="E6676" s="155">
        <v>5</v>
      </c>
      <c r="F6676" s="166">
        <v>42464</v>
      </c>
      <c r="G6676" s="166">
        <v>42460</v>
      </c>
      <c r="H6676" s="157">
        <v>1</v>
      </c>
      <c r="I6676" s="163" t="s">
        <v>9566</v>
      </c>
    </row>
    <row r="6677" spans="1:9" ht="15" customHeight="1" x14ac:dyDescent="0.25">
      <c r="A6677" s="155" t="s">
        <v>2714</v>
      </c>
      <c r="B6677" s="155" t="s">
        <v>9155</v>
      </c>
      <c r="C6677" s="155" t="s">
        <v>9567</v>
      </c>
      <c r="D6677" s="155">
        <v>250</v>
      </c>
      <c r="E6677" s="155">
        <v>250</v>
      </c>
      <c r="F6677" s="166">
        <v>42464</v>
      </c>
      <c r="G6677" s="166">
        <v>42467</v>
      </c>
      <c r="H6677" s="157">
        <v>1</v>
      </c>
    </row>
    <row r="6678" spans="1:9" ht="15" customHeight="1" x14ac:dyDescent="0.25">
      <c r="A6678" s="155" t="s">
        <v>6638</v>
      </c>
      <c r="B6678" s="155" t="s">
        <v>4528</v>
      </c>
      <c r="C6678" s="155" t="s">
        <v>9569</v>
      </c>
      <c r="D6678" s="155">
        <v>25</v>
      </c>
      <c r="E6678" s="155">
        <v>25</v>
      </c>
      <c r="F6678" s="166">
        <v>42465</v>
      </c>
      <c r="G6678" s="166">
        <v>42468</v>
      </c>
      <c r="H6678" s="157">
        <v>1</v>
      </c>
    </row>
    <row r="6679" spans="1:9" ht="15" customHeight="1" x14ac:dyDescent="0.25">
      <c r="A6679" s="155" t="s">
        <v>6638</v>
      </c>
      <c r="B6679" s="155" t="s">
        <v>4530</v>
      </c>
      <c r="C6679" s="155" t="s">
        <v>9568</v>
      </c>
      <c r="D6679" s="155">
        <v>30</v>
      </c>
      <c r="E6679" s="155">
        <v>30</v>
      </c>
      <c r="F6679" s="166">
        <v>42465</v>
      </c>
      <c r="G6679" s="166">
        <v>42468</v>
      </c>
      <c r="H6679" s="157">
        <v>1</v>
      </c>
    </row>
    <row r="6680" spans="1:9" ht="15" customHeight="1" x14ac:dyDescent="0.25">
      <c r="A6680" s="155" t="s">
        <v>78</v>
      </c>
      <c r="B6680" s="155" t="s">
        <v>79</v>
      </c>
      <c r="C6680" s="155" t="s">
        <v>9570</v>
      </c>
      <c r="D6680" s="155">
        <v>20</v>
      </c>
      <c r="E6680" s="155">
        <v>20</v>
      </c>
      <c r="F6680" s="166">
        <v>42465</v>
      </c>
      <c r="G6680" s="166">
        <v>42468</v>
      </c>
      <c r="H6680" s="157">
        <v>1</v>
      </c>
    </row>
    <row r="6681" spans="1:9" ht="15" customHeight="1" x14ac:dyDescent="0.25">
      <c r="A6681" s="155" t="s">
        <v>719</v>
      </c>
      <c r="B6681" s="155" t="s">
        <v>720</v>
      </c>
      <c r="C6681" s="155" t="s">
        <v>9571</v>
      </c>
      <c r="D6681" s="155">
        <v>200</v>
      </c>
      <c r="E6681" s="155">
        <v>200</v>
      </c>
      <c r="F6681" s="166">
        <v>42465</v>
      </c>
      <c r="G6681" s="166">
        <v>42468</v>
      </c>
      <c r="H6681" s="157">
        <v>1</v>
      </c>
    </row>
    <row r="6682" spans="1:9" ht="15" customHeight="1" x14ac:dyDescent="0.25">
      <c r="A6682" s="155" t="s">
        <v>251</v>
      </c>
      <c r="B6682" s="155" t="s">
        <v>7320</v>
      </c>
      <c r="C6682" s="155" t="s">
        <v>9572</v>
      </c>
      <c r="D6682" s="155">
        <v>15</v>
      </c>
      <c r="E6682" s="155">
        <v>15</v>
      </c>
      <c r="F6682" s="166">
        <v>42465</v>
      </c>
      <c r="G6682" s="166">
        <v>42468</v>
      </c>
      <c r="H6682" s="157">
        <v>1</v>
      </c>
    </row>
    <row r="6683" spans="1:9" ht="15" customHeight="1" x14ac:dyDescent="0.25">
      <c r="A6683" s="155" t="s">
        <v>3430</v>
      </c>
      <c r="B6683" s="155" t="s">
        <v>681</v>
      </c>
      <c r="C6683" s="155" t="s">
        <v>9573</v>
      </c>
      <c r="D6683" s="155">
        <v>100</v>
      </c>
      <c r="E6683" s="155">
        <v>100</v>
      </c>
      <c r="F6683" s="166">
        <v>42465</v>
      </c>
      <c r="G6683" s="166">
        <v>42471</v>
      </c>
      <c r="H6683" s="157">
        <v>1</v>
      </c>
    </row>
    <row r="6684" spans="1:9" ht="15" customHeight="1" x14ac:dyDescent="0.25">
      <c r="A6684" s="155" t="s">
        <v>3437</v>
      </c>
      <c r="B6684" s="155" t="s">
        <v>4024</v>
      </c>
      <c r="C6684" s="155" t="s">
        <v>9574</v>
      </c>
      <c r="D6684" s="155">
        <v>100</v>
      </c>
      <c r="E6684" s="155">
        <v>100</v>
      </c>
      <c r="F6684" s="166">
        <v>42465</v>
      </c>
      <c r="G6684" s="166">
        <v>42468</v>
      </c>
      <c r="H6684" s="157">
        <v>1</v>
      </c>
    </row>
    <row r="6685" spans="1:9" ht="15" customHeight="1" x14ac:dyDescent="0.25">
      <c r="A6685" s="155" t="s">
        <v>6237</v>
      </c>
      <c r="B6685" s="155" t="s">
        <v>9575</v>
      </c>
      <c r="C6685" s="155" t="s">
        <v>9576</v>
      </c>
      <c r="D6685" s="155">
        <v>28</v>
      </c>
      <c r="E6685" s="155">
        <v>2</v>
      </c>
      <c r="F6685" s="166">
        <v>42465</v>
      </c>
      <c r="G6685" s="166">
        <v>42460</v>
      </c>
      <c r="H6685" s="157">
        <v>1</v>
      </c>
      <c r="I6685" s="163" t="s">
        <v>9577</v>
      </c>
    </row>
    <row r="6686" spans="1:9" ht="15" customHeight="1" x14ac:dyDescent="0.25">
      <c r="A6686" s="155" t="s">
        <v>9483</v>
      </c>
      <c r="B6686" s="155" t="s">
        <v>9484</v>
      </c>
      <c r="C6686" s="155" t="s">
        <v>9578</v>
      </c>
      <c r="D6686" s="155">
        <v>6</v>
      </c>
      <c r="E6686" s="155">
        <v>6</v>
      </c>
      <c r="F6686" s="166">
        <v>42465</v>
      </c>
      <c r="G6686" s="166">
        <v>42466</v>
      </c>
      <c r="H6686" s="157">
        <v>1</v>
      </c>
    </row>
    <row r="6687" spans="1:9" ht="15" customHeight="1" x14ac:dyDescent="0.25">
      <c r="A6687" s="155" t="s">
        <v>115</v>
      </c>
      <c r="B6687" s="155" t="s">
        <v>477</v>
      </c>
      <c r="C6687" s="155" t="s">
        <v>9580</v>
      </c>
      <c r="D6687" s="155">
        <v>5</v>
      </c>
      <c r="E6687" s="155">
        <v>5</v>
      </c>
      <c r="F6687" s="166">
        <v>42466</v>
      </c>
      <c r="G6687" s="166">
        <v>42471</v>
      </c>
      <c r="H6687" s="157">
        <v>1</v>
      </c>
    </row>
    <row r="6688" spans="1:9" ht="15" customHeight="1" x14ac:dyDescent="0.25">
      <c r="A6688" s="155" t="s">
        <v>115</v>
      </c>
      <c r="B6688" s="155" t="s">
        <v>856</v>
      </c>
      <c r="C6688" s="155" t="s">
        <v>9581</v>
      </c>
      <c r="D6688" s="155">
        <v>5</v>
      </c>
      <c r="E6688" s="155">
        <v>5</v>
      </c>
      <c r="F6688" s="166">
        <v>42466</v>
      </c>
      <c r="G6688" s="166">
        <v>42467</v>
      </c>
      <c r="H6688" s="157">
        <v>1</v>
      </c>
    </row>
    <row r="6689" spans="1:9" ht="15" customHeight="1" x14ac:dyDescent="0.25">
      <c r="A6689" s="155" t="s">
        <v>245</v>
      </c>
      <c r="B6689" s="155" t="s">
        <v>3127</v>
      </c>
      <c r="C6689" s="155" t="s">
        <v>9582</v>
      </c>
      <c r="D6689" s="155">
        <v>10</v>
      </c>
      <c r="E6689" s="155">
        <v>10</v>
      </c>
      <c r="F6689" s="166">
        <v>42466</v>
      </c>
      <c r="G6689" s="166">
        <v>42471</v>
      </c>
      <c r="H6689" s="157">
        <v>1</v>
      </c>
    </row>
    <row r="6690" spans="1:9" ht="15" customHeight="1" x14ac:dyDescent="0.25">
      <c r="A6690" s="155" t="s">
        <v>9584</v>
      </c>
      <c r="B6690" s="155" t="s">
        <v>4410</v>
      </c>
      <c r="C6690" s="155" t="s">
        <v>9583</v>
      </c>
      <c r="D6690" s="155">
        <v>52</v>
      </c>
      <c r="E6690" s="155">
        <v>52</v>
      </c>
      <c r="F6690" s="166">
        <v>42466</v>
      </c>
      <c r="G6690" s="166">
        <v>42475</v>
      </c>
      <c r="H6690" s="157">
        <v>1</v>
      </c>
    </row>
    <row r="6691" spans="1:9" ht="15" customHeight="1" x14ac:dyDescent="0.25">
      <c r="A6691" s="155" t="s">
        <v>563</v>
      </c>
      <c r="B6691" s="155" t="s">
        <v>307</v>
      </c>
      <c r="C6691" s="155" t="s">
        <v>9585</v>
      </c>
      <c r="D6691" s="155">
        <v>5</v>
      </c>
      <c r="E6691" s="155">
        <v>5</v>
      </c>
      <c r="F6691" s="166">
        <v>42467</v>
      </c>
      <c r="G6691" s="166">
        <v>42461</v>
      </c>
      <c r="H6691" s="157">
        <v>1</v>
      </c>
      <c r="I6691" s="163" t="s">
        <v>10182</v>
      </c>
    </row>
    <row r="6692" spans="1:9" ht="15" customHeight="1" x14ac:dyDescent="0.25">
      <c r="A6692" s="155" t="s">
        <v>6323</v>
      </c>
      <c r="B6692" s="155" t="s">
        <v>6942</v>
      </c>
      <c r="C6692" s="155" t="s">
        <v>9586</v>
      </c>
      <c r="D6692" s="155">
        <v>1</v>
      </c>
      <c r="E6692" s="155">
        <v>1</v>
      </c>
      <c r="F6692" s="166">
        <v>42467</v>
      </c>
      <c r="G6692" s="166">
        <v>42475</v>
      </c>
      <c r="H6692" s="157">
        <v>1</v>
      </c>
    </row>
    <row r="6693" spans="1:9" ht="15" customHeight="1" x14ac:dyDescent="0.25">
      <c r="A6693" s="155" t="s">
        <v>42</v>
      </c>
      <c r="B6693" s="155" t="s">
        <v>9588</v>
      </c>
      <c r="C6693" s="155" t="s">
        <v>9587</v>
      </c>
      <c r="D6693" s="155">
        <v>6</v>
      </c>
      <c r="E6693" s="155">
        <v>6</v>
      </c>
      <c r="F6693" s="166">
        <v>42467</v>
      </c>
      <c r="G6693" s="166">
        <v>42471</v>
      </c>
      <c r="H6693" s="157">
        <v>1</v>
      </c>
    </row>
    <row r="6694" spans="1:9" ht="15" customHeight="1" x14ac:dyDescent="0.25">
      <c r="A6694" s="155" t="s">
        <v>71</v>
      </c>
      <c r="B6694" s="155" t="s">
        <v>2957</v>
      </c>
      <c r="C6694" s="155" t="s">
        <v>9589</v>
      </c>
      <c r="D6694" s="155">
        <v>15</v>
      </c>
      <c r="E6694" s="155">
        <v>15</v>
      </c>
      <c r="F6694" s="166">
        <v>42467</v>
      </c>
      <c r="G6694" s="166">
        <v>42482</v>
      </c>
      <c r="H6694" s="157">
        <v>1</v>
      </c>
      <c r="I6694" s="163" t="s">
        <v>9590</v>
      </c>
    </row>
    <row r="6695" spans="1:9" ht="15" customHeight="1" x14ac:dyDescent="0.25">
      <c r="A6695" s="155" t="s">
        <v>71</v>
      </c>
      <c r="B6695" s="155" t="s">
        <v>154</v>
      </c>
      <c r="C6695" s="155" t="s">
        <v>9591</v>
      </c>
      <c r="D6695" s="155">
        <v>14</v>
      </c>
      <c r="E6695" s="155">
        <v>14</v>
      </c>
      <c r="F6695" s="166">
        <v>42468</v>
      </c>
      <c r="G6695" s="166">
        <v>42475</v>
      </c>
      <c r="H6695" s="157">
        <v>1</v>
      </c>
    </row>
    <row r="6696" spans="1:9" ht="15" customHeight="1" x14ac:dyDescent="0.25">
      <c r="A6696" s="155" t="s">
        <v>394</v>
      </c>
      <c r="B6696" s="155" t="s">
        <v>6622</v>
      </c>
      <c r="C6696" s="155" t="s">
        <v>9592</v>
      </c>
      <c r="D6696" s="155">
        <v>10</v>
      </c>
      <c r="E6696" s="155">
        <v>10</v>
      </c>
      <c r="F6696" s="166">
        <v>42468</v>
      </c>
      <c r="G6696" s="166">
        <v>42471</v>
      </c>
      <c r="H6696" s="157">
        <v>1</v>
      </c>
    </row>
    <row r="6697" spans="1:9" ht="15" customHeight="1" x14ac:dyDescent="0.25">
      <c r="A6697" s="155" t="s">
        <v>8647</v>
      </c>
      <c r="B6697" s="155" t="s">
        <v>8970</v>
      </c>
      <c r="C6697" s="155" t="s">
        <v>9593</v>
      </c>
      <c r="D6697" s="155">
        <v>36</v>
      </c>
      <c r="E6697" s="155">
        <v>36</v>
      </c>
      <c r="F6697" s="166">
        <v>42468</v>
      </c>
      <c r="G6697" s="166">
        <v>42475</v>
      </c>
      <c r="H6697" s="157">
        <v>1</v>
      </c>
    </row>
    <row r="6698" spans="1:9" ht="15" customHeight="1" x14ac:dyDescent="0.25">
      <c r="A6698" s="155" t="s">
        <v>8170</v>
      </c>
      <c r="B6698" s="155" t="s">
        <v>9420</v>
      </c>
      <c r="C6698" s="155" t="s">
        <v>9594</v>
      </c>
      <c r="D6698" s="155">
        <v>5</v>
      </c>
      <c r="E6698" s="155">
        <v>6</v>
      </c>
      <c r="F6698" s="166">
        <v>42468</v>
      </c>
      <c r="G6698" s="166">
        <v>42475</v>
      </c>
      <c r="H6698" s="157">
        <v>1</v>
      </c>
      <c r="I6698" s="163" t="s">
        <v>9595</v>
      </c>
    </row>
    <row r="6699" spans="1:9" ht="15" customHeight="1" x14ac:dyDescent="0.25">
      <c r="A6699" s="155" t="s">
        <v>2096</v>
      </c>
      <c r="B6699" s="155" t="s">
        <v>2097</v>
      </c>
      <c r="C6699" s="155" t="s">
        <v>9596</v>
      </c>
      <c r="D6699" s="155">
        <v>300</v>
      </c>
      <c r="E6699" s="155">
        <v>300</v>
      </c>
      <c r="F6699" s="166">
        <v>42471</v>
      </c>
      <c r="G6699" s="166">
        <v>42474</v>
      </c>
      <c r="H6699" s="157">
        <v>1</v>
      </c>
    </row>
    <row r="6700" spans="1:9" ht="15" customHeight="1" x14ac:dyDescent="0.25">
      <c r="A6700" s="155" t="s">
        <v>520</v>
      </c>
      <c r="B6700" s="155" t="s">
        <v>533</v>
      </c>
      <c r="C6700" s="155" t="s">
        <v>9597</v>
      </c>
      <c r="D6700" s="155">
        <v>100</v>
      </c>
      <c r="E6700" s="155">
        <v>100</v>
      </c>
      <c r="F6700" s="166">
        <v>42471</v>
      </c>
      <c r="G6700" s="166">
        <v>42478</v>
      </c>
      <c r="H6700" s="157">
        <v>1</v>
      </c>
    </row>
    <row r="6701" spans="1:9" ht="15" customHeight="1" x14ac:dyDescent="0.25">
      <c r="A6701" s="155" t="s">
        <v>1983</v>
      </c>
      <c r="B6701" s="155" t="s">
        <v>9598</v>
      </c>
      <c r="C6701" s="155" t="s">
        <v>9599</v>
      </c>
      <c r="D6701" s="155">
        <v>14</v>
      </c>
      <c r="E6701" s="155">
        <v>14</v>
      </c>
      <c r="F6701" s="166">
        <v>42471</v>
      </c>
      <c r="G6701" s="166">
        <v>42475</v>
      </c>
      <c r="H6701" s="157">
        <v>1</v>
      </c>
    </row>
    <row r="6702" spans="1:9" ht="15" customHeight="1" x14ac:dyDescent="0.25">
      <c r="A6702" s="155" t="s">
        <v>251</v>
      </c>
      <c r="B6702" s="155" t="s">
        <v>5270</v>
      </c>
      <c r="C6702" s="155" t="s">
        <v>9600</v>
      </c>
      <c r="D6702" s="155">
        <v>10</v>
      </c>
      <c r="E6702" s="155">
        <v>10</v>
      </c>
      <c r="F6702" s="166">
        <v>42471</v>
      </c>
      <c r="G6702" s="166">
        <v>42475</v>
      </c>
      <c r="H6702" s="157">
        <v>1</v>
      </c>
    </row>
    <row r="6703" spans="1:9" ht="15" customHeight="1" x14ac:dyDescent="0.25">
      <c r="A6703" s="155" t="s">
        <v>173</v>
      </c>
      <c r="B6703" s="155" t="s">
        <v>7895</v>
      </c>
      <c r="C6703" s="155" t="s">
        <v>9601</v>
      </c>
      <c r="D6703" s="155">
        <v>200</v>
      </c>
      <c r="E6703" s="155">
        <v>200</v>
      </c>
      <c r="F6703" s="166">
        <v>42471</v>
      </c>
      <c r="G6703" s="166">
        <v>42474</v>
      </c>
      <c r="H6703" s="157">
        <v>1</v>
      </c>
    </row>
    <row r="6704" spans="1:9" ht="15" customHeight="1" x14ac:dyDescent="0.25">
      <c r="A6704" s="155" t="s">
        <v>173</v>
      </c>
      <c r="B6704" s="155" t="s">
        <v>445</v>
      </c>
      <c r="C6704" s="155" t="s">
        <v>364</v>
      </c>
      <c r="D6704" s="155">
        <v>100</v>
      </c>
      <c r="E6704" s="155">
        <v>100</v>
      </c>
      <c r="F6704" s="166">
        <v>42471</v>
      </c>
      <c r="G6704" s="166">
        <v>42474</v>
      </c>
      <c r="H6704" s="157">
        <v>1</v>
      </c>
    </row>
    <row r="6705" spans="1:9" ht="15" customHeight="1" x14ac:dyDescent="0.25">
      <c r="A6705" s="155" t="s">
        <v>173</v>
      </c>
      <c r="B6705" s="155" t="s">
        <v>445</v>
      </c>
      <c r="C6705" s="155" t="s">
        <v>161</v>
      </c>
      <c r="D6705" s="155">
        <v>100</v>
      </c>
      <c r="E6705" s="155">
        <v>100</v>
      </c>
      <c r="F6705" s="166">
        <v>42471</v>
      </c>
      <c r="G6705" s="166">
        <v>42474</v>
      </c>
      <c r="H6705" s="157">
        <v>1</v>
      </c>
    </row>
    <row r="6706" spans="1:9" ht="15" customHeight="1" x14ac:dyDescent="0.25">
      <c r="A6706" s="155" t="s">
        <v>242</v>
      </c>
      <c r="B6706" s="155" t="s">
        <v>553</v>
      </c>
      <c r="C6706" s="155" t="s">
        <v>9602</v>
      </c>
      <c r="D6706" s="155">
        <v>100</v>
      </c>
      <c r="E6706" s="155">
        <v>100</v>
      </c>
      <c r="F6706" s="166">
        <v>42471</v>
      </c>
      <c r="G6706" s="166">
        <v>42474</v>
      </c>
      <c r="H6706" s="157">
        <v>1</v>
      </c>
    </row>
    <row r="6707" spans="1:9" ht="15" customHeight="1" x14ac:dyDescent="0.25">
      <c r="A6707" s="155" t="s">
        <v>242</v>
      </c>
      <c r="B6707" s="155" t="s">
        <v>1456</v>
      </c>
      <c r="C6707" s="155" t="s">
        <v>364</v>
      </c>
      <c r="D6707" s="155">
        <v>250</v>
      </c>
      <c r="E6707" s="155">
        <v>250</v>
      </c>
      <c r="F6707" s="166">
        <v>42471</v>
      </c>
      <c r="G6707" s="166">
        <v>42474</v>
      </c>
      <c r="H6707" s="157">
        <v>1</v>
      </c>
    </row>
    <row r="6708" spans="1:9" ht="15" customHeight="1" x14ac:dyDescent="0.25">
      <c r="A6708" s="155" t="s">
        <v>242</v>
      </c>
      <c r="B6708" s="155" t="s">
        <v>557</v>
      </c>
      <c r="C6708" s="155" t="s">
        <v>161</v>
      </c>
      <c r="D6708" s="155">
        <v>250</v>
      </c>
      <c r="E6708" s="155">
        <v>250</v>
      </c>
      <c r="F6708" s="166">
        <v>42471</v>
      </c>
      <c r="G6708" s="166">
        <v>42474</v>
      </c>
      <c r="H6708" s="157">
        <v>1</v>
      </c>
    </row>
    <row r="6709" spans="1:9" ht="15" customHeight="1" x14ac:dyDescent="0.25">
      <c r="A6709" s="155" t="s">
        <v>8170</v>
      </c>
      <c r="B6709" s="155" t="s">
        <v>1696</v>
      </c>
      <c r="C6709" s="155" t="s">
        <v>9605</v>
      </c>
      <c r="D6709" s="155">
        <v>1</v>
      </c>
      <c r="E6709" s="155">
        <v>1</v>
      </c>
      <c r="F6709" s="166">
        <v>42471</v>
      </c>
      <c r="G6709" s="166">
        <v>42480</v>
      </c>
      <c r="H6709" s="157">
        <v>1</v>
      </c>
    </row>
    <row r="6710" spans="1:9" ht="15" customHeight="1" x14ac:dyDescent="0.25">
      <c r="A6710" s="155" t="s">
        <v>8170</v>
      </c>
      <c r="B6710" s="155" t="s">
        <v>1696</v>
      </c>
      <c r="C6710" s="155" t="s">
        <v>9606</v>
      </c>
      <c r="D6710" s="155">
        <v>5</v>
      </c>
      <c r="E6710" s="155">
        <v>5</v>
      </c>
      <c r="F6710" s="166">
        <v>42471</v>
      </c>
      <c r="G6710" s="166">
        <v>42480</v>
      </c>
      <c r="H6710" s="157">
        <v>1</v>
      </c>
      <c r="I6710" s="163" t="s">
        <v>9607</v>
      </c>
    </row>
    <row r="6711" spans="1:9" ht="15" customHeight="1" x14ac:dyDescent="0.25">
      <c r="A6711" s="155" t="s">
        <v>350</v>
      </c>
      <c r="B6711" s="155" t="s">
        <v>2267</v>
      </c>
      <c r="C6711" s="155" t="s">
        <v>9608</v>
      </c>
      <c r="D6711" s="155">
        <v>200</v>
      </c>
      <c r="E6711" s="155">
        <v>120</v>
      </c>
      <c r="F6711" s="166">
        <v>42471</v>
      </c>
      <c r="G6711" s="166">
        <v>42475</v>
      </c>
      <c r="H6711" s="157">
        <v>1</v>
      </c>
    </row>
    <row r="6712" spans="1:9" ht="15" customHeight="1" x14ac:dyDescent="0.25">
      <c r="A6712" s="155" t="s">
        <v>1145</v>
      </c>
      <c r="B6712" s="155" t="s">
        <v>9609</v>
      </c>
      <c r="C6712" s="155" t="s">
        <v>9610</v>
      </c>
      <c r="D6712" s="155">
        <v>5</v>
      </c>
      <c r="E6712" s="155">
        <v>5</v>
      </c>
      <c r="F6712" s="166">
        <v>42472</v>
      </c>
      <c r="G6712" s="166">
        <v>42475</v>
      </c>
      <c r="H6712" s="157">
        <v>1</v>
      </c>
    </row>
    <row r="6713" spans="1:9" ht="15" customHeight="1" x14ac:dyDescent="0.25">
      <c r="A6713" s="155" t="s">
        <v>42</v>
      </c>
      <c r="B6713" s="155" t="s">
        <v>6649</v>
      </c>
      <c r="C6713" s="155" t="s">
        <v>9611</v>
      </c>
      <c r="D6713" s="155">
        <v>35</v>
      </c>
      <c r="E6713" s="155">
        <v>35</v>
      </c>
      <c r="F6713" s="166">
        <v>42472</v>
      </c>
      <c r="G6713" s="166">
        <v>42475</v>
      </c>
      <c r="H6713" s="157">
        <v>1</v>
      </c>
    </row>
    <row r="6714" spans="1:9" ht="15" customHeight="1" x14ac:dyDescent="0.25">
      <c r="A6714" s="155" t="s">
        <v>9402</v>
      </c>
      <c r="B6714" s="155" t="s">
        <v>2071</v>
      </c>
      <c r="C6714" s="155" t="s">
        <v>9612</v>
      </c>
      <c r="D6714" s="155">
        <v>10</v>
      </c>
      <c r="E6714" s="155">
        <v>10</v>
      </c>
      <c r="F6714" s="166">
        <v>42472</v>
      </c>
      <c r="G6714" s="166">
        <v>42478</v>
      </c>
      <c r="H6714" s="157">
        <v>1</v>
      </c>
    </row>
    <row r="6715" spans="1:9" ht="15" customHeight="1" x14ac:dyDescent="0.25">
      <c r="A6715" s="155" t="s">
        <v>9613</v>
      </c>
      <c r="B6715" s="155" t="s">
        <v>9614</v>
      </c>
      <c r="C6715" s="155" t="s">
        <v>9615</v>
      </c>
      <c r="D6715" s="155">
        <v>50</v>
      </c>
      <c r="E6715" s="155">
        <v>50</v>
      </c>
      <c r="F6715" s="166">
        <v>42472</v>
      </c>
      <c r="G6715" s="166">
        <v>42478</v>
      </c>
      <c r="H6715" s="157">
        <v>1</v>
      </c>
    </row>
    <row r="6716" spans="1:9" ht="15" customHeight="1" x14ac:dyDescent="0.25">
      <c r="A6716" s="155" t="s">
        <v>173</v>
      </c>
      <c r="B6716" s="155" t="s">
        <v>8073</v>
      </c>
      <c r="C6716" s="155" t="s">
        <v>9616</v>
      </c>
      <c r="D6716" s="155">
        <v>400</v>
      </c>
      <c r="E6716" s="155">
        <v>400</v>
      </c>
      <c r="F6716" s="166">
        <v>42473</v>
      </c>
      <c r="G6716" s="166">
        <v>42478</v>
      </c>
      <c r="H6716" s="157">
        <v>1</v>
      </c>
    </row>
    <row r="6717" spans="1:9" ht="15" customHeight="1" x14ac:dyDescent="0.25">
      <c r="A6717" s="155" t="s">
        <v>173</v>
      </c>
      <c r="B6717" s="155" t="s">
        <v>7928</v>
      </c>
      <c r="C6717" s="155" t="s">
        <v>364</v>
      </c>
      <c r="D6717" s="155">
        <v>390</v>
      </c>
      <c r="E6717" s="155">
        <v>396</v>
      </c>
      <c r="F6717" s="166">
        <v>42473</v>
      </c>
      <c r="G6717" s="166">
        <v>42478</v>
      </c>
      <c r="H6717" s="157">
        <v>1</v>
      </c>
    </row>
    <row r="6718" spans="1:9" ht="15" customHeight="1" x14ac:dyDescent="0.25">
      <c r="A6718" s="155" t="s">
        <v>9181</v>
      </c>
      <c r="B6718" s="155" t="s">
        <v>295</v>
      </c>
      <c r="C6718" s="155" t="s">
        <v>9617</v>
      </c>
      <c r="D6718" s="155">
        <v>25</v>
      </c>
      <c r="E6718" s="155">
        <v>25</v>
      </c>
      <c r="F6718" s="166">
        <v>42473</v>
      </c>
      <c r="G6718" s="166">
        <v>42475</v>
      </c>
      <c r="H6718" s="157">
        <v>1</v>
      </c>
    </row>
    <row r="6719" spans="1:9" ht="15" customHeight="1" x14ac:dyDescent="0.25">
      <c r="A6719" s="155" t="s">
        <v>3478</v>
      </c>
      <c r="B6719" s="155" t="s">
        <v>5328</v>
      </c>
      <c r="C6719" s="155" t="s">
        <v>9618</v>
      </c>
      <c r="D6719" s="155">
        <v>16000</v>
      </c>
      <c r="E6719" s="155">
        <v>16032</v>
      </c>
      <c r="F6719" s="166">
        <v>42473</v>
      </c>
      <c r="G6719" s="166">
        <v>42475</v>
      </c>
      <c r="H6719" s="157">
        <v>1</v>
      </c>
    </row>
    <row r="6720" spans="1:9" ht="15" customHeight="1" x14ac:dyDescent="0.25">
      <c r="A6720" s="155" t="s">
        <v>1554</v>
      </c>
      <c r="B6720" s="155" t="s">
        <v>1204</v>
      </c>
      <c r="C6720" s="155" t="s">
        <v>9619</v>
      </c>
      <c r="D6720" s="155">
        <v>12</v>
      </c>
      <c r="E6720" s="155">
        <v>12</v>
      </c>
      <c r="F6720" s="166">
        <v>42473</v>
      </c>
      <c r="G6720" s="166">
        <v>42474</v>
      </c>
      <c r="H6720" s="157">
        <v>1</v>
      </c>
    </row>
    <row r="6721" spans="1:9" ht="15" customHeight="1" x14ac:dyDescent="0.25">
      <c r="A6721" s="155" t="s">
        <v>71</v>
      </c>
      <c r="B6721" s="155" t="s">
        <v>154</v>
      </c>
      <c r="C6721" s="155" t="s">
        <v>9623</v>
      </c>
      <c r="D6721" s="155">
        <v>8</v>
      </c>
      <c r="E6721" s="155">
        <v>8</v>
      </c>
      <c r="F6721" s="166">
        <v>42474</v>
      </c>
      <c r="G6721" s="166">
        <v>42478</v>
      </c>
      <c r="H6721" s="157">
        <v>1</v>
      </c>
    </row>
    <row r="6722" spans="1:9" ht="15" customHeight="1" x14ac:dyDescent="0.25">
      <c r="A6722" s="155" t="s">
        <v>71</v>
      </c>
      <c r="B6722" s="155" t="s">
        <v>1530</v>
      </c>
      <c r="C6722" s="155" t="s">
        <v>9624</v>
      </c>
      <c r="D6722" s="155">
        <v>5</v>
      </c>
      <c r="E6722" s="155">
        <v>5</v>
      </c>
      <c r="F6722" s="166">
        <v>42474</v>
      </c>
      <c r="G6722" s="166">
        <v>42485</v>
      </c>
      <c r="H6722" s="157">
        <v>1</v>
      </c>
    </row>
    <row r="6723" spans="1:9" ht="15" customHeight="1" x14ac:dyDescent="0.25">
      <c r="A6723" s="155" t="s">
        <v>9620</v>
      </c>
      <c r="B6723" s="155" t="s">
        <v>9621</v>
      </c>
      <c r="C6723" s="155" t="s">
        <v>9622</v>
      </c>
      <c r="D6723" s="155">
        <v>3</v>
      </c>
      <c r="E6723" s="155">
        <v>3</v>
      </c>
      <c r="F6723" s="166">
        <v>42474</v>
      </c>
      <c r="G6723" s="166">
        <v>42480</v>
      </c>
      <c r="H6723" s="157">
        <v>1</v>
      </c>
    </row>
    <row r="6724" spans="1:9" ht="15" customHeight="1" x14ac:dyDescent="0.25">
      <c r="A6724" s="155" t="s">
        <v>327</v>
      </c>
      <c r="B6724" s="155" t="s">
        <v>987</v>
      </c>
      <c r="C6724" s="155" t="s">
        <v>9625</v>
      </c>
      <c r="D6724" s="155">
        <v>300</v>
      </c>
      <c r="E6724" s="155">
        <v>300</v>
      </c>
      <c r="F6724" s="166">
        <v>42474</v>
      </c>
      <c r="G6724" s="166">
        <v>42475</v>
      </c>
      <c r="H6724" s="157">
        <v>1</v>
      </c>
    </row>
    <row r="6725" spans="1:9" ht="15" customHeight="1" x14ac:dyDescent="0.25">
      <c r="A6725" s="155" t="s">
        <v>8024</v>
      </c>
      <c r="B6725" s="155" t="s">
        <v>8932</v>
      </c>
      <c r="C6725" s="155" t="s">
        <v>9626</v>
      </c>
      <c r="D6725" s="155">
        <v>500</v>
      </c>
      <c r="E6725" s="155">
        <v>500</v>
      </c>
      <c r="F6725" s="166">
        <v>42475</v>
      </c>
      <c r="G6725" s="166">
        <v>42478</v>
      </c>
      <c r="H6725" s="157">
        <v>1</v>
      </c>
    </row>
    <row r="6726" spans="1:9" ht="15" customHeight="1" x14ac:dyDescent="0.25">
      <c r="A6726" s="155" t="s">
        <v>7849</v>
      </c>
      <c r="B6726" s="155" t="s">
        <v>1131</v>
      </c>
      <c r="C6726" s="155" t="s">
        <v>9627</v>
      </c>
      <c r="D6726" s="155">
        <v>15</v>
      </c>
      <c r="E6726" s="155">
        <v>15</v>
      </c>
      <c r="F6726" s="166">
        <v>42475</v>
      </c>
      <c r="G6726" s="166">
        <v>42480</v>
      </c>
      <c r="H6726" s="157">
        <v>1</v>
      </c>
    </row>
    <row r="6727" spans="1:9" ht="15" customHeight="1" x14ac:dyDescent="0.25">
      <c r="A6727" s="155" t="s">
        <v>3481</v>
      </c>
      <c r="B6727" s="155" t="s">
        <v>693</v>
      </c>
      <c r="C6727" s="155" t="s">
        <v>9628</v>
      </c>
      <c r="D6727" s="155">
        <v>12</v>
      </c>
      <c r="E6727" s="155">
        <v>12</v>
      </c>
      <c r="F6727" s="166">
        <v>42475</v>
      </c>
      <c r="G6727" s="166">
        <v>42479</v>
      </c>
      <c r="H6727" s="157">
        <v>1</v>
      </c>
    </row>
    <row r="6728" spans="1:9" ht="15" customHeight="1" x14ac:dyDescent="0.25">
      <c r="A6728" s="155" t="s">
        <v>1983</v>
      </c>
      <c r="B6728" s="155" t="s">
        <v>8177</v>
      </c>
      <c r="C6728" s="155" t="s">
        <v>9629</v>
      </c>
      <c r="D6728" s="155">
        <v>100</v>
      </c>
      <c r="E6728" s="155">
        <v>100</v>
      </c>
      <c r="F6728" s="166">
        <v>42475</v>
      </c>
      <c r="G6728" s="166">
        <v>42466</v>
      </c>
      <c r="H6728" s="157">
        <v>1</v>
      </c>
      <c r="I6728" s="163" t="s">
        <v>9630</v>
      </c>
    </row>
    <row r="6729" spans="1:9" ht="15" customHeight="1" x14ac:dyDescent="0.25">
      <c r="A6729" s="155" t="s">
        <v>9631</v>
      </c>
      <c r="B6729" s="155" t="s">
        <v>9632</v>
      </c>
      <c r="C6729" s="155" t="s">
        <v>9633</v>
      </c>
      <c r="D6729" s="155">
        <v>5</v>
      </c>
      <c r="E6729" s="155">
        <v>5</v>
      </c>
      <c r="F6729" s="166">
        <v>42475</v>
      </c>
      <c r="G6729" s="166">
        <v>42478</v>
      </c>
      <c r="H6729" s="157">
        <v>1</v>
      </c>
    </row>
    <row r="6730" spans="1:9" ht="15" customHeight="1" x14ac:dyDescent="0.25">
      <c r="A6730" s="155" t="s">
        <v>7395</v>
      </c>
      <c r="B6730" s="155" t="s">
        <v>7038</v>
      </c>
      <c r="C6730" s="155" t="s">
        <v>9634</v>
      </c>
      <c r="D6730" s="155">
        <v>250</v>
      </c>
      <c r="E6730" s="155">
        <v>250</v>
      </c>
      <c r="F6730" s="166">
        <v>42475</v>
      </c>
      <c r="G6730" s="166">
        <v>42488</v>
      </c>
      <c r="H6730" s="157">
        <v>1</v>
      </c>
    </row>
    <row r="6731" spans="1:9" x14ac:dyDescent="0.25">
      <c r="A6731" s="155" t="s">
        <v>71</v>
      </c>
      <c r="B6731" s="155" t="s">
        <v>2730</v>
      </c>
      <c r="C6731" s="155" t="s">
        <v>9528</v>
      </c>
      <c r="D6731" s="155">
        <v>4</v>
      </c>
      <c r="E6731" s="155">
        <v>4</v>
      </c>
      <c r="F6731" s="166">
        <v>42475</v>
      </c>
      <c r="G6731" s="166">
        <v>42474</v>
      </c>
      <c r="H6731" s="157">
        <v>0</v>
      </c>
      <c r="I6731" s="163" t="s">
        <v>10156</v>
      </c>
    </row>
    <row r="6732" spans="1:9" ht="15" customHeight="1" x14ac:dyDescent="0.25">
      <c r="A6732" s="155" t="s">
        <v>997</v>
      </c>
      <c r="B6732" s="155" t="s">
        <v>9635</v>
      </c>
      <c r="C6732" s="155" t="s">
        <v>9636</v>
      </c>
      <c r="D6732" s="155">
        <v>240</v>
      </c>
      <c r="E6732" s="155">
        <v>240</v>
      </c>
      <c r="F6732" s="166">
        <v>42475</v>
      </c>
      <c r="G6732" s="166">
        <v>42482</v>
      </c>
      <c r="H6732" s="157">
        <v>1</v>
      </c>
    </row>
    <row r="6733" spans="1:9" ht="15" customHeight="1" x14ac:dyDescent="0.25">
      <c r="A6733" s="155" t="s">
        <v>9584</v>
      </c>
      <c r="B6733" s="155" t="s">
        <v>9059</v>
      </c>
      <c r="C6733" s="155" t="s">
        <v>9637</v>
      </c>
      <c r="D6733" s="155">
        <v>3</v>
      </c>
      <c r="E6733" s="155">
        <v>3</v>
      </c>
      <c r="F6733" s="166">
        <v>42478</v>
      </c>
      <c r="G6733" s="166">
        <v>42478</v>
      </c>
      <c r="H6733" s="157">
        <v>1</v>
      </c>
      <c r="I6733" s="163" t="s">
        <v>2151</v>
      </c>
    </row>
    <row r="6734" spans="1:9" ht="15" customHeight="1" x14ac:dyDescent="0.25">
      <c r="A6734" s="155" t="s">
        <v>6967</v>
      </c>
      <c r="B6734" s="155" t="s">
        <v>9549</v>
      </c>
      <c r="C6734" s="155" t="s">
        <v>9638</v>
      </c>
      <c r="D6734" s="155">
        <v>25</v>
      </c>
      <c r="E6734" s="155">
        <v>25</v>
      </c>
      <c r="F6734" s="166">
        <v>42478</v>
      </c>
      <c r="G6734" s="166">
        <v>42482</v>
      </c>
      <c r="H6734" s="157">
        <v>1</v>
      </c>
    </row>
    <row r="6735" spans="1:9" ht="15" customHeight="1" x14ac:dyDescent="0.25">
      <c r="A6735" s="155" t="s">
        <v>71</v>
      </c>
      <c r="B6735" s="155" t="s">
        <v>1530</v>
      </c>
      <c r="C6735" s="155" t="s">
        <v>9640</v>
      </c>
      <c r="D6735" s="155">
        <v>5</v>
      </c>
      <c r="E6735" s="155">
        <v>5</v>
      </c>
      <c r="F6735" s="166">
        <v>42478</v>
      </c>
      <c r="G6735" s="166">
        <v>42485</v>
      </c>
      <c r="H6735" s="157">
        <v>1</v>
      </c>
    </row>
    <row r="6736" spans="1:9" ht="15" customHeight="1" x14ac:dyDescent="0.25">
      <c r="A6736" s="155" t="s">
        <v>71</v>
      </c>
      <c r="B6736" s="155" t="s">
        <v>167</v>
      </c>
      <c r="C6736" s="155" t="s">
        <v>9639</v>
      </c>
      <c r="D6736" s="155">
        <v>25</v>
      </c>
      <c r="E6736" s="155">
        <v>25</v>
      </c>
      <c r="F6736" s="166">
        <v>42478</v>
      </c>
      <c r="G6736" s="166">
        <v>42485</v>
      </c>
      <c r="H6736" s="157">
        <v>1</v>
      </c>
    </row>
    <row r="6737" spans="1:9" ht="15" customHeight="1" x14ac:dyDescent="0.25">
      <c r="A6737" s="155" t="s">
        <v>559</v>
      </c>
      <c r="B6737" s="155" t="s">
        <v>560</v>
      </c>
      <c r="C6737" s="155" t="s">
        <v>9641</v>
      </c>
      <c r="D6737" s="155">
        <v>10000</v>
      </c>
      <c r="E6737" s="155">
        <v>10080</v>
      </c>
      <c r="F6737" s="166">
        <v>42478</v>
      </c>
      <c r="G6737" s="166">
        <v>42383</v>
      </c>
      <c r="H6737" s="157">
        <v>1</v>
      </c>
      <c r="I6737" s="163" t="s">
        <v>9642</v>
      </c>
    </row>
    <row r="6738" spans="1:9" ht="15" customHeight="1" x14ac:dyDescent="0.25">
      <c r="A6738" s="155" t="s">
        <v>36</v>
      </c>
      <c r="B6738" s="155" t="s">
        <v>1664</v>
      </c>
      <c r="C6738" s="155" t="s">
        <v>9643</v>
      </c>
      <c r="D6738" s="155">
        <v>50</v>
      </c>
      <c r="E6738" s="155">
        <v>50</v>
      </c>
      <c r="F6738" s="166">
        <v>42478</v>
      </c>
      <c r="G6738" s="166">
        <v>42481</v>
      </c>
      <c r="H6738" s="157">
        <v>1</v>
      </c>
    </row>
    <row r="6739" spans="1:9" ht="15" customHeight="1" x14ac:dyDescent="0.25">
      <c r="A6739" s="155" t="s">
        <v>9483</v>
      </c>
      <c r="B6739" s="155" t="s">
        <v>9644</v>
      </c>
      <c r="C6739" s="155" t="s">
        <v>9645</v>
      </c>
      <c r="D6739" s="155">
        <v>2</v>
      </c>
      <c r="E6739" s="155">
        <v>2</v>
      </c>
      <c r="F6739" s="166">
        <v>42478</v>
      </c>
      <c r="G6739" s="166">
        <v>42482</v>
      </c>
      <c r="H6739" s="157">
        <v>1</v>
      </c>
    </row>
    <row r="6740" spans="1:9" ht="15" customHeight="1" x14ac:dyDescent="0.25">
      <c r="A6740" s="155" t="s">
        <v>2714</v>
      </c>
      <c r="B6740" s="155" t="s">
        <v>7482</v>
      </c>
      <c r="C6740" s="155" t="s">
        <v>9646</v>
      </c>
      <c r="D6740" s="155">
        <v>225</v>
      </c>
      <c r="E6740" s="155">
        <v>225</v>
      </c>
      <c r="F6740" s="166">
        <v>42478</v>
      </c>
      <c r="G6740" s="166">
        <v>42493</v>
      </c>
      <c r="H6740" s="157">
        <v>1</v>
      </c>
    </row>
    <row r="6741" spans="1:9" ht="15" customHeight="1" x14ac:dyDescent="0.25">
      <c r="A6741" s="155" t="s">
        <v>350</v>
      </c>
      <c r="B6741" s="155" t="s">
        <v>2267</v>
      </c>
      <c r="C6741" s="155" t="s">
        <v>9608</v>
      </c>
      <c r="D6741" s="155">
        <v>200</v>
      </c>
      <c r="E6741" s="155">
        <v>78</v>
      </c>
      <c r="F6741" s="166">
        <v>42478</v>
      </c>
      <c r="G6741" s="166">
        <v>42466</v>
      </c>
      <c r="H6741" s="157">
        <v>1</v>
      </c>
      <c r="I6741" s="163" t="s">
        <v>9647</v>
      </c>
    </row>
    <row r="6742" spans="1:9" ht="15" customHeight="1" x14ac:dyDescent="0.25">
      <c r="A6742" s="155" t="s">
        <v>121</v>
      </c>
      <c r="B6742" s="155" t="s">
        <v>758</v>
      </c>
      <c r="C6742" s="155" t="s">
        <v>9648</v>
      </c>
      <c r="D6742" s="155">
        <v>50</v>
      </c>
      <c r="E6742" s="155">
        <v>24</v>
      </c>
      <c r="F6742" s="166">
        <v>42478</v>
      </c>
      <c r="G6742" s="166">
        <v>42475</v>
      </c>
      <c r="H6742" s="157">
        <v>1</v>
      </c>
      <c r="I6742" s="163" t="s">
        <v>10151</v>
      </c>
    </row>
    <row r="6743" spans="1:9" ht="15" customHeight="1" x14ac:dyDescent="0.25">
      <c r="A6743" s="155" t="s">
        <v>71</v>
      </c>
      <c r="B6743" s="155" t="s">
        <v>2957</v>
      </c>
      <c r="C6743" s="155" t="s">
        <v>9649</v>
      </c>
      <c r="D6743" s="155">
        <v>250</v>
      </c>
      <c r="E6743" s="155">
        <v>42</v>
      </c>
      <c r="F6743" s="166">
        <v>42478</v>
      </c>
      <c r="G6743" s="166">
        <v>42479</v>
      </c>
      <c r="H6743" s="157">
        <v>1</v>
      </c>
    </row>
    <row r="6744" spans="1:9" ht="15" customHeight="1" x14ac:dyDescent="0.25">
      <c r="A6744" s="155" t="s">
        <v>71</v>
      </c>
      <c r="B6744" s="155" t="s">
        <v>167</v>
      </c>
      <c r="C6744" s="155" t="s">
        <v>9650</v>
      </c>
      <c r="D6744" s="155">
        <v>25</v>
      </c>
      <c r="E6744" s="155">
        <v>25</v>
      </c>
      <c r="F6744" s="166">
        <v>42479</v>
      </c>
      <c r="G6744" s="166">
        <v>42485</v>
      </c>
      <c r="H6744" s="157">
        <v>1</v>
      </c>
    </row>
    <row r="6745" spans="1:9" ht="15" customHeight="1" x14ac:dyDescent="0.25">
      <c r="A6745" s="155" t="s">
        <v>299</v>
      </c>
      <c r="B6745" s="155" t="s">
        <v>909</v>
      </c>
      <c r="C6745" s="155" t="s">
        <v>9651</v>
      </c>
      <c r="D6745" s="155">
        <v>100</v>
      </c>
      <c r="E6745" s="155">
        <v>100</v>
      </c>
      <c r="F6745" s="166">
        <v>42479</v>
      </c>
      <c r="G6745" s="166">
        <v>42482</v>
      </c>
      <c r="H6745" s="157">
        <v>1</v>
      </c>
    </row>
    <row r="6746" spans="1:9" x14ac:dyDescent="0.25">
      <c r="A6746" s="155" t="s">
        <v>9483</v>
      </c>
      <c r="B6746" s="155" t="s">
        <v>9652</v>
      </c>
      <c r="C6746" s="155" t="s">
        <v>9653</v>
      </c>
      <c r="D6746" s="155">
        <v>100</v>
      </c>
      <c r="E6746" s="155">
        <v>100</v>
      </c>
      <c r="F6746" s="166">
        <v>42479</v>
      </c>
      <c r="G6746" s="166">
        <v>42472</v>
      </c>
      <c r="H6746" s="157">
        <v>0</v>
      </c>
      <c r="I6746" s="163" t="s">
        <v>9654</v>
      </c>
    </row>
    <row r="6747" spans="1:9" ht="15" customHeight="1" x14ac:dyDescent="0.25">
      <c r="A6747" s="155" t="s">
        <v>350</v>
      </c>
      <c r="B6747" s="155" t="s">
        <v>614</v>
      </c>
      <c r="C6747" s="155" t="s">
        <v>9655</v>
      </c>
      <c r="D6747" s="155">
        <v>50</v>
      </c>
      <c r="E6747" s="155">
        <v>59</v>
      </c>
      <c r="F6747" s="166">
        <v>42479</v>
      </c>
      <c r="G6747" s="166">
        <v>42485</v>
      </c>
      <c r="H6747" s="157">
        <v>1</v>
      </c>
    </row>
    <row r="6748" spans="1:9" ht="15" customHeight="1" x14ac:dyDescent="0.25">
      <c r="A6748" s="155" t="s">
        <v>350</v>
      </c>
      <c r="B6748" s="155" t="s">
        <v>2267</v>
      </c>
      <c r="C6748" s="155" t="s">
        <v>9608</v>
      </c>
      <c r="D6748" s="155">
        <v>200</v>
      </c>
      <c r="E6748" s="155">
        <v>27</v>
      </c>
      <c r="F6748" s="166">
        <v>42479</v>
      </c>
      <c r="G6748" s="166">
        <v>42468</v>
      </c>
      <c r="H6748" s="157">
        <v>1</v>
      </c>
      <c r="I6748" s="163" t="s">
        <v>10181</v>
      </c>
    </row>
    <row r="6749" spans="1:9" ht="15" customHeight="1" x14ac:dyDescent="0.25">
      <c r="A6749" s="155" t="s">
        <v>4839</v>
      </c>
      <c r="B6749" s="155" t="s">
        <v>1696</v>
      </c>
      <c r="C6749" s="155" t="s">
        <v>9656</v>
      </c>
      <c r="D6749" s="155">
        <v>1</v>
      </c>
      <c r="E6749" s="155">
        <v>1</v>
      </c>
      <c r="F6749" s="166">
        <v>42479</v>
      </c>
      <c r="G6749" s="166">
        <v>42486</v>
      </c>
      <c r="H6749" s="157">
        <v>1</v>
      </c>
    </row>
    <row r="6750" spans="1:9" ht="15" customHeight="1" x14ac:dyDescent="0.25">
      <c r="A6750" s="155" t="s">
        <v>9631</v>
      </c>
      <c r="B6750" s="155" t="s">
        <v>9657</v>
      </c>
      <c r="C6750" s="155" t="s">
        <v>9658</v>
      </c>
      <c r="D6750" s="155">
        <v>5</v>
      </c>
      <c r="E6750" s="155">
        <v>5</v>
      </c>
      <c r="F6750" s="166">
        <v>42479</v>
      </c>
      <c r="G6750" s="166">
        <v>42480</v>
      </c>
      <c r="H6750" s="157">
        <v>1</v>
      </c>
    </row>
    <row r="6751" spans="1:9" ht="15" customHeight="1" x14ac:dyDescent="0.25">
      <c r="A6751" s="155" t="s">
        <v>71</v>
      </c>
      <c r="B6751" s="155" t="s">
        <v>1550</v>
      </c>
      <c r="C6751" s="155" t="s">
        <v>9659</v>
      </c>
      <c r="D6751" s="155">
        <v>6</v>
      </c>
      <c r="E6751" s="155">
        <v>6</v>
      </c>
      <c r="F6751" s="166">
        <v>42480</v>
      </c>
      <c r="G6751" s="166">
        <v>42486</v>
      </c>
      <c r="H6751" s="157">
        <v>1</v>
      </c>
    </row>
    <row r="6752" spans="1:9" ht="15" customHeight="1" x14ac:dyDescent="0.25">
      <c r="A6752" s="155" t="s">
        <v>5721</v>
      </c>
      <c r="B6752" s="155" t="s">
        <v>9098</v>
      </c>
      <c r="C6752" s="155" t="s">
        <v>9660</v>
      </c>
      <c r="D6752" s="155">
        <v>1</v>
      </c>
      <c r="E6752" s="155">
        <v>1</v>
      </c>
      <c r="F6752" s="166">
        <v>42480</v>
      </c>
      <c r="G6752" s="166">
        <v>42485</v>
      </c>
      <c r="H6752" s="157">
        <v>1</v>
      </c>
    </row>
    <row r="6753" spans="1:9" ht="15" customHeight="1" x14ac:dyDescent="0.25">
      <c r="A6753" s="155" t="s">
        <v>9255</v>
      </c>
      <c r="B6753" s="155" t="s">
        <v>9256</v>
      </c>
      <c r="C6753" s="155" t="s">
        <v>9661</v>
      </c>
      <c r="D6753" s="155">
        <v>50</v>
      </c>
      <c r="E6753" s="155">
        <v>50</v>
      </c>
      <c r="F6753" s="166">
        <v>42480</v>
      </c>
      <c r="G6753" s="166">
        <v>42482</v>
      </c>
      <c r="H6753" s="157">
        <v>1</v>
      </c>
    </row>
    <row r="6754" spans="1:9" ht="15" customHeight="1" x14ac:dyDescent="0.25">
      <c r="A6754" s="155" t="s">
        <v>145</v>
      </c>
      <c r="B6754" s="155" t="s">
        <v>674</v>
      </c>
      <c r="C6754" s="155" t="s">
        <v>9662</v>
      </c>
      <c r="D6754" s="155">
        <v>200</v>
      </c>
      <c r="E6754" s="155">
        <v>200</v>
      </c>
      <c r="F6754" s="166">
        <v>42480</v>
      </c>
      <c r="G6754" s="166">
        <v>42482</v>
      </c>
      <c r="H6754" s="157">
        <v>1</v>
      </c>
    </row>
    <row r="6755" spans="1:9" ht="15" customHeight="1" x14ac:dyDescent="0.25">
      <c r="A6755" s="155" t="s">
        <v>36</v>
      </c>
      <c r="B6755" s="155" t="s">
        <v>1526</v>
      </c>
      <c r="C6755" s="155" t="s">
        <v>9663</v>
      </c>
      <c r="D6755" s="155">
        <v>50</v>
      </c>
      <c r="E6755" s="155">
        <v>50</v>
      </c>
      <c r="F6755" s="166">
        <v>42480</v>
      </c>
      <c r="G6755" s="166">
        <v>42482</v>
      </c>
      <c r="H6755" s="157">
        <v>1</v>
      </c>
    </row>
    <row r="6756" spans="1:9" ht="15" customHeight="1" x14ac:dyDescent="0.25">
      <c r="A6756" s="155" t="s">
        <v>1554</v>
      </c>
      <c r="B6756" s="155" t="s">
        <v>1181</v>
      </c>
      <c r="C6756" s="155" t="s">
        <v>9664</v>
      </c>
      <c r="D6756" s="155">
        <v>150</v>
      </c>
      <c r="E6756" s="155">
        <v>150</v>
      </c>
      <c r="F6756" s="166">
        <v>42480</v>
      </c>
      <c r="G6756" s="166">
        <v>42482</v>
      </c>
      <c r="H6756" s="157">
        <v>1</v>
      </c>
    </row>
    <row r="6757" spans="1:9" ht="15" customHeight="1" x14ac:dyDescent="0.25">
      <c r="A6757" s="155" t="s">
        <v>2714</v>
      </c>
      <c r="B6757" s="155" t="s">
        <v>1933</v>
      </c>
      <c r="C6757" s="155" t="s">
        <v>9665</v>
      </c>
      <c r="D6757" s="155">
        <v>25</v>
      </c>
      <c r="E6757" s="155">
        <v>25</v>
      </c>
      <c r="F6757" s="166">
        <v>42480</v>
      </c>
      <c r="G6757" s="166">
        <v>42485</v>
      </c>
      <c r="H6757" s="157">
        <v>1</v>
      </c>
    </row>
    <row r="6758" spans="1:9" ht="15" customHeight="1" x14ac:dyDescent="0.25">
      <c r="A6758" s="155" t="s">
        <v>2714</v>
      </c>
      <c r="B6758" s="155" t="s">
        <v>8850</v>
      </c>
      <c r="C6758" s="155" t="s">
        <v>364</v>
      </c>
      <c r="D6758" s="155">
        <v>25</v>
      </c>
      <c r="E6758" s="155">
        <v>25</v>
      </c>
      <c r="F6758" s="166">
        <v>42480</v>
      </c>
      <c r="G6758" s="166">
        <v>42485</v>
      </c>
      <c r="H6758" s="157">
        <v>1</v>
      </c>
    </row>
    <row r="6759" spans="1:9" ht="15" customHeight="1" x14ac:dyDescent="0.25">
      <c r="A6759" s="155" t="s">
        <v>8810</v>
      </c>
      <c r="B6759" s="155" t="s">
        <v>9666</v>
      </c>
      <c r="C6759" s="155" t="s">
        <v>819</v>
      </c>
      <c r="D6759" s="155">
        <v>20</v>
      </c>
      <c r="E6759" s="155">
        <v>20</v>
      </c>
      <c r="F6759" s="166">
        <v>42480</v>
      </c>
      <c r="G6759" s="166">
        <v>42482</v>
      </c>
      <c r="H6759" s="157">
        <v>1</v>
      </c>
    </row>
    <row r="6760" spans="1:9" ht="15" customHeight="1" x14ac:dyDescent="0.25">
      <c r="A6760" s="155" t="s">
        <v>8810</v>
      </c>
      <c r="B6760" s="155" t="s">
        <v>9667</v>
      </c>
      <c r="C6760" s="155" t="s">
        <v>294</v>
      </c>
      <c r="D6760" s="155">
        <v>20</v>
      </c>
      <c r="E6760" s="155">
        <v>20</v>
      </c>
      <c r="F6760" s="166">
        <v>42480</v>
      </c>
      <c r="G6760" s="166">
        <v>42482</v>
      </c>
      <c r="H6760" s="157">
        <v>1</v>
      </c>
    </row>
    <row r="6761" spans="1:9" ht="15" customHeight="1" x14ac:dyDescent="0.25">
      <c r="A6761" s="155" t="s">
        <v>8810</v>
      </c>
      <c r="B6761" s="155" t="s">
        <v>6467</v>
      </c>
      <c r="C6761" s="155" t="s">
        <v>2480</v>
      </c>
      <c r="D6761" s="155">
        <v>20</v>
      </c>
      <c r="E6761" s="155">
        <v>20</v>
      </c>
      <c r="F6761" s="166">
        <v>42480</v>
      </c>
      <c r="G6761" s="166">
        <v>42482</v>
      </c>
      <c r="H6761" s="157">
        <v>1</v>
      </c>
    </row>
    <row r="6762" spans="1:9" ht="15" customHeight="1" x14ac:dyDescent="0.25">
      <c r="A6762" s="155" t="s">
        <v>71</v>
      </c>
      <c r="B6762" s="155" t="s">
        <v>2957</v>
      </c>
      <c r="C6762" s="155" t="s">
        <v>9649</v>
      </c>
      <c r="D6762" s="155">
        <v>250</v>
      </c>
      <c r="E6762" s="155">
        <v>21</v>
      </c>
      <c r="F6762" s="166">
        <v>42481</v>
      </c>
      <c r="G6762" s="166">
        <v>42475</v>
      </c>
      <c r="H6762" s="157">
        <v>1</v>
      </c>
      <c r="I6762" s="163" t="s">
        <v>9668</v>
      </c>
    </row>
    <row r="6763" spans="1:9" ht="15" customHeight="1" x14ac:dyDescent="0.25">
      <c r="A6763" s="155" t="s">
        <v>6021</v>
      </c>
      <c r="B6763" s="155" t="s">
        <v>6022</v>
      </c>
      <c r="C6763" s="155" t="s">
        <v>9669</v>
      </c>
      <c r="D6763" s="155">
        <v>250</v>
      </c>
      <c r="E6763" s="155">
        <v>250</v>
      </c>
      <c r="F6763" s="166">
        <v>42481</v>
      </c>
      <c r="G6763" s="166">
        <v>42485</v>
      </c>
      <c r="H6763" s="157">
        <v>1</v>
      </c>
    </row>
    <row r="6764" spans="1:9" ht="15" customHeight="1" x14ac:dyDescent="0.25">
      <c r="A6764" s="155" t="s">
        <v>2906</v>
      </c>
      <c r="B6764" s="155" t="s">
        <v>1347</v>
      </c>
      <c r="C6764" s="155" t="s">
        <v>9670</v>
      </c>
      <c r="D6764" s="155">
        <v>10</v>
      </c>
      <c r="E6764" s="155">
        <v>10</v>
      </c>
      <c r="F6764" s="166">
        <v>42481</v>
      </c>
      <c r="G6764" s="166">
        <v>42488</v>
      </c>
      <c r="H6764" s="157">
        <v>1</v>
      </c>
    </row>
    <row r="6765" spans="1:9" ht="15" customHeight="1" x14ac:dyDescent="0.25">
      <c r="A6765" s="155" t="s">
        <v>408</v>
      </c>
      <c r="B6765" s="155" t="s">
        <v>409</v>
      </c>
      <c r="C6765" s="155" t="s">
        <v>9671</v>
      </c>
      <c r="D6765" s="155">
        <v>75</v>
      </c>
      <c r="E6765" s="155">
        <v>75</v>
      </c>
      <c r="F6765" s="166">
        <v>42481</v>
      </c>
      <c r="G6765" s="166">
        <v>42489</v>
      </c>
      <c r="H6765" s="157">
        <v>1</v>
      </c>
    </row>
    <row r="6766" spans="1:9" ht="15" customHeight="1" x14ac:dyDescent="0.25">
      <c r="A6766" s="155" t="s">
        <v>9483</v>
      </c>
      <c r="B6766" s="155" t="s">
        <v>7124</v>
      </c>
      <c r="C6766" s="155" t="s">
        <v>9680</v>
      </c>
      <c r="D6766" s="155">
        <v>2</v>
      </c>
      <c r="E6766" s="155">
        <v>2</v>
      </c>
      <c r="F6766" s="166">
        <v>42481</v>
      </c>
      <c r="G6766" s="166">
        <v>42482</v>
      </c>
      <c r="H6766" s="157">
        <v>1</v>
      </c>
    </row>
    <row r="6767" spans="1:9" ht="15" customHeight="1" x14ac:dyDescent="0.25">
      <c r="A6767" s="155" t="s">
        <v>9483</v>
      </c>
      <c r="B6767" s="155" t="s">
        <v>9672</v>
      </c>
      <c r="C6767" s="155" t="s">
        <v>9679</v>
      </c>
      <c r="D6767" s="155">
        <v>2</v>
      </c>
      <c r="E6767" s="155">
        <v>2</v>
      </c>
      <c r="F6767" s="166">
        <v>42481</v>
      </c>
      <c r="G6767" s="166">
        <v>42482</v>
      </c>
      <c r="H6767" s="157">
        <v>1</v>
      </c>
    </row>
    <row r="6768" spans="1:9" ht="15" customHeight="1" x14ac:dyDescent="0.25">
      <c r="A6768" s="155" t="s">
        <v>9483</v>
      </c>
      <c r="B6768" s="155" t="s">
        <v>9673</v>
      </c>
      <c r="C6768" s="155" t="s">
        <v>9678</v>
      </c>
      <c r="D6768" s="155">
        <v>2</v>
      </c>
      <c r="E6768" s="155">
        <v>2</v>
      </c>
      <c r="F6768" s="166">
        <v>42481</v>
      </c>
      <c r="G6768" s="166">
        <v>42482</v>
      </c>
      <c r="H6768" s="157">
        <v>1</v>
      </c>
    </row>
    <row r="6769" spans="1:9" ht="15" customHeight="1" x14ac:dyDescent="0.25">
      <c r="A6769" s="155" t="s">
        <v>9483</v>
      </c>
      <c r="B6769" s="155" t="s">
        <v>9674</v>
      </c>
      <c r="C6769" s="155" t="s">
        <v>9677</v>
      </c>
      <c r="D6769" s="155">
        <v>2</v>
      </c>
      <c r="E6769" s="155">
        <v>2</v>
      </c>
      <c r="F6769" s="166">
        <v>42481</v>
      </c>
      <c r="G6769" s="166">
        <v>42482</v>
      </c>
      <c r="H6769" s="157">
        <v>1</v>
      </c>
    </row>
    <row r="6770" spans="1:9" ht="15" customHeight="1" x14ac:dyDescent="0.25">
      <c r="A6770" s="155" t="s">
        <v>9483</v>
      </c>
      <c r="B6770" s="155" t="s">
        <v>9675</v>
      </c>
      <c r="C6770" s="155" t="s">
        <v>9676</v>
      </c>
      <c r="D6770" s="155">
        <v>2</v>
      </c>
      <c r="E6770" s="155">
        <v>2</v>
      </c>
      <c r="F6770" s="166">
        <v>42481</v>
      </c>
      <c r="G6770" s="166">
        <v>42488</v>
      </c>
      <c r="H6770" s="157">
        <v>1</v>
      </c>
    </row>
    <row r="6771" spans="1:9" ht="15" customHeight="1" x14ac:dyDescent="0.25">
      <c r="A6771" s="155" t="s">
        <v>6237</v>
      </c>
      <c r="B6771" s="155" t="s">
        <v>9575</v>
      </c>
      <c r="C6771" s="155" t="s">
        <v>9681</v>
      </c>
      <c r="D6771" s="155">
        <v>28</v>
      </c>
      <c r="E6771" s="155">
        <v>26</v>
      </c>
      <c r="F6771" s="166">
        <v>42481</v>
      </c>
      <c r="G6771" s="166">
        <v>42490</v>
      </c>
      <c r="H6771" s="157">
        <v>1</v>
      </c>
      <c r="I6771" s="163" t="s">
        <v>9682</v>
      </c>
    </row>
    <row r="6772" spans="1:9" ht="15" customHeight="1" x14ac:dyDescent="0.25">
      <c r="A6772" s="155" t="s">
        <v>49</v>
      </c>
      <c r="B6772" s="155" t="s">
        <v>6126</v>
      </c>
      <c r="C6772" s="155" t="s">
        <v>9683</v>
      </c>
      <c r="D6772" s="155">
        <v>62</v>
      </c>
      <c r="E6772" s="155">
        <v>62</v>
      </c>
      <c r="F6772" s="166">
        <v>42482</v>
      </c>
      <c r="G6772" s="166">
        <v>42500</v>
      </c>
      <c r="H6772" s="157">
        <v>1</v>
      </c>
    </row>
    <row r="6773" spans="1:9" ht="15" customHeight="1" x14ac:dyDescent="0.25">
      <c r="A6773" s="155" t="s">
        <v>42</v>
      </c>
      <c r="B6773" s="155" t="s">
        <v>2702</v>
      </c>
      <c r="C6773" s="155" t="s">
        <v>9684</v>
      </c>
      <c r="D6773" s="155">
        <v>40</v>
      </c>
      <c r="E6773" s="155">
        <v>40</v>
      </c>
      <c r="F6773" s="166">
        <v>42482</v>
      </c>
      <c r="G6773" s="166">
        <v>42487</v>
      </c>
      <c r="H6773" s="157">
        <v>1</v>
      </c>
    </row>
    <row r="6774" spans="1:9" ht="15" customHeight="1" x14ac:dyDescent="0.25">
      <c r="A6774" s="155" t="s">
        <v>5432</v>
      </c>
      <c r="B6774" s="155" t="s">
        <v>5433</v>
      </c>
      <c r="C6774" s="155" t="s">
        <v>9685</v>
      </c>
      <c r="D6774" s="155">
        <v>25</v>
      </c>
      <c r="E6774" s="155">
        <v>25</v>
      </c>
      <c r="F6774" s="166">
        <v>42482</v>
      </c>
      <c r="G6774" s="166">
        <v>42486</v>
      </c>
      <c r="H6774" s="157">
        <v>1</v>
      </c>
    </row>
    <row r="6775" spans="1:9" ht="15" customHeight="1" x14ac:dyDescent="0.25">
      <c r="A6775" s="155" t="s">
        <v>78</v>
      </c>
      <c r="B6775" s="155" t="s">
        <v>9686</v>
      </c>
      <c r="C6775" s="155" t="s">
        <v>9687</v>
      </c>
      <c r="D6775" s="155">
        <v>4</v>
      </c>
      <c r="E6775" s="155">
        <v>4</v>
      </c>
      <c r="F6775" s="166">
        <v>42482</v>
      </c>
      <c r="G6775" s="166">
        <v>42488</v>
      </c>
      <c r="H6775" s="157">
        <v>1</v>
      </c>
    </row>
    <row r="6776" spans="1:9" ht="15" customHeight="1" x14ac:dyDescent="0.25">
      <c r="A6776" s="155" t="s">
        <v>145</v>
      </c>
      <c r="B6776" s="155" t="s">
        <v>676</v>
      </c>
      <c r="C6776" s="155" t="s">
        <v>9688</v>
      </c>
      <c r="D6776" s="155">
        <v>200</v>
      </c>
      <c r="E6776" s="155">
        <v>500</v>
      </c>
      <c r="F6776" s="166">
        <v>42482</v>
      </c>
      <c r="G6776" s="166">
        <v>42496</v>
      </c>
      <c r="H6776" s="157">
        <v>1</v>
      </c>
    </row>
    <row r="6777" spans="1:9" ht="15" customHeight="1" x14ac:dyDescent="0.25">
      <c r="A6777" s="155" t="s">
        <v>5721</v>
      </c>
      <c r="B6777" s="155" t="s">
        <v>9098</v>
      </c>
      <c r="C6777" s="155" t="s">
        <v>9689</v>
      </c>
      <c r="D6777" s="155">
        <v>1</v>
      </c>
      <c r="E6777" s="155">
        <v>1</v>
      </c>
      <c r="F6777" s="166">
        <v>42482</v>
      </c>
      <c r="G6777" s="166">
        <v>42486</v>
      </c>
      <c r="H6777" s="157">
        <v>1</v>
      </c>
    </row>
    <row r="6778" spans="1:9" ht="15" customHeight="1" x14ac:dyDescent="0.25">
      <c r="A6778" s="155" t="s">
        <v>5721</v>
      </c>
      <c r="B6778" s="155" t="s">
        <v>9098</v>
      </c>
      <c r="C6778" s="155" t="s">
        <v>364</v>
      </c>
      <c r="D6778" s="155">
        <v>1</v>
      </c>
      <c r="E6778" s="155">
        <v>1</v>
      </c>
      <c r="F6778" s="166">
        <v>42482</v>
      </c>
      <c r="G6778" s="166">
        <v>42486</v>
      </c>
      <c r="H6778" s="157">
        <v>1</v>
      </c>
    </row>
    <row r="6779" spans="1:9" ht="15" customHeight="1" x14ac:dyDescent="0.25">
      <c r="A6779" s="155" t="s">
        <v>350</v>
      </c>
      <c r="B6779" s="155" t="s">
        <v>9690</v>
      </c>
      <c r="C6779" s="155" t="s">
        <v>9691</v>
      </c>
      <c r="D6779" s="155">
        <v>10</v>
      </c>
      <c r="E6779" s="155">
        <v>10</v>
      </c>
      <c r="F6779" s="166">
        <v>42482</v>
      </c>
      <c r="G6779" s="166">
        <v>42485</v>
      </c>
      <c r="H6779" s="157">
        <v>1</v>
      </c>
    </row>
    <row r="6780" spans="1:9" ht="15" customHeight="1" x14ac:dyDescent="0.25">
      <c r="A6780" s="155" t="s">
        <v>71</v>
      </c>
      <c r="B6780" s="155" t="s">
        <v>102</v>
      </c>
      <c r="C6780" s="155" t="s">
        <v>9692</v>
      </c>
      <c r="D6780" s="155">
        <v>10</v>
      </c>
      <c r="E6780" s="155">
        <v>10</v>
      </c>
      <c r="F6780" s="166">
        <v>42485</v>
      </c>
      <c r="G6780" s="166">
        <v>42494</v>
      </c>
      <c r="H6780" s="157">
        <v>1</v>
      </c>
    </row>
    <row r="6781" spans="1:9" ht="15" customHeight="1" x14ac:dyDescent="0.25">
      <c r="A6781" s="155" t="s">
        <v>299</v>
      </c>
      <c r="B6781" s="155" t="s">
        <v>9694</v>
      </c>
      <c r="C6781" s="155" t="s">
        <v>9693</v>
      </c>
      <c r="D6781" s="155">
        <v>5</v>
      </c>
      <c r="E6781" s="155">
        <v>5</v>
      </c>
      <c r="F6781" s="166">
        <v>42485</v>
      </c>
      <c r="G6781" s="166">
        <v>42492</v>
      </c>
      <c r="H6781" s="157">
        <v>1</v>
      </c>
    </row>
    <row r="6782" spans="1:9" ht="15" customHeight="1" x14ac:dyDescent="0.25">
      <c r="A6782" s="155" t="s">
        <v>5050</v>
      </c>
      <c r="B6782" s="155" t="s">
        <v>5051</v>
      </c>
      <c r="C6782" s="155" t="s">
        <v>9695</v>
      </c>
      <c r="D6782" s="155">
        <v>100</v>
      </c>
      <c r="E6782" s="155">
        <v>100</v>
      </c>
      <c r="F6782" s="166">
        <v>42485</v>
      </c>
      <c r="G6782" s="166">
        <v>42492</v>
      </c>
      <c r="H6782" s="157">
        <v>1</v>
      </c>
    </row>
    <row r="6783" spans="1:9" ht="15" customHeight="1" x14ac:dyDescent="0.25">
      <c r="A6783" s="155" t="s">
        <v>7849</v>
      </c>
      <c r="B6783" s="155" t="s">
        <v>513</v>
      </c>
      <c r="C6783" s="155" t="s">
        <v>9696</v>
      </c>
      <c r="D6783" s="155">
        <v>6</v>
      </c>
      <c r="E6783" s="155">
        <v>6</v>
      </c>
      <c r="F6783" s="166">
        <v>42486</v>
      </c>
      <c r="G6783" s="166">
        <v>42489</v>
      </c>
      <c r="H6783" s="157">
        <v>1</v>
      </c>
    </row>
    <row r="6784" spans="1:9" ht="15" customHeight="1" x14ac:dyDescent="0.25">
      <c r="A6784" s="155" t="s">
        <v>299</v>
      </c>
      <c r="B6784" s="155" t="s">
        <v>300</v>
      </c>
      <c r="C6784" s="155" t="s">
        <v>9697</v>
      </c>
      <c r="D6784" s="155">
        <v>25</v>
      </c>
      <c r="E6784" s="155">
        <v>25</v>
      </c>
      <c r="F6784" s="166">
        <v>42486</v>
      </c>
      <c r="G6784" s="166">
        <v>42487</v>
      </c>
      <c r="H6784" s="157">
        <v>1</v>
      </c>
    </row>
    <row r="6785" spans="1:9" ht="15" customHeight="1" x14ac:dyDescent="0.25">
      <c r="A6785" s="155" t="s">
        <v>121</v>
      </c>
      <c r="B6785" s="155" t="s">
        <v>758</v>
      </c>
      <c r="C6785" s="155" t="s">
        <v>9648</v>
      </c>
      <c r="D6785" s="155">
        <v>50</v>
      </c>
      <c r="E6785" s="155">
        <v>26</v>
      </c>
      <c r="F6785" s="166">
        <v>42486</v>
      </c>
      <c r="G6785" s="166">
        <v>42475</v>
      </c>
      <c r="H6785" s="157">
        <v>1</v>
      </c>
      <c r="I6785" s="163" t="s">
        <v>9698</v>
      </c>
    </row>
    <row r="6786" spans="1:9" ht="15" customHeight="1" x14ac:dyDescent="0.25">
      <c r="A6786" s="155" t="s">
        <v>71</v>
      </c>
      <c r="B6786" s="155" t="s">
        <v>1550</v>
      </c>
      <c r="C6786" s="155" t="s">
        <v>9699</v>
      </c>
      <c r="D6786" s="155">
        <v>5</v>
      </c>
      <c r="E6786" s="155">
        <v>5</v>
      </c>
      <c r="F6786" s="166">
        <v>42486</v>
      </c>
      <c r="G6786" s="166">
        <v>42496</v>
      </c>
      <c r="H6786" s="157">
        <v>1</v>
      </c>
    </row>
    <row r="6787" spans="1:9" ht="15" customHeight="1" x14ac:dyDescent="0.25">
      <c r="A6787" s="155" t="s">
        <v>563</v>
      </c>
      <c r="B6787" s="155" t="s">
        <v>309</v>
      </c>
      <c r="C6787" s="155" t="s">
        <v>9700</v>
      </c>
      <c r="D6787" s="155">
        <v>75</v>
      </c>
      <c r="E6787" s="155">
        <v>75</v>
      </c>
      <c r="F6787" s="166">
        <v>42486</v>
      </c>
      <c r="G6787" s="166">
        <v>42486</v>
      </c>
      <c r="H6787" s="157">
        <v>1</v>
      </c>
      <c r="I6787" s="163" t="s">
        <v>10185</v>
      </c>
    </row>
    <row r="6788" spans="1:9" ht="15" customHeight="1" x14ac:dyDescent="0.25">
      <c r="A6788" s="155" t="s">
        <v>9620</v>
      </c>
      <c r="B6788" s="155" t="s">
        <v>9621</v>
      </c>
      <c r="C6788" s="155" t="s">
        <v>9701</v>
      </c>
      <c r="D6788" s="155">
        <v>500</v>
      </c>
      <c r="E6788" s="155">
        <v>540</v>
      </c>
      <c r="F6788" s="166">
        <v>42486</v>
      </c>
      <c r="G6788" s="166">
        <v>42487</v>
      </c>
      <c r="H6788" s="157">
        <v>1</v>
      </c>
    </row>
    <row r="6789" spans="1:9" ht="15" customHeight="1" x14ac:dyDescent="0.25">
      <c r="A6789" s="155" t="s">
        <v>173</v>
      </c>
      <c r="B6789" s="155" t="s">
        <v>7896</v>
      </c>
      <c r="C6789" s="155" t="s">
        <v>9702</v>
      </c>
      <c r="D6789" s="155">
        <v>208</v>
      </c>
      <c r="E6789" s="155">
        <v>208</v>
      </c>
      <c r="F6789" s="166">
        <v>42486</v>
      </c>
      <c r="G6789" s="166">
        <v>42492</v>
      </c>
      <c r="H6789" s="157">
        <v>1</v>
      </c>
    </row>
    <row r="6790" spans="1:9" ht="15" customHeight="1" x14ac:dyDescent="0.25">
      <c r="A6790" s="155" t="s">
        <v>173</v>
      </c>
      <c r="B6790" s="155" t="s">
        <v>445</v>
      </c>
      <c r="C6790" s="155" t="s">
        <v>364</v>
      </c>
      <c r="D6790" s="155">
        <v>104</v>
      </c>
      <c r="E6790" s="155">
        <v>104</v>
      </c>
      <c r="F6790" s="166">
        <v>42486</v>
      </c>
      <c r="G6790" s="166">
        <v>42492</v>
      </c>
      <c r="H6790" s="157">
        <v>1</v>
      </c>
    </row>
    <row r="6791" spans="1:9" ht="15" customHeight="1" x14ac:dyDescent="0.25">
      <c r="A6791" s="155" t="s">
        <v>173</v>
      </c>
      <c r="B6791" s="155" t="s">
        <v>445</v>
      </c>
      <c r="C6791" s="155" t="s">
        <v>161</v>
      </c>
      <c r="D6791" s="155">
        <v>104</v>
      </c>
      <c r="E6791" s="155">
        <v>104</v>
      </c>
      <c r="F6791" s="166">
        <v>42486</v>
      </c>
      <c r="G6791" s="166">
        <v>42492</v>
      </c>
      <c r="H6791" s="157">
        <v>1</v>
      </c>
    </row>
    <row r="6792" spans="1:9" ht="15" customHeight="1" x14ac:dyDescent="0.25">
      <c r="A6792" s="155" t="s">
        <v>5827</v>
      </c>
      <c r="B6792" s="155" t="s">
        <v>5660</v>
      </c>
      <c r="C6792" s="155" t="s">
        <v>9703</v>
      </c>
      <c r="D6792" s="155">
        <v>100</v>
      </c>
      <c r="E6792" s="155">
        <v>100</v>
      </c>
      <c r="F6792" s="166">
        <v>42486</v>
      </c>
      <c r="G6792" s="166">
        <v>42492</v>
      </c>
      <c r="H6792" s="157">
        <v>1</v>
      </c>
    </row>
    <row r="6793" spans="1:9" ht="15" customHeight="1" x14ac:dyDescent="0.25">
      <c r="A6793" s="155" t="s">
        <v>5827</v>
      </c>
      <c r="B6793" s="155" t="s">
        <v>6724</v>
      </c>
      <c r="C6793" s="155" t="s">
        <v>9704</v>
      </c>
      <c r="D6793" s="155">
        <v>50</v>
      </c>
      <c r="E6793" s="155">
        <v>50</v>
      </c>
      <c r="F6793" s="166">
        <v>42486</v>
      </c>
      <c r="G6793" s="166">
        <v>42492</v>
      </c>
      <c r="H6793" s="157">
        <v>1</v>
      </c>
    </row>
    <row r="6794" spans="1:9" ht="15" customHeight="1" x14ac:dyDescent="0.25">
      <c r="A6794" s="155" t="s">
        <v>299</v>
      </c>
      <c r="B6794" s="155" t="s">
        <v>507</v>
      </c>
      <c r="C6794" s="155" t="s">
        <v>9705</v>
      </c>
      <c r="D6794" s="155">
        <v>25</v>
      </c>
      <c r="E6794" s="155">
        <v>25</v>
      </c>
      <c r="F6794" s="166">
        <v>42487</v>
      </c>
      <c r="G6794" s="166">
        <v>42489</v>
      </c>
      <c r="H6794" s="157">
        <v>1</v>
      </c>
    </row>
    <row r="6795" spans="1:9" ht="15" customHeight="1" x14ac:dyDescent="0.25">
      <c r="A6795" s="155" t="s">
        <v>71</v>
      </c>
      <c r="B6795" s="155" t="s">
        <v>9706</v>
      </c>
      <c r="C6795" s="155" t="s">
        <v>9707</v>
      </c>
      <c r="D6795" s="155">
        <v>25</v>
      </c>
      <c r="E6795" s="155">
        <v>25</v>
      </c>
      <c r="F6795" s="166">
        <v>42488</v>
      </c>
      <c r="G6795" s="166">
        <v>42494</v>
      </c>
      <c r="H6795" s="157">
        <v>1</v>
      </c>
    </row>
    <row r="6796" spans="1:9" ht="15" customHeight="1" x14ac:dyDescent="0.25">
      <c r="A6796" s="155" t="s">
        <v>286</v>
      </c>
      <c r="B6796" s="155" t="s">
        <v>3065</v>
      </c>
      <c r="C6796" s="155" t="s">
        <v>9708</v>
      </c>
      <c r="D6796" s="155">
        <v>20</v>
      </c>
      <c r="E6796" s="155">
        <v>20</v>
      </c>
      <c r="F6796" s="166">
        <v>42488</v>
      </c>
      <c r="G6796" s="166">
        <v>42493</v>
      </c>
      <c r="H6796" s="157">
        <v>1</v>
      </c>
    </row>
    <row r="6797" spans="1:9" ht="15" customHeight="1" x14ac:dyDescent="0.25">
      <c r="A6797" s="155" t="s">
        <v>286</v>
      </c>
      <c r="B6797" s="155" t="s">
        <v>3002</v>
      </c>
      <c r="C6797" s="155" t="s">
        <v>364</v>
      </c>
      <c r="D6797" s="155">
        <v>50</v>
      </c>
      <c r="E6797" s="155">
        <v>50</v>
      </c>
      <c r="F6797" s="166">
        <v>42488</v>
      </c>
      <c r="G6797" s="166">
        <v>42493</v>
      </c>
      <c r="H6797" s="157">
        <v>1</v>
      </c>
    </row>
    <row r="6798" spans="1:9" ht="15" customHeight="1" x14ac:dyDescent="0.25">
      <c r="A6798" s="155" t="s">
        <v>286</v>
      </c>
      <c r="B6798" s="155" t="s">
        <v>562</v>
      </c>
      <c r="C6798" s="155" t="s">
        <v>161</v>
      </c>
      <c r="D6798" s="155">
        <v>75</v>
      </c>
      <c r="E6798" s="155">
        <v>75</v>
      </c>
      <c r="F6798" s="166">
        <v>42488</v>
      </c>
      <c r="G6798" s="166">
        <v>42493</v>
      </c>
      <c r="H6798" s="157">
        <v>1</v>
      </c>
    </row>
    <row r="6799" spans="1:9" ht="15" customHeight="1" x14ac:dyDescent="0.25">
      <c r="A6799" s="155" t="s">
        <v>286</v>
      </c>
      <c r="B6799" s="155" t="s">
        <v>4206</v>
      </c>
      <c r="C6799" s="155" t="s">
        <v>32</v>
      </c>
      <c r="D6799" s="155">
        <v>50</v>
      </c>
      <c r="E6799" s="155">
        <v>50</v>
      </c>
      <c r="F6799" s="166">
        <v>42488</v>
      </c>
      <c r="G6799" s="166">
        <v>42493</v>
      </c>
      <c r="H6799" s="157">
        <v>1</v>
      </c>
    </row>
    <row r="6800" spans="1:9" x14ac:dyDescent="0.25">
      <c r="A6800" s="155" t="s">
        <v>725</v>
      </c>
      <c r="B6800" s="155" t="s">
        <v>9709</v>
      </c>
      <c r="C6800" s="155" t="s">
        <v>9710</v>
      </c>
      <c r="D6800" s="155">
        <v>50</v>
      </c>
      <c r="E6800" s="155">
        <v>50</v>
      </c>
      <c r="F6800" s="166">
        <v>42488</v>
      </c>
      <c r="G6800" s="166">
        <v>42457</v>
      </c>
      <c r="H6800" s="157">
        <v>0</v>
      </c>
      <c r="I6800" s="163" t="s">
        <v>9711</v>
      </c>
    </row>
    <row r="6801" spans="1:9" ht="15" customHeight="1" x14ac:dyDescent="0.25">
      <c r="A6801" s="155" t="s">
        <v>36</v>
      </c>
      <c r="B6801" s="155" t="s">
        <v>1874</v>
      </c>
      <c r="C6801" s="155" t="s">
        <v>9712</v>
      </c>
      <c r="D6801" s="155">
        <v>50</v>
      </c>
      <c r="E6801" s="155">
        <v>52</v>
      </c>
      <c r="F6801" s="166">
        <v>42489</v>
      </c>
      <c r="G6801" s="166">
        <v>42492</v>
      </c>
      <c r="H6801" s="157">
        <v>1</v>
      </c>
    </row>
    <row r="6802" spans="1:9" ht="15" customHeight="1" x14ac:dyDescent="0.25">
      <c r="A6802" s="155" t="s">
        <v>6967</v>
      </c>
      <c r="B6802" s="155" t="s">
        <v>9713</v>
      </c>
      <c r="C6802" s="155" t="s">
        <v>9714</v>
      </c>
      <c r="D6802" s="155">
        <v>5</v>
      </c>
      <c r="E6802" s="155">
        <v>5</v>
      </c>
      <c r="F6802" s="166">
        <v>42492</v>
      </c>
      <c r="G6802" s="166">
        <v>42495</v>
      </c>
      <c r="H6802" s="157">
        <v>1</v>
      </c>
    </row>
    <row r="6803" spans="1:9" ht="15" customHeight="1" x14ac:dyDescent="0.25">
      <c r="A6803" s="155" t="s">
        <v>748</v>
      </c>
      <c r="B6803" s="155" t="s">
        <v>4516</v>
      </c>
      <c r="C6803" s="155" t="s">
        <v>9715</v>
      </c>
      <c r="D6803" s="155">
        <v>100</v>
      </c>
      <c r="E6803" s="155">
        <v>100</v>
      </c>
      <c r="F6803" s="166">
        <v>42492</v>
      </c>
      <c r="G6803" s="166">
        <v>42496</v>
      </c>
      <c r="H6803" s="157">
        <v>1</v>
      </c>
    </row>
    <row r="6804" spans="1:9" ht="15" customHeight="1" x14ac:dyDescent="0.25">
      <c r="A6804" s="155" t="s">
        <v>6021</v>
      </c>
      <c r="B6804" s="155" t="s">
        <v>6022</v>
      </c>
      <c r="C6804" s="155" t="s">
        <v>9716</v>
      </c>
      <c r="D6804" s="155">
        <v>250</v>
      </c>
      <c r="E6804" s="155">
        <v>250</v>
      </c>
      <c r="F6804" s="166">
        <v>42492</v>
      </c>
      <c r="G6804" s="166">
        <v>42496</v>
      </c>
      <c r="H6804" s="157">
        <v>1</v>
      </c>
    </row>
    <row r="6805" spans="1:9" ht="15" customHeight="1" x14ac:dyDescent="0.25">
      <c r="A6805" s="155" t="s">
        <v>520</v>
      </c>
      <c r="B6805" s="155" t="s">
        <v>1931</v>
      </c>
      <c r="C6805" s="155" t="s">
        <v>9717</v>
      </c>
      <c r="D6805" s="155">
        <v>400</v>
      </c>
      <c r="E6805" s="155">
        <v>400</v>
      </c>
      <c r="F6805" s="166">
        <v>42492</v>
      </c>
      <c r="G6805" s="166">
        <v>42499</v>
      </c>
      <c r="H6805" s="157">
        <v>1</v>
      </c>
    </row>
    <row r="6806" spans="1:9" ht="15" customHeight="1" x14ac:dyDescent="0.25">
      <c r="A6806" s="155" t="s">
        <v>286</v>
      </c>
      <c r="B6806" s="155" t="s">
        <v>3014</v>
      </c>
      <c r="C6806" s="155" t="s">
        <v>9718</v>
      </c>
      <c r="D6806" s="155">
        <v>100</v>
      </c>
      <c r="E6806" s="155">
        <v>100</v>
      </c>
      <c r="F6806" s="166">
        <v>42492</v>
      </c>
      <c r="G6806" s="166">
        <v>42496</v>
      </c>
      <c r="H6806" s="157">
        <v>1</v>
      </c>
    </row>
    <row r="6807" spans="1:9" ht="15" customHeight="1" x14ac:dyDescent="0.25">
      <c r="A6807" s="155" t="s">
        <v>563</v>
      </c>
      <c r="B6807" s="155" t="s">
        <v>2118</v>
      </c>
      <c r="C6807" s="155" t="s">
        <v>9719</v>
      </c>
      <c r="D6807" s="155">
        <v>25</v>
      </c>
      <c r="E6807" s="155">
        <v>25</v>
      </c>
      <c r="F6807" s="166">
        <v>42492</v>
      </c>
      <c r="G6807" s="166">
        <v>42501</v>
      </c>
      <c r="H6807" s="157">
        <v>1</v>
      </c>
    </row>
    <row r="6808" spans="1:9" ht="15" customHeight="1" x14ac:dyDescent="0.25">
      <c r="A6808" s="155" t="s">
        <v>145</v>
      </c>
      <c r="B6808" s="155" t="s">
        <v>1076</v>
      </c>
      <c r="C6808" s="155" t="s">
        <v>9720</v>
      </c>
      <c r="D6808" s="155">
        <v>100</v>
      </c>
      <c r="E6808" s="155">
        <v>100</v>
      </c>
      <c r="F6808" s="166">
        <v>42492</v>
      </c>
      <c r="G6808" s="166">
        <v>42496</v>
      </c>
      <c r="H6808" s="157">
        <v>1</v>
      </c>
    </row>
    <row r="6809" spans="1:9" ht="15" customHeight="1" x14ac:dyDescent="0.25">
      <c r="A6809" s="155" t="s">
        <v>9514</v>
      </c>
      <c r="B6809" s="155" t="s">
        <v>1696</v>
      </c>
      <c r="C6809" s="155" t="s">
        <v>9721</v>
      </c>
      <c r="D6809" s="155">
        <v>60</v>
      </c>
      <c r="E6809" s="155">
        <v>60</v>
      </c>
      <c r="F6809" s="166">
        <v>42492</v>
      </c>
      <c r="G6809" s="166">
        <v>42495</v>
      </c>
      <c r="H6809" s="157">
        <v>1</v>
      </c>
    </row>
    <row r="6810" spans="1:9" ht="15" customHeight="1" x14ac:dyDescent="0.25">
      <c r="A6810" s="155" t="s">
        <v>520</v>
      </c>
      <c r="B6810" s="155" t="s">
        <v>5026</v>
      </c>
      <c r="C6810" s="155" t="s">
        <v>9722</v>
      </c>
      <c r="D6810" s="155">
        <v>350</v>
      </c>
      <c r="E6810" s="155">
        <v>350</v>
      </c>
      <c r="F6810" s="166">
        <v>42492</v>
      </c>
      <c r="G6810" s="166">
        <v>42495</v>
      </c>
      <c r="H6810" s="157">
        <v>1</v>
      </c>
    </row>
    <row r="6811" spans="1:9" ht="15" customHeight="1" x14ac:dyDescent="0.25">
      <c r="A6811" s="155" t="s">
        <v>520</v>
      </c>
      <c r="B6811" s="155" t="s">
        <v>609</v>
      </c>
      <c r="C6811" s="155" t="s">
        <v>364</v>
      </c>
      <c r="D6811" s="155">
        <v>400</v>
      </c>
      <c r="E6811" s="155">
        <v>400</v>
      </c>
      <c r="F6811" s="166">
        <v>42492</v>
      </c>
      <c r="G6811" s="166">
        <v>42495</v>
      </c>
      <c r="H6811" s="157">
        <v>1</v>
      </c>
    </row>
    <row r="6812" spans="1:9" ht="15" customHeight="1" x14ac:dyDescent="0.25">
      <c r="A6812" s="155" t="s">
        <v>9483</v>
      </c>
      <c r="B6812" s="155" t="s">
        <v>9723</v>
      </c>
      <c r="C6812" s="155" t="s">
        <v>9724</v>
      </c>
      <c r="D6812" s="155">
        <v>2</v>
      </c>
      <c r="E6812" s="155">
        <v>2</v>
      </c>
      <c r="F6812" s="166">
        <v>42492</v>
      </c>
      <c r="G6812" s="166">
        <v>42489</v>
      </c>
      <c r="H6812" s="157">
        <v>1</v>
      </c>
      <c r="I6812" s="163" t="s">
        <v>10157</v>
      </c>
    </row>
    <row r="6813" spans="1:9" ht="15" customHeight="1" x14ac:dyDescent="0.25">
      <c r="A6813" s="155" t="s">
        <v>299</v>
      </c>
      <c r="B6813" s="155" t="s">
        <v>7331</v>
      </c>
      <c r="C6813" s="155" t="s">
        <v>9725</v>
      </c>
      <c r="D6813" s="155">
        <v>5</v>
      </c>
      <c r="E6813" s="155">
        <v>5</v>
      </c>
      <c r="F6813" s="166">
        <v>42492</v>
      </c>
      <c r="G6813" s="166">
        <v>42493</v>
      </c>
      <c r="H6813" s="157">
        <v>1</v>
      </c>
    </row>
    <row r="6814" spans="1:9" ht="15" customHeight="1" x14ac:dyDescent="0.25">
      <c r="A6814" s="155" t="s">
        <v>6967</v>
      </c>
      <c r="B6814" s="155" t="s">
        <v>9442</v>
      </c>
      <c r="C6814" s="155" t="s">
        <v>9726</v>
      </c>
      <c r="D6814" s="155">
        <v>100</v>
      </c>
      <c r="E6814" s="155">
        <v>99</v>
      </c>
      <c r="F6814" s="166">
        <v>42492</v>
      </c>
      <c r="G6814" s="166">
        <v>42495</v>
      </c>
      <c r="H6814" s="157">
        <v>1</v>
      </c>
      <c r="I6814" s="163" t="s">
        <v>9727</v>
      </c>
    </row>
    <row r="6815" spans="1:9" ht="15" customHeight="1" x14ac:dyDescent="0.25">
      <c r="A6815" s="155" t="s">
        <v>1983</v>
      </c>
      <c r="B6815" s="155" t="s">
        <v>9728</v>
      </c>
      <c r="C6815" s="155" t="s">
        <v>9729</v>
      </c>
      <c r="D6815" s="155">
        <v>10</v>
      </c>
      <c r="E6815" s="155">
        <v>10</v>
      </c>
      <c r="F6815" s="166">
        <v>42492</v>
      </c>
      <c r="G6815" s="166">
        <v>42493</v>
      </c>
      <c r="H6815" s="157">
        <v>1</v>
      </c>
    </row>
    <row r="6816" spans="1:9" ht="15" customHeight="1" x14ac:dyDescent="0.25">
      <c r="A6816" s="155" t="s">
        <v>9730</v>
      </c>
      <c r="B6816" s="155" t="s">
        <v>9731</v>
      </c>
      <c r="C6816" s="155" t="s">
        <v>9732</v>
      </c>
      <c r="D6816" s="155">
        <v>2</v>
      </c>
      <c r="E6816" s="155">
        <v>2</v>
      </c>
      <c r="F6816" s="166">
        <v>42492</v>
      </c>
      <c r="G6816" s="166">
        <v>42493</v>
      </c>
      <c r="H6816" s="157">
        <v>1</v>
      </c>
    </row>
    <row r="6817" spans="1:9" x14ac:dyDescent="0.25">
      <c r="A6817" s="155" t="s">
        <v>9483</v>
      </c>
      <c r="B6817" s="155" t="s">
        <v>9733</v>
      </c>
      <c r="C6817" s="155" t="s">
        <v>9734</v>
      </c>
      <c r="D6817" s="155">
        <v>5</v>
      </c>
      <c r="E6817" s="155">
        <v>5</v>
      </c>
      <c r="F6817" s="166">
        <v>42493</v>
      </c>
      <c r="G6817" s="166">
        <v>42489</v>
      </c>
      <c r="H6817" s="157">
        <v>0</v>
      </c>
      <c r="I6817" s="163" t="s">
        <v>9735</v>
      </c>
    </row>
    <row r="6818" spans="1:9" ht="15" customHeight="1" x14ac:dyDescent="0.25">
      <c r="A6818" s="155" t="s">
        <v>71</v>
      </c>
      <c r="B6818" s="155" t="s">
        <v>1530</v>
      </c>
      <c r="C6818" s="155" t="s">
        <v>9649</v>
      </c>
      <c r="D6818" s="155">
        <v>5</v>
      </c>
      <c r="E6818" s="155">
        <v>5</v>
      </c>
      <c r="F6818" s="166">
        <v>42493</v>
      </c>
      <c r="G6818" s="166">
        <v>42499</v>
      </c>
      <c r="H6818" s="157">
        <v>1</v>
      </c>
    </row>
    <row r="6819" spans="1:9" ht="15" customHeight="1" x14ac:dyDescent="0.25">
      <c r="A6819" s="155" t="s">
        <v>2714</v>
      </c>
      <c r="B6819" s="155" t="s">
        <v>5905</v>
      </c>
      <c r="C6819" s="155" t="s">
        <v>9736</v>
      </c>
      <c r="D6819" s="155">
        <v>25</v>
      </c>
      <c r="E6819" s="155">
        <v>25</v>
      </c>
      <c r="F6819" s="166">
        <v>42493</v>
      </c>
      <c r="G6819" s="166">
        <v>42494</v>
      </c>
      <c r="H6819" s="157">
        <v>1</v>
      </c>
    </row>
    <row r="6820" spans="1:9" ht="15" customHeight="1" x14ac:dyDescent="0.25">
      <c r="A6820" s="155" t="s">
        <v>173</v>
      </c>
      <c r="B6820" s="155" t="s">
        <v>445</v>
      </c>
      <c r="C6820" s="155" t="s">
        <v>9737</v>
      </c>
      <c r="D6820" s="155">
        <v>100</v>
      </c>
      <c r="E6820" s="155">
        <v>100</v>
      </c>
      <c r="F6820" s="166">
        <v>42493</v>
      </c>
      <c r="G6820" s="166">
        <v>42509</v>
      </c>
      <c r="H6820" s="157">
        <v>1</v>
      </c>
    </row>
    <row r="6821" spans="1:9" ht="15" customHeight="1" x14ac:dyDescent="0.25">
      <c r="A6821" s="155" t="s">
        <v>9483</v>
      </c>
      <c r="B6821" s="155" t="s">
        <v>9739</v>
      </c>
      <c r="C6821" s="155" t="s">
        <v>9740</v>
      </c>
      <c r="D6821" s="155">
        <v>6</v>
      </c>
      <c r="E6821" s="155">
        <v>6</v>
      </c>
      <c r="F6821" s="166">
        <v>42494</v>
      </c>
      <c r="G6821" s="166">
        <v>42503</v>
      </c>
      <c r="H6821" s="157">
        <v>1</v>
      </c>
    </row>
    <row r="6822" spans="1:9" ht="15" customHeight="1" x14ac:dyDescent="0.25">
      <c r="A6822" s="155" t="s">
        <v>9483</v>
      </c>
      <c r="B6822" s="155" t="s">
        <v>9738</v>
      </c>
      <c r="C6822" s="155" t="s">
        <v>9741</v>
      </c>
      <c r="D6822" s="155">
        <v>4</v>
      </c>
      <c r="E6822" s="155">
        <v>4</v>
      </c>
      <c r="F6822" s="166">
        <v>42494</v>
      </c>
      <c r="G6822" s="166">
        <v>42503</v>
      </c>
      <c r="H6822" s="157">
        <v>1</v>
      </c>
    </row>
    <row r="6823" spans="1:9" ht="15" customHeight="1" x14ac:dyDescent="0.25">
      <c r="A6823" s="155" t="s">
        <v>9742</v>
      </c>
      <c r="B6823" s="155" t="s">
        <v>8557</v>
      </c>
      <c r="C6823" s="155" t="s">
        <v>9743</v>
      </c>
      <c r="D6823" s="155">
        <v>3</v>
      </c>
      <c r="E6823" s="155">
        <v>3</v>
      </c>
      <c r="F6823" s="166">
        <v>42494</v>
      </c>
      <c r="G6823" s="166">
        <v>42495</v>
      </c>
      <c r="H6823" s="157">
        <v>1</v>
      </c>
    </row>
    <row r="6824" spans="1:9" ht="15" customHeight="1" x14ac:dyDescent="0.25">
      <c r="A6824" s="155" t="s">
        <v>9744</v>
      </c>
      <c r="B6824" s="155" t="s">
        <v>9745</v>
      </c>
      <c r="C6824" s="155" t="s">
        <v>9746</v>
      </c>
      <c r="D6824" s="155">
        <v>25</v>
      </c>
      <c r="E6824" s="155">
        <v>23</v>
      </c>
      <c r="F6824" s="166">
        <v>42494</v>
      </c>
      <c r="G6824" s="166">
        <v>42503</v>
      </c>
      <c r="H6824" s="157">
        <v>1</v>
      </c>
    </row>
    <row r="6825" spans="1:9" ht="15" customHeight="1" x14ac:dyDescent="0.25">
      <c r="A6825" s="155" t="s">
        <v>638</v>
      </c>
      <c r="B6825" s="155" t="s">
        <v>7738</v>
      </c>
      <c r="C6825" s="155" t="s">
        <v>9747</v>
      </c>
      <c r="D6825" s="155">
        <v>2500</v>
      </c>
      <c r="E6825" s="155">
        <v>2500</v>
      </c>
      <c r="F6825" s="166">
        <v>42495</v>
      </c>
      <c r="G6825" s="166">
        <v>42499</v>
      </c>
      <c r="H6825" s="157">
        <v>1</v>
      </c>
    </row>
    <row r="6826" spans="1:9" ht="15" customHeight="1" x14ac:dyDescent="0.25">
      <c r="A6826" s="155" t="s">
        <v>1983</v>
      </c>
      <c r="B6826" s="155" t="s">
        <v>8177</v>
      </c>
      <c r="C6826" s="155" t="s">
        <v>9748</v>
      </c>
      <c r="D6826" s="155">
        <v>87</v>
      </c>
      <c r="E6826" s="155">
        <v>87</v>
      </c>
      <c r="F6826" s="166">
        <v>42495</v>
      </c>
      <c r="G6826" s="166">
        <v>42502</v>
      </c>
      <c r="H6826" s="157">
        <v>1</v>
      </c>
    </row>
    <row r="6827" spans="1:9" ht="15" customHeight="1" x14ac:dyDescent="0.25">
      <c r="A6827" s="155" t="s">
        <v>520</v>
      </c>
      <c r="B6827" s="155" t="s">
        <v>521</v>
      </c>
      <c r="C6827" s="155" t="s">
        <v>9749</v>
      </c>
      <c r="D6827" s="155">
        <v>300</v>
      </c>
      <c r="E6827" s="155">
        <v>300</v>
      </c>
      <c r="F6827" s="166">
        <v>42496</v>
      </c>
      <c r="G6827" s="166">
        <v>42503</v>
      </c>
      <c r="H6827" s="157">
        <v>1</v>
      </c>
    </row>
    <row r="6828" spans="1:9" ht="15" customHeight="1" x14ac:dyDescent="0.25">
      <c r="A6828" s="155" t="s">
        <v>71</v>
      </c>
      <c r="B6828" s="155" t="s">
        <v>1530</v>
      </c>
      <c r="C6828" s="155" t="s">
        <v>9752</v>
      </c>
      <c r="D6828" s="155">
        <v>10</v>
      </c>
      <c r="E6828" s="155">
        <v>10</v>
      </c>
      <c r="F6828" s="166">
        <v>42499</v>
      </c>
      <c r="G6828" s="166">
        <v>42517</v>
      </c>
      <c r="H6828" s="157">
        <v>1</v>
      </c>
    </row>
    <row r="6829" spans="1:9" ht="15" customHeight="1" x14ac:dyDescent="0.25">
      <c r="A6829" s="155" t="s">
        <v>71</v>
      </c>
      <c r="B6829" s="155" t="s">
        <v>583</v>
      </c>
      <c r="C6829" s="155" t="s">
        <v>9751</v>
      </c>
      <c r="D6829" s="155">
        <v>5</v>
      </c>
      <c r="E6829" s="155">
        <v>5</v>
      </c>
      <c r="F6829" s="166">
        <v>42499</v>
      </c>
      <c r="G6829" s="166">
        <v>42524</v>
      </c>
      <c r="H6829" s="157">
        <v>1</v>
      </c>
    </row>
    <row r="6830" spans="1:9" ht="15" customHeight="1" x14ac:dyDescent="0.25">
      <c r="A6830" s="155" t="s">
        <v>71</v>
      </c>
      <c r="B6830" s="155" t="s">
        <v>2957</v>
      </c>
      <c r="C6830" s="155" t="s">
        <v>9649</v>
      </c>
      <c r="D6830" s="155">
        <v>250</v>
      </c>
      <c r="E6830" s="155">
        <v>105</v>
      </c>
      <c r="F6830" s="166">
        <v>42499</v>
      </c>
      <c r="G6830" s="166">
        <v>42479</v>
      </c>
      <c r="H6830" s="157">
        <v>1</v>
      </c>
      <c r="I6830" s="163" t="s">
        <v>10158</v>
      </c>
    </row>
    <row r="6831" spans="1:9" ht="15" customHeight="1" x14ac:dyDescent="0.25">
      <c r="A6831" s="155" t="s">
        <v>5827</v>
      </c>
      <c r="B6831" s="155" t="s">
        <v>9753</v>
      </c>
      <c r="C6831" s="155" t="s">
        <v>9754</v>
      </c>
      <c r="D6831" s="155">
        <v>25</v>
      </c>
      <c r="E6831" s="155">
        <v>25</v>
      </c>
      <c r="F6831" s="166">
        <v>42499</v>
      </c>
      <c r="G6831" s="166">
        <v>42492</v>
      </c>
      <c r="H6831" s="157">
        <v>1</v>
      </c>
      <c r="I6831" s="163" t="s">
        <v>10159</v>
      </c>
    </row>
    <row r="6832" spans="1:9" ht="15" customHeight="1" x14ac:dyDescent="0.25">
      <c r="A6832" s="155" t="s">
        <v>634</v>
      </c>
      <c r="B6832" s="155" t="s">
        <v>1011</v>
      </c>
      <c r="C6832" s="155" t="s">
        <v>9755</v>
      </c>
      <c r="D6832" s="155">
        <v>15</v>
      </c>
      <c r="E6832" s="155">
        <v>15</v>
      </c>
      <c r="F6832" s="166">
        <v>42500</v>
      </c>
      <c r="G6832" s="166">
        <v>42500</v>
      </c>
      <c r="H6832" s="157">
        <v>1</v>
      </c>
    </row>
    <row r="6833" spans="1:9" ht="15" customHeight="1" x14ac:dyDescent="0.25">
      <c r="A6833" s="155" t="s">
        <v>1492</v>
      </c>
      <c r="B6833" s="155" t="s">
        <v>4506</v>
      </c>
      <c r="C6833" s="155" t="s">
        <v>9756</v>
      </c>
      <c r="D6833" s="155">
        <v>500</v>
      </c>
      <c r="E6833" s="155">
        <v>500</v>
      </c>
      <c r="F6833" s="166">
        <v>42500</v>
      </c>
      <c r="G6833" s="166">
        <v>42507</v>
      </c>
      <c r="H6833" s="157">
        <v>1</v>
      </c>
    </row>
    <row r="6834" spans="1:9" ht="15" customHeight="1" x14ac:dyDescent="0.25">
      <c r="A6834" s="155" t="s">
        <v>520</v>
      </c>
      <c r="B6834" s="155" t="s">
        <v>6956</v>
      </c>
      <c r="C6834" s="155" t="s">
        <v>9757</v>
      </c>
      <c r="D6834" s="155">
        <v>100</v>
      </c>
      <c r="E6834" s="155">
        <v>100</v>
      </c>
      <c r="F6834" s="166">
        <v>42500</v>
      </c>
      <c r="G6834" s="166">
        <v>42507</v>
      </c>
      <c r="H6834" s="157">
        <v>1</v>
      </c>
    </row>
    <row r="6835" spans="1:9" ht="15" customHeight="1" x14ac:dyDescent="0.25">
      <c r="A6835" s="155" t="s">
        <v>559</v>
      </c>
      <c r="B6835" s="155" t="s">
        <v>450</v>
      </c>
      <c r="C6835" s="155" t="s">
        <v>9758</v>
      </c>
      <c r="D6835" s="155">
        <v>10000</v>
      </c>
      <c r="E6835" s="155">
        <v>10080</v>
      </c>
      <c r="F6835" s="166">
        <v>42500</v>
      </c>
      <c r="G6835" s="166">
        <v>42502</v>
      </c>
      <c r="H6835" s="157">
        <v>1</v>
      </c>
    </row>
    <row r="6836" spans="1:9" ht="15" customHeight="1" x14ac:dyDescent="0.25">
      <c r="A6836" s="155" t="s">
        <v>899</v>
      </c>
      <c r="B6836" s="155" t="s">
        <v>272</v>
      </c>
      <c r="C6836" s="155" t="s">
        <v>9759</v>
      </c>
      <c r="D6836" s="155">
        <v>2</v>
      </c>
      <c r="E6836" s="155">
        <v>2</v>
      </c>
      <c r="F6836" s="166">
        <v>42501</v>
      </c>
      <c r="G6836" s="166">
        <v>42509</v>
      </c>
      <c r="H6836" s="157">
        <v>1</v>
      </c>
      <c r="I6836" s="163" t="s">
        <v>9760</v>
      </c>
    </row>
    <row r="6837" spans="1:9" ht="15" customHeight="1" x14ac:dyDescent="0.25">
      <c r="A6837" s="155" t="s">
        <v>7536</v>
      </c>
      <c r="B6837" s="155" t="s">
        <v>6454</v>
      </c>
      <c r="C6837" s="155" t="s">
        <v>9761</v>
      </c>
      <c r="D6837" s="155">
        <v>40</v>
      </c>
      <c r="E6837" s="155">
        <v>40</v>
      </c>
      <c r="F6837" s="166">
        <v>42501</v>
      </c>
      <c r="G6837" s="166">
        <v>42506</v>
      </c>
      <c r="H6837" s="157">
        <v>1</v>
      </c>
    </row>
    <row r="6838" spans="1:9" ht="15" customHeight="1" x14ac:dyDescent="0.25">
      <c r="A6838" s="155" t="s">
        <v>7536</v>
      </c>
      <c r="B6838" s="155" t="s">
        <v>6455</v>
      </c>
      <c r="C6838" s="155" t="s">
        <v>9762</v>
      </c>
      <c r="D6838" s="155">
        <v>30</v>
      </c>
      <c r="E6838" s="155">
        <v>30</v>
      </c>
      <c r="F6838" s="166">
        <v>42501</v>
      </c>
      <c r="G6838" s="166">
        <v>42506</v>
      </c>
      <c r="H6838" s="157">
        <v>1</v>
      </c>
    </row>
    <row r="6839" spans="1:9" ht="15" customHeight="1" x14ac:dyDescent="0.25">
      <c r="A6839" s="155" t="s">
        <v>1438</v>
      </c>
      <c r="B6839" s="155" t="s">
        <v>9763</v>
      </c>
      <c r="C6839" s="155" t="s">
        <v>9764</v>
      </c>
      <c r="D6839" s="155">
        <v>5</v>
      </c>
      <c r="E6839" s="155">
        <v>5</v>
      </c>
      <c r="F6839" s="166">
        <v>42501</v>
      </c>
      <c r="G6839" s="166">
        <v>42502</v>
      </c>
      <c r="H6839" s="157">
        <v>1</v>
      </c>
    </row>
    <row r="6840" spans="1:9" ht="15" customHeight="1" x14ac:dyDescent="0.25">
      <c r="A6840" s="155" t="s">
        <v>1386</v>
      </c>
      <c r="B6840" s="155" t="s">
        <v>9765</v>
      </c>
      <c r="C6840" s="155" t="s">
        <v>9766</v>
      </c>
      <c r="D6840" s="155">
        <v>10</v>
      </c>
      <c r="E6840" s="155">
        <v>10</v>
      </c>
      <c r="F6840" s="166">
        <v>42501</v>
      </c>
      <c r="G6840" s="166">
        <v>42506</v>
      </c>
      <c r="H6840" s="157">
        <v>1</v>
      </c>
    </row>
    <row r="6841" spans="1:9" ht="15" customHeight="1" x14ac:dyDescent="0.25">
      <c r="A6841" s="155" t="s">
        <v>5424</v>
      </c>
      <c r="B6841" s="155" t="s">
        <v>9768</v>
      </c>
      <c r="C6841" s="155" t="s">
        <v>9767</v>
      </c>
      <c r="D6841" s="155">
        <v>15</v>
      </c>
      <c r="E6841" s="155">
        <v>15</v>
      </c>
      <c r="F6841" s="166">
        <v>42501</v>
      </c>
      <c r="G6841" s="166">
        <v>42503</v>
      </c>
      <c r="H6841" s="157">
        <v>1</v>
      </c>
    </row>
    <row r="6842" spans="1:9" ht="15" customHeight="1" x14ac:dyDescent="0.25">
      <c r="A6842" s="155" t="s">
        <v>9769</v>
      </c>
      <c r="B6842" s="155" t="s">
        <v>9770</v>
      </c>
      <c r="C6842" s="155" t="s">
        <v>9771</v>
      </c>
      <c r="D6842" s="155">
        <v>50</v>
      </c>
      <c r="E6842" s="155">
        <v>50</v>
      </c>
      <c r="F6842" s="166">
        <v>42501</v>
      </c>
      <c r="G6842" s="166">
        <v>42502</v>
      </c>
      <c r="H6842" s="157">
        <v>1</v>
      </c>
    </row>
    <row r="6843" spans="1:9" ht="15" customHeight="1" x14ac:dyDescent="0.25">
      <c r="A6843" s="155" t="s">
        <v>71</v>
      </c>
      <c r="B6843" s="155" t="s">
        <v>477</v>
      </c>
      <c r="C6843" s="155" t="s">
        <v>9772</v>
      </c>
      <c r="D6843" s="155">
        <v>15</v>
      </c>
      <c r="E6843" s="155">
        <v>15</v>
      </c>
      <c r="F6843" s="166">
        <v>42502</v>
      </c>
      <c r="G6843" s="166">
        <v>42508</v>
      </c>
      <c r="H6843" s="157">
        <v>1</v>
      </c>
    </row>
    <row r="6844" spans="1:9" ht="15" customHeight="1" x14ac:dyDescent="0.25">
      <c r="A6844" s="155" t="s">
        <v>2714</v>
      </c>
      <c r="B6844" s="155" t="s">
        <v>272</v>
      </c>
      <c r="C6844" s="155" t="s">
        <v>9773</v>
      </c>
      <c r="D6844" s="155">
        <v>7</v>
      </c>
      <c r="E6844" s="155">
        <v>7</v>
      </c>
      <c r="F6844" s="166">
        <v>42502</v>
      </c>
      <c r="G6844" s="166">
        <v>42508</v>
      </c>
      <c r="H6844" s="157">
        <v>1</v>
      </c>
      <c r="I6844" s="163" t="s">
        <v>9774</v>
      </c>
    </row>
    <row r="6845" spans="1:9" ht="15" customHeight="1" x14ac:dyDescent="0.25">
      <c r="A6845" s="155" t="s">
        <v>1554</v>
      </c>
      <c r="B6845" s="155" t="s">
        <v>1181</v>
      </c>
      <c r="C6845" s="155" t="s">
        <v>9775</v>
      </c>
      <c r="D6845" s="155">
        <v>100</v>
      </c>
      <c r="E6845" s="155">
        <v>100</v>
      </c>
      <c r="F6845" s="166">
        <v>42496</v>
      </c>
      <c r="G6845" s="166">
        <v>42502</v>
      </c>
      <c r="H6845" s="157">
        <v>1</v>
      </c>
    </row>
    <row r="6846" spans="1:9" ht="15" customHeight="1" x14ac:dyDescent="0.25">
      <c r="A6846" s="155" t="s">
        <v>350</v>
      </c>
      <c r="B6846" s="155" t="s">
        <v>139</v>
      </c>
      <c r="C6846" s="155" t="s">
        <v>9776</v>
      </c>
      <c r="D6846" s="155">
        <v>200</v>
      </c>
      <c r="E6846" s="155">
        <v>200</v>
      </c>
      <c r="F6846" s="166">
        <v>42502</v>
      </c>
      <c r="G6846" s="166">
        <v>42506</v>
      </c>
      <c r="H6846" s="157">
        <v>1</v>
      </c>
    </row>
    <row r="6847" spans="1:9" ht="15" customHeight="1" x14ac:dyDescent="0.25">
      <c r="A6847" s="155" t="s">
        <v>71</v>
      </c>
      <c r="B6847" s="155" t="s">
        <v>2957</v>
      </c>
      <c r="C6847" s="155" t="s">
        <v>9649</v>
      </c>
      <c r="D6847" s="155">
        <v>250</v>
      </c>
      <c r="E6847" s="155">
        <v>42</v>
      </c>
      <c r="F6847" s="166">
        <v>42502</v>
      </c>
      <c r="G6847" s="166">
        <v>42508</v>
      </c>
      <c r="H6847" s="157">
        <v>1</v>
      </c>
    </row>
    <row r="6848" spans="1:9" ht="15" customHeight="1" x14ac:dyDescent="0.25">
      <c r="A6848" s="155" t="s">
        <v>520</v>
      </c>
      <c r="B6848" s="155" t="s">
        <v>9397</v>
      </c>
      <c r="C6848" s="155" t="s">
        <v>9777</v>
      </c>
      <c r="D6848" s="155">
        <v>11</v>
      </c>
      <c r="E6848" s="155">
        <v>11</v>
      </c>
      <c r="F6848" s="166">
        <v>42502</v>
      </c>
      <c r="G6848" s="166">
        <v>42507</v>
      </c>
      <c r="H6848" s="157">
        <v>1</v>
      </c>
    </row>
    <row r="6849" spans="1:9" ht="15" customHeight="1" x14ac:dyDescent="0.25">
      <c r="A6849" s="155" t="s">
        <v>71</v>
      </c>
      <c r="B6849" s="155" t="s">
        <v>2730</v>
      </c>
      <c r="C6849" s="155" t="s">
        <v>9778</v>
      </c>
      <c r="D6849" s="155">
        <v>26</v>
      </c>
      <c r="E6849" s="155">
        <v>26</v>
      </c>
      <c r="F6849" s="166">
        <v>42502</v>
      </c>
      <c r="G6849" s="166">
        <v>42522</v>
      </c>
      <c r="H6849" s="157">
        <v>1</v>
      </c>
    </row>
    <row r="6850" spans="1:9" ht="15" customHeight="1" x14ac:dyDescent="0.25">
      <c r="A6850" s="155" t="s">
        <v>8647</v>
      </c>
      <c r="B6850" s="155" t="s">
        <v>8970</v>
      </c>
      <c r="C6850" s="155" t="s">
        <v>9779</v>
      </c>
      <c r="D6850" s="155">
        <v>48</v>
      </c>
      <c r="E6850" s="155">
        <v>48</v>
      </c>
      <c r="F6850" s="166">
        <v>42502</v>
      </c>
      <c r="G6850" s="166">
        <v>42508</v>
      </c>
      <c r="H6850" s="157">
        <v>1</v>
      </c>
    </row>
    <row r="6851" spans="1:9" ht="15" customHeight="1" x14ac:dyDescent="0.25">
      <c r="A6851" s="155" t="s">
        <v>6339</v>
      </c>
      <c r="B6851" s="155" t="s">
        <v>6308</v>
      </c>
      <c r="C6851" s="155" t="s">
        <v>9780</v>
      </c>
      <c r="D6851" s="155">
        <v>200</v>
      </c>
      <c r="E6851" s="155">
        <v>200</v>
      </c>
      <c r="F6851" s="166">
        <v>42502</v>
      </c>
      <c r="G6851" s="166">
        <v>42506</v>
      </c>
      <c r="H6851" s="157">
        <v>1</v>
      </c>
    </row>
    <row r="6852" spans="1:9" ht="15" customHeight="1" x14ac:dyDescent="0.25">
      <c r="A6852" s="155" t="s">
        <v>2714</v>
      </c>
      <c r="B6852" s="155" t="s">
        <v>9781</v>
      </c>
      <c r="C6852" s="155" t="s">
        <v>9782</v>
      </c>
      <c r="D6852" s="155">
        <v>25</v>
      </c>
      <c r="E6852" s="155">
        <v>25</v>
      </c>
      <c r="F6852" s="166">
        <v>42503</v>
      </c>
      <c r="G6852" s="166">
        <v>42507</v>
      </c>
      <c r="H6852" s="157">
        <v>1</v>
      </c>
    </row>
    <row r="6853" spans="1:9" ht="15" customHeight="1" x14ac:dyDescent="0.25">
      <c r="A6853" s="155" t="s">
        <v>71</v>
      </c>
      <c r="B6853" s="155" t="s">
        <v>477</v>
      </c>
      <c r="C6853" s="155" t="s">
        <v>9783</v>
      </c>
      <c r="D6853" s="155">
        <v>10</v>
      </c>
      <c r="E6853" s="155">
        <v>10</v>
      </c>
      <c r="F6853" s="166">
        <v>42506</v>
      </c>
      <c r="G6853" s="166">
        <v>42527</v>
      </c>
      <c r="H6853" s="157">
        <v>1</v>
      </c>
    </row>
    <row r="6854" spans="1:9" ht="15" customHeight="1" x14ac:dyDescent="0.25">
      <c r="A6854" s="155" t="s">
        <v>327</v>
      </c>
      <c r="B6854" s="155" t="s">
        <v>479</v>
      </c>
      <c r="C6854" s="155" t="s">
        <v>9784</v>
      </c>
      <c r="D6854" s="155">
        <v>150</v>
      </c>
      <c r="E6854" s="155">
        <v>150</v>
      </c>
      <c r="F6854" s="166">
        <v>42506</v>
      </c>
      <c r="G6854" s="166">
        <v>42509</v>
      </c>
      <c r="H6854" s="157">
        <v>1</v>
      </c>
    </row>
    <row r="6855" spans="1:9" ht="15" customHeight="1" x14ac:dyDescent="0.25">
      <c r="A6855" s="155" t="s">
        <v>173</v>
      </c>
      <c r="B6855" s="155" t="s">
        <v>1444</v>
      </c>
      <c r="C6855" s="155" t="s">
        <v>9786</v>
      </c>
      <c r="D6855" s="155">
        <v>100</v>
      </c>
      <c r="E6855" s="155">
        <v>100</v>
      </c>
      <c r="F6855" s="166">
        <v>42506</v>
      </c>
      <c r="G6855" s="166">
        <v>42509</v>
      </c>
      <c r="H6855" s="157">
        <v>1</v>
      </c>
    </row>
    <row r="6856" spans="1:9" ht="15" customHeight="1" x14ac:dyDescent="0.25">
      <c r="A6856" s="155" t="s">
        <v>173</v>
      </c>
      <c r="B6856" s="155" t="s">
        <v>9785</v>
      </c>
      <c r="C6856" s="155" t="s">
        <v>161</v>
      </c>
      <c r="D6856" s="155">
        <v>250</v>
      </c>
      <c r="E6856" s="155">
        <v>252</v>
      </c>
      <c r="F6856" s="166">
        <v>42506</v>
      </c>
      <c r="G6856" s="166">
        <v>42509</v>
      </c>
      <c r="H6856" s="157">
        <v>1</v>
      </c>
    </row>
    <row r="6857" spans="1:9" ht="15" customHeight="1" x14ac:dyDescent="0.25">
      <c r="A6857" s="155" t="s">
        <v>9631</v>
      </c>
      <c r="B6857" s="155" t="s">
        <v>9787</v>
      </c>
      <c r="C6857" s="155" t="s">
        <v>9788</v>
      </c>
      <c r="D6857" s="155">
        <v>5</v>
      </c>
      <c r="E6857" s="155">
        <v>5</v>
      </c>
      <c r="F6857" s="166">
        <v>42506</v>
      </c>
      <c r="G6857" s="166">
        <v>42509</v>
      </c>
      <c r="H6857" s="157">
        <v>1</v>
      </c>
    </row>
    <row r="6858" spans="1:9" ht="15" customHeight="1" x14ac:dyDescent="0.25">
      <c r="A6858" s="155" t="s">
        <v>227</v>
      </c>
      <c r="B6858" s="155" t="s">
        <v>2086</v>
      </c>
      <c r="C6858" s="155" t="s">
        <v>9789</v>
      </c>
      <c r="D6858" s="155">
        <v>100</v>
      </c>
      <c r="E6858" s="155">
        <v>100</v>
      </c>
      <c r="F6858" s="166">
        <v>42506</v>
      </c>
      <c r="G6858" s="166">
        <v>42513</v>
      </c>
      <c r="H6858" s="157">
        <v>1</v>
      </c>
    </row>
    <row r="6859" spans="1:9" ht="15" customHeight="1" x14ac:dyDescent="0.25">
      <c r="A6859" s="155" t="s">
        <v>9790</v>
      </c>
      <c r="B6859" s="155" t="s">
        <v>8785</v>
      </c>
      <c r="C6859" s="155" t="s">
        <v>9791</v>
      </c>
      <c r="D6859" s="155">
        <v>1</v>
      </c>
      <c r="E6859" s="155">
        <v>1</v>
      </c>
      <c r="F6859" s="166">
        <v>42506</v>
      </c>
      <c r="G6859" s="166">
        <v>42510</v>
      </c>
      <c r="H6859" s="157">
        <v>1</v>
      </c>
    </row>
    <row r="6860" spans="1:9" ht="15" customHeight="1" x14ac:dyDescent="0.25">
      <c r="A6860" s="155" t="s">
        <v>9792</v>
      </c>
      <c r="B6860" s="155" t="s">
        <v>8893</v>
      </c>
      <c r="C6860" s="155" t="s">
        <v>9793</v>
      </c>
      <c r="D6860" s="155">
        <v>6</v>
      </c>
      <c r="E6860" s="155">
        <v>6</v>
      </c>
      <c r="F6860" s="166">
        <v>42506</v>
      </c>
      <c r="G6860" s="166">
        <v>42515</v>
      </c>
      <c r="H6860" s="157">
        <v>1</v>
      </c>
    </row>
    <row r="6861" spans="1:9" ht="15" customHeight="1" x14ac:dyDescent="0.25">
      <c r="A6861" s="155" t="s">
        <v>9058</v>
      </c>
      <c r="B6861" s="155" t="s">
        <v>9059</v>
      </c>
      <c r="C6861" s="155" t="s">
        <v>9794</v>
      </c>
      <c r="D6861" s="155">
        <v>6</v>
      </c>
      <c r="E6861" s="155">
        <v>6</v>
      </c>
      <c r="F6861" s="166">
        <v>42506</v>
      </c>
      <c r="G6861" s="166">
        <v>42510</v>
      </c>
      <c r="H6861" s="157">
        <v>1</v>
      </c>
    </row>
    <row r="6862" spans="1:9" ht="15" customHeight="1" x14ac:dyDescent="0.25">
      <c r="A6862" s="155" t="s">
        <v>8024</v>
      </c>
      <c r="B6862" s="155" t="s">
        <v>8932</v>
      </c>
      <c r="C6862" s="155" t="s">
        <v>9796</v>
      </c>
      <c r="D6862" s="155">
        <v>394</v>
      </c>
      <c r="E6862" s="155">
        <v>395</v>
      </c>
      <c r="F6862" s="166">
        <v>42507</v>
      </c>
      <c r="G6862" s="166">
        <v>42509</v>
      </c>
      <c r="H6862" s="157">
        <v>1</v>
      </c>
    </row>
    <row r="6863" spans="1:9" ht="15" customHeight="1" x14ac:dyDescent="0.25">
      <c r="A6863" s="155" t="s">
        <v>8195</v>
      </c>
      <c r="B6863" s="155" t="s">
        <v>8683</v>
      </c>
      <c r="C6863" s="155" t="s">
        <v>9797</v>
      </c>
      <c r="D6863" s="155">
        <v>520</v>
      </c>
      <c r="E6863" s="155">
        <v>518</v>
      </c>
      <c r="F6863" s="166">
        <v>42507</v>
      </c>
      <c r="G6863" s="166">
        <v>42509</v>
      </c>
      <c r="H6863" s="157">
        <v>1</v>
      </c>
      <c r="I6863" s="163" t="s">
        <v>9798</v>
      </c>
    </row>
    <row r="6864" spans="1:9" ht="15" customHeight="1" x14ac:dyDescent="0.25">
      <c r="A6864" s="155" t="s">
        <v>559</v>
      </c>
      <c r="B6864" s="155" t="s">
        <v>560</v>
      </c>
      <c r="C6864" s="155" t="s">
        <v>9799</v>
      </c>
      <c r="D6864" s="155">
        <v>10000</v>
      </c>
      <c r="E6864" s="155">
        <v>10080</v>
      </c>
      <c r="F6864" s="166">
        <v>42509</v>
      </c>
      <c r="G6864" s="166">
        <v>42510</v>
      </c>
      <c r="H6864" s="157">
        <v>1</v>
      </c>
    </row>
    <row r="6865" spans="1:9" ht="15" customHeight="1" x14ac:dyDescent="0.25">
      <c r="A6865" s="155" t="s">
        <v>4728</v>
      </c>
      <c r="B6865" s="155" t="s">
        <v>9800</v>
      </c>
      <c r="C6865" s="155" t="s">
        <v>9801</v>
      </c>
      <c r="D6865" s="155">
        <v>75</v>
      </c>
      <c r="E6865" s="155">
        <v>75</v>
      </c>
      <c r="F6865" s="166">
        <v>42508</v>
      </c>
      <c r="G6865" s="166">
        <v>42510</v>
      </c>
      <c r="H6865" s="157">
        <v>1</v>
      </c>
    </row>
    <row r="6866" spans="1:9" ht="15" customHeight="1" x14ac:dyDescent="0.25">
      <c r="A6866" s="155" t="s">
        <v>4728</v>
      </c>
      <c r="B6866" s="155" t="s">
        <v>9802</v>
      </c>
      <c r="C6866" s="155" t="s">
        <v>9803</v>
      </c>
      <c r="D6866" s="155">
        <v>75</v>
      </c>
      <c r="E6866" s="155">
        <v>75</v>
      </c>
      <c r="F6866" s="166">
        <v>42508</v>
      </c>
      <c r="G6866" s="166">
        <v>42510</v>
      </c>
      <c r="H6866" s="157">
        <v>1</v>
      </c>
    </row>
    <row r="6867" spans="1:9" ht="15" customHeight="1" x14ac:dyDescent="0.25">
      <c r="A6867" s="155" t="s">
        <v>4728</v>
      </c>
      <c r="B6867" s="155" t="s">
        <v>4729</v>
      </c>
      <c r="C6867" s="155" t="s">
        <v>9804</v>
      </c>
      <c r="D6867" s="155">
        <v>350</v>
      </c>
      <c r="E6867" s="155">
        <v>350</v>
      </c>
      <c r="F6867" s="166">
        <v>42508</v>
      </c>
      <c r="G6867" s="166">
        <v>42510</v>
      </c>
      <c r="H6867" s="157">
        <v>1</v>
      </c>
    </row>
    <row r="6868" spans="1:9" x14ac:dyDescent="0.25">
      <c r="A6868" s="155" t="s">
        <v>8570</v>
      </c>
      <c r="B6868" s="155" t="s">
        <v>6165</v>
      </c>
      <c r="C6868" s="155" t="s">
        <v>9805</v>
      </c>
      <c r="D6868" s="155">
        <v>50</v>
      </c>
      <c r="E6868" s="155">
        <v>50</v>
      </c>
      <c r="F6868" s="166">
        <v>42508</v>
      </c>
      <c r="G6868" s="166">
        <v>42506</v>
      </c>
      <c r="H6868" s="157">
        <v>0</v>
      </c>
    </row>
    <row r="6869" spans="1:9" ht="15" customHeight="1" x14ac:dyDescent="0.25">
      <c r="A6869" s="155" t="s">
        <v>71</v>
      </c>
      <c r="B6869" s="155" t="s">
        <v>272</v>
      </c>
      <c r="C6869" s="155" t="s">
        <v>9806</v>
      </c>
      <c r="D6869" s="155">
        <v>5</v>
      </c>
      <c r="E6869" s="155">
        <v>5</v>
      </c>
      <c r="F6869" s="166">
        <v>42508</v>
      </c>
      <c r="G6869" s="166">
        <v>42515</v>
      </c>
      <c r="H6869" s="157">
        <v>1</v>
      </c>
    </row>
    <row r="6870" spans="1:9" ht="15" customHeight="1" x14ac:dyDescent="0.25">
      <c r="A6870" s="155" t="s">
        <v>71</v>
      </c>
      <c r="B6870" s="155" t="s">
        <v>477</v>
      </c>
      <c r="C6870" s="155" t="s">
        <v>9807</v>
      </c>
      <c r="D6870" s="155">
        <v>6</v>
      </c>
      <c r="E6870" s="155">
        <v>6</v>
      </c>
      <c r="F6870" s="166">
        <v>42499</v>
      </c>
      <c r="G6870" s="166">
        <v>42542</v>
      </c>
      <c r="H6870" s="157">
        <v>1</v>
      </c>
    </row>
    <row r="6871" spans="1:9" ht="15" customHeight="1" x14ac:dyDescent="0.25">
      <c r="A6871" s="155" t="s">
        <v>559</v>
      </c>
      <c r="B6871" s="155" t="s">
        <v>560</v>
      </c>
      <c r="C6871" s="155" t="s">
        <v>9808</v>
      </c>
      <c r="D6871" s="155">
        <v>10000</v>
      </c>
      <c r="E6871" s="155">
        <v>10080</v>
      </c>
      <c r="F6871" s="166">
        <v>42509</v>
      </c>
      <c r="G6871" s="166">
        <v>42510</v>
      </c>
      <c r="H6871" s="157">
        <v>1</v>
      </c>
    </row>
    <row r="6872" spans="1:9" ht="15" customHeight="1" x14ac:dyDescent="0.25">
      <c r="A6872" s="155" t="s">
        <v>78</v>
      </c>
      <c r="B6872" s="155" t="s">
        <v>3533</v>
      </c>
      <c r="C6872" s="155" t="s">
        <v>9809</v>
      </c>
      <c r="D6872" s="155">
        <v>64</v>
      </c>
      <c r="E6872" s="155">
        <v>64</v>
      </c>
      <c r="F6872" s="166">
        <v>42509</v>
      </c>
      <c r="G6872" s="166">
        <v>42510</v>
      </c>
      <c r="H6872" s="157">
        <v>1</v>
      </c>
    </row>
    <row r="6873" spans="1:9" ht="15" customHeight="1" x14ac:dyDescent="0.25">
      <c r="A6873" s="155" t="s">
        <v>71</v>
      </c>
      <c r="B6873" s="155" t="s">
        <v>1550</v>
      </c>
      <c r="C6873" s="155" t="s">
        <v>9811</v>
      </c>
      <c r="D6873" s="155">
        <v>7</v>
      </c>
      <c r="E6873" s="155">
        <v>7</v>
      </c>
      <c r="F6873" s="166">
        <v>42510</v>
      </c>
      <c r="G6873" s="166">
        <v>42517</v>
      </c>
      <c r="H6873" s="157">
        <v>1</v>
      </c>
    </row>
    <row r="6874" spans="1:9" ht="15" customHeight="1" x14ac:dyDescent="0.25">
      <c r="A6874" s="155" t="s">
        <v>71</v>
      </c>
      <c r="B6874" s="155" t="s">
        <v>102</v>
      </c>
      <c r="C6874" s="155" t="s">
        <v>9810</v>
      </c>
      <c r="D6874" s="155">
        <v>10</v>
      </c>
      <c r="E6874" s="155">
        <v>10</v>
      </c>
      <c r="F6874" s="166">
        <v>42510</v>
      </c>
      <c r="G6874" s="166">
        <v>42529</v>
      </c>
      <c r="H6874" s="157">
        <v>1</v>
      </c>
    </row>
    <row r="6875" spans="1:9" ht="15" customHeight="1" x14ac:dyDescent="0.25">
      <c r="A6875" s="155" t="s">
        <v>251</v>
      </c>
      <c r="B6875" s="155" t="s">
        <v>4216</v>
      </c>
      <c r="C6875" s="155" t="s">
        <v>9812</v>
      </c>
      <c r="D6875" s="155">
        <v>10</v>
      </c>
      <c r="E6875" s="155">
        <v>10</v>
      </c>
      <c r="F6875" s="166">
        <v>42510</v>
      </c>
      <c r="G6875" s="166">
        <v>42516</v>
      </c>
      <c r="H6875" s="157">
        <v>1</v>
      </c>
    </row>
    <row r="6876" spans="1:9" ht="15" customHeight="1" x14ac:dyDescent="0.25">
      <c r="A6876" s="155" t="s">
        <v>299</v>
      </c>
      <c r="B6876" s="155" t="s">
        <v>9814</v>
      </c>
      <c r="C6876" s="155" t="s">
        <v>9813</v>
      </c>
      <c r="D6876" s="155">
        <v>25</v>
      </c>
      <c r="E6876" s="155">
        <v>25</v>
      </c>
      <c r="F6876" s="166">
        <v>42510</v>
      </c>
      <c r="G6876" s="166">
        <v>42514</v>
      </c>
      <c r="H6876" s="157">
        <v>1</v>
      </c>
    </row>
    <row r="6877" spans="1:9" ht="15" customHeight="1" x14ac:dyDescent="0.25">
      <c r="A6877" s="155" t="s">
        <v>9815</v>
      </c>
      <c r="B6877" s="155" t="s">
        <v>5063</v>
      </c>
      <c r="C6877" s="155" t="s">
        <v>9816</v>
      </c>
      <c r="D6877" s="155">
        <v>100</v>
      </c>
      <c r="E6877" s="155">
        <v>100</v>
      </c>
      <c r="F6877" s="166">
        <v>42510</v>
      </c>
      <c r="G6877" s="166">
        <v>42503</v>
      </c>
      <c r="H6877" s="157">
        <v>1</v>
      </c>
      <c r="I6877" s="163" t="s">
        <v>10160</v>
      </c>
    </row>
    <row r="6878" spans="1:9" ht="15" customHeight="1" x14ac:dyDescent="0.25">
      <c r="A6878" s="155" t="s">
        <v>2714</v>
      </c>
      <c r="B6878" s="155" t="s">
        <v>5634</v>
      </c>
      <c r="C6878" s="155" t="s">
        <v>9817</v>
      </c>
      <c r="D6878" s="155">
        <v>100</v>
      </c>
      <c r="E6878" s="155">
        <v>100</v>
      </c>
      <c r="F6878" s="166">
        <v>42513</v>
      </c>
      <c r="G6878" s="166">
        <v>42516</v>
      </c>
      <c r="H6878" s="157">
        <v>1</v>
      </c>
    </row>
    <row r="6879" spans="1:9" ht="15" customHeight="1" x14ac:dyDescent="0.25">
      <c r="A6879" s="155" t="s">
        <v>2714</v>
      </c>
      <c r="B6879" s="155" t="s">
        <v>9155</v>
      </c>
      <c r="C6879" s="155" t="s">
        <v>364</v>
      </c>
      <c r="D6879" s="155">
        <v>500</v>
      </c>
      <c r="E6879" s="155">
        <v>500</v>
      </c>
      <c r="F6879" s="166">
        <v>42513</v>
      </c>
      <c r="G6879" s="166">
        <v>42516</v>
      </c>
      <c r="H6879" s="157">
        <v>1</v>
      </c>
    </row>
    <row r="6880" spans="1:9" ht="15" customHeight="1" x14ac:dyDescent="0.25">
      <c r="A6880" s="155" t="s">
        <v>2714</v>
      </c>
      <c r="B6880" s="155" t="s">
        <v>2066</v>
      </c>
      <c r="C6880" s="155" t="s">
        <v>161</v>
      </c>
      <c r="D6880" s="155">
        <v>25</v>
      </c>
      <c r="E6880" s="155">
        <v>25</v>
      </c>
      <c r="F6880" s="166">
        <v>42513</v>
      </c>
      <c r="G6880" s="166">
        <v>42516</v>
      </c>
      <c r="H6880" s="157">
        <v>1</v>
      </c>
    </row>
    <row r="6881" spans="1:9" ht="15" customHeight="1" x14ac:dyDescent="0.25">
      <c r="A6881" s="155" t="s">
        <v>71</v>
      </c>
      <c r="B6881" s="155" t="s">
        <v>1550</v>
      </c>
      <c r="C6881" s="155" t="s">
        <v>9818</v>
      </c>
      <c r="D6881" s="155">
        <v>7</v>
      </c>
      <c r="E6881" s="155">
        <v>7</v>
      </c>
      <c r="F6881" s="166">
        <v>42513</v>
      </c>
      <c r="G6881" s="166">
        <v>42516</v>
      </c>
      <c r="H6881" s="157">
        <v>1</v>
      </c>
    </row>
    <row r="6882" spans="1:9" ht="15" customHeight="1" x14ac:dyDescent="0.25">
      <c r="A6882" s="155" t="s">
        <v>2572</v>
      </c>
      <c r="B6882" s="155" t="s">
        <v>2573</v>
      </c>
      <c r="C6882" s="155" t="s">
        <v>9819</v>
      </c>
      <c r="D6882" s="155">
        <v>50</v>
      </c>
      <c r="E6882" s="155">
        <v>50</v>
      </c>
      <c r="F6882" s="166">
        <v>42513</v>
      </c>
      <c r="G6882" s="166">
        <v>42515</v>
      </c>
      <c r="H6882" s="157">
        <v>1</v>
      </c>
    </row>
    <row r="6883" spans="1:9" ht="15" customHeight="1" x14ac:dyDescent="0.25">
      <c r="A6883" s="155" t="s">
        <v>9275</v>
      </c>
      <c r="B6883" s="155" t="s">
        <v>626</v>
      </c>
      <c r="C6883" s="155" t="s">
        <v>9820</v>
      </c>
      <c r="D6883" s="155">
        <v>2500</v>
      </c>
      <c r="E6883" s="155">
        <v>2500</v>
      </c>
      <c r="F6883" s="166">
        <v>42513</v>
      </c>
      <c r="G6883" s="166">
        <v>42517</v>
      </c>
      <c r="H6883" s="157">
        <v>1</v>
      </c>
    </row>
    <row r="6884" spans="1:9" ht="15" customHeight="1" x14ac:dyDescent="0.25">
      <c r="A6884" s="155" t="s">
        <v>9744</v>
      </c>
      <c r="B6884" s="155" t="s">
        <v>9745</v>
      </c>
      <c r="C6884" s="155" t="s">
        <v>9746</v>
      </c>
      <c r="D6884" s="155">
        <v>25</v>
      </c>
      <c r="E6884" s="155">
        <v>1</v>
      </c>
      <c r="F6884" s="166">
        <v>42513</v>
      </c>
      <c r="G6884" s="166">
        <v>42522</v>
      </c>
      <c r="H6884" s="157">
        <v>1</v>
      </c>
      <c r="I6884" s="163" t="s">
        <v>9821</v>
      </c>
    </row>
    <row r="6885" spans="1:9" ht="15" customHeight="1" x14ac:dyDescent="0.25">
      <c r="A6885" s="155" t="s">
        <v>39</v>
      </c>
      <c r="B6885" s="155" t="s">
        <v>40</v>
      </c>
      <c r="C6885" s="155" t="s">
        <v>9823</v>
      </c>
      <c r="D6885" s="155">
        <v>120</v>
      </c>
      <c r="E6885" s="155">
        <v>120</v>
      </c>
      <c r="F6885" s="166">
        <v>42514</v>
      </c>
      <c r="G6885" s="166">
        <v>42521</v>
      </c>
      <c r="H6885" s="157">
        <v>1</v>
      </c>
    </row>
    <row r="6886" spans="1:9" ht="15" customHeight="1" x14ac:dyDescent="0.25">
      <c r="A6886" s="155" t="s">
        <v>8570</v>
      </c>
      <c r="B6886" s="155" t="s">
        <v>9824</v>
      </c>
      <c r="C6886" s="155" t="s">
        <v>9822</v>
      </c>
      <c r="D6886" s="155">
        <v>10</v>
      </c>
      <c r="E6886" s="155">
        <v>10</v>
      </c>
      <c r="F6886" s="166">
        <v>42514</v>
      </c>
      <c r="G6886" s="166">
        <v>42517</v>
      </c>
      <c r="H6886" s="157">
        <v>1</v>
      </c>
    </row>
    <row r="6887" spans="1:9" ht="15" customHeight="1" x14ac:dyDescent="0.25">
      <c r="A6887" s="155" t="s">
        <v>42</v>
      </c>
      <c r="B6887" s="155" t="s">
        <v>6485</v>
      </c>
      <c r="C6887" s="155" t="s">
        <v>9825</v>
      </c>
      <c r="D6887" s="155">
        <v>300</v>
      </c>
      <c r="E6887" s="155">
        <v>300</v>
      </c>
      <c r="F6887" s="166">
        <v>42514</v>
      </c>
      <c r="G6887" s="166">
        <v>42517</v>
      </c>
      <c r="H6887" s="157">
        <v>1</v>
      </c>
    </row>
    <row r="6888" spans="1:9" ht="15" customHeight="1" x14ac:dyDescent="0.25">
      <c r="A6888" s="155" t="s">
        <v>42</v>
      </c>
      <c r="B6888" s="155" t="s">
        <v>204</v>
      </c>
      <c r="C6888" s="155" t="s">
        <v>161</v>
      </c>
      <c r="D6888" s="155">
        <v>300</v>
      </c>
      <c r="E6888" s="155">
        <v>300</v>
      </c>
      <c r="F6888" s="166">
        <v>42514</v>
      </c>
      <c r="G6888" s="166">
        <v>42517</v>
      </c>
      <c r="H6888" s="157">
        <v>1</v>
      </c>
    </row>
    <row r="6889" spans="1:9" ht="15" customHeight="1" x14ac:dyDescent="0.25">
      <c r="A6889" s="155" t="s">
        <v>42</v>
      </c>
      <c r="B6889" s="155" t="s">
        <v>202</v>
      </c>
      <c r="C6889" s="155" t="s">
        <v>364</v>
      </c>
      <c r="D6889" s="155">
        <v>300</v>
      </c>
      <c r="E6889" s="155">
        <v>300</v>
      </c>
      <c r="F6889" s="166">
        <v>42514</v>
      </c>
      <c r="G6889" s="166">
        <v>42517</v>
      </c>
      <c r="H6889" s="157">
        <v>1</v>
      </c>
    </row>
    <row r="6890" spans="1:9" ht="15" customHeight="1" x14ac:dyDescent="0.25">
      <c r="A6890" s="155" t="s">
        <v>42</v>
      </c>
      <c r="B6890" s="155" t="s">
        <v>370</v>
      </c>
      <c r="C6890" s="155" t="s">
        <v>59</v>
      </c>
      <c r="D6890" s="155">
        <v>400</v>
      </c>
      <c r="E6890" s="155">
        <v>400</v>
      </c>
      <c r="F6890" s="166">
        <v>42514</v>
      </c>
      <c r="G6890" s="166">
        <v>42517</v>
      </c>
      <c r="H6890" s="157">
        <v>1</v>
      </c>
    </row>
    <row r="6891" spans="1:9" ht="15" customHeight="1" x14ac:dyDescent="0.25">
      <c r="A6891" s="155" t="s">
        <v>719</v>
      </c>
      <c r="B6891" s="155" t="s">
        <v>1483</v>
      </c>
      <c r="C6891" s="155" t="s">
        <v>9826</v>
      </c>
      <c r="D6891" s="155">
        <v>100</v>
      </c>
      <c r="E6891" s="155">
        <v>100</v>
      </c>
      <c r="F6891" s="166">
        <v>42514</v>
      </c>
      <c r="G6891" s="166">
        <v>42517</v>
      </c>
      <c r="H6891" s="157">
        <v>1</v>
      </c>
      <c r="I6891" s="166"/>
    </row>
    <row r="6892" spans="1:9" ht="15" customHeight="1" x14ac:dyDescent="0.25">
      <c r="A6892" s="155" t="s">
        <v>719</v>
      </c>
      <c r="B6892" s="155" t="s">
        <v>991</v>
      </c>
      <c r="C6892" s="155" t="s">
        <v>364</v>
      </c>
      <c r="D6892" s="155">
        <v>250</v>
      </c>
      <c r="E6892" s="155">
        <v>250</v>
      </c>
      <c r="F6892" s="166">
        <v>42514</v>
      </c>
      <c r="G6892" s="166">
        <v>42517</v>
      </c>
      <c r="H6892" s="157">
        <v>1</v>
      </c>
      <c r="I6892" s="166"/>
    </row>
    <row r="6893" spans="1:9" ht="15" customHeight="1" x14ac:dyDescent="0.25">
      <c r="A6893" s="155" t="s">
        <v>1438</v>
      </c>
      <c r="B6893" s="155" t="s">
        <v>2084</v>
      </c>
      <c r="C6893" s="155" t="s">
        <v>9827</v>
      </c>
      <c r="D6893" s="155">
        <v>25</v>
      </c>
      <c r="E6893" s="155">
        <v>25</v>
      </c>
      <c r="F6893" s="166">
        <v>42514</v>
      </c>
      <c r="G6893" s="166">
        <v>42517</v>
      </c>
      <c r="H6893" s="157">
        <v>1</v>
      </c>
      <c r="I6893" s="166"/>
    </row>
    <row r="6894" spans="1:9" ht="15" customHeight="1" x14ac:dyDescent="0.25">
      <c r="A6894" s="155" t="s">
        <v>245</v>
      </c>
      <c r="B6894" s="155" t="s">
        <v>1541</v>
      </c>
      <c r="C6894" s="155" t="s">
        <v>9828</v>
      </c>
      <c r="D6894" s="155">
        <v>100</v>
      </c>
      <c r="E6894" s="155">
        <v>100</v>
      </c>
      <c r="F6894" s="166">
        <v>42514</v>
      </c>
      <c r="G6894" s="166">
        <v>42517</v>
      </c>
      <c r="H6894" s="157">
        <v>1</v>
      </c>
      <c r="I6894" s="166"/>
    </row>
    <row r="6895" spans="1:9" ht="15" customHeight="1" x14ac:dyDescent="0.25">
      <c r="A6895" s="155" t="s">
        <v>6967</v>
      </c>
      <c r="B6895" s="155" t="s">
        <v>9830</v>
      </c>
      <c r="C6895" s="155" t="s">
        <v>9831</v>
      </c>
      <c r="D6895" s="155">
        <v>5</v>
      </c>
      <c r="E6895" s="155">
        <v>5</v>
      </c>
      <c r="F6895" s="166">
        <v>42514</v>
      </c>
      <c r="G6895" s="166">
        <v>42521</v>
      </c>
      <c r="H6895" s="157">
        <v>1</v>
      </c>
      <c r="I6895" s="166"/>
    </row>
    <row r="6896" spans="1:9" ht="15" customHeight="1" x14ac:dyDescent="0.25">
      <c r="A6896" s="155" t="s">
        <v>71</v>
      </c>
      <c r="B6896" s="155" t="s">
        <v>2957</v>
      </c>
      <c r="C6896" s="155" t="s">
        <v>9649</v>
      </c>
      <c r="D6896" s="155">
        <v>250</v>
      </c>
      <c r="E6896" s="155">
        <v>28</v>
      </c>
      <c r="F6896" s="166">
        <v>42514</v>
      </c>
      <c r="G6896" s="166">
        <v>42526</v>
      </c>
      <c r="H6896" s="157">
        <v>1</v>
      </c>
      <c r="I6896" s="166"/>
    </row>
    <row r="6897" spans="1:9" ht="15" customHeight="1" x14ac:dyDescent="0.25">
      <c r="A6897" s="155" t="s">
        <v>1438</v>
      </c>
      <c r="B6897" s="155" t="s">
        <v>1846</v>
      </c>
      <c r="C6897" s="155" t="s">
        <v>9832</v>
      </c>
      <c r="D6897" s="155">
        <v>25</v>
      </c>
      <c r="E6897" s="155">
        <v>25</v>
      </c>
      <c r="F6897" s="166">
        <v>42514</v>
      </c>
      <c r="G6897" s="166">
        <v>42517</v>
      </c>
      <c r="H6897" s="157">
        <v>1</v>
      </c>
      <c r="I6897" s="166"/>
    </row>
    <row r="6898" spans="1:9" ht="15" customHeight="1" x14ac:dyDescent="0.25">
      <c r="A6898" s="155" t="s">
        <v>121</v>
      </c>
      <c r="B6898" s="155" t="s">
        <v>758</v>
      </c>
      <c r="C6898" s="155" t="s">
        <v>9833</v>
      </c>
      <c r="D6898" s="155">
        <v>50</v>
      </c>
      <c r="E6898" s="155">
        <v>40</v>
      </c>
      <c r="F6898" s="166">
        <v>42514</v>
      </c>
      <c r="G6898" s="166">
        <v>42566</v>
      </c>
      <c r="H6898" s="157">
        <v>1</v>
      </c>
      <c r="I6898" s="166"/>
    </row>
    <row r="6899" spans="1:9" ht="15" customHeight="1" x14ac:dyDescent="0.25">
      <c r="A6899" s="155" t="s">
        <v>4963</v>
      </c>
      <c r="B6899" s="155" t="s">
        <v>9466</v>
      </c>
      <c r="C6899" s="155" t="s">
        <v>9834</v>
      </c>
      <c r="D6899" s="155">
        <v>25</v>
      </c>
      <c r="E6899" s="155">
        <v>25</v>
      </c>
      <c r="F6899" s="166">
        <v>42515</v>
      </c>
      <c r="G6899" s="166">
        <v>42520</v>
      </c>
      <c r="H6899" s="157">
        <v>1</v>
      </c>
      <c r="I6899" s="166"/>
    </row>
    <row r="6900" spans="1:9" ht="15" customHeight="1" x14ac:dyDescent="0.25">
      <c r="A6900" s="155" t="s">
        <v>520</v>
      </c>
      <c r="B6900" s="155" t="s">
        <v>962</v>
      </c>
      <c r="C6900" s="155" t="s">
        <v>9835</v>
      </c>
      <c r="D6900" s="155">
        <v>230</v>
      </c>
      <c r="E6900" s="155">
        <v>230</v>
      </c>
      <c r="F6900" s="166">
        <v>42515</v>
      </c>
      <c r="G6900" s="166">
        <v>42523</v>
      </c>
      <c r="H6900" s="157">
        <v>1</v>
      </c>
      <c r="I6900" s="166"/>
    </row>
    <row r="6901" spans="1:9" ht="15" customHeight="1" x14ac:dyDescent="0.25">
      <c r="A6901" s="155" t="s">
        <v>8570</v>
      </c>
      <c r="B6901" s="155" t="s">
        <v>9836</v>
      </c>
      <c r="C6901" s="155" t="s">
        <v>9837</v>
      </c>
      <c r="D6901" s="155">
        <v>15</v>
      </c>
      <c r="E6901" s="155">
        <v>15</v>
      </c>
      <c r="F6901" s="166">
        <v>42515</v>
      </c>
      <c r="G6901" s="166">
        <v>42517</v>
      </c>
      <c r="H6901" s="157">
        <v>1</v>
      </c>
      <c r="I6901" s="166"/>
    </row>
    <row r="6902" spans="1:9" ht="15" customHeight="1" x14ac:dyDescent="0.25">
      <c r="A6902" s="155" t="s">
        <v>657</v>
      </c>
      <c r="B6902" s="155" t="s">
        <v>9838</v>
      </c>
      <c r="C6902" s="155" t="s">
        <v>9839</v>
      </c>
      <c r="D6902" s="155">
        <v>50</v>
      </c>
      <c r="E6902" s="155">
        <v>50</v>
      </c>
      <c r="F6902" s="166">
        <v>42515</v>
      </c>
      <c r="G6902" s="166">
        <v>42529</v>
      </c>
      <c r="H6902" s="157">
        <v>1</v>
      </c>
      <c r="I6902" s="166"/>
    </row>
    <row r="6903" spans="1:9" ht="15" customHeight="1" x14ac:dyDescent="0.25">
      <c r="A6903" s="155" t="s">
        <v>115</v>
      </c>
      <c r="B6903" s="155" t="s">
        <v>549</v>
      </c>
      <c r="C6903" s="155" t="s">
        <v>9840</v>
      </c>
      <c r="D6903" s="155">
        <v>10</v>
      </c>
      <c r="E6903" s="155">
        <v>10</v>
      </c>
      <c r="F6903" s="166">
        <v>42515</v>
      </c>
      <c r="G6903" s="166">
        <v>42517</v>
      </c>
      <c r="H6903" s="157">
        <v>1</v>
      </c>
      <c r="I6903" s="166"/>
    </row>
    <row r="6904" spans="1:9" ht="15" customHeight="1" x14ac:dyDescent="0.25">
      <c r="A6904" s="155" t="s">
        <v>251</v>
      </c>
      <c r="B6904" s="155" t="s">
        <v>9841</v>
      </c>
      <c r="C6904" s="155" t="s">
        <v>9842</v>
      </c>
      <c r="D6904" s="155">
        <v>100</v>
      </c>
      <c r="E6904" s="155">
        <v>100</v>
      </c>
      <c r="F6904" s="166">
        <v>42517</v>
      </c>
      <c r="G6904" s="166">
        <v>42520</v>
      </c>
      <c r="H6904" s="157">
        <v>1</v>
      </c>
      <c r="I6904" s="166"/>
    </row>
    <row r="6905" spans="1:9" ht="15" customHeight="1" x14ac:dyDescent="0.25">
      <c r="A6905" s="155" t="s">
        <v>39</v>
      </c>
      <c r="B6905" s="155" t="s">
        <v>1633</v>
      </c>
      <c r="C6905" s="155" t="s">
        <v>9843</v>
      </c>
      <c r="D6905" s="155">
        <v>50</v>
      </c>
      <c r="E6905" s="155">
        <v>50</v>
      </c>
      <c r="F6905" s="166">
        <v>42517</v>
      </c>
      <c r="G6905" s="166">
        <v>42523</v>
      </c>
      <c r="H6905" s="157">
        <v>1</v>
      </c>
      <c r="I6905" s="166"/>
    </row>
    <row r="6906" spans="1:9" ht="30" customHeight="1" x14ac:dyDescent="0.25">
      <c r="A6906" s="155" t="s">
        <v>8056</v>
      </c>
      <c r="B6906" s="155" t="s">
        <v>3160</v>
      </c>
      <c r="C6906" s="155" t="s">
        <v>9844</v>
      </c>
      <c r="D6906" s="155">
        <v>50</v>
      </c>
      <c r="E6906" s="155">
        <v>50</v>
      </c>
      <c r="F6906" s="166">
        <v>42516</v>
      </c>
      <c r="G6906" s="166">
        <v>42517</v>
      </c>
      <c r="H6906" s="157">
        <v>1</v>
      </c>
      <c r="I6906" s="166"/>
    </row>
    <row r="6907" spans="1:9" ht="15" customHeight="1" x14ac:dyDescent="0.25">
      <c r="A6907" s="155" t="s">
        <v>5581</v>
      </c>
      <c r="B6907" s="155" t="s">
        <v>5582</v>
      </c>
      <c r="C6907" s="155" t="s">
        <v>9845</v>
      </c>
      <c r="D6907" s="155">
        <v>2000</v>
      </c>
      <c r="E6907" s="155">
        <v>1310</v>
      </c>
      <c r="F6907" s="166">
        <v>42516</v>
      </c>
      <c r="G6907" s="166">
        <v>42527</v>
      </c>
      <c r="H6907" s="157">
        <v>1</v>
      </c>
      <c r="I6907" s="166"/>
    </row>
    <row r="6908" spans="1:9" ht="15" customHeight="1" x14ac:dyDescent="0.25">
      <c r="A6908" s="155" t="s">
        <v>2503</v>
      </c>
      <c r="B6908" s="155" t="s">
        <v>3282</v>
      </c>
      <c r="C6908" s="155" t="s">
        <v>9846</v>
      </c>
      <c r="D6908" s="155">
        <v>50</v>
      </c>
      <c r="E6908" s="155">
        <v>50</v>
      </c>
      <c r="F6908" s="166">
        <v>42517</v>
      </c>
      <c r="G6908" s="166">
        <v>42524</v>
      </c>
      <c r="H6908" s="157">
        <v>1</v>
      </c>
      <c r="I6908" s="166"/>
    </row>
    <row r="6909" spans="1:9" ht="15" customHeight="1" x14ac:dyDescent="0.25">
      <c r="A6909" s="155" t="s">
        <v>9847</v>
      </c>
      <c r="B6909" s="155" t="s">
        <v>4559</v>
      </c>
      <c r="C6909" s="155" t="s">
        <v>9848</v>
      </c>
      <c r="D6909" s="155">
        <v>5</v>
      </c>
      <c r="E6909" s="155">
        <v>5</v>
      </c>
      <c r="F6909" s="166">
        <v>42517</v>
      </c>
      <c r="G6909" s="166">
        <v>42524</v>
      </c>
      <c r="H6909" s="157">
        <v>1</v>
      </c>
      <c r="I6909" s="166"/>
    </row>
    <row r="6910" spans="1:9" ht="15" customHeight="1" x14ac:dyDescent="0.25">
      <c r="A6910" s="155" t="s">
        <v>9847</v>
      </c>
      <c r="B6910" s="155" t="s">
        <v>4556</v>
      </c>
      <c r="C6910" s="155" t="s">
        <v>294</v>
      </c>
      <c r="D6910" s="155">
        <v>5</v>
      </c>
      <c r="E6910" s="155">
        <v>5</v>
      </c>
      <c r="F6910" s="166">
        <v>42517</v>
      </c>
      <c r="G6910" s="166">
        <v>42524</v>
      </c>
      <c r="H6910" s="157">
        <v>1</v>
      </c>
      <c r="I6910" s="166"/>
    </row>
    <row r="6911" spans="1:9" ht="15" customHeight="1" x14ac:dyDescent="0.25">
      <c r="A6911" s="155" t="s">
        <v>9847</v>
      </c>
      <c r="B6911" s="155" t="s">
        <v>8220</v>
      </c>
      <c r="C6911" s="155" t="s">
        <v>2480</v>
      </c>
      <c r="D6911" s="155">
        <v>30</v>
      </c>
      <c r="E6911" s="155">
        <v>30</v>
      </c>
      <c r="F6911" s="166">
        <v>42517</v>
      </c>
      <c r="G6911" s="166">
        <v>42524</v>
      </c>
      <c r="H6911" s="157">
        <v>1</v>
      </c>
      <c r="I6911" s="166"/>
    </row>
    <row r="6912" spans="1:9" ht="15" customHeight="1" x14ac:dyDescent="0.25">
      <c r="A6912" s="155" t="s">
        <v>3481</v>
      </c>
      <c r="B6912" s="155" t="s">
        <v>693</v>
      </c>
      <c r="C6912" s="155" t="s">
        <v>9849</v>
      </c>
      <c r="D6912" s="155">
        <v>12</v>
      </c>
      <c r="E6912" s="155">
        <v>12</v>
      </c>
      <c r="F6912" s="166">
        <v>42517</v>
      </c>
      <c r="G6912" s="166">
        <v>42523</v>
      </c>
      <c r="H6912" s="157">
        <v>1</v>
      </c>
      <c r="I6912" s="166"/>
    </row>
    <row r="6913" spans="1:9" ht="15" customHeight="1" x14ac:dyDescent="0.25">
      <c r="A6913" s="155" t="s">
        <v>3481</v>
      </c>
      <c r="B6913" s="155" t="s">
        <v>149</v>
      </c>
      <c r="C6913" s="155" t="s">
        <v>9850</v>
      </c>
      <c r="D6913" s="155">
        <v>70</v>
      </c>
      <c r="E6913" s="155">
        <v>70</v>
      </c>
      <c r="F6913" s="166">
        <v>42517</v>
      </c>
      <c r="G6913" s="166">
        <v>42524</v>
      </c>
      <c r="H6913" s="157">
        <v>1</v>
      </c>
      <c r="I6913" s="166"/>
    </row>
    <row r="6914" spans="1:9" ht="15" customHeight="1" x14ac:dyDescent="0.25">
      <c r="A6914" s="155" t="s">
        <v>1508</v>
      </c>
      <c r="B6914" s="155" t="s">
        <v>196</v>
      </c>
      <c r="C6914" s="155" t="s">
        <v>9851</v>
      </c>
      <c r="D6914" s="155">
        <v>25</v>
      </c>
      <c r="E6914" s="155">
        <v>25</v>
      </c>
      <c r="F6914" s="166">
        <v>42517</v>
      </c>
      <c r="G6914" s="166">
        <v>42524</v>
      </c>
      <c r="H6914" s="157">
        <v>1</v>
      </c>
      <c r="I6914" s="166"/>
    </row>
    <row r="6915" spans="1:9" ht="15" customHeight="1" x14ac:dyDescent="0.25">
      <c r="A6915" s="155" t="s">
        <v>1536</v>
      </c>
      <c r="B6915" s="155" t="s">
        <v>2888</v>
      </c>
      <c r="C6915" s="155" t="s">
        <v>9852</v>
      </c>
      <c r="D6915" s="155">
        <v>50</v>
      </c>
      <c r="E6915" s="155">
        <v>50</v>
      </c>
      <c r="F6915" s="166">
        <v>42517</v>
      </c>
      <c r="G6915" s="166">
        <v>42523</v>
      </c>
      <c r="H6915" s="157">
        <v>1</v>
      </c>
      <c r="I6915" s="166"/>
    </row>
    <row r="6916" spans="1:9" ht="15" customHeight="1" x14ac:dyDescent="0.25">
      <c r="A6916" s="155" t="s">
        <v>630</v>
      </c>
      <c r="B6916" s="155" t="s">
        <v>9853</v>
      </c>
      <c r="C6916" s="155" t="s">
        <v>9854</v>
      </c>
      <c r="D6916" s="155">
        <v>25</v>
      </c>
      <c r="E6916" s="155">
        <v>25</v>
      </c>
      <c r="F6916" s="166">
        <v>42517</v>
      </c>
      <c r="G6916" s="166">
        <v>42523</v>
      </c>
      <c r="H6916" s="157">
        <v>1</v>
      </c>
      <c r="I6916" s="166"/>
    </row>
    <row r="6917" spans="1:9" ht="15" customHeight="1" x14ac:dyDescent="0.25">
      <c r="A6917" s="155" t="s">
        <v>5424</v>
      </c>
      <c r="B6917" s="155" t="s">
        <v>1241</v>
      </c>
      <c r="C6917" s="155" t="s">
        <v>9855</v>
      </c>
      <c r="D6917" s="155">
        <v>110</v>
      </c>
      <c r="E6917" s="155">
        <v>110</v>
      </c>
      <c r="F6917" s="166">
        <v>42521</v>
      </c>
      <c r="G6917" s="166">
        <v>42527</v>
      </c>
      <c r="H6917" s="157">
        <v>1</v>
      </c>
      <c r="I6917" s="166"/>
    </row>
    <row r="6918" spans="1:9" ht="15" customHeight="1" x14ac:dyDescent="0.25">
      <c r="A6918" s="155" t="s">
        <v>42</v>
      </c>
      <c r="B6918" s="155" t="s">
        <v>1321</v>
      </c>
      <c r="C6918" s="155" t="s">
        <v>9856</v>
      </c>
      <c r="D6918" s="155">
        <v>200</v>
      </c>
      <c r="E6918" s="155">
        <v>200</v>
      </c>
      <c r="F6918" s="166">
        <v>42521</v>
      </c>
      <c r="G6918" s="166">
        <v>42527</v>
      </c>
      <c r="H6918" s="157">
        <v>1</v>
      </c>
      <c r="I6918" s="166"/>
    </row>
    <row r="6919" spans="1:9" x14ac:dyDescent="0.25">
      <c r="A6919" s="155" t="s">
        <v>1508</v>
      </c>
      <c r="B6919" s="155" t="s">
        <v>4226</v>
      </c>
      <c r="C6919" s="155" t="s">
        <v>9857</v>
      </c>
      <c r="D6919" s="155">
        <v>25</v>
      </c>
      <c r="E6919" s="155">
        <v>25</v>
      </c>
      <c r="F6919" s="166">
        <v>42521</v>
      </c>
      <c r="G6919" s="166">
        <v>42510</v>
      </c>
      <c r="H6919" s="157">
        <v>0</v>
      </c>
      <c r="I6919" s="166" t="s">
        <v>9858</v>
      </c>
    </row>
    <row r="6920" spans="1:9" ht="15" customHeight="1" x14ac:dyDescent="0.25">
      <c r="A6920" s="155" t="s">
        <v>71</v>
      </c>
      <c r="B6920" s="155" t="s">
        <v>1550</v>
      </c>
      <c r="C6920" s="155" t="s">
        <v>9859</v>
      </c>
      <c r="D6920" s="155">
        <v>5</v>
      </c>
      <c r="E6920" s="155">
        <v>5</v>
      </c>
      <c r="F6920" s="166">
        <v>42521</v>
      </c>
      <c r="G6920" s="166">
        <v>42531</v>
      </c>
      <c r="H6920" s="157">
        <v>1</v>
      </c>
      <c r="I6920" s="166"/>
    </row>
    <row r="6921" spans="1:9" ht="15" customHeight="1" x14ac:dyDescent="0.25">
      <c r="A6921" s="155" t="s">
        <v>6576</v>
      </c>
      <c r="B6921" s="155" t="s">
        <v>7368</v>
      </c>
      <c r="C6921" s="155" t="s">
        <v>9860</v>
      </c>
      <c r="D6921" s="155">
        <v>4</v>
      </c>
      <c r="E6921" s="155">
        <v>4</v>
      </c>
      <c r="F6921" s="166">
        <v>42521</v>
      </c>
      <c r="G6921" s="166">
        <v>42522</v>
      </c>
      <c r="H6921" s="157">
        <v>1</v>
      </c>
      <c r="I6921" s="166"/>
    </row>
    <row r="6922" spans="1:9" ht="15" customHeight="1" x14ac:dyDescent="0.25">
      <c r="A6922" s="155" t="s">
        <v>121</v>
      </c>
      <c r="B6922" s="155" t="s">
        <v>758</v>
      </c>
      <c r="C6922" s="155" t="s">
        <v>9833</v>
      </c>
      <c r="D6922" s="155">
        <v>50</v>
      </c>
      <c r="E6922" s="155">
        <v>10</v>
      </c>
      <c r="F6922" s="166">
        <v>42522</v>
      </c>
      <c r="G6922" s="166">
        <v>42566</v>
      </c>
      <c r="H6922" s="157">
        <v>1</v>
      </c>
      <c r="I6922" s="166" t="s">
        <v>9861</v>
      </c>
    </row>
    <row r="6923" spans="1:9" ht="15" customHeight="1" x14ac:dyDescent="0.25">
      <c r="A6923" s="155" t="s">
        <v>1492</v>
      </c>
      <c r="B6923" s="155" t="s">
        <v>4506</v>
      </c>
      <c r="C6923" s="155" t="s">
        <v>9862</v>
      </c>
      <c r="D6923" s="155">
        <v>400</v>
      </c>
      <c r="E6923" s="155">
        <v>400</v>
      </c>
      <c r="F6923" s="166">
        <v>42522</v>
      </c>
      <c r="G6923" s="166">
        <v>42527</v>
      </c>
      <c r="H6923" s="157">
        <v>1</v>
      </c>
      <c r="I6923" s="166"/>
    </row>
    <row r="6924" spans="1:9" ht="15" customHeight="1" x14ac:dyDescent="0.25">
      <c r="A6924" s="155" t="s">
        <v>1983</v>
      </c>
      <c r="B6924" s="155" t="s">
        <v>9863</v>
      </c>
      <c r="C6924" s="155" t="s">
        <v>9864</v>
      </c>
      <c r="D6924" s="155">
        <v>3</v>
      </c>
      <c r="E6924" s="155">
        <v>3</v>
      </c>
      <c r="F6924" s="166">
        <v>42522</v>
      </c>
      <c r="G6924" s="166">
        <v>42527</v>
      </c>
      <c r="H6924" s="157">
        <v>1</v>
      </c>
      <c r="I6924" s="166" t="s">
        <v>9865</v>
      </c>
    </row>
    <row r="6925" spans="1:9" ht="15" customHeight="1" x14ac:dyDescent="0.25">
      <c r="A6925" s="155" t="s">
        <v>6021</v>
      </c>
      <c r="B6925" s="155" t="s">
        <v>6022</v>
      </c>
      <c r="C6925" s="155" t="s">
        <v>9866</v>
      </c>
      <c r="D6925" s="155">
        <v>500</v>
      </c>
      <c r="E6925" s="155">
        <v>500</v>
      </c>
      <c r="F6925" s="166">
        <v>42523</v>
      </c>
      <c r="G6925" s="166">
        <v>42523</v>
      </c>
      <c r="H6925" s="157">
        <v>1</v>
      </c>
      <c r="I6925" s="166"/>
    </row>
    <row r="6926" spans="1:9" ht="15" customHeight="1" x14ac:dyDescent="0.25">
      <c r="A6926" s="155" t="s">
        <v>559</v>
      </c>
      <c r="B6926" s="155" t="s">
        <v>560</v>
      </c>
      <c r="C6926" s="155" t="s">
        <v>9867</v>
      </c>
      <c r="D6926" s="155">
        <v>10000</v>
      </c>
      <c r="E6926" s="155">
        <v>10017</v>
      </c>
      <c r="F6926" s="166">
        <v>42523</v>
      </c>
      <c r="G6926" s="166">
        <v>42528</v>
      </c>
      <c r="H6926" s="157">
        <v>1</v>
      </c>
      <c r="I6926" s="166"/>
    </row>
    <row r="6927" spans="1:9" ht="15" customHeight="1" x14ac:dyDescent="0.25">
      <c r="A6927" s="155" t="s">
        <v>39</v>
      </c>
      <c r="B6927" s="155" t="s">
        <v>704</v>
      </c>
      <c r="C6927" s="155" t="s">
        <v>9868</v>
      </c>
      <c r="D6927" s="155">
        <v>105</v>
      </c>
      <c r="E6927" s="155">
        <v>105</v>
      </c>
      <c r="F6927" s="166">
        <v>42523</v>
      </c>
      <c r="G6927" s="166">
        <v>42531</v>
      </c>
      <c r="H6927" s="157">
        <v>1</v>
      </c>
      <c r="I6927" s="166"/>
    </row>
    <row r="6928" spans="1:9" ht="15" customHeight="1" x14ac:dyDescent="0.25">
      <c r="A6928" s="155" t="s">
        <v>39</v>
      </c>
      <c r="B6928" s="155" t="s">
        <v>380</v>
      </c>
      <c r="C6928" s="155" t="s">
        <v>9869</v>
      </c>
      <c r="D6928" s="155">
        <v>525</v>
      </c>
      <c r="E6928" s="155">
        <v>525</v>
      </c>
      <c r="F6928" s="166">
        <v>42523</v>
      </c>
      <c r="G6928" s="166">
        <v>42531</v>
      </c>
      <c r="H6928" s="157">
        <v>1</v>
      </c>
      <c r="I6928" s="166"/>
    </row>
    <row r="6929" spans="1:9" ht="15" customHeight="1" x14ac:dyDescent="0.25">
      <c r="A6929" s="155" t="s">
        <v>286</v>
      </c>
      <c r="B6929" s="155" t="s">
        <v>5276</v>
      </c>
      <c r="C6929" s="155" t="s">
        <v>9870</v>
      </c>
      <c r="D6929" s="155">
        <v>25</v>
      </c>
      <c r="E6929" s="155">
        <v>25</v>
      </c>
      <c r="F6929" s="166">
        <v>42523</v>
      </c>
      <c r="G6929" s="166">
        <v>42527</v>
      </c>
      <c r="H6929" s="157">
        <v>1</v>
      </c>
      <c r="I6929" s="166"/>
    </row>
    <row r="6930" spans="1:9" ht="15" customHeight="1" x14ac:dyDescent="0.25">
      <c r="A6930" s="155" t="s">
        <v>145</v>
      </c>
      <c r="B6930" s="155" t="s">
        <v>676</v>
      </c>
      <c r="C6930" s="155" t="s">
        <v>9871</v>
      </c>
      <c r="D6930" s="155">
        <v>200</v>
      </c>
      <c r="E6930" s="155">
        <v>203</v>
      </c>
      <c r="F6930" s="166">
        <v>42523</v>
      </c>
      <c r="G6930" s="166">
        <v>42529</v>
      </c>
      <c r="H6930" s="157">
        <v>1</v>
      </c>
      <c r="I6930" s="166"/>
    </row>
    <row r="6931" spans="1:9" ht="15" customHeight="1" x14ac:dyDescent="0.25">
      <c r="A6931" s="155" t="s">
        <v>71</v>
      </c>
      <c r="B6931" s="155" t="s">
        <v>1550</v>
      </c>
      <c r="C6931" s="155" t="s">
        <v>9872</v>
      </c>
      <c r="D6931" s="155">
        <v>6</v>
      </c>
      <c r="E6931" s="155">
        <v>6</v>
      </c>
      <c r="F6931" s="166">
        <v>42523</v>
      </c>
      <c r="G6931" s="166">
        <v>42531</v>
      </c>
      <c r="H6931" s="157">
        <v>1</v>
      </c>
      <c r="I6931" s="166"/>
    </row>
    <row r="6932" spans="1:9" ht="15" customHeight="1" x14ac:dyDescent="0.25">
      <c r="A6932" s="155" t="s">
        <v>4605</v>
      </c>
      <c r="B6932" s="155" t="s">
        <v>9873</v>
      </c>
      <c r="C6932" s="155" t="s">
        <v>9874</v>
      </c>
      <c r="D6932" s="155">
        <v>50</v>
      </c>
      <c r="E6932" s="155">
        <v>50</v>
      </c>
      <c r="F6932" s="166">
        <v>42523</v>
      </c>
      <c r="G6932" s="166">
        <v>42531</v>
      </c>
      <c r="H6932" s="157">
        <v>1</v>
      </c>
      <c r="I6932" s="166"/>
    </row>
    <row r="6933" spans="1:9" ht="15" customHeight="1" x14ac:dyDescent="0.25">
      <c r="A6933" s="155" t="s">
        <v>71</v>
      </c>
      <c r="B6933" s="155" t="s">
        <v>1550</v>
      </c>
      <c r="C6933" s="155" t="s">
        <v>9872</v>
      </c>
      <c r="D6933" s="155">
        <v>6</v>
      </c>
      <c r="E6933" s="155">
        <v>6</v>
      </c>
      <c r="F6933" s="166">
        <v>42523</v>
      </c>
      <c r="G6933" s="166">
        <v>42531</v>
      </c>
      <c r="H6933" s="157">
        <v>1</v>
      </c>
      <c r="I6933" s="166"/>
    </row>
    <row r="6934" spans="1:9" ht="15" customHeight="1" x14ac:dyDescent="0.25">
      <c r="A6934" s="155" t="s">
        <v>1438</v>
      </c>
      <c r="B6934" s="155" t="s">
        <v>1779</v>
      </c>
      <c r="C6934" s="155" t="s">
        <v>9875</v>
      </c>
      <c r="D6934" s="155">
        <v>115</v>
      </c>
      <c r="E6934" s="155">
        <v>115</v>
      </c>
      <c r="F6934" s="166">
        <v>42523</v>
      </c>
      <c r="G6934" s="166">
        <v>42527</v>
      </c>
      <c r="H6934" s="157">
        <v>1</v>
      </c>
      <c r="I6934" s="166"/>
    </row>
    <row r="6935" spans="1:9" ht="15" customHeight="1" x14ac:dyDescent="0.25">
      <c r="A6935" s="155" t="s">
        <v>261</v>
      </c>
      <c r="B6935" s="155" t="s">
        <v>9876</v>
      </c>
      <c r="C6935" s="155" t="s">
        <v>9877</v>
      </c>
      <c r="D6935" s="155">
        <v>200</v>
      </c>
      <c r="E6935" s="155">
        <v>200</v>
      </c>
      <c r="F6935" s="166">
        <v>42524</v>
      </c>
      <c r="G6935" s="166">
        <v>42528</v>
      </c>
      <c r="H6935" s="157">
        <v>1</v>
      </c>
      <c r="I6935" s="166"/>
    </row>
    <row r="6936" spans="1:9" ht="15" customHeight="1" x14ac:dyDescent="0.25">
      <c r="A6936" s="155" t="s">
        <v>9878</v>
      </c>
      <c r="B6936" s="155" t="s">
        <v>9879</v>
      </c>
      <c r="C6936" s="155" t="s">
        <v>9880</v>
      </c>
      <c r="D6936" s="155">
        <v>100</v>
      </c>
      <c r="E6936" s="155">
        <v>100</v>
      </c>
      <c r="F6936" s="166">
        <v>42524</v>
      </c>
      <c r="G6936" s="166">
        <v>42528</v>
      </c>
      <c r="H6936" s="157">
        <v>1</v>
      </c>
      <c r="I6936" s="166"/>
    </row>
    <row r="6937" spans="1:9" ht="15" customHeight="1" x14ac:dyDescent="0.25">
      <c r="A6937" s="155" t="s">
        <v>286</v>
      </c>
      <c r="B6937" s="155" t="s">
        <v>8959</v>
      </c>
      <c r="C6937" s="155" t="s">
        <v>9881</v>
      </c>
      <c r="D6937" s="155">
        <v>25</v>
      </c>
      <c r="E6937" s="155">
        <v>25</v>
      </c>
      <c r="F6937" s="166">
        <v>42527</v>
      </c>
      <c r="G6937" s="166">
        <v>42529</v>
      </c>
      <c r="H6937" s="157">
        <v>1</v>
      </c>
      <c r="I6937" s="166"/>
    </row>
    <row r="6938" spans="1:9" ht="15" customHeight="1" x14ac:dyDescent="0.25">
      <c r="A6938" s="155" t="s">
        <v>509</v>
      </c>
      <c r="B6938" s="155" t="s">
        <v>9882</v>
      </c>
      <c r="C6938" s="155" t="s">
        <v>9883</v>
      </c>
      <c r="D6938" s="155">
        <v>10</v>
      </c>
      <c r="E6938" s="155">
        <v>10</v>
      </c>
      <c r="F6938" s="166">
        <v>42534</v>
      </c>
      <c r="G6938" s="166">
        <v>42538</v>
      </c>
      <c r="H6938" s="157">
        <v>1</v>
      </c>
      <c r="I6938" s="166"/>
    </row>
    <row r="6939" spans="1:9" ht="15" customHeight="1" x14ac:dyDescent="0.25">
      <c r="A6939" s="155" t="s">
        <v>42</v>
      </c>
      <c r="B6939" s="155" t="s">
        <v>1863</v>
      </c>
      <c r="C6939" s="155" t="s">
        <v>9884</v>
      </c>
      <c r="D6939" s="155">
        <v>300</v>
      </c>
      <c r="E6939" s="155">
        <v>300</v>
      </c>
      <c r="F6939" s="166">
        <v>42530</v>
      </c>
      <c r="G6939" s="166">
        <v>42534</v>
      </c>
      <c r="H6939" s="157">
        <v>1</v>
      </c>
      <c r="I6939" s="166"/>
    </row>
    <row r="6940" spans="1:9" ht="15" customHeight="1" x14ac:dyDescent="0.25">
      <c r="A6940" s="155" t="s">
        <v>6576</v>
      </c>
      <c r="B6940" s="155" t="s">
        <v>7368</v>
      </c>
      <c r="C6940" s="155" t="s">
        <v>9885</v>
      </c>
      <c r="D6940" s="155">
        <v>14</v>
      </c>
      <c r="E6940" s="155">
        <v>14</v>
      </c>
      <c r="F6940" s="166">
        <v>42527</v>
      </c>
      <c r="G6940" s="166">
        <v>42527</v>
      </c>
      <c r="H6940" s="157">
        <v>1</v>
      </c>
      <c r="I6940" s="166"/>
    </row>
    <row r="6941" spans="1:9" ht="15" customHeight="1" x14ac:dyDescent="0.25">
      <c r="A6941" s="155" t="s">
        <v>9889</v>
      </c>
      <c r="B6941" s="155" t="s">
        <v>8867</v>
      </c>
      <c r="C6941" s="155" t="s">
        <v>9886</v>
      </c>
      <c r="D6941" s="155">
        <v>5</v>
      </c>
      <c r="E6941" s="155">
        <v>5</v>
      </c>
      <c r="F6941" s="166">
        <v>42528</v>
      </c>
      <c r="G6941" s="166">
        <v>42529</v>
      </c>
      <c r="H6941" s="157">
        <v>1</v>
      </c>
      <c r="I6941" s="166"/>
    </row>
    <row r="6942" spans="1:9" ht="30" customHeight="1" x14ac:dyDescent="0.25">
      <c r="A6942" s="155" t="s">
        <v>71</v>
      </c>
      <c r="B6942" s="155" t="s">
        <v>9887</v>
      </c>
      <c r="C6942" s="155" t="s">
        <v>9888</v>
      </c>
      <c r="D6942" s="155">
        <v>250</v>
      </c>
      <c r="E6942" s="155">
        <v>12</v>
      </c>
      <c r="F6942" s="166">
        <v>42528</v>
      </c>
      <c r="G6942" s="166">
        <v>42479</v>
      </c>
      <c r="H6942" s="157">
        <v>1</v>
      </c>
      <c r="I6942" s="166" t="s">
        <v>10158</v>
      </c>
    </row>
    <row r="6943" spans="1:9" ht="15" customHeight="1" x14ac:dyDescent="0.25">
      <c r="A6943" s="155" t="s">
        <v>9890</v>
      </c>
      <c r="B6943" s="155" t="s">
        <v>1707</v>
      </c>
      <c r="C6943" s="155" t="s">
        <v>9891</v>
      </c>
      <c r="D6943" s="155">
        <v>7</v>
      </c>
      <c r="E6943" s="155">
        <v>7</v>
      </c>
      <c r="F6943" s="166">
        <v>42528</v>
      </c>
      <c r="G6943" s="166">
        <v>42529</v>
      </c>
      <c r="H6943" s="157">
        <v>1</v>
      </c>
      <c r="I6943" s="166"/>
    </row>
    <row r="6944" spans="1:9" ht="15" customHeight="1" x14ac:dyDescent="0.25">
      <c r="A6944" s="155" t="s">
        <v>8168</v>
      </c>
      <c r="B6944" s="155" t="s">
        <v>8676</v>
      </c>
      <c r="C6944" s="155" t="s">
        <v>9892</v>
      </c>
      <c r="D6944" s="155">
        <v>37</v>
      </c>
      <c r="E6944" s="155">
        <v>37</v>
      </c>
      <c r="F6944" s="166">
        <v>42528</v>
      </c>
      <c r="G6944" s="166">
        <v>42531</v>
      </c>
      <c r="H6944" s="157">
        <v>1</v>
      </c>
      <c r="I6944" s="166"/>
    </row>
    <row r="6945" spans="1:9" ht="15" customHeight="1" x14ac:dyDescent="0.25">
      <c r="A6945" s="155" t="s">
        <v>9893</v>
      </c>
      <c r="B6945" s="155" t="s">
        <v>9894</v>
      </c>
      <c r="C6945" s="155" t="s">
        <v>9895</v>
      </c>
      <c r="D6945" s="155">
        <v>50</v>
      </c>
      <c r="E6945" s="155">
        <v>50</v>
      </c>
      <c r="F6945" s="166">
        <v>42529</v>
      </c>
      <c r="G6945" s="166">
        <v>42530</v>
      </c>
      <c r="H6945" s="157">
        <v>1</v>
      </c>
      <c r="I6945" s="166"/>
    </row>
    <row r="6946" spans="1:9" ht="15" customHeight="1" x14ac:dyDescent="0.25">
      <c r="A6946" s="155" t="s">
        <v>6576</v>
      </c>
      <c r="B6946" s="155" t="s">
        <v>7368</v>
      </c>
      <c r="C6946" s="155" t="s">
        <v>9898</v>
      </c>
      <c r="D6946" s="155">
        <v>2</v>
      </c>
      <c r="E6946" s="155">
        <v>2</v>
      </c>
      <c r="F6946" s="166">
        <v>42528</v>
      </c>
      <c r="G6946" s="166">
        <v>42528</v>
      </c>
      <c r="H6946" s="157">
        <v>1</v>
      </c>
      <c r="I6946" s="166"/>
    </row>
    <row r="6947" spans="1:9" ht="15" customHeight="1" x14ac:dyDescent="0.25">
      <c r="A6947" s="155" t="s">
        <v>6576</v>
      </c>
      <c r="B6947" s="155" t="s">
        <v>7368</v>
      </c>
      <c r="C6947" s="155" t="s">
        <v>9899</v>
      </c>
      <c r="D6947" s="155">
        <v>6</v>
      </c>
      <c r="E6947" s="155">
        <v>6</v>
      </c>
      <c r="F6947" s="166">
        <v>42528</v>
      </c>
      <c r="G6947" s="166">
        <v>42528</v>
      </c>
      <c r="H6947" s="157">
        <v>1</v>
      </c>
      <c r="I6947" s="166"/>
    </row>
    <row r="6948" spans="1:9" ht="15" customHeight="1" x14ac:dyDescent="0.25">
      <c r="A6948" s="155" t="s">
        <v>520</v>
      </c>
      <c r="B6948" s="155" t="s">
        <v>609</v>
      </c>
      <c r="C6948" s="155" t="s">
        <v>9900</v>
      </c>
      <c r="D6948" s="155">
        <v>400</v>
      </c>
      <c r="E6948" s="155">
        <v>400</v>
      </c>
      <c r="F6948" s="166">
        <v>42528</v>
      </c>
      <c r="G6948" s="166">
        <v>42528</v>
      </c>
      <c r="H6948" s="157">
        <v>1</v>
      </c>
      <c r="I6948" s="166" t="s">
        <v>829</v>
      </c>
    </row>
    <row r="6949" spans="1:9" ht="15" customHeight="1" x14ac:dyDescent="0.25">
      <c r="A6949" s="155" t="s">
        <v>330</v>
      </c>
      <c r="B6949" s="155" t="s">
        <v>2411</v>
      </c>
      <c r="C6949" s="155" t="s">
        <v>9901</v>
      </c>
      <c r="D6949" s="155">
        <v>60</v>
      </c>
      <c r="E6949" s="155">
        <v>60</v>
      </c>
      <c r="F6949" s="166">
        <v>42529</v>
      </c>
      <c r="G6949" s="166">
        <v>42531</v>
      </c>
      <c r="H6949" s="157">
        <v>1</v>
      </c>
      <c r="I6949" s="166"/>
    </row>
    <row r="6950" spans="1:9" ht="15" customHeight="1" x14ac:dyDescent="0.25">
      <c r="A6950" s="155" t="s">
        <v>2714</v>
      </c>
      <c r="B6950" s="155" t="s">
        <v>5046</v>
      </c>
      <c r="C6950" s="155" t="s">
        <v>9902</v>
      </c>
      <c r="D6950" s="155">
        <v>100</v>
      </c>
      <c r="E6950" s="155">
        <v>100</v>
      </c>
      <c r="F6950" s="166">
        <v>42529</v>
      </c>
      <c r="G6950" s="166">
        <v>42531</v>
      </c>
      <c r="H6950" s="157">
        <v>1</v>
      </c>
      <c r="I6950" s="166"/>
    </row>
    <row r="6951" spans="1:9" ht="15" customHeight="1" x14ac:dyDescent="0.25">
      <c r="A6951" s="155" t="s">
        <v>71</v>
      </c>
      <c r="B6951" s="155" t="s">
        <v>2793</v>
      </c>
      <c r="C6951" s="155" t="s">
        <v>9903</v>
      </c>
      <c r="D6951" s="155">
        <v>25</v>
      </c>
      <c r="E6951" s="155">
        <v>25</v>
      </c>
      <c r="F6951" s="166">
        <v>42529</v>
      </c>
      <c r="G6951" s="166">
        <v>42533</v>
      </c>
      <c r="H6951" s="157">
        <v>1</v>
      </c>
      <c r="I6951" s="166"/>
    </row>
    <row r="6952" spans="1:9" ht="15" customHeight="1" x14ac:dyDescent="0.25">
      <c r="A6952" s="155" t="s">
        <v>2714</v>
      </c>
      <c r="B6952" s="155" t="s">
        <v>5905</v>
      </c>
      <c r="C6952" s="155" t="s">
        <v>9904</v>
      </c>
      <c r="D6952" s="155">
        <v>50</v>
      </c>
      <c r="E6952" s="155">
        <v>50</v>
      </c>
      <c r="F6952" s="166">
        <v>42530</v>
      </c>
      <c r="G6952" s="166">
        <v>42531</v>
      </c>
      <c r="H6952" s="157">
        <v>1</v>
      </c>
      <c r="I6952" s="166"/>
    </row>
    <row r="6953" spans="1:9" ht="15" customHeight="1" x14ac:dyDescent="0.25">
      <c r="A6953" s="155" t="s">
        <v>9905</v>
      </c>
      <c r="B6953" s="155" t="s">
        <v>4275</v>
      </c>
      <c r="C6953" s="155" t="s">
        <v>9906</v>
      </c>
      <c r="D6953" s="155">
        <v>10</v>
      </c>
      <c r="E6953" s="155">
        <v>10</v>
      </c>
      <c r="F6953" s="166">
        <v>42530</v>
      </c>
      <c r="G6953" s="166">
        <v>42535</v>
      </c>
      <c r="H6953" s="157">
        <v>1</v>
      </c>
      <c r="I6953" s="166"/>
    </row>
    <row r="6954" spans="1:9" ht="15" customHeight="1" x14ac:dyDescent="0.25">
      <c r="A6954" s="155" t="s">
        <v>173</v>
      </c>
      <c r="B6954" s="155" t="s">
        <v>7895</v>
      </c>
      <c r="C6954" s="155" t="s">
        <v>9907</v>
      </c>
      <c r="D6954" s="155">
        <v>200</v>
      </c>
      <c r="E6954" s="155">
        <v>200</v>
      </c>
      <c r="F6954" s="166">
        <v>42530</v>
      </c>
      <c r="G6954" s="166">
        <v>42534</v>
      </c>
      <c r="H6954" s="157">
        <v>1</v>
      </c>
      <c r="I6954" s="166"/>
    </row>
    <row r="6955" spans="1:9" ht="15" customHeight="1" x14ac:dyDescent="0.25">
      <c r="A6955" s="155" t="s">
        <v>173</v>
      </c>
      <c r="B6955" s="155" t="s">
        <v>9908</v>
      </c>
      <c r="C6955" s="155" t="s">
        <v>9910</v>
      </c>
      <c r="D6955" s="155">
        <v>100</v>
      </c>
      <c r="E6955" s="155">
        <v>100</v>
      </c>
      <c r="F6955" s="166">
        <v>42530</v>
      </c>
      <c r="G6955" s="166">
        <v>42534</v>
      </c>
      <c r="H6955" s="157">
        <v>1</v>
      </c>
      <c r="I6955" s="166"/>
    </row>
    <row r="6956" spans="1:9" ht="15" customHeight="1" x14ac:dyDescent="0.25">
      <c r="A6956" s="155" t="s">
        <v>173</v>
      </c>
      <c r="B6956" s="155" t="s">
        <v>9908</v>
      </c>
      <c r="C6956" s="155" t="s">
        <v>9909</v>
      </c>
      <c r="D6956" s="155">
        <v>100</v>
      </c>
      <c r="E6956" s="155">
        <v>100</v>
      </c>
      <c r="F6956" s="166">
        <v>42530</v>
      </c>
      <c r="G6956" s="166">
        <v>42534</v>
      </c>
      <c r="H6956" s="157">
        <v>1</v>
      </c>
      <c r="I6956" s="166"/>
    </row>
    <row r="6957" spans="1:9" ht="15" customHeight="1" x14ac:dyDescent="0.25">
      <c r="A6957" s="155" t="s">
        <v>2714</v>
      </c>
      <c r="B6957" s="155" t="s">
        <v>1933</v>
      </c>
      <c r="C6957" s="155" t="s">
        <v>9911</v>
      </c>
      <c r="D6957" s="155">
        <v>25</v>
      </c>
      <c r="E6957" s="155">
        <v>25</v>
      </c>
      <c r="F6957" s="166">
        <v>42530</v>
      </c>
      <c r="G6957" s="166">
        <v>42534</v>
      </c>
      <c r="H6957" s="157">
        <v>1</v>
      </c>
      <c r="I6957" s="166"/>
    </row>
    <row r="6958" spans="1:9" ht="15" customHeight="1" x14ac:dyDescent="0.25">
      <c r="A6958" s="155" t="s">
        <v>520</v>
      </c>
      <c r="B6958" s="155" t="s">
        <v>9913</v>
      </c>
      <c r="C6958" s="155" t="s">
        <v>9912</v>
      </c>
      <c r="D6958" s="155">
        <v>150</v>
      </c>
      <c r="E6958" s="155">
        <v>150</v>
      </c>
      <c r="F6958" s="166">
        <v>42530</v>
      </c>
      <c r="G6958" s="166">
        <v>42537</v>
      </c>
      <c r="H6958" s="157">
        <v>1</v>
      </c>
      <c r="I6958" s="166"/>
    </row>
    <row r="6959" spans="1:9" ht="15" customHeight="1" x14ac:dyDescent="0.25">
      <c r="A6959" s="155" t="s">
        <v>9914</v>
      </c>
      <c r="B6959" s="155" t="s">
        <v>9896</v>
      </c>
      <c r="C6959" s="155" t="s">
        <v>9897</v>
      </c>
      <c r="D6959" s="155">
        <v>2</v>
      </c>
      <c r="E6959" s="155">
        <v>2</v>
      </c>
      <c r="F6959" s="166">
        <v>42530</v>
      </c>
      <c r="G6959" s="166">
        <v>42534</v>
      </c>
      <c r="H6959" s="157">
        <v>1</v>
      </c>
      <c r="I6959" s="166"/>
    </row>
    <row r="6960" spans="1:9" ht="15" customHeight="1" x14ac:dyDescent="0.25">
      <c r="A6960" s="155" t="s">
        <v>9914</v>
      </c>
      <c r="B6960" s="155" t="s">
        <v>9915</v>
      </c>
      <c r="C6960" s="155" t="s">
        <v>9916</v>
      </c>
      <c r="D6960" s="155">
        <v>2</v>
      </c>
      <c r="E6960" s="155">
        <v>2</v>
      </c>
      <c r="F6960" s="166">
        <v>42530</v>
      </c>
      <c r="G6960" s="166">
        <v>42534</v>
      </c>
      <c r="H6960" s="157">
        <v>1</v>
      </c>
      <c r="I6960" s="166"/>
    </row>
    <row r="6961" spans="1:9" ht="15" customHeight="1" x14ac:dyDescent="0.25">
      <c r="A6961" s="155" t="s">
        <v>286</v>
      </c>
      <c r="B6961" s="155" t="s">
        <v>3065</v>
      </c>
      <c r="C6961" s="155" t="s">
        <v>9917</v>
      </c>
      <c r="D6961" s="155">
        <v>20</v>
      </c>
      <c r="E6961" s="155">
        <v>20</v>
      </c>
      <c r="F6961" s="166">
        <v>42537</v>
      </c>
      <c r="G6961" s="166">
        <v>42541</v>
      </c>
      <c r="H6961" s="157">
        <v>1</v>
      </c>
      <c r="I6961" s="166"/>
    </row>
    <row r="6962" spans="1:9" ht="15" customHeight="1" x14ac:dyDescent="0.25">
      <c r="A6962" s="155" t="s">
        <v>286</v>
      </c>
      <c r="B6962" s="155" t="s">
        <v>9918</v>
      </c>
      <c r="C6962" s="155" t="s">
        <v>9919</v>
      </c>
      <c r="D6962" s="155">
        <v>100</v>
      </c>
      <c r="E6962" s="155">
        <v>100</v>
      </c>
      <c r="F6962" s="166">
        <v>42541</v>
      </c>
      <c r="G6962" s="166">
        <v>42541</v>
      </c>
      <c r="H6962" s="157">
        <v>1</v>
      </c>
      <c r="I6962" s="166"/>
    </row>
    <row r="6963" spans="1:9" ht="15" customHeight="1" x14ac:dyDescent="0.25">
      <c r="A6963" s="155" t="s">
        <v>286</v>
      </c>
      <c r="B6963" s="155" t="s">
        <v>3065</v>
      </c>
      <c r="C6963" s="155" t="s">
        <v>9920</v>
      </c>
      <c r="D6963" s="155">
        <v>100</v>
      </c>
      <c r="E6963" s="155">
        <v>100</v>
      </c>
      <c r="F6963" s="166">
        <v>42541</v>
      </c>
      <c r="G6963" s="166">
        <v>42541</v>
      </c>
      <c r="H6963" s="157">
        <v>1</v>
      </c>
      <c r="I6963" s="166"/>
    </row>
    <row r="6964" spans="1:9" ht="15" customHeight="1" x14ac:dyDescent="0.25">
      <c r="A6964" s="155" t="s">
        <v>286</v>
      </c>
      <c r="B6964" s="155" t="s">
        <v>3002</v>
      </c>
      <c r="C6964" s="155" t="s">
        <v>9921</v>
      </c>
      <c r="D6964" s="155">
        <v>100</v>
      </c>
      <c r="E6964" s="155">
        <v>100</v>
      </c>
      <c r="F6964" s="166">
        <v>42541</v>
      </c>
      <c r="G6964" s="166">
        <v>42541</v>
      </c>
      <c r="H6964" s="157">
        <v>1</v>
      </c>
      <c r="I6964" s="166"/>
    </row>
    <row r="6965" spans="1:9" ht="15" customHeight="1" x14ac:dyDescent="0.25">
      <c r="A6965" s="155" t="s">
        <v>71</v>
      </c>
      <c r="B6965" s="155" t="s">
        <v>2901</v>
      </c>
      <c r="C6965" s="155" t="s">
        <v>9922</v>
      </c>
      <c r="D6965" s="155">
        <v>5</v>
      </c>
      <c r="E6965" s="155">
        <v>5</v>
      </c>
      <c r="F6965" s="166">
        <v>42534</v>
      </c>
      <c r="G6965" s="166">
        <v>42537</v>
      </c>
      <c r="H6965" s="157">
        <v>1</v>
      </c>
      <c r="I6965" s="166"/>
    </row>
    <row r="6966" spans="1:9" ht="15" customHeight="1" x14ac:dyDescent="0.25">
      <c r="A6966" s="155" t="s">
        <v>9511</v>
      </c>
      <c r="B6966" s="155" t="s">
        <v>255</v>
      </c>
      <c r="C6966" s="155" t="s">
        <v>9923</v>
      </c>
      <c r="D6966" s="155">
        <v>14</v>
      </c>
      <c r="E6966" s="155">
        <v>14</v>
      </c>
      <c r="F6966" s="166">
        <v>42534</v>
      </c>
      <c r="G6966" s="166">
        <v>42538</v>
      </c>
      <c r="H6966" s="157">
        <v>1</v>
      </c>
      <c r="I6966" s="166"/>
    </row>
    <row r="6967" spans="1:9" ht="15" customHeight="1" x14ac:dyDescent="0.25">
      <c r="A6967" s="155" t="s">
        <v>3590</v>
      </c>
      <c r="B6967" s="155" t="s">
        <v>7309</v>
      </c>
      <c r="C6967" s="155" t="s">
        <v>9924</v>
      </c>
      <c r="D6967" s="155">
        <v>50</v>
      </c>
      <c r="E6967" s="155">
        <v>50</v>
      </c>
      <c r="F6967" s="166">
        <v>42534</v>
      </c>
      <c r="G6967" s="166">
        <v>42536</v>
      </c>
      <c r="H6967" s="157">
        <v>1</v>
      </c>
      <c r="I6967" s="166"/>
    </row>
    <row r="6968" spans="1:9" ht="15" customHeight="1" x14ac:dyDescent="0.25">
      <c r="A6968" s="155" t="s">
        <v>9925</v>
      </c>
      <c r="B6968" s="155" t="s">
        <v>715</v>
      </c>
      <c r="C6968" s="155" t="s">
        <v>9926</v>
      </c>
      <c r="D6968" s="155">
        <v>10</v>
      </c>
      <c r="E6968" s="155">
        <v>10</v>
      </c>
      <c r="F6968" s="166">
        <v>42534</v>
      </c>
      <c r="G6968" s="166">
        <v>42538</v>
      </c>
      <c r="H6968" s="157">
        <v>1</v>
      </c>
      <c r="I6968" s="166"/>
    </row>
    <row r="6969" spans="1:9" ht="15" customHeight="1" x14ac:dyDescent="0.25">
      <c r="A6969" s="155" t="s">
        <v>9927</v>
      </c>
      <c r="B6969" s="155" t="s">
        <v>1260</v>
      </c>
      <c r="C6969" s="155" t="s">
        <v>9928</v>
      </c>
      <c r="D6969" s="155">
        <v>50</v>
      </c>
      <c r="E6969" s="155">
        <v>50</v>
      </c>
      <c r="F6969" s="166">
        <v>42534</v>
      </c>
      <c r="G6969" s="166">
        <v>42538</v>
      </c>
      <c r="H6969" s="157">
        <v>1</v>
      </c>
      <c r="I6969" s="166"/>
    </row>
    <row r="6970" spans="1:9" ht="15" customHeight="1" x14ac:dyDescent="0.25">
      <c r="A6970" s="155" t="s">
        <v>9929</v>
      </c>
      <c r="B6970" s="155" t="s">
        <v>958</v>
      </c>
      <c r="C6970" s="155" t="s">
        <v>9930</v>
      </c>
      <c r="D6970" s="155">
        <v>20</v>
      </c>
      <c r="E6970" s="155">
        <v>20</v>
      </c>
      <c r="F6970" s="166">
        <v>42534</v>
      </c>
      <c r="G6970" s="166">
        <v>42538</v>
      </c>
      <c r="H6970" s="157">
        <v>1</v>
      </c>
      <c r="I6970" s="166"/>
    </row>
    <row r="6971" spans="1:9" ht="30" customHeight="1" x14ac:dyDescent="0.25">
      <c r="A6971" s="155" t="s">
        <v>9931</v>
      </c>
      <c r="B6971" s="155" t="s">
        <v>4413</v>
      </c>
      <c r="C6971" s="155" t="s">
        <v>9932</v>
      </c>
      <c r="D6971" s="155">
        <v>50</v>
      </c>
      <c r="E6971" s="155">
        <v>50</v>
      </c>
      <c r="F6971" s="166">
        <v>42534</v>
      </c>
      <c r="G6971" s="166">
        <v>42534</v>
      </c>
      <c r="H6971" s="157">
        <v>1</v>
      </c>
      <c r="I6971" s="166" t="s">
        <v>10180</v>
      </c>
    </row>
    <row r="6972" spans="1:9" ht="15" customHeight="1" x14ac:dyDescent="0.25">
      <c r="A6972" s="155" t="s">
        <v>7933</v>
      </c>
      <c r="B6972" s="155" t="s">
        <v>9933</v>
      </c>
      <c r="C6972" s="155" t="s">
        <v>9934</v>
      </c>
      <c r="D6972" s="155">
        <v>5</v>
      </c>
      <c r="E6972" s="155">
        <v>5</v>
      </c>
      <c r="F6972" s="166">
        <v>42535</v>
      </c>
      <c r="G6972" s="166">
        <v>42538</v>
      </c>
      <c r="H6972" s="157">
        <v>1</v>
      </c>
      <c r="I6972" s="166"/>
    </row>
    <row r="6973" spans="1:9" ht="15" customHeight="1" x14ac:dyDescent="0.25">
      <c r="A6973" s="155" t="s">
        <v>563</v>
      </c>
      <c r="B6973" s="155" t="s">
        <v>307</v>
      </c>
      <c r="C6973" s="155" t="s">
        <v>9935</v>
      </c>
      <c r="D6973" s="155">
        <v>100</v>
      </c>
      <c r="E6973" s="155">
        <v>100</v>
      </c>
      <c r="F6973" s="166">
        <v>42535</v>
      </c>
      <c r="G6973" s="166">
        <v>42543</v>
      </c>
      <c r="H6973" s="157">
        <v>1</v>
      </c>
      <c r="I6973" s="166"/>
    </row>
    <row r="6974" spans="1:9" ht="15" customHeight="1" x14ac:dyDescent="0.25">
      <c r="A6974" s="155" t="s">
        <v>520</v>
      </c>
      <c r="B6974" s="155" t="s">
        <v>533</v>
      </c>
      <c r="C6974" s="155" t="s">
        <v>9936</v>
      </c>
      <c r="D6974" s="155">
        <v>100</v>
      </c>
      <c r="E6974" s="155">
        <v>100</v>
      </c>
      <c r="F6974" s="166">
        <v>42536</v>
      </c>
      <c r="G6974" s="166">
        <v>42538</v>
      </c>
      <c r="H6974" s="157">
        <v>1</v>
      </c>
      <c r="I6974" s="166"/>
    </row>
    <row r="6975" spans="1:9" ht="15" customHeight="1" x14ac:dyDescent="0.25">
      <c r="A6975" s="155" t="s">
        <v>8647</v>
      </c>
      <c r="B6975" s="155" t="s">
        <v>8970</v>
      </c>
      <c r="C6975" s="155" t="s">
        <v>9937</v>
      </c>
      <c r="D6975" s="155">
        <v>43</v>
      </c>
      <c r="E6975" s="155">
        <v>43</v>
      </c>
      <c r="F6975" s="166">
        <v>42536</v>
      </c>
      <c r="G6975" s="166">
        <v>42538</v>
      </c>
      <c r="H6975" s="157">
        <v>1</v>
      </c>
      <c r="I6975" s="166"/>
    </row>
    <row r="6976" spans="1:9" ht="15" customHeight="1" x14ac:dyDescent="0.25">
      <c r="A6976" s="155" t="s">
        <v>8168</v>
      </c>
      <c r="B6976" s="155" t="s">
        <v>1616</v>
      </c>
      <c r="C6976" s="155" t="s">
        <v>9938</v>
      </c>
      <c r="D6976" s="155">
        <v>32</v>
      </c>
      <c r="E6976" s="155">
        <v>32</v>
      </c>
      <c r="F6976" s="166">
        <v>42536</v>
      </c>
      <c r="G6976" s="166">
        <v>42538</v>
      </c>
      <c r="H6976" s="157">
        <v>1</v>
      </c>
      <c r="I6976" s="166" t="s">
        <v>1524</v>
      </c>
    </row>
    <row r="6977" spans="1:9" ht="15" customHeight="1" x14ac:dyDescent="0.25">
      <c r="A6977" s="155" t="s">
        <v>4562</v>
      </c>
      <c r="B6977" s="155" t="s">
        <v>1696</v>
      </c>
      <c r="C6977" s="155" t="s">
        <v>9939</v>
      </c>
      <c r="D6977" s="155">
        <v>3</v>
      </c>
      <c r="E6977" s="155">
        <v>3</v>
      </c>
      <c r="F6977" s="166">
        <v>42536</v>
      </c>
      <c r="G6977" s="166">
        <v>42544</v>
      </c>
      <c r="H6977" s="157">
        <v>1</v>
      </c>
      <c r="I6977" s="166"/>
    </row>
    <row r="6978" spans="1:9" ht="15" customHeight="1" x14ac:dyDescent="0.25">
      <c r="A6978" s="155" t="s">
        <v>9483</v>
      </c>
      <c r="B6978" s="155" t="s">
        <v>9723</v>
      </c>
      <c r="C6978" s="155" t="s">
        <v>9940</v>
      </c>
      <c r="D6978" s="155">
        <v>100</v>
      </c>
      <c r="E6978" s="155">
        <v>98</v>
      </c>
      <c r="F6978" s="166">
        <v>42536</v>
      </c>
      <c r="G6978" s="166">
        <v>42501</v>
      </c>
      <c r="H6978" s="157">
        <v>1</v>
      </c>
      <c r="I6978" s="166" t="s">
        <v>2827</v>
      </c>
    </row>
    <row r="6979" spans="1:9" ht="15" customHeight="1" x14ac:dyDescent="0.25">
      <c r="A6979" s="155" t="s">
        <v>9941</v>
      </c>
      <c r="B6979" s="155" t="s">
        <v>9942</v>
      </c>
      <c r="C6979" s="155" t="s">
        <v>9943</v>
      </c>
      <c r="D6979" s="155">
        <v>10</v>
      </c>
      <c r="E6979" s="155">
        <v>10</v>
      </c>
      <c r="F6979" s="166">
        <v>42536</v>
      </c>
      <c r="G6979" s="166">
        <v>42552</v>
      </c>
      <c r="H6979" s="157">
        <v>1</v>
      </c>
      <c r="I6979" s="166"/>
    </row>
    <row r="6980" spans="1:9" ht="15" customHeight="1" x14ac:dyDescent="0.25">
      <c r="A6980" s="155" t="s">
        <v>8195</v>
      </c>
      <c r="B6980" s="155" t="s">
        <v>9944</v>
      </c>
      <c r="C6980" s="155" t="s">
        <v>9945</v>
      </c>
      <c r="D6980" s="155">
        <v>70</v>
      </c>
      <c r="E6980" s="155">
        <v>70</v>
      </c>
      <c r="F6980" s="166">
        <v>42536</v>
      </c>
      <c r="G6980" s="166">
        <v>42541</v>
      </c>
      <c r="H6980" s="157">
        <v>1</v>
      </c>
      <c r="I6980" s="166"/>
    </row>
    <row r="6981" spans="1:9" ht="15" customHeight="1" x14ac:dyDescent="0.25">
      <c r="A6981" s="155" t="s">
        <v>2714</v>
      </c>
      <c r="B6981" s="155" t="s">
        <v>9155</v>
      </c>
      <c r="C6981" s="155" t="s">
        <v>9946</v>
      </c>
      <c r="D6981" s="155">
        <v>250</v>
      </c>
      <c r="E6981" s="155">
        <v>250</v>
      </c>
      <c r="F6981" s="166">
        <v>42537</v>
      </c>
      <c r="G6981" s="166">
        <v>42542</v>
      </c>
      <c r="H6981" s="157">
        <v>1</v>
      </c>
      <c r="I6981" s="166"/>
    </row>
    <row r="6982" spans="1:9" ht="15" customHeight="1" x14ac:dyDescent="0.25">
      <c r="A6982" s="155" t="s">
        <v>2714</v>
      </c>
      <c r="B6982" s="155" t="s">
        <v>8984</v>
      </c>
      <c r="C6982" s="155" t="s">
        <v>316</v>
      </c>
      <c r="D6982" s="155">
        <v>100</v>
      </c>
      <c r="E6982" s="155">
        <v>100</v>
      </c>
      <c r="F6982" s="166">
        <v>42537</v>
      </c>
      <c r="G6982" s="166">
        <v>42542</v>
      </c>
      <c r="H6982" s="157">
        <v>1</v>
      </c>
      <c r="I6982" s="166"/>
    </row>
    <row r="6983" spans="1:9" ht="15" customHeight="1" x14ac:dyDescent="0.25">
      <c r="A6983" s="155" t="s">
        <v>520</v>
      </c>
      <c r="B6983" s="155" t="s">
        <v>2432</v>
      </c>
      <c r="C6983" s="155" t="s">
        <v>9947</v>
      </c>
      <c r="D6983" s="155">
        <v>34</v>
      </c>
      <c r="E6983" s="155">
        <v>34</v>
      </c>
      <c r="F6983" s="166">
        <v>42537</v>
      </c>
      <c r="G6983" s="166">
        <v>42538</v>
      </c>
      <c r="H6983" s="157">
        <v>1</v>
      </c>
      <c r="I6983" s="166"/>
    </row>
    <row r="6984" spans="1:9" ht="15" customHeight="1" x14ac:dyDescent="0.25">
      <c r="A6984" s="155" t="s">
        <v>173</v>
      </c>
      <c r="B6984" s="155" t="s">
        <v>9763</v>
      </c>
      <c r="C6984" s="155" t="s">
        <v>9948</v>
      </c>
      <c r="D6984" s="155">
        <v>250</v>
      </c>
      <c r="E6984" s="155">
        <v>250</v>
      </c>
      <c r="F6984" s="166">
        <v>42537</v>
      </c>
      <c r="G6984" s="166">
        <v>42541</v>
      </c>
      <c r="H6984" s="157">
        <v>1</v>
      </c>
      <c r="I6984" s="166"/>
    </row>
    <row r="6985" spans="1:9" ht="15" customHeight="1" x14ac:dyDescent="0.25">
      <c r="A6985" s="155" t="s">
        <v>286</v>
      </c>
      <c r="B6985" s="155" t="s">
        <v>562</v>
      </c>
      <c r="C6985" s="155" t="s">
        <v>9949</v>
      </c>
      <c r="D6985" s="155">
        <v>100</v>
      </c>
      <c r="E6985" s="155">
        <v>100</v>
      </c>
      <c r="F6985" s="166">
        <v>42537</v>
      </c>
      <c r="G6985" s="166">
        <v>42541</v>
      </c>
      <c r="H6985" s="157">
        <v>1</v>
      </c>
      <c r="I6985" s="166"/>
    </row>
    <row r="6986" spans="1:9" ht="15" customHeight="1" x14ac:dyDescent="0.25">
      <c r="A6986" s="155" t="s">
        <v>286</v>
      </c>
      <c r="B6986" s="155" t="s">
        <v>3014</v>
      </c>
      <c r="C6986" s="155" t="s">
        <v>9950</v>
      </c>
      <c r="D6986" s="155">
        <v>100</v>
      </c>
      <c r="E6986" s="155">
        <v>100</v>
      </c>
      <c r="F6986" s="166">
        <v>42537</v>
      </c>
      <c r="G6986" s="166">
        <v>42541</v>
      </c>
      <c r="H6986" s="157">
        <v>1</v>
      </c>
      <c r="I6986" s="166"/>
    </row>
    <row r="6987" spans="1:9" ht="15" customHeight="1" x14ac:dyDescent="0.25">
      <c r="A6987" s="155" t="s">
        <v>9483</v>
      </c>
      <c r="B6987" s="155" t="s">
        <v>9674</v>
      </c>
      <c r="C6987" s="155" t="s">
        <v>9951</v>
      </c>
      <c r="D6987" s="155">
        <v>98</v>
      </c>
      <c r="E6987" s="155">
        <v>98</v>
      </c>
      <c r="F6987" s="166">
        <v>42537</v>
      </c>
      <c r="G6987" s="166">
        <v>42503</v>
      </c>
      <c r="H6987" s="157">
        <v>1</v>
      </c>
      <c r="I6987" s="166" t="s">
        <v>2827</v>
      </c>
    </row>
    <row r="6988" spans="1:9" ht="15" customHeight="1" x14ac:dyDescent="0.25">
      <c r="A6988" s="155" t="s">
        <v>9953</v>
      </c>
      <c r="B6988" s="155" t="s">
        <v>9954</v>
      </c>
      <c r="C6988" s="155" t="s">
        <v>9955</v>
      </c>
      <c r="D6988" s="155">
        <v>25</v>
      </c>
      <c r="E6988" s="155">
        <v>25</v>
      </c>
      <c r="F6988" s="166">
        <v>42538</v>
      </c>
      <c r="G6988" s="166">
        <v>42542</v>
      </c>
      <c r="H6988" s="157">
        <v>1</v>
      </c>
      <c r="I6988" s="166"/>
    </row>
    <row r="6989" spans="1:9" ht="15" customHeight="1" x14ac:dyDescent="0.25">
      <c r="A6989" s="155" t="s">
        <v>9275</v>
      </c>
      <c r="B6989" s="155" t="s">
        <v>626</v>
      </c>
      <c r="C6989" s="155" t="s">
        <v>9956</v>
      </c>
      <c r="D6989" s="155">
        <v>2500</v>
      </c>
      <c r="E6989" s="155">
        <v>2500</v>
      </c>
      <c r="F6989" s="166">
        <v>42541</v>
      </c>
      <c r="G6989" s="166">
        <v>42545</v>
      </c>
      <c r="H6989" s="157">
        <v>1</v>
      </c>
      <c r="I6989" s="166"/>
    </row>
    <row r="6990" spans="1:9" ht="15" customHeight="1" x14ac:dyDescent="0.25">
      <c r="A6990" s="155" t="s">
        <v>2862</v>
      </c>
      <c r="B6990" s="155" t="s">
        <v>2863</v>
      </c>
      <c r="C6990" s="155" t="s">
        <v>9957</v>
      </c>
      <c r="D6990" s="155">
        <v>400</v>
      </c>
      <c r="E6990" s="155">
        <v>400</v>
      </c>
      <c r="F6990" s="166">
        <v>42541</v>
      </c>
      <c r="G6990" s="166">
        <v>42544</v>
      </c>
      <c r="H6990" s="157">
        <v>1</v>
      </c>
      <c r="I6990" s="166"/>
    </row>
    <row r="6991" spans="1:9" ht="15" customHeight="1" x14ac:dyDescent="0.25">
      <c r="A6991" s="155" t="s">
        <v>71</v>
      </c>
      <c r="B6991" s="155" t="s">
        <v>583</v>
      </c>
      <c r="C6991" s="155" t="s">
        <v>9958</v>
      </c>
      <c r="D6991" s="155">
        <v>5</v>
      </c>
      <c r="E6991" s="155">
        <v>5</v>
      </c>
      <c r="F6991" s="166">
        <v>42541</v>
      </c>
      <c r="G6991" s="166">
        <v>42543</v>
      </c>
      <c r="H6991" s="157">
        <v>1</v>
      </c>
      <c r="I6991" s="166"/>
    </row>
    <row r="6992" spans="1:9" ht="15" customHeight="1" x14ac:dyDescent="0.25">
      <c r="A6992" s="155" t="s">
        <v>71</v>
      </c>
      <c r="B6992" s="155" t="s">
        <v>102</v>
      </c>
      <c r="C6992" s="155" t="s">
        <v>9959</v>
      </c>
      <c r="D6992" s="155">
        <v>10</v>
      </c>
      <c r="E6992" s="155">
        <v>10</v>
      </c>
      <c r="F6992" s="166">
        <v>42541</v>
      </c>
      <c r="G6992" s="166">
        <v>42544</v>
      </c>
      <c r="H6992" s="157">
        <v>1</v>
      </c>
      <c r="I6992" s="166"/>
    </row>
    <row r="6993" spans="1:9" ht="15" customHeight="1" x14ac:dyDescent="0.25">
      <c r="A6993" s="155" t="s">
        <v>2714</v>
      </c>
      <c r="B6993" s="155" t="s">
        <v>5141</v>
      </c>
      <c r="C6993" s="155" t="s">
        <v>9960</v>
      </c>
      <c r="D6993" s="155">
        <v>25</v>
      </c>
      <c r="E6993" s="155">
        <v>25</v>
      </c>
      <c r="F6993" s="166">
        <v>42541</v>
      </c>
      <c r="G6993" s="166">
        <v>42542</v>
      </c>
      <c r="H6993" s="157">
        <v>1</v>
      </c>
      <c r="I6993" s="166"/>
    </row>
    <row r="6994" spans="1:9" ht="15" customHeight="1" x14ac:dyDescent="0.25">
      <c r="A6994" s="155" t="s">
        <v>4562</v>
      </c>
      <c r="B6994" s="155" t="s">
        <v>1696</v>
      </c>
      <c r="C6994" s="155" t="s">
        <v>9961</v>
      </c>
      <c r="D6994" s="155">
        <v>3</v>
      </c>
      <c r="E6994" s="155">
        <v>3</v>
      </c>
      <c r="F6994" s="166">
        <v>42541</v>
      </c>
      <c r="G6994" s="166">
        <v>42545</v>
      </c>
      <c r="H6994" s="157">
        <v>1</v>
      </c>
      <c r="I6994" s="166"/>
    </row>
    <row r="6995" spans="1:9" ht="15" customHeight="1" x14ac:dyDescent="0.25">
      <c r="A6995" s="155" t="s">
        <v>559</v>
      </c>
      <c r="B6995" s="155" t="s">
        <v>450</v>
      </c>
      <c r="C6995" s="155" t="s">
        <v>9962</v>
      </c>
      <c r="D6995" s="155">
        <v>10000</v>
      </c>
      <c r="E6995" s="155">
        <v>10080</v>
      </c>
      <c r="F6995" s="166">
        <v>42541</v>
      </c>
      <c r="G6995" s="166">
        <v>42544</v>
      </c>
      <c r="H6995" s="157">
        <v>1</v>
      </c>
      <c r="I6995" s="166"/>
    </row>
    <row r="6996" spans="1:9" ht="15" customHeight="1" x14ac:dyDescent="0.25">
      <c r="A6996" s="155" t="s">
        <v>173</v>
      </c>
      <c r="B6996" s="155" t="s">
        <v>445</v>
      </c>
      <c r="C6996" s="155" t="s">
        <v>9641</v>
      </c>
      <c r="D6996" s="155">
        <v>2600</v>
      </c>
      <c r="E6996" s="155">
        <v>2600</v>
      </c>
      <c r="F6996" s="166">
        <v>42541</v>
      </c>
      <c r="G6996" s="166">
        <v>42545</v>
      </c>
      <c r="H6996" s="157">
        <v>1</v>
      </c>
      <c r="I6996" s="166"/>
    </row>
    <row r="6997" spans="1:9" ht="15" customHeight="1" x14ac:dyDescent="0.25">
      <c r="A6997" s="155" t="s">
        <v>173</v>
      </c>
      <c r="B6997" s="155" t="s">
        <v>445</v>
      </c>
      <c r="C6997" s="155" t="s">
        <v>364</v>
      </c>
      <c r="D6997" s="155">
        <v>260</v>
      </c>
      <c r="E6997" s="155">
        <v>260</v>
      </c>
      <c r="F6997" s="166">
        <v>42541</v>
      </c>
      <c r="G6997" s="166">
        <v>42545</v>
      </c>
      <c r="H6997" s="157">
        <v>1</v>
      </c>
      <c r="I6997" s="166"/>
    </row>
    <row r="6998" spans="1:9" ht="15" customHeight="1" x14ac:dyDescent="0.25">
      <c r="A6998" s="155" t="s">
        <v>9985</v>
      </c>
      <c r="B6998" s="155" t="s">
        <v>9963</v>
      </c>
      <c r="C6998" s="155" t="s">
        <v>9964</v>
      </c>
      <c r="D6998" s="155">
        <v>100</v>
      </c>
      <c r="E6998" s="155">
        <v>100</v>
      </c>
      <c r="F6998" s="166">
        <v>42541</v>
      </c>
      <c r="G6998" s="166">
        <v>42541</v>
      </c>
      <c r="H6998" s="157">
        <v>1</v>
      </c>
      <c r="I6998" s="166" t="s">
        <v>214</v>
      </c>
    </row>
    <row r="6999" spans="1:9" ht="15" customHeight="1" x14ac:dyDescent="0.25">
      <c r="A6999" s="155" t="s">
        <v>5432</v>
      </c>
      <c r="B6999" s="155" t="s">
        <v>5433</v>
      </c>
      <c r="C6999" s="155" t="s">
        <v>9966</v>
      </c>
      <c r="D6999" s="155">
        <v>5</v>
      </c>
      <c r="E6999" s="155">
        <v>5</v>
      </c>
      <c r="F6999" s="166">
        <v>42542</v>
      </c>
      <c r="G6999" s="166">
        <v>42552</v>
      </c>
      <c r="H6999" s="157">
        <v>1</v>
      </c>
      <c r="I6999" s="166"/>
    </row>
    <row r="7000" spans="1:9" ht="15" customHeight="1" x14ac:dyDescent="0.25">
      <c r="A7000" s="155" t="s">
        <v>71</v>
      </c>
      <c r="B7000" s="155" t="s">
        <v>2730</v>
      </c>
      <c r="C7000" s="155" t="s">
        <v>9967</v>
      </c>
      <c r="D7000" s="155">
        <v>26</v>
      </c>
      <c r="E7000" s="155">
        <v>26</v>
      </c>
      <c r="F7000" s="166">
        <v>42542</v>
      </c>
      <c r="G7000" s="166">
        <v>42549</v>
      </c>
      <c r="H7000" s="157">
        <v>1</v>
      </c>
      <c r="I7000" s="166"/>
    </row>
    <row r="7001" spans="1:9" ht="15" customHeight="1" x14ac:dyDescent="0.25">
      <c r="A7001" s="155" t="s">
        <v>9483</v>
      </c>
      <c r="B7001" s="155" t="s">
        <v>9644</v>
      </c>
      <c r="C7001" s="155" t="s">
        <v>9969</v>
      </c>
      <c r="D7001" s="155">
        <v>98</v>
      </c>
      <c r="E7001" s="155">
        <v>98</v>
      </c>
      <c r="F7001" s="166">
        <v>42542</v>
      </c>
      <c r="G7001" s="166">
        <v>42503</v>
      </c>
      <c r="H7001" s="157">
        <v>1</v>
      </c>
      <c r="I7001" s="166" t="s">
        <v>2827</v>
      </c>
    </row>
    <row r="7002" spans="1:9" ht="15" customHeight="1" x14ac:dyDescent="0.25">
      <c r="A7002" s="155" t="s">
        <v>9483</v>
      </c>
      <c r="B7002" s="155" t="s">
        <v>7124</v>
      </c>
      <c r="C7002" s="155" t="s">
        <v>9968</v>
      </c>
      <c r="D7002" s="155">
        <v>98</v>
      </c>
      <c r="E7002" s="155">
        <v>98</v>
      </c>
      <c r="F7002" s="166">
        <v>42542</v>
      </c>
      <c r="G7002" s="166">
        <v>42503</v>
      </c>
      <c r="H7002" s="157">
        <v>1</v>
      </c>
      <c r="I7002" s="166" t="s">
        <v>2827</v>
      </c>
    </row>
    <row r="7003" spans="1:9" ht="30" customHeight="1" x14ac:dyDescent="0.25">
      <c r="A7003" s="155" t="s">
        <v>6021</v>
      </c>
      <c r="B7003" s="155" t="s">
        <v>8887</v>
      </c>
      <c r="C7003" s="155" t="s">
        <v>9970</v>
      </c>
      <c r="D7003" s="155">
        <v>250</v>
      </c>
      <c r="E7003" s="155">
        <v>250</v>
      </c>
      <c r="F7003" s="166">
        <v>42542</v>
      </c>
      <c r="G7003" s="166">
        <v>42536</v>
      </c>
      <c r="H7003" s="157">
        <v>1</v>
      </c>
      <c r="I7003" s="166" t="s">
        <v>10152</v>
      </c>
    </row>
    <row r="7004" spans="1:9" ht="30" customHeight="1" x14ac:dyDescent="0.25">
      <c r="A7004" s="155" t="s">
        <v>6021</v>
      </c>
      <c r="B7004" s="155" t="s">
        <v>8888</v>
      </c>
      <c r="C7004" s="155" t="s">
        <v>364</v>
      </c>
      <c r="D7004" s="155">
        <v>250</v>
      </c>
      <c r="E7004" s="155">
        <v>250</v>
      </c>
      <c r="F7004" s="166">
        <v>42542</v>
      </c>
      <c r="G7004" s="166">
        <v>42536</v>
      </c>
      <c r="H7004" s="157">
        <v>1</v>
      </c>
      <c r="I7004" s="166" t="s">
        <v>10152</v>
      </c>
    </row>
    <row r="7005" spans="1:9" ht="15" customHeight="1" x14ac:dyDescent="0.25">
      <c r="A7005" s="155" t="s">
        <v>6576</v>
      </c>
      <c r="B7005" s="155" t="s">
        <v>7368</v>
      </c>
      <c r="C7005" s="155" t="s">
        <v>9971</v>
      </c>
      <c r="D7005" s="155">
        <v>6</v>
      </c>
      <c r="E7005" s="155">
        <v>6</v>
      </c>
      <c r="F7005" s="166">
        <v>42542</v>
      </c>
      <c r="G7005" s="166">
        <v>42543</v>
      </c>
      <c r="H7005" s="157">
        <v>1</v>
      </c>
      <c r="I7005" s="166"/>
    </row>
    <row r="7006" spans="1:9" ht="15" customHeight="1" x14ac:dyDescent="0.25">
      <c r="A7006" s="155" t="s">
        <v>899</v>
      </c>
      <c r="B7006" s="155" t="s">
        <v>693</v>
      </c>
      <c r="C7006" s="155" t="s">
        <v>9972</v>
      </c>
      <c r="D7006" s="155">
        <v>10</v>
      </c>
      <c r="E7006" s="155">
        <v>10</v>
      </c>
      <c r="F7006" s="166">
        <v>42542</v>
      </c>
      <c r="G7006" s="166">
        <v>42528</v>
      </c>
      <c r="H7006" s="157">
        <v>1</v>
      </c>
      <c r="I7006" s="166" t="s">
        <v>10154</v>
      </c>
    </row>
    <row r="7007" spans="1:9" ht="15" customHeight="1" x14ac:dyDescent="0.25">
      <c r="A7007" s="155" t="s">
        <v>9058</v>
      </c>
      <c r="B7007" s="155" t="s">
        <v>9059</v>
      </c>
      <c r="C7007" s="155" t="s">
        <v>9973</v>
      </c>
      <c r="D7007" s="155">
        <v>9</v>
      </c>
      <c r="E7007" s="155">
        <v>9</v>
      </c>
      <c r="F7007" s="166">
        <v>42542</v>
      </c>
      <c r="G7007" s="166">
        <v>42543</v>
      </c>
      <c r="H7007" s="157">
        <v>1</v>
      </c>
      <c r="I7007" s="166"/>
    </row>
    <row r="7008" spans="1:9" ht="15" customHeight="1" x14ac:dyDescent="0.25">
      <c r="A7008" s="155" t="s">
        <v>9631</v>
      </c>
      <c r="B7008" s="155" t="s">
        <v>9657</v>
      </c>
      <c r="C7008" s="155" t="s">
        <v>9974</v>
      </c>
      <c r="D7008" s="155">
        <v>5</v>
      </c>
      <c r="E7008" s="155">
        <v>5</v>
      </c>
      <c r="F7008" s="166">
        <v>42542</v>
      </c>
      <c r="G7008" s="166">
        <v>42545</v>
      </c>
      <c r="H7008" s="157">
        <v>1</v>
      </c>
      <c r="I7008" s="166"/>
    </row>
    <row r="7009" spans="1:9" ht="15" customHeight="1" x14ac:dyDescent="0.25">
      <c r="A7009" s="155" t="s">
        <v>9483</v>
      </c>
      <c r="B7009" s="155" t="s">
        <v>9672</v>
      </c>
      <c r="C7009" s="155" t="s">
        <v>9976</v>
      </c>
      <c r="D7009" s="155">
        <v>98</v>
      </c>
      <c r="E7009" s="155">
        <v>98</v>
      </c>
      <c r="F7009" s="166">
        <v>42543</v>
      </c>
      <c r="G7009" s="166">
        <v>42503</v>
      </c>
      <c r="H7009" s="157">
        <v>1</v>
      </c>
      <c r="I7009" s="166" t="s">
        <v>2827</v>
      </c>
    </row>
    <row r="7010" spans="1:9" ht="15" customHeight="1" x14ac:dyDescent="0.25">
      <c r="A7010" s="155" t="s">
        <v>9483</v>
      </c>
      <c r="B7010" s="155" t="s">
        <v>9673</v>
      </c>
      <c r="C7010" s="155" t="s">
        <v>9977</v>
      </c>
      <c r="D7010" s="155">
        <v>98</v>
      </c>
      <c r="E7010" s="155">
        <v>98</v>
      </c>
      <c r="F7010" s="166">
        <v>42543</v>
      </c>
      <c r="G7010" s="166">
        <v>42503</v>
      </c>
      <c r="H7010" s="157">
        <v>1</v>
      </c>
      <c r="I7010" s="166" t="s">
        <v>2827</v>
      </c>
    </row>
    <row r="7011" spans="1:9" ht="15" customHeight="1" x14ac:dyDescent="0.25">
      <c r="A7011" s="155" t="s">
        <v>9483</v>
      </c>
      <c r="B7011" s="155" t="s">
        <v>9675</v>
      </c>
      <c r="C7011" s="155" t="s">
        <v>9978</v>
      </c>
      <c r="D7011" s="155">
        <v>98</v>
      </c>
      <c r="E7011" s="155">
        <v>98</v>
      </c>
      <c r="F7011" s="166">
        <v>42543</v>
      </c>
      <c r="G7011" s="166">
        <v>42503</v>
      </c>
      <c r="H7011" s="157">
        <v>1</v>
      </c>
      <c r="I7011" s="166" t="s">
        <v>2827</v>
      </c>
    </row>
    <row r="7012" spans="1:9" ht="15" customHeight="1" x14ac:dyDescent="0.25">
      <c r="A7012" s="155" t="s">
        <v>4562</v>
      </c>
      <c r="B7012" s="155" t="s">
        <v>1696</v>
      </c>
      <c r="C7012" s="155" t="s">
        <v>9979</v>
      </c>
      <c r="D7012" s="155">
        <v>3</v>
      </c>
      <c r="E7012" s="155">
        <v>3</v>
      </c>
      <c r="F7012" s="166">
        <v>42543</v>
      </c>
      <c r="G7012" s="166">
        <v>42550</v>
      </c>
      <c r="H7012" s="157">
        <v>1</v>
      </c>
      <c r="I7012" s="166"/>
    </row>
    <row r="7013" spans="1:9" ht="15" customHeight="1" x14ac:dyDescent="0.25">
      <c r="A7013" s="155" t="s">
        <v>6576</v>
      </c>
      <c r="B7013" s="155" t="s">
        <v>7368</v>
      </c>
      <c r="C7013" s="155" t="s">
        <v>9980</v>
      </c>
      <c r="D7013" s="155">
        <v>1</v>
      </c>
      <c r="E7013" s="155">
        <v>1</v>
      </c>
      <c r="F7013" s="166">
        <v>42543</v>
      </c>
      <c r="G7013" s="166">
        <v>42543</v>
      </c>
      <c r="H7013" s="157">
        <v>1</v>
      </c>
      <c r="I7013" s="166"/>
    </row>
    <row r="7014" spans="1:9" ht="15" customHeight="1" x14ac:dyDescent="0.25">
      <c r="A7014" s="155" t="s">
        <v>71</v>
      </c>
      <c r="B7014" s="155" t="s">
        <v>1550</v>
      </c>
      <c r="C7014" s="155" t="s">
        <v>9981</v>
      </c>
      <c r="D7014" s="155">
        <v>5</v>
      </c>
      <c r="E7014" s="155">
        <v>5</v>
      </c>
      <c r="F7014" s="166">
        <v>42543</v>
      </c>
      <c r="G7014" s="166">
        <v>42552</v>
      </c>
      <c r="H7014" s="157">
        <v>1</v>
      </c>
      <c r="I7014" s="166"/>
    </row>
    <row r="7015" spans="1:9" ht="15" customHeight="1" x14ac:dyDescent="0.25">
      <c r="A7015" s="155" t="s">
        <v>4635</v>
      </c>
      <c r="B7015" s="155" t="s">
        <v>4835</v>
      </c>
      <c r="C7015" s="155" t="s">
        <v>9983</v>
      </c>
      <c r="D7015" s="155">
        <v>70</v>
      </c>
      <c r="E7015" s="155">
        <v>70</v>
      </c>
      <c r="F7015" s="166">
        <v>42543</v>
      </c>
      <c r="G7015" s="166">
        <v>42548</v>
      </c>
      <c r="H7015" s="157">
        <v>1</v>
      </c>
      <c r="I7015" s="166"/>
    </row>
    <row r="7016" spans="1:9" ht="15" customHeight="1" x14ac:dyDescent="0.25">
      <c r="A7016" s="155" t="s">
        <v>6576</v>
      </c>
      <c r="B7016" s="155" t="s">
        <v>7368</v>
      </c>
      <c r="C7016" s="155" t="s">
        <v>9984</v>
      </c>
      <c r="D7016" s="155">
        <v>1</v>
      </c>
      <c r="E7016" s="155">
        <v>1</v>
      </c>
      <c r="F7016" s="166">
        <v>42543</v>
      </c>
      <c r="G7016" s="166">
        <v>42544</v>
      </c>
      <c r="H7016" s="157">
        <v>1</v>
      </c>
      <c r="I7016" s="166"/>
    </row>
    <row r="7017" spans="1:9" ht="15" customHeight="1" x14ac:dyDescent="0.25">
      <c r="A7017" s="155" t="s">
        <v>9514</v>
      </c>
      <c r="B7017" s="155" t="s">
        <v>9514</v>
      </c>
      <c r="C7017" s="155" t="s">
        <v>9988</v>
      </c>
      <c r="D7017" s="155">
        <v>8</v>
      </c>
      <c r="E7017" s="155">
        <v>8</v>
      </c>
      <c r="F7017" s="166">
        <v>42544</v>
      </c>
      <c r="G7017" s="166">
        <v>42545</v>
      </c>
      <c r="H7017" s="157">
        <v>1</v>
      </c>
      <c r="I7017" s="166"/>
    </row>
    <row r="7018" spans="1:9" ht="30" x14ac:dyDescent="0.25">
      <c r="A7018" s="155" t="s">
        <v>9514</v>
      </c>
      <c r="B7018" s="155" t="s">
        <v>9986</v>
      </c>
      <c r="C7018" s="155" t="s">
        <v>9987</v>
      </c>
      <c r="D7018" s="155">
        <v>2</v>
      </c>
      <c r="E7018" s="155">
        <v>2</v>
      </c>
      <c r="F7018" s="166">
        <v>42544</v>
      </c>
      <c r="G7018" s="166">
        <v>42530</v>
      </c>
      <c r="H7018" s="157">
        <v>1</v>
      </c>
      <c r="I7018" s="166" t="s">
        <v>11747</v>
      </c>
    </row>
    <row r="7019" spans="1:9" ht="15" customHeight="1" x14ac:dyDescent="0.25">
      <c r="A7019" s="155" t="s">
        <v>9483</v>
      </c>
      <c r="B7019" s="155" t="s">
        <v>9674</v>
      </c>
      <c r="C7019" s="155" t="s">
        <v>9952</v>
      </c>
      <c r="D7019" s="155">
        <v>100</v>
      </c>
      <c r="E7019" s="155">
        <v>100</v>
      </c>
      <c r="F7019" s="166">
        <v>42544</v>
      </c>
      <c r="G7019" s="166">
        <v>42534</v>
      </c>
      <c r="H7019" s="157">
        <v>1</v>
      </c>
      <c r="I7019" s="166" t="s">
        <v>2827</v>
      </c>
    </row>
    <row r="7020" spans="1:9" ht="15" customHeight="1" x14ac:dyDescent="0.25">
      <c r="A7020" s="155" t="s">
        <v>173</v>
      </c>
      <c r="B7020" s="155" t="s">
        <v>9908</v>
      </c>
      <c r="C7020" s="155" t="s">
        <v>9989</v>
      </c>
      <c r="D7020" s="155">
        <v>486</v>
      </c>
      <c r="E7020" s="155">
        <v>486</v>
      </c>
      <c r="F7020" s="166">
        <v>42544</v>
      </c>
      <c r="G7020" s="166">
        <v>42549</v>
      </c>
      <c r="H7020" s="157">
        <v>1</v>
      </c>
      <c r="I7020" s="166"/>
    </row>
    <row r="7021" spans="1:9" ht="15" customHeight="1" x14ac:dyDescent="0.25">
      <c r="A7021" s="155" t="s">
        <v>173</v>
      </c>
      <c r="B7021" s="155" t="s">
        <v>445</v>
      </c>
      <c r="C7021" s="155" t="s">
        <v>364</v>
      </c>
      <c r="D7021" s="155">
        <v>486</v>
      </c>
      <c r="E7021" s="155">
        <v>486</v>
      </c>
      <c r="F7021" s="166">
        <v>42544</v>
      </c>
      <c r="G7021" s="166">
        <v>42549</v>
      </c>
      <c r="H7021" s="157">
        <v>1</v>
      </c>
      <c r="I7021" s="166"/>
    </row>
    <row r="7022" spans="1:9" ht="15" customHeight="1" x14ac:dyDescent="0.25">
      <c r="A7022" s="155" t="s">
        <v>9991</v>
      </c>
      <c r="B7022" s="155" t="s">
        <v>723</v>
      </c>
      <c r="C7022" s="155" t="s">
        <v>9990</v>
      </c>
      <c r="D7022" s="155">
        <v>500</v>
      </c>
      <c r="E7022" s="155">
        <v>500</v>
      </c>
      <c r="F7022" s="166">
        <v>42544</v>
      </c>
      <c r="G7022" s="166">
        <v>42549</v>
      </c>
      <c r="H7022" s="157">
        <v>1</v>
      </c>
      <c r="I7022" s="166"/>
    </row>
    <row r="7023" spans="1:9" ht="15" customHeight="1" x14ac:dyDescent="0.25">
      <c r="A7023" s="155" t="s">
        <v>8168</v>
      </c>
      <c r="B7023" s="155" t="s">
        <v>272</v>
      </c>
      <c r="C7023" s="155" t="s">
        <v>9992</v>
      </c>
      <c r="D7023" s="155">
        <v>1</v>
      </c>
      <c r="E7023" s="155">
        <v>1</v>
      </c>
      <c r="F7023" s="166">
        <v>42544</v>
      </c>
      <c r="G7023" s="166">
        <v>42549</v>
      </c>
      <c r="H7023" s="157">
        <v>1</v>
      </c>
      <c r="I7023" s="166" t="s">
        <v>1872</v>
      </c>
    </row>
    <row r="7024" spans="1:9" ht="15" customHeight="1" x14ac:dyDescent="0.25">
      <c r="A7024" s="155" t="s">
        <v>4562</v>
      </c>
      <c r="B7024" s="155" t="s">
        <v>1696</v>
      </c>
      <c r="C7024" s="155" t="s">
        <v>9993</v>
      </c>
      <c r="D7024" s="155">
        <v>2</v>
      </c>
      <c r="E7024" s="155">
        <v>2</v>
      </c>
      <c r="F7024" s="166">
        <v>42544</v>
      </c>
      <c r="G7024" s="166">
        <v>42551</v>
      </c>
      <c r="H7024" s="157">
        <v>1</v>
      </c>
      <c r="I7024" s="166"/>
    </row>
    <row r="7025" spans="1:9" ht="15" customHeight="1" x14ac:dyDescent="0.25">
      <c r="A7025" s="155" t="s">
        <v>121</v>
      </c>
      <c r="B7025" s="155" t="s">
        <v>272</v>
      </c>
      <c r="C7025" s="155" t="s">
        <v>9994</v>
      </c>
      <c r="D7025" s="155">
        <v>1</v>
      </c>
      <c r="E7025" s="155">
        <v>1</v>
      </c>
      <c r="F7025" s="166">
        <v>42544</v>
      </c>
      <c r="G7025" s="166">
        <v>42552</v>
      </c>
      <c r="H7025" s="157">
        <v>1</v>
      </c>
      <c r="I7025" s="166" t="s">
        <v>4268</v>
      </c>
    </row>
    <row r="7026" spans="1:9" ht="15" customHeight="1" x14ac:dyDescent="0.25">
      <c r="A7026" s="155" t="s">
        <v>71</v>
      </c>
      <c r="B7026" s="155" t="s">
        <v>477</v>
      </c>
      <c r="C7026" s="155" t="s">
        <v>9995</v>
      </c>
      <c r="D7026" s="155">
        <v>6</v>
      </c>
      <c r="E7026" s="155">
        <v>6</v>
      </c>
      <c r="F7026" s="166">
        <v>42548</v>
      </c>
      <c r="G7026" s="166">
        <v>42556</v>
      </c>
      <c r="H7026" s="157">
        <v>1</v>
      </c>
      <c r="I7026" s="166"/>
    </row>
    <row r="7027" spans="1:9" ht="15" customHeight="1" x14ac:dyDescent="0.25">
      <c r="A7027" s="155" t="s">
        <v>9631</v>
      </c>
      <c r="B7027" s="155" t="s">
        <v>9996</v>
      </c>
      <c r="C7027" s="155" t="s">
        <v>9997</v>
      </c>
      <c r="D7027" s="155">
        <v>5</v>
      </c>
      <c r="E7027" s="155">
        <v>5</v>
      </c>
      <c r="F7027" s="166">
        <v>42548</v>
      </c>
      <c r="G7027" s="166">
        <v>42551</v>
      </c>
      <c r="H7027" s="157">
        <v>1</v>
      </c>
      <c r="I7027" s="166"/>
    </row>
    <row r="7028" spans="1:9" ht="15" customHeight="1" x14ac:dyDescent="0.25">
      <c r="A7028" s="155" t="s">
        <v>145</v>
      </c>
      <c r="B7028" s="155" t="s">
        <v>1923</v>
      </c>
      <c r="C7028" s="155" t="s">
        <v>9998</v>
      </c>
      <c r="D7028" s="155">
        <v>10</v>
      </c>
      <c r="E7028" s="155">
        <v>10</v>
      </c>
      <c r="F7028" s="166">
        <v>42548</v>
      </c>
      <c r="G7028" s="166">
        <v>42552</v>
      </c>
      <c r="H7028" s="157">
        <v>1</v>
      </c>
      <c r="I7028" s="166"/>
    </row>
    <row r="7029" spans="1:9" ht="15" customHeight="1" x14ac:dyDescent="0.25">
      <c r="A7029" s="155" t="s">
        <v>251</v>
      </c>
      <c r="B7029" s="155" t="s">
        <v>4648</v>
      </c>
      <c r="C7029" s="155" t="s">
        <v>9999</v>
      </c>
      <c r="D7029" s="155">
        <v>10</v>
      </c>
      <c r="E7029" s="155">
        <v>10</v>
      </c>
      <c r="F7029" s="166">
        <v>42548</v>
      </c>
      <c r="G7029" s="166">
        <v>42549</v>
      </c>
      <c r="H7029" s="157">
        <v>1</v>
      </c>
      <c r="I7029" s="166"/>
    </row>
    <row r="7030" spans="1:9" ht="15" customHeight="1" x14ac:dyDescent="0.25">
      <c r="A7030" s="155" t="s">
        <v>2714</v>
      </c>
      <c r="B7030" s="155" t="s">
        <v>8850</v>
      </c>
      <c r="C7030" s="155" t="s">
        <v>10000</v>
      </c>
      <c r="D7030" s="155">
        <v>25</v>
      </c>
      <c r="E7030" s="155">
        <v>25</v>
      </c>
      <c r="F7030" s="166">
        <v>42548</v>
      </c>
      <c r="G7030" s="166">
        <v>42551</v>
      </c>
      <c r="H7030" s="157">
        <v>1</v>
      </c>
      <c r="I7030" s="166"/>
    </row>
    <row r="7031" spans="1:9" ht="15" customHeight="1" x14ac:dyDescent="0.25">
      <c r="A7031" s="155" t="s">
        <v>4395</v>
      </c>
      <c r="B7031" s="155" t="s">
        <v>4396</v>
      </c>
      <c r="C7031" s="155" t="s">
        <v>10001</v>
      </c>
      <c r="D7031" s="155">
        <v>100</v>
      </c>
      <c r="E7031" s="155">
        <v>100</v>
      </c>
      <c r="F7031" s="166">
        <v>42548</v>
      </c>
      <c r="G7031" s="166">
        <v>42557</v>
      </c>
      <c r="H7031" s="157">
        <v>1</v>
      </c>
      <c r="I7031" s="166"/>
    </row>
    <row r="7032" spans="1:9" ht="15" customHeight="1" x14ac:dyDescent="0.25">
      <c r="A7032" s="155" t="s">
        <v>1154</v>
      </c>
      <c r="B7032" s="155" t="s">
        <v>7113</v>
      </c>
      <c r="C7032" s="155" t="s">
        <v>10002</v>
      </c>
      <c r="D7032" s="155">
        <v>22</v>
      </c>
      <c r="E7032" s="155">
        <v>22</v>
      </c>
      <c r="F7032" s="166">
        <v>42548</v>
      </c>
      <c r="G7032" s="166">
        <v>42551</v>
      </c>
      <c r="H7032" s="157">
        <v>1</v>
      </c>
      <c r="I7032" s="166" t="s">
        <v>10003</v>
      </c>
    </row>
    <row r="7033" spans="1:9" ht="15" customHeight="1" x14ac:dyDescent="0.25">
      <c r="A7033" s="155" t="s">
        <v>3590</v>
      </c>
      <c r="B7033" s="155" t="s">
        <v>10004</v>
      </c>
      <c r="C7033" s="155" t="s">
        <v>10005</v>
      </c>
      <c r="D7033" s="155">
        <v>10</v>
      </c>
      <c r="E7033" s="155">
        <v>10</v>
      </c>
      <c r="F7033" s="166">
        <v>42548</v>
      </c>
      <c r="G7033" s="166">
        <v>42556</v>
      </c>
      <c r="H7033" s="157">
        <v>1</v>
      </c>
      <c r="I7033" s="166"/>
    </row>
    <row r="7034" spans="1:9" ht="15" customHeight="1" x14ac:dyDescent="0.25">
      <c r="A7034" s="155" t="s">
        <v>9790</v>
      </c>
      <c r="B7034" s="155" t="s">
        <v>8785</v>
      </c>
      <c r="C7034" s="155" t="s">
        <v>10006</v>
      </c>
      <c r="D7034" s="155">
        <v>4</v>
      </c>
      <c r="E7034" s="155">
        <v>4</v>
      </c>
      <c r="F7034" s="166">
        <v>42548</v>
      </c>
      <c r="G7034" s="166">
        <v>42548</v>
      </c>
      <c r="H7034" s="157">
        <v>1</v>
      </c>
      <c r="I7034" s="166" t="s">
        <v>2151</v>
      </c>
    </row>
    <row r="7035" spans="1:9" ht="15" customHeight="1" x14ac:dyDescent="0.25">
      <c r="A7035" s="155" t="s">
        <v>9483</v>
      </c>
      <c r="B7035" s="155" t="s">
        <v>9674</v>
      </c>
      <c r="C7035" s="155" t="s">
        <v>9951</v>
      </c>
      <c r="D7035" s="155">
        <v>100</v>
      </c>
      <c r="E7035" s="155">
        <v>100</v>
      </c>
      <c r="F7035" s="166">
        <v>42548</v>
      </c>
      <c r="G7035" s="166">
        <v>42552</v>
      </c>
      <c r="H7035" s="157">
        <v>1</v>
      </c>
      <c r="I7035" s="166" t="s">
        <v>10007</v>
      </c>
    </row>
    <row r="7036" spans="1:9" ht="15" customHeight="1" x14ac:dyDescent="0.25">
      <c r="A7036" s="155" t="s">
        <v>563</v>
      </c>
      <c r="B7036" s="155" t="s">
        <v>2118</v>
      </c>
      <c r="C7036" s="155" t="s">
        <v>10008</v>
      </c>
      <c r="D7036" s="155">
        <v>50</v>
      </c>
      <c r="E7036" s="155">
        <v>50</v>
      </c>
      <c r="F7036" s="166">
        <v>42549</v>
      </c>
      <c r="G7036" s="166">
        <v>42556</v>
      </c>
      <c r="H7036" s="157">
        <v>1</v>
      </c>
      <c r="I7036" s="166"/>
    </row>
    <row r="7037" spans="1:9" ht="15" customHeight="1" x14ac:dyDescent="0.25">
      <c r="A7037" s="155" t="s">
        <v>2906</v>
      </c>
      <c r="B7037" s="155" t="s">
        <v>1349</v>
      </c>
      <c r="C7037" s="155" t="s">
        <v>10009</v>
      </c>
      <c r="D7037" s="155">
        <v>25</v>
      </c>
      <c r="E7037" s="155">
        <v>25</v>
      </c>
      <c r="F7037" s="166">
        <v>42549</v>
      </c>
      <c r="G7037" s="166">
        <v>42557</v>
      </c>
      <c r="H7037" s="157">
        <v>1</v>
      </c>
      <c r="I7037" s="166"/>
    </row>
    <row r="7038" spans="1:9" ht="15" customHeight="1" x14ac:dyDescent="0.25">
      <c r="A7038" s="155" t="s">
        <v>2906</v>
      </c>
      <c r="B7038" s="155" t="s">
        <v>1048</v>
      </c>
      <c r="C7038" s="155" t="s">
        <v>10010</v>
      </c>
      <c r="D7038" s="155">
        <v>25</v>
      </c>
      <c r="E7038" s="155">
        <v>25</v>
      </c>
      <c r="F7038" s="166">
        <v>42549</v>
      </c>
      <c r="G7038" s="166">
        <v>42556</v>
      </c>
      <c r="H7038" s="157">
        <v>1</v>
      </c>
      <c r="I7038" s="166"/>
    </row>
    <row r="7039" spans="1:9" ht="15" customHeight="1" x14ac:dyDescent="0.25">
      <c r="A7039" s="155" t="s">
        <v>5708</v>
      </c>
      <c r="B7039" s="155" t="s">
        <v>5709</v>
      </c>
      <c r="C7039" s="155" t="s">
        <v>10011</v>
      </c>
      <c r="D7039" s="155">
        <v>1000</v>
      </c>
      <c r="E7039" s="155">
        <v>1000</v>
      </c>
      <c r="F7039" s="166">
        <v>42549</v>
      </c>
      <c r="G7039" s="166">
        <v>42552</v>
      </c>
      <c r="H7039" s="157">
        <v>1</v>
      </c>
      <c r="I7039" s="166"/>
    </row>
    <row r="7040" spans="1:9" ht="30" customHeight="1" x14ac:dyDescent="0.25">
      <c r="A7040" s="155" t="s">
        <v>3473</v>
      </c>
      <c r="B7040" s="155" t="s">
        <v>4947</v>
      </c>
      <c r="C7040" s="155" t="s">
        <v>10012</v>
      </c>
      <c r="D7040" s="155">
        <v>25</v>
      </c>
      <c r="E7040" s="155">
        <v>25</v>
      </c>
      <c r="F7040" s="166">
        <v>42549</v>
      </c>
      <c r="G7040" s="166">
        <v>42551</v>
      </c>
      <c r="H7040" s="157">
        <v>1</v>
      </c>
      <c r="I7040" s="166"/>
    </row>
    <row r="7041" spans="1:9" ht="15" customHeight="1" x14ac:dyDescent="0.25">
      <c r="A7041" s="155" t="s">
        <v>2714</v>
      </c>
      <c r="B7041" s="155" t="s">
        <v>6844</v>
      </c>
      <c r="C7041" s="155" t="s">
        <v>10013</v>
      </c>
      <c r="D7041" s="155">
        <v>25</v>
      </c>
      <c r="E7041" s="155">
        <v>20</v>
      </c>
      <c r="F7041" s="166">
        <v>42549</v>
      </c>
      <c r="G7041" s="166">
        <v>42551</v>
      </c>
      <c r="H7041" s="157">
        <v>1</v>
      </c>
      <c r="I7041" s="166"/>
    </row>
    <row r="7042" spans="1:9" ht="15" customHeight="1" x14ac:dyDescent="0.25">
      <c r="A7042" s="155" t="s">
        <v>4562</v>
      </c>
      <c r="B7042" s="155" t="s">
        <v>1696</v>
      </c>
      <c r="C7042" s="155" t="s">
        <v>10014</v>
      </c>
      <c r="D7042" s="155">
        <v>3</v>
      </c>
      <c r="E7042" s="155">
        <v>3</v>
      </c>
      <c r="F7042" s="166">
        <v>42549</v>
      </c>
      <c r="G7042" s="166">
        <v>42556</v>
      </c>
      <c r="H7042" s="157">
        <v>1</v>
      </c>
      <c r="I7042" s="166"/>
    </row>
    <row r="7043" spans="1:9" ht="15" customHeight="1" x14ac:dyDescent="0.25">
      <c r="A7043" s="155" t="s">
        <v>6286</v>
      </c>
      <c r="B7043" s="155" t="s">
        <v>10015</v>
      </c>
      <c r="C7043" s="155" t="s">
        <v>10016</v>
      </c>
      <c r="D7043" s="155">
        <v>25</v>
      </c>
      <c r="E7043" s="155">
        <v>25</v>
      </c>
      <c r="F7043" s="166">
        <v>42550</v>
      </c>
      <c r="G7043" s="166">
        <v>42548</v>
      </c>
      <c r="H7043" s="157">
        <v>1</v>
      </c>
      <c r="I7043" s="166" t="s">
        <v>4069</v>
      </c>
    </row>
    <row r="7044" spans="1:9" ht="15" customHeight="1" x14ac:dyDescent="0.25">
      <c r="A7044" s="155" t="s">
        <v>9321</v>
      </c>
      <c r="B7044" s="155" t="s">
        <v>9322</v>
      </c>
      <c r="C7044" s="155" t="s">
        <v>10017</v>
      </c>
      <c r="D7044" s="155">
        <v>100</v>
      </c>
      <c r="E7044" s="155">
        <v>100</v>
      </c>
      <c r="F7044" s="166">
        <v>42550</v>
      </c>
      <c r="G7044" s="166">
        <v>42557</v>
      </c>
      <c r="H7044" s="157">
        <v>1</v>
      </c>
      <c r="I7044" s="166"/>
    </row>
    <row r="7045" spans="1:9" ht="15" customHeight="1" x14ac:dyDescent="0.25">
      <c r="A7045" s="155" t="s">
        <v>9620</v>
      </c>
      <c r="B7045" s="155" t="s">
        <v>9621</v>
      </c>
      <c r="C7045" s="155" t="s">
        <v>10018</v>
      </c>
      <c r="D7045" s="155">
        <v>1020</v>
      </c>
      <c r="E7045" s="155">
        <v>1020</v>
      </c>
      <c r="F7045" s="166">
        <v>42550</v>
      </c>
      <c r="G7045" s="166">
        <v>42561</v>
      </c>
      <c r="H7045" s="157">
        <v>1</v>
      </c>
      <c r="I7045" s="166"/>
    </row>
    <row r="7046" spans="1:9" ht="15" customHeight="1" x14ac:dyDescent="0.25">
      <c r="A7046" s="155" t="s">
        <v>520</v>
      </c>
      <c r="B7046" s="155" t="s">
        <v>609</v>
      </c>
      <c r="C7046" s="155" t="s">
        <v>10019</v>
      </c>
      <c r="D7046" s="155">
        <v>400</v>
      </c>
      <c r="E7046" s="155">
        <v>400</v>
      </c>
      <c r="F7046" s="166">
        <v>42551</v>
      </c>
      <c r="G7046" s="166">
        <v>42552</v>
      </c>
      <c r="H7046" s="157">
        <v>1</v>
      </c>
      <c r="I7046" s="166"/>
    </row>
    <row r="7047" spans="1:9" ht="15" customHeight="1" x14ac:dyDescent="0.25">
      <c r="A7047" s="155" t="s">
        <v>520</v>
      </c>
      <c r="B7047" s="155" t="s">
        <v>609</v>
      </c>
      <c r="C7047" s="155" t="s">
        <v>364</v>
      </c>
      <c r="D7047" s="155">
        <v>400</v>
      </c>
      <c r="E7047" s="155">
        <v>400</v>
      </c>
      <c r="F7047" s="166">
        <v>42551</v>
      </c>
      <c r="G7047" s="166">
        <v>42558</v>
      </c>
      <c r="H7047" s="157">
        <v>1</v>
      </c>
      <c r="I7047" s="166"/>
    </row>
    <row r="7048" spans="1:9" ht="15" customHeight="1" x14ac:dyDescent="0.25">
      <c r="A7048" s="155" t="s">
        <v>6967</v>
      </c>
      <c r="C7048" s="155" t="s">
        <v>10021</v>
      </c>
      <c r="D7048" s="155">
        <v>200</v>
      </c>
      <c r="E7048" s="155">
        <v>200</v>
      </c>
      <c r="F7048" s="166">
        <v>42551</v>
      </c>
      <c r="G7048" s="166">
        <v>42537</v>
      </c>
      <c r="H7048" s="157">
        <v>1</v>
      </c>
      <c r="I7048" s="166" t="s">
        <v>4069</v>
      </c>
    </row>
    <row r="7049" spans="1:9" ht="15" customHeight="1" x14ac:dyDescent="0.25">
      <c r="A7049" s="155" t="s">
        <v>8654</v>
      </c>
      <c r="B7049" s="155" t="s">
        <v>8917</v>
      </c>
      <c r="C7049" s="155" t="s">
        <v>10020</v>
      </c>
      <c r="D7049" s="155">
        <v>5</v>
      </c>
      <c r="E7049" s="155">
        <v>5</v>
      </c>
      <c r="F7049" s="166">
        <v>42551</v>
      </c>
      <c r="G7049" s="166">
        <v>42562</v>
      </c>
      <c r="H7049" s="157">
        <v>1</v>
      </c>
      <c r="I7049" s="166"/>
    </row>
    <row r="7050" spans="1:9" ht="15" customHeight="1" x14ac:dyDescent="0.25">
      <c r="A7050" s="155" t="s">
        <v>71</v>
      </c>
      <c r="B7050" s="155" t="s">
        <v>272</v>
      </c>
      <c r="C7050" s="155" t="s">
        <v>10022</v>
      </c>
      <c r="D7050" s="155">
        <v>1</v>
      </c>
      <c r="E7050" s="155">
        <v>1</v>
      </c>
      <c r="F7050" s="166">
        <v>42551</v>
      </c>
      <c r="G7050" s="166">
        <v>42559</v>
      </c>
      <c r="H7050" s="157">
        <v>1</v>
      </c>
      <c r="I7050" s="166"/>
    </row>
    <row r="7051" spans="1:9" ht="15" customHeight="1" x14ac:dyDescent="0.25">
      <c r="A7051" s="155" t="s">
        <v>6576</v>
      </c>
      <c r="B7051" s="155" t="s">
        <v>7368</v>
      </c>
      <c r="C7051" s="155" t="s">
        <v>10023</v>
      </c>
      <c r="D7051" s="155">
        <v>1</v>
      </c>
      <c r="E7051" s="155">
        <v>1</v>
      </c>
      <c r="F7051" s="166">
        <v>42551</v>
      </c>
      <c r="G7051" s="166">
        <v>42552</v>
      </c>
      <c r="H7051" s="157">
        <v>1</v>
      </c>
      <c r="I7051" s="166"/>
    </row>
    <row r="7052" spans="1:9" x14ac:dyDescent="0.25">
      <c r="A7052" s="155" t="s">
        <v>3437</v>
      </c>
      <c r="B7052" s="155" t="s">
        <v>4533</v>
      </c>
      <c r="C7052" s="155" t="s">
        <v>10024</v>
      </c>
      <c r="D7052" s="155">
        <v>100</v>
      </c>
      <c r="E7052" s="155">
        <v>100</v>
      </c>
      <c r="F7052" s="166">
        <v>42551</v>
      </c>
      <c r="G7052" s="166">
        <v>42549</v>
      </c>
      <c r="H7052" s="157">
        <v>0</v>
      </c>
      <c r="I7052" s="166" t="s">
        <v>10025</v>
      </c>
    </row>
    <row r="7053" spans="1:9" ht="15" customHeight="1" x14ac:dyDescent="0.25">
      <c r="A7053" s="155" t="s">
        <v>6965</v>
      </c>
      <c r="B7053" s="155" t="s">
        <v>10026</v>
      </c>
      <c r="C7053" s="155" t="s">
        <v>10027</v>
      </c>
      <c r="D7053" s="155">
        <v>1</v>
      </c>
      <c r="E7053" s="155">
        <v>1</v>
      </c>
      <c r="F7053" s="166">
        <v>42551</v>
      </c>
      <c r="G7053" s="166">
        <v>42553</v>
      </c>
      <c r="H7053" s="157">
        <v>1</v>
      </c>
      <c r="I7053" s="166" t="s">
        <v>838</v>
      </c>
    </row>
    <row r="7054" spans="1:9" ht="15" customHeight="1" x14ac:dyDescent="0.25">
      <c r="A7054" s="155" t="s">
        <v>6916</v>
      </c>
      <c r="B7054" s="155" t="s">
        <v>10028</v>
      </c>
      <c r="C7054" s="155" t="s">
        <v>10029</v>
      </c>
      <c r="D7054" s="155">
        <v>10</v>
      </c>
      <c r="E7054" s="155">
        <v>10</v>
      </c>
      <c r="F7054" s="166">
        <v>42552</v>
      </c>
      <c r="G7054" s="166">
        <v>42552</v>
      </c>
      <c r="H7054" s="157">
        <v>1</v>
      </c>
      <c r="I7054" s="166" t="s">
        <v>2151</v>
      </c>
    </row>
    <row r="7055" spans="1:9" ht="15" customHeight="1" x14ac:dyDescent="0.25">
      <c r="A7055" s="155" t="s">
        <v>1508</v>
      </c>
      <c r="B7055" s="155" t="s">
        <v>4226</v>
      </c>
      <c r="C7055" s="155" t="s">
        <v>10030</v>
      </c>
      <c r="D7055" s="155">
        <v>25</v>
      </c>
      <c r="E7055" s="155">
        <v>25</v>
      </c>
      <c r="F7055" s="166">
        <v>42552</v>
      </c>
      <c r="G7055" s="166">
        <v>42558</v>
      </c>
      <c r="H7055" s="157">
        <v>1</v>
      </c>
      <c r="I7055" s="166"/>
    </row>
    <row r="7056" spans="1:9" ht="15" customHeight="1" x14ac:dyDescent="0.25">
      <c r="A7056" s="155" t="s">
        <v>7058</v>
      </c>
      <c r="B7056" s="155" t="s">
        <v>805</v>
      </c>
      <c r="C7056" s="155" t="s">
        <v>10031</v>
      </c>
      <c r="D7056" s="155">
        <v>250</v>
      </c>
      <c r="E7056" s="155">
        <v>250</v>
      </c>
      <c r="F7056" s="166">
        <v>42552</v>
      </c>
      <c r="G7056" s="166">
        <v>42557</v>
      </c>
      <c r="H7056" s="157">
        <v>1</v>
      </c>
      <c r="I7056" s="166"/>
    </row>
    <row r="7057" spans="1:9" ht="15" customHeight="1" x14ac:dyDescent="0.25">
      <c r="A7057" s="155" t="s">
        <v>2714</v>
      </c>
      <c r="B7057" s="155" t="s">
        <v>5304</v>
      </c>
      <c r="C7057" s="155" t="s">
        <v>10032</v>
      </c>
      <c r="D7057" s="155">
        <v>250</v>
      </c>
      <c r="E7057" s="155">
        <v>250</v>
      </c>
      <c r="F7057" s="166">
        <v>42552</v>
      </c>
      <c r="G7057" s="166">
        <v>42558</v>
      </c>
      <c r="H7057" s="157">
        <v>1</v>
      </c>
      <c r="I7057" s="166"/>
    </row>
    <row r="7058" spans="1:9" ht="15" customHeight="1" x14ac:dyDescent="0.25">
      <c r="A7058" s="155" t="s">
        <v>2714</v>
      </c>
      <c r="B7058" s="155" t="s">
        <v>5634</v>
      </c>
      <c r="C7058" s="155" t="s">
        <v>10033</v>
      </c>
      <c r="D7058" s="155">
        <v>25</v>
      </c>
      <c r="E7058" s="155">
        <v>25</v>
      </c>
      <c r="F7058" s="166">
        <v>42552</v>
      </c>
      <c r="G7058" s="166">
        <v>42556</v>
      </c>
      <c r="H7058" s="157">
        <v>1</v>
      </c>
      <c r="I7058" s="166"/>
    </row>
    <row r="7059" spans="1:9" ht="15" customHeight="1" x14ac:dyDescent="0.25">
      <c r="A7059" s="155" t="s">
        <v>2714</v>
      </c>
      <c r="B7059" s="155" t="s">
        <v>2066</v>
      </c>
      <c r="C7059" s="155" t="s">
        <v>316</v>
      </c>
      <c r="D7059" s="155">
        <v>250</v>
      </c>
      <c r="E7059" s="155">
        <v>250</v>
      </c>
      <c r="F7059" s="166">
        <v>42552</v>
      </c>
      <c r="G7059" s="166">
        <v>42556</v>
      </c>
      <c r="H7059" s="157">
        <v>1</v>
      </c>
      <c r="I7059" s="166"/>
    </row>
    <row r="7060" spans="1:9" ht="15" customHeight="1" x14ac:dyDescent="0.25">
      <c r="A7060" s="155" t="s">
        <v>2714</v>
      </c>
      <c r="B7060" s="155" t="s">
        <v>1933</v>
      </c>
      <c r="C7060" s="155" t="s">
        <v>166</v>
      </c>
      <c r="D7060" s="155">
        <v>25</v>
      </c>
      <c r="E7060" s="155">
        <v>25</v>
      </c>
      <c r="F7060" s="166">
        <v>42552</v>
      </c>
      <c r="G7060" s="166">
        <v>42556</v>
      </c>
      <c r="H7060" s="157">
        <v>1</v>
      </c>
      <c r="I7060" s="166"/>
    </row>
    <row r="7061" spans="1:9" ht="15" customHeight="1" x14ac:dyDescent="0.25">
      <c r="A7061" s="155" t="s">
        <v>7849</v>
      </c>
      <c r="B7061" s="155" t="s">
        <v>513</v>
      </c>
      <c r="C7061" s="155" t="s">
        <v>10034</v>
      </c>
      <c r="D7061" s="155">
        <v>5</v>
      </c>
      <c r="E7061" s="155">
        <v>5</v>
      </c>
      <c r="F7061" s="166">
        <v>42556</v>
      </c>
      <c r="G7061" s="166">
        <v>42562</v>
      </c>
      <c r="H7061" s="157">
        <v>1</v>
      </c>
      <c r="I7061" s="166"/>
    </row>
    <row r="7062" spans="1:9" ht="15" customHeight="1" x14ac:dyDescent="0.25">
      <c r="A7062" s="155" t="s">
        <v>9927</v>
      </c>
      <c r="B7062" s="155" t="s">
        <v>1260</v>
      </c>
      <c r="C7062" s="155" t="s">
        <v>10035</v>
      </c>
      <c r="D7062" s="155">
        <v>50</v>
      </c>
      <c r="E7062" s="155">
        <v>50</v>
      </c>
      <c r="F7062" s="166">
        <v>42556</v>
      </c>
      <c r="G7062" s="166">
        <v>42562</v>
      </c>
      <c r="H7062" s="157">
        <v>1</v>
      </c>
      <c r="I7062" s="166"/>
    </row>
    <row r="7063" spans="1:9" ht="15" customHeight="1" x14ac:dyDescent="0.25">
      <c r="A7063" s="155" t="s">
        <v>10036</v>
      </c>
      <c r="B7063" s="155" t="s">
        <v>1935</v>
      </c>
      <c r="C7063" s="155" t="s">
        <v>10037</v>
      </c>
      <c r="D7063" s="155">
        <v>10</v>
      </c>
      <c r="E7063" s="155">
        <v>10</v>
      </c>
      <c r="F7063" s="166">
        <v>42556</v>
      </c>
      <c r="G7063" s="166">
        <v>42562</v>
      </c>
      <c r="H7063" s="157">
        <v>1</v>
      </c>
      <c r="I7063" s="166"/>
    </row>
    <row r="7064" spans="1:9" ht="15" customHeight="1" x14ac:dyDescent="0.25">
      <c r="A7064" s="155" t="s">
        <v>71</v>
      </c>
      <c r="B7064" s="155" t="s">
        <v>1550</v>
      </c>
      <c r="C7064" s="155" t="s">
        <v>10038</v>
      </c>
      <c r="D7064" s="155">
        <v>5</v>
      </c>
      <c r="E7064" s="155">
        <v>5</v>
      </c>
      <c r="F7064" s="166">
        <v>42556</v>
      </c>
      <c r="G7064" s="166">
        <v>42564</v>
      </c>
      <c r="H7064" s="157">
        <v>1</v>
      </c>
      <c r="I7064" s="166"/>
    </row>
    <row r="7065" spans="1:9" ht="15" customHeight="1" x14ac:dyDescent="0.25">
      <c r="A7065" s="155" t="s">
        <v>71</v>
      </c>
      <c r="B7065" s="155" t="s">
        <v>1530</v>
      </c>
      <c r="C7065" s="155" t="s">
        <v>10039</v>
      </c>
      <c r="D7065" s="155">
        <v>5</v>
      </c>
      <c r="E7065" s="155">
        <v>5</v>
      </c>
      <c r="F7065" s="166">
        <v>42556</v>
      </c>
      <c r="G7065" s="166">
        <v>42564</v>
      </c>
      <c r="H7065" s="157">
        <v>1</v>
      </c>
      <c r="I7065" s="166"/>
    </row>
    <row r="7066" spans="1:9" ht="15" customHeight="1" x14ac:dyDescent="0.25">
      <c r="A7066" s="155" t="s">
        <v>4562</v>
      </c>
      <c r="B7066" s="155" t="s">
        <v>1696</v>
      </c>
      <c r="C7066" s="155" t="s">
        <v>10040</v>
      </c>
      <c r="D7066" s="155">
        <v>3</v>
      </c>
      <c r="E7066" s="155">
        <v>3</v>
      </c>
      <c r="F7066" s="166">
        <v>42556</v>
      </c>
      <c r="G7066" s="166">
        <v>42564</v>
      </c>
      <c r="H7066" s="157">
        <v>1</v>
      </c>
      <c r="I7066" s="166"/>
    </row>
    <row r="7067" spans="1:9" ht="15" customHeight="1" x14ac:dyDescent="0.25">
      <c r="A7067" s="155" t="s">
        <v>9631</v>
      </c>
      <c r="B7067" s="155" t="s">
        <v>10041</v>
      </c>
      <c r="C7067" s="155" t="s">
        <v>10042</v>
      </c>
      <c r="D7067" s="155">
        <v>5</v>
      </c>
      <c r="E7067" s="155">
        <v>5</v>
      </c>
      <c r="F7067" s="166">
        <v>42556</v>
      </c>
      <c r="G7067" s="166">
        <v>42559</v>
      </c>
      <c r="H7067" s="157">
        <v>1</v>
      </c>
      <c r="I7067" s="166"/>
    </row>
    <row r="7068" spans="1:9" ht="15" customHeight="1" x14ac:dyDescent="0.25">
      <c r="A7068" s="155" t="s">
        <v>2714</v>
      </c>
      <c r="B7068" s="155" t="s">
        <v>6844</v>
      </c>
      <c r="C7068" s="155" t="s">
        <v>10013</v>
      </c>
      <c r="D7068" s="155">
        <v>25</v>
      </c>
      <c r="E7068" s="155">
        <v>5</v>
      </c>
      <c r="F7068" s="166">
        <v>42556</v>
      </c>
      <c r="G7068" s="166">
        <v>42551</v>
      </c>
      <c r="H7068" s="157">
        <v>1</v>
      </c>
      <c r="I7068" s="166" t="s">
        <v>10043</v>
      </c>
    </row>
    <row r="7069" spans="1:9" ht="15" customHeight="1" x14ac:dyDescent="0.25">
      <c r="A7069" s="155" t="s">
        <v>286</v>
      </c>
      <c r="B7069" s="155" t="s">
        <v>10044</v>
      </c>
      <c r="C7069" s="155" t="s">
        <v>10045</v>
      </c>
      <c r="D7069" s="155">
        <v>25</v>
      </c>
      <c r="E7069" s="155">
        <v>25</v>
      </c>
      <c r="F7069" s="166">
        <v>42557</v>
      </c>
      <c r="G7069" s="166">
        <v>42558</v>
      </c>
      <c r="H7069" s="157">
        <v>1</v>
      </c>
      <c r="I7069" s="166"/>
    </row>
    <row r="7070" spans="1:9" ht="15" customHeight="1" x14ac:dyDescent="0.25">
      <c r="A7070" s="155" t="s">
        <v>10128</v>
      </c>
      <c r="B7070" s="155" t="s">
        <v>7368</v>
      </c>
      <c r="C7070" s="155" t="s">
        <v>10046</v>
      </c>
      <c r="D7070" s="155">
        <v>1</v>
      </c>
      <c r="E7070" s="155">
        <v>1</v>
      </c>
      <c r="F7070" s="166">
        <v>42557</v>
      </c>
      <c r="G7070" s="166">
        <v>42558</v>
      </c>
      <c r="H7070" s="157">
        <v>1</v>
      </c>
      <c r="I7070" s="166"/>
    </row>
    <row r="7071" spans="1:9" ht="15" customHeight="1" x14ac:dyDescent="0.25">
      <c r="A7071" s="155" t="s">
        <v>173</v>
      </c>
      <c r="B7071" s="155" t="s">
        <v>5522</v>
      </c>
      <c r="C7071" s="155" t="s">
        <v>10047</v>
      </c>
      <c r="D7071" s="155">
        <v>252</v>
      </c>
      <c r="E7071" s="155">
        <v>252</v>
      </c>
      <c r="F7071" s="166">
        <v>42558</v>
      </c>
      <c r="G7071" s="166">
        <v>42564</v>
      </c>
      <c r="H7071" s="157">
        <v>1</v>
      </c>
      <c r="I7071" s="166"/>
    </row>
    <row r="7072" spans="1:9" ht="15" customHeight="1" x14ac:dyDescent="0.25">
      <c r="A7072" s="155" t="s">
        <v>71</v>
      </c>
      <c r="B7072" s="155" t="s">
        <v>186</v>
      </c>
      <c r="C7072" s="155" t="s">
        <v>10048</v>
      </c>
      <c r="D7072" s="155">
        <v>20</v>
      </c>
      <c r="E7072" s="155">
        <v>20</v>
      </c>
      <c r="F7072" s="166">
        <v>42558</v>
      </c>
      <c r="G7072" s="166">
        <v>42562</v>
      </c>
      <c r="H7072" s="157">
        <v>1</v>
      </c>
      <c r="I7072" s="166"/>
    </row>
    <row r="7073" spans="1:9" ht="15" customHeight="1" x14ac:dyDescent="0.25">
      <c r="A7073" s="155" t="s">
        <v>6965</v>
      </c>
      <c r="B7073" s="155" t="s">
        <v>10026</v>
      </c>
      <c r="C7073" s="155" t="s">
        <v>10027</v>
      </c>
      <c r="D7073" s="155">
        <v>25</v>
      </c>
      <c r="E7073" s="155">
        <v>24</v>
      </c>
      <c r="F7073" s="166">
        <v>42558</v>
      </c>
      <c r="G7073" s="166">
        <v>42562</v>
      </c>
      <c r="H7073" s="157">
        <v>1</v>
      </c>
      <c r="I7073" s="166" t="s">
        <v>2827</v>
      </c>
    </row>
    <row r="7074" spans="1:9" ht="15" customHeight="1" x14ac:dyDescent="0.25">
      <c r="A7074" s="155" t="s">
        <v>10128</v>
      </c>
      <c r="B7074" s="155" t="s">
        <v>7368</v>
      </c>
      <c r="C7074" s="155" t="s">
        <v>10049</v>
      </c>
      <c r="D7074" s="155">
        <v>6</v>
      </c>
      <c r="E7074" s="155">
        <v>6</v>
      </c>
      <c r="F7074" s="166">
        <v>42558</v>
      </c>
      <c r="G7074" s="166">
        <v>42559</v>
      </c>
      <c r="H7074" s="157">
        <v>1</v>
      </c>
      <c r="I7074" s="166"/>
    </row>
    <row r="7075" spans="1:9" ht="15" customHeight="1" x14ac:dyDescent="0.25">
      <c r="A7075" s="155" t="s">
        <v>10128</v>
      </c>
      <c r="B7075" s="155" t="s">
        <v>7368</v>
      </c>
      <c r="C7075" s="155" t="s">
        <v>3989</v>
      </c>
      <c r="D7075" s="155">
        <v>1</v>
      </c>
      <c r="E7075" s="155">
        <v>1</v>
      </c>
      <c r="F7075" s="166">
        <v>42558</v>
      </c>
      <c r="G7075" s="166">
        <v>42562</v>
      </c>
      <c r="H7075" s="157">
        <v>1</v>
      </c>
      <c r="I7075" s="166"/>
    </row>
    <row r="7076" spans="1:9" ht="15" customHeight="1" x14ac:dyDescent="0.25">
      <c r="A7076" s="155" t="s">
        <v>10051</v>
      </c>
      <c r="B7076" s="155" t="s">
        <v>10052</v>
      </c>
      <c r="C7076" s="155" t="s">
        <v>837</v>
      </c>
      <c r="D7076" s="155">
        <v>2</v>
      </c>
      <c r="E7076" s="155">
        <v>2</v>
      </c>
      <c r="F7076" s="166">
        <v>42559</v>
      </c>
      <c r="G7076" s="166">
        <v>42562</v>
      </c>
      <c r="H7076" s="157">
        <v>1</v>
      </c>
      <c r="I7076" s="166"/>
    </row>
    <row r="7077" spans="1:9" ht="30" customHeight="1" x14ac:dyDescent="0.25">
      <c r="A7077" s="155" t="s">
        <v>8056</v>
      </c>
      <c r="B7077" s="155" t="s">
        <v>9282</v>
      </c>
      <c r="C7077" s="155" t="s">
        <v>10054</v>
      </c>
      <c r="D7077" s="155">
        <v>100</v>
      </c>
      <c r="E7077" s="155">
        <v>100</v>
      </c>
      <c r="F7077" s="166">
        <v>42562</v>
      </c>
      <c r="G7077" s="166">
        <v>42569</v>
      </c>
      <c r="H7077" s="157">
        <v>1</v>
      </c>
      <c r="I7077" s="166"/>
    </row>
    <row r="7078" spans="1:9" ht="15" customHeight="1" x14ac:dyDescent="0.25">
      <c r="A7078" s="155" t="s">
        <v>657</v>
      </c>
      <c r="B7078" s="155" t="s">
        <v>3286</v>
      </c>
      <c r="C7078" s="155" t="s">
        <v>10055</v>
      </c>
      <c r="D7078" s="155">
        <v>100</v>
      </c>
      <c r="E7078" s="155">
        <v>100</v>
      </c>
      <c r="F7078" s="166">
        <v>42562</v>
      </c>
      <c r="G7078" s="166">
        <v>42565</v>
      </c>
      <c r="H7078" s="157">
        <v>1</v>
      </c>
      <c r="I7078" s="166"/>
    </row>
    <row r="7079" spans="1:9" ht="15" customHeight="1" x14ac:dyDescent="0.25">
      <c r="A7079" s="155" t="s">
        <v>6021</v>
      </c>
      <c r="B7079" s="155" t="s">
        <v>8888</v>
      </c>
      <c r="C7079" s="155" t="s">
        <v>10056</v>
      </c>
      <c r="D7079" s="155">
        <v>250</v>
      </c>
      <c r="E7079" s="155">
        <v>250</v>
      </c>
      <c r="F7079" s="166">
        <v>42562</v>
      </c>
      <c r="G7079" s="166">
        <v>42564</v>
      </c>
      <c r="H7079" s="157">
        <v>1</v>
      </c>
      <c r="I7079" s="166"/>
    </row>
    <row r="7080" spans="1:9" ht="15" customHeight="1" x14ac:dyDescent="0.25">
      <c r="A7080" s="155" t="s">
        <v>6021</v>
      </c>
      <c r="B7080" s="155" t="s">
        <v>8887</v>
      </c>
      <c r="C7080" s="155" t="s">
        <v>161</v>
      </c>
      <c r="D7080" s="155">
        <v>250</v>
      </c>
      <c r="E7080" s="155">
        <v>250</v>
      </c>
      <c r="F7080" s="166">
        <v>42562</v>
      </c>
      <c r="G7080" s="166">
        <v>42564</v>
      </c>
      <c r="H7080" s="157">
        <v>1</v>
      </c>
      <c r="I7080" s="166"/>
    </row>
    <row r="7081" spans="1:9" ht="15" customHeight="1" x14ac:dyDescent="0.25">
      <c r="A7081" s="155" t="s">
        <v>7058</v>
      </c>
      <c r="B7081" s="155" t="s">
        <v>5069</v>
      </c>
      <c r="C7081" s="155" t="s">
        <v>10057</v>
      </c>
      <c r="D7081" s="155">
        <v>500</v>
      </c>
      <c r="E7081" s="155">
        <v>500</v>
      </c>
      <c r="F7081" s="166">
        <v>42562</v>
      </c>
      <c r="G7081" s="166">
        <v>42572</v>
      </c>
      <c r="H7081" s="157">
        <v>1</v>
      </c>
      <c r="I7081" s="166"/>
    </row>
    <row r="7082" spans="1:9" ht="15" customHeight="1" x14ac:dyDescent="0.25">
      <c r="A7082" s="155" t="s">
        <v>42</v>
      </c>
      <c r="B7082" s="155" t="s">
        <v>1744</v>
      </c>
      <c r="C7082" s="155" t="s">
        <v>10058</v>
      </c>
      <c r="D7082" s="155">
        <v>525</v>
      </c>
      <c r="E7082" s="155">
        <v>525</v>
      </c>
      <c r="F7082" s="166">
        <v>42562</v>
      </c>
      <c r="G7082" s="166">
        <v>42564</v>
      </c>
      <c r="H7082" s="157">
        <v>1</v>
      </c>
      <c r="I7082" s="166"/>
    </row>
    <row r="7083" spans="1:9" ht="15" customHeight="1" x14ac:dyDescent="0.25">
      <c r="A7083" s="155" t="s">
        <v>286</v>
      </c>
      <c r="B7083" s="155" t="s">
        <v>10059</v>
      </c>
      <c r="C7083" s="155" t="s">
        <v>10060</v>
      </c>
      <c r="D7083" s="155">
        <v>50</v>
      </c>
      <c r="E7083" s="155">
        <v>50</v>
      </c>
      <c r="F7083" s="166">
        <v>42562</v>
      </c>
      <c r="G7083" s="166">
        <v>42565</v>
      </c>
      <c r="H7083" s="157">
        <v>1</v>
      </c>
      <c r="I7083" s="166"/>
    </row>
    <row r="7084" spans="1:9" ht="15" customHeight="1" x14ac:dyDescent="0.25">
      <c r="A7084" s="155" t="s">
        <v>8835</v>
      </c>
      <c r="B7084" s="155" t="s">
        <v>5054</v>
      </c>
      <c r="C7084" s="155" t="s">
        <v>10061</v>
      </c>
      <c r="D7084" s="155">
        <v>1300</v>
      </c>
      <c r="E7084" s="155">
        <v>1300</v>
      </c>
      <c r="F7084" s="166">
        <v>42563</v>
      </c>
      <c r="G7084" s="166">
        <v>42565</v>
      </c>
      <c r="H7084" s="157">
        <v>1</v>
      </c>
      <c r="I7084" s="166"/>
    </row>
    <row r="7085" spans="1:9" ht="15" customHeight="1" x14ac:dyDescent="0.25">
      <c r="A7085" s="155" t="s">
        <v>9483</v>
      </c>
      <c r="B7085" s="155" t="s">
        <v>10062</v>
      </c>
      <c r="C7085" s="155" t="s">
        <v>10063</v>
      </c>
      <c r="D7085" s="155">
        <v>2</v>
      </c>
      <c r="E7085" s="155">
        <v>2</v>
      </c>
      <c r="F7085" s="166">
        <v>42563</v>
      </c>
      <c r="G7085" s="166">
        <v>42586</v>
      </c>
      <c r="H7085" s="157">
        <v>1</v>
      </c>
      <c r="I7085" s="166" t="s">
        <v>1847</v>
      </c>
    </row>
    <row r="7086" spans="1:9" ht="15" customHeight="1" x14ac:dyDescent="0.25">
      <c r="A7086" s="155" t="s">
        <v>145</v>
      </c>
      <c r="B7086" s="155" t="s">
        <v>493</v>
      </c>
      <c r="C7086" s="155" t="s">
        <v>10064</v>
      </c>
      <c r="D7086" s="155">
        <v>20</v>
      </c>
      <c r="E7086" s="155">
        <v>20</v>
      </c>
      <c r="F7086" s="166">
        <v>42565</v>
      </c>
      <c r="G7086" s="166">
        <v>42569</v>
      </c>
      <c r="H7086" s="157">
        <v>1</v>
      </c>
      <c r="I7086" s="166"/>
    </row>
    <row r="7087" spans="1:9" ht="15" customHeight="1" x14ac:dyDescent="0.25">
      <c r="A7087" s="155" t="s">
        <v>3709</v>
      </c>
      <c r="B7087" s="155" t="s">
        <v>10065</v>
      </c>
      <c r="C7087" s="155" t="s">
        <v>10066</v>
      </c>
      <c r="D7087" s="155">
        <v>2000</v>
      </c>
      <c r="E7087" s="155">
        <v>2000</v>
      </c>
      <c r="F7087" s="166">
        <v>42565</v>
      </c>
      <c r="G7087" s="166">
        <v>42565</v>
      </c>
      <c r="H7087" s="157">
        <v>1</v>
      </c>
      <c r="I7087" s="166" t="s">
        <v>214</v>
      </c>
    </row>
    <row r="7088" spans="1:9" ht="15" customHeight="1" x14ac:dyDescent="0.25">
      <c r="A7088" s="155" t="s">
        <v>65</v>
      </c>
      <c r="B7088" s="155" t="s">
        <v>1696</v>
      </c>
      <c r="C7088" s="155" t="s">
        <v>10067</v>
      </c>
      <c r="D7088" s="155">
        <v>1</v>
      </c>
      <c r="E7088" s="155">
        <v>1</v>
      </c>
      <c r="F7088" s="166">
        <v>42569</v>
      </c>
      <c r="G7088" s="166">
        <v>42577</v>
      </c>
      <c r="H7088" s="157">
        <v>1</v>
      </c>
      <c r="I7088" s="166"/>
    </row>
    <row r="7089" spans="1:9" ht="15" customHeight="1" x14ac:dyDescent="0.25">
      <c r="A7089" s="155" t="s">
        <v>115</v>
      </c>
      <c r="B7089" s="155" t="s">
        <v>176</v>
      </c>
      <c r="C7089" s="155" t="s">
        <v>10068</v>
      </c>
      <c r="D7089" s="155">
        <v>5</v>
      </c>
      <c r="E7089" s="155">
        <v>5</v>
      </c>
      <c r="F7089" s="166">
        <v>42569</v>
      </c>
      <c r="G7089" s="166">
        <v>42580</v>
      </c>
      <c r="H7089" s="157">
        <v>1</v>
      </c>
      <c r="I7089" s="166"/>
    </row>
    <row r="7090" spans="1:9" ht="15" customHeight="1" x14ac:dyDescent="0.25">
      <c r="A7090" s="155" t="s">
        <v>71</v>
      </c>
      <c r="B7090" s="155" t="s">
        <v>1550</v>
      </c>
      <c r="C7090" s="155" t="s">
        <v>9959</v>
      </c>
      <c r="D7090" s="155">
        <v>5</v>
      </c>
      <c r="E7090" s="155">
        <v>5</v>
      </c>
      <c r="F7090" s="166">
        <v>42570</v>
      </c>
      <c r="G7090" s="166">
        <v>42576</v>
      </c>
      <c r="H7090" s="157">
        <v>1</v>
      </c>
      <c r="I7090" s="166"/>
    </row>
    <row r="7091" spans="1:9" ht="15" customHeight="1" x14ac:dyDescent="0.25">
      <c r="A7091" s="155" t="s">
        <v>36</v>
      </c>
      <c r="B7091" s="155" t="s">
        <v>60</v>
      </c>
      <c r="C7091" s="155" t="s">
        <v>10069</v>
      </c>
      <c r="D7091" s="155">
        <v>20</v>
      </c>
      <c r="E7091" s="155">
        <v>20</v>
      </c>
      <c r="F7091" s="166">
        <v>42570</v>
      </c>
      <c r="G7091" s="166">
        <v>42576</v>
      </c>
      <c r="H7091" s="157">
        <v>1</v>
      </c>
      <c r="I7091" s="166"/>
    </row>
    <row r="7092" spans="1:9" ht="15" customHeight="1" x14ac:dyDescent="0.25">
      <c r="A7092" s="155" t="s">
        <v>4880</v>
      </c>
      <c r="B7092" s="155" t="s">
        <v>9184</v>
      </c>
      <c r="C7092" s="155" t="s">
        <v>10070</v>
      </c>
      <c r="D7092" s="155">
        <v>30</v>
      </c>
      <c r="E7092" s="155">
        <v>30</v>
      </c>
      <c r="F7092" s="166">
        <v>42569</v>
      </c>
      <c r="G7092" s="166">
        <v>42583</v>
      </c>
      <c r="H7092" s="157">
        <v>1</v>
      </c>
      <c r="I7092" s="166"/>
    </row>
    <row r="7093" spans="1:9" ht="15" customHeight="1" x14ac:dyDescent="0.25">
      <c r="A7093" s="155" t="s">
        <v>4562</v>
      </c>
      <c r="B7093" s="155" t="s">
        <v>1696</v>
      </c>
      <c r="C7093" s="155" t="s">
        <v>10071</v>
      </c>
      <c r="D7093" s="155">
        <v>1</v>
      </c>
      <c r="E7093" s="155">
        <v>1</v>
      </c>
      <c r="F7093" s="166">
        <v>42569</v>
      </c>
      <c r="G7093" s="166">
        <v>42579</v>
      </c>
      <c r="H7093" s="157">
        <v>1</v>
      </c>
      <c r="I7093" s="166"/>
    </row>
    <row r="7094" spans="1:9" ht="15" customHeight="1" x14ac:dyDescent="0.25">
      <c r="A7094" s="155" t="s">
        <v>65</v>
      </c>
      <c r="B7094" s="155" t="s">
        <v>547</v>
      </c>
      <c r="C7094" s="155" t="s">
        <v>10072</v>
      </c>
      <c r="D7094" s="155">
        <v>50</v>
      </c>
      <c r="E7094" s="155">
        <v>50</v>
      </c>
      <c r="F7094" s="166">
        <v>42571</v>
      </c>
      <c r="G7094" s="166">
        <v>42573</v>
      </c>
      <c r="H7094" s="157">
        <v>1</v>
      </c>
      <c r="I7094" s="166"/>
    </row>
    <row r="7095" spans="1:9" ht="15" customHeight="1" x14ac:dyDescent="0.25">
      <c r="A7095" s="155" t="s">
        <v>9275</v>
      </c>
      <c r="B7095" s="155" t="s">
        <v>626</v>
      </c>
      <c r="C7095" s="155" t="s">
        <v>10073</v>
      </c>
      <c r="D7095" s="155">
        <v>2500</v>
      </c>
      <c r="E7095" s="155">
        <v>2500</v>
      </c>
      <c r="F7095" s="166">
        <v>42571</v>
      </c>
      <c r="G7095" s="166">
        <v>42576</v>
      </c>
      <c r="H7095" s="157">
        <v>1</v>
      </c>
      <c r="I7095" s="166"/>
    </row>
    <row r="7096" spans="1:9" ht="15" customHeight="1" x14ac:dyDescent="0.25">
      <c r="A7096" s="155" t="s">
        <v>8170</v>
      </c>
      <c r="B7096" s="155" t="s">
        <v>8426</v>
      </c>
      <c r="C7096" s="155" t="s">
        <v>10074</v>
      </c>
      <c r="D7096" s="155">
        <v>10</v>
      </c>
      <c r="E7096" s="155">
        <v>10</v>
      </c>
      <c r="F7096" s="166">
        <v>42571</v>
      </c>
      <c r="G7096" s="166">
        <v>42572</v>
      </c>
      <c r="H7096" s="157">
        <v>1</v>
      </c>
      <c r="I7096" s="166"/>
    </row>
    <row r="7097" spans="1:9" ht="15" customHeight="1" x14ac:dyDescent="0.25">
      <c r="A7097" s="155" t="s">
        <v>71</v>
      </c>
      <c r="B7097" s="155" t="s">
        <v>1550</v>
      </c>
      <c r="C7097" s="155" t="s">
        <v>10075</v>
      </c>
      <c r="D7097" s="155">
        <v>5</v>
      </c>
      <c r="E7097" s="155">
        <v>5</v>
      </c>
      <c r="F7097" s="166">
        <v>42553</v>
      </c>
      <c r="G7097" s="166">
        <v>42580</v>
      </c>
      <c r="H7097" s="157">
        <v>1</v>
      </c>
      <c r="I7097" s="166"/>
    </row>
    <row r="7098" spans="1:9" ht="15" customHeight="1" x14ac:dyDescent="0.25">
      <c r="A7098" s="155" t="s">
        <v>71</v>
      </c>
      <c r="B7098" s="155" t="s">
        <v>1550</v>
      </c>
      <c r="C7098" s="155" t="s">
        <v>10048</v>
      </c>
      <c r="D7098" s="155">
        <v>5</v>
      </c>
      <c r="E7098" s="155">
        <v>5</v>
      </c>
      <c r="F7098" s="166">
        <v>42571</v>
      </c>
      <c r="G7098" s="166">
        <v>42577</v>
      </c>
      <c r="H7098" s="157">
        <v>1</v>
      </c>
      <c r="I7098" s="166"/>
    </row>
    <row r="7099" spans="1:9" ht="15" customHeight="1" x14ac:dyDescent="0.25">
      <c r="A7099" s="155" t="s">
        <v>71</v>
      </c>
      <c r="B7099" s="155" t="s">
        <v>1530</v>
      </c>
      <c r="C7099" s="155" t="s">
        <v>10076</v>
      </c>
      <c r="D7099" s="155">
        <v>5</v>
      </c>
      <c r="E7099" s="155">
        <v>5</v>
      </c>
      <c r="F7099" s="166">
        <v>42572</v>
      </c>
      <c r="G7099" s="166">
        <v>42580</v>
      </c>
      <c r="H7099" s="157">
        <v>1</v>
      </c>
      <c r="I7099" s="166"/>
    </row>
    <row r="7100" spans="1:9" ht="15" customHeight="1" x14ac:dyDescent="0.25">
      <c r="A7100" s="155" t="s">
        <v>299</v>
      </c>
      <c r="B7100" s="155" t="s">
        <v>1021</v>
      </c>
      <c r="C7100" s="155" t="s">
        <v>10077</v>
      </c>
      <c r="D7100" s="155">
        <v>25</v>
      </c>
      <c r="E7100" s="155">
        <v>25</v>
      </c>
      <c r="F7100" s="166">
        <v>42572</v>
      </c>
      <c r="G7100" s="166">
        <v>42576</v>
      </c>
      <c r="H7100" s="157">
        <v>1</v>
      </c>
      <c r="I7100" s="166"/>
    </row>
    <row r="7101" spans="1:9" ht="15" customHeight="1" x14ac:dyDescent="0.25">
      <c r="A7101" s="155" t="s">
        <v>1114</v>
      </c>
      <c r="B7101" s="155" t="s">
        <v>1115</v>
      </c>
      <c r="C7101" s="155" t="s">
        <v>10078</v>
      </c>
      <c r="D7101" s="155">
        <v>26</v>
      </c>
      <c r="E7101" s="155">
        <v>26</v>
      </c>
      <c r="F7101" s="166">
        <v>42572</v>
      </c>
      <c r="G7101" s="166">
        <v>42576</v>
      </c>
      <c r="H7101" s="157">
        <v>1</v>
      </c>
      <c r="I7101" s="166"/>
    </row>
    <row r="7102" spans="1:9" ht="15" customHeight="1" x14ac:dyDescent="0.25">
      <c r="A7102" s="155" t="s">
        <v>520</v>
      </c>
      <c r="B7102" s="155" t="s">
        <v>5026</v>
      </c>
      <c r="C7102" s="155" t="s">
        <v>10081</v>
      </c>
      <c r="D7102" s="155">
        <v>280</v>
      </c>
      <c r="E7102" s="155">
        <v>280</v>
      </c>
      <c r="F7102" s="166">
        <v>42572</v>
      </c>
      <c r="G7102" s="166">
        <v>42579</v>
      </c>
      <c r="H7102" s="157">
        <v>1</v>
      </c>
      <c r="I7102" s="166"/>
    </row>
    <row r="7103" spans="1:9" ht="15" customHeight="1" x14ac:dyDescent="0.25">
      <c r="A7103" s="155" t="s">
        <v>520</v>
      </c>
      <c r="B7103" s="155" t="s">
        <v>5026</v>
      </c>
      <c r="C7103" s="155" t="s">
        <v>10080</v>
      </c>
      <c r="D7103" s="155">
        <v>100</v>
      </c>
      <c r="E7103" s="155">
        <v>100</v>
      </c>
      <c r="F7103" s="166">
        <v>42572</v>
      </c>
      <c r="G7103" s="166">
        <v>42594</v>
      </c>
      <c r="H7103" s="157">
        <v>1</v>
      </c>
      <c r="I7103" s="166"/>
    </row>
    <row r="7104" spans="1:9" ht="15" customHeight="1" x14ac:dyDescent="0.25">
      <c r="A7104" s="155" t="s">
        <v>520</v>
      </c>
      <c r="B7104" s="155" t="s">
        <v>533</v>
      </c>
      <c r="C7104" s="155" t="s">
        <v>10079</v>
      </c>
      <c r="D7104" s="155">
        <v>25</v>
      </c>
      <c r="E7104" s="155">
        <v>25</v>
      </c>
      <c r="F7104" s="166">
        <v>42572</v>
      </c>
      <c r="G7104" s="166">
        <v>42603</v>
      </c>
      <c r="H7104" s="157">
        <v>1</v>
      </c>
      <c r="I7104" s="166" t="s">
        <v>2891</v>
      </c>
    </row>
    <row r="7105" spans="1:9" ht="15" customHeight="1" x14ac:dyDescent="0.25">
      <c r="A7105" s="155" t="s">
        <v>1983</v>
      </c>
      <c r="B7105" s="155" t="s">
        <v>10082</v>
      </c>
      <c r="C7105" s="155" t="s">
        <v>10083</v>
      </c>
      <c r="D7105" s="155">
        <v>1</v>
      </c>
      <c r="E7105" s="155">
        <v>1</v>
      </c>
      <c r="F7105" s="166">
        <v>42572</v>
      </c>
      <c r="G7105" s="166">
        <v>42572</v>
      </c>
      <c r="H7105" s="157">
        <v>1</v>
      </c>
      <c r="I7105" s="166" t="s">
        <v>10084</v>
      </c>
    </row>
    <row r="7106" spans="1:9" ht="15" customHeight="1" x14ac:dyDescent="0.25">
      <c r="A7106" s="155" t="s">
        <v>1386</v>
      </c>
      <c r="B7106" s="155" t="s">
        <v>10085</v>
      </c>
      <c r="C7106" s="155" t="s">
        <v>10086</v>
      </c>
      <c r="D7106" s="155">
        <v>5</v>
      </c>
      <c r="E7106" s="155">
        <v>5</v>
      </c>
      <c r="F7106" s="166">
        <v>42572</v>
      </c>
      <c r="G7106" s="166">
        <v>42576</v>
      </c>
      <c r="H7106" s="157">
        <v>1</v>
      </c>
      <c r="I7106" s="166"/>
    </row>
    <row r="7107" spans="1:9" ht="15" customHeight="1" x14ac:dyDescent="0.25">
      <c r="A7107" s="155" t="s">
        <v>10087</v>
      </c>
      <c r="B7107" s="155" t="s">
        <v>10088</v>
      </c>
      <c r="C7107" s="155" t="s">
        <v>10089</v>
      </c>
      <c r="D7107" s="155">
        <v>4</v>
      </c>
      <c r="E7107" s="155">
        <v>4</v>
      </c>
      <c r="F7107" s="166">
        <v>42572</v>
      </c>
      <c r="G7107" s="166">
        <v>42576</v>
      </c>
      <c r="H7107" s="157">
        <v>1</v>
      </c>
      <c r="I7107" s="166"/>
    </row>
    <row r="7108" spans="1:9" ht="15" customHeight="1" x14ac:dyDescent="0.25">
      <c r="A7108" s="155" t="s">
        <v>10051</v>
      </c>
      <c r="B7108" s="155" t="s">
        <v>10052</v>
      </c>
      <c r="C7108" s="155" t="s">
        <v>10090</v>
      </c>
      <c r="D7108" s="155">
        <v>125</v>
      </c>
      <c r="E7108" s="155">
        <v>123</v>
      </c>
      <c r="F7108" s="166">
        <v>42572</v>
      </c>
      <c r="G7108" s="166">
        <v>42573</v>
      </c>
      <c r="H7108" s="157">
        <v>1</v>
      </c>
      <c r="I7108" s="166" t="s">
        <v>10091</v>
      </c>
    </row>
    <row r="7109" spans="1:9" ht="15" customHeight="1" x14ac:dyDescent="0.25">
      <c r="A7109" s="155" t="s">
        <v>6237</v>
      </c>
      <c r="B7109" s="155" t="s">
        <v>1696</v>
      </c>
      <c r="C7109" s="155" t="s">
        <v>10092</v>
      </c>
      <c r="D7109" s="155">
        <v>1</v>
      </c>
      <c r="E7109" s="155">
        <v>1</v>
      </c>
      <c r="F7109" s="166">
        <v>42572</v>
      </c>
      <c r="G7109" s="166">
        <v>42573</v>
      </c>
      <c r="H7109" s="157">
        <v>1</v>
      </c>
      <c r="I7109" s="166"/>
    </row>
    <row r="7110" spans="1:9" ht="30" customHeight="1" x14ac:dyDescent="0.25">
      <c r="A7110" s="155" t="s">
        <v>3473</v>
      </c>
      <c r="B7110" s="155" t="s">
        <v>9479</v>
      </c>
      <c r="C7110" s="155" t="s">
        <v>10093</v>
      </c>
      <c r="D7110" s="155">
        <v>25</v>
      </c>
      <c r="E7110" s="155">
        <v>25</v>
      </c>
      <c r="F7110" s="166">
        <v>42573</v>
      </c>
      <c r="G7110" s="166">
        <v>42566</v>
      </c>
      <c r="H7110" s="157">
        <v>1</v>
      </c>
      <c r="I7110" s="166" t="s">
        <v>11717</v>
      </c>
    </row>
    <row r="7111" spans="1:9" ht="15" customHeight="1" x14ac:dyDescent="0.25">
      <c r="A7111" s="155" t="s">
        <v>71</v>
      </c>
      <c r="B7111" s="155" t="s">
        <v>167</v>
      </c>
      <c r="C7111" s="155" t="s">
        <v>10094</v>
      </c>
      <c r="D7111" s="155">
        <v>25</v>
      </c>
      <c r="E7111" s="155">
        <v>25</v>
      </c>
      <c r="F7111" s="166">
        <v>42573</v>
      </c>
      <c r="G7111" s="166">
        <v>42583</v>
      </c>
      <c r="H7111" s="157">
        <v>1</v>
      </c>
      <c r="I7111" s="166"/>
    </row>
    <row r="7112" spans="1:9" ht="15" customHeight="1" x14ac:dyDescent="0.25">
      <c r="A7112" s="155" t="s">
        <v>39</v>
      </c>
      <c r="B7112" s="155" t="s">
        <v>6908</v>
      </c>
      <c r="C7112" s="155" t="s">
        <v>10095</v>
      </c>
      <c r="D7112" s="155">
        <v>512</v>
      </c>
      <c r="E7112" s="155">
        <v>512</v>
      </c>
      <c r="F7112" s="166">
        <v>42573</v>
      </c>
      <c r="G7112" s="166">
        <v>42579</v>
      </c>
      <c r="H7112" s="157">
        <v>1</v>
      </c>
      <c r="I7112" s="166"/>
    </row>
    <row r="7113" spans="1:9" ht="15" customHeight="1" x14ac:dyDescent="0.25">
      <c r="A7113" s="155" t="s">
        <v>10096</v>
      </c>
      <c r="B7113" s="155" t="s">
        <v>10097</v>
      </c>
      <c r="C7113" s="155" t="s">
        <v>10098</v>
      </c>
      <c r="D7113" s="155">
        <v>20</v>
      </c>
      <c r="E7113" s="155">
        <v>20</v>
      </c>
      <c r="F7113" s="166">
        <v>42573</v>
      </c>
      <c r="G7113" s="166">
        <v>42579</v>
      </c>
      <c r="H7113" s="157">
        <v>1</v>
      </c>
      <c r="I7113" s="166"/>
    </row>
    <row r="7114" spans="1:9" ht="15" customHeight="1" x14ac:dyDescent="0.25">
      <c r="A7114" s="155" t="s">
        <v>10099</v>
      </c>
      <c r="B7114" s="155" t="s">
        <v>10100</v>
      </c>
      <c r="C7114" s="155" t="s">
        <v>10100</v>
      </c>
      <c r="D7114" s="155">
        <v>3</v>
      </c>
      <c r="E7114" s="155">
        <v>3</v>
      </c>
      <c r="F7114" s="166">
        <v>42576</v>
      </c>
      <c r="G7114" s="166">
        <v>42579</v>
      </c>
      <c r="H7114" s="157">
        <v>1</v>
      </c>
      <c r="I7114" s="166"/>
    </row>
    <row r="7115" spans="1:9" ht="15" customHeight="1" x14ac:dyDescent="0.25">
      <c r="A7115" s="155" t="s">
        <v>4562</v>
      </c>
      <c r="B7115" s="155" t="s">
        <v>1696</v>
      </c>
      <c r="C7115" s="155" t="s">
        <v>10101</v>
      </c>
      <c r="D7115" s="155">
        <v>1</v>
      </c>
      <c r="E7115" s="155">
        <v>1</v>
      </c>
      <c r="F7115" s="166">
        <v>42576</v>
      </c>
      <c r="G7115" s="166">
        <v>42580</v>
      </c>
      <c r="H7115" s="157">
        <v>1</v>
      </c>
      <c r="I7115" s="166"/>
    </row>
    <row r="7116" spans="1:9" ht="15" customHeight="1" x14ac:dyDescent="0.25">
      <c r="A7116" s="155" t="s">
        <v>5050</v>
      </c>
      <c r="B7116" s="155" t="s">
        <v>5051</v>
      </c>
      <c r="C7116" s="155" t="s">
        <v>10102</v>
      </c>
      <c r="D7116" s="155">
        <v>100</v>
      </c>
      <c r="E7116" s="155">
        <v>100</v>
      </c>
      <c r="F7116" s="166">
        <v>42576</v>
      </c>
      <c r="G7116" s="166">
        <v>42584</v>
      </c>
      <c r="H7116" s="157">
        <v>1</v>
      </c>
      <c r="I7116" s="166"/>
    </row>
    <row r="7117" spans="1:9" ht="15" customHeight="1" x14ac:dyDescent="0.25">
      <c r="A7117" s="155" t="s">
        <v>1866</v>
      </c>
      <c r="B7117" s="155" t="s">
        <v>10106</v>
      </c>
      <c r="C7117" s="155" t="s">
        <v>10107</v>
      </c>
      <c r="D7117" s="155">
        <v>100</v>
      </c>
      <c r="E7117" s="155">
        <v>100</v>
      </c>
      <c r="F7117" s="166">
        <v>42576</v>
      </c>
      <c r="G7117" s="166">
        <v>42576</v>
      </c>
      <c r="H7117" s="157">
        <v>0</v>
      </c>
      <c r="I7117" s="166"/>
    </row>
    <row r="7118" spans="1:9" ht="15" customHeight="1" x14ac:dyDescent="0.25">
      <c r="A7118" s="155" t="s">
        <v>5424</v>
      </c>
      <c r="B7118" s="155" t="s">
        <v>9768</v>
      </c>
      <c r="C7118" s="155" t="s">
        <v>10108</v>
      </c>
      <c r="D7118" s="155">
        <v>10</v>
      </c>
      <c r="E7118" s="155">
        <v>10</v>
      </c>
      <c r="F7118" s="166">
        <v>42577</v>
      </c>
      <c r="G7118" s="166">
        <v>42580</v>
      </c>
      <c r="H7118" s="157">
        <v>1</v>
      </c>
      <c r="I7118" s="166"/>
    </row>
    <row r="7119" spans="1:9" ht="15" customHeight="1" x14ac:dyDescent="0.25">
      <c r="A7119" s="155" t="s">
        <v>71</v>
      </c>
      <c r="B7119" s="155" t="s">
        <v>1550</v>
      </c>
      <c r="C7119" s="155" t="s">
        <v>10109</v>
      </c>
      <c r="D7119" s="155">
        <v>5</v>
      </c>
      <c r="E7119" s="155">
        <v>5</v>
      </c>
      <c r="F7119" s="166">
        <v>42577</v>
      </c>
      <c r="G7119" s="166">
        <v>42583</v>
      </c>
      <c r="H7119" s="157">
        <v>1</v>
      </c>
      <c r="I7119" s="166"/>
    </row>
    <row r="7120" spans="1:9" ht="15" customHeight="1" x14ac:dyDescent="0.25">
      <c r="A7120" s="155" t="s">
        <v>286</v>
      </c>
      <c r="B7120" s="155" t="s">
        <v>7427</v>
      </c>
      <c r="C7120" s="155" t="s">
        <v>10110</v>
      </c>
      <c r="D7120" s="155">
        <v>25</v>
      </c>
      <c r="E7120" s="155">
        <v>25</v>
      </c>
      <c r="F7120" s="166">
        <v>42577</v>
      </c>
      <c r="G7120" s="166">
        <v>42579</v>
      </c>
      <c r="H7120" s="157">
        <v>1</v>
      </c>
      <c r="I7120" s="166"/>
    </row>
    <row r="7121" spans="1:9" ht="15" customHeight="1" x14ac:dyDescent="0.25">
      <c r="A7121" s="155" t="s">
        <v>520</v>
      </c>
      <c r="B7121" s="155" t="s">
        <v>533</v>
      </c>
      <c r="C7121" s="155" t="s">
        <v>10111</v>
      </c>
      <c r="D7121" s="155">
        <v>100</v>
      </c>
      <c r="E7121" s="155">
        <v>100</v>
      </c>
      <c r="F7121" s="166">
        <v>42577</v>
      </c>
      <c r="G7121" s="166">
        <v>42583</v>
      </c>
      <c r="H7121" s="157">
        <v>1</v>
      </c>
      <c r="I7121" s="166"/>
    </row>
    <row r="7122" spans="1:9" ht="15" customHeight="1" x14ac:dyDescent="0.25">
      <c r="A7122" s="155" t="s">
        <v>384</v>
      </c>
      <c r="B7122" s="155" t="s">
        <v>2696</v>
      </c>
      <c r="C7122" s="155" t="s">
        <v>10112</v>
      </c>
      <c r="D7122" s="155">
        <v>100</v>
      </c>
      <c r="E7122" s="155">
        <v>100</v>
      </c>
      <c r="F7122" s="166">
        <v>42577</v>
      </c>
      <c r="G7122" s="166">
        <v>42579</v>
      </c>
      <c r="H7122" s="157">
        <v>1</v>
      </c>
      <c r="I7122" s="166"/>
    </row>
    <row r="7123" spans="1:9" ht="15" customHeight="1" x14ac:dyDescent="0.25">
      <c r="A7123" s="155" t="s">
        <v>10113</v>
      </c>
      <c r="B7123" s="155" t="s">
        <v>10114</v>
      </c>
      <c r="C7123" s="155" t="s">
        <v>10115</v>
      </c>
      <c r="D7123" s="155">
        <v>5</v>
      </c>
      <c r="E7123" s="155">
        <v>5</v>
      </c>
      <c r="F7123" s="166">
        <v>42576</v>
      </c>
      <c r="G7123" s="166">
        <v>42580</v>
      </c>
      <c r="H7123" s="157">
        <v>1</v>
      </c>
      <c r="I7123" s="166"/>
    </row>
    <row r="7124" spans="1:9" ht="15" customHeight="1" x14ac:dyDescent="0.25">
      <c r="A7124" s="155" t="s">
        <v>6262</v>
      </c>
      <c r="B7124" s="155" t="s">
        <v>762</v>
      </c>
      <c r="C7124" s="155" t="s">
        <v>10116</v>
      </c>
      <c r="D7124" s="155">
        <v>50</v>
      </c>
      <c r="E7124" s="155">
        <v>50</v>
      </c>
      <c r="F7124" s="166">
        <v>42578</v>
      </c>
      <c r="G7124" s="166">
        <v>42584</v>
      </c>
      <c r="H7124" s="157">
        <v>1</v>
      </c>
      <c r="I7124" s="166"/>
    </row>
    <row r="7125" spans="1:9" ht="15" customHeight="1" x14ac:dyDescent="0.25">
      <c r="A7125" s="155" t="s">
        <v>71</v>
      </c>
      <c r="B7125" s="155" t="s">
        <v>167</v>
      </c>
      <c r="C7125" s="155" t="s">
        <v>10117</v>
      </c>
      <c r="D7125" s="155">
        <v>25</v>
      </c>
      <c r="E7125" s="155">
        <v>25</v>
      </c>
      <c r="F7125" s="166">
        <v>42579</v>
      </c>
      <c r="G7125" s="166">
        <v>42597</v>
      </c>
      <c r="H7125" s="157">
        <v>1</v>
      </c>
      <c r="I7125" s="166"/>
    </row>
    <row r="7126" spans="1:9" ht="15" customHeight="1" x14ac:dyDescent="0.25">
      <c r="A7126" s="155" t="s">
        <v>719</v>
      </c>
      <c r="B7126" s="155" t="s">
        <v>807</v>
      </c>
      <c r="C7126" s="155" t="s">
        <v>10118</v>
      </c>
      <c r="D7126" s="155">
        <v>250</v>
      </c>
      <c r="E7126" s="155">
        <v>250</v>
      </c>
      <c r="F7126" s="166">
        <v>42579</v>
      </c>
      <c r="G7126" s="166">
        <v>42586</v>
      </c>
      <c r="H7126" s="157">
        <v>1</v>
      </c>
      <c r="I7126" s="166"/>
    </row>
    <row r="7127" spans="1:9" ht="15" customHeight="1" x14ac:dyDescent="0.25">
      <c r="A7127" s="155" t="s">
        <v>115</v>
      </c>
      <c r="B7127" s="155" t="s">
        <v>549</v>
      </c>
      <c r="C7127" s="155" t="s">
        <v>10119</v>
      </c>
      <c r="D7127" s="155">
        <v>10</v>
      </c>
      <c r="E7127" s="155">
        <v>10</v>
      </c>
      <c r="F7127" s="166">
        <v>42579</v>
      </c>
      <c r="G7127" s="166">
        <v>42583</v>
      </c>
      <c r="H7127" s="157">
        <v>1</v>
      </c>
      <c r="I7127" s="166"/>
    </row>
    <row r="7128" spans="1:9" ht="15" customHeight="1" x14ac:dyDescent="0.25">
      <c r="A7128" s="155" t="s">
        <v>286</v>
      </c>
      <c r="B7128" s="155" t="s">
        <v>1247</v>
      </c>
      <c r="C7128" s="155" t="s">
        <v>10120</v>
      </c>
      <c r="D7128" s="155">
        <v>25</v>
      </c>
      <c r="E7128" s="155">
        <v>25</v>
      </c>
      <c r="F7128" s="166">
        <v>42579</v>
      </c>
      <c r="G7128" s="166">
        <v>42586</v>
      </c>
      <c r="H7128" s="157">
        <v>1</v>
      </c>
      <c r="I7128" s="166"/>
    </row>
    <row r="7129" spans="1:9" ht="15" customHeight="1" x14ac:dyDescent="0.25">
      <c r="A7129" s="155" t="s">
        <v>9483</v>
      </c>
      <c r="B7129" s="155" t="s">
        <v>10062</v>
      </c>
      <c r="C7129" s="155" t="s">
        <v>10121</v>
      </c>
      <c r="D7129" s="155">
        <v>100</v>
      </c>
      <c r="E7129" s="155">
        <v>98</v>
      </c>
      <c r="F7129" s="166">
        <v>42579</v>
      </c>
      <c r="G7129" s="166">
        <v>42586</v>
      </c>
      <c r="H7129" s="157">
        <v>1</v>
      </c>
      <c r="I7129" s="166" t="s">
        <v>10122</v>
      </c>
    </row>
    <row r="7130" spans="1:9" ht="15" customHeight="1" x14ac:dyDescent="0.25">
      <c r="A7130" s="155" t="s">
        <v>350</v>
      </c>
      <c r="B7130" s="155" t="s">
        <v>10123</v>
      </c>
      <c r="C7130" s="155" t="s">
        <v>10124</v>
      </c>
      <c r="D7130" s="155">
        <v>20</v>
      </c>
      <c r="E7130" s="155">
        <v>20</v>
      </c>
      <c r="F7130" s="166">
        <v>42579</v>
      </c>
      <c r="G7130" s="166">
        <v>42584</v>
      </c>
      <c r="H7130" s="157">
        <v>1</v>
      </c>
      <c r="I7130" s="166" t="s">
        <v>10125</v>
      </c>
    </row>
    <row r="7131" spans="1:9" ht="15" customHeight="1" x14ac:dyDescent="0.25">
      <c r="A7131" s="155" t="s">
        <v>8810</v>
      </c>
      <c r="B7131" s="155" t="s">
        <v>5343</v>
      </c>
      <c r="C7131" s="155" t="s">
        <v>10126</v>
      </c>
      <c r="D7131" s="155">
        <v>35</v>
      </c>
      <c r="E7131" s="155">
        <v>35</v>
      </c>
      <c r="F7131" s="166">
        <v>42579</v>
      </c>
      <c r="G7131" s="166">
        <v>42579</v>
      </c>
      <c r="H7131" s="157">
        <v>1</v>
      </c>
      <c r="I7131" s="166" t="s">
        <v>2151</v>
      </c>
    </row>
    <row r="7132" spans="1:9" ht="15" customHeight="1" x14ac:dyDescent="0.25">
      <c r="A7132" s="155" t="s">
        <v>10128</v>
      </c>
      <c r="B7132" s="155" t="s">
        <v>7368</v>
      </c>
      <c r="C7132" s="155" t="s">
        <v>10127</v>
      </c>
      <c r="D7132" s="155">
        <v>1</v>
      </c>
      <c r="E7132" s="155">
        <v>1</v>
      </c>
      <c r="F7132" s="166">
        <v>42580</v>
      </c>
      <c r="G7132" s="166">
        <v>42583</v>
      </c>
      <c r="H7132" s="157">
        <v>1</v>
      </c>
      <c r="I7132" s="166"/>
    </row>
    <row r="7133" spans="1:9" ht="15" customHeight="1" x14ac:dyDescent="0.25">
      <c r="A7133" s="155" t="s">
        <v>10113</v>
      </c>
      <c r="B7133" s="155" t="s">
        <v>10191</v>
      </c>
      <c r="C7133" s="155" t="s">
        <v>10190</v>
      </c>
      <c r="D7133" s="155">
        <v>10</v>
      </c>
      <c r="E7133" s="155">
        <v>10</v>
      </c>
      <c r="F7133" s="166">
        <v>42583</v>
      </c>
      <c r="G7133" s="166">
        <v>42586</v>
      </c>
      <c r="H7133" s="157">
        <v>1</v>
      </c>
      <c r="I7133" s="166"/>
    </row>
    <row r="7134" spans="1:9" ht="15" customHeight="1" x14ac:dyDescent="0.25">
      <c r="A7134" s="155" t="s">
        <v>71</v>
      </c>
      <c r="B7134" s="155" t="s">
        <v>477</v>
      </c>
      <c r="C7134" s="155" t="s">
        <v>10192</v>
      </c>
      <c r="D7134" s="155">
        <v>5</v>
      </c>
      <c r="E7134" s="155">
        <v>5</v>
      </c>
      <c r="F7134" s="166">
        <v>42583</v>
      </c>
      <c r="G7134" s="166">
        <v>42587</v>
      </c>
      <c r="H7134" s="157">
        <v>1</v>
      </c>
      <c r="I7134" s="166"/>
    </row>
    <row r="7135" spans="1:9" ht="15" customHeight="1" x14ac:dyDescent="0.25">
      <c r="A7135" s="155" t="s">
        <v>46</v>
      </c>
      <c r="B7135" s="155" t="s">
        <v>47</v>
      </c>
      <c r="C7135" s="155" t="s">
        <v>10193</v>
      </c>
      <c r="D7135" s="155">
        <v>100</v>
      </c>
      <c r="E7135" s="155">
        <v>100</v>
      </c>
      <c r="F7135" s="166">
        <v>42583</v>
      </c>
      <c r="G7135" s="166">
        <v>42587</v>
      </c>
      <c r="H7135" s="157">
        <v>1</v>
      </c>
      <c r="I7135" s="166"/>
    </row>
    <row r="7136" spans="1:9" ht="15" customHeight="1" x14ac:dyDescent="0.25">
      <c r="A7136" s="155" t="s">
        <v>520</v>
      </c>
      <c r="B7136" s="155" t="s">
        <v>9397</v>
      </c>
      <c r="C7136" s="155" t="s">
        <v>10194</v>
      </c>
      <c r="D7136" s="155">
        <v>71</v>
      </c>
      <c r="E7136" s="155">
        <v>71</v>
      </c>
      <c r="F7136" s="166">
        <v>42583</v>
      </c>
      <c r="G7136" s="166">
        <v>42590</v>
      </c>
      <c r="H7136" s="157">
        <v>1</v>
      </c>
      <c r="I7136" s="166"/>
    </row>
    <row r="7137" spans="1:9" ht="15" customHeight="1" x14ac:dyDescent="0.25">
      <c r="A7137" s="155" t="s">
        <v>10128</v>
      </c>
      <c r="B7137" s="155" t="s">
        <v>10195</v>
      </c>
      <c r="C7137" s="155" t="s">
        <v>10196</v>
      </c>
      <c r="D7137" s="155">
        <v>1</v>
      </c>
      <c r="E7137" s="155">
        <v>1</v>
      </c>
      <c r="F7137" s="166">
        <v>42584</v>
      </c>
      <c r="G7137" s="166">
        <v>42586</v>
      </c>
      <c r="H7137" s="157">
        <v>1</v>
      </c>
      <c r="I7137" s="166"/>
    </row>
    <row r="7138" spans="1:9" ht="15" customHeight="1" x14ac:dyDescent="0.25">
      <c r="A7138" s="155" t="s">
        <v>4562</v>
      </c>
      <c r="B7138" s="155" t="s">
        <v>1696</v>
      </c>
      <c r="C7138" s="155" t="s">
        <v>10197</v>
      </c>
      <c r="D7138" s="155">
        <v>1</v>
      </c>
      <c r="E7138" s="155">
        <v>1</v>
      </c>
      <c r="F7138" s="166">
        <v>42584</v>
      </c>
      <c r="G7138" s="166">
        <v>42587</v>
      </c>
      <c r="H7138" s="157">
        <v>1</v>
      </c>
      <c r="I7138" s="166"/>
    </row>
    <row r="7139" spans="1:9" ht="15" customHeight="1" x14ac:dyDescent="0.25">
      <c r="A7139" s="155" t="s">
        <v>10198</v>
      </c>
      <c r="B7139" s="155" t="s">
        <v>9098</v>
      </c>
      <c r="C7139" s="155" t="s">
        <v>837</v>
      </c>
      <c r="D7139" s="155">
        <v>1</v>
      </c>
      <c r="E7139" s="155">
        <v>1</v>
      </c>
      <c r="F7139" s="166">
        <v>42584</v>
      </c>
      <c r="G7139" s="166">
        <v>42587</v>
      </c>
      <c r="H7139" s="157">
        <v>1</v>
      </c>
      <c r="I7139" s="166"/>
    </row>
    <row r="7140" spans="1:9" ht="15" customHeight="1" x14ac:dyDescent="0.25">
      <c r="A7140" s="155" t="s">
        <v>10199</v>
      </c>
      <c r="B7140" s="155" t="s">
        <v>8414</v>
      </c>
      <c r="C7140" s="155" t="s">
        <v>10200</v>
      </c>
      <c r="D7140" s="155">
        <v>1700</v>
      </c>
      <c r="E7140" s="155">
        <v>796</v>
      </c>
      <c r="F7140" s="166">
        <v>42584</v>
      </c>
      <c r="G7140" s="166">
        <v>42584</v>
      </c>
      <c r="H7140" s="157">
        <v>1</v>
      </c>
      <c r="I7140" s="166" t="s">
        <v>10201</v>
      </c>
    </row>
    <row r="7141" spans="1:9" ht="15" customHeight="1" x14ac:dyDescent="0.25">
      <c r="A7141" s="155" t="s">
        <v>115</v>
      </c>
      <c r="B7141" s="155" t="s">
        <v>116</v>
      </c>
      <c r="C7141" s="155" t="s">
        <v>10202</v>
      </c>
      <c r="D7141" s="155">
        <v>20</v>
      </c>
      <c r="E7141" s="155">
        <v>20</v>
      </c>
      <c r="F7141" s="166">
        <v>42585</v>
      </c>
      <c r="G7141" s="166">
        <v>42587</v>
      </c>
      <c r="H7141" s="157">
        <v>1</v>
      </c>
      <c r="I7141" s="166" t="s">
        <v>214</v>
      </c>
    </row>
    <row r="7142" spans="1:9" ht="15" customHeight="1" x14ac:dyDescent="0.25">
      <c r="A7142" s="155" t="s">
        <v>520</v>
      </c>
      <c r="B7142" s="155" t="s">
        <v>966</v>
      </c>
      <c r="C7142" s="155" t="s">
        <v>10203</v>
      </c>
      <c r="D7142" s="155">
        <v>100</v>
      </c>
      <c r="E7142" s="155">
        <v>100</v>
      </c>
      <c r="F7142" s="166">
        <v>42585</v>
      </c>
      <c r="G7142" s="166">
        <v>42591</v>
      </c>
      <c r="H7142" s="157">
        <v>1</v>
      </c>
      <c r="I7142" s="166"/>
    </row>
    <row r="7143" spans="1:9" ht="15" customHeight="1" x14ac:dyDescent="0.25">
      <c r="A7143" s="155" t="s">
        <v>10204</v>
      </c>
      <c r="B7143" s="155" t="s">
        <v>529</v>
      </c>
      <c r="C7143" s="155" t="s">
        <v>10205</v>
      </c>
      <c r="D7143" s="155">
        <v>60</v>
      </c>
      <c r="E7143" s="155">
        <v>60</v>
      </c>
      <c r="F7143" s="166">
        <v>42585</v>
      </c>
      <c r="G7143" s="166">
        <v>42590</v>
      </c>
      <c r="H7143" s="157">
        <v>1</v>
      </c>
      <c r="I7143" s="166"/>
    </row>
    <row r="7144" spans="1:9" ht="15" customHeight="1" x14ac:dyDescent="0.25">
      <c r="A7144" s="155" t="s">
        <v>5721</v>
      </c>
      <c r="B7144" s="155" t="s">
        <v>9098</v>
      </c>
      <c r="C7144" s="155" t="s">
        <v>10206</v>
      </c>
      <c r="D7144" s="155">
        <v>1</v>
      </c>
      <c r="E7144" s="155">
        <v>1</v>
      </c>
      <c r="F7144" s="166">
        <v>42585</v>
      </c>
      <c r="G7144" s="166">
        <v>42591</v>
      </c>
      <c r="H7144" s="157">
        <v>1</v>
      </c>
      <c r="I7144" s="166"/>
    </row>
    <row r="7145" spans="1:9" ht="15" customHeight="1" x14ac:dyDescent="0.25">
      <c r="A7145" s="155" t="s">
        <v>8810</v>
      </c>
      <c r="B7145" s="155" t="s">
        <v>8925</v>
      </c>
      <c r="C7145" s="155" t="s">
        <v>10207</v>
      </c>
      <c r="D7145" s="155">
        <v>50</v>
      </c>
      <c r="E7145" s="155">
        <v>50</v>
      </c>
      <c r="F7145" s="166">
        <v>42585</v>
      </c>
      <c r="G7145" s="166">
        <v>42590</v>
      </c>
      <c r="H7145" s="157">
        <v>1</v>
      </c>
      <c r="I7145" s="166" t="s">
        <v>10208</v>
      </c>
    </row>
    <row r="7146" spans="1:9" ht="15" customHeight="1" x14ac:dyDescent="0.25">
      <c r="A7146" s="155" t="s">
        <v>6965</v>
      </c>
      <c r="B7146" s="155" t="s">
        <v>4975</v>
      </c>
      <c r="C7146" s="155" t="s">
        <v>10209</v>
      </c>
      <c r="D7146" s="155">
        <v>22</v>
      </c>
      <c r="E7146" s="155">
        <v>22</v>
      </c>
      <c r="F7146" s="166">
        <v>42586</v>
      </c>
      <c r="G7146" s="166">
        <v>42591</v>
      </c>
      <c r="H7146" s="157">
        <v>1</v>
      </c>
      <c r="I7146" s="166"/>
    </row>
    <row r="7147" spans="1:9" ht="15" customHeight="1" x14ac:dyDescent="0.25">
      <c r="A7147" s="155" t="s">
        <v>520</v>
      </c>
      <c r="B7147" s="155" t="s">
        <v>5026</v>
      </c>
      <c r="C7147" s="155" t="s">
        <v>10210</v>
      </c>
      <c r="D7147" s="155">
        <v>350</v>
      </c>
      <c r="E7147" s="155">
        <v>350</v>
      </c>
      <c r="F7147" s="166">
        <v>42586</v>
      </c>
      <c r="G7147" s="166">
        <v>42594</v>
      </c>
      <c r="H7147" s="157">
        <v>1</v>
      </c>
      <c r="I7147" s="166"/>
    </row>
    <row r="7148" spans="1:9" ht="15" customHeight="1" x14ac:dyDescent="0.25">
      <c r="A7148" s="155" t="s">
        <v>10199</v>
      </c>
      <c r="B7148" s="155" t="s">
        <v>10211</v>
      </c>
      <c r="C7148" s="155" t="s">
        <v>10212</v>
      </c>
      <c r="D7148" s="155">
        <v>10</v>
      </c>
      <c r="E7148" s="155">
        <v>10</v>
      </c>
      <c r="F7148" s="166">
        <v>42586</v>
      </c>
      <c r="G7148" s="166">
        <v>42586</v>
      </c>
      <c r="H7148" s="157">
        <v>1</v>
      </c>
      <c r="I7148" s="166" t="s">
        <v>178</v>
      </c>
    </row>
    <row r="7149" spans="1:9" ht="15" customHeight="1" x14ac:dyDescent="0.25">
      <c r="A7149" s="155" t="s">
        <v>10213</v>
      </c>
      <c r="B7149" s="155" t="s">
        <v>10214</v>
      </c>
      <c r="C7149" s="155" t="s">
        <v>10215</v>
      </c>
      <c r="D7149" s="155">
        <v>45</v>
      </c>
      <c r="E7149" s="155">
        <v>9</v>
      </c>
      <c r="F7149" s="166">
        <v>42586</v>
      </c>
      <c r="G7149" s="166">
        <v>42587</v>
      </c>
      <c r="H7149" s="157">
        <v>1</v>
      </c>
      <c r="I7149" s="166" t="s">
        <v>10216</v>
      </c>
    </row>
    <row r="7150" spans="1:9" ht="15" customHeight="1" x14ac:dyDescent="0.25">
      <c r="A7150" s="155" t="s">
        <v>8670</v>
      </c>
      <c r="B7150" s="155" t="s">
        <v>10217</v>
      </c>
      <c r="C7150" s="155" t="s">
        <v>10218</v>
      </c>
      <c r="D7150" s="155">
        <v>250</v>
      </c>
      <c r="E7150" s="155">
        <v>249</v>
      </c>
      <c r="F7150" s="166">
        <v>42586</v>
      </c>
      <c r="G7150" s="166">
        <v>42590</v>
      </c>
      <c r="H7150" s="157">
        <v>1</v>
      </c>
      <c r="I7150" s="166" t="s">
        <v>10219</v>
      </c>
    </row>
    <row r="7151" spans="1:9" ht="15" customHeight="1" x14ac:dyDescent="0.25">
      <c r="A7151" s="155" t="s">
        <v>520</v>
      </c>
      <c r="B7151" s="155" t="s">
        <v>609</v>
      </c>
      <c r="C7151" s="155" t="s">
        <v>10220</v>
      </c>
      <c r="D7151" s="155">
        <v>400</v>
      </c>
      <c r="E7151" s="155">
        <v>400</v>
      </c>
      <c r="F7151" s="166">
        <v>42586</v>
      </c>
      <c r="G7151" s="166">
        <v>42592</v>
      </c>
      <c r="H7151" s="157">
        <v>1</v>
      </c>
      <c r="I7151" s="166"/>
    </row>
    <row r="7152" spans="1:9" ht="15" customHeight="1" x14ac:dyDescent="0.25">
      <c r="A7152" s="155" t="s">
        <v>559</v>
      </c>
      <c r="B7152" s="155" t="s">
        <v>560</v>
      </c>
      <c r="C7152" s="155" t="s">
        <v>10221</v>
      </c>
      <c r="D7152" s="155">
        <v>15000</v>
      </c>
      <c r="E7152" s="155">
        <v>15029</v>
      </c>
      <c r="F7152" s="166">
        <v>42587</v>
      </c>
      <c r="G7152" s="166">
        <v>42591</v>
      </c>
      <c r="H7152" s="157">
        <v>1</v>
      </c>
      <c r="I7152" s="166"/>
    </row>
    <row r="7153" spans="1:9" ht="15" customHeight="1" x14ac:dyDescent="0.25">
      <c r="A7153" s="155" t="s">
        <v>71</v>
      </c>
      <c r="B7153" s="155" t="s">
        <v>583</v>
      </c>
      <c r="C7153" s="155" t="s">
        <v>10222</v>
      </c>
      <c r="D7153" s="155">
        <v>5</v>
      </c>
      <c r="E7153" s="155">
        <v>5</v>
      </c>
      <c r="F7153" s="166">
        <v>42587</v>
      </c>
      <c r="G7153" s="166">
        <v>42594</v>
      </c>
      <c r="H7153" s="157">
        <v>1</v>
      </c>
      <c r="I7153" s="166"/>
    </row>
    <row r="7154" spans="1:9" ht="15" customHeight="1" x14ac:dyDescent="0.25">
      <c r="A7154" s="155" t="s">
        <v>4635</v>
      </c>
      <c r="B7154" s="155" t="s">
        <v>10223</v>
      </c>
      <c r="C7154" s="155" t="s">
        <v>10224</v>
      </c>
      <c r="D7154" s="155">
        <v>1</v>
      </c>
      <c r="E7154" s="155">
        <v>1</v>
      </c>
      <c r="F7154" s="166">
        <v>42587</v>
      </c>
      <c r="G7154" s="166">
        <v>42593</v>
      </c>
      <c r="H7154" s="157">
        <v>1</v>
      </c>
      <c r="I7154" s="166" t="s">
        <v>4565</v>
      </c>
    </row>
    <row r="7155" spans="1:9" x14ac:dyDescent="0.25">
      <c r="A7155" s="155" t="s">
        <v>10199</v>
      </c>
      <c r="B7155" s="155" t="s">
        <v>10225</v>
      </c>
      <c r="C7155" s="155" t="s">
        <v>10226</v>
      </c>
      <c r="D7155" s="155">
        <v>1800</v>
      </c>
      <c r="E7155" s="155">
        <v>1800</v>
      </c>
      <c r="F7155" s="166">
        <v>42587</v>
      </c>
      <c r="G7155" s="166">
        <v>42584</v>
      </c>
      <c r="H7155" s="157">
        <v>0</v>
      </c>
      <c r="I7155" s="166" t="s">
        <v>1774</v>
      </c>
    </row>
    <row r="7156" spans="1:9" ht="15" customHeight="1" x14ac:dyDescent="0.25">
      <c r="A7156" s="155" t="s">
        <v>8570</v>
      </c>
      <c r="B7156" s="155" t="s">
        <v>10227</v>
      </c>
      <c r="C7156" s="155" t="s">
        <v>10228</v>
      </c>
      <c r="D7156" s="155">
        <v>10</v>
      </c>
      <c r="E7156" s="155">
        <v>10</v>
      </c>
      <c r="F7156" s="166">
        <v>42587</v>
      </c>
      <c r="G7156" s="166">
        <v>42590</v>
      </c>
      <c r="H7156" s="157">
        <v>1</v>
      </c>
      <c r="I7156" s="166"/>
    </row>
    <row r="7157" spans="1:9" ht="15" customHeight="1" x14ac:dyDescent="0.25">
      <c r="A7157" s="155" t="s">
        <v>286</v>
      </c>
      <c r="B7157" s="155" t="s">
        <v>10229</v>
      </c>
      <c r="C7157" s="155" t="s">
        <v>10230</v>
      </c>
      <c r="D7157" s="155">
        <v>25</v>
      </c>
      <c r="E7157" s="155">
        <v>25</v>
      </c>
      <c r="F7157" s="166">
        <v>42587</v>
      </c>
      <c r="G7157" s="166">
        <v>42590</v>
      </c>
      <c r="H7157" s="157">
        <v>1</v>
      </c>
      <c r="I7157" s="166"/>
    </row>
    <row r="7158" spans="1:9" ht="15" customHeight="1" x14ac:dyDescent="0.25">
      <c r="A7158" s="155" t="s">
        <v>394</v>
      </c>
      <c r="B7158" s="155" t="s">
        <v>6622</v>
      </c>
      <c r="C7158" s="155" t="s">
        <v>10233</v>
      </c>
      <c r="D7158" s="155">
        <v>10</v>
      </c>
      <c r="E7158" s="155">
        <v>10</v>
      </c>
      <c r="F7158" s="166">
        <v>42590</v>
      </c>
      <c r="G7158" s="166">
        <v>42592</v>
      </c>
      <c r="H7158" s="157">
        <v>1</v>
      </c>
      <c r="I7158" s="166"/>
    </row>
    <row r="7159" spans="1:9" ht="15" customHeight="1" x14ac:dyDescent="0.25">
      <c r="A7159" s="155" t="s">
        <v>71</v>
      </c>
      <c r="B7159" s="155" t="s">
        <v>1530</v>
      </c>
      <c r="C7159" s="155" t="s">
        <v>10235</v>
      </c>
      <c r="D7159" s="155">
        <v>5</v>
      </c>
      <c r="E7159" s="155">
        <v>5</v>
      </c>
      <c r="F7159" s="166">
        <v>42590</v>
      </c>
      <c r="G7159" s="166">
        <v>42598</v>
      </c>
      <c r="H7159" s="157">
        <v>1</v>
      </c>
      <c r="I7159" s="166"/>
    </row>
    <row r="7160" spans="1:9" ht="15" customHeight="1" x14ac:dyDescent="0.25">
      <c r="A7160" s="155" t="s">
        <v>71</v>
      </c>
      <c r="B7160" s="155" t="s">
        <v>1550</v>
      </c>
      <c r="C7160" s="155" t="s">
        <v>10234</v>
      </c>
      <c r="D7160" s="155">
        <v>5</v>
      </c>
      <c r="E7160" s="155">
        <v>5</v>
      </c>
      <c r="F7160" s="166">
        <v>42590</v>
      </c>
      <c r="G7160" s="166">
        <v>42594</v>
      </c>
      <c r="H7160" s="157">
        <v>1</v>
      </c>
      <c r="I7160" s="166"/>
    </row>
    <row r="7161" spans="1:9" ht="15" customHeight="1" x14ac:dyDescent="0.25">
      <c r="A7161" s="155" t="s">
        <v>8570</v>
      </c>
      <c r="B7161" s="155" t="s">
        <v>10236</v>
      </c>
      <c r="C7161" s="155" t="s">
        <v>10237</v>
      </c>
      <c r="D7161" s="155">
        <v>10</v>
      </c>
      <c r="E7161" s="155">
        <v>10</v>
      </c>
      <c r="F7161" s="166">
        <v>42590</v>
      </c>
      <c r="G7161" s="166">
        <v>42591</v>
      </c>
      <c r="H7161" s="157">
        <v>1</v>
      </c>
      <c r="I7161" s="166"/>
    </row>
    <row r="7162" spans="1:9" ht="15" customHeight="1" x14ac:dyDescent="0.25">
      <c r="A7162" s="155" t="s">
        <v>71</v>
      </c>
      <c r="B7162" s="155" t="s">
        <v>1550</v>
      </c>
      <c r="C7162" s="155" t="s">
        <v>10238</v>
      </c>
      <c r="D7162" s="155">
        <v>5</v>
      </c>
      <c r="E7162" s="155">
        <v>5</v>
      </c>
      <c r="F7162" s="166">
        <v>42590</v>
      </c>
      <c r="G7162" s="166">
        <v>42598</v>
      </c>
      <c r="H7162" s="157">
        <v>1</v>
      </c>
      <c r="I7162" s="166"/>
    </row>
    <row r="7163" spans="1:9" ht="30" customHeight="1" x14ac:dyDescent="0.25">
      <c r="A7163" s="155" t="s">
        <v>10096</v>
      </c>
      <c r="B7163" s="155" t="s">
        <v>10097</v>
      </c>
      <c r="C7163" s="155" t="s">
        <v>10239</v>
      </c>
      <c r="D7163" s="155">
        <v>80</v>
      </c>
      <c r="E7163" s="155">
        <v>14</v>
      </c>
      <c r="F7163" s="166">
        <v>42590</v>
      </c>
      <c r="G7163" s="166">
        <v>42622</v>
      </c>
      <c r="H7163" s="157">
        <v>1</v>
      </c>
      <c r="I7163" s="166" t="s">
        <v>10240</v>
      </c>
    </row>
    <row r="7164" spans="1:9" ht="15" customHeight="1" x14ac:dyDescent="0.25">
      <c r="A7164" s="155" t="s">
        <v>6021</v>
      </c>
      <c r="B7164" s="155" t="s">
        <v>8887</v>
      </c>
      <c r="C7164" s="155" t="s">
        <v>10241</v>
      </c>
      <c r="D7164" s="155">
        <v>250</v>
      </c>
      <c r="E7164" s="155">
        <v>250</v>
      </c>
      <c r="F7164" s="166">
        <v>42590</v>
      </c>
      <c r="G7164" s="166">
        <v>42592</v>
      </c>
      <c r="H7164" s="157">
        <v>1</v>
      </c>
      <c r="I7164" s="166"/>
    </row>
    <row r="7165" spans="1:9" ht="15" customHeight="1" x14ac:dyDescent="0.25">
      <c r="A7165" s="155" t="s">
        <v>6021</v>
      </c>
      <c r="B7165" s="155" t="s">
        <v>8888</v>
      </c>
      <c r="C7165" s="155" t="s">
        <v>166</v>
      </c>
      <c r="D7165" s="155">
        <v>250</v>
      </c>
      <c r="E7165" s="155">
        <v>250</v>
      </c>
      <c r="F7165" s="166">
        <v>42590</v>
      </c>
      <c r="G7165" s="166">
        <v>42592</v>
      </c>
      <c r="H7165" s="157">
        <v>1</v>
      </c>
      <c r="I7165" s="166"/>
    </row>
    <row r="7166" spans="1:9" ht="15" customHeight="1" x14ac:dyDescent="0.25">
      <c r="A7166" s="155" t="s">
        <v>559</v>
      </c>
      <c r="B7166" s="155" t="s">
        <v>450</v>
      </c>
      <c r="C7166" s="155" t="s">
        <v>10242</v>
      </c>
      <c r="D7166" s="155">
        <v>12000</v>
      </c>
      <c r="E7166" s="155">
        <v>12240</v>
      </c>
      <c r="F7166" s="166">
        <v>42590</v>
      </c>
      <c r="G7166" s="166">
        <v>42597</v>
      </c>
      <c r="H7166" s="157">
        <v>1</v>
      </c>
      <c r="I7166" s="166"/>
    </row>
    <row r="7167" spans="1:9" ht="15" customHeight="1" x14ac:dyDescent="0.25">
      <c r="A7167" s="155" t="s">
        <v>9386</v>
      </c>
      <c r="B7167" s="155" t="s">
        <v>493</v>
      </c>
      <c r="C7167" s="155" t="s">
        <v>10243</v>
      </c>
      <c r="D7167" s="155">
        <v>5088</v>
      </c>
      <c r="E7167" s="155">
        <v>5088</v>
      </c>
      <c r="F7167" s="166">
        <v>42590</v>
      </c>
      <c r="G7167" s="166">
        <v>42594</v>
      </c>
      <c r="H7167" s="157">
        <v>1</v>
      </c>
      <c r="I7167" s="166"/>
    </row>
    <row r="7168" spans="1:9" ht="15" customHeight="1" x14ac:dyDescent="0.25">
      <c r="A7168" s="155" t="s">
        <v>9386</v>
      </c>
      <c r="B7168" s="155" t="s">
        <v>495</v>
      </c>
      <c r="C7168" s="155" t="s">
        <v>364</v>
      </c>
      <c r="D7168" s="155">
        <v>5088</v>
      </c>
      <c r="E7168" s="155">
        <v>5088</v>
      </c>
      <c r="F7168" s="166">
        <v>42590</v>
      </c>
      <c r="G7168" s="166">
        <v>42594</v>
      </c>
      <c r="H7168" s="157">
        <v>1</v>
      </c>
      <c r="I7168" s="166"/>
    </row>
    <row r="7169" spans="1:9" ht="15" customHeight="1" x14ac:dyDescent="0.25">
      <c r="A7169" s="155" t="s">
        <v>7058</v>
      </c>
      <c r="B7169" s="155" t="s">
        <v>264</v>
      </c>
      <c r="C7169" s="155" t="s">
        <v>10244</v>
      </c>
      <c r="D7169" s="155">
        <v>250</v>
      </c>
      <c r="E7169" s="155">
        <v>250</v>
      </c>
      <c r="F7169" s="166">
        <v>42590</v>
      </c>
      <c r="G7169" s="166">
        <v>42594</v>
      </c>
      <c r="H7169" s="157">
        <v>1</v>
      </c>
      <c r="I7169" s="166"/>
    </row>
    <row r="7170" spans="1:9" ht="15" customHeight="1" x14ac:dyDescent="0.25">
      <c r="A7170" s="155" t="s">
        <v>10245</v>
      </c>
      <c r="B7170" s="155" t="s">
        <v>538</v>
      </c>
      <c r="C7170" s="155" t="s">
        <v>10246</v>
      </c>
      <c r="D7170" s="155">
        <v>50</v>
      </c>
      <c r="E7170" s="155">
        <v>50</v>
      </c>
      <c r="F7170" s="166">
        <v>42590</v>
      </c>
      <c r="G7170" s="166">
        <v>42598</v>
      </c>
      <c r="H7170" s="157">
        <v>1</v>
      </c>
      <c r="I7170" s="166"/>
    </row>
    <row r="7171" spans="1:9" ht="15" customHeight="1" x14ac:dyDescent="0.25">
      <c r="A7171" s="155" t="s">
        <v>10248</v>
      </c>
      <c r="B7171" s="155" t="s">
        <v>9158</v>
      </c>
      <c r="C7171" s="155" t="s">
        <v>10247</v>
      </c>
      <c r="D7171" s="155">
        <v>100</v>
      </c>
      <c r="E7171" s="155">
        <v>100</v>
      </c>
      <c r="F7171" s="166">
        <v>42590</v>
      </c>
      <c r="G7171" s="166">
        <v>42599</v>
      </c>
      <c r="H7171" s="157">
        <v>1</v>
      </c>
      <c r="I7171" s="166"/>
    </row>
    <row r="7172" spans="1:9" ht="15" customHeight="1" x14ac:dyDescent="0.25">
      <c r="A7172" s="155" t="s">
        <v>10249</v>
      </c>
      <c r="B7172" s="155" t="s">
        <v>10250</v>
      </c>
      <c r="C7172" s="155" t="s">
        <v>10251</v>
      </c>
      <c r="D7172" s="155">
        <v>23</v>
      </c>
      <c r="E7172" s="155">
        <v>23</v>
      </c>
      <c r="F7172" s="166">
        <v>42590</v>
      </c>
      <c r="G7172" s="166">
        <v>42614</v>
      </c>
      <c r="H7172" s="157">
        <v>1</v>
      </c>
      <c r="I7172" s="166" t="s">
        <v>10252</v>
      </c>
    </row>
    <row r="7173" spans="1:9" ht="15" customHeight="1" x14ac:dyDescent="0.25">
      <c r="A7173" s="155" t="s">
        <v>748</v>
      </c>
      <c r="B7173" s="155" t="s">
        <v>481</v>
      </c>
      <c r="C7173" s="155" t="s">
        <v>10253</v>
      </c>
      <c r="D7173" s="155">
        <v>400</v>
      </c>
      <c r="E7173" s="155">
        <v>400</v>
      </c>
      <c r="F7173" s="166">
        <v>42590</v>
      </c>
      <c r="G7173" s="166">
        <v>42597</v>
      </c>
      <c r="H7173" s="157">
        <v>1</v>
      </c>
      <c r="I7173" s="166"/>
    </row>
    <row r="7174" spans="1:9" ht="45" x14ac:dyDescent="0.25">
      <c r="A7174" s="155" t="s">
        <v>261</v>
      </c>
      <c r="B7174" s="155" t="s">
        <v>4138</v>
      </c>
      <c r="C7174" s="155" t="s">
        <v>10254</v>
      </c>
      <c r="D7174" s="155">
        <v>10</v>
      </c>
      <c r="E7174" s="155">
        <v>10</v>
      </c>
      <c r="F7174" s="166">
        <v>42590</v>
      </c>
      <c r="G7174" s="166">
        <v>42590</v>
      </c>
      <c r="H7174" s="157">
        <v>0</v>
      </c>
      <c r="I7174" s="166" t="s">
        <v>10255</v>
      </c>
    </row>
    <row r="7175" spans="1:9" ht="15" customHeight="1" x14ac:dyDescent="0.25">
      <c r="A7175" s="155" t="s">
        <v>6967</v>
      </c>
      <c r="B7175" s="155" t="s">
        <v>10256</v>
      </c>
      <c r="C7175" s="155" t="s">
        <v>10257</v>
      </c>
      <c r="D7175" s="155">
        <v>5</v>
      </c>
      <c r="E7175" s="155">
        <v>5</v>
      </c>
      <c r="F7175" s="166">
        <v>42590</v>
      </c>
      <c r="G7175" s="166">
        <v>42597</v>
      </c>
      <c r="H7175" s="157">
        <v>1</v>
      </c>
      <c r="I7175" s="166"/>
    </row>
    <row r="7176" spans="1:9" x14ac:dyDescent="0.25">
      <c r="A7176" s="155" t="s">
        <v>10258</v>
      </c>
      <c r="B7176" s="155" t="s">
        <v>10259</v>
      </c>
      <c r="C7176" s="155" t="s">
        <v>10260</v>
      </c>
      <c r="D7176" s="155">
        <v>4</v>
      </c>
      <c r="E7176" s="155">
        <v>4</v>
      </c>
      <c r="F7176" s="166">
        <v>42590</v>
      </c>
      <c r="G7176" s="166">
        <v>42585</v>
      </c>
      <c r="H7176" s="157">
        <v>0</v>
      </c>
      <c r="I7176" s="166" t="s">
        <v>10261</v>
      </c>
    </row>
    <row r="7177" spans="1:9" ht="15" customHeight="1" x14ac:dyDescent="0.25">
      <c r="A7177" s="155" t="s">
        <v>520</v>
      </c>
      <c r="B7177" s="155" t="s">
        <v>1931</v>
      </c>
      <c r="C7177" s="155" t="s">
        <v>10262</v>
      </c>
      <c r="D7177" s="155">
        <v>275</v>
      </c>
      <c r="E7177" s="155">
        <v>275</v>
      </c>
      <c r="F7177" s="166">
        <v>42592</v>
      </c>
      <c r="G7177" s="166">
        <v>42600</v>
      </c>
      <c r="H7177" s="157">
        <v>1</v>
      </c>
      <c r="I7177" s="166"/>
    </row>
    <row r="7178" spans="1:9" ht="15" customHeight="1" x14ac:dyDescent="0.25">
      <c r="A7178" s="155" t="s">
        <v>559</v>
      </c>
      <c r="B7178" s="155" t="s">
        <v>2265</v>
      </c>
      <c r="C7178" s="155" t="s">
        <v>10263</v>
      </c>
      <c r="D7178" s="155">
        <v>6000</v>
      </c>
      <c r="E7178" s="155">
        <v>6000</v>
      </c>
      <c r="F7178" s="166">
        <v>42592</v>
      </c>
      <c r="G7178" s="166">
        <v>42598</v>
      </c>
      <c r="H7178" s="157">
        <v>1</v>
      </c>
      <c r="I7178" s="166"/>
    </row>
    <row r="7179" spans="1:9" ht="15" customHeight="1" x14ac:dyDescent="0.25">
      <c r="A7179" s="155" t="s">
        <v>350</v>
      </c>
      <c r="B7179" s="155" t="s">
        <v>3959</v>
      </c>
      <c r="C7179" s="155" t="s">
        <v>10264</v>
      </c>
      <c r="D7179" s="155">
        <v>50</v>
      </c>
      <c r="E7179" s="155">
        <v>50</v>
      </c>
      <c r="F7179" s="166">
        <v>42592</v>
      </c>
      <c r="G7179" s="166">
        <v>42597</v>
      </c>
      <c r="H7179" s="157">
        <v>1</v>
      </c>
      <c r="I7179" s="166"/>
    </row>
    <row r="7180" spans="1:9" ht="15" customHeight="1" x14ac:dyDescent="0.25">
      <c r="A7180" s="155" t="s">
        <v>2906</v>
      </c>
      <c r="B7180" s="155" t="s">
        <v>4347</v>
      </c>
      <c r="C7180" s="155" t="s">
        <v>10265</v>
      </c>
      <c r="D7180" s="155">
        <v>25</v>
      </c>
      <c r="E7180" s="155">
        <v>25</v>
      </c>
      <c r="F7180" s="166">
        <v>42592</v>
      </c>
      <c r="G7180" s="166">
        <v>42597</v>
      </c>
      <c r="H7180" s="157">
        <v>1</v>
      </c>
      <c r="I7180" s="166"/>
    </row>
    <row r="7181" spans="1:9" ht="15" customHeight="1" x14ac:dyDescent="0.25">
      <c r="A7181" s="155" t="s">
        <v>36</v>
      </c>
      <c r="B7181" s="155" t="s">
        <v>7372</v>
      </c>
      <c r="C7181" s="155" t="s">
        <v>10266</v>
      </c>
      <c r="D7181" s="155">
        <v>5</v>
      </c>
      <c r="E7181" s="155">
        <v>5</v>
      </c>
      <c r="F7181" s="166">
        <v>42592</v>
      </c>
      <c r="G7181" s="166">
        <v>42594</v>
      </c>
      <c r="H7181" s="157">
        <v>1</v>
      </c>
      <c r="I7181" s="166"/>
    </row>
    <row r="7182" spans="1:9" ht="15" customHeight="1" x14ac:dyDescent="0.25">
      <c r="A7182" s="155" t="s">
        <v>559</v>
      </c>
      <c r="B7182" s="155" t="s">
        <v>1672</v>
      </c>
      <c r="C7182" s="155" t="s">
        <v>10267</v>
      </c>
      <c r="D7182" s="155">
        <v>100</v>
      </c>
      <c r="E7182" s="155">
        <v>100</v>
      </c>
      <c r="F7182" s="166">
        <v>42592</v>
      </c>
      <c r="G7182" s="166">
        <v>42597</v>
      </c>
      <c r="H7182" s="157">
        <v>1</v>
      </c>
      <c r="I7182" s="166"/>
    </row>
    <row r="7183" spans="1:9" ht="15" customHeight="1" x14ac:dyDescent="0.25">
      <c r="A7183" s="155" t="s">
        <v>559</v>
      </c>
      <c r="B7183" s="155" t="s">
        <v>1674</v>
      </c>
      <c r="C7183" s="155" t="s">
        <v>10268</v>
      </c>
      <c r="D7183" s="155">
        <v>100</v>
      </c>
      <c r="E7183" s="155">
        <v>100</v>
      </c>
      <c r="F7183" s="166">
        <v>42592</v>
      </c>
      <c r="G7183" s="166">
        <v>42597</v>
      </c>
      <c r="H7183" s="157">
        <v>1</v>
      </c>
      <c r="I7183" s="166"/>
    </row>
    <row r="7184" spans="1:9" x14ac:dyDescent="0.25">
      <c r="A7184" s="155" t="s">
        <v>10199</v>
      </c>
      <c r="B7184" s="155" t="s">
        <v>10269</v>
      </c>
      <c r="C7184" s="155" t="s">
        <v>10200</v>
      </c>
      <c r="D7184" s="155">
        <v>1700</v>
      </c>
      <c r="E7184" s="155">
        <v>860</v>
      </c>
      <c r="F7184" s="166">
        <v>42592</v>
      </c>
      <c r="G7184" s="166">
        <v>42584</v>
      </c>
      <c r="H7184" s="157">
        <v>0</v>
      </c>
      <c r="I7184" s="166" t="s">
        <v>10270</v>
      </c>
    </row>
    <row r="7185" spans="1:9" ht="15" customHeight="1" x14ac:dyDescent="0.25">
      <c r="A7185" s="155" t="s">
        <v>10271</v>
      </c>
      <c r="B7185" s="155" t="s">
        <v>7776</v>
      </c>
      <c r="C7185" s="155" t="s">
        <v>10272</v>
      </c>
      <c r="D7185" s="155">
        <v>200</v>
      </c>
      <c r="E7185" s="155">
        <v>200</v>
      </c>
      <c r="F7185" s="166">
        <v>42592</v>
      </c>
      <c r="G7185" s="166">
        <v>42597</v>
      </c>
      <c r="H7185" s="157">
        <v>1</v>
      </c>
      <c r="I7185" s="166"/>
    </row>
    <row r="7186" spans="1:9" ht="15" customHeight="1" x14ac:dyDescent="0.25">
      <c r="A7186" s="155" t="s">
        <v>71</v>
      </c>
      <c r="B7186" s="155" t="s">
        <v>74</v>
      </c>
      <c r="C7186" s="155" t="s">
        <v>10273</v>
      </c>
      <c r="D7186" s="155">
        <v>25</v>
      </c>
      <c r="E7186" s="155">
        <v>25</v>
      </c>
      <c r="F7186" s="166">
        <v>42593</v>
      </c>
      <c r="G7186" s="166">
        <v>42599</v>
      </c>
      <c r="H7186" s="157">
        <v>1</v>
      </c>
      <c r="I7186" s="166"/>
    </row>
    <row r="7187" spans="1:9" ht="15" customHeight="1" x14ac:dyDescent="0.25">
      <c r="A7187" s="155" t="s">
        <v>350</v>
      </c>
      <c r="B7187" s="155" t="s">
        <v>1219</v>
      </c>
      <c r="C7187" s="155" t="s">
        <v>10264</v>
      </c>
      <c r="D7187" s="155">
        <v>200</v>
      </c>
      <c r="E7187" s="155">
        <v>175</v>
      </c>
      <c r="F7187" s="166">
        <v>42593</v>
      </c>
      <c r="G7187" s="166">
        <v>42597</v>
      </c>
      <c r="H7187" s="157">
        <v>1</v>
      </c>
      <c r="I7187" s="166"/>
    </row>
    <row r="7188" spans="1:9" ht="30" customHeight="1" x14ac:dyDescent="0.25">
      <c r="A7188" s="155" t="s">
        <v>8056</v>
      </c>
      <c r="B7188" s="155" t="s">
        <v>3516</v>
      </c>
      <c r="C7188" s="155" t="s">
        <v>10274</v>
      </c>
      <c r="D7188" s="155">
        <v>10</v>
      </c>
      <c r="E7188" s="155">
        <v>10</v>
      </c>
      <c r="F7188" s="166">
        <v>42593</v>
      </c>
      <c r="G7188" s="166">
        <v>42598</v>
      </c>
      <c r="H7188" s="157">
        <v>1</v>
      </c>
      <c r="I7188" s="166"/>
    </row>
    <row r="7189" spans="1:9" ht="15" customHeight="1" x14ac:dyDescent="0.25">
      <c r="A7189" s="155" t="s">
        <v>42</v>
      </c>
      <c r="B7189" s="155" t="s">
        <v>8728</v>
      </c>
      <c r="C7189" s="155" t="s">
        <v>10275</v>
      </c>
      <c r="D7189" s="155">
        <v>75</v>
      </c>
      <c r="E7189" s="155">
        <v>75</v>
      </c>
      <c r="F7189" s="166">
        <v>42593</v>
      </c>
      <c r="G7189" s="166">
        <v>42598</v>
      </c>
      <c r="H7189" s="157">
        <v>1</v>
      </c>
      <c r="I7189" s="166"/>
    </row>
    <row r="7190" spans="1:9" ht="15" customHeight="1" x14ac:dyDescent="0.25">
      <c r="A7190" s="155" t="s">
        <v>4654</v>
      </c>
      <c r="B7190" s="155" t="s">
        <v>4655</v>
      </c>
      <c r="C7190" s="155" t="s">
        <v>10276</v>
      </c>
      <c r="D7190" s="155">
        <v>25</v>
      </c>
      <c r="E7190" s="155">
        <v>25</v>
      </c>
      <c r="F7190" s="166">
        <v>42593</v>
      </c>
      <c r="G7190" s="166">
        <v>42598</v>
      </c>
      <c r="H7190" s="157">
        <v>1</v>
      </c>
      <c r="I7190" s="166"/>
    </row>
    <row r="7191" spans="1:9" ht="15" customHeight="1" x14ac:dyDescent="0.25">
      <c r="A7191" s="155" t="s">
        <v>65</v>
      </c>
      <c r="B7191" s="155" t="s">
        <v>547</v>
      </c>
      <c r="C7191" s="155" t="s">
        <v>10072</v>
      </c>
      <c r="D7191" s="155">
        <v>150</v>
      </c>
      <c r="E7191" s="155">
        <v>150</v>
      </c>
      <c r="F7191" s="166">
        <v>42593</v>
      </c>
      <c r="G7191" s="166">
        <v>42601</v>
      </c>
      <c r="H7191" s="157">
        <v>1</v>
      </c>
      <c r="I7191" s="166"/>
    </row>
    <row r="7192" spans="1:9" ht="30" customHeight="1" x14ac:dyDescent="0.25">
      <c r="A7192" s="155" t="s">
        <v>3473</v>
      </c>
      <c r="B7192" s="155" t="s">
        <v>4947</v>
      </c>
      <c r="C7192" s="155" t="s">
        <v>10277</v>
      </c>
      <c r="D7192" s="155">
        <v>25</v>
      </c>
      <c r="E7192" s="155">
        <v>25</v>
      </c>
      <c r="F7192" s="166">
        <v>42593</v>
      </c>
      <c r="G7192" s="166">
        <v>42597</v>
      </c>
      <c r="H7192" s="157">
        <v>1</v>
      </c>
      <c r="I7192" s="166"/>
    </row>
    <row r="7193" spans="1:9" ht="15" customHeight="1" x14ac:dyDescent="0.25">
      <c r="A7193" s="155" t="s">
        <v>5050</v>
      </c>
      <c r="B7193" s="155" t="s">
        <v>5393</v>
      </c>
      <c r="C7193" s="155" t="s">
        <v>10278</v>
      </c>
      <c r="D7193" s="155">
        <v>100</v>
      </c>
      <c r="E7193" s="155">
        <v>100</v>
      </c>
      <c r="F7193" s="166">
        <v>42593</v>
      </c>
      <c r="G7193" s="166">
        <v>42598</v>
      </c>
      <c r="H7193" s="157">
        <v>1</v>
      </c>
      <c r="I7193" s="166"/>
    </row>
    <row r="7194" spans="1:9" ht="15" customHeight="1" x14ac:dyDescent="0.25">
      <c r="A7194" s="155" t="s">
        <v>10279</v>
      </c>
      <c r="B7194" s="155" t="s">
        <v>1696</v>
      </c>
      <c r="C7194" s="155" t="s">
        <v>10280</v>
      </c>
      <c r="D7194" s="155">
        <v>2</v>
      </c>
      <c r="E7194" s="155">
        <v>2</v>
      </c>
      <c r="F7194" s="166">
        <v>42593</v>
      </c>
      <c r="G7194" s="166">
        <v>42594</v>
      </c>
      <c r="H7194" s="157">
        <v>1</v>
      </c>
      <c r="I7194" s="166"/>
    </row>
    <row r="7195" spans="1:9" ht="15" customHeight="1" x14ac:dyDescent="0.25">
      <c r="A7195" s="155" t="s">
        <v>520</v>
      </c>
      <c r="B7195" s="155" t="s">
        <v>1023</v>
      </c>
      <c r="C7195" s="155" t="s">
        <v>10281</v>
      </c>
      <c r="D7195" s="155">
        <v>187</v>
      </c>
      <c r="E7195" s="155">
        <v>187</v>
      </c>
      <c r="F7195" s="166">
        <v>42597</v>
      </c>
      <c r="G7195" s="166">
        <v>42604</v>
      </c>
      <c r="H7195" s="157">
        <v>1</v>
      </c>
      <c r="I7195" s="166"/>
    </row>
    <row r="7196" spans="1:9" ht="15" customHeight="1" x14ac:dyDescent="0.25">
      <c r="A7196" s="155" t="s">
        <v>10282</v>
      </c>
      <c r="B7196" s="155" t="s">
        <v>272</v>
      </c>
      <c r="C7196" s="155" t="s">
        <v>10283</v>
      </c>
      <c r="D7196" s="155">
        <v>49</v>
      </c>
      <c r="E7196" s="155">
        <v>49</v>
      </c>
      <c r="F7196" s="166">
        <v>42597</v>
      </c>
      <c r="G7196" s="166">
        <v>42601</v>
      </c>
      <c r="H7196" s="157">
        <v>1</v>
      </c>
      <c r="I7196" s="166" t="s">
        <v>10284</v>
      </c>
    </row>
    <row r="7197" spans="1:9" ht="15" customHeight="1" x14ac:dyDescent="0.25">
      <c r="A7197" s="155" t="s">
        <v>8835</v>
      </c>
      <c r="B7197" s="155" t="s">
        <v>9341</v>
      </c>
      <c r="C7197" s="155" t="s">
        <v>10285</v>
      </c>
      <c r="D7197" s="155">
        <v>60</v>
      </c>
      <c r="E7197" s="155">
        <v>1</v>
      </c>
      <c r="F7197" s="166">
        <v>42597</v>
      </c>
      <c r="G7197" s="166">
        <v>42601</v>
      </c>
      <c r="H7197" s="157">
        <v>1</v>
      </c>
      <c r="I7197" s="166" t="s">
        <v>838</v>
      </c>
    </row>
    <row r="7198" spans="1:9" ht="15" customHeight="1" x14ac:dyDescent="0.25">
      <c r="A7198" s="155" t="s">
        <v>10286</v>
      </c>
      <c r="B7198" s="155" t="s">
        <v>5328</v>
      </c>
      <c r="C7198" s="155" t="s">
        <v>10287</v>
      </c>
      <c r="D7198" s="155">
        <v>16000</v>
      </c>
      <c r="E7198" s="155">
        <v>16000</v>
      </c>
      <c r="F7198" s="166">
        <v>42597</v>
      </c>
      <c r="G7198" s="166">
        <v>42600</v>
      </c>
      <c r="H7198" s="157">
        <v>1</v>
      </c>
      <c r="I7198" s="166"/>
    </row>
    <row r="7199" spans="1:9" ht="15" customHeight="1" x14ac:dyDescent="0.25">
      <c r="A7199" s="155" t="s">
        <v>7536</v>
      </c>
      <c r="B7199" s="155" t="s">
        <v>6454</v>
      </c>
      <c r="C7199" s="155" t="s">
        <v>10291</v>
      </c>
      <c r="D7199" s="155">
        <v>30</v>
      </c>
      <c r="E7199" s="155">
        <v>30</v>
      </c>
      <c r="F7199" s="166">
        <v>42598</v>
      </c>
      <c r="G7199" s="166">
        <v>42600</v>
      </c>
      <c r="H7199" s="157">
        <v>1</v>
      </c>
      <c r="I7199" s="166"/>
    </row>
    <row r="7200" spans="1:9" ht="15" customHeight="1" x14ac:dyDescent="0.25">
      <c r="A7200" s="155" t="s">
        <v>7536</v>
      </c>
      <c r="B7200" s="155" t="s">
        <v>6455</v>
      </c>
      <c r="C7200" s="155" t="s">
        <v>10290</v>
      </c>
      <c r="D7200" s="155">
        <v>30</v>
      </c>
      <c r="E7200" s="155">
        <v>30</v>
      </c>
      <c r="F7200" s="166">
        <v>42598</v>
      </c>
      <c r="G7200" s="166">
        <v>42600</v>
      </c>
      <c r="H7200" s="157">
        <v>1</v>
      </c>
      <c r="I7200" s="166"/>
    </row>
    <row r="7201" spans="1:9" ht="15" customHeight="1" x14ac:dyDescent="0.25">
      <c r="A7201" s="155" t="s">
        <v>1145</v>
      </c>
      <c r="B7201" s="155" t="s">
        <v>10292</v>
      </c>
      <c r="C7201" s="155" t="s">
        <v>10293</v>
      </c>
      <c r="D7201" s="155">
        <v>20</v>
      </c>
      <c r="E7201" s="155">
        <v>20</v>
      </c>
      <c r="F7201" s="166">
        <v>42598</v>
      </c>
      <c r="G7201" s="166">
        <v>42604</v>
      </c>
      <c r="H7201" s="157">
        <v>1</v>
      </c>
      <c r="I7201" s="166"/>
    </row>
    <row r="7202" spans="1:9" ht="15" customHeight="1" x14ac:dyDescent="0.25">
      <c r="A7202" s="155" t="s">
        <v>46</v>
      </c>
      <c r="B7202" s="155" t="s">
        <v>6120</v>
      </c>
      <c r="C7202" s="155" t="s">
        <v>10294</v>
      </c>
      <c r="D7202" s="155">
        <v>25</v>
      </c>
      <c r="E7202" s="155">
        <v>25</v>
      </c>
      <c r="F7202" s="166">
        <v>42598</v>
      </c>
      <c r="G7202" s="166">
        <v>42601</v>
      </c>
      <c r="H7202" s="157">
        <v>1</v>
      </c>
      <c r="I7202" s="166"/>
    </row>
    <row r="7203" spans="1:9" ht="15" customHeight="1" x14ac:dyDescent="0.25">
      <c r="A7203" s="155" t="s">
        <v>6967</v>
      </c>
      <c r="B7203" s="155" t="s">
        <v>10295</v>
      </c>
      <c r="C7203" s="155" t="s">
        <v>10296</v>
      </c>
      <c r="D7203" s="155">
        <v>10</v>
      </c>
      <c r="E7203" s="155">
        <v>10</v>
      </c>
      <c r="F7203" s="166">
        <v>42598</v>
      </c>
      <c r="G7203" s="166">
        <v>42604</v>
      </c>
      <c r="H7203" s="157">
        <v>1</v>
      </c>
      <c r="I7203" s="166"/>
    </row>
    <row r="7204" spans="1:9" ht="15" customHeight="1" x14ac:dyDescent="0.25">
      <c r="A7204" s="155" t="s">
        <v>8835</v>
      </c>
      <c r="B7204" s="155" t="s">
        <v>10297</v>
      </c>
      <c r="C7204" s="155" t="s">
        <v>10298</v>
      </c>
      <c r="D7204" s="155">
        <v>200</v>
      </c>
      <c r="E7204" s="155">
        <v>200</v>
      </c>
      <c r="F7204" s="166">
        <v>42599</v>
      </c>
      <c r="G7204" s="166">
        <v>42604</v>
      </c>
      <c r="H7204" s="157">
        <v>1</v>
      </c>
      <c r="I7204" s="166"/>
    </row>
    <row r="7205" spans="1:9" ht="15" customHeight="1" x14ac:dyDescent="0.25">
      <c r="A7205" s="155" t="s">
        <v>286</v>
      </c>
      <c r="B7205" s="155" t="s">
        <v>10059</v>
      </c>
      <c r="C7205" s="155" t="s">
        <v>10299</v>
      </c>
      <c r="D7205" s="155">
        <v>100</v>
      </c>
      <c r="E7205" s="155">
        <v>100</v>
      </c>
      <c r="F7205" s="166">
        <v>42599</v>
      </c>
      <c r="G7205" s="166">
        <v>42601</v>
      </c>
      <c r="H7205" s="157">
        <v>1</v>
      </c>
      <c r="I7205" s="166"/>
    </row>
    <row r="7206" spans="1:9" ht="15" customHeight="1" x14ac:dyDescent="0.25">
      <c r="A7206" s="155" t="s">
        <v>251</v>
      </c>
      <c r="B7206" s="155" t="s">
        <v>5180</v>
      </c>
      <c r="C7206" s="155" t="s">
        <v>10300</v>
      </c>
      <c r="D7206" s="155">
        <v>20</v>
      </c>
      <c r="E7206" s="155">
        <v>20</v>
      </c>
      <c r="F7206" s="166">
        <v>42599</v>
      </c>
      <c r="G7206" s="166">
        <v>42604</v>
      </c>
      <c r="H7206" s="157">
        <v>1</v>
      </c>
      <c r="I7206" s="166"/>
    </row>
    <row r="7207" spans="1:9" ht="15" customHeight="1" x14ac:dyDescent="0.25">
      <c r="A7207" s="155" t="s">
        <v>251</v>
      </c>
      <c r="B7207" s="155" t="s">
        <v>283</v>
      </c>
      <c r="C7207" s="155" t="s">
        <v>10301</v>
      </c>
      <c r="D7207" s="155">
        <v>10</v>
      </c>
      <c r="E7207" s="155">
        <v>10</v>
      </c>
      <c r="F7207" s="166">
        <v>42599</v>
      </c>
      <c r="G7207" s="166">
        <v>42606</v>
      </c>
      <c r="H7207" s="157">
        <v>1</v>
      </c>
      <c r="I7207" s="166"/>
    </row>
    <row r="7208" spans="1:9" ht="15" customHeight="1" x14ac:dyDescent="0.25">
      <c r="A7208" s="155" t="s">
        <v>7240</v>
      </c>
      <c r="B7208" s="155" t="s">
        <v>10302</v>
      </c>
      <c r="C7208" s="155" t="s">
        <v>10303</v>
      </c>
      <c r="D7208" s="155">
        <v>5</v>
      </c>
      <c r="E7208" s="155">
        <v>5</v>
      </c>
      <c r="F7208" s="166">
        <v>42599</v>
      </c>
      <c r="G7208" s="166">
        <v>42550</v>
      </c>
      <c r="H7208" s="157">
        <v>1</v>
      </c>
      <c r="I7208" s="166"/>
    </row>
    <row r="7209" spans="1:9" ht="15" customHeight="1" x14ac:dyDescent="0.25">
      <c r="A7209" s="155" t="s">
        <v>42</v>
      </c>
      <c r="B7209" s="155" t="s">
        <v>2702</v>
      </c>
      <c r="C7209" s="155" t="s">
        <v>10304</v>
      </c>
      <c r="D7209" s="155">
        <v>100</v>
      </c>
      <c r="E7209" s="155">
        <v>100</v>
      </c>
      <c r="F7209" s="166">
        <v>42600</v>
      </c>
      <c r="G7209" s="166">
        <v>42604</v>
      </c>
      <c r="H7209" s="157">
        <v>1</v>
      </c>
      <c r="I7209" s="166"/>
    </row>
    <row r="7210" spans="1:9" ht="15" customHeight="1" x14ac:dyDescent="0.25">
      <c r="A7210" s="155" t="s">
        <v>3481</v>
      </c>
      <c r="B7210" s="155" t="s">
        <v>693</v>
      </c>
      <c r="C7210" s="155" t="s">
        <v>10305</v>
      </c>
      <c r="D7210" s="155">
        <v>5</v>
      </c>
      <c r="E7210" s="155">
        <v>5</v>
      </c>
      <c r="F7210" s="166">
        <v>42600</v>
      </c>
      <c r="G7210" s="166">
        <v>42606</v>
      </c>
      <c r="H7210" s="157">
        <v>1</v>
      </c>
      <c r="I7210" s="166"/>
    </row>
    <row r="7211" spans="1:9" ht="15" customHeight="1" x14ac:dyDescent="0.25">
      <c r="A7211" s="155" t="s">
        <v>71</v>
      </c>
      <c r="B7211" s="155" t="s">
        <v>1550</v>
      </c>
      <c r="C7211" s="155" t="s">
        <v>10306</v>
      </c>
      <c r="D7211" s="155">
        <v>5</v>
      </c>
      <c r="E7211" s="155">
        <v>5</v>
      </c>
      <c r="F7211" s="166">
        <v>42600</v>
      </c>
      <c r="G7211" s="166">
        <v>42608</v>
      </c>
      <c r="H7211" s="157">
        <v>1</v>
      </c>
      <c r="I7211" s="166"/>
    </row>
    <row r="7212" spans="1:9" ht="15" customHeight="1" x14ac:dyDescent="0.25">
      <c r="A7212" s="155" t="s">
        <v>7240</v>
      </c>
      <c r="B7212" s="155" t="s">
        <v>10307</v>
      </c>
      <c r="C7212" s="155" t="s">
        <v>10308</v>
      </c>
      <c r="D7212" s="155">
        <v>10</v>
      </c>
      <c r="E7212" s="155">
        <v>10</v>
      </c>
      <c r="F7212" s="166">
        <v>42600</v>
      </c>
      <c r="G7212" s="166">
        <v>42608</v>
      </c>
      <c r="H7212" s="157">
        <v>1</v>
      </c>
      <c r="I7212" s="166"/>
    </row>
    <row r="7213" spans="1:9" ht="15" customHeight="1" x14ac:dyDescent="0.25">
      <c r="A7213" s="155" t="s">
        <v>8647</v>
      </c>
      <c r="B7213" s="155" t="s">
        <v>8970</v>
      </c>
      <c r="C7213" s="155" t="s">
        <v>10309</v>
      </c>
      <c r="D7213" s="155">
        <v>30</v>
      </c>
      <c r="E7213" s="155">
        <v>30</v>
      </c>
      <c r="F7213" s="166">
        <v>42600</v>
      </c>
      <c r="G7213" s="166">
        <v>42608</v>
      </c>
      <c r="H7213" s="157">
        <v>1</v>
      </c>
      <c r="I7213" s="166"/>
    </row>
    <row r="7214" spans="1:9" ht="15" customHeight="1" x14ac:dyDescent="0.25">
      <c r="A7214" s="155" t="s">
        <v>4968</v>
      </c>
      <c r="B7214" s="155" t="s">
        <v>4969</v>
      </c>
      <c r="C7214" s="155" t="s">
        <v>10310</v>
      </c>
      <c r="D7214" s="155">
        <v>150</v>
      </c>
      <c r="E7214" s="155">
        <v>150</v>
      </c>
      <c r="F7214" s="166">
        <v>42600</v>
      </c>
      <c r="G7214" s="166">
        <v>42614</v>
      </c>
      <c r="H7214" s="157">
        <v>1</v>
      </c>
      <c r="I7214" s="166"/>
    </row>
    <row r="7215" spans="1:9" ht="15" customHeight="1" x14ac:dyDescent="0.25">
      <c r="A7215" s="155" t="s">
        <v>8835</v>
      </c>
      <c r="B7215" s="155" t="s">
        <v>9341</v>
      </c>
      <c r="C7215" s="155" t="s">
        <v>10285</v>
      </c>
      <c r="D7215" s="155">
        <v>60</v>
      </c>
      <c r="E7215" s="155">
        <v>60</v>
      </c>
      <c r="F7215" s="166">
        <v>42600</v>
      </c>
      <c r="G7215" s="166">
        <v>42601</v>
      </c>
      <c r="H7215" s="157">
        <v>1</v>
      </c>
      <c r="I7215" s="166" t="s">
        <v>10311</v>
      </c>
    </row>
    <row r="7216" spans="1:9" ht="15" customHeight="1" x14ac:dyDescent="0.25">
      <c r="A7216" s="155" t="s">
        <v>3481</v>
      </c>
      <c r="B7216" s="155" t="s">
        <v>149</v>
      </c>
      <c r="C7216" s="155" t="s">
        <v>10312</v>
      </c>
      <c r="D7216" s="155">
        <v>70</v>
      </c>
      <c r="E7216" s="155">
        <v>70</v>
      </c>
      <c r="F7216" s="166">
        <v>42600</v>
      </c>
      <c r="G7216" s="166">
        <v>42601</v>
      </c>
      <c r="H7216" s="157">
        <v>1</v>
      </c>
      <c r="I7216" s="166"/>
    </row>
    <row r="7217" spans="1:9" ht="15" customHeight="1" x14ac:dyDescent="0.25">
      <c r="A7217" s="155" t="s">
        <v>8168</v>
      </c>
      <c r="B7217" s="155" t="s">
        <v>947</v>
      </c>
      <c r="C7217" s="155" t="s">
        <v>10314</v>
      </c>
      <c r="D7217" s="155">
        <v>2</v>
      </c>
      <c r="E7217" s="155">
        <v>2</v>
      </c>
      <c r="F7217" s="166">
        <v>42601</v>
      </c>
      <c r="G7217" s="166">
        <v>42611</v>
      </c>
      <c r="H7217" s="157">
        <v>1</v>
      </c>
      <c r="I7217" s="166"/>
    </row>
    <row r="7218" spans="1:9" ht="15" customHeight="1" x14ac:dyDescent="0.25">
      <c r="A7218" s="155" t="s">
        <v>7536</v>
      </c>
      <c r="B7218" s="155" t="s">
        <v>272</v>
      </c>
      <c r="C7218" s="155" t="s">
        <v>10315</v>
      </c>
      <c r="D7218" s="155">
        <v>5</v>
      </c>
      <c r="E7218" s="155">
        <v>5</v>
      </c>
      <c r="F7218" s="166">
        <v>42601</v>
      </c>
      <c r="G7218" s="166">
        <v>42613</v>
      </c>
      <c r="H7218" s="157">
        <v>1</v>
      </c>
      <c r="I7218" s="166" t="s">
        <v>10289</v>
      </c>
    </row>
    <row r="7219" spans="1:9" ht="15" customHeight="1" x14ac:dyDescent="0.25">
      <c r="A7219" s="155" t="s">
        <v>3430</v>
      </c>
      <c r="B7219" s="155" t="s">
        <v>681</v>
      </c>
      <c r="C7219" s="155" t="s">
        <v>10293</v>
      </c>
      <c r="D7219" s="155">
        <v>100</v>
      </c>
      <c r="E7219" s="155">
        <v>100</v>
      </c>
      <c r="F7219" s="166">
        <v>42601</v>
      </c>
      <c r="G7219" s="166">
        <v>42605</v>
      </c>
      <c r="H7219" s="157">
        <v>1</v>
      </c>
      <c r="I7219" s="166"/>
    </row>
    <row r="7220" spans="1:9" ht="15" customHeight="1" x14ac:dyDescent="0.25">
      <c r="A7220" s="155" t="s">
        <v>10316</v>
      </c>
      <c r="B7220" s="155" t="s">
        <v>10317</v>
      </c>
      <c r="C7220" s="155" t="s">
        <v>10318</v>
      </c>
      <c r="D7220" s="155">
        <v>11</v>
      </c>
      <c r="E7220" s="155">
        <v>11</v>
      </c>
      <c r="F7220" s="166">
        <v>42601</v>
      </c>
      <c r="G7220" s="166">
        <v>42602</v>
      </c>
      <c r="H7220" s="157">
        <v>1</v>
      </c>
      <c r="I7220" s="166" t="s">
        <v>10319</v>
      </c>
    </row>
    <row r="7221" spans="1:9" ht="15" customHeight="1" x14ac:dyDescent="0.25">
      <c r="A7221" s="155" t="s">
        <v>6967</v>
      </c>
      <c r="B7221" s="155" t="s">
        <v>10295</v>
      </c>
      <c r="C7221" s="155" t="s">
        <v>10320</v>
      </c>
      <c r="D7221" s="155">
        <v>10</v>
      </c>
      <c r="E7221" s="155">
        <v>10</v>
      </c>
      <c r="F7221" s="166">
        <v>42601</v>
      </c>
      <c r="G7221" s="166">
        <v>42604</v>
      </c>
      <c r="H7221" s="157">
        <v>1</v>
      </c>
      <c r="I7221" s="166" t="s">
        <v>10321</v>
      </c>
    </row>
    <row r="7222" spans="1:9" ht="15" customHeight="1" x14ac:dyDescent="0.25">
      <c r="A7222" s="155" t="s">
        <v>6638</v>
      </c>
      <c r="B7222" s="155" t="s">
        <v>4528</v>
      </c>
      <c r="C7222" s="155" t="s">
        <v>10322</v>
      </c>
      <c r="D7222" s="155">
        <v>30</v>
      </c>
      <c r="E7222" s="155">
        <v>30</v>
      </c>
      <c r="F7222" s="166">
        <v>42604</v>
      </c>
      <c r="G7222" s="166">
        <v>42608</v>
      </c>
      <c r="H7222" s="157">
        <v>1</v>
      </c>
      <c r="I7222" s="166"/>
    </row>
    <row r="7223" spans="1:9" ht="15" customHeight="1" x14ac:dyDescent="0.25">
      <c r="A7223" s="155" t="s">
        <v>6638</v>
      </c>
      <c r="B7223" s="155" t="s">
        <v>4530</v>
      </c>
      <c r="C7223" s="155" t="s">
        <v>10323</v>
      </c>
      <c r="D7223" s="155">
        <v>37</v>
      </c>
      <c r="E7223" s="155">
        <v>37</v>
      </c>
      <c r="F7223" s="166">
        <v>42604</v>
      </c>
      <c r="G7223" s="166">
        <v>42608</v>
      </c>
      <c r="H7223" s="157">
        <v>1</v>
      </c>
      <c r="I7223" s="166"/>
    </row>
    <row r="7224" spans="1:9" ht="15" customHeight="1" x14ac:dyDescent="0.25">
      <c r="A7224" s="155" t="s">
        <v>9275</v>
      </c>
      <c r="B7224" s="155" t="s">
        <v>626</v>
      </c>
      <c r="C7224" s="155" t="s">
        <v>10324</v>
      </c>
      <c r="D7224" s="155">
        <v>2500</v>
      </c>
      <c r="E7224" s="155">
        <v>2500</v>
      </c>
      <c r="F7224" s="166">
        <v>42604</v>
      </c>
      <c r="G7224" s="166">
        <v>42607</v>
      </c>
      <c r="H7224" s="157">
        <v>1</v>
      </c>
      <c r="I7224" s="166"/>
    </row>
    <row r="7225" spans="1:9" ht="15" customHeight="1" x14ac:dyDescent="0.25">
      <c r="A7225" s="155" t="s">
        <v>71</v>
      </c>
      <c r="B7225" s="155" t="s">
        <v>1550</v>
      </c>
      <c r="C7225" s="155" t="s">
        <v>10325</v>
      </c>
      <c r="D7225" s="155">
        <v>5</v>
      </c>
      <c r="E7225" s="155">
        <v>5</v>
      </c>
      <c r="F7225" s="166">
        <v>42604</v>
      </c>
      <c r="G7225" s="166">
        <v>42608</v>
      </c>
      <c r="H7225" s="157">
        <v>1</v>
      </c>
      <c r="I7225" s="166"/>
    </row>
    <row r="7226" spans="1:9" ht="15" customHeight="1" x14ac:dyDescent="0.25">
      <c r="A7226" s="155" t="s">
        <v>71</v>
      </c>
      <c r="B7226" s="155" t="s">
        <v>1168</v>
      </c>
      <c r="C7226" s="155" t="s">
        <v>10326</v>
      </c>
      <c r="D7226" s="155">
        <v>10</v>
      </c>
      <c r="E7226" s="155">
        <v>10</v>
      </c>
      <c r="F7226" s="166">
        <v>42604</v>
      </c>
      <c r="G7226" s="166">
        <v>42606</v>
      </c>
      <c r="H7226" s="157">
        <v>1</v>
      </c>
      <c r="I7226" s="166"/>
    </row>
    <row r="7227" spans="1:9" ht="30" customHeight="1" x14ac:dyDescent="0.25">
      <c r="A7227" s="155" t="s">
        <v>8056</v>
      </c>
      <c r="B7227" s="155" t="s">
        <v>4253</v>
      </c>
      <c r="C7227" s="155" t="s">
        <v>10327</v>
      </c>
      <c r="D7227" s="155">
        <v>100</v>
      </c>
      <c r="E7227" s="155">
        <v>100</v>
      </c>
      <c r="F7227" s="166">
        <v>42605</v>
      </c>
      <c r="G7227" s="166">
        <v>42606</v>
      </c>
      <c r="H7227" s="157">
        <v>1</v>
      </c>
      <c r="I7227" s="166"/>
    </row>
    <row r="7228" spans="1:9" ht="15" customHeight="1" x14ac:dyDescent="0.25">
      <c r="A7228" s="155" t="s">
        <v>4635</v>
      </c>
      <c r="B7228" s="155" t="s">
        <v>10223</v>
      </c>
      <c r="C7228" s="155" t="s">
        <v>10328</v>
      </c>
      <c r="D7228" s="155">
        <v>100</v>
      </c>
      <c r="E7228" s="155">
        <v>99</v>
      </c>
      <c r="F7228" s="166">
        <v>42605</v>
      </c>
      <c r="G7228" s="166">
        <v>42607</v>
      </c>
      <c r="H7228" s="157">
        <v>1</v>
      </c>
      <c r="I7228" s="166" t="s">
        <v>10329</v>
      </c>
    </row>
    <row r="7229" spans="1:9" ht="15" customHeight="1" x14ac:dyDescent="0.25">
      <c r="A7229" s="155" t="s">
        <v>5708</v>
      </c>
      <c r="B7229" s="155" t="s">
        <v>5709</v>
      </c>
      <c r="C7229" s="155" t="s">
        <v>10336</v>
      </c>
      <c r="D7229" s="155">
        <v>1500</v>
      </c>
      <c r="E7229" s="155">
        <v>1540</v>
      </c>
      <c r="F7229" s="166">
        <v>42606</v>
      </c>
      <c r="G7229" s="166">
        <v>42607</v>
      </c>
      <c r="H7229" s="157">
        <v>1</v>
      </c>
      <c r="I7229" s="166"/>
    </row>
    <row r="7230" spans="1:9" ht="15" customHeight="1" x14ac:dyDescent="0.25">
      <c r="A7230" s="155" t="s">
        <v>10330</v>
      </c>
      <c r="B7230" s="155" t="s">
        <v>1501</v>
      </c>
      <c r="C7230" s="155" t="s">
        <v>10331</v>
      </c>
      <c r="D7230" s="155">
        <v>150</v>
      </c>
      <c r="E7230" s="155">
        <v>150</v>
      </c>
      <c r="F7230" s="166">
        <v>42606</v>
      </c>
      <c r="G7230" s="166">
        <v>42611</v>
      </c>
      <c r="H7230" s="157">
        <v>1</v>
      </c>
      <c r="I7230" s="166"/>
    </row>
    <row r="7231" spans="1:9" ht="15" customHeight="1" x14ac:dyDescent="0.25">
      <c r="A7231" s="155" t="s">
        <v>350</v>
      </c>
      <c r="B7231" s="155" t="s">
        <v>1219</v>
      </c>
      <c r="C7231" s="155" t="s">
        <v>10337</v>
      </c>
      <c r="D7231" s="155">
        <v>200</v>
      </c>
      <c r="E7231" s="155">
        <v>28</v>
      </c>
      <c r="F7231" s="166">
        <v>42606</v>
      </c>
      <c r="G7231" s="166">
        <v>42597</v>
      </c>
      <c r="H7231" s="157">
        <v>1</v>
      </c>
      <c r="I7231" s="166" t="s">
        <v>10338</v>
      </c>
    </row>
    <row r="7232" spans="1:9" ht="15" customHeight="1" x14ac:dyDescent="0.25">
      <c r="A7232" s="155" t="s">
        <v>7240</v>
      </c>
      <c r="B7232" s="155" t="s">
        <v>10339</v>
      </c>
      <c r="C7232" s="155" t="s">
        <v>10340</v>
      </c>
      <c r="D7232" s="155">
        <v>10</v>
      </c>
      <c r="E7232" s="155">
        <v>10</v>
      </c>
      <c r="F7232" s="166">
        <v>42606</v>
      </c>
      <c r="G7232" s="166">
        <v>42611</v>
      </c>
      <c r="H7232" s="157">
        <v>1</v>
      </c>
      <c r="I7232" s="166"/>
    </row>
    <row r="7233" spans="1:9" ht="15" customHeight="1" x14ac:dyDescent="0.25">
      <c r="A7233" s="155" t="s">
        <v>1386</v>
      </c>
      <c r="B7233" s="155" t="s">
        <v>10341</v>
      </c>
      <c r="C7233" s="155" t="s">
        <v>10342</v>
      </c>
      <c r="D7233" s="155">
        <v>10</v>
      </c>
      <c r="E7233" s="155">
        <v>10</v>
      </c>
      <c r="F7233" s="166">
        <v>42606</v>
      </c>
      <c r="G7233" s="166">
        <v>42607</v>
      </c>
      <c r="H7233" s="157">
        <v>1</v>
      </c>
      <c r="I7233" s="166"/>
    </row>
    <row r="7234" spans="1:9" ht="15" customHeight="1" x14ac:dyDescent="0.25">
      <c r="A7234" s="155" t="s">
        <v>1145</v>
      </c>
      <c r="B7234" s="155" t="s">
        <v>3228</v>
      </c>
      <c r="C7234" s="155" t="s">
        <v>10344</v>
      </c>
      <c r="D7234" s="155">
        <v>20</v>
      </c>
      <c r="E7234" s="155">
        <v>20</v>
      </c>
      <c r="F7234" s="166">
        <v>42607</v>
      </c>
      <c r="G7234" s="166">
        <v>42614</v>
      </c>
      <c r="H7234" s="157">
        <v>1</v>
      </c>
      <c r="I7234" s="166" t="s">
        <v>10345</v>
      </c>
    </row>
    <row r="7235" spans="1:9" ht="15" customHeight="1" x14ac:dyDescent="0.25">
      <c r="A7235" s="155" t="s">
        <v>1145</v>
      </c>
      <c r="B7235" s="155" t="s">
        <v>8967</v>
      </c>
      <c r="C7235" s="155" t="s">
        <v>10343</v>
      </c>
      <c r="D7235" s="155">
        <v>20</v>
      </c>
      <c r="E7235" s="155">
        <v>20</v>
      </c>
      <c r="F7235" s="166">
        <v>42607</v>
      </c>
      <c r="G7235" s="166">
        <v>42614</v>
      </c>
      <c r="H7235" s="157">
        <v>1</v>
      </c>
      <c r="I7235" s="166" t="s">
        <v>10345</v>
      </c>
    </row>
    <row r="7236" spans="1:9" ht="15" customHeight="1" x14ac:dyDescent="0.25">
      <c r="A7236" s="163" t="s">
        <v>65</v>
      </c>
      <c r="B7236" s="155" t="s">
        <v>2994</v>
      </c>
      <c r="C7236" s="155" t="s">
        <v>10346</v>
      </c>
      <c r="D7236" s="155">
        <v>50</v>
      </c>
      <c r="E7236" s="155">
        <v>50</v>
      </c>
      <c r="F7236" s="166">
        <v>42607</v>
      </c>
      <c r="G7236" s="166">
        <v>42613</v>
      </c>
      <c r="H7236" s="157">
        <v>1</v>
      </c>
      <c r="I7236" s="166"/>
    </row>
    <row r="7237" spans="1:9" ht="15" customHeight="1" x14ac:dyDescent="0.25">
      <c r="A7237" s="155" t="s">
        <v>520</v>
      </c>
      <c r="B7237" s="155" t="s">
        <v>521</v>
      </c>
      <c r="C7237" s="155" t="s">
        <v>10347</v>
      </c>
      <c r="D7237" s="155">
        <v>160</v>
      </c>
      <c r="E7237" s="155">
        <v>160</v>
      </c>
      <c r="F7237" s="166">
        <v>42607</v>
      </c>
      <c r="G7237" s="166">
        <v>42614</v>
      </c>
      <c r="H7237" s="157">
        <v>1</v>
      </c>
      <c r="I7237" s="166"/>
    </row>
    <row r="7238" spans="1:9" ht="15" customHeight="1" x14ac:dyDescent="0.25">
      <c r="A7238" s="155" t="s">
        <v>719</v>
      </c>
      <c r="B7238" s="155" t="s">
        <v>720</v>
      </c>
      <c r="C7238" s="155" t="s">
        <v>10348</v>
      </c>
      <c r="D7238" s="155">
        <v>200</v>
      </c>
      <c r="E7238" s="155">
        <v>200</v>
      </c>
      <c r="F7238" s="166">
        <v>42607</v>
      </c>
      <c r="G7238" s="166">
        <v>42613</v>
      </c>
      <c r="H7238" s="157">
        <v>1</v>
      </c>
      <c r="I7238" s="166"/>
    </row>
    <row r="7239" spans="1:9" ht="15" customHeight="1" x14ac:dyDescent="0.25">
      <c r="A7239" s="155" t="s">
        <v>10087</v>
      </c>
      <c r="B7239" s="155" t="s">
        <v>10350</v>
      </c>
      <c r="C7239" s="155" t="s">
        <v>10349</v>
      </c>
      <c r="D7239" s="155">
        <v>100</v>
      </c>
      <c r="E7239" s="155">
        <v>100</v>
      </c>
      <c r="F7239" s="166">
        <v>42607</v>
      </c>
      <c r="G7239" s="166">
        <v>42608</v>
      </c>
      <c r="H7239" s="157">
        <v>1</v>
      </c>
      <c r="I7239" s="166" t="s">
        <v>10351</v>
      </c>
    </row>
    <row r="7240" spans="1:9" ht="30" customHeight="1" x14ac:dyDescent="0.25">
      <c r="A7240" s="155" t="s">
        <v>8056</v>
      </c>
      <c r="B7240" s="155" t="s">
        <v>3516</v>
      </c>
      <c r="C7240" s="155" t="s">
        <v>10352</v>
      </c>
      <c r="D7240" s="155">
        <v>10</v>
      </c>
      <c r="E7240" s="155">
        <v>10</v>
      </c>
      <c r="F7240" s="166">
        <v>42607</v>
      </c>
      <c r="G7240" s="166">
        <v>42614</v>
      </c>
      <c r="H7240" s="157">
        <v>1</v>
      </c>
      <c r="I7240" s="166"/>
    </row>
    <row r="7241" spans="1:9" ht="15" customHeight="1" x14ac:dyDescent="0.25">
      <c r="A7241" s="155" t="s">
        <v>820</v>
      </c>
      <c r="B7241" s="155" t="s">
        <v>10353</v>
      </c>
      <c r="C7241" s="155" t="s">
        <v>10354</v>
      </c>
      <c r="D7241" s="155">
        <v>5</v>
      </c>
      <c r="E7241" s="155">
        <v>5</v>
      </c>
      <c r="F7241" s="166">
        <v>42607</v>
      </c>
      <c r="G7241" s="166">
        <v>42608</v>
      </c>
      <c r="H7241" s="157">
        <v>1</v>
      </c>
      <c r="I7241" s="166"/>
    </row>
    <row r="7242" spans="1:9" ht="15" customHeight="1" x14ac:dyDescent="0.25">
      <c r="A7242" s="155" t="s">
        <v>71</v>
      </c>
      <c r="B7242" s="155" t="s">
        <v>477</v>
      </c>
      <c r="C7242" s="155" t="s">
        <v>10058</v>
      </c>
      <c r="D7242" s="155">
        <v>5</v>
      </c>
      <c r="E7242" s="155">
        <v>5</v>
      </c>
      <c r="F7242" s="166">
        <v>42611</v>
      </c>
      <c r="G7242" s="166">
        <v>42615</v>
      </c>
      <c r="H7242" s="157">
        <v>1</v>
      </c>
      <c r="I7242" s="166"/>
    </row>
    <row r="7243" spans="1:9" ht="15" customHeight="1" x14ac:dyDescent="0.25">
      <c r="A7243" s="155" t="s">
        <v>71</v>
      </c>
      <c r="B7243" s="155" t="s">
        <v>2730</v>
      </c>
      <c r="C7243" s="155" t="s">
        <v>10355</v>
      </c>
      <c r="D7243" s="155">
        <v>26</v>
      </c>
      <c r="E7243" s="155">
        <v>26</v>
      </c>
      <c r="F7243" s="166">
        <v>42611</v>
      </c>
      <c r="G7243" s="166">
        <v>42614</v>
      </c>
      <c r="H7243" s="157">
        <v>1</v>
      </c>
      <c r="I7243" s="166"/>
    </row>
    <row r="7244" spans="1:9" ht="15" customHeight="1" x14ac:dyDescent="0.25">
      <c r="A7244" s="155" t="s">
        <v>286</v>
      </c>
      <c r="B7244" s="155" t="s">
        <v>562</v>
      </c>
      <c r="C7244" s="155" t="s">
        <v>10356</v>
      </c>
      <c r="D7244" s="155">
        <v>75</v>
      </c>
      <c r="E7244" s="155">
        <v>75</v>
      </c>
      <c r="F7244" s="166">
        <v>42611</v>
      </c>
      <c r="G7244" s="166">
        <v>42614</v>
      </c>
      <c r="H7244" s="157">
        <v>1</v>
      </c>
      <c r="I7244" s="166"/>
    </row>
    <row r="7245" spans="1:9" ht="15" customHeight="1" x14ac:dyDescent="0.25">
      <c r="A7245" s="155" t="s">
        <v>350</v>
      </c>
      <c r="B7245" s="155" t="s">
        <v>10358</v>
      </c>
      <c r="C7245" s="155" t="s">
        <v>10357</v>
      </c>
      <c r="D7245" s="155">
        <v>100</v>
      </c>
      <c r="E7245" s="155">
        <v>100</v>
      </c>
      <c r="F7245" s="166">
        <v>42611</v>
      </c>
      <c r="G7245" s="166">
        <v>42618</v>
      </c>
      <c r="H7245" s="157">
        <v>1</v>
      </c>
      <c r="I7245" s="166"/>
    </row>
    <row r="7246" spans="1:9" ht="15" customHeight="1" x14ac:dyDescent="0.25">
      <c r="A7246" s="155" t="s">
        <v>408</v>
      </c>
      <c r="B7246" s="155" t="s">
        <v>272</v>
      </c>
      <c r="C7246" s="155" t="s">
        <v>10359</v>
      </c>
      <c r="D7246" s="155">
        <v>2</v>
      </c>
      <c r="E7246" s="155">
        <v>2</v>
      </c>
      <c r="F7246" s="166">
        <v>42611</v>
      </c>
      <c r="G7246" s="166">
        <v>42620</v>
      </c>
      <c r="H7246" s="157">
        <v>1</v>
      </c>
      <c r="I7246" s="166" t="s">
        <v>10360</v>
      </c>
    </row>
    <row r="7247" spans="1:9" ht="15" customHeight="1" x14ac:dyDescent="0.25">
      <c r="A7247" s="155" t="s">
        <v>173</v>
      </c>
      <c r="B7247" s="155" t="s">
        <v>7517</v>
      </c>
      <c r="C7247" s="155" t="s">
        <v>10361</v>
      </c>
      <c r="D7247" s="155">
        <v>498</v>
      </c>
      <c r="E7247" s="155">
        <v>501</v>
      </c>
      <c r="F7247" s="166">
        <v>42611</v>
      </c>
      <c r="G7247" s="166">
        <v>42615</v>
      </c>
      <c r="H7247" s="157">
        <v>1</v>
      </c>
      <c r="I7247" s="166"/>
    </row>
    <row r="7248" spans="1:9" x14ac:dyDescent="0.25">
      <c r="A7248" s="155" t="s">
        <v>3481</v>
      </c>
      <c r="B7248" s="155" t="s">
        <v>255</v>
      </c>
      <c r="C7248" s="155" t="s">
        <v>10362</v>
      </c>
      <c r="D7248" s="155">
        <v>200</v>
      </c>
      <c r="E7248" s="155">
        <v>50</v>
      </c>
      <c r="F7248" s="166">
        <v>42611</v>
      </c>
      <c r="G7248" s="166">
        <v>42608</v>
      </c>
      <c r="H7248" s="157">
        <v>0</v>
      </c>
      <c r="I7248" s="166" t="s">
        <v>10363</v>
      </c>
    </row>
    <row r="7249" spans="1:9" ht="15" customHeight="1" x14ac:dyDescent="0.25">
      <c r="A7249" s="155" t="s">
        <v>748</v>
      </c>
      <c r="B7249" s="155" t="s">
        <v>3371</v>
      </c>
      <c r="C7249" s="155" t="s">
        <v>10364</v>
      </c>
      <c r="D7249" s="155">
        <v>28</v>
      </c>
      <c r="E7249" s="155">
        <v>28</v>
      </c>
      <c r="F7249" s="166">
        <v>42612</v>
      </c>
      <c r="G7249" s="166">
        <v>42618</v>
      </c>
      <c r="H7249" s="157">
        <v>1</v>
      </c>
      <c r="I7249" s="166"/>
    </row>
    <row r="7250" spans="1:9" ht="15" customHeight="1" x14ac:dyDescent="0.25">
      <c r="A7250" s="155" t="s">
        <v>10258</v>
      </c>
      <c r="B7250" s="155" t="s">
        <v>10365</v>
      </c>
      <c r="C7250" s="155" t="s">
        <v>10366</v>
      </c>
      <c r="D7250" s="155">
        <v>2</v>
      </c>
      <c r="E7250" s="155">
        <v>2</v>
      </c>
      <c r="F7250" s="166">
        <v>42612</v>
      </c>
      <c r="G7250" s="166">
        <v>42618</v>
      </c>
      <c r="H7250" s="157">
        <v>1</v>
      </c>
      <c r="I7250" s="166"/>
    </row>
    <row r="7251" spans="1:9" ht="15" customHeight="1" x14ac:dyDescent="0.25">
      <c r="A7251" s="155" t="s">
        <v>10367</v>
      </c>
      <c r="B7251" s="155" t="s">
        <v>7368</v>
      </c>
      <c r="C7251" s="155" t="s">
        <v>10368</v>
      </c>
      <c r="D7251" s="155">
        <v>2</v>
      </c>
      <c r="E7251" s="155">
        <v>2</v>
      </c>
      <c r="F7251" s="166">
        <v>42612</v>
      </c>
      <c r="G7251" s="166">
        <v>42613</v>
      </c>
      <c r="H7251" s="157">
        <v>1</v>
      </c>
      <c r="I7251" s="166"/>
    </row>
    <row r="7252" spans="1:9" ht="15" customHeight="1" x14ac:dyDescent="0.25">
      <c r="A7252" s="155" t="s">
        <v>10367</v>
      </c>
      <c r="B7252" s="155" t="s">
        <v>7368</v>
      </c>
      <c r="C7252" s="155" t="s">
        <v>10369</v>
      </c>
      <c r="D7252" s="155">
        <v>1</v>
      </c>
      <c r="E7252" s="155">
        <v>1</v>
      </c>
      <c r="F7252" s="166">
        <v>42612</v>
      </c>
      <c r="G7252" s="166">
        <v>42613</v>
      </c>
      <c r="H7252" s="157">
        <v>1</v>
      </c>
      <c r="I7252" s="166"/>
    </row>
    <row r="7253" spans="1:9" ht="15" customHeight="1" x14ac:dyDescent="0.25">
      <c r="A7253" s="155" t="s">
        <v>6286</v>
      </c>
      <c r="B7253" s="155" t="s">
        <v>10370</v>
      </c>
      <c r="C7253" s="155" t="s">
        <v>10371</v>
      </c>
      <c r="D7253" s="155">
        <v>25</v>
      </c>
      <c r="E7253" s="155">
        <v>25</v>
      </c>
      <c r="F7253" s="166">
        <v>42613</v>
      </c>
      <c r="G7253" s="166">
        <v>42614</v>
      </c>
      <c r="H7253" s="157">
        <v>1</v>
      </c>
      <c r="I7253" s="166"/>
    </row>
    <row r="7254" spans="1:9" ht="15" customHeight="1" x14ac:dyDescent="0.25">
      <c r="A7254" s="155" t="s">
        <v>10373</v>
      </c>
      <c r="B7254" s="155" t="s">
        <v>2863</v>
      </c>
      <c r="C7254" s="155" t="s">
        <v>10372</v>
      </c>
      <c r="D7254" s="155">
        <v>635</v>
      </c>
      <c r="E7254" s="155">
        <v>635</v>
      </c>
      <c r="F7254" s="166">
        <v>42613</v>
      </c>
      <c r="G7254" s="166">
        <v>42615</v>
      </c>
      <c r="H7254" s="157">
        <v>1</v>
      </c>
      <c r="I7254" s="166"/>
    </row>
    <row r="7255" spans="1:9" ht="15" customHeight="1" x14ac:dyDescent="0.25">
      <c r="A7255" s="155" t="s">
        <v>9790</v>
      </c>
      <c r="B7255" s="155" t="s">
        <v>8785</v>
      </c>
      <c r="C7255" s="155" t="s">
        <v>10374</v>
      </c>
      <c r="D7255" s="155">
        <v>50</v>
      </c>
      <c r="E7255" s="155">
        <v>50</v>
      </c>
      <c r="F7255" s="166">
        <v>42613</v>
      </c>
      <c r="G7255" s="166">
        <v>42615</v>
      </c>
      <c r="H7255" s="157">
        <v>1</v>
      </c>
      <c r="I7255" s="166"/>
    </row>
    <row r="7256" spans="1:9" ht="15" customHeight="1" x14ac:dyDescent="0.25">
      <c r="A7256" s="155" t="s">
        <v>911</v>
      </c>
      <c r="B7256" s="155" t="s">
        <v>8932</v>
      </c>
      <c r="C7256" s="155" t="s">
        <v>10375</v>
      </c>
      <c r="D7256" s="155">
        <v>500</v>
      </c>
      <c r="E7256" s="155">
        <v>500</v>
      </c>
      <c r="F7256" s="166">
        <v>42613</v>
      </c>
      <c r="G7256" s="166">
        <v>42613</v>
      </c>
      <c r="H7256" s="157">
        <v>1</v>
      </c>
      <c r="I7256" s="166" t="s">
        <v>2151</v>
      </c>
    </row>
    <row r="7257" spans="1:9" ht="15" customHeight="1" x14ac:dyDescent="0.25">
      <c r="A7257" s="155" t="s">
        <v>1386</v>
      </c>
      <c r="B7257" s="155" t="s">
        <v>10376</v>
      </c>
      <c r="C7257" s="155" t="s">
        <v>10377</v>
      </c>
      <c r="D7257" s="155">
        <v>6</v>
      </c>
      <c r="E7257" s="155">
        <v>6</v>
      </c>
      <c r="F7257" s="166">
        <v>42613</v>
      </c>
      <c r="G7257" s="166">
        <v>42613</v>
      </c>
      <c r="H7257" s="157">
        <v>1</v>
      </c>
      <c r="I7257" s="166" t="s">
        <v>10378</v>
      </c>
    </row>
    <row r="7258" spans="1:9" ht="15" customHeight="1" x14ac:dyDescent="0.25">
      <c r="A7258" s="155" t="s">
        <v>71</v>
      </c>
      <c r="B7258" s="155" t="s">
        <v>1530</v>
      </c>
      <c r="C7258" s="155" t="s">
        <v>10380</v>
      </c>
      <c r="D7258" s="155">
        <v>5</v>
      </c>
      <c r="E7258" s="155">
        <v>5</v>
      </c>
      <c r="F7258" s="166">
        <v>42614</v>
      </c>
      <c r="G7258" s="166">
        <v>42622</v>
      </c>
      <c r="H7258" s="157">
        <v>1</v>
      </c>
      <c r="I7258" s="166"/>
    </row>
    <row r="7259" spans="1:9" ht="15" customHeight="1" x14ac:dyDescent="0.25">
      <c r="A7259" s="155" t="s">
        <v>71</v>
      </c>
      <c r="B7259" s="155" t="s">
        <v>154</v>
      </c>
      <c r="C7259" s="155" t="s">
        <v>10379</v>
      </c>
      <c r="D7259" s="155">
        <v>5</v>
      </c>
      <c r="E7259" s="155">
        <v>5</v>
      </c>
      <c r="F7259" s="166">
        <v>42614</v>
      </c>
      <c r="G7259" s="166">
        <v>42620</v>
      </c>
      <c r="H7259" s="157">
        <v>1</v>
      </c>
      <c r="I7259" s="166"/>
    </row>
    <row r="7260" spans="1:9" ht="15" customHeight="1" x14ac:dyDescent="0.25">
      <c r="A7260" s="155" t="s">
        <v>10381</v>
      </c>
      <c r="B7260" s="155" t="s">
        <v>345</v>
      </c>
      <c r="C7260" s="155" t="s">
        <v>10382</v>
      </c>
      <c r="D7260" s="155">
        <v>25</v>
      </c>
      <c r="E7260" s="155">
        <v>25</v>
      </c>
      <c r="F7260" s="166">
        <v>42614</v>
      </c>
      <c r="G7260" s="166">
        <v>42615</v>
      </c>
      <c r="H7260" s="157">
        <v>1</v>
      </c>
      <c r="I7260" s="166"/>
    </row>
    <row r="7261" spans="1:9" ht="15" customHeight="1" x14ac:dyDescent="0.25">
      <c r="A7261" s="155" t="s">
        <v>1107</v>
      </c>
      <c r="B7261" s="155" t="s">
        <v>7786</v>
      </c>
      <c r="C7261" s="155" t="s">
        <v>10383</v>
      </c>
      <c r="D7261" s="155">
        <v>100</v>
      </c>
      <c r="E7261" s="155">
        <v>100</v>
      </c>
      <c r="F7261" s="166">
        <v>42615</v>
      </c>
      <c r="G7261" s="166">
        <v>42619</v>
      </c>
      <c r="H7261" s="157">
        <v>1</v>
      </c>
      <c r="I7261" s="166"/>
    </row>
    <row r="7262" spans="1:9" ht="15" customHeight="1" x14ac:dyDescent="0.25">
      <c r="A7262" s="155" t="s">
        <v>121</v>
      </c>
      <c r="B7262" s="155" t="s">
        <v>758</v>
      </c>
      <c r="C7262" s="155" t="s">
        <v>10384</v>
      </c>
      <c r="D7262" s="155">
        <v>50</v>
      </c>
      <c r="E7262" s="155">
        <v>50</v>
      </c>
      <c r="F7262" s="166">
        <v>42615</v>
      </c>
      <c r="G7262" s="166">
        <v>42622</v>
      </c>
      <c r="H7262" s="157">
        <v>1</v>
      </c>
      <c r="I7262" s="166"/>
    </row>
    <row r="7263" spans="1:9" ht="15" customHeight="1" x14ac:dyDescent="0.25">
      <c r="A7263" s="155" t="s">
        <v>877</v>
      </c>
      <c r="B7263" s="155" t="s">
        <v>878</v>
      </c>
      <c r="C7263" s="155" t="s">
        <v>10385</v>
      </c>
      <c r="D7263" s="155">
        <v>50</v>
      </c>
      <c r="E7263" s="155">
        <v>50</v>
      </c>
      <c r="F7263" s="166">
        <v>42619</v>
      </c>
      <c r="G7263" s="166">
        <v>42621</v>
      </c>
      <c r="H7263" s="157">
        <v>1</v>
      </c>
      <c r="I7263" s="166"/>
    </row>
    <row r="7264" spans="1:9" ht="15" customHeight="1" x14ac:dyDescent="0.25">
      <c r="A7264" s="155" t="s">
        <v>71</v>
      </c>
      <c r="B7264" s="155" t="s">
        <v>1530</v>
      </c>
      <c r="C7264" s="155" t="s">
        <v>10386</v>
      </c>
      <c r="D7264" s="155">
        <v>5</v>
      </c>
      <c r="E7264" s="155">
        <v>5</v>
      </c>
      <c r="F7264" s="166">
        <v>42619</v>
      </c>
      <c r="G7264" s="166">
        <v>42625</v>
      </c>
      <c r="H7264" s="157">
        <v>1</v>
      </c>
      <c r="I7264" s="166"/>
    </row>
    <row r="7265" spans="1:9" ht="15" customHeight="1" x14ac:dyDescent="0.25">
      <c r="A7265" s="155" t="s">
        <v>2714</v>
      </c>
      <c r="B7265" s="155" t="s">
        <v>8850</v>
      </c>
      <c r="C7265" s="155" t="s">
        <v>10388</v>
      </c>
      <c r="D7265" s="155">
        <v>100</v>
      </c>
      <c r="E7265" s="155">
        <v>100</v>
      </c>
      <c r="F7265" s="166">
        <v>42619</v>
      </c>
      <c r="G7265" s="166">
        <v>42620</v>
      </c>
      <c r="H7265" s="157">
        <v>1</v>
      </c>
      <c r="I7265" s="166"/>
    </row>
    <row r="7266" spans="1:9" ht="15" customHeight="1" x14ac:dyDescent="0.25">
      <c r="A7266" s="155" t="s">
        <v>2714</v>
      </c>
      <c r="B7266" s="155" t="s">
        <v>3029</v>
      </c>
      <c r="C7266" s="155" t="s">
        <v>10387</v>
      </c>
      <c r="D7266" s="155">
        <v>25</v>
      </c>
      <c r="E7266" s="155">
        <v>25</v>
      </c>
      <c r="F7266" s="166">
        <v>42619</v>
      </c>
      <c r="G7266" s="166">
        <v>42620</v>
      </c>
      <c r="H7266" s="157">
        <v>1</v>
      </c>
      <c r="I7266" s="166"/>
    </row>
    <row r="7267" spans="1:9" ht="15" customHeight="1" x14ac:dyDescent="0.25">
      <c r="A7267" s="155" t="s">
        <v>145</v>
      </c>
      <c r="B7267" s="155" t="s">
        <v>2295</v>
      </c>
      <c r="C7267" s="155" t="s">
        <v>10389</v>
      </c>
      <c r="D7267" s="155">
        <v>10</v>
      </c>
      <c r="E7267" s="155">
        <v>10</v>
      </c>
      <c r="F7267" s="166">
        <v>42619</v>
      </c>
      <c r="G7267" s="166">
        <v>42621</v>
      </c>
      <c r="H7267" s="157">
        <v>1</v>
      </c>
      <c r="I7267" s="166"/>
    </row>
    <row r="7268" spans="1:9" ht="15" customHeight="1" x14ac:dyDescent="0.25">
      <c r="A7268" s="155" t="s">
        <v>145</v>
      </c>
      <c r="B7268" s="155" t="s">
        <v>674</v>
      </c>
      <c r="C7268" s="155" t="s">
        <v>10390</v>
      </c>
      <c r="D7268" s="155">
        <v>200</v>
      </c>
      <c r="E7268" s="155">
        <v>200</v>
      </c>
      <c r="F7268" s="166">
        <v>42619</v>
      </c>
      <c r="G7268" s="166">
        <v>42621</v>
      </c>
      <c r="H7268" s="157">
        <v>1</v>
      </c>
      <c r="I7268" s="166"/>
    </row>
    <row r="7269" spans="1:9" ht="15" customHeight="1" x14ac:dyDescent="0.25">
      <c r="A7269" s="155" t="s">
        <v>7849</v>
      </c>
      <c r="B7269" s="155" t="s">
        <v>2550</v>
      </c>
      <c r="C7269" s="155" t="s">
        <v>10393</v>
      </c>
      <c r="D7269" s="155">
        <v>5</v>
      </c>
      <c r="E7269" s="155">
        <v>5</v>
      </c>
      <c r="F7269" s="166">
        <v>42619</v>
      </c>
      <c r="G7269" s="166">
        <v>42622</v>
      </c>
      <c r="H7269" s="157">
        <v>1</v>
      </c>
      <c r="I7269" s="166"/>
    </row>
    <row r="7270" spans="1:9" ht="15" customHeight="1" x14ac:dyDescent="0.25">
      <c r="A7270" s="155" t="s">
        <v>7849</v>
      </c>
      <c r="B7270" s="155" t="s">
        <v>10391</v>
      </c>
      <c r="C7270" s="155" t="s">
        <v>10392</v>
      </c>
      <c r="D7270" s="155">
        <v>5</v>
      </c>
      <c r="E7270" s="155">
        <v>5</v>
      </c>
      <c r="F7270" s="166">
        <v>42619</v>
      </c>
      <c r="G7270" s="166">
        <v>42622</v>
      </c>
      <c r="H7270" s="157">
        <v>1</v>
      </c>
      <c r="I7270" s="166"/>
    </row>
    <row r="7271" spans="1:9" ht="15" customHeight="1" x14ac:dyDescent="0.25">
      <c r="A7271" s="155" t="s">
        <v>251</v>
      </c>
      <c r="B7271" s="155" t="s">
        <v>4648</v>
      </c>
      <c r="C7271" s="155" t="s">
        <v>10394</v>
      </c>
      <c r="D7271" s="155">
        <v>10</v>
      </c>
      <c r="E7271" s="155">
        <v>10</v>
      </c>
      <c r="F7271" s="166">
        <v>42619</v>
      </c>
      <c r="G7271" s="166">
        <v>42622</v>
      </c>
      <c r="H7271" s="157">
        <v>1</v>
      </c>
      <c r="I7271" s="166"/>
    </row>
    <row r="7272" spans="1:9" ht="15" customHeight="1" x14ac:dyDescent="0.25">
      <c r="A7272" s="155" t="s">
        <v>6965</v>
      </c>
      <c r="B7272" s="155" t="s">
        <v>4940</v>
      </c>
      <c r="C7272" s="155" t="s">
        <v>10395</v>
      </c>
      <c r="D7272" s="155">
        <v>14</v>
      </c>
      <c r="E7272" s="155">
        <v>14</v>
      </c>
      <c r="F7272" s="166">
        <v>42619</v>
      </c>
      <c r="G7272" s="166">
        <v>42622</v>
      </c>
      <c r="H7272" s="157">
        <v>1</v>
      </c>
      <c r="I7272" s="166"/>
    </row>
    <row r="7273" spans="1:9" ht="30" x14ac:dyDescent="0.25">
      <c r="A7273" s="155" t="s">
        <v>251</v>
      </c>
      <c r="B7273" s="155" t="s">
        <v>10396</v>
      </c>
      <c r="C7273" s="155" t="s">
        <v>10397</v>
      </c>
      <c r="D7273" s="155">
        <v>15</v>
      </c>
      <c r="E7273" s="155">
        <v>15</v>
      </c>
      <c r="F7273" s="166">
        <v>42619</v>
      </c>
      <c r="G7273" s="166">
        <v>42619</v>
      </c>
      <c r="H7273" s="157">
        <v>1</v>
      </c>
      <c r="I7273" s="166" t="s">
        <v>11750</v>
      </c>
    </row>
    <row r="7274" spans="1:9" ht="15" customHeight="1" x14ac:dyDescent="0.25">
      <c r="A7274" s="155" t="s">
        <v>2714</v>
      </c>
      <c r="B7274" s="155" t="s">
        <v>9155</v>
      </c>
      <c r="C7274" s="155" t="s">
        <v>10398</v>
      </c>
      <c r="D7274" s="155">
        <v>250</v>
      </c>
      <c r="E7274" s="155">
        <v>250</v>
      </c>
      <c r="F7274" s="166">
        <v>42619</v>
      </c>
      <c r="G7274" s="166">
        <v>42620</v>
      </c>
      <c r="H7274" s="157">
        <v>1</v>
      </c>
      <c r="I7274" s="166"/>
    </row>
    <row r="7275" spans="1:9" ht="15" customHeight="1" x14ac:dyDescent="0.25">
      <c r="A7275" s="155" t="s">
        <v>520</v>
      </c>
      <c r="B7275" s="155" t="s">
        <v>5026</v>
      </c>
      <c r="C7275" s="155" t="s">
        <v>10399</v>
      </c>
      <c r="D7275" s="155">
        <v>350</v>
      </c>
      <c r="E7275" s="155">
        <v>350</v>
      </c>
      <c r="F7275" s="166">
        <v>42619</v>
      </c>
      <c r="G7275" s="166">
        <v>42626</v>
      </c>
      <c r="H7275" s="157">
        <v>1</v>
      </c>
      <c r="I7275" s="166"/>
    </row>
    <row r="7276" spans="1:9" ht="15" customHeight="1" x14ac:dyDescent="0.25">
      <c r="A7276" s="155" t="s">
        <v>10316</v>
      </c>
      <c r="B7276" s="155" t="s">
        <v>10317</v>
      </c>
      <c r="C7276" s="155" t="s">
        <v>10318</v>
      </c>
      <c r="D7276" s="155">
        <v>135</v>
      </c>
      <c r="E7276" s="155">
        <v>50</v>
      </c>
      <c r="F7276" s="166">
        <v>42619</v>
      </c>
      <c r="G7276" s="166">
        <v>42621</v>
      </c>
      <c r="H7276" s="157">
        <v>1</v>
      </c>
      <c r="I7276" s="166" t="s">
        <v>10400</v>
      </c>
    </row>
    <row r="7277" spans="1:9" ht="15" customHeight="1" x14ac:dyDescent="0.25">
      <c r="A7277" s="155" t="s">
        <v>78</v>
      </c>
      <c r="B7277" s="155" t="s">
        <v>10401</v>
      </c>
      <c r="C7277" s="155" t="s">
        <v>10402</v>
      </c>
      <c r="D7277" s="155">
        <v>3</v>
      </c>
      <c r="E7277" s="155">
        <v>3</v>
      </c>
      <c r="F7277" s="166">
        <v>42620</v>
      </c>
      <c r="G7277" s="166">
        <v>42622</v>
      </c>
      <c r="H7277" s="157">
        <v>1</v>
      </c>
      <c r="I7277" s="166"/>
    </row>
    <row r="7278" spans="1:9" ht="15" customHeight="1" x14ac:dyDescent="0.25">
      <c r="A7278" s="155" t="s">
        <v>78</v>
      </c>
      <c r="B7278" s="155" t="s">
        <v>10403</v>
      </c>
      <c r="C7278" s="155" t="s">
        <v>10404</v>
      </c>
      <c r="D7278" s="155">
        <v>3</v>
      </c>
      <c r="E7278" s="155">
        <v>3</v>
      </c>
      <c r="F7278" s="166">
        <v>42620</v>
      </c>
      <c r="G7278" s="166">
        <v>42622</v>
      </c>
      <c r="H7278" s="157">
        <v>1</v>
      </c>
      <c r="I7278" s="166"/>
    </row>
    <row r="7279" spans="1:9" ht="15" customHeight="1" x14ac:dyDescent="0.25">
      <c r="A7279" s="155" t="s">
        <v>78</v>
      </c>
      <c r="B7279" s="155" t="s">
        <v>10405</v>
      </c>
      <c r="C7279" s="155" t="s">
        <v>10406</v>
      </c>
      <c r="D7279" s="155">
        <v>2</v>
      </c>
      <c r="E7279" s="155">
        <v>2</v>
      </c>
      <c r="F7279" s="166">
        <v>42620</v>
      </c>
      <c r="G7279" s="166">
        <v>42622</v>
      </c>
      <c r="H7279" s="157">
        <v>1</v>
      </c>
      <c r="I7279" s="166"/>
    </row>
    <row r="7280" spans="1:9" ht="15" customHeight="1" x14ac:dyDescent="0.25">
      <c r="A7280" s="155" t="s">
        <v>10213</v>
      </c>
      <c r="B7280" s="155" t="s">
        <v>10407</v>
      </c>
      <c r="C7280" s="155" t="s">
        <v>10408</v>
      </c>
      <c r="D7280" s="155">
        <v>100</v>
      </c>
      <c r="E7280" s="155">
        <v>100</v>
      </c>
      <c r="F7280" s="166">
        <v>42620</v>
      </c>
      <c r="G7280" s="166">
        <v>42620</v>
      </c>
      <c r="H7280" s="157">
        <v>1</v>
      </c>
      <c r="I7280" s="166" t="s">
        <v>2151</v>
      </c>
    </row>
    <row r="7281" spans="1:9" ht="15" customHeight="1" x14ac:dyDescent="0.25">
      <c r="A7281" s="155" t="s">
        <v>5721</v>
      </c>
      <c r="B7281" s="155" t="s">
        <v>9098</v>
      </c>
      <c r="C7281" s="155" t="s">
        <v>10409</v>
      </c>
      <c r="D7281" s="155">
        <v>1</v>
      </c>
      <c r="E7281" s="155">
        <v>1</v>
      </c>
      <c r="F7281" s="166">
        <v>42620</v>
      </c>
      <c r="G7281" s="166">
        <v>42621</v>
      </c>
      <c r="H7281" s="157">
        <v>1</v>
      </c>
      <c r="I7281" s="166" t="s">
        <v>10410</v>
      </c>
    </row>
    <row r="7282" spans="1:9" ht="15" customHeight="1" x14ac:dyDescent="0.25">
      <c r="A7282" s="155" t="s">
        <v>520</v>
      </c>
      <c r="B7282" s="155" t="s">
        <v>2432</v>
      </c>
      <c r="C7282" s="155" t="s">
        <v>10411</v>
      </c>
      <c r="D7282" s="155">
        <v>50</v>
      </c>
      <c r="E7282" s="155">
        <v>50</v>
      </c>
      <c r="F7282" s="166">
        <v>42621</v>
      </c>
      <c r="G7282" s="166">
        <v>42626</v>
      </c>
      <c r="H7282" s="157">
        <v>1</v>
      </c>
      <c r="I7282" s="166"/>
    </row>
    <row r="7283" spans="1:9" ht="15" customHeight="1" x14ac:dyDescent="0.25">
      <c r="A7283" s="155" t="s">
        <v>520</v>
      </c>
      <c r="B7283" s="155" t="s">
        <v>1931</v>
      </c>
      <c r="C7283" s="155" t="s">
        <v>10412</v>
      </c>
      <c r="D7283" s="155">
        <v>275</v>
      </c>
      <c r="E7283" s="155">
        <v>275</v>
      </c>
      <c r="F7283" s="166">
        <v>42621</v>
      </c>
      <c r="G7283" s="166">
        <v>42622</v>
      </c>
      <c r="H7283" s="157">
        <v>1</v>
      </c>
      <c r="I7283" s="166"/>
    </row>
    <row r="7284" spans="1:9" ht="15" customHeight="1" x14ac:dyDescent="0.25">
      <c r="A7284" s="155" t="s">
        <v>10413</v>
      </c>
      <c r="B7284" s="155" t="s">
        <v>2535</v>
      </c>
      <c r="C7284" s="155" t="s">
        <v>10414</v>
      </c>
      <c r="D7284" s="155">
        <v>10</v>
      </c>
      <c r="E7284" s="155">
        <v>10</v>
      </c>
      <c r="F7284" s="166">
        <v>42621</v>
      </c>
      <c r="G7284" s="166">
        <v>42627</v>
      </c>
      <c r="H7284" s="157">
        <v>1</v>
      </c>
      <c r="I7284" s="166"/>
    </row>
    <row r="7285" spans="1:9" ht="15" customHeight="1" x14ac:dyDescent="0.25">
      <c r="A7285" s="155" t="s">
        <v>10316</v>
      </c>
      <c r="B7285" s="155" t="s">
        <v>10317</v>
      </c>
      <c r="C7285" s="155" t="s">
        <v>10415</v>
      </c>
      <c r="D7285" s="155">
        <v>135</v>
      </c>
      <c r="E7285" s="155">
        <v>70</v>
      </c>
      <c r="F7285" s="166">
        <v>42621</v>
      </c>
      <c r="G7285" s="166">
        <v>42632</v>
      </c>
      <c r="H7285" s="157">
        <v>1</v>
      </c>
      <c r="I7285" s="166" t="s">
        <v>10416</v>
      </c>
    </row>
    <row r="7286" spans="1:9" ht="15" customHeight="1" x14ac:dyDescent="0.25">
      <c r="A7286" s="155" t="s">
        <v>71</v>
      </c>
      <c r="B7286" s="155" t="s">
        <v>583</v>
      </c>
      <c r="C7286" s="155" t="s">
        <v>10417</v>
      </c>
      <c r="D7286" s="155">
        <v>5</v>
      </c>
      <c r="E7286" s="155">
        <v>5</v>
      </c>
      <c r="F7286" s="166">
        <v>42622</v>
      </c>
      <c r="G7286" s="166">
        <v>42627</v>
      </c>
      <c r="H7286" s="157">
        <v>1</v>
      </c>
      <c r="I7286" s="166"/>
    </row>
    <row r="7287" spans="1:9" ht="15" customHeight="1" x14ac:dyDescent="0.25">
      <c r="A7287" s="155" t="s">
        <v>6638</v>
      </c>
      <c r="B7287" s="155" t="s">
        <v>4528</v>
      </c>
      <c r="C7287" s="155" t="s">
        <v>10418</v>
      </c>
      <c r="D7287" s="155">
        <v>30</v>
      </c>
      <c r="E7287" s="155">
        <v>30</v>
      </c>
      <c r="F7287" s="166">
        <v>42622</v>
      </c>
      <c r="G7287" s="166">
        <v>42629</v>
      </c>
      <c r="H7287" s="157">
        <v>1</v>
      </c>
      <c r="I7287" s="166"/>
    </row>
    <row r="7288" spans="1:9" ht="15" customHeight="1" x14ac:dyDescent="0.25">
      <c r="A7288" s="155" t="s">
        <v>6638</v>
      </c>
      <c r="B7288" s="155" t="s">
        <v>4530</v>
      </c>
      <c r="C7288" s="155" t="s">
        <v>10419</v>
      </c>
      <c r="D7288" s="155">
        <v>30</v>
      </c>
      <c r="E7288" s="155">
        <v>30</v>
      </c>
      <c r="F7288" s="166">
        <v>42622</v>
      </c>
      <c r="G7288" s="166">
        <v>42629</v>
      </c>
      <c r="H7288" s="157">
        <v>1</v>
      </c>
      <c r="I7288" s="166"/>
    </row>
    <row r="7289" spans="1:9" ht="15" customHeight="1" x14ac:dyDescent="0.25">
      <c r="A7289" s="155" t="s">
        <v>2714</v>
      </c>
      <c r="B7289" s="155" t="s">
        <v>5634</v>
      </c>
      <c r="C7289" s="155" t="s">
        <v>10420</v>
      </c>
      <c r="D7289" s="155">
        <v>31</v>
      </c>
      <c r="E7289" s="155">
        <v>31</v>
      </c>
      <c r="F7289" s="166">
        <v>42622</v>
      </c>
      <c r="G7289" s="166">
        <v>42628</v>
      </c>
      <c r="H7289" s="157">
        <v>1</v>
      </c>
      <c r="I7289" s="166"/>
    </row>
    <row r="7290" spans="1:9" ht="15" customHeight="1" x14ac:dyDescent="0.25">
      <c r="A7290" s="155" t="s">
        <v>1983</v>
      </c>
      <c r="B7290" s="155" t="s">
        <v>10421</v>
      </c>
      <c r="C7290" s="155" t="s">
        <v>10422</v>
      </c>
      <c r="D7290" s="155">
        <v>10</v>
      </c>
      <c r="E7290" s="155">
        <v>10</v>
      </c>
      <c r="F7290" s="166">
        <v>42622</v>
      </c>
      <c r="G7290" s="166">
        <v>42625</v>
      </c>
      <c r="H7290" s="157">
        <v>1</v>
      </c>
      <c r="I7290" s="166"/>
    </row>
    <row r="7291" spans="1:9" ht="15" customHeight="1" x14ac:dyDescent="0.25">
      <c r="A7291" s="155" t="s">
        <v>3481</v>
      </c>
      <c r="B7291" s="155" t="s">
        <v>255</v>
      </c>
      <c r="C7291" s="155" t="s">
        <v>10423</v>
      </c>
      <c r="D7291" s="155">
        <v>200</v>
      </c>
      <c r="E7291" s="155">
        <v>150</v>
      </c>
      <c r="F7291" s="166">
        <v>42622</v>
      </c>
      <c r="G7291" s="166">
        <v>42608</v>
      </c>
      <c r="H7291" s="157">
        <v>1</v>
      </c>
      <c r="I7291" s="166" t="s">
        <v>10424</v>
      </c>
    </row>
    <row r="7292" spans="1:9" ht="15" customHeight="1" x14ac:dyDescent="0.25">
      <c r="A7292" s="155" t="s">
        <v>10425</v>
      </c>
      <c r="B7292" s="155" t="s">
        <v>10426</v>
      </c>
      <c r="C7292" s="155" t="s">
        <v>10427</v>
      </c>
      <c r="D7292" s="155">
        <v>1500</v>
      </c>
      <c r="E7292" s="155">
        <v>499</v>
      </c>
      <c r="F7292" s="166">
        <v>42625</v>
      </c>
      <c r="G7292" s="166">
        <v>42626</v>
      </c>
      <c r="H7292" s="157">
        <v>1</v>
      </c>
      <c r="I7292" s="166"/>
    </row>
    <row r="7293" spans="1:9" ht="15" customHeight="1" x14ac:dyDescent="0.25">
      <c r="A7293" s="155" t="s">
        <v>6916</v>
      </c>
      <c r="B7293" s="155" t="s">
        <v>10028</v>
      </c>
      <c r="C7293" s="155" t="s">
        <v>10428</v>
      </c>
      <c r="D7293" s="155">
        <v>50</v>
      </c>
      <c r="E7293" s="155">
        <v>50</v>
      </c>
      <c r="F7293" s="166">
        <v>42626</v>
      </c>
      <c r="G7293" s="166">
        <v>42626</v>
      </c>
      <c r="H7293" s="157">
        <v>1</v>
      </c>
      <c r="I7293" s="166" t="s">
        <v>2151</v>
      </c>
    </row>
    <row r="7294" spans="1:9" ht="15" customHeight="1" x14ac:dyDescent="0.25">
      <c r="A7294" s="155" t="s">
        <v>3714</v>
      </c>
      <c r="B7294" s="155" t="s">
        <v>3715</v>
      </c>
      <c r="C7294" s="155" t="s">
        <v>10429</v>
      </c>
      <c r="D7294" s="155">
        <v>50</v>
      </c>
      <c r="E7294" s="155">
        <v>50</v>
      </c>
      <c r="F7294" s="166">
        <v>42626</v>
      </c>
      <c r="G7294" s="166">
        <v>42632</v>
      </c>
      <c r="H7294" s="157">
        <v>1</v>
      </c>
      <c r="I7294" s="166"/>
    </row>
    <row r="7295" spans="1:9" ht="15" customHeight="1" x14ac:dyDescent="0.25">
      <c r="A7295" s="155" t="s">
        <v>2714</v>
      </c>
      <c r="B7295" s="155" t="s">
        <v>5304</v>
      </c>
      <c r="C7295" s="155" t="s">
        <v>10431</v>
      </c>
      <c r="D7295" s="155">
        <v>250</v>
      </c>
      <c r="E7295" s="155">
        <v>250</v>
      </c>
      <c r="F7295" s="166">
        <v>42626</v>
      </c>
      <c r="G7295" s="166">
        <v>42629</v>
      </c>
      <c r="H7295" s="157">
        <v>1</v>
      </c>
      <c r="I7295" s="166"/>
    </row>
    <row r="7296" spans="1:9" ht="15" customHeight="1" x14ac:dyDescent="0.25">
      <c r="A7296" s="155" t="s">
        <v>2714</v>
      </c>
      <c r="B7296" s="155" t="s">
        <v>2066</v>
      </c>
      <c r="C7296" s="155" t="s">
        <v>10430</v>
      </c>
      <c r="D7296" s="155">
        <v>250</v>
      </c>
      <c r="E7296" s="155">
        <v>250</v>
      </c>
      <c r="F7296" s="166">
        <v>42626</v>
      </c>
      <c r="G7296" s="166">
        <v>42629</v>
      </c>
      <c r="H7296" s="157">
        <v>1</v>
      </c>
      <c r="I7296" s="166"/>
    </row>
    <row r="7297" spans="1:9" ht="15" customHeight="1" x14ac:dyDescent="0.25">
      <c r="A7297" s="155" t="s">
        <v>6021</v>
      </c>
      <c r="B7297" s="155" t="s">
        <v>8887</v>
      </c>
      <c r="C7297" s="155" t="s">
        <v>10432</v>
      </c>
      <c r="D7297" s="155">
        <v>250</v>
      </c>
      <c r="E7297" s="155">
        <v>250</v>
      </c>
      <c r="F7297" s="166">
        <v>42626</v>
      </c>
      <c r="G7297" s="166">
        <v>42627</v>
      </c>
      <c r="H7297" s="157">
        <v>1</v>
      </c>
      <c r="I7297" s="166"/>
    </row>
    <row r="7298" spans="1:9" ht="15" customHeight="1" x14ac:dyDescent="0.25">
      <c r="A7298" s="155" t="s">
        <v>6021</v>
      </c>
      <c r="B7298" s="155" t="s">
        <v>8888</v>
      </c>
      <c r="C7298" s="155" t="s">
        <v>294</v>
      </c>
      <c r="D7298" s="155">
        <v>250</v>
      </c>
      <c r="E7298" s="155">
        <v>250</v>
      </c>
      <c r="F7298" s="166">
        <v>42626</v>
      </c>
      <c r="G7298" s="166">
        <v>42627</v>
      </c>
      <c r="H7298" s="157">
        <v>1</v>
      </c>
      <c r="I7298" s="166"/>
    </row>
    <row r="7299" spans="1:9" ht="15" customHeight="1" x14ac:dyDescent="0.25">
      <c r="A7299" s="155" t="s">
        <v>7058</v>
      </c>
      <c r="B7299" s="155" t="s">
        <v>805</v>
      </c>
      <c r="C7299" s="155" t="s">
        <v>10433</v>
      </c>
      <c r="D7299" s="155">
        <v>250</v>
      </c>
      <c r="E7299" s="155">
        <v>250</v>
      </c>
      <c r="F7299" s="166">
        <v>42626</v>
      </c>
      <c r="G7299" s="166">
        <v>42629</v>
      </c>
      <c r="H7299" s="157">
        <v>1</v>
      </c>
      <c r="I7299" s="166"/>
    </row>
    <row r="7300" spans="1:9" ht="15" customHeight="1" x14ac:dyDescent="0.25">
      <c r="A7300" s="155" t="s">
        <v>9620</v>
      </c>
      <c r="B7300" s="155" t="s">
        <v>9621</v>
      </c>
      <c r="C7300" s="155" t="s">
        <v>10434</v>
      </c>
      <c r="D7300" s="155">
        <v>1500</v>
      </c>
      <c r="E7300" s="155">
        <v>1500</v>
      </c>
      <c r="F7300" s="166">
        <v>42626</v>
      </c>
      <c r="G7300" s="166">
        <v>42629</v>
      </c>
      <c r="H7300" s="157">
        <v>1</v>
      </c>
      <c r="I7300" s="166"/>
    </row>
    <row r="7301" spans="1:9" ht="15" customHeight="1" x14ac:dyDescent="0.25">
      <c r="A7301" s="155" t="s">
        <v>10435</v>
      </c>
      <c r="B7301" s="155" t="s">
        <v>10436</v>
      </c>
      <c r="C7301" s="155" t="s">
        <v>10438</v>
      </c>
      <c r="D7301" s="155">
        <v>10</v>
      </c>
      <c r="E7301" s="155">
        <v>10</v>
      </c>
      <c r="F7301" s="166">
        <v>42626</v>
      </c>
      <c r="G7301" s="166">
        <v>42632</v>
      </c>
      <c r="H7301" s="157">
        <v>1</v>
      </c>
      <c r="I7301" s="166"/>
    </row>
    <row r="7302" spans="1:9" ht="15" customHeight="1" x14ac:dyDescent="0.25">
      <c r="A7302" s="155" t="s">
        <v>10435</v>
      </c>
      <c r="B7302" s="155" t="s">
        <v>10437</v>
      </c>
      <c r="C7302" s="155" t="s">
        <v>364</v>
      </c>
      <c r="D7302" s="155">
        <v>5</v>
      </c>
      <c r="E7302" s="155">
        <v>5</v>
      </c>
      <c r="F7302" s="166">
        <v>42626</v>
      </c>
      <c r="G7302" s="166">
        <v>42632</v>
      </c>
      <c r="H7302" s="157">
        <v>1</v>
      </c>
      <c r="I7302" s="166"/>
    </row>
    <row r="7303" spans="1:9" ht="15" customHeight="1" x14ac:dyDescent="0.25">
      <c r="A7303" s="155" t="s">
        <v>10258</v>
      </c>
      <c r="B7303" s="155" t="s">
        <v>10440</v>
      </c>
      <c r="C7303" s="155" t="s">
        <v>10439</v>
      </c>
      <c r="D7303" s="155">
        <v>5</v>
      </c>
      <c r="E7303" s="155">
        <v>5</v>
      </c>
      <c r="F7303" s="166">
        <v>42626</v>
      </c>
      <c r="G7303" s="166">
        <v>42627</v>
      </c>
      <c r="H7303" s="157">
        <v>1</v>
      </c>
      <c r="I7303" s="166"/>
    </row>
    <row r="7304" spans="1:9" ht="15" customHeight="1" x14ac:dyDescent="0.25">
      <c r="A7304" s="155" t="s">
        <v>8168</v>
      </c>
      <c r="B7304" s="155" t="s">
        <v>1616</v>
      </c>
      <c r="C7304" s="155" t="s">
        <v>10441</v>
      </c>
      <c r="D7304" s="155">
        <v>4</v>
      </c>
      <c r="E7304" s="155">
        <v>4</v>
      </c>
      <c r="F7304" s="166">
        <v>42627</v>
      </c>
      <c r="G7304" s="166">
        <v>42635</v>
      </c>
      <c r="H7304" s="157">
        <v>1</v>
      </c>
      <c r="I7304" s="166" t="s">
        <v>1546</v>
      </c>
    </row>
    <row r="7305" spans="1:9" ht="15" customHeight="1" x14ac:dyDescent="0.25">
      <c r="A7305" s="155" t="s">
        <v>42</v>
      </c>
      <c r="B7305" s="155" t="s">
        <v>10444</v>
      </c>
      <c r="C7305" s="155" t="s">
        <v>10445</v>
      </c>
      <c r="D7305" s="155">
        <v>5</v>
      </c>
      <c r="E7305" s="155">
        <v>5</v>
      </c>
      <c r="F7305" s="166">
        <v>42627</v>
      </c>
      <c r="G7305" s="166">
        <v>42633</v>
      </c>
      <c r="H7305" s="157">
        <v>1</v>
      </c>
      <c r="I7305" s="166"/>
    </row>
    <row r="7306" spans="1:9" ht="15" customHeight="1" x14ac:dyDescent="0.25">
      <c r="A7306" s="155" t="s">
        <v>6967</v>
      </c>
      <c r="B7306" s="155" t="s">
        <v>10295</v>
      </c>
      <c r="C7306" s="155" t="s">
        <v>10446</v>
      </c>
      <c r="D7306" s="155">
        <v>2</v>
      </c>
      <c r="E7306" s="155">
        <v>2</v>
      </c>
      <c r="F7306" s="166">
        <v>42627</v>
      </c>
      <c r="G7306" s="166">
        <v>42635</v>
      </c>
      <c r="H7306" s="157">
        <v>1</v>
      </c>
      <c r="I7306" s="166"/>
    </row>
    <row r="7307" spans="1:9" ht="15" customHeight="1" x14ac:dyDescent="0.25">
      <c r="A7307" s="155" t="s">
        <v>9815</v>
      </c>
      <c r="B7307" s="155" t="s">
        <v>5063</v>
      </c>
      <c r="C7307" s="155" t="s">
        <v>10447</v>
      </c>
      <c r="D7307" s="155">
        <v>150</v>
      </c>
      <c r="E7307" s="155">
        <v>84</v>
      </c>
      <c r="F7307" s="166">
        <v>42627</v>
      </c>
      <c r="G7307" s="166">
        <v>42633</v>
      </c>
      <c r="H7307" s="157">
        <v>1</v>
      </c>
      <c r="I7307" s="166"/>
    </row>
    <row r="7308" spans="1:9" ht="15" customHeight="1" x14ac:dyDescent="0.25">
      <c r="A7308" s="155" t="s">
        <v>10381</v>
      </c>
      <c r="B7308" s="155" t="s">
        <v>345</v>
      </c>
      <c r="C7308" s="155" t="s">
        <v>10448</v>
      </c>
      <c r="D7308" s="155">
        <v>25</v>
      </c>
      <c r="E7308" s="155">
        <v>25</v>
      </c>
      <c r="F7308" s="166">
        <v>42628</v>
      </c>
      <c r="G7308" s="166">
        <v>42632</v>
      </c>
      <c r="H7308" s="157">
        <v>1</v>
      </c>
      <c r="I7308" s="166"/>
    </row>
    <row r="7309" spans="1:9" ht="15" customHeight="1" x14ac:dyDescent="0.25">
      <c r="A7309" s="155" t="s">
        <v>563</v>
      </c>
      <c r="B7309" s="155" t="s">
        <v>307</v>
      </c>
      <c r="C7309" s="155" t="s">
        <v>10449</v>
      </c>
      <c r="D7309" s="155">
        <v>100</v>
      </c>
      <c r="E7309" s="155">
        <v>100</v>
      </c>
      <c r="F7309" s="166">
        <v>42628</v>
      </c>
      <c r="G7309" s="166">
        <v>42635</v>
      </c>
      <c r="H7309" s="157">
        <v>1</v>
      </c>
      <c r="I7309" s="166"/>
    </row>
    <row r="7310" spans="1:9" ht="15" customHeight="1" x14ac:dyDescent="0.25">
      <c r="A7310" s="155" t="s">
        <v>42</v>
      </c>
      <c r="B7310" s="155" t="s">
        <v>10450</v>
      </c>
      <c r="C7310" s="155" t="s">
        <v>10451</v>
      </c>
      <c r="D7310" s="155">
        <v>3</v>
      </c>
      <c r="E7310" s="155">
        <v>3</v>
      </c>
      <c r="F7310" s="166">
        <v>42628</v>
      </c>
      <c r="G7310" s="166">
        <v>42632</v>
      </c>
      <c r="H7310" s="157">
        <v>1</v>
      </c>
      <c r="I7310" s="166"/>
    </row>
    <row r="7311" spans="1:9" ht="15" customHeight="1" x14ac:dyDescent="0.25">
      <c r="A7311" s="155" t="s">
        <v>286</v>
      </c>
      <c r="B7311" s="155" t="s">
        <v>10452</v>
      </c>
      <c r="C7311" s="155" t="s">
        <v>10453</v>
      </c>
      <c r="D7311" s="155">
        <v>5</v>
      </c>
      <c r="E7311" s="155">
        <v>5</v>
      </c>
      <c r="F7311" s="166">
        <v>42628</v>
      </c>
      <c r="G7311" s="166">
        <v>42642</v>
      </c>
      <c r="H7311" s="157">
        <v>1</v>
      </c>
      <c r="I7311" s="166"/>
    </row>
    <row r="7312" spans="1:9" ht="15" customHeight="1" x14ac:dyDescent="0.25">
      <c r="A7312" s="155" t="s">
        <v>1983</v>
      </c>
      <c r="B7312" s="155" t="s">
        <v>10454</v>
      </c>
      <c r="C7312" s="155" t="s">
        <v>10455</v>
      </c>
      <c r="D7312" s="155">
        <v>150</v>
      </c>
      <c r="E7312" s="155">
        <v>150</v>
      </c>
      <c r="F7312" s="166">
        <v>42628</v>
      </c>
      <c r="G7312" s="166">
        <v>42633</v>
      </c>
      <c r="H7312" s="157">
        <v>1</v>
      </c>
      <c r="I7312" s="166" t="s">
        <v>10456</v>
      </c>
    </row>
    <row r="7313" spans="1:9" ht="15" customHeight="1" x14ac:dyDescent="0.25">
      <c r="A7313" s="155" t="s">
        <v>10425</v>
      </c>
      <c r="B7313" s="155" t="s">
        <v>10426</v>
      </c>
      <c r="C7313" s="155" t="s">
        <v>10427</v>
      </c>
      <c r="D7313" s="155">
        <v>1500</v>
      </c>
      <c r="E7313" s="155">
        <v>450</v>
      </c>
      <c r="F7313" s="166">
        <v>42628</v>
      </c>
      <c r="G7313" s="166">
        <v>42633</v>
      </c>
      <c r="H7313" s="157">
        <v>1</v>
      </c>
      <c r="I7313" s="166" t="s">
        <v>10457</v>
      </c>
    </row>
    <row r="7314" spans="1:9" ht="15" customHeight="1" x14ac:dyDescent="0.25">
      <c r="A7314" s="155" t="s">
        <v>9815</v>
      </c>
      <c r="B7314" s="155" t="s">
        <v>5063</v>
      </c>
      <c r="C7314" s="155" t="s">
        <v>10447</v>
      </c>
      <c r="D7314" s="155">
        <v>150</v>
      </c>
      <c r="E7314" s="155">
        <v>66</v>
      </c>
      <c r="F7314" s="166">
        <v>42628</v>
      </c>
      <c r="G7314" s="166">
        <v>42633</v>
      </c>
      <c r="H7314" s="157">
        <v>1</v>
      </c>
      <c r="I7314" s="166" t="s">
        <v>10458</v>
      </c>
    </row>
    <row r="7315" spans="1:9" ht="15" customHeight="1" x14ac:dyDescent="0.25">
      <c r="A7315" s="155" t="s">
        <v>1386</v>
      </c>
      <c r="B7315" s="155" t="s">
        <v>9765</v>
      </c>
      <c r="C7315" s="155" t="s">
        <v>10459</v>
      </c>
      <c r="D7315" s="155">
        <v>20</v>
      </c>
      <c r="E7315" s="155">
        <v>20</v>
      </c>
      <c r="F7315" s="166">
        <v>42628</v>
      </c>
      <c r="G7315" s="166">
        <v>42632</v>
      </c>
      <c r="H7315" s="157">
        <v>1</v>
      </c>
      <c r="I7315" s="166"/>
    </row>
    <row r="7316" spans="1:9" ht="15" customHeight="1" x14ac:dyDescent="0.25">
      <c r="A7316" s="155" t="s">
        <v>65</v>
      </c>
      <c r="B7316" s="155" t="s">
        <v>1501</v>
      </c>
      <c r="C7316" s="155" t="s">
        <v>10460</v>
      </c>
      <c r="D7316" s="155">
        <v>100</v>
      </c>
      <c r="E7316" s="155">
        <v>100</v>
      </c>
      <c r="F7316" s="166">
        <v>42629</v>
      </c>
      <c r="G7316" s="166">
        <v>42634</v>
      </c>
      <c r="H7316" s="157">
        <v>1</v>
      </c>
      <c r="I7316" s="166"/>
    </row>
    <row r="7317" spans="1:9" ht="15" customHeight="1" x14ac:dyDescent="0.25">
      <c r="A7317" s="155" t="s">
        <v>245</v>
      </c>
      <c r="B7317" s="155" t="s">
        <v>2800</v>
      </c>
      <c r="C7317" s="155" t="s">
        <v>10461</v>
      </c>
      <c r="D7317" s="155">
        <v>25</v>
      </c>
      <c r="E7317" s="155">
        <v>25</v>
      </c>
      <c r="F7317" s="166">
        <v>42632</v>
      </c>
      <c r="G7317" s="166">
        <v>42635</v>
      </c>
      <c r="H7317" s="157">
        <v>1</v>
      </c>
      <c r="I7317" s="166"/>
    </row>
    <row r="7318" spans="1:9" ht="15" customHeight="1" x14ac:dyDescent="0.25">
      <c r="A7318" s="155" t="s">
        <v>2906</v>
      </c>
      <c r="B7318" s="155" t="s">
        <v>4347</v>
      </c>
      <c r="C7318" s="155" t="s">
        <v>10462</v>
      </c>
      <c r="D7318" s="155">
        <v>25</v>
      </c>
      <c r="E7318" s="155">
        <v>25</v>
      </c>
      <c r="F7318" s="166">
        <v>42632</v>
      </c>
      <c r="G7318" s="166">
        <v>42636</v>
      </c>
      <c r="H7318" s="157">
        <v>1</v>
      </c>
      <c r="I7318" s="166"/>
    </row>
    <row r="7319" spans="1:9" ht="15" customHeight="1" x14ac:dyDescent="0.25">
      <c r="A7319" s="155" t="s">
        <v>6262</v>
      </c>
      <c r="B7319" s="155" t="s">
        <v>2937</v>
      </c>
      <c r="C7319" s="155" t="s">
        <v>10463</v>
      </c>
      <c r="D7319" s="155">
        <v>60</v>
      </c>
      <c r="E7319" s="155">
        <v>60</v>
      </c>
      <c r="F7319" s="166">
        <v>42632</v>
      </c>
      <c r="G7319" s="166">
        <v>42635</v>
      </c>
      <c r="H7319" s="157">
        <v>1</v>
      </c>
      <c r="I7319" s="166"/>
    </row>
    <row r="7320" spans="1:9" ht="15" customHeight="1" x14ac:dyDescent="0.25">
      <c r="A7320" s="155" t="s">
        <v>3430</v>
      </c>
      <c r="B7320" s="155" t="s">
        <v>1501</v>
      </c>
      <c r="C7320" s="155" t="s">
        <v>10464</v>
      </c>
      <c r="D7320" s="155">
        <v>100</v>
      </c>
      <c r="E7320" s="155">
        <v>100</v>
      </c>
      <c r="F7320" s="166">
        <v>42632</v>
      </c>
      <c r="G7320" s="166">
        <v>42636</v>
      </c>
      <c r="H7320" s="157">
        <v>1</v>
      </c>
      <c r="I7320" s="166"/>
    </row>
    <row r="7321" spans="1:9" ht="15" customHeight="1" x14ac:dyDescent="0.25">
      <c r="A7321" s="155" t="s">
        <v>3430</v>
      </c>
      <c r="B7321" s="155" t="s">
        <v>681</v>
      </c>
      <c r="C7321" s="155" t="s">
        <v>10465</v>
      </c>
      <c r="D7321" s="155">
        <v>100</v>
      </c>
      <c r="E7321" s="155">
        <v>100</v>
      </c>
      <c r="F7321" s="166">
        <v>42632</v>
      </c>
      <c r="G7321" s="166">
        <v>42636</v>
      </c>
      <c r="H7321" s="157">
        <v>1</v>
      </c>
      <c r="I7321" s="166"/>
    </row>
    <row r="7322" spans="1:9" ht="15" customHeight="1" x14ac:dyDescent="0.25">
      <c r="A7322" s="155" t="s">
        <v>42</v>
      </c>
      <c r="B7322" s="155" t="s">
        <v>9142</v>
      </c>
      <c r="C7322" s="155" t="s">
        <v>10466</v>
      </c>
      <c r="D7322" s="155">
        <v>5</v>
      </c>
      <c r="E7322" s="155">
        <v>5</v>
      </c>
      <c r="F7322" s="166">
        <v>42632</v>
      </c>
      <c r="G7322" s="166">
        <v>42634</v>
      </c>
      <c r="H7322" s="157">
        <v>1</v>
      </c>
      <c r="I7322" s="166"/>
    </row>
    <row r="7323" spans="1:9" ht="15" customHeight="1" x14ac:dyDescent="0.25">
      <c r="A7323" s="155" t="s">
        <v>2317</v>
      </c>
      <c r="B7323" s="155" t="s">
        <v>2318</v>
      </c>
      <c r="C7323" s="155" t="s">
        <v>10467</v>
      </c>
      <c r="D7323" s="155">
        <v>500</v>
      </c>
      <c r="E7323" s="155">
        <v>500</v>
      </c>
      <c r="F7323" s="166">
        <v>42632</v>
      </c>
      <c r="G7323" s="166">
        <v>42633</v>
      </c>
      <c r="H7323" s="157">
        <v>1</v>
      </c>
      <c r="I7323" s="166"/>
    </row>
    <row r="7324" spans="1:9" ht="30" x14ac:dyDescent="0.25">
      <c r="A7324" s="155" t="s">
        <v>8056</v>
      </c>
      <c r="B7324" s="155" t="s">
        <v>10468</v>
      </c>
      <c r="C7324" s="155" t="s">
        <v>10469</v>
      </c>
      <c r="D7324" s="155">
        <v>5</v>
      </c>
      <c r="E7324" s="155">
        <v>5</v>
      </c>
      <c r="F7324" s="166">
        <v>42632</v>
      </c>
      <c r="G7324" s="166">
        <v>42629</v>
      </c>
      <c r="H7324" s="157">
        <v>0</v>
      </c>
      <c r="I7324" s="166"/>
    </row>
    <row r="7325" spans="1:9" ht="15" customHeight="1" x14ac:dyDescent="0.25">
      <c r="A7325" s="155" t="s">
        <v>2714</v>
      </c>
      <c r="B7325" s="155" t="s">
        <v>6844</v>
      </c>
      <c r="C7325" s="155" t="s">
        <v>10470</v>
      </c>
      <c r="D7325" s="155">
        <v>40</v>
      </c>
      <c r="E7325" s="155">
        <v>40</v>
      </c>
      <c r="F7325" s="166">
        <v>42633</v>
      </c>
      <c r="G7325" s="166">
        <v>42635</v>
      </c>
      <c r="H7325" s="157">
        <v>1</v>
      </c>
      <c r="I7325" s="166"/>
    </row>
    <row r="7326" spans="1:9" ht="15" customHeight="1" x14ac:dyDescent="0.25">
      <c r="A7326" s="155" t="s">
        <v>3430</v>
      </c>
      <c r="B7326" s="155" t="s">
        <v>2994</v>
      </c>
      <c r="C7326" s="155" t="s">
        <v>10471</v>
      </c>
      <c r="D7326" s="155">
        <v>50</v>
      </c>
      <c r="E7326" s="155">
        <v>50</v>
      </c>
      <c r="F7326" s="166">
        <v>42633</v>
      </c>
      <c r="G7326" s="166">
        <v>42639</v>
      </c>
      <c r="H7326" s="157">
        <v>1</v>
      </c>
      <c r="I7326" s="166"/>
    </row>
    <row r="7327" spans="1:9" ht="15" customHeight="1" x14ac:dyDescent="0.25">
      <c r="A7327" s="155" t="s">
        <v>3714</v>
      </c>
      <c r="B7327" s="155" t="s">
        <v>10472</v>
      </c>
      <c r="C7327" s="155" t="s">
        <v>10473</v>
      </c>
      <c r="D7327" s="155">
        <v>25</v>
      </c>
      <c r="E7327" s="155">
        <v>25</v>
      </c>
      <c r="F7327" s="166">
        <v>42633</v>
      </c>
      <c r="G7327" s="166">
        <v>42636</v>
      </c>
      <c r="H7327" s="157">
        <v>1</v>
      </c>
      <c r="I7327" s="166"/>
    </row>
    <row r="7328" spans="1:9" ht="15" customHeight="1" x14ac:dyDescent="0.25">
      <c r="A7328" s="155" t="s">
        <v>6428</v>
      </c>
      <c r="B7328" s="155" t="s">
        <v>10474</v>
      </c>
      <c r="C7328" s="155" t="s">
        <v>10475</v>
      </c>
      <c r="D7328" s="155">
        <v>68</v>
      </c>
      <c r="E7328" s="155">
        <v>68</v>
      </c>
      <c r="F7328" s="166">
        <v>42633</v>
      </c>
      <c r="G7328" s="166">
        <v>42636</v>
      </c>
      <c r="H7328" s="157">
        <v>1</v>
      </c>
      <c r="I7328" s="166"/>
    </row>
    <row r="7329" spans="1:9" ht="30" customHeight="1" x14ac:dyDescent="0.25">
      <c r="A7329" s="155" t="s">
        <v>9931</v>
      </c>
      <c r="B7329" s="155" t="s">
        <v>4413</v>
      </c>
      <c r="C7329" s="155" t="s">
        <v>10476</v>
      </c>
      <c r="D7329" s="155">
        <v>50</v>
      </c>
      <c r="E7329" s="155">
        <v>50</v>
      </c>
      <c r="F7329" s="166">
        <v>42633</v>
      </c>
      <c r="G7329" s="166">
        <v>42636</v>
      </c>
      <c r="H7329" s="157">
        <v>1</v>
      </c>
      <c r="I7329" s="166"/>
    </row>
    <row r="7330" spans="1:9" x14ac:dyDescent="0.25">
      <c r="A7330" s="155" t="s">
        <v>286</v>
      </c>
      <c r="B7330" s="155" t="s">
        <v>10477</v>
      </c>
      <c r="C7330" s="155" t="s">
        <v>10478</v>
      </c>
      <c r="D7330" s="155">
        <v>5</v>
      </c>
      <c r="E7330" s="155">
        <v>5</v>
      </c>
      <c r="F7330" s="166">
        <v>42633</v>
      </c>
      <c r="G7330" s="166">
        <v>42627</v>
      </c>
      <c r="H7330" s="157">
        <v>0</v>
      </c>
      <c r="I7330" s="166" t="s">
        <v>10479</v>
      </c>
    </row>
    <row r="7331" spans="1:9" x14ac:dyDescent="0.25">
      <c r="A7331" s="155" t="s">
        <v>8170</v>
      </c>
      <c r="B7331" s="155" t="s">
        <v>8426</v>
      </c>
      <c r="C7331" s="155" t="s">
        <v>10481</v>
      </c>
      <c r="D7331" s="155">
        <v>25</v>
      </c>
      <c r="E7331" s="155">
        <v>13</v>
      </c>
      <c r="F7331" s="166">
        <v>42634</v>
      </c>
      <c r="G7331" s="166">
        <v>42622</v>
      </c>
      <c r="H7331" s="157">
        <v>1</v>
      </c>
      <c r="I7331" s="166" t="s">
        <v>1847</v>
      </c>
    </row>
    <row r="7332" spans="1:9" ht="15" customHeight="1" x14ac:dyDescent="0.25">
      <c r="A7332" s="155" t="s">
        <v>10096</v>
      </c>
      <c r="B7332" s="155" t="s">
        <v>10097</v>
      </c>
      <c r="C7332" s="155" t="s">
        <v>10239</v>
      </c>
      <c r="D7332" s="155">
        <v>80</v>
      </c>
      <c r="E7332" s="155">
        <v>66</v>
      </c>
      <c r="F7332" s="166">
        <v>42634</v>
      </c>
      <c r="G7332" s="166">
        <v>42639</v>
      </c>
      <c r="H7332" s="157">
        <v>1</v>
      </c>
      <c r="I7332" s="166" t="s">
        <v>2827</v>
      </c>
    </row>
    <row r="7333" spans="1:9" ht="15" customHeight="1" x14ac:dyDescent="0.25">
      <c r="A7333" s="155" t="s">
        <v>10484</v>
      </c>
      <c r="B7333" s="155" t="s">
        <v>7706</v>
      </c>
      <c r="C7333" s="155" t="s">
        <v>10485</v>
      </c>
      <c r="D7333" s="155">
        <v>5</v>
      </c>
      <c r="E7333" s="155">
        <v>5</v>
      </c>
      <c r="F7333" s="166">
        <v>42635</v>
      </c>
      <c r="G7333" s="166">
        <v>42640</v>
      </c>
      <c r="H7333" s="157">
        <v>1</v>
      </c>
      <c r="I7333" s="166"/>
    </row>
    <row r="7334" spans="1:9" ht="15" customHeight="1" x14ac:dyDescent="0.25">
      <c r="A7334" s="155" t="s">
        <v>71</v>
      </c>
      <c r="B7334" s="155" t="s">
        <v>154</v>
      </c>
      <c r="C7334" s="155" t="s">
        <v>10486</v>
      </c>
      <c r="D7334" s="155">
        <v>5</v>
      </c>
      <c r="E7334" s="155">
        <v>5</v>
      </c>
      <c r="F7334" s="166">
        <v>42635</v>
      </c>
      <c r="G7334" s="166">
        <v>42641</v>
      </c>
      <c r="H7334" s="157">
        <v>1</v>
      </c>
      <c r="I7334" s="166"/>
    </row>
    <row r="7335" spans="1:9" ht="15" customHeight="1" x14ac:dyDescent="0.25">
      <c r="A7335" s="155" t="s">
        <v>71</v>
      </c>
      <c r="B7335" s="155" t="s">
        <v>1550</v>
      </c>
      <c r="C7335" s="155" t="s">
        <v>10487</v>
      </c>
      <c r="D7335" s="155">
        <v>5</v>
      </c>
      <c r="E7335" s="155">
        <v>5</v>
      </c>
      <c r="F7335" s="166">
        <v>42635</v>
      </c>
      <c r="G7335" s="166">
        <v>42641</v>
      </c>
      <c r="H7335" s="157">
        <v>1</v>
      </c>
      <c r="I7335" s="166"/>
    </row>
    <row r="7336" spans="1:9" ht="15" customHeight="1" x14ac:dyDescent="0.25">
      <c r="A7336" s="155" t="s">
        <v>442</v>
      </c>
      <c r="B7336" s="155" t="s">
        <v>10488</v>
      </c>
      <c r="C7336" s="155" t="s">
        <v>10489</v>
      </c>
      <c r="D7336" s="155">
        <v>30</v>
      </c>
      <c r="E7336" s="155">
        <v>30</v>
      </c>
      <c r="F7336" s="166">
        <v>42635</v>
      </c>
      <c r="G7336" s="166">
        <v>42635</v>
      </c>
      <c r="H7336" s="157">
        <v>1</v>
      </c>
      <c r="I7336" s="166" t="s">
        <v>2151</v>
      </c>
    </row>
    <row r="7337" spans="1:9" ht="15" customHeight="1" x14ac:dyDescent="0.25">
      <c r="A7337" s="155" t="s">
        <v>6021</v>
      </c>
      <c r="B7337" s="155" t="s">
        <v>3136</v>
      </c>
      <c r="C7337" s="155" t="s">
        <v>10490</v>
      </c>
      <c r="D7337" s="155">
        <v>10</v>
      </c>
      <c r="E7337" s="155">
        <v>10</v>
      </c>
      <c r="F7337" s="166">
        <v>42635</v>
      </c>
      <c r="G7337" s="166">
        <v>42642</v>
      </c>
      <c r="H7337" s="157">
        <v>1</v>
      </c>
      <c r="I7337" s="166"/>
    </row>
    <row r="7338" spans="1:9" ht="15" customHeight="1" x14ac:dyDescent="0.25">
      <c r="A7338" s="155" t="s">
        <v>6237</v>
      </c>
      <c r="B7338" s="155" t="s">
        <v>10491</v>
      </c>
      <c r="C7338" s="155" t="s">
        <v>10494</v>
      </c>
      <c r="D7338" s="155">
        <v>10</v>
      </c>
      <c r="E7338" s="155">
        <v>10</v>
      </c>
      <c r="F7338" s="166">
        <v>42636</v>
      </c>
      <c r="G7338" s="166">
        <v>42639</v>
      </c>
      <c r="H7338" s="157">
        <v>1</v>
      </c>
      <c r="I7338" s="166"/>
    </row>
    <row r="7339" spans="1:9" ht="15" customHeight="1" x14ac:dyDescent="0.25">
      <c r="A7339" s="155" t="s">
        <v>6237</v>
      </c>
      <c r="B7339" s="155" t="s">
        <v>10492</v>
      </c>
      <c r="C7339" s="155" t="s">
        <v>10493</v>
      </c>
      <c r="D7339" s="155">
        <v>10</v>
      </c>
      <c r="E7339" s="155">
        <v>10</v>
      </c>
      <c r="F7339" s="166">
        <v>42636</v>
      </c>
      <c r="G7339" s="166">
        <v>42639</v>
      </c>
      <c r="H7339" s="157">
        <v>1</v>
      </c>
      <c r="I7339" s="166"/>
    </row>
    <row r="7340" spans="1:9" ht="15" customHeight="1" x14ac:dyDescent="0.25">
      <c r="A7340" s="155" t="s">
        <v>6237</v>
      </c>
      <c r="B7340" s="155" t="s">
        <v>10495</v>
      </c>
      <c r="C7340" s="155" t="s">
        <v>10496</v>
      </c>
      <c r="D7340" s="155">
        <v>10</v>
      </c>
      <c r="E7340" s="155">
        <v>10</v>
      </c>
      <c r="F7340" s="166">
        <v>42636</v>
      </c>
      <c r="G7340" s="166">
        <v>42636</v>
      </c>
      <c r="H7340" s="157">
        <v>1</v>
      </c>
      <c r="I7340" s="166"/>
    </row>
    <row r="7341" spans="1:9" ht="15" customHeight="1" x14ac:dyDescent="0.25">
      <c r="A7341" s="155" t="s">
        <v>820</v>
      </c>
      <c r="B7341" s="155" t="s">
        <v>89</v>
      </c>
      <c r="C7341" s="155" t="s">
        <v>10497</v>
      </c>
      <c r="D7341" s="155">
        <v>200</v>
      </c>
      <c r="E7341" s="155">
        <v>200</v>
      </c>
      <c r="F7341" s="166">
        <v>42639</v>
      </c>
      <c r="G7341" s="166">
        <v>42641</v>
      </c>
      <c r="H7341" s="157">
        <v>1</v>
      </c>
      <c r="I7341" s="166"/>
    </row>
    <row r="7342" spans="1:9" ht="15" customHeight="1" x14ac:dyDescent="0.25">
      <c r="A7342" s="155" t="s">
        <v>173</v>
      </c>
      <c r="B7342" s="155" t="s">
        <v>7895</v>
      </c>
      <c r="C7342" s="155" t="s">
        <v>10498</v>
      </c>
      <c r="D7342" s="155">
        <v>200</v>
      </c>
      <c r="E7342" s="155">
        <v>200</v>
      </c>
      <c r="F7342" s="166">
        <v>42639</v>
      </c>
      <c r="G7342" s="166">
        <v>42643</v>
      </c>
      <c r="H7342" s="157">
        <v>1</v>
      </c>
      <c r="I7342" s="166"/>
    </row>
    <row r="7343" spans="1:9" ht="15" customHeight="1" x14ac:dyDescent="0.25">
      <c r="A7343" s="155" t="s">
        <v>520</v>
      </c>
      <c r="B7343" s="155" t="s">
        <v>5026</v>
      </c>
      <c r="C7343" s="155" t="s">
        <v>10500</v>
      </c>
      <c r="D7343" s="155">
        <v>350</v>
      </c>
      <c r="E7343" s="155">
        <v>350</v>
      </c>
      <c r="F7343" s="166">
        <v>42639</v>
      </c>
      <c r="G7343" s="166">
        <v>42646</v>
      </c>
      <c r="H7343" s="157">
        <v>1</v>
      </c>
      <c r="I7343" s="166" t="s">
        <v>829</v>
      </c>
    </row>
    <row r="7344" spans="1:9" ht="15" customHeight="1" x14ac:dyDescent="0.25">
      <c r="A7344" s="155" t="s">
        <v>1983</v>
      </c>
      <c r="B7344" s="155" t="s">
        <v>10501</v>
      </c>
      <c r="C7344" s="155" t="s">
        <v>10503</v>
      </c>
      <c r="D7344" s="155">
        <v>50</v>
      </c>
      <c r="E7344" s="155">
        <v>50</v>
      </c>
      <c r="F7344" s="166">
        <v>42640</v>
      </c>
      <c r="G7344" s="166">
        <v>42643</v>
      </c>
      <c r="H7344" s="157">
        <v>1</v>
      </c>
      <c r="I7344" s="166" t="s">
        <v>10505</v>
      </c>
    </row>
    <row r="7345" spans="1:9" ht="15" customHeight="1" x14ac:dyDescent="0.25">
      <c r="A7345" s="155" t="s">
        <v>1983</v>
      </c>
      <c r="B7345" s="155" t="s">
        <v>10502</v>
      </c>
      <c r="C7345" s="155" t="s">
        <v>10504</v>
      </c>
      <c r="D7345" s="155">
        <v>100</v>
      </c>
      <c r="E7345" s="155">
        <v>100</v>
      </c>
      <c r="F7345" s="166">
        <v>42640</v>
      </c>
      <c r="G7345" s="166">
        <v>42643</v>
      </c>
      <c r="H7345" s="157">
        <v>1</v>
      </c>
      <c r="I7345" s="166" t="s">
        <v>10505</v>
      </c>
    </row>
    <row r="7346" spans="1:9" ht="15" customHeight="1" x14ac:dyDescent="0.25">
      <c r="A7346" s="155" t="s">
        <v>1145</v>
      </c>
      <c r="B7346" s="155" t="s">
        <v>6630</v>
      </c>
      <c r="C7346" s="155" t="s">
        <v>10506</v>
      </c>
      <c r="D7346" s="155">
        <v>20</v>
      </c>
      <c r="E7346" s="155">
        <v>20</v>
      </c>
      <c r="F7346" s="166">
        <v>42640</v>
      </c>
      <c r="G7346" s="166">
        <v>42642</v>
      </c>
      <c r="H7346" s="157">
        <v>1</v>
      </c>
      <c r="I7346" s="166"/>
    </row>
    <row r="7347" spans="1:9" ht="15" customHeight="1" x14ac:dyDescent="0.25">
      <c r="A7347" s="155" t="s">
        <v>71</v>
      </c>
      <c r="B7347" s="155" t="s">
        <v>1550</v>
      </c>
      <c r="C7347" s="155" t="s">
        <v>10507</v>
      </c>
      <c r="D7347" s="155">
        <v>5</v>
      </c>
      <c r="E7347" s="155">
        <v>5</v>
      </c>
      <c r="F7347" s="166">
        <v>42640</v>
      </c>
      <c r="G7347" s="166">
        <v>42646</v>
      </c>
      <c r="H7347" s="157">
        <v>1</v>
      </c>
      <c r="I7347" s="166"/>
    </row>
    <row r="7348" spans="1:9" ht="15" customHeight="1" x14ac:dyDescent="0.25">
      <c r="A7348" s="155" t="s">
        <v>71</v>
      </c>
      <c r="B7348" s="155" t="s">
        <v>1530</v>
      </c>
      <c r="C7348" s="155" t="s">
        <v>59</v>
      </c>
      <c r="D7348" s="155">
        <v>5</v>
      </c>
      <c r="E7348" s="155">
        <v>5</v>
      </c>
      <c r="F7348" s="166">
        <v>42640</v>
      </c>
      <c r="G7348" s="166">
        <v>42646</v>
      </c>
      <c r="H7348" s="157">
        <v>1</v>
      </c>
      <c r="I7348" s="166"/>
    </row>
    <row r="7349" spans="1:9" ht="15" customHeight="1" x14ac:dyDescent="0.25">
      <c r="A7349" s="155" t="s">
        <v>42</v>
      </c>
      <c r="B7349" s="155" t="s">
        <v>6593</v>
      </c>
      <c r="C7349" s="155" t="s">
        <v>10508</v>
      </c>
      <c r="D7349" s="155">
        <v>150</v>
      </c>
      <c r="E7349" s="155">
        <v>150</v>
      </c>
      <c r="F7349" s="166">
        <v>42640</v>
      </c>
      <c r="G7349" s="166">
        <v>42647</v>
      </c>
      <c r="H7349" s="157">
        <v>1</v>
      </c>
      <c r="I7349" s="166"/>
    </row>
    <row r="7350" spans="1:9" ht="15" customHeight="1" x14ac:dyDescent="0.25">
      <c r="A7350" s="155" t="s">
        <v>10510</v>
      </c>
      <c r="B7350" s="155" t="s">
        <v>10511</v>
      </c>
      <c r="C7350" s="155" t="s">
        <v>10512</v>
      </c>
      <c r="D7350" s="155">
        <v>5</v>
      </c>
      <c r="E7350" s="155">
        <v>5</v>
      </c>
      <c r="F7350" s="166">
        <v>42641</v>
      </c>
      <c r="G7350" s="166">
        <v>42646</v>
      </c>
      <c r="H7350" s="157">
        <v>1</v>
      </c>
      <c r="I7350" s="166"/>
    </row>
    <row r="7351" spans="1:9" ht="30" customHeight="1" x14ac:dyDescent="0.25">
      <c r="A7351" s="155" t="s">
        <v>8056</v>
      </c>
      <c r="B7351" s="155" t="s">
        <v>9314</v>
      </c>
      <c r="C7351" s="155" t="s">
        <v>10513</v>
      </c>
      <c r="D7351" s="155">
        <v>5</v>
      </c>
      <c r="E7351" s="155">
        <v>5</v>
      </c>
      <c r="F7351" s="166">
        <v>42641</v>
      </c>
      <c r="G7351" s="166">
        <v>42650</v>
      </c>
      <c r="H7351" s="157">
        <v>1</v>
      </c>
      <c r="I7351" s="166"/>
    </row>
    <row r="7352" spans="1:9" ht="15" customHeight="1" x14ac:dyDescent="0.25">
      <c r="A7352" s="155" t="s">
        <v>8168</v>
      </c>
      <c r="B7352" s="155" t="s">
        <v>1616</v>
      </c>
      <c r="C7352" s="155" t="s">
        <v>10514</v>
      </c>
      <c r="D7352" s="155">
        <v>1</v>
      </c>
      <c r="E7352" s="155">
        <v>1</v>
      </c>
      <c r="F7352" s="166">
        <v>42641</v>
      </c>
      <c r="G7352" s="166">
        <v>42647</v>
      </c>
      <c r="H7352" s="157">
        <v>1</v>
      </c>
      <c r="I7352" s="166"/>
    </row>
    <row r="7353" spans="1:9" ht="15" customHeight="1" x14ac:dyDescent="0.25">
      <c r="A7353" s="155" t="s">
        <v>3481</v>
      </c>
      <c r="B7353" s="155" t="s">
        <v>255</v>
      </c>
      <c r="C7353" s="155" t="s">
        <v>10515</v>
      </c>
      <c r="D7353" s="155">
        <v>1</v>
      </c>
      <c r="E7353" s="155">
        <v>1</v>
      </c>
      <c r="F7353" s="166">
        <v>42641</v>
      </c>
      <c r="G7353" s="166">
        <v>42647</v>
      </c>
      <c r="H7353" s="157">
        <v>1</v>
      </c>
      <c r="I7353" s="166"/>
    </row>
    <row r="7354" spans="1:9" ht="15" customHeight="1" x14ac:dyDescent="0.25">
      <c r="A7354" s="155" t="s">
        <v>1052</v>
      </c>
      <c r="B7354" s="155" t="s">
        <v>10426</v>
      </c>
      <c r="C7354" s="155" t="s">
        <v>10427</v>
      </c>
      <c r="D7354" s="155">
        <v>1500</v>
      </c>
      <c r="E7354" s="155">
        <v>500</v>
      </c>
      <c r="F7354" s="166">
        <v>42641</v>
      </c>
      <c r="G7354" s="166">
        <v>42648</v>
      </c>
      <c r="H7354" s="157">
        <v>1</v>
      </c>
      <c r="I7354" s="166" t="s">
        <v>1546</v>
      </c>
    </row>
    <row r="7355" spans="1:9" ht="15" customHeight="1" x14ac:dyDescent="0.25">
      <c r="A7355" s="155" t="s">
        <v>1052</v>
      </c>
      <c r="B7355" s="155" t="s">
        <v>272</v>
      </c>
      <c r="C7355" s="155" t="s">
        <v>10516</v>
      </c>
      <c r="D7355" s="155">
        <v>9</v>
      </c>
      <c r="E7355" s="155">
        <v>9</v>
      </c>
      <c r="F7355" s="166">
        <v>42641</v>
      </c>
      <c r="G7355" s="166">
        <v>42648</v>
      </c>
      <c r="H7355" s="157">
        <v>1</v>
      </c>
      <c r="I7355" s="166" t="s">
        <v>1546</v>
      </c>
    </row>
    <row r="7356" spans="1:9" ht="15" customHeight="1" x14ac:dyDescent="0.25">
      <c r="A7356" s="155" t="s">
        <v>9769</v>
      </c>
      <c r="B7356" s="155" t="s">
        <v>10517</v>
      </c>
      <c r="C7356" s="155" t="s">
        <v>10518</v>
      </c>
      <c r="D7356" s="155">
        <v>200</v>
      </c>
      <c r="E7356" s="155">
        <v>200</v>
      </c>
      <c r="F7356" s="166">
        <v>42641</v>
      </c>
      <c r="G7356" s="166">
        <v>42643</v>
      </c>
      <c r="H7356" s="157">
        <v>1</v>
      </c>
      <c r="I7356" s="166"/>
    </row>
    <row r="7357" spans="1:9" ht="15" customHeight="1" x14ac:dyDescent="0.25">
      <c r="A7357" s="155" t="s">
        <v>3923</v>
      </c>
      <c r="B7357" s="155" t="s">
        <v>6714</v>
      </c>
      <c r="C7357" s="155" t="s">
        <v>10519</v>
      </c>
      <c r="D7357" s="155">
        <v>50</v>
      </c>
      <c r="E7357" s="155">
        <v>50</v>
      </c>
      <c r="F7357" s="166">
        <v>42642</v>
      </c>
      <c r="G7357" s="166">
        <v>42647</v>
      </c>
      <c r="H7357" s="157">
        <v>1</v>
      </c>
      <c r="I7357" s="166"/>
    </row>
    <row r="7358" spans="1:9" ht="15" customHeight="1" x14ac:dyDescent="0.25">
      <c r="A7358" s="155" t="s">
        <v>42</v>
      </c>
      <c r="B7358" s="155" t="s">
        <v>10521</v>
      </c>
      <c r="C7358" s="155" t="s">
        <v>10520</v>
      </c>
      <c r="D7358" s="155">
        <v>10</v>
      </c>
      <c r="E7358" s="155">
        <v>10</v>
      </c>
      <c r="F7358" s="166">
        <v>42642</v>
      </c>
      <c r="G7358" s="166">
        <v>42643</v>
      </c>
      <c r="H7358" s="157">
        <v>1</v>
      </c>
      <c r="I7358" s="166"/>
    </row>
    <row r="7359" spans="1:9" ht="15" customHeight="1" x14ac:dyDescent="0.25">
      <c r="A7359" s="155" t="s">
        <v>2714</v>
      </c>
      <c r="B7359" s="155" t="s">
        <v>5905</v>
      </c>
      <c r="C7359" s="155" t="s">
        <v>10522</v>
      </c>
      <c r="D7359" s="155">
        <v>50</v>
      </c>
      <c r="E7359" s="155">
        <v>50</v>
      </c>
      <c r="F7359" s="166">
        <v>42642</v>
      </c>
      <c r="G7359" s="166">
        <v>42648</v>
      </c>
      <c r="H7359" s="157">
        <v>1</v>
      </c>
      <c r="I7359" s="166"/>
    </row>
    <row r="7360" spans="1:9" ht="15" customHeight="1" x14ac:dyDescent="0.25">
      <c r="A7360" s="155" t="s">
        <v>1052</v>
      </c>
      <c r="B7360" s="155" t="s">
        <v>10426</v>
      </c>
      <c r="C7360" s="155" t="s">
        <v>10523</v>
      </c>
      <c r="D7360" s="155">
        <v>1500</v>
      </c>
      <c r="E7360" s="155">
        <v>1406</v>
      </c>
      <c r="F7360" s="166">
        <v>42642</v>
      </c>
      <c r="G7360" s="166">
        <v>42657</v>
      </c>
      <c r="H7360" s="157">
        <v>1</v>
      </c>
      <c r="I7360" s="166"/>
    </row>
    <row r="7361" spans="1:9" ht="15" customHeight="1" x14ac:dyDescent="0.25">
      <c r="A7361" s="155" t="s">
        <v>4562</v>
      </c>
      <c r="B7361" s="155" t="s">
        <v>1696</v>
      </c>
      <c r="C7361" s="155" t="s">
        <v>10524</v>
      </c>
      <c r="D7361" s="155">
        <v>4</v>
      </c>
      <c r="E7361" s="155">
        <v>4</v>
      </c>
      <c r="F7361" s="166">
        <v>42642</v>
      </c>
      <c r="G7361" s="166">
        <v>42650</v>
      </c>
      <c r="H7361" s="157">
        <v>1</v>
      </c>
      <c r="I7361" s="166"/>
    </row>
    <row r="7362" spans="1:9" ht="15" customHeight="1" x14ac:dyDescent="0.25">
      <c r="A7362" s="155" t="s">
        <v>173</v>
      </c>
      <c r="B7362" s="155" t="s">
        <v>9908</v>
      </c>
      <c r="C7362" s="155" t="s">
        <v>10525</v>
      </c>
      <c r="D7362" s="155">
        <v>100</v>
      </c>
      <c r="E7362" s="155">
        <v>100</v>
      </c>
      <c r="F7362" s="166">
        <v>42642</v>
      </c>
      <c r="G7362" s="166">
        <v>42643</v>
      </c>
      <c r="H7362" s="157">
        <v>1</v>
      </c>
      <c r="I7362" s="166"/>
    </row>
    <row r="7363" spans="1:9" ht="15" customHeight="1" x14ac:dyDescent="0.25">
      <c r="A7363" s="155" t="s">
        <v>173</v>
      </c>
      <c r="B7363" s="155" t="s">
        <v>9908</v>
      </c>
      <c r="C7363" s="155" t="s">
        <v>161</v>
      </c>
      <c r="D7363" s="155">
        <v>100</v>
      </c>
      <c r="E7363" s="155">
        <v>100</v>
      </c>
      <c r="F7363" s="166">
        <v>42642</v>
      </c>
      <c r="G7363" s="166">
        <v>42643</v>
      </c>
      <c r="H7363" s="157">
        <v>1</v>
      </c>
      <c r="I7363" s="166"/>
    </row>
    <row r="7364" spans="1:9" ht="15" customHeight="1" x14ac:dyDescent="0.25">
      <c r="A7364" s="155" t="s">
        <v>2714</v>
      </c>
      <c r="B7364" s="155" t="s">
        <v>1452</v>
      </c>
      <c r="C7364" s="155" t="s">
        <v>10526</v>
      </c>
      <c r="D7364" s="155">
        <v>25</v>
      </c>
      <c r="E7364" s="155">
        <v>25</v>
      </c>
      <c r="F7364" s="166">
        <v>42643</v>
      </c>
      <c r="G7364" s="166">
        <v>42648</v>
      </c>
      <c r="H7364" s="157">
        <v>1</v>
      </c>
      <c r="I7364" s="166"/>
    </row>
    <row r="7365" spans="1:9" ht="15" customHeight="1" x14ac:dyDescent="0.25">
      <c r="A7365" s="155" t="s">
        <v>10527</v>
      </c>
      <c r="B7365" s="155" t="s">
        <v>7368</v>
      </c>
      <c r="C7365" s="155" t="s">
        <v>10528</v>
      </c>
      <c r="D7365" s="155">
        <v>1</v>
      </c>
      <c r="E7365" s="155">
        <v>1</v>
      </c>
      <c r="F7365" s="166">
        <v>42643</v>
      </c>
      <c r="G7365" s="166">
        <v>42646</v>
      </c>
      <c r="H7365" s="157">
        <v>1</v>
      </c>
      <c r="I7365" s="166"/>
    </row>
    <row r="7366" spans="1:9" ht="15" customHeight="1" x14ac:dyDescent="0.25">
      <c r="A7366" s="155" t="s">
        <v>71</v>
      </c>
      <c r="B7366" s="155" t="s">
        <v>477</v>
      </c>
      <c r="C7366" s="155" t="s">
        <v>10529</v>
      </c>
      <c r="D7366" s="155">
        <v>5</v>
      </c>
      <c r="E7366" s="155">
        <v>5</v>
      </c>
      <c r="F7366" s="166">
        <v>42643</v>
      </c>
      <c r="G7366" s="166">
        <v>42648</v>
      </c>
      <c r="H7366" s="157">
        <v>1</v>
      </c>
      <c r="I7366" s="166"/>
    </row>
    <row r="7367" spans="1:9" ht="15" customHeight="1" x14ac:dyDescent="0.25">
      <c r="A7367" s="155" t="s">
        <v>10527</v>
      </c>
      <c r="B7367" s="155" t="s">
        <v>7368</v>
      </c>
      <c r="C7367" s="155" t="s">
        <v>10530</v>
      </c>
      <c r="D7367" s="155">
        <v>4</v>
      </c>
      <c r="E7367" s="155">
        <v>4</v>
      </c>
      <c r="F7367" s="166">
        <v>42643</v>
      </c>
      <c r="G7367" s="166">
        <v>42646</v>
      </c>
      <c r="H7367" s="157">
        <v>1</v>
      </c>
      <c r="I7367" s="166"/>
    </row>
    <row r="7368" spans="1:9" x14ac:dyDescent="0.25">
      <c r="A7368" s="155" t="s">
        <v>8170</v>
      </c>
      <c r="B7368" s="155" t="s">
        <v>8426</v>
      </c>
      <c r="C7368" s="155" t="s">
        <v>10532</v>
      </c>
      <c r="D7368" s="155">
        <v>25</v>
      </c>
      <c r="E7368" s="155">
        <v>12</v>
      </c>
      <c r="F7368" s="166">
        <v>42646</v>
      </c>
      <c r="G7368" s="166">
        <v>42622</v>
      </c>
      <c r="H7368" s="157">
        <v>1</v>
      </c>
      <c r="I7368" s="166" t="s">
        <v>1847</v>
      </c>
    </row>
    <row r="7369" spans="1:9" ht="15" customHeight="1" x14ac:dyDescent="0.25">
      <c r="A7369" s="155" t="s">
        <v>1983</v>
      </c>
      <c r="B7369" s="155" t="s">
        <v>1696</v>
      </c>
      <c r="C7369" s="155" t="s">
        <v>10533</v>
      </c>
      <c r="D7369" s="155">
        <v>1</v>
      </c>
      <c r="E7369" s="155">
        <v>1</v>
      </c>
      <c r="F7369" s="166">
        <v>42646</v>
      </c>
      <c r="G7369" s="166">
        <v>42655</v>
      </c>
      <c r="H7369" s="157">
        <v>1</v>
      </c>
      <c r="I7369" s="166"/>
    </row>
    <row r="7370" spans="1:9" ht="15" customHeight="1" x14ac:dyDescent="0.25">
      <c r="A7370" s="155" t="s">
        <v>1145</v>
      </c>
      <c r="B7370" s="155" t="s">
        <v>499</v>
      </c>
      <c r="C7370" s="155" t="s">
        <v>10534</v>
      </c>
      <c r="D7370" s="155">
        <v>150</v>
      </c>
      <c r="E7370" s="155">
        <v>150</v>
      </c>
      <c r="F7370" s="166">
        <v>42647</v>
      </c>
      <c r="G7370" s="166">
        <v>42653</v>
      </c>
      <c r="H7370" s="157">
        <v>1</v>
      </c>
      <c r="I7370" s="166"/>
    </row>
    <row r="7371" spans="1:9" ht="15" customHeight="1" x14ac:dyDescent="0.25">
      <c r="A7371" s="155" t="s">
        <v>520</v>
      </c>
      <c r="B7371" s="155" t="s">
        <v>9397</v>
      </c>
      <c r="C7371" s="155" t="s">
        <v>10535</v>
      </c>
      <c r="D7371" s="155">
        <v>30</v>
      </c>
      <c r="E7371" s="155">
        <v>30</v>
      </c>
      <c r="F7371" s="166">
        <v>42647</v>
      </c>
      <c r="G7371" s="166">
        <v>42653</v>
      </c>
      <c r="H7371" s="157">
        <v>1</v>
      </c>
      <c r="I7371" s="166"/>
    </row>
    <row r="7372" spans="1:9" ht="15" customHeight="1" x14ac:dyDescent="0.25">
      <c r="A7372" s="155" t="s">
        <v>286</v>
      </c>
      <c r="B7372" s="155" t="s">
        <v>10452</v>
      </c>
      <c r="C7372" s="155" t="s">
        <v>10536</v>
      </c>
      <c r="D7372" s="155">
        <v>20</v>
      </c>
      <c r="E7372" s="155">
        <v>20</v>
      </c>
      <c r="F7372" s="166">
        <v>42647</v>
      </c>
      <c r="G7372" s="166">
        <v>42660</v>
      </c>
      <c r="H7372" s="157">
        <v>1</v>
      </c>
      <c r="I7372" s="166"/>
    </row>
    <row r="7373" spans="1:9" ht="15" customHeight="1" x14ac:dyDescent="0.25">
      <c r="A7373" s="155" t="s">
        <v>286</v>
      </c>
      <c r="B7373" s="155" t="s">
        <v>7427</v>
      </c>
      <c r="C7373" s="155" t="s">
        <v>10537</v>
      </c>
      <c r="D7373" s="155">
        <v>25</v>
      </c>
      <c r="E7373" s="155">
        <v>25</v>
      </c>
      <c r="F7373" s="166">
        <v>42647</v>
      </c>
      <c r="G7373" s="166">
        <v>42648</v>
      </c>
      <c r="H7373" s="157">
        <v>1</v>
      </c>
      <c r="I7373" s="166"/>
    </row>
    <row r="7374" spans="1:9" ht="15" customHeight="1" x14ac:dyDescent="0.25">
      <c r="A7374" s="155" t="s">
        <v>719</v>
      </c>
      <c r="B7374" s="155" t="s">
        <v>1670</v>
      </c>
      <c r="C7374" s="155" t="s">
        <v>10538</v>
      </c>
      <c r="D7374" s="155">
        <v>100</v>
      </c>
      <c r="E7374" s="155">
        <v>100</v>
      </c>
      <c r="F7374" s="166">
        <v>42648</v>
      </c>
      <c r="G7374" s="166">
        <v>42654</v>
      </c>
      <c r="H7374" s="157">
        <v>1</v>
      </c>
      <c r="I7374" s="166"/>
    </row>
    <row r="7375" spans="1:9" ht="15" customHeight="1" x14ac:dyDescent="0.25">
      <c r="A7375" s="155" t="s">
        <v>1983</v>
      </c>
      <c r="B7375" s="155" t="s">
        <v>10501</v>
      </c>
      <c r="C7375" s="155" t="s">
        <v>10539</v>
      </c>
      <c r="D7375" s="155">
        <v>50</v>
      </c>
      <c r="E7375" s="155">
        <v>50</v>
      </c>
      <c r="F7375" s="166">
        <v>42648</v>
      </c>
      <c r="G7375" s="166">
        <v>42657</v>
      </c>
      <c r="H7375" s="157">
        <v>1</v>
      </c>
      <c r="I7375" s="166"/>
    </row>
    <row r="7376" spans="1:9" ht="15" customHeight="1" x14ac:dyDescent="0.25">
      <c r="A7376" s="155" t="s">
        <v>8570</v>
      </c>
      <c r="B7376" s="155" t="s">
        <v>10540</v>
      </c>
      <c r="C7376" s="155" t="s">
        <v>10541</v>
      </c>
      <c r="D7376" s="155">
        <v>50</v>
      </c>
      <c r="E7376" s="155">
        <v>50</v>
      </c>
      <c r="F7376" s="166">
        <v>42648</v>
      </c>
      <c r="G7376" s="166">
        <v>42649</v>
      </c>
      <c r="H7376" s="157">
        <v>1</v>
      </c>
      <c r="I7376" s="166"/>
    </row>
    <row r="7377" spans="1:9" ht="15" customHeight="1" x14ac:dyDescent="0.25">
      <c r="A7377" s="155" t="s">
        <v>10425</v>
      </c>
      <c r="B7377" s="155" t="s">
        <v>10542</v>
      </c>
      <c r="C7377" s="155" t="s">
        <v>10546</v>
      </c>
      <c r="D7377" s="155">
        <v>10</v>
      </c>
      <c r="E7377" s="155">
        <v>10</v>
      </c>
      <c r="F7377" s="166">
        <v>42648</v>
      </c>
      <c r="G7377" s="166">
        <v>42653</v>
      </c>
      <c r="H7377" s="157">
        <v>1</v>
      </c>
      <c r="I7377" s="166"/>
    </row>
    <row r="7378" spans="1:9" ht="15" customHeight="1" x14ac:dyDescent="0.25">
      <c r="A7378" s="155" t="s">
        <v>10425</v>
      </c>
      <c r="B7378" s="155" t="s">
        <v>10543</v>
      </c>
      <c r="C7378" s="155" t="s">
        <v>59</v>
      </c>
      <c r="D7378" s="155">
        <v>4</v>
      </c>
      <c r="E7378" s="155">
        <v>4</v>
      </c>
      <c r="F7378" s="166">
        <v>42648</v>
      </c>
      <c r="G7378" s="166">
        <v>42653</v>
      </c>
      <c r="H7378" s="157">
        <v>1</v>
      </c>
      <c r="I7378" s="166"/>
    </row>
    <row r="7379" spans="1:9" ht="15" customHeight="1" x14ac:dyDescent="0.25">
      <c r="A7379" s="155" t="s">
        <v>10425</v>
      </c>
      <c r="B7379" s="155" t="s">
        <v>10544</v>
      </c>
      <c r="C7379" s="155" t="s">
        <v>161</v>
      </c>
      <c r="D7379" s="155">
        <v>4</v>
      </c>
      <c r="E7379" s="155">
        <v>4</v>
      </c>
      <c r="F7379" s="166">
        <v>42648</v>
      </c>
      <c r="G7379" s="166">
        <v>42653</v>
      </c>
      <c r="H7379" s="157">
        <v>1</v>
      </c>
      <c r="I7379" s="166"/>
    </row>
    <row r="7380" spans="1:9" ht="15" customHeight="1" x14ac:dyDescent="0.25">
      <c r="A7380" s="155" t="s">
        <v>10425</v>
      </c>
      <c r="B7380" s="155" t="s">
        <v>10545</v>
      </c>
      <c r="C7380" s="155" t="s">
        <v>316</v>
      </c>
      <c r="D7380" s="155">
        <v>5</v>
      </c>
      <c r="E7380" s="155">
        <v>5</v>
      </c>
      <c r="F7380" s="166">
        <v>42648</v>
      </c>
      <c r="G7380" s="166">
        <v>42653</v>
      </c>
      <c r="H7380" s="157">
        <v>1</v>
      </c>
      <c r="I7380" s="166"/>
    </row>
    <row r="7381" spans="1:9" ht="15" customHeight="1" x14ac:dyDescent="0.25">
      <c r="A7381" s="155" t="s">
        <v>10282</v>
      </c>
      <c r="B7381" s="155" t="s">
        <v>10548</v>
      </c>
      <c r="C7381" s="155" t="s">
        <v>10549</v>
      </c>
      <c r="D7381" s="155">
        <v>100</v>
      </c>
      <c r="E7381" s="155">
        <v>100</v>
      </c>
      <c r="F7381" s="166">
        <v>42649</v>
      </c>
      <c r="G7381" s="166">
        <v>42656</v>
      </c>
      <c r="H7381" s="157">
        <v>1</v>
      </c>
      <c r="I7381" s="166"/>
    </row>
    <row r="7382" spans="1:9" ht="15" customHeight="1" x14ac:dyDescent="0.25">
      <c r="A7382" s="155" t="s">
        <v>10282</v>
      </c>
      <c r="B7382" s="155" t="s">
        <v>10547</v>
      </c>
      <c r="C7382" s="155" t="s">
        <v>364</v>
      </c>
      <c r="D7382" s="155">
        <v>100</v>
      </c>
      <c r="E7382" s="155">
        <v>100</v>
      </c>
      <c r="F7382" s="166">
        <v>42649</v>
      </c>
      <c r="G7382" s="166">
        <v>42656</v>
      </c>
      <c r="H7382" s="157">
        <v>1</v>
      </c>
      <c r="I7382" s="166"/>
    </row>
    <row r="7383" spans="1:9" ht="15" customHeight="1" x14ac:dyDescent="0.25">
      <c r="A7383" s="155" t="s">
        <v>2714</v>
      </c>
      <c r="B7383" s="155" t="s">
        <v>5634</v>
      </c>
      <c r="C7383" s="155" t="s">
        <v>10550</v>
      </c>
      <c r="D7383" s="155">
        <v>50</v>
      </c>
      <c r="E7383" s="155">
        <v>50</v>
      </c>
      <c r="F7383" s="166">
        <v>42649</v>
      </c>
      <c r="G7383" s="166">
        <v>42655</v>
      </c>
      <c r="H7383" s="157">
        <v>1</v>
      </c>
      <c r="I7383" s="166"/>
    </row>
    <row r="7384" spans="1:9" ht="15" customHeight="1" x14ac:dyDescent="0.25">
      <c r="A7384" s="155" t="s">
        <v>71</v>
      </c>
      <c r="B7384" s="155" t="s">
        <v>102</v>
      </c>
      <c r="C7384" s="155" t="s">
        <v>10551</v>
      </c>
      <c r="D7384" s="155">
        <v>10</v>
      </c>
      <c r="E7384" s="155">
        <v>10</v>
      </c>
      <c r="F7384" s="166">
        <v>42649</v>
      </c>
      <c r="G7384" s="166">
        <v>42655</v>
      </c>
      <c r="H7384" s="157">
        <v>1</v>
      </c>
      <c r="I7384" s="166"/>
    </row>
    <row r="7385" spans="1:9" ht="15" customHeight="1" x14ac:dyDescent="0.25">
      <c r="A7385" s="155" t="s">
        <v>71</v>
      </c>
      <c r="B7385" s="155" t="s">
        <v>1168</v>
      </c>
      <c r="C7385" s="155" t="s">
        <v>10552</v>
      </c>
      <c r="D7385" s="155">
        <v>10</v>
      </c>
      <c r="E7385" s="155">
        <v>10</v>
      </c>
      <c r="F7385" s="166">
        <v>42649</v>
      </c>
      <c r="G7385" s="166">
        <v>42655</v>
      </c>
      <c r="H7385" s="157">
        <v>1</v>
      </c>
      <c r="I7385" s="166"/>
    </row>
    <row r="7386" spans="1:9" ht="15" customHeight="1" x14ac:dyDescent="0.25">
      <c r="A7386" s="155" t="s">
        <v>71</v>
      </c>
      <c r="B7386" s="155" t="s">
        <v>1530</v>
      </c>
      <c r="C7386" s="155" t="s">
        <v>10553</v>
      </c>
      <c r="D7386" s="155">
        <v>5</v>
      </c>
      <c r="E7386" s="155">
        <v>5</v>
      </c>
      <c r="F7386" s="166">
        <v>42649</v>
      </c>
      <c r="G7386" s="166">
        <v>42657</v>
      </c>
      <c r="H7386" s="157">
        <v>1</v>
      </c>
      <c r="I7386" s="166"/>
    </row>
    <row r="7387" spans="1:9" ht="15" customHeight="1" x14ac:dyDescent="0.25">
      <c r="A7387" s="155" t="s">
        <v>71</v>
      </c>
      <c r="B7387" s="155" t="s">
        <v>1550</v>
      </c>
      <c r="C7387" s="155" t="s">
        <v>10554</v>
      </c>
      <c r="D7387" s="155">
        <v>5</v>
      </c>
      <c r="E7387" s="155">
        <v>5</v>
      </c>
      <c r="F7387" s="166">
        <v>42649</v>
      </c>
      <c r="G7387" s="166">
        <v>42657</v>
      </c>
      <c r="H7387" s="157">
        <v>1</v>
      </c>
      <c r="I7387" s="166"/>
    </row>
    <row r="7388" spans="1:9" ht="15" customHeight="1" x14ac:dyDescent="0.25">
      <c r="A7388" s="155" t="s">
        <v>1145</v>
      </c>
      <c r="B7388" s="155" t="s">
        <v>4675</v>
      </c>
      <c r="C7388" s="155" t="s">
        <v>10555</v>
      </c>
      <c r="D7388" s="155">
        <v>20</v>
      </c>
      <c r="E7388" s="155">
        <v>20</v>
      </c>
      <c r="F7388" s="166">
        <v>42649</v>
      </c>
      <c r="G7388" s="166">
        <v>42655</v>
      </c>
      <c r="H7388" s="157">
        <v>1</v>
      </c>
      <c r="I7388" s="166"/>
    </row>
    <row r="7389" spans="1:9" ht="15" customHeight="1" x14ac:dyDescent="0.25">
      <c r="A7389" s="155" t="s">
        <v>261</v>
      </c>
      <c r="B7389" s="155" t="s">
        <v>2952</v>
      </c>
      <c r="C7389" s="155" t="s">
        <v>10556</v>
      </c>
      <c r="D7389" s="155">
        <v>3</v>
      </c>
      <c r="E7389" s="155">
        <v>3</v>
      </c>
      <c r="F7389" s="166">
        <v>42650</v>
      </c>
      <c r="G7389" s="166">
        <v>42656</v>
      </c>
      <c r="H7389" s="157">
        <v>1</v>
      </c>
      <c r="I7389" s="166"/>
    </row>
    <row r="7390" spans="1:9" ht="15" customHeight="1" x14ac:dyDescent="0.25">
      <c r="A7390" s="155" t="s">
        <v>520</v>
      </c>
      <c r="B7390" s="155" t="s">
        <v>1023</v>
      </c>
      <c r="C7390" s="155" t="s">
        <v>10557</v>
      </c>
      <c r="D7390" s="155">
        <v>110</v>
      </c>
      <c r="E7390" s="155">
        <v>110</v>
      </c>
      <c r="F7390" s="166">
        <v>42653</v>
      </c>
      <c r="G7390" s="166">
        <v>42660</v>
      </c>
      <c r="H7390" s="157">
        <v>1</v>
      </c>
      <c r="I7390" s="166"/>
    </row>
    <row r="7391" spans="1:9" ht="15" customHeight="1" x14ac:dyDescent="0.25">
      <c r="A7391" s="155" t="s">
        <v>2637</v>
      </c>
      <c r="B7391" s="155" t="s">
        <v>2638</v>
      </c>
      <c r="C7391" s="155" t="s">
        <v>10558</v>
      </c>
      <c r="D7391" s="155">
        <v>20</v>
      </c>
      <c r="E7391" s="155">
        <v>20</v>
      </c>
      <c r="F7391" s="166">
        <v>42653</v>
      </c>
      <c r="G7391" s="166">
        <v>42654</v>
      </c>
      <c r="H7391" s="157">
        <v>1</v>
      </c>
      <c r="I7391" s="166"/>
    </row>
    <row r="7392" spans="1:9" ht="15" customHeight="1" x14ac:dyDescent="0.25">
      <c r="A7392" s="155" t="s">
        <v>10559</v>
      </c>
      <c r="B7392" s="155" t="s">
        <v>10560</v>
      </c>
      <c r="C7392" s="155" t="s">
        <v>10561</v>
      </c>
      <c r="D7392" s="155">
        <v>1</v>
      </c>
      <c r="E7392" s="155">
        <v>1</v>
      </c>
      <c r="F7392" s="166">
        <v>42653</v>
      </c>
      <c r="G7392" s="166">
        <v>42661</v>
      </c>
      <c r="H7392" s="157">
        <v>1</v>
      </c>
      <c r="I7392" s="166"/>
    </row>
    <row r="7393" spans="1:9" ht="15" customHeight="1" x14ac:dyDescent="0.25">
      <c r="A7393" s="155" t="s">
        <v>10562</v>
      </c>
      <c r="B7393" s="155" t="s">
        <v>8341</v>
      </c>
      <c r="C7393" s="155" t="s">
        <v>10563</v>
      </c>
      <c r="D7393" s="155">
        <v>3</v>
      </c>
      <c r="E7393" s="155">
        <v>3</v>
      </c>
      <c r="F7393" s="166">
        <v>42653</v>
      </c>
      <c r="G7393" s="166">
        <v>42653</v>
      </c>
      <c r="H7393" s="157">
        <v>1</v>
      </c>
      <c r="I7393" s="166" t="s">
        <v>214</v>
      </c>
    </row>
    <row r="7394" spans="1:9" ht="15" customHeight="1" x14ac:dyDescent="0.25">
      <c r="A7394" s="155" t="s">
        <v>71</v>
      </c>
      <c r="B7394" s="155" t="s">
        <v>2730</v>
      </c>
      <c r="C7394" s="155" t="s">
        <v>10564</v>
      </c>
      <c r="D7394" s="155">
        <v>26</v>
      </c>
      <c r="E7394" s="155">
        <v>26</v>
      </c>
      <c r="F7394" s="166">
        <v>42654</v>
      </c>
      <c r="G7394" s="166">
        <v>42752</v>
      </c>
      <c r="H7394" s="157">
        <v>1</v>
      </c>
      <c r="I7394" s="166"/>
    </row>
    <row r="7395" spans="1:9" ht="15" customHeight="1" x14ac:dyDescent="0.25">
      <c r="A7395" s="155" t="s">
        <v>10566</v>
      </c>
      <c r="B7395" s="155" t="s">
        <v>4578</v>
      </c>
      <c r="C7395" s="155" t="s">
        <v>10565</v>
      </c>
      <c r="D7395" s="155">
        <v>50</v>
      </c>
      <c r="E7395" s="155">
        <v>50</v>
      </c>
      <c r="F7395" s="166">
        <v>42654</v>
      </c>
      <c r="G7395" s="166">
        <v>42656</v>
      </c>
      <c r="H7395" s="157">
        <v>1</v>
      </c>
      <c r="I7395" s="166"/>
    </row>
    <row r="7396" spans="1:9" ht="15" customHeight="1" x14ac:dyDescent="0.25">
      <c r="A7396" s="155" t="s">
        <v>173</v>
      </c>
      <c r="B7396" s="155" t="s">
        <v>1170</v>
      </c>
      <c r="C7396" s="155" t="s">
        <v>10567</v>
      </c>
      <c r="D7396" s="155">
        <v>102</v>
      </c>
      <c r="E7396" s="155">
        <v>102</v>
      </c>
      <c r="F7396" s="166">
        <v>42654</v>
      </c>
      <c r="G7396" s="166">
        <v>42660</v>
      </c>
      <c r="H7396" s="157">
        <v>1</v>
      </c>
      <c r="I7396" s="166"/>
    </row>
    <row r="7397" spans="1:9" ht="15" customHeight="1" x14ac:dyDescent="0.25">
      <c r="A7397" s="155" t="s">
        <v>173</v>
      </c>
      <c r="B7397" s="155" t="s">
        <v>9908</v>
      </c>
      <c r="C7397" s="155" t="s">
        <v>364</v>
      </c>
      <c r="D7397" s="155">
        <v>102</v>
      </c>
      <c r="E7397" s="155">
        <v>102</v>
      </c>
      <c r="F7397" s="166">
        <v>42654</v>
      </c>
      <c r="G7397" s="166">
        <v>42660</v>
      </c>
      <c r="H7397" s="157">
        <v>1</v>
      </c>
      <c r="I7397" s="166"/>
    </row>
    <row r="7398" spans="1:9" ht="30" customHeight="1" x14ac:dyDescent="0.25">
      <c r="A7398" s="155" t="s">
        <v>10568</v>
      </c>
      <c r="B7398" s="155" t="s">
        <v>10569</v>
      </c>
      <c r="C7398" s="155" t="s">
        <v>10570</v>
      </c>
      <c r="D7398" s="155">
        <v>10</v>
      </c>
      <c r="E7398" s="155">
        <v>10</v>
      </c>
      <c r="F7398" s="166">
        <v>42655</v>
      </c>
      <c r="G7398" s="166">
        <v>42656</v>
      </c>
      <c r="H7398" s="157">
        <v>1</v>
      </c>
      <c r="I7398" s="166" t="s">
        <v>10571</v>
      </c>
    </row>
    <row r="7399" spans="1:9" ht="15" customHeight="1" x14ac:dyDescent="0.25">
      <c r="A7399" s="155" t="s">
        <v>5967</v>
      </c>
      <c r="B7399" s="155" t="s">
        <v>671</v>
      </c>
      <c r="C7399" s="155" t="s">
        <v>10572</v>
      </c>
      <c r="D7399" s="155">
        <v>1</v>
      </c>
      <c r="E7399" s="155">
        <v>1</v>
      </c>
      <c r="F7399" s="166">
        <v>42656</v>
      </c>
      <c r="G7399" s="166">
        <v>42660</v>
      </c>
      <c r="H7399" s="157">
        <v>1</v>
      </c>
      <c r="I7399" s="166"/>
    </row>
    <row r="7400" spans="1:9" ht="15" customHeight="1" x14ac:dyDescent="0.25">
      <c r="A7400" s="155" t="s">
        <v>1280</v>
      </c>
      <c r="B7400" s="155" t="s">
        <v>4797</v>
      </c>
      <c r="C7400" s="155" t="s">
        <v>10574</v>
      </c>
      <c r="D7400" s="155">
        <v>50</v>
      </c>
      <c r="E7400" s="155">
        <v>50</v>
      </c>
      <c r="F7400" s="166">
        <v>42656</v>
      </c>
      <c r="G7400" s="166">
        <v>42661</v>
      </c>
      <c r="H7400" s="157">
        <v>1</v>
      </c>
      <c r="I7400" s="166"/>
    </row>
    <row r="7401" spans="1:9" ht="15" customHeight="1" x14ac:dyDescent="0.25">
      <c r="A7401" s="155" t="s">
        <v>1280</v>
      </c>
      <c r="B7401" s="155" t="s">
        <v>10573</v>
      </c>
      <c r="C7401" s="155" t="s">
        <v>364</v>
      </c>
      <c r="D7401" s="155">
        <v>1350</v>
      </c>
      <c r="E7401" s="155">
        <v>1350</v>
      </c>
      <c r="F7401" s="166">
        <v>42656</v>
      </c>
      <c r="G7401" s="166">
        <v>42661</v>
      </c>
      <c r="H7401" s="157">
        <v>1</v>
      </c>
      <c r="I7401" s="166"/>
    </row>
    <row r="7402" spans="1:9" ht="15" customHeight="1" x14ac:dyDescent="0.25">
      <c r="A7402" s="155" t="s">
        <v>36</v>
      </c>
      <c r="B7402" s="155" t="s">
        <v>1629</v>
      </c>
      <c r="C7402" s="155" t="s">
        <v>10575</v>
      </c>
      <c r="D7402" s="155">
        <v>15</v>
      </c>
      <c r="E7402" s="155">
        <v>15</v>
      </c>
      <c r="F7402" s="166">
        <v>42656</v>
      </c>
      <c r="G7402" s="166">
        <v>42660</v>
      </c>
      <c r="H7402" s="157">
        <v>1</v>
      </c>
      <c r="I7402" s="166"/>
    </row>
    <row r="7403" spans="1:9" ht="15" customHeight="1" x14ac:dyDescent="0.25">
      <c r="A7403" s="155" t="s">
        <v>36</v>
      </c>
      <c r="B7403" s="155" t="s">
        <v>1630</v>
      </c>
      <c r="C7403" s="155" t="s">
        <v>364</v>
      </c>
      <c r="D7403" s="155">
        <v>20</v>
      </c>
      <c r="E7403" s="155">
        <v>20</v>
      </c>
      <c r="F7403" s="166">
        <v>42656</v>
      </c>
      <c r="G7403" s="166">
        <v>42660</v>
      </c>
      <c r="H7403" s="157">
        <v>1</v>
      </c>
      <c r="I7403" s="166"/>
    </row>
    <row r="7404" spans="1:9" ht="15" customHeight="1" x14ac:dyDescent="0.25">
      <c r="A7404" s="155" t="s">
        <v>36</v>
      </c>
      <c r="B7404" s="155" t="s">
        <v>1631</v>
      </c>
      <c r="C7404" s="155" t="s">
        <v>161</v>
      </c>
      <c r="D7404" s="155">
        <v>20</v>
      </c>
      <c r="E7404" s="155">
        <v>20</v>
      </c>
      <c r="F7404" s="166">
        <v>42656</v>
      </c>
      <c r="G7404" s="166">
        <v>42660</v>
      </c>
      <c r="H7404" s="157">
        <v>1</v>
      </c>
      <c r="I7404" s="166"/>
    </row>
    <row r="7405" spans="1:9" ht="15" customHeight="1" x14ac:dyDescent="0.25">
      <c r="A7405" s="155" t="s">
        <v>39</v>
      </c>
      <c r="B7405" s="155" t="s">
        <v>380</v>
      </c>
      <c r="C7405" s="155" t="s">
        <v>10576</v>
      </c>
      <c r="D7405" s="155">
        <v>500</v>
      </c>
      <c r="E7405" s="155">
        <v>525</v>
      </c>
      <c r="F7405" s="166">
        <v>42656</v>
      </c>
      <c r="G7405" s="166">
        <v>42662</v>
      </c>
      <c r="H7405" s="157">
        <v>1</v>
      </c>
      <c r="I7405" s="166"/>
    </row>
    <row r="7406" spans="1:9" ht="15" customHeight="1" x14ac:dyDescent="0.25">
      <c r="A7406" s="155" t="s">
        <v>9815</v>
      </c>
      <c r="B7406" s="155" t="s">
        <v>5063</v>
      </c>
      <c r="C7406" s="155" t="s">
        <v>10577</v>
      </c>
      <c r="D7406" s="155">
        <v>150</v>
      </c>
      <c r="E7406" s="155">
        <v>150</v>
      </c>
      <c r="F7406" s="166">
        <v>42656</v>
      </c>
      <c r="G7406" s="166">
        <v>42658</v>
      </c>
      <c r="H7406" s="157">
        <v>1</v>
      </c>
      <c r="I7406" s="166"/>
    </row>
    <row r="7407" spans="1:9" x14ac:dyDescent="0.25">
      <c r="A7407" s="155" t="s">
        <v>1463</v>
      </c>
      <c r="B7407" s="155" t="s">
        <v>10578</v>
      </c>
      <c r="C7407" s="155" t="s">
        <v>10579</v>
      </c>
      <c r="D7407" s="155">
        <v>1</v>
      </c>
      <c r="E7407" s="155">
        <v>1</v>
      </c>
      <c r="F7407" s="166">
        <v>42656</v>
      </c>
      <c r="G7407" s="166">
        <v>42646</v>
      </c>
      <c r="H7407" s="157">
        <v>1</v>
      </c>
      <c r="I7407" s="166" t="s">
        <v>11751</v>
      </c>
    </row>
    <row r="7408" spans="1:9" ht="15" customHeight="1" x14ac:dyDescent="0.25">
      <c r="A7408" s="155" t="s">
        <v>520</v>
      </c>
      <c r="B7408" s="155" t="s">
        <v>609</v>
      </c>
      <c r="C7408" s="155" t="s">
        <v>10580</v>
      </c>
      <c r="D7408" s="155">
        <v>400</v>
      </c>
      <c r="E7408" s="155">
        <v>400</v>
      </c>
      <c r="F7408" s="166">
        <v>42660</v>
      </c>
      <c r="G7408" s="166">
        <v>42667</v>
      </c>
      <c r="H7408" s="157">
        <v>1</v>
      </c>
      <c r="I7408" s="166"/>
    </row>
    <row r="7409" spans="1:9" ht="15" customHeight="1" x14ac:dyDescent="0.25">
      <c r="A7409" s="155" t="s">
        <v>10510</v>
      </c>
      <c r="B7409" s="155" t="s">
        <v>10581</v>
      </c>
      <c r="C7409" s="155" t="s">
        <v>10584</v>
      </c>
      <c r="D7409" s="155">
        <v>5</v>
      </c>
      <c r="E7409" s="155">
        <v>5</v>
      </c>
      <c r="F7409" s="166">
        <v>42660</v>
      </c>
      <c r="G7409" s="166">
        <v>42662</v>
      </c>
      <c r="H7409" s="157">
        <v>1</v>
      </c>
      <c r="I7409" s="166"/>
    </row>
    <row r="7410" spans="1:9" ht="15" customHeight="1" x14ac:dyDescent="0.25">
      <c r="A7410" s="155" t="s">
        <v>10510</v>
      </c>
      <c r="B7410" s="155" t="s">
        <v>10582</v>
      </c>
      <c r="C7410" s="155" t="s">
        <v>10583</v>
      </c>
      <c r="D7410" s="155">
        <v>5</v>
      </c>
      <c r="E7410" s="155">
        <v>5</v>
      </c>
      <c r="F7410" s="166">
        <v>42660</v>
      </c>
      <c r="G7410" s="166">
        <v>42662</v>
      </c>
      <c r="H7410" s="157">
        <v>1</v>
      </c>
      <c r="I7410" s="166"/>
    </row>
    <row r="7411" spans="1:9" ht="15" customHeight="1" x14ac:dyDescent="0.25">
      <c r="A7411" s="155" t="s">
        <v>559</v>
      </c>
      <c r="B7411" s="155" t="s">
        <v>560</v>
      </c>
      <c r="C7411" s="155" t="s">
        <v>10585</v>
      </c>
      <c r="D7411" s="155">
        <v>12000</v>
      </c>
      <c r="E7411" s="155">
        <v>10239</v>
      </c>
      <c r="F7411" s="166">
        <v>42660</v>
      </c>
      <c r="G7411" s="166">
        <v>42661</v>
      </c>
      <c r="H7411" s="157">
        <v>1</v>
      </c>
      <c r="I7411" s="166"/>
    </row>
    <row r="7412" spans="1:9" ht="15" customHeight="1" x14ac:dyDescent="0.25">
      <c r="A7412" s="155" t="s">
        <v>9386</v>
      </c>
      <c r="B7412" s="155" t="s">
        <v>493</v>
      </c>
      <c r="C7412" s="155" t="s">
        <v>10586</v>
      </c>
      <c r="D7412" s="155">
        <v>5088</v>
      </c>
      <c r="E7412" s="155">
        <v>5088</v>
      </c>
      <c r="F7412" s="166">
        <v>42660</v>
      </c>
      <c r="G7412" s="166">
        <v>42661</v>
      </c>
      <c r="H7412" s="157">
        <v>1</v>
      </c>
      <c r="I7412" s="166"/>
    </row>
    <row r="7413" spans="1:9" ht="15" customHeight="1" x14ac:dyDescent="0.25">
      <c r="A7413" s="155" t="s">
        <v>9386</v>
      </c>
      <c r="B7413" s="155" t="s">
        <v>495</v>
      </c>
      <c r="C7413" s="155" t="s">
        <v>364</v>
      </c>
      <c r="D7413" s="155">
        <v>5088</v>
      </c>
      <c r="E7413" s="155">
        <v>5088</v>
      </c>
      <c r="F7413" s="166">
        <v>42660</v>
      </c>
      <c r="G7413" s="166">
        <v>42661</v>
      </c>
      <c r="H7413" s="157">
        <v>1</v>
      </c>
      <c r="I7413" s="166"/>
    </row>
    <row r="7414" spans="1:9" ht="15" customHeight="1" x14ac:dyDescent="0.25">
      <c r="A7414" s="155" t="s">
        <v>42</v>
      </c>
      <c r="B7414" s="155" t="s">
        <v>6649</v>
      </c>
      <c r="C7414" s="155" t="s">
        <v>10587</v>
      </c>
      <c r="D7414" s="155">
        <v>35</v>
      </c>
      <c r="E7414" s="155">
        <v>35</v>
      </c>
      <c r="F7414" s="166">
        <v>42660</v>
      </c>
      <c r="G7414" s="166">
        <v>42662</v>
      </c>
      <c r="H7414" s="157">
        <v>1</v>
      </c>
      <c r="I7414" s="166"/>
    </row>
    <row r="7415" spans="1:9" ht="15" customHeight="1" x14ac:dyDescent="0.25">
      <c r="A7415" s="155" t="s">
        <v>10588</v>
      </c>
      <c r="B7415" s="155" t="s">
        <v>1898</v>
      </c>
      <c r="C7415" s="155" t="s">
        <v>10589</v>
      </c>
      <c r="D7415" s="155">
        <v>102</v>
      </c>
      <c r="E7415" s="155">
        <v>102</v>
      </c>
      <c r="F7415" s="166">
        <v>42660</v>
      </c>
      <c r="G7415" s="166">
        <v>42662</v>
      </c>
      <c r="H7415" s="157">
        <v>1</v>
      </c>
      <c r="I7415" s="166"/>
    </row>
    <row r="7416" spans="1:9" ht="15" customHeight="1" x14ac:dyDescent="0.25">
      <c r="A7416" s="155" t="s">
        <v>899</v>
      </c>
      <c r="B7416" s="155" t="s">
        <v>693</v>
      </c>
      <c r="C7416" s="155" t="s">
        <v>10590</v>
      </c>
      <c r="D7416" s="155">
        <v>10</v>
      </c>
      <c r="E7416" s="155">
        <v>10</v>
      </c>
      <c r="F7416" s="166">
        <v>42660</v>
      </c>
      <c r="G7416" s="166">
        <v>42663</v>
      </c>
      <c r="H7416" s="157">
        <v>1</v>
      </c>
      <c r="I7416" s="166"/>
    </row>
    <row r="7417" spans="1:9" ht="15" customHeight="1" x14ac:dyDescent="0.25">
      <c r="A7417" s="155" t="s">
        <v>65</v>
      </c>
      <c r="B7417" s="155" t="s">
        <v>2994</v>
      </c>
      <c r="C7417" s="155" t="s">
        <v>10591</v>
      </c>
      <c r="D7417" s="155">
        <v>50</v>
      </c>
      <c r="E7417" s="155">
        <v>50</v>
      </c>
      <c r="F7417" s="166">
        <v>42660</v>
      </c>
      <c r="G7417" s="166">
        <v>42667</v>
      </c>
      <c r="H7417" s="157">
        <v>1</v>
      </c>
      <c r="I7417" s="166"/>
    </row>
    <row r="7418" spans="1:9" ht="15" customHeight="1" x14ac:dyDescent="0.25">
      <c r="A7418" s="155" t="s">
        <v>2906</v>
      </c>
      <c r="B7418" s="155" t="s">
        <v>4347</v>
      </c>
      <c r="C7418" s="155" t="s">
        <v>10567</v>
      </c>
      <c r="D7418" s="155">
        <v>30</v>
      </c>
      <c r="E7418" s="155">
        <v>30</v>
      </c>
      <c r="F7418" s="166">
        <v>42660</v>
      </c>
      <c r="G7418" s="166">
        <v>42664</v>
      </c>
      <c r="H7418" s="157">
        <v>1</v>
      </c>
      <c r="I7418" s="166"/>
    </row>
    <row r="7419" spans="1:9" ht="15" customHeight="1" x14ac:dyDescent="0.25">
      <c r="A7419" s="155" t="s">
        <v>71</v>
      </c>
      <c r="B7419" s="155" t="s">
        <v>1550</v>
      </c>
      <c r="C7419" s="155" t="s">
        <v>10592</v>
      </c>
      <c r="D7419" s="155">
        <v>5</v>
      </c>
      <c r="E7419" s="155">
        <v>5</v>
      </c>
      <c r="F7419" s="166">
        <v>42660</v>
      </c>
      <c r="G7419" s="166">
        <v>42664</v>
      </c>
      <c r="H7419" s="157">
        <v>1</v>
      </c>
      <c r="I7419" s="166"/>
    </row>
    <row r="7420" spans="1:9" ht="15" customHeight="1" x14ac:dyDescent="0.25">
      <c r="A7420" s="155" t="s">
        <v>71</v>
      </c>
      <c r="B7420" s="155" t="s">
        <v>1168</v>
      </c>
      <c r="C7420" s="155" t="s">
        <v>10593</v>
      </c>
      <c r="D7420" s="155">
        <v>10</v>
      </c>
      <c r="E7420" s="155">
        <v>10</v>
      </c>
      <c r="F7420" s="166">
        <v>42660</v>
      </c>
      <c r="G7420" s="166">
        <v>42664</v>
      </c>
      <c r="H7420" s="157">
        <v>1</v>
      </c>
      <c r="I7420" s="166"/>
    </row>
    <row r="7421" spans="1:9" ht="15" customHeight="1" x14ac:dyDescent="0.25">
      <c r="A7421" s="155" t="s">
        <v>71</v>
      </c>
      <c r="B7421" s="155" t="s">
        <v>1550</v>
      </c>
      <c r="C7421" s="155" t="s">
        <v>10594</v>
      </c>
      <c r="D7421" s="155">
        <v>5</v>
      </c>
      <c r="E7421" s="155">
        <v>5</v>
      </c>
      <c r="F7421" s="166">
        <v>42660</v>
      </c>
      <c r="G7421" s="166">
        <v>42664</v>
      </c>
      <c r="H7421" s="157">
        <v>1</v>
      </c>
      <c r="I7421" s="166"/>
    </row>
    <row r="7422" spans="1:9" ht="15" customHeight="1" x14ac:dyDescent="0.25">
      <c r="A7422" s="155" t="s">
        <v>10595</v>
      </c>
      <c r="B7422" s="155" t="s">
        <v>10596</v>
      </c>
      <c r="C7422" s="155" t="s">
        <v>10597</v>
      </c>
      <c r="D7422" s="155">
        <v>5</v>
      </c>
      <c r="E7422" s="155">
        <v>5</v>
      </c>
      <c r="F7422" s="166">
        <v>42660</v>
      </c>
      <c r="G7422" s="166">
        <v>42662</v>
      </c>
      <c r="H7422" s="157">
        <v>1</v>
      </c>
      <c r="I7422" s="166"/>
    </row>
    <row r="7423" spans="1:9" ht="15" customHeight="1" x14ac:dyDescent="0.25">
      <c r="A7423" s="155" t="s">
        <v>10595</v>
      </c>
      <c r="B7423" s="155" t="s">
        <v>10600</v>
      </c>
      <c r="C7423" s="155" t="s">
        <v>10598</v>
      </c>
      <c r="D7423" s="155">
        <v>5</v>
      </c>
      <c r="E7423" s="155">
        <v>5</v>
      </c>
      <c r="F7423" s="166">
        <v>42660</v>
      </c>
      <c r="G7423" s="166">
        <v>42662</v>
      </c>
      <c r="H7423" s="157">
        <v>1</v>
      </c>
      <c r="I7423" s="166"/>
    </row>
    <row r="7424" spans="1:9" ht="15" customHeight="1" x14ac:dyDescent="0.25">
      <c r="A7424" s="155" t="s">
        <v>10595</v>
      </c>
      <c r="B7424" s="155" t="s">
        <v>10601</v>
      </c>
      <c r="C7424" s="155" t="s">
        <v>10599</v>
      </c>
      <c r="D7424" s="155">
        <v>4</v>
      </c>
      <c r="E7424" s="155">
        <v>5</v>
      </c>
      <c r="F7424" s="166">
        <v>42660</v>
      </c>
      <c r="G7424" s="166">
        <v>42662</v>
      </c>
      <c r="H7424" s="157">
        <v>1</v>
      </c>
      <c r="I7424" s="166"/>
    </row>
    <row r="7425" spans="1:9" ht="15" customHeight="1" x14ac:dyDescent="0.25">
      <c r="A7425" s="155" t="s">
        <v>820</v>
      </c>
      <c r="B7425" s="155" t="s">
        <v>3769</v>
      </c>
      <c r="C7425" s="155" t="s">
        <v>10602</v>
      </c>
      <c r="D7425" s="155">
        <v>105</v>
      </c>
      <c r="E7425" s="155">
        <v>105</v>
      </c>
      <c r="F7425" s="166">
        <v>42660</v>
      </c>
      <c r="G7425" s="166">
        <v>42661</v>
      </c>
      <c r="H7425" s="157">
        <v>1</v>
      </c>
      <c r="I7425" s="166"/>
    </row>
    <row r="7426" spans="1:9" ht="15" customHeight="1" x14ac:dyDescent="0.25">
      <c r="A7426" s="155" t="s">
        <v>10603</v>
      </c>
      <c r="B7426" s="155" t="s">
        <v>7368</v>
      </c>
      <c r="C7426" s="155" t="s">
        <v>10604</v>
      </c>
      <c r="D7426" s="155">
        <v>1</v>
      </c>
      <c r="E7426" s="155">
        <v>1</v>
      </c>
      <c r="F7426" s="166">
        <v>42661</v>
      </c>
      <c r="G7426" s="166">
        <v>42662</v>
      </c>
      <c r="H7426" s="157">
        <v>1</v>
      </c>
      <c r="I7426" s="166"/>
    </row>
    <row r="7427" spans="1:9" ht="15" customHeight="1" x14ac:dyDescent="0.25">
      <c r="A7427" s="155" t="s">
        <v>10425</v>
      </c>
      <c r="B7427" s="155" t="s">
        <v>10545</v>
      </c>
      <c r="C7427" s="155" t="s">
        <v>10605</v>
      </c>
      <c r="D7427" s="155">
        <v>3000</v>
      </c>
      <c r="E7427" s="155">
        <v>990</v>
      </c>
      <c r="F7427" s="166">
        <v>42661</v>
      </c>
      <c r="G7427" s="166">
        <v>42663</v>
      </c>
      <c r="H7427" s="157">
        <v>1</v>
      </c>
      <c r="I7427" s="166" t="s">
        <v>4069</v>
      </c>
    </row>
    <row r="7428" spans="1:9" ht="15" customHeight="1" x14ac:dyDescent="0.25">
      <c r="A7428" s="155" t="s">
        <v>10425</v>
      </c>
      <c r="B7428" s="155" t="s">
        <v>10606</v>
      </c>
      <c r="C7428" s="155" t="s">
        <v>10607</v>
      </c>
      <c r="D7428" s="155">
        <v>10</v>
      </c>
      <c r="E7428" s="155">
        <v>10</v>
      </c>
      <c r="F7428" s="166">
        <v>42661</v>
      </c>
      <c r="G7428" s="166">
        <v>42664</v>
      </c>
      <c r="H7428" s="157">
        <v>1</v>
      </c>
      <c r="I7428" s="166"/>
    </row>
    <row r="7429" spans="1:9" ht="15" customHeight="1" x14ac:dyDescent="0.25">
      <c r="A7429" s="155" t="s">
        <v>10425</v>
      </c>
      <c r="B7429" s="155" t="s">
        <v>10542</v>
      </c>
      <c r="C7429" s="155" t="s">
        <v>10608</v>
      </c>
      <c r="D7429" s="155">
        <v>40</v>
      </c>
      <c r="E7429" s="155">
        <v>40</v>
      </c>
      <c r="F7429" s="166">
        <v>42661</v>
      </c>
      <c r="G7429" s="166">
        <v>42668</v>
      </c>
      <c r="H7429" s="157">
        <v>1</v>
      </c>
      <c r="I7429" s="166"/>
    </row>
    <row r="7430" spans="1:9" ht="15" customHeight="1" x14ac:dyDescent="0.25">
      <c r="A7430" s="155" t="s">
        <v>10425</v>
      </c>
      <c r="B7430" s="155" t="s">
        <v>10609</v>
      </c>
      <c r="C7430" s="155" t="s">
        <v>10610</v>
      </c>
      <c r="D7430" s="155">
        <v>20</v>
      </c>
      <c r="E7430" s="155">
        <v>20</v>
      </c>
      <c r="F7430" s="166">
        <v>42661</v>
      </c>
      <c r="G7430" s="166">
        <v>42660</v>
      </c>
      <c r="H7430" s="157">
        <v>1</v>
      </c>
      <c r="I7430" s="166" t="s">
        <v>11718</v>
      </c>
    </row>
    <row r="7431" spans="1:9" ht="15" customHeight="1" x14ac:dyDescent="0.25">
      <c r="A7431" s="155" t="s">
        <v>563</v>
      </c>
      <c r="B7431" s="155" t="s">
        <v>272</v>
      </c>
      <c r="C7431" s="155" t="s">
        <v>10611</v>
      </c>
      <c r="D7431" s="155">
        <v>8</v>
      </c>
      <c r="E7431" s="155">
        <v>8</v>
      </c>
      <c r="F7431" s="166">
        <v>42661</v>
      </c>
      <c r="G7431" s="166">
        <v>42671</v>
      </c>
      <c r="H7431" s="157">
        <v>1</v>
      </c>
      <c r="I7431" s="166"/>
    </row>
    <row r="7432" spans="1:9" ht="15" customHeight="1" x14ac:dyDescent="0.25">
      <c r="A7432" s="155" t="s">
        <v>6021</v>
      </c>
      <c r="B7432" s="155" t="s">
        <v>272</v>
      </c>
      <c r="C7432" s="155" t="s">
        <v>10612</v>
      </c>
      <c r="D7432" s="155">
        <v>36</v>
      </c>
      <c r="E7432" s="155">
        <v>36</v>
      </c>
      <c r="F7432" s="166">
        <v>42661</v>
      </c>
      <c r="G7432" s="166">
        <v>42668</v>
      </c>
      <c r="H7432" s="157">
        <v>1</v>
      </c>
      <c r="I7432" s="166"/>
    </row>
    <row r="7433" spans="1:9" ht="15" customHeight="1" x14ac:dyDescent="0.25">
      <c r="A7433" s="155" t="s">
        <v>10613</v>
      </c>
      <c r="B7433" s="155" t="s">
        <v>9456</v>
      </c>
      <c r="C7433" s="155" t="s">
        <v>10614</v>
      </c>
      <c r="D7433" s="155">
        <v>2</v>
      </c>
      <c r="E7433" s="155">
        <v>2</v>
      </c>
      <c r="F7433" s="166">
        <v>42661</v>
      </c>
      <c r="G7433" s="166">
        <v>42662</v>
      </c>
      <c r="H7433" s="157">
        <v>1</v>
      </c>
      <c r="I7433" s="166"/>
    </row>
    <row r="7434" spans="1:9" ht="15" customHeight="1" x14ac:dyDescent="0.25">
      <c r="A7434" s="155" t="s">
        <v>6286</v>
      </c>
      <c r="B7434" s="155" t="s">
        <v>10615</v>
      </c>
      <c r="C7434" s="155" t="s">
        <v>10616</v>
      </c>
      <c r="D7434" s="155">
        <v>15</v>
      </c>
      <c r="E7434" s="155">
        <v>15</v>
      </c>
      <c r="F7434" s="166">
        <v>42661</v>
      </c>
      <c r="G7434" s="166">
        <v>42662</v>
      </c>
      <c r="H7434" s="157">
        <v>1</v>
      </c>
      <c r="I7434" s="166"/>
    </row>
    <row r="7435" spans="1:9" ht="15" customHeight="1" x14ac:dyDescent="0.25">
      <c r="A7435" s="155" t="s">
        <v>8168</v>
      </c>
      <c r="B7435" s="155" t="s">
        <v>10617</v>
      </c>
      <c r="C7435" s="155" t="s">
        <v>10618</v>
      </c>
      <c r="D7435" s="155">
        <v>21</v>
      </c>
      <c r="E7435" s="155">
        <v>21</v>
      </c>
      <c r="F7435" s="166">
        <v>42662</v>
      </c>
      <c r="G7435" s="166">
        <v>42668</v>
      </c>
      <c r="H7435" s="157">
        <v>1</v>
      </c>
      <c r="I7435" s="166"/>
    </row>
    <row r="7436" spans="1:9" ht="15" customHeight="1" x14ac:dyDescent="0.25">
      <c r="A7436" s="155" t="s">
        <v>520</v>
      </c>
      <c r="B7436" s="155" t="s">
        <v>5026</v>
      </c>
      <c r="C7436" s="155" t="s">
        <v>10619</v>
      </c>
      <c r="D7436" s="155">
        <v>350</v>
      </c>
      <c r="E7436" s="155">
        <v>350</v>
      </c>
      <c r="F7436" s="166">
        <v>42662</v>
      </c>
      <c r="G7436" s="166">
        <v>42667</v>
      </c>
      <c r="H7436" s="157">
        <v>1</v>
      </c>
      <c r="I7436" s="166"/>
    </row>
    <row r="7437" spans="1:9" ht="15" customHeight="1" x14ac:dyDescent="0.25">
      <c r="A7437" s="155" t="s">
        <v>10425</v>
      </c>
      <c r="B7437" s="155" t="s">
        <v>10545</v>
      </c>
      <c r="C7437" s="155" t="s">
        <v>10605</v>
      </c>
      <c r="D7437" s="155">
        <v>3000</v>
      </c>
      <c r="E7437" s="155">
        <v>2010</v>
      </c>
      <c r="F7437" s="166">
        <v>42662</v>
      </c>
      <c r="G7437" s="166">
        <v>42663</v>
      </c>
      <c r="H7437" s="157">
        <v>1</v>
      </c>
      <c r="I7437" s="166" t="s">
        <v>4069</v>
      </c>
    </row>
    <row r="7438" spans="1:9" ht="15" customHeight="1" x14ac:dyDescent="0.25">
      <c r="A7438" s="155" t="s">
        <v>9058</v>
      </c>
      <c r="B7438" s="155" t="s">
        <v>10620</v>
      </c>
      <c r="C7438" s="155" t="s">
        <v>10621</v>
      </c>
      <c r="D7438" s="155">
        <v>150</v>
      </c>
      <c r="E7438" s="155">
        <v>150</v>
      </c>
      <c r="F7438" s="166">
        <v>42662</v>
      </c>
      <c r="G7438" s="166">
        <v>42667</v>
      </c>
      <c r="H7438" s="157">
        <v>1</v>
      </c>
      <c r="I7438" s="166"/>
    </row>
    <row r="7439" spans="1:9" ht="15" customHeight="1" x14ac:dyDescent="0.25">
      <c r="A7439" s="155" t="s">
        <v>520</v>
      </c>
      <c r="B7439" s="155" t="s">
        <v>533</v>
      </c>
      <c r="C7439" s="155" t="s">
        <v>10622</v>
      </c>
      <c r="D7439" s="155">
        <v>20</v>
      </c>
      <c r="E7439" s="155">
        <v>20</v>
      </c>
      <c r="F7439" s="166">
        <v>42663</v>
      </c>
      <c r="G7439" s="166">
        <v>42670</v>
      </c>
      <c r="H7439" s="157">
        <v>1</v>
      </c>
      <c r="I7439" s="166"/>
    </row>
    <row r="7440" spans="1:9" ht="15" customHeight="1" x14ac:dyDescent="0.25">
      <c r="A7440" s="155" t="s">
        <v>2714</v>
      </c>
      <c r="B7440" s="155" t="s">
        <v>2066</v>
      </c>
      <c r="C7440" s="155" t="s">
        <v>10623</v>
      </c>
      <c r="D7440" s="155">
        <v>500</v>
      </c>
      <c r="E7440" s="155">
        <v>500</v>
      </c>
      <c r="F7440" s="166">
        <v>42663</v>
      </c>
      <c r="G7440" s="166">
        <v>42667</v>
      </c>
      <c r="H7440" s="157">
        <v>1</v>
      </c>
      <c r="I7440" s="166"/>
    </row>
    <row r="7441" spans="1:9" ht="15" customHeight="1" x14ac:dyDescent="0.25">
      <c r="A7441" s="155" t="s">
        <v>10381</v>
      </c>
      <c r="B7441" s="155" t="s">
        <v>345</v>
      </c>
      <c r="C7441" s="155" t="s">
        <v>10624</v>
      </c>
      <c r="D7441" s="155">
        <v>25</v>
      </c>
      <c r="E7441" s="155">
        <v>25</v>
      </c>
      <c r="F7441" s="166">
        <v>42663</v>
      </c>
      <c r="G7441" s="166">
        <v>42667</v>
      </c>
      <c r="H7441" s="157">
        <v>1</v>
      </c>
      <c r="I7441" s="166"/>
    </row>
    <row r="7442" spans="1:9" ht="15" customHeight="1" x14ac:dyDescent="0.25">
      <c r="A7442" s="155" t="s">
        <v>394</v>
      </c>
      <c r="B7442" s="155" t="s">
        <v>6622</v>
      </c>
      <c r="C7442" s="155" t="s">
        <v>10625</v>
      </c>
      <c r="D7442" s="155">
        <v>10</v>
      </c>
      <c r="E7442" s="155">
        <v>10</v>
      </c>
      <c r="F7442" s="166">
        <v>42664</v>
      </c>
      <c r="G7442" s="166">
        <v>42664</v>
      </c>
      <c r="H7442" s="157">
        <v>1</v>
      </c>
      <c r="I7442" s="166" t="s">
        <v>2151</v>
      </c>
    </row>
    <row r="7443" spans="1:9" ht="15" customHeight="1" x14ac:dyDescent="0.25">
      <c r="A7443" s="155" t="s">
        <v>36</v>
      </c>
      <c r="B7443" s="155" t="s">
        <v>4357</v>
      </c>
      <c r="C7443" s="155" t="s">
        <v>10626</v>
      </c>
      <c r="D7443" s="155">
        <v>50</v>
      </c>
      <c r="E7443" s="155">
        <v>50</v>
      </c>
      <c r="F7443" s="166">
        <v>42664</v>
      </c>
      <c r="G7443" s="166">
        <v>42667</v>
      </c>
      <c r="H7443" s="157">
        <v>1</v>
      </c>
      <c r="I7443" s="166"/>
    </row>
    <row r="7444" spans="1:9" ht="15" customHeight="1" x14ac:dyDescent="0.25">
      <c r="A7444" s="155" t="s">
        <v>36</v>
      </c>
      <c r="B7444" s="155" t="s">
        <v>812</v>
      </c>
      <c r="C7444" s="155" t="s">
        <v>364</v>
      </c>
      <c r="D7444" s="155">
        <v>50</v>
      </c>
      <c r="E7444" s="155">
        <v>50</v>
      </c>
      <c r="F7444" s="166">
        <v>42664</v>
      </c>
      <c r="G7444" s="166">
        <v>42667</v>
      </c>
      <c r="H7444" s="157">
        <v>1</v>
      </c>
      <c r="I7444" s="166"/>
    </row>
    <row r="7445" spans="1:9" ht="15" customHeight="1" x14ac:dyDescent="0.25">
      <c r="A7445" s="155" t="s">
        <v>71</v>
      </c>
      <c r="B7445" s="155" t="s">
        <v>154</v>
      </c>
      <c r="C7445" s="155" t="s">
        <v>10627</v>
      </c>
      <c r="D7445" s="155">
        <v>5</v>
      </c>
      <c r="E7445" s="155">
        <v>5</v>
      </c>
      <c r="F7445" s="166">
        <v>42664</v>
      </c>
      <c r="G7445" s="166">
        <v>42671</v>
      </c>
      <c r="H7445" s="157">
        <v>1</v>
      </c>
      <c r="I7445" s="166"/>
    </row>
    <row r="7446" spans="1:9" ht="15" customHeight="1" x14ac:dyDescent="0.25">
      <c r="A7446" s="155" t="s">
        <v>10628</v>
      </c>
      <c r="B7446" s="155" t="s">
        <v>450</v>
      </c>
      <c r="C7446" s="155" t="s">
        <v>10629</v>
      </c>
      <c r="D7446" s="155">
        <v>15000</v>
      </c>
      <c r="E7446" s="155">
        <v>15030</v>
      </c>
      <c r="F7446" s="166">
        <v>42664</v>
      </c>
      <c r="G7446" s="166">
        <v>42668</v>
      </c>
      <c r="H7446" s="157">
        <v>1</v>
      </c>
      <c r="I7446" s="166"/>
    </row>
    <row r="7447" spans="1:9" ht="15" customHeight="1" x14ac:dyDescent="0.25">
      <c r="A7447" s="155" t="s">
        <v>8570</v>
      </c>
      <c r="B7447" s="155" t="s">
        <v>10630</v>
      </c>
      <c r="C7447" s="155" t="s">
        <v>10631</v>
      </c>
      <c r="D7447" s="155">
        <v>25</v>
      </c>
      <c r="E7447" s="155">
        <v>25</v>
      </c>
      <c r="F7447" s="166">
        <v>42664</v>
      </c>
      <c r="G7447" s="166">
        <v>42668</v>
      </c>
      <c r="H7447" s="157">
        <v>1</v>
      </c>
      <c r="I7447" s="166"/>
    </row>
    <row r="7448" spans="1:9" ht="15" customHeight="1" x14ac:dyDescent="0.25">
      <c r="A7448" s="155" t="s">
        <v>8570</v>
      </c>
      <c r="B7448" s="155" t="s">
        <v>10236</v>
      </c>
      <c r="C7448" s="155" t="s">
        <v>294</v>
      </c>
      <c r="D7448" s="155">
        <v>25</v>
      </c>
      <c r="E7448" s="155">
        <v>25</v>
      </c>
      <c r="F7448" s="166">
        <v>42664</v>
      </c>
      <c r="G7448" s="166">
        <v>42668</v>
      </c>
      <c r="H7448" s="157">
        <v>1</v>
      </c>
      <c r="I7448" s="166"/>
    </row>
    <row r="7449" spans="1:9" ht="15" customHeight="1" x14ac:dyDescent="0.25">
      <c r="A7449" s="155" t="s">
        <v>8570</v>
      </c>
      <c r="B7449" s="155" t="s">
        <v>10227</v>
      </c>
      <c r="C7449" s="155" t="s">
        <v>2480</v>
      </c>
      <c r="D7449" s="155">
        <v>25</v>
      </c>
      <c r="E7449" s="155">
        <v>25</v>
      </c>
      <c r="F7449" s="166">
        <v>42667</v>
      </c>
      <c r="G7449" s="166">
        <v>42668</v>
      </c>
      <c r="H7449" s="157">
        <v>1</v>
      </c>
      <c r="I7449" s="166"/>
    </row>
    <row r="7450" spans="1:9" ht="15" customHeight="1" x14ac:dyDescent="0.25">
      <c r="A7450" s="155" t="s">
        <v>65</v>
      </c>
      <c r="B7450" s="155" t="s">
        <v>10632</v>
      </c>
      <c r="C7450" s="155" t="s">
        <v>10633</v>
      </c>
      <c r="D7450" s="155">
        <v>20</v>
      </c>
      <c r="E7450" s="155">
        <v>20</v>
      </c>
      <c r="F7450" s="166">
        <v>42667</v>
      </c>
      <c r="G7450" s="166">
        <v>42671</v>
      </c>
      <c r="H7450" s="157">
        <v>1</v>
      </c>
      <c r="I7450" s="166"/>
    </row>
    <row r="7451" spans="1:9" ht="15" customHeight="1" x14ac:dyDescent="0.25">
      <c r="A7451" s="155" t="s">
        <v>520</v>
      </c>
      <c r="B7451" s="155" t="s">
        <v>521</v>
      </c>
      <c r="C7451" s="155" t="s">
        <v>10634</v>
      </c>
      <c r="D7451" s="155">
        <v>160</v>
      </c>
      <c r="E7451" s="155">
        <v>160</v>
      </c>
      <c r="F7451" s="166">
        <v>42668</v>
      </c>
      <c r="G7451" s="166">
        <v>42676</v>
      </c>
      <c r="H7451" s="157">
        <v>1</v>
      </c>
      <c r="I7451" s="166"/>
    </row>
    <row r="7452" spans="1:9" ht="15" customHeight="1" x14ac:dyDescent="0.25">
      <c r="A7452" s="155" t="s">
        <v>3481</v>
      </c>
      <c r="B7452" s="155" t="s">
        <v>255</v>
      </c>
      <c r="C7452" s="155" t="s">
        <v>10635</v>
      </c>
      <c r="D7452" s="155">
        <v>160</v>
      </c>
      <c r="E7452" s="155">
        <v>160</v>
      </c>
      <c r="F7452" s="166">
        <v>42668</v>
      </c>
      <c r="G7452" s="166">
        <v>42671</v>
      </c>
      <c r="H7452" s="157">
        <v>1</v>
      </c>
      <c r="I7452" s="166"/>
    </row>
    <row r="7453" spans="1:9" ht="15" customHeight="1" x14ac:dyDescent="0.25">
      <c r="A7453" s="155" t="s">
        <v>911</v>
      </c>
      <c r="B7453" s="155" t="s">
        <v>8932</v>
      </c>
      <c r="C7453" s="155" t="s">
        <v>10636</v>
      </c>
      <c r="D7453" s="155">
        <v>500</v>
      </c>
      <c r="E7453" s="155">
        <v>500</v>
      </c>
      <c r="F7453" s="166">
        <v>42668</v>
      </c>
      <c r="G7453" s="166">
        <v>42677</v>
      </c>
      <c r="H7453" s="157">
        <v>1</v>
      </c>
      <c r="I7453" s="166"/>
    </row>
    <row r="7454" spans="1:9" ht="15" customHeight="1" x14ac:dyDescent="0.25">
      <c r="A7454" s="155" t="s">
        <v>1280</v>
      </c>
      <c r="B7454" s="155" t="s">
        <v>1692</v>
      </c>
      <c r="C7454" s="155" t="s">
        <v>10637</v>
      </c>
      <c r="D7454" s="155">
        <v>150</v>
      </c>
      <c r="E7454" s="155">
        <v>150</v>
      </c>
      <c r="F7454" s="166">
        <v>42669</v>
      </c>
      <c r="G7454" s="166">
        <v>42674</v>
      </c>
      <c r="H7454" s="157">
        <v>1</v>
      </c>
      <c r="I7454" s="166"/>
    </row>
    <row r="7455" spans="1:9" ht="15" customHeight="1" x14ac:dyDescent="0.25">
      <c r="A7455" s="155" t="s">
        <v>1114</v>
      </c>
      <c r="B7455" s="155" t="s">
        <v>1115</v>
      </c>
      <c r="C7455" s="155" t="s">
        <v>10638</v>
      </c>
      <c r="D7455" s="155">
        <v>55</v>
      </c>
      <c r="E7455" s="155">
        <v>55</v>
      </c>
      <c r="F7455" s="166">
        <v>42669</v>
      </c>
      <c r="G7455" s="166">
        <v>42671</v>
      </c>
      <c r="H7455" s="157">
        <v>1</v>
      </c>
      <c r="I7455" s="166"/>
    </row>
    <row r="7456" spans="1:9" ht="15" customHeight="1" x14ac:dyDescent="0.25">
      <c r="A7456" s="155" t="s">
        <v>10425</v>
      </c>
      <c r="B7456" s="155" t="s">
        <v>10543</v>
      </c>
      <c r="C7456" s="155" t="s">
        <v>10639</v>
      </c>
      <c r="D7456" s="155">
        <v>4991</v>
      </c>
      <c r="E7456" s="155">
        <v>991</v>
      </c>
      <c r="F7456" s="166">
        <v>42669</v>
      </c>
      <c r="G7456" s="166">
        <v>42681</v>
      </c>
      <c r="H7456" s="157">
        <v>1</v>
      </c>
      <c r="I7456" s="166"/>
    </row>
    <row r="7457" spans="1:9" ht="15" customHeight="1" x14ac:dyDescent="0.25">
      <c r="A7457" s="155" t="s">
        <v>10425</v>
      </c>
      <c r="B7457" s="155" t="s">
        <v>10544</v>
      </c>
      <c r="C7457" s="155" t="s">
        <v>364</v>
      </c>
      <c r="D7457" s="155">
        <v>1997</v>
      </c>
      <c r="E7457" s="155">
        <v>1996</v>
      </c>
      <c r="F7457" s="166">
        <v>42669</v>
      </c>
      <c r="G7457" s="166">
        <v>42681</v>
      </c>
      <c r="H7457" s="157">
        <v>1</v>
      </c>
      <c r="I7457" s="166"/>
    </row>
    <row r="7458" spans="1:9" ht="15" customHeight="1" x14ac:dyDescent="0.25">
      <c r="A7458" s="155" t="s">
        <v>9359</v>
      </c>
      <c r="B7458" s="155" t="s">
        <v>10640</v>
      </c>
      <c r="C7458" s="155" t="s">
        <v>10641</v>
      </c>
      <c r="D7458" s="155">
        <v>1</v>
      </c>
      <c r="E7458" s="155">
        <v>1</v>
      </c>
      <c r="F7458" s="166">
        <v>42669</v>
      </c>
      <c r="G7458" s="166">
        <v>42673</v>
      </c>
      <c r="H7458" s="157">
        <v>1</v>
      </c>
      <c r="I7458" s="166"/>
    </row>
    <row r="7459" spans="1:9" x14ac:dyDescent="0.25">
      <c r="A7459" s="155" t="s">
        <v>6286</v>
      </c>
      <c r="B7459" s="155" t="s">
        <v>10642</v>
      </c>
      <c r="C7459" s="155" t="s">
        <v>10643</v>
      </c>
      <c r="D7459" s="155">
        <v>7</v>
      </c>
      <c r="E7459" s="155">
        <v>7</v>
      </c>
      <c r="F7459" s="166">
        <v>42669</v>
      </c>
      <c r="G7459" s="166">
        <v>42662</v>
      </c>
      <c r="H7459" s="157">
        <v>1</v>
      </c>
      <c r="I7459" s="166" t="s">
        <v>11746</v>
      </c>
    </row>
    <row r="7460" spans="1:9" x14ac:dyDescent="0.25">
      <c r="A7460" s="155" t="s">
        <v>6286</v>
      </c>
      <c r="B7460" s="155" t="s">
        <v>10642</v>
      </c>
      <c r="C7460" s="155" t="s">
        <v>161</v>
      </c>
      <c r="D7460" s="155">
        <v>15</v>
      </c>
      <c r="E7460" s="155">
        <v>15</v>
      </c>
      <c r="F7460" s="166">
        <v>42669</v>
      </c>
      <c r="G7460" s="166">
        <v>42662</v>
      </c>
      <c r="H7460" s="157">
        <v>1</v>
      </c>
      <c r="I7460" s="166" t="s">
        <v>11746</v>
      </c>
    </row>
    <row r="7461" spans="1:9" ht="15" customHeight="1" x14ac:dyDescent="0.25">
      <c r="A7461" s="155" t="s">
        <v>115</v>
      </c>
      <c r="B7461" s="155" t="s">
        <v>116</v>
      </c>
      <c r="C7461" s="155" t="s">
        <v>10644</v>
      </c>
      <c r="D7461" s="155">
        <v>10</v>
      </c>
      <c r="E7461" s="155">
        <v>10</v>
      </c>
      <c r="F7461" s="166">
        <v>42670</v>
      </c>
      <c r="G7461" s="166">
        <v>42675</v>
      </c>
      <c r="H7461" s="157">
        <v>1</v>
      </c>
      <c r="I7461" s="166"/>
    </row>
    <row r="7462" spans="1:9" ht="15" customHeight="1" x14ac:dyDescent="0.25">
      <c r="A7462" s="155" t="s">
        <v>9769</v>
      </c>
      <c r="B7462" s="155" t="s">
        <v>10646</v>
      </c>
      <c r="C7462" s="155" t="s">
        <v>10645</v>
      </c>
      <c r="D7462" s="155">
        <v>75</v>
      </c>
      <c r="E7462" s="155">
        <v>69</v>
      </c>
      <c r="F7462" s="166">
        <v>42671</v>
      </c>
      <c r="G7462" s="166">
        <v>42674</v>
      </c>
      <c r="H7462" s="157">
        <v>1</v>
      </c>
      <c r="I7462" s="166" t="s">
        <v>10647</v>
      </c>
    </row>
    <row r="7463" spans="1:9" ht="15" customHeight="1" x14ac:dyDescent="0.25">
      <c r="A7463" s="155" t="s">
        <v>3481</v>
      </c>
      <c r="B7463" s="155" t="s">
        <v>693</v>
      </c>
      <c r="C7463" s="155" t="s">
        <v>10648</v>
      </c>
      <c r="D7463" s="155">
        <v>20</v>
      </c>
      <c r="E7463" s="155">
        <v>20</v>
      </c>
      <c r="F7463" s="166">
        <v>42671</v>
      </c>
      <c r="G7463" s="166">
        <v>42675</v>
      </c>
      <c r="H7463" s="157">
        <v>1</v>
      </c>
      <c r="I7463" s="166"/>
    </row>
    <row r="7464" spans="1:9" ht="15" customHeight="1" x14ac:dyDescent="0.25">
      <c r="A7464" s="155" t="s">
        <v>195</v>
      </c>
      <c r="B7464" s="155" t="s">
        <v>10650</v>
      </c>
      <c r="C7464" s="155" t="s">
        <v>10649</v>
      </c>
      <c r="D7464" s="155">
        <v>5</v>
      </c>
      <c r="E7464" s="155">
        <v>5</v>
      </c>
      <c r="F7464" s="166">
        <v>42671</v>
      </c>
      <c r="G7464" s="166">
        <v>42674</v>
      </c>
      <c r="H7464" s="157">
        <v>1</v>
      </c>
      <c r="I7464" s="166"/>
    </row>
    <row r="7465" spans="1:9" ht="15" customHeight="1" x14ac:dyDescent="0.25">
      <c r="A7465" s="155" t="s">
        <v>520</v>
      </c>
      <c r="B7465" s="155" t="s">
        <v>966</v>
      </c>
      <c r="C7465" s="155" t="s">
        <v>10651</v>
      </c>
      <c r="D7465" s="155">
        <v>200</v>
      </c>
      <c r="E7465" s="155">
        <v>200</v>
      </c>
      <c r="F7465" s="166">
        <v>42674</v>
      </c>
      <c r="G7465" s="166">
        <v>42675</v>
      </c>
      <c r="H7465" s="157">
        <v>1</v>
      </c>
      <c r="I7465" s="166"/>
    </row>
    <row r="7466" spans="1:9" ht="15" customHeight="1" x14ac:dyDescent="0.25">
      <c r="A7466" s="155" t="s">
        <v>327</v>
      </c>
      <c r="B7466" s="155" t="s">
        <v>479</v>
      </c>
      <c r="C7466" s="155" t="s">
        <v>10652</v>
      </c>
      <c r="D7466" s="155">
        <v>250</v>
      </c>
      <c r="E7466" s="155">
        <v>250</v>
      </c>
      <c r="F7466" s="166">
        <v>42674</v>
      </c>
      <c r="G7466" s="166">
        <v>42678</v>
      </c>
      <c r="H7466" s="157">
        <v>1</v>
      </c>
      <c r="I7466" s="166"/>
    </row>
    <row r="7467" spans="1:9" ht="15" customHeight="1" x14ac:dyDescent="0.25">
      <c r="A7467" s="155" t="s">
        <v>286</v>
      </c>
      <c r="B7467" s="155" t="s">
        <v>562</v>
      </c>
      <c r="C7467" s="155" t="s">
        <v>10653</v>
      </c>
      <c r="D7467" s="155">
        <v>75</v>
      </c>
      <c r="E7467" s="155">
        <v>75</v>
      </c>
      <c r="F7467" s="166">
        <v>42674</v>
      </c>
      <c r="G7467" s="166">
        <v>42677</v>
      </c>
      <c r="H7467" s="157">
        <v>1</v>
      </c>
      <c r="I7467" s="166"/>
    </row>
    <row r="7468" spans="1:9" ht="15" customHeight="1" x14ac:dyDescent="0.25">
      <c r="A7468" s="155" t="s">
        <v>173</v>
      </c>
      <c r="B7468" s="155" t="s">
        <v>5833</v>
      </c>
      <c r="C7468" s="155" t="s">
        <v>10654</v>
      </c>
      <c r="D7468" s="155">
        <v>208</v>
      </c>
      <c r="E7468" s="155">
        <v>208</v>
      </c>
      <c r="F7468" s="166">
        <v>42674</v>
      </c>
      <c r="G7468" s="166">
        <v>42677</v>
      </c>
      <c r="H7468" s="157">
        <v>1</v>
      </c>
      <c r="I7468" s="166"/>
    </row>
    <row r="7469" spans="1:9" ht="15" customHeight="1" x14ac:dyDescent="0.25">
      <c r="A7469" s="155" t="s">
        <v>173</v>
      </c>
      <c r="B7469" s="155" t="s">
        <v>9908</v>
      </c>
      <c r="C7469" s="155" t="s">
        <v>364</v>
      </c>
      <c r="D7469" s="155">
        <v>104</v>
      </c>
      <c r="E7469" s="155">
        <v>104</v>
      </c>
      <c r="F7469" s="166">
        <v>42674</v>
      </c>
      <c r="G7469" s="166">
        <v>42677</v>
      </c>
      <c r="H7469" s="157">
        <v>1</v>
      </c>
      <c r="I7469" s="166"/>
    </row>
    <row r="7470" spans="1:9" ht="15" customHeight="1" x14ac:dyDescent="0.25">
      <c r="A7470" s="155" t="s">
        <v>173</v>
      </c>
      <c r="B7470" s="155" t="s">
        <v>9908</v>
      </c>
      <c r="C7470" s="155" t="s">
        <v>161</v>
      </c>
      <c r="D7470" s="155">
        <v>104</v>
      </c>
      <c r="E7470" s="155">
        <v>104</v>
      </c>
      <c r="F7470" s="166">
        <v>42674</v>
      </c>
      <c r="G7470" s="166">
        <v>42677</v>
      </c>
      <c r="H7470" s="157">
        <v>1</v>
      </c>
      <c r="I7470" s="166"/>
    </row>
    <row r="7471" spans="1:9" x14ac:dyDescent="0.25">
      <c r="A7471" s="155" t="s">
        <v>9514</v>
      </c>
      <c r="B7471" s="155" t="s">
        <v>10655</v>
      </c>
      <c r="C7471" s="155" t="s">
        <v>10657</v>
      </c>
      <c r="D7471" s="155">
        <v>23</v>
      </c>
      <c r="E7471" s="155">
        <v>23</v>
      </c>
      <c r="F7471" s="166">
        <v>42674</v>
      </c>
      <c r="G7471" s="166">
        <v>42662</v>
      </c>
      <c r="H7471" s="157">
        <v>1</v>
      </c>
      <c r="I7471" s="166" t="s">
        <v>11748</v>
      </c>
    </row>
    <row r="7472" spans="1:9" x14ac:dyDescent="0.25">
      <c r="A7472" s="155" t="s">
        <v>9514</v>
      </c>
      <c r="B7472" s="155" t="s">
        <v>10656</v>
      </c>
      <c r="C7472" s="155" t="s">
        <v>316</v>
      </c>
      <c r="D7472" s="155">
        <v>11</v>
      </c>
      <c r="E7472" s="155">
        <v>11</v>
      </c>
      <c r="F7472" s="166">
        <v>42674</v>
      </c>
      <c r="G7472" s="166">
        <v>42662</v>
      </c>
      <c r="H7472" s="157">
        <v>1</v>
      </c>
      <c r="I7472" s="166" t="s">
        <v>11748</v>
      </c>
    </row>
    <row r="7473" spans="1:9" ht="15" customHeight="1" x14ac:dyDescent="0.25">
      <c r="A7473" s="155" t="s">
        <v>4562</v>
      </c>
      <c r="B7473" s="155" t="s">
        <v>1696</v>
      </c>
      <c r="C7473" s="155" t="s">
        <v>10658</v>
      </c>
      <c r="D7473" s="155">
        <v>4</v>
      </c>
      <c r="E7473" s="155">
        <v>4</v>
      </c>
      <c r="F7473" s="166">
        <v>42675</v>
      </c>
      <c r="G7473" s="166">
        <v>42683</v>
      </c>
      <c r="H7473" s="157">
        <v>1</v>
      </c>
      <c r="I7473" s="166"/>
    </row>
    <row r="7474" spans="1:9" ht="15" customHeight="1" x14ac:dyDescent="0.25">
      <c r="A7474" s="155" t="s">
        <v>8434</v>
      </c>
      <c r="B7474" s="155" t="s">
        <v>8437</v>
      </c>
      <c r="C7474" s="155" t="s">
        <v>10660</v>
      </c>
      <c r="D7474" s="155">
        <v>50</v>
      </c>
      <c r="E7474" s="155">
        <v>50</v>
      </c>
      <c r="F7474" s="166">
        <v>42675</v>
      </c>
      <c r="G7474" s="166">
        <v>42682</v>
      </c>
      <c r="H7474" s="157">
        <v>1</v>
      </c>
      <c r="I7474" s="166"/>
    </row>
    <row r="7475" spans="1:9" ht="15" customHeight="1" x14ac:dyDescent="0.25">
      <c r="A7475" s="155" t="s">
        <v>8434</v>
      </c>
      <c r="B7475" s="155" t="s">
        <v>8435</v>
      </c>
      <c r="C7475" s="155" t="s">
        <v>10659</v>
      </c>
      <c r="D7475" s="155">
        <v>200</v>
      </c>
      <c r="E7475" s="155">
        <v>200</v>
      </c>
      <c r="F7475" s="166">
        <v>42675</v>
      </c>
      <c r="G7475" s="166">
        <v>42682</v>
      </c>
      <c r="H7475" s="157">
        <v>1</v>
      </c>
      <c r="I7475" s="166"/>
    </row>
    <row r="7476" spans="1:9" ht="15" customHeight="1" x14ac:dyDescent="0.25">
      <c r="A7476" s="155" t="s">
        <v>6286</v>
      </c>
      <c r="B7476" s="155" t="s">
        <v>10615</v>
      </c>
      <c r="C7476" s="155" t="s">
        <v>10661</v>
      </c>
      <c r="D7476" s="155">
        <v>15</v>
      </c>
      <c r="E7476" s="155">
        <v>15</v>
      </c>
      <c r="F7476" s="166">
        <v>42675</v>
      </c>
      <c r="G7476" s="166">
        <v>42681</v>
      </c>
      <c r="H7476" s="157">
        <v>1</v>
      </c>
      <c r="I7476" s="166"/>
    </row>
    <row r="7477" spans="1:9" ht="15" customHeight="1" x14ac:dyDescent="0.25">
      <c r="A7477" s="155" t="s">
        <v>2096</v>
      </c>
      <c r="B7477" s="155" t="s">
        <v>10662</v>
      </c>
      <c r="C7477" s="155" t="s">
        <v>10663</v>
      </c>
      <c r="D7477" s="155">
        <v>12</v>
      </c>
      <c r="E7477" s="155">
        <v>12</v>
      </c>
      <c r="F7477" s="166">
        <v>42676</v>
      </c>
      <c r="G7477" s="166">
        <v>42684</v>
      </c>
      <c r="H7477" s="157">
        <v>1</v>
      </c>
      <c r="I7477" s="166"/>
    </row>
    <row r="7478" spans="1:9" ht="30" customHeight="1" x14ac:dyDescent="0.25">
      <c r="A7478" s="155" t="s">
        <v>8056</v>
      </c>
      <c r="B7478" s="155" t="s">
        <v>3535</v>
      </c>
      <c r="C7478" s="155" t="s">
        <v>10664</v>
      </c>
      <c r="D7478" s="155">
        <v>50</v>
      </c>
      <c r="E7478" s="155">
        <v>50</v>
      </c>
      <c r="F7478" s="166">
        <v>42676</v>
      </c>
      <c r="G7478" s="166">
        <v>42682</v>
      </c>
      <c r="H7478" s="157">
        <v>1</v>
      </c>
      <c r="I7478" s="166"/>
    </row>
    <row r="7479" spans="1:9" ht="15" customHeight="1" x14ac:dyDescent="0.25">
      <c r="A7479" s="155" t="s">
        <v>71</v>
      </c>
      <c r="B7479" s="155" t="s">
        <v>1696</v>
      </c>
      <c r="C7479" s="155" t="s">
        <v>10665</v>
      </c>
      <c r="D7479" s="155">
        <v>8</v>
      </c>
      <c r="E7479" s="155">
        <v>8</v>
      </c>
      <c r="F7479" s="166">
        <v>42676</v>
      </c>
      <c r="G7479" s="166">
        <v>42678</v>
      </c>
      <c r="H7479" s="157">
        <v>1</v>
      </c>
      <c r="I7479" s="166" t="s">
        <v>9887</v>
      </c>
    </row>
    <row r="7480" spans="1:9" ht="15" customHeight="1" x14ac:dyDescent="0.25">
      <c r="A7480" s="155" t="s">
        <v>10425</v>
      </c>
      <c r="B7480" s="155" t="s">
        <v>10545</v>
      </c>
      <c r="C7480" s="155" t="s">
        <v>10666</v>
      </c>
      <c r="D7480" s="155">
        <v>2000</v>
      </c>
      <c r="E7480" s="155">
        <v>950</v>
      </c>
      <c r="F7480" s="166">
        <v>42676</v>
      </c>
      <c r="G7480" s="166">
        <v>42683</v>
      </c>
      <c r="H7480" s="157">
        <v>1</v>
      </c>
      <c r="I7480" s="166" t="s">
        <v>10667</v>
      </c>
    </row>
    <row r="7481" spans="1:9" ht="15" customHeight="1" x14ac:dyDescent="0.25">
      <c r="A7481" s="155" t="s">
        <v>10559</v>
      </c>
      <c r="B7481" s="155" t="s">
        <v>10668</v>
      </c>
      <c r="C7481" s="155" t="s">
        <v>10669</v>
      </c>
      <c r="D7481" s="155">
        <v>1</v>
      </c>
      <c r="E7481" s="155">
        <v>1</v>
      </c>
      <c r="F7481" s="166">
        <v>42676</v>
      </c>
      <c r="G7481" s="166">
        <v>42688</v>
      </c>
      <c r="H7481" s="157">
        <v>1</v>
      </c>
      <c r="I7481" s="166"/>
    </row>
    <row r="7482" spans="1:9" ht="15" customHeight="1" x14ac:dyDescent="0.25">
      <c r="A7482" s="155" t="s">
        <v>10510</v>
      </c>
      <c r="B7482" s="155" t="s">
        <v>10670</v>
      </c>
      <c r="C7482" s="155" t="s">
        <v>10671</v>
      </c>
      <c r="D7482" s="155">
        <v>5</v>
      </c>
      <c r="E7482" s="155">
        <v>5</v>
      </c>
      <c r="F7482" s="166">
        <v>42677</v>
      </c>
      <c r="G7482" s="166">
        <v>42678</v>
      </c>
      <c r="H7482" s="157">
        <v>1</v>
      </c>
      <c r="I7482" s="166"/>
    </row>
    <row r="7483" spans="1:9" ht="15" customHeight="1" x14ac:dyDescent="0.25">
      <c r="A7483" s="155" t="s">
        <v>520</v>
      </c>
      <c r="B7483" s="155" t="s">
        <v>966</v>
      </c>
      <c r="C7483" s="155" t="s">
        <v>10672</v>
      </c>
      <c r="D7483" s="155">
        <v>200</v>
      </c>
      <c r="E7483" s="155">
        <v>200</v>
      </c>
      <c r="F7483" s="166">
        <v>42678</v>
      </c>
      <c r="G7483" s="166">
        <v>42684</v>
      </c>
      <c r="H7483" s="157">
        <v>1</v>
      </c>
      <c r="I7483" s="166"/>
    </row>
    <row r="7484" spans="1:9" ht="15" customHeight="1" x14ac:dyDescent="0.25">
      <c r="A7484" s="155" t="s">
        <v>8670</v>
      </c>
      <c r="B7484" s="155" t="s">
        <v>9053</v>
      </c>
      <c r="C7484" s="155" t="s">
        <v>10673</v>
      </c>
      <c r="D7484" s="155">
        <v>100</v>
      </c>
      <c r="E7484" s="155">
        <v>100</v>
      </c>
      <c r="F7484" s="166">
        <v>42678</v>
      </c>
      <c r="G7484" s="166">
        <v>42684</v>
      </c>
      <c r="H7484" s="157">
        <v>1</v>
      </c>
      <c r="I7484" s="166"/>
    </row>
    <row r="7485" spans="1:9" ht="15" customHeight="1" x14ac:dyDescent="0.25">
      <c r="A7485" s="155" t="s">
        <v>10566</v>
      </c>
      <c r="B7485" s="155" t="s">
        <v>1696</v>
      </c>
      <c r="C7485" s="155" t="s">
        <v>10674</v>
      </c>
      <c r="D7485" s="155">
        <v>50</v>
      </c>
      <c r="E7485" s="155">
        <v>50</v>
      </c>
      <c r="F7485" s="166">
        <v>42678</v>
      </c>
      <c r="G7485" s="166">
        <v>42685</v>
      </c>
      <c r="H7485" s="157">
        <v>1</v>
      </c>
      <c r="I7485" s="166" t="s">
        <v>10675</v>
      </c>
    </row>
    <row r="7486" spans="1:9" ht="15" customHeight="1" x14ac:dyDescent="0.25">
      <c r="A7486" s="155" t="s">
        <v>71</v>
      </c>
      <c r="B7486" s="155" t="s">
        <v>583</v>
      </c>
      <c r="C7486" s="155" t="s">
        <v>10676</v>
      </c>
      <c r="D7486" s="155">
        <v>5</v>
      </c>
      <c r="E7486" s="155">
        <v>5</v>
      </c>
      <c r="F7486" s="166">
        <v>42678</v>
      </c>
      <c r="G7486" s="166">
        <v>42685</v>
      </c>
      <c r="H7486" s="157">
        <v>1</v>
      </c>
      <c r="I7486" s="166"/>
    </row>
    <row r="7487" spans="1:9" ht="15" customHeight="1" x14ac:dyDescent="0.25">
      <c r="A7487" s="155" t="s">
        <v>7058</v>
      </c>
      <c r="B7487" s="155" t="s">
        <v>264</v>
      </c>
      <c r="C7487" s="155" t="s">
        <v>10677</v>
      </c>
      <c r="D7487" s="155">
        <v>250</v>
      </c>
      <c r="E7487" s="155">
        <v>250</v>
      </c>
      <c r="F7487" s="166">
        <v>42678</v>
      </c>
      <c r="G7487" s="166">
        <v>42684</v>
      </c>
      <c r="H7487" s="157">
        <v>1</v>
      </c>
      <c r="I7487" s="166"/>
    </row>
    <row r="7488" spans="1:9" ht="15" customHeight="1" x14ac:dyDescent="0.25">
      <c r="A7488" s="155" t="s">
        <v>394</v>
      </c>
      <c r="B7488" s="155" t="s">
        <v>2642</v>
      </c>
      <c r="C7488" s="155" t="s">
        <v>10679</v>
      </c>
      <c r="D7488" s="155">
        <v>75</v>
      </c>
      <c r="E7488" s="155">
        <v>76</v>
      </c>
      <c r="F7488" s="166">
        <v>42681</v>
      </c>
      <c r="G7488" s="166">
        <v>42684</v>
      </c>
      <c r="H7488" s="157">
        <v>1</v>
      </c>
      <c r="I7488" s="166"/>
    </row>
    <row r="7489" spans="1:9" ht="15" customHeight="1" x14ac:dyDescent="0.25">
      <c r="A7489" s="155" t="s">
        <v>173</v>
      </c>
      <c r="B7489" s="155" t="s">
        <v>710</v>
      </c>
      <c r="C7489" s="155" t="s">
        <v>10680</v>
      </c>
      <c r="D7489" s="155">
        <v>105</v>
      </c>
      <c r="E7489" s="155">
        <v>105</v>
      </c>
      <c r="F7489" s="166">
        <v>42681</v>
      </c>
      <c r="G7489" s="166">
        <v>42692</v>
      </c>
      <c r="H7489" s="157">
        <v>1</v>
      </c>
      <c r="I7489" s="166"/>
    </row>
    <row r="7490" spans="1:9" ht="15" customHeight="1" x14ac:dyDescent="0.25">
      <c r="A7490" s="155" t="s">
        <v>4728</v>
      </c>
      <c r="B7490" s="155" t="s">
        <v>1696</v>
      </c>
      <c r="C7490" s="155" t="s">
        <v>10682</v>
      </c>
      <c r="D7490" s="155">
        <v>50</v>
      </c>
      <c r="E7490" s="155">
        <v>49</v>
      </c>
      <c r="F7490" s="166">
        <v>42682</v>
      </c>
      <c r="G7490" s="166">
        <v>42688</v>
      </c>
      <c r="H7490" s="157">
        <v>1</v>
      </c>
      <c r="I7490" s="166" t="s">
        <v>10683</v>
      </c>
    </row>
    <row r="7491" spans="1:9" ht="15" customHeight="1" x14ac:dyDescent="0.25">
      <c r="A7491" s="155" t="s">
        <v>10510</v>
      </c>
      <c r="B7491" s="155" t="s">
        <v>10582</v>
      </c>
      <c r="C7491" s="155" t="s">
        <v>10684</v>
      </c>
      <c r="D7491" s="155">
        <v>45</v>
      </c>
      <c r="E7491" s="155">
        <v>45</v>
      </c>
      <c r="F7491" s="166">
        <v>42682</v>
      </c>
      <c r="G7491" s="166">
        <v>42689</v>
      </c>
      <c r="H7491" s="157">
        <v>1</v>
      </c>
      <c r="I7491" s="166"/>
    </row>
    <row r="7492" spans="1:9" ht="15" customHeight="1" x14ac:dyDescent="0.25">
      <c r="A7492" s="155" t="s">
        <v>121</v>
      </c>
      <c r="B7492" s="155" t="s">
        <v>758</v>
      </c>
      <c r="C7492" s="155" t="s">
        <v>10685</v>
      </c>
      <c r="D7492" s="155">
        <v>50</v>
      </c>
      <c r="E7492" s="155">
        <v>50</v>
      </c>
      <c r="F7492" s="166">
        <v>42683</v>
      </c>
      <c r="G7492" s="166">
        <v>42692</v>
      </c>
      <c r="H7492" s="157">
        <v>1</v>
      </c>
      <c r="I7492" s="166"/>
    </row>
    <row r="7493" spans="1:9" ht="15" customHeight="1" x14ac:dyDescent="0.25">
      <c r="A7493" s="155" t="s">
        <v>2714</v>
      </c>
      <c r="B7493" s="155" t="s">
        <v>5046</v>
      </c>
      <c r="C7493" s="155" t="s">
        <v>10686</v>
      </c>
      <c r="D7493" s="155">
        <v>25</v>
      </c>
      <c r="E7493" s="155">
        <v>25</v>
      </c>
      <c r="F7493" s="166">
        <v>42683</v>
      </c>
      <c r="G7493" s="166">
        <v>42689</v>
      </c>
      <c r="H7493" s="157">
        <v>1</v>
      </c>
      <c r="I7493" s="166"/>
    </row>
    <row r="7494" spans="1:9" ht="15" customHeight="1" x14ac:dyDescent="0.25">
      <c r="A7494" s="155" t="s">
        <v>520</v>
      </c>
      <c r="B7494" s="155" t="s">
        <v>533</v>
      </c>
      <c r="C7494" s="155" t="s">
        <v>10688</v>
      </c>
      <c r="D7494" s="155">
        <v>60</v>
      </c>
      <c r="E7494" s="155">
        <v>60</v>
      </c>
      <c r="F7494" s="166">
        <v>42683</v>
      </c>
      <c r="G7494" s="166">
        <v>42697</v>
      </c>
      <c r="H7494" s="157">
        <v>1</v>
      </c>
      <c r="I7494" s="166"/>
    </row>
    <row r="7495" spans="1:9" ht="15" customHeight="1" x14ac:dyDescent="0.25">
      <c r="A7495" s="155" t="s">
        <v>520</v>
      </c>
      <c r="B7495" s="155" t="s">
        <v>1023</v>
      </c>
      <c r="C7495" s="155" t="s">
        <v>10687</v>
      </c>
      <c r="D7495" s="155">
        <v>100</v>
      </c>
      <c r="E7495" s="155">
        <v>100</v>
      </c>
      <c r="F7495" s="166">
        <v>42683</v>
      </c>
      <c r="G7495" s="166">
        <v>42692</v>
      </c>
      <c r="H7495" s="157">
        <v>1</v>
      </c>
      <c r="I7495" s="166"/>
    </row>
    <row r="7496" spans="1:9" ht="15" customHeight="1" x14ac:dyDescent="0.25">
      <c r="A7496" s="155" t="s">
        <v>78</v>
      </c>
      <c r="B7496" s="155" t="s">
        <v>8867</v>
      </c>
      <c r="C7496" s="155" t="s">
        <v>10690</v>
      </c>
      <c r="D7496" s="155">
        <v>5</v>
      </c>
      <c r="E7496" s="155">
        <v>5</v>
      </c>
      <c r="F7496" s="166">
        <v>42684</v>
      </c>
      <c r="G7496" s="166">
        <v>42688</v>
      </c>
      <c r="H7496" s="157">
        <v>1</v>
      </c>
      <c r="I7496" s="166"/>
    </row>
    <row r="7497" spans="1:9" ht="15" customHeight="1" x14ac:dyDescent="0.25">
      <c r="A7497" s="155" t="s">
        <v>1474</v>
      </c>
      <c r="B7497" s="155" t="s">
        <v>7627</v>
      </c>
      <c r="C7497" s="155" t="s">
        <v>10691</v>
      </c>
      <c r="D7497" s="155">
        <v>10</v>
      </c>
      <c r="E7497" s="155">
        <v>10</v>
      </c>
      <c r="F7497" s="166">
        <v>42684</v>
      </c>
      <c r="G7497" s="166">
        <v>42685</v>
      </c>
      <c r="H7497" s="157">
        <v>1</v>
      </c>
      <c r="I7497" s="166"/>
    </row>
    <row r="7498" spans="1:9" ht="15" customHeight="1" x14ac:dyDescent="0.25">
      <c r="A7498" s="155" t="s">
        <v>10559</v>
      </c>
      <c r="B7498" s="155" t="s">
        <v>10692</v>
      </c>
      <c r="C7498" s="155" t="s">
        <v>10693</v>
      </c>
      <c r="D7498" s="155">
        <v>1</v>
      </c>
      <c r="E7498" s="155">
        <v>1</v>
      </c>
      <c r="F7498" s="166">
        <v>42684</v>
      </c>
      <c r="G7498" s="166">
        <v>42689</v>
      </c>
      <c r="H7498" s="157">
        <v>1</v>
      </c>
      <c r="I7498" s="166"/>
    </row>
    <row r="7499" spans="1:9" ht="15" customHeight="1" x14ac:dyDescent="0.25">
      <c r="A7499" s="155" t="s">
        <v>8524</v>
      </c>
      <c r="B7499" s="155" t="s">
        <v>10694</v>
      </c>
      <c r="C7499" s="155" t="s">
        <v>10695</v>
      </c>
      <c r="D7499" s="155">
        <v>2</v>
      </c>
      <c r="E7499" s="155">
        <v>2</v>
      </c>
      <c r="F7499" s="166">
        <v>42684</v>
      </c>
      <c r="G7499" s="166">
        <v>42685</v>
      </c>
      <c r="H7499" s="157">
        <v>1</v>
      </c>
      <c r="I7499" s="166"/>
    </row>
    <row r="7500" spans="1:9" ht="15" customHeight="1" x14ac:dyDescent="0.25">
      <c r="A7500" s="155" t="s">
        <v>10425</v>
      </c>
      <c r="B7500" s="155" t="s">
        <v>10545</v>
      </c>
      <c r="C7500" s="155" t="s">
        <v>10666</v>
      </c>
      <c r="D7500" s="155">
        <v>2000</v>
      </c>
      <c r="E7500" s="155">
        <v>1050</v>
      </c>
      <c r="F7500" s="166">
        <v>42684</v>
      </c>
      <c r="G7500" s="166">
        <v>42689</v>
      </c>
      <c r="H7500" s="157">
        <v>1</v>
      </c>
      <c r="I7500" s="166" t="s">
        <v>10696</v>
      </c>
    </row>
    <row r="7501" spans="1:9" ht="15" customHeight="1" x14ac:dyDescent="0.25">
      <c r="A7501" s="155" t="s">
        <v>10697</v>
      </c>
      <c r="B7501" s="155" t="s">
        <v>9228</v>
      </c>
      <c r="C7501" s="155" t="s">
        <v>10698</v>
      </c>
      <c r="D7501" s="155">
        <v>46</v>
      </c>
      <c r="E7501" s="155">
        <v>46</v>
      </c>
      <c r="F7501" s="166">
        <v>42685</v>
      </c>
      <c r="G7501" s="166">
        <v>42691</v>
      </c>
      <c r="H7501" s="157">
        <v>1</v>
      </c>
      <c r="I7501" s="166"/>
    </row>
    <row r="7502" spans="1:9" ht="15" customHeight="1" x14ac:dyDescent="0.25">
      <c r="A7502" s="155" t="s">
        <v>42</v>
      </c>
      <c r="B7502" s="155" t="s">
        <v>2491</v>
      </c>
      <c r="C7502" s="155" t="s">
        <v>10699</v>
      </c>
      <c r="D7502" s="155">
        <v>100</v>
      </c>
      <c r="E7502" s="155">
        <v>100</v>
      </c>
      <c r="F7502" s="166">
        <v>42685</v>
      </c>
      <c r="G7502" s="166">
        <v>42690</v>
      </c>
      <c r="H7502" s="157">
        <v>1</v>
      </c>
      <c r="I7502" s="166"/>
    </row>
    <row r="7503" spans="1:9" ht="15" customHeight="1" x14ac:dyDescent="0.25">
      <c r="A7503" s="155" t="s">
        <v>6021</v>
      </c>
      <c r="B7503" s="155" t="s">
        <v>6022</v>
      </c>
      <c r="C7503" s="155" t="s">
        <v>10700</v>
      </c>
      <c r="D7503" s="155">
        <v>500</v>
      </c>
      <c r="E7503" s="155">
        <v>500</v>
      </c>
      <c r="F7503" s="166">
        <v>42685</v>
      </c>
      <c r="G7503" s="166">
        <v>42688</v>
      </c>
      <c r="H7503" s="157">
        <v>1</v>
      </c>
      <c r="I7503" s="166"/>
    </row>
    <row r="7504" spans="1:9" ht="15" customHeight="1" x14ac:dyDescent="0.25">
      <c r="A7504" s="155" t="s">
        <v>286</v>
      </c>
      <c r="B7504" s="155" t="s">
        <v>10059</v>
      </c>
      <c r="C7504" s="155" t="s">
        <v>10701</v>
      </c>
      <c r="D7504" s="155">
        <v>100</v>
      </c>
      <c r="E7504" s="155">
        <v>100</v>
      </c>
      <c r="F7504" s="166">
        <v>42685</v>
      </c>
      <c r="G7504" s="166">
        <v>42690</v>
      </c>
      <c r="H7504" s="157">
        <v>1</v>
      </c>
      <c r="I7504" s="166"/>
    </row>
    <row r="7505" spans="1:9" ht="15" customHeight="1" x14ac:dyDescent="0.25">
      <c r="A7505" s="155" t="s">
        <v>1983</v>
      </c>
      <c r="B7505" s="155" t="s">
        <v>10502</v>
      </c>
      <c r="C7505" s="155" t="s">
        <v>10702</v>
      </c>
      <c r="D7505" s="155">
        <v>100</v>
      </c>
      <c r="E7505" s="155">
        <v>100</v>
      </c>
      <c r="F7505" s="166">
        <v>42685</v>
      </c>
      <c r="G7505" s="166">
        <v>42692</v>
      </c>
      <c r="H7505" s="157">
        <v>1</v>
      </c>
      <c r="I7505" s="166"/>
    </row>
    <row r="7506" spans="1:9" ht="15" customHeight="1" x14ac:dyDescent="0.25">
      <c r="A7506" s="155" t="s">
        <v>6975</v>
      </c>
      <c r="B7506" s="155" t="s">
        <v>6976</v>
      </c>
      <c r="C7506" s="155" t="s">
        <v>10703</v>
      </c>
      <c r="D7506" s="155">
        <v>100</v>
      </c>
      <c r="E7506" s="155">
        <v>100</v>
      </c>
      <c r="F7506" s="166">
        <v>42685</v>
      </c>
      <c r="G7506" s="166">
        <v>42692</v>
      </c>
      <c r="H7506" s="157">
        <v>1</v>
      </c>
      <c r="I7506" s="166"/>
    </row>
    <row r="7507" spans="1:9" ht="15" customHeight="1" x14ac:dyDescent="0.25">
      <c r="A7507" s="155" t="s">
        <v>10425</v>
      </c>
      <c r="B7507" s="155" t="s">
        <v>10545</v>
      </c>
      <c r="C7507" s="155" t="s">
        <v>10704</v>
      </c>
      <c r="D7507" s="155">
        <v>1450</v>
      </c>
      <c r="E7507" s="155">
        <v>1450</v>
      </c>
      <c r="F7507" s="166">
        <v>42685</v>
      </c>
      <c r="G7507" s="166">
        <v>42690</v>
      </c>
      <c r="H7507" s="157">
        <v>1</v>
      </c>
      <c r="I7507" s="166"/>
    </row>
    <row r="7508" spans="1:9" ht="15" customHeight="1" x14ac:dyDescent="0.25">
      <c r="A7508" s="155" t="s">
        <v>10425</v>
      </c>
      <c r="B7508" s="155" t="s">
        <v>10543</v>
      </c>
      <c r="C7508" s="155" t="s">
        <v>10639</v>
      </c>
      <c r="D7508" s="155">
        <v>4991</v>
      </c>
      <c r="E7508" s="155">
        <v>3000</v>
      </c>
      <c r="F7508" s="166">
        <v>42685</v>
      </c>
      <c r="G7508" s="166">
        <v>42690</v>
      </c>
      <c r="H7508" s="157">
        <v>1</v>
      </c>
      <c r="I7508" s="166" t="s">
        <v>1546</v>
      </c>
    </row>
    <row r="7509" spans="1:9" ht="15" customHeight="1" x14ac:dyDescent="0.25">
      <c r="A7509" s="155" t="s">
        <v>145</v>
      </c>
      <c r="B7509" s="155" t="s">
        <v>1008</v>
      </c>
      <c r="C7509" s="155" t="s">
        <v>10705</v>
      </c>
      <c r="D7509" s="155">
        <v>200</v>
      </c>
      <c r="E7509" s="155">
        <v>200</v>
      </c>
      <c r="F7509" s="166">
        <v>42689</v>
      </c>
      <c r="G7509" s="166">
        <v>42691</v>
      </c>
      <c r="H7509" s="157">
        <v>1</v>
      </c>
      <c r="I7509" s="166"/>
    </row>
    <row r="7510" spans="1:9" ht="15" customHeight="1" x14ac:dyDescent="0.25">
      <c r="A7510" s="155" t="s">
        <v>559</v>
      </c>
      <c r="B7510" s="155" t="s">
        <v>1560</v>
      </c>
      <c r="C7510" s="155" t="s">
        <v>10706</v>
      </c>
      <c r="D7510" s="155">
        <v>1050</v>
      </c>
      <c r="E7510" s="155">
        <v>1050</v>
      </c>
      <c r="F7510" s="166">
        <v>42689</v>
      </c>
      <c r="G7510" s="166">
        <v>42691</v>
      </c>
      <c r="H7510" s="157">
        <v>1</v>
      </c>
      <c r="I7510" s="166"/>
    </row>
    <row r="7511" spans="1:9" ht="15" customHeight="1" x14ac:dyDescent="0.25">
      <c r="A7511" s="155" t="s">
        <v>2714</v>
      </c>
      <c r="B7511" s="155" t="s">
        <v>249</v>
      </c>
      <c r="C7511" s="155" t="s">
        <v>10707</v>
      </c>
      <c r="D7511" s="155">
        <v>25</v>
      </c>
      <c r="E7511" s="155">
        <v>25</v>
      </c>
      <c r="F7511" s="166">
        <v>42689</v>
      </c>
      <c r="G7511" s="166">
        <v>42692</v>
      </c>
      <c r="H7511" s="157">
        <v>1</v>
      </c>
      <c r="I7511" s="166"/>
    </row>
    <row r="7512" spans="1:9" x14ac:dyDescent="0.25">
      <c r="A7512" s="155" t="s">
        <v>286</v>
      </c>
      <c r="B7512" s="155" t="s">
        <v>5726</v>
      </c>
      <c r="C7512" s="155" t="s">
        <v>10708</v>
      </c>
      <c r="D7512" s="155">
        <v>50</v>
      </c>
      <c r="E7512" s="155">
        <v>50</v>
      </c>
      <c r="F7512" s="166">
        <v>42689</v>
      </c>
      <c r="G7512" s="166">
        <v>42688</v>
      </c>
      <c r="H7512" s="157">
        <v>0</v>
      </c>
      <c r="I7512" s="166"/>
    </row>
    <row r="7513" spans="1:9" ht="15" customHeight="1" x14ac:dyDescent="0.25">
      <c r="A7513" s="155" t="s">
        <v>65</v>
      </c>
      <c r="B7513" s="155" t="s">
        <v>2994</v>
      </c>
      <c r="C7513" s="155" t="s">
        <v>10709</v>
      </c>
      <c r="D7513" s="155">
        <v>50</v>
      </c>
      <c r="E7513" s="155">
        <v>50</v>
      </c>
      <c r="F7513" s="166">
        <v>42689</v>
      </c>
      <c r="G7513" s="166">
        <v>42695</v>
      </c>
      <c r="H7513" s="157">
        <v>1</v>
      </c>
      <c r="I7513" s="166"/>
    </row>
    <row r="7514" spans="1:9" ht="15" customHeight="1" x14ac:dyDescent="0.25">
      <c r="A7514" s="155" t="s">
        <v>245</v>
      </c>
      <c r="B7514" s="155" t="s">
        <v>2800</v>
      </c>
      <c r="C7514" s="155" t="s">
        <v>10710</v>
      </c>
      <c r="D7514" s="155">
        <v>100</v>
      </c>
      <c r="E7514" s="155">
        <v>100</v>
      </c>
      <c r="F7514" s="166">
        <v>42689</v>
      </c>
      <c r="G7514" s="166">
        <v>42692</v>
      </c>
      <c r="H7514" s="157">
        <v>1</v>
      </c>
      <c r="I7514" s="166"/>
    </row>
    <row r="7515" spans="1:9" ht="15" customHeight="1" x14ac:dyDescent="0.25">
      <c r="A7515" s="155" t="s">
        <v>8524</v>
      </c>
      <c r="B7515" s="155" t="s">
        <v>10694</v>
      </c>
      <c r="C7515" s="155" t="s">
        <v>10711</v>
      </c>
      <c r="D7515" s="155">
        <v>18</v>
      </c>
      <c r="E7515" s="155">
        <v>18</v>
      </c>
      <c r="F7515" s="166">
        <v>42689</v>
      </c>
      <c r="G7515" s="166">
        <v>42699</v>
      </c>
      <c r="H7515" s="157">
        <v>1</v>
      </c>
      <c r="I7515" s="166"/>
    </row>
    <row r="7516" spans="1:9" ht="15" customHeight="1" x14ac:dyDescent="0.25">
      <c r="A7516" s="155" t="s">
        <v>638</v>
      </c>
      <c r="B7516" s="155" t="s">
        <v>10712</v>
      </c>
      <c r="C7516" s="155" t="s">
        <v>10713</v>
      </c>
      <c r="D7516" s="155">
        <v>3</v>
      </c>
      <c r="E7516" s="155">
        <v>3</v>
      </c>
      <c r="F7516" s="166">
        <v>42689</v>
      </c>
      <c r="G7516" s="166">
        <v>42692</v>
      </c>
      <c r="H7516" s="157">
        <v>1</v>
      </c>
      <c r="I7516" s="166"/>
    </row>
    <row r="7517" spans="1:9" ht="15" customHeight="1" x14ac:dyDescent="0.25">
      <c r="A7517" s="155" t="s">
        <v>3478</v>
      </c>
      <c r="B7517" s="155" t="s">
        <v>5328</v>
      </c>
      <c r="C7517" s="155" t="s">
        <v>10714</v>
      </c>
      <c r="D7517" s="155">
        <v>16000</v>
      </c>
      <c r="E7517" s="155">
        <v>16026</v>
      </c>
      <c r="F7517" s="166">
        <v>42689</v>
      </c>
      <c r="G7517" s="166">
        <v>42692</v>
      </c>
      <c r="H7517" s="157">
        <v>1</v>
      </c>
      <c r="I7517" s="166"/>
    </row>
    <row r="7518" spans="1:9" ht="15" customHeight="1" x14ac:dyDescent="0.25">
      <c r="A7518" s="155" t="s">
        <v>520</v>
      </c>
      <c r="B7518" s="155" t="s">
        <v>5026</v>
      </c>
      <c r="C7518" s="155" t="s">
        <v>10715</v>
      </c>
      <c r="D7518" s="155">
        <v>350</v>
      </c>
      <c r="E7518" s="155">
        <v>350</v>
      </c>
      <c r="F7518" s="166">
        <v>42689</v>
      </c>
      <c r="G7518" s="166">
        <v>42695</v>
      </c>
      <c r="H7518" s="157">
        <v>1</v>
      </c>
      <c r="I7518" s="166" t="s">
        <v>829</v>
      </c>
    </row>
    <row r="7519" spans="1:9" ht="45" customHeight="1" x14ac:dyDescent="0.25">
      <c r="A7519" s="155" t="s">
        <v>10716</v>
      </c>
      <c r="B7519" s="155" t="s">
        <v>10717</v>
      </c>
      <c r="C7519" s="155" t="s">
        <v>10718</v>
      </c>
      <c r="D7519" s="155">
        <v>5</v>
      </c>
      <c r="E7519" s="155">
        <v>5</v>
      </c>
      <c r="F7519" s="166">
        <v>42689</v>
      </c>
      <c r="G7519" s="166">
        <v>42690</v>
      </c>
      <c r="H7519" s="157">
        <v>1</v>
      </c>
      <c r="I7519" s="166" t="s">
        <v>10125</v>
      </c>
    </row>
    <row r="7520" spans="1:9" ht="15" customHeight="1" x14ac:dyDescent="0.25">
      <c r="A7520" s="155" t="s">
        <v>9847</v>
      </c>
      <c r="B7520" s="155" t="s">
        <v>4556</v>
      </c>
      <c r="C7520" s="155" t="s">
        <v>10719</v>
      </c>
      <c r="D7520" s="155">
        <v>15</v>
      </c>
      <c r="E7520" s="155">
        <v>15</v>
      </c>
      <c r="F7520" s="166">
        <v>42690</v>
      </c>
      <c r="G7520" s="166">
        <v>42695</v>
      </c>
      <c r="H7520" s="157">
        <v>1</v>
      </c>
      <c r="I7520" s="166"/>
    </row>
    <row r="7521" spans="1:9" ht="15" customHeight="1" x14ac:dyDescent="0.25">
      <c r="A7521" s="155" t="s">
        <v>9847</v>
      </c>
      <c r="B7521" s="155" t="s">
        <v>4559</v>
      </c>
      <c r="C7521" s="155" t="s">
        <v>10720</v>
      </c>
      <c r="D7521" s="155">
        <v>5</v>
      </c>
      <c r="E7521" s="155">
        <v>5</v>
      </c>
      <c r="F7521" s="166">
        <v>42690</v>
      </c>
      <c r="G7521" s="166">
        <v>42695</v>
      </c>
      <c r="H7521" s="157">
        <v>1</v>
      </c>
      <c r="I7521" s="166"/>
    </row>
    <row r="7522" spans="1:9" x14ac:dyDescent="0.25">
      <c r="A7522" s="155" t="s">
        <v>71</v>
      </c>
      <c r="B7522" s="155" t="s">
        <v>477</v>
      </c>
      <c r="C7522" s="155" t="s">
        <v>10721</v>
      </c>
      <c r="D7522" s="155">
        <v>7</v>
      </c>
      <c r="E7522" s="155">
        <v>7</v>
      </c>
      <c r="F7522" s="166">
        <v>42690</v>
      </c>
      <c r="G7522" s="166">
        <v>42679</v>
      </c>
      <c r="H7522" s="157">
        <v>0</v>
      </c>
      <c r="I7522" s="166" t="s">
        <v>10722</v>
      </c>
    </row>
    <row r="7523" spans="1:9" ht="15" customHeight="1" x14ac:dyDescent="0.25">
      <c r="A7523" s="155" t="s">
        <v>71</v>
      </c>
      <c r="B7523" s="155" t="s">
        <v>477</v>
      </c>
      <c r="C7523" s="155" t="s">
        <v>10723</v>
      </c>
      <c r="D7523" s="155">
        <v>5</v>
      </c>
      <c r="E7523" s="155">
        <v>5</v>
      </c>
      <c r="F7523" s="166">
        <v>42691</v>
      </c>
      <c r="G7523" s="166">
        <v>42697</v>
      </c>
      <c r="H7523" s="157">
        <v>1</v>
      </c>
      <c r="I7523" s="166"/>
    </row>
    <row r="7524" spans="1:9" ht="15" customHeight="1" x14ac:dyDescent="0.25">
      <c r="A7524" s="155" t="s">
        <v>71</v>
      </c>
      <c r="B7524" s="155" t="s">
        <v>2730</v>
      </c>
      <c r="C7524" s="155" t="s">
        <v>10724</v>
      </c>
      <c r="D7524" s="155">
        <v>25</v>
      </c>
      <c r="E7524" s="155">
        <v>25</v>
      </c>
      <c r="F7524" s="166">
        <v>42691</v>
      </c>
      <c r="G7524" s="166">
        <v>42696</v>
      </c>
      <c r="H7524" s="157">
        <v>1</v>
      </c>
      <c r="I7524" s="166"/>
    </row>
    <row r="7525" spans="1:9" ht="15" customHeight="1" x14ac:dyDescent="0.25">
      <c r="A7525" s="155" t="s">
        <v>10726</v>
      </c>
      <c r="B7525" s="155" t="s">
        <v>6861</v>
      </c>
      <c r="C7525" s="155" t="s">
        <v>10725</v>
      </c>
      <c r="D7525" s="155">
        <v>11</v>
      </c>
      <c r="E7525" s="155">
        <v>11</v>
      </c>
      <c r="F7525" s="166">
        <v>42691</v>
      </c>
      <c r="G7525" s="166">
        <v>42697</v>
      </c>
      <c r="H7525" s="157">
        <v>1</v>
      </c>
      <c r="I7525" s="166"/>
    </row>
    <row r="7526" spans="1:9" ht="15" customHeight="1" x14ac:dyDescent="0.25">
      <c r="A7526" s="155" t="s">
        <v>46</v>
      </c>
      <c r="B7526" s="155" t="s">
        <v>47</v>
      </c>
      <c r="C7526" s="155" t="s">
        <v>10727</v>
      </c>
      <c r="D7526" s="155">
        <v>100</v>
      </c>
      <c r="E7526" s="155">
        <v>100</v>
      </c>
      <c r="F7526" s="166">
        <v>42691</v>
      </c>
      <c r="G7526" s="166">
        <v>42696</v>
      </c>
      <c r="H7526" s="157">
        <v>1</v>
      </c>
      <c r="I7526" s="166"/>
    </row>
    <row r="7527" spans="1:9" ht="15" customHeight="1" x14ac:dyDescent="0.25">
      <c r="A7527" s="155" t="s">
        <v>121</v>
      </c>
      <c r="B7527" s="155" t="s">
        <v>758</v>
      </c>
      <c r="C7527" s="155" t="s">
        <v>10728</v>
      </c>
      <c r="D7527" s="155">
        <v>9</v>
      </c>
      <c r="E7527" s="155">
        <v>9</v>
      </c>
      <c r="F7527" s="166">
        <v>42691</v>
      </c>
      <c r="G7527" s="166">
        <v>42698</v>
      </c>
      <c r="H7527" s="157">
        <v>1</v>
      </c>
      <c r="I7527" s="166" t="s">
        <v>6959</v>
      </c>
    </row>
    <row r="7528" spans="1:9" ht="15" customHeight="1" x14ac:dyDescent="0.25">
      <c r="A7528" s="155" t="s">
        <v>2714</v>
      </c>
      <c r="B7528" s="155" t="s">
        <v>5905</v>
      </c>
      <c r="C7528" s="155" t="s">
        <v>10729</v>
      </c>
      <c r="D7528" s="155">
        <v>50</v>
      </c>
      <c r="E7528" s="155">
        <v>50</v>
      </c>
      <c r="F7528" s="166">
        <v>42691</v>
      </c>
      <c r="G7528" s="166">
        <v>42697</v>
      </c>
      <c r="H7528" s="157">
        <v>1</v>
      </c>
      <c r="I7528" s="166"/>
    </row>
    <row r="7529" spans="1:9" ht="15" customHeight="1" x14ac:dyDescent="0.25">
      <c r="A7529" s="155" t="s">
        <v>2714</v>
      </c>
      <c r="B7529" s="155" t="s">
        <v>5304</v>
      </c>
      <c r="C7529" s="155" t="s">
        <v>364</v>
      </c>
      <c r="D7529" s="155">
        <v>250</v>
      </c>
      <c r="E7529" s="155">
        <v>250</v>
      </c>
      <c r="F7529" s="166">
        <v>42691</v>
      </c>
      <c r="G7529" s="166">
        <v>42697</v>
      </c>
      <c r="H7529" s="157">
        <v>1</v>
      </c>
      <c r="I7529" s="166"/>
    </row>
    <row r="7530" spans="1:9" ht="15" customHeight="1" x14ac:dyDescent="0.25">
      <c r="A7530" s="155" t="s">
        <v>42</v>
      </c>
      <c r="B7530" s="155" t="s">
        <v>10450</v>
      </c>
      <c r="C7530" s="155" t="s">
        <v>10730</v>
      </c>
      <c r="D7530" s="155">
        <v>5</v>
      </c>
      <c r="E7530" s="155">
        <v>5</v>
      </c>
      <c r="F7530" s="166">
        <v>42691</v>
      </c>
      <c r="G7530" s="166">
        <v>42696</v>
      </c>
      <c r="H7530" s="157">
        <v>1</v>
      </c>
      <c r="I7530" s="166"/>
    </row>
    <row r="7531" spans="1:9" ht="15" customHeight="1" x14ac:dyDescent="0.25">
      <c r="A7531" s="155" t="s">
        <v>36</v>
      </c>
      <c r="B7531" s="155" t="s">
        <v>664</v>
      </c>
      <c r="C7531" s="155" t="s">
        <v>10732</v>
      </c>
      <c r="D7531" s="155">
        <v>40</v>
      </c>
      <c r="E7531" s="155">
        <v>40</v>
      </c>
      <c r="F7531" s="166">
        <v>42691</v>
      </c>
      <c r="G7531" s="166">
        <v>42692</v>
      </c>
      <c r="H7531" s="157">
        <v>1</v>
      </c>
      <c r="I7531" s="166"/>
    </row>
    <row r="7532" spans="1:9" ht="15" customHeight="1" x14ac:dyDescent="0.25">
      <c r="A7532" s="155" t="s">
        <v>10113</v>
      </c>
      <c r="B7532" s="155" t="s">
        <v>10114</v>
      </c>
      <c r="C7532" s="155" t="s">
        <v>10733</v>
      </c>
      <c r="D7532" s="155">
        <v>5</v>
      </c>
      <c r="E7532" s="155">
        <v>5</v>
      </c>
      <c r="F7532" s="166">
        <v>42691</v>
      </c>
      <c r="G7532" s="166">
        <v>42697</v>
      </c>
      <c r="H7532" s="157">
        <v>1</v>
      </c>
      <c r="I7532" s="166"/>
    </row>
    <row r="7533" spans="1:9" ht="15" customHeight="1" x14ac:dyDescent="0.25">
      <c r="A7533" s="155" t="s">
        <v>10087</v>
      </c>
      <c r="B7533" s="155" t="s">
        <v>10734</v>
      </c>
      <c r="C7533" s="155" t="s">
        <v>10735</v>
      </c>
      <c r="D7533" s="155">
        <v>100</v>
      </c>
      <c r="E7533" s="155">
        <v>100</v>
      </c>
      <c r="F7533" s="166">
        <v>42691</v>
      </c>
      <c r="G7533" s="166">
        <v>42692</v>
      </c>
      <c r="H7533" s="157">
        <v>1</v>
      </c>
      <c r="I7533" s="166"/>
    </row>
    <row r="7534" spans="1:9" ht="15" customHeight="1" x14ac:dyDescent="0.25">
      <c r="A7534" s="155" t="s">
        <v>10737</v>
      </c>
      <c r="B7534" s="155" t="s">
        <v>3240</v>
      </c>
      <c r="C7534" s="155" t="s">
        <v>10738</v>
      </c>
      <c r="D7534" s="155">
        <v>50</v>
      </c>
      <c r="E7534" s="155">
        <v>50</v>
      </c>
      <c r="F7534" s="166">
        <v>42692</v>
      </c>
      <c r="G7534" s="166">
        <v>42696</v>
      </c>
      <c r="H7534" s="157">
        <v>1</v>
      </c>
      <c r="I7534" s="166"/>
    </row>
    <row r="7535" spans="1:9" ht="15" customHeight="1" x14ac:dyDescent="0.25">
      <c r="A7535" s="155" t="s">
        <v>10737</v>
      </c>
      <c r="B7535" s="155" t="s">
        <v>5789</v>
      </c>
      <c r="C7535" s="155" t="s">
        <v>10739</v>
      </c>
      <c r="D7535" s="155">
        <v>50</v>
      </c>
      <c r="E7535" s="155">
        <v>50</v>
      </c>
      <c r="F7535" s="166">
        <v>42692</v>
      </c>
      <c r="G7535" s="166">
        <v>42696</v>
      </c>
      <c r="H7535" s="157">
        <v>1</v>
      </c>
      <c r="I7535" s="166"/>
    </row>
    <row r="7536" spans="1:9" ht="15" customHeight="1" x14ac:dyDescent="0.25">
      <c r="A7536" s="155" t="s">
        <v>286</v>
      </c>
      <c r="B7536" s="155" t="s">
        <v>10740</v>
      </c>
      <c r="C7536" s="155" t="s">
        <v>10741</v>
      </c>
      <c r="D7536" s="155">
        <v>25</v>
      </c>
      <c r="E7536" s="155">
        <v>25</v>
      </c>
      <c r="F7536" s="166">
        <v>42695</v>
      </c>
      <c r="G7536" s="166">
        <v>42695</v>
      </c>
      <c r="H7536" s="157">
        <v>1</v>
      </c>
      <c r="I7536" s="166"/>
    </row>
    <row r="7537" spans="1:9" ht="15" customHeight="1" x14ac:dyDescent="0.25">
      <c r="A7537" s="155" t="s">
        <v>286</v>
      </c>
      <c r="B7537" s="155" t="s">
        <v>10742</v>
      </c>
      <c r="C7537" s="155" t="s">
        <v>10743</v>
      </c>
      <c r="D7537" s="155">
        <v>25</v>
      </c>
      <c r="E7537" s="155">
        <v>25</v>
      </c>
      <c r="F7537" s="166">
        <v>42695</v>
      </c>
      <c r="G7537" s="166">
        <v>42695</v>
      </c>
      <c r="H7537" s="157">
        <v>1</v>
      </c>
      <c r="I7537" s="166"/>
    </row>
    <row r="7538" spans="1:9" ht="15" customHeight="1" x14ac:dyDescent="0.25">
      <c r="A7538" s="155" t="s">
        <v>251</v>
      </c>
      <c r="B7538" s="155" t="s">
        <v>5730</v>
      </c>
      <c r="C7538" s="155" t="s">
        <v>10744</v>
      </c>
      <c r="D7538" s="155">
        <v>20</v>
      </c>
      <c r="E7538" s="155">
        <v>20</v>
      </c>
      <c r="F7538" s="166">
        <v>42695</v>
      </c>
      <c r="G7538" s="166">
        <v>42699</v>
      </c>
      <c r="H7538" s="157">
        <v>1</v>
      </c>
      <c r="I7538" s="166"/>
    </row>
    <row r="7539" spans="1:9" ht="15" customHeight="1" x14ac:dyDescent="0.25">
      <c r="A7539" s="155" t="s">
        <v>71</v>
      </c>
      <c r="B7539" s="155" t="s">
        <v>1530</v>
      </c>
      <c r="C7539" s="155" t="s">
        <v>10746</v>
      </c>
      <c r="D7539" s="155">
        <v>10</v>
      </c>
      <c r="E7539" s="155">
        <v>10</v>
      </c>
      <c r="F7539" s="166">
        <v>42695</v>
      </c>
      <c r="G7539" s="166">
        <v>42702</v>
      </c>
      <c r="H7539" s="157">
        <v>1</v>
      </c>
      <c r="I7539" s="166"/>
    </row>
    <row r="7540" spans="1:9" ht="15" customHeight="1" x14ac:dyDescent="0.25">
      <c r="A7540" s="155" t="s">
        <v>71</v>
      </c>
      <c r="B7540" s="155" t="s">
        <v>167</v>
      </c>
      <c r="C7540" s="155" t="s">
        <v>10745</v>
      </c>
      <c r="D7540" s="155">
        <v>25</v>
      </c>
      <c r="E7540" s="155">
        <v>25</v>
      </c>
      <c r="F7540" s="166">
        <v>42695</v>
      </c>
      <c r="G7540" s="166">
        <v>42702</v>
      </c>
      <c r="H7540" s="157">
        <v>1</v>
      </c>
      <c r="I7540" s="166"/>
    </row>
    <row r="7541" spans="1:9" ht="30" x14ac:dyDescent="0.25">
      <c r="A7541" s="155" t="s">
        <v>8056</v>
      </c>
      <c r="B7541" s="155" t="s">
        <v>10747</v>
      </c>
      <c r="C7541" s="155" t="s">
        <v>10748</v>
      </c>
      <c r="D7541" s="155">
        <v>100</v>
      </c>
      <c r="E7541" s="155">
        <v>100</v>
      </c>
      <c r="F7541" s="166">
        <v>42695</v>
      </c>
      <c r="G7541" s="166">
        <v>42689</v>
      </c>
      <c r="H7541" s="157">
        <v>0</v>
      </c>
      <c r="I7541" s="166" t="s">
        <v>10757</v>
      </c>
    </row>
    <row r="7542" spans="1:9" ht="15" customHeight="1" x14ac:dyDescent="0.25">
      <c r="A7542" s="155" t="s">
        <v>6237</v>
      </c>
      <c r="B7542" s="155" t="s">
        <v>10749</v>
      </c>
      <c r="C7542" s="155" t="s">
        <v>10753</v>
      </c>
      <c r="D7542" s="155">
        <v>2</v>
      </c>
      <c r="E7542" s="155">
        <v>2</v>
      </c>
      <c r="F7542" s="166">
        <v>42695</v>
      </c>
      <c r="G7542" s="166">
        <v>42704</v>
      </c>
      <c r="H7542" s="157">
        <v>1</v>
      </c>
      <c r="I7542" s="166"/>
    </row>
    <row r="7543" spans="1:9" ht="15" customHeight="1" x14ac:dyDescent="0.25">
      <c r="A7543" s="155" t="s">
        <v>6237</v>
      </c>
      <c r="B7543" s="155" t="s">
        <v>10750</v>
      </c>
      <c r="C7543" s="155" t="s">
        <v>10754</v>
      </c>
      <c r="D7543" s="155">
        <v>2</v>
      </c>
      <c r="E7543" s="155">
        <v>2</v>
      </c>
      <c r="F7543" s="166">
        <v>42695</v>
      </c>
      <c r="G7543" s="166">
        <v>42704</v>
      </c>
      <c r="H7543" s="157">
        <v>1</v>
      </c>
      <c r="I7543" s="166"/>
    </row>
    <row r="7544" spans="1:9" ht="15" customHeight="1" x14ac:dyDescent="0.25">
      <c r="A7544" s="155" t="s">
        <v>6237</v>
      </c>
      <c r="B7544" s="155" t="s">
        <v>10751</v>
      </c>
      <c r="C7544" s="155" t="s">
        <v>10755</v>
      </c>
      <c r="D7544" s="155">
        <v>2</v>
      </c>
      <c r="E7544" s="155">
        <v>2</v>
      </c>
      <c r="F7544" s="166">
        <v>42695</v>
      </c>
      <c r="G7544" s="166">
        <v>42704</v>
      </c>
      <c r="H7544" s="157">
        <v>1</v>
      </c>
      <c r="I7544" s="166"/>
    </row>
    <row r="7545" spans="1:9" ht="15" customHeight="1" x14ac:dyDescent="0.25">
      <c r="A7545" s="155" t="s">
        <v>6237</v>
      </c>
      <c r="B7545" s="155" t="s">
        <v>10752</v>
      </c>
      <c r="C7545" s="155" t="s">
        <v>10756</v>
      </c>
      <c r="D7545" s="155">
        <v>2</v>
      </c>
      <c r="E7545" s="155">
        <v>2</v>
      </c>
      <c r="F7545" s="166">
        <v>42695</v>
      </c>
      <c r="G7545" s="166">
        <v>42704</v>
      </c>
      <c r="H7545" s="157">
        <v>1</v>
      </c>
      <c r="I7545" s="166"/>
    </row>
    <row r="7546" spans="1:9" ht="15" customHeight="1" x14ac:dyDescent="0.25">
      <c r="A7546" s="155" t="s">
        <v>36</v>
      </c>
      <c r="B7546" s="155" t="s">
        <v>10758</v>
      </c>
      <c r="C7546" s="155" t="s">
        <v>10759</v>
      </c>
      <c r="D7546" s="155">
        <v>100</v>
      </c>
      <c r="E7546" s="155">
        <v>100</v>
      </c>
      <c r="F7546" s="166">
        <v>42695</v>
      </c>
      <c r="G7546" s="166">
        <v>42697</v>
      </c>
      <c r="H7546" s="157">
        <v>1</v>
      </c>
      <c r="I7546" s="166"/>
    </row>
    <row r="7547" spans="1:9" ht="15" customHeight="1" x14ac:dyDescent="0.25">
      <c r="A7547" s="155" t="s">
        <v>71</v>
      </c>
      <c r="B7547" s="155" t="s">
        <v>1550</v>
      </c>
      <c r="C7547" s="155" t="s">
        <v>10761</v>
      </c>
      <c r="D7547" s="155">
        <v>5</v>
      </c>
      <c r="E7547" s="155">
        <v>5</v>
      </c>
      <c r="F7547" s="166">
        <v>42696</v>
      </c>
      <c r="G7547" s="166">
        <v>42702</v>
      </c>
      <c r="H7547" s="157">
        <v>1</v>
      </c>
      <c r="I7547" s="166"/>
    </row>
    <row r="7548" spans="1:9" ht="15" customHeight="1" x14ac:dyDescent="0.25">
      <c r="A7548" s="155" t="s">
        <v>10425</v>
      </c>
      <c r="B7548" s="155" t="s">
        <v>10542</v>
      </c>
      <c r="C7548" s="155" t="s">
        <v>10760</v>
      </c>
      <c r="D7548" s="155">
        <v>10</v>
      </c>
      <c r="E7548" s="155">
        <v>10</v>
      </c>
      <c r="F7548" s="166">
        <v>42696</v>
      </c>
      <c r="G7548" s="166">
        <v>42698</v>
      </c>
      <c r="H7548" s="157">
        <v>1</v>
      </c>
      <c r="I7548" s="166"/>
    </row>
    <row r="7549" spans="1:9" ht="15" customHeight="1" x14ac:dyDescent="0.25">
      <c r="A7549" s="155" t="s">
        <v>6965</v>
      </c>
      <c r="B7549" s="155" t="s">
        <v>5206</v>
      </c>
      <c r="C7549" s="155" t="s">
        <v>10762</v>
      </c>
      <c r="D7549" s="155">
        <v>10</v>
      </c>
      <c r="E7549" s="155">
        <v>10</v>
      </c>
      <c r="F7549" s="166">
        <v>42696</v>
      </c>
      <c r="G7549" s="166">
        <v>42716</v>
      </c>
      <c r="H7549" s="157">
        <v>1</v>
      </c>
      <c r="I7549" s="166"/>
    </row>
    <row r="7550" spans="1:9" ht="15" customHeight="1" x14ac:dyDescent="0.25">
      <c r="A7550" s="155" t="s">
        <v>71</v>
      </c>
      <c r="B7550" s="155" t="s">
        <v>477</v>
      </c>
      <c r="C7550" s="155" t="s">
        <v>10764</v>
      </c>
      <c r="D7550" s="155">
        <v>5</v>
      </c>
      <c r="E7550" s="155">
        <v>5</v>
      </c>
      <c r="F7550" s="166">
        <v>42696</v>
      </c>
      <c r="G7550" s="166">
        <v>42702</v>
      </c>
      <c r="H7550" s="157">
        <v>1</v>
      </c>
      <c r="I7550" s="166"/>
    </row>
    <row r="7551" spans="1:9" ht="15" customHeight="1" x14ac:dyDescent="0.25">
      <c r="A7551" s="155" t="s">
        <v>71</v>
      </c>
      <c r="B7551" s="155" t="s">
        <v>477</v>
      </c>
      <c r="C7551" s="155" t="s">
        <v>10763</v>
      </c>
      <c r="D7551" s="155">
        <v>23</v>
      </c>
      <c r="E7551" s="155">
        <v>23</v>
      </c>
      <c r="F7551" s="166">
        <v>42696</v>
      </c>
      <c r="G7551" s="166">
        <v>42702</v>
      </c>
      <c r="H7551" s="157">
        <v>1</v>
      </c>
      <c r="I7551" s="166"/>
    </row>
    <row r="7552" spans="1:9" ht="15" customHeight="1" x14ac:dyDescent="0.25">
      <c r="A7552" s="155" t="s">
        <v>9769</v>
      </c>
      <c r="B7552" s="155" t="s">
        <v>10765</v>
      </c>
      <c r="C7552" s="155" t="s">
        <v>10766</v>
      </c>
      <c r="D7552" s="155">
        <v>25</v>
      </c>
      <c r="E7552" s="155">
        <v>25</v>
      </c>
      <c r="F7552" s="166">
        <v>42696</v>
      </c>
      <c r="G7552" s="166">
        <v>42702</v>
      </c>
      <c r="H7552" s="157">
        <v>1</v>
      </c>
      <c r="I7552" s="166"/>
    </row>
    <row r="7553" spans="1:9" ht="15" customHeight="1" x14ac:dyDescent="0.25">
      <c r="A7553" s="155" t="s">
        <v>5569</v>
      </c>
      <c r="B7553" s="155" t="s">
        <v>10767</v>
      </c>
      <c r="C7553" s="155" t="s">
        <v>10768</v>
      </c>
      <c r="D7553" s="155">
        <v>6</v>
      </c>
      <c r="E7553" s="155">
        <v>6</v>
      </c>
      <c r="F7553" s="166">
        <v>42696</v>
      </c>
      <c r="G7553" s="166">
        <v>42697</v>
      </c>
      <c r="H7553" s="157">
        <v>1</v>
      </c>
      <c r="I7553" s="166" t="s">
        <v>10769</v>
      </c>
    </row>
    <row r="7554" spans="1:9" ht="15" customHeight="1" x14ac:dyDescent="0.25">
      <c r="A7554" s="155" t="s">
        <v>1983</v>
      </c>
      <c r="B7554" s="155" t="s">
        <v>10770</v>
      </c>
      <c r="C7554" s="155" t="s">
        <v>10772</v>
      </c>
      <c r="D7554" s="155">
        <v>50</v>
      </c>
      <c r="E7554" s="155">
        <v>50</v>
      </c>
      <c r="F7554" s="166">
        <v>42696</v>
      </c>
      <c r="G7554" s="166">
        <v>42704</v>
      </c>
      <c r="H7554" s="157">
        <v>1</v>
      </c>
      <c r="I7554" s="166"/>
    </row>
    <row r="7555" spans="1:9" ht="15" customHeight="1" x14ac:dyDescent="0.25">
      <c r="A7555" s="155" t="s">
        <v>1983</v>
      </c>
      <c r="B7555" s="155" t="s">
        <v>10771</v>
      </c>
      <c r="C7555" s="155" t="s">
        <v>316</v>
      </c>
      <c r="D7555" s="155">
        <v>10</v>
      </c>
      <c r="E7555" s="155">
        <v>10</v>
      </c>
      <c r="F7555" s="166">
        <v>42696</v>
      </c>
      <c r="G7555" s="166">
        <v>42704</v>
      </c>
      <c r="H7555" s="157">
        <v>1</v>
      </c>
      <c r="I7555" s="166"/>
    </row>
    <row r="7556" spans="1:9" ht="15" customHeight="1" x14ac:dyDescent="0.25">
      <c r="A7556" s="155" t="s">
        <v>39</v>
      </c>
      <c r="B7556" s="155" t="s">
        <v>922</v>
      </c>
      <c r="C7556" s="155" t="s">
        <v>10773</v>
      </c>
      <c r="D7556" s="155">
        <v>600</v>
      </c>
      <c r="E7556" s="155">
        <v>600</v>
      </c>
      <c r="F7556" s="166">
        <v>42697</v>
      </c>
      <c r="G7556" s="166">
        <v>42706</v>
      </c>
      <c r="H7556" s="157">
        <v>1</v>
      </c>
      <c r="I7556" s="166"/>
    </row>
    <row r="7557" spans="1:9" ht="15" customHeight="1" x14ac:dyDescent="0.25">
      <c r="A7557" s="155" t="s">
        <v>2144</v>
      </c>
      <c r="B7557" s="155" t="s">
        <v>1384</v>
      </c>
      <c r="C7557" s="155" t="s">
        <v>10774</v>
      </c>
      <c r="D7557" s="155">
        <v>25</v>
      </c>
      <c r="E7557" s="155">
        <v>25</v>
      </c>
      <c r="F7557" s="166">
        <v>42697</v>
      </c>
      <c r="G7557" s="166">
        <v>42732</v>
      </c>
      <c r="H7557" s="157">
        <v>1</v>
      </c>
      <c r="I7557" s="166"/>
    </row>
    <row r="7558" spans="1:9" ht="15" customHeight="1" x14ac:dyDescent="0.25">
      <c r="A7558" s="155" t="s">
        <v>719</v>
      </c>
      <c r="B7558" s="155" t="s">
        <v>954</v>
      </c>
      <c r="C7558" s="155" t="s">
        <v>10775</v>
      </c>
      <c r="D7558" s="155">
        <v>100</v>
      </c>
      <c r="E7558" s="155">
        <v>100</v>
      </c>
      <c r="F7558" s="166">
        <v>42697</v>
      </c>
      <c r="G7558" s="166">
        <v>42732</v>
      </c>
      <c r="H7558" s="157">
        <v>1</v>
      </c>
      <c r="I7558" s="166"/>
    </row>
    <row r="7559" spans="1:9" ht="15" customHeight="1" x14ac:dyDescent="0.25">
      <c r="A7559" s="155" t="s">
        <v>5432</v>
      </c>
      <c r="B7559" s="155" t="s">
        <v>272</v>
      </c>
      <c r="C7559" s="155" t="s">
        <v>10777</v>
      </c>
      <c r="D7559" s="155">
        <v>1</v>
      </c>
      <c r="E7559" s="155">
        <v>1</v>
      </c>
      <c r="F7559" s="166">
        <v>42697</v>
      </c>
      <c r="G7559" s="166">
        <v>42704</v>
      </c>
      <c r="H7559" s="157">
        <v>1</v>
      </c>
      <c r="I7559" s="166"/>
    </row>
    <row r="7560" spans="1:9" ht="30" customHeight="1" x14ac:dyDescent="0.25">
      <c r="A7560" s="155" t="s">
        <v>8056</v>
      </c>
      <c r="B7560" s="155" t="s">
        <v>9282</v>
      </c>
      <c r="C7560" s="155" t="s">
        <v>10779</v>
      </c>
      <c r="D7560" s="155">
        <v>100</v>
      </c>
      <c r="E7560" s="155">
        <v>100</v>
      </c>
      <c r="F7560" s="166">
        <v>42697</v>
      </c>
      <c r="G7560" s="166">
        <v>42702</v>
      </c>
      <c r="H7560" s="157">
        <v>1</v>
      </c>
      <c r="I7560" s="166"/>
    </row>
    <row r="7561" spans="1:9" ht="15" customHeight="1" x14ac:dyDescent="0.25">
      <c r="A7561" s="155" t="s">
        <v>71</v>
      </c>
      <c r="B7561" s="155" t="s">
        <v>167</v>
      </c>
      <c r="C7561" s="155" t="s">
        <v>10780</v>
      </c>
      <c r="D7561" s="155">
        <v>1</v>
      </c>
      <c r="E7561" s="155">
        <v>1</v>
      </c>
      <c r="F7561" s="166">
        <v>42697</v>
      </c>
      <c r="G7561" s="166">
        <v>42709</v>
      </c>
      <c r="H7561" s="157">
        <v>1</v>
      </c>
      <c r="I7561" s="166" t="s">
        <v>10781</v>
      </c>
    </row>
    <row r="7562" spans="1:9" ht="15" customHeight="1" x14ac:dyDescent="0.25">
      <c r="A7562" s="155" t="s">
        <v>71</v>
      </c>
      <c r="B7562" s="155" t="s">
        <v>1530</v>
      </c>
      <c r="C7562" s="155" t="s">
        <v>10782</v>
      </c>
      <c r="D7562" s="155">
        <v>5</v>
      </c>
      <c r="E7562" s="155">
        <v>5</v>
      </c>
      <c r="F7562" s="166">
        <v>42702</v>
      </c>
      <c r="G7562" s="166">
        <v>42709</v>
      </c>
      <c r="H7562" s="157">
        <v>1</v>
      </c>
      <c r="I7562" s="166"/>
    </row>
    <row r="7563" spans="1:9" ht="15" customHeight="1" x14ac:dyDescent="0.25">
      <c r="A7563" s="155" t="s">
        <v>8835</v>
      </c>
      <c r="B7563" s="155" t="s">
        <v>5054</v>
      </c>
      <c r="C7563" s="155" t="s">
        <v>10783</v>
      </c>
      <c r="D7563" s="155">
        <v>2500</v>
      </c>
      <c r="E7563" s="155">
        <v>2500</v>
      </c>
      <c r="F7563" s="166">
        <v>42702</v>
      </c>
      <c r="G7563" s="166">
        <v>42706</v>
      </c>
      <c r="H7563" s="157">
        <v>1</v>
      </c>
      <c r="I7563" s="166"/>
    </row>
    <row r="7564" spans="1:9" ht="15" customHeight="1" x14ac:dyDescent="0.25">
      <c r="A7564" s="155" t="s">
        <v>5967</v>
      </c>
      <c r="B7564" s="155" t="s">
        <v>3542</v>
      </c>
      <c r="C7564" s="155" t="s">
        <v>10784</v>
      </c>
      <c r="D7564" s="155">
        <v>1</v>
      </c>
      <c r="E7564" s="155">
        <v>1</v>
      </c>
      <c r="F7564" s="166">
        <v>42702</v>
      </c>
      <c r="G7564" s="166">
        <v>42705</v>
      </c>
      <c r="H7564" s="157">
        <v>1</v>
      </c>
      <c r="I7564" s="166"/>
    </row>
    <row r="7565" spans="1:9" ht="15" customHeight="1" x14ac:dyDescent="0.25">
      <c r="A7565" s="155" t="s">
        <v>3430</v>
      </c>
      <c r="B7565" s="155" t="s">
        <v>1501</v>
      </c>
      <c r="C7565" s="155" t="s">
        <v>10786</v>
      </c>
      <c r="D7565" s="155">
        <v>100</v>
      </c>
      <c r="E7565" s="155">
        <v>100</v>
      </c>
      <c r="F7565" s="166">
        <v>42702</v>
      </c>
      <c r="G7565" s="166">
        <v>42706</v>
      </c>
      <c r="H7565" s="157">
        <v>1</v>
      </c>
      <c r="I7565" s="166"/>
    </row>
    <row r="7566" spans="1:9" ht="15" customHeight="1" x14ac:dyDescent="0.25">
      <c r="A7566" s="155" t="s">
        <v>65</v>
      </c>
      <c r="B7566" s="155" t="s">
        <v>1501</v>
      </c>
      <c r="C7566" s="155" t="s">
        <v>10785</v>
      </c>
      <c r="D7566" s="155">
        <v>100</v>
      </c>
      <c r="E7566" s="155">
        <v>100</v>
      </c>
      <c r="F7566" s="166">
        <v>42702</v>
      </c>
      <c r="G7566" s="166">
        <v>42709</v>
      </c>
      <c r="H7566" s="157">
        <v>1</v>
      </c>
      <c r="I7566" s="166"/>
    </row>
    <row r="7567" spans="1:9" ht="15" customHeight="1" x14ac:dyDescent="0.25">
      <c r="A7567" s="155" t="s">
        <v>520</v>
      </c>
      <c r="B7567" s="155" t="s">
        <v>962</v>
      </c>
      <c r="C7567" s="155" t="s">
        <v>10787</v>
      </c>
      <c r="D7567" s="155">
        <v>335</v>
      </c>
      <c r="E7567" s="155">
        <v>335</v>
      </c>
      <c r="F7567" s="166">
        <v>42702</v>
      </c>
      <c r="G7567" s="166">
        <v>42704</v>
      </c>
      <c r="H7567" s="157">
        <v>1</v>
      </c>
      <c r="I7567" s="166"/>
    </row>
    <row r="7568" spans="1:9" ht="30" customHeight="1" x14ac:dyDescent="0.25">
      <c r="A7568" s="155" t="s">
        <v>8056</v>
      </c>
      <c r="B7568" s="155" t="s">
        <v>8902</v>
      </c>
      <c r="C7568" s="155" t="s">
        <v>10788</v>
      </c>
      <c r="D7568" s="155">
        <v>100</v>
      </c>
      <c r="E7568" s="155">
        <v>100</v>
      </c>
      <c r="F7568" s="166">
        <v>42702</v>
      </c>
      <c r="G7568" s="166">
        <v>42704</v>
      </c>
      <c r="H7568" s="157">
        <v>1</v>
      </c>
      <c r="I7568" s="166"/>
    </row>
    <row r="7569" spans="1:9" ht="15" customHeight="1" x14ac:dyDescent="0.25">
      <c r="A7569" s="155" t="s">
        <v>520</v>
      </c>
      <c r="B7569" s="155" t="s">
        <v>5026</v>
      </c>
      <c r="C7569" s="155" t="s">
        <v>10789</v>
      </c>
      <c r="D7569" s="155">
        <v>350</v>
      </c>
      <c r="E7569" s="155">
        <v>350</v>
      </c>
      <c r="F7569" s="166">
        <v>42702</v>
      </c>
      <c r="G7569" s="166">
        <v>42705</v>
      </c>
      <c r="H7569" s="157">
        <v>1</v>
      </c>
      <c r="I7569" s="166"/>
    </row>
    <row r="7570" spans="1:9" ht="15" customHeight="1" x14ac:dyDescent="0.25">
      <c r="A7570" s="155" t="s">
        <v>71</v>
      </c>
      <c r="B7570" s="155" t="s">
        <v>1550</v>
      </c>
      <c r="C7570" s="155" t="s">
        <v>10790</v>
      </c>
      <c r="D7570" s="155">
        <v>5</v>
      </c>
      <c r="E7570" s="155">
        <v>5</v>
      </c>
      <c r="F7570" s="166">
        <v>42702</v>
      </c>
      <c r="G7570" s="166">
        <v>42706</v>
      </c>
      <c r="H7570" s="157">
        <v>1</v>
      </c>
      <c r="I7570" s="166"/>
    </row>
    <row r="7571" spans="1:9" ht="15" customHeight="1" x14ac:dyDescent="0.25">
      <c r="A7571" s="155" t="s">
        <v>71</v>
      </c>
      <c r="B7571" s="155" t="s">
        <v>1550</v>
      </c>
      <c r="C7571" s="155" t="s">
        <v>10791</v>
      </c>
      <c r="D7571" s="155">
        <v>5</v>
      </c>
      <c r="E7571" s="155">
        <v>5</v>
      </c>
      <c r="F7571" s="166">
        <v>42702</v>
      </c>
      <c r="G7571" s="166">
        <v>42712</v>
      </c>
      <c r="H7571" s="157">
        <v>1</v>
      </c>
      <c r="I7571" s="166"/>
    </row>
    <row r="7572" spans="1:9" ht="15" customHeight="1" x14ac:dyDescent="0.25">
      <c r="A7572" s="155" t="s">
        <v>8647</v>
      </c>
      <c r="B7572" s="155" t="s">
        <v>8970</v>
      </c>
      <c r="C7572" s="155" t="s">
        <v>10792</v>
      </c>
      <c r="D7572" s="155">
        <v>24</v>
      </c>
      <c r="E7572" s="155">
        <v>24</v>
      </c>
      <c r="F7572" s="166">
        <v>42703</v>
      </c>
      <c r="G7572" s="166">
        <v>42710</v>
      </c>
      <c r="H7572" s="157">
        <v>1</v>
      </c>
      <c r="I7572" s="166"/>
    </row>
    <row r="7573" spans="1:9" x14ac:dyDescent="0.25">
      <c r="A7573" s="155" t="s">
        <v>158</v>
      </c>
      <c r="B7573" s="155" t="s">
        <v>1707</v>
      </c>
      <c r="C7573" s="155" t="s">
        <v>10793</v>
      </c>
      <c r="D7573" s="155">
        <v>12</v>
      </c>
      <c r="E7573" s="155">
        <v>12</v>
      </c>
      <c r="F7573" s="166">
        <v>42703</v>
      </c>
      <c r="G7573" s="166">
        <v>42698</v>
      </c>
      <c r="H7573" s="157">
        <v>1</v>
      </c>
      <c r="I7573" s="166" t="s">
        <v>11752</v>
      </c>
    </row>
    <row r="7574" spans="1:9" ht="15" customHeight="1" x14ac:dyDescent="0.25">
      <c r="A7574" s="155" t="s">
        <v>71</v>
      </c>
      <c r="B7574" s="155" t="s">
        <v>102</v>
      </c>
      <c r="C7574" s="155" t="s">
        <v>10794</v>
      </c>
      <c r="D7574" s="155">
        <v>10</v>
      </c>
      <c r="E7574" s="155">
        <v>10</v>
      </c>
      <c r="F7574" s="166">
        <v>42703</v>
      </c>
      <c r="G7574" s="166">
        <v>42709</v>
      </c>
      <c r="H7574" s="157">
        <v>1</v>
      </c>
      <c r="I7574" s="166"/>
    </row>
    <row r="7575" spans="1:9" ht="15" customHeight="1" x14ac:dyDescent="0.25">
      <c r="A7575" s="155" t="s">
        <v>10258</v>
      </c>
      <c r="B7575" s="155" t="s">
        <v>10259</v>
      </c>
      <c r="C7575" s="155" t="s">
        <v>10795</v>
      </c>
      <c r="D7575" s="155">
        <v>10</v>
      </c>
      <c r="E7575" s="155">
        <v>10</v>
      </c>
      <c r="F7575" s="166">
        <v>42703</v>
      </c>
      <c r="G7575" s="166">
        <v>42690</v>
      </c>
      <c r="H7575" s="157">
        <v>1</v>
      </c>
      <c r="I7575" s="166" t="s">
        <v>1546</v>
      </c>
    </row>
    <row r="7576" spans="1:9" ht="15" customHeight="1" x14ac:dyDescent="0.25">
      <c r="A7576" s="155" t="s">
        <v>10799</v>
      </c>
      <c r="B7576" s="155" t="s">
        <v>10797</v>
      </c>
      <c r="C7576" s="155" t="s">
        <v>10796</v>
      </c>
      <c r="D7576" s="155">
        <v>5</v>
      </c>
      <c r="E7576" s="155">
        <v>5</v>
      </c>
      <c r="F7576" s="166">
        <v>42703</v>
      </c>
      <c r="G7576" s="166">
        <v>42703</v>
      </c>
      <c r="H7576" s="157">
        <v>1</v>
      </c>
      <c r="I7576" s="166" t="s">
        <v>2151</v>
      </c>
    </row>
    <row r="7577" spans="1:9" ht="15" customHeight="1" x14ac:dyDescent="0.25">
      <c r="A7577" s="155" t="s">
        <v>10799</v>
      </c>
      <c r="B7577" s="155" t="s">
        <v>10798</v>
      </c>
      <c r="C7577" s="155" t="s">
        <v>166</v>
      </c>
      <c r="D7577" s="155">
        <v>5</v>
      </c>
      <c r="E7577" s="155">
        <v>5</v>
      </c>
      <c r="F7577" s="166">
        <v>42703</v>
      </c>
      <c r="G7577" s="166">
        <v>42703</v>
      </c>
      <c r="H7577" s="157">
        <v>1</v>
      </c>
      <c r="I7577" s="166" t="s">
        <v>2151</v>
      </c>
    </row>
    <row r="7578" spans="1:9" ht="15" customHeight="1" x14ac:dyDescent="0.25">
      <c r="A7578" s="155" t="s">
        <v>173</v>
      </c>
      <c r="B7578" s="155" t="s">
        <v>7896</v>
      </c>
      <c r="C7578" s="155" t="s">
        <v>10800</v>
      </c>
      <c r="D7578" s="155">
        <v>208</v>
      </c>
      <c r="E7578" s="155">
        <v>208</v>
      </c>
      <c r="F7578" s="166">
        <v>42705</v>
      </c>
      <c r="G7578" s="166">
        <v>42710</v>
      </c>
      <c r="H7578" s="157">
        <v>1</v>
      </c>
      <c r="I7578" s="166"/>
    </row>
    <row r="7579" spans="1:9" ht="15" customHeight="1" x14ac:dyDescent="0.25">
      <c r="A7579" s="155" t="s">
        <v>173</v>
      </c>
      <c r="B7579" s="155" t="s">
        <v>9908</v>
      </c>
      <c r="C7579" s="155" t="s">
        <v>364</v>
      </c>
      <c r="D7579" s="155">
        <v>104</v>
      </c>
      <c r="E7579" s="155">
        <v>104</v>
      </c>
      <c r="F7579" s="166">
        <v>42705</v>
      </c>
      <c r="G7579" s="166">
        <v>42710</v>
      </c>
      <c r="H7579" s="157">
        <v>1</v>
      </c>
      <c r="I7579" s="166"/>
    </row>
    <row r="7580" spans="1:9" ht="15" customHeight="1" x14ac:dyDescent="0.25">
      <c r="A7580" s="155" t="s">
        <v>173</v>
      </c>
      <c r="B7580" s="155" t="s">
        <v>9908</v>
      </c>
      <c r="C7580" s="155" t="s">
        <v>161</v>
      </c>
      <c r="D7580" s="155">
        <v>104</v>
      </c>
      <c r="E7580" s="155">
        <v>104</v>
      </c>
      <c r="F7580" s="166">
        <v>42705</v>
      </c>
      <c r="G7580" s="166">
        <v>42710</v>
      </c>
      <c r="H7580" s="157">
        <v>1</v>
      </c>
      <c r="I7580" s="166"/>
    </row>
    <row r="7581" spans="1:9" ht="15" customHeight="1" x14ac:dyDescent="0.25">
      <c r="A7581" s="155" t="s">
        <v>42</v>
      </c>
      <c r="B7581" s="155" t="s">
        <v>815</v>
      </c>
      <c r="C7581" s="155" t="s">
        <v>10801</v>
      </c>
      <c r="D7581" s="155">
        <v>200</v>
      </c>
      <c r="E7581" s="155">
        <v>200</v>
      </c>
      <c r="F7581" s="166">
        <v>42705</v>
      </c>
      <c r="G7581" s="166">
        <v>42710</v>
      </c>
      <c r="H7581" s="157">
        <v>1</v>
      </c>
      <c r="I7581" s="166"/>
    </row>
    <row r="7582" spans="1:9" ht="15" customHeight="1" x14ac:dyDescent="0.25">
      <c r="A7582" s="155" t="s">
        <v>559</v>
      </c>
      <c r="B7582" s="155" t="s">
        <v>2265</v>
      </c>
      <c r="C7582" s="155" t="s">
        <v>10802</v>
      </c>
      <c r="D7582" s="155">
        <v>3000</v>
      </c>
      <c r="E7582" s="155">
        <v>3040</v>
      </c>
      <c r="F7582" s="166">
        <v>42705</v>
      </c>
      <c r="G7582" s="166">
        <v>42709</v>
      </c>
      <c r="H7582" s="157">
        <v>1</v>
      </c>
      <c r="I7582" s="166"/>
    </row>
    <row r="7583" spans="1:9" ht="15" customHeight="1" x14ac:dyDescent="0.25">
      <c r="A7583" s="155" t="s">
        <v>820</v>
      </c>
      <c r="B7583" s="155" t="s">
        <v>10353</v>
      </c>
      <c r="C7583" s="155" t="s">
        <v>10803</v>
      </c>
      <c r="D7583" s="155">
        <v>1</v>
      </c>
      <c r="E7583" s="155">
        <v>1</v>
      </c>
      <c r="F7583" s="166">
        <v>42705</v>
      </c>
      <c r="G7583" s="166">
        <v>42709</v>
      </c>
      <c r="H7583" s="157">
        <v>1</v>
      </c>
      <c r="I7583" s="166" t="s">
        <v>838</v>
      </c>
    </row>
    <row r="7584" spans="1:9" ht="15" customHeight="1" x14ac:dyDescent="0.25">
      <c r="A7584" s="155" t="s">
        <v>9181</v>
      </c>
      <c r="B7584" s="155" t="s">
        <v>295</v>
      </c>
      <c r="C7584" s="155" t="s">
        <v>10804</v>
      </c>
      <c r="D7584" s="155">
        <v>25</v>
      </c>
      <c r="E7584" s="155">
        <v>25</v>
      </c>
      <c r="F7584" s="166">
        <v>42705</v>
      </c>
      <c r="G7584" s="166">
        <v>42706</v>
      </c>
      <c r="H7584" s="157">
        <v>1</v>
      </c>
      <c r="I7584" s="166"/>
    </row>
    <row r="7585" spans="1:9" ht="15" customHeight="1" x14ac:dyDescent="0.25">
      <c r="A7585" s="155" t="s">
        <v>9769</v>
      </c>
      <c r="B7585" s="155" t="s">
        <v>10805</v>
      </c>
      <c r="C7585" s="155" t="s">
        <v>10806</v>
      </c>
      <c r="D7585" s="155">
        <v>30</v>
      </c>
      <c r="E7585" s="155">
        <v>30</v>
      </c>
      <c r="F7585" s="166">
        <v>42706</v>
      </c>
      <c r="G7585" s="166">
        <v>42711</v>
      </c>
      <c r="H7585" s="157">
        <v>1</v>
      </c>
      <c r="I7585" s="166"/>
    </row>
    <row r="7586" spans="1:9" ht="15" customHeight="1" x14ac:dyDescent="0.25">
      <c r="A7586" s="155" t="s">
        <v>520</v>
      </c>
      <c r="B7586" s="155" t="s">
        <v>609</v>
      </c>
      <c r="C7586" s="155" t="s">
        <v>10807</v>
      </c>
      <c r="D7586" s="155">
        <v>400</v>
      </c>
      <c r="E7586" s="155">
        <v>400</v>
      </c>
      <c r="F7586" s="166">
        <v>42706</v>
      </c>
      <c r="G7586" s="166">
        <v>42712</v>
      </c>
      <c r="H7586" s="157">
        <v>1</v>
      </c>
      <c r="I7586" s="166" t="s">
        <v>829</v>
      </c>
    </row>
    <row r="7587" spans="1:9" ht="15" customHeight="1" x14ac:dyDescent="0.25">
      <c r="A7587" s="155" t="s">
        <v>71</v>
      </c>
      <c r="B7587" s="155" t="s">
        <v>1550</v>
      </c>
      <c r="C7587" s="155" t="s">
        <v>10808</v>
      </c>
      <c r="D7587" s="155">
        <v>5</v>
      </c>
      <c r="E7587" s="155">
        <v>5</v>
      </c>
      <c r="F7587" s="166">
        <v>42706</v>
      </c>
      <c r="G7587" s="166">
        <v>42711</v>
      </c>
      <c r="H7587" s="157">
        <v>1</v>
      </c>
      <c r="I7587" s="166"/>
    </row>
    <row r="7588" spans="1:9" ht="15" customHeight="1" x14ac:dyDescent="0.25">
      <c r="A7588" s="155" t="s">
        <v>71</v>
      </c>
      <c r="B7588" s="155" t="s">
        <v>1696</v>
      </c>
      <c r="C7588" s="155" t="s">
        <v>10809</v>
      </c>
      <c r="D7588" s="155">
        <v>2</v>
      </c>
      <c r="E7588" s="155">
        <v>2</v>
      </c>
      <c r="F7588" s="166">
        <v>42706</v>
      </c>
      <c r="G7588" s="166">
        <v>42713</v>
      </c>
      <c r="H7588" s="157">
        <v>1</v>
      </c>
      <c r="I7588" s="166" t="s">
        <v>10810</v>
      </c>
    </row>
    <row r="7589" spans="1:9" ht="15" customHeight="1" x14ac:dyDescent="0.25">
      <c r="A7589" s="155" t="s">
        <v>8170</v>
      </c>
      <c r="B7589" s="155" t="s">
        <v>837</v>
      </c>
      <c r="D7589" s="155">
        <v>2</v>
      </c>
      <c r="E7589" s="155">
        <v>2</v>
      </c>
      <c r="F7589" s="166">
        <v>42706</v>
      </c>
      <c r="G7589" s="166">
        <v>42713</v>
      </c>
      <c r="H7589" s="157">
        <v>1</v>
      </c>
      <c r="I7589" s="166" t="s">
        <v>10811</v>
      </c>
    </row>
    <row r="7590" spans="1:9" ht="15" customHeight="1" x14ac:dyDescent="0.25">
      <c r="A7590" s="155" t="s">
        <v>10568</v>
      </c>
      <c r="B7590" s="155" t="s">
        <v>10812</v>
      </c>
      <c r="C7590" s="155" t="s">
        <v>10813</v>
      </c>
      <c r="D7590" s="155">
        <v>24</v>
      </c>
      <c r="E7590" s="155">
        <v>24</v>
      </c>
      <c r="F7590" s="166">
        <v>42706</v>
      </c>
      <c r="G7590" s="166">
        <v>42711</v>
      </c>
      <c r="H7590" s="157">
        <v>1</v>
      </c>
      <c r="I7590" s="166"/>
    </row>
    <row r="7591" spans="1:9" ht="15" customHeight="1" x14ac:dyDescent="0.25">
      <c r="A7591" s="155" t="s">
        <v>71</v>
      </c>
      <c r="B7591" s="155" t="s">
        <v>154</v>
      </c>
      <c r="C7591" s="155" t="s">
        <v>10815</v>
      </c>
      <c r="D7591" s="155">
        <v>5</v>
      </c>
      <c r="E7591" s="155">
        <v>5</v>
      </c>
      <c r="F7591" s="166">
        <v>42709</v>
      </c>
      <c r="G7591" s="166">
        <v>42716</v>
      </c>
      <c r="H7591" s="157">
        <v>1</v>
      </c>
      <c r="I7591" s="166"/>
    </row>
    <row r="7592" spans="1:9" ht="15" customHeight="1" x14ac:dyDescent="0.25">
      <c r="A7592" s="155" t="s">
        <v>7849</v>
      </c>
      <c r="B7592" s="155" t="s">
        <v>919</v>
      </c>
      <c r="C7592" s="155" t="s">
        <v>10814</v>
      </c>
      <c r="D7592" s="155">
        <v>2</v>
      </c>
      <c r="E7592" s="155">
        <v>2</v>
      </c>
      <c r="F7592" s="166">
        <v>42709</v>
      </c>
      <c r="G7592" s="166">
        <v>42713</v>
      </c>
      <c r="H7592" s="157">
        <v>1</v>
      </c>
      <c r="I7592" s="166"/>
    </row>
    <row r="7593" spans="1:9" ht="15" customHeight="1" x14ac:dyDescent="0.25">
      <c r="A7593" s="155" t="s">
        <v>2317</v>
      </c>
      <c r="B7593" s="155" t="s">
        <v>2318</v>
      </c>
      <c r="C7593" s="155" t="s">
        <v>10816</v>
      </c>
      <c r="D7593" s="155">
        <v>250</v>
      </c>
      <c r="E7593" s="155">
        <v>250</v>
      </c>
      <c r="F7593" s="166">
        <v>42709</v>
      </c>
      <c r="G7593" s="166">
        <v>42717</v>
      </c>
      <c r="H7593" s="157">
        <v>1</v>
      </c>
      <c r="I7593" s="166"/>
    </row>
    <row r="7594" spans="1:9" ht="15" customHeight="1" x14ac:dyDescent="0.25">
      <c r="A7594" s="155" t="s">
        <v>10510</v>
      </c>
      <c r="B7594" s="155" t="s">
        <v>10817</v>
      </c>
      <c r="C7594" s="155" t="s">
        <v>10818</v>
      </c>
      <c r="D7594" s="155">
        <v>45</v>
      </c>
      <c r="E7594" s="155">
        <v>45</v>
      </c>
      <c r="F7594" s="166">
        <v>42709</v>
      </c>
      <c r="G7594" s="166">
        <v>42709</v>
      </c>
      <c r="H7594" s="157">
        <v>1</v>
      </c>
      <c r="I7594" s="166" t="s">
        <v>214</v>
      </c>
    </row>
    <row r="7595" spans="1:9" ht="15" customHeight="1" x14ac:dyDescent="0.25">
      <c r="A7595" s="155" t="s">
        <v>10282</v>
      </c>
      <c r="B7595" s="155" t="s">
        <v>1067</v>
      </c>
      <c r="C7595" s="155" t="s">
        <v>10819</v>
      </c>
      <c r="D7595" s="155">
        <v>250</v>
      </c>
      <c r="E7595" s="155">
        <v>250</v>
      </c>
      <c r="F7595" s="166">
        <v>42710</v>
      </c>
      <c r="G7595" s="166">
        <v>42713</v>
      </c>
      <c r="H7595" s="157">
        <v>1</v>
      </c>
      <c r="I7595" s="166"/>
    </row>
    <row r="7596" spans="1:9" ht="15" customHeight="1" x14ac:dyDescent="0.25">
      <c r="A7596" s="155" t="s">
        <v>4562</v>
      </c>
      <c r="B7596" s="155" t="s">
        <v>1696</v>
      </c>
      <c r="C7596" s="155" t="s">
        <v>10820</v>
      </c>
      <c r="D7596" s="155">
        <v>2</v>
      </c>
      <c r="E7596" s="155">
        <v>2</v>
      </c>
      <c r="F7596" s="166">
        <v>42710</v>
      </c>
      <c r="G7596" s="166">
        <v>42716</v>
      </c>
      <c r="H7596" s="157">
        <v>1</v>
      </c>
      <c r="I7596" s="166"/>
    </row>
    <row r="7597" spans="1:9" ht="15" customHeight="1" x14ac:dyDescent="0.25">
      <c r="A7597" s="155" t="s">
        <v>11741</v>
      </c>
      <c r="B7597" s="155" t="s">
        <v>10821</v>
      </c>
      <c r="C7597" s="155" t="s">
        <v>10821</v>
      </c>
      <c r="D7597" s="155">
        <v>8</v>
      </c>
      <c r="E7597" s="155">
        <v>8</v>
      </c>
      <c r="F7597" s="166">
        <v>42710</v>
      </c>
      <c r="G7597" s="166">
        <v>42716</v>
      </c>
      <c r="H7597" s="157">
        <v>1</v>
      </c>
      <c r="I7597" s="166" t="s">
        <v>11742</v>
      </c>
    </row>
    <row r="7598" spans="1:9" ht="15" customHeight="1" x14ac:dyDescent="0.25">
      <c r="A7598" s="155" t="s">
        <v>10559</v>
      </c>
      <c r="B7598" s="155" t="s">
        <v>10668</v>
      </c>
      <c r="C7598" s="155" t="s">
        <v>10822</v>
      </c>
      <c r="D7598" s="155">
        <v>99</v>
      </c>
      <c r="E7598" s="155">
        <v>1</v>
      </c>
      <c r="F7598" s="166">
        <v>42710</v>
      </c>
      <c r="G7598" s="166">
        <v>42713</v>
      </c>
      <c r="H7598" s="157">
        <v>1</v>
      </c>
      <c r="I7598" s="166" t="s">
        <v>838</v>
      </c>
    </row>
    <row r="7599" spans="1:9" x14ac:dyDescent="0.25">
      <c r="A7599" s="155" t="s">
        <v>1492</v>
      </c>
      <c r="B7599" s="155" t="s">
        <v>2726</v>
      </c>
      <c r="C7599" s="155" t="s">
        <v>10823</v>
      </c>
      <c r="D7599" s="155">
        <v>400</v>
      </c>
      <c r="E7599" s="155">
        <v>250</v>
      </c>
      <c r="F7599" s="166">
        <v>42711</v>
      </c>
      <c r="G7599" s="166">
        <v>42705</v>
      </c>
      <c r="H7599" s="157">
        <v>0</v>
      </c>
      <c r="I7599" s="166"/>
    </row>
    <row r="7600" spans="1:9" ht="15" customHeight="1" x14ac:dyDescent="0.25">
      <c r="A7600" s="155" t="s">
        <v>6965</v>
      </c>
      <c r="B7600" s="155" t="s">
        <v>5884</v>
      </c>
      <c r="C7600" s="155" t="s">
        <v>10824</v>
      </c>
      <c r="D7600" s="155">
        <v>25</v>
      </c>
      <c r="E7600" s="155">
        <v>25</v>
      </c>
      <c r="F7600" s="166">
        <v>42711</v>
      </c>
      <c r="G7600" s="166">
        <v>42718</v>
      </c>
      <c r="H7600" s="157">
        <v>1</v>
      </c>
      <c r="I7600" s="166"/>
    </row>
    <row r="7601" spans="1:9" ht="15" customHeight="1" x14ac:dyDescent="0.25">
      <c r="A7601" s="155" t="s">
        <v>10527</v>
      </c>
      <c r="B7601" s="155" t="s">
        <v>7368</v>
      </c>
      <c r="C7601" s="155" t="s">
        <v>10825</v>
      </c>
      <c r="D7601" s="155">
        <v>1</v>
      </c>
      <c r="E7601" s="155">
        <v>1</v>
      </c>
      <c r="F7601" s="166">
        <v>42711</v>
      </c>
      <c r="G7601" s="166">
        <v>42712</v>
      </c>
      <c r="H7601" s="157">
        <v>1</v>
      </c>
      <c r="I7601" s="166"/>
    </row>
    <row r="7602" spans="1:9" ht="15" customHeight="1" x14ac:dyDescent="0.25">
      <c r="A7602" s="155" t="s">
        <v>8570</v>
      </c>
      <c r="B7602" s="155" t="s">
        <v>7253</v>
      </c>
      <c r="C7602" s="155" t="s">
        <v>10826</v>
      </c>
      <c r="D7602" s="155">
        <v>10</v>
      </c>
      <c r="E7602" s="155">
        <v>10</v>
      </c>
      <c r="F7602" s="166">
        <v>42712</v>
      </c>
      <c r="G7602" s="166">
        <v>42716</v>
      </c>
      <c r="H7602" s="157">
        <v>1</v>
      </c>
      <c r="I7602" s="166"/>
    </row>
    <row r="7603" spans="1:9" ht="15" customHeight="1" x14ac:dyDescent="0.25">
      <c r="A7603" s="155" t="s">
        <v>8570</v>
      </c>
      <c r="B7603" s="155" t="s">
        <v>9836</v>
      </c>
      <c r="C7603" s="155" t="s">
        <v>2480</v>
      </c>
      <c r="D7603" s="155">
        <v>15</v>
      </c>
      <c r="E7603" s="155">
        <v>15</v>
      </c>
      <c r="F7603" s="166">
        <v>42712</v>
      </c>
      <c r="G7603" s="166">
        <v>42716</v>
      </c>
      <c r="H7603" s="157">
        <v>1</v>
      </c>
      <c r="I7603" s="166"/>
    </row>
    <row r="7604" spans="1:9" ht="15" customHeight="1" x14ac:dyDescent="0.25">
      <c r="A7604" s="155" t="s">
        <v>8570</v>
      </c>
      <c r="B7604" s="155" t="s">
        <v>8571</v>
      </c>
      <c r="C7604" s="155" t="s">
        <v>27</v>
      </c>
      <c r="D7604" s="155">
        <v>15</v>
      </c>
      <c r="E7604" s="155">
        <v>15</v>
      </c>
      <c r="F7604" s="166">
        <v>42712</v>
      </c>
      <c r="G7604" s="166">
        <v>42716</v>
      </c>
      <c r="H7604" s="157">
        <v>1</v>
      </c>
      <c r="I7604" s="166"/>
    </row>
    <row r="7605" spans="1:9" ht="15" customHeight="1" x14ac:dyDescent="0.25">
      <c r="A7605" s="155" t="s">
        <v>8570</v>
      </c>
      <c r="B7605" s="155" t="s">
        <v>7117</v>
      </c>
      <c r="C7605" s="155" t="s">
        <v>3218</v>
      </c>
      <c r="D7605" s="155">
        <v>10</v>
      </c>
      <c r="E7605" s="155">
        <v>10</v>
      </c>
      <c r="F7605" s="166">
        <v>42712</v>
      </c>
      <c r="G7605" s="166">
        <v>42716</v>
      </c>
      <c r="H7605" s="157">
        <v>1</v>
      </c>
      <c r="I7605" s="166"/>
    </row>
    <row r="7606" spans="1:9" ht="15" customHeight="1" x14ac:dyDescent="0.25">
      <c r="A7606" s="155" t="s">
        <v>6638</v>
      </c>
      <c r="B7606" s="155" t="s">
        <v>4528</v>
      </c>
      <c r="C7606" s="155" t="s">
        <v>10827</v>
      </c>
      <c r="D7606" s="155">
        <v>30</v>
      </c>
      <c r="E7606" s="155">
        <v>30</v>
      </c>
      <c r="F7606" s="166">
        <v>42712</v>
      </c>
      <c r="G7606" s="166">
        <v>42717</v>
      </c>
      <c r="H7606" s="157">
        <v>1</v>
      </c>
      <c r="I7606" s="166"/>
    </row>
    <row r="7607" spans="1:9" ht="15" customHeight="1" x14ac:dyDescent="0.25">
      <c r="A7607" s="155" t="s">
        <v>6638</v>
      </c>
      <c r="B7607" s="155" t="s">
        <v>4530</v>
      </c>
      <c r="C7607" s="155" t="s">
        <v>364</v>
      </c>
      <c r="D7607" s="155">
        <v>25</v>
      </c>
      <c r="E7607" s="155">
        <v>25</v>
      </c>
      <c r="F7607" s="166">
        <v>42712</v>
      </c>
      <c r="G7607" s="166">
        <v>42717</v>
      </c>
      <c r="H7607" s="157">
        <v>1</v>
      </c>
      <c r="I7607" s="166"/>
    </row>
    <row r="7608" spans="1:9" ht="15" customHeight="1" x14ac:dyDescent="0.25">
      <c r="A7608" s="155" t="s">
        <v>5721</v>
      </c>
      <c r="B7608" s="155" t="s">
        <v>9098</v>
      </c>
      <c r="C7608" s="155" t="s">
        <v>10828</v>
      </c>
      <c r="D7608" s="155">
        <v>2</v>
      </c>
      <c r="E7608" s="155">
        <v>2</v>
      </c>
      <c r="F7608" s="166">
        <v>42712</v>
      </c>
      <c r="G7608" s="166">
        <v>42716</v>
      </c>
      <c r="H7608" s="157">
        <v>1</v>
      </c>
      <c r="I7608" s="166"/>
    </row>
    <row r="7609" spans="1:9" ht="15" customHeight="1" x14ac:dyDescent="0.25">
      <c r="A7609" s="155" t="s">
        <v>10510</v>
      </c>
      <c r="B7609" s="155" t="s">
        <v>10829</v>
      </c>
      <c r="C7609" s="155" t="s">
        <v>10830</v>
      </c>
      <c r="D7609" s="155">
        <v>25</v>
      </c>
      <c r="E7609" s="155">
        <v>25</v>
      </c>
      <c r="F7609" s="166">
        <v>42713</v>
      </c>
      <c r="G7609" s="166">
        <v>42723</v>
      </c>
      <c r="H7609" s="157">
        <v>1</v>
      </c>
      <c r="I7609" s="166"/>
    </row>
    <row r="7610" spans="1:9" ht="15" customHeight="1" x14ac:dyDescent="0.25">
      <c r="A7610" s="155" t="s">
        <v>2714</v>
      </c>
      <c r="B7610" s="155" t="s">
        <v>9155</v>
      </c>
      <c r="C7610" s="155" t="s">
        <v>10831</v>
      </c>
      <c r="D7610" s="155">
        <v>500</v>
      </c>
      <c r="E7610" s="155">
        <v>500</v>
      </c>
      <c r="F7610" s="166">
        <v>42716</v>
      </c>
      <c r="G7610" s="166">
        <v>42719</v>
      </c>
      <c r="H7610" s="157">
        <v>1</v>
      </c>
      <c r="I7610" s="166"/>
    </row>
    <row r="7611" spans="1:9" ht="15" customHeight="1" x14ac:dyDescent="0.25">
      <c r="A7611" s="155" t="s">
        <v>2714</v>
      </c>
      <c r="B7611" s="155" t="s">
        <v>2066</v>
      </c>
      <c r="C7611" s="155" t="s">
        <v>364</v>
      </c>
      <c r="D7611" s="155">
        <v>200</v>
      </c>
      <c r="E7611" s="155">
        <v>200</v>
      </c>
      <c r="F7611" s="166">
        <v>42716</v>
      </c>
      <c r="G7611" s="166">
        <v>42719</v>
      </c>
      <c r="H7611" s="157">
        <v>1</v>
      </c>
      <c r="I7611" s="166"/>
    </row>
    <row r="7612" spans="1:9" ht="15" customHeight="1" x14ac:dyDescent="0.25">
      <c r="A7612" s="155" t="s">
        <v>5050</v>
      </c>
      <c r="B7612" s="155" t="s">
        <v>5051</v>
      </c>
      <c r="C7612" s="155" t="s">
        <v>10832</v>
      </c>
      <c r="D7612" s="155">
        <v>250</v>
      </c>
      <c r="E7612" s="155">
        <v>250</v>
      </c>
      <c r="F7612" s="166">
        <v>42716</v>
      </c>
      <c r="G7612" s="166">
        <v>42718</v>
      </c>
      <c r="H7612" s="157">
        <v>1</v>
      </c>
      <c r="I7612" s="166"/>
    </row>
    <row r="7613" spans="1:9" ht="15" customHeight="1" x14ac:dyDescent="0.25">
      <c r="A7613" s="155" t="s">
        <v>173</v>
      </c>
      <c r="B7613" s="155" t="s">
        <v>8282</v>
      </c>
      <c r="C7613" s="155" t="s">
        <v>10833</v>
      </c>
      <c r="D7613" s="155">
        <v>252</v>
      </c>
      <c r="E7613" s="155">
        <v>252</v>
      </c>
      <c r="F7613" s="166">
        <v>42716</v>
      </c>
      <c r="G7613" s="166">
        <v>42725</v>
      </c>
      <c r="H7613" s="157">
        <v>1</v>
      </c>
      <c r="I7613" s="166"/>
    </row>
    <row r="7614" spans="1:9" ht="15" customHeight="1" x14ac:dyDescent="0.25">
      <c r="A7614" s="155" t="s">
        <v>71</v>
      </c>
      <c r="B7614" s="155" t="s">
        <v>154</v>
      </c>
      <c r="C7614" s="155" t="s">
        <v>10834</v>
      </c>
      <c r="D7614" s="155">
        <v>5</v>
      </c>
      <c r="E7614" s="155">
        <v>5</v>
      </c>
      <c r="F7614" s="166">
        <v>42716</v>
      </c>
      <c r="G7614" s="166">
        <v>42720</v>
      </c>
      <c r="H7614" s="157">
        <v>1</v>
      </c>
      <c r="I7614" s="166"/>
    </row>
    <row r="7615" spans="1:9" ht="15" customHeight="1" x14ac:dyDescent="0.25">
      <c r="A7615" s="155" t="s">
        <v>71</v>
      </c>
      <c r="B7615" s="155" t="s">
        <v>1550</v>
      </c>
      <c r="C7615" s="155" t="s">
        <v>10835</v>
      </c>
      <c r="D7615" s="155">
        <v>6</v>
      </c>
      <c r="E7615" s="155">
        <v>6</v>
      </c>
      <c r="F7615" s="166">
        <v>42716</v>
      </c>
      <c r="G7615" s="166">
        <v>42720</v>
      </c>
      <c r="H7615" s="157">
        <v>1</v>
      </c>
      <c r="I7615" s="166"/>
    </row>
    <row r="7616" spans="1:9" ht="15" customHeight="1" x14ac:dyDescent="0.25">
      <c r="A7616" s="155" t="s">
        <v>563</v>
      </c>
      <c r="B7616" s="155" t="s">
        <v>8441</v>
      </c>
      <c r="C7616" s="155" t="s">
        <v>10836</v>
      </c>
      <c r="D7616" s="155">
        <v>25</v>
      </c>
      <c r="E7616" s="155">
        <v>25</v>
      </c>
      <c r="F7616" s="166">
        <v>42716</v>
      </c>
      <c r="G7616" s="166">
        <v>42716</v>
      </c>
      <c r="H7616" s="157">
        <v>1</v>
      </c>
      <c r="I7616" s="166" t="s">
        <v>2827</v>
      </c>
    </row>
    <row r="7617" spans="1:9" ht="15" customHeight="1" x14ac:dyDescent="0.25">
      <c r="A7617" s="155" t="s">
        <v>2144</v>
      </c>
      <c r="B7617" s="155" t="s">
        <v>10837</v>
      </c>
      <c r="C7617" s="155" t="s">
        <v>10838</v>
      </c>
      <c r="D7617" s="155">
        <v>100</v>
      </c>
      <c r="E7617" s="155">
        <v>100</v>
      </c>
      <c r="F7617" s="166">
        <v>42716</v>
      </c>
      <c r="G7617" s="166">
        <v>42717</v>
      </c>
      <c r="H7617" s="157">
        <v>1</v>
      </c>
      <c r="I7617" s="166"/>
    </row>
    <row r="7618" spans="1:9" ht="30" x14ac:dyDescent="0.25">
      <c r="A7618" s="155" t="s">
        <v>559</v>
      </c>
      <c r="B7618" s="155" t="s">
        <v>560</v>
      </c>
      <c r="C7618" s="155" t="s">
        <v>6350</v>
      </c>
      <c r="D7618" s="155">
        <v>12000</v>
      </c>
      <c r="E7618" s="155">
        <v>12047</v>
      </c>
      <c r="F7618" s="166">
        <v>42717</v>
      </c>
      <c r="G7618" s="166">
        <v>42713</v>
      </c>
      <c r="H7618" s="157">
        <v>1</v>
      </c>
      <c r="I7618" s="166" t="s">
        <v>11724</v>
      </c>
    </row>
    <row r="7619" spans="1:9" ht="15" customHeight="1" x14ac:dyDescent="0.25">
      <c r="A7619" s="155" t="s">
        <v>65</v>
      </c>
      <c r="B7619" s="155" t="s">
        <v>2994</v>
      </c>
      <c r="C7619" s="155" t="s">
        <v>10839</v>
      </c>
      <c r="D7619" s="155">
        <v>50</v>
      </c>
      <c r="E7619" s="155">
        <v>50</v>
      </c>
      <c r="F7619" s="166">
        <v>42717</v>
      </c>
      <c r="G7619" s="166">
        <v>42723</v>
      </c>
      <c r="H7619" s="157">
        <v>1</v>
      </c>
      <c r="I7619" s="166"/>
    </row>
    <row r="7620" spans="1:9" ht="15" customHeight="1" x14ac:dyDescent="0.25">
      <c r="A7620" s="155" t="s">
        <v>10527</v>
      </c>
      <c r="B7620" s="155" t="s">
        <v>7368</v>
      </c>
      <c r="C7620" s="155" t="s">
        <v>10840</v>
      </c>
      <c r="D7620" s="155">
        <v>2</v>
      </c>
      <c r="E7620" s="155">
        <v>2</v>
      </c>
      <c r="F7620" s="166">
        <v>42717</v>
      </c>
      <c r="G7620" s="166">
        <v>42718</v>
      </c>
      <c r="H7620" s="157">
        <v>1</v>
      </c>
      <c r="I7620" s="166"/>
    </row>
    <row r="7621" spans="1:9" x14ac:dyDescent="0.25">
      <c r="A7621" s="155" t="s">
        <v>9847</v>
      </c>
      <c r="B7621" s="155" t="s">
        <v>8220</v>
      </c>
      <c r="C7621" s="155" t="s">
        <v>10841</v>
      </c>
      <c r="D7621" s="155">
        <v>120</v>
      </c>
      <c r="E7621" s="155">
        <v>120</v>
      </c>
      <c r="F7621" s="166">
        <v>42718</v>
      </c>
      <c r="G7621" s="166">
        <v>42695</v>
      </c>
      <c r="H7621" s="157">
        <v>1</v>
      </c>
      <c r="I7621" s="166" t="s">
        <v>1847</v>
      </c>
    </row>
    <row r="7622" spans="1:9" ht="15" customHeight="1" x14ac:dyDescent="0.25">
      <c r="A7622" s="155" t="s">
        <v>10842</v>
      </c>
      <c r="B7622" s="155" t="s">
        <v>2297</v>
      </c>
      <c r="C7622" s="155" t="s">
        <v>10843</v>
      </c>
      <c r="D7622" s="155">
        <v>5</v>
      </c>
      <c r="E7622" s="155">
        <v>5</v>
      </c>
      <c r="F7622" s="166">
        <v>42718</v>
      </c>
      <c r="G7622" s="166">
        <v>42726</v>
      </c>
      <c r="H7622" s="157">
        <v>1</v>
      </c>
      <c r="I7622" s="166"/>
    </row>
    <row r="7623" spans="1:9" ht="15" customHeight="1" x14ac:dyDescent="0.25">
      <c r="A7623" s="155" t="s">
        <v>10844</v>
      </c>
      <c r="B7623" s="155" t="s">
        <v>10845</v>
      </c>
      <c r="C7623" s="155" t="s">
        <v>10846</v>
      </c>
      <c r="D7623" s="155">
        <v>50</v>
      </c>
      <c r="E7623" s="155">
        <v>50</v>
      </c>
      <c r="F7623" s="166">
        <v>42718</v>
      </c>
      <c r="G7623" s="166">
        <v>42723</v>
      </c>
      <c r="H7623" s="157">
        <v>1</v>
      </c>
      <c r="I7623" s="166"/>
    </row>
    <row r="7624" spans="1:9" ht="15" customHeight="1" x14ac:dyDescent="0.25">
      <c r="A7624" s="155" t="s">
        <v>597</v>
      </c>
      <c r="B7624" s="155" t="s">
        <v>10847</v>
      </c>
      <c r="C7624" s="155" t="s">
        <v>10848</v>
      </c>
      <c r="D7624" s="155">
        <v>10</v>
      </c>
      <c r="E7624" s="155">
        <v>10</v>
      </c>
      <c r="F7624" s="166">
        <v>42719</v>
      </c>
      <c r="G7624" s="166">
        <v>42725</v>
      </c>
      <c r="H7624" s="157">
        <v>1</v>
      </c>
      <c r="I7624" s="166"/>
    </row>
    <row r="7625" spans="1:9" ht="15" customHeight="1" x14ac:dyDescent="0.25">
      <c r="A7625" s="155" t="s">
        <v>2714</v>
      </c>
      <c r="B7625" s="155" t="s">
        <v>3351</v>
      </c>
      <c r="C7625" s="155" t="s">
        <v>10849</v>
      </c>
      <c r="D7625" s="155">
        <v>20</v>
      </c>
      <c r="E7625" s="155">
        <v>20</v>
      </c>
      <c r="F7625" s="166">
        <v>42719</v>
      </c>
      <c r="G7625" s="166">
        <v>42723</v>
      </c>
      <c r="H7625" s="157">
        <v>1</v>
      </c>
      <c r="I7625" s="166"/>
    </row>
    <row r="7626" spans="1:9" ht="15" customHeight="1" x14ac:dyDescent="0.25">
      <c r="A7626" s="155" t="s">
        <v>71</v>
      </c>
      <c r="B7626" s="155" t="s">
        <v>1530</v>
      </c>
      <c r="C7626" s="155" t="s">
        <v>10850</v>
      </c>
      <c r="D7626" s="155">
        <v>5</v>
      </c>
      <c r="E7626" s="155">
        <v>5</v>
      </c>
      <c r="F7626" s="166">
        <v>42719</v>
      </c>
      <c r="G7626" s="166">
        <v>42727</v>
      </c>
      <c r="H7626" s="157">
        <v>1</v>
      </c>
      <c r="I7626" s="166"/>
    </row>
    <row r="7627" spans="1:9" ht="15" customHeight="1" x14ac:dyDescent="0.25">
      <c r="A7627" s="155" t="s">
        <v>71</v>
      </c>
      <c r="B7627" s="155" t="s">
        <v>167</v>
      </c>
      <c r="C7627" s="155" t="s">
        <v>10851</v>
      </c>
      <c r="D7627" s="155">
        <v>25</v>
      </c>
      <c r="E7627" s="155">
        <v>25</v>
      </c>
      <c r="F7627" s="166">
        <v>42719</v>
      </c>
      <c r="G7627" s="166">
        <v>42725</v>
      </c>
      <c r="H7627" s="157">
        <v>1</v>
      </c>
      <c r="I7627" s="166"/>
    </row>
    <row r="7628" spans="1:9" ht="15" customHeight="1" x14ac:dyDescent="0.25">
      <c r="A7628" s="155" t="s">
        <v>8170</v>
      </c>
      <c r="B7628" s="155" t="s">
        <v>8173</v>
      </c>
      <c r="C7628" s="155" t="s">
        <v>10852</v>
      </c>
      <c r="D7628" s="155">
        <v>25</v>
      </c>
      <c r="E7628" s="155">
        <v>25</v>
      </c>
      <c r="F7628" s="166">
        <v>42719</v>
      </c>
      <c r="G7628" s="166">
        <v>42723</v>
      </c>
      <c r="H7628" s="157">
        <v>1</v>
      </c>
      <c r="I7628" s="166"/>
    </row>
    <row r="7629" spans="1:9" ht="15" customHeight="1" x14ac:dyDescent="0.25">
      <c r="A7629" s="155" t="s">
        <v>8170</v>
      </c>
      <c r="B7629" s="155" t="s">
        <v>8174</v>
      </c>
      <c r="C7629" s="155" t="s">
        <v>10853</v>
      </c>
      <c r="D7629" s="155">
        <v>25</v>
      </c>
      <c r="E7629" s="155">
        <v>25</v>
      </c>
      <c r="F7629" s="166">
        <v>42719</v>
      </c>
      <c r="G7629" s="166">
        <v>42723</v>
      </c>
      <c r="H7629" s="157">
        <v>1</v>
      </c>
      <c r="I7629" s="166"/>
    </row>
    <row r="7630" spans="1:9" ht="15" customHeight="1" x14ac:dyDescent="0.25">
      <c r="A7630" s="155" t="s">
        <v>10559</v>
      </c>
      <c r="B7630" s="155" t="s">
        <v>10560</v>
      </c>
      <c r="C7630" s="155" t="s">
        <v>10854</v>
      </c>
      <c r="D7630" s="155">
        <v>99</v>
      </c>
      <c r="E7630" s="155">
        <v>99</v>
      </c>
      <c r="F7630" s="166">
        <v>42719</v>
      </c>
      <c r="G7630" s="166">
        <v>42722</v>
      </c>
      <c r="H7630" s="157">
        <v>1</v>
      </c>
      <c r="I7630" s="166" t="s">
        <v>10855</v>
      </c>
    </row>
    <row r="7631" spans="1:9" ht="15" customHeight="1" x14ac:dyDescent="0.25">
      <c r="A7631" s="155" t="s">
        <v>911</v>
      </c>
      <c r="B7631" s="155" t="s">
        <v>8932</v>
      </c>
      <c r="C7631" s="155" t="s">
        <v>10856</v>
      </c>
      <c r="D7631" s="155">
        <v>500</v>
      </c>
      <c r="E7631" s="155">
        <v>500</v>
      </c>
      <c r="F7631" s="166">
        <v>42719</v>
      </c>
      <c r="G7631" s="166">
        <v>42726</v>
      </c>
      <c r="H7631" s="157">
        <v>1</v>
      </c>
      <c r="I7631" s="166"/>
    </row>
    <row r="7632" spans="1:9" ht="15" customHeight="1" x14ac:dyDescent="0.25">
      <c r="A7632" s="155" t="s">
        <v>520</v>
      </c>
      <c r="B7632" s="155" t="s">
        <v>5026</v>
      </c>
      <c r="C7632" s="155" t="s">
        <v>10857</v>
      </c>
      <c r="D7632" s="155">
        <v>350</v>
      </c>
      <c r="E7632" s="155">
        <v>350</v>
      </c>
      <c r="F7632" s="166">
        <v>42720</v>
      </c>
      <c r="G7632" s="166">
        <v>42726</v>
      </c>
      <c r="H7632" s="157">
        <v>1</v>
      </c>
      <c r="I7632" s="166"/>
    </row>
    <row r="7633" spans="1:9" ht="15" customHeight="1" x14ac:dyDescent="0.25">
      <c r="A7633" s="155" t="s">
        <v>5721</v>
      </c>
      <c r="B7633" s="155" t="s">
        <v>9098</v>
      </c>
      <c r="C7633" s="155" t="s">
        <v>10858</v>
      </c>
      <c r="D7633" s="155">
        <v>3</v>
      </c>
      <c r="E7633" s="155">
        <v>3</v>
      </c>
      <c r="F7633" s="166">
        <v>42720</v>
      </c>
      <c r="G7633" s="166">
        <v>42754</v>
      </c>
      <c r="H7633" s="157">
        <v>1</v>
      </c>
      <c r="I7633" s="166"/>
    </row>
    <row r="7634" spans="1:9" ht="15" customHeight="1" x14ac:dyDescent="0.25">
      <c r="A7634" s="155" t="s">
        <v>71</v>
      </c>
      <c r="B7634" s="155" t="s">
        <v>74</v>
      </c>
      <c r="C7634" s="155" t="s">
        <v>10859</v>
      </c>
      <c r="D7634" s="155">
        <v>25</v>
      </c>
      <c r="E7634" s="155">
        <v>25</v>
      </c>
      <c r="F7634" s="166">
        <v>42720</v>
      </c>
      <c r="G7634" s="166">
        <v>42727</v>
      </c>
      <c r="H7634" s="157">
        <v>1</v>
      </c>
      <c r="I7634" s="166"/>
    </row>
    <row r="7635" spans="1:9" ht="15" customHeight="1" x14ac:dyDescent="0.25">
      <c r="A7635" s="155" t="s">
        <v>559</v>
      </c>
      <c r="B7635" s="155" t="s">
        <v>2265</v>
      </c>
      <c r="C7635" s="155" t="s">
        <v>10860</v>
      </c>
      <c r="D7635" s="155">
        <v>5000</v>
      </c>
      <c r="E7635" s="155">
        <v>4960</v>
      </c>
      <c r="F7635" s="166">
        <v>42720</v>
      </c>
      <c r="G7635" s="166">
        <v>42725</v>
      </c>
      <c r="H7635" s="157">
        <v>1</v>
      </c>
      <c r="I7635" s="166" t="s">
        <v>4611</v>
      </c>
    </row>
    <row r="7636" spans="1:9" ht="15" customHeight="1" x14ac:dyDescent="0.25">
      <c r="A7636" s="155" t="s">
        <v>261</v>
      </c>
      <c r="B7636" s="155" t="s">
        <v>2952</v>
      </c>
      <c r="C7636" s="155" t="s">
        <v>10861</v>
      </c>
      <c r="D7636" s="155">
        <v>14</v>
      </c>
      <c r="E7636" s="155">
        <v>14</v>
      </c>
      <c r="F7636" s="166">
        <v>42720</v>
      </c>
      <c r="G7636" s="166">
        <v>42731</v>
      </c>
      <c r="H7636" s="157">
        <v>1</v>
      </c>
      <c r="I7636" s="166"/>
    </row>
    <row r="7637" spans="1:9" ht="15" customHeight="1" x14ac:dyDescent="0.25">
      <c r="A7637" s="155" t="s">
        <v>10559</v>
      </c>
      <c r="B7637" s="155" t="s">
        <v>10668</v>
      </c>
      <c r="C7637" s="155" t="s">
        <v>10822</v>
      </c>
      <c r="D7637" s="155">
        <v>99</v>
      </c>
      <c r="E7637" s="155">
        <v>99</v>
      </c>
      <c r="F7637" s="166">
        <v>42720</v>
      </c>
      <c r="G7637" s="166">
        <v>42726</v>
      </c>
      <c r="H7637" s="157">
        <v>1</v>
      </c>
      <c r="I7637" s="166" t="s">
        <v>10855</v>
      </c>
    </row>
    <row r="7638" spans="1:9" ht="15" customHeight="1" x14ac:dyDescent="0.25">
      <c r="A7638" s="155" t="s">
        <v>520</v>
      </c>
      <c r="B7638" s="155" t="s">
        <v>9397</v>
      </c>
      <c r="C7638" s="155" t="s">
        <v>10863</v>
      </c>
      <c r="D7638" s="155">
        <v>25</v>
      </c>
      <c r="E7638" s="155">
        <v>25</v>
      </c>
      <c r="F7638" s="166">
        <v>42723</v>
      </c>
      <c r="G7638" s="166">
        <v>42727</v>
      </c>
      <c r="H7638" s="157">
        <v>1</v>
      </c>
      <c r="I7638" s="166"/>
    </row>
    <row r="7639" spans="1:9" ht="15" customHeight="1" x14ac:dyDescent="0.25">
      <c r="A7639" s="155" t="s">
        <v>520</v>
      </c>
      <c r="B7639" s="155" t="s">
        <v>10862</v>
      </c>
      <c r="C7639" s="155" t="s">
        <v>10864</v>
      </c>
      <c r="D7639" s="155">
        <v>736</v>
      </c>
      <c r="E7639" s="155">
        <v>736</v>
      </c>
      <c r="F7639" s="166">
        <v>42723</v>
      </c>
      <c r="G7639" s="166">
        <v>42731</v>
      </c>
      <c r="H7639" s="157">
        <v>1</v>
      </c>
      <c r="I7639" s="166"/>
    </row>
    <row r="7640" spans="1:9" ht="15" customHeight="1" x14ac:dyDescent="0.25">
      <c r="A7640" s="155" t="s">
        <v>2144</v>
      </c>
      <c r="B7640" s="155" t="s">
        <v>2470</v>
      </c>
      <c r="C7640" s="155" t="s">
        <v>10865</v>
      </c>
      <c r="D7640" s="155">
        <v>50</v>
      </c>
      <c r="E7640" s="155">
        <v>50</v>
      </c>
      <c r="F7640" s="166">
        <v>42723</v>
      </c>
      <c r="G7640" s="166">
        <v>42726</v>
      </c>
      <c r="H7640" s="157">
        <v>1</v>
      </c>
      <c r="I7640" s="166"/>
    </row>
    <row r="7641" spans="1:9" ht="15" customHeight="1" x14ac:dyDescent="0.25">
      <c r="A7641" s="155" t="s">
        <v>2144</v>
      </c>
      <c r="B7641" s="155" t="s">
        <v>6997</v>
      </c>
      <c r="C7641" s="155" t="s">
        <v>364</v>
      </c>
      <c r="D7641" s="155">
        <v>50</v>
      </c>
      <c r="E7641" s="155">
        <v>50</v>
      </c>
      <c r="F7641" s="166">
        <v>42723</v>
      </c>
      <c r="G7641" s="166">
        <v>42726</v>
      </c>
      <c r="H7641" s="157">
        <v>1</v>
      </c>
      <c r="I7641" s="166"/>
    </row>
    <row r="7642" spans="1:9" ht="15" customHeight="1" x14ac:dyDescent="0.25">
      <c r="A7642" s="155" t="s">
        <v>173</v>
      </c>
      <c r="B7642" s="155" t="s">
        <v>1861</v>
      </c>
      <c r="C7642" s="155" t="s">
        <v>10866</v>
      </c>
      <c r="D7642" s="155">
        <v>75</v>
      </c>
      <c r="E7642" s="155">
        <v>75</v>
      </c>
      <c r="F7642" s="166">
        <v>42723</v>
      </c>
      <c r="G7642" s="166">
        <v>42726</v>
      </c>
      <c r="H7642" s="157">
        <v>1</v>
      </c>
      <c r="I7642" s="166"/>
    </row>
    <row r="7643" spans="1:9" ht="15" customHeight="1" x14ac:dyDescent="0.25">
      <c r="A7643" s="155" t="s">
        <v>42</v>
      </c>
      <c r="B7643" s="155" t="s">
        <v>905</v>
      </c>
      <c r="C7643" s="155" t="s">
        <v>10867</v>
      </c>
      <c r="D7643" s="155">
        <v>150</v>
      </c>
      <c r="E7643" s="155">
        <v>150</v>
      </c>
      <c r="F7643" s="166">
        <v>42723</v>
      </c>
      <c r="G7643" s="166">
        <v>42726</v>
      </c>
      <c r="H7643" s="157">
        <v>1</v>
      </c>
      <c r="I7643" s="166"/>
    </row>
    <row r="7644" spans="1:9" ht="15" customHeight="1" x14ac:dyDescent="0.25">
      <c r="A7644" s="155" t="s">
        <v>286</v>
      </c>
      <c r="B7644" s="155" t="s">
        <v>5276</v>
      </c>
      <c r="C7644" s="155" t="s">
        <v>10868</v>
      </c>
      <c r="D7644" s="155">
        <v>25</v>
      </c>
      <c r="E7644" s="155">
        <v>25</v>
      </c>
      <c r="F7644" s="166">
        <v>42723</v>
      </c>
      <c r="G7644" s="166">
        <v>42732</v>
      </c>
      <c r="H7644" s="157">
        <v>1</v>
      </c>
      <c r="I7644" s="166"/>
    </row>
    <row r="7645" spans="1:9" ht="15" customHeight="1" x14ac:dyDescent="0.25">
      <c r="A7645" s="155" t="s">
        <v>8170</v>
      </c>
      <c r="B7645" s="155" t="s">
        <v>8171</v>
      </c>
      <c r="C7645" s="155" t="s">
        <v>10869</v>
      </c>
      <c r="D7645" s="155">
        <v>400</v>
      </c>
      <c r="E7645" s="155">
        <v>400</v>
      </c>
      <c r="F7645" s="166">
        <v>42723</v>
      </c>
      <c r="G7645" s="166">
        <v>42731</v>
      </c>
      <c r="H7645" s="157">
        <v>1</v>
      </c>
      <c r="I7645" s="166"/>
    </row>
    <row r="7646" spans="1:9" ht="15" customHeight="1" x14ac:dyDescent="0.25">
      <c r="A7646" s="155" t="s">
        <v>3430</v>
      </c>
      <c r="B7646" s="155" t="s">
        <v>681</v>
      </c>
      <c r="C7646" s="155" t="s">
        <v>10870</v>
      </c>
      <c r="D7646" s="155">
        <v>100</v>
      </c>
      <c r="E7646" s="155">
        <v>100</v>
      </c>
      <c r="F7646" s="166">
        <v>42724</v>
      </c>
      <c r="G7646" s="166">
        <v>42731</v>
      </c>
      <c r="H7646" s="157">
        <v>1</v>
      </c>
      <c r="I7646" s="166"/>
    </row>
    <row r="7647" spans="1:9" ht="15" customHeight="1" x14ac:dyDescent="0.25">
      <c r="A7647" s="155" t="s">
        <v>71</v>
      </c>
      <c r="B7647" s="155" t="s">
        <v>1550</v>
      </c>
      <c r="C7647" s="155" t="s">
        <v>10871</v>
      </c>
      <c r="D7647" s="155">
        <v>5</v>
      </c>
      <c r="E7647" s="155">
        <v>5</v>
      </c>
      <c r="F7647" s="166">
        <v>42724</v>
      </c>
      <c r="G7647" s="166">
        <v>42740</v>
      </c>
      <c r="H7647" s="157">
        <v>1</v>
      </c>
      <c r="I7647" s="166"/>
    </row>
    <row r="7648" spans="1:9" ht="15" customHeight="1" x14ac:dyDescent="0.25">
      <c r="A7648" s="155" t="s">
        <v>4562</v>
      </c>
      <c r="B7648" s="155" t="s">
        <v>1696</v>
      </c>
      <c r="C7648" s="155" t="s">
        <v>10873</v>
      </c>
      <c r="D7648" s="155">
        <v>3</v>
      </c>
      <c r="E7648" s="155">
        <v>3</v>
      </c>
      <c r="F7648" s="166">
        <v>42725</v>
      </c>
      <c r="G7648" s="166">
        <v>42751</v>
      </c>
      <c r="H7648" s="157">
        <v>1</v>
      </c>
      <c r="I7648" s="166"/>
    </row>
    <row r="7649" spans="1:9" ht="15" customHeight="1" x14ac:dyDescent="0.25">
      <c r="A7649" s="155" t="s">
        <v>4562</v>
      </c>
      <c r="B7649" s="155" t="s">
        <v>1696</v>
      </c>
      <c r="C7649" s="155" t="s">
        <v>364</v>
      </c>
      <c r="D7649" s="155">
        <v>3</v>
      </c>
      <c r="E7649" s="155">
        <v>3</v>
      </c>
      <c r="F7649" s="166">
        <v>42725</v>
      </c>
      <c r="G7649" s="166">
        <v>42751</v>
      </c>
      <c r="H7649" s="157">
        <v>1</v>
      </c>
      <c r="I7649" s="166"/>
    </row>
    <row r="7650" spans="1:9" ht="15" customHeight="1" x14ac:dyDescent="0.25">
      <c r="A7650" s="155" t="s">
        <v>4562</v>
      </c>
      <c r="B7650" s="155" t="s">
        <v>1696</v>
      </c>
      <c r="C7650" s="155" t="s">
        <v>32</v>
      </c>
      <c r="D7650" s="155">
        <v>1</v>
      </c>
      <c r="E7650" s="155">
        <v>1</v>
      </c>
      <c r="F7650" s="166">
        <v>42725</v>
      </c>
      <c r="G7650" s="166">
        <v>42751</v>
      </c>
      <c r="H7650" s="157">
        <v>1</v>
      </c>
      <c r="I7650" s="166"/>
    </row>
    <row r="7651" spans="1:9" ht="15" customHeight="1" x14ac:dyDescent="0.25">
      <c r="A7651" s="155" t="s">
        <v>4562</v>
      </c>
      <c r="B7651" s="155" t="s">
        <v>1696</v>
      </c>
      <c r="C7651" s="155" t="s">
        <v>316</v>
      </c>
      <c r="D7651" s="155">
        <v>1</v>
      </c>
      <c r="E7651" s="155">
        <v>1</v>
      </c>
      <c r="F7651" s="166">
        <v>42725</v>
      </c>
      <c r="G7651" s="166">
        <v>42751</v>
      </c>
      <c r="H7651" s="157">
        <v>1</v>
      </c>
      <c r="I7651" s="166"/>
    </row>
    <row r="7652" spans="1:9" ht="15" customHeight="1" x14ac:dyDescent="0.25">
      <c r="A7652" s="155" t="s">
        <v>3481</v>
      </c>
      <c r="B7652" s="155" t="s">
        <v>255</v>
      </c>
      <c r="C7652" s="155" t="s">
        <v>10874</v>
      </c>
      <c r="D7652" s="155">
        <v>175</v>
      </c>
      <c r="E7652" s="155">
        <v>175</v>
      </c>
      <c r="F7652" s="166">
        <v>42725</v>
      </c>
      <c r="G7652" s="166">
        <v>42727</v>
      </c>
      <c r="H7652" s="157">
        <v>1</v>
      </c>
      <c r="I7652" s="166"/>
    </row>
    <row r="7653" spans="1:9" ht="15" customHeight="1" x14ac:dyDescent="0.25">
      <c r="A7653" s="155" t="s">
        <v>9181</v>
      </c>
      <c r="B7653" s="155" t="s">
        <v>295</v>
      </c>
      <c r="C7653" s="155" t="s">
        <v>10875</v>
      </c>
      <c r="D7653" s="155">
        <v>25</v>
      </c>
      <c r="E7653" s="155">
        <v>25</v>
      </c>
      <c r="F7653" s="166">
        <v>42726</v>
      </c>
      <c r="G7653" s="166">
        <v>42738</v>
      </c>
      <c r="H7653" s="157">
        <v>1</v>
      </c>
      <c r="I7653" s="166"/>
    </row>
    <row r="7654" spans="1:9" ht="15" customHeight="1" x14ac:dyDescent="0.25">
      <c r="A7654" s="155" t="s">
        <v>173</v>
      </c>
      <c r="B7654" s="155" t="s">
        <v>10877</v>
      </c>
      <c r="C7654" s="155" t="s">
        <v>10876</v>
      </c>
      <c r="D7654" s="155">
        <v>102</v>
      </c>
      <c r="E7654" s="155">
        <v>102</v>
      </c>
      <c r="F7654" s="166">
        <v>42726</v>
      </c>
      <c r="G7654" s="166">
        <v>42740</v>
      </c>
      <c r="H7654" s="157">
        <v>1</v>
      </c>
      <c r="I7654" s="166"/>
    </row>
    <row r="7655" spans="1:9" ht="15" customHeight="1" x14ac:dyDescent="0.25">
      <c r="A7655" s="155" t="s">
        <v>3481</v>
      </c>
      <c r="B7655" s="155" t="s">
        <v>149</v>
      </c>
      <c r="C7655" s="155" t="s">
        <v>10878</v>
      </c>
      <c r="D7655" s="155">
        <v>70</v>
      </c>
      <c r="E7655" s="155">
        <v>70</v>
      </c>
      <c r="F7655" s="166">
        <v>42726</v>
      </c>
      <c r="G7655" s="166">
        <v>42738</v>
      </c>
      <c r="H7655" s="157">
        <v>1</v>
      </c>
      <c r="I7655" s="166"/>
    </row>
    <row r="7656" spans="1:9" ht="15" customHeight="1" x14ac:dyDescent="0.25">
      <c r="A7656" s="155" t="s">
        <v>520</v>
      </c>
      <c r="B7656" s="155" t="s">
        <v>966</v>
      </c>
      <c r="C7656" s="155" t="s">
        <v>10879</v>
      </c>
      <c r="D7656" s="155">
        <v>100</v>
      </c>
      <c r="E7656" s="155">
        <v>10</v>
      </c>
      <c r="F7656" s="166">
        <v>42726</v>
      </c>
      <c r="G7656" s="166">
        <v>42739</v>
      </c>
      <c r="H7656" s="157">
        <v>1</v>
      </c>
      <c r="I7656" s="166"/>
    </row>
    <row r="7657" spans="1:9" ht="15" customHeight="1" x14ac:dyDescent="0.25">
      <c r="A7657" s="155" t="s">
        <v>719</v>
      </c>
      <c r="B7657" s="155" t="s">
        <v>720</v>
      </c>
      <c r="C7657" s="155" t="s">
        <v>10880</v>
      </c>
      <c r="D7657" s="155">
        <v>200</v>
      </c>
      <c r="E7657" s="155">
        <v>200</v>
      </c>
      <c r="F7657" s="166">
        <v>42726</v>
      </c>
      <c r="G7657" s="166">
        <v>42731</v>
      </c>
      <c r="H7657" s="157">
        <v>1</v>
      </c>
      <c r="I7657" s="166"/>
    </row>
    <row r="7658" spans="1:9" ht="15" customHeight="1" x14ac:dyDescent="0.25">
      <c r="A7658" s="155" t="s">
        <v>719</v>
      </c>
      <c r="B7658" s="155" t="s">
        <v>809</v>
      </c>
      <c r="C7658" s="155" t="s">
        <v>364</v>
      </c>
      <c r="D7658" s="155">
        <v>100</v>
      </c>
      <c r="E7658" s="155">
        <v>100</v>
      </c>
      <c r="F7658" s="166">
        <v>42726</v>
      </c>
      <c r="G7658" s="166">
        <v>42731</v>
      </c>
      <c r="H7658" s="157">
        <v>1</v>
      </c>
      <c r="I7658" s="166"/>
    </row>
    <row r="7659" spans="1:9" ht="15" customHeight="1" x14ac:dyDescent="0.25">
      <c r="A7659" s="155" t="s">
        <v>748</v>
      </c>
      <c r="B7659" s="155" t="s">
        <v>2542</v>
      </c>
      <c r="C7659" s="155" t="s">
        <v>10881</v>
      </c>
      <c r="D7659" s="155">
        <v>90</v>
      </c>
      <c r="E7659" s="155">
        <v>90</v>
      </c>
      <c r="F7659" s="166">
        <v>42726</v>
      </c>
      <c r="G7659" s="166">
        <v>42731</v>
      </c>
      <c r="H7659" s="157">
        <v>1</v>
      </c>
      <c r="I7659" s="166"/>
    </row>
    <row r="7660" spans="1:9" ht="15" customHeight="1" x14ac:dyDescent="0.25">
      <c r="A7660" s="155" t="s">
        <v>10882</v>
      </c>
      <c r="B7660" s="155" t="s">
        <v>10883</v>
      </c>
      <c r="C7660" s="155" t="s">
        <v>10884</v>
      </c>
      <c r="D7660" s="155">
        <v>15</v>
      </c>
      <c r="E7660" s="155">
        <v>15</v>
      </c>
      <c r="F7660" s="166">
        <v>42726</v>
      </c>
      <c r="G7660" s="166">
        <v>42740</v>
      </c>
      <c r="H7660" s="157">
        <v>1</v>
      </c>
      <c r="I7660" s="166"/>
    </row>
    <row r="7661" spans="1:9" ht="15" customHeight="1" x14ac:dyDescent="0.25">
      <c r="A7661" s="155" t="s">
        <v>10882</v>
      </c>
      <c r="B7661" s="155" t="s">
        <v>10885</v>
      </c>
      <c r="C7661" s="155" t="s">
        <v>10886</v>
      </c>
      <c r="D7661" s="155">
        <v>15</v>
      </c>
      <c r="E7661" s="155">
        <v>15</v>
      </c>
      <c r="F7661" s="166">
        <v>42726</v>
      </c>
      <c r="G7661" s="166">
        <v>42740</v>
      </c>
      <c r="H7661" s="157">
        <v>1</v>
      </c>
      <c r="I7661" s="166"/>
    </row>
    <row r="7662" spans="1:9" ht="15" customHeight="1" x14ac:dyDescent="0.25">
      <c r="A7662" s="155" t="s">
        <v>333</v>
      </c>
      <c r="B7662" s="155" t="s">
        <v>1405</v>
      </c>
      <c r="C7662" s="155" t="s">
        <v>10887</v>
      </c>
      <c r="D7662" s="155">
        <v>250</v>
      </c>
      <c r="E7662" s="155">
        <v>250</v>
      </c>
      <c r="F7662" s="166">
        <v>42726</v>
      </c>
      <c r="G7662" s="166">
        <v>42732</v>
      </c>
      <c r="H7662" s="157">
        <v>1</v>
      </c>
      <c r="I7662" s="166"/>
    </row>
    <row r="7663" spans="1:9" ht="15" customHeight="1" x14ac:dyDescent="0.25">
      <c r="A7663" s="155" t="s">
        <v>9169</v>
      </c>
      <c r="B7663" s="155" t="s">
        <v>10888</v>
      </c>
      <c r="C7663" s="155" t="s">
        <v>10889</v>
      </c>
      <c r="D7663" s="155">
        <v>18</v>
      </c>
      <c r="E7663" s="155">
        <v>18</v>
      </c>
      <c r="F7663" s="166">
        <v>42726</v>
      </c>
      <c r="G7663" s="166">
        <v>42735</v>
      </c>
      <c r="H7663" s="157">
        <v>1</v>
      </c>
      <c r="I7663" s="166" t="s">
        <v>10890</v>
      </c>
    </row>
    <row r="7664" spans="1:9" ht="15" customHeight="1" x14ac:dyDescent="0.25">
      <c r="A7664" s="155" t="s">
        <v>10891</v>
      </c>
      <c r="B7664" s="155" t="s">
        <v>10892</v>
      </c>
      <c r="C7664" s="155" t="s">
        <v>10893</v>
      </c>
      <c r="D7664" s="155">
        <v>12</v>
      </c>
      <c r="E7664" s="155">
        <v>12</v>
      </c>
      <c r="F7664" s="166">
        <v>42726</v>
      </c>
      <c r="G7664" s="166">
        <v>42730</v>
      </c>
      <c r="H7664" s="157">
        <v>1</v>
      </c>
      <c r="I7664" s="166"/>
    </row>
    <row r="7665" spans="1:9" ht="15" customHeight="1" x14ac:dyDescent="0.25">
      <c r="A7665" s="155" t="s">
        <v>1983</v>
      </c>
      <c r="B7665" s="155" t="s">
        <v>10894</v>
      </c>
      <c r="C7665" s="155" t="s">
        <v>10895</v>
      </c>
      <c r="D7665" s="155">
        <v>4</v>
      </c>
      <c r="E7665" s="155">
        <v>4</v>
      </c>
      <c r="F7665" s="166">
        <v>42726</v>
      </c>
      <c r="G7665" s="166">
        <v>42748</v>
      </c>
      <c r="H7665" s="157">
        <v>1</v>
      </c>
      <c r="I7665" s="166"/>
    </row>
    <row r="7666" spans="1:9" ht="15" customHeight="1" x14ac:dyDescent="0.25">
      <c r="A7666" s="155" t="s">
        <v>8170</v>
      </c>
      <c r="B7666" s="155" t="s">
        <v>8172</v>
      </c>
      <c r="C7666" s="155" t="s">
        <v>10896</v>
      </c>
      <c r="D7666" s="155">
        <v>400</v>
      </c>
      <c r="E7666" s="155">
        <v>402</v>
      </c>
      <c r="F7666" s="166">
        <v>42738</v>
      </c>
      <c r="G7666" s="166">
        <v>42745</v>
      </c>
      <c r="H7666" s="157">
        <v>1</v>
      </c>
      <c r="I7666" s="166" t="s">
        <v>10897</v>
      </c>
    </row>
    <row r="7667" spans="1:9" ht="15" customHeight="1" x14ac:dyDescent="0.25">
      <c r="A7667" s="155" t="s">
        <v>71</v>
      </c>
      <c r="B7667" s="155" t="s">
        <v>477</v>
      </c>
      <c r="C7667" s="155" t="s">
        <v>10898</v>
      </c>
      <c r="D7667" s="155">
        <v>5</v>
      </c>
      <c r="E7667" s="155">
        <v>5</v>
      </c>
      <c r="F7667" s="166">
        <v>42738</v>
      </c>
      <c r="G7667" s="166">
        <v>42746</v>
      </c>
      <c r="H7667" s="157">
        <v>1</v>
      </c>
      <c r="I7667" s="166"/>
    </row>
    <row r="7668" spans="1:9" ht="15" customHeight="1" x14ac:dyDescent="0.25">
      <c r="A7668" s="155" t="s">
        <v>563</v>
      </c>
      <c r="B7668" s="155" t="s">
        <v>2118</v>
      </c>
      <c r="C7668" s="155" t="s">
        <v>10899</v>
      </c>
      <c r="D7668" s="155">
        <v>25</v>
      </c>
      <c r="E7668" s="155">
        <v>25</v>
      </c>
      <c r="F7668" s="166">
        <v>42738</v>
      </c>
      <c r="G7668" s="166">
        <v>42746</v>
      </c>
      <c r="H7668" s="157">
        <v>1</v>
      </c>
      <c r="I7668" s="166"/>
    </row>
    <row r="7669" spans="1:9" ht="15" customHeight="1" x14ac:dyDescent="0.25">
      <c r="A7669" s="155" t="s">
        <v>634</v>
      </c>
      <c r="B7669" s="155" t="s">
        <v>1534</v>
      </c>
      <c r="C7669" s="155" t="s">
        <v>10900</v>
      </c>
      <c r="D7669" s="155">
        <v>50</v>
      </c>
      <c r="E7669" s="155">
        <v>50</v>
      </c>
      <c r="F7669" s="166">
        <v>42738</v>
      </c>
      <c r="G7669" s="166">
        <v>42739</v>
      </c>
      <c r="H7669" s="157">
        <v>1</v>
      </c>
      <c r="I7669" s="166"/>
    </row>
    <row r="7670" spans="1:9" ht="15" customHeight="1" x14ac:dyDescent="0.25">
      <c r="A7670" s="155" t="s">
        <v>997</v>
      </c>
      <c r="B7670" s="155" t="s">
        <v>473</v>
      </c>
      <c r="C7670" s="155" t="s">
        <v>10901</v>
      </c>
      <c r="D7670" s="155">
        <v>100</v>
      </c>
      <c r="E7670" s="155">
        <v>100</v>
      </c>
      <c r="F7670" s="166">
        <v>42738</v>
      </c>
      <c r="G7670" s="166">
        <v>42744</v>
      </c>
      <c r="H7670" s="157">
        <v>1</v>
      </c>
      <c r="I7670" s="166"/>
    </row>
    <row r="7671" spans="1:9" ht="15" customHeight="1" x14ac:dyDescent="0.25">
      <c r="A7671" s="155" t="s">
        <v>2396</v>
      </c>
      <c r="B7671" s="155" t="s">
        <v>2397</v>
      </c>
      <c r="C7671" s="155" t="s">
        <v>10902</v>
      </c>
      <c r="D7671" s="155">
        <v>50</v>
      </c>
      <c r="E7671" s="155">
        <v>50</v>
      </c>
      <c r="F7671" s="166">
        <v>42738</v>
      </c>
      <c r="G7671" s="166">
        <v>42741</v>
      </c>
      <c r="H7671" s="157">
        <v>1</v>
      </c>
      <c r="I7671" s="166"/>
    </row>
    <row r="7672" spans="1:9" ht="15" customHeight="1" x14ac:dyDescent="0.25">
      <c r="A7672" s="155" t="s">
        <v>251</v>
      </c>
      <c r="B7672" s="155" t="s">
        <v>5785</v>
      </c>
      <c r="C7672" s="155" t="s">
        <v>10903</v>
      </c>
      <c r="D7672" s="155">
        <v>10</v>
      </c>
      <c r="E7672" s="155">
        <v>10</v>
      </c>
      <c r="F7672" s="166">
        <v>42738</v>
      </c>
      <c r="G7672" s="166">
        <v>42740</v>
      </c>
      <c r="H7672" s="157">
        <v>1</v>
      </c>
      <c r="I7672" s="166"/>
    </row>
    <row r="7673" spans="1:9" ht="15" customHeight="1" x14ac:dyDescent="0.25">
      <c r="A7673" s="155" t="s">
        <v>10559</v>
      </c>
      <c r="B7673" s="155" t="s">
        <v>10692</v>
      </c>
      <c r="C7673" s="155" t="s">
        <v>10904</v>
      </c>
      <c r="D7673" s="155">
        <v>99</v>
      </c>
      <c r="E7673" s="155">
        <v>99</v>
      </c>
      <c r="F7673" s="166">
        <v>42738</v>
      </c>
      <c r="G7673" s="166">
        <v>42740</v>
      </c>
      <c r="H7673" s="157">
        <v>1</v>
      </c>
      <c r="I7673" s="166" t="s">
        <v>6921</v>
      </c>
    </row>
    <row r="7674" spans="1:9" ht="15" customHeight="1" x14ac:dyDescent="0.25">
      <c r="A7674" s="155" t="s">
        <v>173</v>
      </c>
      <c r="B7674" s="155" t="s">
        <v>7895</v>
      </c>
      <c r="C7674" s="155" t="s">
        <v>10905</v>
      </c>
      <c r="D7674" s="155">
        <v>200</v>
      </c>
      <c r="E7674" s="155">
        <v>200</v>
      </c>
      <c r="F7674" s="166">
        <v>42738</v>
      </c>
      <c r="G7674" s="166">
        <v>42741</v>
      </c>
      <c r="H7674" s="157">
        <v>1</v>
      </c>
      <c r="I7674" s="166"/>
    </row>
    <row r="7675" spans="1:9" ht="15" customHeight="1" x14ac:dyDescent="0.25">
      <c r="A7675" s="155" t="s">
        <v>173</v>
      </c>
      <c r="B7675" s="155" t="s">
        <v>9908</v>
      </c>
      <c r="C7675" s="155" t="s">
        <v>364</v>
      </c>
      <c r="D7675" s="155">
        <v>100</v>
      </c>
      <c r="E7675" s="155">
        <v>100</v>
      </c>
      <c r="F7675" s="166">
        <v>42738</v>
      </c>
      <c r="G7675" s="166">
        <v>42741</v>
      </c>
      <c r="H7675" s="157">
        <v>1</v>
      </c>
      <c r="I7675" s="166"/>
    </row>
    <row r="7676" spans="1:9" ht="15" customHeight="1" x14ac:dyDescent="0.25">
      <c r="A7676" s="155" t="s">
        <v>173</v>
      </c>
      <c r="B7676" s="155" t="s">
        <v>9908</v>
      </c>
      <c r="C7676" s="155" t="s">
        <v>161</v>
      </c>
      <c r="D7676" s="155">
        <v>100</v>
      </c>
      <c r="E7676" s="155">
        <v>100</v>
      </c>
      <c r="F7676" s="166">
        <v>42738</v>
      </c>
      <c r="G7676" s="166">
        <v>42741</v>
      </c>
      <c r="H7676" s="157">
        <v>1</v>
      </c>
      <c r="I7676" s="166"/>
    </row>
    <row r="7677" spans="1:9" ht="15" customHeight="1" x14ac:dyDescent="0.25">
      <c r="A7677" s="155" t="s">
        <v>46</v>
      </c>
      <c r="B7677" s="155" t="s">
        <v>949</v>
      </c>
      <c r="C7677" s="155" t="s">
        <v>10906</v>
      </c>
      <c r="D7677" s="155">
        <v>200</v>
      </c>
      <c r="E7677" s="155">
        <v>200</v>
      </c>
      <c r="F7677" s="166">
        <v>42738</v>
      </c>
      <c r="G7677" s="166">
        <v>42740</v>
      </c>
      <c r="H7677" s="157">
        <v>1</v>
      </c>
      <c r="I7677" s="166"/>
    </row>
    <row r="7678" spans="1:9" ht="15" customHeight="1" x14ac:dyDescent="0.25">
      <c r="A7678" s="155" t="s">
        <v>46</v>
      </c>
      <c r="B7678" s="155" t="s">
        <v>1417</v>
      </c>
      <c r="C7678" s="155" t="s">
        <v>364</v>
      </c>
      <c r="D7678" s="155">
        <v>200</v>
      </c>
      <c r="E7678" s="155">
        <v>200</v>
      </c>
      <c r="F7678" s="166">
        <v>42738</v>
      </c>
      <c r="G7678" s="166">
        <v>42740</v>
      </c>
      <c r="H7678" s="157">
        <v>1</v>
      </c>
      <c r="I7678" s="166"/>
    </row>
    <row r="7679" spans="1:9" ht="15" customHeight="1" x14ac:dyDescent="0.25">
      <c r="A7679" s="155" t="s">
        <v>10910</v>
      </c>
      <c r="B7679" s="155" t="s">
        <v>10911</v>
      </c>
      <c r="C7679" s="155" t="s">
        <v>10912</v>
      </c>
      <c r="D7679" s="155">
        <v>35</v>
      </c>
      <c r="E7679" s="155">
        <v>35</v>
      </c>
      <c r="F7679" s="166">
        <v>42738</v>
      </c>
      <c r="G7679" s="166">
        <v>42746</v>
      </c>
      <c r="H7679" s="157">
        <v>1</v>
      </c>
      <c r="I7679" s="166"/>
    </row>
    <row r="7680" spans="1:9" ht="15" customHeight="1" x14ac:dyDescent="0.25">
      <c r="A7680" s="155" t="s">
        <v>10559</v>
      </c>
      <c r="B7680" s="155" t="s">
        <v>10914</v>
      </c>
      <c r="C7680" s="155" t="s">
        <v>10913</v>
      </c>
      <c r="D7680" s="155">
        <v>2</v>
      </c>
      <c r="E7680" s="155">
        <v>2</v>
      </c>
      <c r="F7680" s="166">
        <v>42738</v>
      </c>
      <c r="G7680" s="166">
        <v>42743</v>
      </c>
      <c r="H7680" s="157">
        <v>1</v>
      </c>
      <c r="I7680" s="166" t="s">
        <v>6921</v>
      </c>
    </row>
    <row r="7681" spans="1:9" x14ac:dyDescent="0.25">
      <c r="A7681" s="155" t="s">
        <v>8170</v>
      </c>
      <c r="B7681" s="155" t="s">
        <v>9420</v>
      </c>
      <c r="C7681" s="155" t="s">
        <v>10915</v>
      </c>
      <c r="D7681" s="155">
        <v>50</v>
      </c>
      <c r="E7681" s="155">
        <v>51</v>
      </c>
      <c r="F7681" s="166">
        <v>42738</v>
      </c>
      <c r="G7681" s="166">
        <v>42723</v>
      </c>
      <c r="H7681" s="157">
        <v>1</v>
      </c>
      <c r="I7681" s="166" t="s">
        <v>11745</v>
      </c>
    </row>
    <row r="7682" spans="1:9" ht="15" customHeight="1" x14ac:dyDescent="0.25">
      <c r="A7682" s="155" t="s">
        <v>71</v>
      </c>
      <c r="B7682" s="155" t="s">
        <v>477</v>
      </c>
      <c r="C7682" s="155" t="s">
        <v>10916</v>
      </c>
      <c r="D7682" s="155">
        <v>5</v>
      </c>
      <c r="E7682" s="155">
        <v>5</v>
      </c>
      <c r="F7682" s="166">
        <v>42739</v>
      </c>
      <c r="G7682" s="166">
        <v>42746</v>
      </c>
      <c r="H7682" s="157">
        <v>1</v>
      </c>
      <c r="I7682" s="166"/>
    </row>
    <row r="7683" spans="1:9" ht="15" customHeight="1" x14ac:dyDescent="0.25">
      <c r="A7683" s="155" t="s">
        <v>78</v>
      </c>
      <c r="B7683" s="155" t="s">
        <v>2493</v>
      </c>
      <c r="C7683" s="155" t="s">
        <v>10917</v>
      </c>
      <c r="D7683" s="155">
        <v>5</v>
      </c>
      <c r="E7683" s="155">
        <v>5</v>
      </c>
      <c r="F7683" s="166">
        <v>42739</v>
      </c>
      <c r="G7683" s="166">
        <v>42746</v>
      </c>
      <c r="H7683" s="157">
        <v>1</v>
      </c>
      <c r="I7683" s="166"/>
    </row>
    <row r="7684" spans="1:9" ht="15" customHeight="1" x14ac:dyDescent="0.25">
      <c r="A7684" s="155" t="s">
        <v>7849</v>
      </c>
      <c r="B7684" s="155" t="s">
        <v>5825</v>
      </c>
      <c r="C7684" s="155" t="s">
        <v>10918</v>
      </c>
      <c r="D7684" s="155">
        <v>14</v>
      </c>
      <c r="E7684" s="155">
        <v>14</v>
      </c>
      <c r="F7684" s="166">
        <v>42739</v>
      </c>
      <c r="G7684" s="166">
        <v>42746</v>
      </c>
      <c r="H7684" s="157">
        <v>1</v>
      </c>
      <c r="I7684" s="166"/>
    </row>
    <row r="7685" spans="1:9" ht="15" customHeight="1" x14ac:dyDescent="0.25">
      <c r="A7685" s="155" t="s">
        <v>638</v>
      </c>
      <c r="B7685" s="155" t="s">
        <v>7738</v>
      </c>
      <c r="C7685" s="155" t="s">
        <v>10919</v>
      </c>
      <c r="D7685" s="155">
        <v>2500</v>
      </c>
      <c r="E7685" s="155">
        <v>2500</v>
      </c>
      <c r="F7685" s="166">
        <v>42739</v>
      </c>
      <c r="G7685" s="166">
        <v>42745</v>
      </c>
      <c r="H7685" s="157">
        <v>1</v>
      </c>
      <c r="I7685" s="166"/>
    </row>
    <row r="7686" spans="1:9" ht="15" customHeight="1" x14ac:dyDescent="0.25">
      <c r="A7686" s="155" t="s">
        <v>9275</v>
      </c>
      <c r="B7686" s="155" t="s">
        <v>626</v>
      </c>
      <c r="C7686" s="155" t="s">
        <v>10920</v>
      </c>
      <c r="D7686" s="155">
        <v>2500</v>
      </c>
      <c r="E7686" s="155">
        <v>2500</v>
      </c>
      <c r="F7686" s="166">
        <v>42740</v>
      </c>
      <c r="G7686" s="166">
        <v>42744</v>
      </c>
      <c r="H7686" s="157">
        <v>1</v>
      </c>
      <c r="I7686" s="166"/>
    </row>
    <row r="7687" spans="1:9" ht="15" customHeight="1" x14ac:dyDescent="0.25">
      <c r="A7687" s="155" t="s">
        <v>1983</v>
      </c>
      <c r="B7687" s="155" t="s">
        <v>5208</v>
      </c>
      <c r="C7687" s="155" t="s">
        <v>10921</v>
      </c>
      <c r="D7687" s="155">
        <v>198</v>
      </c>
      <c r="E7687" s="155">
        <v>196</v>
      </c>
      <c r="F7687" s="166">
        <v>42740</v>
      </c>
      <c r="G7687" s="166">
        <v>42751</v>
      </c>
      <c r="H7687" s="157">
        <v>1</v>
      </c>
      <c r="I7687" s="166" t="s">
        <v>10922</v>
      </c>
    </row>
    <row r="7688" spans="1:9" ht="15" customHeight="1" x14ac:dyDescent="0.25">
      <c r="A7688" s="155" t="s">
        <v>10923</v>
      </c>
      <c r="B7688" s="155" t="s">
        <v>8785</v>
      </c>
      <c r="C7688" s="155" t="s">
        <v>10924</v>
      </c>
      <c r="D7688" s="155">
        <v>10</v>
      </c>
      <c r="E7688" s="155">
        <v>10</v>
      </c>
      <c r="F7688" s="166">
        <v>42740</v>
      </c>
      <c r="G7688" s="166">
        <v>42742</v>
      </c>
      <c r="H7688" s="157">
        <v>1</v>
      </c>
      <c r="I7688" s="166"/>
    </row>
    <row r="7689" spans="1:9" ht="15" customHeight="1" x14ac:dyDescent="0.25">
      <c r="A7689" s="155" t="s">
        <v>8647</v>
      </c>
      <c r="B7689" s="155" t="s">
        <v>8970</v>
      </c>
      <c r="C7689" s="155" t="s">
        <v>10925</v>
      </c>
      <c r="D7689" s="155">
        <v>24</v>
      </c>
      <c r="E7689" s="155">
        <v>24</v>
      </c>
      <c r="F7689" s="166">
        <v>42741</v>
      </c>
      <c r="G7689" s="166">
        <v>42748</v>
      </c>
      <c r="H7689" s="157">
        <v>1</v>
      </c>
      <c r="I7689" s="166"/>
    </row>
    <row r="7690" spans="1:9" ht="15" customHeight="1" x14ac:dyDescent="0.25">
      <c r="A7690" s="155" t="s">
        <v>2714</v>
      </c>
      <c r="B7690" s="155" t="s">
        <v>1060</v>
      </c>
      <c r="C7690" s="155" t="s">
        <v>10926</v>
      </c>
      <c r="D7690" s="155">
        <v>10</v>
      </c>
      <c r="E7690" s="155">
        <v>10</v>
      </c>
      <c r="F7690" s="166">
        <v>42741</v>
      </c>
      <c r="G7690" s="166">
        <v>42745</v>
      </c>
      <c r="H7690" s="157">
        <v>1</v>
      </c>
      <c r="I7690" s="166"/>
    </row>
    <row r="7691" spans="1:9" ht="15" customHeight="1" x14ac:dyDescent="0.25">
      <c r="A7691" s="155" t="s">
        <v>10425</v>
      </c>
      <c r="B7691" s="155" t="s">
        <v>1696</v>
      </c>
      <c r="C7691" s="155" t="s">
        <v>10927</v>
      </c>
      <c r="D7691" s="155">
        <v>113</v>
      </c>
      <c r="E7691" s="155">
        <v>113</v>
      </c>
      <c r="F7691" s="166">
        <v>42741</v>
      </c>
      <c r="G7691" s="166">
        <v>42753</v>
      </c>
      <c r="H7691" s="157">
        <v>1</v>
      </c>
      <c r="I7691" s="166" t="s">
        <v>10929</v>
      </c>
    </row>
    <row r="7692" spans="1:9" ht="15" customHeight="1" x14ac:dyDescent="0.25">
      <c r="A7692" s="155" t="s">
        <v>10425</v>
      </c>
      <c r="B7692" s="155" t="s">
        <v>1696</v>
      </c>
      <c r="C7692" s="155" t="s">
        <v>364</v>
      </c>
      <c r="D7692" s="155">
        <v>21</v>
      </c>
      <c r="E7692" s="155">
        <v>21</v>
      </c>
      <c r="F7692" s="166">
        <v>42741</v>
      </c>
      <c r="G7692" s="166">
        <v>42753</v>
      </c>
      <c r="H7692" s="157">
        <v>1</v>
      </c>
      <c r="I7692" s="166" t="s">
        <v>10928</v>
      </c>
    </row>
    <row r="7693" spans="1:9" ht="15" customHeight="1" x14ac:dyDescent="0.25">
      <c r="A7693" s="155" t="s">
        <v>5432</v>
      </c>
      <c r="B7693" s="155" t="s">
        <v>5433</v>
      </c>
      <c r="C7693" s="155" t="s">
        <v>10930</v>
      </c>
      <c r="D7693" s="155">
        <v>25</v>
      </c>
      <c r="E7693" s="155">
        <v>25</v>
      </c>
      <c r="F7693" s="166">
        <v>42744</v>
      </c>
      <c r="G7693" s="166">
        <v>42751</v>
      </c>
      <c r="H7693" s="157">
        <v>1</v>
      </c>
      <c r="I7693" s="166"/>
    </row>
    <row r="7694" spans="1:9" ht="15" customHeight="1" x14ac:dyDescent="0.25">
      <c r="A7694" s="155" t="s">
        <v>4562</v>
      </c>
      <c r="B7694" s="155" t="s">
        <v>1696</v>
      </c>
      <c r="C7694" s="155" t="s">
        <v>10931</v>
      </c>
      <c r="D7694" s="155">
        <v>3</v>
      </c>
      <c r="E7694" s="155">
        <v>3</v>
      </c>
      <c r="F7694" s="166">
        <v>42744</v>
      </c>
      <c r="G7694" s="166">
        <v>42751</v>
      </c>
      <c r="H7694" s="157">
        <v>1</v>
      </c>
      <c r="I7694" s="166" t="s">
        <v>10932</v>
      </c>
    </row>
    <row r="7695" spans="1:9" ht="15" customHeight="1" x14ac:dyDescent="0.25">
      <c r="A7695" s="155" t="s">
        <v>6021</v>
      </c>
      <c r="B7695" s="155" t="s">
        <v>272</v>
      </c>
      <c r="C7695" s="155" t="s">
        <v>10933</v>
      </c>
      <c r="D7695" s="155">
        <v>8</v>
      </c>
      <c r="E7695" s="155">
        <v>8</v>
      </c>
      <c r="F7695" s="166">
        <v>42744</v>
      </c>
      <c r="G7695" s="166">
        <v>42752</v>
      </c>
      <c r="H7695" s="157">
        <v>1</v>
      </c>
      <c r="I7695" s="166" t="s">
        <v>6153</v>
      </c>
    </row>
    <row r="7696" spans="1:9" x14ac:dyDescent="0.25">
      <c r="A7696" s="155" t="s">
        <v>9744</v>
      </c>
      <c r="B7696" s="155" t="s">
        <v>9745</v>
      </c>
      <c r="C7696" s="155" t="s">
        <v>10934</v>
      </c>
      <c r="D7696" s="155">
        <v>25</v>
      </c>
      <c r="E7696" s="155">
        <v>25</v>
      </c>
      <c r="F7696" s="166">
        <v>42744</v>
      </c>
      <c r="G7696" s="166">
        <v>42698</v>
      </c>
      <c r="H7696" s="157">
        <v>1</v>
      </c>
      <c r="I7696" s="166" t="s">
        <v>1847</v>
      </c>
    </row>
    <row r="7697" spans="1:9" ht="15" customHeight="1" x14ac:dyDescent="0.25">
      <c r="A7697" s="155" t="s">
        <v>8170</v>
      </c>
      <c r="B7697" s="155" t="s">
        <v>9419</v>
      </c>
      <c r="C7697" s="155" t="s">
        <v>10935</v>
      </c>
      <c r="D7697" s="155">
        <v>50</v>
      </c>
      <c r="E7697" s="155">
        <v>50</v>
      </c>
      <c r="F7697" s="166">
        <v>42744</v>
      </c>
      <c r="G7697" s="166">
        <v>42750</v>
      </c>
      <c r="H7697" s="157">
        <v>1</v>
      </c>
      <c r="I7697" s="166" t="s">
        <v>10897</v>
      </c>
    </row>
    <row r="7698" spans="1:9" ht="15" customHeight="1" x14ac:dyDescent="0.25">
      <c r="A7698" s="155" t="s">
        <v>10936</v>
      </c>
      <c r="B7698" s="155" t="s">
        <v>2912</v>
      </c>
      <c r="C7698" s="155" t="s">
        <v>10937</v>
      </c>
      <c r="D7698" s="155">
        <v>100</v>
      </c>
      <c r="E7698" s="155">
        <v>100</v>
      </c>
      <c r="F7698" s="166">
        <v>42745</v>
      </c>
      <c r="G7698" s="166">
        <v>42762</v>
      </c>
      <c r="H7698" s="157">
        <v>1</v>
      </c>
      <c r="I7698" s="166"/>
    </row>
    <row r="7699" spans="1:9" ht="15" customHeight="1" x14ac:dyDescent="0.25">
      <c r="A7699" s="155" t="s">
        <v>6286</v>
      </c>
      <c r="B7699" s="155" t="s">
        <v>6287</v>
      </c>
      <c r="C7699" s="155" t="s">
        <v>10938</v>
      </c>
      <c r="D7699" s="155">
        <v>6</v>
      </c>
      <c r="E7699" s="155">
        <v>6</v>
      </c>
      <c r="F7699" s="166">
        <v>42745</v>
      </c>
      <c r="G7699" s="166">
        <v>42752</v>
      </c>
      <c r="H7699" s="157">
        <v>1</v>
      </c>
      <c r="I7699" s="166"/>
    </row>
    <row r="7700" spans="1:9" ht="15" customHeight="1" x14ac:dyDescent="0.25">
      <c r="A7700" s="155" t="s">
        <v>10939</v>
      </c>
      <c r="B7700" s="155" t="s">
        <v>10941</v>
      </c>
      <c r="C7700" s="155" t="s">
        <v>10940</v>
      </c>
      <c r="D7700" s="155">
        <v>2</v>
      </c>
      <c r="E7700" s="155">
        <v>2</v>
      </c>
      <c r="F7700" s="166">
        <v>42745</v>
      </c>
      <c r="G7700" s="166">
        <v>42746</v>
      </c>
      <c r="H7700" s="157">
        <v>1</v>
      </c>
      <c r="I7700" s="166"/>
    </row>
    <row r="7701" spans="1:9" ht="15" customHeight="1" x14ac:dyDescent="0.25">
      <c r="A7701" s="155" t="s">
        <v>7716</v>
      </c>
      <c r="B7701" s="155" t="s">
        <v>7717</v>
      </c>
      <c r="C7701" s="155" t="s">
        <v>10942</v>
      </c>
      <c r="D7701" s="155">
        <v>23</v>
      </c>
      <c r="E7701" s="155">
        <v>23</v>
      </c>
      <c r="F7701" s="166">
        <v>42745</v>
      </c>
      <c r="G7701" s="166">
        <v>42753</v>
      </c>
      <c r="H7701" s="157">
        <v>1</v>
      </c>
      <c r="I7701" s="166" t="s">
        <v>10943</v>
      </c>
    </row>
    <row r="7702" spans="1:9" ht="15" customHeight="1" x14ac:dyDescent="0.25">
      <c r="A7702" s="155" t="s">
        <v>10559</v>
      </c>
      <c r="B7702" s="155" t="s">
        <v>10914</v>
      </c>
      <c r="C7702" s="155" t="s">
        <v>10944</v>
      </c>
      <c r="D7702" s="155">
        <v>98</v>
      </c>
      <c r="E7702" s="155">
        <v>98</v>
      </c>
      <c r="F7702" s="166">
        <v>42745</v>
      </c>
      <c r="G7702" s="166">
        <v>42750</v>
      </c>
      <c r="H7702" s="157">
        <v>1</v>
      </c>
      <c r="I7702" s="166" t="s">
        <v>10945</v>
      </c>
    </row>
    <row r="7703" spans="1:9" ht="15" customHeight="1" x14ac:dyDescent="0.25">
      <c r="A7703" s="155" t="s">
        <v>6286</v>
      </c>
      <c r="B7703" s="155" t="s">
        <v>10642</v>
      </c>
      <c r="C7703" s="155" t="s">
        <v>10946</v>
      </c>
      <c r="D7703" s="155">
        <v>20</v>
      </c>
      <c r="E7703" s="155">
        <v>20</v>
      </c>
      <c r="F7703" s="166">
        <v>42745</v>
      </c>
      <c r="G7703" s="166">
        <v>42748</v>
      </c>
      <c r="H7703" s="157">
        <v>1</v>
      </c>
      <c r="I7703" s="166"/>
    </row>
    <row r="7704" spans="1:9" ht="15" customHeight="1" x14ac:dyDescent="0.25">
      <c r="A7704" s="155" t="s">
        <v>71</v>
      </c>
      <c r="B7704" s="155" t="s">
        <v>167</v>
      </c>
      <c r="C7704" s="155" t="s">
        <v>10948</v>
      </c>
      <c r="D7704" s="155">
        <v>25</v>
      </c>
      <c r="E7704" s="155">
        <v>25</v>
      </c>
      <c r="F7704" s="166">
        <v>42746</v>
      </c>
      <c r="G7704" s="166">
        <v>42751</v>
      </c>
      <c r="H7704" s="157">
        <v>1</v>
      </c>
      <c r="I7704" s="166"/>
    </row>
    <row r="7705" spans="1:9" ht="15" customHeight="1" x14ac:dyDescent="0.25">
      <c r="A7705" s="155" t="s">
        <v>6965</v>
      </c>
      <c r="B7705" s="155" t="s">
        <v>4975</v>
      </c>
      <c r="C7705" s="155" t="s">
        <v>10949</v>
      </c>
      <c r="D7705" s="155">
        <v>22</v>
      </c>
      <c r="E7705" s="155">
        <v>22</v>
      </c>
      <c r="F7705" s="166">
        <v>42746</v>
      </c>
      <c r="G7705" s="166">
        <v>42751</v>
      </c>
      <c r="H7705" s="157">
        <v>1</v>
      </c>
      <c r="I7705" s="166"/>
    </row>
    <row r="7706" spans="1:9" ht="15" customHeight="1" x14ac:dyDescent="0.25">
      <c r="A7706" s="155" t="s">
        <v>71</v>
      </c>
      <c r="B7706" s="155" t="s">
        <v>1530</v>
      </c>
      <c r="C7706" s="155" t="s">
        <v>837</v>
      </c>
      <c r="D7706" s="155">
        <v>1</v>
      </c>
      <c r="E7706" s="155">
        <v>1</v>
      </c>
      <c r="F7706" s="166">
        <v>42746</v>
      </c>
      <c r="G7706" s="166">
        <v>42751</v>
      </c>
      <c r="H7706" s="157">
        <v>1</v>
      </c>
      <c r="I7706" s="166" t="s">
        <v>838</v>
      </c>
    </row>
    <row r="7707" spans="1:9" ht="15" customHeight="1" x14ac:dyDescent="0.25">
      <c r="A7707" s="155" t="s">
        <v>71</v>
      </c>
      <c r="B7707" s="155" t="s">
        <v>10950</v>
      </c>
      <c r="C7707" s="155" t="s">
        <v>10951</v>
      </c>
      <c r="D7707" s="155">
        <v>10</v>
      </c>
      <c r="E7707" s="155">
        <v>10</v>
      </c>
      <c r="F7707" s="166">
        <v>42747</v>
      </c>
      <c r="G7707" s="166">
        <v>42753</v>
      </c>
      <c r="H7707" s="157">
        <v>1</v>
      </c>
      <c r="I7707" s="166"/>
    </row>
    <row r="7708" spans="1:9" ht="15" customHeight="1" x14ac:dyDescent="0.25">
      <c r="A7708" s="155" t="s">
        <v>10954</v>
      </c>
      <c r="B7708" s="155" t="s">
        <v>10955</v>
      </c>
      <c r="C7708" s="155" t="s">
        <v>10956</v>
      </c>
      <c r="D7708" s="155">
        <v>6</v>
      </c>
      <c r="E7708" s="155">
        <v>6</v>
      </c>
      <c r="F7708" s="166">
        <v>42751</v>
      </c>
      <c r="G7708" s="166">
        <v>42752</v>
      </c>
      <c r="H7708" s="157">
        <v>1</v>
      </c>
      <c r="I7708" s="166"/>
    </row>
    <row r="7709" spans="1:9" ht="15" customHeight="1" x14ac:dyDescent="0.25">
      <c r="A7709" s="155" t="s">
        <v>71</v>
      </c>
      <c r="B7709" s="155" t="s">
        <v>1168</v>
      </c>
      <c r="C7709" s="155" t="s">
        <v>10957</v>
      </c>
      <c r="D7709" s="155">
        <v>10</v>
      </c>
      <c r="E7709" s="155">
        <v>10</v>
      </c>
      <c r="F7709" s="166">
        <v>42751</v>
      </c>
      <c r="G7709" s="166">
        <v>42769</v>
      </c>
      <c r="H7709" s="157">
        <v>1</v>
      </c>
      <c r="I7709" s="166"/>
    </row>
    <row r="7710" spans="1:9" ht="15" customHeight="1" x14ac:dyDescent="0.25">
      <c r="A7710" s="155" t="s">
        <v>559</v>
      </c>
      <c r="B7710" s="155" t="s">
        <v>560</v>
      </c>
      <c r="C7710" s="155" t="s">
        <v>10958</v>
      </c>
      <c r="D7710" s="155">
        <v>12000</v>
      </c>
      <c r="E7710" s="155">
        <v>12060</v>
      </c>
      <c r="F7710" s="166">
        <v>42752</v>
      </c>
      <c r="G7710" s="166">
        <v>42758</v>
      </c>
      <c r="H7710" s="157">
        <v>1</v>
      </c>
      <c r="I7710" s="166"/>
    </row>
    <row r="7711" spans="1:9" ht="15" customHeight="1" x14ac:dyDescent="0.25">
      <c r="A7711" s="155" t="s">
        <v>36</v>
      </c>
      <c r="B7711" s="155" t="s">
        <v>4573</v>
      </c>
      <c r="C7711" s="155" t="s">
        <v>10959</v>
      </c>
      <c r="D7711" s="155">
        <v>50</v>
      </c>
      <c r="E7711" s="155">
        <v>52</v>
      </c>
      <c r="F7711" s="166">
        <v>42752</v>
      </c>
      <c r="G7711" s="166">
        <v>42755</v>
      </c>
      <c r="H7711" s="157">
        <v>1</v>
      </c>
      <c r="I7711" s="166"/>
    </row>
    <row r="7712" spans="1:9" ht="15" customHeight="1" x14ac:dyDescent="0.25">
      <c r="A7712" s="155" t="s">
        <v>36</v>
      </c>
      <c r="B7712" s="155" t="s">
        <v>4428</v>
      </c>
      <c r="C7712" s="155" t="s">
        <v>364</v>
      </c>
      <c r="D7712" s="155">
        <v>15</v>
      </c>
      <c r="E7712" s="155">
        <v>15</v>
      </c>
      <c r="F7712" s="166">
        <v>42752</v>
      </c>
      <c r="G7712" s="166">
        <v>42755</v>
      </c>
      <c r="H7712" s="157">
        <v>1</v>
      </c>
      <c r="I7712" s="166"/>
    </row>
    <row r="7713" spans="1:9" ht="15" customHeight="1" x14ac:dyDescent="0.25">
      <c r="A7713" s="155" t="s">
        <v>4395</v>
      </c>
      <c r="B7713" s="155" t="s">
        <v>4396</v>
      </c>
      <c r="C7713" s="155" t="s">
        <v>10960</v>
      </c>
      <c r="D7713" s="155">
        <v>100</v>
      </c>
      <c r="E7713" s="155">
        <v>100</v>
      </c>
      <c r="F7713" s="166">
        <v>42752</v>
      </c>
      <c r="G7713" s="166">
        <v>42753</v>
      </c>
      <c r="H7713" s="157">
        <v>1</v>
      </c>
      <c r="I7713" s="166"/>
    </row>
    <row r="7714" spans="1:9" ht="15" customHeight="1" x14ac:dyDescent="0.25">
      <c r="A7714" s="155" t="s">
        <v>3923</v>
      </c>
      <c r="B7714" s="155" t="s">
        <v>6714</v>
      </c>
      <c r="C7714" s="155" t="s">
        <v>10961</v>
      </c>
      <c r="D7714" s="155">
        <v>10</v>
      </c>
      <c r="E7714" s="155">
        <v>10</v>
      </c>
      <c r="F7714" s="166">
        <v>42752</v>
      </c>
      <c r="G7714" s="166">
        <v>42758</v>
      </c>
      <c r="H7714" s="157">
        <v>1</v>
      </c>
      <c r="I7714" s="166"/>
    </row>
    <row r="7715" spans="1:9" ht="15" customHeight="1" x14ac:dyDescent="0.25">
      <c r="A7715" s="155" t="s">
        <v>10716</v>
      </c>
      <c r="B7715" s="155" t="s">
        <v>10407</v>
      </c>
      <c r="C7715" s="155" t="s">
        <v>10962</v>
      </c>
      <c r="D7715" s="155">
        <v>5</v>
      </c>
      <c r="E7715" s="155">
        <v>5</v>
      </c>
      <c r="F7715" s="166">
        <v>42752</v>
      </c>
      <c r="G7715" s="166">
        <v>42752</v>
      </c>
      <c r="H7715" s="157">
        <v>1</v>
      </c>
      <c r="I7715" s="166" t="s">
        <v>214</v>
      </c>
    </row>
    <row r="7716" spans="1:9" ht="15" customHeight="1" x14ac:dyDescent="0.25">
      <c r="A7716" s="155" t="s">
        <v>10510</v>
      </c>
      <c r="B7716" s="155" t="s">
        <v>10963</v>
      </c>
      <c r="C7716" s="155" t="s">
        <v>10964</v>
      </c>
      <c r="D7716" s="155">
        <v>10</v>
      </c>
      <c r="E7716" s="155">
        <v>10</v>
      </c>
      <c r="F7716" s="166">
        <v>42752</v>
      </c>
      <c r="G7716" s="166">
        <v>42754</v>
      </c>
      <c r="H7716" s="157">
        <v>1</v>
      </c>
      <c r="I7716" s="166"/>
    </row>
    <row r="7717" spans="1:9" ht="30" x14ac:dyDescent="0.25">
      <c r="A7717" s="155" t="s">
        <v>8056</v>
      </c>
      <c r="B7717" s="155" t="s">
        <v>10468</v>
      </c>
      <c r="C7717" s="155" t="s">
        <v>10965</v>
      </c>
      <c r="D7717" s="155">
        <v>100</v>
      </c>
      <c r="E7717" s="155">
        <v>100</v>
      </c>
      <c r="F7717" s="166">
        <v>42752</v>
      </c>
      <c r="G7717" s="166">
        <v>42745</v>
      </c>
      <c r="H7717" s="157">
        <v>0</v>
      </c>
      <c r="I7717" s="166"/>
    </row>
    <row r="7718" spans="1:9" ht="15" customHeight="1" x14ac:dyDescent="0.25">
      <c r="A7718" s="155" t="s">
        <v>71</v>
      </c>
      <c r="B7718" s="155" t="s">
        <v>1530</v>
      </c>
      <c r="C7718" s="155" t="s">
        <v>10966</v>
      </c>
      <c r="D7718" s="155">
        <v>5</v>
      </c>
      <c r="E7718" s="155">
        <v>5</v>
      </c>
      <c r="F7718" s="166">
        <v>42753</v>
      </c>
      <c r="G7718" s="166">
        <v>42765</v>
      </c>
      <c r="H7718" s="157">
        <v>1</v>
      </c>
      <c r="I7718" s="166"/>
    </row>
    <row r="7719" spans="1:9" ht="15" customHeight="1" x14ac:dyDescent="0.25">
      <c r="A7719" s="155" t="s">
        <v>563</v>
      </c>
      <c r="B7719" s="155" t="s">
        <v>309</v>
      </c>
      <c r="C7719" s="155" t="s">
        <v>10967</v>
      </c>
      <c r="D7719" s="155">
        <v>50</v>
      </c>
      <c r="E7719" s="155">
        <v>50</v>
      </c>
      <c r="F7719" s="166">
        <v>42753</v>
      </c>
      <c r="G7719" s="166">
        <v>42765</v>
      </c>
      <c r="H7719" s="157">
        <v>1</v>
      </c>
      <c r="I7719" s="166"/>
    </row>
    <row r="7720" spans="1:9" ht="15" customHeight="1" x14ac:dyDescent="0.25">
      <c r="A7720" s="155" t="s">
        <v>10968</v>
      </c>
      <c r="B7720" s="155" t="s">
        <v>10969</v>
      </c>
      <c r="C7720" s="155" t="s">
        <v>10970</v>
      </c>
      <c r="D7720" s="155">
        <v>5</v>
      </c>
      <c r="E7720" s="155">
        <v>5</v>
      </c>
      <c r="F7720" s="166">
        <v>42753</v>
      </c>
      <c r="G7720" s="166">
        <v>42753</v>
      </c>
      <c r="H7720" s="157">
        <v>1</v>
      </c>
      <c r="I7720" s="166"/>
    </row>
    <row r="7721" spans="1:9" ht="15" customHeight="1" x14ac:dyDescent="0.25">
      <c r="A7721" s="155" t="s">
        <v>4562</v>
      </c>
      <c r="B7721" s="155" t="s">
        <v>1696</v>
      </c>
      <c r="C7721" s="155" t="s">
        <v>10971</v>
      </c>
      <c r="D7721" s="155">
        <v>1</v>
      </c>
      <c r="E7721" s="155">
        <v>1</v>
      </c>
      <c r="F7721" s="166">
        <v>42753</v>
      </c>
      <c r="G7721" s="166">
        <v>42758</v>
      </c>
      <c r="H7721" s="157">
        <v>1</v>
      </c>
      <c r="I7721" s="166"/>
    </row>
    <row r="7722" spans="1:9" ht="15" customHeight="1" x14ac:dyDescent="0.25">
      <c r="A7722" s="155" t="s">
        <v>42</v>
      </c>
      <c r="B7722" s="155" t="s">
        <v>202</v>
      </c>
      <c r="C7722" s="155" t="s">
        <v>10972</v>
      </c>
      <c r="D7722" s="155">
        <v>300</v>
      </c>
      <c r="E7722" s="155">
        <v>300</v>
      </c>
      <c r="F7722" s="166">
        <v>42753</v>
      </c>
      <c r="G7722" s="166">
        <v>42758</v>
      </c>
      <c r="H7722" s="157">
        <v>1</v>
      </c>
      <c r="I7722" s="166"/>
    </row>
    <row r="7723" spans="1:9" ht="15" customHeight="1" x14ac:dyDescent="0.25">
      <c r="A7723" s="155" t="s">
        <v>42</v>
      </c>
      <c r="B7723" s="155" t="s">
        <v>204</v>
      </c>
      <c r="C7723" s="155" t="s">
        <v>32</v>
      </c>
      <c r="D7723" s="155">
        <v>300</v>
      </c>
      <c r="E7723" s="155">
        <v>300</v>
      </c>
      <c r="F7723" s="166">
        <v>42753</v>
      </c>
      <c r="G7723" s="166">
        <v>42758</v>
      </c>
      <c r="H7723" s="157">
        <v>1</v>
      </c>
      <c r="I7723" s="166"/>
    </row>
    <row r="7724" spans="1:9" ht="15" customHeight="1" x14ac:dyDescent="0.25">
      <c r="A7724" s="155" t="s">
        <v>42</v>
      </c>
      <c r="B7724" s="155" t="s">
        <v>370</v>
      </c>
      <c r="C7724" s="155" t="s">
        <v>59</v>
      </c>
      <c r="D7724" s="155">
        <v>300</v>
      </c>
      <c r="E7724" s="155">
        <v>300</v>
      </c>
      <c r="F7724" s="166">
        <v>42754</v>
      </c>
      <c r="G7724" s="166">
        <v>42758</v>
      </c>
      <c r="H7724" s="157">
        <v>1</v>
      </c>
      <c r="I7724" s="166"/>
    </row>
    <row r="7725" spans="1:9" ht="15" customHeight="1" x14ac:dyDescent="0.25">
      <c r="A7725" s="155" t="s">
        <v>42</v>
      </c>
      <c r="B7725" s="155" t="s">
        <v>6485</v>
      </c>
      <c r="C7725" s="155" t="s">
        <v>161</v>
      </c>
      <c r="D7725" s="155">
        <v>300</v>
      </c>
      <c r="E7725" s="155">
        <v>300</v>
      </c>
      <c r="F7725" s="166">
        <v>42754</v>
      </c>
      <c r="G7725" s="166">
        <v>42758</v>
      </c>
      <c r="H7725" s="157">
        <v>1</v>
      </c>
      <c r="I7725" s="166"/>
    </row>
    <row r="7726" spans="1:9" ht="15" customHeight="1" x14ac:dyDescent="0.25">
      <c r="A7726" s="155" t="s">
        <v>9275</v>
      </c>
      <c r="B7726" s="155" t="s">
        <v>626</v>
      </c>
      <c r="C7726" s="155" t="s">
        <v>10973</v>
      </c>
      <c r="D7726" s="155">
        <v>2500</v>
      </c>
      <c r="E7726" s="155">
        <v>2500</v>
      </c>
      <c r="F7726" s="166">
        <v>42754</v>
      </c>
      <c r="G7726" s="166">
        <v>42760</v>
      </c>
      <c r="H7726" s="157">
        <v>1</v>
      </c>
      <c r="I7726" s="166"/>
    </row>
    <row r="7727" spans="1:9" ht="15" customHeight="1" x14ac:dyDescent="0.25">
      <c r="A7727" s="155" t="s">
        <v>10974</v>
      </c>
      <c r="B7727" s="155" t="s">
        <v>10975</v>
      </c>
      <c r="C7727" s="155" t="s">
        <v>10976</v>
      </c>
      <c r="D7727" s="155">
        <v>25</v>
      </c>
      <c r="E7727" s="155">
        <v>25</v>
      </c>
      <c r="F7727" s="166">
        <v>42754</v>
      </c>
      <c r="G7727" s="166">
        <v>42740</v>
      </c>
      <c r="H7727" s="157">
        <v>1</v>
      </c>
      <c r="I7727" s="166" t="s">
        <v>10977</v>
      </c>
    </row>
    <row r="7728" spans="1:9" ht="15" customHeight="1" x14ac:dyDescent="0.25">
      <c r="A7728" s="155" t="s">
        <v>10096</v>
      </c>
      <c r="B7728" s="155" t="s">
        <v>10097</v>
      </c>
      <c r="C7728" s="155" t="s">
        <v>10978</v>
      </c>
      <c r="D7728" s="155">
        <v>2</v>
      </c>
      <c r="E7728" s="155">
        <v>2</v>
      </c>
      <c r="F7728" s="166">
        <v>42754</v>
      </c>
      <c r="G7728" s="166">
        <v>42762</v>
      </c>
      <c r="H7728" s="157">
        <v>1</v>
      </c>
      <c r="I7728" s="166"/>
    </row>
    <row r="7729" spans="1:9" ht="15" customHeight="1" x14ac:dyDescent="0.25">
      <c r="A7729" s="155" t="s">
        <v>6021</v>
      </c>
      <c r="B7729" s="155" t="s">
        <v>837</v>
      </c>
      <c r="C7729" s="155" t="s">
        <v>837</v>
      </c>
      <c r="D7729" s="155">
        <v>1</v>
      </c>
      <c r="E7729" s="155">
        <v>1</v>
      </c>
      <c r="F7729" s="166">
        <v>42754</v>
      </c>
      <c r="G7729" s="166">
        <v>42765</v>
      </c>
      <c r="H7729" s="157">
        <v>1</v>
      </c>
      <c r="I7729" s="166"/>
    </row>
    <row r="7730" spans="1:9" ht="15" customHeight="1" x14ac:dyDescent="0.25">
      <c r="A7730" s="155" t="s">
        <v>71</v>
      </c>
      <c r="B7730" s="155" t="s">
        <v>1530</v>
      </c>
      <c r="C7730" s="155" t="s">
        <v>10979</v>
      </c>
      <c r="D7730" s="155">
        <v>16</v>
      </c>
      <c r="E7730" s="155">
        <v>16</v>
      </c>
      <c r="F7730" s="166">
        <v>42753</v>
      </c>
      <c r="G7730" s="166">
        <v>42762</v>
      </c>
      <c r="H7730" s="157">
        <v>1</v>
      </c>
      <c r="I7730" s="166" t="s">
        <v>10980</v>
      </c>
    </row>
    <row r="7731" spans="1:9" ht="15" customHeight="1" x14ac:dyDescent="0.25">
      <c r="A7731" s="155" t="s">
        <v>520</v>
      </c>
      <c r="B7731" s="155" t="s">
        <v>5026</v>
      </c>
      <c r="C7731" s="155" t="s">
        <v>10981</v>
      </c>
      <c r="D7731" s="155">
        <v>350</v>
      </c>
      <c r="E7731" s="155">
        <v>350</v>
      </c>
      <c r="F7731" s="166">
        <v>42755</v>
      </c>
      <c r="G7731" s="166">
        <v>42762</v>
      </c>
      <c r="H7731" s="157">
        <v>1</v>
      </c>
      <c r="I7731" s="166"/>
    </row>
    <row r="7732" spans="1:9" ht="15" customHeight="1" x14ac:dyDescent="0.25">
      <c r="A7732" s="155" t="s">
        <v>9181</v>
      </c>
      <c r="B7732" s="155" t="s">
        <v>295</v>
      </c>
      <c r="C7732" s="155" t="s">
        <v>10982</v>
      </c>
      <c r="D7732" s="155">
        <v>25</v>
      </c>
      <c r="E7732" s="155">
        <v>25</v>
      </c>
      <c r="F7732" s="166">
        <v>42755</v>
      </c>
      <c r="G7732" s="166">
        <v>42767</v>
      </c>
      <c r="H7732" s="157">
        <v>1</v>
      </c>
      <c r="I7732" s="166"/>
    </row>
    <row r="7733" spans="1:9" ht="15" customHeight="1" x14ac:dyDescent="0.25">
      <c r="A7733" s="155" t="s">
        <v>195</v>
      </c>
      <c r="B7733" s="155" t="s">
        <v>1582</v>
      </c>
      <c r="C7733" s="155" t="s">
        <v>10983</v>
      </c>
      <c r="D7733" s="155">
        <v>300</v>
      </c>
      <c r="E7733" s="155">
        <v>300</v>
      </c>
      <c r="F7733" s="166">
        <v>42755</v>
      </c>
      <c r="G7733" s="166">
        <v>42766</v>
      </c>
      <c r="H7733" s="157">
        <v>1</v>
      </c>
      <c r="I7733" s="166"/>
    </row>
    <row r="7734" spans="1:9" ht="15" customHeight="1" x14ac:dyDescent="0.25">
      <c r="A7734" s="155" t="s">
        <v>408</v>
      </c>
      <c r="B7734" s="155" t="s">
        <v>409</v>
      </c>
      <c r="C7734" s="155" t="s">
        <v>10984</v>
      </c>
      <c r="D7734" s="155">
        <v>25</v>
      </c>
      <c r="E7734" s="155">
        <v>25</v>
      </c>
      <c r="F7734" s="166">
        <v>42755</v>
      </c>
      <c r="G7734" s="166">
        <v>42766</v>
      </c>
      <c r="H7734" s="157">
        <v>1</v>
      </c>
      <c r="I7734" s="166"/>
    </row>
    <row r="7735" spans="1:9" ht="15" customHeight="1" x14ac:dyDescent="0.25">
      <c r="A7735" s="155" t="s">
        <v>2030</v>
      </c>
      <c r="B7735" s="155" t="s">
        <v>10985</v>
      </c>
      <c r="C7735" s="155" t="s">
        <v>10986</v>
      </c>
      <c r="D7735" s="155">
        <v>100</v>
      </c>
      <c r="E7735" s="155">
        <v>9</v>
      </c>
      <c r="F7735" s="166">
        <v>42755</v>
      </c>
      <c r="G7735" s="166">
        <v>42755</v>
      </c>
      <c r="H7735" s="157">
        <v>1</v>
      </c>
      <c r="I7735" s="166"/>
    </row>
    <row r="7736" spans="1:9" ht="30" x14ac:dyDescent="0.25">
      <c r="A7736" s="155" t="s">
        <v>8056</v>
      </c>
      <c r="B7736" s="155" t="s">
        <v>3160</v>
      </c>
      <c r="C7736" s="155" t="s">
        <v>10987</v>
      </c>
      <c r="D7736" s="155">
        <v>50</v>
      </c>
      <c r="E7736" s="155">
        <v>50</v>
      </c>
      <c r="F7736" s="166">
        <v>42758</v>
      </c>
      <c r="G7736" s="166">
        <v>42746</v>
      </c>
      <c r="H7736" s="157">
        <v>0</v>
      </c>
      <c r="I7736" s="166"/>
    </row>
    <row r="7737" spans="1:9" ht="15" customHeight="1" x14ac:dyDescent="0.25">
      <c r="A7737" s="155" t="s">
        <v>520</v>
      </c>
      <c r="B7737" s="155" t="s">
        <v>1023</v>
      </c>
      <c r="C7737" s="155" t="s">
        <v>10988</v>
      </c>
      <c r="D7737" s="155">
        <v>100</v>
      </c>
      <c r="E7737" s="155">
        <v>100</v>
      </c>
      <c r="F7737" s="166">
        <v>42758</v>
      </c>
      <c r="G7737" s="166">
        <v>42760</v>
      </c>
      <c r="H7737" s="157">
        <v>1</v>
      </c>
      <c r="I7737" s="166"/>
    </row>
    <row r="7738" spans="1:9" ht="15" customHeight="1" x14ac:dyDescent="0.25">
      <c r="A7738" s="155" t="s">
        <v>78</v>
      </c>
      <c r="B7738" s="155" t="s">
        <v>8867</v>
      </c>
      <c r="C7738" s="155" t="s">
        <v>10989</v>
      </c>
      <c r="D7738" s="155">
        <v>16</v>
      </c>
      <c r="E7738" s="155">
        <v>16</v>
      </c>
      <c r="F7738" s="166">
        <v>42758</v>
      </c>
      <c r="G7738" s="166">
        <v>42765</v>
      </c>
      <c r="H7738" s="157">
        <v>1</v>
      </c>
      <c r="I7738" s="166"/>
    </row>
    <row r="7739" spans="1:9" ht="15" customHeight="1" x14ac:dyDescent="0.25">
      <c r="A7739" s="155" t="s">
        <v>42</v>
      </c>
      <c r="B7739" s="155" t="s">
        <v>7496</v>
      </c>
      <c r="C7739" s="155" t="s">
        <v>10990</v>
      </c>
      <c r="D7739" s="155">
        <v>100</v>
      </c>
      <c r="E7739" s="155">
        <v>100</v>
      </c>
      <c r="F7739" s="166">
        <v>42758</v>
      </c>
      <c r="G7739" s="166">
        <v>42759</v>
      </c>
      <c r="H7739" s="157">
        <v>1</v>
      </c>
      <c r="I7739" s="166"/>
    </row>
    <row r="7740" spans="1:9" ht="15" customHeight="1" x14ac:dyDescent="0.25">
      <c r="A7740" s="155" t="s">
        <v>8209</v>
      </c>
      <c r="B7740" s="155" t="s">
        <v>10472</v>
      </c>
      <c r="C7740" s="155" t="s">
        <v>10991</v>
      </c>
      <c r="D7740" s="155">
        <v>25</v>
      </c>
      <c r="E7740" s="155">
        <v>25</v>
      </c>
      <c r="F7740" s="166">
        <v>42758</v>
      </c>
      <c r="G7740" s="166">
        <v>42762</v>
      </c>
      <c r="H7740" s="157">
        <v>1</v>
      </c>
      <c r="I7740" s="166"/>
    </row>
    <row r="7741" spans="1:9" ht="15" customHeight="1" x14ac:dyDescent="0.25">
      <c r="A7741" s="155" t="s">
        <v>820</v>
      </c>
      <c r="B7741" s="155" t="s">
        <v>10353</v>
      </c>
      <c r="C7741" s="155" t="s">
        <v>10992</v>
      </c>
      <c r="D7741" s="155">
        <v>148</v>
      </c>
      <c r="E7741" s="155">
        <v>146</v>
      </c>
      <c r="F7741" s="166">
        <v>42758</v>
      </c>
      <c r="G7741" s="166">
        <v>42766</v>
      </c>
      <c r="H7741" s="157">
        <v>1</v>
      </c>
      <c r="I7741" s="166" t="s">
        <v>10993</v>
      </c>
    </row>
    <row r="7742" spans="1:9" x14ac:dyDescent="0.25">
      <c r="A7742" s="155" t="s">
        <v>10316</v>
      </c>
      <c r="B7742" s="155" t="s">
        <v>10994</v>
      </c>
      <c r="C7742" s="155" t="s">
        <v>10995</v>
      </c>
      <c r="D7742" s="155">
        <v>10</v>
      </c>
      <c r="E7742" s="155">
        <v>10</v>
      </c>
      <c r="F7742" s="166">
        <v>42758</v>
      </c>
      <c r="G7742" s="166">
        <v>42752</v>
      </c>
      <c r="H7742" s="157">
        <v>1</v>
      </c>
      <c r="I7742" s="166" t="s">
        <v>11753</v>
      </c>
    </row>
    <row r="7743" spans="1:9" x14ac:dyDescent="0.25">
      <c r="A7743" s="155" t="s">
        <v>71</v>
      </c>
      <c r="B7743" s="155" t="s">
        <v>1550</v>
      </c>
      <c r="C7743" s="155" t="s">
        <v>10996</v>
      </c>
      <c r="D7743" s="155">
        <v>5</v>
      </c>
      <c r="E7743" s="155">
        <v>5</v>
      </c>
      <c r="F7743" s="166">
        <v>42759</v>
      </c>
      <c r="G7743" s="166">
        <v>42751</v>
      </c>
      <c r="H7743" s="157">
        <v>0</v>
      </c>
      <c r="I7743" s="166"/>
    </row>
    <row r="7744" spans="1:9" x14ac:dyDescent="0.25">
      <c r="A7744" s="155" t="s">
        <v>71</v>
      </c>
      <c r="B7744" s="155" t="s">
        <v>1550</v>
      </c>
      <c r="C7744" s="155" t="s">
        <v>10997</v>
      </c>
      <c r="D7744" s="155">
        <v>6</v>
      </c>
      <c r="E7744" s="155">
        <v>6</v>
      </c>
      <c r="F7744" s="166">
        <v>42759</v>
      </c>
      <c r="G7744" s="166">
        <v>42755</v>
      </c>
      <c r="H7744" s="157">
        <v>0</v>
      </c>
      <c r="I7744" s="166"/>
    </row>
    <row r="7745" spans="1:9" ht="15" customHeight="1" x14ac:dyDescent="0.25">
      <c r="A7745" s="155" t="s">
        <v>6237</v>
      </c>
      <c r="B7745" s="155" t="s">
        <v>1696</v>
      </c>
      <c r="C7745" s="155" t="s">
        <v>10998</v>
      </c>
      <c r="D7745" s="155">
        <v>2</v>
      </c>
      <c r="E7745" s="155">
        <v>2</v>
      </c>
      <c r="F7745" s="166">
        <v>42759</v>
      </c>
      <c r="G7745" s="166">
        <v>42765</v>
      </c>
      <c r="H7745" s="157">
        <v>1</v>
      </c>
      <c r="I7745" s="166"/>
    </row>
    <row r="7746" spans="1:9" ht="15" customHeight="1" x14ac:dyDescent="0.25">
      <c r="A7746" s="155" t="s">
        <v>3967</v>
      </c>
      <c r="B7746" s="155" t="s">
        <v>10999</v>
      </c>
      <c r="C7746" s="155" t="s">
        <v>11000</v>
      </c>
      <c r="D7746" s="155">
        <v>1</v>
      </c>
      <c r="E7746" s="155">
        <v>1</v>
      </c>
      <c r="F7746" s="166">
        <v>42760</v>
      </c>
      <c r="G7746" s="166">
        <v>42765</v>
      </c>
      <c r="H7746" s="157">
        <v>1</v>
      </c>
      <c r="I7746" s="166"/>
    </row>
    <row r="7747" spans="1:9" ht="15" customHeight="1" x14ac:dyDescent="0.25">
      <c r="A7747" s="155" t="s">
        <v>1866</v>
      </c>
      <c r="B7747" s="155" t="s">
        <v>7532</v>
      </c>
      <c r="C7747" s="155" t="s">
        <v>10107</v>
      </c>
      <c r="D7747" s="155">
        <v>10</v>
      </c>
      <c r="E7747" s="155">
        <v>10</v>
      </c>
      <c r="F7747" s="166">
        <v>42755</v>
      </c>
      <c r="G7747" s="166">
        <v>42765</v>
      </c>
      <c r="H7747" s="157">
        <v>1</v>
      </c>
      <c r="I7747" s="166" t="s">
        <v>6410</v>
      </c>
    </row>
    <row r="7748" spans="1:9" ht="15" customHeight="1" x14ac:dyDescent="0.25">
      <c r="A7748" s="155" t="s">
        <v>71</v>
      </c>
      <c r="B7748" s="155" t="s">
        <v>2730</v>
      </c>
      <c r="C7748" s="155" t="s">
        <v>11001</v>
      </c>
      <c r="D7748" s="155">
        <v>26</v>
      </c>
      <c r="E7748" s="155">
        <v>26</v>
      </c>
      <c r="F7748" s="166">
        <v>42760</v>
      </c>
      <c r="G7748" s="166">
        <v>42769</v>
      </c>
      <c r="H7748" s="157">
        <v>1</v>
      </c>
      <c r="I7748" s="166"/>
    </row>
    <row r="7749" spans="1:9" ht="15" customHeight="1" x14ac:dyDescent="0.25">
      <c r="A7749" s="155" t="s">
        <v>10716</v>
      </c>
      <c r="B7749" s="155" t="s">
        <v>11003</v>
      </c>
      <c r="C7749" s="155" t="s">
        <v>11004</v>
      </c>
      <c r="D7749" s="155">
        <v>10</v>
      </c>
      <c r="E7749" s="155">
        <v>10</v>
      </c>
      <c r="F7749" s="166">
        <v>42760</v>
      </c>
      <c r="G7749" s="166">
        <v>42761</v>
      </c>
      <c r="H7749" s="157">
        <v>1</v>
      </c>
      <c r="I7749" s="166" t="s">
        <v>214</v>
      </c>
    </row>
    <row r="7750" spans="1:9" ht="15" customHeight="1" x14ac:dyDescent="0.25">
      <c r="A7750" s="155" t="s">
        <v>10716</v>
      </c>
      <c r="B7750" s="155" t="s">
        <v>11002</v>
      </c>
      <c r="C7750" s="155" t="s">
        <v>11005</v>
      </c>
      <c r="D7750" s="155">
        <v>10</v>
      </c>
      <c r="E7750" s="155">
        <v>10</v>
      </c>
      <c r="F7750" s="166">
        <v>42760</v>
      </c>
      <c r="G7750" s="166">
        <v>42762</v>
      </c>
      <c r="H7750" s="157">
        <v>1</v>
      </c>
      <c r="I7750" s="166" t="s">
        <v>214</v>
      </c>
    </row>
    <row r="7751" spans="1:9" ht="15" customHeight="1" x14ac:dyDescent="0.25">
      <c r="A7751" s="155" t="s">
        <v>8835</v>
      </c>
      <c r="B7751" s="155" t="s">
        <v>10297</v>
      </c>
      <c r="C7751" s="155" t="s">
        <v>11006</v>
      </c>
      <c r="D7751" s="155">
        <v>600</v>
      </c>
      <c r="E7751" s="155">
        <v>600</v>
      </c>
      <c r="F7751" s="166">
        <v>42760</v>
      </c>
      <c r="G7751" s="166">
        <v>42769</v>
      </c>
      <c r="H7751" s="157">
        <v>1</v>
      </c>
      <c r="I7751" s="166"/>
    </row>
    <row r="7752" spans="1:9" ht="15" customHeight="1" x14ac:dyDescent="0.25">
      <c r="A7752" s="155" t="s">
        <v>9815</v>
      </c>
      <c r="B7752" s="155" t="s">
        <v>5063</v>
      </c>
      <c r="C7752" s="155" t="s">
        <v>11007</v>
      </c>
      <c r="D7752" s="155">
        <v>400</v>
      </c>
      <c r="E7752" s="155">
        <v>400</v>
      </c>
      <c r="F7752" s="166">
        <v>42761</v>
      </c>
      <c r="G7752" s="166">
        <v>42773</v>
      </c>
      <c r="H7752" s="157">
        <v>1</v>
      </c>
      <c r="I7752" s="166" t="s">
        <v>6410</v>
      </c>
    </row>
    <row r="7753" spans="1:9" ht="15" customHeight="1" x14ac:dyDescent="0.25">
      <c r="A7753" s="155" t="s">
        <v>11008</v>
      </c>
      <c r="B7753" s="155" t="s">
        <v>11009</v>
      </c>
      <c r="C7753" s="155" t="s">
        <v>4565</v>
      </c>
      <c r="D7753" s="155">
        <v>1</v>
      </c>
      <c r="E7753" s="155">
        <v>1</v>
      </c>
      <c r="F7753" s="166">
        <v>42761</v>
      </c>
      <c r="G7753" s="166">
        <v>42763</v>
      </c>
      <c r="H7753" s="157">
        <v>1</v>
      </c>
      <c r="I7753" s="166"/>
    </row>
    <row r="7754" spans="1:9" ht="15" customHeight="1" x14ac:dyDescent="0.25">
      <c r="A7754" s="155" t="s">
        <v>8550</v>
      </c>
      <c r="B7754" s="155" t="s">
        <v>8551</v>
      </c>
      <c r="C7754" s="155" t="s">
        <v>11010</v>
      </c>
      <c r="D7754" s="155">
        <v>30</v>
      </c>
      <c r="E7754" s="155">
        <v>30</v>
      </c>
      <c r="F7754" s="166">
        <v>42761</v>
      </c>
      <c r="G7754" s="166">
        <v>42765</v>
      </c>
      <c r="H7754" s="157">
        <v>1</v>
      </c>
      <c r="I7754" s="166" t="s">
        <v>1546</v>
      </c>
    </row>
    <row r="7755" spans="1:9" ht="15" customHeight="1" x14ac:dyDescent="0.25">
      <c r="A7755" s="155" t="s">
        <v>11011</v>
      </c>
      <c r="B7755" s="155" t="s">
        <v>11012</v>
      </c>
      <c r="C7755" s="155" t="s">
        <v>11013</v>
      </c>
      <c r="D7755" s="155">
        <v>25</v>
      </c>
      <c r="E7755" s="155">
        <v>25</v>
      </c>
      <c r="F7755" s="166">
        <v>42762</v>
      </c>
      <c r="G7755" s="166">
        <v>42769</v>
      </c>
      <c r="H7755" s="157">
        <v>1</v>
      </c>
      <c r="I7755" s="166"/>
    </row>
    <row r="7756" spans="1:9" ht="15" customHeight="1" x14ac:dyDescent="0.25">
      <c r="A7756" s="155" t="s">
        <v>299</v>
      </c>
      <c r="B7756" s="155" t="s">
        <v>909</v>
      </c>
      <c r="C7756" s="155" t="s">
        <v>11014</v>
      </c>
      <c r="D7756" s="155">
        <v>100</v>
      </c>
      <c r="E7756" s="155">
        <v>100</v>
      </c>
      <c r="F7756" s="166">
        <v>42762</v>
      </c>
      <c r="G7756" s="166">
        <v>42767</v>
      </c>
      <c r="H7756" s="157">
        <v>1</v>
      </c>
      <c r="I7756" s="166"/>
    </row>
    <row r="7757" spans="1:9" ht="15" customHeight="1" x14ac:dyDescent="0.25">
      <c r="A7757" s="155" t="s">
        <v>11015</v>
      </c>
      <c r="B7757" s="155" t="s">
        <v>4655</v>
      </c>
      <c r="C7757" s="155" t="s">
        <v>11017</v>
      </c>
      <c r="D7757" s="155">
        <v>195</v>
      </c>
      <c r="E7757" s="155">
        <v>195</v>
      </c>
      <c r="F7757" s="166">
        <v>42762</v>
      </c>
      <c r="G7757" s="166">
        <v>42766</v>
      </c>
      <c r="H7757" s="157">
        <v>1</v>
      </c>
      <c r="I7757" s="166"/>
    </row>
    <row r="7758" spans="1:9" ht="15" customHeight="1" x14ac:dyDescent="0.25">
      <c r="A7758" s="155" t="s">
        <v>11015</v>
      </c>
      <c r="B7758" s="155" t="s">
        <v>4663</v>
      </c>
      <c r="C7758" s="155" t="s">
        <v>11016</v>
      </c>
      <c r="D7758" s="155">
        <v>48</v>
      </c>
      <c r="E7758" s="155">
        <v>48</v>
      </c>
      <c r="F7758" s="166">
        <v>42762</v>
      </c>
      <c r="G7758" s="166">
        <v>42766</v>
      </c>
      <c r="H7758" s="157">
        <v>1</v>
      </c>
      <c r="I7758" s="166"/>
    </row>
    <row r="7759" spans="1:9" ht="15" customHeight="1" x14ac:dyDescent="0.25">
      <c r="A7759" s="155" t="s">
        <v>820</v>
      </c>
      <c r="B7759" s="155" t="s">
        <v>11018</v>
      </c>
      <c r="C7759" s="155" t="s">
        <v>11019</v>
      </c>
      <c r="D7759" s="155">
        <v>25</v>
      </c>
      <c r="E7759" s="155">
        <v>25</v>
      </c>
      <c r="F7759" s="166">
        <v>42762</v>
      </c>
      <c r="G7759" s="166">
        <v>42776</v>
      </c>
      <c r="H7759" s="157">
        <v>1</v>
      </c>
      <c r="I7759" s="166"/>
    </row>
    <row r="7760" spans="1:9" ht="15" customHeight="1" x14ac:dyDescent="0.25">
      <c r="A7760" s="155" t="s">
        <v>1145</v>
      </c>
      <c r="B7760" s="155" t="s">
        <v>11020</v>
      </c>
      <c r="C7760" s="155" t="s">
        <v>11021</v>
      </c>
      <c r="D7760" s="155">
        <v>20</v>
      </c>
      <c r="E7760" s="155">
        <v>20</v>
      </c>
      <c r="F7760" s="166">
        <v>42762</v>
      </c>
      <c r="G7760" s="166">
        <v>42768</v>
      </c>
      <c r="H7760" s="157">
        <v>1</v>
      </c>
      <c r="I7760" s="166"/>
    </row>
    <row r="7761" spans="1:9" ht="15" customHeight="1" x14ac:dyDescent="0.25">
      <c r="A7761" s="155" t="s">
        <v>8524</v>
      </c>
      <c r="B7761" s="155" t="s">
        <v>10694</v>
      </c>
      <c r="C7761" s="155" t="s">
        <v>11022</v>
      </c>
      <c r="D7761" s="155">
        <v>20</v>
      </c>
      <c r="E7761" s="155">
        <v>20</v>
      </c>
      <c r="F7761" s="166">
        <v>42762</v>
      </c>
      <c r="G7761" s="166">
        <v>42763</v>
      </c>
      <c r="H7761" s="157">
        <v>1</v>
      </c>
      <c r="I7761" s="166"/>
    </row>
    <row r="7762" spans="1:9" ht="15" customHeight="1" x14ac:dyDescent="0.25">
      <c r="A7762" s="155" t="s">
        <v>4963</v>
      </c>
      <c r="B7762" s="155" t="s">
        <v>7727</v>
      </c>
      <c r="C7762" s="155" t="s">
        <v>11036</v>
      </c>
      <c r="D7762" s="155">
        <v>24</v>
      </c>
      <c r="E7762" s="155">
        <v>24</v>
      </c>
      <c r="F7762" s="166">
        <v>42762</v>
      </c>
      <c r="G7762" s="166">
        <v>42769</v>
      </c>
      <c r="H7762" s="157">
        <v>1</v>
      </c>
      <c r="I7762" s="166" t="s">
        <v>11023</v>
      </c>
    </row>
    <row r="7763" spans="1:9" ht="15" customHeight="1" x14ac:dyDescent="0.25">
      <c r="A7763" s="155" t="s">
        <v>327</v>
      </c>
      <c r="B7763" s="155" t="s">
        <v>987</v>
      </c>
      <c r="C7763" s="155" t="s">
        <v>11024</v>
      </c>
      <c r="D7763" s="155">
        <v>250</v>
      </c>
      <c r="E7763" s="155">
        <v>250</v>
      </c>
      <c r="F7763" s="166">
        <v>42765</v>
      </c>
      <c r="G7763" s="166">
        <v>42767</v>
      </c>
      <c r="H7763" s="157">
        <v>1</v>
      </c>
      <c r="I7763" s="166"/>
    </row>
    <row r="7764" spans="1:9" ht="15" customHeight="1" x14ac:dyDescent="0.25">
      <c r="A7764" s="155" t="s">
        <v>911</v>
      </c>
      <c r="B7764" s="155" t="s">
        <v>8932</v>
      </c>
      <c r="C7764" s="155" t="s">
        <v>11025</v>
      </c>
      <c r="D7764" s="155">
        <v>500</v>
      </c>
      <c r="E7764" s="155">
        <v>500</v>
      </c>
      <c r="F7764" s="166">
        <v>42765</v>
      </c>
      <c r="G7764" s="166">
        <v>42769</v>
      </c>
      <c r="H7764" s="157">
        <v>1</v>
      </c>
      <c r="I7764" s="166"/>
    </row>
    <row r="7765" spans="1:9" ht="15" customHeight="1" x14ac:dyDescent="0.25">
      <c r="A7765" s="155" t="s">
        <v>911</v>
      </c>
      <c r="B7765" s="155" t="s">
        <v>2076</v>
      </c>
      <c r="C7765" s="155" t="s">
        <v>161</v>
      </c>
      <c r="D7765" s="155">
        <v>20</v>
      </c>
      <c r="E7765" s="155">
        <v>20</v>
      </c>
      <c r="F7765" s="166">
        <v>42765</v>
      </c>
      <c r="G7765" s="166">
        <v>42769</v>
      </c>
      <c r="H7765" s="157">
        <v>1</v>
      </c>
      <c r="I7765" s="166"/>
    </row>
    <row r="7766" spans="1:9" ht="30" customHeight="1" x14ac:dyDescent="0.25">
      <c r="A7766" s="155" t="s">
        <v>8056</v>
      </c>
      <c r="B7766" s="155" t="s">
        <v>10468</v>
      </c>
      <c r="C7766" s="155" t="s">
        <v>11026</v>
      </c>
      <c r="D7766" s="155">
        <v>100</v>
      </c>
      <c r="E7766" s="155">
        <v>100</v>
      </c>
      <c r="F7766" s="166">
        <v>42765</v>
      </c>
      <c r="G7766" s="166">
        <v>42766</v>
      </c>
      <c r="H7766" s="157">
        <v>1</v>
      </c>
      <c r="I7766" s="166"/>
    </row>
    <row r="7767" spans="1:9" ht="15" customHeight="1" x14ac:dyDescent="0.25">
      <c r="A7767" s="155" t="s">
        <v>997</v>
      </c>
      <c r="B7767" s="155" t="s">
        <v>9635</v>
      </c>
      <c r="C7767" s="155" t="s">
        <v>11027</v>
      </c>
      <c r="D7767" s="155">
        <v>210</v>
      </c>
      <c r="E7767" s="155">
        <v>210</v>
      </c>
      <c r="F7767" s="166">
        <v>42766</v>
      </c>
      <c r="G7767" s="166">
        <v>42773</v>
      </c>
      <c r="H7767" s="157">
        <v>1</v>
      </c>
      <c r="I7767" s="166"/>
    </row>
    <row r="7768" spans="1:9" ht="15" customHeight="1" x14ac:dyDescent="0.25">
      <c r="A7768" s="155" t="s">
        <v>2844</v>
      </c>
      <c r="B7768" s="155" t="s">
        <v>3756</v>
      </c>
      <c r="C7768" s="155" t="s">
        <v>11028</v>
      </c>
      <c r="D7768" s="155">
        <v>280</v>
      </c>
      <c r="E7768" s="155">
        <v>280</v>
      </c>
      <c r="F7768" s="166">
        <v>42766</v>
      </c>
      <c r="G7768" s="166">
        <v>42769</v>
      </c>
      <c r="H7768" s="157">
        <v>1</v>
      </c>
      <c r="I7768" s="166"/>
    </row>
    <row r="7769" spans="1:9" ht="15" customHeight="1" x14ac:dyDescent="0.25">
      <c r="A7769" s="155" t="s">
        <v>173</v>
      </c>
      <c r="B7769" s="155" t="s">
        <v>3450</v>
      </c>
      <c r="C7769" s="155" t="s">
        <v>11029</v>
      </c>
      <c r="D7769" s="155">
        <v>486</v>
      </c>
      <c r="E7769" s="155">
        <v>486</v>
      </c>
      <c r="F7769" s="166">
        <v>42766</v>
      </c>
      <c r="G7769" s="166">
        <v>42774</v>
      </c>
      <c r="H7769" s="157">
        <v>1</v>
      </c>
      <c r="I7769" s="166"/>
    </row>
    <row r="7770" spans="1:9" ht="15" customHeight="1" x14ac:dyDescent="0.25">
      <c r="A7770" s="155" t="s">
        <v>173</v>
      </c>
      <c r="B7770" s="155" t="s">
        <v>9908</v>
      </c>
      <c r="C7770" s="155" t="s">
        <v>364</v>
      </c>
      <c r="D7770" s="155">
        <v>486</v>
      </c>
      <c r="E7770" s="155">
        <v>486</v>
      </c>
      <c r="F7770" s="166">
        <v>42766</v>
      </c>
      <c r="G7770" s="166">
        <v>42774</v>
      </c>
      <c r="H7770" s="157">
        <v>1</v>
      </c>
      <c r="I7770" s="166"/>
    </row>
    <row r="7771" spans="1:9" ht="15" customHeight="1" x14ac:dyDescent="0.25">
      <c r="A7771" s="155" t="s">
        <v>11030</v>
      </c>
      <c r="B7771" s="155" t="s">
        <v>11031</v>
      </c>
      <c r="C7771" s="155" t="s">
        <v>11032</v>
      </c>
      <c r="D7771" s="155">
        <v>443</v>
      </c>
      <c r="E7771" s="155">
        <v>441</v>
      </c>
      <c r="F7771" s="166">
        <v>42765</v>
      </c>
      <c r="G7771" s="166">
        <v>42766</v>
      </c>
      <c r="H7771" s="157">
        <v>1</v>
      </c>
      <c r="I7771" s="166" t="s">
        <v>11033</v>
      </c>
    </row>
    <row r="7772" spans="1:9" ht="15" customHeight="1" x14ac:dyDescent="0.25">
      <c r="A7772" s="155" t="s">
        <v>4562</v>
      </c>
      <c r="B7772" s="155" t="s">
        <v>1696</v>
      </c>
      <c r="C7772" s="155" t="s">
        <v>11034</v>
      </c>
      <c r="D7772" s="155">
        <v>3</v>
      </c>
      <c r="E7772" s="155">
        <v>3</v>
      </c>
      <c r="F7772" s="166">
        <v>42766</v>
      </c>
      <c r="G7772" s="166">
        <v>42769</v>
      </c>
      <c r="H7772" s="157">
        <v>1</v>
      </c>
      <c r="I7772" s="166"/>
    </row>
    <row r="7773" spans="1:9" ht="15" customHeight="1" x14ac:dyDescent="0.25">
      <c r="A7773" s="155" t="s">
        <v>597</v>
      </c>
      <c r="B7773" s="155" t="s">
        <v>10847</v>
      </c>
      <c r="C7773" s="155" t="s">
        <v>11035</v>
      </c>
      <c r="D7773" s="155">
        <v>500</v>
      </c>
      <c r="E7773" s="155">
        <v>525</v>
      </c>
      <c r="F7773" s="166">
        <v>42766</v>
      </c>
      <c r="G7773" s="166">
        <v>42775</v>
      </c>
      <c r="H7773" s="157">
        <v>1</v>
      </c>
      <c r="I7773" s="166"/>
    </row>
    <row r="7774" spans="1:9" ht="15" customHeight="1" x14ac:dyDescent="0.25">
      <c r="A7774" s="155" t="s">
        <v>71</v>
      </c>
      <c r="B7774" s="155" t="s">
        <v>1550</v>
      </c>
      <c r="C7774" s="155" t="s">
        <v>11038</v>
      </c>
      <c r="D7774" s="155">
        <v>5</v>
      </c>
      <c r="E7774" s="155">
        <v>5</v>
      </c>
      <c r="F7774" s="166">
        <v>42768</v>
      </c>
      <c r="G7774" s="166">
        <v>42776</v>
      </c>
      <c r="H7774" s="157">
        <v>1</v>
      </c>
      <c r="I7774" s="166"/>
    </row>
    <row r="7775" spans="1:9" ht="15" customHeight="1" x14ac:dyDescent="0.25">
      <c r="A7775" s="155" t="s">
        <v>71</v>
      </c>
      <c r="B7775" s="155" t="s">
        <v>1530</v>
      </c>
      <c r="C7775" s="155" t="s">
        <v>11037</v>
      </c>
      <c r="D7775" s="155">
        <v>5</v>
      </c>
      <c r="E7775" s="155">
        <v>5</v>
      </c>
      <c r="F7775" s="166">
        <v>42768</v>
      </c>
      <c r="G7775" s="166">
        <v>42776</v>
      </c>
      <c r="H7775" s="157">
        <v>1</v>
      </c>
      <c r="I7775" s="166"/>
    </row>
    <row r="7776" spans="1:9" ht="15" customHeight="1" x14ac:dyDescent="0.25">
      <c r="A7776" s="155" t="s">
        <v>286</v>
      </c>
      <c r="B7776" s="155" t="s">
        <v>289</v>
      </c>
      <c r="C7776" s="155" t="s">
        <v>11039</v>
      </c>
      <c r="D7776" s="155">
        <v>25</v>
      </c>
      <c r="E7776" s="155">
        <v>25</v>
      </c>
      <c r="F7776" s="166">
        <v>42768</v>
      </c>
      <c r="G7776" s="166">
        <v>42773</v>
      </c>
      <c r="H7776" s="157">
        <v>1</v>
      </c>
      <c r="I7776" s="166"/>
    </row>
    <row r="7777" spans="1:9" ht="15" customHeight="1" x14ac:dyDescent="0.25">
      <c r="A7777" s="155" t="s">
        <v>2244</v>
      </c>
      <c r="B7777" s="155" t="s">
        <v>11040</v>
      </c>
      <c r="C7777" s="155" t="s">
        <v>11041</v>
      </c>
      <c r="D7777" s="155">
        <v>25</v>
      </c>
      <c r="E7777" s="155">
        <v>25</v>
      </c>
      <c r="F7777" s="166">
        <v>42768</v>
      </c>
      <c r="G7777" s="166">
        <v>42769</v>
      </c>
      <c r="H7777" s="157">
        <v>1</v>
      </c>
      <c r="I7777" s="166"/>
    </row>
    <row r="7778" spans="1:9" ht="15" customHeight="1" x14ac:dyDescent="0.25">
      <c r="A7778" s="155" t="s">
        <v>10316</v>
      </c>
      <c r="B7778" s="155" t="s">
        <v>837</v>
      </c>
      <c r="C7778" s="155" t="s">
        <v>837</v>
      </c>
      <c r="D7778" s="155">
        <v>3</v>
      </c>
      <c r="E7778" s="155">
        <v>3</v>
      </c>
      <c r="F7778" s="166">
        <v>42768</v>
      </c>
      <c r="G7778" s="166">
        <v>42771</v>
      </c>
      <c r="H7778" s="157">
        <v>1</v>
      </c>
      <c r="I7778" s="166" t="s">
        <v>11042</v>
      </c>
    </row>
    <row r="7779" spans="1:9" ht="15" customHeight="1" x14ac:dyDescent="0.25">
      <c r="A7779" s="155" t="s">
        <v>71</v>
      </c>
      <c r="B7779" s="155" t="s">
        <v>2730</v>
      </c>
      <c r="C7779" s="155" t="s">
        <v>11043</v>
      </c>
      <c r="D7779" s="155">
        <v>25</v>
      </c>
      <c r="E7779" s="155">
        <v>25</v>
      </c>
      <c r="F7779" s="166">
        <v>42769</v>
      </c>
      <c r="G7779" s="166">
        <v>42776</v>
      </c>
      <c r="H7779" s="157">
        <v>1</v>
      </c>
      <c r="I7779" s="166"/>
    </row>
    <row r="7780" spans="1:9" ht="15" customHeight="1" x14ac:dyDescent="0.25">
      <c r="A7780" s="155" t="s">
        <v>71</v>
      </c>
      <c r="B7780" s="155" t="s">
        <v>1550</v>
      </c>
      <c r="C7780" s="155" t="s">
        <v>11045</v>
      </c>
      <c r="D7780" s="155">
        <v>5</v>
      </c>
      <c r="E7780" s="155">
        <v>5</v>
      </c>
      <c r="F7780" s="166">
        <v>42769</v>
      </c>
      <c r="G7780" s="166">
        <v>42776</v>
      </c>
      <c r="H7780" s="157">
        <v>1</v>
      </c>
      <c r="I7780" s="166"/>
    </row>
    <row r="7781" spans="1:9" ht="15" customHeight="1" x14ac:dyDescent="0.25">
      <c r="A7781" s="155" t="s">
        <v>71</v>
      </c>
      <c r="B7781" s="155" t="s">
        <v>102</v>
      </c>
      <c r="C7781" s="155" t="s">
        <v>11044</v>
      </c>
      <c r="D7781" s="155">
        <v>10</v>
      </c>
      <c r="E7781" s="155">
        <v>10</v>
      </c>
      <c r="F7781" s="166">
        <v>42769</v>
      </c>
      <c r="G7781" s="166">
        <v>42776</v>
      </c>
      <c r="H7781" s="157">
        <v>1</v>
      </c>
      <c r="I7781" s="166"/>
    </row>
    <row r="7782" spans="1:9" ht="15" customHeight="1" x14ac:dyDescent="0.25">
      <c r="A7782" s="155" t="s">
        <v>4562</v>
      </c>
      <c r="B7782" s="155" t="s">
        <v>1696</v>
      </c>
      <c r="C7782" s="155" t="s">
        <v>11046</v>
      </c>
      <c r="D7782" s="155">
        <v>1</v>
      </c>
      <c r="E7782" s="155">
        <v>1</v>
      </c>
      <c r="F7782" s="166">
        <v>42769</v>
      </c>
      <c r="G7782" s="166">
        <v>42778</v>
      </c>
      <c r="H7782" s="157">
        <v>1</v>
      </c>
      <c r="I7782" s="166"/>
    </row>
    <row r="7783" spans="1:9" ht="15" customHeight="1" x14ac:dyDescent="0.25">
      <c r="A7783" s="155" t="s">
        <v>9275</v>
      </c>
      <c r="B7783" s="155" t="s">
        <v>626</v>
      </c>
      <c r="C7783" s="155" t="s">
        <v>11047</v>
      </c>
      <c r="D7783" s="155">
        <v>2500</v>
      </c>
      <c r="E7783" s="155">
        <v>2500</v>
      </c>
      <c r="F7783" s="166">
        <v>42772</v>
      </c>
      <c r="G7783" s="166">
        <v>42776</v>
      </c>
      <c r="H7783" s="157">
        <v>1</v>
      </c>
      <c r="I7783" s="166"/>
    </row>
    <row r="7784" spans="1:9" ht="15" customHeight="1" x14ac:dyDescent="0.25">
      <c r="A7784" s="155" t="s">
        <v>2714</v>
      </c>
      <c r="B7784" s="155" t="s">
        <v>5046</v>
      </c>
      <c r="C7784" s="155" t="s">
        <v>11048</v>
      </c>
      <c r="D7784" s="155">
        <v>50</v>
      </c>
      <c r="E7784" s="155">
        <v>50</v>
      </c>
      <c r="F7784" s="166">
        <v>42772</v>
      </c>
      <c r="G7784" s="166">
        <v>42779</v>
      </c>
      <c r="H7784" s="157">
        <v>1</v>
      </c>
      <c r="I7784" s="166"/>
    </row>
    <row r="7785" spans="1:9" ht="15" customHeight="1" x14ac:dyDescent="0.25">
      <c r="A7785" s="155" t="s">
        <v>2714</v>
      </c>
      <c r="B7785" s="155" t="s">
        <v>248</v>
      </c>
      <c r="C7785" s="155" t="s">
        <v>364</v>
      </c>
      <c r="D7785" s="155">
        <v>50</v>
      </c>
      <c r="E7785" s="155">
        <v>50</v>
      </c>
      <c r="F7785" s="166">
        <v>42772</v>
      </c>
      <c r="G7785" s="166">
        <v>42779</v>
      </c>
      <c r="H7785" s="157">
        <v>1</v>
      </c>
      <c r="I7785" s="166"/>
    </row>
    <row r="7786" spans="1:9" ht="15" customHeight="1" x14ac:dyDescent="0.25">
      <c r="A7786" s="155" t="s">
        <v>2714</v>
      </c>
      <c r="B7786" s="155" t="s">
        <v>756</v>
      </c>
      <c r="C7786" s="155" t="s">
        <v>364</v>
      </c>
      <c r="D7786" s="155">
        <v>16</v>
      </c>
      <c r="E7786" s="155">
        <v>16</v>
      </c>
      <c r="F7786" s="166">
        <v>42772</v>
      </c>
      <c r="G7786" s="166">
        <v>42779</v>
      </c>
      <c r="H7786" s="157">
        <v>1</v>
      </c>
      <c r="I7786" s="166"/>
    </row>
    <row r="7787" spans="1:9" ht="15" customHeight="1" x14ac:dyDescent="0.25">
      <c r="A7787" s="155" t="s">
        <v>2714</v>
      </c>
      <c r="B7787" s="155" t="s">
        <v>11049</v>
      </c>
      <c r="C7787" s="155" t="s">
        <v>32</v>
      </c>
      <c r="D7787" s="155">
        <v>10</v>
      </c>
      <c r="E7787" s="155">
        <v>10</v>
      </c>
      <c r="F7787" s="166">
        <v>42772</v>
      </c>
      <c r="G7787" s="166">
        <v>42779</v>
      </c>
      <c r="H7787" s="157">
        <v>1</v>
      </c>
      <c r="I7787" s="166"/>
    </row>
    <row r="7788" spans="1:9" ht="15" customHeight="1" x14ac:dyDescent="0.25">
      <c r="A7788" s="155" t="s">
        <v>3437</v>
      </c>
      <c r="B7788" s="155" t="s">
        <v>3793</v>
      </c>
      <c r="C7788" s="155" t="s">
        <v>11050</v>
      </c>
      <c r="D7788" s="155">
        <v>25</v>
      </c>
      <c r="E7788" s="155">
        <v>25</v>
      </c>
      <c r="F7788" s="166">
        <v>42772</v>
      </c>
      <c r="G7788" s="166">
        <v>42776</v>
      </c>
      <c r="H7788" s="157">
        <v>1</v>
      </c>
      <c r="I7788" s="166"/>
    </row>
    <row r="7789" spans="1:9" ht="15" customHeight="1" x14ac:dyDescent="0.25">
      <c r="A7789" s="155" t="s">
        <v>520</v>
      </c>
      <c r="B7789" s="155" t="s">
        <v>521</v>
      </c>
      <c r="C7789" s="155" t="s">
        <v>11051</v>
      </c>
      <c r="D7789" s="155">
        <v>100</v>
      </c>
      <c r="E7789" s="155">
        <v>100</v>
      </c>
      <c r="F7789" s="166">
        <v>42772</v>
      </c>
      <c r="G7789" s="166">
        <v>42774</v>
      </c>
      <c r="H7789" s="157">
        <v>1</v>
      </c>
      <c r="I7789" s="166"/>
    </row>
    <row r="7790" spans="1:9" ht="15" customHeight="1" x14ac:dyDescent="0.25">
      <c r="A7790" s="155" t="s">
        <v>9258</v>
      </c>
      <c r="B7790" s="155" t="s">
        <v>1696</v>
      </c>
      <c r="C7790" s="155" t="s">
        <v>11054</v>
      </c>
      <c r="D7790" s="155">
        <v>13</v>
      </c>
      <c r="E7790" s="155">
        <v>13</v>
      </c>
      <c r="F7790" s="166">
        <v>42773</v>
      </c>
      <c r="G7790" s="166">
        <v>42780</v>
      </c>
      <c r="H7790" s="157">
        <v>1</v>
      </c>
      <c r="I7790" s="166"/>
    </row>
    <row r="7791" spans="1:9" ht="15" customHeight="1" x14ac:dyDescent="0.25">
      <c r="A7791" s="155" t="s">
        <v>10603</v>
      </c>
      <c r="B7791" s="155" t="s">
        <v>7368</v>
      </c>
      <c r="C7791" s="155" t="s">
        <v>11055</v>
      </c>
      <c r="D7791" s="155">
        <v>1</v>
      </c>
      <c r="E7791" s="155">
        <v>1</v>
      </c>
      <c r="F7791" s="166">
        <v>42773</v>
      </c>
      <c r="G7791" s="166">
        <v>42774</v>
      </c>
      <c r="H7791" s="157">
        <v>1</v>
      </c>
      <c r="I7791" s="166"/>
    </row>
    <row r="7792" spans="1:9" ht="15" customHeight="1" x14ac:dyDescent="0.25">
      <c r="A7792" s="155" t="s">
        <v>11056</v>
      </c>
      <c r="B7792" s="155" t="s">
        <v>11072</v>
      </c>
      <c r="C7792" s="155" t="s">
        <v>11057</v>
      </c>
      <c r="D7792" s="155">
        <v>300</v>
      </c>
      <c r="E7792" s="155">
        <v>50</v>
      </c>
      <c r="F7792" s="166">
        <v>42773</v>
      </c>
      <c r="G7792" s="166">
        <v>42780</v>
      </c>
      <c r="H7792" s="157">
        <v>1</v>
      </c>
      <c r="I7792" s="166"/>
    </row>
    <row r="7793" spans="1:9" ht="15" customHeight="1" x14ac:dyDescent="0.25">
      <c r="A7793" s="155" t="s">
        <v>78</v>
      </c>
      <c r="B7793" s="155" t="s">
        <v>10405</v>
      </c>
      <c r="C7793" s="155" t="s">
        <v>11058</v>
      </c>
      <c r="D7793" s="155">
        <v>6</v>
      </c>
      <c r="E7793" s="155">
        <v>6</v>
      </c>
      <c r="F7793" s="166">
        <v>42774</v>
      </c>
      <c r="G7793" s="166">
        <v>42780</v>
      </c>
      <c r="H7793" s="157">
        <v>1</v>
      </c>
      <c r="I7793" s="166"/>
    </row>
    <row r="7794" spans="1:9" ht="30" customHeight="1" x14ac:dyDescent="0.25">
      <c r="A7794" s="155" t="s">
        <v>8056</v>
      </c>
      <c r="B7794" s="155" t="s">
        <v>11060</v>
      </c>
      <c r="C7794" s="155" t="s">
        <v>11059</v>
      </c>
      <c r="D7794" s="155">
        <v>15</v>
      </c>
      <c r="E7794" s="155">
        <v>15</v>
      </c>
      <c r="F7794" s="166">
        <v>42774</v>
      </c>
      <c r="G7794" s="166">
        <v>42790</v>
      </c>
      <c r="H7794" s="157">
        <v>1</v>
      </c>
      <c r="I7794" s="166"/>
    </row>
    <row r="7795" spans="1:9" ht="15" customHeight="1" x14ac:dyDescent="0.25">
      <c r="A7795" s="155" t="s">
        <v>6021</v>
      </c>
      <c r="B7795" s="155" t="s">
        <v>6022</v>
      </c>
      <c r="C7795" s="155" t="s">
        <v>11061</v>
      </c>
      <c r="D7795" s="155">
        <v>240</v>
      </c>
      <c r="E7795" s="155">
        <v>240</v>
      </c>
      <c r="F7795" s="166">
        <v>42774</v>
      </c>
      <c r="G7795" s="166">
        <v>42783</v>
      </c>
      <c r="H7795" s="157">
        <v>1</v>
      </c>
      <c r="I7795" s="166"/>
    </row>
    <row r="7796" spans="1:9" ht="15" customHeight="1" x14ac:dyDescent="0.25">
      <c r="A7796" s="155" t="s">
        <v>251</v>
      </c>
      <c r="B7796" s="155" t="s">
        <v>11062</v>
      </c>
      <c r="C7796" s="155" t="s">
        <v>11063</v>
      </c>
      <c r="D7796" s="155">
        <v>20</v>
      </c>
      <c r="E7796" s="155">
        <v>20</v>
      </c>
      <c r="F7796" s="166">
        <v>42774</v>
      </c>
      <c r="G7796" s="166">
        <v>42780</v>
      </c>
      <c r="H7796" s="157">
        <v>1</v>
      </c>
      <c r="I7796" s="166"/>
    </row>
    <row r="7797" spans="1:9" x14ac:dyDescent="0.25">
      <c r="A7797" s="155" t="s">
        <v>46</v>
      </c>
      <c r="B7797" s="155" t="s">
        <v>8943</v>
      </c>
      <c r="C7797" s="155" t="s">
        <v>11064</v>
      </c>
      <c r="D7797" s="155">
        <v>10</v>
      </c>
      <c r="E7797" s="155">
        <v>10</v>
      </c>
      <c r="F7797" s="166">
        <v>42774</v>
      </c>
      <c r="G7797" s="166">
        <v>42774</v>
      </c>
      <c r="H7797" s="157">
        <v>1</v>
      </c>
      <c r="I7797" s="166"/>
    </row>
    <row r="7798" spans="1:9" ht="15" customHeight="1" x14ac:dyDescent="0.25">
      <c r="A7798" s="155" t="s">
        <v>2030</v>
      </c>
      <c r="B7798" s="155" t="s">
        <v>10985</v>
      </c>
      <c r="C7798" s="155" t="s">
        <v>11065</v>
      </c>
      <c r="D7798" s="155">
        <v>100</v>
      </c>
      <c r="E7798" s="155">
        <v>29</v>
      </c>
      <c r="F7798" s="166">
        <v>42774</v>
      </c>
      <c r="G7798" s="166">
        <v>42778</v>
      </c>
      <c r="H7798" s="157">
        <v>1</v>
      </c>
      <c r="I7798" s="166"/>
    </row>
    <row r="7799" spans="1:9" ht="15" customHeight="1" x14ac:dyDescent="0.25">
      <c r="A7799" s="155" t="s">
        <v>2030</v>
      </c>
      <c r="B7799" s="155" t="s">
        <v>3411</v>
      </c>
      <c r="C7799" s="155" t="s">
        <v>11066</v>
      </c>
      <c r="D7799" s="155">
        <v>20</v>
      </c>
      <c r="E7799" s="155">
        <v>20</v>
      </c>
      <c r="F7799" s="166">
        <v>42775</v>
      </c>
      <c r="G7799" s="166">
        <v>42782</v>
      </c>
      <c r="H7799" s="157">
        <v>1</v>
      </c>
      <c r="I7799" s="166"/>
    </row>
    <row r="7800" spans="1:9" ht="15" customHeight="1" x14ac:dyDescent="0.25">
      <c r="A7800" s="155" t="s">
        <v>2714</v>
      </c>
      <c r="B7800" s="155" t="s">
        <v>1933</v>
      </c>
      <c r="C7800" s="155" t="s">
        <v>11067</v>
      </c>
      <c r="D7800" s="155">
        <v>50</v>
      </c>
      <c r="E7800" s="155">
        <v>50</v>
      </c>
      <c r="F7800" s="166">
        <v>42775</v>
      </c>
      <c r="G7800" s="166">
        <v>42779</v>
      </c>
      <c r="H7800" s="157">
        <v>1</v>
      </c>
      <c r="I7800" s="166"/>
    </row>
    <row r="7801" spans="1:9" ht="15" customHeight="1" x14ac:dyDescent="0.25">
      <c r="A7801" s="155" t="s">
        <v>11068</v>
      </c>
      <c r="B7801" s="155" t="s">
        <v>11069</v>
      </c>
      <c r="C7801" s="155" t="s">
        <v>11070</v>
      </c>
      <c r="D7801" s="155">
        <v>25</v>
      </c>
      <c r="E7801" s="155">
        <v>25</v>
      </c>
      <c r="F7801" s="166">
        <v>42775</v>
      </c>
      <c r="G7801" s="166">
        <v>42779</v>
      </c>
      <c r="H7801" s="157">
        <v>1</v>
      </c>
      <c r="I7801" s="166"/>
    </row>
    <row r="7802" spans="1:9" ht="15" customHeight="1" x14ac:dyDescent="0.25">
      <c r="A7802" s="155" t="s">
        <v>6965</v>
      </c>
      <c r="B7802" s="155" t="s">
        <v>5206</v>
      </c>
      <c r="C7802" s="155" t="s">
        <v>6888</v>
      </c>
      <c r="D7802" s="155">
        <v>8</v>
      </c>
      <c r="E7802" s="155">
        <v>8</v>
      </c>
      <c r="F7802" s="166">
        <v>42775</v>
      </c>
      <c r="G7802" s="166">
        <v>42780</v>
      </c>
      <c r="H7802" s="157">
        <v>1</v>
      </c>
      <c r="I7802" s="166" t="s">
        <v>11071</v>
      </c>
    </row>
    <row r="7803" spans="1:9" ht="15" customHeight="1" x14ac:dyDescent="0.25">
      <c r="A7803" s="155" t="s">
        <v>11056</v>
      </c>
      <c r="B7803" s="155" t="s">
        <v>11072</v>
      </c>
      <c r="C7803" s="155" t="s">
        <v>11057</v>
      </c>
      <c r="D7803" s="155">
        <v>300</v>
      </c>
      <c r="E7803" s="155">
        <v>250</v>
      </c>
      <c r="F7803" s="166">
        <v>42775</v>
      </c>
      <c r="G7803" s="166">
        <v>42780</v>
      </c>
      <c r="H7803" s="157">
        <v>1</v>
      </c>
      <c r="I7803" s="166" t="s">
        <v>10424</v>
      </c>
    </row>
    <row r="7804" spans="1:9" ht="15" customHeight="1" x14ac:dyDescent="0.25">
      <c r="A7804" s="155" t="s">
        <v>10316</v>
      </c>
      <c r="B7804" s="155" t="s">
        <v>10994</v>
      </c>
      <c r="C7804" s="155" t="s">
        <v>11073</v>
      </c>
      <c r="D7804" s="155">
        <v>250</v>
      </c>
      <c r="E7804" s="155">
        <v>239</v>
      </c>
      <c r="F7804" s="166">
        <v>42775</v>
      </c>
      <c r="G7804" s="166">
        <v>42778</v>
      </c>
      <c r="H7804" s="157">
        <v>1</v>
      </c>
      <c r="I7804" s="166" t="s">
        <v>6921</v>
      </c>
    </row>
    <row r="7805" spans="1:9" ht="15" customHeight="1" x14ac:dyDescent="0.25">
      <c r="A7805" s="155" t="s">
        <v>71</v>
      </c>
      <c r="B7805" s="155" t="s">
        <v>154</v>
      </c>
      <c r="C7805" s="155" t="s">
        <v>11074</v>
      </c>
      <c r="D7805" s="155">
        <v>5</v>
      </c>
      <c r="E7805" s="155">
        <v>5</v>
      </c>
      <c r="F7805" s="166">
        <v>42776</v>
      </c>
      <c r="G7805" s="166">
        <v>42783</v>
      </c>
      <c r="H7805" s="157">
        <v>1</v>
      </c>
      <c r="I7805" s="166"/>
    </row>
    <row r="7806" spans="1:9" ht="15" customHeight="1" x14ac:dyDescent="0.25">
      <c r="A7806" s="155" t="s">
        <v>6638</v>
      </c>
      <c r="B7806" s="155" t="s">
        <v>4528</v>
      </c>
      <c r="C7806" s="155" t="s">
        <v>11075</v>
      </c>
      <c r="D7806" s="155">
        <v>39</v>
      </c>
      <c r="E7806" s="155">
        <v>39</v>
      </c>
      <c r="F7806" s="166">
        <v>42776</v>
      </c>
      <c r="G7806" s="166">
        <v>42779</v>
      </c>
      <c r="H7806" s="157">
        <v>1</v>
      </c>
      <c r="I7806" s="166"/>
    </row>
    <row r="7807" spans="1:9" ht="15" customHeight="1" x14ac:dyDescent="0.25">
      <c r="A7807" s="155" t="s">
        <v>6638</v>
      </c>
      <c r="B7807" s="155" t="s">
        <v>4530</v>
      </c>
      <c r="C7807" s="155" t="s">
        <v>161</v>
      </c>
      <c r="D7807" s="155">
        <v>30</v>
      </c>
      <c r="E7807" s="155">
        <v>30</v>
      </c>
      <c r="F7807" s="166">
        <v>42776</v>
      </c>
      <c r="G7807" s="166">
        <v>42779</v>
      </c>
      <c r="H7807" s="157">
        <v>1</v>
      </c>
      <c r="I7807" s="166"/>
    </row>
    <row r="7808" spans="1:9" ht="15" customHeight="1" x14ac:dyDescent="0.25">
      <c r="A7808" s="155" t="s">
        <v>657</v>
      </c>
      <c r="B7808" s="155" t="s">
        <v>11077</v>
      </c>
      <c r="C7808" s="155" t="s">
        <v>11076</v>
      </c>
      <c r="D7808" s="155">
        <v>30</v>
      </c>
      <c r="E7808" s="155">
        <v>30</v>
      </c>
      <c r="F7808" s="166">
        <v>42776</v>
      </c>
      <c r="G7808" s="166">
        <v>42780</v>
      </c>
      <c r="H7808" s="157">
        <v>1</v>
      </c>
      <c r="I7808" s="166"/>
    </row>
    <row r="7809" spans="1:9" ht="15" customHeight="1" x14ac:dyDescent="0.25">
      <c r="A7809" s="155" t="s">
        <v>3478</v>
      </c>
      <c r="B7809" s="155" t="s">
        <v>5328</v>
      </c>
      <c r="C7809" s="155" t="s">
        <v>11078</v>
      </c>
      <c r="D7809" s="155">
        <v>16000</v>
      </c>
      <c r="E7809" s="155">
        <v>16032</v>
      </c>
      <c r="F7809" s="166">
        <v>42776</v>
      </c>
      <c r="G7809" s="166">
        <v>42781</v>
      </c>
      <c r="H7809" s="157">
        <v>1</v>
      </c>
      <c r="I7809" s="166"/>
    </row>
    <row r="7810" spans="1:9" ht="15" customHeight="1" x14ac:dyDescent="0.25">
      <c r="A7810" s="155" t="s">
        <v>2030</v>
      </c>
      <c r="B7810" s="155" t="s">
        <v>10985</v>
      </c>
      <c r="C7810" s="155" t="s">
        <v>10986</v>
      </c>
      <c r="D7810" s="155">
        <v>100</v>
      </c>
      <c r="E7810" s="155">
        <v>58</v>
      </c>
      <c r="F7810" s="166">
        <v>42776</v>
      </c>
      <c r="G7810" s="166">
        <v>42778</v>
      </c>
      <c r="H7810" s="157">
        <v>1</v>
      </c>
      <c r="I7810" s="166"/>
    </row>
    <row r="7811" spans="1:9" ht="15" customHeight="1" x14ac:dyDescent="0.25">
      <c r="A7811" s="155" t="s">
        <v>10425</v>
      </c>
      <c r="B7811" s="155" t="s">
        <v>10545</v>
      </c>
      <c r="C7811" s="155" t="s">
        <v>11079</v>
      </c>
      <c r="D7811" s="155">
        <v>1050</v>
      </c>
      <c r="E7811" s="155">
        <v>498</v>
      </c>
      <c r="F7811" s="166">
        <v>42776</v>
      </c>
      <c r="G7811" s="166">
        <v>42781</v>
      </c>
      <c r="H7811" s="157">
        <v>1</v>
      </c>
      <c r="I7811" s="166" t="s">
        <v>4069</v>
      </c>
    </row>
    <row r="7812" spans="1:9" ht="15" customHeight="1" x14ac:dyDescent="0.25">
      <c r="A7812" s="155" t="s">
        <v>11080</v>
      </c>
      <c r="B7812" s="155" t="s">
        <v>11081</v>
      </c>
      <c r="C7812" s="155" t="s">
        <v>11082</v>
      </c>
      <c r="D7812" s="155">
        <v>100</v>
      </c>
      <c r="E7812" s="155">
        <v>100</v>
      </c>
      <c r="F7812" s="166">
        <v>42776</v>
      </c>
      <c r="G7812" s="166">
        <v>42782</v>
      </c>
      <c r="H7812" s="157">
        <v>1</v>
      </c>
      <c r="I7812" s="166"/>
    </row>
    <row r="7813" spans="1:9" ht="15" customHeight="1" x14ac:dyDescent="0.25">
      <c r="A7813" s="155" t="s">
        <v>71</v>
      </c>
      <c r="B7813" s="155" t="s">
        <v>583</v>
      </c>
      <c r="C7813" s="155" t="s">
        <v>11083</v>
      </c>
      <c r="D7813" s="155">
        <v>10</v>
      </c>
      <c r="E7813" s="155">
        <v>10</v>
      </c>
      <c r="F7813" s="166">
        <v>42779</v>
      </c>
      <c r="G7813" s="166">
        <v>42783</v>
      </c>
      <c r="H7813" s="157">
        <v>1</v>
      </c>
      <c r="I7813" s="166"/>
    </row>
    <row r="7814" spans="1:9" ht="15" customHeight="1" x14ac:dyDescent="0.25">
      <c r="A7814" s="155" t="s">
        <v>9402</v>
      </c>
      <c r="B7814" s="155" t="s">
        <v>11086</v>
      </c>
      <c r="C7814" s="155" t="s">
        <v>11084</v>
      </c>
      <c r="D7814" s="155">
        <v>148</v>
      </c>
      <c r="E7814" s="155">
        <v>153</v>
      </c>
      <c r="F7814" s="166">
        <v>42779</v>
      </c>
      <c r="G7814" s="166">
        <v>42787</v>
      </c>
      <c r="H7814" s="157">
        <v>1</v>
      </c>
      <c r="I7814" s="166" t="s">
        <v>11087</v>
      </c>
    </row>
    <row r="7815" spans="1:9" ht="15" customHeight="1" x14ac:dyDescent="0.25">
      <c r="A7815" s="155" t="s">
        <v>9402</v>
      </c>
      <c r="B7815" s="155" t="s">
        <v>11085</v>
      </c>
      <c r="C7815" s="155" t="s">
        <v>364</v>
      </c>
      <c r="D7815" s="155">
        <v>150</v>
      </c>
      <c r="E7815" s="155">
        <v>133</v>
      </c>
      <c r="F7815" s="166">
        <v>42779</v>
      </c>
      <c r="G7815" s="166">
        <v>42787</v>
      </c>
      <c r="H7815" s="157">
        <v>1</v>
      </c>
      <c r="I7815" s="166" t="s">
        <v>11088</v>
      </c>
    </row>
    <row r="7816" spans="1:9" ht="30" x14ac:dyDescent="0.25">
      <c r="A7816" s="155" t="s">
        <v>9931</v>
      </c>
      <c r="B7816" s="155" t="s">
        <v>4413</v>
      </c>
      <c r="C7816" s="155" t="s">
        <v>11089</v>
      </c>
      <c r="D7816" s="155">
        <v>50</v>
      </c>
      <c r="E7816" s="155">
        <v>50</v>
      </c>
      <c r="F7816" s="166">
        <v>42779</v>
      </c>
      <c r="G7816" s="166">
        <v>42747</v>
      </c>
      <c r="H7816" s="157">
        <v>1</v>
      </c>
      <c r="I7816" s="166" t="s">
        <v>11090</v>
      </c>
    </row>
    <row r="7817" spans="1:9" ht="15" customHeight="1" x14ac:dyDescent="0.25">
      <c r="A7817" s="155" t="s">
        <v>2714</v>
      </c>
      <c r="B7817" s="155" t="s">
        <v>3029</v>
      </c>
      <c r="C7817" s="155" t="s">
        <v>11091</v>
      </c>
      <c r="D7817" s="155">
        <v>100</v>
      </c>
      <c r="E7817" s="155">
        <v>100</v>
      </c>
      <c r="F7817" s="166">
        <v>42779</v>
      </c>
      <c r="G7817" s="166">
        <v>42783</v>
      </c>
      <c r="H7817" s="157">
        <v>1</v>
      </c>
      <c r="I7817" s="166"/>
    </row>
    <row r="7818" spans="1:9" ht="15" customHeight="1" x14ac:dyDescent="0.25">
      <c r="A7818" s="155" t="s">
        <v>2714</v>
      </c>
      <c r="B7818" s="155" t="s">
        <v>2066</v>
      </c>
      <c r="C7818" s="155" t="s">
        <v>11092</v>
      </c>
      <c r="D7818" s="155">
        <v>500</v>
      </c>
      <c r="E7818" s="155">
        <v>500</v>
      </c>
      <c r="F7818" s="166">
        <v>42779</v>
      </c>
      <c r="G7818" s="166">
        <v>42782</v>
      </c>
      <c r="H7818" s="157">
        <v>1</v>
      </c>
      <c r="I7818" s="166"/>
    </row>
    <row r="7819" spans="1:9" ht="15" customHeight="1" x14ac:dyDescent="0.25">
      <c r="A7819" s="155" t="s">
        <v>2714</v>
      </c>
      <c r="B7819" s="155" t="s">
        <v>5304</v>
      </c>
      <c r="C7819" s="155" t="s">
        <v>364</v>
      </c>
      <c r="D7819" s="155">
        <v>250</v>
      </c>
      <c r="E7819" s="155">
        <v>250</v>
      </c>
      <c r="F7819" s="166">
        <v>42779</v>
      </c>
      <c r="G7819" s="166">
        <v>42782</v>
      </c>
      <c r="H7819" s="157">
        <v>1</v>
      </c>
      <c r="I7819" s="166"/>
    </row>
    <row r="7820" spans="1:9" ht="15" customHeight="1" x14ac:dyDescent="0.25">
      <c r="A7820" s="155" t="s">
        <v>1983</v>
      </c>
      <c r="B7820" s="155" t="s">
        <v>2614</v>
      </c>
      <c r="C7820" s="155" t="s">
        <v>11093</v>
      </c>
      <c r="D7820" s="155">
        <v>138</v>
      </c>
      <c r="E7820" s="155">
        <v>138</v>
      </c>
      <c r="F7820" s="166">
        <v>42779</v>
      </c>
      <c r="G7820" s="166">
        <v>42790</v>
      </c>
      <c r="H7820" s="157">
        <v>1</v>
      </c>
      <c r="I7820" s="166"/>
    </row>
    <row r="7821" spans="1:9" ht="15" customHeight="1" x14ac:dyDescent="0.25">
      <c r="A7821" s="155" t="s">
        <v>46</v>
      </c>
      <c r="B7821" s="155" t="s">
        <v>949</v>
      </c>
      <c r="C7821" s="155" t="s">
        <v>11094</v>
      </c>
      <c r="D7821" s="155">
        <v>10</v>
      </c>
      <c r="E7821" s="155">
        <v>10</v>
      </c>
      <c r="F7821" s="166">
        <v>42779</v>
      </c>
      <c r="G7821" s="166">
        <v>42781</v>
      </c>
      <c r="H7821" s="157">
        <v>1</v>
      </c>
      <c r="I7821" s="166"/>
    </row>
    <row r="7822" spans="1:9" ht="15" customHeight="1" x14ac:dyDescent="0.25">
      <c r="A7822" s="155" t="s">
        <v>10716</v>
      </c>
      <c r="B7822" s="155" t="s">
        <v>11095</v>
      </c>
      <c r="C7822" s="155" t="s">
        <v>11096</v>
      </c>
      <c r="D7822" s="155">
        <v>10</v>
      </c>
      <c r="E7822" s="155">
        <v>10</v>
      </c>
      <c r="F7822" s="166">
        <v>42779</v>
      </c>
      <c r="G7822" s="166">
        <v>42779</v>
      </c>
      <c r="H7822" s="157">
        <v>1</v>
      </c>
      <c r="I7822" s="166" t="s">
        <v>214</v>
      </c>
    </row>
    <row r="7823" spans="1:9" ht="15" customHeight="1" x14ac:dyDescent="0.25">
      <c r="A7823" s="155" t="s">
        <v>286</v>
      </c>
      <c r="B7823" s="155" t="s">
        <v>11097</v>
      </c>
      <c r="C7823" s="155" t="s">
        <v>11098</v>
      </c>
      <c r="D7823" s="155">
        <v>5</v>
      </c>
      <c r="E7823" s="155">
        <v>5</v>
      </c>
      <c r="F7823" s="166">
        <v>42780</v>
      </c>
      <c r="G7823" s="166">
        <v>42782</v>
      </c>
      <c r="H7823" s="157">
        <v>1</v>
      </c>
      <c r="I7823" s="166"/>
    </row>
    <row r="7824" spans="1:9" ht="15" customHeight="1" x14ac:dyDescent="0.25">
      <c r="A7824" s="155" t="s">
        <v>6021</v>
      </c>
      <c r="B7824" s="155" t="s">
        <v>8887</v>
      </c>
      <c r="C7824" s="155" t="s">
        <v>11099</v>
      </c>
      <c r="D7824" s="155">
        <v>250</v>
      </c>
      <c r="E7824" s="155">
        <v>249</v>
      </c>
      <c r="F7824" s="166">
        <v>42780</v>
      </c>
      <c r="G7824" s="166">
        <v>42786</v>
      </c>
      <c r="H7824" s="157">
        <v>1</v>
      </c>
      <c r="I7824" s="166"/>
    </row>
    <row r="7825" spans="1:9" ht="15" customHeight="1" x14ac:dyDescent="0.25">
      <c r="A7825" s="155" t="s">
        <v>242</v>
      </c>
      <c r="B7825" s="155" t="s">
        <v>1456</v>
      </c>
      <c r="C7825" s="155" t="s">
        <v>11100</v>
      </c>
      <c r="D7825" s="155">
        <v>250</v>
      </c>
      <c r="E7825" s="155">
        <v>250</v>
      </c>
      <c r="F7825" s="166">
        <v>42780</v>
      </c>
      <c r="G7825" s="166">
        <v>42781</v>
      </c>
      <c r="H7825" s="157">
        <v>1</v>
      </c>
      <c r="I7825" s="166"/>
    </row>
    <row r="7826" spans="1:9" ht="15" customHeight="1" x14ac:dyDescent="0.25">
      <c r="A7826" s="155" t="s">
        <v>242</v>
      </c>
      <c r="B7826" s="155" t="s">
        <v>557</v>
      </c>
      <c r="C7826" s="155" t="s">
        <v>364</v>
      </c>
      <c r="D7826" s="155">
        <v>250</v>
      </c>
      <c r="E7826" s="155">
        <v>250</v>
      </c>
      <c r="F7826" s="166">
        <v>42780</v>
      </c>
      <c r="G7826" s="166">
        <v>42781</v>
      </c>
      <c r="H7826" s="157">
        <v>1</v>
      </c>
      <c r="I7826" s="166"/>
    </row>
    <row r="7827" spans="1:9" ht="15" customHeight="1" x14ac:dyDescent="0.25">
      <c r="A7827" s="155" t="s">
        <v>11102</v>
      </c>
      <c r="B7827" s="155" t="s">
        <v>805</v>
      </c>
      <c r="C7827" s="155" t="s">
        <v>11101</v>
      </c>
      <c r="D7827" s="155">
        <v>250</v>
      </c>
      <c r="E7827" s="155">
        <v>250</v>
      </c>
      <c r="F7827" s="166">
        <v>42780</v>
      </c>
      <c r="G7827" s="166">
        <v>42783</v>
      </c>
      <c r="H7827" s="157">
        <v>1</v>
      </c>
      <c r="I7827" s="166"/>
    </row>
    <row r="7828" spans="1:9" ht="15" customHeight="1" x14ac:dyDescent="0.25">
      <c r="A7828" s="155" t="s">
        <v>719</v>
      </c>
      <c r="B7828" s="155" t="s">
        <v>991</v>
      </c>
      <c r="C7828" s="155" t="s">
        <v>11103</v>
      </c>
      <c r="D7828" s="155">
        <v>250</v>
      </c>
      <c r="E7828" s="155">
        <v>250</v>
      </c>
      <c r="F7828" s="166">
        <v>42780</v>
      </c>
      <c r="G7828" s="166">
        <v>42786</v>
      </c>
      <c r="H7828" s="157">
        <v>1</v>
      </c>
      <c r="I7828" s="166"/>
    </row>
    <row r="7829" spans="1:9" ht="15" customHeight="1" x14ac:dyDescent="0.25">
      <c r="A7829" s="155" t="s">
        <v>559</v>
      </c>
      <c r="B7829" s="155" t="s">
        <v>560</v>
      </c>
      <c r="C7829" s="155" t="s">
        <v>11104</v>
      </c>
      <c r="D7829" s="155">
        <v>12000</v>
      </c>
      <c r="E7829" s="155">
        <v>12047</v>
      </c>
      <c r="F7829" s="166">
        <v>42780</v>
      </c>
      <c r="G7829" s="166">
        <v>42782</v>
      </c>
      <c r="H7829" s="157">
        <v>1</v>
      </c>
      <c r="I7829" s="166"/>
    </row>
    <row r="7830" spans="1:9" ht="15" customHeight="1" x14ac:dyDescent="0.25">
      <c r="A7830" s="155" t="s">
        <v>11105</v>
      </c>
      <c r="B7830" s="155" t="s">
        <v>11106</v>
      </c>
      <c r="C7830" s="155" t="s">
        <v>11107</v>
      </c>
      <c r="D7830" s="155">
        <v>18</v>
      </c>
      <c r="E7830" s="155">
        <v>18</v>
      </c>
      <c r="F7830" s="166">
        <v>42780</v>
      </c>
      <c r="G7830" s="166">
        <v>42782</v>
      </c>
      <c r="H7830" s="157">
        <v>1</v>
      </c>
      <c r="I7830" s="166"/>
    </row>
    <row r="7831" spans="1:9" ht="15" customHeight="1" x14ac:dyDescent="0.25">
      <c r="A7831" s="155" t="s">
        <v>11105</v>
      </c>
      <c r="B7831" s="155" t="s">
        <v>4792</v>
      </c>
      <c r="C7831" s="155" t="s">
        <v>32</v>
      </c>
      <c r="D7831" s="155">
        <v>18</v>
      </c>
      <c r="E7831" s="155">
        <v>18</v>
      </c>
      <c r="F7831" s="166">
        <v>42780</v>
      </c>
      <c r="G7831" s="166">
        <v>42782</v>
      </c>
      <c r="H7831" s="157">
        <v>1</v>
      </c>
      <c r="I7831" s="166"/>
    </row>
    <row r="7832" spans="1:9" ht="15" customHeight="1" x14ac:dyDescent="0.25">
      <c r="A7832" s="155" t="s">
        <v>5967</v>
      </c>
      <c r="B7832" s="155" t="s">
        <v>671</v>
      </c>
      <c r="C7832" s="155" t="s">
        <v>11113</v>
      </c>
      <c r="D7832" s="155">
        <v>9</v>
      </c>
      <c r="E7832" s="155">
        <v>9</v>
      </c>
      <c r="F7832" s="166">
        <v>42781</v>
      </c>
      <c r="G7832" s="166">
        <v>42787</v>
      </c>
      <c r="H7832" s="157">
        <v>1</v>
      </c>
      <c r="I7832" s="166"/>
    </row>
    <row r="7833" spans="1:9" ht="15" customHeight="1" x14ac:dyDescent="0.25">
      <c r="A7833" s="155" t="s">
        <v>173</v>
      </c>
      <c r="B7833" s="155" t="s">
        <v>5853</v>
      </c>
      <c r="C7833" s="155" t="s">
        <v>11114</v>
      </c>
      <c r="D7833" s="155">
        <v>256</v>
      </c>
      <c r="E7833" s="155">
        <v>256</v>
      </c>
      <c r="F7833" s="166">
        <v>42781</v>
      </c>
      <c r="G7833" s="166">
        <v>42786</v>
      </c>
      <c r="H7833" s="157">
        <v>1</v>
      </c>
      <c r="I7833" s="166"/>
    </row>
    <row r="7834" spans="1:9" ht="15" customHeight="1" x14ac:dyDescent="0.25">
      <c r="A7834" s="155" t="s">
        <v>7864</v>
      </c>
      <c r="B7834" s="155" t="s">
        <v>7865</v>
      </c>
      <c r="C7834" s="155" t="s">
        <v>11115</v>
      </c>
      <c r="D7834" s="155">
        <v>99</v>
      </c>
      <c r="E7834" s="155">
        <v>99</v>
      </c>
      <c r="F7834" s="166">
        <v>42781</v>
      </c>
      <c r="G7834" s="166">
        <v>42786</v>
      </c>
      <c r="H7834" s="157">
        <v>1</v>
      </c>
      <c r="I7834" s="166"/>
    </row>
    <row r="7835" spans="1:9" ht="15" customHeight="1" x14ac:dyDescent="0.25">
      <c r="A7835" s="155" t="s">
        <v>8647</v>
      </c>
      <c r="B7835" s="155" t="s">
        <v>8970</v>
      </c>
      <c r="C7835" s="155" t="s">
        <v>11116</v>
      </c>
      <c r="D7835" s="155">
        <v>24</v>
      </c>
      <c r="E7835" s="155">
        <v>24</v>
      </c>
      <c r="F7835" s="166">
        <v>42781</v>
      </c>
      <c r="G7835" s="166">
        <v>42788</v>
      </c>
      <c r="H7835" s="157">
        <v>1</v>
      </c>
      <c r="I7835" s="166"/>
    </row>
    <row r="7836" spans="1:9" ht="15" customHeight="1" x14ac:dyDescent="0.25">
      <c r="A7836" s="155" t="s">
        <v>520</v>
      </c>
      <c r="B7836" s="155" t="s">
        <v>533</v>
      </c>
      <c r="C7836" s="155" t="s">
        <v>11117</v>
      </c>
      <c r="D7836" s="155">
        <v>157</v>
      </c>
      <c r="E7836" s="155">
        <v>157</v>
      </c>
      <c r="F7836" s="166">
        <v>42781</v>
      </c>
      <c r="G7836" s="166">
        <v>42787</v>
      </c>
      <c r="H7836" s="157">
        <v>1</v>
      </c>
      <c r="I7836" s="166"/>
    </row>
    <row r="7837" spans="1:9" ht="15" customHeight="1" x14ac:dyDescent="0.25">
      <c r="A7837" s="155" t="s">
        <v>145</v>
      </c>
      <c r="B7837" s="155" t="s">
        <v>674</v>
      </c>
      <c r="C7837" s="155" t="s">
        <v>11118</v>
      </c>
      <c r="D7837" s="155">
        <v>200</v>
      </c>
      <c r="E7837" s="155">
        <v>200</v>
      </c>
      <c r="F7837" s="166">
        <v>42782</v>
      </c>
      <c r="G7837" s="166">
        <v>42787</v>
      </c>
      <c r="H7837" s="157">
        <v>1</v>
      </c>
      <c r="I7837" s="166"/>
    </row>
    <row r="7838" spans="1:9" ht="15" customHeight="1" x14ac:dyDescent="0.25">
      <c r="A7838" s="155" t="s">
        <v>145</v>
      </c>
      <c r="B7838" s="155" t="s">
        <v>676</v>
      </c>
      <c r="C7838" s="155" t="s">
        <v>364</v>
      </c>
      <c r="D7838" s="155">
        <v>120</v>
      </c>
      <c r="E7838" s="155">
        <v>120</v>
      </c>
      <c r="F7838" s="166">
        <v>42782</v>
      </c>
      <c r="G7838" s="166">
        <v>42787</v>
      </c>
      <c r="H7838" s="157">
        <v>1</v>
      </c>
      <c r="I7838" s="166"/>
    </row>
    <row r="7839" spans="1:9" ht="15" customHeight="1" x14ac:dyDescent="0.25">
      <c r="A7839" s="155" t="s">
        <v>2144</v>
      </c>
      <c r="B7839" s="155" t="s">
        <v>2393</v>
      </c>
      <c r="C7839" s="155" t="s">
        <v>11119</v>
      </c>
      <c r="D7839" s="155">
        <v>50</v>
      </c>
      <c r="E7839" s="155">
        <v>50</v>
      </c>
      <c r="F7839" s="166">
        <v>42782</v>
      </c>
      <c r="G7839" s="166">
        <v>42790</v>
      </c>
      <c r="H7839" s="157">
        <v>1</v>
      </c>
      <c r="I7839" s="166"/>
    </row>
    <row r="7840" spans="1:9" ht="15" customHeight="1" x14ac:dyDescent="0.25">
      <c r="A7840" s="155" t="s">
        <v>2144</v>
      </c>
      <c r="B7840" s="155" t="s">
        <v>2395</v>
      </c>
      <c r="C7840" s="155" t="s">
        <v>364</v>
      </c>
      <c r="D7840" s="155">
        <v>50</v>
      </c>
      <c r="E7840" s="155">
        <v>50</v>
      </c>
      <c r="F7840" s="166">
        <v>42782</v>
      </c>
      <c r="G7840" s="166">
        <v>42790</v>
      </c>
      <c r="H7840" s="157">
        <v>1</v>
      </c>
      <c r="I7840" s="166"/>
    </row>
    <row r="7841" spans="1:9" ht="15" customHeight="1" x14ac:dyDescent="0.25">
      <c r="A7841" s="155" t="s">
        <v>10716</v>
      </c>
      <c r="B7841" s="155" t="s">
        <v>11120</v>
      </c>
      <c r="C7841" s="155" t="s">
        <v>11121</v>
      </c>
      <c r="D7841" s="155">
        <v>10</v>
      </c>
      <c r="E7841" s="155">
        <v>10</v>
      </c>
      <c r="F7841" s="166">
        <v>42783</v>
      </c>
      <c r="G7841" s="166">
        <v>42783</v>
      </c>
      <c r="H7841" s="157">
        <v>1</v>
      </c>
      <c r="I7841" s="166"/>
    </row>
    <row r="7842" spans="1:9" ht="15" customHeight="1" x14ac:dyDescent="0.25">
      <c r="A7842" s="155" t="s">
        <v>820</v>
      </c>
      <c r="B7842" s="155" t="s">
        <v>89</v>
      </c>
      <c r="C7842" s="155" t="s">
        <v>11122</v>
      </c>
      <c r="D7842" s="155">
        <v>175</v>
      </c>
      <c r="E7842" s="155">
        <v>175</v>
      </c>
      <c r="F7842" s="166">
        <v>42783</v>
      </c>
      <c r="G7842" s="166">
        <v>42790</v>
      </c>
      <c r="H7842" s="157">
        <v>1</v>
      </c>
      <c r="I7842" s="166"/>
    </row>
    <row r="7843" spans="1:9" ht="15" customHeight="1" x14ac:dyDescent="0.25">
      <c r="A7843" s="155" t="s">
        <v>820</v>
      </c>
      <c r="B7843" s="155" t="s">
        <v>426</v>
      </c>
      <c r="C7843" s="155" t="s">
        <v>11123</v>
      </c>
      <c r="D7843" s="155">
        <v>51</v>
      </c>
      <c r="E7843" s="155">
        <v>51</v>
      </c>
      <c r="F7843" s="166">
        <v>42783</v>
      </c>
      <c r="G7843" s="166">
        <v>42790</v>
      </c>
      <c r="H7843" s="157">
        <v>1</v>
      </c>
      <c r="I7843" s="166"/>
    </row>
    <row r="7844" spans="1:9" ht="15" customHeight="1" x14ac:dyDescent="0.25">
      <c r="A7844" s="155" t="s">
        <v>11124</v>
      </c>
      <c r="B7844" s="155" t="s">
        <v>11125</v>
      </c>
      <c r="C7844" s="155" t="s">
        <v>11126</v>
      </c>
      <c r="D7844" s="155">
        <v>100</v>
      </c>
      <c r="E7844" s="155">
        <v>100</v>
      </c>
      <c r="F7844" s="166">
        <v>42783</v>
      </c>
      <c r="G7844" s="166">
        <v>42786</v>
      </c>
      <c r="H7844" s="157">
        <v>1</v>
      </c>
      <c r="I7844" s="166"/>
    </row>
    <row r="7845" spans="1:9" ht="15" customHeight="1" x14ac:dyDescent="0.25">
      <c r="A7845" s="155" t="s">
        <v>2030</v>
      </c>
      <c r="B7845" s="155" t="s">
        <v>11127</v>
      </c>
      <c r="C7845" s="155" t="s">
        <v>10942</v>
      </c>
      <c r="D7845" s="155">
        <v>4</v>
      </c>
      <c r="E7845" s="155">
        <v>4</v>
      </c>
      <c r="F7845" s="166">
        <v>42783</v>
      </c>
      <c r="G7845" s="166">
        <v>42786</v>
      </c>
      <c r="H7845" s="157">
        <v>1</v>
      </c>
      <c r="I7845" s="166" t="s">
        <v>11128</v>
      </c>
    </row>
    <row r="7846" spans="1:9" ht="15" customHeight="1" x14ac:dyDescent="0.25">
      <c r="A7846" s="155" t="s">
        <v>10510</v>
      </c>
      <c r="B7846" s="155" t="s">
        <v>11129</v>
      </c>
      <c r="C7846" s="155" t="s">
        <v>11130</v>
      </c>
      <c r="D7846" s="155">
        <v>10</v>
      </c>
      <c r="E7846" s="155">
        <v>10</v>
      </c>
      <c r="F7846" s="166">
        <v>42783</v>
      </c>
      <c r="G7846" s="166">
        <v>42787</v>
      </c>
      <c r="H7846" s="157">
        <v>1</v>
      </c>
      <c r="I7846" s="166"/>
    </row>
    <row r="7847" spans="1:9" ht="15" customHeight="1" x14ac:dyDescent="0.25">
      <c r="A7847" s="155" t="s">
        <v>4963</v>
      </c>
      <c r="B7847" s="155" t="s">
        <v>1373</v>
      </c>
      <c r="C7847" s="155" t="s">
        <v>11024</v>
      </c>
      <c r="D7847" s="155">
        <v>63</v>
      </c>
      <c r="E7847" s="155">
        <v>63</v>
      </c>
      <c r="F7847" s="166">
        <v>42786</v>
      </c>
      <c r="G7847" s="166">
        <v>42790</v>
      </c>
      <c r="H7847" s="157">
        <v>1</v>
      </c>
      <c r="I7847" s="166"/>
    </row>
    <row r="7848" spans="1:9" ht="15" customHeight="1" x14ac:dyDescent="0.25">
      <c r="A7848" s="155" t="s">
        <v>4963</v>
      </c>
      <c r="B7848" s="155" t="s">
        <v>1375</v>
      </c>
      <c r="C7848" s="155" t="s">
        <v>364</v>
      </c>
      <c r="D7848" s="155">
        <v>50</v>
      </c>
      <c r="E7848" s="155">
        <v>50</v>
      </c>
      <c r="F7848" s="166">
        <v>42786</v>
      </c>
      <c r="G7848" s="166">
        <v>42790</v>
      </c>
      <c r="H7848" s="157">
        <v>1</v>
      </c>
      <c r="I7848" s="166"/>
    </row>
    <row r="7849" spans="1:9" ht="15" customHeight="1" x14ac:dyDescent="0.25">
      <c r="A7849" s="155" t="s">
        <v>2714</v>
      </c>
      <c r="B7849" s="155" t="s">
        <v>3408</v>
      </c>
      <c r="C7849" s="155" t="s">
        <v>11131</v>
      </c>
      <c r="D7849" s="155">
        <v>25</v>
      </c>
      <c r="E7849" s="155">
        <v>25</v>
      </c>
      <c r="F7849" s="166">
        <v>42786</v>
      </c>
      <c r="G7849" s="166">
        <v>42789</v>
      </c>
      <c r="H7849" s="157">
        <v>1</v>
      </c>
      <c r="I7849" s="166"/>
    </row>
    <row r="7850" spans="1:9" ht="15" customHeight="1" x14ac:dyDescent="0.25">
      <c r="A7850" s="155" t="s">
        <v>520</v>
      </c>
      <c r="B7850" s="155" t="s">
        <v>521</v>
      </c>
      <c r="C7850" s="155" t="s">
        <v>11132</v>
      </c>
      <c r="D7850" s="155">
        <v>150</v>
      </c>
      <c r="E7850" s="155">
        <v>150</v>
      </c>
      <c r="F7850" s="166">
        <v>42786</v>
      </c>
      <c r="G7850" s="166">
        <v>42793</v>
      </c>
      <c r="H7850" s="157">
        <v>1</v>
      </c>
      <c r="I7850" s="166"/>
    </row>
    <row r="7851" spans="1:9" ht="15" customHeight="1" x14ac:dyDescent="0.25">
      <c r="A7851" s="155" t="s">
        <v>1983</v>
      </c>
      <c r="B7851" s="155" t="s">
        <v>11133</v>
      </c>
      <c r="C7851" s="155" t="s">
        <v>11134</v>
      </c>
      <c r="D7851" s="155">
        <v>25</v>
      </c>
      <c r="E7851" s="155">
        <v>25</v>
      </c>
      <c r="F7851" s="166">
        <v>42786</v>
      </c>
      <c r="G7851" s="166">
        <v>42790</v>
      </c>
      <c r="H7851" s="157">
        <v>1</v>
      </c>
      <c r="I7851" s="166"/>
    </row>
    <row r="7852" spans="1:9" ht="15" customHeight="1" x14ac:dyDescent="0.25">
      <c r="A7852" s="155" t="s">
        <v>2714</v>
      </c>
      <c r="B7852" s="155" t="s">
        <v>8850</v>
      </c>
      <c r="C7852" s="155" t="s">
        <v>11135</v>
      </c>
      <c r="D7852" s="155">
        <v>100</v>
      </c>
      <c r="E7852" s="155">
        <v>100</v>
      </c>
      <c r="F7852" s="166">
        <v>42787</v>
      </c>
      <c r="G7852" s="166">
        <v>42789</v>
      </c>
      <c r="H7852" s="157">
        <v>1</v>
      </c>
      <c r="I7852" s="166"/>
    </row>
    <row r="7853" spans="1:9" ht="15" customHeight="1" x14ac:dyDescent="0.25">
      <c r="A7853" s="155" t="s">
        <v>2030</v>
      </c>
      <c r="B7853" s="155" t="s">
        <v>11136</v>
      </c>
      <c r="C7853" s="155" t="s">
        <v>11137</v>
      </c>
      <c r="D7853" s="155">
        <v>80</v>
      </c>
      <c r="E7853" s="155">
        <v>11</v>
      </c>
      <c r="F7853" s="166">
        <v>42787</v>
      </c>
      <c r="G7853" s="166">
        <v>42791</v>
      </c>
      <c r="H7853" s="157">
        <v>1</v>
      </c>
      <c r="I7853" s="166" t="s">
        <v>214</v>
      </c>
    </row>
    <row r="7854" spans="1:9" ht="15" customHeight="1" x14ac:dyDescent="0.25">
      <c r="A7854" s="155" t="s">
        <v>4605</v>
      </c>
      <c r="B7854" s="155" t="s">
        <v>6979</v>
      </c>
      <c r="C7854" s="155" t="s">
        <v>11138</v>
      </c>
      <c r="D7854" s="155">
        <v>50</v>
      </c>
      <c r="E7854" s="155">
        <v>50</v>
      </c>
      <c r="F7854" s="166">
        <v>42787</v>
      </c>
      <c r="G7854" s="166">
        <v>42789</v>
      </c>
      <c r="H7854" s="157">
        <v>1</v>
      </c>
      <c r="I7854" s="166"/>
    </row>
    <row r="7855" spans="1:9" ht="15" customHeight="1" x14ac:dyDescent="0.25">
      <c r="A7855" s="155" t="s">
        <v>563</v>
      </c>
      <c r="B7855" s="155" t="s">
        <v>2118</v>
      </c>
      <c r="C7855" s="155" t="s">
        <v>11139</v>
      </c>
      <c r="D7855" s="155">
        <v>25</v>
      </c>
      <c r="E7855" s="155">
        <v>25</v>
      </c>
      <c r="F7855" s="166">
        <v>42787</v>
      </c>
      <c r="G7855" s="166">
        <v>42794</v>
      </c>
      <c r="H7855" s="157">
        <v>1</v>
      </c>
      <c r="I7855" s="166"/>
    </row>
    <row r="7856" spans="1:9" ht="15" customHeight="1" x14ac:dyDescent="0.25">
      <c r="A7856" s="155" t="s">
        <v>6237</v>
      </c>
      <c r="B7856" s="155" t="s">
        <v>10495</v>
      </c>
      <c r="C7856" s="155" t="s">
        <v>11140</v>
      </c>
      <c r="D7856" s="155">
        <v>10</v>
      </c>
      <c r="E7856" s="155">
        <v>10</v>
      </c>
      <c r="F7856" s="166">
        <v>42787</v>
      </c>
      <c r="G7856" s="166">
        <v>42794</v>
      </c>
      <c r="H7856" s="157">
        <v>1</v>
      </c>
      <c r="I7856" s="166" t="s">
        <v>6461</v>
      </c>
    </row>
    <row r="7857" spans="1:9" ht="15" customHeight="1" x14ac:dyDescent="0.25">
      <c r="A7857" s="155" t="s">
        <v>6237</v>
      </c>
      <c r="B7857" s="155" t="s">
        <v>10492</v>
      </c>
      <c r="C7857" s="155" t="s">
        <v>11141</v>
      </c>
      <c r="D7857" s="155">
        <v>10</v>
      </c>
      <c r="E7857" s="155">
        <v>10</v>
      </c>
      <c r="F7857" s="166">
        <v>42787</v>
      </c>
      <c r="G7857" s="166">
        <v>42794</v>
      </c>
      <c r="H7857" s="157">
        <v>1</v>
      </c>
      <c r="I7857" s="166" t="s">
        <v>6461</v>
      </c>
    </row>
    <row r="7858" spans="1:9" ht="15" customHeight="1" x14ac:dyDescent="0.25">
      <c r="A7858" s="155" t="s">
        <v>6237</v>
      </c>
      <c r="B7858" s="155" t="s">
        <v>10491</v>
      </c>
      <c r="C7858" s="155" t="s">
        <v>11142</v>
      </c>
      <c r="D7858" s="155">
        <v>10</v>
      </c>
      <c r="E7858" s="155">
        <v>10</v>
      </c>
      <c r="F7858" s="166">
        <v>42787</v>
      </c>
      <c r="G7858" s="166">
        <v>42794</v>
      </c>
      <c r="H7858" s="157">
        <v>1</v>
      </c>
      <c r="I7858" s="166" t="s">
        <v>6461</v>
      </c>
    </row>
    <row r="7859" spans="1:9" ht="15" customHeight="1" x14ac:dyDescent="0.25">
      <c r="A7859" s="155" t="s">
        <v>597</v>
      </c>
      <c r="B7859" s="155" t="s">
        <v>598</v>
      </c>
      <c r="C7859" s="155" t="s">
        <v>11143</v>
      </c>
      <c r="D7859" s="155">
        <v>100</v>
      </c>
      <c r="E7859" s="155">
        <v>100</v>
      </c>
      <c r="F7859" s="166">
        <v>42787</v>
      </c>
      <c r="G7859" s="166">
        <v>42790</v>
      </c>
      <c r="H7859" s="157">
        <v>1</v>
      </c>
      <c r="I7859" s="166"/>
    </row>
    <row r="7860" spans="1:9" ht="15" customHeight="1" x14ac:dyDescent="0.25">
      <c r="A7860" s="155" t="s">
        <v>9769</v>
      </c>
      <c r="B7860" s="155" t="s">
        <v>11149</v>
      </c>
      <c r="C7860" s="155" t="s">
        <v>11150</v>
      </c>
      <c r="D7860" s="155">
        <v>50</v>
      </c>
      <c r="E7860" s="155">
        <v>50</v>
      </c>
      <c r="F7860" s="166">
        <v>42787</v>
      </c>
      <c r="G7860" s="166">
        <v>42790</v>
      </c>
      <c r="H7860" s="157">
        <v>1</v>
      </c>
      <c r="I7860" s="166"/>
    </row>
    <row r="7861" spans="1:9" ht="15" customHeight="1" x14ac:dyDescent="0.25">
      <c r="A7861" s="155" t="s">
        <v>9769</v>
      </c>
      <c r="B7861" s="155" t="s">
        <v>11148</v>
      </c>
      <c r="C7861" s="155" t="s">
        <v>294</v>
      </c>
      <c r="D7861" s="155">
        <v>50</v>
      </c>
      <c r="E7861" s="155">
        <v>50</v>
      </c>
      <c r="F7861" s="166">
        <v>42787</v>
      </c>
      <c r="G7861" s="166">
        <v>42790</v>
      </c>
      <c r="H7861" s="157">
        <v>1</v>
      </c>
      <c r="I7861" s="166"/>
    </row>
    <row r="7862" spans="1:9" ht="15" customHeight="1" x14ac:dyDescent="0.25">
      <c r="A7862" s="155" t="s">
        <v>9769</v>
      </c>
      <c r="B7862" s="155" t="s">
        <v>11147</v>
      </c>
      <c r="C7862" s="155" t="s">
        <v>2480</v>
      </c>
      <c r="D7862" s="155">
        <v>50</v>
      </c>
      <c r="E7862" s="155">
        <v>50</v>
      </c>
      <c r="F7862" s="166">
        <v>42787</v>
      </c>
      <c r="G7862" s="166">
        <v>42790</v>
      </c>
      <c r="H7862" s="157">
        <v>1</v>
      </c>
      <c r="I7862" s="166"/>
    </row>
    <row r="7863" spans="1:9" ht="15" customHeight="1" x14ac:dyDescent="0.25">
      <c r="A7863" s="155" t="s">
        <v>9769</v>
      </c>
      <c r="B7863" s="155" t="s">
        <v>11146</v>
      </c>
      <c r="C7863" s="155" t="s">
        <v>27</v>
      </c>
      <c r="D7863" s="155">
        <v>50</v>
      </c>
      <c r="E7863" s="155">
        <v>50</v>
      </c>
      <c r="F7863" s="166">
        <v>42787</v>
      </c>
      <c r="G7863" s="166">
        <v>42790</v>
      </c>
      <c r="H7863" s="157">
        <v>1</v>
      </c>
      <c r="I7863" s="166"/>
    </row>
    <row r="7864" spans="1:9" ht="15" customHeight="1" x14ac:dyDescent="0.25">
      <c r="A7864" s="155" t="s">
        <v>9769</v>
      </c>
      <c r="B7864" s="155" t="s">
        <v>11145</v>
      </c>
      <c r="C7864" s="155" t="s">
        <v>3218</v>
      </c>
      <c r="D7864" s="155">
        <v>50</v>
      </c>
      <c r="E7864" s="155">
        <v>50</v>
      </c>
      <c r="F7864" s="166">
        <v>42787</v>
      </c>
      <c r="G7864" s="166">
        <v>42790</v>
      </c>
      <c r="H7864" s="157">
        <v>1</v>
      </c>
      <c r="I7864" s="166"/>
    </row>
    <row r="7865" spans="1:9" ht="15" customHeight="1" x14ac:dyDescent="0.25">
      <c r="A7865" s="155" t="s">
        <v>9769</v>
      </c>
      <c r="B7865" s="155" t="s">
        <v>11144</v>
      </c>
      <c r="C7865" s="155" t="s">
        <v>320</v>
      </c>
      <c r="D7865" s="155">
        <v>50</v>
      </c>
      <c r="E7865" s="155">
        <v>50</v>
      </c>
      <c r="F7865" s="166">
        <v>42787</v>
      </c>
      <c r="G7865" s="166">
        <v>42790</v>
      </c>
      <c r="H7865" s="157">
        <v>1</v>
      </c>
      <c r="I7865" s="166"/>
    </row>
    <row r="7866" spans="1:9" ht="15" customHeight="1" x14ac:dyDescent="0.25">
      <c r="A7866" s="155" t="s">
        <v>3967</v>
      </c>
      <c r="B7866" s="155" t="s">
        <v>10999</v>
      </c>
      <c r="C7866" s="155" t="s">
        <v>11151</v>
      </c>
      <c r="D7866" s="155">
        <v>1</v>
      </c>
      <c r="E7866" s="155">
        <v>1</v>
      </c>
      <c r="F7866" s="166">
        <v>42788</v>
      </c>
      <c r="G7866" s="166">
        <v>42797</v>
      </c>
      <c r="H7866" s="157">
        <v>1</v>
      </c>
      <c r="I7866" s="166"/>
    </row>
    <row r="7867" spans="1:9" ht="15" customHeight="1" x14ac:dyDescent="0.25">
      <c r="A7867" s="155" t="s">
        <v>10425</v>
      </c>
      <c r="B7867" s="155" t="s">
        <v>11152</v>
      </c>
      <c r="C7867" s="155" t="s">
        <v>11153</v>
      </c>
      <c r="D7867" s="155">
        <v>2000</v>
      </c>
      <c r="E7867" s="155">
        <v>1999</v>
      </c>
      <c r="F7867" s="166">
        <v>42788</v>
      </c>
      <c r="G7867" s="166">
        <v>42797</v>
      </c>
      <c r="H7867" s="157">
        <v>1</v>
      </c>
      <c r="I7867" s="166"/>
    </row>
    <row r="7868" spans="1:9" ht="15" customHeight="1" x14ac:dyDescent="0.25">
      <c r="A7868" s="155" t="s">
        <v>10425</v>
      </c>
      <c r="B7868" s="155" t="s">
        <v>10543</v>
      </c>
      <c r="C7868" s="155" t="s">
        <v>10639</v>
      </c>
      <c r="D7868" s="155">
        <v>4991</v>
      </c>
      <c r="E7868" s="155">
        <v>900</v>
      </c>
      <c r="F7868" s="166">
        <v>42788</v>
      </c>
      <c r="G7868" s="166">
        <v>42797</v>
      </c>
      <c r="H7868" s="157">
        <v>1</v>
      </c>
      <c r="I7868" s="166" t="s">
        <v>11154</v>
      </c>
    </row>
    <row r="7869" spans="1:9" ht="15" customHeight="1" x14ac:dyDescent="0.25">
      <c r="A7869" s="155" t="s">
        <v>71</v>
      </c>
      <c r="B7869" s="155" t="s">
        <v>477</v>
      </c>
      <c r="C7869" s="155" t="s">
        <v>11156</v>
      </c>
      <c r="D7869" s="155">
        <v>1</v>
      </c>
      <c r="E7869" s="155">
        <v>1</v>
      </c>
      <c r="F7869" s="166">
        <v>42789</v>
      </c>
      <c r="G7869" s="166">
        <v>42794</v>
      </c>
      <c r="H7869" s="157">
        <v>1</v>
      </c>
      <c r="I7869" s="166" t="s">
        <v>272</v>
      </c>
    </row>
    <row r="7870" spans="1:9" ht="15" customHeight="1" x14ac:dyDescent="0.25">
      <c r="A7870" s="155" t="s">
        <v>4395</v>
      </c>
      <c r="B7870" s="155" t="s">
        <v>4396</v>
      </c>
      <c r="C7870" s="155" t="s">
        <v>11155</v>
      </c>
      <c r="D7870" s="155">
        <v>1</v>
      </c>
      <c r="E7870" s="155">
        <v>1</v>
      </c>
      <c r="F7870" s="166">
        <v>42789</v>
      </c>
      <c r="G7870" s="166">
        <v>42794</v>
      </c>
      <c r="H7870" s="157">
        <v>1</v>
      </c>
      <c r="I7870" s="166" t="s">
        <v>272</v>
      </c>
    </row>
    <row r="7871" spans="1:9" ht="15" customHeight="1" x14ac:dyDescent="0.25">
      <c r="A7871" s="155" t="s">
        <v>2030</v>
      </c>
      <c r="B7871" s="155" t="s">
        <v>11157</v>
      </c>
      <c r="C7871" s="155" t="s">
        <v>11158</v>
      </c>
      <c r="D7871" s="155">
        <v>108</v>
      </c>
      <c r="E7871" s="155">
        <v>6</v>
      </c>
      <c r="F7871" s="166">
        <v>42789</v>
      </c>
      <c r="G7871" s="166">
        <v>42789</v>
      </c>
      <c r="H7871" s="157">
        <v>1</v>
      </c>
      <c r="I7871" s="166" t="s">
        <v>11159</v>
      </c>
    </row>
    <row r="7872" spans="1:9" ht="15" customHeight="1" x14ac:dyDescent="0.25">
      <c r="A7872" s="155" t="s">
        <v>11160</v>
      </c>
      <c r="B7872" s="155" t="s">
        <v>11161</v>
      </c>
      <c r="C7872" s="155" t="s">
        <v>11162</v>
      </c>
      <c r="D7872" s="155">
        <v>5</v>
      </c>
      <c r="E7872" s="155">
        <v>5</v>
      </c>
      <c r="F7872" s="166">
        <v>42789</v>
      </c>
      <c r="G7872" s="166">
        <v>42797</v>
      </c>
      <c r="H7872" s="157">
        <v>1</v>
      </c>
      <c r="I7872" s="166"/>
    </row>
    <row r="7873" spans="1:9" ht="15" customHeight="1" x14ac:dyDescent="0.25">
      <c r="A7873" s="155" t="s">
        <v>11160</v>
      </c>
      <c r="B7873" s="155" t="s">
        <v>11163</v>
      </c>
      <c r="C7873" s="155" t="s">
        <v>364</v>
      </c>
      <c r="D7873" s="155">
        <v>5</v>
      </c>
      <c r="E7873" s="155">
        <v>5</v>
      </c>
      <c r="F7873" s="166">
        <v>42789</v>
      </c>
      <c r="G7873" s="166">
        <v>42797</v>
      </c>
      <c r="H7873" s="157">
        <v>1</v>
      </c>
      <c r="I7873" s="166"/>
    </row>
    <row r="7874" spans="1:9" ht="15" customHeight="1" x14ac:dyDescent="0.25">
      <c r="A7874" s="155" t="s">
        <v>4605</v>
      </c>
      <c r="B7874" s="155" t="s">
        <v>11164</v>
      </c>
      <c r="C7874" s="155" t="s">
        <v>11165</v>
      </c>
      <c r="D7874" s="155">
        <v>50</v>
      </c>
      <c r="E7874" s="155">
        <v>50</v>
      </c>
      <c r="F7874" s="166">
        <v>42790</v>
      </c>
      <c r="G7874" s="166">
        <v>42790</v>
      </c>
      <c r="H7874" s="157">
        <v>1</v>
      </c>
      <c r="I7874" s="166" t="s">
        <v>11166</v>
      </c>
    </row>
    <row r="7875" spans="1:9" ht="15" customHeight="1" x14ac:dyDescent="0.25">
      <c r="A7875" s="155" t="s">
        <v>65</v>
      </c>
      <c r="B7875" s="155" t="s">
        <v>547</v>
      </c>
      <c r="C7875" s="155" t="s">
        <v>11167</v>
      </c>
      <c r="D7875" s="155">
        <v>150</v>
      </c>
      <c r="E7875" s="155">
        <v>150</v>
      </c>
      <c r="F7875" s="166">
        <v>42790</v>
      </c>
      <c r="G7875" s="166">
        <v>42795</v>
      </c>
      <c r="H7875" s="157">
        <v>1</v>
      </c>
      <c r="I7875" s="166"/>
    </row>
    <row r="7876" spans="1:9" ht="15" customHeight="1" x14ac:dyDescent="0.25">
      <c r="A7876" s="155" t="s">
        <v>9181</v>
      </c>
      <c r="B7876" s="155" t="s">
        <v>295</v>
      </c>
      <c r="C7876" s="155" t="s">
        <v>11168</v>
      </c>
      <c r="D7876" s="155">
        <v>25</v>
      </c>
      <c r="E7876" s="155">
        <v>25</v>
      </c>
      <c r="F7876" s="166">
        <v>42790</v>
      </c>
      <c r="G7876" s="166">
        <v>42795</v>
      </c>
      <c r="H7876" s="157">
        <v>1</v>
      </c>
      <c r="I7876" s="166"/>
    </row>
    <row r="7877" spans="1:9" ht="15" customHeight="1" x14ac:dyDescent="0.25">
      <c r="A7877" s="155" t="s">
        <v>71</v>
      </c>
      <c r="B7877" s="155" t="s">
        <v>583</v>
      </c>
      <c r="C7877" s="155" t="s">
        <v>11169</v>
      </c>
      <c r="D7877" s="155">
        <v>6</v>
      </c>
      <c r="E7877" s="155">
        <v>6</v>
      </c>
      <c r="F7877" s="166">
        <v>42793</v>
      </c>
      <c r="G7877" s="166">
        <v>42800</v>
      </c>
      <c r="H7877" s="157">
        <v>1</v>
      </c>
      <c r="I7877" s="166"/>
    </row>
    <row r="7878" spans="1:9" ht="15" customHeight="1" x14ac:dyDescent="0.25">
      <c r="A7878" s="155" t="s">
        <v>71</v>
      </c>
      <c r="B7878" s="155" t="s">
        <v>1530</v>
      </c>
      <c r="C7878" s="155" t="s">
        <v>364</v>
      </c>
      <c r="D7878" s="155">
        <v>5</v>
      </c>
      <c r="E7878" s="155">
        <v>5</v>
      </c>
      <c r="F7878" s="166">
        <v>42793</v>
      </c>
      <c r="G7878" s="166">
        <v>42800</v>
      </c>
      <c r="H7878" s="157">
        <v>1</v>
      </c>
      <c r="I7878" s="166"/>
    </row>
    <row r="7879" spans="1:9" ht="15" customHeight="1" x14ac:dyDescent="0.25">
      <c r="A7879" s="155" t="s">
        <v>36</v>
      </c>
      <c r="B7879" s="155" t="s">
        <v>1874</v>
      </c>
      <c r="C7879" s="155" t="s">
        <v>11170</v>
      </c>
      <c r="D7879" s="155">
        <v>50</v>
      </c>
      <c r="E7879" s="155">
        <v>50</v>
      </c>
      <c r="F7879" s="166">
        <v>42793</v>
      </c>
      <c r="G7879" s="166">
        <v>42795</v>
      </c>
      <c r="H7879" s="157">
        <v>1</v>
      </c>
      <c r="I7879" s="166"/>
    </row>
    <row r="7880" spans="1:9" ht="15" customHeight="1" x14ac:dyDescent="0.25">
      <c r="A7880" s="155" t="s">
        <v>585</v>
      </c>
      <c r="B7880" s="155" t="s">
        <v>586</v>
      </c>
      <c r="C7880" s="155" t="s">
        <v>11171</v>
      </c>
      <c r="D7880" s="155">
        <v>300</v>
      </c>
      <c r="E7880" s="155">
        <v>300</v>
      </c>
      <c r="F7880" s="166">
        <v>42793</v>
      </c>
      <c r="G7880" s="166">
        <v>42797</v>
      </c>
      <c r="H7880" s="157">
        <v>1</v>
      </c>
      <c r="I7880" s="166"/>
    </row>
    <row r="7881" spans="1:9" ht="15" customHeight="1" x14ac:dyDescent="0.25">
      <c r="A7881" s="155" t="s">
        <v>585</v>
      </c>
      <c r="B7881" s="155" t="s">
        <v>275</v>
      </c>
      <c r="C7881" s="155" t="s">
        <v>364</v>
      </c>
      <c r="D7881" s="155">
        <v>300</v>
      </c>
      <c r="E7881" s="155">
        <v>300</v>
      </c>
      <c r="F7881" s="166">
        <v>42793</v>
      </c>
      <c r="G7881" s="166">
        <v>42797</v>
      </c>
      <c r="H7881" s="157">
        <v>1</v>
      </c>
      <c r="I7881" s="166"/>
    </row>
    <row r="7882" spans="1:9" ht="15" customHeight="1" x14ac:dyDescent="0.25">
      <c r="A7882" s="155" t="s">
        <v>251</v>
      </c>
      <c r="B7882" s="155" t="s">
        <v>5270</v>
      </c>
      <c r="C7882" s="155" t="s">
        <v>11172</v>
      </c>
      <c r="D7882" s="155">
        <v>10</v>
      </c>
      <c r="E7882" s="155">
        <v>10</v>
      </c>
      <c r="F7882" s="166">
        <v>42793</v>
      </c>
      <c r="G7882" s="166">
        <v>42796</v>
      </c>
      <c r="H7882" s="157">
        <v>1</v>
      </c>
      <c r="I7882" s="166"/>
    </row>
    <row r="7883" spans="1:9" x14ac:dyDescent="0.25">
      <c r="A7883" s="155" t="s">
        <v>9258</v>
      </c>
      <c r="B7883" s="155" t="s">
        <v>11173</v>
      </c>
      <c r="C7883" s="155" t="s">
        <v>11174</v>
      </c>
      <c r="D7883" s="155">
        <v>100</v>
      </c>
      <c r="E7883" s="155">
        <v>100</v>
      </c>
      <c r="F7883" s="166">
        <v>42793</v>
      </c>
      <c r="G7883" s="166">
        <v>42787</v>
      </c>
      <c r="H7883" s="157">
        <v>0</v>
      </c>
      <c r="I7883" s="166"/>
    </row>
    <row r="7884" spans="1:9" ht="15" customHeight="1" x14ac:dyDescent="0.25">
      <c r="A7884" s="155" t="s">
        <v>3481</v>
      </c>
      <c r="B7884" s="155" t="s">
        <v>255</v>
      </c>
      <c r="C7884" s="155" t="s">
        <v>11175</v>
      </c>
      <c r="D7884" s="155">
        <v>200</v>
      </c>
      <c r="E7884" s="155">
        <v>200</v>
      </c>
      <c r="F7884" s="166">
        <v>42795</v>
      </c>
      <c r="G7884" s="166">
        <v>42797</v>
      </c>
      <c r="H7884" s="157">
        <v>1</v>
      </c>
      <c r="I7884" s="166"/>
    </row>
    <row r="7885" spans="1:9" ht="15" customHeight="1" x14ac:dyDescent="0.25">
      <c r="A7885" s="155" t="s">
        <v>11176</v>
      </c>
      <c r="B7885" s="155" t="s">
        <v>11177</v>
      </c>
      <c r="C7885" s="155" t="s">
        <v>11178</v>
      </c>
      <c r="D7885" s="155">
        <v>25</v>
      </c>
      <c r="E7885" s="155">
        <v>25</v>
      </c>
      <c r="F7885" s="166">
        <v>42795</v>
      </c>
      <c r="G7885" s="166">
        <v>42797</v>
      </c>
      <c r="H7885" s="157">
        <v>1</v>
      </c>
      <c r="I7885" s="166"/>
    </row>
    <row r="7886" spans="1:9" ht="15" customHeight="1" x14ac:dyDescent="0.25">
      <c r="A7886" s="155" t="s">
        <v>78</v>
      </c>
      <c r="B7886" s="155" t="s">
        <v>4159</v>
      </c>
      <c r="C7886" s="155" t="s">
        <v>11179</v>
      </c>
      <c r="D7886" s="155">
        <v>6</v>
      </c>
      <c r="E7886" s="155">
        <v>6</v>
      </c>
      <c r="F7886" s="166">
        <v>42796</v>
      </c>
      <c r="G7886" s="166">
        <v>42800</v>
      </c>
      <c r="H7886" s="157">
        <v>1</v>
      </c>
      <c r="I7886" s="166"/>
    </row>
    <row r="7887" spans="1:9" ht="15" customHeight="1" x14ac:dyDescent="0.25">
      <c r="A7887" s="155" t="s">
        <v>559</v>
      </c>
      <c r="B7887" s="155" t="s">
        <v>560</v>
      </c>
      <c r="C7887" s="155" t="s">
        <v>11180</v>
      </c>
      <c r="D7887" s="155">
        <v>15000</v>
      </c>
      <c r="E7887" s="155">
        <v>15030</v>
      </c>
      <c r="F7887" s="166">
        <v>42796</v>
      </c>
      <c r="G7887" s="166">
        <v>42809</v>
      </c>
      <c r="H7887" s="157">
        <v>1</v>
      </c>
      <c r="I7887" s="166"/>
    </row>
    <row r="7888" spans="1:9" x14ac:dyDescent="0.25">
      <c r="A7888" s="155" t="s">
        <v>9769</v>
      </c>
      <c r="B7888" s="155" t="s">
        <v>11181</v>
      </c>
      <c r="C7888" s="155" t="s">
        <v>11183</v>
      </c>
      <c r="D7888" s="155">
        <v>50</v>
      </c>
      <c r="E7888" s="155">
        <v>50</v>
      </c>
      <c r="F7888" s="166">
        <v>42796</v>
      </c>
      <c r="G7888" s="166">
        <v>42790</v>
      </c>
      <c r="H7888" s="157">
        <v>1</v>
      </c>
      <c r="I7888" s="166" t="s">
        <v>11748</v>
      </c>
    </row>
    <row r="7889" spans="1:9" x14ac:dyDescent="0.25">
      <c r="A7889" s="155" t="s">
        <v>9769</v>
      </c>
      <c r="B7889" s="155" t="s">
        <v>11182</v>
      </c>
      <c r="C7889" s="155" t="s">
        <v>294</v>
      </c>
      <c r="D7889" s="155">
        <v>50</v>
      </c>
      <c r="E7889" s="155">
        <v>50</v>
      </c>
      <c r="F7889" s="166">
        <v>42796</v>
      </c>
      <c r="G7889" s="166">
        <v>42790</v>
      </c>
      <c r="H7889" s="157">
        <v>1</v>
      </c>
      <c r="I7889" s="166" t="s">
        <v>11748</v>
      </c>
    </row>
    <row r="7890" spans="1:9" ht="15" customHeight="1" x14ac:dyDescent="0.25">
      <c r="A7890" s="155" t="s">
        <v>6456</v>
      </c>
      <c r="B7890" s="155" t="s">
        <v>6455</v>
      </c>
      <c r="C7890" s="155" t="s">
        <v>11186</v>
      </c>
      <c r="D7890" s="155">
        <v>50</v>
      </c>
      <c r="E7890" s="155">
        <v>50</v>
      </c>
      <c r="F7890" s="166">
        <v>42797</v>
      </c>
      <c r="G7890" s="166">
        <v>42800</v>
      </c>
      <c r="H7890" s="157">
        <v>1</v>
      </c>
      <c r="I7890" s="166"/>
    </row>
    <row r="7891" spans="1:9" ht="15" customHeight="1" x14ac:dyDescent="0.25">
      <c r="A7891" s="155" t="s">
        <v>6456</v>
      </c>
      <c r="B7891" s="155" t="s">
        <v>6454</v>
      </c>
      <c r="C7891" s="155" t="s">
        <v>166</v>
      </c>
      <c r="D7891" s="155">
        <v>50</v>
      </c>
      <c r="E7891" s="155">
        <v>50</v>
      </c>
      <c r="F7891" s="166">
        <v>42797</v>
      </c>
      <c r="G7891" s="166">
        <v>42800</v>
      </c>
      <c r="H7891" s="157">
        <v>1</v>
      </c>
      <c r="I7891" s="166"/>
    </row>
    <row r="7892" spans="1:9" ht="15" customHeight="1" x14ac:dyDescent="0.25">
      <c r="A7892" s="155" t="s">
        <v>6967</v>
      </c>
      <c r="B7892" s="155" t="s">
        <v>11187</v>
      </c>
      <c r="C7892" s="155" t="s">
        <v>11188</v>
      </c>
      <c r="D7892" s="155">
        <v>50</v>
      </c>
      <c r="E7892" s="155">
        <v>50</v>
      </c>
      <c r="F7892" s="166">
        <v>42797</v>
      </c>
      <c r="G7892" s="166">
        <v>42798</v>
      </c>
      <c r="H7892" s="157">
        <v>1</v>
      </c>
      <c r="I7892" s="166"/>
    </row>
    <row r="7893" spans="1:9" ht="15" customHeight="1" x14ac:dyDescent="0.25">
      <c r="A7893" s="155" t="s">
        <v>71</v>
      </c>
      <c r="B7893" s="155" t="s">
        <v>477</v>
      </c>
      <c r="C7893" s="155" t="s">
        <v>11189</v>
      </c>
      <c r="D7893" s="155">
        <v>5</v>
      </c>
      <c r="E7893" s="155">
        <v>5</v>
      </c>
      <c r="F7893" s="166">
        <v>42800</v>
      </c>
      <c r="G7893" s="166">
        <v>42811</v>
      </c>
      <c r="H7893" s="157">
        <v>1</v>
      </c>
      <c r="I7893" s="166"/>
    </row>
    <row r="7894" spans="1:9" ht="15" customHeight="1" x14ac:dyDescent="0.25">
      <c r="A7894" s="155" t="s">
        <v>71</v>
      </c>
      <c r="B7894" s="155" t="s">
        <v>477</v>
      </c>
      <c r="C7894" s="155" t="s">
        <v>11109</v>
      </c>
      <c r="D7894" s="155">
        <v>5</v>
      </c>
      <c r="E7894" s="155">
        <v>5</v>
      </c>
      <c r="F7894" s="166">
        <v>42800</v>
      </c>
      <c r="G7894" s="166">
        <v>42811</v>
      </c>
      <c r="H7894" s="157">
        <v>1</v>
      </c>
      <c r="I7894" s="166"/>
    </row>
    <row r="7895" spans="1:9" ht="15" customHeight="1" x14ac:dyDescent="0.25">
      <c r="A7895" s="155" t="s">
        <v>71</v>
      </c>
      <c r="B7895" s="155" t="s">
        <v>1550</v>
      </c>
      <c r="C7895" s="155" t="s">
        <v>11190</v>
      </c>
      <c r="D7895" s="155">
        <v>5</v>
      </c>
      <c r="E7895" s="155">
        <v>5</v>
      </c>
      <c r="F7895" s="166">
        <v>42800</v>
      </c>
      <c r="G7895" s="166">
        <v>42804</v>
      </c>
      <c r="H7895" s="157">
        <v>1</v>
      </c>
      <c r="I7895" s="166"/>
    </row>
    <row r="7896" spans="1:9" ht="15" customHeight="1" x14ac:dyDescent="0.25">
      <c r="A7896" s="155" t="s">
        <v>6021</v>
      </c>
      <c r="B7896" s="155" t="s">
        <v>6022</v>
      </c>
      <c r="C7896" s="155" t="s">
        <v>11191</v>
      </c>
      <c r="D7896" s="155">
        <v>250</v>
      </c>
      <c r="E7896" s="155">
        <v>270</v>
      </c>
      <c r="F7896" s="166">
        <v>42800</v>
      </c>
      <c r="G7896" s="166">
        <v>42807</v>
      </c>
      <c r="H7896" s="157">
        <v>1</v>
      </c>
      <c r="I7896" s="166"/>
    </row>
    <row r="7897" spans="1:9" ht="15" customHeight="1" x14ac:dyDescent="0.25">
      <c r="A7897" s="155" t="s">
        <v>251</v>
      </c>
      <c r="B7897" s="155" t="s">
        <v>5191</v>
      </c>
      <c r="C7897" s="155" t="s">
        <v>11192</v>
      </c>
      <c r="D7897" s="155">
        <v>20</v>
      </c>
      <c r="E7897" s="155">
        <v>20</v>
      </c>
      <c r="F7897" s="166">
        <v>42800</v>
      </c>
      <c r="G7897" s="166">
        <v>42808</v>
      </c>
      <c r="H7897" s="157">
        <v>1</v>
      </c>
      <c r="I7897" s="166"/>
    </row>
    <row r="7898" spans="1:9" ht="15" customHeight="1" x14ac:dyDescent="0.25">
      <c r="A7898" s="155" t="s">
        <v>2714</v>
      </c>
      <c r="B7898" s="155" t="s">
        <v>736</v>
      </c>
      <c r="C7898" s="155" t="s">
        <v>11193</v>
      </c>
      <c r="D7898" s="155">
        <v>100</v>
      </c>
      <c r="E7898" s="155">
        <v>100</v>
      </c>
      <c r="F7898" s="166">
        <v>42800</v>
      </c>
      <c r="G7898" s="166">
        <v>42808</v>
      </c>
      <c r="H7898" s="157">
        <v>1</v>
      </c>
      <c r="I7898" s="166"/>
    </row>
    <row r="7899" spans="1:9" ht="15" customHeight="1" x14ac:dyDescent="0.25">
      <c r="A7899" s="155" t="s">
        <v>2714</v>
      </c>
      <c r="B7899" s="155" t="s">
        <v>249</v>
      </c>
      <c r="C7899" s="155" t="s">
        <v>11194</v>
      </c>
      <c r="D7899" s="155">
        <v>50</v>
      </c>
      <c r="E7899" s="155">
        <v>50</v>
      </c>
      <c r="F7899" s="166">
        <v>42800</v>
      </c>
      <c r="G7899" s="166">
        <v>42803</v>
      </c>
      <c r="H7899" s="157">
        <v>1</v>
      </c>
      <c r="I7899" s="166"/>
    </row>
    <row r="7900" spans="1:9" ht="15" customHeight="1" x14ac:dyDescent="0.25">
      <c r="A7900" s="155" t="s">
        <v>245</v>
      </c>
      <c r="B7900" s="155" t="s">
        <v>11195</v>
      </c>
      <c r="C7900" s="155" t="s">
        <v>11196</v>
      </c>
      <c r="D7900" s="155">
        <v>25</v>
      </c>
      <c r="E7900" s="155">
        <v>25</v>
      </c>
      <c r="F7900" s="166">
        <v>42800</v>
      </c>
      <c r="G7900" s="166">
        <v>42804</v>
      </c>
      <c r="H7900" s="157">
        <v>1</v>
      </c>
      <c r="I7900" s="166"/>
    </row>
    <row r="7901" spans="1:9" ht="15" customHeight="1" x14ac:dyDescent="0.25">
      <c r="A7901" s="155" t="s">
        <v>4963</v>
      </c>
      <c r="B7901" s="155" t="s">
        <v>11197</v>
      </c>
      <c r="C7901" s="155" t="s">
        <v>11199</v>
      </c>
      <c r="D7901" s="155">
        <v>50</v>
      </c>
      <c r="E7901" s="155">
        <v>50</v>
      </c>
      <c r="F7901" s="166">
        <v>42800</v>
      </c>
      <c r="G7901" s="166">
        <v>42804</v>
      </c>
      <c r="H7901" s="157">
        <v>1</v>
      </c>
      <c r="I7901" s="166"/>
    </row>
    <row r="7902" spans="1:9" ht="15" customHeight="1" x14ac:dyDescent="0.25">
      <c r="A7902" s="155" t="s">
        <v>4963</v>
      </c>
      <c r="B7902" s="155" t="s">
        <v>11198</v>
      </c>
      <c r="C7902" s="155" t="s">
        <v>32</v>
      </c>
      <c r="D7902" s="155">
        <v>50</v>
      </c>
      <c r="E7902" s="155">
        <v>50</v>
      </c>
      <c r="F7902" s="166">
        <v>42800</v>
      </c>
      <c r="G7902" s="166">
        <v>42804</v>
      </c>
      <c r="H7902" s="157">
        <v>1</v>
      </c>
      <c r="I7902" s="166"/>
    </row>
    <row r="7903" spans="1:9" ht="15" customHeight="1" x14ac:dyDescent="0.25">
      <c r="A7903" s="155" t="s">
        <v>4728</v>
      </c>
      <c r="B7903" s="155" t="s">
        <v>272</v>
      </c>
      <c r="C7903" s="155" t="s">
        <v>11200</v>
      </c>
      <c r="D7903" s="155">
        <v>7</v>
      </c>
      <c r="E7903" s="155">
        <v>7</v>
      </c>
      <c r="F7903" s="166">
        <v>42800</v>
      </c>
      <c r="G7903" s="166">
        <v>42801</v>
      </c>
      <c r="H7903" s="157">
        <v>1</v>
      </c>
      <c r="I7903" s="166" t="s">
        <v>11201</v>
      </c>
    </row>
    <row r="7904" spans="1:9" ht="15" customHeight="1" x14ac:dyDescent="0.25">
      <c r="A7904" s="155" t="s">
        <v>11202</v>
      </c>
      <c r="B7904" s="155" t="s">
        <v>2952</v>
      </c>
      <c r="C7904" s="155" t="s">
        <v>11203</v>
      </c>
      <c r="D7904" s="155">
        <v>5</v>
      </c>
      <c r="E7904" s="155">
        <v>5</v>
      </c>
      <c r="F7904" s="166">
        <v>42800</v>
      </c>
      <c r="G7904" s="166">
        <v>42804</v>
      </c>
      <c r="H7904" s="157">
        <v>1</v>
      </c>
      <c r="I7904" s="166"/>
    </row>
    <row r="7905" spans="1:9" x14ac:dyDescent="0.25">
      <c r="A7905" s="155" t="s">
        <v>9769</v>
      </c>
      <c r="B7905" s="155" t="s">
        <v>11204</v>
      </c>
      <c r="C7905" s="155" t="s">
        <v>11205</v>
      </c>
      <c r="D7905" s="155">
        <v>50</v>
      </c>
      <c r="E7905" s="155">
        <v>50</v>
      </c>
      <c r="F7905" s="166">
        <v>42801</v>
      </c>
      <c r="G7905" s="166">
        <v>42790</v>
      </c>
      <c r="H7905" s="157">
        <v>1</v>
      </c>
      <c r="I7905" s="166" t="s">
        <v>11748</v>
      </c>
    </row>
    <row r="7906" spans="1:9" ht="15" customHeight="1" x14ac:dyDescent="0.25">
      <c r="A7906" s="155" t="s">
        <v>286</v>
      </c>
      <c r="B7906" s="155" t="s">
        <v>11207</v>
      </c>
      <c r="C7906" s="155" t="s">
        <v>11206</v>
      </c>
      <c r="D7906" s="155">
        <v>25</v>
      </c>
      <c r="E7906" s="155">
        <v>25</v>
      </c>
      <c r="F7906" s="166">
        <v>42801</v>
      </c>
      <c r="G7906" s="166">
        <v>42808</v>
      </c>
      <c r="H7906" s="157">
        <v>1</v>
      </c>
      <c r="I7906" s="166"/>
    </row>
    <row r="7907" spans="1:9" ht="15" customHeight="1" x14ac:dyDescent="0.25">
      <c r="A7907" s="155" t="s">
        <v>10716</v>
      </c>
      <c r="B7907" s="155" t="s">
        <v>11208</v>
      </c>
      <c r="C7907" s="155" t="s">
        <v>11209</v>
      </c>
      <c r="D7907" s="155">
        <v>10</v>
      </c>
      <c r="E7907" s="155">
        <v>10</v>
      </c>
      <c r="F7907" s="166">
        <v>42801</v>
      </c>
      <c r="G7907" s="166">
        <v>42803</v>
      </c>
      <c r="H7907" s="157">
        <v>1</v>
      </c>
      <c r="I7907" s="166"/>
    </row>
    <row r="7908" spans="1:9" ht="15" customHeight="1" x14ac:dyDescent="0.25">
      <c r="A7908" s="155" t="s">
        <v>11210</v>
      </c>
      <c r="B7908" s="155" t="s">
        <v>11211</v>
      </c>
      <c r="C7908" s="155" t="s">
        <v>11212</v>
      </c>
      <c r="D7908" s="155">
        <v>4000</v>
      </c>
      <c r="E7908" s="155">
        <v>4000</v>
      </c>
      <c r="F7908" s="166">
        <v>42801</v>
      </c>
      <c r="G7908" s="166">
        <v>42801</v>
      </c>
      <c r="H7908" s="157">
        <v>1</v>
      </c>
      <c r="I7908" s="166" t="s">
        <v>214</v>
      </c>
    </row>
    <row r="7909" spans="1:9" ht="15" customHeight="1" x14ac:dyDescent="0.25">
      <c r="A7909" s="155" t="s">
        <v>8570</v>
      </c>
      <c r="B7909" s="155" t="s">
        <v>10540</v>
      </c>
      <c r="C7909" s="155" t="s">
        <v>11213</v>
      </c>
      <c r="D7909" s="155">
        <v>50</v>
      </c>
      <c r="E7909" s="155">
        <v>50</v>
      </c>
      <c r="F7909" s="166">
        <v>42802</v>
      </c>
      <c r="G7909" s="166">
        <v>42803</v>
      </c>
      <c r="H7909" s="157">
        <v>1</v>
      </c>
      <c r="I7909" s="166"/>
    </row>
    <row r="7910" spans="1:9" ht="15" customHeight="1" x14ac:dyDescent="0.25">
      <c r="A7910" s="155" t="s">
        <v>8570</v>
      </c>
      <c r="B7910" s="155" t="s">
        <v>10630</v>
      </c>
      <c r="C7910" s="155" t="s">
        <v>3218</v>
      </c>
      <c r="D7910" s="155">
        <v>25</v>
      </c>
      <c r="E7910" s="155">
        <v>25</v>
      </c>
      <c r="F7910" s="166">
        <v>42802</v>
      </c>
      <c r="G7910" s="166">
        <v>42803</v>
      </c>
      <c r="H7910" s="157">
        <v>1</v>
      </c>
      <c r="I7910" s="166"/>
    </row>
    <row r="7911" spans="1:9" ht="15" customHeight="1" x14ac:dyDescent="0.25">
      <c r="A7911" s="155" t="s">
        <v>8570</v>
      </c>
      <c r="B7911" s="155" t="s">
        <v>10236</v>
      </c>
      <c r="C7911" s="155" t="s">
        <v>320</v>
      </c>
      <c r="D7911" s="155">
        <v>25</v>
      </c>
      <c r="E7911" s="155">
        <v>25</v>
      </c>
      <c r="F7911" s="166">
        <v>42802</v>
      </c>
      <c r="G7911" s="166">
        <v>42803</v>
      </c>
      <c r="H7911" s="157">
        <v>1</v>
      </c>
      <c r="I7911" s="166"/>
    </row>
    <row r="7912" spans="1:9" ht="15" customHeight="1" x14ac:dyDescent="0.25">
      <c r="A7912" s="155" t="s">
        <v>6262</v>
      </c>
      <c r="B7912" s="155" t="s">
        <v>4222</v>
      </c>
      <c r="C7912" s="155" t="s">
        <v>11214</v>
      </c>
      <c r="D7912" s="155">
        <v>15</v>
      </c>
      <c r="E7912" s="155">
        <v>15</v>
      </c>
      <c r="F7912" s="166">
        <v>42802</v>
      </c>
      <c r="G7912" s="166">
        <v>42809</v>
      </c>
      <c r="H7912" s="157">
        <v>1</v>
      </c>
      <c r="I7912" s="166"/>
    </row>
    <row r="7913" spans="1:9" ht="30" customHeight="1" x14ac:dyDescent="0.25">
      <c r="A7913" s="155" t="s">
        <v>8056</v>
      </c>
      <c r="B7913" s="155" t="s">
        <v>11215</v>
      </c>
      <c r="C7913" s="155" t="s">
        <v>11216</v>
      </c>
      <c r="D7913" s="155">
        <v>100</v>
      </c>
      <c r="E7913" s="155">
        <v>100</v>
      </c>
      <c r="F7913" s="166">
        <v>42802</v>
      </c>
      <c r="G7913" s="166">
        <v>42808</v>
      </c>
      <c r="H7913" s="157">
        <v>1</v>
      </c>
      <c r="I7913" s="166"/>
    </row>
    <row r="7914" spans="1:9" ht="15" customHeight="1" x14ac:dyDescent="0.25">
      <c r="A7914" s="155" t="s">
        <v>559</v>
      </c>
      <c r="B7914" s="155" t="s">
        <v>1672</v>
      </c>
      <c r="C7914" s="155" t="s">
        <v>11217</v>
      </c>
      <c r="D7914" s="155">
        <v>100</v>
      </c>
      <c r="E7914" s="155">
        <v>100</v>
      </c>
      <c r="F7914" s="166">
        <v>42802</v>
      </c>
      <c r="G7914" s="166">
        <v>42808</v>
      </c>
      <c r="H7914" s="157">
        <v>1</v>
      </c>
      <c r="I7914" s="166"/>
    </row>
    <row r="7915" spans="1:9" ht="15" customHeight="1" x14ac:dyDescent="0.25">
      <c r="A7915" s="155" t="s">
        <v>559</v>
      </c>
      <c r="B7915" s="155" t="s">
        <v>868</v>
      </c>
      <c r="C7915" s="155" t="s">
        <v>11218</v>
      </c>
      <c r="D7915" s="155">
        <v>8000</v>
      </c>
      <c r="E7915" s="155">
        <v>8040</v>
      </c>
      <c r="F7915" s="166">
        <v>42802</v>
      </c>
      <c r="G7915" s="166">
        <v>42808</v>
      </c>
      <c r="H7915" s="157">
        <v>1</v>
      </c>
      <c r="I7915" s="166"/>
    </row>
    <row r="7916" spans="1:9" ht="15" customHeight="1" x14ac:dyDescent="0.25">
      <c r="A7916" s="155" t="s">
        <v>286</v>
      </c>
      <c r="B7916" s="155" t="s">
        <v>10059</v>
      </c>
      <c r="C7916" s="155" t="s">
        <v>11219</v>
      </c>
      <c r="D7916" s="155">
        <v>100</v>
      </c>
      <c r="E7916" s="155">
        <v>100</v>
      </c>
      <c r="F7916" s="166">
        <v>42802</v>
      </c>
      <c r="G7916" s="166">
        <v>42804</v>
      </c>
      <c r="H7916" s="157">
        <v>1</v>
      </c>
      <c r="I7916" s="166"/>
    </row>
    <row r="7917" spans="1:9" ht="15" customHeight="1" x14ac:dyDescent="0.25">
      <c r="A7917" s="155" t="s">
        <v>2030</v>
      </c>
      <c r="B7917" s="155" t="s">
        <v>11220</v>
      </c>
      <c r="C7917" s="155" t="s">
        <v>11221</v>
      </c>
      <c r="D7917" s="155">
        <v>80</v>
      </c>
      <c r="E7917" s="155">
        <v>80</v>
      </c>
      <c r="F7917" s="166">
        <v>42802</v>
      </c>
      <c r="G7917" s="166">
        <v>42803</v>
      </c>
      <c r="H7917" s="157">
        <v>1</v>
      </c>
      <c r="I7917" s="166"/>
    </row>
    <row r="7918" spans="1:9" ht="15" customHeight="1" x14ac:dyDescent="0.25">
      <c r="A7918" s="155" t="s">
        <v>1492</v>
      </c>
      <c r="B7918" s="155" t="s">
        <v>11223</v>
      </c>
      <c r="C7918" s="155" t="s">
        <v>11222</v>
      </c>
      <c r="D7918" s="155">
        <v>2</v>
      </c>
      <c r="E7918" s="155">
        <v>2</v>
      </c>
      <c r="F7918" s="166">
        <v>42802</v>
      </c>
      <c r="G7918" s="166">
        <v>42806</v>
      </c>
      <c r="H7918" s="157">
        <v>1</v>
      </c>
      <c r="I7918" s="166"/>
    </row>
    <row r="7919" spans="1:9" ht="15" customHeight="1" x14ac:dyDescent="0.25">
      <c r="A7919" s="155" t="s">
        <v>6965</v>
      </c>
      <c r="B7919" s="155" t="s">
        <v>5206</v>
      </c>
      <c r="C7919" s="155" t="s">
        <v>11224</v>
      </c>
      <c r="D7919" s="155">
        <v>5</v>
      </c>
      <c r="E7919" s="155">
        <v>5</v>
      </c>
      <c r="F7919" s="166">
        <v>42803</v>
      </c>
      <c r="G7919" s="166">
        <v>42810</v>
      </c>
      <c r="H7919" s="157">
        <v>1</v>
      </c>
      <c r="I7919" s="166"/>
    </row>
    <row r="7920" spans="1:9" ht="15" customHeight="1" x14ac:dyDescent="0.25">
      <c r="A7920" s="155" t="s">
        <v>1983</v>
      </c>
      <c r="B7920" s="155" t="s">
        <v>10502</v>
      </c>
      <c r="C7920" s="155" t="s">
        <v>11225</v>
      </c>
      <c r="D7920" s="155">
        <v>100</v>
      </c>
      <c r="E7920" s="155">
        <v>100</v>
      </c>
      <c r="F7920" s="166">
        <v>42803</v>
      </c>
      <c r="G7920" s="166">
        <v>42811</v>
      </c>
      <c r="H7920" s="157">
        <v>1</v>
      </c>
      <c r="I7920" s="166"/>
    </row>
    <row r="7921" spans="1:9" ht="15" customHeight="1" x14ac:dyDescent="0.25">
      <c r="A7921" s="155" t="s">
        <v>657</v>
      </c>
      <c r="B7921" s="155" t="s">
        <v>658</v>
      </c>
      <c r="C7921" s="155" t="s">
        <v>11226</v>
      </c>
      <c r="D7921" s="155">
        <v>100</v>
      </c>
      <c r="E7921" s="155">
        <v>100</v>
      </c>
      <c r="F7921" s="166">
        <v>42803</v>
      </c>
      <c r="G7921" s="166">
        <v>42809</v>
      </c>
      <c r="H7921" s="157">
        <v>1</v>
      </c>
      <c r="I7921" s="166"/>
    </row>
    <row r="7922" spans="1:9" ht="15" customHeight="1" x14ac:dyDescent="0.25">
      <c r="A7922" s="155" t="s">
        <v>10425</v>
      </c>
      <c r="B7922" s="155" t="s">
        <v>10545</v>
      </c>
      <c r="C7922" s="155" t="s">
        <v>11079</v>
      </c>
      <c r="D7922" s="155">
        <v>550</v>
      </c>
      <c r="E7922" s="155">
        <v>550</v>
      </c>
      <c r="F7922" s="166">
        <v>42803</v>
      </c>
      <c r="G7922" s="166">
        <v>42804</v>
      </c>
      <c r="H7922" s="157">
        <v>1</v>
      </c>
      <c r="I7922" s="166"/>
    </row>
    <row r="7923" spans="1:9" ht="15" customHeight="1" x14ac:dyDescent="0.25">
      <c r="A7923" s="155" t="s">
        <v>10425</v>
      </c>
      <c r="B7923" s="155" t="s">
        <v>10545</v>
      </c>
      <c r="C7923" s="155" t="s">
        <v>11227</v>
      </c>
      <c r="D7923" s="155">
        <v>1450</v>
      </c>
      <c r="E7923" s="155">
        <v>1450</v>
      </c>
      <c r="F7923" s="166">
        <v>42803</v>
      </c>
      <c r="G7923" s="166">
        <v>42804</v>
      </c>
      <c r="H7923" s="157">
        <v>1</v>
      </c>
      <c r="I7923" s="166" t="s">
        <v>1546</v>
      </c>
    </row>
    <row r="7924" spans="1:9" ht="15" customHeight="1" x14ac:dyDescent="0.25">
      <c r="A7924" s="155" t="s">
        <v>8570</v>
      </c>
      <c r="B7924" s="155" t="s">
        <v>10227</v>
      </c>
      <c r="C7924" s="155" t="s">
        <v>11228</v>
      </c>
      <c r="D7924" s="155">
        <v>25</v>
      </c>
      <c r="E7924" s="155">
        <v>25</v>
      </c>
      <c r="F7924" s="166">
        <v>42803</v>
      </c>
      <c r="G7924" s="166">
        <v>42803</v>
      </c>
      <c r="H7924" s="157">
        <v>1</v>
      </c>
      <c r="I7924" s="166"/>
    </row>
    <row r="7925" spans="1:9" ht="15" customHeight="1" x14ac:dyDescent="0.25">
      <c r="A7925" s="155" t="s">
        <v>2317</v>
      </c>
      <c r="B7925" s="155" t="s">
        <v>2318</v>
      </c>
      <c r="C7925" s="155" t="s">
        <v>11229</v>
      </c>
      <c r="D7925" s="155">
        <v>250</v>
      </c>
      <c r="E7925" s="155">
        <v>250</v>
      </c>
      <c r="F7925" s="166">
        <v>42803</v>
      </c>
      <c r="G7925" s="166">
        <v>42809</v>
      </c>
      <c r="H7925" s="157">
        <v>1</v>
      </c>
      <c r="I7925" s="166"/>
    </row>
    <row r="7926" spans="1:9" ht="15" customHeight="1" x14ac:dyDescent="0.25">
      <c r="A7926" s="155" t="s">
        <v>10051</v>
      </c>
      <c r="B7926" s="155" t="s">
        <v>11230</v>
      </c>
      <c r="C7926" s="155" t="s">
        <v>11231</v>
      </c>
      <c r="D7926" s="155">
        <v>100</v>
      </c>
      <c r="E7926" s="155">
        <v>100</v>
      </c>
      <c r="F7926" s="166">
        <v>42803</v>
      </c>
      <c r="G7926" s="166">
        <v>42804</v>
      </c>
      <c r="H7926" s="157">
        <v>1</v>
      </c>
      <c r="I7926" s="166"/>
    </row>
    <row r="7927" spans="1:9" ht="15" customHeight="1" x14ac:dyDescent="0.25">
      <c r="A7927" s="155" t="s">
        <v>71</v>
      </c>
      <c r="B7927" s="155" t="s">
        <v>583</v>
      </c>
      <c r="C7927" s="155" t="s">
        <v>11232</v>
      </c>
      <c r="D7927" s="155">
        <v>5</v>
      </c>
      <c r="E7927" s="155">
        <v>5</v>
      </c>
      <c r="F7927" s="166">
        <v>42804</v>
      </c>
      <c r="G7927" s="166">
        <v>42809</v>
      </c>
      <c r="H7927" s="157">
        <v>1</v>
      </c>
      <c r="I7927" s="166"/>
    </row>
    <row r="7928" spans="1:9" ht="15" customHeight="1" x14ac:dyDescent="0.25">
      <c r="A7928" s="155" t="s">
        <v>4605</v>
      </c>
      <c r="B7928" s="155" t="s">
        <v>11233</v>
      </c>
      <c r="C7928" s="155" t="s">
        <v>11234</v>
      </c>
      <c r="D7928" s="155">
        <v>8</v>
      </c>
      <c r="E7928" s="155">
        <v>8</v>
      </c>
      <c r="F7928" s="166">
        <v>42804</v>
      </c>
      <c r="G7928" s="166">
        <v>42807</v>
      </c>
      <c r="H7928" s="157">
        <v>1</v>
      </c>
      <c r="I7928" s="166"/>
    </row>
    <row r="7929" spans="1:9" ht="30" customHeight="1" x14ac:dyDescent="0.25">
      <c r="A7929" s="155" t="s">
        <v>8056</v>
      </c>
      <c r="B7929" s="155" t="s">
        <v>10468</v>
      </c>
      <c r="C7929" s="155" t="s">
        <v>11235</v>
      </c>
      <c r="D7929" s="155">
        <v>100</v>
      </c>
      <c r="E7929" s="155">
        <v>100</v>
      </c>
      <c r="F7929" s="166">
        <v>42804</v>
      </c>
      <c r="G7929" s="166">
        <v>42804</v>
      </c>
      <c r="H7929" s="157">
        <v>1</v>
      </c>
      <c r="I7929" s="166"/>
    </row>
    <row r="7930" spans="1:9" ht="30" customHeight="1" x14ac:dyDescent="0.25">
      <c r="A7930" s="155" t="s">
        <v>8056</v>
      </c>
      <c r="B7930" s="155" t="s">
        <v>11236</v>
      </c>
      <c r="C7930" s="155" t="s">
        <v>11237</v>
      </c>
      <c r="D7930" s="155">
        <v>100</v>
      </c>
      <c r="E7930" s="155">
        <v>100</v>
      </c>
      <c r="F7930" s="166">
        <v>42804</v>
      </c>
      <c r="G7930" s="166">
        <v>42808</v>
      </c>
      <c r="H7930" s="157">
        <v>1</v>
      </c>
      <c r="I7930" s="166"/>
    </row>
    <row r="7931" spans="1:9" ht="15" customHeight="1" x14ac:dyDescent="0.25">
      <c r="A7931" s="155" t="s">
        <v>286</v>
      </c>
      <c r="B7931" s="155" t="s">
        <v>562</v>
      </c>
      <c r="C7931" s="155" t="s">
        <v>11238</v>
      </c>
      <c r="D7931" s="155">
        <v>75</v>
      </c>
      <c r="E7931" s="155">
        <v>75</v>
      </c>
      <c r="F7931" s="166">
        <v>42804</v>
      </c>
      <c r="G7931" s="166">
        <v>42809</v>
      </c>
      <c r="H7931" s="157">
        <v>1</v>
      </c>
      <c r="I7931" s="166"/>
    </row>
    <row r="7932" spans="1:9" ht="30" customHeight="1" x14ac:dyDescent="0.25">
      <c r="A7932" s="155" t="s">
        <v>8056</v>
      </c>
      <c r="B7932" s="155" t="s">
        <v>11240</v>
      </c>
      <c r="C7932" s="155" t="s">
        <v>11239</v>
      </c>
      <c r="D7932" s="155">
        <v>20</v>
      </c>
      <c r="E7932" s="155">
        <v>20</v>
      </c>
      <c r="F7932" s="166">
        <v>42804</v>
      </c>
      <c r="G7932" s="166">
        <v>42810</v>
      </c>
      <c r="H7932" s="157">
        <v>1</v>
      </c>
      <c r="I7932" s="166"/>
    </row>
    <row r="7933" spans="1:9" ht="15" customHeight="1" x14ac:dyDescent="0.25">
      <c r="A7933" s="155" t="s">
        <v>3481</v>
      </c>
      <c r="B7933" s="155" t="s">
        <v>339</v>
      </c>
      <c r="C7933" s="155" t="s">
        <v>11241</v>
      </c>
      <c r="D7933" s="155">
        <v>50</v>
      </c>
      <c r="E7933" s="155">
        <v>50</v>
      </c>
      <c r="F7933" s="166">
        <v>42804</v>
      </c>
      <c r="G7933" s="166">
        <v>42808</v>
      </c>
      <c r="H7933" s="157">
        <v>1</v>
      </c>
      <c r="I7933" s="166"/>
    </row>
    <row r="7934" spans="1:9" ht="30" customHeight="1" x14ac:dyDescent="0.25">
      <c r="A7934" s="155" t="s">
        <v>8056</v>
      </c>
      <c r="B7934" s="155" t="s">
        <v>11243</v>
      </c>
      <c r="C7934" s="155" t="s">
        <v>11242</v>
      </c>
      <c r="D7934" s="155">
        <v>100</v>
      </c>
      <c r="E7934" s="155">
        <v>100</v>
      </c>
      <c r="F7934" s="166">
        <v>42804</v>
      </c>
      <c r="G7934" s="166">
        <v>42808</v>
      </c>
      <c r="H7934" s="157">
        <v>1</v>
      </c>
      <c r="I7934" s="166"/>
    </row>
    <row r="7935" spans="1:9" ht="15" customHeight="1" x14ac:dyDescent="0.25">
      <c r="A7935" s="155" t="s">
        <v>71</v>
      </c>
      <c r="B7935" s="155" t="s">
        <v>2730</v>
      </c>
      <c r="C7935" s="155" t="s">
        <v>11244</v>
      </c>
      <c r="D7935" s="155">
        <v>25</v>
      </c>
      <c r="E7935" s="155">
        <v>25</v>
      </c>
      <c r="F7935" s="166">
        <v>42804</v>
      </c>
      <c r="G7935" s="166">
        <v>42809</v>
      </c>
      <c r="H7935" s="157">
        <v>1</v>
      </c>
      <c r="I7935" s="166"/>
    </row>
    <row r="7936" spans="1:9" ht="15" customHeight="1" x14ac:dyDescent="0.25">
      <c r="A7936" s="155" t="s">
        <v>29</v>
      </c>
      <c r="B7936" s="155" t="s">
        <v>1221</v>
      </c>
      <c r="C7936" s="155" t="s">
        <v>11245</v>
      </c>
      <c r="D7936" s="155">
        <v>400</v>
      </c>
      <c r="E7936" s="155">
        <v>300</v>
      </c>
      <c r="F7936" s="166">
        <v>42804</v>
      </c>
      <c r="G7936" s="166">
        <v>42807</v>
      </c>
      <c r="H7936" s="157">
        <v>1</v>
      </c>
      <c r="I7936" s="166"/>
    </row>
    <row r="7937" spans="1:9" ht="15" customHeight="1" x14ac:dyDescent="0.25">
      <c r="A7937" s="155" t="s">
        <v>173</v>
      </c>
      <c r="B7937" s="155" t="s">
        <v>7895</v>
      </c>
      <c r="C7937" s="155" t="s">
        <v>11246</v>
      </c>
      <c r="D7937" s="155">
        <v>200</v>
      </c>
      <c r="E7937" s="155">
        <v>200</v>
      </c>
      <c r="F7937" s="166">
        <v>42807</v>
      </c>
      <c r="G7937" s="166">
        <v>42811</v>
      </c>
      <c r="H7937" s="157">
        <v>1</v>
      </c>
      <c r="I7937" s="166"/>
    </row>
    <row r="7938" spans="1:9" ht="15" customHeight="1" x14ac:dyDescent="0.25">
      <c r="A7938" s="155" t="s">
        <v>173</v>
      </c>
      <c r="B7938" s="155" t="s">
        <v>9908</v>
      </c>
      <c r="C7938" s="155" t="s">
        <v>364</v>
      </c>
      <c r="D7938" s="155">
        <v>100</v>
      </c>
      <c r="E7938" s="155">
        <v>100</v>
      </c>
      <c r="F7938" s="166">
        <v>42807</v>
      </c>
      <c r="G7938" s="166">
        <v>42811</v>
      </c>
      <c r="H7938" s="157">
        <v>1</v>
      </c>
      <c r="I7938" s="166"/>
    </row>
    <row r="7939" spans="1:9" ht="15" customHeight="1" x14ac:dyDescent="0.25">
      <c r="A7939" s="155" t="s">
        <v>173</v>
      </c>
      <c r="B7939" s="155" t="s">
        <v>9908</v>
      </c>
      <c r="C7939" s="155" t="s">
        <v>161</v>
      </c>
      <c r="D7939" s="155">
        <v>100</v>
      </c>
      <c r="E7939" s="155">
        <v>100</v>
      </c>
      <c r="F7939" s="166">
        <v>42807</v>
      </c>
      <c r="G7939" s="166">
        <v>42811</v>
      </c>
      <c r="H7939" s="157">
        <v>1</v>
      </c>
      <c r="I7939" s="166"/>
    </row>
    <row r="7940" spans="1:9" ht="15" customHeight="1" x14ac:dyDescent="0.25">
      <c r="A7940" s="155" t="s">
        <v>173</v>
      </c>
      <c r="B7940" s="155" t="s">
        <v>9763</v>
      </c>
      <c r="C7940" s="155" t="s">
        <v>11247</v>
      </c>
      <c r="D7940" s="155">
        <v>500</v>
      </c>
      <c r="E7940" s="155">
        <v>500</v>
      </c>
      <c r="F7940" s="166">
        <v>42807</v>
      </c>
      <c r="G7940" s="166">
        <v>42811</v>
      </c>
      <c r="H7940" s="157">
        <v>1</v>
      </c>
      <c r="I7940" s="166"/>
    </row>
    <row r="7941" spans="1:9" ht="15" customHeight="1" x14ac:dyDescent="0.25">
      <c r="A7941" s="155" t="s">
        <v>9386</v>
      </c>
      <c r="B7941" s="155" t="s">
        <v>493</v>
      </c>
      <c r="C7941" s="155" t="s">
        <v>11248</v>
      </c>
      <c r="D7941" s="155">
        <v>5088</v>
      </c>
      <c r="E7941" s="155">
        <v>5088</v>
      </c>
      <c r="F7941" s="166">
        <v>42807</v>
      </c>
      <c r="G7941" s="166">
        <v>42811</v>
      </c>
      <c r="H7941" s="157">
        <v>1</v>
      </c>
      <c r="I7941" s="166"/>
    </row>
    <row r="7942" spans="1:9" ht="15" customHeight="1" x14ac:dyDescent="0.25">
      <c r="A7942" s="155" t="s">
        <v>9386</v>
      </c>
      <c r="B7942" s="155" t="s">
        <v>495</v>
      </c>
      <c r="C7942" s="155" t="s">
        <v>364</v>
      </c>
      <c r="D7942" s="155">
        <v>5088</v>
      </c>
      <c r="E7942" s="155">
        <v>5088</v>
      </c>
      <c r="F7942" s="166">
        <v>42807</v>
      </c>
      <c r="G7942" s="166">
        <v>42811</v>
      </c>
      <c r="H7942" s="157">
        <v>1</v>
      </c>
      <c r="I7942" s="166"/>
    </row>
    <row r="7943" spans="1:9" ht="15" customHeight="1" x14ac:dyDescent="0.25">
      <c r="A7943" s="155" t="s">
        <v>2714</v>
      </c>
      <c r="B7943" s="155" t="s">
        <v>5634</v>
      </c>
      <c r="C7943" s="155" t="s">
        <v>11249</v>
      </c>
      <c r="D7943" s="155">
        <v>50</v>
      </c>
      <c r="E7943" s="155">
        <v>50</v>
      </c>
      <c r="F7943" s="166">
        <v>42807</v>
      </c>
      <c r="G7943" s="166">
        <v>42810</v>
      </c>
      <c r="H7943" s="157">
        <v>1</v>
      </c>
      <c r="I7943" s="166"/>
    </row>
    <row r="7944" spans="1:9" ht="15" customHeight="1" x14ac:dyDescent="0.25">
      <c r="A7944" s="155" t="s">
        <v>2714</v>
      </c>
      <c r="B7944" s="155" t="s">
        <v>1452</v>
      </c>
      <c r="C7944" s="155" t="s">
        <v>364</v>
      </c>
      <c r="D7944" s="155">
        <v>25</v>
      </c>
      <c r="E7944" s="155">
        <v>25</v>
      </c>
      <c r="F7944" s="166">
        <v>42807</v>
      </c>
      <c r="G7944" s="166">
        <v>42810</v>
      </c>
      <c r="H7944" s="157">
        <v>1</v>
      </c>
      <c r="I7944" s="166"/>
    </row>
    <row r="7945" spans="1:9" ht="15" customHeight="1" x14ac:dyDescent="0.25">
      <c r="A7945" s="155" t="s">
        <v>261</v>
      </c>
      <c r="B7945" s="155" t="s">
        <v>4324</v>
      </c>
      <c r="C7945" s="155" t="s">
        <v>11250</v>
      </c>
      <c r="D7945" s="155">
        <v>4</v>
      </c>
      <c r="E7945" s="155">
        <v>4</v>
      </c>
      <c r="F7945" s="166">
        <v>42807</v>
      </c>
      <c r="G7945" s="166">
        <v>42811</v>
      </c>
      <c r="H7945" s="157">
        <v>1</v>
      </c>
      <c r="I7945" s="166"/>
    </row>
    <row r="7946" spans="1:9" ht="15" customHeight="1" x14ac:dyDescent="0.25">
      <c r="A7946" s="155" t="s">
        <v>2030</v>
      </c>
      <c r="B7946" s="155" t="s">
        <v>11251</v>
      </c>
      <c r="C7946" s="155" t="s">
        <v>11252</v>
      </c>
      <c r="D7946" s="155">
        <v>12</v>
      </c>
      <c r="E7946" s="155">
        <v>12</v>
      </c>
      <c r="F7946" s="166">
        <v>42807</v>
      </c>
      <c r="G7946" s="166">
        <v>42808</v>
      </c>
      <c r="H7946" s="157">
        <v>1</v>
      </c>
      <c r="I7946" s="166"/>
    </row>
    <row r="7947" spans="1:9" ht="15" customHeight="1" x14ac:dyDescent="0.25">
      <c r="A7947" s="155" t="s">
        <v>6965</v>
      </c>
      <c r="B7947" s="155" t="s">
        <v>5040</v>
      </c>
      <c r="C7947" s="155" t="s">
        <v>11253</v>
      </c>
      <c r="D7947" s="155">
        <v>10</v>
      </c>
      <c r="E7947" s="155">
        <v>10</v>
      </c>
      <c r="F7947" s="166">
        <v>42807</v>
      </c>
      <c r="G7947" s="166">
        <v>42810</v>
      </c>
      <c r="H7947" s="157">
        <v>1</v>
      </c>
      <c r="I7947" s="166"/>
    </row>
    <row r="7948" spans="1:9" ht="15" customHeight="1" x14ac:dyDescent="0.25">
      <c r="A7948" s="155" t="s">
        <v>29</v>
      </c>
      <c r="B7948" s="155" t="s">
        <v>351</v>
      </c>
      <c r="C7948" s="155" t="s">
        <v>11254</v>
      </c>
      <c r="D7948" s="155">
        <v>100</v>
      </c>
      <c r="E7948" s="155">
        <v>110</v>
      </c>
      <c r="F7948" s="166">
        <v>42808</v>
      </c>
      <c r="G7948" s="166">
        <v>42816</v>
      </c>
      <c r="H7948" s="157">
        <v>1</v>
      </c>
      <c r="I7948" s="166"/>
    </row>
    <row r="7949" spans="1:9" ht="15" customHeight="1" x14ac:dyDescent="0.25">
      <c r="A7949" s="155" t="s">
        <v>6021</v>
      </c>
      <c r="B7949" s="155" t="s">
        <v>8887</v>
      </c>
      <c r="C7949" s="155" t="s">
        <v>11255</v>
      </c>
      <c r="D7949" s="155">
        <v>250</v>
      </c>
      <c r="E7949" s="155">
        <v>250</v>
      </c>
      <c r="F7949" s="166">
        <v>42808</v>
      </c>
      <c r="G7949" s="166">
        <v>42811</v>
      </c>
      <c r="H7949" s="157">
        <v>1</v>
      </c>
      <c r="I7949" s="166"/>
    </row>
    <row r="7950" spans="1:9" ht="15" customHeight="1" x14ac:dyDescent="0.25">
      <c r="A7950" s="155" t="s">
        <v>71</v>
      </c>
      <c r="B7950" s="155" t="s">
        <v>167</v>
      </c>
      <c r="C7950" s="155" t="s">
        <v>11256</v>
      </c>
      <c r="D7950" s="155">
        <v>25</v>
      </c>
      <c r="E7950" s="155">
        <v>25</v>
      </c>
      <c r="F7950" s="166">
        <v>42808</v>
      </c>
      <c r="G7950" s="166">
        <v>42823</v>
      </c>
      <c r="H7950" s="157">
        <v>1</v>
      </c>
      <c r="I7950" s="166"/>
    </row>
    <row r="7951" spans="1:9" ht="15" customHeight="1" x14ac:dyDescent="0.25">
      <c r="A7951" s="155" t="s">
        <v>9258</v>
      </c>
      <c r="B7951" s="155" t="s">
        <v>11173</v>
      </c>
      <c r="C7951" s="155" t="s">
        <v>11257</v>
      </c>
      <c r="D7951" s="155">
        <v>50</v>
      </c>
      <c r="E7951" s="155">
        <v>50</v>
      </c>
      <c r="F7951" s="166">
        <v>42808</v>
      </c>
      <c r="G7951" s="166">
        <v>42810</v>
      </c>
      <c r="H7951" s="157">
        <v>1</v>
      </c>
      <c r="I7951" s="166"/>
    </row>
    <row r="7952" spans="1:9" ht="15" customHeight="1" x14ac:dyDescent="0.25">
      <c r="A7952" s="155" t="s">
        <v>2096</v>
      </c>
      <c r="B7952" s="155" t="s">
        <v>10662</v>
      </c>
      <c r="C7952" s="155" t="s">
        <v>11258</v>
      </c>
      <c r="D7952" s="155">
        <v>12</v>
      </c>
      <c r="E7952" s="155">
        <v>12</v>
      </c>
      <c r="F7952" s="166">
        <v>42808</v>
      </c>
      <c r="G7952" s="166">
        <v>42824</v>
      </c>
      <c r="H7952" s="157">
        <v>1</v>
      </c>
      <c r="I7952" s="166"/>
    </row>
    <row r="7953" spans="1:9" ht="15" customHeight="1" x14ac:dyDescent="0.25">
      <c r="A7953" s="155" t="s">
        <v>10968</v>
      </c>
      <c r="B7953" s="155" t="s">
        <v>10969</v>
      </c>
      <c r="C7953" s="155" t="s">
        <v>11259</v>
      </c>
      <c r="D7953" s="155">
        <v>100</v>
      </c>
      <c r="E7953" s="155">
        <v>100</v>
      </c>
      <c r="F7953" s="166">
        <v>42808</v>
      </c>
      <c r="G7953" s="166">
        <v>42814</v>
      </c>
      <c r="H7953" s="157">
        <v>1</v>
      </c>
      <c r="I7953" s="166"/>
    </row>
    <row r="7954" spans="1:9" ht="15" customHeight="1" x14ac:dyDescent="0.25">
      <c r="A7954" s="155" t="s">
        <v>286</v>
      </c>
      <c r="B7954" s="155" t="s">
        <v>562</v>
      </c>
      <c r="C7954" s="155" t="s">
        <v>11260</v>
      </c>
      <c r="D7954" s="155">
        <v>75</v>
      </c>
      <c r="E7954" s="155">
        <v>75</v>
      </c>
      <c r="F7954" s="166">
        <v>42809</v>
      </c>
      <c r="G7954" s="166">
        <v>42814</v>
      </c>
      <c r="H7954" s="157">
        <v>1</v>
      </c>
      <c r="I7954" s="166"/>
    </row>
    <row r="7955" spans="1:9" ht="15" customHeight="1" x14ac:dyDescent="0.25">
      <c r="A7955" s="155" t="s">
        <v>42</v>
      </c>
      <c r="B7955" s="155" t="s">
        <v>6293</v>
      </c>
      <c r="C7955" s="155" t="s">
        <v>11261</v>
      </c>
      <c r="D7955" s="155">
        <v>75</v>
      </c>
      <c r="E7955" s="155">
        <v>75</v>
      </c>
      <c r="F7955" s="166">
        <v>42809</v>
      </c>
      <c r="G7955" s="166">
        <v>42816</v>
      </c>
      <c r="H7955" s="157">
        <v>1</v>
      </c>
      <c r="I7955" s="166"/>
    </row>
    <row r="7956" spans="1:9" ht="15" customHeight="1" x14ac:dyDescent="0.25">
      <c r="A7956" s="155" t="s">
        <v>9255</v>
      </c>
      <c r="B7956" s="155" t="s">
        <v>9256</v>
      </c>
      <c r="C7956" s="155" t="s">
        <v>11262</v>
      </c>
      <c r="D7956" s="155">
        <v>25</v>
      </c>
      <c r="E7956" s="155">
        <v>25</v>
      </c>
      <c r="F7956" s="166">
        <v>42809</v>
      </c>
      <c r="G7956" s="166">
        <v>42810</v>
      </c>
      <c r="H7956" s="157">
        <v>1</v>
      </c>
      <c r="I7956" s="166"/>
    </row>
    <row r="7957" spans="1:9" ht="15" customHeight="1" x14ac:dyDescent="0.25">
      <c r="A7957" s="155" t="s">
        <v>10087</v>
      </c>
      <c r="B7957" s="155" t="s">
        <v>10350</v>
      </c>
      <c r="C7957" s="155" t="s">
        <v>11263</v>
      </c>
      <c r="D7957" s="155">
        <v>25</v>
      </c>
      <c r="E7957" s="155">
        <v>25</v>
      </c>
      <c r="F7957" s="166">
        <v>42809</v>
      </c>
      <c r="G7957" s="166">
        <v>42810</v>
      </c>
      <c r="H7957" s="157">
        <v>1</v>
      </c>
      <c r="I7957" s="166"/>
    </row>
    <row r="7958" spans="1:9" ht="15" customHeight="1" x14ac:dyDescent="0.25">
      <c r="A7958" s="155" t="s">
        <v>1492</v>
      </c>
      <c r="B7958" s="155" t="s">
        <v>11223</v>
      </c>
      <c r="C7958" s="155" t="s">
        <v>11222</v>
      </c>
      <c r="D7958" s="155">
        <v>50</v>
      </c>
      <c r="E7958" s="155">
        <v>55</v>
      </c>
      <c r="F7958" s="166">
        <v>42809</v>
      </c>
      <c r="G7958" s="166">
        <v>42823</v>
      </c>
      <c r="H7958" s="157">
        <v>1</v>
      </c>
      <c r="I7958" s="166"/>
    </row>
    <row r="7959" spans="1:9" ht="30" x14ac:dyDescent="0.25">
      <c r="A7959" s="155" t="s">
        <v>9514</v>
      </c>
      <c r="B7959" s="155" t="s">
        <v>11264</v>
      </c>
      <c r="C7959" s="155" t="s">
        <v>11265</v>
      </c>
      <c r="D7959" s="155">
        <v>2</v>
      </c>
      <c r="E7959" s="155">
        <v>2</v>
      </c>
      <c r="F7959" s="166">
        <v>42810</v>
      </c>
      <c r="G7959" s="166">
        <v>42800</v>
      </c>
      <c r="H7959" s="157">
        <v>1</v>
      </c>
      <c r="I7959" s="166" t="s">
        <v>11749</v>
      </c>
    </row>
    <row r="7960" spans="1:9" x14ac:dyDescent="0.25">
      <c r="A7960" s="155" t="s">
        <v>820</v>
      </c>
      <c r="B7960" s="155" t="s">
        <v>10353</v>
      </c>
      <c r="C7960" s="155" t="s">
        <v>11266</v>
      </c>
      <c r="D7960" s="155">
        <v>480</v>
      </c>
      <c r="E7960" s="155">
        <v>120</v>
      </c>
      <c r="F7960" s="166">
        <v>42810</v>
      </c>
      <c r="G7960" s="166">
        <v>42804</v>
      </c>
      <c r="H7960" s="157">
        <v>0</v>
      </c>
      <c r="I7960" s="166"/>
    </row>
    <row r="7961" spans="1:9" ht="15" customHeight="1" x14ac:dyDescent="0.25">
      <c r="A7961" s="155" t="s">
        <v>71</v>
      </c>
      <c r="B7961" s="155" t="s">
        <v>1530</v>
      </c>
      <c r="C7961" s="155" t="s">
        <v>11267</v>
      </c>
      <c r="D7961" s="155">
        <v>5</v>
      </c>
      <c r="E7961" s="155">
        <v>5</v>
      </c>
      <c r="F7961" s="166">
        <v>42811</v>
      </c>
      <c r="G7961" s="166">
        <v>42822</v>
      </c>
      <c r="H7961" s="157">
        <v>1</v>
      </c>
      <c r="I7961" s="166"/>
    </row>
    <row r="7962" spans="1:9" ht="15" customHeight="1" x14ac:dyDescent="0.25">
      <c r="A7962" s="155" t="s">
        <v>71</v>
      </c>
      <c r="B7962" s="155" t="s">
        <v>1550</v>
      </c>
      <c r="C7962" s="155" t="s">
        <v>364</v>
      </c>
      <c r="D7962" s="155">
        <v>5</v>
      </c>
      <c r="E7962" s="155">
        <v>5</v>
      </c>
      <c r="F7962" s="166">
        <v>42811</v>
      </c>
      <c r="G7962" s="166">
        <v>42822</v>
      </c>
      <c r="H7962" s="157">
        <v>1</v>
      </c>
      <c r="I7962" s="166"/>
    </row>
    <row r="7963" spans="1:9" ht="30" x14ac:dyDescent="0.25">
      <c r="A7963" s="155" t="s">
        <v>9514</v>
      </c>
      <c r="B7963" s="155" t="s">
        <v>11268</v>
      </c>
      <c r="C7963" s="155" t="s">
        <v>11269</v>
      </c>
      <c r="D7963" s="155">
        <v>1</v>
      </c>
      <c r="E7963" s="155">
        <v>1</v>
      </c>
      <c r="F7963" s="166">
        <v>42812</v>
      </c>
      <c r="G7963" s="166">
        <v>42800</v>
      </c>
      <c r="H7963" s="157">
        <v>1</v>
      </c>
      <c r="I7963" s="166" t="s">
        <v>11749</v>
      </c>
    </row>
    <row r="7964" spans="1:9" ht="30" x14ac:dyDescent="0.25">
      <c r="A7964" s="155" t="s">
        <v>9514</v>
      </c>
      <c r="B7964" s="155" t="s">
        <v>9942</v>
      </c>
      <c r="C7964" s="155" t="s">
        <v>161</v>
      </c>
      <c r="D7964" s="155">
        <v>1</v>
      </c>
      <c r="E7964" s="155">
        <v>1</v>
      </c>
      <c r="F7964" s="166">
        <v>42812</v>
      </c>
      <c r="G7964" s="166">
        <v>42800</v>
      </c>
      <c r="H7964" s="157">
        <v>1</v>
      </c>
      <c r="I7964" s="166" t="s">
        <v>11749</v>
      </c>
    </row>
    <row r="7965" spans="1:9" ht="15" customHeight="1" x14ac:dyDescent="0.25">
      <c r="A7965" s="155" t="s">
        <v>29</v>
      </c>
      <c r="B7965" s="155" t="s">
        <v>1221</v>
      </c>
      <c r="C7965" s="155" t="s">
        <v>11245</v>
      </c>
      <c r="D7965" s="155">
        <v>400</v>
      </c>
      <c r="E7965" s="155">
        <v>116</v>
      </c>
      <c r="F7965" s="166">
        <v>42812</v>
      </c>
      <c r="G7965" s="166">
        <v>42816</v>
      </c>
      <c r="H7965" s="157">
        <v>1</v>
      </c>
      <c r="I7965" s="166" t="s">
        <v>11270</v>
      </c>
    </row>
    <row r="7966" spans="1:9" ht="15" customHeight="1" x14ac:dyDescent="0.25">
      <c r="A7966" s="155" t="s">
        <v>820</v>
      </c>
      <c r="B7966" s="155" t="s">
        <v>3769</v>
      </c>
      <c r="C7966" s="155" t="s">
        <v>11271</v>
      </c>
      <c r="D7966" s="155">
        <v>323</v>
      </c>
      <c r="E7966" s="155">
        <v>323</v>
      </c>
      <c r="F7966" s="166">
        <v>42814</v>
      </c>
      <c r="G7966" s="166">
        <v>42821</v>
      </c>
      <c r="H7966" s="157">
        <v>1</v>
      </c>
      <c r="I7966" s="166"/>
    </row>
    <row r="7967" spans="1:9" ht="15" customHeight="1" x14ac:dyDescent="0.25">
      <c r="A7967" s="155" t="s">
        <v>11274</v>
      </c>
      <c r="B7967" s="155" t="s">
        <v>11273</v>
      </c>
      <c r="C7967" s="155" t="s">
        <v>11272</v>
      </c>
      <c r="D7967" s="155">
        <v>3</v>
      </c>
      <c r="E7967" s="155">
        <v>3</v>
      </c>
      <c r="F7967" s="166">
        <v>42814</v>
      </c>
      <c r="G7967" s="166">
        <v>42822</v>
      </c>
      <c r="H7967" s="157">
        <v>1</v>
      </c>
      <c r="I7967" s="166"/>
    </row>
    <row r="7968" spans="1:9" ht="15" customHeight="1" x14ac:dyDescent="0.25">
      <c r="A7968" s="155" t="s">
        <v>997</v>
      </c>
      <c r="B7968" s="155" t="s">
        <v>473</v>
      </c>
      <c r="C7968" s="155" t="s">
        <v>11275</v>
      </c>
      <c r="D7968" s="155">
        <v>100</v>
      </c>
      <c r="E7968" s="155">
        <v>100</v>
      </c>
      <c r="F7968" s="166">
        <v>42814</v>
      </c>
      <c r="G7968" s="166">
        <v>42822</v>
      </c>
      <c r="H7968" s="157">
        <v>1</v>
      </c>
      <c r="I7968" s="166"/>
    </row>
    <row r="7969" spans="1:9" ht="15" customHeight="1" x14ac:dyDescent="0.25">
      <c r="A7969" s="155" t="s">
        <v>6286</v>
      </c>
      <c r="B7969" s="155" t="s">
        <v>11276</v>
      </c>
      <c r="C7969" s="155" t="s">
        <v>11277</v>
      </c>
      <c r="D7969" s="155">
        <v>30</v>
      </c>
      <c r="E7969" s="155">
        <v>30</v>
      </c>
      <c r="F7969" s="166">
        <v>42814</v>
      </c>
      <c r="G7969" s="166">
        <v>42815</v>
      </c>
      <c r="H7969" s="157">
        <v>1</v>
      </c>
      <c r="I7969" s="166" t="s">
        <v>1546</v>
      </c>
    </row>
    <row r="7970" spans="1:9" ht="15" customHeight="1" x14ac:dyDescent="0.25">
      <c r="A7970" s="155" t="s">
        <v>6286</v>
      </c>
      <c r="B7970" s="155" t="s">
        <v>11276</v>
      </c>
      <c r="C7970" s="155" t="s">
        <v>161</v>
      </c>
      <c r="D7970" s="155">
        <v>10</v>
      </c>
      <c r="E7970" s="155">
        <v>10</v>
      </c>
      <c r="F7970" s="166">
        <v>42814</v>
      </c>
      <c r="G7970" s="166">
        <v>42815</v>
      </c>
      <c r="H7970" s="157">
        <v>1</v>
      </c>
      <c r="I7970" s="166" t="s">
        <v>1546</v>
      </c>
    </row>
    <row r="7971" spans="1:9" ht="15" customHeight="1" x14ac:dyDescent="0.25">
      <c r="A7971" s="155" t="s">
        <v>10716</v>
      </c>
      <c r="B7971" s="155" t="s">
        <v>11003</v>
      </c>
      <c r="C7971" s="155" t="s">
        <v>11280</v>
      </c>
      <c r="D7971" s="155">
        <v>10</v>
      </c>
      <c r="E7971" s="155">
        <v>10</v>
      </c>
      <c r="F7971" s="166">
        <v>42814</v>
      </c>
      <c r="G7971" s="166">
        <v>42815</v>
      </c>
      <c r="H7971" s="157">
        <v>1</v>
      </c>
      <c r="I7971" s="166"/>
    </row>
    <row r="7972" spans="1:9" ht="15" customHeight="1" x14ac:dyDescent="0.25">
      <c r="A7972" s="155" t="s">
        <v>10716</v>
      </c>
      <c r="B7972" s="155" t="s">
        <v>11278</v>
      </c>
      <c r="C7972" s="155" t="s">
        <v>11279</v>
      </c>
      <c r="D7972" s="155">
        <v>10</v>
      </c>
      <c r="E7972" s="155">
        <v>10</v>
      </c>
      <c r="F7972" s="166">
        <v>42796</v>
      </c>
      <c r="G7972" s="166">
        <v>42815</v>
      </c>
      <c r="H7972" s="157">
        <v>1</v>
      </c>
      <c r="I7972" s="166"/>
    </row>
    <row r="7973" spans="1:9" ht="15" customHeight="1" x14ac:dyDescent="0.25">
      <c r="A7973" s="155" t="s">
        <v>820</v>
      </c>
      <c r="B7973" s="155" t="s">
        <v>11281</v>
      </c>
      <c r="C7973" s="155" t="s">
        <v>11282</v>
      </c>
      <c r="D7973" s="155">
        <v>25</v>
      </c>
      <c r="E7973" s="155">
        <v>25</v>
      </c>
      <c r="F7973" s="166">
        <v>42814</v>
      </c>
      <c r="G7973" s="166">
        <v>42822</v>
      </c>
      <c r="H7973" s="157">
        <v>1</v>
      </c>
      <c r="I7973" s="166" t="s">
        <v>11283</v>
      </c>
    </row>
    <row r="7974" spans="1:9" ht="15" customHeight="1" x14ac:dyDescent="0.25">
      <c r="A7974" s="155" t="s">
        <v>6021</v>
      </c>
      <c r="B7974" s="155" t="s">
        <v>11284</v>
      </c>
      <c r="C7974" s="155" t="s">
        <v>11285</v>
      </c>
      <c r="D7974" s="155">
        <v>1</v>
      </c>
      <c r="E7974" s="155">
        <v>1</v>
      </c>
      <c r="F7974" s="166">
        <v>42814</v>
      </c>
      <c r="G7974" s="166">
        <v>42825</v>
      </c>
      <c r="H7974" s="157">
        <v>1</v>
      </c>
      <c r="I7974" s="166" t="s">
        <v>838</v>
      </c>
    </row>
    <row r="7975" spans="1:9" ht="15" customHeight="1" x14ac:dyDescent="0.25">
      <c r="A7975" s="155" t="s">
        <v>820</v>
      </c>
      <c r="B7975" s="155" t="s">
        <v>10353</v>
      </c>
      <c r="C7975" s="155" t="s">
        <v>11266</v>
      </c>
      <c r="D7975" s="155">
        <v>480</v>
      </c>
      <c r="E7975" s="155">
        <v>120</v>
      </c>
      <c r="F7975" s="166">
        <v>42814</v>
      </c>
      <c r="G7975" s="166">
        <v>42825</v>
      </c>
      <c r="H7975" s="157">
        <v>1</v>
      </c>
      <c r="I7975" s="166" t="s">
        <v>11293</v>
      </c>
    </row>
    <row r="7976" spans="1:9" ht="15" customHeight="1" x14ac:dyDescent="0.25">
      <c r="A7976" s="155" t="s">
        <v>6837</v>
      </c>
      <c r="B7976" s="155" t="s">
        <v>746</v>
      </c>
      <c r="C7976" s="155" t="s">
        <v>11286</v>
      </c>
      <c r="D7976" s="155">
        <v>50</v>
      </c>
      <c r="E7976" s="155">
        <v>50</v>
      </c>
      <c r="F7976" s="166">
        <v>42815</v>
      </c>
      <c r="G7976" s="166">
        <v>42821</v>
      </c>
      <c r="H7976" s="157">
        <v>1</v>
      </c>
      <c r="I7976" s="166"/>
    </row>
    <row r="7977" spans="1:9" ht="15" customHeight="1" x14ac:dyDescent="0.25">
      <c r="A7977" s="155" t="s">
        <v>8570</v>
      </c>
      <c r="B7977" s="155" t="s">
        <v>10227</v>
      </c>
      <c r="C7977" s="155" t="s">
        <v>11287</v>
      </c>
      <c r="D7977" s="155">
        <v>30</v>
      </c>
      <c r="E7977" s="155">
        <v>30</v>
      </c>
      <c r="F7977" s="166">
        <v>42815</v>
      </c>
      <c r="G7977" s="166">
        <v>42816</v>
      </c>
      <c r="H7977" s="157">
        <v>1</v>
      </c>
      <c r="I7977" s="166"/>
    </row>
    <row r="7978" spans="1:9" ht="15" customHeight="1" x14ac:dyDescent="0.25">
      <c r="A7978" s="155" t="s">
        <v>8570</v>
      </c>
      <c r="B7978" s="155" t="s">
        <v>10540</v>
      </c>
      <c r="C7978" s="155" t="s">
        <v>11288</v>
      </c>
      <c r="D7978" s="155">
        <v>60</v>
      </c>
      <c r="E7978" s="155">
        <v>30</v>
      </c>
      <c r="F7978" s="166">
        <v>42815</v>
      </c>
      <c r="G7978" s="166">
        <v>42816</v>
      </c>
      <c r="H7978" s="157">
        <v>1</v>
      </c>
      <c r="I7978" s="166"/>
    </row>
    <row r="7979" spans="1:9" ht="15" customHeight="1" x14ac:dyDescent="0.25">
      <c r="A7979" s="155" t="s">
        <v>8570</v>
      </c>
      <c r="B7979" s="155" t="s">
        <v>10236</v>
      </c>
      <c r="C7979" s="155" t="s">
        <v>11289</v>
      </c>
      <c r="D7979" s="155">
        <v>30</v>
      </c>
      <c r="E7979" s="155">
        <v>30</v>
      </c>
      <c r="F7979" s="166">
        <v>42815</v>
      </c>
      <c r="G7979" s="166">
        <v>42816</v>
      </c>
      <c r="H7979" s="157">
        <v>1</v>
      </c>
      <c r="I7979" s="166"/>
    </row>
    <row r="7980" spans="1:9" ht="15" customHeight="1" x14ac:dyDescent="0.25">
      <c r="A7980" s="155" t="s">
        <v>8570</v>
      </c>
      <c r="B7980" s="155" t="s">
        <v>10630</v>
      </c>
      <c r="C7980" s="155" t="s">
        <v>11290</v>
      </c>
      <c r="D7980" s="155">
        <v>30</v>
      </c>
      <c r="E7980" s="155">
        <v>30</v>
      </c>
      <c r="F7980" s="166">
        <v>42815</v>
      </c>
      <c r="G7980" s="166">
        <v>42816</v>
      </c>
      <c r="H7980" s="157">
        <v>1</v>
      </c>
      <c r="I7980" s="166"/>
    </row>
    <row r="7981" spans="1:9" x14ac:dyDescent="0.25">
      <c r="A7981" s="155" t="s">
        <v>10923</v>
      </c>
      <c r="B7981" s="155" t="s">
        <v>8785</v>
      </c>
      <c r="C7981" s="155" t="s">
        <v>11291</v>
      </c>
      <c r="D7981" s="155">
        <v>250</v>
      </c>
      <c r="E7981" s="155">
        <v>250</v>
      </c>
      <c r="F7981" s="166">
        <v>42815</v>
      </c>
      <c r="G7981" s="166">
        <v>42807</v>
      </c>
      <c r="H7981" s="157">
        <v>0</v>
      </c>
      <c r="I7981" s="166"/>
    </row>
    <row r="7982" spans="1:9" ht="15" customHeight="1" x14ac:dyDescent="0.25">
      <c r="A7982" s="155" t="s">
        <v>820</v>
      </c>
      <c r="B7982" s="155" t="s">
        <v>10353</v>
      </c>
      <c r="C7982" s="155" t="s">
        <v>11292</v>
      </c>
      <c r="D7982" s="155">
        <v>480</v>
      </c>
      <c r="E7982" s="155">
        <v>120</v>
      </c>
      <c r="F7982" s="166">
        <v>42815</v>
      </c>
      <c r="G7982" s="166">
        <v>42825</v>
      </c>
      <c r="H7982" s="157">
        <v>1</v>
      </c>
      <c r="I7982" s="166" t="s">
        <v>11294</v>
      </c>
    </row>
    <row r="7983" spans="1:9" ht="15" customHeight="1" x14ac:dyDescent="0.25">
      <c r="A7983" s="155" t="s">
        <v>9402</v>
      </c>
      <c r="B7983" s="155" t="s">
        <v>11295</v>
      </c>
      <c r="C7983" s="155" t="s">
        <v>11296</v>
      </c>
      <c r="D7983" s="155">
        <v>150</v>
      </c>
      <c r="E7983" s="155">
        <v>129</v>
      </c>
      <c r="F7983" s="166">
        <v>42816</v>
      </c>
      <c r="G7983" s="166">
        <v>42822</v>
      </c>
      <c r="H7983" s="157">
        <v>1</v>
      </c>
      <c r="I7983" s="166" t="s">
        <v>11297</v>
      </c>
    </row>
    <row r="7984" spans="1:9" ht="15" customHeight="1" x14ac:dyDescent="0.25">
      <c r="A7984" s="155" t="s">
        <v>11298</v>
      </c>
      <c r="B7984" s="155" t="s">
        <v>9059</v>
      </c>
      <c r="C7984" s="155" t="s">
        <v>11299</v>
      </c>
      <c r="D7984" s="155">
        <v>6</v>
      </c>
      <c r="E7984" s="155">
        <v>6</v>
      </c>
      <c r="F7984" s="166">
        <v>42816</v>
      </c>
      <c r="G7984" s="166">
        <v>42821</v>
      </c>
      <c r="H7984" s="157">
        <v>1</v>
      </c>
      <c r="I7984" s="166"/>
    </row>
    <row r="7985" spans="1:9" ht="15" customHeight="1" x14ac:dyDescent="0.25">
      <c r="A7985" s="155" t="s">
        <v>11008</v>
      </c>
      <c r="B7985" s="155" t="s">
        <v>11300</v>
      </c>
      <c r="C7985" s="155" t="s">
        <v>11301</v>
      </c>
      <c r="D7985" s="155">
        <v>299</v>
      </c>
      <c r="E7985" s="155">
        <v>50</v>
      </c>
      <c r="F7985" s="166">
        <v>42816</v>
      </c>
      <c r="G7985" s="166">
        <v>42821</v>
      </c>
      <c r="H7985" s="157">
        <v>1</v>
      </c>
      <c r="I7985" s="166" t="s">
        <v>1546</v>
      </c>
    </row>
    <row r="7986" spans="1:9" ht="30" customHeight="1" x14ac:dyDescent="0.25">
      <c r="A7986" s="155" t="s">
        <v>8056</v>
      </c>
      <c r="B7986" s="155" t="s">
        <v>11302</v>
      </c>
      <c r="C7986" s="155" t="s">
        <v>11303</v>
      </c>
      <c r="D7986" s="155">
        <v>5</v>
      </c>
      <c r="E7986" s="155">
        <v>5</v>
      </c>
      <c r="F7986" s="166">
        <v>42816</v>
      </c>
      <c r="G7986" s="166">
        <v>42825</v>
      </c>
      <c r="H7986" s="157">
        <v>1</v>
      </c>
      <c r="I7986" s="166"/>
    </row>
    <row r="7987" spans="1:9" ht="15" customHeight="1" x14ac:dyDescent="0.25">
      <c r="A7987" s="155" t="s">
        <v>10891</v>
      </c>
      <c r="B7987" s="155" t="s">
        <v>11304</v>
      </c>
      <c r="C7987" s="155" t="s">
        <v>11305</v>
      </c>
      <c r="D7987" s="155">
        <v>5</v>
      </c>
      <c r="E7987" s="155">
        <v>5</v>
      </c>
      <c r="F7987" s="166">
        <v>42815</v>
      </c>
      <c r="G7987" s="166">
        <v>42825</v>
      </c>
      <c r="H7987" s="157">
        <v>1</v>
      </c>
      <c r="I7987" s="166"/>
    </row>
    <row r="7988" spans="1:9" ht="15" customHeight="1" x14ac:dyDescent="0.25">
      <c r="A7988" s="155" t="s">
        <v>559</v>
      </c>
      <c r="B7988" s="155" t="s">
        <v>560</v>
      </c>
      <c r="C7988" s="155" t="s">
        <v>11306</v>
      </c>
      <c r="D7988" s="155">
        <v>15000</v>
      </c>
      <c r="E7988" s="155">
        <v>15045</v>
      </c>
      <c r="F7988" s="166">
        <v>42817</v>
      </c>
      <c r="G7988" s="166">
        <v>42822</v>
      </c>
      <c r="H7988" s="157">
        <v>1</v>
      </c>
      <c r="I7988" s="166"/>
    </row>
    <row r="7989" spans="1:9" ht="15" customHeight="1" x14ac:dyDescent="0.25">
      <c r="A7989" s="155" t="s">
        <v>520</v>
      </c>
      <c r="B7989" s="155" t="s">
        <v>609</v>
      </c>
      <c r="C7989" s="155" t="s">
        <v>11307</v>
      </c>
      <c r="D7989" s="155">
        <v>400</v>
      </c>
      <c r="E7989" s="155">
        <v>400</v>
      </c>
      <c r="F7989" s="166">
        <v>42817</v>
      </c>
      <c r="G7989" s="166">
        <v>42818</v>
      </c>
      <c r="H7989" s="157">
        <v>1</v>
      </c>
      <c r="I7989" s="166"/>
    </row>
    <row r="7990" spans="1:9" ht="15" customHeight="1" x14ac:dyDescent="0.25">
      <c r="A7990" s="155" t="s">
        <v>71</v>
      </c>
      <c r="B7990" s="155" t="s">
        <v>1550</v>
      </c>
      <c r="C7990" s="155" t="s">
        <v>11308</v>
      </c>
      <c r="D7990" s="155">
        <v>5</v>
      </c>
      <c r="E7990" s="155">
        <v>5</v>
      </c>
      <c r="F7990" s="166">
        <v>42817</v>
      </c>
      <c r="G7990" s="166">
        <v>42824</v>
      </c>
      <c r="H7990" s="157">
        <v>1</v>
      </c>
      <c r="I7990" s="166"/>
    </row>
    <row r="7991" spans="1:9" ht="15" customHeight="1" x14ac:dyDescent="0.25">
      <c r="A7991" s="155" t="s">
        <v>9275</v>
      </c>
      <c r="B7991" s="155" t="s">
        <v>626</v>
      </c>
      <c r="C7991" s="155" t="s">
        <v>11309</v>
      </c>
      <c r="D7991" s="155">
        <v>2500</v>
      </c>
      <c r="E7991" s="155">
        <v>2500</v>
      </c>
      <c r="F7991" s="166">
        <v>42817</v>
      </c>
      <c r="G7991" s="166">
        <v>42821</v>
      </c>
      <c r="H7991" s="157">
        <v>1</v>
      </c>
      <c r="I7991" s="166"/>
    </row>
    <row r="7992" spans="1:9" x14ac:dyDescent="0.25">
      <c r="A7992" s="155" t="s">
        <v>10316</v>
      </c>
      <c r="B7992" s="155" t="s">
        <v>10317</v>
      </c>
      <c r="C7992" s="155" t="s">
        <v>11310</v>
      </c>
      <c r="D7992" s="155">
        <v>300</v>
      </c>
      <c r="E7992" s="155">
        <v>300</v>
      </c>
      <c r="F7992" s="166">
        <v>42817</v>
      </c>
      <c r="G7992" s="166">
        <v>42803</v>
      </c>
      <c r="H7992" s="157">
        <v>1</v>
      </c>
      <c r="I7992" s="166" t="s">
        <v>11754</v>
      </c>
    </row>
    <row r="7993" spans="1:9" ht="15" customHeight="1" x14ac:dyDescent="0.25">
      <c r="A7993" s="155" t="s">
        <v>2317</v>
      </c>
      <c r="B7993" s="155" t="s">
        <v>2318</v>
      </c>
      <c r="C7993" s="155" t="s">
        <v>11311</v>
      </c>
      <c r="D7993" s="155">
        <v>250</v>
      </c>
      <c r="E7993" s="155">
        <v>269</v>
      </c>
      <c r="F7993" s="166">
        <v>42817</v>
      </c>
      <c r="G7993" s="166">
        <v>42820</v>
      </c>
      <c r="H7993" s="157">
        <v>1</v>
      </c>
      <c r="I7993" s="166"/>
    </row>
    <row r="7994" spans="1:9" ht="15" customHeight="1" x14ac:dyDescent="0.25">
      <c r="A7994" s="155" t="s">
        <v>286</v>
      </c>
      <c r="B7994" s="155" t="s">
        <v>10059</v>
      </c>
      <c r="C7994" s="155" t="s">
        <v>11312</v>
      </c>
      <c r="D7994" s="155">
        <v>100</v>
      </c>
      <c r="E7994" s="155">
        <v>100</v>
      </c>
      <c r="F7994" s="166">
        <v>42818</v>
      </c>
      <c r="G7994" s="166">
        <v>42822</v>
      </c>
      <c r="H7994" s="157">
        <v>1</v>
      </c>
      <c r="I7994" s="166"/>
    </row>
    <row r="7995" spans="1:9" ht="15" customHeight="1" x14ac:dyDescent="0.25">
      <c r="A7995" s="155" t="s">
        <v>71</v>
      </c>
      <c r="B7995" s="155" t="s">
        <v>154</v>
      </c>
      <c r="C7995" s="155" t="s">
        <v>11315</v>
      </c>
      <c r="D7995" s="155">
        <v>5</v>
      </c>
      <c r="E7995" s="155">
        <v>5</v>
      </c>
      <c r="F7995" s="166">
        <v>42821</v>
      </c>
      <c r="G7995" s="166">
        <v>42829</v>
      </c>
      <c r="H7995" s="157">
        <v>1</v>
      </c>
      <c r="I7995" s="166"/>
    </row>
    <row r="7996" spans="1:9" ht="15" customHeight="1" x14ac:dyDescent="0.25">
      <c r="A7996" s="155" t="s">
        <v>71</v>
      </c>
      <c r="B7996" s="155" t="s">
        <v>1530</v>
      </c>
      <c r="C7996" s="155" t="s">
        <v>11314</v>
      </c>
      <c r="D7996" s="155">
        <v>5</v>
      </c>
      <c r="E7996" s="155">
        <v>5</v>
      </c>
      <c r="F7996" s="166">
        <v>42821</v>
      </c>
      <c r="G7996" s="166">
        <v>42832</v>
      </c>
      <c r="H7996" s="157">
        <v>1</v>
      </c>
      <c r="I7996" s="166"/>
    </row>
    <row r="7997" spans="1:9" ht="15" customHeight="1" x14ac:dyDescent="0.25">
      <c r="A7997" s="155" t="s">
        <v>71</v>
      </c>
      <c r="B7997" s="155" t="s">
        <v>1550</v>
      </c>
      <c r="C7997" s="155" t="s">
        <v>11313</v>
      </c>
      <c r="D7997" s="155">
        <v>5</v>
      </c>
      <c r="E7997" s="155">
        <v>5</v>
      </c>
      <c r="F7997" s="166">
        <v>42821</v>
      </c>
      <c r="G7997" s="166">
        <v>42832</v>
      </c>
      <c r="H7997" s="157">
        <v>1</v>
      </c>
      <c r="I7997" s="166"/>
    </row>
    <row r="7998" spans="1:9" ht="15" customHeight="1" x14ac:dyDescent="0.25">
      <c r="A7998" s="155" t="s">
        <v>6965</v>
      </c>
      <c r="B7998" s="155" t="s">
        <v>1696</v>
      </c>
      <c r="C7998" s="155" t="s">
        <v>11316</v>
      </c>
      <c r="D7998" s="155">
        <v>1</v>
      </c>
      <c r="E7998" s="155">
        <v>1</v>
      </c>
      <c r="F7998" s="166">
        <v>42821</v>
      </c>
      <c r="G7998" s="166">
        <v>42832</v>
      </c>
      <c r="H7998" s="157">
        <v>1</v>
      </c>
      <c r="I7998" s="166" t="s">
        <v>11317</v>
      </c>
    </row>
    <row r="7999" spans="1:9" ht="15" customHeight="1" x14ac:dyDescent="0.25">
      <c r="A7999" s="155" t="s">
        <v>5965</v>
      </c>
      <c r="B7999" s="155" t="s">
        <v>3203</v>
      </c>
      <c r="C7999" s="155" t="s">
        <v>11318</v>
      </c>
      <c r="D7999" s="155">
        <v>120</v>
      </c>
      <c r="E7999" s="155">
        <v>120</v>
      </c>
      <c r="F7999" s="166">
        <v>42821</v>
      </c>
      <c r="G7999" s="166">
        <v>42825</v>
      </c>
      <c r="H7999" s="157">
        <v>1</v>
      </c>
      <c r="I7999" s="166"/>
    </row>
    <row r="8000" spans="1:9" ht="15" customHeight="1" x14ac:dyDescent="0.25">
      <c r="A8000" s="155" t="s">
        <v>10716</v>
      </c>
      <c r="B8000" s="155" t="s">
        <v>11208</v>
      </c>
      <c r="C8000" s="155" t="s">
        <v>11319</v>
      </c>
      <c r="D8000" s="155">
        <v>10</v>
      </c>
      <c r="E8000" s="155">
        <v>10</v>
      </c>
      <c r="F8000" s="166">
        <v>42821</v>
      </c>
      <c r="G8000" s="166">
        <v>42821</v>
      </c>
      <c r="H8000" s="157">
        <v>1</v>
      </c>
      <c r="I8000" s="166" t="s">
        <v>214</v>
      </c>
    </row>
    <row r="8001" spans="1:9" ht="15" customHeight="1" x14ac:dyDescent="0.25">
      <c r="A8001" s="155" t="s">
        <v>10716</v>
      </c>
      <c r="B8001" s="155" t="s">
        <v>11320</v>
      </c>
      <c r="C8001" s="155" t="s">
        <v>32</v>
      </c>
      <c r="D8001" s="155">
        <v>10</v>
      </c>
      <c r="E8001" s="155">
        <v>10</v>
      </c>
      <c r="F8001" s="166">
        <v>42821</v>
      </c>
      <c r="G8001" s="166">
        <v>42821</v>
      </c>
      <c r="H8001" s="157">
        <v>1</v>
      </c>
      <c r="I8001" s="166" t="s">
        <v>214</v>
      </c>
    </row>
    <row r="8002" spans="1:9" ht="15" customHeight="1" x14ac:dyDescent="0.25">
      <c r="A8002" s="155" t="s">
        <v>10716</v>
      </c>
      <c r="B8002" s="155" t="s">
        <v>11003</v>
      </c>
      <c r="C8002" s="155" t="s">
        <v>166</v>
      </c>
      <c r="D8002" s="155">
        <v>10</v>
      </c>
      <c r="E8002" s="155">
        <v>10</v>
      </c>
      <c r="F8002" s="166">
        <v>42821</v>
      </c>
      <c r="G8002" s="166">
        <v>42821</v>
      </c>
      <c r="H8002" s="157">
        <v>1</v>
      </c>
      <c r="I8002" s="166" t="s">
        <v>214</v>
      </c>
    </row>
    <row r="8003" spans="1:9" ht="15" customHeight="1" x14ac:dyDescent="0.25">
      <c r="A8003" s="155" t="s">
        <v>10425</v>
      </c>
      <c r="B8003" s="155" t="s">
        <v>10545</v>
      </c>
      <c r="C8003" s="155" t="s">
        <v>11321</v>
      </c>
      <c r="D8003" s="155">
        <v>2000</v>
      </c>
      <c r="E8003" s="155">
        <v>1998</v>
      </c>
      <c r="F8003" s="166">
        <v>42821</v>
      </c>
      <c r="G8003" s="166">
        <v>42822</v>
      </c>
      <c r="H8003" s="157">
        <v>1</v>
      </c>
      <c r="I8003" s="166"/>
    </row>
    <row r="8004" spans="1:9" ht="15" customHeight="1" x14ac:dyDescent="0.25">
      <c r="A8004" s="155" t="s">
        <v>39</v>
      </c>
      <c r="B8004" s="155" t="s">
        <v>380</v>
      </c>
      <c r="C8004" s="155" t="s">
        <v>11322</v>
      </c>
      <c r="D8004" s="155">
        <v>500</v>
      </c>
      <c r="E8004" s="155">
        <v>525</v>
      </c>
      <c r="F8004" s="166">
        <v>42822</v>
      </c>
      <c r="G8004" s="166">
        <v>42829</v>
      </c>
      <c r="H8004" s="157">
        <v>1</v>
      </c>
      <c r="I8004" s="166"/>
    </row>
    <row r="8005" spans="1:9" ht="15" customHeight="1" x14ac:dyDescent="0.25">
      <c r="A8005" s="155" t="s">
        <v>42</v>
      </c>
      <c r="B8005" s="155" t="s">
        <v>7413</v>
      </c>
      <c r="C8005" s="155" t="s">
        <v>10989</v>
      </c>
      <c r="D8005" s="155">
        <v>50</v>
      </c>
      <c r="E8005" s="155">
        <v>50</v>
      </c>
      <c r="F8005" s="166">
        <v>42822</v>
      </c>
      <c r="G8005" s="166">
        <v>42825</v>
      </c>
      <c r="H8005" s="157">
        <v>1</v>
      </c>
      <c r="I8005" s="166"/>
    </row>
    <row r="8006" spans="1:9" ht="15" customHeight="1" x14ac:dyDescent="0.25">
      <c r="A8006" s="155" t="s">
        <v>520</v>
      </c>
      <c r="B8006" s="155" t="s">
        <v>521</v>
      </c>
      <c r="C8006" s="155" t="s">
        <v>11323</v>
      </c>
      <c r="D8006" s="155">
        <v>250</v>
      </c>
      <c r="E8006" s="155">
        <v>250</v>
      </c>
      <c r="F8006" s="166">
        <v>42822</v>
      </c>
      <c r="G8006" s="166">
        <v>42838</v>
      </c>
      <c r="H8006" s="157">
        <v>1</v>
      </c>
      <c r="I8006" s="166"/>
    </row>
    <row r="8007" spans="1:9" x14ac:dyDescent="0.25">
      <c r="A8007" s="155" t="s">
        <v>563</v>
      </c>
      <c r="B8007" s="155" t="s">
        <v>307</v>
      </c>
      <c r="C8007" s="155" t="s">
        <v>11324</v>
      </c>
      <c r="D8007" s="155">
        <v>150</v>
      </c>
      <c r="E8007" s="155">
        <v>150</v>
      </c>
      <c r="F8007" s="166">
        <v>42822</v>
      </c>
      <c r="G8007" s="166">
        <v>42818</v>
      </c>
      <c r="H8007" s="157">
        <v>0</v>
      </c>
      <c r="I8007" s="166"/>
    </row>
    <row r="8008" spans="1:9" ht="30" customHeight="1" x14ac:dyDescent="0.25">
      <c r="A8008" s="155" t="s">
        <v>9931</v>
      </c>
      <c r="B8008" s="155" t="s">
        <v>4413</v>
      </c>
      <c r="C8008" s="155" t="s">
        <v>11325</v>
      </c>
      <c r="D8008" s="155">
        <v>50</v>
      </c>
      <c r="E8008" s="155">
        <v>50</v>
      </c>
      <c r="F8008" s="166">
        <v>42823</v>
      </c>
      <c r="G8008" s="166">
        <v>42830</v>
      </c>
      <c r="H8008" s="157">
        <v>1</v>
      </c>
      <c r="I8008" s="166"/>
    </row>
    <row r="8009" spans="1:9" ht="15" customHeight="1" x14ac:dyDescent="0.25">
      <c r="A8009" s="155" t="s">
        <v>4635</v>
      </c>
      <c r="B8009" s="155" t="s">
        <v>10223</v>
      </c>
      <c r="C8009" s="155" t="s">
        <v>11326</v>
      </c>
      <c r="D8009" s="155">
        <v>105</v>
      </c>
      <c r="E8009" s="155">
        <v>105</v>
      </c>
      <c r="F8009" s="166">
        <v>42823</v>
      </c>
      <c r="G8009" s="166">
        <v>42829</v>
      </c>
      <c r="H8009" s="157">
        <v>1</v>
      </c>
      <c r="I8009" s="166"/>
    </row>
    <row r="8010" spans="1:9" ht="15" customHeight="1" x14ac:dyDescent="0.25">
      <c r="A8010" s="155" t="s">
        <v>798</v>
      </c>
      <c r="B8010" s="155" t="s">
        <v>5176</v>
      </c>
      <c r="C8010" s="155" t="s">
        <v>11327</v>
      </c>
      <c r="D8010" s="155">
        <v>20</v>
      </c>
      <c r="E8010" s="155">
        <v>20</v>
      </c>
      <c r="F8010" s="166">
        <v>42823</v>
      </c>
      <c r="G8010" s="166">
        <v>42825</v>
      </c>
      <c r="H8010" s="157">
        <v>1</v>
      </c>
      <c r="I8010" s="166"/>
    </row>
    <row r="8011" spans="1:9" ht="15" customHeight="1" x14ac:dyDescent="0.25">
      <c r="A8011" s="155" t="s">
        <v>6021</v>
      </c>
      <c r="B8011" s="155" t="s">
        <v>8887</v>
      </c>
      <c r="C8011" s="155" t="s">
        <v>11329</v>
      </c>
      <c r="D8011" s="155">
        <v>250</v>
      </c>
      <c r="E8011" s="155">
        <v>250</v>
      </c>
      <c r="F8011" s="166">
        <v>42823</v>
      </c>
      <c r="G8011" s="166">
        <v>42839</v>
      </c>
      <c r="H8011" s="157">
        <v>1</v>
      </c>
      <c r="I8011" s="166"/>
    </row>
    <row r="8012" spans="1:9" ht="15" customHeight="1" x14ac:dyDescent="0.25">
      <c r="A8012" s="155" t="s">
        <v>6021</v>
      </c>
      <c r="B8012" s="155" t="s">
        <v>11328</v>
      </c>
      <c r="C8012" s="155" t="s">
        <v>11285</v>
      </c>
      <c r="D8012" s="155">
        <v>250</v>
      </c>
      <c r="E8012" s="155">
        <v>248</v>
      </c>
      <c r="F8012" s="166">
        <v>42823</v>
      </c>
      <c r="G8012" s="166">
        <v>42831</v>
      </c>
      <c r="H8012" s="157">
        <v>1</v>
      </c>
      <c r="I8012" s="166"/>
    </row>
    <row r="8013" spans="1:9" ht="15" customHeight="1" x14ac:dyDescent="0.25">
      <c r="A8013" s="155" t="s">
        <v>2844</v>
      </c>
      <c r="B8013" s="155" t="s">
        <v>538</v>
      </c>
      <c r="C8013" s="155" t="s">
        <v>11330</v>
      </c>
      <c r="D8013" s="155">
        <v>500</v>
      </c>
      <c r="E8013" s="155">
        <v>500</v>
      </c>
      <c r="F8013" s="166">
        <v>42823</v>
      </c>
      <c r="G8013" s="166">
        <v>42828</v>
      </c>
      <c r="H8013" s="157">
        <v>1</v>
      </c>
      <c r="I8013" s="166"/>
    </row>
    <row r="8014" spans="1:9" ht="15" customHeight="1" x14ac:dyDescent="0.25">
      <c r="A8014" s="155" t="s">
        <v>10954</v>
      </c>
      <c r="B8014" s="155" t="s">
        <v>10955</v>
      </c>
      <c r="C8014" s="155" t="s">
        <v>11331</v>
      </c>
      <c r="D8014" s="155">
        <v>100</v>
      </c>
      <c r="E8014" s="155">
        <v>100</v>
      </c>
      <c r="F8014" s="166">
        <v>42823</v>
      </c>
      <c r="G8014" s="166">
        <v>42849</v>
      </c>
      <c r="H8014" s="157">
        <v>1</v>
      </c>
      <c r="I8014" s="166"/>
    </row>
    <row r="8015" spans="1:9" ht="15" customHeight="1" x14ac:dyDescent="0.25">
      <c r="A8015" s="155" t="s">
        <v>10716</v>
      </c>
      <c r="B8015" s="155" t="s">
        <v>11332</v>
      </c>
      <c r="C8015" s="155" t="s">
        <v>11334</v>
      </c>
      <c r="D8015" s="155">
        <v>20</v>
      </c>
      <c r="E8015" s="155">
        <v>20</v>
      </c>
      <c r="F8015" s="166">
        <v>42823</v>
      </c>
      <c r="G8015" s="166">
        <v>42824</v>
      </c>
      <c r="H8015" s="157">
        <v>1</v>
      </c>
      <c r="I8015" s="166"/>
    </row>
    <row r="8016" spans="1:9" ht="15" customHeight="1" x14ac:dyDescent="0.25">
      <c r="A8016" s="155" t="s">
        <v>10716</v>
      </c>
      <c r="B8016" s="155" t="s">
        <v>11333</v>
      </c>
      <c r="C8016" s="155" t="s">
        <v>316</v>
      </c>
      <c r="D8016" s="155">
        <v>20</v>
      </c>
      <c r="E8016" s="155">
        <v>20</v>
      </c>
      <c r="F8016" s="166">
        <v>42823</v>
      </c>
      <c r="G8016" s="166">
        <v>42824</v>
      </c>
      <c r="H8016" s="157">
        <v>1</v>
      </c>
      <c r="I8016" s="166"/>
    </row>
    <row r="8017" spans="1:9" x14ac:dyDescent="0.25">
      <c r="A8017" s="155" t="s">
        <v>4728</v>
      </c>
      <c r="B8017" s="155" t="s">
        <v>11335</v>
      </c>
      <c r="C8017" s="155" t="s">
        <v>11336</v>
      </c>
      <c r="D8017" s="155">
        <v>250</v>
      </c>
      <c r="E8017" s="155">
        <v>250</v>
      </c>
      <c r="F8017" s="166">
        <v>42824</v>
      </c>
      <c r="G8017" s="166">
        <v>42803</v>
      </c>
      <c r="H8017" s="157">
        <v>1</v>
      </c>
      <c r="I8017" s="166" t="s">
        <v>11755</v>
      </c>
    </row>
    <row r="8018" spans="1:9" x14ac:dyDescent="0.25">
      <c r="A8018" s="155" t="s">
        <v>4728</v>
      </c>
      <c r="B8018" s="155" t="s">
        <v>11335</v>
      </c>
      <c r="C8018" s="155" t="s">
        <v>316</v>
      </c>
      <c r="D8018" s="155">
        <v>250</v>
      </c>
      <c r="E8018" s="155">
        <v>250</v>
      </c>
      <c r="F8018" s="166">
        <v>42824</v>
      </c>
      <c r="G8018" s="166">
        <v>42803</v>
      </c>
      <c r="H8018" s="157">
        <v>1</v>
      </c>
      <c r="I8018" s="166" t="s">
        <v>11755</v>
      </c>
    </row>
    <row r="8019" spans="1:9" ht="15" customHeight="1" x14ac:dyDescent="0.25">
      <c r="A8019" s="155" t="s">
        <v>2714</v>
      </c>
      <c r="B8019" s="155" t="s">
        <v>1058</v>
      </c>
      <c r="C8019" s="155" t="s">
        <v>11338</v>
      </c>
      <c r="D8019" s="155">
        <v>25</v>
      </c>
      <c r="E8019" s="155">
        <v>25</v>
      </c>
      <c r="F8019" s="166">
        <v>42825</v>
      </c>
      <c r="G8019" s="166">
        <v>42829</v>
      </c>
      <c r="H8019" s="157">
        <v>1</v>
      </c>
      <c r="I8019" s="166"/>
    </row>
    <row r="8020" spans="1:9" ht="15" customHeight="1" x14ac:dyDescent="0.25">
      <c r="A8020" s="155" t="s">
        <v>6837</v>
      </c>
      <c r="B8020" s="155" t="s">
        <v>4347</v>
      </c>
      <c r="C8020" s="155" t="s">
        <v>11337</v>
      </c>
      <c r="D8020" s="155">
        <v>10</v>
      </c>
      <c r="E8020" s="155">
        <v>10</v>
      </c>
      <c r="F8020" s="166">
        <v>42825</v>
      </c>
      <c r="G8020" s="166">
        <v>42830</v>
      </c>
      <c r="H8020" s="157">
        <v>1</v>
      </c>
      <c r="I8020" s="166"/>
    </row>
    <row r="8021" spans="1:9" ht="15" customHeight="1" x14ac:dyDescent="0.25">
      <c r="A8021" s="155" t="s">
        <v>7864</v>
      </c>
      <c r="B8021" s="155" t="s">
        <v>11339</v>
      </c>
      <c r="C8021" s="155" t="s">
        <v>11341</v>
      </c>
      <c r="D8021" s="155">
        <v>100</v>
      </c>
      <c r="E8021" s="155">
        <v>100</v>
      </c>
      <c r="F8021" s="166">
        <v>42825</v>
      </c>
      <c r="G8021" s="166">
        <v>42825</v>
      </c>
      <c r="H8021" s="157">
        <v>1</v>
      </c>
      <c r="I8021" s="166"/>
    </row>
    <row r="8022" spans="1:9" ht="15" customHeight="1" x14ac:dyDescent="0.25">
      <c r="A8022" s="155" t="s">
        <v>7864</v>
      </c>
      <c r="B8022" s="155" t="s">
        <v>11340</v>
      </c>
      <c r="C8022" s="155" t="s">
        <v>166</v>
      </c>
      <c r="D8022" s="155">
        <v>100</v>
      </c>
      <c r="E8022" s="155">
        <v>100</v>
      </c>
      <c r="F8022" s="166">
        <v>42825</v>
      </c>
      <c r="G8022" s="166">
        <v>42825</v>
      </c>
      <c r="H8022" s="157">
        <v>1</v>
      </c>
      <c r="I8022" s="166"/>
    </row>
    <row r="8023" spans="1:9" ht="15" customHeight="1" x14ac:dyDescent="0.25">
      <c r="A8023" s="155" t="s">
        <v>11342</v>
      </c>
      <c r="B8023" s="155" t="s">
        <v>11343</v>
      </c>
      <c r="C8023" s="155" t="s">
        <v>11344</v>
      </c>
      <c r="D8023" s="155">
        <v>51</v>
      </c>
      <c r="E8023" s="155">
        <v>51</v>
      </c>
      <c r="F8023" s="166">
        <v>42825</v>
      </c>
      <c r="G8023" s="166">
        <v>42828</v>
      </c>
      <c r="H8023" s="157">
        <v>1</v>
      </c>
      <c r="I8023" s="166"/>
    </row>
    <row r="8024" spans="1:9" ht="15" customHeight="1" x14ac:dyDescent="0.25">
      <c r="A8024" s="155" t="s">
        <v>6286</v>
      </c>
      <c r="B8024" s="155" t="s">
        <v>6290</v>
      </c>
      <c r="C8024" s="155" t="s">
        <v>11346</v>
      </c>
      <c r="D8024" s="155">
        <v>20</v>
      </c>
      <c r="E8024" s="155">
        <v>20</v>
      </c>
      <c r="F8024" s="166">
        <v>42828</v>
      </c>
      <c r="G8024" s="166">
        <v>42830</v>
      </c>
      <c r="H8024" s="157">
        <v>1</v>
      </c>
      <c r="I8024" s="166"/>
    </row>
    <row r="8025" spans="1:9" ht="15" customHeight="1" x14ac:dyDescent="0.25">
      <c r="A8025" s="155" t="s">
        <v>6286</v>
      </c>
      <c r="B8025" s="155" t="s">
        <v>6932</v>
      </c>
      <c r="C8025" s="155" t="s">
        <v>364</v>
      </c>
      <c r="D8025" s="155">
        <v>20</v>
      </c>
      <c r="E8025" s="155">
        <v>20</v>
      </c>
      <c r="F8025" s="166">
        <v>42828</v>
      </c>
      <c r="G8025" s="166">
        <v>42830</v>
      </c>
      <c r="H8025" s="157">
        <v>1</v>
      </c>
      <c r="I8025" s="166"/>
    </row>
    <row r="8026" spans="1:9" ht="15" customHeight="1" x14ac:dyDescent="0.25">
      <c r="A8026" s="155" t="s">
        <v>10716</v>
      </c>
      <c r="B8026" s="155" t="s">
        <v>11345</v>
      </c>
      <c r="C8026" s="155" t="s">
        <v>11347</v>
      </c>
      <c r="D8026" s="155">
        <v>20</v>
      </c>
      <c r="E8026" s="155">
        <v>20</v>
      </c>
      <c r="F8026" s="166">
        <v>42828</v>
      </c>
      <c r="G8026" s="166">
        <v>42830</v>
      </c>
      <c r="H8026" s="157">
        <v>1</v>
      </c>
      <c r="I8026" s="166" t="s">
        <v>1546</v>
      </c>
    </row>
    <row r="8027" spans="1:9" ht="15" customHeight="1" x14ac:dyDescent="0.25">
      <c r="A8027" s="155" t="s">
        <v>3967</v>
      </c>
      <c r="B8027" s="155" t="s">
        <v>10999</v>
      </c>
      <c r="C8027" s="155" t="s">
        <v>11348</v>
      </c>
      <c r="D8027" s="155">
        <v>8</v>
      </c>
      <c r="E8027" s="155">
        <v>8</v>
      </c>
      <c r="F8027" s="166">
        <v>42828</v>
      </c>
      <c r="G8027" s="166">
        <v>42835</v>
      </c>
      <c r="H8027" s="157">
        <v>1</v>
      </c>
      <c r="I8027" s="166"/>
    </row>
    <row r="8028" spans="1:9" ht="15" customHeight="1" x14ac:dyDescent="0.25">
      <c r="A8028" s="155" t="s">
        <v>6965</v>
      </c>
      <c r="B8028" s="155" t="s">
        <v>5440</v>
      </c>
      <c r="C8028" s="155" t="s">
        <v>11349</v>
      </c>
      <c r="D8028" s="155">
        <v>10</v>
      </c>
      <c r="E8028" s="155">
        <v>10</v>
      </c>
      <c r="F8028" s="166">
        <v>42828</v>
      </c>
      <c r="G8028" s="166">
        <v>42835</v>
      </c>
      <c r="H8028" s="157">
        <v>1</v>
      </c>
      <c r="I8028" s="166"/>
    </row>
    <row r="8029" spans="1:9" ht="15" customHeight="1" x14ac:dyDescent="0.25">
      <c r="A8029" s="155" t="s">
        <v>71</v>
      </c>
      <c r="B8029" s="155" t="s">
        <v>1550</v>
      </c>
      <c r="C8029" s="155" t="s">
        <v>11350</v>
      </c>
      <c r="D8029" s="155">
        <v>5</v>
      </c>
      <c r="E8029" s="155">
        <v>5</v>
      </c>
      <c r="F8029" s="166">
        <v>42828</v>
      </c>
      <c r="G8029" s="166">
        <v>42838</v>
      </c>
      <c r="H8029" s="157">
        <v>1</v>
      </c>
      <c r="I8029" s="166"/>
    </row>
    <row r="8030" spans="1:9" ht="15" customHeight="1" x14ac:dyDescent="0.25">
      <c r="A8030" s="155" t="s">
        <v>71</v>
      </c>
      <c r="B8030" s="155" t="s">
        <v>154</v>
      </c>
      <c r="C8030" s="155" t="s">
        <v>11351</v>
      </c>
      <c r="D8030" s="155">
        <v>7</v>
      </c>
      <c r="E8030" s="155">
        <v>7</v>
      </c>
      <c r="F8030" s="166">
        <v>42828</v>
      </c>
      <c r="G8030" s="166">
        <v>42838</v>
      </c>
      <c r="H8030" s="157">
        <v>1</v>
      </c>
      <c r="I8030" s="166"/>
    </row>
    <row r="8031" spans="1:9" ht="15" customHeight="1" x14ac:dyDescent="0.25">
      <c r="A8031" s="155" t="s">
        <v>3481</v>
      </c>
      <c r="B8031" s="155" t="s">
        <v>149</v>
      </c>
      <c r="C8031" s="155" t="s">
        <v>11352</v>
      </c>
      <c r="D8031" s="155">
        <v>80</v>
      </c>
      <c r="E8031" s="155">
        <v>80</v>
      </c>
      <c r="F8031" s="166">
        <v>42828</v>
      </c>
      <c r="G8031" s="166">
        <v>42830</v>
      </c>
      <c r="H8031" s="157">
        <v>1</v>
      </c>
      <c r="I8031" s="166"/>
    </row>
    <row r="8032" spans="1:9" ht="15" customHeight="1" x14ac:dyDescent="0.25">
      <c r="A8032" s="155" t="s">
        <v>8570</v>
      </c>
      <c r="B8032" s="155" t="s">
        <v>10227</v>
      </c>
      <c r="C8032" s="155" t="s">
        <v>11355</v>
      </c>
      <c r="D8032" s="155">
        <v>50</v>
      </c>
      <c r="E8032" s="155">
        <v>50</v>
      </c>
      <c r="F8032" s="166">
        <v>42828</v>
      </c>
      <c r="G8032" s="166">
        <v>42831</v>
      </c>
      <c r="H8032" s="157">
        <v>1</v>
      </c>
      <c r="I8032" s="166"/>
    </row>
    <row r="8033" spans="1:9" ht="15" customHeight="1" x14ac:dyDescent="0.25">
      <c r="A8033" s="155" t="s">
        <v>8570</v>
      </c>
      <c r="B8033" s="155" t="s">
        <v>10540</v>
      </c>
      <c r="C8033" s="155" t="s">
        <v>11356</v>
      </c>
      <c r="D8033" s="155">
        <v>100</v>
      </c>
      <c r="E8033" s="155">
        <v>100</v>
      </c>
      <c r="F8033" s="166">
        <v>42828</v>
      </c>
      <c r="G8033" s="166">
        <v>42830</v>
      </c>
      <c r="H8033" s="157">
        <v>1</v>
      </c>
      <c r="I8033" s="166"/>
    </row>
    <row r="8034" spans="1:9" ht="15" customHeight="1" x14ac:dyDescent="0.25">
      <c r="A8034" s="155" t="s">
        <v>8570</v>
      </c>
      <c r="B8034" s="155" t="s">
        <v>10236</v>
      </c>
      <c r="C8034" s="155" t="s">
        <v>11354</v>
      </c>
      <c r="D8034" s="155">
        <v>50</v>
      </c>
      <c r="E8034" s="155">
        <v>50</v>
      </c>
      <c r="F8034" s="166">
        <v>42828</v>
      </c>
      <c r="G8034" s="166">
        <v>42830</v>
      </c>
      <c r="H8034" s="157">
        <v>1</v>
      </c>
      <c r="I8034" s="166"/>
    </row>
    <row r="8035" spans="1:9" ht="15" customHeight="1" x14ac:dyDescent="0.25">
      <c r="A8035" s="155" t="s">
        <v>8570</v>
      </c>
      <c r="B8035" s="155" t="s">
        <v>10630</v>
      </c>
      <c r="C8035" s="155" t="s">
        <v>11353</v>
      </c>
      <c r="D8035" s="155">
        <v>50</v>
      </c>
      <c r="E8035" s="155">
        <v>50</v>
      </c>
      <c r="F8035" s="166">
        <v>42828</v>
      </c>
      <c r="G8035" s="166">
        <v>42830</v>
      </c>
      <c r="H8035" s="157">
        <v>1</v>
      </c>
      <c r="I8035" s="166"/>
    </row>
    <row r="8036" spans="1:9" ht="15" customHeight="1" x14ac:dyDescent="0.25">
      <c r="A8036" s="155" t="s">
        <v>71</v>
      </c>
      <c r="B8036" s="155" t="s">
        <v>102</v>
      </c>
      <c r="C8036" s="155" t="s">
        <v>11360</v>
      </c>
      <c r="D8036" s="155">
        <v>10</v>
      </c>
      <c r="E8036" s="155">
        <v>10</v>
      </c>
      <c r="F8036" s="166">
        <v>42828</v>
      </c>
      <c r="G8036" s="166">
        <v>42832</v>
      </c>
      <c r="H8036" s="157">
        <v>1</v>
      </c>
      <c r="I8036" s="166"/>
    </row>
    <row r="8037" spans="1:9" ht="15" customHeight="1" x14ac:dyDescent="0.25">
      <c r="A8037" s="155" t="s">
        <v>9359</v>
      </c>
      <c r="B8037" s="155" t="s">
        <v>11362</v>
      </c>
      <c r="C8037" s="155" t="s">
        <v>11361</v>
      </c>
      <c r="D8037" s="155">
        <v>25</v>
      </c>
      <c r="E8037" s="155">
        <v>25</v>
      </c>
      <c r="F8037" s="166">
        <v>42829</v>
      </c>
      <c r="G8037" s="166">
        <v>42832</v>
      </c>
      <c r="H8037" s="157">
        <v>1</v>
      </c>
      <c r="I8037" s="166"/>
    </row>
    <row r="8038" spans="1:9" ht="15" customHeight="1" x14ac:dyDescent="0.25">
      <c r="A8038" s="155" t="s">
        <v>11363</v>
      </c>
      <c r="B8038" s="155" t="s">
        <v>11364</v>
      </c>
      <c r="C8038" s="155" t="s">
        <v>11365</v>
      </c>
      <c r="D8038" s="155">
        <v>10</v>
      </c>
      <c r="E8038" s="155">
        <v>10</v>
      </c>
      <c r="F8038" s="166">
        <v>42829</v>
      </c>
      <c r="G8038" s="166">
        <v>42832</v>
      </c>
      <c r="H8038" s="157">
        <v>1</v>
      </c>
      <c r="I8038" s="166"/>
    </row>
    <row r="8039" spans="1:9" ht="15" customHeight="1" x14ac:dyDescent="0.25">
      <c r="A8039" s="155" t="s">
        <v>11366</v>
      </c>
      <c r="B8039" s="155" t="s">
        <v>11367</v>
      </c>
      <c r="C8039" s="155" t="s">
        <v>11368</v>
      </c>
      <c r="D8039" s="155">
        <v>1</v>
      </c>
      <c r="E8039" s="155">
        <v>1</v>
      </c>
      <c r="F8039" s="166">
        <v>42829</v>
      </c>
      <c r="G8039" s="166">
        <v>42830</v>
      </c>
      <c r="H8039" s="157">
        <v>1</v>
      </c>
      <c r="I8039" s="166"/>
    </row>
    <row r="8040" spans="1:9" ht="15" customHeight="1" x14ac:dyDescent="0.25">
      <c r="A8040" s="155" t="s">
        <v>10954</v>
      </c>
      <c r="B8040" s="155" t="s">
        <v>10955</v>
      </c>
      <c r="C8040" s="155" t="s">
        <v>11331</v>
      </c>
      <c r="D8040" s="155">
        <v>244</v>
      </c>
      <c r="E8040" s="155">
        <v>128</v>
      </c>
      <c r="F8040" s="166">
        <v>42829</v>
      </c>
      <c r="G8040" s="166">
        <v>42851</v>
      </c>
      <c r="H8040" s="157">
        <v>1</v>
      </c>
      <c r="I8040" s="166" t="s">
        <v>11369</v>
      </c>
    </row>
    <row r="8041" spans="1:9" ht="15" customHeight="1" x14ac:dyDescent="0.25">
      <c r="A8041" s="155" t="s">
        <v>10425</v>
      </c>
      <c r="B8041" s="155" t="s">
        <v>10545</v>
      </c>
      <c r="C8041" s="155" t="s">
        <v>11370</v>
      </c>
      <c r="D8041" s="155">
        <v>5000</v>
      </c>
      <c r="E8041" s="155">
        <v>4999</v>
      </c>
      <c r="F8041" s="166">
        <v>42830</v>
      </c>
      <c r="G8041" s="166">
        <v>42835</v>
      </c>
      <c r="H8041" s="157">
        <v>1</v>
      </c>
      <c r="I8041" s="166"/>
    </row>
    <row r="8042" spans="1:9" ht="15" customHeight="1" x14ac:dyDescent="0.25">
      <c r="A8042" s="155" t="s">
        <v>10425</v>
      </c>
      <c r="B8042" s="155" t="s">
        <v>10545</v>
      </c>
      <c r="C8042" s="155" t="s">
        <v>11371</v>
      </c>
      <c r="D8042" s="155">
        <v>61</v>
      </c>
      <c r="E8042" s="155">
        <v>61</v>
      </c>
      <c r="F8042" s="166">
        <v>42830</v>
      </c>
      <c r="G8042" s="166">
        <v>42832</v>
      </c>
      <c r="H8042" s="157">
        <v>1</v>
      </c>
      <c r="I8042" s="166"/>
    </row>
    <row r="8043" spans="1:9" ht="30" customHeight="1" x14ac:dyDescent="0.25">
      <c r="A8043" s="155" t="s">
        <v>8056</v>
      </c>
      <c r="B8043" s="155" t="s">
        <v>10747</v>
      </c>
      <c r="C8043" s="155" t="s">
        <v>11372</v>
      </c>
      <c r="D8043" s="155">
        <v>100</v>
      </c>
      <c r="E8043" s="155">
        <v>100</v>
      </c>
      <c r="F8043" s="166">
        <v>42830</v>
      </c>
      <c r="G8043" s="166">
        <v>42832</v>
      </c>
      <c r="H8043" s="157">
        <v>1</v>
      </c>
      <c r="I8043" s="166"/>
    </row>
    <row r="8044" spans="1:9" ht="30" customHeight="1" x14ac:dyDescent="0.25">
      <c r="A8044" s="155" t="s">
        <v>3473</v>
      </c>
      <c r="B8044" s="155" t="s">
        <v>11373</v>
      </c>
      <c r="C8044" s="155" t="s">
        <v>11374</v>
      </c>
      <c r="D8044" s="155">
        <v>100</v>
      </c>
      <c r="E8044" s="155">
        <v>100</v>
      </c>
      <c r="F8044" s="166">
        <v>42830</v>
      </c>
      <c r="G8044" s="166">
        <v>42835</v>
      </c>
      <c r="H8044" s="157">
        <v>1</v>
      </c>
      <c r="I8044" s="166"/>
    </row>
    <row r="8045" spans="1:9" ht="30" customHeight="1" x14ac:dyDescent="0.25">
      <c r="A8045" s="155" t="s">
        <v>3473</v>
      </c>
      <c r="B8045" s="155" t="s">
        <v>11375</v>
      </c>
      <c r="C8045" s="155" t="s">
        <v>364</v>
      </c>
      <c r="D8045" s="155">
        <v>100</v>
      </c>
      <c r="E8045" s="155">
        <v>100</v>
      </c>
      <c r="F8045" s="166">
        <v>42830</v>
      </c>
      <c r="G8045" s="166">
        <v>42835</v>
      </c>
      <c r="H8045" s="157">
        <v>1</v>
      </c>
      <c r="I8045" s="166"/>
    </row>
    <row r="8046" spans="1:9" ht="15" customHeight="1" x14ac:dyDescent="0.25">
      <c r="A8046" s="155" t="s">
        <v>10096</v>
      </c>
      <c r="B8046" s="155" t="s">
        <v>10097</v>
      </c>
      <c r="C8046" s="155" t="s">
        <v>11376</v>
      </c>
      <c r="D8046" s="155">
        <v>3</v>
      </c>
      <c r="E8046" s="155">
        <v>3</v>
      </c>
      <c r="F8046" s="166">
        <v>42830</v>
      </c>
      <c r="G8046" s="166">
        <v>42832</v>
      </c>
      <c r="H8046" s="157">
        <v>1</v>
      </c>
      <c r="I8046" s="166"/>
    </row>
    <row r="8047" spans="1:9" ht="15" customHeight="1" x14ac:dyDescent="0.25">
      <c r="A8047" s="155" t="s">
        <v>3481</v>
      </c>
      <c r="B8047" s="155" t="s">
        <v>693</v>
      </c>
      <c r="C8047" s="155" t="s">
        <v>11377</v>
      </c>
      <c r="D8047" s="155">
        <v>40</v>
      </c>
      <c r="E8047" s="155">
        <v>40</v>
      </c>
      <c r="F8047" s="166">
        <v>42830</v>
      </c>
      <c r="G8047" s="166">
        <v>42832</v>
      </c>
      <c r="H8047" s="157">
        <v>1</v>
      </c>
      <c r="I8047" s="166"/>
    </row>
    <row r="8048" spans="1:9" ht="15" customHeight="1" x14ac:dyDescent="0.25">
      <c r="A8048" s="155" t="s">
        <v>3481</v>
      </c>
      <c r="B8048" s="155" t="s">
        <v>11378</v>
      </c>
      <c r="C8048" s="155" t="s">
        <v>11379</v>
      </c>
      <c r="D8048" s="155">
        <v>2</v>
      </c>
      <c r="E8048" s="155">
        <v>2</v>
      </c>
      <c r="F8048" s="166">
        <v>42830</v>
      </c>
      <c r="G8048" s="166">
        <v>42842</v>
      </c>
      <c r="H8048" s="157">
        <v>1</v>
      </c>
      <c r="I8048" s="166"/>
    </row>
    <row r="8049" spans="1:9" ht="15" customHeight="1" x14ac:dyDescent="0.25">
      <c r="A8049" s="155" t="s">
        <v>3481</v>
      </c>
      <c r="B8049" s="155" t="s">
        <v>11378</v>
      </c>
      <c r="C8049" s="155" t="s">
        <v>316</v>
      </c>
      <c r="D8049" s="155">
        <v>8</v>
      </c>
      <c r="E8049" s="155">
        <v>8</v>
      </c>
      <c r="F8049" s="166">
        <v>42830</v>
      </c>
      <c r="G8049" s="166">
        <v>42842</v>
      </c>
      <c r="H8049" s="157">
        <v>1</v>
      </c>
      <c r="I8049" s="166"/>
    </row>
    <row r="8050" spans="1:9" ht="15" customHeight="1" x14ac:dyDescent="0.25">
      <c r="A8050" s="155" t="s">
        <v>3923</v>
      </c>
      <c r="B8050" s="155" t="s">
        <v>6714</v>
      </c>
      <c r="C8050" s="155" t="s">
        <v>59</v>
      </c>
      <c r="D8050" s="155">
        <v>3</v>
      </c>
      <c r="E8050" s="155">
        <v>3</v>
      </c>
      <c r="F8050" s="166">
        <v>42830</v>
      </c>
      <c r="G8050" s="166">
        <v>42832</v>
      </c>
      <c r="H8050" s="157">
        <v>1</v>
      </c>
      <c r="I8050" s="166"/>
    </row>
    <row r="8051" spans="1:9" ht="15" customHeight="1" x14ac:dyDescent="0.25">
      <c r="A8051" s="155" t="s">
        <v>520</v>
      </c>
      <c r="B8051" s="155" t="s">
        <v>521</v>
      </c>
      <c r="C8051" s="155" t="s">
        <v>11380</v>
      </c>
      <c r="D8051" s="155">
        <v>250</v>
      </c>
      <c r="E8051" s="155">
        <v>250</v>
      </c>
      <c r="F8051" s="166">
        <v>42831</v>
      </c>
      <c r="G8051" s="166">
        <v>42838</v>
      </c>
      <c r="H8051" s="157">
        <v>1</v>
      </c>
      <c r="I8051" s="166"/>
    </row>
    <row r="8052" spans="1:9" ht="15" customHeight="1" x14ac:dyDescent="0.25">
      <c r="A8052" s="155" t="s">
        <v>2144</v>
      </c>
      <c r="B8052" s="155" t="s">
        <v>980</v>
      </c>
      <c r="C8052" s="155" t="s">
        <v>11381</v>
      </c>
      <c r="D8052" s="155">
        <v>200</v>
      </c>
      <c r="E8052" s="155">
        <v>200</v>
      </c>
      <c r="F8052" s="166">
        <v>42831</v>
      </c>
      <c r="G8052" s="166">
        <v>42835</v>
      </c>
      <c r="H8052" s="157">
        <v>1</v>
      </c>
      <c r="I8052" s="166"/>
    </row>
    <row r="8053" spans="1:9" ht="15" customHeight="1" x14ac:dyDescent="0.25">
      <c r="A8053" s="155" t="s">
        <v>4562</v>
      </c>
      <c r="B8053" s="155" t="s">
        <v>1696</v>
      </c>
      <c r="C8053" s="155" t="s">
        <v>11382</v>
      </c>
      <c r="D8053" s="155">
        <v>2</v>
      </c>
      <c r="E8053" s="155">
        <v>2</v>
      </c>
      <c r="F8053" s="166">
        <v>42831</v>
      </c>
      <c r="G8053" s="166">
        <v>42838</v>
      </c>
      <c r="H8053" s="157">
        <v>1</v>
      </c>
      <c r="I8053" s="166"/>
    </row>
    <row r="8054" spans="1:9" ht="30" customHeight="1" x14ac:dyDescent="0.25">
      <c r="A8054" s="155" t="s">
        <v>8056</v>
      </c>
      <c r="B8054" s="155" t="s">
        <v>10468</v>
      </c>
      <c r="C8054" s="155" t="s">
        <v>11385</v>
      </c>
      <c r="D8054" s="155">
        <v>100</v>
      </c>
      <c r="E8054" s="155">
        <v>100</v>
      </c>
      <c r="F8054" s="166">
        <v>42831</v>
      </c>
      <c r="G8054" s="166">
        <v>42845</v>
      </c>
      <c r="H8054" s="157">
        <v>1</v>
      </c>
      <c r="I8054" s="166"/>
    </row>
    <row r="8055" spans="1:9" ht="30" customHeight="1" x14ac:dyDescent="0.25">
      <c r="A8055" s="155" t="s">
        <v>8056</v>
      </c>
      <c r="B8055" s="155" t="s">
        <v>11383</v>
      </c>
      <c r="C8055" s="155" t="s">
        <v>11384</v>
      </c>
      <c r="D8055" s="155">
        <v>12</v>
      </c>
      <c r="E8055" s="155">
        <v>12</v>
      </c>
      <c r="F8055" s="166">
        <v>42831</v>
      </c>
      <c r="G8055" s="166">
        <v>42845</v>
      </c>
      <c r="H8055" s="157">
        <v>1</v>
      </c>
      <c r="I8055" s="166"/>
    </row>
    <row r="8056" spans="1:9" ht="15" customHeight="1" x14ac:dyDescent="0.25">
      <c r="A8056" s="155" t="s">
        <v>11386</v>
      </c>
      <c r="B8056" s="155" t="s">
        <v>11387</v>
      </c>
      <c r="C8056" s="155" t="s">
        <v>11388</v>
      </c>
      <c r="D8056" s="155">
        <v>25</v>
      </c>
      <c r="E8056" s="155">
        <v>25</v>
      </c>
      <c r="F8056" s="166">
        <v>42832</v>
      </c>
      <c r="G8056" s="166">
        <v>42837</v>
      </c>
      <c r="H8056" s="157">
        <v>1</v>
      </c>
      <c r="I8056" s="166"/>
    </row>
    <row r="8057" spans="1:9" ht="15" customHeight="1" x14ac:dyDescent="0.25">
      <c r="A8057" s="155" t="s">
        <v>36</v>
      </c>
      <c r="B8057" s="155" t="s">
        <v>297</v>
      </c>
      <c r="C8057" s="155" t="s">
        <v>11389</v>
      </c>
      <c r="D8057" s="155">
        <v>50</v>
      </c>
      <c r="E8057" s="155">
        <v>50</v>
      </c>
      <c r="F8057" s="166">
        <v>42832</v>
      </c>
      <c r="G8057" s="166">
        <v>42837</v>
      </c>
      <c r="H8057" s="157">
        <v>1</v>
      </c>
      <c r="I8057" s="166"/>
    </row>
    <row r="8058" spans="1:9" ht="15" customHeight="1" x14ac:dyDescent="0.25">
      <c r="A8058" s="155" t="s">
        <v>36</v>
      </c>
      <c r="B8058" s="155" t="s">
        <v>2604</v>
      </c>
      <c r="C8058" s="155" t="s">
        <v>364</v>
      </c>
      <c r="D8058" s="155">
        <v>50</v>
      </c>
      <c r="E8058" s="155">
        <v>50</v>
      </c>
      <c r="F8058" s="166">
        <v>42832</v>
      </c>
      <c r="G8058" s="166">
        <v>42837</v>
      </c>
      <c r="H8058" s="157">
        <v>1</v>
      </c>
      <c r="I8058" s="166"/>
    </row>
    <row r="8059" spans="1:9" ht="15" customHeight="1" x14ac:dyDescent="0.25">
      <c r="A8059" s="155" t="s">
        <v>2714</v>
      </c>
      <c r="B8059" s="155" t="s">
        <v>1933</v>
      </c>
      <c r="C8059" s="155" t="s">
        <v>11390</v>
      </c>
      <c r="D8059" s="155">
        <v>100</v>
      </c>
      <c r="E8059" s="155">
        <v>100</v>
      </c>
      <c r="F8059" s="166">
        <v>42835</v>
      </c>
      <c r="G8059" s="166">
        <v>42838</v>
      </c>
      <c r="H8059" s="157">
        <v>1</v>
      </c>
      <c r="I8059" s="166"/>
    </row>
    <row r="8060" spans="1:9" ht="15" customHeight="1" x14ac:dyDescent="0.25">
      <c r="A8060" s="155" t="s">
        <v>5432</v>
      </c>
      <c r="B8060" s="155" t="s">
        <v>5433</v>
      </c>
      <c r="C8060" s="155" t="s">
        <v>11391</v>
      </c>
      <c r="D8060" s="155">
        <v>25</v>
      </c>
      <c r="E8060" s="155">
        <v>25</v>
      </c>
      <c r="F8060" s="166">
        <v>42836</v>
      </c>
      <c r="G8060" s="166">
        <v>42842</v>
      </c>
      <c r="H8060" s="157">
        <v>1</v>
      </c>
      <c r="I8060" s="166"/>
    </row>
    <row r="8061" spans="1:9" ht="15" customHeight="1" x14ac:dyDescent="0.25">
      <c r="A8061" s="155" t="s">
        <v>5965</v>
      </c>
      <c r="B8061" s="155" t="s">
        <v>2982</v>
      </c>
      <c r="C8061" s="155" t="s">
        <v>11392</v>
      </c>
      <c r="D8061" s="155">
        <v>250</v>
      </c>
      <c r="E8061" s="155">
        <v>250</v>
      </c>
      <c r="F8061" s="166">
        <v>42836</v>
      </c>
      <c r="G8061" s="166">
        <v>42842</v>
      </c>
      <c r="H8061" s="157">
        <v>1</v>
      </c>
      <c r="I8061" s="166"/>
    </row>
    <row r="8062" spans="1:9" ht="15" customHeight="1" x14ac:dyDescent="0.25">
      <c r="A8062" s="155" t="s">
        <v>3923</v>
      </c>
      <c r="B8062" s="155" t="s">
        <v>6714</v>
      </c>
      <c r="C8062" s="155" t="s">
        <v>11393</v>
      </c>
      <c r="D8062" s="155">
        <v>15</v>
      </c>
      <c r="E8062" s="155">
        <v>12</v>
      </c>
      <c r="F8062" s="166">
        <v>42836</v>
      </c>
      <c r="G8062" s="166">
        <v>42838</v>
      </c>
      <c r="H8062" s="157">
        <v>1</v>
      </c>
      <c r="I8062" s="166" t="s">
        <v>11394</v>
      </c>
    </row>
    <row r="8063" spans="1:9" ht="15" customHeight="1" x14ac:dyDescent="0.25">
      <c r="A8063" s="155" t="s">
        <v>71</v>
      </c>
      <c r="B8063" s="155" t="s">
        <v>1530</v>
      </c>
      <c r="C8063" s="155" t="s">
        <v>11395</v>
      </c>
      <c r="D8063" s="155">
        <v>3</v>
      </c>
      <c r="E8063" s="155">
        <v>3</v>
      </c>
      <c r="F8063" s="166">
        <v>42837</v>
      </c>
      <c r="G8063" s="166">
        <v>42852</v>
      </c>
      <c r="H8063" s="157">
        <v>1</v>
      </c>
      <c r="I8063" s="166" t="s">
        <v>11396</v>
      </c>
    </row>
    <row r="8064" spans="1:9" ht="15" customHeight="1" x14ac:dyDescent="0.25">
      <c r="A8064" s="155" t="s">
        <v>2144</v>
      </c>
      <c r="B8064" s="155" t="s">
        <v>980</v>
      </c>
      <c r="C8064" s="155" t="s">
        <v>11397</v>
      </c>
      <c r="D8064" s="155">
        <v>100</v>
      </c>
      <c r="E8064" s="155">
        <v>100</v>
      </c>
      <c r="F8064" s="166">
        <v>42837</v>
      </c>
      <c r="G8064" s="166">
        <v>42838</v>
      </c>
      <c r="H8064" s="157">
        <v>1</v>
      </c>
      <c r="I8064" s="166"/>
    </row>
    <row r="8065" spans="1:9" ht="15" customHeight="1" x14ac:dyDescent="0.25">
      <c r="A8065" s="155" t="s">
        <v>286</v>
      </c>
      <c r="B8065" s="155" t="s">
        <v>562</v>
      </c>
      <c r="C8065" s="155" t="s">
        <v>11398</v>
      </c>
      <c r="D8065" s="155">
        <v>75</v>
      </c>
      <c r="E8065" s="155">
        <v>75</v>
      </c>
      <c r="F8065" s="166">
        <v>42838</v>
      </c>
      <c r="G8065" s="166">
        <v>42842</v>
      </c>
      <c r="H8065" s="157">
        <v>1</v>
      </c>
      <c r="I8065" s="166"/>
    </row>
    <row r="8066" spans="1:9" ht="15" customHeight="1" x14ac:dyDescent="0.25">
      <c r="A8066" s="155" t="s">
        <v>29</v>
      </c>
      <c r="B8066" s="155" t="s">
        <v>1454</v>
      </c>
      <c r="C8066" s="155" t="s">
        <v>11399</v>
      </c>
      <c r="D8066" s="155">
        <v>100</v>
      </c>
      <c r="E8066" s="155">
        <v>100</v>
      </c>
      <c r="F8066" s="166">
        <v>42838</v>
      </c>
      <c r="G8066" s="166">
        <v>42844</v>
      </c>
      <c r="H8066" s="157">
        <v>1</v>
      </c>
      <c r="I8066" s="166"/>
    </row>
    <row r="8067" spans="1:9" ht="15" customHeight="1" x14ac:dyDescent="0.25">
      <c r="A8067" s="155" t="s">
        <v>2714</v>
      </c>
      <c r="B8067" s="155" t="s">
        <v>2066</v>
      </c>
      <c r="C8067" s="155" t="s">
        <v>11400</v>
      </c>
      <c r="D8067" s="155">
        <v>500</v>
      </c>
      <c r="E8067" s="155">
        <v>500</v>
      </c>
      <c r="F8067" s="166">
        <v>42838</v>
      </c>
      <c r="G8067" s="166">
        <v>42842</v>
      </c>
      <c r="H8067" s="157">
        <v>1</v>
      </c>
      <c r="I8067" s="166"/>
    </row>
    <row r="8068" spans="1:9" ht="15" customHeight="1" x14ac:dyDescent="0.25">
      <c r="A8068" s="155" t="s">
        <v>227</v>
      </c>
      <c r="B8068" s="155" t="s">
        <v>11402</v>
      </c>
      <c r="C8068" s="155" t="s">
        <v>11401</v>
      </c>
      <c r="D8068" s="155">
        <v>50</v>
      </c>
      <c r="E8068" s="155">
        <v>50</v>
      </c>
      <c r="F8068" s="166">
        <v>42838</v>
      </c>
      <c r="G8068" s="166">
        <v>42843</v>
      </c>
      <c r="H8068" s="157">
        <v>1</v>
      </c>
      <c r="I8068" s="166"/>
    </row>
    <row r="8069" spans="1:9" ht="15" customHeight="1" x14ac:dyDescent="0.25">
      <c r="A8069" s="155" t="s">
        <v>227</v>
      </c>
      <c r="B8069" s="155" t="s">
        <v>1320</v>
      </c>
      <c r="C8069" s="155" t="s">
        <v>316</v>
      </c>
      <c r="D8069" s="155">
        <v>50</v>
      </c>
      <c r="E8069" s="155">
        <v>50</v>
      </c>
      <c r="F8069" s="166">
        <v>42838</v>
      </c>
      <c r="G8069" s="166">
        <v>42843</v>
      </c>
      <c r="H8069" s="157">
        <v>1</v>
      </c>
      <c r="I8069" s="166"/>
    </row>
    <row r="8070" spans="1:9" ht="15" customHeight="1" x14ac:dyDescent="0.25">
      <c r="A8070" s="155" t="s">
        <v>11403</v>
      </c>
      <c r="B8070" s="155" t="s">
        <v>2657</v>
      </c>
      <c r="C8070" s="155" t="s">
        <v>11404</v>
      </c>
      <c r="D8070" s="155">
        <v>2500</v>
      </c>
      <c r="E8070" s="155">
        <v>2500</v>
      </c>
      <c r="F8070" s="166">
        <v>42838</v>
      </c>
      <c r="G8070" s="166">
        <v>42845</v>
      </c>
      <c r="H8070" s="157">
        <v>1</v>
      </c>
      <c r="I8070" s="166"/>
    </row>
    <row r="8071" spans="1:9" ht="15" customHeight="1" x14ac:dyDescent="0.25">
      <c r="A8071" s="155" t="s">
        <v>4963</v>
      </c>
      <c r="B8071" s="155" t="s">
        <v>1373</v>
      </c>
      <c r="C8071" s="155" t="s">
        <v>11405</v>
      </c>
      <c r="D8071" s="155">
        <v>62</v>
      </c>
      <c r="E8071" s="155">
        <v>62</v>
      </c>
      <c r="F8071" s="166">
        <v>42842</v>
      </c>
      <c r="G8071" s="166">
        <v>42846</v>
      </c>
      <c r="H8071" s="157">
        <v>1</v>
      </c>
      <c r="I8071" s="166"/>
    </row>
    <row r="8072" spans="1:9" ht="15" customHeight="1" x14ac:dyDescent="0.25">
      <c r="A8072" s="155" t="s">
        <v>4963</v>
      </c>
      <c r="B8072" s="155" t="s">
        <v>1375</v>
      </c>
      <c r="C8072" s="155" t="s">
        <v>316</v>
      </c>
      <c r="D8072" s="155">
        <v>50</v>
      </c>
      <c r="E8072" s="155">
        <v>50</v>
      </c>
      <c r="F8072" s="166">
        <v>42842</v>
      </c>
      <c r="G8072" s="166">
        <v>42846</v>
      </c>
      <c r="H8072" s="157">
        <v>1</v>
      </c>
      <c r="I8072" s="166"/>
    </row>
    <row r="8073" spans="1:9" ht="15" customHeight="1" x14ac:dyDescent="0.25">
      <c r="A8073" s="155" t="s">
        <v>71</v>
      </c>
      <c r="B8073" s="155" t="s">
        <v>1168</v>
      </c>
      <c r="C8073" s="155" t="s">
        <v>11406</v>
      </c>
      <c r="D8073" s="155">
        <v>10</v>
      </c>
      <c r="E8073" s="155">
        <v>10</v>
      </c>
      <c r="F8073" s="166">
        <v>42842</v>
      </c>
      <c r="G8073" s="166">
        <v>42844</v>
      </c>
      <c r="H8073" s="157">
        <v>1</v>
      </c>
      <c r="I8073" s="166"/>
    </row>
    <row r="8074" spans="1:9" ht="15" customHeight="1" x14ac:dyDescent="0.25">
      <c r="A8074" s="155" t="s">
        <v>71</v>
      </c>
      <c r="B8074" s="155" t="s">
        <v>102</v>
      </c>
      <c r="C8074" s="155" t="s">
        <v>11407</v>
      </c>
      <c r="D8074" s="155">
        <v>10</v>
      </c>
      <c r="E8074" s="155">
        <v>10</v>
      </c>
      <c r="F8074" s="166">
        <v>42842</v>
      </c>
      <c r="G8074" s="166">
        <v>42846</v>
      </c>
      <c r="H8074" s="157">
        <v>1</v>
      </c>
      <c r="I8074" s="166"/>
    </row>
    <row r="8075" spans="1:9" ht="15" customHeight="1" x14ac:dyDescent="0.25">
      <c r="A8075" s="155" t="s">
        <v>3481</v>
      </c>
      <c r="B8075" s="155" t="s">
        <v>255</v>
      </c>
      <c r="C8075" s="155" t="s">
        <v>11408</v>
      </c>
      <c r="D8075" s="155">
        <v>200</v>
      </c>
      <c r="E8075" s="155">
        <v>200</v>
      </c>
      <c r="F8075" s="166">
        <v>42842</v>
      </c>
      <c r="G8075" s="166">
        <v>42844</v>
      </c>
      <c r="H8075" s="157">
        <v>1</v>
      </c>
      <c r="I8075" s="166"/>
    </row>
    <row r="8076" spans="1:9" ht="15" customHeight="1" x14ac:dyDescent="0.25">
      <c r="A8076" s="155" t="s">
        <v>10936</v>
      </c>
      <c r="B8076" s="155" t="s">
        <v>11409</v>
      </c>
      <c r="C8076" s="155" t="s">
        <v>11410</v>
      </c>
      <c r="D8076" s="155">
        <v>200</v>
      </c>
      <c r="E8076" s="155">
        <v>200</v>
      </c>
      <c r="F8076" s="166">
        <v>42842</v>
      </c>
      <c r="G8076" s="166">
        <v>42843</v>
      </c>
      <c r="H8076" s="157">
        <v>1</v>
      </c>
      <c r="I8076" s="166"/>
    </row>
    <row r="8077" spans="1:9" ht="15" customHeight="1" x14ac:dyDescent="0.25">
      <c r="A8077" s="155" t="s">
        <v>65</v>
      </c>
      <c r="B8077" s="155" t="s">
        <v>1501</v>
      </c>
      <c r="C8077" s="155" t="s">
        <v>11411</v>
      </c>
      <c r="D8077" s="155">
        <v>100</v>
      </c>
      <c r="E8077" s="155">
        <v>100</v>
      </c>
      <c r="F8077" s="166">
        <v>42842</v>
      </c>
      <c r="G8077" s="166">
        <v>42847</v>
      </c>
      <c r="H8077" s="157">
        <v>1</v>
      </c>
      <c r="I8077" s="166"/>
    </row>
    <row r="8078" spans="1:9" ht="15" customHeight="1" x14ac:dyDescent="0.25">
      <c r="A8078" s="155" t="s">
        <v>10258</v>
      </c>
      <c r="B8078" s="155" t="s">
        <v>10440</v>
      </c>
      <c r="C8078" s="155" t="s">
        <v>11413</v>
      </c>
      <c r="D8078" s="155">
        <v>3</v>
      </c>
      <c r="E8078" s="155">
        <v>3</v>
      </c>
      <c r="F8078" s="166">
        <v>42842</v>
      </c>
      <c r="G8078" s="166">
        <v>42850</v>
      </c>
      <c r="H8078" s="157">
        <v>1</v>
      </c>
      <c r="I8078" s="166"/>
    </row>
    <row r="8079" spans="1:9" x14ac:dyDescent="0.25">
      <c r="A8079" s="155" t="s">
        <v>9514</v>
      </c>
      <c r="B8079" s="155" t="s">
        <v>11414</v>
      </c>
      <c r="C8079" s="155" t="s">
        <v>11415</v>
      </c>
      <c r="D8079" s="155">
        <v>4</v>
      </c>
      <c r="E8079" s="155">
        <v>4</v>
      </c>
      <c r="F8079" s="166">
        <v>42842</v>
      </c>
      <c r="G8079" s="166">
        <v>42830</v>
      </c>
      <c r="H8079" s="157">
        <v>1</v>
      </c>
      <c r="I8079" s="166" t="s">
        <v>11748</v>
      </c>
    </row>
    <row r="8080" spans="1:9" ht="15" customHeight="1" x14ac:dyDescent="0.25">
      <c r="A8080" s="155" t="s">
        <v>1983</v>
      </c>
      <c r="B8080" s="155" t="s">
        <v>8177</v>
      </c>
      <c r="C8080" s="155" t="s">
        <v>11416</v>
      </c>
      <c r="D8080" s="155">
        <v>100</v>
      </c>
      <c r="E8080" s="155">
        <v>100</v>
      </c>
      <c r="F8080" s="166">
        <v>42842</v>
      </c>
      <c r="G8080" s="166">
        <v>42937</v>
      </c>
      <c r="H8080" s="157">
        <v>1</v>
      </c>
      <c r="I8080" s="166" t="s">
        <v>11417</v>
      </c>
    </row>
    <row r="8081" spans="1:9" ht="15" customHeight="1" x14ac:dyDescent="0.25">
      <c r="A8081" s="155" t="s">
        <v>11418</v>
      </c>
      <c r="B8081" s="155" t="s">
        <v>11419</v>
      </c>
      <c r="C8081" s="155" t="s">
        <v>11420</v>
      </c>
      <c r="D8081" s="155">
        <v>25</v>
      </c>
      <c r="E8081" s="155">
        <v>24</v>
      </c>
      <c r="F8081" s="166">
        <v>42842</v>
      </c>
      <c r="G8081" s="166">
        <v>42843</v>
      </c>
      <c r="H8081" s="157">
        <v>1</v>
      </c>
      <c r="I8081" s="166"/>
    </row>
    <row r="8082" spans="1:9" ht="15" customHeight="1" x14ac:dyDescent="0.25">
      <c r="A8082" s="155" t="s">
        <v>39</v>
      </c>
      <c r="B8082" s="155" t="s">
        <v>40</v>
      </c>
      <c r="C8082" s="155" t="s">
        <v>11421</v>
      </c>
      <c r="D8082" s="155">
        <v>120</v>
      </c>
      <c r="E8082" s="155">
        <v>120</v>
      </c>
      <c r="F8082" s="166">
        <v>42843</v>
      </c>
      <c r="G8082" s="166">
        <v>42849</v>
      </c>
      <c r="H8082" s="157">
        <v>1</v>
      </c>
      <c r="I8082" s="166"/>
    </row>
    <row r="8083" spans="1:9" ht="15" customHeight="1" x14ac:dyDescent="0.25">
      <c r="A8083" s="155" t="s">
        <v>10425</v>
      </c>
      <c r="B8083" s="155" t="s">
        <v>10545</v>
      </c>
      <c r="C8083" s="155" t="s">
        <v>11422</v>
      </c>
      <c r="D8083" s="155">
        <v>2500</v>
      </c>
      <c r="E8083" s="155">
        <v>2500</v>
      </c>
      <c r="F8083" s="166">
        <v>42843</v>
      </c>
      <c r="G8083" s="166">
        <v>42845</v>
      </c>
      <c r="H8083" s="157">
        <v>1</v>
      </c>
      <c r="I8083" s="166"/>
    </row>
    <row r="8084" spans="1:9" ht="15" customHeight="1" x14ac:dyDescent="0.25">
      <c r="A8084" s="155" t="s">
        <v>9620</v>
      </c>
      <c r="B8084" s="155" t="s">
        <v>9621</v>
      </c>
      <c r="C8084" s="155" t="s">
        <v>9621</v>
      </c>
      <c r="D8084" s="155">
        <v>5000</v>
      </c>
      <c r="E8084" s="155">
        <v>2328</v>
      </c>
      <c r="F8084" s="166">
        <v>42843</v>
      </c>
      <c r="G8084" s="166">
        <v>42860</v>
      </c>
      <c r="H8084" s="157">
        <v>1</v>
      </c>
      <c r="I8084" s="166" t="s">
        <v>11423</v>
      </c>
    </row>
    <row r="8085" spans="1:9" ht="15" customHeight="1" x14ac:dyDescent="0.25">
      <c r="A8085" s="155" t="s">
        <v>6916</v>
      </c>
      <c r="B8085" s="155" t="s">
        <v>11424</v>
      </c>
      <c r="C8085" s="155" t="s">
        <v>11425</v>
      </c>
      <c r="D8085" s="155">
        <v>18</v>
      </c>
      <c r="E8085" s="155">
        <v>18</v>
      </c>
      <c r="F8085" s="166">
        <v>42843</v>
      </c>
      <c r="G8085" s="166">
        <v>42846</v>
      </c>
      <c r="H8085" s="157">
        <v>1</v>
      </c>
      <c r="I8085" s="166"/>
    </row>
    <row r="8086" spans="1:9" ht="15" customHeight="1" x14ac:dyDescent="0.25">
      <c r="A8086" s="155" t="s">
        <v>71</v>
      </c>
      <c r="B8086" s="155" t="s">
        <v>1696</v>
      </c>
      <c r="C8086" s="155" t="s">
        <v>11426</v>
      </c>
      <c r="D8086" s="155">
        <v>1</v>
      </c>
      <c r="E8086" s="155">
        <v>1</v>
      </c>
      <c r="F8086" s="166">
        <v>42843</v>
      </c>
      <c r="G8086" s="166">
        <v>42853</v>
      </c>
      <c r="H8086" s="157">
        <v>1</v>
      </c>
      <c r="I8086" s="166" t="s">
        <v>11427</v>
      </c>
    </row>
    <row r="8087" spans="1:9" ht="15" customHeight="1" x14ac:dyDescent="0.25">
      <c r="A8087" s="155" t="s">
        <v>71</v>
      </c>
      <c r="B8087" s="155" t="s">
        <v>1696</v>
      </c>
      <c r="C8087" s="155" t="s">
        <v>364</v>
      </c>
      <c r="D8087" s="155">
        <v>2</v>
      </c>
      <c r="E8087" s="155">
        <v>2</v>
      </c>
      <c r="F8087" s="166">
        <v>42843</v>
      </c>
      <c r="G8087" s="166">
        <v>42853</v>
      </c>
      <c r="H8087" s="157">
        <v>1</v>
      </c>
      <c r="I8087" s="166" t="s">
        <v>8774</v>
      </c>
    </row>
    <row r="8088" spans="1:9" ht="15" customHeight="1" x14ac:dyDescent="0.25">
      <c r="A8088" s="155" t="s">
        <v>6286</v>
      </c>
      <c r="B8088" s="155" t="s">
        <v>6290</v>
      </c>
      <c r="C8088" s="155" t="s">
        <v>11428</v>
      </c>
      <c r="D8088" s="155">
        <v>20</v>
      </c>
      <c r="E8088" s="155">
        <v>20</v>
      </c>
      <c r="F8088" s="166">
        <v>42844</v>
      </c>
      <c r="G8088" s="166">
        <v>42849</v>
      </c>
      <c r="H8088" s="157">
        <v>1</v>
      </c>
      <c r="I8088" s="166"/>
    </row>
    <row r="8089" spans="1:9" ht="15" customHeight="1" x14ac:dyDescent="0.25">
      <c r="A8089" s="155" t="s">
        <v>6286</v>
      </c>
      <c r="B8089" s="155" t="s">
        <v>6932</v>
      </c>
      <c r="C8089" s="155" t="s">
        <v>364</v>
      </c>
      <c r="D8089" s="155">
        <v>20</v>
      </c>
      <c r="E8089" s="155">
        <v>20</v>
      </c>
      <c r="F8089" s="166">
        <v>42844</v>
      </c>
      <c r="G8089" s="166">
        <v>42849</v>
      </c>
      <c r="H8089" s="157">
        <v>1</v>
      </c>
      <c r="I8089" s="166"/>
    </row>
    <row r="8090" spans="1:9" ht="15" customHeight="1" x14ac:dyDescent="0.25">
      <c r="A8090" s="155" t="s">
        <v>71</v>
      </c>
      <c r="B8090" s="155" t="s">
        <v>154</v>
      </c>
      <c r="C8090" s="155" t="s">
        <v>11429</v>
      </c>
      <c r="D8090" s="155">
        <v>5</v>
      </c>
      <c r="E8090" s="155">
        <v>5</v>
      </c>
      <c r="F8090" s="166">
        <v>42844</v>
      </c>
      <c r="G8090" s="166">
        <v>42851</v>
      </c>
      <c r="H8090" s="157">
        <v>1</v>
      </c>
      <c r="I8090" s="166"/>
    </row>
    <row r="8091" spans="1:9" ht="15" customHeight="1" x14ac:dyDescent="0.25">
      <c r="A8091" s="155" t="s">
        <v>71</v>
      </c>
      <c r="B8091" s="155" t="s">
        <v>1530</v>
      </c>
      <c r="C8091" s="155" t="s">
        <v>11430</v>
      </c>
      <c r="D8091" s="155">
        <v>5</v>
      </c>
      <c r="E8091" s="155">
        <v>5</v>
      </c>
      <c r="F8091" s="166">
        <v>42844</v>
      </c>
      <c r="G8091" s="166">
        <v>42853</v>
      </c>
      <c r="H8091" s="157">
        <v>1</v>
      </c>
      <c r="I8091" s="166"/>
    </row>
    <row r="8092" spans="1:9" ht="15" customHeight="1" x14ac:dyDescent="0.25">
      <c r="A8092" s="155" t="s">
        <v>251</v>
      </c>
      <c r="B8092" s="155" t="s">
        <v>4742</v>
      </c>
      <c r="C8092" s="155" t="s">
        <v>11431</v>
      </c>
      <c r="D8092" s="155">
        <v>10</v>
      </c>
      <c r="E8092" s="155">
        <v>10</v>
      </c>
      <c r="F8092" s="166">
        <v>42844</v>
      </c>
      <c r="G8092" s="166">
        <v>42853</v>
      </c>
      <c r="H8092" s="157">
        <v>1</v>
      </c>
      <c r="I8092" s="166"/>
    </row>
    <row r="8093" spans="1:9" ht="15" customHeight="1" x14ac:dyDescent="0.25">
      <c r="A8093" s="155" t="s">
        <v>2106</v>
      </c>
      <c r="B8093" s="155" t="s">
        <v>2107</v>
      </c>
      <c r="C8093" s="155" t="s">
        <v>11432</v>
      </c>
      <c r="D8093" s="155">
        <v>25</v>
      </c>
      <c r="E8093" s="155">
        <v>25</v>
      </c>
      <c r="F8093" s="166">
        <v>42844</v>
      </c>
      <c r="G8093" s="166">
        <v>42849</v>
      </c>
      <c r="H8093" s="157">
        <v>1</v>
      </c>
      <c r="I8093" s="166"/>
    </row>
    <row r="8094" spans="1:9" ht="15" customHeight="1" x14ac:dyDescent="0.25">
      <c r="A8094" s="155" t="s">
        <v>3478</v>
      </c>
      <c r="B8094" s="155" t="s">
        <v>5328</v>
      </c>
      <c r="C8094" s="155" t="s">
        <v>11433</v>
      </c>
      <c r="D8094" s="155">
        <v>16000</v>
      </c>
      <c r="E8094" s="155">
        <v>16032</v>
      </c>
      <c r="F8094" s="166">
        <v>42844</v>
      </c>
      <c r="G8094" s="166">
        <v>42846</v>
      </c>
      <c r="H8094" s="157">
        <v>1</v>
      </c>
      <c r="I8094" s="166"/>
    </row>
    <row r="8095" spans="1:9" ht="30" customHeight="1" x14ac:dyDescent="0.25">
      <c r="A8095" s="155" t="s">
        <v>8056</v>
      </c>
      <c r="B8095" s="155" t="s">
        <v>8902</v>
      </c>
      <c r="C8095" s="155" t="s">
        <v>11434</v>
      </c>
      <c r="D8095" s="155">
        <v>100</v>
      </c>
      <c r="E8095" s="155">
        <v>100</v>
      </c>
      <c r="F8095" s="166">
        <v>42844</v>
      </c>
      <c r="G8095" s="166">
        <v>42846</v>
      </c>
      <c r="H8095" s="157">
        <v>1</v>
      </c>
      <c r="I8095" s="166"/>
    </row>
    <row r="8096" spans="1:9" ht="15" customHeight="1" x14ac:dyDescent="0.25">
      <c r="A8096" s="155" t="s">
        <v>9769</v>
      </c>
      <c r="B8096" s="155" t="s">
        <v>10646</v>
      </c>
      <c r="C8096" s="155" t="s">
        <v>11435</v>
      </c>
      <c r="D8096" s="155">
        <v>50</v>
      </c>
      <c r="E8096" s="155">
        <v>50</v>
      </c>
      <c r="F8096" s="166">
        <v>42844</v>
      </c>
      <c r="G8096" s="166">
        <v>42846</v>
      </c>
      <c r="H8096" s="157">
        <v>1</v>
      </c>
      <c r="I8096" s="166"/>
    </row>
    <row r="8097" spans="1:9" ht="15" customHeight="1" x14ac:dyDescent="0.25">
      <c r="A8097" s="155" t="s">
        <v>1280</v>
      </c>
      <c r="B8097" s="155" t="s">
        <v>1692</v>
      </c>
      <c r="C8097" s="155" t="s">
        <v>11436</v>
      </c>
      <c r="D8097" s="155">
        <v>177</v>
      </c>
      <c r="E8097" s="155">
        <v>177</v>
      </c>
      <c r="F8097" s="166">
        <v>42844</v>
      </c>
      <c r="G8097" s="166">
        <v>42851</v>
      </c>
      <c r="H8097" s="157">
        <v>1</v>
      </c>
      <c r="I8097" s="166"/>
    </row>
    <row r="8098" spans="1:9" ht="15" customHeight="1" x14ac:dyDescent="0.25">
      <c r="A8098" s="155" t="s">
        <v>4963</v>
      </c>
      <c r="B8098" s="155" t="s">
        <v>9466</v>
      </c>
      <c r="C8098" s="155" t="s">
        <v>11437</v>
      </c>
      <c r="D8098" s="155">
        <v>50</v>
      </c>
      <c r="E8098" s="155">
        <v>50</v>
      </c>
      <c r="F8098" s="166">
        <v>42844</v>
      </c>
      <c r="G8098" s="166">
        <v>42845</v>
      </c>
      <c r="H8098" s="157">
        <v>1</v>
      </c>
      <c r="I8098" s="166"/>
    </row>
    <row r="8099" spans="1:9" ht="15" customHeight="1" x14ac:dyDescent="0.25">
      <c r="A8099" s="155" t="s">
        <v>11418</v>
      </c>
      <c r="B8099" s="155" t="s">
        <v>11419</v>
      </c>
      <c r="C8099" s="155" t="s">
        <v>11420</v>
      </c>
      <c r="D8099" s="155">
        <v>25</v>
      </c>
      <c r="E8099" s="155">
        <v>1</v>
      </c>
      <c r="F8099" s="166">
        <v>42844</v>
      </c>
      <c r="G8099" s="166">
        <v>42845</v>
      </c>
      <c r="H8099" s="157">
        <v>1</v>
      </c>
      <c r="I8099" s="166" t="s">
        <v>11438</v>
      </c>
    </row>
    <row r="8100" spans="1:9" ht="15" customHeight="1" x14ac:dyDescent="0.25">
      <c r="A8100" s="155" t="s">
        <v>78</v>
      </c>
      <c r="B8100" s="155" t="s">
        <v>9496</v>
      </c>
      <c r="C8100" s="155" t="s">
        <v>11439</v>
      </c>
      <c r="D8100" s="155">
        <v>5</v>
      </c>
      <c r="E8100" s="155">
        <v>5</v>
      </c>
      <c r="F8100" s="166">
        <v>42845</v>
      </c>
      <c r="G8100" s="166">
        <v>42850</v>
      </c>
      <c r="H8100" s="157">
        <v>1</v>
      </c>
      <c r="I8100" s="166"/>
    </row>
    <row r="8101" spans="1:9" ht="15" customHeight="1" x14ac:dyDescent="0.25">
      <c r="A8101" s="155" t="s">
        <v>10425</v>
      </c>
      <c r="B8101" s="155" t="s">
        <v>10545</v>
      </c>
      <c r="C8101" s="155" t="s">
        <v>11440</v>
      </c>
      <c r="D8101" s="155">
        <v>2500</v>
      </c>
      <c r="E8101" s="155">
        <v>2500</v>
      </c>
      <c r="F8101" s="166">
        <v>42845</v>
      </c>
      <c r="G8101" s="166">
        <v>42849</v>
      </c>
      <c r="H8101" s="157">
        <v>1</v>
      </c>
      <c r="I8101" s="166"/>
    </row>
    <row r="8102" spans="1:9" ht="15" customHeight="1" x14ac:dyDescent="0.25">
      <c r="A8102" s="155" t="s">
        <v>638</v>
      </c>
      <c r="B8102" s="155" t="s">
        <v>7738</v>
      </c>
      <c r="C8102" s="155" t="s">
        <v>11441</v>
      </c>
      <c r="D8102" s="155">
        <v>2500</v>
      </c>
      <c r="E8102" s="155">
        <v>2500</v>
      </c>
      <c r="F8102" s="166">
        <v>42845</v>
      </c>
      <c r="G8102" s="166">
        <v>42849</v>
      </c>
      <c r="H8102" s="157">
        <v>1</v>
      </c>
      <c r="I8102" s="166"/>
    </row>
    <row r="8103" spans="1:9" ht="15" customHeight="1" x14ac:dyDescent="0.25">
      <c r="A8103" s="155" t="s">
        <v>559</v>
      </c>
      <c r="B8103" s="155" t="s">
        <v>1674</v>
      </c>
      <c r="C8103" s="155" t="s">
        <v>11442</v>
      </c>
      <c r="D8103" s="155">
        <v>100</v>
      </c>
      <c r="E8103" s="155">
        <v>100</v>
      </c>
      <c r="F8103" s="166">
        <v>42845</v>
      </c>
      <c r="G8103" s="166">
        <v>42849</v>
      </c>
      <c r="H8103" s="157">
        <v>1</v>
      </c>
      <c r="I8103" s="166"/>
    </row>
    <row r="8104" spans="1:9" ht="15" customHeight="1" x14ac:dyDescent="0.25">
      <c r="A8104" s="155" t="s">
        <v>6021</v>
      </c>
      <c r="B8104" s="155" t="s">
        <v>6022</v>
      </c>
      <c r="C8104" s="155" t="s">
        <v>11443</v>
      </c>
      <c r="D8104" s="155">
        <v>250</v>
      </c>
      <c r="E8104" s="155">
        <v>250</v>
      </c>
      <c r="F8104" s="166">
        <v>42845</v>
      </c>
      <c r="G8104" s="166">
        <v>42852</v>
      </c>
      <c r="H8104" s="157">
        <v>1</v>
      </c>
      <c r="I8104" s="166"/>
    </row>
    <row r="8105" spans="1:9" ht="15" customHeight="1" x14ac:dyDescent="0.25">
      <c r="A8105" s="155" t="s">
        <v>11444</v>
      </c>
      <c r="B8105" s="155" t="s">
        <v>11445</v>
      </c>
      <c r="C8105" s="155" t="s">
        <v>11446</v>
      </c>
      <c r="D8105" s="155">
        <v>10</v>
      </c>
      <c r="E8105" s="155">
        <v>10</v>
      </c>
      <c r="F8105" s="166">
        <v>42845</v>
      </c>
      <c r="G8105" s="166">
        <v>42853</v>
      </c>
      <c r="H8105" s="157">
        <v>1</v>
      </c>
      <c r="I8105" s="166" t="s">
        <v>11447</v>
      </c>
    </row>
    <row r="8106" spans="1:9" ht="15" customHeight="1" x14ac:dyDescent="0.25">
      <c r="A8106" s="155" t="s">
        <v>6021</v>
      </c>
      <c r="B8106" s="155" t="s">
        <v>272</v>
      </c>
      <c r="C8106" s="155" t="s">
        <v>11448</v>
      </c>
      <c r="D8106" s="155">
        <v>8</v>
      </c>
      <c r="E8106" s="155">
        <v>8</v>
      </c>
      <c r="F8106" s="166">
        <v>42846</v>
      </c>
      <c r="G8106" s="166">
        <v>42853</v>
      </c>
      <c r="H8106" s="157">
        <v>1</v>
      </c>
      <c r="I8106" s="166"/>
    </row>
    <row r="8107" spans="1:9" ht="15" customHeight="1" x14ac:dyDescent="0.25">
      <c r="A8107" s="155" t="s">
        <v>6916</v>
      </c>
      <c r="B8107" s="155" t="s">
        <v>9505</v>
      </c>
      <c r="C8107" s="155" t="s">
        <v>11449</v>
      </c>
      <c r="D8107" s="155">
        <v>6</v>
      </c>
      <c r="E8107" s="155">
        <v>6</v>
      </c>
      <c r="F8107" s="166">
        <v>42846</v>
      </c>
      <c r="G8107" s="166">
        <v>42846</v>
      </c>
      <c r="H8107" s="157">
        <v>1</v>
      </c>
      <c r="I8107" s="166" t="s">
        <v>11450</v>
      </c>
    </row>
    <row r="8108" spans="1:9" ht="15" customHeight="1" x14ac:dyDescent="0.25">
      <c r="A8108" s="155" t="s">
        <v>10716</v>
      </c>
      <c r="B8108" s="155" t="s">
        <v>11003</v>
      </c>
      <c r="C8108" s="155" t="s">
        <v>11451</v>
      </c>
      <c r="D8108" s="155">
        <v>9</v>
      </c>
      <c r="E8108" s="155">
        <v>9</v>
      </c>
      <c r="F8108" s="166">
        <v>42846</v>
      </c>
      <c r="G8108" s="166">
        <v>42846</v>
      </c>
      <c r="H8108" s="157">
        <v>1</v>
      </c>
      <c r="I8108" s="166" t="s">
        <v>2151</v>
      </c>
    </row>
    <row r="8109" spans="1:9" ht="15" customHeight="1" x14ac:dyDescent="0.25">
      <c r="A8109" s="155" t="s">
        <v>563</v>
      </c>
      <c r="B8109" s="155" t="s">
        <v>2118</v>
      </c>
      <c r="C8109" s="155" t="s">
        <v>11452</v>
      </c>
      <c r="D8109" s="155">
        <v>25</v>
      </c>
      <c r="E8109" s="155">
        <v>25</v>
      </c>
      <c r="F8109" s="166">
        <v>42846</v>
      </c>
      <c r="G8109" s="166">
        <v>42853</v>
      </c>
      <c r="H8109" s="157">
        <v>1</v>
      </c>
      <c r="I8109" s="166"/>
    </row>
    <row r="8110" spans="1:9" ht="15" customHeight="1" x14ac:dyDescent="0.25">
      <c r="A8110" s="155" t="s">
        <v>10425</v>
      </c>
      <c r="B8110" s="155" t="s">
        <v>10545</v>
      </c>
      <c r="C8110" s="155" t="s">
        <v>11453</v>
      </c>
      <c r="D8110" s="155">
        <v>2000</v>
      </c>
      <c r="E8110" s="155">
        <v>2000</v>
      </c>
      <c r="F8110" s="166">
        <v>42846</v>
      </c>
      <c r="G8110" s="166">
        <v>42851</v>
      </c>
      <c r="H8110" s="157">
        <v>1</v>
      </c>
      <c r="I8110" s="166"/>
    </row>
    <row r="8111" spans="1:9" ht="15" customHeight="1" x14ac:dyDescent="0.25">
      <c r="A8111" s="155" t="s">
        <v>10425</v>
      </c>
      <c r="B8111" s="155" t="s">
        <v>10545</v>
      </c>
      <c r="C8111" s="155" t="s">
        <v>1763</v>
      </c>
      <c r="D8111" s="155">
        <v>3000</v>
      </c>
      <c r="E8111" s="155">
        <v>3000</v>
      </c>
      <c r="F8111" s="166">
        <v>42849</v>
      </c>
      <c r="G8111" s="166">
        <v>42857</v>
      </c>
      <c r="H8111" s="157">
        <v>1</v>
      </c>
      <c r="I8111" s="166"/>
    </row>
    <row r="8112" spans="1:9" ht="15" customHeight="1" x14ac:dyDescent="0.25">
      <c r="A8112" s="155" t="s">
        <v>71</v>
      </c>
      <c r="B8112" s="155" t="s">
        <v>1696</v>
      </c>
      <c r="C8112" s="155" t="s">
        <v>11454</v>
      </c>
      <c r="D8112" s="155">
        <v>1</v>
      </c>
      <c r="E8112" s="155">
        <v>1</v>
      </c>
      <c r="F8112" s="166">
        <v>42849</v>
      </c>
      <c r="G8112" s="166">
        <v>42860</v>
      </c>
      <c r="H8112" s="157">
        <v>1</v>
      </c>
      <c r="I8112" s="166" t="s">
        <v>8774</v>
      </c>
    </row>
    <row r="8113" spans="1:9" ht="15" customHeight="1" x14ac:dyDescent="0.25">
      <c r="A8113" s="155" t="s">
        <v>71</v>
      </c>
      <c r="B8113" s="155" t="s">
        <v>1550</v>
      </c>
      <c r="C8113" s="155" t="s">
        <v>11455</v>
      </c>
      <c r="D8113" s="155">
        <v>6</v>
      </c>
      <c r="E8113" s="155">
        <v>6</v>
      </c>
      <c r="F8113" s="166">
        <v>42849</v>
      </c>
      <c r="G8113" s="166">
        <v>42860</v>
      </c>
      <c r="H8113" s="157">
        <v>1</v>
      </c>
      <c r="I8113" s="166"/>
    </row>
    <row r="8114" spans="1:9" ht="15" customHeight="1" x14ac:dyDescent="0.25">
      <c r="A8114" s="155" t="s">
        <v>9620</v>
      </c>
      <c r="B8114" s="155" t="s">
        <v>9621</v>
      </c>
      <c r="C8114" s="155" t="s">
        <v>11456</v>
      </c>
      <c r="D8114" s="155">
        <v>5000</v>
      </c>
      <c r="E8114" s="155">
        <v>2370</v>
      </c>
      <c r="F8114" s="166">
        <v>42849</v>
      </c>
      <c r="G8114" s="166">
        <v>42860</v>
      </c>
      <c r="H8114" s="157">
        <v>1</v>
      </c>
      <c r="I8114" s="166" t="s">
        <v>11457</v>
      </c>
    </row>
    <row r="8115" spans="1:9" ht="15" customHeight="1" x14ac:dyDescent="0.25">
      <c r="A8115" s="155" t="s">
        <v>3923</v>
      </c>
      <c r="B8115" s="155" t="s">
        <v>6714</v>
      </c>
      <c r="C8115" s="155" t="s">
        <v>11458</v>
      </c>
      <c r="D8115" s="155">
        <v>32</v>
      </c>
      <c r="E8115" s="155">
        <v>32</v>
      </c>
      <c r="F8115" s="166">
        <v>42849</v>
      </c>
      <c r="G8115" s="166">
        <v>42854</v>
      </c>
      <c r="H8115" s="157">
        <v>1</v>
      </c>
      <c r="I8115" s="166" t="s">
        <v>11090</v>
      </c>
    </row>
    <row r="8116" spans="1:9" ht="15" customHeight="1" x14ac:dyDescent="0.25">
      <c r="A8116" s="155" t="s">
        <v>78</v>
      </c>
      <c r="B8116" s="155" t="s">
        <v>8867</v>
      </c>
      <c r="C8116" s="155" t="s">
        <v>11459</v>
      </c>
      <c r="D8116" s="155">
        <v>14</v>
      </c>
      <c r="E8116" s="155">
        <v>14</v>
      </c>
      <c r="F8116" s="166">
        <v>42850</v>
      </c>
      <c r="G8116" s="166">
        <v>42856</v>
      </c>
      <c r="H8116" s="157">
        <v>1</v>
      </c>
      <c r="I8116" s="166"/>
    </row>
    <row r="8117" spans="1:9" ht="15" customHeight="1" x14ac:dyDescent="0.25">
      <c r="A8117" s="155" t="s">
        <v>78</v>
      </c>
      <c r="B8117" s="155" t="s">
        <v>8795</v>
      </c>
      <c r="C8117" s="155" t="s">
        <v>11460</v>
      </c>
      <c r="D8117" s="155">
        <v>3</v>
      </c>
      <c r="E8117" s="155">
        <v>3</v>
      </c>
      <c r="F8117" s="166">
        <v>42850</v>
      </c>
      <c r="G8117" s="166">
        <v>42853</v>
      </c>
      <c r="H8117" s="157">
        <v>1</v>
      </c>
      <c r="I8117" s="166"/>
    </row>
    <row r="8118" spans="1:9" ht="15" customHeight="1" x14ac:dyDescent="0.25">
      <c r="A8118" s="155" t="s">
        <v>2714</v>
      </c>
      <c r="B8118" s="155" t="s">
        <v>756</v>
      </c>
      <c r="C8118" s="155" t="s">
        <v>11462</v>
      </c>
      <c r="D8118" s="155">
        <v>25</v>
      </c>
      <c r="E8118" s="155">
        <v>25</v>
      </c>
      <c r="F8118" s="166">
        <v>42850</v>
      </c>
      <c r="G8118" s="166">
        <v>42853</v>
      </c>
      <c r="H8118" s="157">
        <v>1</v>
      </c>
      <c r="I8118" s="166"/>
    </row>
    <row r="8119" spans="1:9" ht="15" customHeight="1" x14ac:dyDescent="0.25">
      <c r="A8119" s="155" t="s">
        <v>2714</v>
      </c>
      <c r="B8119" s="155" t="s">
        <v>5304</v>
      </c>
      <c r="C8119" s="155" t="s">
        <v>11461</v>
      </c>
      <c r="D8119" s="155">
        <v>250</v>
      </c>
      <c r="E8119" s="155">
        <v>250</v>
      </c>
      <c r="F8119" s="166">
        <v>42850</v>
      </c>
      <c r="G8119" s="166">
        <v>42853</v>
      </c>
      <c r="H8119" s="157">
        <v>1</v>
      </c>
      <c r="I8119" s="166"/>
    </row>
    <row r="8120" spans="1:9" ht="15" customHeight="1" x14ac:dyDescent="0.25">
      <c r="A8120" s="155" t="s">
        <v>10425</v>
      </c>
      <c r="B8120" s="155" t="s">
        <v>10545</v>
      </c>
      <c r="C8120" s="155" t="s">
        <v>11463</v>
      </c>
      <c r="D8120" s="155">
        <v>2000</v>
      </c>
      <c r="E8120" s="155">
        <v>1994</v>
      </c>
      <c r="F8120" s="166">
        <v>42850</v>
      </c>
      <c r="G8120" s="166">
        <v>42858</v>
      </c>
      <c r="H8120" s="157">
        <v>1</v>
      </c>
      <c r="I8120" s="166"/>
    </row>
    <row r="8121" spans="1:9" ht="15" customHeight="1" x14ac:dyDescent="0.25">
      <c r="A8121" s="155" t="s">
        <v>11464</v>
      </c>
      <c r="B8121" s="155" t="s">
        <v>6870</v>
      </c>
      <c r="C8121" s="155" t="s">
        <v>11465</v>
      </c>
      <c r="D8121" s="155">
        <v>5</v>
      </c>
      <c r="E8121" s="155">
        <v>5</v>
      </c>
      <c r="F8121" s="166">
        <v>42850</v>
      </c>
      <c r="G8121" s="166">
        <v>42853</v>
      </c>
      <c r="H8121" s="157">
        <v>1</v>
      </c>
      <c r="I8121" s="166"/>
    </row>
    <row r="8122" spans="1:9" x14ac:dyDescent="0.25">
      <c r="A8122" s="155" t="s">
        <v>11466</v>
      </c>
      <c r="B8122" s="155" t="s">
        <v>8620</v>
      </c>
      <c r="C8122" s="155" t="s">
        <v>11467</v>
      </c>
      <c r="D8122" s="155">
        <v>100</v>
      </c>
      <c r="E8122" s="155">
        <v>100</v>
      </c>
      <c r="F8122" s="166">
        <v>42850</v>
      </c>
      <c r="G8122" s="166">
        <v>42750</v>
      </c>
      <c r="H8122" s="157">
        <v>1</v>
      </c>
      <c r="I8122" s="166" t="s">
        <v>11756</v>
      </c>
    </row>
    <row r="8123" spans="1:9" ht="15" customHeight="1" x14ac:dyDescent="0.25">
      <c r="A8123" s="155" t="s">
        <v>11466</v>
      </c>
      <c r="B8123" s="155" t="s">
        <v>8620</v>
      </c>
      <c r="C8123" s="155" t="s">
        <v>11468</v>
      </c>
      <c r="D8123" s="155">
        <v>100</v>
      </c>
      <c r="E8123" s="155">
        <v>4</v>
      </c>
      <c r="F8123" s="166">
        <v>42850</v>
      </c>
      <c r="G8123" s="166">
        <v>42877</v>
      </c>
      <c r="H8123" s="157">
        <v>1</v>
      </c>
      <c r="I8123" s="166"/>
    </row>
    <row r="8124" spans="1:9" ht="15" customHeight="1" x14ac:dyDescent="0.25">
      <c r="A8124" s="155" t="s">
        <v>2317</v>
      </c>
      <c r="B8124" s="155" t="s">
        <v>2318</v>
      </c>
      <c r="C8124" s="155" t="s">
        <v>11469</v>
      </c>
      <c r="D8124" s="155">
        <v>400</v>
      </c>
      <c r="E8124" s="155">
        <v>400</v>
      </c>
      <c r="F8124" s="166">
        <v>42850</v>
      </c>
      <c r="G8124" s="166">
        <v>42850</v>
      </c>
      <c r="H8124" s="157">
        <v>1</v>
      </c>
      <c r="I8124" s="166"/>
    </row>
    <row r="8125" spans="1:9" ht="15" customHeight="1" x14ac:dyDescent="0.25">
      <c r="A8125" s="155" t="s">
        <v>11470</v>
      </c>
      <c r="B8125" s="155" t="s">
        <v>222</v>
      </c>
      <c r="C8125" s="155" t="s">
        <v>11471</v>
      </c>
      <c r="D8125" s="155">
        <v>25</v>
      </c>
      <c r="E8125" s="155">
        <v>25</v>
      </c>
      <c r="F8125" s="166">
        <v>42850</v>
      </c>
      <c r="G8125" s="166">
        <v>42853</v>
      </c>
      <c r="H8125" s="157">
        <v>1</v>
      </c>
      <c r="I8125" s="166"/>
    </row>
    <row r="8126" spans="1:9" ht="15" customHeight="1" x14ac:dyDescent="0.25">
      <c r="A8126" s="155" t="s">
        <v>634</v>
      </c>
      <c r="B8126" s="155" t="s">
        <v>1011</v>
      </c>
      <c r="C8126" s="155" t="s">
        <v>11474</v>
      </c>
      <c r="D8126" s="155">
        <v>15</v>
      </c>
      <c r="E8126" s="155">
        <v>15</v>
      </c>
      <c r="F8126" s="166">
        <v>42851</v>
      </c>
      <c r="G8126" s="166">
        <v>42852</v>
      </c>
      <c r="H8126" s="157">
        <v>1</v>
      </c>
      <c r="I8126" s="166"/>
    </row>
    <row r="8127" spans="1:9" ht="15" customHeight="1" x14ac:dyDescent="0.25">
      <c r="A8127" s="155" t="s">
        <v>1107</v>
      </c>
      <c r="B8127" s="155" t="s">
        <v>2788</v>
      </c>
      <c r="C8127" s="155" t="s">
        <v>11475</v>
      </c>
      <c r="D8127" s="155">
        <v>50</v>
      </c>
      <c r="E8127" s="155">
        <v>50</v>
      </c>
      <c r="F8127" s="166">
        <v>42851</v>
      </c>
      <c r="G8127" s="166">
        <v>42853</v>
      </c>
      <c r="H8127" s="157">
        <v>1</v>
      </c>
      <c r="I8127" s="166"/>
    </row>
    <row r="8128" spans="1:9" ht="15" customHeight="1" x14ac:dyDescent="0.25">
      <c r="A8128" s="155" t="s">
        <v>1492</v>
      </c>
      <c r="B8128" s="155" t="s">
        <v>2726</v>
      </c>
      <c r="C8128" s="155" t="s">
        <v>11476</v>
      </c>
      <c r="D8128" s="155">
        <v>250</v>
      </c>
      <c r="E8128" s="155">
        <v>250</v>
      </c>
      <c r="F8128" s="166">
        <v>42851</v>
      </c>
      <c r="G8128" s="166">
        <v>42857</v>
      </c>
      <c r="H8128" s="157">
        <v>1</v>
      </c>
      <c r="I8128" s="166"/>
    </row>
    <row r="8129" spans="1:9" x14ac:dyDescent="0.25">
      <c r="A8129" s="155" t="s">
        <v>10330</v>
      </c>
      <c r="B8129" s="155" t="s">
        <v>1004</v>
      </c>
      <c r="C8129" s="155" t="s">
        <v>11477</v>
      </c>
      <c r="D8129" s="155">
        <v>100</v>
      </c>
      <c r="E8129" s="155">
        <v>100</v>
      </c>
      <c r="F8129" s="166">
        <v>42851</v>
      </c>
      <c r="G8129" s="166">
        <v>42845</v>
      </c>
      <c r="H8129" s="157">
        <v>0</v>
      </c>
      <c r="I8129" s="166"/>
    </row>
    <row r="8130" spans="1:9" ht="15" customHeight="1" x14ac:dyDescent="0.25">
      <c r="A8130" s="155" t="s">
        <v>748</v>
      </c>
      <c r="B8130" s="155" t="s">
        <v>481</v>
      </c>
      <c r="C8130" s="155" t="s">
        <v>11478</v>
      </c>
      <c r="D8130" s="155">
        <v>400</v>
      </c>
      <c r="E8130" s="155">
        <v>400</v>
      </c>
      <c r="F8130" s="166">
        <v>42852</v>
      </c>
      <c r="G8130" s="166">
        <v>42864</v>
      </c>
      <c r="H8130" s="157">
        <v>1</v>
      </c>
      <c r="I8130" s="166"/>
    </row>
    <row r="8131" spans="1:9" ht="15" customHeight="1" x14ac:dyDescent="0.25">
      <c r="A8131" s="155" t="s">
        <v>11479</v>
      </c>
      <c r="B8131" s="155" t="s">
        <v>513</v>
      </c>
      <c r="C8131" s="155" t="s">
        <v>11480</v>
      </c>
      <c r="D8131" s="155">
        <v>15</v>
      </c>
      <c r="E8131" s="155">
        <v>15</v>
      </c>
      <c r="F8131" s="166">
        <v>42852</v>
      </c>
      <c r="G8131" s="166">
        <v>42856</v>
      </c>
      <c r="H8131" s="157">
        <v>1</v>
      </c>
      <c r="I8131" s="166"/>
    </row>
    <row r="8132" spans="1:9" ht="15" customHeight="1" x14ac:dyDescent="0.25">
      <c r="A8132" s="155" t="s">
        <v>559</v>
      </c>
      <c r="B8132" s="155" t="s">
        <v>450</v>
      </c>
      <c r="C8132" s="155" t="s">
        <v>11481</v>
      </c>
      <c r="D8132" s="155">
        <v>15000</v>
      </c>
      <c r="E8132" s="155">
        <v>15022</v>
      </c>
      <c r="F8132" s="166">
        <v>42852</v>
      </c>
      <c r="G8132" s="166">
        <v>42859</v>
      </c>
      <c r="H8132" s="157">
        <v>1</v>
      </c>
      <c r="I8132" s="166"/>
    </row>
    <row r="8133" spans="1:9" ht="15" customHeight="1" x14ac:dyDescent="0.25">
      <c r="A8133" s="155" t="s">
        <v>10425</v>
      </c>
      <c r="B8133" s="155" t="s">
        <v>10545</v>
      </c>
      <c r="C8133" s="155" t="s">
        <v>11482</v>
      </c>
      <c r="D8133" s="155">
        <v>2000</v>
      </c>
      <c r="E8133" s="155">
        <v>1994</v>
      </c>
      <c r="F8133" s="166">
        <v>42852</v>
      </c>
      <c r="G8133" s="166">
        <v>42858</v>
      </c>
      <c r="H8133" s="157">
        <v>1</v>
      </c>
      <c r="I8133" s="166" t="s">
        <v>11483</v>
      </c>
    </row>
    <row r="8134" spans="1:9" ht="30" x14ac:dyDescent="0.25">
      <c r="A8134" s="155" t="s">
        <v>8056</v>
      </c>
      <c r="B8134" s="155" t="s">
        <v>11484</v>
      </c>
      <c r="C8134" s="155" t="s">
        <v>11485</v>
      </c>
      <c r="D8134" s="155">
        <v>50</v>
      </c>
      <c r="E8134" s="155">
        <v>50</v>
      </c>
      <c r="F8134" s="166">
        <v>42852</v>
      </c>
      <c r="G8134" s="166">
        <v>42845</v>
      </c>
      <c r="H8134" s="157">
        <v>0</v>
      </c>
      <c r="I8134" s="166"/>
    </row>
    <row r="8135" spans="1:9" ht="15" customHeight="1" x14ac:dyDescent="0.25">
      <c r="A8135" s="155" t="s">
        <v>71</v>
      </c>
      <c r="B8135" s="155" t="s">
        <v>1550</v>
      </c>
      <c r="C8135" s="155" t="s">
        <v>11486</v>
      </c>
      <c r="D8135" s="155">
        <v>8</v>
      </c>
      <c r="E8135" s="155">
        <v>8</v>
      </c>
      <c r="F8135" s="166">
        <v>42853</v>
      </c>
      <c r="G8135" s="166">
        <v>42865</v>
      </c>
      <c r="H8135" s="157">
        <v>1</v>
      </c>
      <c r="I8135" s="166"/>
    </row>
    <row r="8136" spans="1:9" ht="15" customHeight="1" x14ac:dyDescent="0.25">
      <c r="A8136" s="155" t="s">
        <v>71</v>
      </c>
      <c r="B8136" s="155" t="s">
        <v>1530</v>
      </c>
      <c r="C8136" s="155" t="s">
        <v>11487</v>
      </c>
      <c r="D8136" s="155">
        <v>5</v>
      </c>
      <c r="E8136" s="155">
        <v>5</v>
      </c>
      <c r="F8136" s="166">
        <v>42853</v>
      </c>
      <c r="G8136" s="166">
        <v>42865</v>
      </c>
      <c r="H8136" s="157">
        <v>1</v>
      </c>
      <c r="I8136" s="166"/>
    </row>
    <row r="8137" spans="1:9" ht="15" customHeight="1" x14ac:dyDescent="0.25">
      <c r="A8137" s="155" t="s">
        <v>71</v>
      </c>
      <c r="B8137" s="155" t="s">
        <v>154</v>
      </c>
      <c r="C8137" s="155" t="s">
        <v>11488</v>
      </c>
      <c r="D8137" s="155">
        <v>5</v>
      </c>
      <c r="E8137" s="155">
        <v>5</v>
      </c>
      <c r="F8137" s="166">
        <v>42853</v>
      </c>
      <c r="G8137" s="166">
        <v>42865</v>
      </c>
      <c r="H8137" s="157">
        <v>1</v>
      </c>
      <c r="I8137" s="166"/>
    </row>
    <row r="8138" spans="1:9" ht="15" customHeight="1" x14ac:dyDescent="0.25">
      <c r="A8138" s="155" t="s">
        <v>4591</v>
      </c>
      <c r="B8138" s="155" t="s">
        <v>4592</v>
      </c>
      <c r="C8138" s="155" t="s">
        <v>11489</v>
      </c>
      <c r="D8138" s="155">
        <v>50</v>
      </c>
      <c r="E8138" s="155">
        <v>50</v>
      </c>
      <c r="F8138" s="166">
        <v>42859</v>
      </c>
      <c r="G8138" s="166">
        <v>42859</v>
      </c>
      <c r="H8138" s="157">
        <v>1</v>
      </c>
      <c r="I8138" s="166"/>
    </row>
    <row r="8139" spans="1:9" ht="30" customHeight="1" x14ac:dyDescent="0.25">
      <c r="A8139" s="155" t="s">
        <v>3473</v>
      </c>
      <c r="B8139" s="155" t="s">
        <v>266</v>
      </c>
      <c r="C8139" s="155" t="s">
        <v>11490</v>
      </c>
      <c r="D8139" s="155">
        <v>100</v>
      </c>
      <c r="E8139" s="155">
        <v>100</v>
      </c>
      <c r="F8139" s="166">
        <v>42853</v>
      </c>
      <c r="G8139" s="166">
        <v>42858</v>
      </c>
      <c r="H8139" s="157">
        <v>1</v>
      </c>
      <c r="I8139" s="166"/>
    </row>
    <row r="8140" spans="1:9" x14ac:dyDescent="0.25">
      <c r="A8140" s="155" t="s">
        <v>10330</v>
      </c>
      <c r="B8140" s="155" t="s">
        <v>697</v>
      </c>
      <c r="C8140" s="155" t="s">
        <v>11491</v>
      </c>
      <c r="D8140" s="155">
        <v>100</v>
      </c>
      <c r="E8140" s="155">
        <v>100</v>
      </c>
      <c r="F8140" s="166">
        <v>42853</v>
      </c>
      <c r="G8140" s="166">
        <v>42850</v>
      </c>
      <c r="H8140" s="157">
        <v>0</v>
      </c>
      <c r="I8140" s="166"/>
    </row>
    <row r="8141" spans="1:9" ht="15" customHeight="1" x14ac:dyDescent="0.25">
      <c r="A8141" s="155" t="s">
        <v>2714</v>
      </c>
      <c r="B8141" s="155" t="s">
        <v>3408</v>
      </c>
      <c r="C8141" s="155" t="s">
        <v>11492</v>
      </c>
      <c r="D8141" s="155">
        <v>50</v>
      </c>
      <c r="E8141" s="155">
        <v>50</v>
      </c>
      <c r="F8141" s="166">
        <v>42853</v>
      </c>
      <c r="G8141" s="166">
        <v>42859</v>
      </c>
      <c r="H8141" s="157">
        <v>1</v>
      </c>
      <c r="I8141" s="166"/>
    </row>
    <row r="8142" spans="1:9" ht="15" customHeight="1" x14ac:dyDescent="0.25">
      <c r="A8142" s="155" t="s">
        <v>173</v>
      </c>
      <c r="B8142" s="155" t="s">
        <v>1782</v>
      </c>
      <c r="C8142" s="155" t="s">
        <v>11493</v>
      </c>
      <c r="D8142" s="155">
        <v>501</v>
      </c>
      <c r="E8142" s="155">
        <v>501</v>
      </c>
      <c r="F8142" s="166">
        <v>42853</v>
      </c>
      <c r="G8142" s="166">
        <v>42860</v>
      </c>
      <c r="H8142" s="157">
        <v>1</v>
      </c>
      <c r="I8142" s="166"/>
    </row>
    <row r="8143" spans="1:9" ht="15" customHeight="1" x14ac:dyDescent="0.25">
      <c r="A8143" s="155" t="s">
        <v>559</v>
      </c>
      <c r="B8143" s="155" t="s">
        <v>560</v>
      </c>
      <c r="C8143" s="155" t="s">
        <v>11494</v>
      </c>
      <c r="D8143" s="155">
        <v>15000</v>
      </c>
      <c r="E8143" s="155">
        <v>15030</v>
      </c>
      <c r="F8143" s="166">
        <v>42853</v>
      </c>
      <c r="G8143" s="166">
        <v>42857</v>
      </c>
      <c r="H8143" s="157">
        <v>1</v>
      </c>
      <c r="I8143" s="166"/>
    </row>
    <row r="8144" spans="1:9" ht="15" customHeight="1" x14ac:dyDescent="0.25">
      <c r="A8144" s="155" t="s">
        <v>261</v>
      </c>
      <c r="B8144" s="155" t="s">
        <v>4138</v>
      </c>
      <c r="C8144" s="155" t="s">
        <v>11495</v>
      </c>
      <c r="D8144" s="155">
        <v>5</v>
      </c>
      <c r="E8144" s="155">
        <v>5</v>
      </c>
      <c r="F8144" s="166">
        <v>42853</v>
      </c>
      <c r="G8144" s="166">
        <v>42863</v>
      </c>
      <c r="H8144" s="157">
        <v>1</v>
      </c>
      <c r="I8144" s="166"/>
    </row>
    <row r="8145" spans="1:9" ht="15" customHeight="1" x14ac:dyDescent="0.25">
      <c r="A8145" s="155" t="s">
        <v>29</v>
      </c>
      <c r="B8145" s="155" t="s">
        <v>268</v>
      </c>
      <c r="C8145" s="155" t="s">
        <v>11496</v>
      </c>
      <c r="D8145" s="155">
        <v>50</v>
      </c>
      <c r="E8145" s="155">
        <v>50</v>
      </c>
      <c r="F8145" s="166">
        <v>42853</v>
      </c>
      <c r="G8145" s="166">
        <v>42860</v>
      </c>
      <c r="H8145" s="157">
        <v>1</v>
      </c>
      <c r="I8145" s="166"/>
    </row>
    <row r="8146" spans="1:9" ht="30" customHeight="1" x14ac:dyDescent="0.25">
      <c r="A8146" s="155" t="s">
        <v>8056</v>
      </c>
      <c r="B8146" s="155" t="s">
        <v>11497</v>
      </c>
      <c r="C8146" s="155" t="s">
        <v>11498</v>
      </c>
      <c r="D8146" s="155">
        <v>20</v>
      </c>
      <c r="E8146" s="155">
        <v>20</v>
      </c>
      <c r="F8146" s="166">
        <v>42853</v>
      </c>
      <c r="G8146" s="166">
        <v>42863</v>
      </c>
      <c r="H8146" s="157">
        <v>1</v>
      </c>
      <c r="I8146" s="166"/>
    </row>
    <row r="8147" spans="1:9" ht="15" customHeight="1" x14ac:dyDescent="0.25">
      <c r="A8147" s="155" t="s">
        <v>1983</v>
      </c>
      <c r="B8147" s="155" t="s">
        <v>11500</v>
      </c>
      <c r="C8147" s="155" t="s">
        <v>11499</v>
      </c>
      <c r="D8147" s="155">
        <v>300</v>
      </c>
      <c r="E8147" s="155">
        <v>300</v>
      </c>
      <c r="F8147" s="166">
        <v>42853</v>
      </c>
      <c r="G8147" s="166">
        <v>42860</v>
      </c>
      <c r="H8147" s="157">
        <v>1</v>
      </c>
      <c r="I8147" s="166"/>
    </row>
    <row r="8148" spans="1:9" ht="15" customHeight="1" x14ac:dyDescent="0.25">
      <c r="A8148" s="155" t="s">
        <v>145</v>
      </c>
      <c r="B8148" s="155" t="s">
        <v>11501</v>
      </c>
      <c r="C8148" s="155" t="s">
        <v>11502</v>
      </c>
      <c r="D8148" s="155">
        <v>100</v>
      </c>
      <c r="E8148" s="155">
        <v>100</v>
      </c>
      <c r="F8148" s="166">
        <v>42853</v>
      </c>
      <c r="G8148" s="166">
        <v>42857</v>
      </c>
      <c r="H8148" s="157">
        <v>1</v>
      </c>
      <c r="I8148" s="166"/>
    </row>
    <row r="8149" spans="1:9" ht="15" customHeight="1" x14ac:dyDescent="0.25">
      <c r="A8149" s="155" t="s">
        <v>11503</v>
      </c>
      <c r="B8149" s="155" t="s">
        <v>11504</v>
      </c>
      <c r="C8149" s="155" t="s">
        <v>11505</v>
      </c>
      <c r="D8149" s="155">
        <v>25</v>
      </c>
      <c r="E8149" s="155">
        <v>25</v>
      </c>
      <c r="F8149" s="166">
        <v>42853</v>
      </c>
      <c r="G8149" s="166">
        <v>42856</v>
      </c>
      <c r="H8149" s="157">
        <v>1</v>
      </c>
      <c r="I8149" s="166"/>
    </row>
    <row r="8150" spans="1:9" x14ac:dyDescent="0.25">
      <c r="A8150" s="155" t="s">
        <v>9514</v>
      </c>
      <c r="B8150" s="155" t="s">
        <v>9986</v>
      </c>
      <c r="C8150" s="155" t="s">
        <v>11506</v>
      </c>
      <c r="D8150" s="155">
        <v>2</v>
      </c>
      <c r="E8150" s="155">
        <v>2</v>
      </c>
      <c r="F8150" s="166">
        <v>42856</v>
      </c>
      <c r="G8150" s="166">
        <v>42830</v>
      </c>
      <c r="H8150" s="157">
        <v>1</v>
      </c>
      <c r="I8150" s="166" t="s">
        <v>11748</v>
      </c>
    </row>
    <row r="8151" spans="1:9" ht="15" customHeight="1" x14ac:dyDescent="0.25">
      <c r="A8151" s="155" t="s">
        <v>11509</v>
      </c>
      <c r="B8151" s="155" t="s">
        <v>11508</v>
      </c>
      <c r="C8151" s="155" t="s">
        <v>11507</v>
      </c>
      <c r="D8151" s="155">
        <v>20</v>
      </c>
      <c r="E8151" s="155">
        <v>20</v>
      </c>
      <c r="F8151" s="166">
        <v>42856</v>
      </c>
      <c r="G8151" s="166">
        <v>42857</v>
      </c>
      <c r="H8151" s="157">
        <v>1</v>
      </c>
      <c r="I8151" s="166"/>
    </row>
    <row r="8152" spans="1:9" ht="15" customHeight="1" x14ac:dyDescent="0.25">
      <c r="A8152" s="155" t="s">
        <v>520</v>
      </c>
      <c r="B8152" s="155" t="s">
        <v>609</v>
      </c>
      <c r="C8152" s="155" t="s">
        <v>11510</v>
      </c>
      <c r="D8152" s="155">
        <v>400</v>
      </c>
      <c r="E8152" s="155">
        <v>400</v>
      </c>
      <c r="F8152" s="166">
        <v>42857</v>
      </c>
      <c r="G8152" s="166">
        <v>42858</v>
      </c>
      <c r="H8152" s="157">
        <v>1</v>
      </c>
      <c r="I8152" s="166"/>
    </row>
    <row r="8153" spans="1:9" ht="15" customHeight="1" x14ac:dyDescent="0.25">
      <c r="A8153" s="155" t="s">
        <v>6021</v>
      </c>
      <c r="B8153" s="155" t="s">
        <v>8887</v>
      </c>
      <c r="C8153" s="155" t="s">
        <v>11511</v>
      </c>
      <c r="D8153" s="155">
        <v>250</v>
      </c>
      <c r="E8153" s="155">
        <v>249</v>
      </c>
      <c r="F8153" s="166">
        <v>42857</v>
      </c>
      <c r="G8153" s="166">
        <v>42867</v>
      </c>
      <c r="H8153" s="157">
        <v>1</v>
      </c>
      <c r="I8153" s="166"/>
    </row>
    <row r="8154" spans="1:9" ht="30" x14ac:dyDescent="0.25">
      <c r="A8154" s="155" t="s">
        <v>1438</v>
      </c>
      <c r="B8154" s="155" t="s">
        <v>1779</v>
      </c>
      <c r="C8154" s="155" t="s">
        <v>11512</v>
      </c>
      <c r="D8154" s="155">
        <v>150</v>
      </c>
      <c r="E8154" s="155">
        <v>150</v>
      </c>
      <c r="F8154" s="166">
        <v>42857</v>
      </c>
      <c r="G8154" s="166">
        <v>42850</v>
      </c>
      <c r="H8154" s="157">
        <v>1</v>
      </c>
      <c r="I8154" s="166" t="s">
        <v>11757</v>
      </c>
    </row>
    <row r="8155" spans="1:9" ht="15" customHeight="1" x14ac:dyDescent="0.25">
      <c r="A8155" s="155" t="s">
        <v>2317</v>
      </c>
      <c r="B8155" s="155" t="s">
        <v>2318</v>
      </c>
      <c r="C8155" s="155" t="s">
        <v>11513</v>
      </c>
      <c r="D8155" s="155">
        <v>400</v>
      </c>
      <c r="E8155" s="155">
        <v>400</v>
      </c>
      <c r="F8155" s="166">
        <v>42857</v>
      </c>
      <c r="G8155" s="166">
        <v>42860</v>
      </c>
      <c r="H8155" s="157">
        <v>1</v>
      </c>
      <c r="I8155" s="166"/>
    </row>
    <row r="8156" spans="1:9" ht="15" customHeight="1" x14ac:dyDescent="0.25">
      <c r="A8156" s="155" t="s">
        <v>10716</v>
      </c>
      <c r="B8156" s="155" t="s">
        <v>11516</v>
      </c>
      <c r="C8156" s="155" t="s">
        <v>11517</v>
      </c>
      <c r="D8156" s="155">
        <v>5</v>
      </c>
      <c r="E8156" s="155">
        <v>5</v>
      </c>
      <c r="F8156" s="166">
        <v>42858</v>
      </c>
      <c r="G8156" s="166">
        <v>42859</v>
      </c>
      <c r="H8156" s="157">
        <v>1</v>
      </c>
      <c r="I8156" s="166"/>
    </row>
    <row r="8157" spans="1:9" ht="15" customHeight="1" x14ac:dyDescent="0.25">
      <c r="A8157" s="155" t="s">
        <v>71</v>
      </c>
      <c r="B8157" s="155" t="s">
        <v>154</v>
      </c>
      <c r="C8157" s="155" t="s">
        <v>11518</v>
      </c>
      <c r="D8157" s="155">
        <v>5</v>
      </c>
      <c r="E8157" s="155">
        <v>5</v>
      </c>
      <c r="F8157" s="166">
        <v>42858</v>
      </c>
      <c r="G8157" s="166">
        <v>42867</v>
      </c>
      <c r="H8157" s="157">
        <v>1</v>
      </c>
      <c r="I8157" s="166"/>
    </row>
    <row r="8158" spans="1:9" ht="15" customHeight="1" x14ac:dyDescent="0.25">
      <c r="A8158" s="155" t="s">
        <v>71</v>
      </c>
      <c r="B8158" s="155" t="s">
        <v>167</v>
      </c>
      <c r="C8158" s="155" t="s">
        <v>11519</v>
      </c>
      <c r="D8158" s="155">
        <v>25</v>
      </c>
      <c r="E8158" s="155">
        <v>25</v>
      </c>
      <c r="F8158" s="166">
        <v>42858</v>
      </c>
      <c r="G8158" s="166">
        <v>42870</v>
      </c>
      <c r="H8158" s="157">
        <v>1</v>
      </c>
      <c r="I8158" s="166"/>
    </row>
    <row r="8159" spans="1:9" ht="15" customHeight="1" x14ac:dyDescent="0.25">
      <c r="A8159" s="155" t="s">
        <v>71</v>
      </c>
      <c r="B8159" s="155" t="s">
        <v>1550</v>
      </c>
      <c r="C8159" s="155" t="s">
        <v>11520</v>
      </c>
      <c r="D8159" s="155">
        <v>5</v>
      </c>
      <c r="E8159" s="155">
        <v>5</v>
      </c>
      <c r="F8159" s="166">
        <v>42858</v>
      </c>
      <c r="G8159" s="166">
        <v>42870</v>
      </c>
      <c r="H8159" s="157">
        <v>1</v>
      </c>
      <c r="I8159" s="166"/>
    </row>
    <row r="8160" spans="1:9" ht="30" x14ac:dyDescent="0.25">
      <c r="A8160" s="155" t="s">
        <v>121</v>
      </c>
      <c r="B8160" s="155" t="s">
        <v>758</v>
      </c>
      <c r="C8160" s="155" t="s">
        <v>11521</v>
      </c>
      <c r="D8160" s="155">
        <v>50</v>
      </c>
      <c r="E8160" s="155">
        <v>50</v>
      </c>
      <c r="F8160" s="166">
        <v>42858</v>
      </c>
      <c r="G8160" s="166">
        <v>42837</v>
      </c>
      <c r="H8160" s="157">
        <v>1</v>
      </c>
      <c r="I8160" s="166" t="s">
        <v>11758</v>
      </c>
    </row>
    <row r="8161" spans="1:9" ht="15" customHeight="1" x14ac:dyDescent="0.25">
      <c r="A8161" s="155" t="s">
        <v>195</v>
      </c>
      <c r="B8161" s="155" t="s">
        <v>11522</v>
      </c>
      <c r="C8161" s="155" t="s">
        <v>11523</v>
      </c>
      <c r="D8161" s="155">
        <v>10</v>
      </c>
      <c r="E8161" s="155">
        <v>10</v>
      </c>
      <c r="F8161" s="166">
        <v>42858</v>
      </c>
      <c r="G8161" s="166">
        <v>42859</v>
      </c>
      <c r="H8161" s="157">
        <v>1</v>
      </c>
      <c r="I8161" s="166"/>
    </row>
    <row r="8162" spans="1:9" ht="15" customHeight="1" x14ac:dyDescent="0.25">
      <c r="A8162" s="155" t="s">
        <v>71</v>
      </c>
      <c r="B8162" s="155" t="s">
        <v>1530</v>
      </c>
      <c r="C8162" s="155" t="s">
        <v>11524</v>
      </c>
      <c r="D8162" s="155">
        <v>5</v>
      </c>
      <c r="E8162" s="155">
        <v>5</v>
      </c>
      <c r="F8162" s="166">
        <v>42858</v>
      </c>
      <c r="G8162" s="166">
        <v>42867</v>
      </c>
      <c r="H8162" s="157">
        <v>1</v>
      </c>
      <c r="I8162" s="166"/>
    </row>
    <row r="8163" spans="1:9" ht="15" customHeight="1" x14ac:dyDescent="0.25">
      <c r="A8163" s="155" t="s">
        <v>29</v>
      </c>
      <c r="B8163" s="155" t="s">
        <v>11525</v>
      </c>
      <c r="C8163" s="155" t="s">
        <v>11526</v>
      </c>
      <c r="D8163" s="155">
        <v>4</v>
      </c>
      <c r="E8163" s="155">
        <v>4</v>
      </c>
      <c r="F8163" s="166">
        <v>42858</v>
      </c>
      <c r="G8163" s="166">
        <v>42859</v>
      </c>
      <c r="H8163" s="157">
        <v>1</v>
      </c>
      <c r="I8163" s="166"/>
    </row>
    <row r="8164" spans="1:9" ht="15" customHeight="1" x14ac:dyDescent="0.25">
      <c r="A8164" s="155" t="s">
        <v>1145</v>
      </c>
      <c r="B8164" s="155" t="s">
        <v>11527</v>
      </c>
      <c r="C8164" s="155" t="s">
        <v>11528</v>
      </c>
      <c r="D8164" s="155">
        <v>15</v>
      </c>
      <c r="E8164" s="155">
        <v>15</v>
      </c>
      <c r="F8164" s="166">
        <v>42858</v>
      </c>
      <c r="G8164" s="166">
        <v>42864</v>
      </c>
      <c r="H8164" s="157">
        <v>1</v>
      </c>
      <c r="I8164" s="166"/>
    </row>
    <row r="8165" spans="1:9" ht="15" customHeight="1" x14ac:dyDescent="0.25">
      <c r="A8165" s="155" t="s">
        <v>520</v>
      </c>
      <c r="B8165" s="155" t="s">
        <v>5026</v>
      </c>
      <c r="C8165" s="155" t="s">
        <v>11529</v>
      </c>
      <c r="D8165" s="155">
        <v>350</v>
      </c>
      <c r="E8165" s="155">
        <v>350</v>
      </c>
      <c r="F8165" s="166">
        <v>42859</v>
      </c>
      <c r="G8165" s="166">
        <v>42865</v>
      </c>
      <c r="H8165" s="157">
        <v>1</v>
      </c>
      <c r="I8165" s="166"/>
    </row>
    <row r="8166" spans="1:9" ht="15" customHeight="1" x14ac:dyDescent="0.25">
      <c r="A8166" s="155" t="s">
        <v>520</v>
      </c>
      <c r="B8166" s="155" t="s">
        <v>609</v>
      </c>
      <c r="C8166" s="155" t="s">
        <v>11530</v>
      </c>
      <c r="D8166" s="155">
        <v>400</v>
      </c>
      <c r="E8166" s="155">
        <v>400</v>
      </c>
      <c r="F8166" s="166">
        <v>42859</v>
      </c>
      <c r="G8166" s="166">
        <v>42865</v>
      </c>
      <c r="H8166" s="157">
        <v>1</v>
      </c>
      <c r="I8166" s="166"/>
    </row>
    <row r="8167" spans="1:9" ht="30" customHeight="1" x14ac:dyDescent="0.25">
      <c r="A8167" s="155" t="s">
        <v>8056</v>
      </c>
      <c r="B8167" s="155" t="s">
        <v>11240</v>
      </c>
      <c r="C8167" s="155" t="s">
        <v>11531</v>
      </c>
      <c r="D8167" s="155">
        <v>20</v>
      </c>
      <c r="E8167" s="155">
        <v>20</v>
      </c>
      <c r="F8167" s="166">
        <v>42860</v>
      </c>
      <c r="G8167" s="166">
        <v>42864</v>
      </c>
      <c r="H8167" s="157">
        <v>1</v>
      </c>
      <c r="I8167" s="166"/>
    </row>
    <row r="8168" spans="1:9" ht="15" customHeight="1" x14ac:dyDescent="0.25">
      <c r="A8168" s="155" t="s">
        <v>8835</v>
      </c>
      <c r="B8168" s="155" t="s">
        <v>9341</v>
      </c>
      <c r="C8168" s="155" t="s">
        <v>11532</v>
      </c>
      <c r="D8168" s="155">
        <v>25</v>
      </c>
      <c r="E8168" s="155">
        <v>25</v>
      </c>
      <c r="F8168" s="166">
        <v>42860</v>
      </c>
      <c r="G8168" s="166">
        <v>42863</v>
      </c>
      <c r="H8168" s="157">
        <v>1</v>
      </c>
      <c r="I8168" s="166"/>
    </row>
    <row r="8169" spans="1:9" ht="15" customHeight="1" x14ac:dyDescent="0.25">
      <c r="A8169" s="155" t="s">
        <v>11533</v>
      </c>
      <c r="B8169" s="155" t="s">
        <v>11534</v>
      </c>
      <c r="C8169" s="155" t="s">
        <v>11535</v>
      </c>
      <c r="D8169" s="155">
        <v>2</v>
      </c>
      <c r="E8169" s="155">
        <v>2</v>
      </c>
      <c r="F8169" s="166">
        <v>42860</v>
      </c>
      <c r="G8169" s="166">
        <v>42867</v>
      </c>
      <c r="H8169" s="157">
        <v>1</v>
      </c>
      <c r="I8169" s="166"/>
    </row>
    <row r="8170" spans="1:9" ht="15" customHeight="1" x14ac:dyDescent="0.25">
      <c r="A8170" s="155" t="s">
        <v>10425</v>
      </c>
      <c r="B8170" s="155" t="s">
        <v>10545</v>
      </c>
      <c r="C8170" s="155" t="s">
        <v>11536</v>
      </c>
      <c r="D8170" s="155">
        <v>2500</v>
      </c>
      <c r="E8170" s="155">
        <v>3000</v>
      </c>
      <c r="F8170" s="166">
        <v>42860</v>
      </c>
      <c r="G8170" s="166">
        <v>42865</v>
      </c>
      <c r="H8170" s="157">
        <v>1</v>
      </c>
      <c r="I8170" s="166"/>
    </row>
    <row r="8171" spans="1:9" ht="15" customHeight="1" x14ac:dyDescent="0.25">
      <c r="A8171" s="155" t="s">
        <v>2714</v>
      </c>
      <c r="B8171" s="155" t="s">
        <v>5046</v>
      </c>
      <c r="C8171" s="155" t="s">
        <v>11537</v>
      </c>
      <c r="D8171" s="155">
        <v>100</v>
      </c>
      <c r="E8171" s="155">
        <v>100</v>
      </c>
      <c r="F8171" s="166">
        <v>42863</v>
      </c>
      <c r="G8171" s="166">
        <v>42866</v>
      </c>
      <c r="H8171" s="157">
        <v>1</v>
      </c>
      <c r="I8171" s="166"/>
    </row>
    <row r="8172" spans="1:9" ht="15" customHeight="1" x14ac:dyDescent="0.25">
      <c r="A8172" s="155" t="s">
        <v>8570</v>
      </c>
      <c r="B8172" s="155" t="s">
        <v>10227</v>
      </c>
      <c r="C8172" s="155" t="s">
        <v>11546</v>
      </c>
      <c r="D8172" s="155">
        <v>400</v>
      </c>
      <c r="E8172" s="155">
        <v>400</v>
      </c>
      <c r="F8172" s="166">
        <v>42863</v>
      </c>
      <c r="G8172" s="166">
        <v>42865</v>
      </c>
      <c r="H8172" s="157">
        <v>1</v>
      </c>
      <c r="I8172" s="166"/>
    </row>
    <row r="8173" spans="1:9" ht="15" customHeight="1" x14ac:dyDescent="0.25">
      <c r="A8173" s="155" t="s">
        <v>8570</v>
      </c>
      <c r="B8173" s="155" t="s">
        <v>11539</v>
      </c>
      <c r="C8173" s="155" t="s">
        <v>11538</v>
      </c>
      <c r="D8173" s="155">
        <v>400</v>
      </c>
      <c r="E8173" s="155">
        <v>400</v>
      </c>
      <c r="F8173" s="166">
        <v>42863</v>
      </c>
      <c r="G8173" s="166">
        <v>42865</v>
      </c>
      <c r="H8173" s="157">
        <v>1</v>
      </c>
      <c r="I8173" s="166"/>
    </row>
    <row r="8174" spans="1:9" ht="15" customHeight="1" x14ac:dyDescent="0.25">
      <c r="A8174" s="155" t="s">
        <v>11540</v>
      </c>
      <c r="B8174" s="155" t="s">
        <v>5393</v>
      </c>
      <c r="C8174" s="155" t="s">
        <v>11541</v>
      </c>
      <c r="D8174" s="155">
        <v>50</v>
      </c>
      <c r="E8174" s="155">
        <v>50</v>
      </c>
      <c r="F8174" s="166">
        <v>42863</v>
      </c>
      <c r="G8174" s="166">
        <v>42866</v>
      </c>
      <c r="H8174" s="157">
        <v>1</v>
      </c>
      <c r="I8174" s="166"/>
    </row>
    <row r="8175" spans="1:9" ht="30" customHeight="1" x14ac:dyDescent="0.25">
      <c r="A8175" s="155" t="s">
        <v>8056</v>
      </c>
      <c r="B8175" s="155" t="s">
        <v>11543</v>
      </c>
      <c r="C8175" s="155" t="s">
        <v>11542</v>
      </c>
      <c r="D8175" s="155">
        <v>50</v>
      </c>
      <c r="E8175" s="155">
        <v>50</v>
      </c>
      <c r="F8175" s="166">
        <v>42863</v>
      </c>
      <c r="G8175" s="166">
        <v>42864</v>
      </c>
      <c r="H8175" s="157">
        <v>1</v>
      </c>
      <c r="I8175" s="166"/>
    </row>
    <row r="8176" spans="1:9" ht="15" customHeight="1" x14ac:dyDescent="0.25">
      <c r="A8176" s="155" t="s">
        <v>10425</v>
      </c>
      <c r="B8176" s="155" t="s">
        <v>10545</v>
      </c>
      <c r="C8176" s="155" t="s">
        <v>11544</v>
      </c>
      <c r="D8176" s="155">
        <v>2500</v>
      </c>
      <c r="E8176" s="155">
        <v>2500</v>
      </c>
      <c r="F8176" s="166">
        <v>42863</v>
      </c>
      <c r="G8176" s="166">
        <v>42867</v>
      </c>
      <c r="H8176" s="157">
        <v>1</v>
      </c>
      <c r="I8176" s="166"/>
    </row>
    <row r="8177" spans="1:9" ht="15" customHeight="1" x14ac:dyDescent="0.25">
      <c r="A8177" s="155" t="s">
        <v>10425</v>
      </c>
      <c r="B8177" s="155" t="s">
        <v>10545</v>
      </c>
      <c r="C8177" s="155" t="s">
        <v>161</v>
      </c>
      <c r="D8177" s="155">
        <v>2500</v>
      </c>
      <c r="E8177" s="155">
        <v>2500</v>
      </c>
      <c r="F8177" s="166">
        <v>42863</v>
      </c>
      <c r="G8177" s="166">
        <v>42871</v>
      </c>
      <c r="H8177" s="157">
        <v>1</v>
      </c>
      <c r="I8177" s="166"/>
    </row>
    <row r="8178" spans="1:9" x14ac:dyDescent="0.25">
      <c r="A8178" s="155" t="s">
        <v>145</v>
      </c>
      <c r="B8178" s="155" t="s">
        <v>4622</v>
      </c>
      <c r="C8178" s="155" t="s">
        <v>11545</v>
      </c>
      <c r="D8178" s="155">
        <v>250</v>
      </c>
      <c r="E8178" s="155">
        <v>256</v>
      </c>
      <c r="F8178" s="166">
        <v>42863</v>
      </c>
      <c r="G8178" s="166">
        <v>42860</v>
      </c>
      <c r="H8178" s="157">
        <v>0</v>
      </c>
      <c r="I8178" s="166"/>
    </row>
    <row r="8179" spans="1:9" ht="15" customHeight="1" x14ac:dyDescent="0.25">
      <c r="A8179" s="155" t="s">
        <v>8570</v>
      </c>
      <c r="B8179" s="155" t="s">
        <v>11547</v>
      </c>
      <c r="C8179" s="155" t="s">
        <v>11546</v>
      </c>
      <c r="D8179" s="155">
        <v>400</v>
      </c>
      <c r="E8179" s="155">
        <v>400</v>
      </c>
      <c r="F8179" s="166">
        <v>42863</v>
      </c>
      <c r="G8179" s="166">
        <v>42864</v>
      </c>
      <c r="H8179" s="157">
        <v>1</v>
      </c>
      <c r="I8179" s="166"/>
    </row>
    <row r="8180" spans="1:9" ht="15" customHeight="1" x14ac:dyDescent="0.25">
      <c r="A8180" s="155" t="s">
        <v>46</v>
      </c>
      <c r="B8180" s="155" t="s">
        <v>949</v>
      </c>
      <c r="C8180" s="155" t="s">
        <v>11548</v>
      </c>
      <c r="D8180" s="155">
        <v>10</v>
      </c>
      <c r="E8180" s="155">
        <v>10</v>
      </c>
      <c r="F8180" s="166">
        <v>42863</v>
      </c>
      <c r="G8180" s="166">
        <v>42864</v>
      </c>
      <c r="H8180" s="157">
        <v>1</v>
      </c>
      <c r="I8180" s="166"/>
    </row>
    <row r="8181" spans="1:9" ht="15" customHeight="1" x14ac:dyDescent="0.25">
      <c r="A8181" s="155" t="s">
        <v>11533</v>
      </c>
      <c r="B8181" s="155" t="s">
        <v>11534</v>
      </c>
      <c r="C8181" s="155" t="s">
        <v>11549</v>
      </c>
      <c r="D8181" s="155">
        <v>2</v>
      </c>
      <c r="E8181" s="155">
        <v>2</v>
      </c>
      <c r="F8181" s="166">
        <v>42863</v>
      </c>
      <c r="G8181" s="166">
        <v>42864</v>
      </c>
      <c r="H8181" s="157">
        <v>1</v>
      </c>
      <c r="I8181" s="166"/>
    </row>
    <row r="8182" spans="1:9" ht="15" customHeight="1" x14ac:dyDescent="0.25">
      <c r="A8182" s="155" t="s">
        <v>1492</v>
      </c>
      <c r="B8182" s="155" t="s">
        <v>11223</v>
      </c>
      <c r="C8182" s="155" t="s">
        <v>11550</v>
      </c>
      <c r="D8182" s="155">
        <v>500</v>
      </c>
      <c r="E8182" s="155">
        <v>510</v>
      </c>
      <c r="F8182" s="166">
        <v>42864</v>
      </c>
      <c r="G8182" s="166">
        <v>42871</v>
      </c>
      <c r="H8182" s="157">
        <v>1</v>
      </c>
      <c r="I8182" s="166"/>
    </row>
    <row r="8183" spans="1:9" ht="15" customHeight="1" x14ac:dyDescent="0.25">
      <c r="A8183" s="155" t="s">
        <v>8570</v>
      </c>
      <c r="B8183" s="155" t="s">
        <v>11551</v>
      </c>
      <c r="C8183" s="155" t="s">
        <v>11553</v>
      </c>
      <c r="D8183" s="155">
        <v>800</v>
      </c>
      <c r="E8183" s="155">
        <v>400</v>
      </c>
      <c r="F8183" s="166">
        <v>42864</v>
      </c>
      <c r="G8183" s="166">
        <v>42865</v>
      </c>
      <c r="H8183" s="157">
        <v>1</v>
      </c>
      <c r="I8183" s="166"/>
    </row>
    <row r="8184" spans="1:9" ht="15" customHeight="1" x14ac:dyDescent="0.25">
      <c r="A8184" s="155" t="s">
        <v>8570</v>
      </c>
      <c r="B8184" s="155" t="s">
        <v>11552</v>
      </c>
      <c r="C8184" s="155" t="s">
        <v>11554</v>
      </c>
      <c r="D8184" s="155">
        <v>400</v>
      </c>
      <c r="E8184" s="155">
        <v>400</v>
      </c>
      <c r="F8184" s="166">
        <v>42864</v>
      </c>
      <c r="G8184" s="166">
        <v>42865</v>
      </c>
      <c r="H8184" s="157">
        <v>1</v>
      </c>
      <c r="I8184" s="166"/>
    </row>
    <row r="8185" spans="1:9" ht="15" customHeight="1" x14ac:dyDescent="0.25">
      <c r="A8185" s="155" t="s">
        <v>195</v>
      </c>
      <c r="B8185" s="155" t="s">
        <v>8000</v>
      </c>
      <c r="C8185" s="155" t="s">
        <v>11555</v>
      </c>
      <c r="D8185" s="155">
        <v>5</v>
      </c>
      <c r="E8185" s="155">
        <v>5</v>
      </c>
      <c r="F8185" s="166">
        <v>42864</v>
      </c>
      <c r="G8185" s="166">
        <v>42865</v>
      </c>
      <c r="H8185" s="157">
        <v>1</v>
      </c>
      <c r="I8185" s="166"/>
    </row>
    <row r="8186" spans="1:9" ht="15" customHeight="1" x14ac:dyDescent="0.25">
      <c r="A8186" s="155" t="s">
        <v>8810</v>
      </c>
      <c r="B8186" s="155" t="s">
        <v>11556</v>
      </c>
      <c r="C8186" s="155" t="s">
        <v>11557</v>
      </c>
      <c r="D8186" s="155">
        <v>10</v>
      </c>
      <c r="E8186" s="155">
        <v>10</v>
      </c>
      <c r="F8186" s="166">
        <v>42864</v>
      </c>
      <c r="G8186" s="166">
        <v>42870</v>
      </c>
      <c r="H8186" s="157">
        <v>1</v>
      </c>
      <c r="I8186" s="166"/>
    </row>
    <row r="8187" spans="1:9" ht="15" customHeight="1" x14ac:dyDescent="0.25">
      <c r="A8187" s="155" t="s">
        <v>9742</v>
      </c>
      <c r="B8187" s="155" t="s">
        <v>1696</v>
      </c>
      <c r="C8187" s="155" t="s">
        <v>11558</v>
      </c>
      <c r="D8187" s="155">
        <v>14</v>
      </c>
      <c r="E8187" s="155">
        <v>9</v>
      </c>
      <c r="F8187" s="166">
        <v>42864</v>
      </c>
      <c r="G8187" s="166">
        <v>42865</v>
      </c>
      <c r="H8187" s="157">
        <v>1</v>
      </c>
      <c r="I8187" s="166" t="s">
        <v>11559</v>
      </c>
    </row>
    <row r="8188" spans="1:9" ht="15" customHeight="1" x14ac:dyDescent="0.25">
      <c r="A8188" s="155" t="s">
        <v>8570</v>
      </c>
      <c r="B8188" s="155" t="s">
        <v>6926</v>
      </c>
      <c r="C8188" s="155" t="s">
        <v>11560</v>
      </c>
      <c r="D8188" s="155">
        <v>50</v>
      </c>
      <c r="E8188" s="155">
        <v>50</v>
      </c>
      <c r="F8188" s="166">
        <v>42866</v>
      </c>
      <c r="G8188" s="166">
        <v>42870</v>
      </c>
      <c r="H8188" s="157">
        <v>1</v>
      </c>
      <c r="I8188" s="166"/>
    </row>
    <row r="8189" spans="1:9" ht="15" customHeight="1" x14ac:dyDescent="0.25">
      <c r="A8189" s="155" t="s">
        <v>173</v>
      </c>
      <c r="B8189" s="155" t="s">
        <v>7895</v>
      </c>
      <c r="C8189" s="155" t="s">
        <v>11562</v>
      </c>
      <c r="D8189" s="155">
        <v>100</v>
      </c>
      <c r="E8189" s="155">
        <v>207</v>
      </c>
      <c r="F8189" s="166">
        <v>42866</v>
      </c>
      <c r="G8189" s="166">
        <v>42872</v>
      </c>
      <c r="H8189" s="157">
        <v>1</v>
      </c>
      <c r="I8189" s="166"/>
    </row>
    <row r="8190" spans="1:9" ht="15" customHeight="1" x14ac:dyDescent="0.25">
      <c r="A8190" s="155" t="s">
        <v>173</v>
      </c>
      <c r="B8190" s="155" t="s">
        <v>11561</v>
      </c>
      <c r="C8190" s="155" t="s">
        <v>364</v>
      </c>
      <c r="D8190" s="155">
        <v>100</v>
      </c>
      <c r="E8190" s="155">
        <v>100</v>
      </c>
      <c r="F8190" s="166">
        <v>42866</v>
      </c>
      <c r="G8190" s="166">
        <v>42872</v>
      </c>
      <c r="H8190" s="157">
        <v>1</v>
      </c>
      <c r="I8190" s="166"/>
    </row>
    <row r="8191" spans="1:9" ht="15" customHeight="1" x14ac:dyDescent="0.25">
      <c r="A8191" s="155" t="s">
        <v>173</v>
      </c>
      <c r="B8191" s="155" t="s">
        <v>11561</v>
      </c>
      <c r="C8191" s="155" t="s">
        <v>161</v>
      </c>
      <c r="D8191" s="155">
        <v>100</v>
      </c>
      <c r="E8191" s="155">
        <v>100</v>
      </c>
      <c r="F8191" s="166">
        <v>42866</v>
      </c>
      <c r="G8191" s="166">
        <v>42872</v>
      </c>
      <c r="H8191" s="157">
        <v>1</v>
      </c>
      <c r="I8191" s="166"/>
    </row>
    <row r="8192" spans="1:9" ht="15" customHeight="1" x14ac:dyDescent="0.25">
      <c r="A8192" s="155" t="s">
        <v>71</v>
      </c>
      <c r="B8192" s="155" t="s">
        <v>102</v>
      </c>
      <c r="C8192" s="155" t="s">
        <v>11563</v>
      </c>
      <c r="D8192" s="155">
        <v>10</v>
      </c>
      <c r="E8192" s="155">
        <v>10</v>
      </c>
      <c r="F8192" s="166">
        <v>42866</v>
      </c>
      <c r="G8192" s="166">
        <v>42870</v>
      </c>
      <c r="H8192" s="157">
        <v>1</v>
      </c>
      <c r="I8192" s="166"/>
    </row>
    <row r="8193" spans="1:9" ht="15" customHeight="1" x14ac:dyDescent="0.25">
      <c r="A8193" s="155" t="s">
        <v>286</v>
      </c>
      <c r="B8193" s="155" t="s">
        <v>11564</v>
      </c>
      <c r="C8193" s="155" t="s">
        <v>11565</v>
      </c>
      <c r="D8193" s="155">
        <v>25</v>
      </c>
      <c r="E8193" s="155">
        <v>25</v>
      </c>
      <c r="F8193" s="166">
        <v>42866</v>
      </c>
      <c r="G8193" s="166">
        <v>42867</v>
      </c>
      <c r="H8193" s="157">
        <v>1</v>
      </c>
      <c r="I8193" s="166"/>
    </row>
    <row r="8194" spans="1:9" ht="15" customHeight="1" x14ac:dyDescent="0.25">
      <c r="A8194" s="155" t="s">
        <v>42</v>
      </c>
      <c r="B8194" s="155" t="s">
        <v>2124</v>
      </c>
      <c r="C8194" s="155" t="s">
        <v>11566</v>
      </c>
      <c r="D8194" s="155">
        <v>50</v>
      </c>
      <c r="E8194" s="155">
        <v>50</v>
      </c>
      <c r="F8194" s="166">
        <v>42866</v>
      </c>
      <c r="G8194" s="166">
        <v>42873</v>
      </c>
      <c r="H8194" s="157">
        <v>1</v>
      </c>
      <c r="I8194" s="166"/>
    </row>
    <row r="8195" spans="1:9" ht="30" customHeight="1" x14ac:dyDescent="0.25">
      <c r="A8195" s="155" t="s">
        <v>8056</v>
      </c>
      <c r="B8195" s="155" t="s">
        <v>11567</v>
      </c>
      <c r="C8195" s="155" t="s">
        <v>11568</v>
      </c>
      <c r="D8195" s="155">
        <v>25</v>
      </c>
      <c r="E8195" s="155">
        <v>25</v>
      </c>
      <c r="F8195" s="166">
        <v>42866</v>
      </c>
      <c r="G8195" s="166">
        <v>42872</v>
      </c>
      <c r="H8195" s="157">
        <v>1</v>
      </c>
      <c r="I8195" s="166"/>
    </row>
    <row r="8196" spans="1:9" ht="15" customHeight="1" x14ac:dyDescent="0.25">
      <c r="A8196" s="155" t="s">
        <v>78</v>
      </c>
      <c r="B8196" s="155" t="s">
        <v>1074</v>
      </c>
      <c r="C8196" s="155" t="s">
        <v>11569</v>
      </c>
      <c r="D8196" s="155">
        <v>10</v>
      </c>
      <c r="E8196" s="155">
        <v>10</v>
      </c>
      <c r="F8196" s="166">
        <v>42866</v>
      </c>
      <c r="G8196" s="166">
        <v>42870</v>
      </c>
      <c r="H8196" s="157">
        <v>1</v>
      </c>
      <c r="I8196" s="166"/>
    </row>
    <row r="8197" spans="1:9" ht="15" customHeight="1" x14ac:dyDescent="0.25">
      <c r="A8197" s="155" t="s">
        <v>8170</v>
      </c>
      <c r="B8197" s="155" t="s">
        <v>272</v>
      </c>
      <c r="C8197" s="155" t="s">
        <v>11570</v>
      </c>
      <c r="D8197" s="155">
        <v>3</v>
      </c>
      <c r="E8197" s="155">
        <v>3</v>
      </c>
      <c r="F8197" s="166">
        <v>42866</v>
      </c>
      <c r="G8197" s="166">
        <v>42872</v>
      </c>
      <c r="H8197" s="157">
        <v>1</v>
      </c>
      <c r="I8197" s="166" t="s">
        <v>11571</v>
      </c>
    </row>
    <row r="8198" spans="1:9" ht="15" customHeight="1" x14ac:dyDescent="0.25">
      <c r="A8198" s="155" t="s">
        <v>8170</v>
      </c>
      <c r="B8198" s="155" t="s">
        <v>272</v>
      </c>
      <c r="C8198" s="155" t="s">
        <v>364</v>
      </c>
      <c r="D8198" s="155">
        <v>10</v>
      </c>
      <c r="E8198" s="155">
        <v>10</v>
      </c>
      <c r="F8198" s="166">
        <v>42866</v>
      </c>
      <c r="G8198" s="166">
        <v>42872</v>
      </c>
      <c r="H8198" s="157">
        <v>1</v>
      </c>
      <c r="I8198" s="166" t="s">
        <v>9188</v>
      </c>
    </row>
    <row r="8199" spans="1:9" ht="15" customHeight="1" x14ac:dyDescent="0.25">
      <c r="A8199" s="155" t="s">
        <v>8170</v>
      </c>
      <c r="B8199" s="155" t="s">
        <v>272</v>
      </c>
      <c r="C8199" s="155" t="s">
        <v>161</v>
      </c>
      <c r="D8199" s="155">
        <v>1</v>
      </c>
      <c r="E8199" s="155">
        <v>1</v>
      </c>
      <c r="F8199" s="166">
        <v>42866</v>
      </c>
      <c r="G8199" s="166">
        <v>42872</v>
      </c>
      <c r="H8199" s="157">
        <v>1</v>
      </c>
      <c r="I8199" s="166" t="s">
        <v>11572</v>
      </c>
    </row>
    <row r="8200" spans="1:9" ht="15" customHeight="1" x14ac:dyDescent="0.25">
      <c r="A8200" s="155" t="s">
        <v>299</v>
      </c>
      <c r="B8200" s="155" t="s">
        <v>11576</v>
      </c>
      <c r="C8200" s="155" t="s">
        <v>11577</v>
      </c>
      <c r="D8200" s="155">
        <v>25</v>
      </c>
      <c r="E8200" s="155">
        <v>25</v>
      </c>
      <c r="F8200" s="166">
        <v>42867</v>
      </c>
      <c r="G8200" s="166">
        <v>42870</v>
      </c>
      <c r="H8200" s="157">
        <v>1</v>
      </c>
      <c r="I8200" s="166"/>
    </row>
    <row r="8201" spans="1:9" ht="15" customHeight="1" x14ac:dyDescent="0.25">
      <c r="A8201" s="155" t="s">
        <v>2714</v>
      </c>
      <c r="B8201" s="155" t="s">
        <v>11578</v>
      </c>
      <c r="C8201" s="155" t="s">
        <v>11579</v>
      </c>
      <c r="D8201" s="155">
        <v>25</v>
      </c>
      <c r="E8201" s="155">
        <v>25</v>
      </c>
      <c r="F8201" s="166">
        <v>42867</v>
      </c>
      <c r="G8201" s="166">
        <v>42873</v>
      </c>
      <c r="H8201" s="157">
        <v>1</v>
      </c>
      <c r="I8201" s="166"/>
    </row>
    <row r="8202" spans="1:9" ht="15" customHeight="1" x14ac:dyDescent="0.25">
      <c r="A8202" s="155" t="s">
        <v>2714</v>
      </c>
      <c r="B8202" s="155" t="s">
        <v>234</v>
      </c>
      <c r="C8202" s="155" t="s">
        <v>364</v>
      </c>
      <c r="D8202" s="155">
        <v>50</v>
      </c>
      <c r="E8202" s="155">
        <v>50</v>
      </c>
      <c r="F8202" s="166">
        <v>42867</v>
      </c>
      <c r="G8202" s="166">
        <v>42873</v>
      </c>
      <c r="H8202" s="157">
        <v>1</v>
      </c>
      <c r="I8202" s="166"/>
    </row>
    <row r="8203" spans="1:9" ht="15" customHeight="1" x14ac:dyDescent="0.25">
      <c r="A8203" s="155" t="s">
        <v>9769</v>
      </c>
      <c r="B8203" s="155" t="s">
        <v>272</v>
      </c>
      <c r="C8203" s="155" t="s">
        <v>272</v>
      </c>
      <c r="D8203" s="155">
        <v>46</v>
      </c>
      <c r="E8203" s="155">
        <v>46</v>
      </c>
      <c r="F8203" s="166">
        <v>42867</v>
      </c>
      <c r="G8203" s="166">
        <v>42873</v>
      </c>
      <c r="H8203" s="157">
        <v>1</v>
      </c>
      <c r="I8203" s="166" t="s">
        <v>11580</v>
      </c>
    </row>
    <row r="8204" spans="1:9" ht="15" customHeight="1" x14ac:dyDescent="0.25">
      <c r="A8204" s="155" t="s">
        <v>748</v>
      </c>
      <c r="B8204" s="155" t="s">
        <v>3503</v>
      </c>
      <c r="C8204" s="155" t="s">
        <v>11581</v>
      </c>
      <c r="D8204" s="155">
        <v>10</v>
      </c>
      <c r="E8204" s="155">
        <v>10</v>
      </c>
      <c r="F8204" s="166">
        <v>42870</v>
      </c>
      <c r="G8204" s="166">
        <v>42874</v>
      </c>
      <c r="H8204" s="157">
        <v>1</v>
      </c>
      <c r="I8204" s="166"/>
    </row>
    <row r="8205" spans="1:9" ht="15" customHeight="1" x14ac:dyDescent="0.25">
      <c r="A8205" s="155" t="s">
        <v>6965</v>
      </c>
      <c r="B8205" s="155" t="s">
        <v>10026</v>
      </c>
      <c r="C8205" s="155" t="s">
        <v>11582</v>
      </c>
      <c r="D8205" s="155">
        <v>10</v>
      </c>
      <c r="E8205" s="155">
        <v>10</v>
      </c>
      <c r="F8205" s="166">
        <v>42870</v>
      </c>
      <c r="G8205" s="166">
        <v>42872</v>
      </c>
      <c r="H8205" s="157">
        <v>1</v>
      </c>
      <c r="I8205" s="166"/>
    </row>
    <row r="8206" spans="1:9" ht="15" customHeight="1" x14ac:dyDescent="0.25">
      <c r="A8206" s="155" t="s">
        <v>2030</v>
      </c>
      <c r="B8206" s="155" t="s">
        <v>3411</v>
      </c>
      <c r="C8206" s="155" t="s">
        <v>11583</v>
      </c>
      <c r="D8206" s="155">
        <v>20</v>
      </c>
      <c r="E8206" s="155">
        <v>20</v>
      </c>
      <c r="F8206" s="166">
        <v>42870</v>
      </c>
      <c r="G8206" s="166">
        <v>42873</v>
      </c>
      <c r="H8206" s="157">
        <v>1</v>
      </c>
      <c r="I8206" s="166"/>
    </row>
    <row r="8207" spans="1:9" ht="15" customHeight="1" x14ac:dyDescent="0.25">
      <c r="A8207" s="155" t="s">
        <v>4963</v>
      </c>
      <c r="B8207" s="155" t="s">
        <v>11585</v>
      </c>
      <c r="C8207" s="155" t="s">
        <v>11584</v>
      </c>
      <c r="D8207" s="155">
        <v>25</v>
      </c>
      <c r="E8207" s="155">
        <v>27</v>
      </c>
      <c r="F8207" s="166">
        <v>42870</v>
      </c>
      <c r="G8207" s="166">
        <v>42873</v>
      </c>
      <c r="H8207" s="157">
        <v>1</v>
      </c>
      <c r="I8207" s="166"/>
    </row>
    <row r="8208" spans="1:9" ht="15" customHeight="1" x14ac:dyDescent="0.25">
      <c r="A8208" s="155" t="s">
        <v>6237</v>
      </c>
      <c r="B8208" s="155" t="s">
        <v>10491</v>
      </c>
      <c r="C8208" s="155" t="s">
        <v>11586</v>
      </c>
      <c r="D8208" s="155">
        <v>10</v>
      </c>
      <c r="E8208" s="155">
        <v>10</v>
      </c>
      <c r="F8208" s="166">
        <v>42870</v>
      </c>
      <c r="G8208" s="166">
        <v>42885</v>
      </c>
      <c r="H8208" s="157">
        <v>1</v>
      </c>
      <c r="I8208" s="166" t="s">
        <v>11589</v>
      </c>
    </row>
    <row r="8209" spans="1:9" ht="15" customHeight="1" x14ac:dyDescent="0.25">
      <c r="A8209" s="155" t="s">
        <v>6237</v>
      </c>
      <c r="B8209" s="155" t="s">
        <v>10492</v>
      </c>
      <c r="C8209" s="155" t="s">
        <v>11587</v>
      </c>
      <c r="D8209" s="155">
        <v>10</v>
      </c>
      <c r="E8209" s="155">
        <v>10</v>
      </c>
      <c r="F8209" s="166">
        <v>42870</v>
      </c>
      <c r="G8209" s="166">
        <v>42885</v>
      </c>
      <c r="H8209" s="157">
        <v>1</v>
      </c>
      <c r="I8209" s="166" t="s">
        <v>11589</v>
      </c>
    </row>
    <row r="8210" spans="1:9" ht="15" customHeight="1" x14ac:dyDescent="0.25">
      <c r="A8210" s="155" t="s">
        <v>6237</v>
      </c>
      <c r="B8210" s="155" t="s">
        <v>10495</v>
      </c>
      <c r="C8210" s="155" t="s">
        <v>11588</v>
      </c>
      <c r="D8210" s="155">
        <v>10</v>
      </c>
      <c r="E8210" s="155">
        <v>10</v>
      </c>
      <c r="F8210" s="166">
        <v>42870</v>
      </c>
      <c r="G8210" s="166">
        <v>42885</v>
      </c>
      <c r="H8210" s="157">
        <v>1</v>
      </c>
      <c r="I8210" s="166" t="s">
        <v>11589</v>
      </c>
    </row>
    <row r="8211" spans="1:9" ht="15" customHeight="1" x14ac:dyDescent="0.25">
      <c r="A8211" s="155" t="s">
        <v>2714</v>
      </c>
      <c r="B8211" s="155" t="s">
        <v>5141</v>
      </c>
      <c r="C8211" s="155" t="s">
        <v>11591</v>
      </c>
      <c r="D8211" s="155">
        <v>25</v>
      </c>
      <c r="E8211" s="155">
        <v>25</v>
      </c>
      <c r="F8211" s="166">
        <v>42871</v>
      </c>
      <c r="G8211" s="166">
        <v>42877</v>
      </c>
      <c r="H8211" s="157">
        <v>1</v>
      </c>
      <c r="I8211" s="166"/>
    </row>
    <row r="8212" spans="1:9" ht="15" customHeight="1" x14ac:dyDescent="0.25">
      <c r="A8212" s="155" t="s">
        <v>6576</v>
      </c>
      <c r="B8212" s="155" t="s">
        <v>7368</v>
      </c>
      <c r="D8212" s="155">
        <v>12</v>
      </c>
      <c r="E8212" s="155">
        <v>12</v>
      </c>
      <c r="F8212" s="166">
        <v>42871</v>
      </c>
      <c r="G8212" s="166">
        <v>42872</v>
      </c>
      <c r="H8212" s="157">
        <v>1</v>
      </c>
      <c r="I8212" s="166"/>
    </row>
    <row r="8213" spans="1:9" ht="15" customHeight="1" x14ac:dyDescent="0.25">
      <c r="A8213" s="155" t="s">
        <v>6021</v>
      </c>
      <c r="B8213" s="155" t="s">
        <v>6022</v>
      </c>
      <c r="C8213" s="155" t="s">
        <v>11590</v>
      </c>
      <c r="D8213" s="155">
        <v>250</v>
      </c>
      <c r="E8213" s="155">
        <v>250</v>
      </c>
      <c r="F8213" s="166">
        <v>42872</v>
      </c>
      <c r="G8213" s="166">
        <v>42916</v>
      </c>
      <c r="H8213" s="157">
        <v>1</v>
      </c>
      <c r="I8213" s="166"/>
    </row>
    <row r="8214" spans="1:9" ht="15" customHeight="1" x14ac:dyDescent="0.25">
      <c r="A8214" s="155" t="s">
        <v>8570</v>
      </c>
      <c r="B8214" s="155" t="s">
        <v>6165</v>
      </c>
      <c r="C8214" s="155" t="s">
        <v>11592</v>
      </c>
      <c r="D8214" s="155">
        <v>50</v>
      </c>
      <c r="E8214" s="155">
        <v>50</v>
      </c>
      <c r="F8214" s="166">
        <v>42872</v>
      </c>
      <c r="G8214" s="166">
        <v>42873</v>
      </c>
      <c r="H8214" s="157">
        <v>1</v>
      </c>
      <c r="I8214" s="166"/>
    </row>
    <row r="8215" spans="1:9" ht="15" customHeight="1" x14ac:dyDescent="0.25">
      <c r="A8215" s="155" t="s">
        <v>227</v>
      </c>
      <c r="B8215" s="155" t="s">
        <v>2086</v>
      </c>
      <c r="C8215" s="155" t="s">
        <v>11593</v>
      </c>
      <c r="D8215" s="155">
        <v>100</v>
      </c>
      <c r="E8215" s="155">
        <v>100</v>
      </c>
      <c r="F8215" s="166">
        <v>42872</v>
      </c>
      <c r="G8215" s="166">
        <v>42873</v>
      </c>
      <c r="H8215" s="157">
        <v>1</v>
      </c>
      <c r="I8215" s="166"/>
    </row>
    <row r="8216" spans="1:9" ht="15" customHeight="1" x14ac:dyDescent="0.25">
      <c r="A8216" s="155" t="s">
        <v>71</v>
      </c>
      <c r="B8216" s="155" t="s">
        <v>1696</v>
      </c>
      <c r="C8216" s="155" t="s">
        <v>11594</v>
      </c>
      <c r="D8216" s="155">
        <v>14</v>
      </c>
      <c r="E8216" s="155">
        <v>14</v>
      </c>
      <c r="F8216" s="166">
        <v>42872</v>
      </c>
      <c r="G8216" s="166">
        <v>42885</v>
      </c>
      <c r="H8216" s="157">
        <v>1</v>
      </c>
      <c r="I8216" s="166" t="s">
        <v>9887</v>
      </c>
    </row>
    <row r="8217" spans="1:9" ht="15" customHeight="1" x14ac:dyDescent="0.25">
      <c r="A8217" s="155" t="s">
        <v>6237</v>
      </c>
      <c r="B8217" s="155" t="s">
        <v>10491</v>
      </c>
      <c r="C8217" s="155" t="s">
        <v>11595</v>
      </c>
      <c r="D8217" s="155">
        <v>10</v>
      </c>
      <c r="E8217" s="155">
        <v>10</v>
      </c>
      <c r="F8217" s="166">
        <v>42872</v>
      </c>
      <c r="G8217" s="166">
        <v>42916</v>
      </c>
      <c r="H8217" s="157">
        <v>1</v>
      </c>
      <c r="I8217" s="166" t="s">
        <v>11589</v>
      </c>
    </row>
    <row r="8218" spans="1:9" ht="15" customHeight="1" x14ac:dyDescent="0.25">
      <c r="A8218" s="155" t="s">
        <v>6237</v>
      </c>
      <c r="B8218" s="155" t="s">
        <v>10492</v>
      </c>
      <c r="C8218" s="155" t="s">
        <v>11596</v>
      </c>
      <c r="D8218" s="155">
        <v>10</v>
      </c>
      <c r="E8218" s="155">
        <v>10</v>
      </c>
      <c r="F8218" s="166">
        <v>42872</v>
      </c>
      <c r="G8218" s="166">
        <v>42916</v>
      </c>
      <c r="H8218" s="157">
        <v>1</v>
      </c>
      <c r="I8218" s="166" t="s">
        <v>11589</v>
      </c>
    </row>
    <row r="8219" spans="1:9" ht="15" customHeight="1" x14ac:dyDescent="0.25">
      <c r="A8219" s="155" t="s">
        <v>6237</v>
      </c>
      <c r="B8219" s="155" t="s">
        <v>10495</v>
      </c>
      <c r="C8219" s="155" t="s">
        <v>11597</v>
      </c>
      <c r="D8219" s="155">
        <v>10</v>
      </c>
      <c r="E8219" s="155">
        <v>10</v>
      </c>
      <c r="F8219" s="166">
        <v>42872</v>
      </c>
      <c r="G8219" s="166">
        <v>42916</v>
      </c>
      <c r="H8219" s="157">
        <v>1</v>
      </c>
      <c r="I8219" s="166" t="s">
        <v>11589</v>
      </c>
    </row>
    <row r="8220" spans="1:9" ht="15" customHeight="1" x14ac:dyDescent="0.25">
      <c r="A8220" s="155" t="s">
        <v>71</v>
      </c>
      <c r="B8220" s="155" t="s">
        <v>1696</v>
      </c>
      <c r="C8220" s="155" t="s">
        <v>11598</v>
      </c>
      <c r="D8220" s="155">
        <v>43</v>
      </c>
      <c r="E8220" s="155">
        <v>43</v>
      </c>
      <c r="F8220" s="166">
        <v>42873</v>
      </c>
      <c r="G8220" s="166">
        <v>42886</v>
      </c>
      <c r="H8220" s="157">
        <v>1</v>
      </c>
      <c r="I8220" s="166" t="s">
        <v>9887</v>
      </c>
    </row>
    <row r="8221" spans="1:9" ht="15" customHeight="1" x14ac:dyDescent="0.25">
      <c r="A8221" s="155" t="s">
        <v>4395</v>
      </c>
      <c r="B8221" s="155" t="s">
        <v>4396</v>
      </c>
      <c r="C8221" s="155" t="s">
        <v>11599</v>
      </c>
      <c r="D8221" s="155">
        <v>100</v>
      </c>
      <c r="E8221" s="155">
        <v>100</v>
      </c>
      <c r="F8221" s="166">
        <v>42873</v>
      </c>
      <c r="G8221" s="166">
        <v>42874</v>
      </c>
      <c r="H8221" s="157">
        <v>1</v>
      </c>
      <c r="I8221" s="166"/>
    </row>
    <row r="8222" spans="1:9" ht="15" customHeight="1" x14ac:dyDescent="0.25">
      <c r="A8222" s="155" t="s">
        <v>195</v>
      </c>
      <c r="B8222" s="155" t="s">
        <v>7597</v>
      </c>
      <c r="C8222" s="155" t="s">
        <v>11606</v>
      </c>
      <c r="D8222" s="155">
        <v>5</v>
      </c>
      <c r="E8222" s="155">
        <v>5</v>
      </c>
      <c r="F8222" s="166">
        <v>42873</v>
      </c>
      <c r="G8222" s="166">
        <v>42874</v>
      </c>
      <c r="H8222" s="157">
        <v>1</v>
      </c>
      <c r="I8222" s="166"/>
    </row>
    <row r="8223" spans="1:9" ht="15" customHeight="1" x14ac:dyDescent="0.25">
      <c r="A8223" s="155" t="s">
        <v>6837</v>
      </c>
      <c r="B8223" s="155" t="s">
        <v>746</v>
      </c>
      <c r="C8223" s="155" t="s">
        <v>11600</v>
      </c>
      <c r="D8223" s="155">
        <v>50</v>
      </c>
      <c r="E8223" s="155">
        <v>50</v>
      </c>
      <c r="F8223" s="166">
        <v>42873</v>
      </c>
      <c r="G8223" s="166">
        <v>42879</v>
      </c>
      <c r="H8223" s="157">
        <v>1</v>
      </c>
      <c r="I8223" s="166"/>
    </row>
    <row r="8224" spans="1:9" ht="15" customHeight="1" x14ac:dyDescent="0.25">
      <c r="A8224" s="155" t="s">
        <v>11601</v>
      </c>
      <c r="B8224" s="155" t="s">
        <v>11602</v>
      </c>
      <c r="C8224" s="155" t="s">
        <v>11603</v>
      </c>
      <c r="D8224" s="155">
        <v>100</v>
      </c>
      <c r="E8224" s="155">
        <v>100</v>
      </c>
      <c r="F8224" s="166">
        <v>42873</v>
      </c>
      <c r="G8224" s="166">
        <v>42877</v>
      </c>
      <c r="H8224" s="157">
        <v>1</v>
      </c>
      <c r="I8224" s="166"/>
    </row>
    <row r="8225" spans="1:9" ht="15" customHeight="1" x14ac:dyDescent="0.25">
      <c r="A8225" s="155" t="s">
        <v>327</v>
      </c>
      <c r="B8225" s="155" t="s">
        <v>987</v>
      </c>
      <c r="C8225" s="155" t="s">
        <v>11604</v>
      </c>
      <c r="D8225" s="155">
        <v>250</v>
      </c>
      <c r="E8225" s="155">
        <v>250</v>
      </c>
      <c r="F8225" s="166">
        <v>42873</v>
      </c>
      <c r="G8225" s="166">
        <v>42876</v>
      </c>
      <c r="H8225" s="157">
        <v>1</v>
      </c>
      <c r="I8225" s="166"/>
    </row>
    <row r="8226" spans="1:9" ht="15" customHeight="1" x14ac:dyDescent="0.25">
      <c r="A8226" s="155" t="s">
        <v>286</v>
      </c>
      <c r="B8226" s="155" t="s">
        <v>3065</v>
      </c>
      <c r="C8226" s="155" t="s">
        <v>11605</v>
      </c>
      <c r="D8226" s="155">
        <v>25</v>
      </c>
      <c r="E8226" s="155">
        <v>25</v>
      </c>
      <c r="F8226" s="166">
        <v>42873</v>
      </c>
      <c r="G8226" s="166">
        <v>42877</v>
      </c>
      <c r="H8226" s="157">
        <v>1</v>
      </c>
      <c r="I8226" s="166"/>
    </row>
    <row r="8227" spans="1:9" ht="15" customHeight="1" x14ac:dyDescent="0.25">
      <c r="A8227" s="155" t="s">
        <v>11607</v>
      </c>
      <c r="B8227" s="155" t="s">
        <v>11608</v>
      </c>
      <c r="C8227" s="155" t="s">
        <v>11609</v>
      </c>
      <c r="D8227" s="155">
        <v>90</v>
      </c>
      <c r="E8227" s="155">
        <v>90</v>
      </c>
      <c r="F8227" s="166">
        <v>42873</v>
      </c>
      <c r="G8227" s="166">
        <v>42879</v>
      </c>
      <c r="H8227" s="157">
        <v>1</v>
      </c>
      <c r="I8227" s="166"/>
    </row>
    <row r="8228" spans="1:9" ht="15" customHeight="1" x14ac:dyDescent="0.25">
      <c r="A8228" s="155" t="s">
        <v>173</v>
      </c>
      <c r="B8228" s="155" t="s">
        <v>9908</v>
      </c>
      <c r="C8228" s="155" t="s">
        <v>11610</v>
      </c>
      <c r="D8228" s="155">
        <v>250</v>
      </c>
      <c r="E8228" s="155">
        <v>250</v>
      </c>
      <c r="F8228" s="166">
        <v>42873</v>
      </c>
      <c r="G8228" s="166">
        <v>42874</v>
      </c>
      <c r="H8228" s="157">
        <v>1</v>
      </c>
      <c r="I8228" s="166"/>
    </row>
    <row r="8229" spans="1:9" ht="15" customHeight="1" x14ac:dyDescent="0.25">
      <c r="A8229" s="155" t="s">
        <v>173</v>
      </c>
      <c r="B8229" s="155" t="s">
        <v>9908</v>
      </c>
      <c r="C8229" s="155" t="s">
        <v>364</v>
      </c>
      <c r="D8229" s="155">
        <v>50</v>
      </c>
      <c r="E8229" s="155">
        <v>50</v>
      </c>
      <c r="F8229" s="166">
        <v>42873</v>
      </c>
      <c r="G8229" s="166">
        <v>42874</v>
      </c>
      <c r="H8229" s="157">
        <v>1</v>
      </c>
      <c r="I8229" s="166"/>
    </row>
    <row r="8230" spans="1:9" ht="15" customHeight="1" x14ac:dyDescent="0.25">
      <c r="A8230" s="155" t="s">
        <v>173</v>
      </c>
      <c r="B8230" s="155" t="s">
        <v>9908</v>
      </c>
      <c r="C8230" s="155" t="s">
        <v>11611</v>
      </c>
      <c r="D8230" s="155">
        <v>100</v>
      </c>
      <c r="E8230" s="155">
        <v>100</v>
      </c>
      <c r="F8230" s="166">
        <v>42873</v>
      </c>
      <c r="G8230" s="166">
        <v>42874</v>
      </c>
      <c r="H8230" s="157">
        <v>1</v>
      </c>
      <c r="I8230" s="166"/>
    </row>
    <row r="8231" spans="1:9" x14ac:dyDescent="0.25">
      <c r="A8231" s="155" t="s">
        <v>11612</v>
      </c>
      <c r="B8231" s="155" t="s">
        <v>11613</v>
      </c>
      <c r="C8231" s="155" t="s">
        <v>11614</v>
      </c>
      <c r="D8231" s="155">
        <v>12</v>
      </c>
      <c r="E8231" s="155">
        <v>12</v>
      </c>
      <c r="F8231" s="166">
        <v>42873</v>
      </c>
      <c r="G8231" s="166">
        <v>42865</v>
      </c>
      <c r="H8231" s="157">
        <v>0</v>
      </c>
      <c r="I8231" s="166"/>
    </row>
    <row r="8232" spans="1:9" ht="15" customHeight="1" x14ac:dyDescent="0.25">
      <c r="A8232" s="155" t="s">
        <v>10425</v>
      </c>
      <c r="B8232" s="155" t="s">
        <v>10545</v>
      </c>
      <c r="C8232" s="155" t="s">
        <v>11615</v>
      </c>
      <c r="D8232" s="155">
        <v>2500</v>
      </c>
      <c r="E8232" s="155">
        <v>1999</v>
      </c>
      <c r="F8232" s="166">
        <v>42874</v>
      </c>
      <c r="G8232" s="166">
        <v>42870</v>
      </c>
      <c r="H8232" s="157">
        <v>1</v>
      </c>
      <c r="I8232" s="166" t="s">
        <v>11719</v>
      </c>
    </row>
    <row r="8233" spans="1:9" ht="15" customHeight="1" x14ac:dyDescent="0.25">
      <c r="A8233" s="155" t="s">
        <v>11616</v>
      </c>
      <c r="B8233" s="155" t="s">
        <v>82</v>
      </c>
      <c r="C8233" s="155" t="s">
        <v>11617</v>
      </c>
      <c r="D8233" s="155">
        <v>100</v>
      </c>
      <c r="E8233" s="155">
        <v>100</v>
      </c>
      <c r="F8233" s="166">
        <v>42874</v>
      </c>
      <c r="G8233" s="166">
        <v>42874</v>
      </c>
      <c r="H8233" s="157">
        <v>1</v>
      </c>
      <c r="I8233" s="166"/>
    </row>
    <row r="8234" spans="1:9" ht="15" customHeight="1" x14ac:dyDescent="0.25">
      <c r="A8234" s="155" t="s">
        <v>4386</v>
      </c>
      <c r="B8234" s="155" t="s">
        <v>11618</v>
      </c>
      <c r="C8234" s="155" t="s">
        <v>11619</v>
      </c>
      <c r="D8234" s="155">
        <v>5</v>
      </c>
      <c r="E8234" s="155">
        <v>5</v>
      </c>
      <c r="F8234" s="166">
        <v>42874</v>
      </c>
      <c r="G8234" s="166">
        <v>42874</v>
      </c>
      <c r="H8234" s="157">
        <v>1</v>
      </c>
      <c r="I8234" s="166"/>
    </row>
    <row r="8235" spans="1:9" ht="15" customHeight="1" x14ac:dyDescent="0.25">
      <c r="A8235" s="155" t="s">
        <v>563</v>
      </c>
      <c r="B8235" s="155" t="s">
        <v>309</v>
      </c>
      <c r="C8235" s="155" t="s">
        <v>11620</v>
      </c>
      <c r="D8235" s="155">
        <v>50</v>
      </c>
      <c r="E8235" s="155">
        <v>50</v>
      </c>
      <c r="F8235" s="166">
        <v>42877</v>
      </c>
      <c r="G8235" s="166">
        <v>42885</v>
      </c>
      <c r="H8235" s="157">
        <v>1</v>
      </c>
      <c r="I8235" s="166"/>
    </row>
    <row r="8236" spans="1:9" ht="15" customHeight="1" x14ac:dyDescent="0.25">
      <c r="A8236" s="155" t="s">
        <v>71</v>
      </c>
      <c r="B8236" s="155" t="s">
        <v>1696</v>
      </c>
      <c r="C8236" s="155" t="s">
        <v>11622</v>
      </c>
      <c r="D8236" s="155">
        <v>1</v>
      </c>
      <c r="E8236" s="155">
        <v>1</v>
      </c>
      <c r="F8236" s="166">
        <v>42877</v>
      </c>
      <c r="G8236" s="166">
        <v>42885</v>
      </c>
      <c r="H8236" s="157">
        <v>1</v>
      </c>
      <c r="I8236" s="166"/>
    </row>
    <row r="8237" spans="1:9" ht="15" customHeight="1" x14ac:dyDescent="0.25">
      <c r="A8237" s="155" t="s">
        <v>8810</v>
      </c>
      <c r="B8237" s="155" t="s">
        <v>11621</v>
      </c>
      <c r="C8237" s="155" t="s">
        <v>11623</v>
      </c>
      <c r="D8237" s="155">
        <v>50</v>
      </c>
      <c r="E8237" s="155">
        <v>50</v>
      </c>
      <c r="F8237" s="166">
        <v>42877</v>
      </c>
      <c r="G8237" s="166">
        <v>42885</v>
      </c>
      <c r="H8237" s="157">
        <v>1</v>
      </c>
      <c r="I8237" s="166"/>
    </row>
    <row r="8238" spans="1:9" ht="15" customHeight="1" x14ac:dyDescent="0.25">
      <c r="A8238" s="155" t="s">
        <v>9507</v>
      </c>
      <c r="B8238" s="155" t="s">
        <v>11624</v>
      </c>
      <c r="C8238" s="155" t="s">
        <v>11626</v>
      </c>
      <c r="D8238" s="155">
        <v>25</v>
      </c>
      <c r="E8238" s="155">
        <v>25</v>
      </c>
      <c r="F8238" s="166">
        <v>42878</v>
      </c>
      <c r="G8238" s="166">
        <v>42881</v>
      </c>
      <c r="H8238" s="157">
        <v>1</v>
      </c>
      <c r="I8238" s="166"/>
    </row>
    <row r="8239" spans="1:9" ht="15" customHeight="1" x14ac:dyDescent="0.25">
      <c r="A8239" s="155" t="s">
        <v>9507</v>
      </c>
      <c r="B8239" s="155" t="s">
        <v>11625</v>
      </c>
      <c r="C8239" s="155" t="s">
        <v>364</v>
      </c>
      <c r="D8239" s="155">
        <v>25</v>
      </c>
      <c r="E8239" s="155">
        <v>25</v>
      </c>
      <c r="F8239" s="166">
        <v>42878</v>
      </c>
      <c r="G8239" s="166">
        <v>42881</v>
      </c>
      <c r="H8239" s="157">
        <v>1</v>
      </c>
      <c r="I8239" s="166"/>
    </row>
    <row r="8240" spans="1:9" ht="15" customHeight="1" x14ac:dyDescent="0.25">
      <c r="A8240" s="155" t="s">
        <v>195</v>
      </c>
      <c r="B8240" s="155" t="s">
        <v>8206</v>
      </c>
      <c r="C8240" s="155" t="s">
        <v>11627</v>
      </c>
      <c r="D8240" s="155">
        <v>10</v>
      </c>
      <c r="E8240" s="155">
        <v>10</v>
      </c>
      <c r="F8240" s="166">
        <v>42878</v>
      </c>
      <c r="G8240" s="166">
        <v>42880</v>
      </c>
      <c r="H8240" s="157">
        <v>1</v>
      </c>
      <c r="I8240" s="166"/>
    </row>
    <row r="8241" spans="1:9" ht="15" customHeight="1" x14ac:dyDescent="0.25">
      <c r="A8241" s="155" t="s">
        <v>29</v>
      </c>
      <c r="B8241" s="155" t="s">
        <v>5533</v>
      </c>
      <c r="C8241" s="155" t="s">
        <v>11628</v>
      </c>
      <c r="D8241" s="155">
        <v>50</v>
      </c>
      <c r="E8241" s="155">
        <v>50</v>
      </c>
      <c r="F8241" s="166">
        <v>42878</v>
      </c>
      <c r="G8241" s="166">
        <v>42884</v>
      </c>
      <c r="H8241" s="157">
        <v>1</v>
      </c>
      <c r="I8241" s="166"/>
    </row>
    <row r="8242" spans="1:9" ht="15" customHeight="1" x14ac:dyDescent="0.25">
      <c r="A8242" s="155" t="s">
        <v>520</v>
      </c>
      <c r="B8242" s="155" t="s">
        <v>2432</v>
      </c>
      <c r="C8242" s="155" t="s">
        <v>11629</v>
      </c>
      <c r="D8242" s="155">
        <v>25</v>
      </c>
      <c r="E8242" s="155">
        <v>25</v>
      </c>
      <c r="F8242" s="166">
        <v>42878</v>
      </c>
      <c r="G8242" s="166">
        <v>42887</v>
      </c>
      <c r="H8242" s="157">
        <v>1</v>
      </c>
      <c r="I8242" s="166"/>
    </row>
    <row r="8243" spans="1:9" ht="15" customHeight="1" x14ac:dyDescent="0.25">
      <c r="A8243" s="155" t="s">
        <v>11630</v>
      </c>
      <c r="B8243" s="155" t="s">
        <v>1696</v>
      </c>
      <c r="C8243" s="155" t="s">
        <v>11631</v>
      </c>
      <c r="D8243" s="155">
        <v>23</v>
      </c>
      <c r="E8243" s="155">
        <v>23</v>
      </c>
      <c r="F8243" s="166">
        <v>42879</v>
      </c>
      <c r="G8243" s="166">
        <v>42880</v>
      </c>
      <c r="H8243" s="157">
        <v>1</v>
      </c>
      <c r="I8243" s="166"/>
    </row>
    <row r="8244" spans="1:9" ht="15" customHeight="1" x14ac:dyDescent="0.25">
      <c r="A8244" s="155" t="s">
        <v>2317</v>
      </c>
      <c r="B8244" s="155" t="s">
        <v>11632</v>
      </c>
      <c r="C8244" s="155" t="s">
        <v>11632</v>
      </c>
      <c r="D8244" s="155">
        <v>400</v>
      </c>
      <c r="E8244" s="155">
        <v>400</v>
      </c>
      <c r="F8244" s="166">
        <v>42879</v>
      </c>
      <c r="G8244" s="166">
        <v>42886</v>
      </c>
      <c r="H8244" s="157">
        <v>1</v>
      </c>
      <c r="I8244" s="166"/>
    </row>
    <row r="8245" spans="1:9" ht="15" customHeight="1" x14ac:dyDescent="0.25">
      <c r="A8245" s="155" t="s">
        <v>11540</v>
      </c>
      <c r="B8245" s="155" t="s">
        <v>5393</v>
      </c>
      <c r="C8245" s="155" t="s">
        <v>11633</v>
      </c>
      <c r="D8245" s="155">
        <v>50</v>
      </c>
      <c r="E8245" s="155">
        <v>50</v>
      </c>
      <c r="F8245" s="166">
        <v>42879</v>
      </c>
      <c r="G8245" s="166">
        <v>42880</v>
      </c>
      <c r="H8245" s="157">
        <v>1</v>
      </c>
      <c r="I8245" s="166"/>
    </row>
    <row r="8246" spans="1:9" ht="15" customHeight="1" x14ac:dyDescent="0.25">
      <c r="A8246" s="155" t="s">
        <v>3967</v>
      </c>
      <c r="B8246" s="155" t="s">
        <v>11634</v>
      </c>
      <c r="C8246" s="155" t="s">
        <v>11634</v>
      </c>
      <c r="D8246" s="155">
        <v>2</v>
      </c>
      <c r="E8246" s="155">
        <v>2</v>
      </c>
      <c r="F8246" s="166">
        <v>42879</v>
      </c>
      <c r="G8246" s="166">
        <v>42886</v>
      </c>
      <c r="H8246" s="157">
        <v>1</v>
      </c>
      <c r="I8246" s="166" t="s">
        <v>11635</v>
      </c>
    </row>
    <row r="8247" spans="1:9" ht="15" customHeight="1" x14ac:dyDescent="0.25">
      <c r="A8247" s="155" t="s">
        <v>29</v>
      </c>
      <c r="B8247" s="155" t="s">
        <v>3295</v>
      </c>
      <c r="C8247" s="155" t="s">
        <v>11636</v>
      </c>
      <c r="D8247" s="155">
        <v>100</v>
      </c>
      <c r="E8247" s="155">
        <v>108</v>
      </c>
      <c r="F8247" s="166">
        <v>42879</v>
      </c>
      <c r="G8247" s="166">
        <v>42881</v>
      </c>
      <c r="H8247" s="157">
        <v>1</v>
      </c>
      <c r="I8247" s="166"/>
    </row>
    <row r="8248" spans="1:9" ht="15" customHeight="1" x14ac:dyDescent="0.25">
      <c r="A8248" s="155" t="s">
        <v>9258</v>
      </c>
      <c r="B8248" s="155" t="s">
        <v>11637</v>
      </c>
      <c r="C8248" s="155" t="s">
        <v>11638</v>
      </c>
      <c r="D8248" s="155">
        <v>5</v>
      </c>
      <c r="E8248" s="155">
        <v>5</v>
      </c>
      <c r="F8248" s="166">
        <v>42880</v>
      </c>
      <c r="G8248" s="166">
        <v>42899</v>
      </c>
      <c r="H8248" s="157">
        <v>1</v>
      </c>
      <c r="I8248" s="166"/>
    </row>
    <row r="8249" spans="1:9" ht="15" customHeight="1" x14ac:dyDescent="0.25">
      <c r="A8249" s="155" t="s">
        <v>286</v>
      </c>
      <c r="B8249" s="155" t="s">
        <v>7427</v>
      </c>
      <c r="C8249" s="155" t="s">
        <v>11639</v>
      </c>
      <c r="D8249" s="155">
        <v>25</v>
      </c>
      <c r="E8249" s="155">
        <v>25</v>
      </c>
      <c r="F8249" s="166">
        <v>42880</v>
      </c>
      <c r="G8249" s="166">
        <v>42885</v>
      </c>
      <c r="H8249" s="157">
        <v>1</v>
      </c>
      <c r="I8249" s="166"/>
    </row>
    <row r="8250" spans="1:9" ht="15" customHeight="1" x14ac:dyDescent="0.25">
      <c r="A8250" s="155" t="s">
        <v>11479</v>
      </c>
      <c r="B8250" s="155" t="s">
        <v>5825</v>
      </c>
      <c r="C8250" s="155" t="s">
        <v>11640</v>
      </c>
      <c r="D8250" s="155">
        <v>17</v>
      </c>
      <c r="E8250" s="155">
        <v>17</v>
      </c>
      <c r="F8250" s="166">
        <v>42880</v>
      </c>
      <c r="G8250" s="166">
        <v>42887</v>
      </c>
      <c r="H8250" s="157">
        <v>1</v>
      </c>
      <c r="I8250" s="166"/>
    </row>
    <row r="8251" spans="1:9" ht="15" customHeight="1" x14ac:dyDescent="0.25">
      <c r="A8251" s="155" t="s">
        <v>2714</v>
      </c>
      <c r="B8251" s="155" t="s">
        <v>1225</v>
      </c>
      <c r="C8251" s="155" t="s">
        <v>11641</v>
      </c>
      <c r="D8251" s="155">
        <v>25</v>
      </c>
      <c r="E8251" s="155">
        <v>25</v>
      </c>
      <c r="F8251" s="166">
        <v>42880</v>
      </c>
      <c r="G8251" s="166">
        <v>42887</v>
      </c>
      <c r="H8251" s="157">
        <v>1</v>
      </c>
      <c r="I8251" s="166"/>
    </row>
    <row r="8252" spans="1:9" ht="15" customHeight="1" x14ac:dyDescent="0.25">
      <c r="A8252" s="155" t="s">
        <v>71</v>
      </c>
      <c r="B8252" s="155" t="s">
        <v>1550</v>
      </c>
      <c r="C8252" s="155" t="s">
        <v>11642</v>
      </c>
      <c r="D8252" s="155">
        <v>6</v>
      </c>
      <c r="E8252" s="155">
        <v>6</v>
      </c>
      <c r="F8252" s="166">
        <v>42880</v>
      </c>
      <c r="G8252" s="166">
        <v>42888</v>
      </c>
      <c r="H8252" s="157">
        <v>1</v>
      </c>
      <c r="I8252" s="166"/>
    </row>
    <row r="8253" spans="1:9" ht="15" customHeight="1" x14ac:dyDescent="0.25">
      <c r="A8253" s="155" t="s">
        <v>71</v>
      </c>
      <c r="B8253" s="155" t="s">
        <v>1530</v>
      </c>
      <c r="C8253" s="155" t="s">
        <v>59</v>
      </c>
      <c r="D8253" s="155">
        <v>5</v>
      </c>
      <c r="E8253" s="155">
        <v>5</v>
      </c>
      <c r="F8253" s="166">
        <v>42880</v>
      </c>
      <c r="G8253" s="166">
        <v>42888</v>
      </c>
      <c r="H8253" s="157">
        <v>1</v>
      </c>
      <c r="I8253" s="166"/>
    </row>
    <row r="8254" spans="1:9" ht="15" customHeight="1" x14ac:dyDescent="0.25">
      <c r="A8254" s="155" t="s">
        <v>559</v>
      </c>
      <c r="B8254" s="155" t="s">
        <v>450</v>
      </c>
      <c r="C8254" s="155" t="s">
        <v>11643</v>
      </c>
      <c r="D8254" s="155">
        <v>15000</v>
      </c>
      <c r="E8254" s="155">
        <v>15006</v>
      </c>
      <c r="F8254" s="166">
        <v>42880</v>
      </c>
      <c r="G8254" s="166">
        <v>42885</v>
      </c>
      <c r="H8254" s="157">
        <v>1</v>
      </c>
      <c r="I8254" s="166"/>
    </row>
    <row r="8255" spans="1:9" ht="15" customHeight="1" x14ac:dyDescent="0.25">
      <c r="A8255" s="155" t="s">
        <v>559</v>
      </c>
      <c r="B8255" s="155" t="s">
        <v>872</v>
      </c>
      <c r="C8255" s="155" t="s">
        <v>11644</v>
      </c>
      <c r="D8255" s="155">
        <v>5000</v>
      </c>
      <c r="E8255" s="155">
        <v>5036</v>
      </c>
      <c r="F8255" s="166">
        <v>42880</v>
      </c>
      <c r="G8255" s="166">
        <v>42885</v>
      </c>
      <c r="H8255" s="157">
        <v>1</v>
      </c>
      <c r="I8255" s="166"/>
    </row>
    <row r="8256" spans="1:9" ht="15" customHeight="1" x14ac:dyDescent="0.25">
      <c r="A8256" s="155" t="s">
        <v>2714</v>
      </c>
      <c r="B8256" s="155" t="s">
        <v>11645</v>
      </c>
      <c r="C8256" s="155" t="s">
        <v>11646</v>
      </c>
      <c r="D8256" s="155">
        <v>25</v>
      </c>
      <c r="E8256" s="155">
        <v>25</v>
      </c>
      <c r="F8256" s="166">
        <v>42880</v>
      </c>
      <c r="G8256" s="166">
        <v>42886</v>
      </c>
      <c r="H8256" s="157">
        <v>1</v>
      </c>
      <c r="I8256" s="166"/>
    </row>
    <row r="8257" spans="1:9" ht="15" customHeight="1" x14ac:dyDescent="0.25">
      <c r="A8257" s="155" t="s">
        <v>261</v>
      </c>
      <c r="B8257" s="155" t="s">
        <v>1036</v>
      </c>
      <c r="C8257" s="155" t="s">
        <v>11647</v>
      </c>
      <c r="D8257" s="155">
        <v>5</v>
      </c>
      <c r="E8257" s="155">
        <v>5</v>
      </c>
      <c r="F8257" s="166">
        <v>42880</v>
      </c>
      <c r="G8257" s="166">
        <v>42885</v>
      </c>
      <c r="H8257" s="157">
        <v>1</v>
      </c>
      <c r="I8257" s="166"/>
    </row>
    <row r="8258" spans="1:9" ht="15" customHeight="1" x14ac:dyDescent="0.25">
      <c r="A8258" s="155" t="s">
        <v>173</v>
      </c>
      <c r="B8258" s="155" t="s">
        <v>1170</v>
      </c>
      <c r="C8258" s="155" t="s">
        <v>11648</v>
      </c>
      <c r="D8258" s="155">
        <v>102</v>
      </c>
      <c r="E8258" s="155">
        <v>102</v>
      </c>
      <c r="F8258" s="166">
        <v>42880</v>
      </c>
      <c r="G8258" s="166">
        <v>42886</v>
      </c>
      <c r="H8258" s="157">
        <v>1</v>
      </c>
      <c r="I8258" s="166"/>
    </row>
    <row r="8259" spans="1:9" ht="15" customHeight="1" x14ac:dyDescent="0.25">
      <c r="A8259" s="155" t="s">
        <v>173</v>
      </c>
      <c r="B8259" s="155" t="s">
        <v>9908</v>
      </c>
      <c r="C8259" s="155" t="s">
        <v>364</v>
      </c>
      <c r="D8259" s="155">
        <v>102</v>
      </c>
      <c r="E8259" s="155">
        <v>102</v>
      </c>
      <c r="F8259" s="166">
        <v>42880</v>
      </c>
      <c r="G8259" s="166">
        <v>42886</v>
      </c>
      <c r="H8259" s="157">
        <v>1</v>
      </c>
      <c r="I8259" s="166"/>
    </row>
    <row r="8260" spans="1:9" ht="15" customHeight="1" x14ac:dyDescent="0.25">
      <c r="A8260" s="155" t="s">
        <v>9769</v>
      </c>
      <c r="B8260" s="155" t="s">
        <v>10805</v>
      </c>
      <c r="C8260" s="155" t="s">
        <v>11649</v>
      </c>
      <c r="D8260" s="155">
        <v>50</v>
      </c>
      <c r="E8260" s="155">
        <v>50</v>
      </c>
      <c r="F8260" s="166">
        <v>42880</v>
      </c>
      <c r="G8260" s="166">
        <v>42885</v>
      </c>
      <c r="H8260" s="157">
        <v>1</v>
      </c>
      <c r="I8260" s="166"/>
    </row>
    <row r="8261" spans="1:9" ht="15" customHeight="1" x14ac:dyDescent="0.25">
      <c r="A8261" s="155" t="s">
        <v>10974</v>
      </c>
      <c r="B8261" s="155" t="s">
        <v>10975</v>
      </c>
      <c r="C8261" s="155" t="s">
        <v>11650</v>
      </c>
      <c r="D8261" s="155">
        <v>25</v>
      </c>
      <c r="E8261" s="155">
        <v>25</v>
      </c>
      <c r="F8261" s="166">
        <v>42880</v>
      </c>
      <c r="G8261" s="166">
        <v>42885</v>
      </c>
      <c r="H8261" s="157">
        <v>1</v>
      </c>
      <c r="I8261" s="166"/>
    </row>
    <row r="8262" spans="1:9" ht="15" customHeight="1" x14ac:dyDescent="0.25">
      <c r="A8262" s="155" t="s">
        <v>11651</v>
      </c>
      <c r="B8262" s="155" t="s">
        <v>8855</v>
      </c>
      <c r="C8262" s="155" t="s">
        <v>11652</v>
      </c>
      <c r="D8262" s="155">
        <v>10</v>
      </c>
      <c r="E8262" s="155">
        <v>10</v>
      </c>
      <c r="F8262" s="166">
        <v>42880</v>
      </c>
      <c r="G8262" s="166">
        <v>42885</v>
      </c>
      <c r="H8262" s="157">
        <v>1</v>
      </c>
      <c r="I8262" s="166"/>
    </row>
    <row r="8263" spans="1:9" ht="15" customHeight="1" x14ac:dyDescent="0.25">
      <c r="A8263" s="155" t="s">
        <v>71</v>
      </c>
      <c r="B8263" s="155" t="s">
        <v>154</v>
      </c>
      <c r="C8263" s="155" t="s">
        <v>11653</v>
      </c>
      <c r="D8263" s="155">
        <v>5</v>
      </c>
      <c r="E8263" s="155">
        <v>5</v>
      </c>
      <c r="F8263" s="166">
        <v>42880</v>
      </c>
      <c r="G8263" s="166">
        <v>42891</v>
      </c>
      <c r="H8263" s="157">
        <v>1</v>
      </c>
      <c r="I8263" s="166"/>
    </row>
    <row r="8264" spans="1:9" ht="15" customHeight="1" x14ac:dyDescent="0.25">
      <c r="A8264" s="155" t="s">
        <v>71</v>
      </c>
      <c r="B8264" s="155" t="s">
        <v>583</v>
      </c>
      <c r="C8264" s="155" t="s">
        <v>11654</v>
      </c>
      <c r="D8264" s="155">
        <v>5</v>
      </c>
      <c r="E8264" s="155">
        <v>5</v>
      </c>
      <c r="F8264" s="166">
        <v>42880</v>
      </c>
      <c r="G8264" s="166">
        <v>42888</v>
      </c>
      <c r="H8264" s="157">
        <v>1</v>
      </c>
      <c r="I8264" s="166"/>
    </row>
    <row r="8265" spans="1:9" ht="15" customHeight="1" x14ac:dyDescent="0.25">
      <c r="A8265" s="155" t="s">
        <v>559</v>
      </c>
      <c r="B8265" s="155" t="s">
        <v>560</v>
      </c>
      <c r="C8265" s="155" t="s">
        <v>11655</v>
      </c>
      <c r="D8265" s="155">
        <v>15000</v>
      </c>
      <c r="E8265" s="155">
        <v>15030</v>
      </c>
      <c r="F8265" s="166">
        <v>42880</v>
      </c>
      <c r="G8265" s="166">
        <v>42885</v>
      </c>
      <c r="H8265" s="157">
        <v>1</v>
      </c>
      <c r="I8265" s="166"/>
    </row>
    <row r="8266" spans="1:9" ht="15" customHeight="1" x14ac:dyDescent="0.25">
      <c r="A8266" s="155" t="s">
        <v>71</v>
      </c>
      <c r="B8266" s="155" t="s">
        <v>1168</v>
      </c>
      <c r="C8266" s="155" t="s">
        <v>11656</v>
      </c>
      <c r="D8266" s="155">
        <v>10</v>
      </c>
      <c r="E8266" s="155">
        <v>10</v>
      </c>
      <c r="F8266" s="166">
        <v>42881</v>
      </c>
      <c r="G8266" s="166">
        <v>42888</v>
      </c>
      <c r="H8266" s="157">
        <v>1</v>
      </c>
      <c r="I8266" s="166"/>
    </row>
    <row r="8267" spans="1:9" ht="15" customHeight="1" x14ac:dyDescent="0.25">
      <c r="A8267" s="155" t="s">
        <v>5708</v>
      </c>
      <c r="B8267" s="155" t="s">
        <v>7845</v>
      </c>
      <c r="C8267" s="155" t="s">
        <v>11657</v>
      </c>
      <c r="D8267" s="155">
        <v>50</v>
      </c>
      <c r="E8267" s="155">
        <v>50</v>
      </c>
      <c r="F8267" s="166">
        <v>42881</v>
      </c>
      <c r="G8267" s="166">
        <v>42886</v>
      </c>
      <c r="H8267" s="157">
        <v>1</v>
      </c>
      <c r="I8267" s="166"/>
    </row>
    <row r="8268" spans="1:9" ht="15" customHeight="1" x14ac:dyDescent="0.25">
      <c r="A8268" s="155" t="s">
        <v>10113</v>
      </c>
      <c r="B8268" s="155" t="s">
        <v>10191</v>
      </c>
      <c r="C8268" s="155" t="s">
        <v>11659</v>
      </c>
      <c r="D8268" s="155">
        <v>100</v>
      </c>
      <c r="E8268" s="155">
        <v>100</v>
      </c>
      <c r="F8268" s="166">
        <v>42881</v>
      </c>
      <c r="G8268" s="166">
        <v>42885</v>
      </c>
      <c r="H8268" s="157">
        <v>1</v>
      </c>
      <c r="I8268" s="166"/>
    </row>
    <row r="8269" spans="1:9" ht="15" customHeight="1" x14ac:dyDescent="0.25">
      <c r="A8269" s="155" t="s">
        <v>10113</v>
      </c>
      <c r="B8269" s="155" t="s">
        <v>11658</v>
      </c>
      <c r="C8269" s="155" t="s">
        <v>11660</v>
      </c>
      <c r="D8269" s="155">
        <v>50</v>
      </c>
      <c r="E8269" s="155">
        <v>50</v>
      </c>
      <c r="F8269" s="166">
        <v>42883</v>
      </c>
      <c r="G8269" s="166">
        <v>42885</v>
      </c>
      <c r="H8269" s="157">
        <v>1</v>
      </c>
      <c r="I8269" s="166"/>
    </row>
    <row r="8270" spans="1:9" ht="15" customHeight="1" x14ac:dyDescent="0.25">
      <c r="A8270" s="155" t="s">
        <v>71</v>
      </c>
      <c r="B8270" s="155" t="s">
        <v>167</v>
      </c>
      <c r="C8270" s="155" t="s">
        <v>11661</v>
      </c>
      <c r="D8270" s="155">
        <v>25</v>
      </c>
      <c r="E8270" s="155">
        <v>25</v>
      </c>
      <c r="F8270" s="166">
        <v>42883</v>
      </c>
      <c r="G8270" s="166">
        <v>42888</v>
      </c>
      <c r="H8270" s="157">
        <v>1</v>
      </c>
      <c r="I8270" s="166"/>
    </row>
    <row r="8271" spans="1:9" ht="15" customHeight="1" x14ac:dyDescent="0.25">
      <c r="A8271" s="155" t="s">
        <v>1492</v>
      </c>
      <c r="B8271" s="155" t="s">
        <v>2726</v>
      </c>
      <c r="C8271" s="155" t="s">
        <v>11662</v>
      </c>
      <c r="D8271" s="155">
        <v>250</v>
      </c>
      <c r="E8271" s="155">
        <v>250</v>
      </c>
      <c r="F8271" s="166">
        <v>42883</v>
      </c>
      <c r="G8271" s="166">
        <v>42888</v>
      </c>
      <c r="H8271" s="157">
        <v>1</v>
      </c>
      <c r="I8271" s="166"/>
    </row>
    <row r="8272" spans="1:9" ht="15" customHeight="1" x14ac:dyDescent="0.25">
      <c r="A8272" s="155" t="s">
        <v>8810</v>
      </c>
      <c r="B8272" s="155" t="s">
        <v>8925</v>
      </c>
      <c r="C8272" s="155" t="s">
        <v>11663</v>
      </c>
      <c r="D8272" s="155">
        <v>50</v>
      </c>
      <c r="E8272" s="155">
        <v>50</v>
      </c>
      <c r="F8272" s="166">
        <v>42883</v>
      </c>
      <c r="G8272" s="166">
        <v>42885</v>
      </c>
      <c r="H8272" s="157">
        <v>1</v>
      </c>
      <c r="I8272" s="166"/>
    </row>
    <row r="8273" spans="1:9" ht="15" customHeight="1" x14ac:dyDescent="0.25">
      <c r="A8273" s="155" t="s">
        <v>4728</v>
      </c>
      <c r="B8273" s="155" t="s">
        <v>7118</v>
      </c>
      <c r="C8273" s="155" t="s">
        <v>11664</v>
      </c>
      <c r="D8273" s="155">
        <v>5</v>
      </c>
      <c r="E8273" s="155">
        <v>5</v>
      </c>
      <c r="F8273" s="166">
        <v>42883</v>
      </c>
      <c r="G8273" s="166">
        <v>42888</v>
      </c>
      <c r="H8273" s="157">
        <v>1</v>
      </c>
      <c r="I8273" s="166" t="s">
        <v>11665</v>
      </c>
    </row>
    <row r="8274" spans="1:9" ht="15" customHeight="1" x14ac:dyDescent="0.25">
      <c r="A8274" s="155" t="s">
        <v>11666</v>
      </c>
      <c r="B8274" s="155" t="s">
        <v>1696</v>
      </c>
      <c r="C8274" s="155" t="s">
        <v>11667</v>
      </c>
      <c r="D8274" s="155">
        <v>1</v>
      </c>
      <c r="E8274" s="155">
        <v>1</v>
      </c>
      <c r="F8274" s="166">
        <v>42885</v>
      </c>
      <c r="G8274" s="166">
        <v>42885</v>
      </c>
      <c r="H8274" s="157">
        <v>1</v>
      </c>
      <c r="I8274" s="166" t="s">
        <v>214</v>
      </c>
    </row>
    <row r="8275" spans="1:9" ht="15" customHeight="1" x14ac:dyDescent="0.25">
      <c r="A8275" s="155" t="s">
        <v>2714</v>
      </c>
      <c r="B8275" s="155" t="s">
        <v>2068</v>
      </c>
      <c r="C8275" s="155" t="s">
        <v>11668</v>
      </c>
      <c r="D8275" s="155">
        <v>200</v>
      </c>
      <c r="E8275" s="155">
        <v>200</v>
      </c>
      <c r="F8275" s="166">
        <v>42885</v>
      </c>
      <c r="G8275" s="166">
        <v>42891</v>
      </c>
      <c r="H8275" s="157">
        <v>1</v>
      </c>
      <c r="I8275" s="166"/>
    </row>
    <row r="8276" spans="1:9" ht="15" customHeight="1" x14ac:dyDescent="0.25">
      <c r="A8276" s="155" t="s">
        <v>71</v>
      </c>
      <c r="B8276" s="155" t="s">
        <v>477</v>
      </c>
      <c r="C8276" s="155" t="s">
        <v>11669</v>
      </c>
      <c r="D8276" s="155">
        <v>6</v>
      </c>
      <c r="E8276" s="155">
        <v>6</v>
      </c>
      <c r="F8276" s="166">
        <v>42885</v>
      </c>
      <c r="G8276" s="166">
        <v>42891</v>
      </c>
      <c r="H8276" s="157">
        <v>1</v>
      </c>
      <c r="I8276" s="166"/>
    </row>
    <row r="8277" spans="1:9" ht="15" customHeight="1" x14ac:dyDescent="0.25">
      <c r="A8277" s="155" t="s">
        <v>71</v>
      </c>
      <c r="B8277" s="155" t="s">
        <v>154</v>
      </c>
      <c r="C8277" s="155" t="s">
        <v>11670</v>
      </c>
      <c r="D8277" s="155">
        <v>12</v>
      </c>
      <c r="E8277" s="155">
        <v>12</v>
      </c>
      <c r="F8277" s="166">
        <v>42885</v>
      </c>
      <c r="G8277" s="166">
        <v>42891</v>
      </c>
      <c r="H8277" s="157">
        <v>1</v>
      </c>
      <c r="I8277" s="166"/>
    </row>
    <row r="8278" spans="1:9" ht="15" customHeight="1" x14ac:dyDescent="0.25">
      <c r="A8278" s="155" t="s">
        <v>71</v>
      </c>
      <c r="B8278" s="155" t="s">
        <v>2730</v>
      </c>
      <c r="C8278" s="155" t="s">
        <v>11671</v>
      </c>
      <c r="D8278" s="155">
        <v>26</v>
      </c>
      <c r="E8278" s="155">
        <v>26</v>
      </c>
      <c r="F8278" s="166">
        <v>42885</v>
      </c>
      <c r="G8278" s="166">
        <v>42895</v>
      </c>
      <c r="H8278" s="157">
        <v>1</v>
      </c>
      <c r="I8278" s="166"/>
    </row>
    <row r="8279" spans="1:9" ht="15" customHeight="1" x14ac:dyDescent="0.25">
      <c r="A8279" s="155" t="s">
        <v>71</v>
      </c>
      <c r="B8279" s="155" t="s">
        <v>477</v>
      </c>
      <c r="C8279" s="155" t="s">
        <v>11673</v>
      </c>
      <c r="D8279" s="155">
        <v>9</v>
      </c>
      <c r="E8279" s="155">
        <v>9</v>
      </c>
      <c r="F8279" s="166">
        <v>42885</v>
      </c>
      <c r="G8279" s="166">
        <v>42891</v>
      </c>
      <c r="H8279" s="157">
        <v>1</v>
      </c>
      <c r="I8279" s="166"/>
    </row>
    <row r="8280" spans="1:9" ht="15" customHeight="1" x14ac:dyDescent="0.25">
      <c r="A8280" s="155" t="s">
        <v>11202</v>
      </c>
      <c r="B8280" s="155" t="s">
        <v>5204</v>
      </c>
      <c r="C8280" s="155" t="s">
        <v>11674</v>
      </c>
      <c r="D8280" s="155">
        <v>20</v>
      </c>
      <c r="E8280" s="155">
        <v>20</v>
      </c>
      <c r="F8280" s="166">
        <v>42886</v>
      </c>
      <c r="G8280" s="166">
        <v>42891</v>
      </c>
      <c r="H8280" s="157">
        <v>1</v>
      </c>
      <c r="I8280" s="166"/>
    </row>
    <row r="8281" spans="1:9" ht="15" customHeight="1" x14ac:dyDescent="0.25">
      <c r="A8281" s="155" t="s">
        <v>10096</v>
      </c>
      <c r="B8281" s="155" t="s">
        <v>10097</v>
      </c>
      <c r="C8281" s="155" t="s">
        <v>11675</v>
      </c>
      <c r="D8281" s="155">
        <v>24</v>
      </c>
      <c r="E8281" s="155">
        <v>24</v>
      </c>
      <c r="F8281" s="166">
        <v>42886</v>
      </c>
      <c r="G8281" s="166">
        <v>42888</v>
      </c>
      <c r="H8281" s="157">
        <v>1</v>
      </c>
      <c r="I8281" s="166"/>
    </row>
    <row r="8282" spans="1:9" ht="30" customHeight="1" x14ac:dyDescent="0.25">
      <c r="A8282" s="155" t="s">
        <v>8056</v>
      </c>
      <c r="B8282" s="155" t="s">
        <v>10468</v>
      </c>
      <c r="C8282" s="155" t="s">
        <v>11676</v>
      </c>
      <c r="D8282" s="155">
        <v>100</v>
      </c>
      <c r="E8282" s="155">
        <v>100</v>
      </c>
      <c r="F8282" s="166">
        <v>42887</v>
      </c>
      <c r="G8282" s="166">
        <v>42899</v>
      </c>
      <c r="H8282" s="157">
        <v>1</v>
      </c>
      <c r="I8282" s="166"/>
    </row>
    <row r="8283" spans="1:9" ht="30" customHeight="1" x14ac:dyDescent="0.25">
      <c r="A8283" s="155" t="s">
        <v>8056</v>
      </c>
      <c r="B8283" s="155" t="s">
        <v>11497</v>
      </c>
      <c r="C8283" s="155" t="s">
        <v>11677</v>
      </c>
      <c r="D8283" s="155">
        <v>20</v>
      </c>
      <c r="E8283" s="155">
        <v>20</v>
      </c>
      <c r="F8283" s="166">
        <v>42887</v>
      </c>
      <c r="G8283" s="166">
        <v>42892</v>
      </c>
      <c r="H8283" s="157">
        <v>1</v>
      </c>
      <c r="I8283" s="166"/>
    </row>
    <row r="8284" spans="1:9" ht="15" customHeight="1" x14ac:dyDescent="0.25">
      <c r="A8284" s="155" t="s">
        <v>71</v>
      </c>
      <c r="B8284" s="155" t="s">
        <v>1550</v>
      </c>
      <c r="C8284" s="155" t="s">
        <v>11678</v>
      </c>
      <c r="D8284" s="155">
        <v>5</v>
      </c>
      <c r="E8284" s="155">
        <v>5</v>
      </c>
      <c r="F8284" s="166">
        <v>42887</v>
      </c>
      <c r="G8284" s="166">
        <v>42895</v>
      </c>
      <c r="H8284" s="157">
        <v>1</v>
      </c>
      <c r="I8284" s="166"/>
    </row>
    <row r="8285" spans="1:9" ht="15" customHeight="1" x14ac:dyDescent="0.25">
      <c r="A8285" s="155" t="s">
        <v>8810</v>
      </c>
      <c r="B8285" s="155" t="s">
        <v>5347</v>
      </c>
      <c r="C8285" s="155" t="s">
        <v>11679</v>
      </c>
      <c r="D8285" s="155">
        <v>50</v>
      </c>
      <c r="E8285" s="155">
        <v>50</v>
      </c>
      <c r="F8285" s="166">
        <v>42888</v>
      </c>
      <c r="G8285" s="166">
        <v>42891</v>
      </c>
      <c r="H8285" s="157">
        <v>1</v>
      </c>
      <c r="I8285" s="166"/>
    </row>
    <row r="8286" spans="1:9" ht="15" customHeight="1" x14ac:dyDescent="0.25">
      <c r="A8286" s="155" t="s">
        <v>8810</v>
      </c>
      <c r="B8286" s="155" t="s">
        <v>4736</v>
      </c>
      <c r="C8286" s="155" t="s">
        <v>11680</v>
      </c>
      <c r="D8286" s="155">
        <v>50</v>
      </c>
      <c r="E8286" s="155">
        <v>50</v>
      </c>
      <c r="F8286" s="166">
        <v>42888</v>
      </c>
      <c r="G8286" s="166">
        <v>42891</v>
      </c>
      <c r="H8286" s="157">
        <v>1</v>
      </c>
      <c r="I8286" s="166"/>
    </row>
    <row r="8287" spans="1:9" ht="15" customHeight="1" x14ac:dyDescent="0.25">
      <c r="A8287" s="155" t="s">
        <v>2714</v>
      </c>
      <c r="B8287" s="155" t="s">
        <v>11049</v>
      </c>
      <c r="C8287" s="155" t="s">
        <v>11681</v>
      </c>
      <c r="D8287" s="155">
        <v>25</v>
      </c>
      <c r="E8287" s="155">
        <v>25</v>
      </c>
      <c r="F8287" s="166">
        <v>42888</v>
      </c>
      <c r="G8287" s="166">
        <v>42893</v>
      </c>
      <c r="H8287" s="157">
        <v>1</v>
      </c>
      <c r="I8287" s="166"/>
    </row>
    <row r="8288" spans="1:9" ht="15" customHeight="1" x14ac:dyDescent="0.25">
      <c r="A8288" s="155" t="s">
        <v>173</v>
      </c>
      <c r="B8288" s="155" t="s">
        <v>3450</v>
      </c>
      <c r="C8288" s="155" t="s">
        <v>11682</v>
      </c>
      <c r="D8288" s="155">
        <v>486</v>
      </c>
      <c r="E8288" s="155">
        <v>486</v>
      </c>
      <c r="F8288" s="166">
        <v>42888</v>
      </c>
      <c r="G8288" s="166">
        <v>42893</v>
      </c>
      <c r="H8288" s="157">
        <v>1</v>
      </c>
      <c r="I8288" s="166"/>
    </row>
    <row r="8289" spans="1:9" ht="15" customHeight="1" x14ac:dyDescent="0.25">
      <c r="A8289" s="155" t="s">
        <v>173</v>
      </c>
      <c r="B8289" s="155" t="s">
        <v>9908</v>
      </c>
      <c r="C8289" s="155" t="s">
        <v>364</v>
      </c>
      <c r="D8289" s="155">
        <v>486</v>
      </c>
      <c r="E8289" s="155">
        <v>486</v>
      </c>
      <c r="F8289" s="166">
        <v>42888</v>
      </c>
      <c r="G8289" s="166">
        <v>42893</v>
      </c>
      <c r="H8289" s="157">
        <v>1</v>
      </c>
      <c r="I8289" s="166"/>
    </row>
    <row r="8290" spans="1:9" ht="15" customHeight="1" x14ac:dyDescent="0.25">
      <c r="A8290" s="155" t="s">
        <v>42</v>
      </c>
      <c r="B8290" s="155" t="s">
        <v>6734</v>
      </c>
      <c r="C8290" s="155" t="s">
        <v>11683</v>
      </c>
      <c r="D8290" s="155">
        <v>10</v>
      </c>
      <c r="E8290" s="155">
        <v>10</v>
      </c>
      <c r="F8290" s="166">
        <v>42888</v>
      </c>
      <c r="G8290" s="166">
        <v>42894</v>
      </c>
      <c r="H8290" s="157">
        <v>1</v>
      </c>
      <c r="I8290" s="166"/>
    </row>
    <row r="8291" spans="1:9" ht="15" customHeight="1" x14ac:dyDescent="0.25">
      <c r="A8291" s="155" t="s">
        <v>11684</v>
      </c>
      <c r="B8291" s="155" t="s">
        <v>7627</v>
      </c>
      <c r="C8291" s="155" t="s">
        <v>11685</v>
      </c>
      <c r="D8291" s="155">
        <v>10</v>
      </c>
      <c r="E8291" s="155">
        <v>10</v>
      </c>
      <c r="F8291" s="166">
        <v>42888</v>
      </c>
      <c r="G8291" s="166">
        <v>42892</v>
      </c>
      <c r="H8291" s="157">
        <v>1</v>
      </c>
      <c r="I8291" s="166"/>
    </row>
    <row r="8292" spans="1:9" ht="15" customHeight="1" x14ac:dyDescent="0.25">
      <c r="A8292" s="155" t="s">
        <v>10381</v>
      </c>
      <c r="B8292" s="155" t="s">
        <v>345</v>
      </c>
      <c r="C8292" s="155" t="s">
        <v>11686</v>
      </c>
      <c r="D8292" s="155">
        <v>25</v>
      </c>
      <c r="E8292" s="155">
        <v>25</v>
      </c>
      <c r="F8292" s="166">
        <v>42888</v>
      </c>
      <c r="G8292" s="166">
        <v>42891</v>
      </c>
      <c r="H8292" s="157">
        <v>1</v>
      </c>
      <c r="I8292" s="166"/>
    </row>
    <row r="8293" spans="1:9" ht="15" customHeight="1" x14ac:dyDescent="0.25">
      <c r="A8293" s="155" t="s">
        <v>559</v>
      </c>
      <c r="B8293" s="155" t="s">
        <v>2265</v>
      </c>
      <c r="C8293" s="155" t="s">
        <v>11687</v>
      </c>
      <c r="D8293" s="155">
        <v>7000</v>
      </c>
      <c r="E8293" s="155">
        <v>7040</v>
      </c>
      <c r="F8293" s="166">
        <v>42891</v>
      </c>
      <c r="G8293" s="166">
        <v>42895</v>
      </c>
      <c r="H8293" s="157">
        <v>1</v>
      </c>
      <c r="I8293" s="166"/>
    </row>
    <row r="8294" spans="1:9" ht="15" customHeight="1" x14ac:dyDescent="0.25">
      <c r="A8294" s="155" t="s">
        <v>327</v>
      </c>
      <c r="B8294" s="155" t="s">
        <v>985</v>
      </c>
      <c r="C8294" s="155" t="s">
        <v>11688</v>
      </c>
      <c r="D8294" s="155">
        <v>100</v>
      </c>
      <c r="E8294" s="155">
        <v>100</v>
      </c>
      <c r="F8294" s="166">
        <v>42891</v>
      </c>
      <c r="G8294" s="166">
        <v>42909</v>
      </c>
      <c r="H8294" s="157">
        <v>1</v>
      </c>
      <c r="I8294" s="166"/>
    </row>
    <row r="8295" spans="1:9" ht="15" customHeight="1" x14ac:dyDescent="0.25">
      <c r="A8295" s="155" t="s">
        <v>11470</v>
      </c>
      <c r="D8295" s="155">
        <v>25</v>
      </c>
      <c r="E8295" s="155">
        <v>25</v>
      </c>
      <c r="F8295" s="166">
        <v>42891</v>
      </c>
      <c r="G8295" s="166">
        <v>42895</v>
      </c>
      <c r="H8295" s="157">
        <v>1</v>
      </c>
      <c r="I8295" s="166"/>
    </row>
    <row r="8296" spans="1:9" ht="15" customHeight="1" x14ac:dyDescent="0.25">
      <c r="A8296" s="155" t="s">
        <v>11630</v>
      </c>
      <c r="B8296" s="155" t="s">
        <v>11691</v>
      </c>
      <c r="C8296" s="155" t="s">
        <v>11692</v>
      </c>
      <c r="D8296" s="155">
        <v>20</v>
      </c>
      <c r="E8296" s="155">
        <v>20</v>
      </c>
      <c r="F8296" s="166">
        <v>42891</v>
      </c>
      <c r="G8296" s="166">
        <v>42893</v>
      </c>
      <c r="H8296" s="157">
        <v>1</v>
      </c>
      <c r="I8296" s="166"/>
    </row>
    <row r="8297" spans="1:9" ht="15" customHeight="1" x14ac:dyDescent="0.25">
      <c r="A8297" s="155" t="s">
        <v>11630</v>
      </c>
      <c r="B8297" s="155" t="s">
        <v>11690</v>
      </c>
      <c r="C8297" s="155" t="s">
        <v>364</v>
      </c>
      <c r="D8297" s="155">
        <v>2</v>
      </c>
      <c r="E8297" s="155">
        <v>2</v>
      </c>
      <c r="F8297" s="166">
        <v>42891</v>
      </c>
      <c r="G8297" s="166">
        <v>42893</v>
      </c>
      <c r="H8297" s="157">
        <v>1</v>
      </c>
      <c r="I8297" s="166"/>
    </row>
    <row r="8298" spans="1:9" ht="15" customHeight="1" x14ac:dyDescent="0.25">
      <c r="A8298" s="155" t="s">
        <v>11630</v>
      </c>
      <c r="B8298" s="155" t="s">
        <v>11689</v>
      </c>
      <c r="C8298" s="155" t="s">
        <v>161</v>
      </c>
      <c r="D8298" s="155">
        <v>20</v>
      </c>
      <c r="E8298" s="155">
        <v>20</v>
      </c>
      <c r="F8298" s="166">
        <v>42891</v>
      </c>
      <c r="G8298" s="166">
        <v>42893</v>
      </c>
      <c r="H8298" s="157">
        <v>1</v>
      </c>
      <c r="I8298" s="166"/>
    </row>
    <row r="8299" spans="1:9" ht="15" customHeight="1" x14ac:dyDescent="0.25">
      <c r="A8299" s="155" t="s">
        <v>520</v>
      </c>
      <c r="B8299" s="155" t="s">
        <v>533</v>
      </c>
      <c r="C8299" s="155" t="s">
        <v>11693</v>
      </c>
      <c r="D8299" s="155">
        <v>20</v>
      </c>
      <c r="E8299" s="155">
        <v>20</v>
      </c>
      <c r="F8299" s="166">
        <v>42891</v>
      </c>
      <c r="G8299" s="166">
        <v>42899</v>
      </c>
      <c r="H8299" s="157">
        <v>1</v>
      </c>
      <c r="I8299" s="166"/>
    </row>
    <row r="8300" spans="1:9" ht="15" customHeight="1" x14ac:dyDescent="0.25">
      <c r="A8300" s="155" t="s">
        <v>11694</v>
      </c>
      <c r="B8300" s="155" t="s">
        <v>11695</v>
      </c>
      <c r="C8300" s="155" t="s">
        <v>11696</v>
      </c>
      <c r="D8300" s="155">
        <v>50</v>
      </c>
      <c r="E8300" s="155">
        <v>50</v>
      </c>
      <c r="F8300" s="166">
        <v>42891</v>
      </c>
      <c r="G8300" s="166">
        <v>42896</v>
      </c>
      <c r="H8300" s="157">
        <v>1</v>
      </c>
      <c r="I8300" s="166" t="s">
        <v>1546</v>
      </c>
    </row>
    <row r="8301" spans="1:9" ht="15" customHeight="1" x14ac:dyDescent="0.25">
      <c r="A8301" s="155" t="s">
        <v>6837</v>
      </c>
      <c r="B8301" s="155" t="s">
        <v>1347</v>
      </c>
      <c r="C8301" s="155" t="s">
        <v>11698</v>
      </c>
      <c r="D8301" s="155">
        <v>10</v>
      </c>
      <c r="E8301" s="155">
        <v>10</v>
      </c>
      <c r="F8301" s="166">
        <v>42892</v>
      </c>
      <c r="G8301" s="166">
        <v>42900</v>
      </c>
      <c r="H8301" s="157">
        <v>1</v>
      </c>
      <c r="I8301" s="166"/>
    </row>
    <row r="8302" spans="1:9" ht="15" customHeight="1" x14ac:dyDescent="0.25">
      <c r="A8302" s="155" t="s">
        <v>6837</v>
      </c>
      <c r="B8302" s="155" t="s">
        <v>1905</v>
      </c>
      <c r="C8302" s="155" t="s">
        <v>11697</v>
      </c>
      <c r="D8302" s="155">
        <v>45</v>
      </c>
      <c r="E8302" s="155">
        <v>45</v>
      </c>
      <c r="F8302" s="166">
        <v>42892</v>
      </c>
      <c r="G8302" s="166">
        <v>42900</v>
      </c>
      <c r="H8302" s="157">
        <v>1</v>
      </c>
      <c r="I8302" s="166"/>
    </row>
    <row r="8303" spans="1:9" ht="15" customHeight="1" x14ac:dyDescent="0.25">
      <c r="A8303" s="155" t="s">
        <v>520</v>
      </c>
      <c r="B8303" s="155" t="s">
        <v>2432</v>
      </c>
      <c r="C8303" s="155" t="s">
        <v>11699</v>
      </c>
      <c r="D8303" s="155">
        <v>25</v>
      </c>
      <c r="E8303" s="155">
        <v>25</v>
      </c>
      <c r="F8303" s="166">
        <v>42892</v>
      </c>
      <c r="G8303" s="166">
        <v>42895</v>
      </c>
      <c r="H8303" s="157">
        <v>1</v>
      </c>
      <c r="I8303" s="166"/>
    </row>
    <row r="8304" spans="1:9" ht="15" customHeight="1" x14ac:dyDescent="0.25">
      <c r="A8304" s="155" t="s">
        <v>71</v>
      </c>
      <c r="B8304" s="155" t="s">
        <v>272</v>
      </c>
      <c r="C8304" s="155" t="s">
        <v>11700</v>
      </c>
      <c r="D8304" s="155">
        <v>1</v>
      </c>
      <c r="E8304" s="155">
        <v>1</v>
      </c>
      <c r="F8304" s="166">
        <v>42892</v>
      </c>
      <c r="G8304" s="166">
        <v>42901</v>
      </c>
      <c r="H8304" s="157">
        <v>1</v>
      </c>
      <c r="I8304" s="166" t="s">
        <v>9887</v>
      </c>
    </row>
    <row r="8305" spans="1:9" ht="15" customHeight="1" x14ac:dyDescent="0.25">
      <c r="A8305" s="155" t="s">
        <v>597</v>
      </c>
      <c r="B8305" s="155" t="s">
        <v>1589</v>
      </c>
      <c r="C8305" s="155" t="s">
        <v>11701</v>
      </c>
      <c r="D8305" s="155">
        <v>500</v>
      </c>
      <c r="E8305" s="155">
        <v>500</v>
      </c>
      <c r="F8305" s="166">
        <v>42892</v>
      </c>
      <c r="G8305" s="166">
        <v>42893</v>
      </c>
      <c r="H8305" s="157">
        <v>1</v>
      </c>
      <c r="I8305" s="166"/>
    </row>
    <row r="8306" spans="1:9" ht="15" customHeight="1" x14ac:dyDescent="0.25">
      <c r="A8306" s="155" t="s">
        <v>6965</v>
      </c>
      <c r="B8306" s="155" t="s">
        <v>8985</v>
      </c>
      <c r="C8306" s="155" t="s">
        <v>11702</v>
      </c>
      <c r="D8306" s="155">
        <v>30</v>
      </c>
      <c r="E8306" s="155">
        <v>30</v>
      </c>
      <c r="F8306" s="166">
        <v>42893</v>
      </c>
      <c r="G8306" s="166">
        <v>42899</v>
      </c>
      <c r="H8306" s="157">
        <v>1</v>
      </c>
      <c r="I8306" s="166"/>
    </row>
    <row r="8307" spans="1:9" ht="15" customHeight="1" x14ac:dyDescent="0.25">
      <c r="A8307" s="155" t="s">
        <v>4386</v>
      </c>
      <c r="B8307" s="155" t="s">
        <v>11706</v>
      </c>
      <c r="C8307" s="155" t="s">
        <v>11705</v>
      </c>
      <c r="D8307" s="155">
        <v>6</v>
      </c>
      <c r="E8307" s="155">
        <v>6</v>
      </c>
      <c r="F8307" s="166">
        <v>42893</v>
      </c>
      <c r="G8307" s="166">
        <v>42895</v>
      </c>
      <c r="H8307" s="157">
        <v>1</v>
      </c>
      <c r="I8307" s="166"/>
    </row>
    <row r="8308" spans="1:9" ht="15" customHeight="1" x14ac:dyDescent="0.25">
      <c r="A8308" s="155" t="s">
        <v>39</v>
      </c>
      <c r="B8308" s="155" t="s">
        <v>866</v>
      </c>
      <c r="C8308" s="155" t="s">
        <v>11703</v>
      </c>
      <c r="D8308" s="155">
        <v>512</v>
      </c>
      <c r="E8308" s="155">
        <v>512</v>
      </c>
      <c r="F8308" s="166">
        <v>42893</v>
      </c>
      <c r="G8308" s="166">
        <v>42899</v>
      </c>
      <c r="H8308" s="157">
        <v>1</v>
      </c>
      <c r="I8308" s="166"/>
    </row>
    <row r="8309" spans="1:9" ht="15" customHeight="1" x14ac:dyDescent="0.25">
      <c r="A8309" s="155" t="s">
        <v>2714</v>
      </c>
      <c r="B8309" s="155" t="s">
        <v>3408</v>
      </c>
      <c r="C8309" s="155" t="s">
        <v>11704</v>
      </c>
      <c r="D8309" s="155">
        <v>100</v>
      </c>
      <c r="E8309" s="155">
        <v>100</v>
      </c>
      <c r="F8309" s="166">
        <v>42893</v>
      </c>
      <c r="G8309" s="166">
        <v>42895</v>
      </c>
      <c r="H8309" s="157">
        <v>1</v>
      </c>
      <c r="I8309" s="166"/>
    </row>
    <row r="8310" spans="1:9" ht="15" customHeight="1" x14ac:dyDescent="0.25">
      <c r="A8310" s="155" t="s">
        <v>5424</v>
      </c>
      <c r="B8310" s="155" t="s">
        <v>463</v>
      </c>
      <c r="C8310" s="155" t="s">
        <v>11709</v>
      </c>
      <c r="D8310" s="155">
        <v>60</v>
      </c>
      <c r="E8310" s="155">
        <v>60</v>
      </c>
      <c r="F8310" s="166">
        <v>42894</v>
      </c>
      <c r="G8310" s="166">
        <v>42895</v>
      </c>
      <c r="H8310" s="157">
        <v>1</v>
      </c>
      <c r="I8310" s="166"/>
    </row>
    <row r="8311" spans="1:9" ht="15" customHeight="1" x14ac:dyDescent="0.25">
      <c r="A8311" s="155" t="s">
        <v>5424</v>
      </c>
      <c r="B8311" s="155" t="s">
        <v>1241</v>
      </c>
      <c r="C8311" s="155" t="s">
        <v>11708</v>
      </c>
      <c r="D8311" s="155">
        <v>60</v>
      </c>
      <c r="E8311" s="155">
        <v>60</v>
      </c>
      <c r="F8311" s="166">
        <v>42894</v>
      </c>
      <c r="G8311" s="166">
        <v>42895</v>
      </c>
      <c r="H8311" s="157">
        <v>1</v>
      </c>
      <c r="I8311" s="166"/>
    </row>
    <row r="8312" spans="1:9" ht="15" customHeight="1" x14ac:dyDescent="0.25">
      <c r="A8312" s="155" t="s">
        <v>5424</v>
      </c>
      <c r="B8312" s="155" t="s">
        <v>9768</v>
      </c>
      <c r="C8312" s="155" t="s">
        <v>11707</v>
      </c>
      <c r="D8312" s="155">
        <v>60</v>
      </c>
      <c r="E8312" s="155">
        <v>60</v>
      </c>
      <c r="F8312" s="166">
        <v>42894</v>
      </c>
      <c r="G8312" s="166">
        <v>42895</v>
      </c>
      <c r="H8312" s="157">
        <v>1</v>
      </c>
      <c r="I8312" s="166"/>
    </row>
    <row r="8313" spans="1:9" ht="15" customHeight="1" x14ac:dyDescent="0.25">
      <c r="A8313" s="155" t="s">
        <v>2106</v>
      </c>
      <c r="B8313" s="155" t="s">
        <v>11710</v>
      </c>
      <c r="C8313" s="155" t="s">
        <v>11711</v>
      </c>
      <c r="D8313" s="155">
        <v>30</v>
      </c>
      <c r="E8313" s="155">
        <v>30</v>
      </c>
      <c r="F8313" s="166">
        <v>42895</v>
      </c>
      <c r="G8313" s="166">
        <v>42898</v>
      </c>
      <c r="H8313" s="157">
        <v>1</v>
      </c>
      <c r="I8313" s="166"/>
    </row>
    <row r="8314" spans="1:9" ht="15" customHeight="1" x14ac:dyDescent="0.25">
      <c r="A8314" s="155" t="s">
        <v>42</v>
      </c>
      <c r="B8314" s="155" t="s">
        <v>815</v>
      </c>
      <c r="C8314" s="155" t="s">
        <v>11712</v>
      </c>
      <c r="D8314" s="155">
        <v>200</v>
      </c>
      <c r="E8314" s="155">
        <v>200</v>
      </c>
      <c r="F8314" s="166">
        <v>42895</v>
      </c>
      <c r="G8314" s="166">
        <v>42899</v>
      </c>
      <c r="H8314" s="157">
        <v>1</v>
      </c>
      <c r="I8314" s="166"/>
    </row>
    <row r="8315" spans="1:9" ht="15" customHeight="1" x14ac:dyDescent="0.25">
      <c r="A8315" s="155" t="s">
        <v>42</v>
      </c>
      <c r="B8315" s="155" t="s">
        <v>1876</v>
      </c>
      <c r="C8315" s="155" t="s">
        <v>364</v>
      </c>
      <c r="D8315" s="155">
        <v>200</v>
      </c>
      <c r="E8315" s="155">
        <v>200</v>
      </c>
      <c r="F8315" s="166">
        <v>42895</v>
      </c>
      <c r="G8315" s="166">
        <v>42899</v>
      </c>
      <c r="H8315" s="157">
        <v>1</v>
      </c>
      <c r="I8315" s="166"/>
    </row>
    <row r="8316" spans="1:9" ht="15" customHeight="1" x14ac:dyDescent="0.25">
      <c r="A8316" s="155" t="s">
        <v>9258</v>
      </c>
      <c r="B8316" s="155" t="s">
        <v>11637</v>
      </c>
      <c r="C8316" s="155" t="s">
        <v>11713</v>
      </c>
      <c r="D8316" s="155">
        <v>95</v>
      </c>
      <c r="E8316" s="155">
        <v>95</v>
      </c>
      <c r="F8316" s="166">
        <v>42895</v>
      </c>
      <c r="G8316" s="166">
        <v>42916</v>
      </c>
      <c r="H8316" s="157">
        <v>1</v>
      </c>
      <c r="I8316" s="166"/>
    </row>
    <row r="8317" spans="1:9" ht="15" customHeight="1" x14ac:dyDescent="0.25">
      <c r="A8317" s="155" t="s">
        <v>71</v>
      </c>
      <c r="B8317" s="155" t="s">
        <v>1550</v>
      </c>
      <c r="C8317" s="155" t="s">
        <v>11714</v>
      </c>
      <c r="D8317" s="155">
        <v>5</v>
      </c>
      <c r="E8317" s="155">
        <v>5</v>
      </c>
      <c r="F8317" s="166">
        <v>42895</v>
      </c>
      <c r="G8317" s="166">
        <v>42902</v>
      </c>
      <c r="H8317" s="157">
        <v>1</v>
      </c>
      <c r="I8317" s="166"/>
    </row>
    <row r="8318" spans="1:9" ht="15" customHeight="1" x14ac:dyDescent="0.25">
      <c r="A8318" s="155" t="s">
        <v>71</v>
      </c>
      <c r="B8318" s="155" t="s">
        <v>154</v>
      </c>
      <c r="C8318" s="155" t="s">
        <v>11715</v>
      </c>
      <c r="D8318" s="155">
        <v>5</v>
      </c>
      <c r="E8318" s="155">
        <v>5</v>
      </c>
      <c r="F8318" s="166">
        <v>42895</v>
      </c>
      <c r="G8318" s="166">
        <v>42900</v>
      </c>
      <c r="H8318" s="157">
        <v>1</v>
      </c>
      <c r="I8318" s="166"/>
    </row>
    <row r="8319" spans="1:9" ht="15" customHeight="1" x14ac:dyDescent="0.25">
      <c r="A8319" s="155" t="s">
        <v>10425</v>
      </c>
      <c r="B8319" s="155" t="s">
        <v>10606</v>
      </c>
      <c r="C8319" s="155" t="s">
        <v>11716</v>
      </c>
      <c r="D8319" s="155">
        <v>10</v>
      </c>
      <c r="E8319" s="155">
        <v>10</v>
      </c>
      <c r="F8319" s="166">
        <v>42895</v>
      </c>
      <c r="G8319" s="166">
        <v>42898</v>
      </c>
      <c r="H8319" s="157">
        <v>1</v>
      </c>
      <c r="I8319" s="166"/>
    </row>
    <row r="8320" spans="1:9" x14ac:dyDescent="0.25">
      <c r="A8320" s="155" t="s">
        <v>39</v>
      </c>
      <c r="B8320" s="155" t="s">
        <v>1633</v>
      </c>
      <c r="C8320" s="155" t="s">
        <v>11737</v>
      </c>
      <c r="D8320" s="155">
        <v>50</v>
      </c>
      <c r="E8320" s="155">
        <v>50</v>
      </c>
      <c r="F8320" s="166">
        <v>42898</v>
      </c>
      <c r="G8320" s="166">
        <v>42901</v>
      </c>
      <c r="H8320" s="157">
        <v>1</v>
      </c>
      <c r="I8320" s="166"/>
    </row>
    <row r="8321" spans="1:9" x14ac:dyDescent="0.25">
      <c r="A8321" s="155" t="s">
        <v>42</v>
      </c>
      <c r="B8321" s="155" t="s">
        <v>370</v>
      </c>
      <c r="C8321" s="155" t="s">
        <v>11738</v>
      </c>
      <c r="D8321" s="155">
        <v>300</v>
      </c>
      <c r="E8321" s="155">
        <v>300</v>
      </c>
      <c r="F8321" s="166">
        <v>42898</v>
      </c>
      <c r="G8321" s="166">
        <v>42901</v>
      </c>
      <c r="H8321" s="157">
        <v>1</v>
      </c>
      <c r="I8321" s="166"/>
    </row>
    <row r="8322" spans="1:9" x14ac:dyDescent="0.25">
      <c r="A8322" s="155" t="s">
        <v>42</v>
      </c>
      <c r="B8322" s="155" t="s">
        <v>6485</v>
      </c>
      <c r="C8322" s="155" t="s">
        <v>364</v>
      </c>
      <c r="D8322" s="155">
        <v>300</v>
      </c>
      <c r="E8322" s="155">
        <v>300</v>
      </c>
      <c r="F8322" s="166">
        <v>42898</v>
      </c>
      <c r="G8322" s="166">
        <v>42901</v>
      </c>
      <c r="H8322" s="157">
        <v>1</v>
      </c>
      <c r="I8322" s="166"/>
    </row>
    <row r="8323" spans="1:9" x14ac:dyDescent="0.25">
      <c r="A8323" s="155" t="s">
        <v>42</v>
      </c>
      <c r="B8323" s="155" t="s">
        <v>204</v>
      </c>
      <c r="C8323" s="155" t="s">
        <v>161</v>
      </c>
      <c r="D8323" s="155">
        <v>300</v>
      </c>
      <c r="E8323" s="155">
        <v>300</v>
      </c>
      <c r="F8323" s="166">
        <v>42898</v>
      </c>
      <c r="G8323" s="166">
        <v>42901</v>
      </c>
      <c r="H8323" s="157">
        <v>1</v>
      </c>
      <c r="I8323" s="166"/>
    </row>
    <row r="8324" spans="1:9" x14ac:dyDescent="0.25">
      <c r="A8324" s="155" t="s">
        <v>42</v>
      </c>
      <c r="B8324" s="155" t="s">
        <v>202</v>
      </c>
      <c r="C8324" s="155" t="s">
        <v>316</v>
      </c>
      <c r="D8324" s="155">
        <v>300</v>
      </c>
      <c r="E8324" s="155">
        <v>300</v>
      </c>
      <c r="F8324" s="166">
        <v>42898</v>
      </c>
      <c r="G8324" s="166">
        <v>42901</v>
      </c>
      <c r="H8324" s="157">
        <v>1</v>
      </c>
      <c r="I8324" s="166"/>
    </row>
    <row r="8325" spans="1:9" x14ac:dyDescent="0.25">
      <c r="A8325" s="155" t="s">
        <v>1794</v>
      </c>
      <c r="B8325" s="155" t="s">
        <v>1795</v>
      </c>
      <c r="C8325" s="155" t="s">
        <v>11739</v>
      </c>
      <c r="D8325" s="155">
        <v>250</v>
      </c>
      <c r="E8325" s="155">
        <v>250</v>
      </c>
      <c r="F8325" s="166">
        <v>42898</v>
      </c>
      <c r="G8325" s="166">
        <v>42901</v>
      </c>
      <c r="H8325" s="157">
        <v>1</v>
      </c>
      <c r="I8325" s="166"/>
    </row>
    <row r="8326" spans="1:9" x14ac:dyDescent="0.25">
      <c r="A8326" s="155" t="s">
        <v>286</v>
      </c>
      <c r="B8326" s="155" t="s">
        <v>3002</v>
      </c>
      <c r="C8326" s="155" t="s">
        <v>11740</v>
      </c>
      <c r="D8326" s="155">
        <v>100</v>
      </c>
      <c r="E8326" s="155">
        <v>100</v>
      </c>
      <c r="F8326" s="166">
        <v>42898</v>
      </c>
      <c r="G8326" s="166">
        <v>42900</v>
      </c>
      <c r="H8326" s="157">
        <v>1</v>
      </c>
      <c r="I8326" s="166"/>
    </row>
    <row r="8327" spans="1:9" ht="30" x14ac:dyDescent="0.25">
      <c r="A8327" s="155" t="s">
        <v>9931</v>
      </c>
      <c r="B8327" s="155" t="s">
        <v>4413</v>
      </c>
      <c r="C8327" s="155" t="s">
        <v>11762</v>
      </c>
      <c r="D8327" s="155">
        <v>51</v>
      </c>
      <c r="E8327" s="155">
        <v>51</v>
      </c>
      <c r="F8327" s="166">
        <v>42898</v>
      </c>
      <c r="G8327" s="166">
        <v>42900</v>
      </c>
      <c r="H8327" s="157">
        <v>1</v>
      </c>
      <c r="I8327" s="166"/>
    </row>
    <row r="8328" spans="1:9" x14ac:dyDescent="0.25">
      <c r="A8328" s="155" t="s">
        <v>1122</v>
      </c>
      <c r="B8328" s="155" t="s">
        <v>11763</v>
      </c>
      <c r="C8328" s="155" t="s">
        <v>11764</v>
      </c>
      <c r="D8328" s="155">
        <v>5</v>
      </c>
      <c r="E8328" s="155">
        <v>5</v>
      </c>
      <c r="F8328" s="166">
        <v>42899</v>
      </c>
      <c r="G8328" s="166">
        <v>42905</v>
      </c>
      <c r="H8328" s="157">
        <v>1</v>
      </c>
      <c r="I8328" s="166"/>
    </row>
    <row r="8329" spans="1:9" x14ac:dyDescent="0.25">
      <c r="A8329" s="155" t="s">
        <v>2714</v>
      </c>
      <c r="B8329" s="155" t="s">
        <v>1887</v>
      </c>
      <c r="C8329" s="155" t="s">
        <v>11765</v>
      </c>
      <c r="D8329" s="155">
        <v>25</v>
      </c>
      <c r="E8329" s="155">
        <v>25</v>
      </c>
      <c r="F8329" s="166">
        <v>42899</v>
      </c>
      <c r="G8329" s="166">
        <v>42902</v>
      </c>
      <c r="H8329" s="157">
        <v>1</v>
      </c>
      <c r="I8329" s="166"/>
    </row>
    <row r="8330" spans="1:9" x14ac:dyDescent="0.25">
      <c r="A8330" s="155" t="s">
        <v>2714</v>
      </c>
      <c r="B8330" s="155" t="s">
        <v>5304</v>
      </c>
      <c r="C8330" s="155" t="s">
        <v>11766</v>
      </c>
      <c r="D8330" s="155">
        <v>300</v>
      </c>
      <c r="E8330" s="155">
        <v>300</v>
      </c>
      <c r="F8330" s="166">
        <v>42899</v>
      </c>
      <c r="G8330" s="166">
        <v>42907</v>
      </c>
      <c r="H8330" s="157">
        <v>1</v>
      </c>
      <c r="I8330" s="166"/>
    </row>
    <row r="8331" spans="1:9" x14ac:dyDescent="0.25">
      <c r="A8331" s="155" t="s">
        <v>2714</v>
      </c>
      <c r="B8331" s="155" t="s">
        <v>6844</v>
      </c>
      <c r="C8331" s="155" t="s">
        <v>11767</v>
      </c>
      <c r="D8331" s="155">
        <v>50</v>
      </c>
      <c r="E8331" s="155">
        <v>50</v>
      </c>
      <c r="F8331" s="166">
        <v>42899</v>
      </c>
      <c r="G8331" s="166">
        <v>42902</v>
      </c>
      <c r="H8331" s="157">
        <v>1</v>
      </c>
      <c r="I8331" s="166"/>
    </row>
    <row r="8332" spans="1:9" x14ac:dyDescent="0.25">
      <c r="A8332" s="155" t="s">
        <v>2714</v>
      </c>
      <c r="B8332" s="155" t="s">
        <v>2066</v>
      </c>
      <c r="C8332" s="155" t="s">
        <v>11768</v>
      </c>
      <c r="D8332" s="155">
        <v>500</v>
      </c>
      <c r="E8332" s="155">
        <v>500</v>
      </c>
      <c r="F8332" s="166">
        <v>42899</v>
      </c>
      <c r="G8332" s="166">
        <v>42905</v>
      </c>
      <c r="H8332" s="157">
        <v>1</v>
      </c>
      <c r="I8332" s="166"/>
    </row>
    <row r="8333" spans="1:9" x14ac:dyDescent="0.25">
      <c r="A8333" s="155" t="s">
        <v>71</v>
      </c>
      <c r="B8333" s="155" t="s">
        <v>9706</v>
      </c>
      <c r="C8333" s="155" t="s">
        <v>11769</v>
      </c>
      <c r="D8333" s="155">
        <v>25</v>
      </c>
      <c r="E8333" s="155">
        <v>25</v>
      </c>
      <c r="F8333" s="166">
        <v>42899</v>
      </c>
      <c r="G8333" s="166">
        <v>42905</v>
      </c>
      <c r="H8333" s="157">
        <v>1</v>
      </c>
      <c r="I8333" s="166"/>
    </row>
    <row r="8334" spans="1:9" x14ac:dyDescent="0.25">
      <c r="A8334" s="155" t="s">
        <v>4963</v>
      </c>
      <c r="B8334" s="155" t="s">
        <v>9466</v>
      </c>
      <c r="C8334" s="155" t="s">
        <v>11770</v>
      </c>
      <c r="D8334" s="155">
        <v>50</v>
      </c>
      <c r="E8334" s="155">
        <v>50</v>
      </c>
      <c r="F8334" s="166">
        <v>42899</v>
      </c>
      <c r="G8334" s="166">
        <v>42901</v>
      </c>
      <c r="H8334" s="157">
        <v>1</v>
      </c>
      <c r="I8334" s="166"/>
    </row>
    <row r="8335" spans="1:9" ht="30" x14ac:dyDescent="0.25">
      <c r="A8335" s="155" t="s">
        <v>8056</v>
      </c>
      <c r="B8335" s="155" t="s">
        <v>11567</v>
      </c>
      <c r="C8335" s="155" t="s">
        <v>11771</v>
      </c>
      <c r="D8335" s="155">
        <v>30</v>
      </c>
      <c r="E8335" s="155">
        <v>30</v>
      </c>
      <c r="F8335" s="166">
        <v>42899</v>
      </c>
      <c r="G8335" s="166">
        <v>42902</v>
      </c>
      <c r="H8335" s="157">
        <v>1</v>
      </c>
      <c r="I8335" s="166"/>
    </row>
    <row r="8336" spans="1:9" x14ac:dyDescent="0.25">
      <c r="A8336" s="155" t="s">
        <v>11274</v>
      </c>
      <c r="B8336" s="155" t="s">
        <v>11772</v>
      </c>
      <c r="C8336" s="155" t="s">
        <v>11773</v>
      </c>
      <c r="D8336" s="155">
        <v>5</v>
      </c>
      <c r="E8336" s="155">
        <v>5</v>
      </c>
      <c r="F8336" s="166">
        <v>42899</v>
      </c>
      <c r="G8336" s="166">
        <v>42905</v>
      </c>
      <c r="H8336" s="157">
        <v>1</v>
      </c>
      <c r="I8336" s="166"/>
    </row>
    <row r="8337" spans="1:9" x14ac:dyDescent="0.25">
      <c r="A8337" s="155" t="s">
        <v>10559</v>
      </c>
      <c r="B8337" s="155" t="s">
        <v>11774</v>
      </c>
      <c r="C8337" s="155" t="s">
        <v>11775</v>
      </c>
      <c r="D8337" s="155">
        <v>100</v>
      </c>
      <c r="E8337" s="155">
        <v>100</v>
      </c>
      <c r="F8337" s="166">
        <v>42899</v>
      </c>
      <c r="G8337" s="166">
        <v>42905</v>
      </c>
      <c r="H8337" s="157">
        <v>1</v>
      </c>
      <c r="I8337" s="166"/>
    </row>
    <row r="8338" spans="1:9" x14ac:dyDescent="0.25">
      <c r="A8338" s="155" t="s">
        <v>46</v>
      </c>
      <c r="B8338" s="155" t="s">
        <v>949</v>
      </c>
      <c r="C8338" s="155" t="s">
        <v>11776</v>
      </c>
      <c r="D8338" s="155">
        <v>10</v>
      </c>
      <c r="E8338" s="155">
        <v>10</v>
      </c>
      <c r="F8338" s="166">
        <v>42899</v>
      </c>
      <c r="G8338" s="166">
        <v>42905</v>
      </c>
      <c r="H8338" s="157">
        <v>1</v>
      </c>
      <c r="I8338" s="166"/>
    </row>
    <row r="8339" spans="1:9" x14ac:dyDescent="0.25">
      <c r="A8339" s="155" t="s">
        <v>261</v>
      </c>
      <c r="B8339" s="155" t="s">
        <v>11777</v>
      </c>
      <c r="C8339" s="155" t="s">
        <v>11778</v>
      </c>
      <c r="D8339" s="155">
        <v>10</v>
      </c>
      <c r="E8339" s="155">
        <v>10</v>
      </c>
      <c r="F8339" s="166">
        <v>42899</v>
      </c>
      <c r="G8339" s="166">
        <v>42905</v>
      </c>
      <c r="H8339" s="157">
        <v>1</v>
      </c>
      <c r="I8339" s="166"/>
    </row>
    <row r="8340" spans="1:9" x14ac:dyDescent="0.25">
      <c r="A8340" s="155" t="s">
        <v>6021</v>
      </c>
      <c r="B8340" s="155" t="s">
        <v>6022</v>
      </c>
      <c r="C8340" s="155" t="s">
        <v>11779</v>
      </c>
      <c r="D8340" s="155">
        <v>250</v>
      </c>
      <c r="E8340" s="155">
        <v>250</v>
      </c>
      <c r="F8340" s="166">
        <v>42895</v>
      </c>
      <c r="G8340" s="166">
        <v>42905</v>
      </c>
      <c r="H8340" s="157">
        <v>1</v>
      </c>
      <c r="I8340" s="166"/>
    </row>
    <row r="8341" spans="1:9" x14ac:dyDescent="0.25">
      <c r="A8341" s="155" t="s">
        <v>520</v>
      </c>
      <c r="B8341" s="155" t="s">
        <v>533</v>
      </c>
      <c r="C8341" s="155" t="s">
        <v>11780</v>
      </c>
      <c r="D8341" s="155">
        <v>20</v>
      </c>
      <c r="E8341" s="155">
        <v>20</v>
      </c>
      <c r="F8341" s="166">
        <v>42899</v>
      </c>
      <c r="G8341" s="166">
        <v>42900</v>
      </c>
      <c r="H8341" s="157">
        <v>1</v>
      </c>
      <c r="I8341" s="166"/>
    </row>
    <row r="8342" spans="1:9" x14ac:dyDescent="0.25">
      <c r="A8342" s="155" t="s">
        <v>71</v>
      </c>
      <c r="B8342" s="155" t="s">
        <v>1550</v>
      </c>
      <c r="C8342" s="155" t="s">
        <v>11781</v>
      </c>
      <c r="D8342" s="155">
        <v>6</v>
      </c>
      <c r="E8342" s="155">
        <v>6</v>
      </c>
      <c r="F8342" s="166">
        <v>42900</v>
      </c>
      <c r="G8342" s="166">
        <v>42905</v>
      </c>
      <c r="H8342" s="157">
        <v>1</v>
      </c>
      <c r="I8342" s="166"/>
    </row>
    <row r="8343" spans="1:9" ht="30" x14ac:dyDescent="0.25">
      <c r="A8343" s="155" t="s">
        <v>8056</v>
      </c>
      <c r="B8343" s="155" t="s">
        <v>4568</v>
      </c>
      <c r="C8343" s="155" t="s">
        <v>11782</v>
      </c>
      <c r="D8343" s="155">
        <v>100</v>
      </c>
      <c r="E8343" s="155">
        <v>100</v>
      </c>
      <c r="F8343" s="166">
        <v>42900</v>
      </c>
      <c r="G8343" s="166">
        <v>42905</v>
      </c>
      <c r="H8343" s="157">
        <v>1</v>
      </c>
      <c r="I8343" s="166"/>
    </row>
    <row r="8344" spans="1:9" x14ac:dyDescent="0.25">
      <c r="A8344" s="155" t="s">
        <v>29</v>
      </c>
      <c r="B8344" s="155" t="s">
        <v>2267</v>
      </c>
      <c r="C8344" s="155" t="s">
        <v>11783</v>
      </c>
      <c r="D8344" s="155">
        <v>200</v>
      </c>
      <c r="E8344" s="155">
        <v>224</v>
      </c>
      <c r="F8344" s="166">
        <v>42900</v>
      </c>
      <c r="G8344" s="166">
        <v>42895</v>
      </c>
      <c r="H8344" s="157">
        <v>0</v>
      </c>
      <c r="I8344" s="166" t="s">
        <v>1774</v>
      </c>
    </row>
    <row r="8345" spans="1:9" x14ac:dyDescent="0.25">
      <c r="A8345" s="155" t="s">
        <v>719</v>
      </c>
      <c r="B8345" s="155" t="s">
        <v>720</v>
      </c>
      <c r="C8345" s="155" t="s">
        <v>11784</v>
      </c>
      <c r="D8345" s="155">
        <v>200</v>
      </c>
      <c r="E8345" s="155">
        <v>200</v>
      </c>
      <c r="F8345" s="166">
        <v>42901</v>
      </c>
      <c r="G8345" s="166">
        <v>42906</v>
      </c>
      <c r="H8345" s="157">
        <v>1</v>
      </c>
      <c r="I8345" s="166"/>
    </row>
    <row r="8346" spans="1:9" x14ac:dyDescent="0.25">
      <c r="A8346" s="155" t="s">
        <v>71</v>
      </c>
      <c r="B8346" s="155" t="s">
        <v>1550</v>
      </c>
      <c r="C8346" s="155" t="s">
        <v>11785</v>
      </c>
      <c r="D8346" s="155">
        <v>5</v>
      </c>
      <c r="E8346" s="155">
        <v>5</v>
      </c>
      <c r="F8346" s="166">
        <v>42901</v>
      </c>
      <c r="G8346" s="166">
        <v>42906</v>
      </c>
      <c r="H8346" s="157">
        <v>1</v>
      </c>
      <c r="I8346" s="166"/>
    </row>
    <row r="8347" spans="1:9" x14ac:dyDescent="0.25">
      <c r="A8347" s="155" t="s">
        <v>11786</v>
      </c>
      <c r="B8347" s="155" t="s">
        <v>5825</v>
      </c>
      <c r="C8347" s="155" t="s">
        <v>11787</v>
      </c>
      <c r="D8347" s="155">
        <v>10</v>
      </c>
      <c r="E8347" s="155">
        <v>10</v>
      </c>
      <c r="F8347" s="166">
        <v>42901</v>
      </c>
      <c r="G8347" s="166">
        <v>42906</v>
      </c>
      <c r="H8347" s="157">
        <v>1</v>
      </c>
      <c r="I8347" s="166"/>
    </row>
    <row r="8348" spans="1:9" x14ac:dyDescent="0.25">
      <c r="A8348" s="155" t="s">
        <v>563</v>
      </c>
      <c r="B8348" s="155" t="s">
        <v>11789</v>
      </c>
      <c r="C8348" s="155" t="s">
        <v>11788</v>
      </c>
      <c r="D8348" s="155">
        <v>150</v>
      </c>
      <c r="E8348" s="155">
        <v>150</v>
      </c>
      <c r="F8348" s="166">
        <v>42901</v>
      </c>
      <c r="G8348" s="166">
        <v>42909</v>
      </c>
      <c r="H8348" s="157">
        <v>1</v>
      </c>
      <c r="I8348" s="166"/>
    </row>
    <row r="8349" spans="1:9" x14ac:dyDescent="0.25">
      <c r="A8349" s="155" t="s">
        <v>9769</v>
      </c>
      <c r="B8349" s="155" t="s">
        <v>11791</v>
      </c>
      <c r="C8349" s="155" t="s">
        <v>11792</v>
      </c>
      <c r="D8349" s="155">
        <v>10</v>
      </c>
      <c r="E8349" s="155">
        <v>10</v>
      </c>
      <c r="F8349" s="166">
        <v>42901</v>
      </c>
      <c r="G8349" s="166">
        <v>42905</v>
      </c>
      <c r="H8349" s="157">
        <v>1</v>
      </c>
      <c r="I8349" s="166"/>
    </row>
    <row r="8350" spans="1:9" x14ac:dyDescent="0.25">
      <c r="A8350" s="155" t="s">
        <v>9769</v>
      </c>
      <c r="B8350" s="155" t="s">
        <v>11790</v>
      </c>
      <c r="C8350" s="155" t="s">
        <v>364</v>
      </c>
      <c r="D8350" s="155">
        <v>10</v>
      </c>
      <c r="E8350" s="155">
        <v>10</v>
      </c>
      <c r="F8350" s="166">
        <v>42901</v>
      </c>
      <c r="G8350" s="166">
        <v>42905</v>
      </c>
      <c r="H8350" s="157">
        <v>1</v>
      </c>
      <c r="I8350" s="166"/>
    </row>
    <row r="8351" spans="1:9" x14ac:dyDescent="0.25">
      <c r="A8351" s="155" t="s">
        <v>6021</v>
      </c>
      <c r="B8351" s="155" t="s">
        <v>11793</v>
      </c>
      <c r="C8351" s="155" t="s">
        <v>11794</v>
      </c>
      <c r="D8351" s="155">
        <v>250</v>
      </c>
      <c r="E8351" s="155">
        <v>250</v>
      </c>
      <c r="F8351" s="166">
        <v>42901</v>
      </c>
      <c r="G8351" s="166">
        <v>42908</v>
      </c>
      <c r="H8351" s="157">
        <v>1</v>
      </c>
      <c r="I8351" s="166"/>
    </row>
    <row r="8352" spans="1:9" x14ac:dyDescent="0.25">
      <c r="A8352" s="155" t="s">
        <v>239</v>
      </c>
      <c r="B8352" s="155" t="s">
        <v>11795</v>
      </c>
      <c r="C8352" s="155" t="s">
        <v>11796</v>
      </c>
      <c r="D8352" s="155">
        <v>50</v>
      </c>
      <c r="E8352" s="155">
        <v>50</v>
      </c>
      <c r="F8352" s="166">
        <v>42901</v>
      </c>
      <c r="G8352" s="166">
        <v>42915</v>
      </c>
      <c r="H8352" s="157">
        <v>1</v>
      </c>
      <c r="I8352" s="166"/>
    </row>
    <row r="8353" spans="1:9" x14ac:dyDescent="0.25">
      <c r="A8353" s="155" t="s">
        <v>11124</v>
      </c>
      <c r="B8353" s="155" t="s">
        <v>11797</v>
      </c>
      <c r="C8353" s="155" t="s">
        <v>11798</v>
      </c>
      <c r="D8353" s="155">
        <v>100</v>
      </c>
      <c r="E8353" s="155">
        <v>100</v>
      </c>
      <c r="F8353" s="166">
        <v>42902</v>
      </c>
      <c r="G8353" s="166">
        <v>42895</v>
      </c>
      <c r="H8353" s="157">
        <v>0</v>
      </c>
      <c r="I8353" s="166"/>
    </row>
    <row r="8354" spans="1:9" x14ac:dyDescent="0.25">
      <c r="A8354" s="155" t="s">
        <v>29</v>
      </c>
      <c r="B8354" s="155" t="s">
        <v>11799</v>
      </c>
      <c r="C8354" s="155" t="s">
        <v>11800</v>
      </c>
      <c r="D8354" s="155">
        <v>30</v>
      </c>
      <c r="E8354" s="155">
        <v>30</v>
      </c>
      <c r="F8354" s="166">
        <v>42905</v>
      </c>
      <c r="G8354" s="166">
        <v>42912</v>
      </c>
      <c r="H8354" s="157">
        <v>1</v>
      </c>
      <c r="I8354" s="166"/>
    </row>
    <row r="8355" spans="1:9" x14ac:dyDescent="0.25">
      <c r="A8355" s="155" t="s">
        <v>71</v>
      </c>
      <c r="B8355" s="155" t="s">
        <v>1550</v>
      </c>
      <c r="C8355" s="155" t="s">
        <v>11801</v>
      </c>
      <c r="D8355" s="155">
        <v>6</v>
      </c>
      <c r="E8355" s="155">
        <v>6</v>
      </c>
      <c r="F8355" s="166">
        <v>42905</v>
      </c>
      <c r="G8355" s="166">
        <v>42914</v>
      </c>
      <c r="H8355" s="157">
        <v>1</v>
      </c>
      <c r="I8355" s="166"/>
    </row>
    <row r="8356" spans="1:9" x14ac:dyDescent="0.25">
      <c r="A8356" s="155" t="s">
        <v>71</v>
      </c>
      <c r="B8356" s="155" t="s">
        <v>2730</v>
      </c>
      <c r="C8356" s="155" t="s">
        <v>11802</v>
      </c>
      <c r="D8356" s="155">
        <v>25</v>
      </c>
      <c r="E8356" s="155">
        <v>25</v>
      </c>
      <c r="F8356" s="166">
        <v>42905</v>
      </c>
      <c r="G8356" s="166">
        <v>42909</v>
      </c>
      <c r="H8356" s="157">
        <v>1</v>
      </c>
      <c r="I8356" s="166"/>
    </row>
    <row r="8357" spans="1:9" x14ac:dyDescent="0.25">
      <c r="A8357" s="155" t="s">
        <v>11805</v>
      </c>
      <c r="B8357" s="155" t="s">
        <v>11804</v>
      </c>
      <c r="C8357" s="155" t="s">
        <v>11803</v>
      </c>
      <c r="D8357" s="155">
        <v>100</v>
      </c>
      <c r="E8357" s="155">
        <v>100</v>
      </c>
      <c r="F8357" s="166">
        <v>42905</v>
      </c>
      <c r="G8357" s="166">
        <v>42906</v>
      </c>
      <c r="H8357" s="157">
        <v>1</v>
      </c>
      <c r="I8357" s="166"/>
    </row>
    <row r="8358" spans="1:9" x14ac:dyDescent="0.25">
      <c r="A8358" s="155" t="s">
        <v>2317</v>
      </c>
      <c r="B8358" s="155" t="s">
        <v>2318</v>
      </c>
      <c r="C8358" s="155" t="s">
        <v>11806</v>
      </c>
      <c r="D8358" s="155">
        <v>700</v>
      </c>
      <c r="E8358" s="155">
        <v>200</v>
      </c>
      <c r="F8358" s="166">
        <v>42905</v>
      </c>
      <c r="G8358" s="166">
        <v>42913</v>
      </c>
      <c r="H8358" s="157">
        <v>1</v>
      </c>
      <c r="I8358" s="166"/>
    </row>
    <row r="8359" spans="1:9" x14ac:dyDescent="0.25">
      <c r="A8359" s="155" t="s">
        <v>1983</v>
      </c>
      <c r="B8359" s="155" t="s">
        <v>11133</v>
      </c>
      <c r="C8359" s="155" t="s">
        <v>11807</v>
      </c>
      <c r="D8359" s="155">
        <v>50</v>
      </c>
      <c r="E8359" s="155">
        <v>50</v>
      </c>
      <c r="F8359" s="166">
        <v>42906</v>
      </c>
      <c r="G8359" s="166">
        <v>42913</v>
      </c>
      <c r="H8359" s="157">
        <v>1</v>
      </c>
      <c r="I8359" s="166"/>
    </row>
    <row r="8360" spans="1:9" x14ac:dyDescent="0.25">
      <c r="A8360" s="155" t="s">
        <v>6965</v>
      </c>
      <c r="B8360" s="155" t="s">
        <v>4940</v>
      </c>
      <c r="C8360" s="155" t="s">
        <v>11808</v>
      </c>
      <c r="D8360" s="155">
        <v>14</v>
      </c>
      <c r="E8360" s="155">
        <v>14</v>
      </c>
      <c r="F8360" s="166">
        <v>42906</v>
      </c>
      <c r="G8360" s="166">
        <v>42913</v>
      </c>
      <c r="H8360" s="157">
        <v>1</v>
      </c>
      <c r="I8360" s="166"/>
    </row>
    <row r="8361" spans="1:9" x14ac:dyDescent="0.25">
      <c r="A8361" s="155" t="s">
        <v>10425</v>
      </c>
      <c r="B8361" s="155" t="s">
        <v>11152</v>
      </c>
      <c r="C8361" s="155" t="s">
        <v>11809</v>
      </c>
      <c r="D8361" s="155">
        <v>2000</v>
      </c>
      <c r="E8361" s="155">
        <v>2000</v>
      </c>
      <c r="F8361" s="166">
        <v>42906</v>
      </c>
      <c r="G8361" s="166">
        <v>42910</v>
      </c>
      <c r="H8361" s="157">
        <v>1</v>
      </c>
      <c r="I8361" s="166"/>
    </row>
    <row r="8362" spans="1:9" x14ac:dyDescent="0.25">
      <c r="A8362" s="155" t="s">
        <v>10096</v>
      </c>
      <c r="B8362" s="155" t="s">
        <v>10097</v>
      </c>
      <c r="C8362" s="155" t="s">
        <v>11810</v>
      </c>
      <c r="D8362" s="155">
        <v>24</v>
      </c>
      <c r="E8362" s="155">
        <v>24</v>
      </c>
      <c r="F8362" s="166">
        <v>42907</v>
      </c>
      <c r="G8362" s="166">
        <v>42913</v>
      </c>
      <c r="H8362" s="157">
        <v>1</v>
      </c>
      <c r="I8362" s="166"/>
    </row>
    <row r="8363" spans="1:9" x14ac:dyDescent="0.25">
      <c r="A8363" s="155" t="s">
        <v>520</v>
      </c>
      <c r="B8363" s="155" t="s">
        <v>5026</v>
      </c>
      <c r="C8363" s="155" t="s">
        <v>11811</v>
      </c>
      <c r="D8363" s="155">
        <v>350</v>
      </c>
      <c r="E8363" s="155">
        <v>350</v>
      </c>
      <c r="F8363" s="166">
        <v>42907</v>
      </c>
      <c r="G8363" s="166">
        <v>42914</v>
      </c>
      <c r="H8363" s="157">
        <v>1</v>
      </c>
      <c r="I8363" s="166"/>
    </row>
    <row r="8364" spans="1:9" x14ac:dyDescent="0.25">
      <c r="A8364" s="155" t="s">
        <v>2714</v>
      </c>
      <c r="B8364" s="155" t="s">
        <v>5634</v>
      </c>
      <c r="C8364" s="155" t="s">
        <v>11812</v>
      </c>
      <c r="D8364" s="155">
        <v>100</v>
      </c>
      <c r="E8364" s="155">
        <v>100</v>
      </c>
      <c r="F8364" s="166">
        <v>42907</v>
      </c>
      <c r="G8364" s="166">
        <v>42909</v>
      </c>
      <c r="H8364" s="157">
        <v>1</v>
      </c>
      <c r="I8364" s="166"/>
    </row>
    <row r="8365" spans="1:9" ht="30" x14ac:dyDescent="0.25">
      <c r="A8365" s="155" t="s">
        <v>8056</v>
      </c>
      <c r="B8365" s="155" t="s">
        <v>11497</v>
      </c>
      <c r="C8365" s="155" t="s">
        <v>11813</v>
      </c>
      <c r="D8365" s="155">
        <v>20</v>
      </c>
      <c r="E8365" s="155">
        <v>20</v>
      </c>
      <c r="F8365" s="166">
        <v>42907</v>
      </c>
      <c r="G8365" s="166">
        <v>42913</v>
      </c>
      <c r="H8365" s="157">
        <v>1</v>
      </c>
      <c r="I8365" s="166"/>
    </row>
    <row r="8366" spans="1:9" x14ac:dyDescent="0.25">
      <c r="A8366" s="155" t="s">
        <v>11814</v>
      </c>
      <c r="B8366" s="155" t="s">
        <v>11815</v>
      </c>
      <c r="C8366" s="155" t="s">
        <v>11816</v>
      </c>
      <c r="D8366" s="155">
        <v>100</v>
      </c>
      <c r="E8366" s="155">
        <v>100</v>
      </c>
      <c r="F8366" s="166">
        <v>42907</v>
      </c>
      <c r="G8366" s="166">
        <v>42916</v>
      </c>
      <c r="H8366" s="157">
        <v>1</v>
      </c>
      <c r="I8366" s="166"/>
    </row>
    <row r="8367" spans="1:9" x14ac:dyDescent="0.25">
      <c r="A8367" s="155" t="s">
        <v>11817</v>
      </c>
      <c r="B8367" s="155" t="s">
        <v>11818</v>
      </c>
      <c r="C8367" s="155" t="s">
        <v>11819</v>
      </c>
      <c r="D8367" s="155">
        <v>325</v>
      </c>
      <c r="E8367" s="155">
        <v>329</v>
      </c>
      <c r="F8367" s="166">
        <v>42907</v>
      </c>
      <c r="G8367" s="166">
        <v>42908</v>
      </c>
      <c r="H8367" s="157">
        <v>1</v>
      </c>
      <c r="I8367" s="166"/>
    </row>
    <row r="8368" spans="1:9" x14ac:dyDescent="0.25">
      <c r="A8368" s="155" t="s">
        <v>71</v>
      </c>
      <c r="B8368" s="155" t="s">
        <v>2957</v>
      </c>
      <c r="C8368" s="155" t="s">
        <v>11820</v>
      </c>
      <c r="D8368" s="155">
        <v>8</v>
      </c>
      <c r="E8368" s="155">
        <v>8</v>
      </c>
      <c r="F8368" s="166">
        <v>42908</v>
      </c>
      <c r="G8368" s="166">
        <v>42923</v>
      </c>
      <c r="H8368" s="157">
        <v>1</v>
      </c>
      <c r="I8368" s="166" t="s">
        <v>11821</v>
      </c>
    </row>
    <row r="8369" spans="1:9" x14ac:dyDescent="0.25">
      <c r="A8369" s="155" t="s">
        <v>8647</v>
      </c>
      <c r="B8369" s="155" t="s">
        <v>8648</v>
      </c>
      <c r="C8369" s="155" t="s">
        <v>11822</v>
      </c>
      <c r="D8369" s="155">
        <v>24</v>
      </c>
      <c r="E8369" s="155">
        <v>24</v>
      </c>
      <c r="F8369" s="166">
        <v>42908</v>
      </c>
      <c r="G8369" s="166">
        <v>42912</v>
      </c>
      <c r="H8369" s="157">
        <v>1</v>
      </c>
      <c r="I8369" s="166"/>
    </row>
    <row r="8370" spans="1:9" x14ac:dyDescent="0.25">
      <c r="A8370" s="155" t="s">
        <v>2317</v>
      </c>
      <c r="B8370" s="155" t="s">
        <v>2318</v>
      </c>
      <c r="C8370" s="155" t="s">
        <v>11823</v>
      </c>
      <c r="D8370" s="155">
        <v>700</v>
      </c>
      <c r="E8370" s="155">
        <v>500</v>
      </c>
      <c r="F8370" s="166">
        <v>42908</v>
      </c>
      <c r="G8370" s="166">
        <v>42913</v>
      </c>
      <c r="H8370" s="157">
        <v>1</v>
      </c>
      <c r="I8370" s="166"/>
    </row>
    <row r="8371" spans="1:9" x14ac:dyDescent="0.25">
      <c r="A8371" s="155" t="s">
        <v>10330</v>
      </c>
      <c r="B8371" s="155" t="s">
        <v>1004</v>
      </c>
      <c r="C8371" s="155" t="s">
        <v>11675</v>
      </c>
      <c r="D8371" s="155">
        <v>100</v>
      </c>
      <c r="E8371" s="155">
        <v>100</v>
      </c>
      <c r="F8371" s="166">
        <v>42908</v>
      </c>
      <c r="G8371" s="166">
        <v>42895</v>
      </c>
      <c r="H8371" s="157">
        <v>0</v>
      </c>
      <c r="I8371" s="166"/>
    </row>
    <row r="8372" spans="1:9" x14ac:dyDescent="0.25">
      <c r="A8372" s="155" t="s">
        <v>9321</v>
      </c>
      <c r="B8372" s="155" t="s">
        <v>11824</v>
      </c>
      <c r="C8372" s="155" t="s">
        <v>11825</v>
      </c>
      <c r="D8372" s="155">
        <v>1</v>
      </c>
      <c r="E8372" s="155">
        <v>1</v>
      </c>
      <c r="F8372" s="166">
        <v>42908</v>
      </c>
      <c r="G8372" s="166">
        <v>42913</v>
      </c>
      <c r="H8372" s="157">
        <v>1</v>
      </c>
      <c r="I8372" s="166" t="s">
        <v>11826</v>
      </c>
    </row>
    <row r="8373" spans="1:9" x14ac:dyDescent="0.25">
      <c r="A8373" s="155" t="s">
        <v>520</v>
      </c>
      <c r="B8373" s="155" t="s">
        <v>9397</v>
      </c>
      <c r="C8373" s="155" t="s">
        <v>11827</v>
      </c>
      <c r="D8373" s="155">
        <v>25</v>
      </c>
      <c r="E8373" s="155">
        <v>25</v>
      </c>
      <c r="F8373" s="166">
        <v>42909</v>
      </c>
      <c r="G8373" s="166">
        <v>42916</v>
      </c>
      <c r="H8373" s="157">
        <v>1</v>
      </c>
      <c r="I8373" s="166"/>
    </row>
    <row r="8374" spans="1:9" x14ac:dyDescent="0.25">
      <c r="A8374" s="155" t="s">
        <v>286</v>
      </c>
      <c r="B8374" s="155" t="s">
        <v>7427</v>
      </c>
      <c r="C8374" s="155" t="s">
        <v>11828</v>
      </c>
      <c r="D8374" s="155">
        <v>25</v>
      </c>
      <c r="E8374" s="155">
        <v>25</v>
      </c>
      <c r="F8374" s="166">
        <v>42909</v>
      </c>
      <c r="G8374" s="166">
        <v>42914</v>
      </c>
      <c r="H8374" s="157">
        <v>1</v>
      </c>
      <c r="I8374" s="166"/>
    </row>
    <row r="8375" spans="1:9" x14ac:dyDescent="0.25">
      <c r="A8375" s="155" t="s">
        <v>286</v>
      </c>
      <c r="B8375" s="155" t="s">
        <v>5726</v>
      </c>
      <c r="C8375" s="155" t="s">
        <v>364</v>
      </c>
      <c r="D8375" s="155">
        <v>50</v>
      </c>
      <c r="E8375" s="155">
        <v>50</v>
      </c>
      <c r="F8375" s="166">
        <v>42909</v>
      </c>
      <c r="G8375" s="166">
        <v>42914</v>
      </c>
      <c r="H8375" s="157">
        <v>1</v>
      </c>
      <c r="I8375" s="166"/>
    </row>
    <row r="8376" spans="1:9" x14ac:dyDescent="0.25">
      <c r="A8376" s="155" t="s">
        <v>6456</v>
      </c>
      <c r="B8376" s="155" t="s">
        <v>6455</v>
      </c>
      <c r="C8376" s="155" t="s">
        <v>11829</v>
      </c>
      <c r="D8376" s="155">
        <v>30</v>
      </c>
      <c r="E8376" s="155">
        <v>30</v>
      </c>
      <c r="F8376" s="166">
        <v>42909</v>
      </c>
      <c r="G8376" s="166">
        <v>42900</v>
      </c>
      <c r="H8376" s="157">
        <v>0</v>
      </c>
      <c r="I8376" s="166"/>
    </row>
    <row r="8377" spans="1:9" x14ac:dyDescent="0.25">
      <c r="A8377" s="155" t="s">
        <v>6456</v>
      </c>
      <c r="B8377" s="155" t="s">
        <v>6454</v>
      </c>
      <c r="C8377" s="155" t="s">
        <v>166</v>
      </c>
      <c r="D8377" s="155">
        <v>35</v>
      </c>
      <c r="E8377" s="155">
        <v>35</v>
      </c>
      <c r="F8377" s="166">
        <v>42909</v>
      </c>
      <c r="G8377" s="166">
        <v>42900</v>
      </c>
      <c r="H8377" s="157">
        <v>0</v>
      </c>
      <c r="I8377" s="166"/>
    </row>
    <row r="8378" spans="1:9" x14ac:dyDescent="0.25">
      <c r="A8378" s="155" t="s">
        <v>261</v>
      </c>
      <c r="B8378" s="155" t="s">
        <v>2952</v>
      </c>
      <c r="C8378" s="155" t="s">
        <v>11830</v>
      </c>
      <c r="D8378" s="155">
        <v>4</v>
      </c>
      <c r="E8378" s="155">
        <v>4</v>
      </c>
      <c r="F8378" s="166">
        <v>42909</v>
      </c>
      <c r="G8378" s="166">
        <v>42914</v>
      </c>
      <c r="H8378" s="157">
        <v>1</v>
      </c>
      <c r="I8378" s="166"/>
    </row>
    <row r="8379" spans="1:9" x14ac:dyDescent="0.25">
      <c r="A8379" s="155" t="s">
        <v>71</v>
      </c>
      <c r="B8379" s="155" t="s">
        <v>1550</v>
      </c>
      <c r="C8379" s="155" t="s">
        <v>11606</v>
      </c>
      <c r="D8379" s="155">
        <v>7</v>
      </c>
      <c r="E8379" s="155">
        <v>7</v>
      </c>
      <c r="F8379" s="166">
        <v>42909</v>
      </c>
      <c r="G8379" s="166">
        <v>42916</v>
      </c>
      <c r="H8379" s="157">
        <v>1</v>
      </c>
      <c r="I8379" s="166"/>
    </row>
    <row r="8380" spans="1:9" x14ac:dyDescent="0.25">
      <c r="A8380" s="155" t="s">
        <v>2714</v>
      </c>
      <c r="B8380" s="155" t="s">
        <v>9155</v>
      </c>
      <c r="C8380" s="155" t="s">
        <v>11831</v>
      </c>
      <c r="D8380" s="155">
        <v>500</v>
      </c>
      <c r="E8380" s="155">
        <v>500</v>
      </c>
      <c r="F8380" s="166">
        <v>42909</v>
      </c>
      <c r="G8380" s="166">
        <v>42914</v>
      </c>
      <c r="H8380" s="157">
        <v>1</v>
      </c>
      <c r="I8380" s="166"/>
    </row>
    <row r="8381" spans="1:9" x14ac:dyDescent="0.25">
      <c r="A8381" s="155" t="s">
        <v>9514</v>
      </c>
      <c r="B8381" s="155" t="s">
        <v>11832</v>
      </c>
      <c r="C8381" s="155" t="s">
        <v>11833</v>
      </c>
      <c r="D8381" s="155">
        <v>4</v>
      </c>
      <c r="E8381" s="155">
        <v>4</v>
      </c>
      <c r="F8381" s="166">
        <v>42909</v>
      </c>
      <c r="G8381" s="166">
        <v>42916</v>
      </c>
      <c r="H8381" s="157">
        <v>1</v>
      </c>
      <c r="I8381" s="166" t="s">
        <v>11834</v>
      </c>
    </row>
    <row r="8382" spans="1:9" x14ac:dyDescent="0.25">
      <c r="A8382" s="155" t="s">
        <v>71</v>
      </c>
      <c r="B8382" s="155" t="s">
        <v>1530</v>
      </c>
      <c r="C8382" s="155" t="s">
        <v>11835</v>
      </c>
      <c r="D8382" s="155">
        <v>5</v>
      </c>
      <c r="E8382" s="155">
        <v>5</v>
      </c>
      <c r="F8382" s="166">
        <v>42912</v>
      </c>
      <c r="G8382" s="166">
        <v>42919</v>
      </c>
      <c r="H8382" s="157">
        <v>1</v>
      </c>
      <c r="I8382" s="166"/>
    </row>
    <row r="8383" spans="1:9" x14ac:dyDescent="0.25">
      <c r="A8383" s="155" t="s">
        <v>559</v>
      </c>
      <c r="B8383" s="155" t="s">
        <v>1849</v>
      </c>
      <c r="C8383" s="155" t="s">
        <v>11836</v>
      </c>
      <c r="D8383" s="155">
        <v>600</v>
      </c>
      <c r="E8383" s="155">
        <v>600</v>
      </c>
      <c r="F8383" s="166">
        <v>42912</v>
      </c>
      <c r="G8383" s="166">
        <v>42913</v>
      </c>
      <c r="H8383" s="157">
        <v>1</v>
      </c>
      <c r="I8383" s="166"/>
    </row>
    <row r="8384" spans="1:9" x14ac:dyDescent="0.25">
      <c r="A8384" s="155" t="s">
        <v>286</v>
      </c>
      <c r="B8384" s="155" t="s">
        <v>3014</v>
      </c>
      <c r="C8384" s="155" t="s">
        <v>11837</v>
      </c>
      <c r="D8384" s="155">
        <v>100</v>
      </c>
      <c r="E8384" s="155">
        <v>100</v>
      </c>
      <c r="F8384" s="166">
        <v>42912</v>
      </c>
      <c r="G8384" s="166">
        <v>42914</v>
      </c>
      <c r="H8384" s="157">
        <v>1</v>
      </c>
      <c r="I8384" s="166"/>
    </row>
    <row r="8385" spans="1:9" x14ac:dyDescent="0.25">
      <c r="A8385" s="155" t="s">
        <v>286</v>
      </c>
      <c r="B8385" s="155" t="s">
        <v>3065</v>
      </c>
      <c r="C8385" s="155" t="s">
        <v>316</v>
      </c>
      <c r="D8385" s="155">
        <v>25</v>
      </c>
      <c r="E8385" s="155">
        <v>25</v>
      </c>
      <c r="F8385" s="166">
        <v>42912</v>
      </c>
      <c r="G8385" s="166">
        <v>42914</v>
      </c>
      <c r="H8385" s="157">
        <v>1</v>
      </c>
      <c r="I8385" s="166"/>
    </row>
    <row r="8386" spans="1:9" x14ac:dyDescent="0.25">
      <c r="A8386" s="155" t="s">
        <v>286</v>
      </c>
      <c r="B8386" s="155" t="s">
        <v>562</v>
      </c>
      <c r="C8386" s="155" t="s">
        <v>32</v>
      </c>
      <c r="D8386" s="155">
        <v>75</v>
      </c>
      <c r="E8386" s="155">
        <v>75</v>
      </c>
      <c r="F8386" s="166">
        <v>42912</v>
      </c>
      <c r="G8386" s="166">
        <v>42914</v>
      </c>
      <c r="H8386" s="157">
        <v>1</v>
      </c>
      <c r="I8386" s="166"/>
    </row>
    <row r="8387" spans="1:9" x14ac:dyDescent="0.25">
      <c r="A8387" s="155" t="s">
        <v>2714</v>
      </c>
      <c r="B8387" s="155" t="s">
        <v>248</v>
      </c>
      <c r="C8387" s="155" t="s">
        <v>11838</v>
      </c>
      <c r="D8387" s="155">
        <v>50</v>
      </c>
      <c r="E8387" s="155">
        <v>50</v>
      </c>
      <c r="F8387" s="166">
        <v>42912</v>
      </c>
      <c r="G8387" s="166">
        <v>42915</v>
      </c>
      <c r="H8387" s="157">
        <v>1</v>
      </c>
      <c r="I8387" s="166"/>
    </row>
    <row r="8388" spans="1:9" x14ac:dyDescent="0.25">
      <c r="A8388" s="155" t="s">
        <v>899</v>
      </c>
      <c r="B8388" s="155" t="s">
        <v>693</v>
      </c>
      <c r="C8388" s="155" t="s">
        <v>11839</v>
      </c>
      <c r="D8388" s="155">
        <v>10</v>
      </c>
      <c r="E8388" s="155">
        <v>10</v>
      </c>
      <c r="F8388" s="166">
        <v>42912</v>
      </c>
      <c r="G8388" s="166">
        <v>42915</v>
      </c>
      <c r="H8388" s="157">
        <v>1</v>
      </c>
      <c r="I8388" s="166"/>
    </row>
    <row r="8389" spans="1:9" x14ac:dyDescent="0.25">
      <c r="A8389" s="155" t="s">
        <v>11274</v>
      </c>
      <c r="B8389" s="155" t="s">
        <v>11273</v>
      </c>
      <c r="C8389" s="155" t="s">
        <v>11840</v>
      </c>
      <c r="D8389" s="155">
        <v>10</v>
      </c>
      <c r="E8389" s="155">
        <v>10</v>
      </c>
      <c r="F8389" s="166">
        <v>42913</v>
      </c>
      <c r="G8389" s="166">
        <v>42915</v>
      </c>
      <c r="H8389" s="157">
        <v>1</v>
      </c>
      <c r="I8389" s="166"/>
    </row>
    <row r="8390" spans="1:9" x14ac:dyDescent="0.25">
      <c r="A8390" s="155" t="s">
        <v>227</v>
      </c>
      <c r="B8390" s="155" t="s">
        <v>3192</v>
      </c>
      <c r="C8390" s="155" t="s">
        <v>11841</v>
      </c>
      <c r="D8390" s="155">
        <v>25</v>
      </c>
      <c r="E8390" s="155">
        <v>25</v>
      </c>
      <c r="F8390" s="166">
        <v>42913</v>
      </c>
      <c r="G8390" s="166">
        <v>42913</v>
      </c>
      <c r="H8390" s="157">
        <v>1</v>
      </c>
      <c r="I8390" s="166" t="s">
        <v>11842</v>
      </c>
    </row>
    <row r="8391" spans="1:9" x14ac:dyDescent="0.25">
      <c r="A8391" s="155" t="s">
        <v>559</v>
      </c>
      <c r="B8391" s="155" t="s">
        <v>1560</v>
      </c>
      <c r="C8391" s="155" t="s">
        <v>11843</v>
      </c>
      <c r="D8391" s="155">
        <v>600</v>
      </c>
      <c r="E8391" s="155">
        <v>600</v>
      </c>
      <c r="F8391" s="166">
        <v>42913</v>
      </c>
      <c r="G8391" s="166">
        <v>42919</v>
      </c>
      <c r="H8391" s="157">
        <v>1</v>
      </c>
      <c r="I8391" s="166"/>
    </row>
    <row r="8392" spans="1:9" x14ac:dyDescent="0.25">
      <c r="A8392" s="155" t="s">
        <v>1667</v>
      </c>
      <c r="B8392" s="155" t="s">
        <v>1668</v>
      </c>
      <c r="C8392" s="155" t="s">
        <v>11844</v>
      </c>
      <c r="D8392" s="155">
        <v>25</v>
      </c>
      <c r="E8392" s="155">
        <v>25</v>
      </c>
      <c r="F8392" s="166">
        <v>42913</v>
      </c>
      <c r="G8392" s="166">
        <v>42919</v>
      </c>
      <c r="H8392" s="157">
        <v>1</v>
      </c>
      <c r="I8392" s="166"/>
    </row>
    <row r="8393" spans="1:9" x14ac:dyDescent="0.25">
      <c r="A8393" s="155" t="s">
        <v>71</v>
      </c>
      <c r="B8393" s="155" t="s">
        <v>477</v>
      </c>
      <c r="C8393" s="155" t="s">
        <v>11845</v>
      </c>
      <c r="D8393" s="155">
        <v>10</v>
      </c>
      <c r="E8393" s="155">
        <v>10</v>
      </c>
      <c r="F8393" s="166">
        <v>42913</v>
      </c>
      <c r="G8393" s="166">
        <v>42921</v>
      </c>
      <c r="H8393" s="157">
        <v>1</v>
      </c>
      <c r="I8393" s="166"/>
    </row>
    <row r="8394" spans="1:9" x14ac:dyDescent="0.25">
      <c r="A8394" s="155" t="s">
        <v>1107</v>
      </c>
      <c r="B8394" s="155" t="s">
        <v>1772</v>
      </c>
      <c r="C8394" s="155" t="s">
        <v>11846</v>
      </c>
      <c r="D8394" s="155">
        <v>50</v>
      </c>
      <c r="E8394" s="155">
        <v>50</v>
      </c>
      <c r="F8394" s="166">
        <v>42913</v>
      </c>
      <c r="G8394" s="166">
        <v>42914</v>
      </c>
      <c r="H8394" s="157">
        <v>1</v>
      </c>
      <c r="I8394" s="166"/>
    </row>
    <row r="8395" spans="1:9" ht="30" x14ac:dyDescent="0.25">
      <c r="A8395" s="155" t="s">
        <v>8056</v>
      </c>
      <c r="B8395" s="155" t="s">
        <v>11543</v>
      </c>
      <c r="C8395" s="155" t="s">
        <v>11847</v>
      </c>
      <c r="D8395" s="155">
        <v>50</v>
      </c>
      <c r="E8395" s="155">
        <v>50</v>
      </c>
      <c r="F8395" s="166">
        <v>42913</v>
      </c>
      <c r="G8395" s="166">
        <v>42914</v>
      </c>
      <c r="H8395" s="157">
        <v>1</v>
      </c>
      <c r="I8395" s="166"/>
    </row>
    <row r="8396" spans="1:9" x14ac:dyDescent="0.25">
      <c r="A8396" s="155" t="s">
        <v>42</v>
      </c>
      <c r="B8396" s="155" t="s">
        <v>11848</v>
      </c>
      <c r="C8396" s="155" t="s">
        <v>11849</v>
      </c>
      <c r="D8396" s="155">
        <v>300</v>
      </c>
      <c r="E8396" s="155">
        <v>300</v>
      </c>
      <c r="F8396" s="166">
        <v>42913</v>
      </c>
      <c r="G8396" s="166">
        <v>42919</v>
      </c>
      <c r="H8396" s="157">
        <v>1</v>
      </c>
      <c r="I8396" s="166"/>
    </row>
    <row r="8397" spans="1:9" x14ac:dyDescent="0.25">
      <c r="A8397" s="155" t="s">
        <v>71</v>
      </c>
      <c r="B8397" s="155" t="s">
        <v>1550</v>
      </c>
      <c r="C8397" s="155" t="s">
        <v>11852</v>
      </c>
      <c r="D8397" s="155">
        <v>6</v>
      </c>
      <c r="E8397" s="155">
        <v>6</v>
      </c>
      <c r="F8397" s="166">
        <v>42915</v>
      </c>
      <c r="G8397" s="166">
        <v>42923</v>
      </c>
      <c r="H8397" s="157">
        <v>1</v>
      </c>
      <c r="I8397" s="166"/>
    </row>
    <row r="8398" spans="1:9" x14ac:dyDescent="0.25">
      <c r="A8398" s="155" t="s">
        <v>71</v>
      </c>
      <c r="B8398" s="155" t="s">
        <v>167</v>
      </c>
      <c r="C8398" s="155" t="s">
        <v>11853</v>
      </c>
      <c r="D8398" s="155">
        <v>25</v>
      </c>
      <c r="E8398" s="155">
        <v>25</v>
      </c>
      <c r="F8398" s="166">
        <v>42915</v>
      </c>
      <c r="G8398" s="166">
        <v>42923</v>
      </c>
      <c r="H8398" s="157">
        <v>1</v>
      </c>
      <c r="I8398" s="166"/>
    </row>
    <row r="8399" spans="1:9" x14ac:dyDescent="0.25">
      <c r="A8399" s="155" t="s">
        <v>286</v>
      </c>
      <c r="B8399" s="155" t="s">
        <v>10059</v>
      </c>
      <c r="C8399" s="155" t="s">
        <v>11854</v>
      </c>
      <c r="D8399" s="155">
        <v>100</v>
      </c>
      <c r="E8399" s="155">
        <v>100</v>
      </c>
      <c r="F8399" s="166">
        <v>42915</v>
      </c>
      <c r="G8399" s="166">
        <v>42921</v>
      </c>
      <c r="H8399" s="157">
        <v>1</v>
      </c>
      <c r="I8399" s="166"/>
    </row>
    <row r="8400" spans="1:9" x14ac:dyDescent="0.25">
      <c r="A8400" s="155" t="s">
        <v>9985</v>
      </c>
      <c r="B8400" s="155" t="s">
        <v>11855</v>
      </c>
      <c r="C8400" s="155" t="s">
        <v>11856</v>
      </c>
      <c r="D8400" s="155">
        <v>100</v>
      </c>
      <c r="E8400" s="155">
        <v>100</v>
      </c>
      <c r="F8400" s="166">
        <v>42915</v>
      </c>
      <c r="G8400" s="166">
        <v>42916</v>
      </c>
      <c r="H8400" s="157">
        <v>1</v>
      </c>
      <c r="I8400" s="166"/>
    </row>
    <row r="8401" spans="1:9" x14ac:dyDescent="0.25">
      <c r="A8401" s="155" t="s">
        <v>1145</v>
      </c>
      <c r="B8401" s="155" t="s">
        <v>499</v>
      </c>
      <c r="C8401" s="155" t="s">
        <v>11857</v>
      </c>
      <c r="D8401" s="155">
        <v>60</v>
      </c>
      <c r="E8401" s="155">
        <v>60</v>
      </c>
      <c r="F8401" s="166">
        <v>42916</v>
      </c>
      <c r="G8401" s="166">
        <v>42930</v>
      </c>
      <c r="H8401" s="157">
        <v>1</v>
      </c>
      <c r="I8401" s="166"/>
    </row>
    <row r="8402" spans="1:9" x14ac:dyDescent="0.25">
      <c r="A8402" s="155" t="s">
        <v>11210</v>
      </c>
      <c r="B8402" s="155" t="s">
        <v>6599</v>
      </c>
      <c r="C8402" s="155" t="s">
        <v>11859</v>
      </c>
      <c r="D8402" s="155">
        <v>4000</v>
      </c>
      <c r="E8402" s="155">
        <v>4000</v>
      </c>
      <c r="F8402" s="166">
        <v>42916</v>
      </c>
      <c r="G8402" s="166">
        <v>42919</v>
      </c>
      <c r="H8402" s="157">
        <v>1</v>
      </c>
      <c r="I8402" s="166"/>
    </row>
    <row r="8403" spans="1:9" x14ac:dyDescent="0.25">
      <c r="A8403" s="155" t="s">
        <v>559</v>
      </c>
      <c r="B8403" s="155" t="s">
        <v>560</v>
      </c>
      <c r="C8403" s="155" t="s">
        <v>11860</v>
      </c>
      <c r="D8403" s="155">
        <v>15000</v>
      </c>
      <c r="E8403" s="155">
        <v>15020</v>
      </c>
      <c r="F8403" s="166">
        <v>42919</v>
      </c>
      <c r="G8403" s="166">
        <v>42926</v>
      </c>
      <c r="H8403" s="157">
        <v>1</v>
      </c>
      <c r="I8403" s="166"/>
    </row>
    <row r="8404" spans="1:9" x14ac:dyDescent="0.25">
      <c r="A8404" s="155" t="s">
        <v>71</v>
      </c>
      <c r="B8404" s="155" t="s">
        <v>154</v>
      </c>
      <c r="C8404" s="155" t="s">
        <v>11853</v>
      </c>
      <c r="D8404" s="155">
        <v>5</v>
      </c>
      <c r="E8404" s="155">
        <v>5</v>
      </c>
      <c r="F8404" s="166">
        <v>42919</v>
      </c>
      <c r="G8404" s="166">
        <v>42928</v>
      </c>
      <c r="H8404" s="157">
        <v>1</v>
      </c>
      <c r="I8404" s="166"/>
    </row>
    <row r="8405" spans="1:9" ht="30" x14ac:dyDescent="0.25">
      <c r="A8405" s="155" t="s">
        <v>8056</v>
      </c>
      <c r="B8405" s="155" t="s">
        <v>11497</v>
      </c>
      <c r="C8405" s="155" t="s">
        <v>11861</v>
      </c>
      <c r="D8405" s="155">
        <v>50</v>
      </c>
      <c r="E8405" s="155">
        <v>50</v>
      </c>
      <c r="F8405" s="166">
        <v>42919</v>
      </c>
      <c r="G8405" s="166">
        <v>42937</v>
      </c>
      <c r="H8405" s="157">
        <v>1</v>
      </c>
      <c r="I8405" s="166"/>
    </row>
    <row r="8406" spans="1:9" x14ac:dyDescent="0.25">
      <c r="A8406" s="155" t="s">
        <v>3481</v>
      </c>
      <c r="B8406" s="155" t="s">
        <v>255</v>
      </c>
      <c r="C8406" s="155" t="s">
        <v>11862</v>
      </c>
      <c r="D8406" s="155">
        <v>200</v>
      </c>
      <c r="E8406" s="155">
        <v>200</v>
      </c>
      <c r="F8406" s="166">
        <v>42919</v>
      </c>
      <c r="G8406" s="166">
        <v>42921</v>
      </c>
      <c r="H8406" s="157">
        <v>1</v>
      </c>
      <c r="I8406" s="166"/>
    </row>
    <row r="8407" spans="1:9" x14ac:dyDescent="0.25">
      <c r="A8407" s="155" t="s">
        <v>286</v>
      </c>
      <c r="B8407" s="155" t="s">
        <v>562</v>
      </c>
      <c r="C8407" s="155" t="s">
        <v>11863</v>
      </c>
      <c r="D8407" s="155">
        <v>75</v>
      </c>
      <c r="E8407" s="155">
        <v>75</v>
      </c>
      <c r="F8407" s="166">
        <v>42921</v>
      </c>
      <c r="G8407" s="166">
        <v>42926</v>
      </c>
      <c r="H8407" s="157">
        <v>1</v>
      </c>
      <c r="I8407" s="166"/>
    </row>
    <row r="8408" spans="1:9" x14ac:dyDescent="0.25">
      <c r="A8408" s="155" t="s">
        <v>4968</v>
      </c>
      <c r="B8408" s="155" t="s">
        <v>7129</v>
      </c>
      <c r="C8408" s="155" t="s">
        <v>11864</v>
      </c>
      <c r="D8408" s="155">
        <v>5</v>
      </c>
      <c r="E8408" s="155">
        <v>5</v>
      </c>
      <c r="F8408" s="166">
        <v>42921</v>
      </c>
      <c r="G8408" s="166">
        <v>42926</v>
      </c>
      <c r="H8408" s="157">
        <v>1</v>
      </c>
      <c r="I8408" s="166"/>
    </row>
    <row r="8409" spans="1:9" x14ac:dyDescent="0.25">
      <c r="A8409" s="155" t="s">
        <v>11865</v>
      </c>
      <c r="B8409" s="155" t="s">
        <v>11866</v>
      </c>
      <c r="C8409" s="155" t="s">
        <v>11867</v>
      </c>
      <c r="D8409" s="155">
        <v>5</v>
      </c>
      <c r="E8409" s="155">
        <v>5</v>
      </c>
      <c r="F8409" s="166">
        <v>42921</v>
      </c>
      <c r="G8409" s="166">
        <v>42923</v>
      </c>
      <c r="H8409" s="157">
        <v>1</v>
      </c>
      <c r="I8409" s="166"/>
    </row>
    <row r="8410" spans="1:9" x14ac:dyDescent="0.25">
      <c r="A8410" s="155" t="s">
        <v>173</v>
      </c>
      <c r="B8410" s="155" t="s">
        <v>5853</v>
      </c>
      <c r="C8410" s="155" t="s">
        <v>11868</v>
      </c>
      <c r="D8410" s="155">
        <v>256</v>
      </c>
      <c r="E8410" s="155">
        <v>256</v>
      </c>
      <c r="F8410" s="166">
        <v>42922</v>
      </c>
      <c r="G8410" s="166">
        <v>42927</v>
      </c>
      <c r="H8410" s="157">
        <v>1</v>
      </c>
      <c r="I8410" s="166"/>
    </row>
    <row r="8411" spans="1:9" x14ac:dyDescent="0.25">
      <c r="A8411" s="155" t="s">
        <v>173</v>
      </c>
      <c r="B8411" s="155" t="s">
        <v>8073</v>
      </c>
      <c r="C8411" s="155" t="s">
        <v>364</v>
      </c>
      <c r="D8411" s="155">
        <v>400</v>
      </c>
      <c r="E8411" s="155">
        <v>400</v>
      </c>
      <c r="F8411" s="166">
        <v>42922</v>
      </c>
      <c r="G8411" s="166">
        <v>42927</v>
      </c>
      <c r="H8411" s="157">
        <v>1</v>
      </c>
      <c r="I8411" s="166"/>
    </row>
    <row r="8412" spans="1:9" x14ac:dyDescent="0.25">
      <c r="A8412" s="155" t="s">
        <v>173</v>
      </c>
      <c r="B8412" s="155" t="s">
        <v>7928</v>
      </c>
      <c r="C8412" s="155" t="s">
        <v>161</v>
      </c>
      <c r="D8412" s="155">
        <v>408</v>
      </c>
      <c r="E8412" s="155">
        <v>408</v>
      </c>
      <c r="F8412" s="166">
        <v>42922</v>
      </c>
      <c r="G8412" s="166">
        <v>42927</v>
      </c>
      <c r="H8412" s="157">
        <v>1</v>
      </c>
      <c r="I8412" s="166"/>
    </row>
    <row r="8413" spans="1:9" x14ac:dyDescent="0.25">
      <c r="A8413" s="155" t="s">
        <v>71</v>
      </c>
      <c r="B8413" s="155" t="s">
        <v>1550</v>
      </c>
      <c r="C8413" s="155" t="s">
        <v>11869</v>
      </c>
      <c r="D8413" s="155">
        <v>5</v>
      </c>
      <c r="E8413" s="155">
        <v>5</v>
      </c>
      <c r="F8413" s="166">
        <v>42922</v>
      </c>
      <c r="G8413" s="166">
        <v>42927</v>
      </c>
      <c r="H8413" s="157">
        <v>1</v>
      </c>
      <c r="I8413" s="166"/>
    </row>
    <row r="8414" spans="1:9" x14ac:dyDescent="0.25">
      <c r="A8414" s="155" t="s">
        <v>6021</v>
      </c>
      <c r="B8414" s="155" t="s">
        <v>6022</v>
      </c>
      <c r="C8414" s="155" t="s">
        <v>11870</v>
      </c>
      <c r="D8414" s="155">
        <v>250</v>
      </c>
      <c r="E8414" s="155">
        <v>250</v>
      </c>
      <c r="F8414" s="166">
        <v>42922</v>
      </c>
      <c r="G8414" s="166">
        <v>42936</v>
      </c>
      <c r="H8414" s="157">
        <v>1</v>
      </c>
      <c r="I8414" s="166"/>
    </row>
    <row r="8415" spans="1:9" x14ac:dyDescent="0.25">
      <c r="A8415" s="155" t="s">
        <v>4968</v>
      </c>
      <c r="B8415" s="155" t="s">
        <v>4969</v>
      </c>
      <c r="C8415" s="155" t="s">
        <v>11871</v>
      </c>
      <c r="D8415" s="155">
        <v>400</v>
      </c>
      <c r="E8415" s="155">
        <v>400</v>
      </c>
      <c r="F8415" s="166">
        <v>42923</v>
      </c>
      <c r="G8415" s="166">
        <v>42933</v>
      </c>
      <c r="H8415" s="157">
        <v>1</v>
      </c>
      <c r="I8415" s="166"/>
    </row>
    <row r="8416" spans="1:9" x14ac:dyDescent="0.25">
      <c r="A8416" s="155" t="s">
        <v>11102</v>
      </c>
      <c r="B8416" s="155" t="s">
        <v>805</v>
      </c>
      <c r="C8416" s="155" t="s">
        <v>11872</v>
      </c>
      <c r="D8416" s="155">
        <v>250</v>
      </c>
      <c r="E8416" s="155">
        <v>250</v>
      </c>
      <c r="F8416" s="166">
        <v>42923</v>
      </c>
      <c r="G8416" s="166">
        <v>42930</v>
      </c>
      <c r="H8416" s="157">
        <v>1</v>
      </c>
      <c r="I8416" s="166"/>
    </row>
    <row r="8417" spans="1:9" x14ac:dyDescent="0.25">
      <c r="A8417" s="155" t="s">
        <v>6837</v>
      </c>
      <c r="B8417" s="155" t="s">
        <v>1905</v>
      </c>
      <c r="C8417" s="155" t="s">
        <v>11873</v>
      </c>
      <c r="D8417" s="155">
        <v>100</v>
      </c>
      <c r="E8417" s="155">
        <v>100</v>
      </c>
      <c r="F8417" s="166">
        <v>42923</v>
      </c>
      <c r="G8417" s="166">
        <v>42930</v>
      </c>
      <c r="H8417" s="157">
        <v>1</v>
      </c>
      <c r="I8417" s="166"/>
    </row>
    <row r="8418" spans="1:9" ht="30" x14ac:dyDescent="0.25">
      <c r="A8418" s="155" t="s">
        <v>8056</v>
      </c>
      <c r="B8418" s="155" t="s">
        <v>11875</v>
      </c>
      <c r="C8418" s="155" t="s">
        <v>11874</v>
      </c>
      <c r="D8418" s="155">
        <v>15</v>
      </c>
      <c r="E8418" s="155">
        <v>15</v>
      </c>
      <c r="F8418" s="166">
        <v>42923</v>
      </c>
      <c r="G8418" s="166">
        <v>42930</v>
      </c>
      <c r="H8418" s="157">
        <v>1</v>
      </c>
      <c r="I8418" s="166"/>
    </row>
    <row r="8419" spans="1:9" x14ac:dyDescent="0.25">
      <c r="A8419" s="155" t="s">
        <v>1208</v>
      </c>
      <c r="B8419" s="155" t="s">
        <v>1209</v>
      </c>
      <c r="C8419" s="155" t="s">
        <v>11876</v>
      </c>
      <c r="D8419" s="155">
        <v>60</v>
      </c>
      <c r="E8419" s="155">
        <v>60</v>
      </c>
      <c r="F8419" s="166">
        <v>42923</v>
      </c>
      <c r="G8419" s="166">
        <v>42927</v>
      </c>
      <c r="H8419" s="157">
        <v>1</v>
      </c>
      <c r="I8419" s="166"/>
    </row>
    <row r="8420" spans="1:9" x14ac:dyDescent="0.25">
      <c r="A8420" s="155" t="s">
        <v>9985</v>
      </c>
      <c r="B8420" s="155" t="s">
        <v>11877</v>
      </c>
      <c r="C8420" s="155" t="s">
        <v>11878</v>
      </c>
      <c r="D8420" s="155">
        <v>100</v>
      </c>
      <c r="E8420" s="155">
        <v>60</v>
      </c>
      <c r="F8420" s="166">
        <v>42923</v>
      </c>
      <c r="G8420" s="166">
        <v>42927</v>
      </c>
      <c r="H8420" s="157">
        <v>1</v>
      </c>
      <c r="I8420" s="166" t="s">
        <v>1847</v>
      </c>
    </row>
    <row r="8421" spans="1:9" ht="30" x14ac:dyDescent="0.25">
      <c r="A8421" s="155" t="s">
        <v>8056</v>
      </c>
      <c r="B8421" s="155" t="s">
        <v>10468</v>
      </c>
      <c r="C8421" s="155" t="s">
        <v>11879</v>
      </c>
      <c r="D8421" s="155">
        <v>100</v>
      </c>
      <c r="E8421" s="155">
        <v>100</v>
      </c>
      <c r="F8421" s="166">
        <v>42923</v>
      </c>
      <c r="G8421" s="166">
        <v>42930</v>
      </c>
      <c r="H8421" s="157">
        <v>1</v>
      </c>
      <c r="I8421" s="166"/>
    </row>
    <row r="8422" spans="1:9" x14ac:dyDescent="0.25">
      <c r="A8422" s="155" t="s">
        <v>29</v>
      </c>
      <c r="B8422" s="155" t="s">
        <v>30</v>
      </c>
      <c r="C8422" s="155" t="s">
        <v>11880</v>
      </c>
      <c r="D8422" s="155">
        <v>100</v>
      </c>
      <c r="E8422" s="155">
        <v>105</v>
      </c>
      <c r="F8422" s="166">
        <v>42923</v>
      </c>
      <c r="G8422" s="166">
        <v>42934</v>
      </c>
      <c r="H8422" s="157">
        <v>1</v>
      </c>
      <c r="I8422" s="166"/>
    </row>
    <row r="8423" spans="1:9" x14ac:dyDescent="0.25">
      <c r="A8423" s="155" t="s">
        <v>10716</v>
      </c>
      <c r="B8423" s="155" t="s">
        <v>11881</v>
      </c>
      <c r="C8423" s="155" t="s">
        <v>11882</v>
      </c>
      <c r="D8423" s="155">
        <v>10</v>
      </c>
      <c r="E8423" s="155">
        <v>4</v>
      </c>
      <c r="F8423" s="166">
        <v>42926</v>
      </c>
      <c r="G8423" s="166">
        <v>42926</v>
      </c>
      <c r="H8423" s="157">
        <v>1</v>
      </c>
      <c r="I8423" s="166" t="s">
        <v>11483</v>
      </c>
    </row>
    <row r="8424" spans="1:9" ht="30" x14ac:dyDescent="0.25">
      <c r="A8424" s="155" t="s">
        <v>8056</v>
      </c>
      <c r="B8424" s="155" t="s">
        <v>11240</v>
      </c>
      <c r="C8424" s="155" t="s">
        <v>11883</v>
      </c>
      <c r="D8424" s="155">
        <v>25</v>
      </c>
      <c r="E8424" s="155">
        <v>25</v>
      </c>
      <c r="F8424" s="166">
        <v>42926</v>
      </c>
      <c r="G8424" s="166">
        <v>42929</v>
      </c>
      <c r="H8424" s="157">
        <v>1</v>
      </c>
      <c r="I8424" s="166"/>
    </row>
    <row r="8425" spans="1:9" x14ac:dyDescent="0.25">
      <c r="A8425" s="155" t="s">
        <v>71</v>
      </c>
      <c r="B8425" s="155" t="s">
        <v>154</v>
      </c>
      <c r="C8425" s="155" t="s">
        <v>11884</v>
      </c>
      <c r="D8425" s="155">
        <v>5</v>
      </c>
      <c r="E8425" s="155">
        <v>5</v>
      </c>
      <c r="F8425" s="166">
        <v>42926</v>
      </c>
      <c r="G8425" s="166">
        <v>42929</v>
      </c>
      <c r="H8425" s="157">
        <v>1</v>
      </c>
      <c r="I8425" s="166"/>
    </row>
    <row r="8426" spans="1:9" x14ac:dyDescent="0.25">
      <c r="A8426" s="155" t="s">
        <v>11885</v>
      </c>
      <c r="B8426" s="155" t="s">
        <v>11886</v>
      </c>
      <c r="C8426" s="155" t="s">
        <v>11887</v>
      </c>
      <c r="D8426" s="155">
        <v>4</v>
      </c>
      <c r="E8426" s="155">
        <v>4</v>
      </c>
      <c r="F8426" s="166">
        <v>42926</v>
      </c>
      <c r="G8426" s="166">
        <v>42930</v>
      </c>
      <c r="H8426" s="157">
        <v>1</v>
      </c>
      <c r="I8426" s="166"/>
    </row>
    <row r="8427" spans="1:9" x14ac:dyDescent="0.25">
      <c r="A8427" s="155" t="s">
        <v>11885</v>
      </c>
      <c r="B8427" s="155" t="s">
        <v>364</v>
      </c>
      <c r="C8427" s="155" t="s">
        <v>364</v>
      </c>
      <c r="D8427" s="155">
        <v>8</v>
      </c>
      <c r="E8427" s="155">
        <v>8</v>
      </c>
      <c r="F8427" s="166">
        <v>42926</v>
      </c>
      <c r="G8427" s="166">
        <v>42930</v>
      </c>
      <c r="H8427" s="157">
        <v>1</v>
      </c>
      <c r="I8427" s="166"/>
    </row>
    <row r="8428" spans="1:9" x14ac:dyDescent="0.25">
      <c r="A8428" s="155" t="s">
        <v>11805</v>
      </c>
      <c r="B8428" s="155" t="s">
        <v>8683</v>
      </c>
      <c r="C8428" s="155" t="s">
        <v>11888</v>
      </c>
      <c r="D8428" s="155">
        <v>600</v>
      </c>
      <c r="E8428" s="155">
        <v>594</v>
      </c>
      <c r="F8428" s="166">
        <v>42927</v>
      </c>
      <c r="G8428" s="166">
        <v>42922</v>
      </c>
      <c r="H8428" s="157">
        <v>1</v>
      </c>
      <c r="I8428" s="166" t="s">
        <v>12218</v>
      </c>
    </row>
    <row r="8429" spans="1:9" x14ac:dyDescent="0.25">
      <c r="A8429" s="155" t="s">
        <v>8170</v>
      </c>
      <c r="B8429" s="155" t="s">
        <v>11889</v>
      </c>
      <c r="C8429" s="155" t="s">
        <v>11890</v>
      </c>
      <c r="D8429" s="155">
        <v>10</v>
      </c>
      <c r="E8429" s="155">
        <v>10</v>
      </c>
      <c r="F8429" s="166">
        <v>42927</v>
      </c>
      <c r="G8429" s="166">
        <v>42928</v>
      </c>
      <c r="H8429" s="157">
        <v>1</v>
      </c>
      <c r="I8429" s="166"/>
    </row>
    <row r="8430" spans="1:9" x14ac:dyDescent="0.25">
      <c r="A8430" s="155" t="s">
        <v>8170</v>
      </c>
      <c r="B8430" s="155" t="s">
        <v>10771</v>
      </c>
      <c r="D8430" s="155">
        <v>10</v>
      </c>
      <c r="E8430" s="155">
        <v>10</v>
      </c>
      <c r="F8430" s="166">
        <v>42927</v>
      </c>
      <c r="G8430" s="166">
        <v>42928</v>
      </c>
      <c r="H8430" s="157">
        <v>1</v>
      </c>
      <c r="I8430" s="166"/>
    </row>
    <row r="8431" spans="1:9" x14ac:dyDescent="0.25">
      <c r="A8431" s="155" t="s">
        <v>9321</v>
      </c>
      <c r="B8431" s="155" t="s">
        <v>11824</v>
      </c>
      <c r="C8431" s="155" t="s">
        <v>11825</v>
      </c>
      <c r="D8431" s="155">
        <v>50</v>
      </c>
      <c r="E8431" s="155">
        <v>50</v>
      </c>
      <c r="F8431" s="166">
        <v>42927</v>
      </c>
      <c r="G8431" s="166">
        <v>42931</v>
      </c>
      <c r="H8431" s="157">
        <v>1</v>
      </c>
      <c r="I8431" s="166" t="s">
        <v>5929</v>
      </c>
    </row>
    <row r="8432" spans="1:9" x14ac:dyDescent="0.25">
      <c r="A8432" s="155" t="s">
        <v>1145</v>
      </c>
      <c r="B8432" s="155" t="s">
        <v>4675</v>
      </c>
      <c r="C8432" s="155" t="s">
        <v>11891</v>
      </c>
      <c r="D8432" s="155">
        <v>5</v>
      </c>
      <c r="E8432" s="155">
        <v>5</v>
      </c>
      <c r="F8432" s="166">
        <v>42927</v>
      </c>
      <c r="G8432" s="166">
        <v>42928</v>
      </c>
      <c r="H8432" s="157">
        <v>1</v>
      </c>
      <c r="I8432" s="166"/>
    </row>
    <row r="8433" spans="1:9" x14ac:dyDescent="0.25">
      <c r="A8433" s="155" t="s">
        <v>911</v>
      </c>
      <c r="B8433" s="155" t="s">
        <v>912</v>
      </c>
      <c r="C8433" s="155" t="s">
        <v>11892</v>
      </c>
      <c r="D8433" s="155">
        <v>444</v>
      </c>
      <c r="E8433" s="155">
        <v>444</v>
      </c>
      <c r="F8433" s="166">
        <v>42927</v>
      </c>
      <c r="G8433" s="166">
        <v>42931</v>
      </c>
      <c r="H8433" s="157">
        <v>1</v>
      </c>
      <c r="I8433" s="166"/>
    </row>
    <row r="8434" spans="1:9" x14ac:dyDescent="0.25">
      <c r="A8434" s="155" t="s">
        <v>911</v>
      </c>
      <c r="B8434" s="155" t="s">
        <v>2076</v>
      </c>
      <c r="C8434" s="155" t="s">
        <v>161</v>
      </c>
      <c r="D8434" s="155">
        <v>15</v>
      </c>
      <c r="E8434" s="155">
        <v>15</v>
      </c>
      <c r="F8434" s="166">
        <v>42927</v>
      </c>
      <c r="G8434" s="166">
        <v>42931</v>
      </c>
      <c r="H8434" s="157">
        <v>1</v>
      </c>
      <c r="I8434" s="166"/>
    </row>
    <row r="8435" spans="1:9" x14ac:dyDescent="0.25">
      <c r="A8435" s="155" t="s">
        <v>245</v>
      </c>
      <c r="B8435" s="155" t="s">
        <v>3127</v>
      </c>
      <c r="C8435" s="155" t="s">
        <v>11893</v>
      </c>
      <c r="D8435" s="155">
        <v>10</v>
      </c>
      <c r="E8435" s="155">
        <v>10</v>
      </c>
      <c r="F8435" s="166">
        <v>42928</v>
      </c>
      <c r="G8435" s="166">
        <v>42933</v>
      </c>
      <c r="H8435" s="157">
        <v>1</v>
      </c>
      <c r="I8435" s="166"/>
    </row>
    <row r="8436" spans="1:9" x14ac:dyDescent="0.25">
      <c r="A8436" s="155" t="s">
        <v>78</v>
      </c>
      <c r="B8436" s="155" t="s">
        <v>1074</v>
      </c>
      <c r="C8436" s="155" t="s">
        <v>11894</v>
      </c>
      <c r="D8436" s="155">
        <v>10</v>
      </c>
      <c r="E8436" s="155">
        <v>10</v>
      </c>
      <c r="F8436" s="166">
        <v>42929</v>
      </c>
      <c r="G8436" s="166">
        <v>42933</v>
      </c>
      <c r="H8436" s="157">
        <v>1</v>
      </c>
      <c r="I8436" s="166"/>
    </row>
    <row r="8437" spans="1:9" x14ac:dyDescent="0.25">
      <c r="A8437" s="155" t="s">
        <v>520</v>
      </c>
      <c r="B8437" s="155" t="s">
        <v>533</v>
      </c>
      <c r="C8437" s="155" t="s">
        <v>11896</v>
      </c>
      <c r="D8437" s="155">
        <v>127</v>
      </c>
      <c r="E8437" s="155">
        <v>127</v>
      </c>
      <c r="F8437" s="166">
        <v>42929</v>
      </c>
      <c r="G8437" s="166">
        <v>42936</v>
      </c>
      <c r="H8437" s="157">
        <v>1</v>
      </c>
      <c r="I8437" s="166"/>
    </row>
    <row r="8438" spans="1:9" x14ac:dyDescent="0.25">
      <c r="A8438" s="155" t="s">
        <v>520</v>
      </c>
      <c r="B8438" s="155" t="s">
        <v>609</v>
      </c>
      <c r="C8438" s="155" t="s">
        <v>11895</v>
      </c>
      <c r="D8438" s="155">
        <v>400</v>
      </c>
      <c r="E8438" s="155">
        <v>400</v>
      </c>
      <c r="F8438" s="166">
        <v>42928</v>
      </c>
      <c r="G8438" s="166">
        <v>42936</v>
      </c>
      <c r="H8438" s="157">
        <v>1</v>
      </c>
      <c r="I8438" s="166"/>
    </row>
    <row r="8439" spans="1:9" x14ac:dyDescent="0.25">
      <c r="A8439" s="155" t="s">
        <v>115</v>
      </c>
      <c r="B8439" s="155" t="s">
        <v>116</v>
      </c>
      <c r="C8439" s="155" t="s">
        <v>11897</v>
      </c>
      <c r="D8439" s="155">
        <v>25</v>
      </c>
      <c r="E8439" s="155">
        <v>25</v>
      </c>
      <c r="F8439" s="166">
        <v>42928</v>
      </c>
      <c r="G8439" s="166">
        <v>42931</v>
      </c>
      <c r="H8439" s="157">
        <v>1</v>
      </c>
      <c r="I8439" s="166"/>
    </row>
    <row r="8440" spans="1:9" x14ac:dyDescent="0.25">
      <c r="A8440" s="155" t="s">
        <v>9985</v>
      </c>
      <c r="B8440" s="155" t="s">
        <v>11898</v>
      </c>
      <c r="C8440" s="155" t="s">
        <v>11899</v>
      </c>
      <c r="D8440" s="155">
        <v>100</v>
      </c>
      <c r="E8440" s="155">
        <v>35</v>
      </c>
      <c r="F8440" s="166">
        <v>42928</v>
      </c>
      <c r="G8440" s="166">
        <v>42928</v>
      </c>
      <c r="H8440" s="157">
        <v>1</v>
      </c>
      <c r="I8440" s="166"/>
    </row>
    <row r="8441" spans="1:9" x14ac:dyDescent="0.25">
      <c r="A8441" s="155" t="s">
        <v>11900</v>
      </c>
      <c r="B8441" s="155" t="s">
        <v>11152</v>
      </c>
      <c r="C8441" s="155" t="s">
        <v>11901</v>
      </c>
      <c r="D8441" s="155">
        <v>5000</v>
      </c>
      <c r="E8441" s="155">
        <v>5000</v>
      </c>
      <c r="F8441" s="166">
        <v>42928</v>
      </c>
      <c r="G8441" s="166">
        <v>42931</v>
      </c>
      <c r="H8441" s="157">
        <v>1</v>
      </c>
      <c r="I8441" s="166"/>
    </row>
    <row r="8442" spans="1:9" x14ac:dyDescent="0.25">
      <c r="A8442" s="155" t="s">
        <v>11900</v>
      </c>
      <c r="B8442" s="155" t="s">
        <v>11152</v>
      </c>
      <c r="C8442" s="155" t="s">
        <v>11902</v>
      </c>
      <c r="D8442" s="155">
        <v>20</v>
      </c>
      <c r="E8442" s="155">
        <v>20</v>
      </c>
      <c r="F8442" s="166">
        <v>42928</v>
      </c>
      <c r="G8442" s="166">
        <v>42934</v>
      </c>
      <c r="H8442" s="157">
        <v>1</v>
      </c>
      <c r="I8442" s="166"/>
    </row>
    <row r="8443" spans="1:9" x14ac:dyDescent="0.25">
      <c r="A8443" s="155" t="s">
        <v>1145</v>
      </c>
      <c r="B8443" s="155" t="s">
        <v>3228</v>
      </c>
      <c r="C8443" s="155" t="s">
        <v>11903</v>
      </c>
      <c r="D8443" s="155">
        <v>25</v>
      </c>
      <c r="E8443" s="155">
        <v>25</v>
      </c>
      <c r="F8443" s="166">
        <v>42929</v>
      </c>
      <c r="G8443" s="166">
        <v>42935</v>
      </c>
      <c r="H8443" s="157">
        <v>1</v>
      </c>
      <c r="I8443" s="166"/>
    </row>
    <row r="8444" spans="1:9" x14ac:dyDescent="0.25">
      <c r="A8444" s="155" t="s">
        <v>11904</v>
      </c>
      <c r="B8444" s="155" t="s">
        <v>11905</v>
      </c>
      <c r="C8444" s="155" t="s">
        <v>11906</v>
      </c>
      <c r="D8444" s="155">
        <v>65</v>
      </c>
      <c r="E8444" s="155">
        <v>65</v>
      </c>
      <c r="F8444" s="166">
        <v>42929</v>
      </c>
      <c r="G8444" s="166">
        <v>42935</v>
      </c>
      <c r="H8444" s="157">
        <v>1</v>
      </c>
      <c r="I8444" s="166"/>
    </row>
    <row r="8445" spans="1:9" x14ac:dyDescent="0.25">
      <c r="A8445" s="155" t="s">
        <v>1145</v>
      </c>
      <c r="B8445" s="155" t="s">
        <v>8967</v>
      </c>
      <c r="C8445" s="155" t="s">
        <v>11907</v>
      </c>
      <c r="D8445" s="155">
        <v>25</v>
      </c>
      <c r="E8445" s="155">
        <v>25</v>
      </c>
      <c r="F8445" s="166">
        <v>42929</v>
      </c>
      <c r="G8445" s="166">
        <v>42935</v>
      </c>
      <c r="H8445" s="157">
        <v>1</v>
      </c>
      <c r="I8445" s="166"/>
    </row>
    <row r="8446" spans="1:9" x14ac:dyDescent="0.25">
      <c r="A8446" s="155" t="s">
        <v>11908</v>
      </c>
      <c r="B8446" s="155" t="s">
        <v>11909</v>
      </c>
      <c r="C8446" s="155" t="s">
        <v>11910</v>
      </c>
      <c r="D8446" s="155">
        <v>10000</v>
      </c>
      <c r="E8446" s="155">
        <v>10000</v>
      </c>
      <c r="F8446" s="166">
        <v>42929</v>
      </c>
      <c r="G8446" s="166">
        <v>42930</v>
      </c>
      <c r="H8446" s="157">
        <v>1</v>
      </c>
      <c r="I8446" s="166"/>
    </row>
    <row r="8447" spans="1:9" x14ac:dyDescent="0.25">
      <c r="A8447" s="155" t="s">
        <v>11911</v>
      </c>
      <c r="B8447" s="155" t="s">
        <v>1241</v>
      </c>
      <c r="C8447" s="155" t="s">
        <v>11914</v>
      </c>
      <c r="D8447" s="155">
        <v>60</v>
      </c>
      <c r="E8447" s="155">
        <v>60</v>
      </c>
      <c r="F8447" s="166">
        <v>42930</v>
      </c>
      <c r="G8447" s="166">
        <v>42934</v>
      </c>
      <c r="H8447" s="157">
        <v>1</v>
      </c>
      <c r="I8447" s="166"/>
    </row>
    <row r="8448" spans="1:9" x14ac:dyDescent="0.25">
      <c r="A8448" s="155" t="s">
        <v>11911</v>
      </c>
      <c r="B8448" s="155" t="s">
        <v>463</v>
      </c>
      <c r="C8448" s="155" t="s">
        <v>11913</v>
      </c>
      <c r="D8448" s="155">
        <v>60</v>
      </c>
      <c r="E8448" s="155">
        <v>60</v>
      </c>
      <c r="F8448" s="166">
        <v>42930</v>
      </c>
      <c r="G8448" s="166">
        <v>42934</v>
      </c>
      <c r="H8448" s="157">
        <v>1</v>
      </c>
      <c r="I8448" s="166"/>
    </row>
    <row r="8449" spans="1:9" x14ac:dyDescent="0.25">
      <c r="A8449" s="155" t="s">
        <v>11911</v>
      </c>
      <c r="B8449" s="155" t="s">
        <v>9768</v>
      </c>
      <c r="C8449" s="155" t="s">
        <v>11912</v>
      </c>
      <c r="D8449" s="155">
        <v>60</v>
      </c>
      <c r="E8449" s="155">
        <v>60</v>
      </c>
      <c r="F8449" s="166">
        <v>42933</v>
      </c>
      <c r="G8449" s="166">
        <v>42934</v>
      </c>
      <c r="H8449" s="157">
        <v>1</v>
      </c>
      <c r="I8449" s="166"/>
    </row>
    <row r="8450" spans="1:9" x14ac:dyDescent="0.25">
      <c r="A8450" s="155" t="s">
        <v>121</v>
      </c>
      <c r="B8450" s="155" t="s">
        <v>758</v>
      </c>
      <c r="C8450" s="155" t="s">
        <v>11915</v>
      </c>
      <c r="D8450" s="155">
        <v>50</v>
      </c>
      <c r="E8450" s="155">
        <v>50</v>
      </c>
      <c r="F8450" s="166">
        <v>42930</v>
      </c>
      <c r="G8450" s="166">
        <v>42935</v>
      </c>
      <c r="H8450" s="157">
        <v>1</v>
      </c>
      <c r="I8450" s="166"/>
    </row>
    <row r="8451" spans="1:9" x14ac:dyDescent="0.25">
      <c r="A8451" s="155" t="s">
        <v>748</v>
      </c>
      <c r="B8451" s="155" t="s">
        <v>483</v>
      </c>
      <c r="C8451" s="155" t="s">
        <v>11916</v>
      </c>
      <c r="D8451" s="155">
        <v>200</v>
      </c>
      <c r="E8451" s="155">
        <v>200</v>
      </c>
      <c r="F8451" s="166">
        <v>42930</v>
      </c>
      <c r="G8451" s="166">
        <v>42934</v>
      </c>
      <c r="H8451" s="157">
        <v>1</v>
      </c>
      <c r="I8451" s="166"/>
    </row>
    <row r="8452" spans="1:9" x14ac:dyDescent="0.25">
      <c r="A8452" s="155" t="s">
        <v>195</v>
      </c>
      <c r="B8452" s="155" t="s">
        <v>8206</v>
      </c>
      <c r="C8452" s="155" t="s">
        <v>11917</v>
      </c>
      <c r="D8452" s="155">
        <v>6</v>
      </c>
      <c r="E8452" s="155">
        <v>6</v>
      </c>
      <c r="F8452" s="166">
        <v>42930</v>
      </c>
      <c r="G8452" s="166">
        <v>42936</v>
      </c>
      <c r="H8452" s="157">
        <v>1</v>
      </c>
      <c r="I8452" s="166"/>
    </row>
    <row r="8453" spans="1:9" x14ac:dyDescent="0.25">
      <c r="A8453" s="155" t="s">
        <v>2317</v>
      </c>
      <c r="B8453" s="155" t="s">
        <v>2318</v>
      </c>
      <c r="C8453" s="155" t="s">
        <v>11918</v>
      </c>
      <c r="D8453" s="155">
        <v>700</v>
      </c>
      <c r="E8453" s="155">
        <v>274</v>
      </c>
      <c r="F8453" s="166">
        <v>42930</v>
      </c>
      <c r="G8453" s="166">
        <v>42943</v>
      </c>
      <c r="H8453" s="157">
        <v>1</v>
      </c>
      <c r="I8453" s="166"/>
    </row>
    <row r="8454" spans="1:9" x14ac:dyDescent="0.25">
      <c r="A8454" s="155" t="s">
        <v>71</v>
      </c>
      <c r="B8454" s="155" t="s">
        <v>1696</v>
      </c>
      <c r="C8454" s="155" t="s">
        <v>11919</v>
      </c>
      <c r="D8454" s="155">
        <v>1</v>
      </c>
      <c r="E8454" s="155">
        <v>1</v>
      </c>
      <c r="F8454" s="166">
        <v>42930</v>
      </c>
      <c r="G8454" s="166">
        <v>42935</v>
      </c>
      <c r="H8454" s="157">
        <v>1</v>
      </c>
      <c r="I8454" s="166"/>
    </row>
    <row r="8455" spans="1:9" x14ac:dyDescent="0.25">
      <c r="A8455" s="155" t="s">
        <v>10096</v>
      </c>
      <c r="B8455" s="155" t="s">
        <v>10097</v>
      </c>
      <c r="C8455" s="155" t="s">
        <v>11920</v>
      </c>
      <c r="D8455" s="155">
        <v>24</v>
      </c>
      <c r="E8455" s="155">
        <v>21</v>
      </c>
      <c r="F8455" s="166">
        <v>42930</v>
      </c>
      <c r="G8455" s="166">
        <v>42935</v>
      </c>
      <c r="H8455" s="157">
        <v>1</v>
      </c>
      <c r="I8455" s="166"/>
    </row>
    <row r="8456" spans="1:9" x14ac:dyDescent="0.25">
      <c r="A8456" s="155" t="s">
        <v>11921</v>
      </c>
      <c r="B8456" s="155" t="s">
        <v>11922</v>
      </c>
      <c r="C8456" s="155" t="s">
        <v>11923</v>
      </c>
      <c r="D8456" s="155">
        <v>3</v>
      </c>
      <c r="E8456" s="155">
        <v>3</v>
      </c>
      <c r="F8456" s="166">
        <v>42933</v>
      </c>
      <c r="G8456" s="166">
        <v>42940</v>
      </c>
      <c r="H8456" s="157">
        <v>1</v>
      </c>
      <c r="I8456" s="166"/>
    </row>
    <row r="8457" spans="1:9" x14ac:dyDescent="0.25">
      <c r="A8457" s="155" t="s">
        <v>71</v>
      </c>
      <c r="B8457" s="155" t="s">
        <v>11924</v>
      </c>
      <c r="C8457" s="155" t="s">
        <v>11925</v>
      </c>
      <c r="D8457" s="155">
        <v>25</v>
      </c>
      <c r="E8457" s="155">
        <v>25</v>
      </c>
      <c r="F8457" s="166">
        <v>42933</v>
      </c>
      <c r="G8457" s="166">
        <v>42934</v>
      </c>
      <c r="H8457" s="157">
        <v>1</v>
      </c>
      <c r="I8457" s="166"/>
    </row>
    <row r="8458" spans="1:9" x14ac:dyDescent="0.25">
      <c r="A8458" s="155" t="s">
        <v>3481</v>
      </c>
      <c r="B8458" s="155" t="s">
        <v>149</v>
      </c>
      <c r="C8458" s="155" t="s">
        <v>11926</v>
      </c>
      <c r="D8458" s="155">
        <v>100</v>
      </c>
      <c r="E8458" s="155">
        <v>100</v>
      </c>
      <c r="F8458" s="166">
        <v>42933</v>
      </c>
      <c r="G8458" s="166">
        <v>42936</v>
      </c>
      <c r="H8458" s="157">
        <v>1</v>
      </c>
      <c r="I8458" s="166"/>
    </row>
    <row r="8459" spans="1:9" x14ac:dyDescent="0.25">
      <c r="A8459" s="155" t="s">
        <v>71</v>
      </c>
      <c r="B8459" s="155" t="s">
        <v>1530</v>
      </c>
      <c r="C8459" s="155" t="s">
        <v>11927</v>
      </c>
      <c r="D8459" s="155">
        <v>5</v>
      </c>
      <c r="E8459" s="155">
        <v>5</v>
      </c>
      <c r="F8459" s="166">
        <v>42933</v>
      </c>
      <c r="G8459" s="166">
        <v>42943</v>
      </c>
      <c r="H8459" s="157">
        <v>1</v>
      </c>
      <c r="I8459" s="166"/>
    </row>
    <row r="8460" spans="1:9" x14ac:dyDescent="0.25">
      <c r="A8460" s="155" t="s">
        <v>71</v>
      </c>
      <c r="B8460" s="155" t="s">
        <v>583</v>
      </c>
      <c r="C8460" s="155" t="s">
        <v>59</v>
      </c>
      <c r="D8460" s="155">
        <v>5</v>
      </c>
      <c r="E8460" s="155">
        <v>5</v>
      </c>
      <c r="F8460" s="166">
        <v>42933</v>
      </c>
      <c r="G8460" s="166">
        <v>42943</v>
      </c>
      <c r="H8460" s="157">
        <v>1</v>
      </c>
      <c r="I8460" s="166"/>
    </row>
    <row r="8461" spans="1:9" x14ac:dyDescent="0.25">
      <c r="A8461" s="155" t="s">
        <v>71</v>
      </c>
      <c r="B8461" s="155" t="s">
        <v>1550</v>
      </c>
      <c r="C8461" s="155" t="s">
        <v>161</v>
      </c>
      <c r="D8461" s="155">
        <v>6</v>
      </c>
      <c r="E8461" s="155">
        <v>6</v>
      </c>
      <c r="F8461" s="166">
        <v>42934</v>
      </c>
      <c r="G8461" s="166">
        <v>42943</v>
      </c>
      <c r="H8461" s="157">
        <v>1</v>
      </c>
      <c r="I8461" s="166"/>
    </row>
    <row r="8462" spans="1:9" x14ac:dyDescent="0.25">
      <c r="A8462" s="155" t="s">
        <v>286</v>
      </c>
      <c r="B8462" s="155" t="s">
        <v>3065</v>
      </c>
      <c r="C8462" s="155" t="s">
        <v>11931</v>
      </c>
      <c r="D8462" s="155">
        <v>100</v>
      </c>
      <c r="E8462" s="155">
        <v>100</v>
      </c>
      <c r="F8462" s="166">
        <v>42934</v>
      </c>
      <c r="G8462" s="166">
        <v>42935</v>
      </c>
      <c r="H8462" s="157">
        <v>1</v>
      </c>
      <c r="I8462" s="166"/>
    </row>
    <row r="8463" spans="1:9" x14ac:dyDescent="0.25">
      <c r="A8463" s="155" t="s">
        <v>115</v>
      </c>
      <c r="B8463" s="155" t="s">
        <v>549</v>
      </c>
      <c r="C8463" s="155" t="s">
        <v>11932</v>
      </c>
      <c r="D8463" s="155">
        <v>5</v>
      </c>
      <c r="E8463" s="155">
        <v>5</v>
      </c>
      <c r="F8463" s="166">
        <v>42934</v>
      </c>
      <c r="G8463" s="166">
        <v>42935</v>
      </c>
      <c r="H8463" s="157">
        <v>1</v>
      </c>
      <c r="I8463" s="166"/>
    </row>
    <row r="8464" spans="1:9" x14ac:dyDescent="0.25">
      <c r="A8464" s="155" t="s">
        <v>9195</v>
      </c>
      <c r="B8464" s="155" t="s">
        <v>11933</v>
      </c>
      <c r="C8464" s="155" t="s">
        <v>11935</v>
      </c>
      <c r="D8464" s="155">
        <v>4</v>
      </c>
      <c r="E8464" s="155">
        <v>4</v>
      </c>
      <c r="F8464" s="166">
        <v>42934</v>
      </c>
      <c r="G8464" s="166">
        <v>42935</v>
      </c>
      <c r="H8464" s="157">
        <v>1</v>
      </c>
      <c r="I8464" s="166" t="s">
        <v>11934</v>
      </c>
    </row>
    <row r="8465" spans="1:9" x14ac:dyDescent="0.25">
      <c r="A8465" s="155" t="s">
        <v>10096</v>
      </c>
      <c r="B8465" s="155" t="s">
        <v>272</v>
      </c>
      <c r="C8465" s="155" t="s">
        <v>11936</v>
      </c>
      <c r="D8465" s="155">
        <v>3</v>
      </c>
      <c r="E8465" s="155">
        <v>3</v>
      </c>
      <c r="F8465" s="166">
        <v>42934</v>
      </c>
      <c r="G8465" s="166">
        <v>42937</v>
      </c>
      <c r="H8465" s="157">
        <v>1</v>
      </c>
      <c r="I8465" s="166" t="s">
        <v>10097</v>
      </c>
    </row>
    <row r="8466" spans="1:9" x14ac:dyDescent="0.25">
      <c r="A8466" s="155" t="s">
        <v>71</v>
      </c>
      <c r="B8466" s="155" t="s">
        <v>11937</v>
      </c>
      <c r="C8466" s="155" t="s">
        <v>11938</v>
      </c>
      <c r="D8466" s="155">
        <v>24</v>
      </c>
      <c r="E8466" s="155">
        <v>24</v>
      </c>
      <c r="F8466" s="166">
        <v>42934</v>
      </c>
      <c r="G8466" s="166">
        <v>42935</v>
      </c>
      <c r="H8466" s="157">
        <v>1</v>
      </c>
      <c r="I8466" s="166"/>
    </row>
    <row r="8467" spans="1:9" x14ac:dyDescent="0.25">
      <c r="A8467" s="155" t="s">
        <v>11939</v>
      </c>
      <c r="B8467" s="155" t="s">
        <v>11940</v>
      </c>
      <c r="C8467" s="155" t="s">
        <v>11941</v>
      </c>
      <c r="D8467" s="155">
        <v>25</v>
      </c>
      <c r="E8467" s="155">
        <v>25</v>
      </c>
      <c r="F8467" s="166">
        <v>42935</v>
      </c>
      <c r="G8467" s="166">
        <v>42942</v>
      </c>
      <c r="H8467" s="157">
        <v>1</v>
      </c>
      <c r="I8467" s="166"/>
    </row>
    <row r="8468" spans="1:9" x14ac:dyDescent="0.25">
      <c r="A8468" s="155" t="s">
        <v>1438</v>
      </c>
      <c r="B8468" s="155" t="s">
        <v>1779</v>
      </c>
      <c r="C8468" s="155" t="s">
        <v>11942</v>
      </c>
      <c r="D8468" s="155">
        <v>150</v>
      </c>
      <c r="E8468" s="155">
        <v>150</v>
      </c>
      <c r="F8468" s="166">
        <v>42936</v>
      </c>
      <c r="G8468" s="166">
        <v>42944</v>
      </c>
      <c r="H8468" s="157">
        <v>1</v>
      </c>
      <c r="I8468" s="166"/>
    </row>
    <row r="8469" spans="1:9" x14ac:dyDescent="0.25">
      <c r="A8469" s="155" t="s">
        <v>71</v>
      </c>
      <c r="B8469" s="155" t="s">
        <v>167</v>
      </c>
      <c r="C8469" s="155" t="s">
        <v>11943</v>
      </c>
      <c r="D8469" s="155">
        <v>9</v>
      </c>
      <c r="E8469" s="155">
        <v>9</v>
      </c>
      <c r="F8469" s="166">
        <v>42936</v>
      </c>
      <c r="G8469" s="166">
        <v>42943</v>
      </c>
      <c r="H8469" s="157">
        <v>1</v>
      </c>
      <c r="I8469" s="166"/>
    </row>
    <row r="8470" spans="1:9" x14ac:dyDescent="0.25">
      <c r="A8470" s="155" t="s">
        <v>4011</v>
      </c>
      <c r="B8470" s="155" t="s">
        <v>909</v>
      </c>
      <c r="C8470" s="155" t="s">
        <v>11944</v>
      </c>
      <c r="D8470" s="155">
        <v>100</v>
      </c>
      <c r="E8470" s="155">
        <v>100</v>
      </c>
      <c r="F8470" s="166">
        <v>42936</v>
      </c>
      <c r="G8470" s="166">
        <v>42940</v>
      </c>
      <c r="H8470" s="157">
        <v>1</v>
      </c>
      <c r="I8470" s="166"/>
    </row>
    <row r="8471" spans="1:9" x14ac:dyDescent="0.25">
      <c r="A8471" s="155" t="s">
        <v>3923</v>
      </c>
      <c r="B8471" s="155" t="s">
        <v>6714</v>
      </c>
      <c r="C8471" s="155" t="s">
        <v>11945</v>
      </c>
      <c r="D8471" s="155">
        <v>25</v>
      </c>
      <c r="E8471" s="155">
        <v>25</v>
      </c>
      <c r="F8471" s="166">
        <v>42936</v>
      </c>
      <c r="G8471" s="166">
        <v>42870</v>
      </c>
      <c r="H8471" s="157">
        <v>1</v>
      </c>
      <c r="I8471" s="166" t="s">
        <v>1847</v>
      </c>
    </row>
    <row r="8472" spans="1:9" x14ac:dyDescent="0.25">
      <c r="A8472" s="155" t="s">
        <v>286</v>
      </c>
      <c r="B8472" s="155" t="s">
        <v>7427</v>
      </c>
      <c r="C8472" s="155" t="s">
        <v>11946</v>
      </c>
      <c r="D8472" s="155">
        <v>50</v>
      </c>
      <c r="E8472" s="155">
        <v>34</v>
      </c>
      <c r="F8472" s="166">
        <v>42936</v>
      </c>
      <c r="G8472" s="166">
        <v>42938</v>
      </c>
      <c r="H8472" s="157">
        <v>1</v>
      </c>
      <c r="I8472" s="166"/>
    </row>
    <row r="8473" spans="1:9" x14ac:dyDescent="0.25">
      <c r="A8473" s="155" t="s">
        <v>71</v>
      </c>
      <c r="B8473" s="155" t="s">
        <v>583</v>
      </c>
      <c r="C8473" s="155" t="s">
        <v>11947</v>
      </c>
      <c r="D8473" s="155">
        <v>5</v>
      </c>
      <c r="E8473" s="155">
        <v>5</v>
      </c>
      <c r="F8473" s="166">
        <v>42937</v>
      </c>
      <c r="G8473" s="166">
        <v>42944</v>
      </c>
      <c r="H8473" s="157">
        <v>1</v>
      </c>
      <c r="I8473" s="166"/>
    </row>
    <row r="8474" spans="1:9" x14ac:dyDescent="0.25">
      <c r="A8474" s="155" t="s">
        <v>71</v>
      </c>
      <c r="B8474" s="155" t="s">
        <v>186</v>
      </c>
      <c r="C8474" s="155" t="s">
        <v>11948</v>
      </c>
      <c r="D8474" s="155">
        <v>20</v>
      </c>
      <c r="E8474" s="155">
        <v>20</v>
      </c>
      <c r="F8474" s="166">
        <v>42937</v>
      </c>
      <c r="G8474" s="166">
        <v>42944</v>
      </c>
      <c r="H8474" s="157">
        <v>1</v>
      </c>
      <c r="I8474" s="166"/>
    </row>
    <row r="8475" spans="1:9" x14ac:dyDescent="0.25">
      <c r="A8475" s="155" t="s">
        <v>71</v>
      </c>
      <c r="B8475" s="155" t="s">
        <v>2730</v>
      </c>
      <c r="C8475" s="155" t="s">
        <v>364</v>
      </c>
      <c r="D8475" s="155">
        <v>18</v>
      </c>
      <c r="E8475" s="155">
        <v>18</v>
      </c>
      <c r="F8475" s="166">
        <v>42937</v>
      </c>
      <c r="G8475" s="166">
        <v>42944</v>
      </c>
      <c r="H8475" s="157">
        <v>1</v>
      </c>
      <c r="I8475" s="166"/>
    </row>
    <row r="8476" spans="1:9" x14ac:dyDescent="0.25">
      <c r="A8476" s="155" t="s">
        <v>520</v>
      </c>
      <c r="B8476" s="155" t="s">
        <v>789</v>
      </c>
      <c r="C8476" s="155" t="s">
        <v>11949</v>
      </c>
      <c r="D8476" s="155">
        <v>94</v>
      </c>
      <c r="E8476" s="155">
        <v>94</v>
      </c>
      <c r="F8476" s="166">
        <v>42937</v>
      </c>
      <c r="G8476" s="166">
        <v>42947</v>
      </c>
      <c r="H8476" s="157">
        <v>1</v>
      </c>
      <c r="I8476" s="166"/>
    </row>
    <row r="8477" spans="1:9" x14ac:dyDescent="0.25">
      <c r="A8477" s="155" t="s">
        <v>173</v>
      </c>
      <c r="B8477" s="155" t="s">
        <v>11950</v>
      </c>
      <c r="C8477" s="155" t="s">
        <v>11951</v>
      </c>
      <c r="D8477" s="155">
        <v>102</v>
      </c>
      <c r="E8477" s="155">
        <v>102</v>
      </c>
      <c r="F8477" s="166">
        <v>42937</v>
      </c>
      <c r="G8477" s="166">
        <v>42942</v>
      </c>
      <c r="H8477" s="157">
        <v>1</v>
      </c>
      <c r="I8477" s="166"/>
    </row>
    <row r="8478" spans="1:9" x14ac:dyDescent="0.25">
      <c r="A8478" s="155" t="s">
        <v>11953</v>
      </c>
      <c r="B8478" s="155" t="s">
        <v>493</v>
      </c>
      <c r="C8478" s="155" t="s">
        <v>11952</v>
      </c>
      <c r="D8478" s="155">
        <v>5088</v>
      </c>
      <c r="E8478" s="155">
        <v>5088</v>
      </c>
      <c r="F8478" s="166">
        <v>42937</v>
      </c>
      <c r="G8478" s="166">
        <v>42940</v>
      </c>
      <c r="H8478" s="157">
        <v>1</v>
      </c>
      <c r="I8478" s="166"/>
    </row>
    <row r="8479" spans="1:9" x14ac:dyDescent="0.25">
      <c r="A8479" s="155" t="s">
        <v>11953</v>
      </c>
      <c r="B8479" s="155" t="s">
        <v>495</v>
      </c>
      <c r="C8479" s="155" t="s">
        <v>364</v>
      </c>
      <c r="D8479" s="155">
        <v>5088</v>
      </c>
      <c r="E8479" s="155">
        <v>5088</v>
      </c>
      <c r="F8479" s="166">
        <v>42918</v>
      </c>
      <c r="G8479" s="166">
        <v>42940</v>
      </c>
      <c r="H8479" s="157">
        <v>1</v>
      </c>
      <c r="I8479" s="166"/>
    </row>
    <row r="8480" spans="1:9" x14ac:dyDescent="0.25">
      <c r="A8480" s="155" t="s">
        <v>1536</v>
      </c>
      <c r="B8480" s="155" t="s">
        <v>34</v>
      </c>
      <c r="C8480" s="155" t="s">
        <v>11954</v>
      </c>
      <c r="D8480" s="155">
        <v>25</v>
      </c>
      <c r="E8480" s="155">
        <v>25</v>
      </c>
      <c r="F8480" s="166">
        <v>42937</v>
      </c>
      <c r="G8480" s="166">
        <v>42943</v>
      </c>
      <c r="H8480" s="157">
        <v>1</v>
      </c>
      <c r="I8480" s="166"/>
    </row>
    <row r="8481" spans="1:9" x14ac:dyDescent="0.25">
      <c r="A8481" s="155" t="s">
        <v>71</v>
      </c>
      <c r="B8481" s="155" t="s">
        <v>167</v>
      </c>
      <c r="C8481" s="155" t="s">
        <v>11955</v>
      </c>
      <c r="D8481" s="155">
        <v>7</v>
      </c>
      <c r="E8481" s="155">
        <v>7</v>
      </c>
      <c r="F8481" s="166">
        <v>42937</v>
      </c>
      <c r="G8481" s="166">
        <v>42944</v>
      </c>
      <c r="H8481" s="157">
        <v>1</v>
      </c>
      <c r="I8481" s="166"/>
    </row>
    <row r="8482" spans="1:9" ht="30" x14ac:dyDescent="0.25">
      <c r="A8482" s="155" t="s">
        <v>8056</v>
      </c>
      <c r="B8482" s="155" t="s">
        <v>10747</v>
      </c>
      <c r="C8482" s="155" t="s">
        <v>11956</v>
      </c>
      <c r="D8482" s="155">
        <v>100</v>
      </c>
      <c r="E8482" s="155">
        <v>100</v>
      </c>
      <c r="F8482" s="166">
        <v>42937</v>
      </c>
      <c r="G8482" s="166">
        <v>42930</v>
      </c>
      <c r="H8482" s="157">
        <v>0</v>
      </c>
      <c r="I8482" s="166"/>
    </row>
    <row r="8483" spans="1:9" x14ac:dyDescent="0.25">
      <c r="A8483" s="155" t="s">
        <v>11630</v>
      </c>
      <c r="B8483" s="155" t="s">
        <v>1696</v>
      </c>
      <c r="C8483" s="155" t="s">
        <v>11957</v>
      </c>
      <c r="D8483" s="155">
        <v>13</v>
      </c>
      <c r="E8483" s="155">
        <v>13</v>
      </c>
      <c r="F8483" s="166">
        <v>42937</v>
      </c>
      <c r="G8483" s="166">
        <v>42937</v>
      </c>
      <c r="H8483" s="157">
        <v>1</v>
      </c>
      <c r="I8483" s="166" t="s">
        <v>214</v>
      </c>
    </row>
    <row r="8484" spans="1:9" x14ac:dyDescent="0.25">
      <c r="A8484" s="155" t="s">
        <v>11630</v>
      </c>
      <c r="B8484" s="155" t="s">
        <v>1696</v>
      </c>
      <c r="C8484" s="155" t="s">
        <v>364</v>
      </c>
      <c r="D8484" s="155">
        <v>15</v>
      </c>
      <c r="E8484" s="155">
        <v>13</v>
      </c>
      <c r="F8484" s="166">
        <v>42937</v>
      </c>
      <c r="G8484" s="166">
        <v>42937</v>
      </c>
      <c r="H8484" s="157">
        <v>1</v>
      </c>
      <c r="I8484" s="166" t="s">
        <v>214</v>
      </c>
    </row>
    <row r="8485" spans="1:9" x14ac:dyDescent="0.25">
      <c r="A8485" s="155" t="s">
        <v>6916</v>
      </c>
      <c r="B8485" s="155" t="s">
        <v>11958</v>
      </c>
      <c r="C8485" s="155" t="s">
        <v>11959</v>
      </c>
      <c r="D8485" s="155">
        <v>12</v>
      </c>
      <c r="E8485" s="155">
        <v>12</v>
      </c>
      <c r="F8485" s="166">
        <v>42937</v>
      </c>
      <c r="G8485" s="166">
        <v>42940</v>
      </c>
      <c r="H8485" s="157">
        <v>1</v>
      </c>
      <c r="I8485" s="166" t="s">
        <v>11960</v>
      </c>
    </row>
    <row r="8486" spans="1:9" x14ac:dyDescent="0.25">
      <c r="A8486" s="155" t="s">
        <v>11921</v>
      </c>
      <c r="B8486" s="155" t="s">
        <v>11961</v>
      </c>
      <c r="C8486" s="155" t="s">
        <v>11962</v>
      </c>
      <c r="D8486" s="155">
        <v>3</v>
      </c>
      <c r="E8486" s="155">
        <v>3</v>
      </c>
      <c r="F8486" s="166">
        <v>42937</v>
      </c>
      <c r="G8486" s="166">
        <v>42944</v>
      </c>
      <c r="H8486" s="157">
        <v>1</v>
      </c>
      <c r="I8486" s="166" t="s">
        <v>11963</v>
      </c>
    </row>
    <row r="8487" spans="1:9" x14ac:dyDescent="0.25">
      <c r="A8487" s="155" t="s">
        <v>11366</v>
      </c>
      <c r="B8487" s="155" t="s">
        <v>11367</v>
      </c>
      <c r="C8487" s="155" t="s">
        <v>11964</v>
      </c>
      <c r="D8487" s="155">
        <v>17</v>
      </c>
      <c r="E8487" s="155">
        <v>17</v>
      </c>
      <c r="F8487" s="166">
        <v>42937</v>
      </c>
      <c r="G8487" s="166">
        <v>42944</v>
      </c>
      <c r="H8487" s="157">
        <v>1</v>
      </c>
      <c r="I8487" s="166" t="s">
        <v>5929</v>
      </c>
    </row>
    <row r="8488" spans="1:9" x14ac:dyDescent="0.25">
      <c r="A8488" s="155" t="s">
        <v>71</v>
      </c>
      <c r="B8488" s="155" t="s">
        <v>167</v>
      </c>
      <c r="C8488" s="155" t="s">
        <v>11965</v>
      </c>
      <c r="D8488" s="155">
        <v>13</v>
      </c>
      <c r="E8488" s="155">
        <v>13</v>
      </c>
      <c r="F8488" s="166">
        <v>42940</v>
      </c>
      <c r="G8488" s="166">
        <v>42948</v>
      </c>
      <c r="H8488" s="157">
        <v>1</v>
      </c>
      <c r="I8488" s="166"/>
    </row>
    <row r="8489" spans="1:9" x14ac:dyDescent="0.25">
      <c r="A8489" s="155" t="s">
        <v>286</v>
      </c>
      <c r="B8489" s="155" t="s">
        <v>7427</v>
      </c>
      <c r="C8489" s="155" t="s">
        <v>11946</v>
      </c>
      <c r="D8489" s="155">
        <v>50</v>
      </c>
      <c r="E8489" s="155">
        <v>14</v>
      </c>
      <c r="F8489" s="166">
        <v>42940</v>
      </c>
      <c r="G8489" s="166">
        <v>42938</v>
      </c>
      <c r="H8489" s="157">
        <v>1</v>
      </c>
      <c r="I8489" s="166" t="s">
        <v>11966</v>
      </c>
    </row>
    <row r="8490" spans="1:9" x14ac:dyDescent="0.25">
      <c r="A8490" s="155" t="s">
        <v>10316</v>
      </c>
      <c r="B8490" s="155" t="s">
        <v>10317</v>
      </c>
      <c r="C8490" s="155" t="s">
        <v>11967</v>
      </c>
      <c r="D8490" s="155">
        <v>250</v>
      </c>
      <c r="E8490" s="155">
        <v>125</v>
      </c>
      <c r="F8490" s="166">
        <v>42940</v>
      </c>
      <c r="G8490" s="166">
        <v>42933</v>
      </c>
      <c r="H8490" s="157">
        <v>0</v>
      </c>
      <c r="I8490" s="166"/>
    </row>
    <row r="8491" spans="1:9" x14ac:dyDescent="0.25">
      <c r="A8491" s="155" t="s">
        <v>11202</v>
      </c>
      <c r="B8491" s="155" t="s">
        <v>2952</v>
      </c>
      <c r="C8491" s="155" t="s">
        <v>11971</v>
      </c>
      <c r="D8491" s="155">
        <v>4</v>
      </c>
      <c r="E8491" s="155">
        <v>4</v>
      </c>
      <c r="F8491" s="166">
        <v>42941</v>
      </c>
      <c r="G8491" s="166">
        <v>42951</v>
      </c>
      <c r="H8491" s="157">
        <v>1</v>
      </c>
      <c r="I8491" s="166"/>
    </row>
    <row r="8492" spans="1:9" x14ac:dyDescent="0.25">
      <c r="A8492" s="155" t="s">
        <v>9744</v>
      </c>
      <c r="B8492" s="155" t="s">
        <v>1696</v>
      </c>
      <c r="C8492" s="155" t="s">
        <v>11972</v>
      </c>
      <c r="D8492" s="155">
        <v>8</v>
      </c>
      <c r="E8492" s="155">
        <v>8</v>
      </c>
      <c r="F8492" s="166">
        <v>42941</v>
      </c>
      <c r="G8492" s="166">
        <v>42949</v>
      </c>
      <c r="H8492" s="157">
        <v>1</v>
      </c>
      <c r="I8492" s="166">
        <v>7435</v>
      </c>
    </row>
    <row r="8493" spans="1:9" x14ac:dyDescent="0.25">
      <c r="A8493" s="155" t="s">
        <v>11973</v>
      </c>
      <c r="B8493" s="155" t="s">
        <v>1696</v>
      </c>
      <c r="C8493" s="155" t="s">
        <v>11974</v>
      </c>
      <c r="D8493" s="155">
        <v>2</v>
      </c>
      <c r="E8493" s="155">
        <v>2</v>
      </c>
      <c r="F8493" s="166">
        <v>42941</v>
      </c>
      <c r="G8493" s="166">
        <v>42944</v>
      </c>
      <c r="H8493" s="157">
        <v>1</v>
      </c>
      <c r="I8493" s="166"/>
    </row>
    <row r="8494" spans="1:9" x14ac:dyDescent="0.25">
      <c r="A8494" s="155" t="s">
        <v>11973</v>
      </c>
      <c r="B8494" s="155" t="s">
        <v>11975</v>
      </c>
      <c r="C8494" s="155" t="s">
        <v>11976</v>
      </c>
      <c r="D8494" s="155">
        <v>3</v>
      </c>
      <c r="E8494" s="155">
        <v>3</v>
      </c>
      <c r="F8494" s="166">
        <v>42941</v>
      </c>
      <c r="G8494" s="166">
        <v>42947</v>
      </c>
      <c r="H8494" s="157">
        <v>1</v>
      </c>
      <c r="I8494" s="166"/>
    </row>
    <row r="8495" spans="1:9" x14ac:dyDescent="0.25">
      <c r="A8495" s="155" t="s">
        <v>1145</v>
      </c>
      <c r="B8495" s="155" t="s">
        <v>10292</v>
      </c>
      <c r="C8495" s="155" t="s">
        <v>11977</v>
      </c>
      <c r="D8495" s="155">
        <v>25</v>
      </c>
      <c r="E8495" s="155">
        <v>25</v>
      </c>
      <c r="F8495" s="166">
        <v>42941</v>
      </c>
      <c r="G8495" s="166">
        <v>42936</v>
      </c>
      <c r="H8495" s="157">
        <v>0</v>
      </c>
      <c r="I8495" s="166"/>
    </row>
    <row r="8496" spans="1:9" x14ac:dyDescent="0.25">
      <c r="A8496" s="155" t="s">
        <v>10381</v>
      </c>
      <c r="B8496" s="155" t="s">
        <v>345</v>
      </c>
      <c r="C8496" s="155" t="s">
        <v>11978</v>
      </c>
      <c r="D8496" s="155">
        <v>30</v>
      </c>
      <c r="E8496" s="155">
        <v>30</v>
      </c>
      <c r="F8496" s="166">
        <v>42941</v>
      </c>
      <c r="G8496" s="166">
        <v>42947</v>
      </c>
      <c r="H8496" s="157">
        <v>1</v>
      </c>
      <c r="I8496" s="166"/>
    </row>
    <row r="8497" spans="1:9" x14ac:dyDescent="0.25">
      <c r="A8497" s="155" t="s">
        <v>71</v>
      </c>
      <c r="B8497" s="155" t="s">
        <v>477</v>
      </c>
      <c r="C8497" s="155" t="s">
        <v>11980</v>
      </c>
      <c r="D8497" s="155">
        <v>5</v>
      </c>
      <c r="E8497" s="155">
        <v>5</v>
      </c>
      <c r="F8497" s="166">
        <v>42943</v>
      </c>
      <c r="G8497" s="166">
        <v>42954</v>
      </c>
      <c r="H8497" s="157">
        <v>1</v>
      </c>
      <c r="I8497" s="166"/>
    </row>
    <row r="8498" spans="1:9" x14ac:dyDescent="0.25">
      <c r="A8498" s="155" t="s">
        <v>71</v>
      </c>
      <c r="B8498" s="155" t="s">
        <v>477</v>
      </c>
      <c r="C8498" s="155" t="s">
        <v>161</v>
      </c>
      <c r="D8498" s="155">
        <v>5</v>
      </c>
      <c r="E8498" s="155">
        <v>5</v>
      </c>
      <c r="F8498" s="166">
        <v>42943</v>
      </c>
      <c r="G8498" s="166">
        <v>42955</v>
      </c>
      <c r="H8498" s="157">
        <v>1</v>
      </c>
      <c r="I8498" s="166"/>
    </row>
    <row r="8499" spans="1:9" x14ac:dyDescent="0.25">
      <c r="A8499" s="155" t="s">
        <v>71</v>
      </c>
      <c r="B8499" s="155" t="s">
        <v>477</v>
      </c>
      <c r="C8499" s="155" t="s">
        <v>11981</v>
      </c>
      <c r="D8499" s="155">
        <v>5</v>
      </c>
      <c r="E8499" s="155">
        <v>5</v>
      </c>
      <c r="F8499" s="166">
        <v>42943</v>
      </c>
      <c r="G8499" s="166">
        <v>42954</v>
      </c>
      <c r="H8499" s="157">
        <v>1</v>
      </c>
      <c r="I8499" s="166"/>
    </row>
    <row r="8500" spans="1:9" x14ac:dyDescent="0.25">
      <c r="A8500" s="155" t="s">
        <v>559</v>
      </c>
      <c r="B8500" s="155" t="s">
        <v>560</v>
      </c>
      <c r="C8500" s="155" t="s">
        <v>11982</v>
      </c>
      <c r="D8500" s="155">
        <v>12056</v>
      </c>
      <c r="E8500" s="155">
        <v>12137</v>
      </c>
      <c r="F8500" s="166">
        <v>42943</v>
      </c>
      <c r="G8500" s="166">
        <v>42944</v>
      </c>
      <c r="H8500" s="157">
        <v>1</v>
      </c>
      <c r="I8500" s="166"/>
    </row>
    <row r="8501" spans="1:9" x14ac:dyDescent="0.25">
      <c r="A8501" s="155" t="s">
        <v>520</v>
      </c>
      <c r="B8501" s="155" t="s">
        <v>5026</v>
      </c>
      <c r="C8501" s="155" t="s">
        <v>11983</v>
      </c>
      <c r="D8501" s="155">
        <v>350</v>
      </c>
      <c r="E8501" s="155">
        <v>350</v>
      </c>
      <c r="F8501" s="166">
        <v>42943</v>
      </c>
      <c r="G8501" s="166">
        <v>42949</v>
      </c>
      <c r="H8501" s="157">
        <v>1</v>
      </c>
      <c r="I8501" s="166"/>
    </row>
    <row r="8502" spans="1:9" x14ac:dyDescent="0.25">
      <c r="A8502" s="155" t="s">
        <v>520</v>
      </c>
      <c r="B8502" s="155" t="s">
        <v>789</v>
      </c>
      <c r="C8502" s="155" t="s">
        <v>11984</v>
      </c>
      <c r="D8502" s="155">
        <v>1</v>
      </c>
      <c r="E8502" s="155">
        <v>1</v>
      </c>
      <c r="F8502" s="166">
        <v>42943</v>
      </c>
      <c r="G8502" s="166">
        <v>42948</v>
      </c>
      <c r="H8502" s="157">
        <v>1</v>
      </c>
      <c r="I8502" s="166"/>
    </row>
    <row r="8503" spans="1:9" x14ac:dyDescent="0.25">
      <c r="A8503" s="155" t="s">
        <v>10316</v>
      </c>
      <c r="B8503" s="155" t="s">
        <v>10317</v>
      </c>
      <c r="C8503" s="155" t="s">
        <v>11967</v>
      </c>
      <c r="D8503" s="155">
        <v>250</v>
      </c>
      <c r="E8503" s="155">
        <v>115</v>
      </c>
      <c r="F8503" s="166">
        <v>42943</v>
      </c>
      <c r="G8503" s="166">
        <v>42933</v>
      </c>
      <c r="H8503" s="157">
        <v>0</v>
      </c>
      <c r="I8503" s="166" t="s">
        <v>11966</v>
      </c>
    </row>
    <row r="8504" spans="1:9" x14ac:dyDescent="0.25">
      <c r="A8504" s="155" t="s">
        <v>5827</v>
      </c>
      <c r="B8504" s="155" t="s">
        <v>11985</v>
      </c>
      <c r="C8504" s="155" t="s">
        <v>11986</v>
      </c>
      <c r="D8504" s="155">
        <v>25</v>
      </c>
      <c r="E8504" s="155">
        <v>25</v>
      </c>
      <c r="F8504" s="166">
        <v>42943</v>
      </c>
      <c r="G8504" s="166">
        <v>42947</v>
      </c>
      <c r="H8504" s="157">
        <v>1</v>
      </c>
      <c r="I8504" s="166" t="s">
        <v>11987</v>
      </c>
    </row>
    <row r="8505" spans="1:9" x14ac:dyDescent="0.25">
      <c r="A8505" s="155" t="s">
        <v>9769</v>
      </c>
      <c r="B8505" s="155" t="s">
        <v>11988</v>
      </c>
      <c r="C8505" s="155" t="s">
        <v>11990</v>
      </c>
      <c r="D8505" s="155">
        <v>25</v>
      </c>
      <c r="E8505" s="155">
        <v>25</v>
      </c>
      <c r="F8505" s="166">
        <v>42943</v>
      </c>
      <c r="G8505" s="166">
        <v>42947</v>
      </c>
      <c r="H8505" s="157">
        <v>1</v>
      </c>
      <c r="I8505" s="166"/>
    </row>
    <row r="8506" spans="1:9" x14ac:dyDescent="0.25">
      <c r="A8506" s="155" t="s">
        <v>9769</v>
      </c>
      <c r="B8506" s="155" t="s">
        <v>11989</v>
      </c>
      <c r="C8506" s="155" t="s">
        <v>166</v>
      </c>
      <c r="D8506" s="155">
        <v>25</v>
      </c>
      <c r="E8506" s="155">
        <v>25</v>
      </c>
      <c r="F8506" s="166">
        <v>42943</v>
      </c>
      <c r="G8506" s="166">
        <v>42947</v>
      </c>
      <c r="H8506" s="157">
        <v>1</v>
      </c>
      <c r="I8506" s="166"/>
    </row>
    <row r="8507" spans="1:9" x14ac:dyDescent="0.25">
      <c r="A8507" s="155" t="s">
        <v>559</v>
      </c>
      <c r="B8507" s="155" t="s">
        <v>728</v>
      </c>
      <c r="C8507" s="155" t="s">
        <v>11991</v>
      </c>
      <c r="D8507" s="155">
        <v>8000</v>
      </c>
      <c r="E8507" s="155">
        <v>8008</v>
      </c>
      <c r="F8507" s="166">
        <v>42944</v>
      </c>
      <c r="G8507" s="166">
        <v>42956</v>
      </c>
      <c r="H8507" s="157">
        <v>1</v>
      </c>
      <c r="I8507" s="166"/>
    </row>
    <row r="8508" spans="1:9" x14ac:dyDescent="0.25">
      <c r="A8508" s="155" t="s">
        <v>11865</v>
      </c>
      <c r="B8508" s="155" t="s">
        <v>11994</v>
      </c>
      <c r="C8508" s="155" t="s">
        <v>11992</v>
      </c>
      <c r="D8508" s="155">
        <v>5</v>
      </c>
      <c r="E8508" s="155">
        <v>5</v>
      </c>
      <c r="F8508" s="166">
        <v>42944</v>
      </c>
      <c r="G8508" s="166">
        <v>42949</v>
      </c>
      <c r="H8508" s="157">
        <v>1</v>
      </c>
      <c r="I8508" s="166"/>
    </row>
    <row r="8509" spans="1:9" x14ac:dyDescent="0.25">
      <c r="A8509" s="155" t="s">
        <v>11865</v>
      </c>
      <c r="B8509" s="155" t="s">
        <v>11993</v>
      </c>
      <c r="C8509" s="155" t="s">
        <v>364</v>
      </c>
      <c r="D8509" s="155">
        <v>5</v>
      </c>
      <c r="E8509" s="155">
        <v>5</v>
      </c>
      <c r="F8509" s="166">
        <v>42944</v>
      </c>
      <c r="G8509" s="166">
        <v>42949</v>
      </c>
      <c r="H8509" s="157">
        <v>1</v>
      </c>
      <c r="I8509" s="166"/>
    </row>
    <row r="8510" spans="1:9" x14ac:dyDescent="0.25">
      <c r="A8510" s="155" t="s">
        <v>286</v>
      </c>
      <c r="B8510" s="155" t="s">
        <v>562</v>
      </c>
      <c r="C8510" s="155" t="s">
        <v>11995</v>
      </c>
      <c r="D8510" s="155">
        <v>75</v>
      </c>
      <c r="E8510" s="155">
        <v>75</v>
      </c>
      <c r="F8510" s="166">
        <v>42944</v>
      </c>
      <c r="G8510" s="166">
        <v>42951</v>
      </c>
      <c r="H8510" s="157">
        <v>1</v>
      </c>
      <c r="I8510" s="166"/>
    </row>
    <row r="8511" spans="1:9" x14ac:dyDescent="0.25">
      <c r="A8511" s="155" t="s">
        <v>251</v>
      </c>
      <c r="B8511" s="155" t="s">
        <v>5191</v>
      </c>
      <c r="C8511" s="155" t="s">
        <v>11996</v>
      </c>
      <c r="D8511" s="155">
        <v>20</v>
      </c>
      <c r="E8511" s="155">
        <v>20</v>
      </c>
      <c r="F8511" s="166">
        <v>42944</v>
      </c>
      <c r="G8511" s="166">
        <v>42951</v>
      </c>
      <c r="H8511" s="157">
        <v>1</v>
      </c>
      <c r="I8511" s="166"/>
    </row>
    <row r="8512" spans="1:9" x14ac:dyDescent="0.25">
      <c r="A8512" s="155" t="s">
        <v>6021</v>
      </c>
      <c r="B8512" s="155" t="s">
        <v>11793</v>
      </c>
      <c r="C8512" s="155" t="s">
        <v>11997</v>
      </c>
      <c r="D8512" s="155">
        <v>250</v>
      </c>
      <c r="E8512" s="155">
        <v>250</v>
      </c>
      <c r="F8512" s="166">
        <v>42944</v>
      </c>
      <c r="G8512" s="166">
        <v>42950</v>
      </c>
      <c r="H8512" s="157">
        <v>1</v>
      </c>
      <c r="I8512" s="166"/>
    </row>
    <row r="8513" spans="1:9" x14ac:dyDescent="0.25">
      <c r="A8513" s="155" t="s">
        <v>10716</v>
      </c>
      <c r="B8513" s="155" t="s">
        <v>11881</v>
      </c>
      <c r="C8513" s="155" t="s">
        <v>11882</v>
      </c>
      <c r="D8513" s="155">
        <v>10</v>
      </c>
      <c r="E8513" s="155">
        <v>6</v>
      </c>
      <c r="F8513" s="166">
        <v>42944</v>
      </c>
      <c r="G8513" s="166">
        <v>42947</v>
      </c>
      <c r="H8513" s="157">
        <v>1</v>
      </c>
      <c r="I8513" s="166" t="s">
        <v>4381</v>
      </c>
    </row>
    <row r="8514" spans="1:9" x14ac:dyDescent="0.25">
      <c r="A8514" s="155" t="s">
        <v>9985</v>
      </c>
      <c r="B8514" s="155" t="s">
        <v>11877</v>
      </c>
      <c r="C8514" s="155" t="s">
        <v>11878</v>
      </c>
      <c r="D8514" s="155">
        <v>100</v>
      </c>
      <c r="E8514" s="155">
        <v>35</v>
      </c>
      <c r="F8514" s="166">
        <v>42944</v>
      </c>
      <c r="G8514" s="166">
        <v>42947</v>
      </c>
      <c r="H8514" s="157">
        <v>1</v>
      </c>
      <c r="I8514" s="166" t="s">
        <v>11966</v>
      </c>
    </row>
    <row r="8515" spans="1:9" x14ac:dyDescent="0.25">
      <c r="A8515" s="155" t="s">
        <v>9985</v>
      </c>
      <c r="B8515" s="155" t="s">
        <v>11898</v>
      </c>
      <c r="C8515" s="155" t="s">
        <v>11899</v>
      </c>
      <c r="D8515" s="155">
        <v>100</v>
      </c>
      <c r="E8515" s="155">
        <v>65</v>
      </c>
      <c r="F8515" s="166">
        <v>42944</v>
      </c>
      <c r="G8515" s="166">
        <v>42947</v>
      </c>
      <c r="H8515" s="157">
        <v>1</v>
      </c>
      <c r="I8515" s="166" t="s">
        <v>11966</v>
      </c>
    </row>
    <row r="8516" spans="1:9" x14ac:dyDescent="0.25">
      <c r="A8516" s="155" t="s">
        <v>71</v>
      </c>
      <c r="B8516" s="155" t="s">
        <v>2730</v>
      </c>
      <c r="C8516" s="155" t="s">
        <v>11998</v>
      </c>
      <c r="D8516" s="155">
        <v>30</v>
      </c>
      <c r="E8516" s="155">
        <v>30</v>
      </c>
      <c r="F8516" s="166">
        <v>42944</v>
      </c>
      <c r="G8516" s="166">
        <v>42947</v>
      </c>
      <c r="H8516" s="157">
        <v>1</v>
      </c>
      <c r="I8516" s="166"/>
    </row>
    <row r="8517" spans="1:9" x14ac:dyDescent="0.25">
      <c r="A8517" s="155" t="s">
        <v>3967</v>
      </c>
      <c r="B8517" s="155" t="s">
        <v>10999</v>
      </c>
      <c r="C8517" s="155" t="s">
        <v>11999</v>
      </c>
      <c r="D8517" s="155">
        <v>5</v>
      </c>
      <c r="E8517" s="155">
        <v>5</v>
      </c>
      <c r="F8517" s="166">
        <v>42947</v>
      </c>
      <c r="G8517" s="166">
        <v>42905</v>
      </c>
      <c r="H8517" s="157">
        <v>1</v>
      </c>
      <c r="I8517" s="166" t="s">
        <v>1847</v>
      </c>
    </row>
    <row r="8518" spans="1:9" x14ac:dyDescent="0.25">
      <c r="A8518" s="155" t="s">
        <v>9985</v>
      </c>
      <c r="B8518" s="155" t="s">
        <v>11877</v>
      </c>
      <c r="C8518" s="155" t="s">
        <v>11878</v>
      </c>
      <c r="D8518" s="155">
        <v>100</v>
      </c>
      <c r="E8518" s="155">
        <v>5</v>
      </c>
      <c r="F8518" s="166">
        <v>42947</v>
      </c>
      <c r="G8518" s="166">
        <v>42947</v>
      </c>
      <c r="H8518" s="157">
        <v>1</v>
      </c>
      <c r="I8518" s="166" t="s">
        <v>11966</v>
      </c>
    </row>
    <row r="8519" spans="1:9" x14ac:dyDescent="0.25">
      <c r="A8519" s="155" t="s">
        <v>239</v>
      </c>
      <c r="B8519" s="155" t="s">
        <v>11795</v>
      </c>
      <c r="C8519" s="155" t="s">
        <v>12002</v>
      </c>
      <c r="D8519" s="155">
        <v>500</v>
      </c>
      <c r="E8519" s="155">
        <v>500</v>
      </c>
      <c r="F8519" s="166">
        <v>42948</v>
      </c>
      <c r="G8519" s="166">
        <v>42954</v>
      </c>
      <c r="H8519" s="157">
        <v>1</v>
      </c>
      <c r="I8519" s="166"/>
    </row>
    <row r="8520" spans="1:9" x14ac:dyDescent="0.25">
      <c r="A8520" s="155" t="s">
        <v>115</v>
      </c>
      <c r="B8520" s="155" t="s">
        <v>1038</v>
      </c>
      <c r="C8520" s="155" t="s">
        <v>12003</v>
      </c>
      <c r="D8520" s="155">
        <v>5</v>
      </c>
      <c r="E8520" s="155">
        <v>1</v>
      </c>
      <c r="F8520" s="166">
        <v>42948</v>
      </c>
      <c r="G8520" s="166">
        <v>42993</v>
      </c>
      <c r="H8520" s="157">
        <v>1</v>
      </c>
      <c r="I8520" s="166"/>
    </row>
    <row r="8521" spans="1:9" x14ac:dyDescent="0.25">
      <c r="A8521" s="155" t="s">
        <v>115</v>
      </c>
      <c r="B8521" s="155" t="s">
        <v>176</v>
      </c>
      <c r="C8521" s="155" t="s">
        <v>12004</v>
      </c>
      <c r="D8521" s="155">
        <v>5</v>
      </c>
      <c r="E8521" s="155">
        <v>5</v>
      </c>
      <c r="F8521" s="166">
        <v>42948</v>
      </c>
      <c r="G8521" s="166">
        <v>42950</v>
      </c>
      <c r="H8521" s="157">
        <v>1</v>
      </c>
      <c r="I8521" s="166"/>
    </row>
    <row r="8522" spans="1:9" x14ac:dyDescent="0.25">
      <c r="A8522" s="155" t="s">
        <v>520</v>
      </c>
      <c r="B8522" s="155" t="s">
        <v>609</v>
      </c>
      <c r="C8522" s="155" t="s">
        <v>12005</v>
      </c>
      <c r="D8522" s="155">
        <v>1000</v>
      </c>
      <c r="E8522" s="155">
        <v>1000</v>
      </c>
      <c r="F8522" s="166">
        <v>42948</v>
      </c>
      <c r="G8522" s="166">
        <v>42951</v>
      </c>
      <c r="H8522" s="157">
        <v>1</v>
      </c>
      <c r="I8522" s="166"/>
    </row>
    <row r="8523" spans="1:9" x14ac:dyDescent="0.25">
      <c r="A8523" s="155" t="s">
        <v>8810</v>
      </c>
      <c r="B8523" s="155" t="s">
        <v>1696</v>
      </c>
      <c r="C8523" s="155" t="s">
        <v>12006</v>
      </c>
      <c r="D8523" s="155">
        <v>45</v>
      </c>
      <c r="E8523" s="155">
        <v>45</v>
      </c>
      <c r="F8523" s="166">
        <v>42948</v>
      </c>
      <c r="G8523" s="166">
        <v>42951</v>
      </c>
      <c r="H8523" s="157">
        <v>1</v>
      </c>
      <c r="I8523" s="166"/>
    </row>
    <row r="8524" spans="1:9" x14ac:dyDescent="0.25">
      <c r="A8524" s="155" t="s">
        <v>8810</v>
      </c>
      <c r="B8524" s="155" t="s">
        <v>1696</v>
      </c>
      <c r="C8524" s="155" t="s">
        <v>364</v>
      </c>
      <c r="D8524" s="155">
        <v>48</v>
      </c>
      <c r="E8524" s="155">
        <v>48</v>
      </c>
      <c r="F8524" s="166">
        <v>42948</v>
      </c>
      <c r="G8524" s="166">
        <v>42951</v>
      </c>
      <c r="H8524" s="157">
        <v>1</v>
      </c>
      <c r="I8524" s="166"/>
    </row>
    <row r="8525" spans="1:9" x14ac:dyDescent="0.25">
      <c r="A8525" s="155" t="s">
        <v>71</v>
      </c>
      <c r="B8525" s="155" t="s">
        <v>186</v>
      </c>
      <c r="C8525" s="155" t="s">
        <v>12007</v>
      </c>
      <c r="D8525" s="155">
        <v>20</v>
      </c>
      <c r="E8525" s="155">
        <v>20</v>
      </c>
      <c r="F8525" s="166">
        <v>42949</v>
      </c>
      <c r="G8525" s="166">
        <v>42954</v>
      </c>
      <c r="H8525" s="157">
        <v>1</v>
      </c>
      <c r="I8525" s="166"/>
    </row>
    <row r="8526" spans="1:9" x14ac:dyDescent="0.25">
      <c r="A8526" s="155" t="s">
        <v>71</v>
      </c>
      <c r="B8526" s="155" t="s">
        <v>102</v>
      </c>
      <c r="C8526" s="155" t="s">
        <v>316</v>
      </c>
      <c r="D8526" s="155">
        <v>10</v>
      </c>
      <c r="E8526" s="155">
        <v>10</v>
      </c>
      <c r="F8526" s="166">
        <v>42949</v>
      </c>
      <c r="G8526" s="166">
        <v>42954</v>
      </c>
      <c r="H8526" s="157">
        <v>1</v>
      </c>
      <c r="I8526" s="166"/>
    </row>
    <row r="8527" spans="1:9" x14ac:dyDescent="0.25">
      <c r="A8527" s="155" t="s">
        <v>3322</v>
      </c>
      <c r="B8527" s="155" t="s">
        <v>12009</v>
      </c>
      <c r="C8527" s="155" t="s">
        <v>12008</v>
      </c>
      <c r="D8527" s="155">
        <v>50</v>
      </c>
      <c r="E8527" s="155">
        <v>50</v>
      </c>
      <c r="F8527" s="166">
        <v>42949</v>
      </c>
      <c r="G8527" s="166">
        <v>42954</v>
      </c>
      <c r="H8527" s="157">
        <v>1</v>
      </c>
      <c r="I8527" s="166"/>
    </row>
    <row r="8528" spans="1:9" x14ac:dyDescent="0.25">
      <c r="A8528" s="155" t="s">
        <v>6237</v>
      </c>
      <c r="B8528" s="155" t="s">
        <v>12010</v>
      </c>
      <c r="C8528" s="155" t="s">
        <v>12011</v>
      </c>
      <c r="D8528" s="155">
        <v>1000</v>
      </c>
      <c r="E8528" s="155">
        <v>1000</v>
      </c>
      <c r="F8528" s="166">
        <v>42949</v>
      </c>
      <c r="G8528" s="166">
        <v>42961</v>
      </c>
      <c r="H8528" s="157">
        <v>1</v>
      </c>
      <c r="I8528" s="166"/>
    </row>
    <row r="8529" spans="1:9" x14ac:dyDescent="0.25">
      <c r="A8529" s="155" t="s">
        <v>12014</v>
      </c>
      <c r="B8529" s="155" t="s">
        <v>12013</v>
      </c>
      <c r="C8529" s="155" t="s">
        <v>12012</v>
      </c>
      <c r="D8529" s="155">
        <v>25</v>
      </c>
      <c r="E8529" s="155">
        <v>23</v>
      </c>
      <c r="F8529" s="166">
        <v>42949</v>
      </c>
      <c r="G8529" s="166">
        <v>42951</v>
      </c>
      <c r="H8529" s="157">
        <v>1</v>
      </c>
      <c r="I8529" s="166" t="s">
        <v>12015</v>
      </c>
    </row>
    <row r="8530" spans="1:9" x14ac:dyDescent="0.25">
      <c r="A8530" s="155" t="s">
        <v>12014</v>
      </c>
      <c r="B8530" s="155" t="s">
        <v>12016</v>
      </c>
      <c r="C8530" s="155" t="s">
        <v>12017</v>
      </c>
      <c r="D8530" s="155">
        <v>2</v>
      </c>
      <c r="E8530" s="155">
        <v>2</v>
      </c>
      <c r="F8530" s="166">
        <v>42949</v>
      </c>
      <c r="G8530" s="166">
        <v>42951</v>
      </c>
      <c r="H8530" s="157">
        <v>1</v>
      </c>
      <c r="I8530" s="166"/>
    </row>
    <row r="8531" spans="1:9" x14ac:dyDescent="0.25">
      <c r="A8531" s="155" t="s">
        <v>899</v>
      </c>
      <c r="B8531" s="155" t="s">
        <v>10847</v>
      </c>
      <c r="C8531" s="155" t="s">
        <v>12018</v>
      </c>
      <c r="D8531" s="155">
        <v>500</v>
      </c>
      <c r="E8531" s="155">
        <v>500</v>
      </c>
      <c r="F8531" s="166">
        <v>42949</v>
      </c>
      <c r="G8531" s="166">
        <v>42957</v>
      </c>
      <c r="H8531" s="157">
        <v>1</v>
      </c>
      <c r="I8531" s="166"/>
    </row>
    <row r="8532" spans="1:9" x14ac:dyDescent="0.25">
      <c r="A8532" s="155" t="s">
        <v>11939</v>
      </c>
      <c r="B8532" s="155" t="s">
        <v>12019</v>
      </c>
      <c r="C8532" s="155" t="s">
        <v>12020</v>
      </c>
      <c r="D8532" s="155">
        <v>10</v>
      </c>
      <c r="E8532" s="155">
        <v>10</v>
      </c>
      <c r="F8532" s="166">
        <v>42949</v>
      </c>
      <c r="G8532" s="166">
        <v>42956</v>
      </c>
      <c r="H8532" s="157">
        <v>1</v>
      </c>
      <c r="I8532" s="166"/>
    </row>
    <row r="8533" spans="1:9" x14ac:dyDescent="0.25">
      <c r="A8533" s="155" t="s">
        <v>2317</v>
      </c>
      <c r="B8533" s="155" t="s">
        <v>2318</v>
      </c>
      <c r="C8533" s="155" t="s">
        <v>9594</v>
      </c>
      <c r="D8533" s="155">
        <v>32</v>
      </c>
      <c r="E8533" s="155">
        <v>32</v>
      </c>
      <c r="F8533" s="166">
        <v>42949</v>
      </c>
      <c r="G8533" s="166">
        <v>42956</v>
      </c>
      <c r="H8533" s="157">
        <v>1</v>
      </c>
      <c r="I8533" s="166"/>
    </row>
    <row r="8534" spans="1:9" x14ac:dyDescent="0.25">
      <c r="A8534" s="155" t="s">
        <v>1983</v>
      </c>
      <c r="B8534" s="155" t="s">
        <v>8177</v>
      </c>
      <c r="C8534" s="155" t="s">
        <v>12021</v>
      </c>
      <c r="D8534" s="155">
        <v>200</v>
      </c>
      <c r="E8534" s="155">
        <v>200</v>
      </c>
      <c r="F8534" s="166">
        <v>42949</v>
      </c>
      <c r="G8534" s="166">
        <v>42957</v>
      </c>
      <c r="H8534" s="157">
        <v>1</v>
      </c>
      <c r="I8534" s="166"/>
    </row>
    <row r="8535" spans="1:9" x14ac:dyDescent="0.25">
      <c r="A8535" s="155" t="s">
        <v>630</v>
      </c>
      <c r="B8535" s="155" t="s">
        <v>3368</v>
      </c>
      <c r="C8535" s="155" t="s">
        <v>12027</v>
      </c>
      <c r="D8535" s="155">
        <v>10</v>
      </c>
      <c r="E8535" s="155">
        <v>10</v>
      </c>
      <c r="F8535" s="166">
        <v>42950</v>
      </c>
      <c r="G8535" s="166">
        <v>42954</v>
      </c>
      <c r="H8535" s="157">
        <v>1</v>
      </c>
      <c r="I8535" s="166"/>
    </row>
    <row r="8536" spans="1:9" x14ac:dyDescent="0.25">
      <c r="A8536" s="155" t="s">
        <v>559</v>
      </c>
      <c r="B8536" s="155" t="s">
        <v>560</v>
      </c>
      <c r="C8536" s="155" t="s">
        <v>12028</v>
      </c>
      <c r="D8536" s="155">
        <v>15000</v>
      </c>
      <c r="E8536" s="155">
        <v>15030</v>
      </c>
      <c r="F8536" s="166">
        <v>42950</v>
      </c>
      <c r="G8536" s="166">
        <v>42954</v>
      </c>
      <c r="H8536" s="157">
        <v>1</v>
      </c>
      <c r="I8536" s="166" t="s">
        <v>4611</v>
      </c>
    </row>
    <row r="8537" spans="1:9" x14ac:dyDescent="0.25">
      <c r="A8537" s="155" t="s">
        <v>10096</v>
      </c>
      <c r="B8537" s="155" t="s">
        <v>10097</v>
      </c>
      <c r="C8537" s="155" t="s">
        <v>12029</v>
      </c>
      <c r="D8537" s="155">
        <v>22</v>
      </c>
      <c r="E8537" s="155">
        <v>22</v>
      </c>
      <c r="F8537" s="166">
        <v>42950</v>
      </c>
      <c r="G8537" s="166">
        <v>42951</v>
      </c>
      <c r="H8537" s="157">
        <v>1</v>
      </c>
      <c r="I8537" s="166" t="s">
        <v>12030</v>
      </c>
    </row>
    <row r="8538" spans="1:9" x14ac:dyDescent="0.25">
      <c r="A8538" s="155" t="s">
        <v>4395</v>
      </c>
      <c r="B8538" s="155" t="s">
        <v>4396</v>
      </c>
      <c r="C8538" s="155" t="s">
        <v>12031</v>
      </c>
      <c r="D8538" s="155">
        <v>100</v>
      </c>
      <c r="E8538" s="155">
        <v>100</v>
      </c>
      <c r="F8538" s="166">
        <v>42950</v>
      </c>
      <c r="G8538" s="166">
        <v>42954</v>
      </c>
      <c r="H8538" s="157">
        <v>1</v>
      </c>
      <c r="I8538" s="166"/>
    </row>
    <row r="8539" spans="1:9" x14ac:dyDescent="0.25">
      <c r="A8539" s="155" t="s">
        <v>10316</v>
      </c>
      <c r="B8539" s="155" t="s">
        <v>10317</v>
      </c>
      <c r="C8539" s="155" t="s">
        <v>12032</v>
      </c>
      <c r="D8539" s="155">
        <v>26</v>
      </c>
      <c r="E8539" s="155">
        <v>26</v>
      </c>
      <c r="F8539" s="166">
        <v>42951</v>
      </c>
      <c r="G8539" s="166">
        <v>42957</v>
      </c>
      <c r="H8539" s="157">
        <v>1</v>
      </c>
      <c r="I8539" s="166"/>
    </row>
    <row r="8540" spans="1:9" x14ac:dyDescent="0.25">
      <c r="A8540" s="155" t="s">
        <v>10096</v>
      </c>
      <c r="B8540" s="155" t="s">
        <v>10097</v>
      </c>
      <c r="D8540" s="155">
        <v>23</v>
      </c>
      <c r="E8540" s="155">
        <v>23</v>
      </c>
      <c r="F8540" s="166">
        <v>42951</v>
      </c>
      <c r="G8540" s="166">
        <v>42957</v>
      </c>
      <c r="H8540" s="157">
        <v>1</v>
      </c>
      <c r="I8540" s="166" t="s">
        <v>12033</v>
      </c>
    </row>
    <row r="8541" spans="1:9" x14ac:dyDescent="0.25">
      <c r="A8541" s="155" t="s">
        <v>115</v>
      </c>
      <c r="B8541" s="155" t="s">
        <v>994</v>
      </c>
      <c r="C8541" s="155" t="s">
        <v>12034</v>
      </c>
      <c r="D8541" s="155">
        <v>5</v>
      </c>
      <c r="E8541" s="155">
        <v>5</v>
      </c>
      <c r="F8541" s="166">
        <v>42954</v>
      </c>
      <c r="G8541" s="166">
        <v>42954</v>
      </c>
      <c r="H8541" s="157">
        <v>1</v>
      </c>
      <c r="I8541" s="166"/>
    </row>
    <row r="8542" spans="1:9" x14ac:dyDescent="0.25">
      <c r="A8542" s="155" t="s">
        <v>115</v>
      </c>
      <c r="B8542" s="155" t="s">
        <v>1432</v>
      </c>
      <c r="C8542" s="155" t="s">
        <v>294</v>
      </c>
      <c r="D8542" s="155">
        <v>5</v>
      </c>
      <c r="E8542" s="155">
        <v>5</v>
      </c>
      <c r="F8542" s="166">
        <v>42954</v>
      </c>
      <c r="G8542" s="166">
        <v>42954</v>
      </c>
      <c r="H8542" s="157">
        <v>1</v>
      </c>
      <c r="I8542" s="166"/>
    </row>
    <row r="8543" spans="1:9" x14ac:dyDescent="0.25">
      <c r="A8543" s="155" t="s">
        <v>115</v>
      </c>
      <c r="B8543" s="155" t="s">
        <v>935</v>
      </c>
      <c r="C8543" s="155" t="s">
        <v>27</v>
      </c>
      <c r="D8543" s="155">
        <v>5</v>
      </c>
      <c r="E8543" s="155">
        <v>5</v>
      </c>
      <c r="F8543" s="166">
        <v>42954</v>
      </c>
      <c r="G8543" s="166">
        <v>42954</v>
      </c>
      <c r="H8543" s="157">
        <v>1</v>
      </c>
      <c r="I8543" s="166"/>
    </row>
    <row r="8544" spans="1:9" x14ac:dyDescent="0.25">
      <c r="A8544" s="155" t="s">
        <v>173</v>
      </c>
      <c r="B8544" s="155" t="s">
        <v>712</v>
      </c>
      <c r="C8544" s="155" t="s">
        <v>12035</v>
      </c>
      <c r="D8544" s="155">
        <v>100</v>
      </c>
      <c r="E8544" s="155">
        <v>100</v>
      </c>
      <c r="F8544" s="166">
        <v>42954</v>
      </c>
      <c r="G8544" s="166">
        <v>42956</v>
      </c>
      <c r="H8544" s="157">
        <v>1</v>
      </c>
      <c r="I8544" s="166"/>
    </row>
    <row r="8545" spans="1:9" x14ac:dyDescent="0.25">
      <c r="A8545" s="155" t="s">
        <v>11939</v>
      </c>
      <c r="B8545" s="155" t="s">
        <v>12036</v>
      </c>
      <c r="C8545" s="155" t="s">
        <v>12037</v>
      </c>
      <c r="D8545" s="155">
        <v>8</v>
      </c>
      <c r="E8545" s="155">
        <v>8</v>
      </c>
      <c r="F8545" s="166">
        <v>42954</v>
      </c>
      <c r="G8545" s="166">
        <v>42956</v>
      </c>
      <c r="H8545" s="157">
        <v>1</v>
      </c>
      <c r="I8545" s="166"/>
    </row>
    <row r="8546" spans="1:9" x14ac:dyDescent="0.25">
      <c r="A8546" s="155" t="s">
        <v>6021</v>
      </c>
      <c r="B8546" s="155" t="s">
        <v>6022</v>
      </c>
      <c r="D8546" s="155">
        <v>250</v>
      </c>
      <c r="E8546" s="155">
        <v>250</v>
      </c>
      <c r="F8546" s="166">
        <v>42954</v>
      </c>
      <c r="G8546" s="166">
        <v>42954</v>
      </c>
      <c r="H8546" s="157">
        <v>1</v>
      </c>
      <c r="I8546" s="166"/>
    </row>
    <row r="8547" spans="1:9" x14ac:dyDescent="0.25">
      <c r="A8547" s="155" t="s">
        <v>29</v>
      </c>
      <c r="B8547" s="155" t="s">
        <v>351</v>
      </c>
      <c r="C8547" s="155" t="s">
        <v>12039</v>
      </c>
      <c r="D8547" s="155">
        <v>100</v>
      </c>
      <c r="E8547" s="155">
        <v>100</v>
      </c>
      <c r="F8547" s="166">
        <v>42955</v>
      </c>
      <c r="G8547" s="166">
        <v>42964</v>
      </c>
      <c r="H8547" s="157">
        <v>1</v>
      </c>
      <c r="I8547" s="166"/>
    </row>
    <row r="8548" spans="1:9" x14ac:dyDescent="0.25">
      <c r="A8548" s="155" t="s">
        <v>29</v>
      </c>
      <c r="B8548" s="155" t="s">
        <v>3725</v>
      </c>
      <c r="C8548" s="155" t="s">
        <v>12038</v>
      </c>
      <c r="D8548" s="155">
        <v>100</v>
      </c>
      <c r="E8548" s="155">
        <v>100</v>
      </c>
      <c r="F8548" s="166">
        <v>42955</v>
      </c>
      <c r="G8548" s="166">
        <v>42965</v>
      </c>
      <c r="H8548" s="157">
        <v>1</v>
      </c>
      <c r="I8548" s="166"/>
    </row>
    <row r="8549" spans="1:9" x14ac:dyDescent="0.25">
      <c r="A8549" s="155" t="s">
        <v>12041</v>
      </c>
      <c r="B8549" s="155" t="s">
        <v>4827</v>
      </c>
      <c r="C8549" s="155" t="s">
        <v>12040</v>
      </c>
      <c r="D8549" s="155">
        <v>100</v>
      </c>
      <c r="E8549" s="155">
        <v>100</v>
      </c>
      <c r="F8549" s="166">
        <v>42955</v>
      </c>
      <c r="G8549" s="166">
        <v>42961</v>
      </c>
      <c r="H8549" s="157">
        <v>1</v>
      </c>
      <c r="I8549" s="166"/>
    </row>
    <row r="8550" spans="1:9" x14ac:dyDescent="0.25">
      <c r="A8550" s="155" t="s">
        <v>46</v>
      </c>
      <c r="B8550" s="155" t="s">
        <v>47</v>
      </c>
      <c r="C8550" s="155" t="s">
        <v>12042</v>
      </c>
      <c r="D8550" s="155">
        <v>100</v>
      </c>
      <c r="E8550" s="155">
        <v>100</v>
      </c>
      <c r="F8550" s="166">
        <v>42955</v>
      </c>
      <c r="G8550" s="166">
        <v>42961</v>
      </c>
      <c r="H8550" s="157">
        <v>1</v>
      </c>
      <c r="I8550" s="166"/>
    </row>
    <row r="8551" spans="1:9" x14ac:dyDescent="0.25">
      <c r="A8551" s="155" t="s">
        <v>115</v>
      </c>
      <c r="B8551" s="155" t="s">
        <v>116</v>
      </c>
      <c r="C8551" s="155" t="s">
        <v>12043</v>
      </c>
      <c r="D8551" s="155">
        <v>25</v>
      </c>
      <c r="E8551" s="155">
        <v>25</v>
      </c>
      <c r="F8551" s="166">
        <v>42955</v>
      </c>
      <c r="G8551" s="166">
        <v>42962</v>
      </c>
      <c r="H8551" s="157">
        <v>1</v>
      </c>
      <c r="I8551" s="166"/>
    </row>
    <row r="8552" spans="1:9" x14ac:dyDescent="0.25">
      <c r="A8552" s="155" t="s">
        <v>11366</v>
      </c>
      <c r="B8552" s="155" t="s">
        <v>11367</v>
      </c>
      <c r="C8552" s="155" t="s">
        <v>11964</v>
      </c>
      <c r="D8552" s="155">
        <v>50</v>
      </c>
      <c r="E8552" s="155">
        <v>42</v>
      </c>
      <c r="F8552" s="166">
        <v>42955</v>
      </c>
      <c r="G8552" s="166">
        <v>42962</v>
      </c>
      <c r="H8552" s="157">
        <v>1</v>
      </c>
      <c r="I8552" s="166" t="s">
        <v>11966</v>
      </c>
    </row>
    <row r="8553" spans="1:9" x14ac:dyDescent="0.25">
      <c r="A8553" s="155" t="s">
        <v>71</v>
      </c>
      <c r="B8553" s="155" t="s">
        <v>2730</v>
      </c>
      <c r="C8553" s="155" t="s">
        <v>12044</v>
      </c>
      <c r="D8553" s="155">
        <v>26</v>
      </c>
      <c r="E8553" s="155">
        <v>26</v>
      </c>
      <c r="F8553" s="166">
        <v>42956</v>
      </c>
      <c r="G8553" s="166">
        <v>42949</v>
      </c>
      <c r="H8553" s="157">
        <v>0</v>
      </c>
      <c r="I8553" s="166" t="s">
        <v>12045</v>
      </c>
    </row>
    <row r="8554" spans="1:9" x14ac:dyDescent="0.25">
      <c r="A8554" s="155" t="s">
        <v>719</v>
      </c>
      <c r="B8554" s="155" t="s">
        <v>807</v>
      </c>
      <c r="C8554" s="155" t="s">
        <v>12046</v>
      </c>
      <c r="D8554" s="155">
        <v>250</v>
      </c>
      <c r="E8554" s="155">
        <v>250</v>
      </c>
      <c r="F8554" s="166">
        <v>42956</v>
      </c>
      <c r="G8554" s="166">
        <v>42961</v>
      </c>
      <c r="H8554" s="157">
        <v>1</v>
      </c>
      <c r="I8554" s="166"/>
    </row>
    <row r="8555" spans="1:9" x14ac:dyDescent="0.25">
      <c r="A8555" s="155" t="s">
        <v>65</v>
      </c>
      <c r="B8555" s="155" t="s">
        <v>12048</v>
      </c>
      <c r="C8555" s="155" t="s">
        <v>12047</v>
      </c>
      <c r="D8555" s="155">
        <v>10</v>
      </c>
      <c r="E8555" s="155">
        <v>10</v>
      </c>
      <c r="F8555" s="166">
        <v>42956</v>
      </c>
      <c r="G8555" s="166">
        <v>42964</v>
      </c>
      <c r="H8555" s="157">
        <v>1</v>
      </c>
      <c r="I8555" s="166"/>
    </row>
    <row r="8556" spans="1:9" x14ac:dyDescent="0.25">
      <c r="A8556" s="155" t="s">
        <v>71</v>
      </c>
      <c r="B8556" s="155" t="s">
        <v>2730</v>
      </c>
      <c r="C8556" s="155" t="s">
        <v>12049</v>
      </c>
      <c r="D8556" s="155">
        <v>12</v>
      </c>
      <c r="E8556" s="155">
        <v>12</v>
      </c>
      <c r="F8556" s="166">
        <v>42956</v>
      </c>
      <c r="G8556" s="166">
        <v>42978</v>
      </c>
      <c r="H8556" s="157">
        <v>1</v>
      </c>
      <c r="I8556" s="166"/>
    </row>
    <row r="8557" spans="1:9" x14ac:dyDescent="0.25">
      <c r="A8557" s="155" t="s">
        <v>2714</v>
      </c>
      <c r="B8557" s="155" t="s">
        <v>8984</v>
      </c>
      <c r="C8557" s="155" t="s">
        <v>12054</v>
      </c>
      <c r="D8557" s="155">
        <v>100</v>
      </c>
      <c r="E8557" s="155">
        <v>100</v>
      </c>
      <c r="F8557" s="166">
        <v>42957</v>
      </c>
      <c r="G8557" s="166">
        <v>42962</v>
      </c>
      <c r="H8557" s="157">
        <v>1</v>
      </c>
      <c r="I8557" s="166"/>
    </row>
    <row r="8558" spans="1:9" x14ac:dyDescent="0.25">
      <c r="A8558" s="155" t="s">
        <v>39</v>
      </c>
      <c r="B8558" s="155" t="s">
        <v>380</v>
      </c>
      <c r="C8558" s="155" t="s">
        <v>12055</v>
      </c>
      <c r="D8558" s="155">
        <v>500</v>
      </c>
      <c r="E8558" s="155">
        <v>525</v>
      </c>
      <c r="F8558" s="166">
        <v>42957</v>
      </c>
      <c r="G8558" s="166">
        <v>42964</v>
      </c>
      <c r="H8558" s="157">
        <v>1</v>
      </c>
      <c r="I8558" s="166"/>
    </row>
    <row r="8559" spans="1:9" x14ac:dyDescent="0.25">
      <c r="A8559" s="155" t="s">
        <v>39</v>
      </c>
      <c r="B8559" s="155" t="s">
        <v>1937</v>
      </c>
      <c r="C8559" s="155" t="s">
        <v>364</v>
      </c>
      <c r="D8559" s="155">
        <v>500</v>
      </c>
      <c r="E8559" s="155">
        <v>500</v>
      </c>
      <c r="F8559" s="166">
        <v>42957</v>
      </c>
      <c r="G8559" s="166">
        <v>42964</v>
      </c>
      <c r="H8559" s="157">
        <v>1</v>
      </c>
      <c r="I8559" s="166"/>
    </row>
    <row r="8560" spans="1:9" x14ac:dyDescent="0.25">
      <c r="A8560" s="155" t="s">
        <v>42</v>
      </c>
      <c r="B8560" s="155" t="s">
        <v>202</v>
      </c>
      <c r="C8560" s="155" t="s">
        <v>12056</v>
      </c>
      <c r="D8560" s="155">
        <v>300</v>
      </c>
      <c r="E8560" s="155">
        <v>300</v>
      </c>
      <c r="F8560" s="166">
        <v>42957</v>
      </c>
      <c r="G8560" s="166">
        <v>42963</v>
      </c>
      <c r="H8560" s="157">
        <v>1</v>
      </c>
      <c r="I8560" s="166"/>
    </row>
    <row r="8561" spans="1:9" x14ac:dyDescent="0.25">
      <c r="A8561" s="155" t="s">
        <v>42</v>
      </c>
      <c r="B8561" s="155" t="s">
        <v>204</v>
      </c>
      <c r="C8561" s="155" t="s">
        <v>59</v>
      </c>
      <c r="D8561" s="155">
        <v>300</v>
      </c>
      <c r="E8561" s="155">
        <v>300</v>
      </c>
      <c r="F8561" s="166">
        <v>42957</v>
      </c>
      <c r="G8561" s="166">
        <v>42963</v>
      </c>
      <c r="H8561" s="157">
        <v>1</v>
      </c>
      <c r="I8561" s="166"/>
    </row>
    <row r="8562" spans="1:9" x14ac:dyDescent="0.25">
      <c r="A8562" s="155" t="s">
        <v>10096</v>
      </c>
      <c r="B8562" s="155" t="s">
        <v>10097</v>
      </c>
      <c r="C8562" s="155" t="s">
        <v>11920</v>
      </c>
      <c r="D8562" s="155">
        <v>24</v>
      </c>
      <c r="E8562" s="155">
        <v>3</v>
      </c>
      <c r="F8562" s="166">
        <v>42957</v>
      </c>
      <c r="G8562" s="166">
        <v>42963</v>
      </c>
      <c r="H8562" s="157">
        <v>1</v>
      </c>
      <c r="I8562" s="166"/>
    </row>
    <row r="8563" spans="1:9" x14ac:dyDescent="0.25">
      <c r="A8563" s="155" t="s">
        <v>10096</v>
      </c>
      <c r="B8563" s="155" t="s">
        <v>10097</v>
      </c>
      <c r="C8563" s="155" t="s">
        <v>11929</v>
      </c>
      <c r="D8563" s="155">
        <v>22</v>
      </c>
      <c r="E8563" s="155">
        <v>14</v>
      </c>
      <c r="F8563" s="166">
        <v>42957</v>
      </c>
      <c r="G8563" s="166">
        <v>42963</v>
      </c>
      <c r="H8563" s="157">
        <v>1</v>
      </c>
      <c r="I8563" s="166"/>
    </row>
    <row r="8564" spans="1:9" x14ac:dyDescent="0.25">
      <c r="A8564" s="155" t="s">
        <v>820</v>
      </c>
      <c r="B8564" s="155" t="s">
        <v>10353</v>
      </c>
      <c r="C8564" s="155" t="s">
        <v>12058</v>
      </c>
      <c r="D8564" s="155">
        <v>120</v>
      </c>
      <c r="E8564" s="155">
        <v>120</v>
      </c>
      <c r="F8564" s="166">
        <v>42958</v>
      </c>
      <c r="G8564" s="166">
        <v>42962</v>
      </c>
      <c r="H8564" s="157">
        <v>1</v>
      </c>
      <c r="I8564" s="166"/>
    </row>
    <row r="8565" spans="1:9" ht="30" x14ac:dyDescent="0.25">
      <c r="A8565" s="155" t="s">
        <v>8056</v>
      </c>
      <c r="B8565" s="155" t="s">
        <v>11215</v>
      </c>
      <c r="C8565" s="155" t="s">
        <v>12060</v>
      </c>
      <c r="D8565" s="155">
        <v>100</v>
      </c>
      <c r="E8565" s="155">
        <v>100</v>
      </c>
      <c r="F8565" s="166">
        <v>42961</v>
      </c>
      <c r="G8565" s="166">
        <v>42962</v>
      </c>
      <c r="H8565" s="157">
        <v>1</v>
      </c>
      <c r="I8565" s="166"/>
    </row>
    <row r="8566" spans="1:9" x14ac:dyDescent="0.25">
      <c r="A8566" s="155" t="s">
        <v>115</v>
      </c>
      <c r="B8566" s="155" t="s">
        <v>116</v>
      </c>
      <c r="C8566" s="155" t="s">
        <v>12043</v>
      </c>
      <c r="D8566" s="155">
        <v>25</v>
      </c>
      <c r="E8566" s="155">
        <v>25</v>
      </c>
      <c r="F8566" s="166">
        <v>42961</v>
      </c>
      <c r="G8566" s="166">
        <v>42962</v>
      </c>
      <c r="H8566" s="157">
        <v>1</v>
      </c>
      <c r="I8566" s="166"/>
    </row>
    <row r="8567" spans="1:9" x14ac:dyDescent="0.25">
      <c r="A8567" s="155" t="s">
        <v>563</v>
      </c>
      <c r="B8567" s="155" t="s">
        <v>2118</v>
      </c>
      <c r="C8567" s="155" t="s">
        <v>12061</v>
      </c>
      <c r="D8567" s="155">
        <v>50</v>
      </c>
      <c r="E8567" s="155">
        <v>50</v>
      </c>
      <c r="F8567" s="166">
        <v>42961</v>
      </c>
      <c r="G8567" s="166">
        <v>42968</v>
      </c>
      <c r="H8567" s="157">
        <v>1</v>
      </c>
      <c r="I8567" s="166"/>
    </row>
    <row r="8568" spans="1:9" x14ac:dyDescent="0.25">
      <c r="A8568" s="155" t="s">
        <v>1145</v>
      </c>
      <c r="B8568" s="155" t="s">
        <v>4675</v>
      </c>
      <c r="C8568" s="155" t="s">
        <v>12062</v>
      </c>
      <c r="D8568" s="155">
        <v>20</v>
      </c>
      <c r="E8568" s="155">
        <v>20</v>
      </c>
      <c r="F8568" s="166">
        <v>42961</v>
      </c>
      <c r="G8568" s="166">
        <v>42968</v>
      </c>
      <c r="H8568" s="157">
        <v>1</v>
      </c>
      <c r="I8568" s="166"/>
    </row>
    <row r="8569" spans="1:9" x14ac:dyDescent="0.25">
      <c r="A8569" s="155" t="s">
        <v>46</v>
      </c>
      <c r="B8569" s="155" t="s">
        <v>949</v>
      </c>
      <c r="C8569" s="155" t="s">
        <v>12063</v>
      </c>
      <c r="D8569" s="155">
        <v>10</v>
      </c>
      <c r="E8569" s="155">
        <v>11</v>
      </c>
      <c r="F8569" s="166">
        <v>42961</v>
      </c>
      <c r="G8569" s="166">
        <v>42962</v>
      </c>
      <c r="H8569" s="157">
        <v>1</v>
      </c>
      <c r="I8569" s="166"/>
    </row>
    <row r="8570" spans="1:9" x14ac:dyDescent="0.25">
      <c r="A8570" s="155" t="s">
        <v>10096</v>
      </c>
      <c r="B8570" s="155" t="s">
        <v>1696</v>
      </c>
      <c r="C8570" s="155" t="s">
        <v>12064</v>
      </c>
      <c r="D8570" s="155">
        <v>6</v>
      </c>
      <c r="E8570" s="155">
        <v>6</v>
      </c>
      <c r="F8570" s="166">
        <v>42961</v>
      </c>
      <c r="G8570" s="166">
        <v>42968</v>
      </c>
      <c r="H8570" s="157">
        <v>1</v>
      </c>
      <c r="I8570" s="166"/>
    </row>
    <row r="8571" spans="1:9" x14ac:dyDescent="0.25">
      <c r="A8571" s="155" t="s">
        <v>10096</v>
      </c>
      <c r="B8571" s="155" t="s">
        <v>1696</v>
      </c>
      <c r="C8571" s="155" t="s">
        <v>12064</v>
      </c>
      <c r="D8571" s="155">
        <v>1</v>
      </c>
      <c r="E8571" s="155">
        <v>1</v>
      </c>
      <c r="F8571" s="166">
        <v>42961</v>
      </c>
      <c r="G8571" s="166">
        <v>42968</v>
      </c>
      <c r="H8571" s="157">
        <v>1</v>
      </c>
      <c r="I8571" s="166"/>
    </row>
    <row r="8572" spans="1:9" x14ac:dyDescent="0.25">
      <c r="A8572" s="155" t="s">
        <v>11274</v>
      </c>
      <c r="B8572" s="155" t="s">
        <v>11772</v>
      </c>
      <c r="C8572" s="155" t="s">
        <v>12065</v>
      </c>
      <c r="D8572" s="155">
        <v>5</v>
      </c>
      <c r="E8572" s="155">
        <v>5</v>
      </c>
      <c r="F8572" s="166">
        <v>42961</v>
      </c>
      <c r="G8572" s="166">
        <v>42964</v>
      </c>
      <c r="H8572" s="157">
        <v>1</v>
      </c>
      <c r="I8572" s="166"/>
    </row>
    <row r="8573" spans="1:9" x14ac:dyDescent="0.25">
      <c r="A8573" s="155" t="s">
        <v>2317</v>
      </c>
      <c r="B8573" s="155" t="s">
        <v>2318</v>
      </c>
      <c r="C8573" s="155" t="s">
        <v>12066</v>
      </c>
      <c r="D8573" s="155">
        <v>250</v>
      </c>
      <c r="E8573" s="155">
        <v>250</v>
      </c>
      <c r="F8573" s="166">
        <v>42961</v>
      </c>
      <c r="G8573" s="166">
        <v>42962</v>
      </c>
      <c r="H8573" s="157">
        <v>1</v>
      </c>
      <c r="I8573" s="166"/>
    </row>
    <row r="8574" spans="1:9" x14ac:dyDescent="0.25">
      <c r="A8574" s="155" t="s">
        <v>1492</v>
      </c>
      <c r="B8574" s="155" t="s">
        <v>2726</v>
      </c>
      <c r="C8574" s="155" t="s">
        <v>12067</v>
      </c>
      <c r="D8574" s="155">
        <v>250</v>
      </c>
      <c r="E8574" s="155">
        <v>250</v>
      </c>
      <c r="F8574" s="166">
        <v>42961</v>
      </c>
      <c r="G8574" s="166">
        <v>42968</v>
      </c>
      <c r="H8574" s="157">
        <v>1</v>
      </c>
      <c r="I8574" s="166"/>
    </row>
    <row r="8575" spans="1:9" x14ac:dyDescent="0.25">
      <c r="A8575" s="155" t="s">
        <v>11904</v>
      </c>
      <c r="B8575" s="155" t="s">
        <v>272</v>
      </c>
      <c r="C8575" s="155" t="s">
        <v>12068</v>
      </c>
      <c r="D8575" s="155">
        <v>2</v>
      </c>
      <c r="E8575" s="155">
        <v>2</v>
      </c>
      <c r="F8575" s="166">
        <v>42962</v>
      </c>
      <c r="G8575" s="166">
        <v>42969</v>
      </c>
      <c r="H8575" s="157">
        <v>1</v>
      </c>
      <c r="I8575" s="166"/>
    </row>
    <row r="8576" spans="1:9" x14ac:dyDescent="0.25">
      <c r="A8576" s="155" t="s">
        <v>11817</v>
      </c>
      <c r="B8576" s="155" t="s">
        <v>11818</v>
      </c>
      <c r="C8576" s="155" t="s">
        <v>12069</v>
      </c>
      <c r="D8576" s="155">
        <v>120</v>
      </c>
      <c r="E8576" s="155">
        <v>120</v>
      </c>
      <c r="F8576" s="166">
        <v>42962</v>
      </c>
      <c r="G8576" s="166">
        <v>42964</v>
      </c>
      <c r="H8576" s="157">
        <v>1</v>
      </c>
      <c r="I8576" s="166"/>
    </row>
    <row r="8577" spans="1:9" x14ac:dyDescent="0.25">
      <c r="A8577" s="155" t="s">
        <v>71</v>
      </c>
      <c r="B8577" s="155" t="s">
        <v>167</v>
      </c>
      <c r="C8577" s="155" t="s">
        <v>12071</v>
      </c>
      <c r="D8577" s="155">
        <v>7</v>
      </c>
      <c r="E8577" s="155">
        <v>7</v>
      </c>
      <c r="F8577" s="166">
        <v>42963</v>
      </c>
      <c r="G8577" s="166">
        <v>42970</v>
      </c>
      <c r="H8577" s="157">
        <v>1</v>
      </c>
      <c r="I8577" s="166"/>
    </row>
    <row r="8578" spans="1:9" x14ac:dyDescent="0.25">
      <c r="A8578" s="155" t="s">
        <v>71</v>
      </c>
      <c r="B8578" s="155" t="s">
        <v>1168</v>
      </c>
      <c r="C8578" s="155" t="s">
        <v>294</v>
      </c>
      <c r="D8578" s="155">
        <v>10</v>
      </c>
      <c r="E8578" s="155">
        <v>10</v>
      </c>
      <c r="F8578" s="166">
        <v>42963</v>
      </c>
      <c r="G8578" s="166">
        <v>42970</v>
      </c>
      <c r="H8578" s="157">
        <v>1</v>
      </c>
      <c r="I8578" s="166"/>
    </row>
    <row r="8579" spans="1:9" x14ac:dyDescent="0.25">
      <c r="A8579" s="155" t="s">
        <v>71</v>
      </c>
      <c r="B8579" s="155" t="s">
        <v>154</v>
      </c>
      <c r="C8579" s="155" t="s">
        <v>2480</v>
      </c>
      <c r="D8579" s="155">
        <v>5</v>
      </c>
      <c r="E8579" s="155">
        <v>5</v>
      </c>
      <c r="F8579" s="166">
        <v>42963</v>
      </c>
      <c r="G8579" s="166">
        <v>42970</v>
      </c>
      <c r="H8579" s="157">
        <v>1</v>
      </c>
      <c r="I8579" s="166"/>
    </row>
    <row r="8580" spans="1:9" x14ac:dyDescent="0.25">
      <c r="A8580" s="155" t="s">
        <v>71</v>
      </c>
      <c r="B8580" s="155" t="s">
        <v>1550</v>
      </c>
      <c r="C8580" s="155" t="s">
        <v>819</v>
      </c>
      <c r="D8580" s="155">
        <v>5</v>
      </c>
      <c r="E8580" s="155">
        <v>5</v>
      </c>
      <c r="F8580" s="166">
        <v>42963</v>
      </c>
      <c r="G8580" s="166">
        <v>42970</v>
      </c>
      <c r="H8580" s="157">
        <v>1</v>
      </c>
      <c r="I8580" s="166"/>
    </row>
    <row r="8581" spans="1:9" x14ac:dyDescent="0.25">
      <c r="A8581" s="155" t="s">
        <v>227</v>
      </c>
      <c r="B8581" s="155" t="s">
        <v>228</v>
      </c>
      <c r="C8581" s="155" t="s">
        <v>12072</v>
      </c>
      <c r="D8581" s="155">
        <v>25</v>
      </c>
      <c r="E8581" s="155">
        <v>25</v>
      </c>
      <c r="F8581" s="166">
        <v>42963</v>
      </c>
      <c r="G8581" s="166">
        <v>42968</v>
      </c>
      <c r="H8581" s="157">
        <v>1</v>
      </c>
      <c r="I8581" s="166"/>
    </row>
    <row r="8582" spans="1:9" ht="30" x14ac:dyDescent="0.25">
      <c r="A8582" s="155" t="s">
        <v>9931</v>
      </c>
      <c r="B8582" s="155" t="s">
        <v>4413</v>
      </c>
      <c r="C8582" s="155" t="s">
        <v>12073</v>
      </c>
      <c r="D8582" s="155">
        <v>54</v>
      </c>
      <c r="E8582" s="155">
        <v>54</v>
      </c>
      <c r="F8582" s="166">
        <v>42963</v>
      </c>
      <c r="G8582" s="166">
        <v>42969</v>
      </c>
      <c r="H8582" s="157">
        <v>1</v>
      </c>
      <c r="I8582" s="166"/>
    </row>
    <row r="8583" spans="1:9" x14ac:dyDescent="0.25">
      <c r="A8583" s="155" t="s">
        <v>634</v>
      </c>
      <c r="B8583" s="155" t="s">
        <v>4147</v>
      </c>
      <c r="C8583" s="155" t="s">
        <v>12074</v>
      </c>
      <c r="D8583" s="155">
        <v>20</v>
      </c>
      <c r="E8583" s="155">
        <v>20</v>
      </c>
      <c r="F8583" s="166">
        <v>42962</v>
      </c>
      <c r="G8583" s="166">
        <v>42963</v>
      </c>
      <c r="H8583" s="157">
        <v>1</v>
      </c>
      <c r="I8583" s="166"/>
    </row>
    <row r="8584" spans="1:9" x14ac:dyDescent="0.25">
      <c r="A8584" s="155" t="s">
        <v>71</v>
      </c>
      <c r="B8584" s="155" t="s">
        <v>2957</v>
      </c>
      <c r="C8584" s="155" t="s">
        <v>12075</v>
      </c>
      <c r="D8584" s="155">
        <v>100</v>
      </c>
      <c r="E8584" s="155">
        <v>20</v>
      </c>
      <c r="F8584" s="166">
        <v>42963</v>
      </c>
      <c r="G8584" s="166">
        <v>42969</v>
      </c>
      <c r="H8584" s="157">
        <v>1</v>
      </c>
      <c r="I8584" s="166"/>
    </row>
    <row r="8585" spans="1:9" x14ac:dyDescent="0.25">
      <c r="A8585" s="155" t="s">
        <v>10096</v>
      </c>
      <c r="B8585" s="155" t="s">
        <v>10097</v>
      </c>
      <c r="C8585" s="155" t="s">
        <v>12076</v>
      </c>
      <c r="D8585" s="155">
        <v>8</v>
      </c>
      <c r="E8585" s="155">
        <v>8</v>
      </c>
      <c r="F8585" s="166">
        <v>42963</v>
      </c>
      <c r="G8585" s="166">
        <v>42970</v>
      </c>
      <c r="H8585" s="157">
        <v>1</v>
      </c>
      <c r="I8585" s="166" t="s">
        <v>272</v>
      </c>
    </row>
    <row r="8586" spans="1:9" x14ac:dyDescent="0.25">
      <c r="A8586" s="155" t="s">
        <v>71</v>
      </c>
      <c r="B8586" s="155" t="s">
        <v>12077</v>
      </c>
      <c r="C8586" s="155" t="s">
        <v>12078</v>
      </c>
      <c r="D8586" s="155">
        <v>4</v>
      </c>
      <c r="E8586" s="155">
        <v>4</v>
      </c>
      <c r="F8586" s="166">
        <v>42965</v>
      </c>
      <c r="G8586" s="166">
        <v>42966</v>
      </c>
      <c r="H8586" s="157">
        <v>1</v>
      </c>
      <c r="I8586" s="166"/>
    </row>
    <row r="8587" spans="1:9" x14ac:dyDescent="0.25">
      <c r="A8587" s="155" t="s">
        <v>597</v>
      </c>
      <c r="B8587" s="155" t="s">
        <v>2310</v>
      </c>
      <c r="C8587" s="155" t="s">
        <v>12079</v>
      </c>
      <c r="D8587" s="155">
        <v>250</v>
      </c>
      <c r="E8587" s="155">
        <v>250</v>
      </c>
      <c r="F8587" s="166">
        <v>42965</v>
      </c>
      <c r="G8587" s="166">
        <v>42971</v>
      </c>
      <c r="H8587" s="157">
        <v>1</v>
      </c>
      <c r="I8587" s="166"/>
    </row>
    <row r="8588" spans="1:9" x14ac:dyDescent="0.25">
      <c r="A8588" s="155" t="s">
        <v>11202</v>
      </c>
      <c r="B8588" s="155" t="s">
        <v>2952</v>
      </c>
      <c r="C8588" s="155" t="s">
        <v>12080</v>
      </c>
      <c r="D8588" s="155">
        <v>2</v>
      </c>
      <c r="E8588" s="155">
        <v>2</v>
      </c>
      <c r="F8588" s="166">
        <v>42965</v>
      </c>
      <c r="G8588" s="166">
        <v>42972</v>
      </c>
      <c r="H8588" s="157">
        <v>1</v>
      </c>
      <c r="I8588" s="166"/>
    </row>
    <row r="8589" spans="1:9" x14ac:dyDescent="0.25">
      <c r="A8589" s="155" t="s">
        <v>71</v>
      </c>
      <c r="B8589" s="155" t="s">
        <v>2730</v>
      </c>
      <c r="C8589" s="155" t="s">
        <v>12081</v>
      </c>
      <c r="D8589" s="155">
        <v>5</v>
      </c>
      <c r="E8589" s="155">
        <v>5</v>
      </c>
      <c r="F8589" s="166">
        <v>42965</v>
      </c>
      <c r="G8589" s="166">
        <v>42972</v>
      </c>
      <c r="H8589" s="157">
        <v>1</v>
      </c>
      <c r="I8589" s="166"/>
    </row>
    <row r="8590" spans="1:9" x14ac:dyDescent="0.25">
      <c r="A8590" s="155" t="s">
        <v>3481</v>
      </c>
      <c r="B8590" s="155" t="s">
        <v>255</v>
      </c>
      <c r="C8590" s="155" t="s">
        <v>12082</v>
      </c>
      <c r="D8590" s="155">
        <v>200</v>
      </c>
      <c r="E8590" s="155">
        <v>200</v>
      </c>
      <c r="F8590" s="166">
        <v>42965</v>
      </c>
      <c r="G8590" s="166">
        <v>42969</v>
      </c>
      <c r="H8590" s="157">
        <v>1</v>
      </c>
      <c r="I8590" s="166"/>
    </row>
    <row r="8591" spans="1:9" x14ac:dyDescent="0.25">
      <c r="A8591" s="155" t="s">
        <v>8647</v>
      </c>
      <c r="B8591" s="155" t="s">
        <v>8648</v>
      </c>
      <c r="C8591" s="155" t="s">
        <v>12083</v>
      </c>
      <c r="D8591" s="155">
        <v>24</v>
      </c>
      <c r="E8591" s="155">
        <v>24</v>
      </c>
      <c r="F8591" s="166">
        <v>42964</v>
      </c>
      <c r="G8591" s="166">
        <v>42978</v>
      </c>
      <c r="H8591" s="157">
        <v>1</v>
      </c>
      <c r="I8591" s="166"/>
    </row>
    <row r="8592" spans="1:9" x14ac:dyDescent="0.25">
      <c r="A8592" s="155" t="s">
        <v>12084</v>
      </c>
      <c r="B8592" s="155" t="s">
        <v>12088</v>
      </c>
      <c r="C8592" s="155" t="s">
        <v>12089</v>
      </c>
      <c r="D8592" s="155">
        <v>10</v>
      </c>
      <c r="E8592" s="155">
        <v>10</v>
      </c>
      <c r="F8592" s="166">
        <v>42965</v>
      </c>
      <c r="G8592" s="166">
        <v>42968</v>
      </c>
      <c r="H8592" s="157">
        <v>1</v>
      </c>
      <c r="I8592" s="166"/>
    </row>
    <row r="8593" spans="1:9" x14ac:dyDescent="0.25">
      <c r="A8593" s="155" t="s">
        <v>12084</v>
      </c>
      <c r="B8593" s="155" t="s">
        <v>12085</v>
      </c>
      <c r="C8593" s="155" t="s">
        <v>364</v>
      </c>
      <c r="D8593" s="155">
        <v>10</v>
      </c>
      <c r="E8593" s="155">
        <v>10</v>
      </c>
      <c r="F8593" s="166">
        <v>42965</v>
      </c>
      <c r="G8593" s="166">
        <v>42968</v>
      </c>
      <c r="H8593" s="157">
        <v>1</v>
      </c>
      <c r="I8593" s="166"/>
    </row>
    <row r="8594" spans="1:9" x14ac:dyDescent="0.25">
      <c r="A8594" s="155" t="s">
        <v>12084</v>
      </c>
      <c r="B8594" s="155" t="s">
        <v>12086</v>
      </c>
      <c r="C8594" s="155" t="s">
        <v>161</v>
      </c>
      <c r="D8594" s="155">
        <v>10</v>
      </c>
      <c r="E8594" s="155">
        <v>10</v>
      </c>
      <c r="F8594" s="166">
        <v>42965</v>
      </c>
      <c r="G8594" s="166">
        <v>42968</v>
      </c>
      <c r="H8594" s="157">
        <v>1</v>
      </c>
      <c r="I8594" s="166"/>
    </row>
    <row r="8595" spans="1:9" x14ac:dyDescent="0.25">
      <c r="A8595" s="155" t="s">
        <v>12084</v>
      </c>
      <c r="B8595" s="155" t="s">
        <v>12087</v>
      </c>
      <c r="C8595" s="155" t="s">
        <v>316</v>
      </c>
      <c r="D8595" s="155">
        <v>10</v>
      </c>
      <c r="E8595" s="155">
        <v>10</v>
      </c>
      <c r="F8595" s="166">
        <v>42965</v>
      </c>
      <c r="G8595" s="166">
        <v>42968</v>
      </c>
      <c r="H8595" s="157">
        <v>1</v>
      </c>
      <c r="I8595" s="166"/>
    </row>
    <row r="8596" spans="1:9" x14ac:dyDescent="0.25">
      <c r="A8596" s="155" t="s">
        <v>559</v>
      </c>
      <c r="B8596" s="155" t="s">
        <v>12090</v>
      </c>
      <c r="C8596" s="155" t="s">
        <v>12091</v>
      </c>
      <c r="D8596" s="155">
        <v>15000</v>
      </c>
      <c r="E8596" s="155">
        <v>15003</v>
      </c>
      <c r="F8596" s="166">
        <v>42965</v>
      </c>
      <c r="G8596" s="166">
        <v>42969</v>
      </c>
      <c r="H8596" s="157">
        <v>1</v>
      </c>
      <c r="I8596" s="166"/>
    </row>
    <row r="8597" spans="1:9" x14ac:dyDescent="0.25">
      <c r="A8597" s="155" t="s">
        <v>2714</v>
      </c>
      <c r="B8597" s="155" t="s">
        <v>1887</v>
      </c>
      <c r="C8597" s="155" t="s">
        <v>12092</v>
      </c>
      <c r="D8597" s="155">
        <v>25</v>
      </c>
      <c r="E8597" s="155">
        <v>25</v>
      </c>
      <c r="F8597" s="166">
        <v>42968</v>
      </c>
      <c r="G8597" s="166">
        <v>42971</v>
      </c>
      <c r="H8597" s="157">
        <v>1</v>
      </c>
      <c r="I8597" s="166"/>
    </row>
    <row r="8598" spans="1:9" x14ac:dyDescent="0.25">
      <c r="A8598" s="155" t="s">
        <v>2714</v>
      </c>
      <c r="B8598" s="155" t="s">
        <v>8850</v>
      </c>
      <c r="C8598" s="155" t="s">
        <v>364</v>
      </c>
      <c r="D8598" s="155">
        <v>100</v>
      </c>
      <c r="E8598" s="155">
        <v>100</v>
      </c>
      <c r="F8598" s="166">
        <v>42968</v>
      </c>
      <c r="G8598" s="166">
        <v>42971</v>
      </c>
      <c r="H8598" s="157">
        <v>1</v>
      </c>
      <c r="I8598" s="166"/>
    </row>
    <row r="8599" spans="1:9" x14ac:dyDescent="0.25">
      <c r="A8599" s="155" t="s">
        <v>11102</v>
      </c>
      <c r="B8599" s="155" t="s">
        <v>805</v>
      </c>
      <c r="C8599" s="155" t="s">
        <v>12093</v>
      </c>
      <c r="D8599" s="155">
        <v>250</v>
      </c>
      <c r="E8599" s="155">
        <v>250</v>
      </c>
      <c r="F8599" s="166">
        <v>42968</v>
      </c>
      <c r="G8599" s="166">
        <v>42972</v>
      </c>
      <c r="H8599" s="157">
        <v>1</v>
      </c>
      <c r="I8599" s="166"/>
    </row>
    <row r="8600" spans="1:9" x14ac:dyDescent="0.25">
      <c r="A8600" s="155" t="s">
        <v>36</v>
      </c>
      <c r="B8600" s="155" t="s">
        <v>4092</v>
      </c>
      <c r="C8600" s="155" t="s">
        <v>12094</v>
      </c>
      <c r="D8600" s="155">
        <v>20</v>
      </c>
      <c r="E8600" s="155">
        <v>20</v>
      </c>
      <c r="F8600" s="166">
        <v>42968</v>
      </c>
      <c r="G8600" s="166">
        <v>42970</v>
      </c>
      <c r="H8600" s="157">
        <v>1</v>
      </c>
      <c r="I8600" s="166"/>
    </row>
    <row r="8601" spans="1:9" x14ac:dyDescent="0.25">
      <c r="A8601" s="155" t="s">
        <v>36</v>
      </c>
      <c r="B8601" s="155" t="s">
        <v>2140</v>
      </c>
      <c r="C8601" s="155" t="s">
        <v>364</v>
      </c>
      <c r="D8601" s="155">
        <v>20</v>
      </c>
      <c r="E8601" s="155">
        <v>20</v>
      </c>
      <c r="F8601" s="166">
        <v>42968</v>
      </c>
      <c r="G8601" s="166">
        <v>42970</v>
      </c>
      <c r="H8601" s="157">
        <v>1</v>
      </c>
      <c r="I8601" s="166"/>
    </row>
    <row r="8602" spans="1:9" x14ac:dyDescent="0.25">
      <c r="A8602" s="155" t="s">
        <v>65</v>
      </c>
      <c r="B8602" s="155" t="s">
        <v>2994</v>
      </c>
      <c r="C8602" s="155" t="s">
        <v>12095</v>
      </c>
      <c r="D8602" s="155">
        <v>50</v>
      </c>
      <c r="E8602" s="155">
        <v>50</v>
      </c>
      <c r="F8602" s="166">
        <v>42968</v>
      </c>
      <c r="G8602" s="166">
        <v>42975</v>
      </c>
      <c r="H8602" s="157">
        <v>1</v>
      </c>
      <c r="I8602" s="166"/>
    </row>
    <row r="8603" spans="1:9" ht="30" x14ac:dyDescent="0.25">
      <c r="A8603" s="155" t="s">
        <v>8056</v>
      </c>
      <c r="B8603" s="155" t="s">
        <v>10468</v>
      </c>
      <c r="C8603" s="155" t="s">
        <v>12096</v>
      </c>
      <c r="D8603" s="155">
        <v>100</v>
      </c>
      <c r="E8603" s="155">
        <v>100</v>
      </c>
      <c r="F8603" s="166">
        <v>42968</v>
      </c>
      <c r="G8603" s="166">
        <v>42969</v>
      </c>
      <c r="H8603" s="157">
        <v>1</v>
      </c>
      <c r="I8603" s="166"/>
    </row>
    <row r="8604" spans="1:9" x14ac:dyDescent="0.25">
      <c r="A8604" s="155" t="s">
        <v>71</v>
      </c>
      <c r="B8604" s="155" t="s">
        <v>2957</v>
      </c>
      <c r="C8604" s="155" t="s">
        <v>12075</v>
      </c>
      <c r="D8604" s="155">
        <v>100</v>
      </c>
      <c r="E8604" s="155">
        <v>40</v>
      </c>
      <c r="F8604" s="166">
        <v>42969</v>
      </c>
      <c r="G8604" s="166">
        <v>42973</v>
      </c>
      <c r="H8604" s="157">
        <v>1</v>
      </c>
      <c r="I8604" s="166"/>
    </row>
    <row r="8605" spans="1:9" x14ac:dyDescent="0.25">
      <c r="A8605" s="155" t="s">
        <v>173</v>
      </c>
      <c r="B8605" s="155" t="s">
        <v>7895</v>
      </c>
      <c r="C8605" s="155" t="s">
        <v>12098</v>
      </c>
      <c r="D8605" s="155">
        <v>200</v>
      </c>
      <c r="E8605" s="155">
        <v>200</v>
      </c>
      <c r="F8605" s="166">
        <v>42969</v>
      </c>
      <c r="G8605" s="166">
        <v>42972</v>
      </c>
      <c r="H8605" s="157">
        <v>1</v>
      </c>
      <c r="I8605" s="166"/>
    </row>
    <row r="8606" spans="1:9" x14ac:dyDescent="0.25">
      <c r="A8606" s="155" t="s">
        <v>173</v>
      </c>
      <c r="B8606" s="155" t="s">
        <v>12097</v>
      </c>
      <c r="C8606" s="155" t="s">
        <v>364</v>
      </c>
      <c r="D8606" s="155">
        <v>100</v>
      </c>
      <c r="E8606" s="155">
        <v>100</v>
      </c>
      <c r="F8606" s="166">
        <v>42969</v>
      </c>
      <c r="G8606" s="166">
        <v>42972</v>
      </c>
      <c r="H8606" s="157">
        <v>1</v>
      </c>
      <c r="I8606" s="166"/>
    </row>
    <row r="8607" spans="1:9" x14ac:dyDescent="0.25">
      <c r="A8607" s="155" t="s">
        <v>173</v>
      </c>
      <c r="B8607" s="155" t="s">
        <v>9908</v>
      </c>
      <c r="C8607" s="155" t="s">
        <v>161</v>
      </c>
      <c r="D8607" s="155">
        <v>100</v>
      </c>
      <c r="E8607" s="155">
        <v>100</v>
      </c>
      <c r="F8607" s="166">
        <v>42969</v>
      </c>
      <c r="G8607" s="166">
        <v>42972</v>
      </c>
      <c r="H8607" s="157">
        <v>1</v>
      </c>
      <c r="I8607" s="166"/>
    </row>
    <row r="8608" spans="1:9" x14ac:dyDescent="0.25">
      <c r="A8608" s="155" t="s">
        <v>2244</v>
      </c>
      <c r="B8608" s="155" t="s">
        <v>11040</v>
      </c>
      <c r="C8608" s="155" t="s">
        <v>12099</v>
      </c>
      <c r="D8608" s="155">
        <v>500</v>
      </c>
      <c r="E8608" s="155">
        <v>500</v>
      </c>
      <c r="F8608" s="166">
        <v>42969</v>
      </c>
      <c r="G8608" s="166">
        <v>42972</v>
      </c>
      <c r="H8608" s="157">
        <v>1</v>
      </c>
      <c r="I8608" s="166"/>
    </row>
    <row r="8609" spans="1:9" x14ac:dyDescent="0.25">
      <c r="A8609" s="155" t="s">
        <v>11921</v>
      </c>
      <c r="B8609" s="155" t="s">
        <v>11961</v>
      </c>
      <c r="C8609" s="155" t="s">
        <v>12099</v>
      </c>
      <c r="D8609" s="155">
        <v>50</v>
      </c>
      <c r="E8609" s="155">
        <v>50</v>
      </c>
      <c r="F8609" s="166">
        <v>42969</v>
      </c>
      <c r="G8609" s="166">
        <v>42972</v>
      </c>
      <c r="H8609" s="157">
        <v>1</v>
      </c>
      <c r="I8609" s="166"/>
    </row>
    <row r="8610" spans="1:9" x14ac:dyDescent="0.25">
      <c r="A8610" s="155" t="s">
        <v>4386</v>
      </c>
      <c r="B8610" s="155" t="s">
        <v>12100</v>
      </c>
      <c r="C8610" s="155" t="s">
        <v>12101</v>
      </c>
      <c r="D8610" s="155">
        <v>4</v>
      </c>
      <c r="E8610" s="155">
        <v>4</v>
      </c>
      <c r="F8610" s="166">
        <v>42969</v>
      </c>
      <c r="G8610" s="166">
        <v>42970</v>
      </c>
      <c r="H8610" s="157">
        <v>1</v>
      </c>
      <c r="I8610" s="166"/>
    </row>
    <row r="8611" spans="1:9" x14ac:dyDescent="0.25">
      <c r="A8611" s="155" t="s">
        <v>286</v>
      </c>
      <c r="B8611" s="155" t="s">
        <v>3065</v>
      </c>
      <c r="C8611" s="155" t="s">
        <v>12102</v>
      </c>
      <c r="D8611" s="155">
        <v>100</v>
      </c>
      <c r="E8611" s="155">
        <v>100</v>
      </c>
      <c r="F8611" s="166">
        <v>42970</v>
      </c>
      <c r="G8611" s="166">
        <v>42975</v>
      </c>
      <c r="H8611" s="157">
        <v>1</v>
      </c>
      <c r="I8611" s="166"/>
    </row>
    <row r="8612" spans="1:9" x14ac:dyDescent="0.25">
      <c r="A8612" s="155" t="s">
        <v>286</v>
      </c>
      <c r="B8612" s="155" t="s">
        <v>3014</v>
      </c>
      <c r="C8612" s="155" t="s">
        <v>364</v>
      </c>
      <c r="D8612" s="155">
        <v>100</v>
      </c>
      <c r="E8612" s="155">
        <v>100</v>
      </c>
      <c r="F8612" s="166">
        <v>42970</v>
      </c>
      <c r="G8612" s="166">
        <v>42975</v>
      </c>
      <c r="H8612" s="157">
        <v>1</v>
      </c>
      <c r="I8612" s="166"/>
    </row>
    <row r="8613" spans="1:9" x14ac:dyDescent="0.25">
      <c r="A8613" s="155" t="s">
        <v>286</v>
      </c>
      <c r="B8613" s="155" t="s">
        <v>7427</v>
      </c>
      <c r="C8613" s="155" t="s">
        <v>161</v>
      </c>
      <c r="D8613" s="155">
        <v>50</v>
      </c>
      <c r="E8613" s="155">
        <v>50</v>
      </c>
      <c r="F8613" s="166">
        <v>42970</v>
      </c>
      <c r="G8613" s="166">
        <v>42975</v>
      </c>
      <c r="H8613" s="157">
        <v>1</v>
      </c>
      <c r="I8613" s="166"/>
    </row>
    <row r="8614" spans="1:9" x14ac:dyDescent="0.25">
      <c r="A8614" s="155" t="s">
        <v>286</v>
      </c>
      <c r="B8614" s="155" t="s">
        <v>3002</v>
      </c>
      <c r="C8614" s="155" t="s">
        <v>316</v>
      </c>
      <c r="D8614" s="155">
        <v>100</v>
      </c>
      <c r="E8614" s="155">
        <v>100</v>
      </c>
      <c r="F8614" s="166">
        <v>42970</v>
      </c>
      <c r="G8614" s="166">
        <v>42975</v>
      </c>
      <c r="H8614" s="157">
        <v>1</v>
      </c>
      <c r="I8614" s="166"/>
    </row>
    <row r="8615" spans="1:9" x14ac:dyDescent="0.25">
      <c r="A8615" s="155" t="s">
        <v>286</v>
      </c>
      <c r="B8615" s="155" t="s">
        <v>5726</v>
      </c>
      <c r="C8615" s="155" t="s">
        <v>166</v>
      </c>
      <c r="D8615" s="155">
        <v>50</v>
      </c>
      <c r="E8615" s="155">
        <v>50</v>
      </c>
      <c r="F8615" s="166">
        <v>42970</v>
      </c>
      <c r="G8615" s="166">
        <v>42975</v>
      </c>
      <c r="H8615" s="157">
        <v>1</v>
      </c>
      <c r="I8615" s="166"/>
    </row>
    <row r="8616" spans="1:9" x14ac:dyDescent="0.25">
      <c r="A8616" s="155" t="s">
        <v>1208</v>
      </c>
      <c r="B8616" s="155" t="s">
        <v>1209</v>
      </c>
      <c r="C8616" s="155" t="s">
        <v>12103</v>
      </c>
      <c r="D8616" s="155">
        <v>60</v>
      </c>
      <c r="E8616" s="155">
        <v>60</v>
      </c>
      <c r="F8616" s="166">
        <v>42970</v>
      </c>
      <c r="G8616" s="166">
        <v>42972</v>
      </c>
      <c r="H8616" s="157">
        <v>1</v>
      </c>
      <c r="I8616" s="166"/>
    </row>
    <row r="8617" spans="1:9" x14ac:dyDescent="0.25">
      <c r="A8617" s="155" t="s">
        <v>71</v>
      </c>
      <c r="B8617" s="155" t="s">
        <v>477</v>
      </c>
      <c r="C8617" s="155" t="s">
        <v>12105</v>
      </c>
      <c r="D8617" s="155">
        <v>5</v>
      </c>
      <c r="E8617" s="155">
        <v>5</v>
      </c>
      <c r="F8617" s="166">
        <v>42970</v>
      </c>
      <c r="G8617" s="166">
        <v>42977</v>
      </c>
      <c r="H8617" s="157">
        <v>1</v>
      </c>
      <c r="I8617" s="166"/>
    </row>
    <row r="8618" spans="1:9" x14ac:dyDescent="0.25">
      <c r="A8618" s="155" t="s">
        <v>71</v>
      </c>
      <c r="B8618" s="155" t="s">
        <v>1530</v>
      </c>
      <c r="C8618" s="155" t="s">
        <v>12104</v>
      </c>
      <c r="D8618" s="155">
        <v>5</v>
      </c>
      <c r="E8618" s="155">
        <v>5</v>
      </c>
      <c r="F8618" s="166">
        <v>42970</v>
      </c>
      <c r="G8618" s="166">
        <v>42978</v>
      </c>
      <c r="H8618" s="157">
        <v>1</v>
      </c>
      <c r="I8618" s="166"/>
    </row>
    <row r="8619" spans="1:9" x14ac:dyDescent="0.25">
      <c r="A8619" s="155" t="s">
        <v>520</v>
      </c>
      <c r="B8619" s="155" t="s">
        <v>609</v>
      </c>
      <c r="C8619" s="155" t="s">
        <v>12106</v>
      </c>
      <c r="D8619" s="155">
        <v>2000</v>
      </c>
      <c r="E8619" s="155">
        <v>2000</v>
      </c>
      <c r="F8619" s="166">
        <v>42970</v>
      </c>
      <c r="G8619" s="166">
        <v>42971</v>
      </c>
      <c r="H8619" s="157">
        <v>1</v>
      </c>
      <c r="I8619" s="166"/>
    </row>
    <row r="8620" spans="1:9" x14ac:dyDescent="0.25">
      <c r="A8620" s="155" t="s">
        <v>11908</v>
      </c>
      <c r="B8620" s="155" t="s">
        <v>12107</v>
      </c>
      <c r="C8620" s="155" t="s">
        <v>12108</v>
      </c>
      <c r="D8620" s="155">
        <v>10000</v>
      </c>
      <c r="E8620" s="155">
        <v>10000</v>
      </c>
      <c r="F8620" s="166">
        <v>42972</v>
      </c>
      <c r="G8620" s="166">
        <v>42977</v>
      </c>
      <c r="H8620" s="157">
        <v>1</v>
      </c>
      <c r="I8620" s="166"/>
    </row>
    <row r="8621" spans="1:9" x14ac:dyDescent="0.25">
      <c r="A8621" s="155" t="s">
        <v>911</v>
      </c>
      <c r="B8621" s="155" t="s">
        <v>912</v>
      </c>
      <c r="C8621" s="155" t="s">
        <v>12109</v>
      </c>
      <c r="D8621" s="155">
        <v>500</v>
      </c>
      <c r="E8621" s="155">
        <v>500</v>
      </c>
      <c r="F8621" s="166">
        <v>42972</v>
      </c>
      <c r="G8621" s="166">
        <v>42983</v>
      </c>
      <c r="H8621" s="157">
        <v>1</v>
      </c>
      <c r="I8621" s="166"/>
    </row>
    <row r="8622" spans="1:9" x14ac:dyDescent="0.25">
      <c r="A8622" s="155" t="s">
        <v>115</v>
      </c>
      <c r="B8622" s="155" t="s">
        <v>1038</v>
      </c>
      <c r="C8622" s="155" t="s">
        <v>12003</v>
      </c>
      <c r="D8622" s="155">
        <v>5</v>
      </c>
      <c r="E8622" s="155">
        <v>4</v>
      </c>
      <c r="F8622" s="166">
        <v>42972</v>
      </c>
      <c r="G8622" s="166">
        <v>42977</v>
      </c>
      <c r="H8622" s="157">
        <v>1</v>
      </c>
      <c r="I8622" s="166" t="s">
        <v>12110</v>
      </c>
    </row>
    <row r="8623" spans="1:9" x14ac:dyDescent="0.25">
      <c r="A8623" s="155" t="s">
        <v>71</v>
      </c>
      <c r="B8623" s="155" t="s">
        <v>1550</v>
      </c>
      <c r="C8623" s="155" t="s">
        <v>12111</v>
      </c>
      <c r="D8623" s="155">
        <v>5</v>
      </c>
      <c r="E8623" s="155">
        <v>5</v>
      </c>
      <c r="F8623" s="166">
        <v>42972</v>
      </c>
      <c r="G8623" s="166">
        <v>42979</v>
      </c>
      <c r="H8623" s="157">
        <v>1</v>
      </c>
      <c r="I8623" s="166"/>
    </row>
    <row r="8624" spans="1:9" x14ac:dyDescent="0.25">
      <c r="A8624" s="155" t="s">
        <v>12113</v>
      </c>
      <c r="B8624" s="155" t="s">
        <v>2810</v>
      </c>
      <c r="C8624" s="155" t="s">
        <v>12112</v>
      </c>
      <c r="D8624" s="155">
        <v>10</v>
      </c>
      <c r="E8624" s="155">
        <v>10</v>
      </c>
      <c r="F8624" s="166">
        <v>42972</v>
      </c>
      <c r="G8624" s="166">
        <v>42989</v>
      </c>
      <c r="H8624" s="157">
        <v>1</v>
      </c>
      <c r="I8624" s="166"/>
    </row>
    <row r="8625" spans="1:9" x14ac:dyDescent="0.25">
      <c r="A8625" s="155" t="s">
        <v>12114</v>
      </c>
      <c r="B8625" s="155" t="s">
        <v>12115</v>
      </c>
      <c r="C8625" s="155" t="s">
        <v>12116</v>
      </c>
      <c r="D8625" s="155">
        <v>50</v>
      </c>
      <c r="E8625" s="155">
        <v>50</v>
      </c>
      <c r="F8625" s="166">
        <v>42972</v>
      </c>
      <c r="G8625" s="166">
        <v>42977</v>
      </c>
      <c r="H8625" s="157">
        <v>1</v>
      </c>
      <c r="I8625" s="166" t="s">
        <v>11987</v>
      </c>
    </row>
    <row r="8626" spans="1:9" x14ac:dyDescent="0.25">
      <c r="A8626" s="155" t="s">
        <v>5432</v>
      </c>
      <c r="B8626" s="155" t="s">
        <v>1696</v>
      </c>
      <c r="C8626" s="155" t="s">
        <v>12117</v>
      </c>
      <c r="D8626" s="155">
        <v>9</v>
      </c>
      <c r="E8626" s="155">
        <v>9</v>
      </c>
      <c r="F8626" s="166">
        <v>42972</v>
      </c>
      <c r="G8626" s="166">
        <v>42977</v>
      </c>
      <c r="H8626" s="157">
        <v>1</v>
      </c>
      <c r="I8626" s="166" t="s">
        <v>1847</v>
      </c>
    </row>
    <row r="8627" spans="1:9" x14ac:dyDescent="0.25">
      <c r="A8627" s="155" t="s">
        <v>5432</v>
      </c>
      <c r="B8627" s="155" t="s">
        <v>1696</v>
      </c>
      <c r="C8627" s="155" t="s">
        <v>364</v>
      </c>
      <c r="D8627" s="155">
        <v>4</v>
      </c>
      <c r="E8627" s="155">
        <v>4</v>
      </c>
      <c r="F8627" s="166">
        <v>42972</v>
      </c>
      <c r="G8627" s="166">
        <v>42977</v>
      </c>
      <c r="H8627" s="157">
        <v>1</v>
      </c>
      <c r="I8627" s="166" t="s">
        <v>1847</v>
      </c>
    </row>
    <row r="8628" spans="1:9" x14ac:dyDescent="0.25">
      <c r="A8628" s="155" t="s">
        <v>3923</v>
      </c>
      <c r="B8628" s="155" t="s">
        <v>272</v>
      </c>
      <c r="C8628" s="155" t="s">
        <v>12118</v>
      </c>
      <c r="D8628" s="155">
        <v>7</v>
      </c>
      <c r="E8628" s="155">
        <v>7</v>
      </c>
      <c r="F8628" s="166">
        <v>42972</v>
      </c>
      <c r="G8628" s="166">
        <v>42977</v>
      </c>
      <c r="H8628" s="157">
        <v>1</v>
      </c>
      <c r="I8628" s="166" t="s">
        <v>11358</v>
      </c>
    </row>
    <row r="8629" spans="1:9" x14ac:dyDescent="0.25">
      <c r="A8629" s="155" t="s">
        <v>71</v>
      </c>
      <c r="B8629" s="155" t="s">
        <v>477</v>
      </c>
      <c r="C8629" s="155" t="s">
        <v>12119</v>
      </c>
      <c r="D8629" s="155">
        <v>5</v>
      </c>
      <c r="E8629" s="155">
        <v>5</v>
      </c>
      <c r="F8629" s="166">
        <v>42972</v>
      </c>
      <c r="G8629" s="166">
        <v>42977</v>
      </c>
      <c r="H8629" s="157">
        <v>1</v>
      </c>
      <c r="I8629" s="166"/>
    </row>
    <row r="8630" spans="1:9" x14ac:dyDescent="0.25">
      <c r="A8630" s="155" t="s">
        <v>4562</v>
      </c>
      <c r="B8630" s="155" t="s">
        <v>1696</v>
      </c>
      <c r="C8630" s="155" t="s">
        <v>12120</v>
      </c>
      <c r="D8630" s="155">
        <v>1</v>
      </c>
      <c r="E8630" s="155">
        <v>1</v>
      </c>
      <c r="F8630" s="166">
        <v>42975</v>
      </c>
      <c r="G8630" s="166">
        <v>42979</v>
      </c>
      <c r="H8630" s="157">
        <v>1</v>
      </c>
      <c r="I8630" s="166"/>
    </row>
    <row r="8631" spans="1:9" x14ac:dyDescent="0.25">
      <c r="A8631" s="155" t="s">
        <v>71</v>
      </c>
      <c r="B8631" s="155" t="s">
        <v>102</v>
      </c>
      <c r="C8631" s="155" t="s">
        <v>12121</v>
      </c>
      <c r="D8631" s="155">
        <v>10</v>
      </c>
      <c r="E8631" s="155">
        <v>10</v>
      </c>
      <c r="F8631" s="166">
        <v>42975</v>
      </c>
      <c r="G8631" s="166">
        <v>42977</v>
      </c>
      <c r="H8631" s="157">
        <v>1</v>
      </c>
      <c r="I8631" s="166"/>
    </row>
    <row r="8632" spans="1:9" x14ac:dyDescent="0.25">
      <c r="A8632" s="155" t="s">
        <v>71</v>
      </c>
      <c r="B8632" s="155" t="s">
        <v>167</v>
      </c>
      <c r="C8632" s="155" t="s">
        <v>161</v>
      </c>
      <c r="D8632" s="155">
        <v>6</v>
      </c>
      <c r="E8632" s="155">
        <v>6</v>
      </c>
      <c r="F8632" s="166">
        <v>42975</v>
      </c>
      <c r="G8632" s="166">
        <v>42977</v>
      </c>
      <c r="H8632" s="157">
        <v>1</v>
      </c>
      <c r="I8632" s="166"/>
    </row>
    <row r="8633" spans="1:9" x14ac:dyDescent="0.25">
      <c r="A8633" s="155" t="s">
        <v>71</v>
      </c>
      <c r="B8633" s="155" t="s">
        <v>154</v>
      </c>
      <c r="C8633" s="155" t="s">
        <v>819</v>
      </c>
      <c r="D8633" s="155">
        <v>5</v>
      </c>
      <c r="E8633" s="155">
        <v>5</v>
      </c>
      <c r="F8633" s="166">
        <v>42975</v>
      </c>
      <c r="G8633" s="166">
        <v>42977</v>
      </c>
      <c r="H8633" s="157">
        <v>1</v>
      </c>
      <c r="I8633" s="166"/>
    </row>
    <row r="8634" spans="1:9" x14ac:dyDescent="0.25">
      <c r="A8634" s="155" t="s">
        <v>71</v>
      </c>
      <c r="B8634" s="155" t="s">
        <v>477</v>
      </c>
      <c r="C8634" s="155" t="s">
        <v>59</v>
      </c>
      <c r="D8634" s="155">
        <v>10</v>
      </c>
      <c r="E8634" s="155">
        <v>10</v>
      </c>
      <c r="F8634" s="166">
        <v>42975</v>
      </c>
      <c r="G8634" s="166">
        <v>42977</v>
      </c>
      <c r="H8634" s="157">
        <v>1</v>
      </c>
      <c r="I8634" s="166"/>
    </row>
    <row r="8635" spans="1:9" x14ac:dyDescent="0.25">
      <c r="A8635" s="155" t="s">
        <v>71</v>
      </c>
      <c r="B8635" s="155" t="s">
        <v>1550</v>
      </c>
      <c r="C8635" s="155" t="s">
        <v>12122</v>
      </c>
      <c r="D8635" s="155">
        <v>5</v>
      </c>
      <c r="E8635" s="155">
        <v>5</v>
      </c>
      <c r="F8635" s="166">
        <v>42975</v>
      </c>
      <c r="G8635" s="166">
        <v>42978</v>
      </c>
      <c r="H8635" s="157">
        <v>1</v>
      </c>
      <c r="I8635" s="166"/>
    </row>
    <row r="8636" spans="1:9" x14ac:dyDescent="0.25">
      <c r="A8636" s="155" t="s">
        <v>8170</v>
      </c>
      <c r="B8636" s="155" t="s">
        <v>12124</v>
      </c>
      <c r="C8636" s="155" t="s">
        <v>12127</v>
      </c>
      <c r="D8636" s="155">
        <v>4</v>
      </c>
      <c r="E8636" s="155">
        <v>4</v>
      </c>
      <c r="F8636" s="166">
        <v>42975</v>
      </c>
      <c r="G8636" s="166">
        <v>42988</v>
      </c>
      <c r="H8636" s="157">
        <v>1</v>
      </c>
      <c r="I8636" s="166"/>
    </row>
    <row r="8637" spans="1:9" x14ac:dyDescent="0.25">
      <c r="A8637" s="155" t="s">
        <v>8170</v>
      </c>
      <c r="B8637" s="155" t="s">
        <v>11572</v>
      </c>
      <c r="C8637" s="155" t="s">
        <v>12123</v>
      </c>
      <c r="D8637" s="155">
        <v>1</v>
      </c>
      <c r="E8637" s="155">
        <v>1</v>
      </c>
      <c r="F8637" s="166">
        <v>42975</v>
      </c>
      <c r="G8637" s="166">
        <v>42988</v>
      </c>
      <c r="H8637" s="157">
        <v>1</v>
      </c>
      <c r="I8637" s="166"/>
    </row>
    <row r="8638" spans="1:9" x14ac:dyDescent="0.25">
      <c r="A8638" s="155" t="s">
        <v>8170</v>
      </c>
      <c r="B8638" s="155" t="s">
        <v>12125</v>
      </c>
      <c r="C8638" s="155" t="s">
        <v>364</v>
      </c>
      <c r="D8638" s="155">
        <v>2</v>
      </c>
      <c r="E8638" s="155">
        <v>2</v>
      </c>
      <c r="F8638" s="166">
        <v>42975</v>
      </c>
      <c r="G8638" s="166">
        <v>42988</v>
      </c>
      <c r="H8638" s="157">
        <v>1</v>
      </c>
      <c r="I8638" s="166"/>
    </row>
    <row r="8639" spans="1:9" x14ac:dyDescent="0.25">
      <c r="A8639" s="155" t="s">
        <v>8170</v>
      </c>
      <c r="B8639" s="155" t="s">
        <v>12126</v>
      </c>
      <c r="C8639" s="155" t="s">
        <v>161</v>
      </c>
      <c r="D8639" s="155">
        <v>2</v>
      </c>
      <c r="E8639" s="155">
        <v>2</v>
      </c>
      <c r="F8639" s="166">
        <v>42975</v>
      </c>
      <c r="G8639" s="166">
        <v>42988</v>
      </c>
      <c r="H8639" s="157">
        <v>1</v>
      </c>
      <c r="I8639" s="166"/>
    </row>
    <row r="8640" spans="1:9" x14ac:dyDescent="0.25">
      <c r="A8640" s="155" t="s">
        <v>9402</v>
      </c>
      <c r="B8640" s="155" t="s">
        <v>12128</v>
      </c>
      <c r="C8640" s="155" t="s">
        <v>12129</v>
      </c>
      <c r="D8640" s="155">
        <v>50</v>
      </c>
      <c r="E8640" s="155">
        <v>50</v>
      </c>
      <c r="F8640" s="166">
        <v>42975</v>
      </c>
      <c r="G8640" s="166">
        <v>42975</v>
      </c>
      <c r="H8640" s="157">
        <v>1</v>
      </c>
      <c r="I8640" s="166"/>
    </row>
    <row r="8641" spans="1:9" x14ac:dyDescent="0.25">
      <c r="A8641" s="155" t="s">
        <v>286</v>
      </c>
      <c r="B8641" s="155" t="s">
        <v>10059</v>
      </c>
      <c r="C8641" s="155" t="s">
        <v>12130</v>
      </c>
      <c r="D8641" s="155">
        <v>100</v>
      </c>
      <c r="E8641" s="155">
        <v>100</v>
      </c>
      <c r="F8641" s="166">
        <v>42975</v>
      </c>
      <c r="G8641" s="166">
        <v>42979</v>
      </c>
      <c r="H8641" s="157">
        <v>1</v>
      </c>
      <c r="I8641" s="166"/>
    </row>
    <row r="8642" spans="1:9" x14ac:dyDescent="0.25">
      <c r="A8642" s="155" t="s">
        <v>12084</v>
      </c>
      <c r="B8642" s="155" t="s">
        <v>12132</v>
      </c>
      <c r="C8642" s="155" t="s">
        <v>12131</v>
      </c>
      <c r="D8642" s="155">
        <v>5</v>
      </c>
      <c r="E8642" s="155">
        <v>5</v>
      </c>
      <c r="F8642" s="166">
        <v>42975</v>
      </c>
      <c r="G8642" s="166">
        <v>42977</v>
      </c>
      <c r="H8642" s="157">
        <v>1</v>
      </c>
      <c r="I8642" s="166"/>
    </row>
    <row r="8643" spans="1:9" x14ac:dyDescent="0.25">
      <c r="A8643" s="155" t="s">
        <v>11274</v>
      </c>
      <c r="B8643" s="155" t="s">
        <v>1696</v>
      </c>
      <c r="C8643" s="155" t="s">
        <v>12133</v>
      </c>
      <c r="D8643" s="155">
        <v>1</v>
      </c>
      <c r="E8643" s="155">
        <v>1</v>
      </c>
      <c r="F8643" s="166">
        <v>42975</v>
      </c>
      <c r="G8643" s="166">
        <v>42978</v>
      </c>
      <c r="H8643" s="157">
        <v>1</v>
      </c>
      <c r="I8643" s="166" t="s">
        <v>12136</v>
      </c>
    </row>
    <row r="8644" spans="1:9" x14ac:dyDescent="0.25">
      <c r="A8644" s="155" t="s">
        <v>3437</v>
      </c>
      <c r="B8644" s="155" t="s">
        <v>12135</v>
      </c>
      <c r="C8644" s="155" t="s">
        <v>12134</v>
      </c>
      <c r="D8644" s="155">
        <v>2</v>
      </c>
      <c r="E8644" s="155">
        <v>2</v>
      </c>
      <c r="F8644" s="166">
        <v>42975</v>
      </c>
      <c r="G8644" s="166">
        <v>42983</v>
      </c>
      <c r="H8644" s="157">
        <v>1</v>
      </c>
      <c r="I8644" s="166"/>
    </row>
    <row r="8645" spans="1:9" x14ac:dyDescent="0.25">
      <c r="A8645" s="155" t="s">
        <v>261</v>
      </c>
      <c r="B8645" s="155" t="s">
        <v>11777</v>
      </c>
      <c r="C8645" s="155" t="s">
        <v>12137</v>
      </c>
      <c r="D8645" s="155">
        <v>10</v>
      </c>
      <c r="E8645" s="155">
        <v>10</v>
      </c>
      <c r="F8645" s="166">
        <v>42975</v>
      </c>
      <c r="G8645" s="166">
        <v>42979</v>
      </c>
      <c r="H8645" s="157">
        <v>1</v>
      </c>
      <c r="I8645" s="166"/>
    </row>
    <row r="8646" spans="1:9" x14ac:dyDescent="0.25">
      <c r="A8646" s="155" t="s">
        <v>11911</v>
      </c>
      <c r="B8646" s="155" t="s">
        <v>1241</v>
      </c>
      <c r="C8646" s="155" t="s">
        <v>12140</v>
      </c>
      <c r="D8646" s="155">
        <v>60</v>
      </c>
      <c r="E8646" s="155">
        <v>60</v>
      </c>
      <c r="F8646" s="166">
        <v>42975</v>
      </c>
      <c r="G8646" s="166">
        <v>42977</v>
      </c>
      <c r="H8646" s="157">
        <v>1</v>
      </c>
      <c r="I8646" s="166"/>
    </row>
    <row r="8647" spans="1:9" x14ac:dyDescent="0.25">
      <c r="A8647" s="155" t="s">
        <v>11911</v>
      </c>
      <c r="B8647" s="155" t="s">
        <v>463</v>
      </c>
      <c r="C8647" s="155" t="s">
        <v>12139</v>
      </c>
      <c r="D8647" s="155">
        <v>60</v>
      </c>
      <c r="E8647" s="155">
        <v>60</v>
      </c>
      <c r="F8647" s="166">
        <v>42975</v>
      </c>
      <c r="G8647" s="166">
        <v>42977</v>
      </c>
      <c r="H8647" s="157">
        <v>1</v>
      </c>
      <c r="I8647" s="166"/>
    </row>
    <row r="8648" spans="1:9" x14ac:dyDescent="0.25">
      <c r="A8648" s="155" t="s">
        <v>11911</v>
      </c>
      <c r="B8648" s="155" t="s">
        <v>9768</v>
      </c>
      <c r="C8648" s="155" t="s">
        <v>12138</v>
      </c>
      <c r="D8648" s="155">
        <v>60</v>
      </c>
      <c r="E8648" s="155">
        <v>60</v>
      </c>
      <c r="F8648" s="166">
        <v>42975</v>
      </c>
      <c r="G8648" s="166">
        <v>42977</v>
      </c>
      <c r="H8648" s="157">
        <v>1</v>
      </c>
      <c r="I8648" s="166"/>
    </row>
    <row r="8649" spans="1:9" x14ac:dyDescent="0.25">
      <c r="A8649" s="155" t="s">
        <v>10716</v>
      </c>
      <c r="B8649" s="155" t="s">
        <v>12141</v>
      </c>
      <c r="C8649" s="155" t="s">
        <v>12142</v>
      </c>
      <c r="D8649" s="155">
        <v>10</v>
      </c>
      <c r="E8649" s="155">
        <v>10</v>
      </c>
      <c r="F8649" s="166">
        <v>42975</v>
      </c>
      <c r="G8649" s="166">
        <v>42979</v>
      </c>
      <c r="H8649" s="157">
        <v>1</v>
      </c>
      <c r="I8649" s="166"/>
    </row>
    <row r="8650" spans="1:9" x14ac:dyDescent="0.25">
      <c r="A8650" s="155" t="s">
        <v>9402</v>
      </c>
      <c r="B8650" s="155" t="s">
        <v>1696</v>
      </c>
      <c r="C8650" s="155" t="s">
        <v>12143</v>
      </c>
      <c r="D8650" s="155">
        <v>3</v>
      </c>
      <c r="E8650" s="155">
        <v>3</v>
      </c>
      <c r="F8650" s="166">
        <v>42975</v>
      </c>
      <c r="G8650" s="166">
        <v>42976</v>
      </c>
      <c r="H8650" s="157">
        <v>1</v>
      </c>
      <c r="I8650" s="166"/>
    </row>
    <row r="8651" spans="1:9" x14ac:dyDescent="0.25">
      <c r="A8651" s="155" t="s">
        <v>520</v>
      </c>
      <c r="B8651" s="155" t="s">
        <v>789</v>
      </c>
      <c r="C8651" s="155" t="s">
        <v>12144</v>
      </c>
      <c r="D8651" s="155">
        <v>45</v>
      </c>
      <c r="E8651" s="155">
        <v>45</v>
      </c>
      <c r="F8651" s="166">
        <v>42975</v>
      </c>
      <c r="G8651" s="166">
        <v>42979</v>
      </c>
      <c r="H8651" s="157">
        <v>1</v>
      </c>
      <c r="I8651" s="166"/>
    </row>
    <row r="8652" spans="1:9" x14ac:dyDescent="0.25">
      <c r="A8652" s="155" t="s">
        <v>4386</v>
      </c>
      <c r="B8652" s="155" t="s">
        <v>12145</v>
      </c>
      <c r="C8652" s="155" t="s">
        <v>12146</v>
      </c>
      <c r="D8652" s="155">
        <v>5</v>
      </c>
      <c r="E8652" s="155">
        <v>5</v>
      </c>
      <c r="F8652" s="166">
        <v>42975</v>
      </c>
      <c r="G8652" s="166">
        <v>42976</v>
      </c>
      <c r="H8652" s="157">
        <v>1</v>
      </c>
      <c r="I8652" s="166"/>
    </row>
    <row r="8653" spans="1:9" x14ac:dyDescent="0.25">
      <c r="A8653" s="155" t="s">
        <v>115</v>
      </c>
      <c r="B8653" s="155" t="s">
        <v>4231</v>
      </c>
      <c r="C8653" s="155" t="s">
        <v>12147</v>
      </c>
      <c r="D8653" s="155">
        <v>200</v>
      </c>
      <c r="E8653" s="155">
        <v>200</v>
      </c>
      <c r="F8653" s="166">
        <v>42976</v>
      </c>
      <c r="G8653" s="166">
        <v>42978</v>
      </c>
      <c r="H8653" s="157">
        <v>1</v>
      </c>
      <c r="I8653" s="166"/>
    </row>
    <row r="8654" spans="1:9" x14ac:dyDescent="0.25">
      <c r="A8654" s="155" t="s">
        <v>2714</v>
      </c>
      <c r="B8654" s="155" t="s">
        <v>2066</v>
      </c>
      <c r="C8654" s="155" t="s">
        <v>12148</v>
      </c>
      <c r="D8654" s="155">
        <v>675</v>
      </c>
      <c r="E8654" s="155">
        <v>675</v>
      </c>
      <c r="F8654" s="166">
        <v>42977</v>
      </c>
      <c r="G8654" s="166">
        <v>42982</v>
      </c>
      <c r="H8654" s="157">
        <v>1</v>
      </c>
      <c r="I8654" s="166"/>
    </row>
    <row r="8655" spans="1:9" x14ac:dyDescent="0.25">
      <c r="A8655" s="155" t="s">
        <v>12149</v>
      </c>
      <c r="B8655" s="155" t="s">
        <v>7738</v>
      </c>
      <c r="C8655" s="155" t="s">
        <v>12150</v>
      </c>
      <c r="D8655" s="155">
        <v>2500</v>
      </c>
      <c r="E8655" s="155">
        <v>2500</v>
      </c>
      <c r="F8655" s="166">
        <v>42977</v>
      </c>
      <c r="G8655" s="166">
        <v>42979</v>
      </c>
      <c r="H8655" s="157">
        <v>1</v>
      </c>
      <c r="I8655" s="166"/>
    </row>
    <row r="8656" spans="1:9" x14ac:dyDescent="0.25">
      <c r="A8656" s="155" t="s">
        <v>2317</v>
      </c>
      <c r="B8656" s="155" t="s">
        <v>2318</v>
      </c>
      <c r="C8656" s="155" t="s">
        <v>12151</v>
      </c>
      <c r="D8656" s="155">
        <v>175</v>
      </c>
      <c r="E8656" s="155">
        <v>16</v>
      </c>
      <c r="F8656" s="166">
        <v>42978</v>
      </c>
      <c r="G8656" s="166">
        <v>42979</v>
      </c>
      <c r="H8656" s="157">
        <v>1</v>
      </c>
      <c r="I8656" s="166"/>
    </row>
    <row r="8657" spans="1:9" x14ac:dyDescent="0.25">
      <c r="A8657" s="155" t="s">
        <v>520</v>
      </c>
      <c r="B8657" s="155" t="s">
        <v>10862</v>
      </c>
      <c r="C8657" s="155" t="s">
        <v>12152</v>
      </c>
      <c r="D8657" s="155">
        <v>110</v>
      </c>
      <c r="E8657" s="155">
        <v>110</v>
      </c>
      <c r="F8657" s="166">
        <v>42978</v>
      </c>
      <c r="G8657" s="166">
        <v>42985</v>
      </c>
      <c r="H8657" s="157">
        <v>1</v>
      </c>
      <c r="I8657" s="166"/>
    </row>
    <row r="8658" spans="1:9" x14ac:dyDescent="0.25">
      <c r="A8658" s="155" t="s">
        <v>10484</v>
      </c>
      <c r="B8658" s="155" t="s">
        <v>7706</v>
      </c>
      <c r="C8658" s="155" t="s">
        <v>12153</v>
      </c>
      <c r="D8658" s="155">
        <v>20</v>
      </c>
      <c r="E8658" s="155">
        <v>20</v>
      </c>
      <c r="F8658" s="166">
        <v>42978</v>
      </c>
      <c r="G8658" s="166">
        <v>42983</v>
      </c>
      <c r="H8658" s="157">
        <v>1</v>
      </c>
      <c r="I8658" s="166"/>
    </row>
    <row r="8659" spans="1:9" x14ac:dyDescent="0.25">
      <c r="A8659" s="155" t="s">
        <v>12014</v>
      </c>
      <c r="B8659" s="155" t="s">
        <v>12154</v>
      </c>
      <c r="C8659" s="155" t="s">
        <v>12155</v>
      </c>
      <c r="D8659" s="155">
        <v>15</v>
      </c>
      <c r="E8659" s="155">
        <v>15</v>
      </c>
      <c r="F8659" s="166">
        <v>42978</v>
      </c>
      <c r="G8659" s="166">
        <v>42979</v>
      </c>
      <c r="H8659" s="157">
        <v>1</v>
      </c>
      <c r="I8659" s="166"/>
    </row>
    <row r="8660" spans="1:9" x14ac:dyDescent="0.25">
      <c r="A8660" s="155" t="s">
        <v>4839</v>
      </c>
      <c r="B8660" s="155" t="s">
        <v>272</v>
      </c>
      <c r="C8660" s="155" t="s">
        <v>272</v>
      </c>
      <c r="D8660" s="155">
        <v>1</v>
      </c>
      <c r="E8660" s="155">
        <v>1</v>
      </c>
      <c r="F8660" s="166">
        <v>42978</v>
      </c>
      <c r="G8660" s="166">
        <v>42983</v>
      </c>
      <c r="H8660" s="157">
        <v>1</v>
      </c>
      <c r="I8660" s="166"/>
    </row>
    <row r="8661" spans="1:9" x14ac:dyDescent="0.25">
      <c r="A8661" s="155" t="s">
        <v>71</v>
      </c>
      <c r="B8661" s="155" t="s">
        <v>154</v>
      </c>
      <c r="C8661" s="155" t="s">
        <v>12156</v>
      </c>
      <c r="D8661" s="155">
        <v>5</v>
      </c>
      <c r="E8661" s="155">
        <v>5</v>
      </c>
      <c r="F8661" s="166">
        <v>42979</v>
      </c>
      <c r="G8661" s="166">
        <v>42986</v>
      </c>
      <c r="H8661" s="157">
        <v>1</v>
      </c>
      <c r="I8661" s="166"/>
    </row>
    <row r="8662" spans="1:9" x14ac:dyDescent="0.25">
      <c r="A8662" s="155" t="s">
        <v>71</v>
      </c>
      <c r="B8662" s="155" t="s">
        <v>154</v>
      </c>
      <c r="C8662" s="155" t="s">
        <v>12157</v>
      </c>
      <c r="D8662" s="155">
        <v>5</v>
      </c>
      <c r="E8662" s="155">
        <v>5</v>
      </c>
      <c r="F8662" s="166">
        <v>42979</v>
      </c>
      <c r="G8662" s="166">
        <v>42986</v>
      </c>
      <c r="H8662" s="157">
        <v>1</v>
      </c>
      <c r="I8662" s="166"/>
    </row>
    <row r="8663" spans="1:9" x14ac:dyDescent="0.25">
      <c r="A8663" s="155" t="s">
        <v>520</v>
      </c>
      <c r="B8663" s="155" t="s">
        <v>6956</v>
      </c>
      <c r="C8663" s="155" t="s">
        <v>12158</v>
      </c>
      <c r="D8663" s="155">
        <v>105</v>
      </c>
      <c r="E8663" s="155">
        <v>105</v>
      </c>
      <c r="F8663" s="166">
        <v>42979</v>
      </c>
      <c r="G8663" s="166">
        <v>42989</v>
      </c>
      <c r="H8663" s="157">
        <v>1</v>
      </c>
      <c r="I8663" s="166"/>
    </row>
    <row r="8664" spans="1:9" x14ac:dyDescent="0.25">
      <c r="A8664" s="155" t="s">
        <v>36</v>
      </c>
      <c r="B8664" s="155" t="s">
        <v>1157</v>
      </c>
      <c r="C8664" s="155" t="s">
        <v>12159</v>
      </c>
      <c r="D8664" s="155">
        <v>50</v>
      </c>
      <c r="E8664" s="155">
        <v>50</v>
      </c>
      <c r="F8664" s="166">
        <v>42979</v>
      </c>
      <c r="G8664" s="166">
        <v>42983</v>
      </c>
      <c r="H8664" s="157">
        <v>1</v>
      </c>
      <c r="I8664" s="166"/>
    </row>
    <row r="8665" spans="1:9" x14ac:dyDescent="0.25">
      <c r="A8665" s="155" t="s">
        <v>299</v>
      </c>
      <c r="B8665" s="155" t="s">
        <v>507</v>
      </c>
      <c r="C8665" s="155" t="s">
        <v>12160</v>
      </c>
      <c r="D8665" s="155">
        <v>25</v>
      </c>
      <c r="E8665" s="155">
        <v>25</v>
      </c>
      <c r="F8665" s="166">
        <v>42979</v>
      </c>
      <c r="G8665" s="166">
        <v>42983</v>
      </c>
      <c r="H8665" s="157">
        <v>1</v>
      </c>
      <c r="I8665" s="166"/>
    </row>
    <row r="8666" spans="1:9" x14ac:dyDescent="0.25">
      <c r="A8666" s="155" t="s">
        <v>12161</v>
      </c>
      <c r="B8666" s="155" t="s">
        <v>11177</v>
      </c>
      <c r="C8666" s="155" t="s">
        <v>12162</v>
      </c>
      <c r="D8666" s="155">
        <v>25</v>
      </c>
      <c r="E8666" s="155">
        <v>25</v>
      </c>
      <c r="F8666" s="166">
        <v>42979</v>
      </c>
      <c r="G8666" s="166">
        <v>42979</v>
      </c>
      <c r="H8666" s="157">
        <v>1</v>
      </c>
      <c r="I8666" s="166"/>
    </row>
    <row r="8667" spans="1:9" x14ac:dyDescent="0.25">
      <c r="A8667" s="155" t="s">
        <v>71</v>
      </c>
      <c r="B8667" s="155" t="s">
        <v>154</v>
      </c>
      <c r="C8667" s="155" t="s">
        <v>12163</v>
      </c>
      <c r="D8667" s="155">
        <v>7</v>
      </c>
      <c r="E8667" s="155">
        <v>7</v>
      </c>
      <c r="F8667" s="166">
        <v>42979</v>
      </c>
      <c r="G8667" s="166">
        <v>43000</v>
      </c>
      <c r="H8667" s="157">
        <v>1</v>
      </c>
      <c r="I8667" s="166"/>
    </row>
    <row r="8668" spans="1:9" x14ac:dyDescent="0.25">
      <c r="A8668" s="155" t="s">
        <v>71</v>
      </c>
      <c r="B8668" s="155" t="s">
        <v>154</v>
      </c>
      <c r="C8668" s="155" t="s">
        <v>12164</v>
      </c>
      <c r="D8668" s="155">
        <v>5</v>
      </c>
      <c r="E8668" s="155">
        <v>5</v>
      </c>
      <c r="F8668" s="166">
        <v>42979</v>
      </c>
      <c r="G8668" s="166">
        <v>43020</v>
      </c>
      <c r="H8668" s="157">
        <v>1</v>
      </c>
      <c r="I8668" s="166"/>
    </row>
    <row r="8669" spans="1:9" x14ac:dyDescent="0.25">
      <c r="A8669" s="155" t="s">
        <v>71</v>
      </c>
      <c r="B8669" s="155" t="s">
        <v>477</v>
      </c>
      <c r="C8669" s="155" t="s">
        <v>12165</v>
      </c>
      <c r="D8669" s="155">
        <v>5</v>
      </c>
      <c r="E8669" s="155">
        <v>5</v>
      </c>
      <c r="F8669" s="166">
        <v>42979</v>
      </c>
      <c r="G8669" s="166">
        <v>43005</v>
      </c>
      <c r="H8669" s="157">
        <v>1</v>
      </c>
      <c r="I8669" s="166"/>
    </row>
    <row r="8670" spans="1:9" x14ac:dyDescent="0.25">
      <c r="A8670" s="155" t="s">
        <v>71</v>
      </c>
      <c r="B8670" s="155" t="s">
        <v>477</v>
      </c>
      <c r="C8670" s="155" t="s">
        <v>12166</v>
      </c>
      <c r="D8670" s="155">
        <v>5</v>
      </c>
      <c r="E8670" s="155">
        <v>5</v>
      </c>
      <c r="F8670" s="166">
        <v>42979</v>
      </c>
      <c r="G8670" s="166">
        <v>43025</v>
      </c>
      <c r="H8670" s="157">
        <v>1</v>
      </c>
      <c r="I8670" s="166"/>
    </row>
    <row r="8671" spans="1:9" x14ac:dyDescent="0.25">
      <c r="A8671" s="155" t="s">
        <v>71</v>
      </c>
      <c r="B8671" s="155" t="s">
        <v>1168</v>
      </c>
      <c r="C8671" s="155" t="s">
        <v>12167</v>
      </c>
      <c r="D8671" s="155">
        <v>10</v>
      </c>
      <c r="E8671" s="155">
        <v>10</v>
      </c>
      <c r="F8671" s="166">
        <v>42979</v>
      </c>
      <c r="G8671" s="166">
        <v>43028</v>
      </c>
      <c r="H8671" s="157">
        <v>1</v>
      </c>
      <c r="I8671" s="166"/>
    </row>
    <row r="8672" spans="1:9" x14ac:dyDescent="0.25">
      <c r="A8672" s="155" t="s">
        <v>8290</v>
      </c>
      <c r="B8672" s="155" t="s">
        <v>8291</v>
      </c>
      <c r="C8672" s="155" t="s">
        <v>12168</v>
      </c>
      <c r="D8672" s="155">
        <v>50</v>
      </c>
      <c r="E8672" s="155">
        <v>50</v>
      </c>
      <c r="F8672" s="166">
        <v>42979</v>
      </c>
      <c r="G8672" s="166">
        <v>42979</v>
      </c>
      <c r="H8672" s="157">
        <v>1</v>
      </c>
      <c r="I8672" s="166"/>
    </row>
    <row r="8673" spans="1:9" x14ac:dyDescent="0.25">
      <c r="A8673" s="155" t="s">
        <v>11865</v>
      </c>
      <c r="B8673" s="155" t="s">
        <v>12171</v>
      </c>
      <c r="C8673" s="155" t="s">
        <v>12173</v>
      </c>
      <c r="D8673" s="155">
        <v>5</v>
      </c>
      <c r="E8673" s="155">
        <v>5</v>
      </c>
      <c r="F8673" s="166">
        <v>42983</v>
      </c>
      <c r="G8673" s="166">
        <v>42989</v>
      </c>
      <c r="H8673" s="157">
        <v>1</v>
      </c>
      <c r="I8673" s="166"/>
    </row>
    <row r="8674" spans="1:9" x14ac:dyDescent="0.25">
      <c r="A8674" s="155" t="s">
        <v>11865</v>
      </c>
      <c r="B8674" s="155" t="s">
        <v>12172</v>
      </c>
      <c r="C8674" s="155" t="s">
        <v>364</v>
      </c>
      <c r="D8674" s="155">
        <v>5</v>
      </c>
      <c r="E8674" s="155">
        <v>5</v>
      </c>
      <c r="F8674" s="166">
        <v>42983</v>
      </c>
      <c r="G8674" s="166">
        <v>42989</v>
      </c>
      <c r="H8674" s="157">
        <v>1</v>
      </c>
      <c r="I8674" s="166"/>
    </row>
    <row r="8675" spans="1:9" x14ac:dyDescent="0.25">
      <c r="A8675" s="155" t="s">
        <v>1280</v>
      </c>
      <c r="B8675" s="155" t="s">
        <v>2610</v>
      </c>
      <c r="C8675" s="155" t="s">
        <v>12174</v>
      </c>
      <c r="D8675" s="155">
        <v>100</v>
      </c>
      <c r="E8675" s="155">
        <v>100</v>
      </c>
      <c r="F8675" s="166">
        <v>42983</v>
      </c>
      <c r="G8675" s="166">
        <v>42984</v>
      </c>
      <c r="H8675" s="157">
        <v>1</v>
      </c>
      <c r="I8675" s="166"/>
    </row>
    <row r="8676" spans="1:9" x14ac:dyDescent="0.25">
      <c r="A8676" s="155" t="s">
        <v>2714</v>
      </c>
      <c r="B8676" s="155" t="s">
        <v>791</v>
      </c>
      <c r="C8676" s="155" t="s">
        <v>12175</v>
      </c>
      <c r="D8676" s="155">
        <v>10</v>
      </c>
      <c r="E8676" s="155">
        <v>10</v>
      </c>
      <c r="F8676" s="166">
        <v>42983</v>
      </c>
      <c r="G8676" s="166">
        <v>42986</v>
      </c>
      <c r="H8676" s="157">
        <v>1</v>
      </c>
      <c r="I8676" s="166"/>
    </row>
    <row r="8677" spans="1:9" x14ac:dyDescent="0.25">
      <c r="A8677" s="155" t="s">
        <v>2714</v>
      </c>
      <c r="B8677" s="155" t="s">
        <v>5304</v>
      </c>
      <c r="C8677" s="155" t="s">
        <v>364</v>
      </c>
      <c r="D8677" s="155">
        <v>300</v>
      </c>
      <c r="E8677" s="155">
        <v>300</v>
      </c>
      <c r="F8677" s="166">
        <v>42983</v>
      </c>
      <c r="G8677" s="166">
        <v>42986</v>
      </c>
      <c r="H8677" s="157">
        <v>1</v>
      </c>
      <c r="I8677" s="166"/>
    </row>
    <row r="8678" spans="1:9" x14ac:dyDescent="0.25">
      <c r="A8678" s="155" t="s">
        <v>10413</v>
      </c>
      <c r="B8678" s="155" t="s">
        <v>12176</v>
      </c>
      <c r="C8678" s="155" t="s">
        <v>12177</v>
      </c>
      <c r="D8678" s="155">
        <v>52</v>
      </c>
      <c r="E8678" s="155">
        <v>52</v>
      </c>
      <c r="F8678" s="166">
        <v>42983</v>
      </c>
      <c r="G8678" s="166">
        <v>42989</v>
      </c>
      <c r="H8678" s="157">
        <v>1</v>
      </c>
      <c r="I8678" s="166"/>
    </row>
    <row r="8679" spans="1:9" x14ac:dyDescent="0.25">
      <c r="A8679" s="155" t="s">
        <v>559</v>
      </c>
      <c r="B8679" s="155" t="s">
        <v>12178</v>
      </c>
      <c r="C8679" s="155" t="s">
        <v>12179</v>
      </c>
      <c r="D8679" s="155">
        <v>100</v>
      </c>
      <c r="E8679" s="155">
        <v>100</v>
      </c>
      <c r="F8679" s="166">
        <v>42983</v>
      </c>
      <c r="G8679" s="166">
        <v>42984</v>
      </c>
      <c r="H8679" s="157">
        <v>1</v>
      </c>
      <c r="I8679" s="166"/>
    </row>
    <row r="8680" spans="1:9" x14ac:dyDescent="0.25">
      <c r="A8680" s="155" t="s">
        <v>12180</v>
      </c>
      <c r="B8680" s="155" t="s">
        <v>12181</v>
      </c>
      <c r="C8680" s="155" t="s">
        <v>12182</v>
      </c>
      <c r="D8680" s="155">
        <v>5</v>
      </c>
      <c r="E8680" s="155">
        <v>5</v>
      </c>
      <c r="F8680" s="166">
        <v>42983</v>
      </c>
      <c r="G8680" s="166">
        <v>42984</v>
      </c>
      <c r="H8680" s="157">
        <v>1</v>
      </c>
      <c r="I8680" s="166"/>
    </row>
    <row r="8681" spans="1:9" x14ac:dyDescent="0.25">
      <c r="A8681" s="155" t="s">
        <v>6021</v>
      </c>
      <c r="B8681" s="155" t="s">
        <v>6022</v>
      </c>
      <c r="C8681" s="155" t="s">
        <v>12188</v>
      </c>
      <c r="D8681" s="155">
        <v>250</v>
      </c>
      <c r="E8681" s="155">
        <v>250</v>
      </c>
      <c r="F8681" s="166">
        <v>42984</v>
      </c>
      <c r="G8681" s="166">
        <v>42987</v>
      </c>
      <c r="H8681" s="157">
        <v>1</v>
      </c>
      <c r="I8681" s="166"/>
    </row>
    <row r="8682" spans="1:9" x14ac:dyDescent="0.25">
      <c r="A8682" s="155" t="s">
        <v>6021</v>
      </c>
      <c r="B8682" s="155" t="s">
        <v>11793</v>
      </c>
      <c r="C8682" s="155" t="s">
        <v>12187</v>
      </c>
      <c r="D8682" s="155">
        <v>250</v>
      </c>
      <c r="E8682" s="155">
        <v>250</v>
      </c>
      <c r="F8682" s="166">
        <v>42984</v>
      </c>
      <c r="G8682" s="166">
        <v>42992</v>
      </c>
      <c r="H8682" s="157">
        <v>1</v>
      </c>
      <c r="I8682" s="166"/>
    </row>
    <row r="8683" spans="1:9" x14ac:dyDescent="0.25">
      <c r="A8683" s="155" t="s">
        <v>71</v>
      </c>
      <c r="B8683" s="155" t="s">
        <v>1550</v>
      </c>
      <c r="C8683" s="155" t="s">
        <v>12122</v>
      </c>
      <c r="D8683" s="155">
        <v>5</v>
      </c>
      <c r="E8683" s="155">
        <v>5</v>
      </c>
      <c r="F8683" s="166">
        <v>42984</v>
      </c>
      <c r="G8683" s="166">
        <v>43004</v>
      </c>
      <c r="H8683" s="157">
        <v>1</v>
      </c>
      <c r="I8683" s="166"/>
    </row>
    <row r="8684" spans="1:9" x14ac:dyDescent="0.25">
      <c r="A8684" s="155" t="s">
        <v>251</v>
      </c>
      <c r="B8684" s="155" t="s">
        <v>12192</v>
      </c>
      <c r="C8684" s="155" t="s">
        <v>12193</v>
      </c>
      <c r="D8684" s="155">
        <v>120</v>
      </c>
      <c r="E8684" s="155">
        <v>120</v>
      </c>
      <c r="F8684" s="166">
        <v>42986</v>
      </c>
      <c r="G8684" s="166">
        <v>42991</v>
      </c>
      <c r="H8684" s="157">
        <v>1</v>
      </c>
      <c r="I8684" s="166"/>
    </row>
    <row r="8685" spans="1:9" x14ac:dyDescent="0.25">
      <c r="A8685" s="155" t="s">
        <v>11630</v>
      </c>
      <c r="B8685" s="155" t="s">
        <v>12194</v>
      </c>
      <c r="C8685" s="155" t="s">
        <v>12197</v>
      </c>
      <c r="D8685" s="155">
        <v>5</v>
      </c>
      <c r="E8685" s="155">
        <v>5</v>
      </c>
      <c r="F8685" s="166">
        <v>42989</v>
      </c>
      <c r="G8685" s="166">
        <v>42989</v>
      </c>
      <c r="H8685" s="157">
        <v>1</v>
      </c>
      <c r="I8685" s="166" t="s">
        <v>214</v>
      </c>
    </row>
    <row r="8686" spans="1:9" x14ac:dyDescent="0.25">
      <c r="A8686" s="155" t="s">
        <v>11630</v>
      </c>
      <c r="B8686" s="155" t="s">
        <v>12195</v>
      </c>
      <c r="C8686" s="155" t="s">
        <v>316</v>
      </c>
      <c r="D8686" s="155">
        <v>5</v>
      </c>
      <c r="E8686" s="155">
        <v>5</v>
      </c>
      <c r="F8686" s="166">
        <v>42989</v>
      </c>
      <c r="G8686" s="166">
        <v>42989</v>
      </c>
      <c r="H8686" s="157">
        <v>1</v>
      </c>
      <c r="I8686" s="166" t="s">
        <v>214</v>
      </c>
    </row>
    <row r="8687" spans="1:9" x14ac:dyDescent="0.25">
      <c r="A8687" s="155" t="s">
        <v>11630</v>
      </c>
      <c r="B8687" s="155" t="s">
        <v>12196</v>
      </c>
      <c r="C8687" s="155" t="s">
        <v>166</v>
      </c>
      <c r="D8687" s="155">
        <v>5</v>
      </c>
      <c r="E8687" s="155">
        <v>5</v>
      </c>
      <c r="F8687" s="166">
        <v>42989</v>
      </c>
      <c r="G8687" s="166">
        <v>42989</v>
      </c>
      <c r="H8687" s="157">
        <v>1</v>
      </c>
      <c r="I8687" s="166" t="s">
        <v>214</v>
      </c>
    </row>
    <row r="8688" spans="1:9" x14ac:dyDescent="0.25">
      <c r="A8688" s="155" t="s">
        <v>2714</v>
      </c>
      <c r="B8688" s="155" t="s">
        <v>143</v>
      </c>
      <c r="C8688" s="155" t="s">
        <v>12198</v>
      </c>
      <c r="D8688" s="155">
        <v>100</v>
      </c>
      <c r="E8688" s="155">
        <v>102</v>
      </c>
      <c r="F8688" s="166">
        <v>42989</v>
      </c>
      <c r="G8688" s="166">
        <v>42993</v>
      </c>
      <c r="H8688" s="157">
        <v>1</v>
      </c>
      <c r="I8688" s="166"/>
    </row>
    <row r="8689" spans="1:9" x14ac:dyDescent="0.25">
      <c r="A8689" s="155" t="s">
        <v>2714</v>
      </c>
      <c r="B8689" s="155" t="s">
        <v>6844</v>
      </c>
      <c r="C8689" s="155" t="s">
        <v>59</v>
      </c>
      <c r="D8689" s="155">
        <v>50</v>
      </c>
      <c r="E8689" s="155">
        <v>50</v>
      </c>
      <c r="F8689" s="166">
        <v>42989</v>
      </c>
      <c r="G8689" s="166">
        <v>42993</v>
      </c>
      <c r="H8689" s="157">
        <v>1</v>
      </c>
      <c r="I8689" s="166"/>
    </row>
    <row r="8690" spans="1:9" x14ac:dyDescent="0.25">
      <c r="A8690" s="155" t="s">
        <v>748</v>
      </c>
      <c r="B8690" s="155" t="s">
        <v>4516</v>
      </c>
      <c r="C8690" s="155" t="s">
        <v>12199</v>
      </c>
      <c r="D8690" s="155">
        <v>100</v>
      </c>
      <c r="E8690" s="155">
        <v>100</v>
      </c>
      <c r="F8690" s="166">
        <v>42989</v>
      </c>
      <c r="G8690" s="166">
        <v>42991</v>
      </c>
      <c r="H8690" s="157">
        <v>1</v>
      </c>
      <c r="I8690" s="166"/>
    </row>
    <row r="8691" spans="1:9" x14ac:dyDescent="0.25">
      <c r="A8691" s="155" t="s">
        <v>10096</v>
      </c>
      <c r="B8691" s="155" t="s">
        <v>12201</v>
      </c>
      <c r="C8691" s="155" t="s">
        <v>12200</v>
      </c>
      <c r="D8691" s="155">
        <v>13</v>
      </c>
      <c r="E8691" s="155">
        <v>13</v>
      </c>
      <c r="F8691" s="166">
        <v>42989</v>
      </c>
      <c r="G8691" s="166">
        <v>42989</v>
      </c>
      <c r="H8691" s="157">
        <v>1</v>
      </c>
      <c r="I8691" s="166"/>
    </row>
    <row r="8692" spans="1:9" x14ac:dyDescent="0.25">
      <c r="A8692" s="155" t="s">
        <v>10484</v>
      </c>
      <c r="B8692" s="155" t="s">
        <v>12202</v>
      </c>
      <c r="C8692" s="155" t="s">
        <v>12203</v>
      </c>
      <c r="D8692" s="155">
        <v>22</v>
      </c>
      <c r="E8692" s="155">
        <v>22</v>
      </c>
      <c r="F8692" s="166">
        <v>42989</v>
      </c>
      <c r="G8692" s="166">
        <v>42992</v>
      </c>
      <c r="H8692" s="157">
        <v>1</v>
      </c>
      <c r="I8692" s="166"/>
    </row>
    <row r="8693" spans="1:9" x14ac:dyDescent="0.25">
      <c r="A8693" s="155" t="s">
        <v>9769</v>
      </c>
      <c r="B8693" s="155" t="s">
        <v>10646</v>
      </c>
      <c r="C8693" s="155" t="s">
        <v>12204</v>
      </c>
      <c r="D8693" s="155">
        <v>50</v>
      </c>
      <c r="E8693" s="155">
        <v>50</v>
      </c>
      <c r="F8693" s="166">
        <v>42989</v>
      </c>
      <c r="G8693" s="166">
        <v>42996</v>
      </c>
      <c r="H8693" s="157">
        <v>1</v>
      </c>
      <c r="I8693" s="166"/>
    </row>
    <row r="8694" spans="1:9" x14ac:dyDescent="0.25">
      <c r="A8694" s="155" t="s">
        <v>6021</v>
      </c>
      <c r="B8694" s="155" t="s">
        <v>12205</v>
      </c>
      <c r="C8694" s="155" t="s">
        <v>12206</v>
      </c>
      <c r="D8694" s="155">
        <v>10</v>
      </c>
      <c r="E8694" s="155">
        <v>10</v>
      </c>
      <c r="F8694" s="166">
        <v>42989</v>
      </c>
      <c r="G8694" s="166">
        <v>42991</v>
      </c>
      <c r="H8694" s="157">
        <v>1</v>
      </c>
      <c r="I8694" s="166"/>
    </row>
    <row r="8695" spans="1:9" x14ac:dyDescent="0.25">
      <c r="A8695" s="155" t="s">
        <v>10716</v>
      </c>
      <c r="B8695" s="155" t="s">
        <v>12208</v>
      </c>
      <c r="C8695" s="155" t="s">
        <v>12207</v>
      </c>
      <c r="D8695" s="155">
        <v>5</v>
      </c>
      <c r="E8695" s="155">
        <v>5</v>
      </c>
      <c r="F8695" s="166">
        <v>42989</v>
      </c>
      <c r="G8695" s="166">
        <v>42990</v>
      </c>
      <c r="H8695" s="157">
        <v>1</v>
      </c>
      <c r="I8695" s="166"/>
    </row>
    <row r="8696" spans="1:9" x14ac:dyDescent="0.25">
      <c r="A8696" s="155" t="s">
        <v>78</v>
      </c>
      <c r="B8696" s="155" t="s">
        <v>4595</v>
      </c>
      <c r="C8696" s="155" t="s">
        <v>12209</v>
      </c>
      <c r="D8696" s="155">
        <v>5</v>
      </c>
      <c r="E8696" s="155">
        <v>5</v>
      </c>
      <c r="F8696" s="166">
        <v>42990</v>
      </c>
      <c r="G8696" s="166">
        <v>42993</v>
      </c>
      <c r="H8696" s="157">
        <v>1</v>
      </c>
      <c r="I8696" s="166"/>
    </row>
    <row r="8697" spans="1:9" x14ac:dyDescent="0.25">
      <c r="A8697" s="155" t="s">
        <v>820</v>
      </c>
      <c r="B8697" s="155" t="s">
        <v>11018</v>
      </c>
      <c r="C8697" s="155" t="s">
        <v>12210</v>
      </c>
      <c r="D8697" s="155">
        <v>25</v>
      </c>
      <c r="E8697" s="155">
        <v>25</v>
      </c>
      <c r="F8697" s="166">
        <v>42990</v>
      </c>
      <c r="G8697" s="166">
        <v>42996</v>
      </c>
      <c r="H8697" s="157">
        <v>1</v>
      </c>
      <c r="I8697" s="166"/>
    </row>
    <row r="8698" spans="1:9" ht="30" x14ac:dyDescent="0.25">
      <c r="A8698" s="155" t="s">
        <v>8056</v>
      </c>
      <c r="B8698" s="155" t="s">
        <v>11497</v>
      </c>
      <c r="C8698" s="155" t="s">
        <v>12211</v>
      </c>
      <c r="D8698" s="155">
        <v>50</v>
      </c>
      <c r="E8698" s="155">
        <v>50</v>
      </c>
      <c r="F8698" s="166">
        <v>42990</v>
      </c>
      <c r="G8698" s="166">
        <v>42996</v>
      </c>
      <c r="H8698" s="157">
        <v>1</v>
      </c>
      <c r="I8698" s="166"/>
    </row>
    <row r="8699" spans="1:9" x14ac:dyDescent="0.25">
      <c r="A8699" s="155" t="s">
        <v>4963</v>
      </c>
      <c r="B8699" s="155" t="s">
        <v>12213</v>
      </c>
      <c r="C8699" s="155" t="s">
        <v>12212</v>
      </c>
      <c r="D8699" s="155">
        <v>50</v>
      </c>
      <c r="E8699" s="155">
        <v>50</v>
      </c>
      <c r="F8699" s="166">
        <v>42990</v>
      </c>
      <c r="G8699" s="166">
        <v>42993</v>
      </c>
      <c r="H8699" s="157">
        <v>1</v>
      </c>
      <c r="I8699" s="166"/>
    </row>
    <row r="8700" spans="1:9" x14ac:dyDescent="0.25">
      <c r="A8700" s="155" t="s">
        <v>4963</v>
      </c>
      <c r="B8700" s="155" t="s">
        <v>12214</v>
      </c>
      <c r="C8700" s="155" t="s">
        <v>166</v>
      </c>
      <c r="D8700" s="155">
        <v>50</v>
      </c>
      <c r="E8700" s="155">
        <v>50</v>
      </c>
      <c r="F8700" s="166">
        <v>42990</v>
      </c>
      <c r="G8700" s="166">
        <v>42993</v>
      </c>
      <c r="H8700" s="157">
        <v>1</v>
      </c>
      <c r="I8700" s="166"/>
    </row>
    <row r="8701" spans="1:9" x14ac:dyDescent="0.25">
      <c r="A8701" s="155" t="s">
        <v>2714</v>
      </c>
      <c r="B8701" s="155" t="s">
        <v>1288</v>
      </c>
      <c r="C8701" s="155" t="s">
        <v>12215</v>
      </c>
      <c r="D8701" s="155">
        <v>25</v>
      </c>
      <c r="E8701" s="155">
        <v>25</v>
      </c>
      <c r="F8701" s="166">
        <v>42990</v>
      </c>
      <c r="G8701" s="166">
        <v>42996</v>
      </c>
      <c r="H8701" s="157">
        <v>1</v>
      </c>
      <c r="I8701" s="166"/>
    </row>
    <row r="8702" spans="1:9" x14ac:dyDescent="0.25">
      <c r="A8702" s="155" t="s">
        <v>2714</v>
      </c>
      <c r="B8702" s="155" t="s">
        <v>3423</v>
      </c>
      <c r="C8702" s="155" t="s">
        <v>12216</v>
      </c>
      <c r="D8702" s="155">
        <v>250</v>
      </c>
      <c r="E8702" s="155">
        <v>320</v>
      </c>
      <c r="F8702" s="166">
        <v>42990</v>
      </c>
      <c r="G8702" s="166">
        <v>42993</v>
      </c>
      <c r="H8702" s="157">
        <v>1</v>
      </c>
      <c r="I8702" s="166"/>
    </row>
    <row r="8703" spans="1:9" x14ac:dyDescent="0.25">
      <c r="A8703" s="155" t="s">
        <v>10087</v>
      </c>
      <c r="B8703" s="155" t="s">
        <v>9211</v>
      </c>
      <c r="C8703" s="155" t="s">
        <v>12217</v>
      </c>
      <c r="D8703" s="155">
        <v>5</v>
      </c>
      <c r="E8703" s="155">
        <v>5</v>
      </c>
      <c r="F8703" s="166">
        <v>42990</v>
      </c>
      <c r="G8703" s="166">
        <v>42993</v>
      </c>
      <c r="H8703" s="157">
        <v>1</v>
      </c>
      <c r="I8703" s="166"/>
    </row>
    <row r="8704" spans="1:9" x14ac:dyDescent="0.25">
      <c r="A8704" s="155" t="s">
        <v>394</v>
      </c>
      <c r="B8704" s="155" t="s">
        <v>12219</v>
      </c>
      <c r="C8704" s="155" t="s">
        <v>12220</v>
      </c>
      <c r="D8704" s="155">
        <v>50</v>
      </c>
      <c r="E8704" s="155">
        <v>50</v>
      </c>
      <c r="F8704" s="166">
        <v>42991</v>
      </c>
      <c r="G8704" s="166">
        <v>42991</v>
      </c>
      <c r="H8704" s="157">
        <v>1</v>
      </c>
      <c r="I8704" s="166"/>
    </row>
    <row r="8705" spans="1:9" x14ac:dyDescent="0.25">
      <c r="A8705" s="155" t="s">
        <v>877</v>
      </c>
      <c r="B8705" s="155" t="s">
        <v>878</v>
      </c>
      <c r="C8705" s="155" t="s">
        <v>12221</v>
      </c>
      <c r="D8705" s="155">
        <v>50</v>
      </c>
      <c r="E8705" s="155">
        <v>50</v>
      </c>
      <c r="F8705" s="166">
        <v>42991</v>
      </c>
      <c r="G8705" s="166">
        <v>42993</v>
      </c>
      <c r="H8705" s="157">
        <v>1</v>
      </c>
      <c r="I8705" s="166"/>
    </row>
    <row r="8706" spans="1:9" x14ac:dyDescent="0.25">
      <c r="A8706" s="155" t="s">
        <v>12084</v>
      </c>
      <c r="B8706" s="155" t="s">
        <v>12222</v>
      </c>
      <c r="C8706" s="155" t="s">
        <v>12223</v>
      </c>
      <c r="D8706" s="155">
        <v>5</v>
      </c>
      <c r="E8706" s="155">
        <v>5</v>
      </c>
      <c r="F8706" s="166">
        <v>42991</v>
      </c>
      <c r="G8706" s="166">
        <v>42993</v>
      </c>
      <c r="H8706" s="157">
        <v>1</v>
      </c>
      <c r="I8706" s="166"/>
    </row>
    <row r="8707" spans="1:9" x14ac:dyDescent="0.25">
      <c r="A8707" s="155" t="s">
        <v>251</v>
      </c>
      <c r="B8707" s="155" t="s">
        <v>3238</v>
      </c>
      <c r="C8707" s="155" t="s">
        <v>12224</v>
      </c>
      <c r="D8707" s="155">
        <v>10</v>
      </c>
      <c r="E8707" s="155">
        <v>10</v>
      </c>
      <c r="F8707" s="166">
        <v>42992</v>
      </c>
      <c r="G8707" s="166">
        <v>42997</v>
      </c>
      <c r="H8707" s="157">
        <v>1</v>
      </c>
      <c r="I8707" s="166"/>
    </row>
    <row r="8708" spans="1:9" x14ac:dyDescent="0.25">
      <c r="A8708" s="155" t="s">
        <v>3437</v>
      </c>
      <c r="B8708" s="155" t="s">
        <v>12135</v>
      </c>
      <c r="C8708" s="155" t="s">
        <v>12225</v>
      </c>
      <c r="D8708" s="155">
        <v>23</v>
      </c>
      <c r="E8708" s="155">
        <v>23</v>
      </c>
      <c r="F8708" s="166">
        <v>42992</v>
      </c>
      <c r="G8708" s="166">
        <v>42997</v>
      </c>
      <c r="H8708" s="157">
        <v>1</v>
      </c>
      <c r="I8708" s="166"/>
    </row>
    <row r="8709" spans="1:9" x14ac:dyDescent="0.25">
      <c r="A8709" s="155" t="s">
        <v>820</v>
      </c>
      <c r="B8709" s="155" t="s">
        <v>11281</v>
      </c>
      <c r="C8709" s="155" t="s">
        <v>12226</v>
      </c>
      <c r="D8709" s="155">
        <v>25</v>
      </c>
      <c r="E8709" s="155">
        <v>25</v>
      </c>
      <c r="F8709" s="166">
        <v>42992</v>
      </c>
      <c r="G8709" s="166">
        <v>42997</v>
      </c>
      <c r="H8709" s="157">
        <v>1</v>
      </c>
      <c r="I8709" s="166"/>
    </row>
    <row r="8710" spans="1:9" x14ac:dyDescent="0.25">
      <c r="A8710" s="155" t="s">
        <v>78</v>
      </c>
      <c r="B8710" s="155" t="s">
        <v>1074</v>
      </c>
      <c r="C8710" s="155" t="s">
        <v>12227</v>
      </c>
      <c r="D8710" s="155">
        <v>33</v>
      </c>
      <c r="E8710" s="155">
        <v>33</v>
      </c>
      <c r="F8710" s="166">
        <v>42993</v>
      </c>
      <c r="G8710" s="166">
        <v>42996</v>
      </c>
      <c r="H8710" s="157">
        <v>1</v>
      </c>
      <c r="I8710" s="166"/>
    </row>
    <row r="8711" spans="1:9" x14ac:dyDescent="0.25">
      <c r="A8711" s="155" t="s">
        <v>11102</v>
      </c>
      <c r="B8711" s="155" t="s">
        <v>264</v>
      </c>
      <c r="C8711" s="155" t="s">
        <v>12228</v>
      </c>
      <c r="D8711" s="155">
        <v>250</v>
      </c>
      <c r="E8711" s="155">
        <v>250</v>
      </c>
      <c r="F8711" s="166">
        <v>42993</v>
      </c>
      <c r="G8711" s="166">
        <v>42998</v>
      </c>
      <c r="H8711" s="157">
        <v>1</v>
      </c>
      <c r="I8711" s="166"/>
    </row>
    <row r="8712" spans="1:9" x14ac:dyDescent="0.25">
      <c r="A8712" s="155" t="s">
        <v>7873</v>
      </c>
      <c r="B8712" s="155" t="s">
        <v>12229</v>
      </c>
      <c r="C8712" s="155" t="s">
        <v>12230</v>
      </c>
      <c r="D8712" s="155">
        <v>4</v>
      </c>
      <c r="E8712" s="155">
        <v>4</v>
      </c>
      <c r="F8712" s="166">
        <v>42993</v>
      </c>
      <c r="G8712" s="166">
        <v>42996</v>
      </c>
      <c r="H8712" s="157">
        <v>1</v>
      </c>
      <c r="I8712" s="166" t="s">
        <v>12231</v>
      </c>
    </row>
    <row r="8713" spans="1:9" x14ac:dyDescent="0.25">
      <c r="A8713" s="155" t="s">
        <v>10096</v>
      </c>
      <c r="B8713" s="155" t="s">
        <v>12201</v>
      </c>
      <c r="C8713" s="155" t="s">
        <v>12232</v>
      </c>
      <c r="D8713" s="155">
        <v>20</v>
      </c>
      <c r="E8713" s="155">
        <v>20</v>
      </c>
      <c r="F8713" s="166">
        <v>42993</v>
      </c>
      <c r="G8713" s="166">
        <v>42998</v>
      </c>
      <c r="H8713" s="157">
        <v>1</v>
      </c>
      <c r="I8713" s="166"/>
    </row>
    <row r="8714" spans="1:9" x14ac:dyDescent="0.25">
      <c r="A8714" s="155" t="s">
        <v>71</v>
      </c>
      <c r="B8714" s="155" t="s">
        <v>167</v>
      </c>
      <c r="C8714" s="155" t="s">
        <v>12234</v>
      </c>
      <c r="D8714" s="155">
        <v>13</v>
      </c>
      <c r="E8714" s="155">
        <v>13</v>
      </c>
      <c r="F8714" s="166">
        <v>42996</v>
      </c>
      <c r="G8714" s="166">
        <v>43005</v>
      </c>
      <c r="H8714" s="157">
        <v>1</v>
      </c>
      <c r="I8714" s="166"/>
    </row>
    <row r="8715" spans="1:9" x14ac:dyDescent="0.25">
      <c r="A8715" s="155" t="s">
        <v>71</v>
      </c>
      <c r="B8715" s="155" t="s">
        <v>1530</v>
      </c>
      <c r="C8715" s="155" t="s">
        <v>12235</v>
      </c>
      <c r="D8715" s="155">
        <v>10</v>
      </c>
      <c r="E8715" s="155">
        <v>10</v>
      </c>
      <c r="F8715" s="166">
        <v>42996</v>
      </c>
      <c r="G8715" s="166">
        <v>43005</v>
      </c>
      <c r="H8715" s="157">
        <v>1</v>
      </c>
      <c r="I8715" s="166"/>
    </row>
    <row r="8716" spans="1:9" x14ac:dyDescent="0.25">
      <c r="A8716" s="155" t="s">
        <v>71</v>
      </c>
      <c r="B8716" s="155" t="s">
        <v>1550</v>
      </c>
      <c r="C8716" s="155" t="s">
        <v>364</v>
      </c>
      <c r="D8716" s="155">
        <v>11</v>
      </c>
      <c r="E8716" s="155">
        <v>11</v>
      </c>
      <c r="F8716" s="166">
        <v>42996</v>
      </c>
      <c r="G8716" s="166">
        <v>43005</v>
      </c>
      <c r="H8716" s="157">
        <v>1</v>
      </c>
      <c r="I8716" s="166"/>
    </row>
    <row r="8717" spans="1:9" x14ac:dyDescent="0.25">
      <c r="A8717" s="155" t="s">
        <v>559</v>
      </c>
      <c r="B8717" s="155" t="s">
        <v>12236</v>
      </c>
      <c r="C8717" s="155" t="s">
        <v>12237</v>
      </c>
      <c r="D8717" s="155">
        <v>5000</v>
      </c>
      <c r="E8717" s="155">
        <v>5040</v>
      </c>
      <c r="F8717" s="166">
        <v>42996</v>
      </c>
      <c r="G8717" s="166">
        <v>42997</v>
      </c>
      <c r="H8717" s="157">
        <v>1</v>
      </c>
      <c r="I8717" s="166"/>
    </row>
    <row r="8718" spans="1:9" x14ac:dyDescent="0.25">
      <c r="A8718" s="155" t="s">
        <v>559</v>
      </c>
      <c r="B8718" s="155" t="s">
        <v>872</v>
      </c>
      <c r="C8718" s="155" t="s">
        <v>12238</v>
      </c>
      <c r="D8718" s="155">
        <v>6000</v>
      </c>
      <c r="E8718" s="155">
        <v>6012</v>
      </c>
      <c r="F8718" s="166">
        <v>42996</v>
      </c>
      <c r="G8718" s="166">
        <v>42997</v>
      </c>
      <c r="H8718" s="157">
        <v>1</v>
      </c>
      <c r="I8718" s="166"/>
    </row>
    <row r="8719" spans="1:9" x14ac:dyDescent="0.25">
      <c r="A8719" s="155" t="s">
        <v>173</v>
      </c>
      <c r="B8719" s="155" t="s">
        <v>7896</v>
      </c>
      <c r="C8719" s="155" t="s">
        <v>12239</v>
      </c>
      <c r="D8719" s="155">
        <v>208</v>
      </c>
      <c r="E8719" s="155">
        <v>208</v>
      </c>
      <c r="F8719" s="166">
        <v>42996</v>
      </c>
      <c r="G8719" s="166">
        <v>42997</v>
      </c>
      <c r="H8719" s="157">
        <v>1</v>
      </c>
      <c r="I8719" s="166"/>
    </row>
    <row r="8720" spans="1:9" x14ac:dyDescent="0.25">
      <c r="A8720" s="155" t="s">
        <v>173</v>
      </c>
      <c r="B8720" s="155" t="s">
        <v>9908</v>
      </c>
      <c r="C8720" s="155" t="s">
        <v>364</v>
      </c>
      <c r="D8720" s="155">
        <v>104</v>
      </c>
      <c r="E8720" s="155">
        <v>104</v>
      </c>
      <c r="F8720" s="166">
        <v>42996</v>
      </c>
      <c r="G8720" s="166">
        <v>42997</v>
      </c>
      <c r="H8720" s="157">
        <v>1</v>
      </c>
      <c r="I8720" s="166"/>
    </row>
    <row r="8721" spans="1:9" x14ac:dyDescent="0.25">
      <c r="A8721" s="155" t="s">
        <v>173</v>
      </c>
      <c r="B8721" s="155" t="s">
        <v>9908</v>
      </c>
      <c r="C8721" s="155" t="s">
        <v>161</v>
      </c>
      <c r="D8721" s="155">
        <v>104</v>
      </c>
      <c r="E8721" s="155">
        <v>104</v>
      </c>
      <c r="F8721" s="166">
        <v>42996</v>
      </c>
      <c r="G8721" s="166">
        <v>42997</v>
      </c>
      <c r="H8721" s="157">
        <v>1</v>
      </c>
      <c r="I8721" s="166"/>
    </row>
    <row r="8722" spans="1:9" x14ac:dyDescent="0.25">
      <c r="A8722" s="155" t="s">
        <v>78</v>
      </c>
      <c r="B8722" s="155" t="s">
        <v>1074</v>
      </c>
      <c r="C8722" s="155" t="s">
        <v>12240</v>
      </c>
      <c r="D8722" s="155">
        <v>42</v>
      </c>
      <c r="E8722" s="155">
        <v>42</v>
      </c>
      <c r="F8722" s="166">
        <v>42997</v>
      </c>
      <c r="G8722" s="166">
        <v>43003</v>
      </c>
      <c r="H8722" s="157">
        <v>1</v>
      </c>
      <c r="I8722" s="166"/>
    </row>
    <row r="8723" spans="1:9" x14ac:dyDescent="0.25">
      <c r="A8723" s="155" t="s">
        <v>245</v>
      </c>
      <c r="B8723" s="155" t="s">
        <v>2800</v>
      </c>
      <c r="C8723" s="155" t="s">
        <v>12241</v>
      </c>
      <c r="D8723" s="155">
        <v>100</v>
      </c>
      <c r="E8723" s="155">
        <v>100</v>
      </c>
      <c r="F8723" s="166">
        <v>42997</v>
      </c>
      <c r="G8723" s="166">
        <v>43000</v>
      </c>
      <c r="H8723" s="157">
        <v>1</v>
      </c>
      <c r="I8723" s="166"/>
    </row>
    <row r="8724" spans="1:9" x14ac:dyDescent="0.25">
      <c r="A8724" s="155" t="s">
        <v>520</v>
      </c>
      <c r="B8724" s="155" t="s">
        <v>2432</v>
      </c>
      <c r="C8724" s="155" t="s">
        <v>12242</v>
      </c>
      <c r="D8724" s="155">
        <v>25</v>
      </c>
      <c r="E8724" s="155">
        <v>25</v>
      </c>
      <c r="F8724" s="166">
        <v>42997</v>
      </c>
      <c r="G8724" s="166">
        <v>43005</v>
      </c>
      <c r="H8724" s="157">
        <v>1</v>
      </c>
      <c r="I8724" s="166"/>
    </row>
    <row r="8725" spans="1:9" x14ac:dyDescent="0.25">
      <c r="A8725" s="155" t="s">
        <v>748</v>
      </c>
      <c r="B8725" s="155" t="s">
        <v>233</v>
      </c>
      <c r="C8725" s="155" t="s">
        <v>12243</v>
      </c>
      <c r="D8725" s="155">
        <v>32</v>
      </c>
      <c r="E8725" s="155">
        <v>32</v>
      </c>
      <c r="F8725" s="166">
        <v>42997</v>
      </c>
      <c r="G8725" s="166">
        <v>43000</v>
      </c>
      <c r="H8725" s="157">
        <v>1</v>
      </c>
      <c r="I8725" s="166"/>
    </row>
    <row r="8726" spans="1:9" x14ac:dyDescent="0.25">
      <c r="A8726" s="155" t="s">
        <v>71</v>
      </c>
      <c r="B8726" s="155" t="s">
        <v>1168</v>
      </c>
      <c r="C8726" s="155" t="s">
        <v>12244</v>
      </c>
      <c r="D8726" s="155">
        <v>10</v>
      </c>
      <c r="E8726" s="155">
        <v>10</v>
      </c>
      <c r="F8726" s="166">
        <v>42997</v>
      </c>
      <c r="G8726" s="166">
        <v>43003</v>
      </c>
      <c r="H8726" s="157">
        <v>1</v>
      </c>
      <c r="I8726" s="166"/>
    </row>
    <row r="8727" spans="1:9" x14ac:dyDescent="0.25">
      <c r="A8727" s="155" t="s">
        <v>29</v>
      </c>
      <c r="B8727" s="155" t="s">
        <v>258</v>
      </c>
      <c r="C8727" s="155" t="s">
        <v>12245</v>
      </c>
      <c r="D8727" s="155">
        <v>200</v>
      </c>
      <c r="E8727" s="155">
        <v>221</v>
      </c>
      <c r="F8727" s="166">
        <v>42998</v>
      </c>
      <c r="G8727" s="166">
        <v>43003</v>
      </c>
      <c r="H8727" s="157">
        <v>1</v>
      </c>
      <c r="I8727" s="166"/>
    </row>
    <row r="8728" spans="1:9" x14ac:dyDescent="0.25">
      <c r="A8728" s="155" t="s">
        <v>2317</v>
      </c>
      <c r="B8728" s="155" t="s">
        <v>2318</v>
      </c>
      <c r="C8728" s="155" t="s">
        <v>12151</v>
      </c>
      <c r="D8728" s="155">
        <v>175</v>
      </c>
      <c r="E8728" s="155">
        <v>128</v>
      </c>
      <c r="F8728" s="166">
        <v>42998</v>
      </c>
      <c r="G8728" s="166">
        <v>43006</v>
      </c>
      <c r="H8728" s="157">
        <v>1</v>
      </c>
      <c r="I8728" s="166"/>
    </row>
    <row r="8729" spans="1:9" x14ac:dyDescent="0.25">
      <c r="A8729" s="155" t="s">
        <v>2317</v>
      </c>
      <c r="B8729" s="155" t="s">
        <v>2318</v>
      </c>
      <c r="C8729" s="155" t="s">
        <v>12246</v>
      </c>
      <c r="D8729" s="155">
        <v>500</v>
      </c>
      <c r="E8729" s="155">
        <v>128</v>
      </c>
      <c r="F8729" s="166">
        <v>42998</v>
      </c>
      <c r="G8729" s="166">
        <v>43025</v>
      </c>
      <c r="H8729" s="157">
        <v>1</v>
      </c>
      <c r="I8729" s="166"/>
    </row>
    <row r="8730" spans="1:9" x14ac:dyDescent="0.25">
      <c r="A8730" s="155" t="s">
        <v>520</v>
      </c>
      <c r="B8730" s="155" t="s">
        <v>609</v>
      </c>
      <c r="C8730" s="155" t="s">
        <v>12247</v>
      </c>
      <c r="D8730" s="155">
        <v>320</v>
      </c>
      <c r="E8730" s="155">
        <v>320</v>
      </c>
      <c r="F8730" s="166">
        <v>42999</v>
      </c>
      <c r="G8730" s="166">
        <v>43003</v>
      </c>
      <c r="H8730" s="157">
        <v>1</v>
      </c>
      <c r="I8730" s="166"/>
    </row>
    <row r="8731" spans="1:9" x14ac:dyDescent="0.25">
      <c r="A8731" s="155" t="s">
        <v>71</v>
      </c>
      <c r="B8731" s="155" t="s">
        <v>477</v>
      </c>
      <c r="C8731" s="155" t="s">
        <v>12248</v>
      </c>
      <c r="D8731" s="155">
        <v>10</v>
      </c>
      <c r="E8731" s="155">
        <v>10</v>
      </c>
      <c r="F8731" s="166">
        <v>42999</v>
      </c>
      <c r="G8731" s="166">
        <v>43004</v>
      </c>
      <c r="H8731" s="157">
        <v>1</v>
      </c>
      <c r="I8731" s="166"/>
    </row>
    <row r="8732" spans="1:9" x14ac:dyDescent="0.25">
      <c r="A8732" s="155" t="s">
        <v>2714</v>
      </c>
      <c r="B8732" s="155" t="s">
        <v>3423</v>
      </c>
      <c r="C8732" s="155" t="s">
        <v>12249</v>
      </c>
      <c r="D8732" s="155">
        <v>250</v>
      </c>
      <c r="E8732" s="155">
        <v>320</v>
      </c>
      <c r="F8732" s="166">
        <v>42999</v>
      </c>
      <c r="G8732" s="166">
        <v>43005</v>
      </c>
      <c r="H8732" s="157">
        <v>1</v>
      </c>
      <c r="I8732" s="166"/>
    </row>
    <row r="8733" spans="1:9" x14ac:dyDescent="0.25">
      <c r="A8733" s="155" t="s">
        <v>4395</v>
      </c>
      <c r="B8733" s="155" t="s">
        <v>4396</v>
      </c>
      <c r="C8733" s="155" t="s">
        <v>12250</v>
      </c>
      <c r="D8733" s="155">
        <v>150</v>
      </c>
      <c r="E8733" s="155">
        <v>150</v>
      </c>
      <c r="F8733" s="166">
        <v>42999</v>
      </c>
      <c r="G8733" s="166">
        <v>42996</v>
      </c>
      <c r="H8733" s="157">
        <v>0</v>
      </c>
      <c r="I8733" s="166"/>
    </row>
    <row r="8734" spans="1:9" x14ac:dyDescent="0.25">
      <c r="A8734" s="155" t="s">
        <v>12251</v>
      </c>
      <c r="B8734" s="155" t="s">
        <v>12252</v>
      </c>
      <c r="C8734" s="155" t="s">
        <v>12253</v>
      </c>
      <c r="D8734" s="155">
        <v>5</v>
      </c>
      <c r="E8734" s="155">
        <v>5</v>
      </c>
      <c r="F8734" s="166">
        <v>42999</v>
      </c>
      <c r="G8734" s="166">
        <v>42998</v>
      </c>
      <c r="H8734" s="157">
        <v>0</v>
      </c>
      <c r="I8734" s="166"/>
    </row>
    <row r="8735" spans="1:9" x14ac:dyDescent="0.25">
      <c r="A8735" s="155" t="s">
        <v>408</v>
      </c>
      <c r="B8735" s="155" t="s">
        <v>12255</v>
      </c>
      <c r="C8735" s="155" t="s">
        <v>12254</v>
      </c>
      <c r="D8735" s="155">
        <v>25</v>
      </c>
      <c r="E8735" s="155">
        <v>25</v>
      </c>
      <c r="F8735" s="166">
        <v>42999</v>
      </c>
      <c r="G8735" s="166">
        <v>43007</v>
      </c>
      <c r="H8735" s="157">
        <v>1</v>
      </c>
      <c r="I8735" s="166"/>
    </row>
    <row r="8736" spans="1:9" x14ac:dyDescent="0.25">
      <c r="A8736" s="155" t="s">
        <v>71</v>
      </c>
      <c r="B8736" s="155" t="s">
        <v>1530</v>
      </c>
      <c r="C8736" s="155" t="s">
        <v>12256</v>
      </c>
      <c r="D8736" s="155">
        <v>7</v>
      </c>
      <c r="E8736" s="155">
        <v>7</v>
      </c>
      <c r="F8736" s="166">
        <v>42999</v>
      </c>
      <c r="G8736" s="166">
        <v>43003</v>
      </c>
      <c r="H8736" s="157">
        <v>1</v>
      </c>
      <c r="I8736" s="166"/>
    </row>
    <row r="8737" spans="1:9" x14ac:dyDescent="0.25">
      <c r="A8737" s="155" t="s">
        <v>71</v>
      </c>
      <c r="B8737" s="155" t="s">
        <v>1550</v>
      </c>
      <c r="C8737" s="155" t="s">
        <v>364</v>
      </c>
      <c r="D8737" s="155">
        <v>9</v>
      </c>
      <c r="E8737" s="155">
        <v>9</v>
      </c>
      <c r="F8737" s="166">
        <v>42999</v>
      </c>
      <c r="G8737" s="166">
        <v>43003</v>
      </c>
      <c r="H8737" s="157">
        <v>1</v>
      </c>
      <c r="I8737" s="166"/>
    </row>
    <row r="8738" spans="1:9" x14ac:dyDescent="0.25">
      <c r="A8738" s="155" t="s">
        <v>71</v>
      </c>
      <c r="B8738" s="155" t="s">
        <v>583</v>
      </c>
      <c r="C8738" s="155" t="s">
        <v>12257</v>
      </c>
      <c r="D8738" s="155">
        <v>5</v>
      </c>
      <c r="E8738" s="155">
        <v>5</v>
      </c>
      <c r="F8738" s="166">
        <v>42999</v>
      </c>
      <c r="G8738" s="166">
        <v>43007</v>
      </c>
      <c r="H8738" s="157">
        <v>1</v>
      </c>
      <c r="I8738" s="166"/>
    </row>
    <row r="8739" spans="1:9" x14ac:dyDescent="0.25">
      <c r="A8739" s="155" t="s">
        <v>71</v>
      </c>
      <c r="B8739" s="155" t="s">
        <v>1550</v>
      </c>
      <c r="C8739" s="155" t="s">
        <v>364</v>
      </c>
      <c r="D8739" s="155">
        <v>5</v>
      </c>
      <c r="E8739" s="155">
        <v>5</v>
      </c>
      <c r="F8739" s="166">
        <v>42999</v>
      </c>
      <c r="G8739" s="166">
        <v>43007</v>
      </c>
      <c r="H8739" s="157">
        <v>1</v>
      </c>
      <c r="I8739" s="166"/>
    </row>
    <row r="8740" spans="1:9" x14ac:dyDescent="0.25">
      <c r="A8740" s="155" t="s">
        <v>71</v>
      </c>
      <c r="B8740" s="155" t="s">
        <v>154</v>
      </c>
      <c r="C8740" s="155" t="s">
        <v>12258</v>
      </c>
      <c r="D8740" s="155">
        <v>5</v>
      </c>
      <c r="E8740" s="155">
        <v>5</v>
      </c>
      <c r="F8740" s="166">
        <v>42999</v>
      </c>
      <c r="G8740" s="166">
        <v>43007</v>
      </c>
      <c r="H8740" s="157">
        <v>1</v>
      </c>
      <c r="I8740" s="166"/>
    </row>
    <row r="8741" spans="1:9" x14ac:dyDescent="0.25">
      <c r="A8741" s="155" t="s">
        <v>11630</v>
      </c>
      <c r="B8741" s="155" t="s">
        <v>12259</v>
      </c>
      <c r="C8741" s="155" t="s">
        <v>12264</v>
      </c>
      <c r="D8741" s="155">
        <v>15</v>
      </c>
      <c r="E8741" s="155">
        <v>15</v>
      </c>
      <c r="F8741" s="166">
        <v>42999</v>
      </c>
      <c r="G8741" s="166">
        <v>42993</v>
      </c>
      <c r="H8741" s="157">
        <v>0</v>
      </c>
      <c r="I8741" s="166"/>
    </row>
    <row r="8742" spans="1:9" x14ac:dyDescent="0.25">
      <c r="A8742" s="155" t="s">
        <v>11630</v>
      </c>
      <c r="B8742" s="155" t="s">
        <v>12260</v>
      </c>
      <c r="C8742" s="155" t="s">
        <v>27</v>
      </c>
      <c r="D8742" s="155">
        <v>15</v>
      </c>
      <c r="E8742" s="155">
        <v>15</v>
      </c>
      <c r="F8742" s="166">
        <v>42999</v>
      </c>
      <c r="G8742" s="166">
        <v>42993</v>
      </c>
      <c r="H8742" s="157">
        <v>0</v>
      </c>
      <c r="I8742" s="166"/>
    </row>
    <row r="8743" spans="1:9" x14ac:dyDescent="0.25">
      <c r="A8743" s="155" t="s">
        <v>11630</v>
      </c>
      <c r="B8743" s="155" t="s">
        <v>12261</v>
      </c>
      <c r="C8743" s="155" t="s">
        <v>320</v>
      </c>
      <c r="D8743" s="155">
        <v>15</v>
      </c>
      <c r="E8743" s="155">
        <v>15</v>
      </c>
      <c r="F8743" s="166">
        <v>42999</v>
      </c>
      <c r="G8743" s="166">
        <v>42993</v>
      </c>
      <c r="H8743" s="157">
        <v>0</v>
      </c>
      <c r="I8743" s="166"/>
    </row>
    <row r="8744" spans="1:9" x14ac:dyDescent="0.25">
      <c r="A8744" s="155" t="s">
        <v>11630</v>
      </c>
      <c r="B8744" s="155" t="s">
        <v>12262</v>
      </c>
      <c r="C8744" s="155" t="s">
        <v>12263</v>
      </c>
      <c r="D8744" s="155">
        <v>15</v>
      </c>
      <c r="E8744" s="155">
        <v>15</v>
      </c>
      <c r="F8744" s="166">
        <v>42999</v>
      </c>
      <c r="G8744" s="166">
        <v>42993</v>
      </c>
      <c r="H8744" s="157">
        <v>0</v>
      </c>
      <c r="I8744" s="166"/>
    </row>
    <row r="8745" spans="1:9" x14ac:dyDescent="0.25">
      <c r="A8745" s="155" t="s">
        <v>11939</v>
      </c>
      <c r="B8745" s="155" t="s">
        <v>12019</v>
      </c>
      <c r="C8745" s="155" t="s">
        <v>12266</v>
      </c>
      <c r="D8745" s="155">
        <v>1</v>
      </c>
      <c r="E8745" s="155">
        <v>6</v>
      </c>
      <c r="F8745" s="166">
        <v>42999</v>
      </c>
      <c r="G8745" s="166">
        <v>43003</v>
      </c>
      <c r="H8745" s="157">
        <v>1</v>
      </c>
      <c r="I8745" s="166"/>
    </row>
    <row r="8746" spans="1:9" x14ac:dyDescent="0.25">
      <c r="A8746" s="155" t="s">
        <v>11939</v>
      </c>
      <c r="B8746" s="155" t="s">
        <v>12265</v>
      </c>
      <c r="C8746" s="155" t="s">
        <v>364</v>
      </c>
      <c r="D8746" s="155">
        <v>6</v>
      </c>
      <c r="E8746" s="155">
        <v>6</v>
      </c>
      <c r="F8746" s="166">
        <v>42999</v>
      </c>
      <c r="G8746" s="166">
        <v>43003</v>
      </c>
      <c r="H8746" s="157">
        <v>1</v>
      </c>
      <c r="I8746" s="166"/>
    </row>
    <row r="8747" spans="1:9" ht="30" x14ac:dyDescent="0.25">
      <c r="A8747" s="155" t="s">
        <v>8056</v>
      </c>
      <c r="B8747" s="155" t="s">
        <v>11484</v>
      </c>
      <c r="C8747" s="155" t="s">
        <v>12267</v>
      </c>
      <c r="D8747" s="155">
        <v>50</v>
      </c>
      <c r="E8747" s="155">
        <v>50</v>
      </c>
      <c r="F8747" s="166">
        <v>43000</v>
      </c>
      <c r="G8747" s="166">
        <v>43004</v>
      </c>
      <c r="H8747" s="157">
        <v>1</v>
      </c>
      <c r="I8747" s="166"/>
    </row>
    <row r="8748" spans="1:9" x14ac:dyDescent="0.25">
      <c r="A8748" s="155" t="s">
        <v>630</v>
      </c>
      <c r="B8748" s="155" t="s">
        <v>6248</v>
      </c>
      <c r="C8748" s="155" t="s">
        <v>12268</v>
      </c>
      <c r="D8748" s="155">
        <v>10</v>
      </c>
      <c r="E8748" s="155">
        <v>10</v>
      </c>
      <c r="F8748" s="166">
        <v>43003</v>
      </c>
      <c r="G8748" s="166">
        <v>43006</v>
      </c>
      <c r="H8748" s="157">
        <v>1</v>
      </c>
      <c r="I8748" s="166"/>
    </row>
    <row r="8749" spans="1:9" x14ac:dyDescent="0.25">
      <c r="A8749" s="155" t="s">
        <v>65</v>
      </c>
      <c r="B8749" s="155" t="s">
        <v>2994</v>
      </c>
      <c r="C8749" s="155" t="s">
        <v>12269</v>
      </c>
      <c r="D8749" s="155">
        <v>50</v>
      </c>
      <c r="E8749" s="155">
        <v>50</v>
      </c>
      <c r="F8749" s="166">
        <v>43003</v>
      </c>
      <c r="G8749" s="166">
        <v>43010</v>
      </c>
      <c r="H8749" s="157">
        <v>1</v>
      </c>
      <c r="I8749" s="166"/>
    </row>
    <row r="8750" spans="1:9" x14ac:dyDescent="0.25">
      <c r="A8750" s="155" t="s">
        <v>2106</v>
      </c>
      <c r="B8750" s="155" t="s">
        <v>2107</v>
      </c>
      <c r="C8750" s="155" t="s">
        <v>12270</v>
      </c>
      <c r="D8750" s="155">
        <v>25</v>
      </c>
      <c r="E8750" s="155">
        <v>25</v>
      </c>
      <c r="F8750" s="166">
        <v>43003</v>
      </c>
      <c r="G8750" s="166">
        <v>43005</v>
      </c>
      <c r="H8750" s="157">
        <v>1</v>
      </c>
      <c r="I8750" s="166"/>
    </row>
    <row r="8751" spans="1:9" x14ac:dyDescent="0.25">
      <c r="A8751" s="155" t="s">
        <v>286</v>
      </c>
      <c r="B8751" s="155" t="s">
        <v>5726</v>
      </c>
      <c r="C8751" s="155" t="s">
        <v>12271</v>
      </c>
      <c r="D8751" s="155">
        <v>50</v>
      </c>
      <c r="E8751" s="155">
        <v>50</v>
      </c>
      <c r="F8751" s="166">
        <v>43003</v>
      </c>
      <c r="G8751" s="166">
        <v>43005</v>
      </c>
      <c r="H8751" s="157">
        <v>1</v>
      </c>
      <c r="I8751" s="166"/>
    </row>
    <row r="8752" spans="1:9" x14ac:dyDescent="0.25">
      <c r="A8752" s="155" t="s">
        <v>36</v>
      </c>
      <c r="B8752" s="155" t="s">
        <v>812</v>
      </c>
      <c r="C8752" s="155" t="s">
        <v>12272</v>
      </c>
      <c r="D8752" s="155">
        <v>50</v>
      </c>
      <c r="E8752" s="155">
        <v>50</v>
      </c>
      <c r="F8752" s="166">
        <v>43003</v>
      </c>
      <c r="G8752" s="166">
        <v>43005</v>
      </c>
      <c r="H8752" s="157">
        <v>1</v>
      </c>
      <c r="I8752" s="166"/>
    </row>
    <row r="8753" spans="1:9" x14ac:dyDescent="0.25">
      <c r="A8753" s="155" t="s">
        <v>9769</v>
      </c>
      <c r="B8753" s="155" t="s">
        <v>10805</v>
      </c>
      <c r="C8753" s="155" t="s">
        <v>12273</v>
      </c>
      <c r="D8753" s="155">
        <v>50</v>
      </c>
      <c r="E8753" s="155">
        <v>50</v>
      </c>
      <c r="F8753" s="166">
        <v>43003</v>
      </c>
      <c r="G8753" s="166">
        <v>43007</v>
      </c>
      <c r="H8753" s="157">
        <v>1</v>
      </c>
      <c r="I8753" s="166"/>
    </row>
    <row r="8754" spans="1:9" x14ac:dyDescent="0.25">
      <c r="A8754" s="155" t="s">
        <v>11102</v>
      </c>
      <c r="B8754" s="155" t="s">
        <v>805</v>
      </c>
      <c r="C8754" s="155" t="s">
        <v>12274</v>
      </c>
      <c r="D8754" s="155">
        <v>250</v>
      </c>
      <c r="E8754" s="155">
        <v>250</v>
      </c>
      <c r="F8754" s="166">
        <v>43003</v>
      </c>
      <c r="G8754" s="166">
        <v>43007</v>
      </c>
      <c r="H8754" s="157">
        <v>1</v>
      </c>
      <c r="I8754" s="166"/>
    </row>
    <row r="8755" spans="1:9" x14ac:dyDescent="0.25">
      <c r="A8755" s="155" t="s">
        <v>5827</v>
      </c>
      <c r="B8755" s="155" t="s">
        <v>7145</v>
      </c>
      <c r="C8755" s="155" t="s">
        <v>12275</v>
      </c>
      <c r="D8755" s="155">
        <v>25</v>
      </c>
      <c r="E8755" s="155">
        <v>25</v>
      </c>
      <c r="F8755" s="166">
        <v>43003</v>
      </c>
      <c r="G8755" s="166">
        <v>43010</v>
      </c>
      <c r="H8755" s="157">
        <v>1</v>
      </c>
      <c r="I8755" s="166"/>
    </row>
    <row r="8756" spans="1:9" x14ac:dyDescent="0.25">
      <c r="A8756" s="155" t="s">
        <v>71</v>
      </c>
      <c r="B8756" s="155" t="s">
        <v>12276</v>
      </c>
      <c r="C8756" s="155" t="s">
        <v>12277</v>
      </c>
      <c r="D8756" s="155">
        <v>10</v>
      </c>
      <c r="E8756" s="155">
        <v>10</v>
      </c>
      <c r="F8756" s="166">
        <v>43003</v>
      </c>
      <c r="G8756" s="166">
        <v>43006</v>
      </c>
      <c r="H8756" s="157">
        <v>1</v>
      </c>
      <c r="I8756" s="166"/>
    </row>
    <row r="8757" spans="1:9" x14ac:dyDescent="0.25">
      <c r="A8757" s="155" t="s">
        <v>7873</v>
      </c>
      <c r="B8757" s="155" t="s">
        <v>11933</v>
      </c>
      <c r="C8757" s="155" t="s">
        <v>12278</v>
      </c>
      <c r="D8757" s="155">
        <v>4</v>
      </c>
      <c r="E8757" s="155">
        <v>4</v>
      </c>
      <c r="F8757" s="166">
        <v>43003</v>
      </c>
      <c r="G8757" s="166">
        <v>43004</v>
      </c>
      <c r="H8757" s="157">
        <v>1</v>
      </c>
      <c r="I8757" s="166"/>
    </row>
    <row r="8758" spans="1:9" x14ac:dyDescent="0.25">
      <c r="A8758" s="155" t="s">
        <v>597</v>
      </c>
      <c r="B8758" s="155" t="s">
        <v>10847</v>
      </c>
      <c r="C8758" s="155" t="s">
        <v>12279</v>
      </c>
      <c r="D8758" s="155">
        <v>500</v>
      </c>
      <c r="E8758" s="155">
        <v>300</v>
      </c>
      <c r="F8758" s="166">
        <v>43003</v>
      </c>
      <c r="G8758" s="166">
        <v>43006</v>
      </c>
      <c r="H8758" s="157">
        <v>1</v>
      </c>
      <c r="I8758" s="166"/>
    </row>
    <row r="8759" spans="1:9" x14ac:dyDescent="0.25">
      <c r="A8759" s="155" t="s">
        <v>8170</v>
      </c>
      <c r="B8759" s="155" t="s">
        <v>12280</v>
      </c>
      <c r="C8759" s="155" t="s">
        <v>12281</v>
      </c>
      <c r="D8759" s="155">
        <v>2</v>
      </c>
      <c r="E8759" s="155">
        <v>2</v>
      </c>
      <c r="F8759" s="166">
        <v>43003</v>
      </c>
      <c r="G8759" s="166">
        <v>43006</v>
      </c>
      <c r="H8759" s="157">
        <v>1</v>
      </c>
      <c r="I8759" s="166"/>
    </row>
    <row r="8760" spans="1:9" x14ac:dyDescent="0.25">
      <c r="A8760" s="155" t="s">
        <v>11274</v>
      </c>
      <c r="B8760" s="155" t="s">
        <v>11273</v>
      </c>
      <c r="C8760" s="155" t="s">
        <v>12282</v>
      </c>
      <c r="D8760" s="155">
        <v>10</v>
      </c>
      <c r="E8760" s="155">
        <v>10</v>
      </c>
      <c r="F8760" s="166">
        <v>43003</v>
      </c>
      <c r="G8760" s="166">
        <v>43006</v>
      </c>
      <c r="H8760" s="157">
        <v>1</v>
      </c>
      <c r="I8760" s="166"/>
    </row>
    <row r="8761" spans="1:9" x14ac:dyDescent="0.25">
      <c r="A8761" s="155" t="s">
        <v>4635</v>
      </c>
      <c r="B8761" s="155" t="s">
        <v>10223</v>
      </c>
      <c r="C8761" s="155" t="s">
        <v>12283</v>
      </c>
      <c r="D8761" s="155">
        <v>100</v>
      </c>
      <c r="E8761" s="155">
        <v>100</v>
      </c>
      <c r="F8761" s="166">
        <v>43004</v>
      </c>
      <c r="G8761" s="166">
        <v>43007</v>
      </c>
      <c r="H8761" s="157">
        <v>1</v>
      </c>
      <c r="I8761" s="166"/>
    </row>
    <row r="8762" spans="1:9" x14ac:dyDescent="0.25">
      <c r="A8762" s="155" t="s">
        <v>520</v>
      </c>
      <c r="B8762" s="155" t="s">
        <v>789</v>
      </c>
      <c r="C8762" s="155" t="s">
        <v>12284</v>
      </c>
      <c r="D8762" s="155">
        <v>51</v>
      </c>
      <c r="E8762" s="155">
        <v>51</v>
      </c>
      <c r="F8762" s="166">
        <v>43004</v>
      </c>
      <c r="G8762" s="166">
        <v>43012</v>
      </c>
      <c r="H8762" s="157">
        <v>1</v>
      </c>
      <c r="I8762" s="166"/>
    </row>
    <row r="8763" spans="1:9" x14ac:dyDescent="0.25">
      <c r="A8763" s="155" t="s">
        <v>286</v>
      </c>
      <c r="B8763" s="155" t="s">
        <v>289</v>
      </c>
      <c r="C8763" s="155" t="s">
        <v>12285</v>
      </c>
      <c r="D8763" s="155">
        <v>25</v>
      </c>
      <c r="E8763" s="155">
        <v>25</v>
      </c>
      <c r="F8763" s="166">
        <v>43004</v>
      </c>
      <c r="G8763" s="166">
        <v>43007</v>
      </c>
      <c r="H8763" s="157">
        <v>1</v>
      </c>
      <c r="I8763" s="166"/>
    </row>
    <row r="8764" spans="1:9" x14ac:dyDescent="0.25">
      <c r="A8764" s="155" t="s">
        <v>286</v>
      </c>
      <c r="B8764" s="155" t="s">
        <v>287</v>
      </c>
      <c r="C8764" s="155" t="s">
        <v>364</v>
      </c>
      <c r="D8764" s="155">
        <v>25</v>
      </c>
      <c r="E8764" s="155">
        <v>25</v>
      </c>
      <c r="F8764" s="166">
        <v>43004</v>
      </c>
      <c r="G8764" s="166">
        <v>43007</v>
      </c>
      <c r="H8764" s="157">
        <v>1</v>
      </c>
      <c r="I8764" s="166"/>
    </row>
    <row r="8765" spans="1:9" x14ac:dyDescent="0.25">
      <c r="A8765" s="155" t="s">
        <v>722</v>
      </c>
      <c r="B8765" s="155" t="s">
        <v>723</v>
      </c>
      <c r="C8765" s="155" t="s">
        <v>12286</v>
      </c>
      <c r="D8765" s="155">
        <v>500</v>
      </c>
      <c r="E8765" s="155">
        <v>500</v>
      </c>
      <c r="F8765" s="166">
        <v>43004</v>
      </c>
      <c r="G8765" s="166">
        <v>43011</v>
      </c>
      <c r="H8765" s="157">
        <v>1</v>
      </c>
      <c r="I8765" s="166"/>
    </row>
    <row r="8766" spans="1:9" x14ac:dyDescent="0.25">
      <c r="A8766" s="155" t="s">
        <v>6237</v>
      </c>
      <c r="B8766" s="155" t="s">
        <v>12287</v>
      </c>
      <c r="C8766" s="155" t="s">
        <v>12289</v>
      </c>
      <c r="D8766" s="155">
        <v>50</v>
      </c>
      <c r="E8766" s="155">
        <v>50</v>
      </c>
      <c r="F8766" s="166">
        <v>43004</v>
      </c>
      <c r="G8766" s="166">
        <v>43011</v>
      </c>
      <c r="H8766" s="157">
        <v>1</v>
      </c>
      <c r="I8766" s="166"/>
    </row>
    <row r="8767" spans="1:9" x14ac:dyDescent="0.25">
      <c r="A8767" s="155" t="s">
        <v>6237</v>
      </c>
      <c r="B8767" s="155" t="s">
        <v>12288</v>
      </c>
      <c r="C8767" s="155" t="s">
        <v>364</v>
      </c>
      <c r="D8767" s="155">
        <v>500</v>
      </c>
      <c r="E8767" s="155">
        <v>500</v>
      </c>
      <c r="F8767" s="166">
        <v>43004</v>
      </c>
      <c r="G8767" s="166">
        <v>43011</v>
      </c>
      <c r="H8767" s="157">
        <v>1</v>
      </c>
      <c r="I8767" s="166"/>
    </row>
    <row r="8768" spans="1:9" x14ac:dyDescent="0.25">
      <c r="A8768" s="155" t="s">
        <v>12290</v>
      </c>
      <c r="B8768" s="155" t="s">
        <v>12291</v>
      </c>
      <c r="C8768" s="155" t="s">
        <v>12292</v>
      </c>
      <c r="D8768" s="155">
        <v>10</v>
      </c>
      <c r="E8768" s="155">
        <v>10</v>
      </c>
      <c r="F8768" s="166">
        <v>43004</v>
      </c>
      <c r="G8768" s="166">
        <v>43003</v>
      </c>
      <c r="H8768" s="157">
        <v>0</v>
      </c>
      <c r="I8768" s="166"/>
    </row>
    <row r="8769" spans="1:9" x14ac:dyDescent="0.25">
      <c r="A8769" s="155" t="s">
        <v>11533</v>
      </c>
      <c r="B8769" s="155" t="s">
        <v>11534</v>
      </c>
      <c r="C8769" s="155" t="s">
        <v>12296</v>
      </c>
      <c r="D8769" s="155">
        <v>25</v>
      </c>
      <c r="E8769" s="155">
        <v>25</v>
      </c>
      <c r="F8769" s="166">
        <v>43005</v>
      </c>
      <c r="G8769" s="166">
        <v>43005</v>
      </c>
      <c r="H8769" s="157">
        <v>1</v>
      </c>
      <c r="I8769" s="166" t="s">
        <v>12231</v>
      </c>
    </row>
    <row r="8770" spans="1:9" x14ac:dyDescent="0.25">
      <c r="A8770" s="155" t="s">
        <v>520</v>
      </c>
      <c r="B8770" s="155" t="s">
        <v>609</v>
      </c>
      <c r="C8770" s="155" t="s">
        <v>12297</v>
      </c>
      <c r="D8770" s="155">
        <v>180</v>
      </c>
      <c r="E8770" s="155">
        <v>180</v>
      </c>
      <c r="F8770" s="166">
        <v>43005</v>
      </c>
      <c r="G8770" s="166">
        <v>43011</v>
      </c>
      <c r="H8770" s="157">
        <v>1</v>
      </c>
      <c r="I8770" s="166"/>
    </row>
    <row r="8771" spans="1:9" x14ac:dyDescent="0.25">
      <c r="A8771" s="155" t="s">
        <v>9514</v>
      </c>
      <c r="B8771" s="155" t="s">
        <v>11832</v>
      </c>
      <c r="C8771" s="155" t="s">
        <v>12298</v>
      </c>
      <c r="D8771" s="155">
        <v>4</v>
      </c>
      <c r="E8771" s="155">
        <v>4</v>
      </c>
      <c r="F8771" s="166">
        <v>43005</v>
      </c>
      <c r="G8771" s="166">
        <v>43011</v>
      </c>
      <c r="H8771" s="157">
        <v>1</v>
      </c>
      <c r="I8771" s="166"/>
    </row>
    <row r="8772" spans="1:9" x14ac:dyDescent="0.25">
      <c r="A8772" s="155" t="s">
        <v>11274</v>
      </c>
      <c r="B8772" s="155" t="s">
        <v>11772</v>
      </c>
      <c r="C8772" s="155" t="s">
        <v>12299</v>
      </c>
      <c r="D8772" s="155">
        <v>5</v>
      </c>
      <c r="E8772" s="155">
        <v>5</v>
      </c>
      <c r="F8772" s="166">
        <v>43005</v>
      </c>
      <c r="G8772" s="166">
        <v>43006</v>
      </c>
      <c r="H8772" s="157">
        <v>1</v>
      </c>
      <c r="I8772" s="166"/>
    </row>
    <row r="8773" spans="1:9" x14ac:dyDescent="0.25">
      <c r="A8773" s="155" t="s">
        <v>911</v>
      </c>
      <c r="B8773" s="155" t="s">
        <v>912</v>
      </c>
      <c r="C8773" s="155" t="s">
        <v>12300</v>
      </c>
      <c r="D8773" s="155">
        <v>500</v>
      </c>
      <c r="E8773" s="155">
        <v>500</v>
      </c>
      <c r="F8773" s="166">
        <v>43006</v>
      </c>
      <c r="G8773" s="166">
        <v>43007</v>
      </c>
      <c r="H8773" s="157">
        <v>1</v>
      </c>
      <c r="I8773" s="166"/>
    </row>
    <row r="8774" spans="1:9" x14ac:dyDescent="0.25">
      <c r="A8774" s="155" t="s">
        <v>8319</v>
      </c>
      <c r="B8774" s="155" t="s">
        <v>12301</v>
      </c>
      <c r="C8774" s="155" t="s">
        <v>12302</v>
      </c>
      <c r="D8774" s="155">
        <v>15</v>
      </c>
      <c r="E8774" s="155">
        <v>15</v>
      </c>
      <c r="F8774" s="166">
        <v>43006</v>
      </c>
      <c r="G8774" s="166">
        <v>43012</v>
      </c>
      <c r="H8774" s="157">
        <v>1</v>
      </c>
      <c r="I8774" s="166"/>
    </row>
    <row r="8775" spans="1:9" x14ac:dyDescent="0.25">
      <c r="A8775" s="155" t="s">
        <v>71</v>
      </c>
      <c r="B8775" s="155" t="s">
        <v>12303</v>
      </c>
      <c r="C8775" s="155" t="s">
        <v>12304</v>
      </c>
      <c r="D8775" s="155">
        <v>10</v>
      </c>
      <c r="E8775" s="155">
        <v>10</v>
      </c>
      <c r="F8775" s="166">
        <v>43006</v>
      </c>
      <c r="G8775" s="166">
        <v>43012</v>
      </c>
      <c r="H8775" s="157">
        <v>1</v>
      </c>
      <c r="I8775" s="166"/>
    </row>
    <row r="8776" spans="1:9" x14ac:dyDescent="0.25">
      <c r="A8776" s="155" t="s">
        <v>71</v>
      </c>
      <c r="B8776" s="155" t="s">
        <v>1530</v>
      </c>
      <c r="C8776" s="155" t="s">
        <v>12305</v>
      </c>
      <c r="D8776" s="155">
        <v>5</v>
      </c>
      <c r="E8776" s="155">
        <v>5</v>
      </c>
      <c r="F8776" s="166">
        <v>43007</v>
      </c>
      <c r="G8776" s="166">
        <v>43038</v>
      </c>
      <c r="H8776" s="157">
        <v>1</v>
      </c>
      <c r="I8776" s="166"/>
    </row>
    <row r="8777" spans="1:9" x14ac:dyDescent="0.25">
      <c r="A8777" s="155" t="s">
        <v>71</v>
      </c>
      <c r="B8777" s="155" t="s">
        <v>167</v>
      </c>
      <c r="C8777" s="155" t="s">
        <v>59</v>
      </c>
      <c r="D8777" s="155">
        <v>5</v>
      </c>
      <c r="E8777" s="155">
        <v>5</v>
      </c>
      <c r="F8777" s="166">
        <v>43007</v>
      </c>
      <c r="G8777" s="166">
        <v>43038</v>
      </c>
      <c r="H8777" s="157">
        <v>1</v>
      </c>
      <c r="I8777" s="166"/>
    </row>
    <row r="8778" spans="1:9" x14ac:dyDescent="0.25">
      <c r="A8778" s="155" t="s">
        <v>71</v>
      </c>
      <c r="B8778" s="155" t="s">
        <v>2142</v>
      </c>
      <c r="C8778" s="155" t="s">
        <v>12306</v>
      </c>
      <c r="D8778" s="155">
        <v>10</v>
      </c>
      <c r="E8778" s="155">
        <v>10</v>
      </c>
      <c r="F8778" s="166">
        <v>43007</v>
      </c>
      <c r="G8778" s="166">
        <v>43011</v>
      </c>
      <c r="H8778" s="157">
        <v>1</v>
      </c>
      <c r="I8778" s="166"/>
    </row>
    <row r="8779" spans="1:9" x14ac:dyDescent="0.25">
      <c r="A8779" s="155" t="s">
        <v>2714</v>
      </c>
      <c r="B8779" s="155" t="s">
        <v>3029</v>
      </c>
      <c r="C8779" s="155" t="s">
        <v>12307</v>
      </c>
      <c r="D8779" s="155">
        <v>100</v>
      </c>
      <c r="E8779" s="155">
        <v>100</v>
      </c>
      <c r="F8779" s="166">
        <v>43007</v>
      </c>
      <c r="G8779" s="166">
        <v>43014</v>
      </c>
      <c r="H8779" s="157">
        <v>1</v>
      </c>
      <c r="I8779" s="166"/>
    </row>
    <row r="8780" spans="1:9" x14ac:dyDescent="0.25">
      <c r="A8780" s="155" t="s">
        <v>559</v>
      </c>
      <c r="B8780" s="155" t="s">
        <v>868</v>
      </c>
      <c r="C8780" s="155" t="s">
        <v>12308</v>
      </c>
      <c r="D8780" s="155">
        <v>10000</v>
      </c>
      <c r="E8780" s="155">
        <v>10080</v>
      </c>
      <c r="F8780" s="166">
        <v>43007</v>
      </c>
      <c r="G8780" s="166">
        <v>43011</v>
      </c>
      <c r="H8780" s="157">
        <v>1</v>
      </c>
      <c r="I8780" s="166"/>
    </row>
    <row r="8781" spans="1:9" x14ac:dyDescent="0.25">
      <c r="A8781" s="155" t="s">
        <v>559</v>
      </c>
      <c r="B8781" s="155" t="s">
        <v>1849</v>
      </c>
      <c r="C8781" s="155" t="s">
        <v>12309</v>
      </c>
      <c r="D8781" s="155">
        <v>600</v>
      </c>
      <c r="E8781" s="155">
        <v>600</v>
      </c>
      <c r="F8781" s="166">
        <v>43007</v>
      </c>
      <c r="G8781" s="166">
        <v>43011</v>
      </c>
      <c r="H8781" s="157">
        <v>1</v>
      </c>
      <c r="I8781" s="166"/>
    </row>
    <row r="8782" spans="1:9" x14ac:dyDescent="0.25">
      <c r="A8782" s="155" t="s">
        <v>12113</v>
      </c>
      <c r="B8782" s="155" t="s">
        <v>1696</v>
      </c>
      <c r="C8782" s="155" t="s">
        <v>12310</v>
      </c>
      <c r="D8782" s="155">
        <v>16</v>
      </c>
      <c r="E8782" s="155">
        <v>16</v>
      </c>
      <c r="F8782" s="166">
        <v>43007</v>
      </c>
      <c r="G8782" s="166">
        <v>43027</v>
      </c>
      <c r="H8782" s="157">
        <v>1</v>
      </c>
      <c r="I8782" s="166"/>
    </row>
    <row r="8783" spans="1:9" x14ac:dyDescent="0.25">
      <c r="A8783" s="155" t="s">
        <v>12311</v>
      </c>
      <c r="B8783" s="155" t="s">
        <v>12312</v>
      </c>
      <c r="C8783" s="155" t="s">
        <v>12313</v>
      </c>
      <c r="D8783" s="155">
        <v>5</v>
      </c>
      <c r="E8783" s="155">
        <v>5</v>
      </c>
      <c r="F8783" s="166">
        <v>43007</v>
      </c>
      <c r="G8783" s="166">
        <v>43008</v>
      </c>
      <c r="H8783" s="157">
        <v>1</v>
      </c>
      <c r="I8783" s="166"/>
    </row>
    <row r="8784" spans="1:9" x14ac:dyDescent="0.25">
      <c r="A8784" s="155" t="s">
        <v>12314</v>
      </c>
      <c r="B8784" s="155" t="s">
        <v>12194</v>
      </c>
      <c r="C8784" s="155" t="s">
        <v>12197</v>
      </c>
      <c r="D8784" s="155">
        <v>5</v>
      </c>
      <c r="E8784" s="155">
        <v>5</v>
      </c>
      <c r="F8784" s="166">
        <v>43007</v>
      </c>
      <c r="G8784" s="166">
        <v>43008</v>
      </c>
      <c r="H8784" s="157">
        <v>1</v>
      </c>
      <c r="I8784" s="166"/>
    </row>
    <row r="8785" spans="1:9" x14ac:dyDescent="0.25">
      <c r="A8785" s="155" t="s">
        <v>11630</v>
      </c>
      <c r="B8785" s="155" t="s">
        <v>12195</v>
      </c>
      <c r="C8785" s="155" t="s">
        <v>12197</v>
      </c>
      <c r="D8785" s="155">
        <v>25</v>
      </c>
      <c r="E8785" s="155">
        <v>20</v>
      </c>
      <c r="F8785" s="166">
        <v>43007</v>
      </c>
      <c r="G8785" s="166">
        <v>43011</v>
      </c>
      <c r="H8785" s="157">
        <v>1</v>
      </c>
      <c r="I8785" s="166" t="s">
        <v>12315</v>
      </c>
    </row>
    <row r="8786" spans="1:9" x14ac:dyDescent="0.25">
      <c r="A8786" s="155" t="s">
        <v>11630</v>
      </c>
      <c r="B8786" s="155" t="s">
        <v>12196</v>
      </c>
      <c r="C8786" s="155" t="s">
        <v>316</v>
      </c>
      <c r="D8786" s="155">
        <v>25</v>
      </c>
      <c r="E8786" s="155">
        <v>20</v>
      </c>
      <c r="F8786" s="166">
        <v>43007</v>
      </c>
      <c r="G8786" s="166">
        <v>43011</v>
      </c>
      <c r="H8786" s="157">
        <v>1</v>
      </c>
      <c r="I8786" s="166" t="s">
        <v>12315</v>
      </c>
    </row>
    <row r="8787" spans="1:9" x14ac:dyDescent="0.25">
      <c r="A8787" s="155" t="s">
        <v>11630</v>
      </c>
      <c r="C8787" s="155" t="s">
        <v>166</v>
      </c>
      <c r="D8787" s="155">
        <v>25</v>
      </c>
      <c r="E8787" s="155">
        <v>20</v>
      </c>
      <c r="F8787" s="166">
        <v>43007</v>
      </c>
      <c r="G8787" s="166">
        <v>43011</v>
      </c>
      <c r="H8787" s="157">
        <v>1</v>
      </c>
      <c r="I8787" s="166" t="s">
        <v>12315</v>
      </c>
    </row>
    <row r="8788" spans="1:9" x14ac:dyDescent="0.25">
      <c r="A8788" s="155" t="s">
        <v>520</v>
      </c>
      <c r="B8788" s="155" t="s">
        <v>533</v>
      </c>
      <c r="C8788" s="155" t="s">
        <v>12318</v>
      </c>
      <c r="D8788" s="155">
        <v>37</v>
      </c>
      <c r="E8788" s="155">
        <v>37</v>
      </c>
      <c r="F8788" s="166">
        <v>43010</v>
      </c>
      <c r="G8788" s="166">
        <v>43017</v>
      </c>
      <c r="H8788" s="157">
        <v>1</v>
      </c>
      <c r="I8788" s="166"/>
    </row>
    <row r="8789" spans="1:9" x14ac:dyDescent="0.25">
      <c r="A8789" s="155" t="s">
        <v>520</v>
      </c>
      <c r="B8789" s="155" t="s">
        <v>533</v>
      </c>
      <c r="C8789" s="155" t="s">
        <v>12317</v>
      </c>
      <c r="D8789" s="155">
        <v>162</v>
      </c>
      <c r="E8789" s="155">
        <v>162</v>
      </c>
      <c r="F8789" s="166">
        <v>43010</v>
      </c>
      <c r="G8789" s="166">
        <v>43017</v>
      </c>
      <c r="H8789" s="157">
        <v>1</v>
      </c>
      <c r="I8789" s="166"/>
    </row>
    <row r="8790" spans="1:9" x14ac:dyDescent="0.25">
      <c r="A8790" s="155" t="s">
        <v>9790</v>
      </c>
      <c r="B8790" s="155" t="s">
        <v>1696</v>
      </c>
      <c r="C8790" s="155" t="s">
        <v>12316</v>
      </c>
      <c r="D8790" s="155">
        <v>130</v>
      </c>
      <c r="E8790" s="155">
        <v>120</v>
      </c>
      <c r="F8790" s="166">
        <v>43010</v>
      </c>
      <c r="G8790" s="166">
        <v>43010</v>
      </c>
      <c r="H8790" s="157">
        <v>1</v>
      </c>
      <c r="I8790" s="166" t="s">
        <v>214</v>
      </c>
    </row>
    <row r="8791" spans="1:9" x14ac:dyDescent="0.25">
      <c r="A8791" s="155" t="s">
        <v>36</v>
      </c>
      <c r="B8791" s="155" t="s">
        <v>60</v>
      </c>
      <c r="C8791" s="155" t="s">
        <v>12319</v>
      </c>
      <c r="D8791" s="155">
        <v>20</v>
      </c>
      <c r="E8791" s="155">
        <v>20</v>
      </c>
      <c r="F8791" s="166">
        <v>43010</v>
      </c>
      <c r="G8791" s="166">
        <v>43013</v>
      </c>
      <c r="H8791" s="157">
        <v>1</v>
      </c>
      <c r="I8791" s="166"/>
    </row>
    <row r="8792" spans="1:9" x14ac:dyDescent="0.25">
      <c r="A8792" s="155" t="s">
        <v>520</v>
      </c>
      <c r="B8792" s="155" t="s">
        <v>12320</v>
      </c>
      <c r="C8792" s="155" t="s">
        <v>12321</v>
      </c>
      <c r="D8792" s="155">
        <v>15</v>
      </c>
      <c r="E8792" s="155">
        <v>15</v>
      </c>
      <c r="F8792" s="166">
        <v>43010</v>
      </c>
      <c r="G8792" s="166">
        <v>43014</v>
      </c>
      <c r="H8792" s="157">
        <v>1</v>
      </c>
      <c r="I8792" s="166"/>
    </row>
    <row r="8793" spans="1:9" x14ac:dyDescent="0.25">
      <c r="A8793" s="155" t="s">
        <v>12113</v>
      </c>
      <c r="B8793" s="155" t="s">
        <v>2810</v>
      </c>
      <c r="C8793" s="155" t="s">
        <v>12322</v>
      </c>
      <c r="D8793" s="155">
        <v>5</v>
      </c>
      <c r="E8793" s="155">
        <v>5</v>
      </c>
      <c r="F8793" s="166">
        <v>43010</v>
      </c>
      <c r="G8793" s="166">
        <v>43013</v>
      </c>
      <c r="H8793" s="157">
        <v>1</v>
      </c>
      <c r="I8793" s="166"/>
    </row>
    <row r="8794" spans="1:9" x14ac:dyDescent="0.25">
      <c r="A8794" s="155" t="s">
        <v>11908</v>
      </c>
      <c r="B8794" s="155" t="s">
        <v>12323</v>
      </c>
      <c r="C8794" s="155" t="s">
        <v>12324</v>
      </c>
      <c r="D8794" s="155">
        <v>5000</v>
      </c>
      <c r="E8794" s="155">
        <v>5000</v>
      </c>
      <c r="F8794" s="166">
        <v>43010</v>
      </c>
      <c r="G8794" s="166">
        <v>43011</v>
      </c>
      <c r="H8794" s="157">
        <v>1</v>
      </c>
      <c r="I8794" s="166"/>
    </row>
    <row r="8795" spans="1:9" x14ac:dyDescent="0.25">
      <c r="A8795" s="155" t="s">
        <v>71</v>
      </c>
      <c r="B8795" s="155" t="s">
        <v>1530</v>
      </c>
      <c r="C8795" s="155" t="s">
        <v>12325</v>
      </c>
      <c r="D8795" s="155">
        <v>5</v>
      </c>
      <c r="E8795" s="155">
        <v>5</v>
      </c>
      <c r="F8795" s="166">
        <v>43012</v>
      </c>
      <c r="G8795" s="166">
        <v>43056</v>
      </c>
      <c r="H8795" s="157">
        <v>1</v>
      </c>
      <c r="I8795" s="166"/>
    </row>
    <row r="8796" spans="1:9" x14ac:dyDescent="0.25">
      <c r="A8796" s="155" t="s">
        <v>12290</v>
      </c>
      <c r="B8796" s="155" t="s">
        <v>12326</v>
      </c>
      <c r="C8796" s="155" t="s">
        <v>12327</v>
      </c>
      <c r="D8796" s="155">
        <v>5</v>
      </c>
      <c r="E8796" s="155">
        <v>5</v>
      </c>
      <c r="F8796" s="166">
        <v>43012</v>
      </c>
      <c r="G8796" s="166">
        <v>43019</v>
      </c>
      <c r="H8796" s="157">
        <v>1</v>
      </c>
      <c r="I8796" s="166"/>
    </row>
    <row r="8797" spans="1:9" ht="30" x14ac:dyDescent="0.25">
      <c r="A8797" s="155" t="s">
        <v>1154</v>
      </c>
      <c r="B8797" s="155" t="s">
        <v>12328</v>
      </c>
      <c r="C8797" s="155" t="s">
        <v>12329</v>
      </c>
      <c r="D8797" s="155">
        <v>1000</v>
      </c>
      <c r="E8797" s="155">
        <v>1000</v>
      </c>
      <c r="F8797" s="166">
        <v>43012</v>
      </c>
      <c r="G8797" s="166">
        <v>42997</v>
      </c>
      <c r="H8797" s="157">
        <v>0</v>
      </c>
      <c r="I8797" s="166" t="s">
        <v>12330</v>
      </c>
    </row>
    <row r="8798" spans="1:9" x14ac:dyDescent="0.25">
      <c r="A8798" s="155" t="s">
        <v>2030</v>
      </c>
      <c r="B8798" s="155" t="s">
        <v>12331</v>
      </c>
      <c r="C8798" s="155" t="s">
        <v>12332</v>
      </c>
      <c r="D8798" s="155">
        <v>75</v>
      </c>
      <c r="E8798" s="155">
        <v>44</v>
      </c>
      <c r="F8798" s="166">
        <v>43012</v>
      </c>
      <c r="G8798" s="166">
        <v>43016</v>
      </c>
      <c r="H8798" s="157">
        <v>1</v>
      </c>
      <c r="I8798" s="166" t="s">
        <v>12333</v>
      </c>
    </row>
    <row r="8799" spans="1:9" x14ac:dyDescent="0.25">
      <c r="A8799" s="155" t="s">
        <v>5827</v>
      </c>
      <c r="B8799" s="155" t="s">
        <v>5932</v>
      </c>
      <c r="C8799" s="155" t="s">
        <v>12334</v>
      </c>
      <c r="D8799" s="155">
        <v>25</v>
      </c>
      <c r="E8799" s="155">
        <v>25</v>
      </c>
      <c r="F8799" s="166">
        <v>43012</v>
      </c>
      <c r="G8799" s="166">
        <v>43017</v>
      </c>
      <c r="H8799" s="157">
        <v>1</v>
      </c>
      <c r="I8799" s="166"/>
    </row>
    <row r="8800" spans="1:9" x14ac:dyDescent="0.25">
      <c r="A8800" s="155" t="s">
        <v>1145</v>
      </c>
      <c r="B8800" s="155" t="s">
        <v>3228</v>
      </c>
      <c r="C8800" s="155" t="s">
        <v>12336</v>
      </c>
      <c r="D8800" s="155">
        <v>100</v>
      </c>
      <c r="E8800" s="155">
        <v>100</v>
      </c>
      <c r="F8800" s="166">
        <v>43013</v>
      </c>
      <c r="G8800" s="166">
        <v>43016</v>
      </c>
      <c r="H8800" s="157">
        <v>1</v>
      </c>
      <c r="I8800" s="166"/>
    </row>
    <row r="8801" spans="1:9" x14ac:dyDescent="0.25">
      <c r="A8801" s="155" t="s">
        <v>173</v>
      </c>
      <c r="B8801" s="155" t="s">
        <v>3308</v>
      </c>
      <c r="C8801" s="155" t="s">
        <v>12335</v>
      </c>
      <c r="D8801" s="155">
        <v>252</v>
      </c>
      <c r="E8801" s="155">
        <v>252</v>
      </c>
      <c r="F8801" s="166">
        <v>43013</v>
      </c>
      <c r="G8801" s="166">
        <v>43019</v>
      </c>
      <c r="H8801" s="157">
        <v>1</v>
      </c>
      <c r="I8801" s="166"/>
    </row>
    <row r="8802" spans="1:9" x14ac:dyDescent="0.25">
      <c r="A8802" s="155" t="s">
        <v>12014</v>
      </c>
      <c r="B8802" s="155" t="s">
        <v>12016</v>
      </c>
      <c r="C8802" s="155" t="s">
        <v>12337</v>
      </c>
      <c r="D8802" s="155">
        <v>5</v>
      </c>
      <c r="E8802" s="155">
        <v>5</v>
      </c>
      <c r="F8802" s="166">
        <v>43013</v>
      </c>
      <c r="G8802" s="166">
        <v>43013</v>
      </c>
      <c r="H8802" s="157">
        <v>1</v>
      </c>
      <c r="I8802" s="166"/>
    </row>
    <row r="8803" spans="1:9" x14ac:dyDescent="0.25">
      <c r="A8803" s="155" t="s">
        <v>12344</v>
      </c>
      <c r="B8803" s="155" t="s">
        <v>12340</v>
      </c>
      <c r="C8803" s="155" t="s">
        <v>12338</v>
      </c>
      <c r="D8803" s="155">
        <v>1</v>
      </c>
      <c r="E8803" s="155">
        <v>1</v>
      </c>
      <c r="F8803" s="166">
        <v>43013</v>
      </c>
      <c r="G8803" s="166">
        <v>43021</v>
      </c>
      <c r="H8803" s="157">
        <v>1</v>
      </c>
      <c r="I8803" s="166"/>
    </row>
    <row r="8804" spans="1:9" x14ac:dyDescent="0.25">
      <c r="A8804" s="155" t="s">
        <v>12344</v>
      </c>
      <c r="B8804" s="155" t="s">
        <v>12341</v>
      </c>
      <c r="C8804" s="155" t="s">
        <v>364</v>
      </c>
      <c r="D8804" s="155">
        <v>1</v>
      </c>
      <c r="E8804" s="155">
        <v>1</v>
      </c>
      <c r="F8804" s="166">
        <v>43013</v>
      </c>
      <c r="G8804" s="166">
        <v>43021</v>
      </c>
      <c r="H8804" s="157">
        <v>1</v>
      </c>
      <c r="I8804" s="166"/>
    </row>
    <row r="8805" spans="1:9" x14ac:dyDescent="0.25">
      <c r="A8805" s="155" t="s">
        <v>12344</v>
      </c>
      <c r="B8805" s="155" t="s">
        <v>12342</v>
      </c>
      <c r="C8805" s="155" t="s">
        <v>161</v>
      </c>
      <c r="D8805" s="155">
        <v>1</v>
      </c>
      <c r="E8805" s="155">
        <v>1</v>
      </c>
      <c r="F8805" s="166">
        <v>43013</v>
      </c>
      <c r="G8805" s="166">
        <v>43021</v>
      </c>
      <c r="H8805" s="157">
        <v>1</v>
      </c>
      <c r="I8805" s="166"/>
    </row>
    <row r="8806" spans="1:9" x14ac:dyDescent="0.25">
      <c r="A8806" s="155" t="s">
        <v>12344</v>
      </c>
      <c r="B8806" s="155" t="s">
        <v>12343</v>
      </c>
      <c r="C8806" s="155" t="s">
        <v>316</v>
      </c>
      <c r="D8806" s="155">
        <v>1</v>
      </c>
      <c r="E8806" s="155">
        <v>1</v>
      </c>
      <c r="F8806" s="166">
        <v>43013</v>
      </c>
      <c r="G8806" s="166">
        <v>43021</v>
      </c>
      <c r="H8806" s="157">
        <v>1</v>
      </c>
      <c r="I8806" s="166"/>
    </row>
    <row r="8807" spans="1:9" x14ac:dyDescent="0.25">
      <c r="A8807" s="155" t="s">
        <v>12344</v>
      </c>
      <c r="B8807" s="155" t="s">
        <v>12339</v>
      </c>
      <c r="C8807" s="155" t="s">
        <v>294</v>
      </c>
      <c r="D8807" s="155">
        <v>1</v>
      </c>
      <c r="E8807" s="155">
        <v>1</v>
      </c>
      <c r="F8807" s="166">
        <v>43013</v>
      </c>
      <c r="G8807" s="166">
        <v>43021</v>
      </c>
      <c r="H8807" s="157">
        <v>1</v>
      </c>
      <c r="I8807" s="166"/>
    </row>
    <row r="8808" spans="1:9" x14ac:dyDescent="0.25">
      <c r="A8808" s="155" t="s">
        <v>559</v>
      </c>
      <c r="B8808" s="155" t="s">
        <v>868</v>
      </c>
      <c r="C8808" s="155" t="s">
        <v>12345</v>
      </c>
      <c r="D8808" s="155">
        <v>6000</v>
      </c>
      <c r="E8808" s="155">
        <v>6037</v>
      </c>
      <c r="F8808" s="166">
        <v>43014</v>
      </c>
      <c r="G8808" s="166">
        <v>43017</v>
      </c>
      <c r="H8808" s="157">
        <v>1</v>
      </c>
      <c r="I8808" s="166"/>
    </row>
    <row r="8809" spans="1:9" x14ac:dyDescent="0.25">
      <c r="A8809" s="155" t="s">
        <v>71</v>
      </c>
      <c r="B8809" s="155" t="s">
        <v>102</v>
      </c>
      <c r="C8809" s="155" t="s">
        <v>12346</v>
      </c>
      <c r="D8809" s="155">
        <v>10</v>
      </c>
      <c r="E8809" s="155">
        <v>10</v>
      </c>
      <c r="F8809" s="166">
        <v>43014</v>
      </c>
      <c r="G8809" s="166">
        <v>43020</v>
      </c>
      <c r="H8809" s="157">
        <v>1</v>
      </c>
      <c r="I8809" s="166"/>
    </row>
    <row r="8810" spans="1:9" x14ac:dyDescent="0.25">
      <c r="A8810" s="155" t="s">
        <v>71</v>
      </c>
      <c r="B8810" s="155" t="s">
        <v>154</v>
      </c>
      <c r="C8810" s="155" t="s">
        <v>32</v>
      </c>
      <c r="D8810" s="155">
        <v>5</v>
      </c>
      <c r="E8810" s="155">
        <v>5</v>
      </c>
      <c r="F8810" s="166">
        <v>43014</v>
      </c>
      <c r="G8810" s="166">
        <v>43020</v>
      </c>
      <c r="H8810" s="157">
        <v>1</v>
      </c>
      <c r="I8810" s="166"/>
    </row>
    <row r="8811" spans="1:9" x14ac:dyDescent="0.25">
      <c r="A8811" s="155" t="s">
        <v>330</v>
      </c>
      <c r="B8811" s="155" t="s">
        <v>6910</v>
      </c>
      <c r="C8811" s="155" t="s">
        <v>12347</v>
      </c>
      <c r="D8811" s="155">
        <v>40</v>
      </c>
      <c r="E8811" s="155">
        <v>40</v>
      </c>
      <c r="F8811" s="166">
        <v>43013</v>
      </c>
      <c r="G8811" s="166">
        <v>43021</v>
      </c>
      <c r="H8811" s="157">
        <v>1</v>
      </c>
      <c r="I8811" s="166"/>
    </row>
    <row r="8812" spans="1:9" x14ac:dyDescent="0.25">
      <c r="A8812" s="155" t="s">
        <v>330</v>
      </c>
      <c r="B8812" s="155" t="s">
        <v>2411</v>
      </c>
      <c r="C8812" s="155" t="s">
        <v>12348</v>
      </c>
      <c r="D8812" s="155">
        <v>60</v>
      </c>
      <c r="E8812" s="155">
        <v>60</v>
      </c>
      <c r="F8812" s="166">
        <v>43013</v>
      </c>
      <c r="G8812" s="166">
        <v>43021</v>
      </c>
      <c r="H8812" s="157">
        <v>1</v>
      </c>
      <c r="I8812" s="166"/>
    </row>
    <row r="8813" spans="1:9" x14ac:dyDescent="0.25">
      <c r="A8813" s="155" t="s">
        <v>71</v>
      </c>
      <c r="B8813" s="155" t="s">
        <v>1550</v>
      </c>
      <c r="C8813" s="155" t="s">
        <v>12294</v>
      </c>
      <c r="D8813" s="155">
        <v>5</v>
      </c>
      <c r="E8813" s="155">
        <v>5</v>
      </c>
      <c r="F8813" s="166">
        <v>43017</v>
      </c>
      <c r="G8813" s="166">
        <v>43032</v>
      </c>
      <c r="H8813" s="157">
        <v>1</v>
      </c>
      <c r="I8813" s="166"/>
    </row>
    <row r="8814" spans="1:9" x14ac:dyDescent="0.25">
      <c r="A8814" s="155" t="s">
        <v>11900</v>
      </c>
      <c r="B8814" s="155" t="s">
        <v>12350</v>
      </c>
      <c r="C8814" s="155" t="s">
        <v>12349</v>
      </c>
      <c r="D8814" s="155">
        <v>3000</v>
      </c>
      <c r="E8814" s="155">
        <v>3007</v>
      </c>
      <c r="F8814" s="166">
        <v>43017</v>
      </c>
      <c r="G8814" s="166">
        <v>43023</v>
      </c>
      <c r="H8814" s="157">
        <v>1</v>
      </c>
      <c r="I8814" s="166" t="s">
        <v>4069</v>
      </c>
    </row>
    <row r="8815" spans="1:9" x14ac:dyDescent="0.25">
      <c r="A8815" s="155" t="s">
        <v>12351</v>
      </c>
      <c r="B8815" s="155" t="s">
        <v>7325</v>
      </c>
      <c r="C8815" s="155" t="s">
        <v>12352</v>
      </c>
      <c r="D8815" s="155">
        <v>25</v>
      </c>
      <c r="E8815" s="155">
        <v>25</v>
      </c>
      <c r="F8815" s="166">
        <v>43017</v>
      </c>
      <c r="G8815" s="166">
        <v>43020</v>
      </c>
      <c r="H8815" s="157">
        <v>1</v>
      </c>
      <c r="I8815" s="166"/>
    </row>
    <row r="8816" spans="1:9" x14ac:dyDescent="0.25">
      <c r="A8816" s="155" t="s">
        <v>173</v>
      </c>
      <c r="B8816" s="155" t="s">
        <v>12354</v>
      </c>
      <c r="C8816" s="155" t="s">
        <v>12355</v>
      </c>
      <c r="D8816" s="155">
        <v>24</v>
      </c>
      <c r="E8816" s="155">
        <v>24</v>
      </c>
      <c r="F8816" s="166">
        <v>43017</v>
      </c>
      <c r="G8816" s="166">
        <v>43019</v>
      </c>
      <c r="H8816" s="157">
        <v>1</v>
      </c>
      <c r="I8816" s="166"/>
    </row>
    <row r="8817" spans="1:9" x14ac:dyDescent="0.25">
      <c r="A8817" s="155" t="s">
        <v>1145</v>
      </c>
      <c r="B8817" s="155" t="s">
        <v>8967</v>
      </c>
      <c r="C8817" s="155" t="s">
        <v>12356</v>
      </c>
      <c r="D8817" s="155">
        <v>100</v>
      </c>
      <c r="E8817" s="155">
        <v>86</v>
      </c>
      <c r="F8817" s="166">
        <v>43017</v>
      </c>
      <c r="G8817" s="166">
        <v>43020</v>
      </c>
      <c r="H8817" s="157">
        <v>1</v>
      </c>
      <c r="I8817" s="166" t="s">
        <v>12357</v>
      </c>
    </row>
    <row r="8818" spans="1:9" x14ac:dyDescent="0.25">
      <c r="A8818" s="155" t="s">
        <v>10974</v>
      </c>
      <c r="B8818" s="155" t="s">
        <v>10975</v>
      </c>
      <c r="C8818" s="155" t="s">
        <v>12358</v>
      </c>
      <c r="D8818" s="155">
        <v>25</v>
      </c>
      <c r="E8818" s="155">
        <v>25</v>
      </c>
      <c r="F8818" s="166">
        <v>43017</v>
      </c>
      <c r="G8818" s="166">
        <v>43018</v>
      </c>
      <c r="H8818" s="157">
        <v>1</v>
      </c>
      <c r="I8818" s="166"/>
    </row>
    <row r="8819" spans="1:9" x14ac:dyDescent="0.25">
      <c r="A8819" s="155" t="s">
        <v>9769</v>
      </c>
      <c r="B8819" s="155" t="s">
        <v>11989</v>
      </c>
      <c r="C8819" s="155" t="s">
        <v>12363</v>
      </c>
      <c r="D8819" s="155">
        <v>12</v>
      </c>
      <c r="E8819" s="155">
        <v>12</v>
      </c>
      <c r="F8819" s="166">
        <v>43018</v>
      </c>
      <c r="G8819" s="166">
        <v>43024</v>
      </c>
      <c r="H8819" s="157">
        <v>1</v>
      </c>
      <c r="I8819" s="166"/>
    </row>
    <row r="8820" spans="1:9" x14ac:dyDescent="0.25">
      <c r="A8820" s="155" t="s">
        <v>330</v>
      </c>
      <c r="B8820" s="155" t="s">
        <v>2411</v>
      </c>
      <c r="C8820" s="155" t="s">
        <v>12348</v>
      </c>
      <c r="D8820" s="155">
        <v>60</v>
      </c>
      <c r="E8820" s="155">
        <v>60</v>
      </c>
      <c r="F8820" s="166">
        <v>43018</v>
      </c>
      <c r="G8820" s="166">
        <v>43021</v>
      </c>
      <c r="H8820" s="157">
        <v>1</v>
      </c>
      <c r="I8820" s="166"/>
    </row>
    <row r="8821" spans="1:9" x14ac:dyDescent="0.25">
      <c r="A8821" s="155" t="s">
        <v>330</v>
      </c>
      <c r="B8821" s="155" t="s">
        <v>6910</v>
      </c>
      <c r="C8821" s="155" t="s">
        <v>12347</v>
      </c>
      <c r="D8821" s="155">
        <v>40</v>
      </c>
      <c r="E8821" s="155">
        <v>40</v>
      </c>
      <c r="F8821" s="166">
        <v>43018</v>
      </c>
      <c r="G8821" s="166">
        <v>43021</v>
      </c>
      <c r="H8821" s="157">
        <v>1</v>
      </c>
      <c r="I8821" s="166"/>
    </row>
    <row r="8822" spans="1:9" x14ac:dyDescent="0.25">
      <c r="A8822" s="155" t="s">
        <v>8670</v>
      </c>
      <c r="B8822" s="155" t="s">
        <v>9052</v>
      </c>
      <c r="C8822" s="155" t="s">
        <v>12364</v>
      </c>
      <c r="D8822" s="155">
        <v>200</v>
      </c>
      <c r="E8822" s="155">
        <v>200</v>
      </c>
      <c r="F8822" s="166">
        <v>43018</v>
      </c>
      <c r="G8822" s="166">
        <v>43024</v>
      </c>
      <c r="H8822" s="157">
        <v>1</v>
      </c>
      <c r="I8822" s="166"/>
    </row>
    <row r="8823" spans="1:9" x14ac:dyDescent="0.25">
      <c r="A8823" s="155" t="s">
        <v>11124</v>
      </c>
      <c r="B8823" s="155" t="s">
        <v>11797</v>
      </c>
      <c r="C8823" s="155" t="s">
        <v>12365</v>
      </c>
      <c r="D8823" s="155">
        <v>150</v>
      </c>
      <c r="E8823" s="155">
        <v>150</v>
      </c>
      <c r="F8823" s="166">
        <v>43018</v>
      </c>
      <c r="G8823" s="166">
        <v>43018</v>
      </c>
      <c r="H8823" s="157">
        <v>1</v>
      </c>
      <c r="I8823" s="166" t="s">
        <v>214</v>
      </c>
    </row>
    <row r="8824" spans="1:9" x14ac:dyDescent="0.25">
      <c r="A8824" s="155" t="s">
        <v>1145</v>
      </c>
      <c r="B8824" s="155" t="s">
        <v>4675</v>
      </c>
      <c r="C8824" s="155" t="s">
        <v>12366</v>
      </c>
      <c r="D8824" s="155">
        <v>100</v>
      </c>
      <c r="E8824" s="155">
        <v>100</v>
      </c>
      <c r="F8824" s="166">
        <v>43019</v>
      </c>
      <c r="G8824" s="166">
        <v>43014</v>
      </c>
      <c r="H8824" s="157">
        <v>0</v>
      </c>
      <c r="I8824" s="166"/>
    </row>
    <row r="8825" spans="1:9" x14ac:dyDescent="0.25">
      <c r="A8825" s="155" t="s">
        <v>71</v>
      </c>
      <c r="B8825" s="155" t="s">
        <v>167</v>
      </c>
      <c r="C8825" s="155" t="s">
        <v>12367</v>
      </c>
      <c r="D8825" s="155">
        <v>5</v>
      </c>
      <c r="E8825" s="155">
        <v>5</v>
      </c>
      <c r="F8825" s="166">
        <v>43020</v>
      </c>
      <c r="G8825" s="166">
        <v>43033</v>
      </c>
      <c r="H8825" s="157">
        <v>1</v>
      </c>
      <c r="I8825" s="166"/>
    </row>
    <row r="8826" spans="1:9" x14ac:dyDescent="0.25">
      <c r="A8826" s="155" t="s">
        <v>299</v>
      </c>
      <c r="B8826" s="155" t="s">
        <v>5408</v>
      </c>
      <c r="C8826" s="155" t="s">
        <v>12368</v>
      </c>
      <c r="D8826" s="155">
        <v>25</v>
      </c>
      <c r="E8826" s="155">
        <v>25</v>
      </c>
      <c r="F8826" s="166">
        <v>43020</v>
      </c>
      <c r="G8826" s="166">
        <v>43021</v>
      </c>
      <c r="H8826" s="157">
        <v>1</v>
      </c>
      <c r="I8826" s="166"/>
    </row>
    <row r="8827" spans="1:9" x14ac:dyDescent="0.25">
      <c r="A8827" s="155" t="s">
        <v>65</v>
      </c>
      <c r="B8827" s="155" t="s">
        <v>547</v>
      </c>
      <c r="C8827" s="155" t="s">
        <v>12369</v>
      </c>
      <c r="D8827" s="155">
        <v>150</v>
      </c>
      <c r="E8827" s="155">
        <v>150</v>
      </c>
      <c r="F8827" s="166">
        <v>43020</v>
      </c>
      <c r="G8827" s="166">
        <v>43024</v>
      </c>
      <c r="H8827" s="157">
        <v>1</v>
      </c>
      <c r="I8827" s="166"/>
    </row>
    <row r="8828" spans="1:9" x14ac:dyDescent="0.25">
      <c r="A8828" s="155" t="s">
        <v>10716</v>
      </c>
      <c r="B8828" s="155" t="s">
        <v>12371</v>
      </c>
      <c r="C8828" s="155" t="s">
        <v>12370</v>
      </c>
      <c r="D8828" s="155">
        <v>50</v>
      </c>
      <c r="E8828" s="155">
        <v>50</v>
      </c>
      <c r="F8828" s="166">
        <v>43020</v>
      </c>
      <c r="G8828" s="166">
        <v>43024</v>
      </c>
      <c r="H8828" s="157">
        <v>1</v>
      </c>
      <c r="I8828" s="166"/>
    </row>
    <row r="8829" spans="1:9" x14ac:dyDescent="0.25">
      <c r="A8829" s="155" t="s">
        <v>899</v>
      </c>
      <c r="B8829" s="155" t="s">
        <v>1696</v>
      </c>
      <c r="C8829" s="155" t="s">
        <v>12372</v>
      </c>
      <c r="D8829" s="155">
        <v>7</v>
      </c>
      <c r="E8829" s="155">
        <v>7</v>
      </c>
      <c r="F8829" s="166">
        <v>43020</v>
      </c>
      <c r="G8829" s="166">
        <v>43021</v>
      </c>
      <c r="H8829" s="157">
        <v>1</v>
      </c>
      <c r="I8829" s="166"/>
    </row>
    <row r="8830" spans="1:9" x14ac:dyDescent="0.25">
      <c r="A8830" s="155" t="s">
        <v>8170</v>
      </c>
      <c r="B8830" s="155" t="s">
        <v>272</v>
      </c>
      <c r="C8830" s="155" t="s">
        <v>12373</v>
      </c>
      <c r="D8830" s="155">
        <v>2</v>
      </c>
      <c r="E8830" s="155">
        <v>2</v>
      </c>
      <c r="F8830" s="166">
        <v>43020</v>
      </c>
      <c r="G8830" s="166">
        <v>43039</v>
      </c>
      <c r="H8830" s="157">
        <v>1</v>
      </c>
      <c r="I8830" s="166" t="s">
        <v>12374</v>
      </c>
    </row>
    <row r="8831" spans="1:9" x14ac:dyDescent="0.25">
      <c r="A8831" s="155" t="s">
        <v>12344</v>
      </c>
      <c r="B8831" s="155" t="s">
        <v>12379</v>
      </c>
      <c r="C8831" s="155" t="s">
        <v>12376</v>
      </c>
      <c r="D8831" s="155">
        <v>1</v>
      </c>
      <c r="E8831" s="155">
        <v>1</v>
      </c>
      <c r="F8831" s="166">
        <v>43021</v>
      </c>
      <c r="G8831" s="166">
        <v>43024</v>
      </c>
      <c r="H8831" s="157">
        <v>1</v>
      </c>
      <c r="I8831" s="166"/>
    </row>
    <row r="8832" spans="1:9" x14ac:dyDescent="0.25">
      <c r="A8832" s="155" t="s">
        <v>12344</v>
      </c>
      <c r="B8832" s="155" t="s">
        <v>12378</v>
      </c>
      <c r="C8832" s="155" t="s">
        <v>166</v>
      </c>
      <c r="D8832" s="155">
        <v>1</v>
      </c>
      <c r="E8832" s="155">
        <v>1</v>
      </c>
      <c r="F8832" s="166">
        <v>43021</v>
      </c>
      <c r="G8832" s="166">
        <v>43024</v>
      </c>
      <c r="H8832" s="157">
        <v>1</v>
      </c>
      <c r="I8832" s="166"/>
    </row>
    <row r="8833" spans="1:9" x14ac:dyDescent="0.25">
      <c r="A8833" s="155" t="s">
        <v>12344</v>
      </c>
      <c r="B8833" s="155" t="s">
        <v>12377</v>
      </c>
      <c r="C8833" s="155" t="s">
        <v>819</v>
      </c>
      <c r="D8833" s="155">
        <v>1</v>
      </c>
      <c r="E8833" s="155">
        <v>1</v>
      </c>
      <c r="F8833" s="166">
        <v>43021</v>
      </c>
      <c r="G8833" s="166">
        <v>43024</v>
      </c>
      <c r="H8833" s="157">
        <v>1</v>
      </c>
      <c r="I8833" s="166"/>
    </row>
    <row r="8834" spans="1:9" x14ac:dyDescent="0.25">
      <c r="A8834" s="155" t="s">
        <v>173</v>
      </c>
      <c r="B8834" s="155" t="s">
        <v>7517</v>
      </c>
      <c r="C8834" s="155" t="s">
        <v>12375</v>
      </c>
      <c r="D8834" s="155">
        <v>252</v>
      </c>
      <c r="E8834" s="155">
        <v>252</v>
      </c>
      <c r="F8834" s="166">
        <v>43021</v>
      </c>
      <c r="G8834" s="166">
        <v>43024</v>
      </c>
      <c r="H8834" s="157">
        <v>1</v>
      </c>
      <c r="I8834" s="166"/>
    </row>
    <row r="8835" spans="1:9" x14ac:dyDescent="0.25">
      <c r="A8835" s="155" t="s">
        <v>12014</v>
      </c>
      <c r="B8835" s="155" t="s">
        <v>12013</v>
      </c>
      <c r="C8835" s="155" t="s">
        <v>12380</v>
      </c>
      <c r="D8835" s="155">
        <v>25</v>
      </c>
      <c r="E8835" s="155">
        <v>25</v>
      </c>
      <c r="F8835" s="166">
        <v>43021</v>
      </c>
      <c r="G8835" s="166">
        <v>43024</v>
      </c>
      <c r="H8835" s="157">
        <v>1</v>
      </c>
      <c r="I8835" s="166"/>
    </row>
    <row r="8836" spans="1:9" x14ac:dyDescent="0.25">
      <c r="A8836" s="155" t="s">
        <v>71</v>
      </c>
      <c r="B8836" s="155" t="s">
        <v>167</v>
      </c>
      <c r="C8836" s="155" t="s">
        <v>12381</v>
      </c>
      <c r="D8836" s="155">
        <v>5</v>
      </c>
      <c r="E8836" s="155">
        <v>5</v>
      </c>
      <c r="F8836" s="166">
        <v>43024</v>
      </c>
      <c r="G8836" s="166">
        <v>43028</v>
      </c>
      <c r="H8836" s="157">
        <v>1</v>
      </c>
      <c r="I8836" s="166"/>
    </row>
    <row r="8837" spans="1:9" x14ac:dyDescent="0.25">
      <c r="A8837" s="155" t="s">
        <v>10562</v>
      </c>
      <c r="B8837" s="155" t="s">
        <v>12383</v>
      </c>
      <c r="C8837" s="155" t="s">
        <v>12382</v>
      </c>
      <c r="D8837" s="155">
        <v>60</v>
      </c>
      <c r="E8837" s="155">
        <v>60</v>
      </c>
      <c r="F8837" s="166">
        <v>43024</v>
      </c>
      <c r="G8837" s="166">
        <v>43032</v>
      </c>
      <c r="H8837" s="157">
        <v>1</v>
      </c>
      <c r="I8837" s="166"/>
    </row>
    <row r="8838" spans="1:9" x14ac:dyDescent="0.25">
      <c r="A8838" s="155" t="s">
        <v>9275</v>
      </c>
      <c r="B8838" s="155" t="s">
        <v>626</v>
      </c>
      <c r="C8838" s="155" t="s">
        <v>12384</v>
      </c>
      <c r="D8838" s="155">
        <v>2500</v>
      </c>
      <c r="E8838" s="155">
        <v>2500</v>
      </c>
      <c r="F8838" s="166">
        <v>43024</v>
      </c>
      <c r="G8838" s="166">
        <v>43027</v>
      </c>
      <c r="H8838" s="157">
        <v>1</v>
      </c>
      <c r="I8838" s="166"/>
    </row>
    <row r="8839" spans="1:9" x14ac:dyDescent="0.25">
      <c r="A8839" s="155" t="s">
        <v>559</v>
      </c>
      <c r="B8839" s="155" t="s">
        <v>560</v>
      </c>
      <c r="C8839" s="155" t="s">
        <v>12385</v>
      </c>
      <c r="D8839" s="155">
        <v>20000</v>
      </c>
      <c r="E8839" s="155">
        <v>20070</v>
      </c>
      <c r="F8839" s="166">
        <v>43024</v>
      </c>
      <c r="G8839" s="166">
        <v>43031</v>
      </c>
      <c r="H8839" s="157">
        <v>1</v>
      </c>
      <c r="I8839" s="166"/>
    </row>
    <row r="8840" spans="1:9" x14ac:dyDescent="0.25">
      <c r="A8840" s="155" t="s">
        <v>10096</v>
      </c>
      <c r="B8840" s="155" t="s">
        <v>10097</v>
      </c>
      <c r="C8840" s="155" t="s">
        <v>10942</v>
      </c>
      <c r="D8840" s="155">
        <v>13</v>
      </c>
      <c r="E8840" s="155">
        <v>13</v>
      </c>
      <c r="F8840" s="166">
        <v>43024</v>
      </c>
      <c r="G8840" s="166">
        <v>43028</v>
      </c>
      <c r="H8840" s="157">
        <v>1</v>
      </c>
      <c r="I8840" s="166" t="s">
        <v>12386</v>
      </c>
    </row>
    <row r="8841" spans="1:9" x14ac:dyDescent="0.25">
      <c r="A8841" s="155" t="s">
        <v>2096</v>
      </c>
      <c r="B8841" s="155" t="s">
        <v>2097</v>
      </c>
      <c r="C8841" s="155" t="s">
        <v>12387</v>
      </c>
      <c r="D8841" s="155">
        <v>300</v>
      </c>
      <c r="E8841" s="155">
        <v>300</v>
      </c>
      <c r="F8841" s="166">
        <v>43024</v>
      </c>
      <c r="G8841" s="166">
        <v>43025</v>
      </c>
      <c r="H8841" s="157">
        <v>1</v>
      </c>
      <c r="I8841" s="166"/>
    </row>
    <row r="8842" spans="1:9" x14ac:dyDescent="0.25">
      <c r="A8842" s="155" t="s">
        <v>597</v>
      </c>
      <c r="B8842" s="155" t="s">
        <v>10847</v>
      </c>
      <c r="C8842" s="155" t="s">
        <v>12279</v>
      </c>
      <c r="D8842" s="155">
        <v>200</v>
      </c>
      <c r="E8842" s="155">
        <v>200</v>
      </c>
      <c r="F8842" s="166">
        <v>43024</v>
      </c>
      <c r="G8842" s="166">
        <v>43028</v>
      </c>
      <c r="H8842" s="157">
        <v>1</v>
      </c>
      <c r="I8842" s="166"/>
    </row>
    <row r="8843" spans="1:9" x14ac:dyDescent="0.25">
      <c r="A8843" s="155" t="s">
        <v>3322</v>
      </c>
      <c r="B8843" s="155" t="s">
        <v>11233</v>
      </c>
      <c r="C8843" s="155" t="s">
        <v>12390</v>
      </c>
      <c r="D8843" s="155">
        <v>25</v>
      </c>
      <c r="E8843" s="155">
        <v>25</v>
      </c>
      <c r="F8843" s="166">
        <v>43025</v>
      </c>
      <c r="G8843" s="166">
        <v>43028</v>
      </c>
      <c r="H8843" s="157">
        <v>1</v>
      </c>
      <c r="I8843" s="166"/>
    </row>
    <row r="8844" spans="1:9" x14ac:dyDescent="0.25">
      <c r="A8844" s="155" t="s">
        <v>29</v>
      </c>
      <c r="B8844" s="155" t="s">
        <v>3082</v>
      </c>
      <c r="C8844" s="155" t="s">
        <v>12391</v>
      </c>
      <c r="D8844" s="155">
        <v>25</v>
      </c>
      <c r="E8844" s="155">
        <v>27</v>
      </c>
      <c r="F8844" s="166">
        <v>43025</v>
      </c>
      <c r="G8844" s="166">
        <v>43031</v>
      </c>
      <c r="H8844" s="157">
        <v>1</v>
      </c>
      <c r="I8844" s="166"/>
    </row>
    <row r="8845" spans="1:9" x14ac:dyDescent="0.25">
      <c r="A8845" s="155" t="s">
        <v>11694</v>
      </c>
      <c r="B8845" s="155" t="s">
        <v>11695</v>
      </c>
      <c r="C8845" s="155" t="s">
        <v>12392</v>
      </c>
      <c r="D8845" s="155">
        <v>60</v>
      </c>
      <c r="E8845" s="155">
        <v>59</v>
      </c>
      <c r="F8845" s="166">
        <v>43025</v>
      </c>
      <c r="G8845" s="166">
        <v>43038</v>
      </c>
      <c r="H8845" s="157">
        <v>1</v>
      </c>
      <c r="I8845" s="166" t="s">
        <v>12393</v>
      </c>
    </row>
    <row r="8846" spans="1:9" x14ac:dyDescent="0.25">
      <c r="A8846" s="155" t="s">
        <v>71</v>
      </c>
      <c r="B8846" s="155" t="s">
        <v>2730</v>
      </c>
      <c r="C8846" s="155" t="s">
        <v>12394</v>
      </c>
      <c r="D8846" s="155">
        <v>26</v>
      </c>
      <c r="E8846" s="155">
        <v>26</v>
      </c>
      <c r="F8846" s="166">
        <v>43026</v>
      </c>
      <c r="G8846" s="166">
        <v>43034</v>
      </c>
      <c r="H8846" s="157">
        <v>1</v>
      </c>
      <c r="I8846" s="166"/>
    </row>
    <row r="8847" spans="1:9" x14ac:dyDescent="0.25">
      <c r="A8847" s="155" t="s">
        <v>2030</v>
      </c>
      <c r="B8847" s="155" t="s">
        <v>12331</v>
      </c>
      <c r="C8847" s="155" t="s">
        <v>12395</v>
      </c>
      <c r="D8847" s="155">
        <v>75</v>
      </c>
      <c r="E8847" s="155">
        <v>36</v>
      </c>
      <c r="F8847" s="166">
        <v>43026</v>
      </c>
      <c r="G8847" s="166">
        <v>43030</v>
      </c>
      <c r="H8847" s="157">
        <v>1</v>
      </c>
      <c r="I8847" s="166" t="s">
        <v>4069</v>
      </c>
    </row>
    <row r="8848" spans="1:9" x14ac:dyDescent="0.25">
      <c r="A8848" s="155" t="s">
        <v>71</v>
      </c>
      <c r="B8848" s="155" t="s">
        <v>167</v>
      </c>
      <c r="C8848" s="155" t="s">
        <v>12398</v>
      </c>
      <c r="D8848" s="155">
        <v>9</v>
      </c>
      <c r="E8848" s="155">
        <v>9</v>
      </c>
      <c r="F8848" s="166">
        <v>43027</v>
      </c>
      <c r="G8848" s="166">
        <v>43033</v>
      </c>
      <c r="H8848" s="157">
        <v>1</v>
      </c>
      <c r="I8848" s="166"/>
    </row>
    <row r="8849" spans="1:9" x14ac:dyDescent="0.25">
      <c r="A8849" s="155" t="s">
        <v>11202</v>
      </c>
      <c r="B8849" s="155" t="s">
        <v>2952</v>
      </c>
      <c r="C8849" s="155" t="s">
        <v>12399</v>
      </c>
      <c r="D8849" s="155">
        <v>1</v>
      </c>
      <c r="E8849" s="155">
        <v>1</v>
      </c>
      <c r="F8849" s="166">
        <v>43027</v>
      </c>
      <c r="G8849" s="166">
        <v>43033</v>
      </c>
      <c r="H8849" s="157">
        <v>1</v>
      </c>
      <c r="I8849" s="166"/>
    </row>
    <row r="8850" spans="1:9" x14ac:dyDescent="0.25">
      <c r="A8850" s="155" t="s">
        <v>3430</v>
      </c>
      <c r="B8850" s="155" t="s">
        <v>681</v>
      </c>
      <c r="C8850" s="155" t="s">
        <v>12400</v>
      </c>
      <c r="D8850" s="155">
        <v>100</v>
      </c>
      <c r="E8850" s="155">
        <v>100</v>
      </c>
      <c r="F8850" s="166">
        <v>43027</v>
      </c>
      <c r="G8850" s="166">
        <v>43031</v>
      </c>
      <c r="H8850" s="157">
        <v>1</v>
      </c>
      <c r="I8850" s="166"/>
    </row>
    <row r="8851" spans="1:9" x14ac:dyDescent="0.25">
      <c r="A8851" s="155" t="s">
        <v>12113</v>
      </c>
      <c r="B8851" s="155" t="s">
        <v>1696</v>
      </c>
      <c r="C8851" s="155" t="s">
        <v>12401</v>
      </c>
      <c r="D8851" s="155">
        <v>22</v>
      </c>
      <c r="E8851" s="155">
        <v>22</v>
      </c>
      <c r="F8851" s="166">
        <v>43027</v>
      </c>
      <c r="G8851" s="166">
        <v>43028</v>
      </c>
      <c r="H8851" s="157">
        <v>1</v>
      </c>
      <c r="I8851" s="166" t="s">
        <v>12402</v>
      </c>
    </row>
    <row r="8852" spans="1:9" x14ac:dyDescent="0.25">
      <c r="A8852" s="155" t="s">
        <v>3481</v>
      </c>
      <c r="B8852" s="155" t="s">
        <v>255</v>
      </c>
      <c r="C8852" s="155" t="s">
        <v>12403</v>
      </c>
      <c r="D8852" s="155">
        <v>300</v>
      </c>
      <c r="E8852" s="155">
        <v>300</v>
      </c>
      <c r="F8852" s="166">
        <v>43027</v>
      </c>
      <c r="G8852" s="166">
        <v>43032</v>
      </c>
      <c r="H8852" s="157">
        <v>1</v>
      </c>
      <c r="I8852" s="166"/>
    </row>
    <row r="8853" spans="1:9" x14ac:dyDescent="0.25">
      <c r="A8853" s="155" t="s">
        <v>173</v>
      </c>
      <c r="B8853" s="155" t="s">
        <v>12404</v>
      </c>
      <c r="C8853" s="155" t="s">
        <v>12405</v>
      </c>
      <c r="D8853" s="155">
        <v>252</v>
      </c>
      <c r="E8853" s="155">
        <v>252</v>
      </c>
      <c r="F8853" s="166">
        <v>43028</v>
      </c>
      <c r="G8853" s="166">
        <v>43033</v>
      </c>
      <c r="H8853" s="157">
        <v>1</v>
      </c>
      <c r="I8853" s="166"/>
    </row>
    <row r="8854" spans="1:9" x14ac:dyDescent="0.25">
      <c r="A8854" s="155" t="s">
        <v>42</v>
      </c>
      <c r="B8854" s="155" t="s">
        <v>8728</v>
      </c>
      <c r="C8854" s="155" t="s">
        <v>12406</v>
      </c>
      <c r="D8854" s="155">
        <v>25</v>
      </c>
      <c r="E8854" s="155">
        <v>25</v>
      </c>
      <c r="F8854" s="166">
        <v>43028</v>
      </c>
      <c r="G8854" s="166">
        <v>43034</v>
      </c>
      <c r="H8854" s="157">
        <v>1</v>
      </c>
      <c r="I8854" s="166"/>
    </row>
    <row r="8855" spans="1:9" x14ac:dyDescent="0.25">
      <c r="A8855" s="155" t="s">
        <v>245</v>
      </c>
      <c r="B8855" s="155" t="s">
        <v>1878</v>
      </c>
      <c r="C8855" s="155" t="s">
        <v>12407</v>
      </c>
      <c r="D8855" s="155">
        <v>100</v>
      </c>
      <c r="E8855" s="155">
        <v>100</v>
      </c>
      <c r="F8855" s="166">
        <v>43028</v>
      </c>
      <c r="G8855" s="166">
        <v>43035</v>
      </c>
      <c r="H8855" s="157">
        <v>1</v>
      </c>
      <c r="I8855" s="166"/>
    </row>
    <row r="8856" spans="1:9" x14ac:dyDescent="0.25">
      <c r="A8856" s="155" t="s">
        <v>11865</v>
      </c>
      <c r="B8856" s="155" t="s">
        <v>12171</v>
      </c>
      <c r="C8856" s="155" t="s">
        <v>12382</v>
      </c>
      <c r="D8856" s="155">
        <v>5</v>
      </c>
      <c r="E8856" s="155">
        <v>5</v>
      </c>
      <c r="F8856" s="166">
        <v>43028</v>
      </c>
      <c r="G8856" s="166">
        <v>43031</v>
      </c>
      <c r="H8856" s="157">
        <v>1</v>
      </c>
      <c r="I8856" s="166"/>
    </row>
    <row r="8857" spans="1:9" x14ac:dyDescent="0.25">
      <c r="A8857" s="155" t="s">
        <v>11865</v>
      </c>
      <c r="B8857" s="155" t="s">
        <v>12172</v>
      </c>
      <c r="C8857" s="155" t="s">
        <v>364</v>
      </c>
      <c r="D8857" s="155">
        <v>5</v>
      </c>
      <c r="E8857" s="155">
        <v>5</v>
      </c>
      <c r="F8857" s="166">
        <v>43028</v>
      </c>
      <c r="G8857" s="166">
        <v>43031</v>
      </c>
      <c r="H8857" s="157">
        <v>1</v>
      </c>
      <c r="I8857" s="166"/>
    </row>
    <row r="8858" spans="1:9" x14ac:dyDescent="0.25">
      <c r="A8858" s="155" t="s">
        <v>6021</v>
      </c>
      <c r="B8858" s="155" t="s">
        <v>272</v>
      </c>
      <c r="C8858" s="155" t="s">
        <v>12408</v>
      </c>
      <c r="D8858" s="155">
        <v>26</v>
      </c>
      <c r="E8858" s="155">
        <v>26</v>
      </c>
      <c r="F8858" s="166">
        <v>43028</v>
      </c>
      <c r="G8858" s="166">
        <v>43034</v>
      </c>
      <c r="H8858" s="157">
        <v>1</v>
      </c>
      <c r="I8858" s="166"/>
    </row>
    <row r="8859" spans="1:9" x14ac:dyDescent="0.25">
      <c r="A8859" s="155" t="s">
        <v>1983</v>
      </c>
      <c r="B8859" s="155" t="s">
        <v>12409</v>
      </c>
      <c r="C8859" s="155" t="s">
        <v>12410</v>
      </c>
      <c r="D8859" s="155">
        <v>20</v>
      </c>
      <c r="E8859" s="155">
        <v>20</v>
      </c>
      <c r="F8859" s="166">
        <v>43028</v>
      </c>
      <c r="G8859" s="166">
        <v>43031</v>
      </c>
      <c r="H8859" s="157">
        <v>1</v>
      </c>
      <c r="I8859" s="166"/>
    </row>
    <row r="8860" spans="1:9" x14ac:dyDescent="0.25">
      <c r="A8860" s="155" t="s">
        <v>5827</v>
      </c>
      <c r="B8860" s="155" t="s">
        <v>11985</v>
      </c>
      <c r="C8860" s="155" t="s">
        <v>12411</v>
      </c>
      <c r="D8860" s="155">
        <v>50</v>
      </c>
      <c r="E8860" s="155">
        <v>50</v>
      </c>
      <c r="F8860" s="166">
        <v>43028</v>
      </c>
      <c r="G8860" s="166">
        <v>43038</v>
      </c>
      <c r="H8860" s="157">
        <v>1</v>
      </c>
      <c r="I8860" s="166"/>
    </row>
    <row r="8861" spans="1:9" x14ac:dyDescent="0.25">
      <c r="A8861" s="155" t="s">
        <v>3967</v>
      </c>
      <c r="B8861" s="155" t="s">
        <v>12412</v>
      </c>
      <c r="C8861" s="155" t="s">
        <v>12413</v>
      </c>
      <c r="D8861" s="155">
        <v>10</v>
      </c>
      <c r="E8861" s="155">
        <v>10</v>
      </c>
      <c r="F8861" s="166">
        <v>43031</v>
      </c>
      <c r="G8861" s="166">
        <v>43033</v>
      </c>
      <c r="H8861" s="157">
        <v>1</v>
      </c>
      <c r="I8861" s="166"/>
    </row>
    <row r="8862" spans="1:9" x14ac:dyDescent="0.25">
      <c r="A8862" s="155" t="s">
        <v>286</v>
      </c>
      <c r="B8862" s="155" t="s">
        <v>562</v>
      </c>
      <c r="C8862" s="155" t="s">
        <v>12414</v>
      </c>
      <c r="D8862" s="155">
        <v>75</v>
      </c>
      <c r="E8862" s="155">
        <v>75</v>
      </c>
      <c r="F8862" s="166">
        <v>43031</v>
      </c>
      <c r="G8862" s="166">
        <v>43034</v>
      </c>
      <c r="H8862" s="157">
        <v>1</v>
      </c>
      <c r="I8862" s="166"/>
    </row>
    <row r="8863" spans="1:9" x14ac:dyDescent="0.25">
      <c r="A8863" s="155" t="s">
        <v>997</v>
      </c>
      <c r="B8863" s="155" t="s">
        <v>9635</v>
      </c>
      <c r="C8863" s="155" t="s">
        <v>12415</v>
      </c>
      <c r="D8863" s="155">
        <v>210</v>
      </c>
      <c r="E8863" s="155">
        <v>210</v>
      </c>
      <c r="F8863" s="166">
        <v>43031</v>
      </c>
      <c r="G8863" s="166">
        <v>43038</v>
      </c>
      <c r="H8863" s="157">
        <v>1</v>
      </c>
      <c r="I8863" s="166"/>
    </row>
    <row r="8864" spans="1:9" x14ac:dyDescent="0.25">
      <c r="A8864" s="155" t="s">
        <v>997</v>
      </c>
      <c r="B8864" s="155" t="s">
        <v>1518</v>
      </c>
      <c r="C8864" s="155" t="s">
        <v>12416</v>
      </c>
      <c r="D8864" s="155">
        <v>25</v>
      </c>
      <c r="E8864" s="155">
        <v>25</v>
      </c>
      <c r="F8864" s="166">
        <v>43031</v>
      </c>
      <c r="G8864" s="166">
        <v>43038</v>
      </c>
      <c r="H8864" s="157">
        <v>1</v>
      </c>
      <c r="I8864" s="166"/>
    </row>
    <row r="8865" spans="1:9" x14ac:dyDescent="0.25">
      <c r="A8865" s="155" t="s">
        <v>71</v>
      </c>
      <c r="B8865" s="155" t="s">
        <v>3542</v>
      </c>
      <c r="C8865" s="155" t="s">
        <v>12417</v>
      </c>
      <c r="D8865" s="155">
        <v>1</v>
      </c>
      <c r="E8865" s="155">
        <v>1</v>
      </c>
      <c r="F8865" s="166">
        <v>43031</v>
      </c>
      <c r="G8865" s="166">
        <v>43035</v>
      </c>
      <c r="H8865" s="157">
        <v>1</v>
      </c>
      <c r="I8865" s="166"/>
    </row>
    <row r="8866" spans="1:9" x14ac:dyDescent="0.25">
      <c r="A8866" s="155" t="s">
        <v>3481</v>
      </c>
      <c r="B8866" s="155" t="s">
        <v>1696</v>
      </c>
      <c r="C8866" s="155" t="s">
        <v>12418</v>
      </c>
      <c r="D8866" s="155">
        <v>13</v>
      </c>
      <c r="E8866" s="155">
        <v>13</v>
      </c>
      <c r="F8866" s="166">
        <v>43031</v>
      </c>
      <c r="G8866" s="166">
        <v>43039</v>
      </c>
      <c r="H8866" s="157">
        <v>1</v>
      </c>
      <c r="I8866" s="166"/>
    </row>
    <row r="8867" spans="1:9" x14ac:dyDescent="0.25">
      <c r="A8867" s="155" t="s">
        <v>71</v>
      </c>
      <c r="B8867" s="155" t="s">
        <v>583</v>
      </c>
      <c r="C8867" s="155" t="s">
        <v>12419</v>
      </c>
      <c r="D8867" s="155">
        <v>5</v>
      </c>
      <c r="E8867" s="155">
        <v>5</v>
      </c>
      <c r="F8867" s="166">
        <v>43031</v>
      </c>
      <c r="G8867" s="166">
        <v>43038</v>
      </c>
      <c r="H8867" s="157">
        <v>1</v>
      </c>
      <c r="I8867" s="166"/>
    </row>
    <row r="8868" spans="1:9" x14ac:dyDescent="0.25">
      <c r="A8868" s="155" t="s">
        <v>71</v>
      </c>
      <c r="B8868" s="155" t="s">
        <v>167</v>
      </c>
      <c r="C8868" s="155" t="s">
        <v>12420</v>
      </c>
      <c r="D8868" s="155">
        <v>6</v>
      </c>
      <c r="E8868" s="155">
        <v>6</v>
      </c>
      <c r="F8868" s="166">
        <v>43031</v>
      </c>
      <c r="G8868" s="166">
        <v>43063</v>
      </c>
      <c r="H8868" s="157">
        <v>1</v>
      </c>
      <c r="I8868" s="166"/>
    </row>
    <row r="8869" spans="1:9" x14ac:dyDescent="0.25">
      <c r="A8869" s="155" t="s">
        <v>9402</v>
      </c>
      <c r="B8869" s="155" t="s">
        <v>12421</v>
      </c>
      <c r="C8869" s="155" t="s">
        <v>12422</v>
      </c>
      <c r="D8869" s="155">
        <v>90</v>
      </c>
      <c r="E8869" s="155">
        <v>90</v>
      </c>
      <c r="F8869" s="166">
        <v>43031</v>
      </c>
      <c r="G8869" s="166">
        <v>43032</v>
      </c>
      <c r="H8869" s="157">
        <v>1</v>
      </c>
      <c r="I8869" s="166"/>
    </row>
    <row r="8870" spans="1:9" x14ac:dyDescent="0.25">
      <c r="A8870" s="155" t="s">
        <v>9402</v>
      </c>
      <c r="B8870" s="155" t="s">
        <v>12383</v>
      </c>
      <c r="C8870" s="155" t="s">
        <v>12423</v>
      </c>
      <c r="D8870" s="155">
        <v>55</v>
      </c>
      <c r="E8870" s="155">
        <v>55</v>
      </c>
      <c r="F8870" s="166">
        <v>43031</v>
      </c>
      <c r="G8870" s="166">
        <v>43032</v>
      </c>
      <c r="H8870" s="157">
        <v>1</v>
      </c>
      <c r="I8870" s="166"/>
    </row>
    <row r="8871" spans="1:9" x14ac:dyDescent="0.25">
      <c r="A8871" s="155" t="s">
        <v>12424</v>
      </c>
      <c r="B8871" s="155" t="s">
        <v>12425</v>
      </c>
      <c r="C8871" s="155" t="s">
        <v>12426</v>
      </c>
      <c r="D8871" s="155">
        <v>10</v>
      </c>
      <c r="E8871" s="155">
        <v>10</v>
      </c>
      <c r="F8871" s="166">
        <v>43031</v>
      </c>
      <c r="G8871" s="166">
        <v>43028</v>
      </c>
      <c r="H8871" s="157">
        <v>0</v>
      </c>
      <c r="I8871" s="166" t="s">
        <v>12427</v>
      </c>
    </row>
    <row r="8872" spans="1:9" x14ac:dyDescent="0.25">
      <c r="A8872" s="155" t="s">
        <v>9258</v>
      </c>
      <c r="B8872" s="155" t="s">
        <v>11637</v>
      </c>
      <c r="C8872" s="155" t="s">
        <v>12428</v>
      </c>
      <c r="D8872" s="155">
        <v>100</v>
      </c>
      <c r="E8872" s="155">
        <v>100</v>
      </c>
      <c r="F8872" s="166">
        <v>43031</v>
      </c>
      <c r="G8872" s="166">
        <v>43034</v>
      </c>
      <c r="H8872" s="157">
        <v>1</v>
      </c>
      <c r="I8872" s="166"/>
    </row>
    <row r="8873" spans="1:9" x14ac:dyDescent="0.25">
      <c r="A8873" s="155" t="s">
        <v>520</v>
      </c>
      <c r="B8873" s="155" t="s">
        <v>2432</v>
      </c>
      <c r="C8873" s="155" t="s">
        <v>12429</v>
      </c>
      <c r="D8873" s="155">
        <v>55</v>
      </c>
      <c r="E8873" s="155">
        <v>55</v>
      </c>
      <c r="F8873" s="166">
        <v>43032</v>
      </c>
      <c r="G8873" s="166">
        <v>43038</v>
      </c>
      <c r="H8873" s="157">
        <v>1</v>
      </c>
      <c r="I8873" s="166"/>
    </row>
    <row r="8874" spans="1:9" x14ac:dyDescent="0.25">
      <c r="A8874" s="155" t="s">
        <v>2317</v>
      </c>
      <c r="B8874" s="155" t="s">
        <v>2318</v>
      </c>
      <c r="C8874" s="155" t="s">
        <v>12430</v>
      </c>
      <c r="D8874" s="155">
        <v>200</v>
      </c>
      <c r="E8874" s="155">
        <v>256</v>
      </c>
      <c r="F8874" s="166">
        <v>43032</v>
      </c>
      <c r="G8874" s="166">
        <v>43042</v>
      </c>
      <c r="H8874" s="157">
        <v>1</v>
      </c>
      <c r="I8874" s="166"/>
    </row>
    <row r="8875" spans="1:9" ht="30" x14ac:dyDescent="0.25">
      <c r="A8875" s="155" t="s">
        <v>9931</v>
      </c>
      <c r="B8875" s="155" t="s">
        <v>4413</v>
      </c>
      <c r="C8875" s="155" t="s">
        <v>12431</v>
      </c>
      <c r="D8875" s="155">
        <v>100</v>
      </c>
      <c r="E8875" s="155">
        <v>100</v>
      </c>
      <c r="F8875" s="166">
        <v>43032</v>
      </c>
      <c r="G8875" s="166">
        <v>43038</v>
      </c>
      <c r="H8875" s="157">
        <v>1</v>
      </c>
      <c r="I8875" s="166"/>
    </row>
    <row r="8876" spans="1:9" x14ac:dyDescent="0.25">
      <c r="A8876" s="155" t="s">
        <v>145</v>
      </c>
      <c r="B8876" s="155" t="s">
        <v>674</v>
      </c>
      <c r="C8876" s="155" t="s">
        <v>12432</v>
      </c>
      <c r="D8876" s="155">
        <v>500</v>
      </c>
      <c r="E8876" s="155">
        <v>500</v>
      </c>
      <c r="F8876" s="166">
        <v>43033</v>
      </c>
      <c r="G8876" s="166">
        <v>43038</v>
      </c>
      <c r="H8876" s="157">
        <v>1</v>
      </c>
      <c r="I8876" s="166"/>
    </row>
    <row r="8877" spans="1:9" x14ac:dyDescent="0.25">
      <c r="A8877" s="155" t="s">
        <v>145</v>
      </c>
      <c r="B8877" s="155" t="s">
        <v>676</v>
      </c>
      <c r="C8877" s="155" t="s">
        <v>364</v>
      </c>
      <c r="D8877" s="155">
        <v>200</v>
      </c>
      <c r="E8877" s="155">
        <v>200</v>
      </c>
      <c r="F8877" s="166">
        <v>43033</v>
      </c>
      <c r="G8877" s="166">
        <v>43038</v>
      </c>
      <c r="H8877" s="157">
        <v>1</v>
      </c>
      <c r="I8877" s="166"/>
    </row>
    <row r="8878" spans="1:9" x14ac:dyDescent="0.25">
      <c r="A8878" s="155" t="s">
        <v>6021</v>
      </c>
      <c r="B8878" s="155" t="s">
        <v>11793</v>
      </c>
      <c r="C8878" s="155" t="s">
        <v>11794</v>
      </c>
      <c r="D8878" s="155">
        <v>250</v>
      </c>
      <c r="E8878" s="155">
        <v>250</v>
      </c>
      <c r="F8878" s="166">
        <v>43033</v>
      </c>
      <c r="G8878" s="166">
        <v>43034</v>
      </c>
      <c r="H8878" s="157">
        <v>1</v>
      </c>
      <c r="I8878" s="166"/>
    </row>
    <row r="8879" spans="1:9" x14ac:dyDescent="0.25">
      <c r="A8879" s="155" t="s">
        <v>11274</v>
      </c>
      <c r="B8879" s="155" t="s">
        <v>272</v>
      </c>
      <c r="C8879" s="155" t="s">
        <v>12433</v>
      </c>
      <c r="D8879" s="155">
        <v>1</v>
      </c>
      <c r="E8879" s="155">
        <v>1</v>
      </c>
      <c r="F8879" s="166">
        <v>43033</v>
      </c>
      <c r="G8879" s="166">
        <v>43039</v>
      </c>
      <c r="H8879" s="157">
        <v>1</v>
      </c>
      <c r="I8879" s="166" t="s">
        <v>12136</v>
      </c>
    </row>
    <row r="8880" spans="1:9" x14ac:dyDescent="0.25">
      <c r="A8880" s="155" t="s">
        <v>173</v>
      </c>
      <c r="B8880" s="155" t="s">
        <v>1141</v>
      </c>
      <c r="C8880" s="155" t="s">
        <v>12434</v>
      </c>
      <c r="D8880" s="155">
        <v>104</v>
      </c>
      <c r="E8880" s="155">
        <v>104</v>
      </c>
      <c r="F8880" s="166">
        <v>43033</v>
      </c>
      <c r="G8880" s="166">
        <v>43039</v>
      </c>
      <c r="H8880" s="157">
        <v>1</v>
      </c>
      <c r="I8880" s="166"/>
    </row>
    <row r="8881" spans="1:9" x14ac:dyDescent="0.25">
      <c r="A8881" s="155" t="s">
        <v>5967</v>
      </c>
      <c r="B8881" s="155" t="s">
        <v>12435</v>
      </c>
      <c r="C8881" s="155" t="s">
        <v>12436</v>
      </c>
      <c r="D8881" s="155">
        <v>15</v>
      </c>
      <c r="E8881" s="155">
        <v>15</v>
      </c>
      <c r="F8881" s="166">
        <v>43033</v>
      </c>
      <c r="G8881" s="166">
        <v>43038</v>
      </c>
      <c r="H8881" s="157">
        <v>1</v>
      </c>
      <c r="I8881" s="166"/>
    </row>
    <row r="8882" spans="1:9" x14ac:dyDescent="0.25">
      <c r="A8882" s="155" t="s">
        <v>12311</v>
      </c>
      <c r="B8882" s="155" t="s">
        <v>1696</v>
      </c>
      <c r="C8882" s="155" t="s">
        <v>12437</v>
      </c>
      <c r="D8882" s="155">
        <v>3</v>
      </c>
      <c r="E8882" s="155">
        <v>3</v>
      </c>
      <c r="F8882" s="166">
        <v>43033</v>
      </c>
      <c r="G8882" s="166">
        <v>43039</v>
      </c>
      <c r="H8882" s="157">
        <v>1</v>
      </c>
      <c r="I8882" s="166"/>
    </row>
    <row r="8883" spans="1:9" x14ac:dyDescent="0.25">
      <c r="A8883" s="155" t="s">
        <v>12180</v>
      </c>
      <c r="B8883" s="155" t="s">
        <v>12181</v>
      </c>
      <c r="C8883" s="155" t="s">
        <v>12438</v>
      </c>
      <c r="D8883" s="155">
        <v>1</v>
      </c>
      <c r="E8883" s="155">
        <v>1</v>
      </c>
      <c r="F8883" s="166">
        <v>43032</v>
      </c>
      <c r="G8883" s="166">
        <v>43033</v>
      </c>
      <c r="H8883" s="157">
        <v>1</v>
      </c>
      <c r="I8883" s="166"/>
    </row>
    <row r="8884" spans="1:9" x14ac:dyDescent="0.25">
      <c r="A8884" s="155" t="s">
        <v>10316</v>
      </c>
      <c r="B8884" s="155" t="s">
        <v>10317</v>
      </c>
      <c r="C8884" s="155" t="s">
        <v>12439</v>
      </c>
      <c r="D8884" s="155">
        <v>250</v>
      </c>
      <c r="E8884" s="155">
        <v>255</v>
      </c>
      <c r="F8884" s="166">
        <v>43033</v>
      </c>
      <c r="G8884" s="166">
        <v>43034</v>
      </c>
      <c r="H8884" s="157">
        <v>1</v>
      </c>
      <c r="I8884" s="166"/>
    </row>
    <row r="8885" spans="1:9" x14ac:dyDescent="0.25">
      <c r="A8885" s="155" t="s">
        <v>11202</v>
      </c>
      <c r="B8885" s="155" t="s">
        <v>2952</v>
      </c>
      <c r="C8885" s="155" t="s">
        <v>12440</v>
      </c>
      <c r="D8885" s="155">
        <v>10</v>
      </c>
      <c r="E8885" s="155">
        <v>10</v>
      </c>
      <c r="F8885" s="166">
        <v>43033</v>
      </c>
      <c r="G8885" s="166">
        <v>43039</v>
      </c>
      <c r="H8885" s="157">
        <v>1</v>
      </c>
      <c r="I8885" s="166"/>
    </row>
    <row r="8886" spans="1:9" x14ac:dyDescent="0.25">
      <c r="A8886" s="176" t="s">
        <v>12441</v>
      </c>
      <c r="B8886" s="176" t="s">
        <v>12442</v>
      </c>
      <c r="C8886" s="176" t="s">
        <v>12443</v>
      </c>
      <c r="D8886" s="155">
        <v>5</v>
      </c>
      <c r="E8886" s="155">
        <v>5</v>
      </c>
      <c r="F8886" s="166">
        <v>43034</v>
      </c>
      <c r="G8886" s="166">
        <v>43039</v>
      </c>
      <c r="H8886" s="157">
        <v>1</v>
      </c>
      <c r="I8886" s="166"/>
    </row>
    <row r="8887" spans="1:9" x14ac:dyDescent="0.25">
      <c r="A8887" s="176" t="s">
        <v>10381</v>
      </c>
      <c r="B8887" s="176" t="s">
        <v>345</v>
      </c>
      <c r="C8887" s="176" t="s">
        <v>12444</v>
      </c>
      <c r="D8887" s="155">
        <v>30</v>
      </c>
      <c r="E8887" s="155">
        <v>30</v>
      </c>
      <c r="F8887" s="166">
        <v>43034</v>
      </c>
      <c r="G8887" s="166">
        <v>43039</v>
      </c>
      <c r="H8887" s="157">
        <v>1</v>
      </c>
      <c r="I8887" s="166"/>
    </row>
    <row r="8888" spans="1:9" x14ac:dyDescent="0.25">
      <c r="A8888" s="176" t="s">
        <v>71</v>
      </c>
      <c r="B8888" s="176" t="s">
        <v>583</v>
      </c>
      <c r="C8888" s="176" t="s">
        <v>12445</v>
      </c>
      <c r="D8888" s="155">
        <v>5</v>
      </c>
      <c r="E8888" s="155">
        <v>5</v>
      </c>
      <c r="F8888" s="166">
        <v>43034</v>
      </c>
      <c r="G8888" s="166">
        <v>43039</v>
      </c>
      <c r="H8888" s="157">
        <v>1</v>
      </c>
      <c r="I8888" s="166"/>
    </row>
    <row r="8889" spans="1:9" x14ac:dyDescent="0.25">
      <c r="A8889" s="176" t="s">
        <v>2714</v>
      </c>
      <c r="B8889" s="176" t="s">
        <v>5304</v>
      </c>
      <c r="C8889" s="176" t="s">
        <v>12446</v>
      </c>
      <c r="D8889" s="155">
        <v>300</v>
      </c>
      <c r="E8889" s="155">
        <v>300</v>
      </c>
      <c r="F8889" s="166">
        <v>43034</v>
      </c>
      <c r="G8889" s="166">
        <v>43039</v>
      </c>
      <c r="H8889" s="157">
        <v>1</v>
      </c>
      <c r="I8889" s="166"/>
    </row>
    <row r="8890" spans="1:9" x14ac:dyDescent="0.25">
      <c r="A8890" s="176" t="s">
        <v>71</v>
      </c>
      <c r="B8890" s="176" t="s">
        <v>11924</v>
      </c>
      <c r="C8890" s="176" t="s">
        <v>12447</v>
      </c>
      <c r="D8890" s="155">
        <v>25</v>
      </c>
      <c r="E8890" s="155">
        <v>25</v>
      </c>
      <c r="F8890" s="166">
        <v>43034</v>
      </c>
      <c r="G8890" s="166">
        <v>43035</v>
      </c>
      <c r="H8890" s="157">
        <v>1</v>
      </c>
      <c r="I8890" s="166"/>
    </row>
    <row r="8891" spans="1:9" x14ac:dyDescent="0.25">
      <c r="A8891" s="176" t="s">
        <v>820</v>
      </c>
      <c r="B8891" s="176" t="s">
        <v>3367</v>
      </c>
      <c r="C8891" s="176" t="s">
        <v>12448</v>
      </c>
      <c r="D8891" s="155">
        <v>36</v>
      </c>
      <c r="E8891" s="155">
        <v>36</v>
      </c>
      <c r="F8891" s="166">
        <v>43035</v>
      </c>
      <c r="G8891" s="166">
        <v>43040</v>
      </c>
      <c r="H8891" s="157">
        <v>1</v>
      </c>
      <c r="I8891" s="166"/>
    </row>
    <row r="8892" spans="1:9" x14ac:dyDescent="0.25">
      <c r="A8892" s="176" t="s">
        <v>11479</v>
      </c>
      <c r="B8892" s="176" t="s">
        <v>513</v>
      </c>
      <c r="C8892" s="176" t="s">
        <v>12449</v>
      </c>
      <c r="D8892" s="155">
        <v>10</v>
      </c>
      <c r="E8892" s="155">
        <v>10</v>
      </c>
      <c r="F8892" s="166">
        <v>43035</v>
      </c>
      <c r="G8892" s="166">
        <v>43040</v>
      </c>
      <c r="H8892" s="157">
        <v>1</v>
      </c>
      <c r="I8892" s="166"/>
    </row>
    <row r="8893" spans="1:9" x14ac:dyDescent="0.25">
      <c r="A8893" s="176" t="s">
        <v>12450</v>
      </c>
      <c r="B8893" s="176" t="s">
        <v>1846</v>
      </c>
      <c r="C8893" s="176" t="s">
        <v>12451</v>
      </c>
      <c r="D8893" s="155">
        <v>25</v>
      </c>
      <c r="E8893" s="155">
        <v>25</v>
      </c>
      <c r="F8893" s="166">
        <v>43035</v>
      </c>
      <c r="G8893" s="166">
        <v>43038</v>
      </c>
      <c r="H8893" s="157">
        <v>1</v>
      </c>
      <c r="I8893" s="166"/>
    </row>
    <row r="8894" spans="1:9" x14ac:dyDescent="0.25">
      <c r="A8894" s="176" t="s">
        <v>173</v>
      </c>
      <c r="B8894" s="176" t="s">
        <v>5833</v>
      </c>
      <c r="C8894" s="176" t="s">
        <v>12452</v>
      </c>
      <c r="D8894" s="155">
        <v>208</v>
      </c>
      <c r="E8894" s="155">
        <v>208</v>
      </c>
      <c r="F8894" s="166">
        <v>43035</v>
      </c>
      <c r="G8894" s="166">
        <v>43039</v>
      </c>
      <c r="H8894" s="157">
        <v>1</v>
      </c>
      <c r="I8894" s="166"/>
    </row>
    <row r="8895" spans="1:9" x14ac:dyDescent="0.25">
      <c r="A8895" s="176" t="s">
        <v>173</v>
      </c>
      <c r="B8895" s="176" t="s">
        <v>9908</v>
      </c>
      <c r="C8895" s="176" t="s">
        <v>364</v>
      </c>
      <c r="D8895" s="155">
        <v>104</v>
      </c>
      <c r="E8895" s="155">
        <v>104</v>
      </c>
      <c r="F8895" s="166">
        <v>43035</v>
      </c>
      <c r="G8895" s="166">
        <v>43039</v>
      </c>
      <c r="H8895" s="157">
        <v>1</v>
      </c>
      <c r="I8895" s="166"/>
    </row>
    <row r="8896" spans="1:9" x14ac:dyDescent="0.25">
      <c r="A8896" s="176" t="s">
        <v>173</v>
      </c>
      <c r="B8896" s="176" t="s">
        <v>9908</v>
      </c>
      <c r="C8896" s="176" t="s">
        <v>161</v>
      </c>
      <c r="D8896" s="155">
        <v>104</v>
      </c>
      <c r="E8896" s="155">
        <v>104</v>
      </c>
      <c r="F8896" s="166">
        <v>43035</v>
      </c>
      <c r="G8896" s="166">
        <v>43039</v>
      </c>
      <c r="H8896" s="157">
        <v>1</v>
      </c>
      <c r="I8896" s="166"/>
    </row>
    <row r="8897" spans="1:9" x14ac:dyDescent="0.25">
      <c r="A8897" s="176" t="s">
        <v>10096</v>
      </c>
      <c r="B8897" s="176" t="s">
        <v>12453</v>
      </c>
      <c r="C8897" s="176" t="s">
        <v>12456</v>
      </c>
      <c r="D8897" s="155">
        <v>25</v>
      </c>
      <c r="E8897" s="155">
        <v>25</v>
      </c>
      <c r="F8897" s="166">
        <v>43035</v>
      </c>
      <c r="G8897" s="166">
        <v>43039</v>
      </c>
      <c r="H8897" s="157">
        <v>1</v>
      </c>
      <c r="I8897" s="166"/>
    </row>
    <row r="8898" spans="1:9" x14ac:dyDescent="0.25">
      <c r="A8898" s="176" t="s">
        <v>820</v>
      </c>
      <c r="B8898" s="176" t="s">
        <v>439</v>
      </c>
      <c r="C8898" s="176" t="s">
        <v>12457</v>
      </c>
      <c r="D8898" s="155">
        <v>50</v>
      </c>
      <c r="E8898" s="155">
        <v>50</v>
      </c>
      <c r="F8898" s="166">
        <v>43038</v>
      </c>
      <c r="G8898" s="166">
        <v>43040</v>
      </c>
      <c r="H8898" s="157">
        <v>1</v>
      </c>
      <c r="I8898" s="166"/>
    </row>
    <row r="8899" spans="1:9" x14ac:dyDescent="0.25">
      <c r="A8899" s="176" t="s">
        <v>911</v>
      </c>
      <c r="B8899" s="176" t="s">
        <v>912</v>
      </c>
      <c r="C8899" s="176" t="s">
        <v>12461</v>
      </c>
      <c r="D8899" s="155">
        <v>500</v>
      </c>
      <c r="E8899" s="155">
        <v>500</v>
      </c>
      <c r="F8899" s="166">
        <v>43038</v>
      </c>
      <c r="G8899" s="166">
        <v>43039</v>
      </c>
      <c r="H8899" s="157">
        <v>1</v>
      </c>
      <c r="I8899" s="166"/>
    </row>
    <row r="8900" spans="1:9" x14ac:dyDescent="0.25">
      <c r="A8900" s="176" t="s">
        <v>65</v>
      </c>
      <c r="B8900" s="176" t="s">
        <v>1501</v>
      </c>
      <c r="C8900" s="176" t="s">
        <v>12462</v>
      </c>
      <c r="D8900" s="155">
        <v>100</v>
      </c>
      <c r="E8900" s="155">
        <v>100</v>
      </c>
      <c r="F8900" s="166">
        <v>43039</v>
      </c>
      <c r="G8900" s="166">
        <v>43041</v>
      </c>
      <c r="H8900" s="157">
        <v>1</v>
      </c>
      <c r="I8900" s="166"/>
    </row>
    <row r="8901" spans="1:9" x14ac:dyDescent="0.25">
      <c r="A8901" s="176" t="s">
        <v>899</v>
      </c>
      <c r="B8901" s="176" t="s">
        <v>11378</v>
      </c>
      <c r="C8901" s="176" t="s">
        <v>12463</v>
      </c>
      <c r="D8901" s="155">
        <v>10</v>
      </c>
      <c r="E8901" s="155">
        <v>10</v>
      </c>
      <c r="F8901" s="166">
        <v>43039</v>
      </c>
      <c r="G8901" s="166">
        <v>43046</v>
      </c>
      <c r="H8901" s="157">
        <v>1</v>
      </c>
      <c r="I8901" s="166"/>
    </row>
    <row r="8902" spans="1:9" x14ac:dyDescent="0.25">
      <c r="A8902" s="176" t="s">
        <v>6837</v>
      </c>
      <c r="B8902" s="176" t="s">
        <v>746</v>
      </c>
      <c r="C8902" s="176" t="s">
        <v>12464</v>
      </c>
      <c r="D8902" s="155">
        <v>50</v>
      </c>
      <c r="E8902" s="155">
        <v>50</v>
      </c>
      <c r="F8902" s="166">
        <v>43039</v>
      </c>
      <c r="G8902" s="166">
        <v>43045</v>
      </c>
      <c r="H8902" s="157">
        <v>1</v>
      </c>
      <c r="I8902" s="166"/>
    </row>
    <row r="8903" spans="1:9" x14ac:dyDescent="0.25">
      <c r="A8903" s="176" t="s">
        <v>71</v>
      </c>
      <c r="B8903" s="176" t="s">
        <v>272</v>
      </c>
      <c r="C8903" s="176" t="s">
        <v>12465</v>
      </c>
      <c r="D8903" s="155">
        <v>1</v>
      </c>
      <c r="E8903" s="155">
        <v>1</v>
      </c>
      <c r="F8903" s="166">
        <v>43039</v>
      </c>
      <c r="G8903" s="166">
        <v>43044</v>
      </c>
      <c r="H8903" s="157">
        <v>1</v>
      </c>
      <c r="I8903" s="166"/>
    </row>
    <row r="8904" spans="1:9" x14ac:dyDescent="0.25">
      <c r="A8904" s="176" t="s">
        <v>12084</v>
      </c>
      <c r="B8904" s="176" t="s">
        <v>12466</v>
      </c>
      <c r="C8904" s="176" t="s">
        <v>12469</v>
      </c>
      <c r="D8904" s="155">
        <v>1</v>
      </c>
      <c r="E8904" s="155">
        <v>1</v>
      </c>
      <c r="F8904" s="166">
        <v>43039</v>
      </c>
      <c r="G8904" s="166">
        <v>43040</v>
      </c>
      <c r="H8904" s="157">
        <v>1</v>
      </c>
      <c r="I8904" s="166"/>
    </row>
    <row r="8905" spans="1:9" x14ac:dyDescent="0.25">
      <c r="A8905" s="176" t="s">
        <v>12084</v>
      </c>
      <c r="B8905" s="176" t="s">
        <v>12467</v>
      </c>
      <c r="C8905" s="176" t="s">
        <v>364</v>
      </c>
      <c r="D8905" s="155">
        <v>1</v>
      </c>
      <c r="E8905" s="155">
        <v>1</v>
      </c>
      <c r="F8905" s="166">
        <v>43039</v>
      </c>
      <c r="G8905" s="166">
        <v>43040</v>
      </c>
      <c r="H8905" s="157">
        <v>1</v>
      </c>
      <c r="I8905" s="166"/>
    </row>
    <row r="8906" spans="1:9" x14ac:dyDescent="0.25">
      <c r="A8906" s="176" t="s">
        <v>12084</v>
      </c>
      <c r="B8906" s="176" t="s">
        <v>12468</v>
      </c>
      <c r="C8906" s="176" t="s">
        <v>161</v>
      </c>
      <c r="D8906" s="155">
        <v>1</v>
      </c>
      <c r="E8906" s="155">
        <v>1</v>
      </c>
      <c r="F8906" s="166">
        <v>43039</v>
      </c>
      <c r="G8906" s="166">
        <v>43040</v>
      </c>
      <c r="H8906" s="157">
        <v>1</v>
      </c>
      <c r="I8906" s="166"/>
    </row>
    <row r="8907" spans="1:9" x14ac:dyDescent="0.25">
      <c r="A8907" s="176" t="s">
        <v>1983</v>
      </c>
      <c r="B8907" s="176" t="s">
        <v>2358</v>
      </c>
      <c r="C8907" s="176" t="s">
        <v>12470</v>
      </c>
      <c r="D8907" s="155">
        <v>50</v>
      </c>
      <c r="E8907" s="155">
        <v>50</v>
      </c>
      <c r="F8907" s="166">
        <v>43039</v>
      </c>
      <c r="G8907" s="166">
        <v>43042</v>
      </c>
      <c r="H8907" s="157">
        <v>1</v>
      </c>
      <c r="I8907" s="166"/>
    </row>
    <row r="8908" spans="1:9" x14ac:dyDescent="0.25">
      <c r="A8908" s="176" t="s">
        <v>6021</v>
      </c>
      <c r="B8908" s="176" t="s">
        <v>11284</v>
      </c>
      <c r="C8908" s="176" t="s">
        <v>12472</v>
      </c>
      <c r="D8908" s="155">
        <v>250</v>
      </c>
      <c r="E8908" s="155">
        <v>250</v>
      </c>
      <c r="F8908" s="166">
        <v>43040</v>
      </c>
      <c r="G8908" s="166">
        <v>43042</v>
      </c>
      <c r="H8908" s="157">
        <v>1</v>
      </c>
      <c r="I8908" s="166"/>
    </row>
    <row r="8909" spans="1:9" x14ac:dyDescent="0.25">
      <c r="A8909" s="176" t="s">
        <v>6021</v>
      </c>
      <c r="B8909" s="176" t="s">
        <v>12471</v>
      </c>
      <c r="C8909" s="176" t="s">
        <v>364</v>
      </c>
      <c r="D8909" s="155">
        <v>250</v>
      </c>
      <c r="E8909" s="155">
        <v>250</v>
      </c>
      <c r="F8909" s="166">
        <v>43040</v>
      </c>
      <c r="G8909" s="166">
        <v>43042</v>
      </c>
      <c r="H8909" s="157">
        <v>1</v>
      </c>
      <c r="I8909" s="166"/>
    </row>
    <row r="8910" spans="1:9" x14ac:dyDescent="0.25">
      <c r="A8910" s="176" t="s">
        <v>5581</v>
      </c>
      <c r="B8910" s="176" t="s">
        <v>5582</v>
      </c>
      <c r="C8910" s="176" t="s">
        <v>12473</v>
      </c>
      <c r="D8910" s="155">
        <v>2000</v>
      </c>
      <c r="E8910" s="155">
        <v>2000</v>
      </c>
      <c r="F8910" s="166">
        <v>43040</v>
      </c>
      <c r="G8910" s="166">
        <v>43046</v>
      </c>
      <c r="H8910" s="157">
        <v>1</v>
      </c>
      <c r="I8910" s="166"/>
    </row>
    <row r="8911" spans="1:9" x14ac:dyDescent="0.25">
      <c r="A8911" s="176" t="s">
        <v>71</v>
      </c>
      <c r="B8911" s="176" t="s">
        <v>1550</v>
      </c>
      <c r="C8911" s="176" t="s">
        <v>12474</v>
      </c>
      <c r="D8911" s="155">
        <v>5</v>
      </c>
      <c r="E8911" s="155">
        <v>5</v>
      </c>
      <c r="F8911" s="166">
        <v>43040</v>
      </c>
      <c r="G8911" s="166">
        <v>43038</v>
      </c>
      <c r="H8911" s="157">
        <v>0</v>
      </c>
      <c r="I8911" s="177" t="s">
        <v>12475</v>
      </c>
    </row>
    <row r="8912" spans="1:9" x14ac:dyDescent="0.25">
      <c r="A8912" s="176" t="s">
        <v>173</v>
      </c>
      <c r="B8912" s="176" t="s">
        <v>9908</v>
      </c>
      <c r="C8912" s="176" t="s">
        <v>12476</v>
      </c>
      <c r="D8912" s="155">
        <v>100</v>
      </c>
      <c r="E8912" s="155">
        <v>100</v>
      </c>
      <c r="F8912" s="166">
        <v>43041</v>
      </c>
      <c r="G8912" s="166">
        <v>43049</v>
      </c>
      <c r="H8912" s="157">
        <v>1</v>
      </c>
      <c r="I8912" s="166"/>
    </row>
    <row r="8913" spans="1:9" x14ac:dyDescent="0.25">
      <c r="A8913" s="176" t="s">
        <v>12314</v>
      </c>
      <c r="B8913" s="176" t="s">
        <v>12477</v>
      </c>
      <c r="C8913" s="176" t="s">
        <v>12478</v>
      </c>
      <c r="D8913" s="155">
        <v>2</v>
      </c>
      <c r="E8913" s="155">
        <v>2</v>
      </c>
      <c r="F8913" s="177">
        <v>43041</v>
      </c>
      <c r="G8913" s="166">
        <v>43043</v>
      </c>
      <c r="H8913" s="157">
        <v>1</v>
      </c>
      <c r="I8913" s="166"/>
    </row>
    <row r="8914" spans="1:9" x14ac:dyDescent="0.25">
      <c r="A8914" s="176" t="s">
        <v>520</v>
      </c>
      <c r="B8914" s="176" t="s">
        <v>12479</v>
      </c>
      <c r="C8914" s="176" t="s">
        <v>12481</v>
      </c>
      <c r="D8914" s="155">
        <v>350</v>
      </c>
      <c r="E8914" s="155">
        <v>350</v>
      </c>
      <c r="F8914" s="166">
        <v>43042</v>
      </c>
      <c r="G8914" s="166">
        <v>43045</v>
      </c>
      <c r="H8914" s="157">
        <v>1</v>
      </c>
      <c r="I8914" s="166"/>
    </row>
    <row r="8915" spans="1:9" x14ac:dyDescent="0.25">
      <c r="A8915" s="176" t="s">
        <v>520</v>
      </c>
      <c r="B8915" s="176" t="s">
        <v>12479</v>
      </c>
      <c r="C8915" s="176" t="s">
        <v>12480</v>
      </c>
      <c r="D8915" s="155">
        <v>350</v>
      </c>
      <c r="E8915" s="155">
        <v>350</v>
      </c>
      <c r="F8915" s="166">
        <v>43042</v>
      </c>
      <c r="G8915" s="166">
        <v>43045</v>
      </c>
      <c r="H8915" s="157">
        <v>1</v>
      </c>
      <c r="I8915" s="166"/>
    </row>
    <row r="8916" spans="1:9" x14ac:dyDescent="0.25">
      <c r="A8916" s="176" t="s">
        <v>1280</v>
      </c>
      <c r="B8916" s="176" t="s">
        <v>12482</v>
      </c>
      <c r="C8916" s="176" t="s">
        <v>12483</v>
      </c>
      <c r="D8916" s="155">
        <v>25</v>
      </c>
      <c r="E8916" s="155">
        <v>25</v>
      </c>
      <c r="F8916" s="166">
        <v>43042</v>
      </c>
      <c r="G8916" s="166">
        <v>43045</v>
      </c>
      <c r="H8916" s="157">
        <v>1</v>
      </c>
      <c r="I8916" s="166"/>
    </row>
    <row r="8917" spans="1:9" x14ac:dyDescent="0.25">
      <c r="A8917" s="176" t="s">
        <v>12314</v>
      </c>
      <c r="B8917" s="176" t="s">
        <v>12485</v>
      </c>
      <c r="C8917" s="176" t="s">
        <v>12486</v>
      </c>
      <c r="D8917" s="155">
        <v>2</v>
      </c>
      <c r="E8917" s="155">
        <v>2</v>
      </c>
      <c r="F8917" s="166">
        <v>43042</v>
      </c>
      <c r="G8917" s="166">
        <v>43045</v>
      </c>
      <c r="H8917" s="157">
        <v>1</v>
      </c>
      <c r="I8917" s="166"/>
    </row>
    <row r="8918" spans="1:9" x14ac:dyDescent="0.25">
      <c r="A8918" s="176" t="s">
        <v>12488</v>
      </c>
      <c r="B8918" s="176" t="s">
        <v>12489</v>
      </c>
      <c r="C8918" s="176" t="s">
        <v>12490</v>
      </c>
      <c r="D8918" s="155">
        <v>5</v>
      </c>
      <c r="E8918" s="155">
        <v>5</v>
      </c>
      <c r="F8918" s="166">
        <v>43042</v>
      </c>
      <c r="G8918" s="166">
        <v>43042</v>
      </c>
      <c r="H8918" s="157">
        <v>1</v>
      </c>
      <c r="I8918" s="166"/>
    </row>
    <row r="8919" spans="1:9" x14ac:dyDescent="0.25">
      <c r="A8919" s="176" t="s">
        <v>71</v>
      </c>
      <c r="B8919" s="176" t="s">
        <v>1550</v>
      </c>
      <c r="C8919" s="176" t="s">
        <v>12491</v>
      </c>
      <c r="D8919" s="155">
        <v>9</v>
      </c>
      <c r="E8919" s="155">
        <v>9</v>
      </c>
      <c r="F8919" s="166">
        <v>43045</v>
      </c>
      <c r="G8919" s="166">
        <v>43049</v>
      </c>
      <c r="H8919" s="157">
        <v>1</v>
      </c>
      <c r="I8919" s="166"/>
    </row>
    <row r="8920" spans="1:9" x14ac:dyDescent="0.25">
      <c r="A8920" s="176" t="s">
        <v>71</v>
      </c>
      <c r="B8920" s="176" t="s">
        <v>167</v>
      </c>
      <c r="C8920" s="176" t="s">
        <v>12492</v>
      </c>
      <c r="D8920" s="155">
        <v>13</v>
      </c>
      <c r="E8920" s="155">
        <v>13</v>
      </c>
      <c r="F8920" s="166">
        <v>43045</v>
      </c>
      <c r="G8920" s="166">
        <v>43049</v>
      </c>
      <c r="H8920" s="157">
        <v>1</v>
      </c>
      <c r="I8920" s="166"/>
    </row>
    <row r="8921" spans="1:9" x14ac:dyDescent="0.25">
      <c r="A8921" s="176" t="s">
        <v>71</v>
      </c>
      <c r="B8921" s="176" t="s">
        <v>154</v>
      </c>
      <c r="C8921" s="176" t="s">
        <v>12493</v>
      </c>
      <c r="D8921" s="155">
        <v>6</v>
      </c>
      <c r="E8921" s="155">
        <v>6</v>
      </c>
      <c r="F8921" s="166">
        <v>43045</v>
      </c>
      <c r="G8921" s="166">
        <v>43049</v>
      </c>
      <c r="H8921" s="157">
        <v>1</v>
      </c>
      <c r="I8921" s="166"/>
    </row>
    <row r="8922" spans="1:9" x14ac:dyDescent="0.25">
      <c r="A8922" s="176" t="s">
        <v>65</v>
      </c>
      <c r="B8922" s="176" t="s">
        <v>2994</v>
      </c>
      <c r="C8922" s="176" t="s">
        <v>12494</v>
      </c>
      <c r="D8922" s="155">
        <v>50</v>
      </c>
      <c r="E8922" s="155">
        <v>50</v>
      </c>
      <c r="F8922" s="166">
        <v>43045</v>
      </c>
      <c r="G8922" s="166">
        <v>43052</v>
      </c>
      <c r="H8922" s="157">
        <v>1</v>
      </c>
      <c r="I8922" s="166"/>
    </row>
    <row r="8923" spans="1:9" x14ac:dyDescent="0.25">
      <c r="A8923" s="176" t="s">
        <v>1280</v>
      </c>
      <c r="B8923" s="176" t="s">
        <v>1692</v>
      </c>
      <c r="C8923" s="176" t="s">
        <v>12495</v>
      </c>
      <c r="D8923" s="155">
        <v>224</v>
      </c>
      <c r="E8923" s="155">
        <v>224</v>
      </c>
      <c r="F8923" s="166">
        <v>43045</v>
      </c>
      <c r="G8923" s="166">
        <v>43047</v>
      </c>
      <c r="H8923" s="157">
        <v>1</v>
      </c>
      <c r="I8923" s="166"/>
    </row>
    <row r="8924" spans="1:9" x14ac:dyDescent="0.25">
      <c r="A8924" s="176" t="s">
        <v>6598</v>
      </c>
      <c r="B8924" s="176" t="s">
        <v>6599</v>
      </c>
      <c r="C8924" s="176" t="s">
        <v>12496</v>
      </c>
      <c r="D8924" s="155">
        <v>3000</v>
      </c>
      <c r="E8924" s="155">
        <v>3000</v>
      </c>
      <c r="F8924" s="166">
        <v>43045</v>
      </c>
      <c r="G8924" s="166">
        <v>43048</v>
      </c>
      <c r="H8924" s="157">
        <v>1</v>
      </c>
      <c r="I8924" s="166"/>
    </row>
    <row r="8925" spans="1:9" x14ac:dyDescent="0.25">
      <c r="A8925" s="176" t="s">
        <v>820</v>
      </c>
      <c r="B8925" s="176" t="s">
        <v>89</v>
      </c>
      <c r="C8925" s="176" t="s">
        <v>12497</v>
      </c>
      <c r="D8925" s="155">
        <v>150</v>
      </c>
      <c r="E8925" s="155">
        <v>150</v>
      </c>
      <c r="F8925" s="166">
        <v>43045</v>
      </c>
      <c r="G8925" s="166">
        <v>43048</v>
      </c>
      <c r="H8925" s="157">
        <v>1</v>
      </c>
      <c r="I8925" s="166"/>
    </row>
    <row r="8926" spans="1:9" x14ac:dyDescent="0.25">
      <c r="A8926" s="176" t="s">
        <v>820</v>
      </c>
      <c r="B8926" s="176" t="s">
        <v>426</v>
      </c>
      <c r="C8926" s="176" t="s">
        <v>12498</v>
      </c>
      <c r="D8926" s="155">
        <v>200</v>
      </c>
      <c r="E8926" s="155">
        <v>200</v>
      </c>
      <c r="F8926" s="166">
        <v>43045</v>
      </c>
      <c r="G8926" s="166">
        <v>43048</v>
      </c>
      <c r="H8926" s="157">
        <v>1</v>
      </c>
      <c r="I8926" s="166"/>
    </row>
    <row r="8927" spans="1:9" x14ac:dyDescent="0.25">
      <c r="A8927" s="176" t="s">
        <v>12450</v>
      </c>
      <c r="B8927" s="176" t="s">
        <v>2084</v>
      </c>
      <c r="C8927" s="176" t="s">
        <v>12499</v>
      </c>
      <c r="D8927" s="155">
        <v>25</v>
      </c>
      <c r="E8927" s="155">
        <v>25</v>
      </c>
      <c r="F8927" s="166">
        <v>43045</v>
      </c>
      <c r="G8927" s="166">
        <v>43047</v>
      </c>
      <c r="H8927" s="157">
        <v>1</v>
      </c>
      <c r="I8927" s="166"/>
    </row>
    <row r="8928" spans="1:9" x14ac:dyDescent="0.25">
      <c r="A8928" s="176" t="s">
        <v>227</v>
      </c>
      <c r="B8928" s="176" t="s">
        <v>12501</v>
      </c>
      <c r="C8928" s="176" t="s">
        <v>12502</v>
      </c>
      <c r="D8928" s="155">
        <v>5</v>
      </c>
      <c r="E8928" s="155">
        <v>5</v>
      </c>
      <c r="F8928" s="166">
        <v>43046</v>
      </c>
      <c r="G8928" s="166">
        <v>43055</v>
      </c>
      <c r="H8928" s="157">
        <v>1</v>
      </c>
      <c r="I8928" s="166"/>
    </row>
    <row r="8929" spans="1:9" x14ac:dyDescent="0.25">
      <c r="A8929" s="176" t="s">
        <v>10051</v>
      </c>
      <c r="B8929" s="176" t="s">
        <v>10052</v>
      </c>
      <c r="C8929" s="176" t="s">
        <v>12503</v>
      </c>
      <c r="D8929" s="155">
        <v>100</v>
      </c>
      <c r="E8929" s="155">
        <v>100</v>
      </c>
      <c r="F8929" s="166">
        <v>43046</v>
      </c>
      <c r="G8929" s="166">
        <v>43049</v>
      </c>
      <c r="H8929" s="157">
        <v>1</v>
      </c>
      <c r="I8929" s="166"/>
    </row>
    <row r="8930" spans="1:9" x14ac:dyDescent="0.25">
      <c r="A8930" s="176" t="s">
        <v>327</v>
      </c>
      <c r="B8930" s="176" t="s">
        <v>3519</v>
      </c>
      <c r="C8930" s="176" t="s">
        <v>12504</v>
      </c>
      <c r="D8930" s="155">
        <v>250</v>
      </c>
      <c r="E8930" s="155">
        <v>250</v>
      </c>
      <c r="F8930" s="166">
        <v>43046</v>
      </c>
      <c r="G8930" s="166">
        <v>43049</v>
      </c>
      <c r="H8930" s="157">
        <v>1</v>
      </c>
      <c r="I8930" s="166"/>
    </row>
    <row r="8931" spans="1:9" x14ac:dyDescent="0.25">
      <c r="A8931" s="176" t="s">
        <v>71</v>
      </c>
      <c r="B8931" s="176" t="s">
        <v>477</v>
      </c>
      <c r="C8931" s="176" t="s">
        <v>12505</v>
      </c>
      <c r="D8931" s="155">
        <v>6</v>
      </c>
      <c r="E8931" s="155">
        <v>6</v>
      </c>
      <c r="F8931" s="166">
        <v>43047</v>
      </c>
      <c r="G8931" s="166">
        <v>43055</v>
      </c>
      <c r="H8931" s="157">
        <v>1</v>
      </c>
      <c r="I8931" s="166"/>
    </row>
    <row r="8932" spans="1:9" x14ac:dyDescent="0.25">
      <c r="A8932" s="176" t="s">
        <v>559</v>
      </c>
      <c r="B8932" s="176" t="s">
        <v>1849</v>
      </c>
      <c r="C8932" s="176" t="s">
        <v>12506</v>
      </c>
      <c r="D8932" s="155">
        <v>1500</v>
      </c>
      <c r="E8932" s="155">
        <v>1500</v>
      </c>
      <c r="F8932" s="166">
        <v>43047</v>
      </c>
      <c r="G8932" s="166">
        <v>43048</v>
      </c>
      <c r="H8932" s="157">
        <v>1</v>
      </c>
      <c r="I8932" s="166"/>
    </row>
    <row r="8933" spans="1:9" x14ac:dyDescent="0.25">
      <c r="A8933" s="176" t="s">
        <v>559</v>
      </c>
      <c r="B8933" s="176" t="s">
        <v>1560</v>
      </c>
      <c r="C8933" s="176" t="s">
        <v>12507</v>
      </c>
      <c r="D8933" s="155">
        <v>1500</v>
      </c>
      <c r="E8933" s="155">
        <v>1463</v>
      </c>
      <c r="F8933" s="166">
        <v>43047</v>
      </c>
      <c r="G8933" s="166">
        <v>43048</v>
      </c>
      <c r="H8933" s="157">
        <v>1</v>
      </c>
      <c r="I8933" s="166"/>
    </row>
    <row r="8934" spans="1:9" x14ac:dyDescent="0.25">
      <c r="A8934" s="176" t="s">
        <v>2317</v>
      </c>
      <c r="B8934" s="176" t="s">
        <v>2318</v>
      </c>
      <c r="C8934" s="176" t="s">
        <v>12246</v>
      </c>
      <c r="D8934" s="155">
        <v>500</v>
      </c>
      <c r="E8934" s="155">
        <v>500</v>
      </c>
      <c r="F8934" s="166">
        <v>43047</v>
      </c>
      <c r="G8934" s="166">
        <v>43056</v>
      </c>
      <c r="H8934" s="157">
        <v>1</v>
      </c>
      <c r="I8934" s="166"/>
    </row>
    <row r="8935" spans="1:9" x14ac:dyDescent="0.25">
      <c r="A8935" s="176" t="s">
        <v>71</v>
      </c>
      <c r="B8935" s="176" t="s">
        <v>2730</v>
      </c>
      <c r="C8935" s="176" t="s">
        <v>12516</v>
      </c>
      <c r="D8935" s="155">
        <v>5</v>
      </c>
      <c r="E8935" s="155">
        <v>5</v>
      </c>
      <c r="F8935" s="166">
        <v>43048</v>
      </c>
      <c r="G8935" s="166">
        <v>43054</v>
      </c>
      <c r="H8935" s="157">
        <v>1</v>
      </c>
      <c r="I8935" s="166"/>
    </row>
    <row r="8936" spans="1:9" x14ac:dyDescent="0.25">
      <c r="A8936" s="176" t="s">
        <v>9181</v>
      </c>
      <c r="B8936" s="176" t="s">
        <v>295</v>
      </c>
      <c r="C8936" s="176" t="s">
        <v>12517</v>
      </c>
      <c r="D8936" s="155">
        <v>25</v>
      </c>
      <c r="E8936" s="155">
        <v>25</v>
      </c>
      <c r="F8936" s="166">
        <v>43048</v>
      </c>
      <c r="G8936" s="166">
        <v>43052</v>
      </c>
      <c r="H8936" s="157">
        <v>1</v>
      </c>
      <c r="I8936" s="166"/>
    </row>
    <row r="8937" spans="1:9" x14ac:dyDescent="0.25">
      <c r="A8937" s="176" t="s">
        <v>65</v>
      </c>
      <c r="B8937" s="176" t="s">
        <v>12048</v>
      </c>
      <c r="C8937" s="176" t="s">
        <v>12518</v>
      </c>
      <c r="D8937" s="155">
        <v>50</v>
      </c>
      <c r="E8937" s="155">
        <v>50</v>
      </c>
      <c r="F8937" s="166">
        <v>43048</v>
      </c>
      <c r="G8937" s="166">
        <v>43053</v>
      </c>
      <c r="H8937" s="157">
        <v>1</v>
      </c>
      <c r="I8937" s="166"/>
    </row>
    <row r="8938" spans="1:9" x14ac:dyDescent="0.25">
      <c r="A8938" s="176" t="s">
        <v>520</v>
      </c>
      <c r="B8938" s="176" t="s">
        <v>10862</v>
      </c>
      <c r="C8938" s="176" t="s">
        <v>12519</v>
      </c>
      <c r="D8938" s="155">
        <v>25</v>
      </c>
      <c r="E8938" s="155">
        <v>25</v>
      </c>
      <c r="F8938" s="166">
        <v>43048</v>
      </c>
      <c r="G8938" s="166">
        <v>43056</v>
      </c>
      <c r="H8938" s="157">
        <v>1</v>
      </c>
      <c r="I8938" s="166"/>
    </row>
    <row r="8939" spans="1:9" x14ac:dyDescent="0.25">
      <c r="A8939" s="176" t="s">
        <v>145</v>
      </c>
      <c r="B8939" s="176" t="s">
        <v>1076</v>
      </c>
      <c r="C8939" s="176" t="s">
        <v>12520</v>
      </c>
      <c r="D8939" s="155">
        <v>100</v>
      </c>
      <c r="E8939" s="155">
        <v>100</v>
      </c>
      <c r="F8939" s="166">
        <v>43048</v>
      </c>
      <c r="G8939" s="166">
        <v>43053</v>
      </c>
      <c r="H8939" s="157">
        <v>1</v>
      </c>
      <c r="I8939" s="166"/>
    </row>
    <row r="8940" spans="1:9" x14ac:dyDescent="0.25">
      <c r="A8940" s="176" t="s">
        <v>71</v>
      </c>
      <c r="B8940" s="176" t="s">
        <v>1530</v>
      </c>
      <c r="C8940" s="176" t="s">
        <v>12521</v>
      </c>
      <c r="D8940" s="155">
        <v>7</v>
      </c>
      <c r="E8940" s="155">
        <v>7</v>
      </c>
      <c r="F8940" s="166">
        <v>43048</v>
      </c>
      <c r="G8940" s="166">
        <v>43049</v>
      </c>
      <c r="H8940" s="157">
        <v>1</v>
      </c>
      <c r="I8940" s="166"/>
    </row>
    <row r="8941" spans="1:9" x14ac:dyDescent="0.25">
      <c r="A8941" s="176" t="s">
        <v>2317</v>
      </c>
      <c r="B8941" s="176" t="s">
        <v>2318</v>
      </c>
      <c r="C8941" s="176" t="s">
        <v>12522</v>
      </c>
      <c r="D8941" s="155">
        <v>500</v>
      </c>
      <c r="E8941" s="155">
        <v>196</v>
      </c>
      <c r="F8941" s="166">
        <v>43048</v>
      </c>
      <c r="G8941" s="166">
        <v>43053</v>
      </c>
      <c r="H8941" s="157">
        <v>1</v>
      </c>
      <c r="I8941" s="166"/>
    </row>
    <row r="8942" spans="1:9" x14ac:dyDescent="0.25">
      <c r="A8942" s="176" t="s">
        <v>4395</v>
      </c>
      <c r="B8942" s="176" t="s">
        <v>4396</v>
      </c>
      <c r="C8942" s="176" t="s">
        <v>12523</v>
      </c>
      <c r="D8942" s="155">
        <v>150</v>
      </c>
      <c r="E8942" s="155">
        <v>150</v>
      </c>
      <c r="F8942" s="166">
        <v>43048</v>
      </c>
      <c r="G8942" s="166">
        <v>43052</v>
      </c>
      <c r="H8942" s="157">
        <v>1</v>
      </c>
      <c r="I8942" s="166"/>
    </row>
    <row r="8943" spans="1:9" x14ac:dyDescent="0.25">
      <c r="A8943" s="176" t="s">
        <v>71</v>
      </c>
      <c r="B8943" s="176" t="s">
        <v>1550</v>
      </c>
      <c r="C8943" s="176" t="s">
        <v>12527</v>
      </c>
      <c r="D8943" s="155">
        <v>8</v>
      </c>
      <c r="E8943" s="155">
        <v>8</v>
      </c>
      <c r="F8943" s="166">
        <v>43049</v>
      </c>
      <c r="G8943" s="166">
        <v>43056</v>
      </c>
      <c r="H8943" s="157">
        <v>1</v>
      </c>
      <c r="I8943" s="166"/>
    </row>
    <row r="8944" spans="1:9" x14ac:dyDescent="0.25">
      <c r="A8944" s="176" t="s">
        <v>12524</v>
      </c>
      <c r="B8944" s="176" t="s">
        <v>12525</v>
      </c>
      <c r="C8944" s="176" t="s">
        <v>12526</v>
      </c>
      <c r="D8944" s="155">
        <v>100</v>
      </c>
      <c r="E8944" s="155">
        <v>100</v>
      </c>
      <c r="F8944" s="166">
        <v>43049</v>
      </c>
      <c r="G8944" s="166">
        <v>43052</v>
      </c>
      <c r="H8944" s="157">
        <v>1</v>
      </c>
      <c r="I8944" s="166"/>
    </row>
    <row r="8945" spans="1:9" x14ac:dyDescent="0.25">
      <c r="A8945" s="176" t="s">
        <v>10087</v>
      </c>
      <c r="B8945" s="176" t="s">
        <v>12528</v>
      </c>
      <c r="C8945" s="176" t="s">
        <v>12529</v>
      </c>
      <c r="D8945" s="155">
        <v>50</v>
      </c>
      <c r="E8945" s="155">
        <v>50</v>
      </c>
      <c r="F8945" s="166">
        <v>43049</v>
      </c>
      <c r="G8945" s="166">
        <v>43053</v>
      </c>
      <c r="H8945" s="157">
        <v>1</v>
      </c>
      <c r="I8945" s="166"/>
    </row>
    <row r="8946" spans="1:9" x14ac:dyDescent="0.25">
      <c r="A8946" s="176" t="s">
        <v>1145</v>
      </c>
      <c r="B8946" s="176" t="s">
        <v>10292</v>
      </c>
      <c r="C8946" s="176" t="s">
        <v>12530</v>
      </c>
      <c r="D8946" s="155">
        <v>90</v>
      </c>
      <c r="E8946" s="155">
        <v>90</v>
      </c>
      <c r="F8946" s="166">
        <v>43049</v>
      </c>
      <c r="G8946" s="166">
        <v>43055</v>
      </c>
      <c r="H8946" s="157">
        <v>1</v>
      </c>
      <c r="I8946" s="177" t="s">
        <v>1546</v>
      </c>
    </row>
    <row r="8947" spans="1:9" x14ac:dyDescent="0.25">
      <c r="A8947" s="176" t="s">
        <v>71</v>
      </c>
      <c r="B8947" s="176" t="s">
        <v>477</v>
      </c>
      <c r="C8947" s="176" t="s">
        <v>12531</v>
      </c>
      <c r="D8947" s="155">
        <v>5</v>
      </c>
      <c r="E8947" s="155">
        <v>5</v>
      </c>
      <c r="F8947" s="166">
        <v>43052</v>
      </c>
      <c r="G8947" s="166">
        <v>43055</v>
      </c>
      <c r="H8947" s="157">
        <v>1</v>
      </c>
      <c r="I8947" s="166"/>
    </row>
    <row r="8948" spans="1:9" x14ac:dyDescent="0.25">
      <c r="A8948" s="176" t="s">
        <v>71</v>
      </c>
      <c r="B8948" s="176" t="s">
        <v>477</v>
      </c>
      <c r="C8948" s="176" t="s">
        <v>12532</v>
      </c>
      <c r="D8948" s="155">
        <v>5</v>
      </c>
      <c r="E8948" s="155">
        <v>5</v>
      </c>
      <c r="F8948" s="166">
        <v>43052</v>
      </c>
      <c r="G8948" s="166">
        <v>43055</v>
      </c>
      <c r="H8948" s="157">
        <v>1</v>
      </c>
      <c r="I8948" s="166"/>
    </row>
    <row r="8949" spans="1:9" x14ac:dyDescent="0.25">
      <c r="A8949" s="176" t="s">
        <v>245</v>
      </c>
      <c r="B8949" s="176" t="s">
        <v>1488</v>
      </c>
      <c r="C8949" s="176" t="s">
        <v>12533</v>
      </c>
      <c r="D8949" s="155">
        <v>100</v>
      </c>
      <c r="E8949" s="155">
        <v>100</v>
      </c>
      <c r="F8949" s="166">
        <v>43052</v>
      </c>
      <c r="G8949" s="166">
        <v>43053</v>
      </c>
      <c r="H8949" s="157">
        <v>1</v>
      </c>
      <c r="I8949" s="166"/>
    </row>
    <row r="8950" spans="1:9" x14ac:dyDescent="0.25">
      <c r="A8950" s="176" t="s">
        <v>559</v>
      </c>
      <c r="B8950" s="176" t="s">
        <v>560</v>
      </c>
      <c r="C8950" s="176" t="s">
        <v>12535</v>
      </c>
      <c r="D8950" s="155">
        <v>10000</v>
      </c>
      <c r="E8950" s="155">
        <v>10080</v>
      </c>
      <c r="F8950" s="166">
        <v>43052</v>
      </c>
      <c r="G8950" s="166">
        <v>43056</v>
      </c>
      <c r="H8950" s="157">
        <v>1</v>
      </c>
      <c r="I8950" s="166"/>
    </row>
    <row r="8951" spans="1:9" x14ac:dyDescent="0.25">
      <c r="A8951" s="176" t="s">
        <v>559</v>
      </c>
      <c r="B8951" s="176" t="s">
        <v>336</v>
      </c>
      <c r="C8951" s="176" t="s">
        <v>12534</v>
      </c>
      <c r="D8951" s="155">
        <v>5000</v>
      </c>
      <c r="E8951" s="155">
        <v>5040</v>
      </c>
      <c r="F8951" s="166">
        <v>43052</v>
      </c>
      <c r="G8951" s="166">
        <v>43056</v>
      </c>
      <c r="H8951" s="157">
        <v>1</v>
      </c>
      <c r="I8951" s="166"/>
    </row>
    <row r="8952" spans="1:9" x14ac:dyDescent="0.25">
      <c r="A8952" s="176" t="s">
        <v>12536</v>
      </c>
      <c r="B8952" s="176" t="s">
        <v>12537</v>
      </c>
      <c r="C8952" s="176" t="s">
        <v>12538</v>
      </c>
      <c r="D8952" s="155">
        <v>4</v>
      </c>
      <c r="E8952" s="155">
        <v>4</v>
      </c>
      <c r="F8952" s="166">
        <v>43052</v>
      </c>
      <c r="G8952" s="166">
        <v>43053</v>
      </c>
      <c r="H8952" s="157">
        <v>1</v>
      </c>
      <c r="I8952" s="166"/>
    </row>
    <row r="8953" spans="1:9" x14ac:dyDescent="0.25">
      <c r="A8953" s="176" t="s">
        <v>12539</v>
      </c>
      <c r="B8953" s="176" t="s">
        <v>12540</v>
      </c>
      <c r="C8953" s="176" t="s">
        <v>12541</v>
      </c>
      <c r="D8953" s="155">
        <v>17</v>
      </c>
      <c r="E8953" s="155">
        <v>17</v>
      </c>
      <c r="F8953" s="166">
        <v>43052</v>
      </c>
      <c r="G8953" s="166">
        <v>43053</v>
      </c>
      <c r="H8953" s="157">
        <v>1</v>
      </c>
      <c r="I8953" s="166"/>
    </row>
    <row r="8954" spans="1:9" x14ac:dyDescent="0.25">
      <c r="A8954" s="176" t="s">
        <v>11911</v>
      </c>
      <c r="B8954" s="176" t="s">
        <v>9768</v>
      </c>
      <c r="C8954" s="176" t="s">
        <v>12542</v>
      </c>
      <c r="D8954" s="155">
        <v>20</v>
      </c>
      <c r="E8954" s="155">
        <v>20</v>
      </c>
      <c r="F8954" s="166">
        <v>43052</v>
      </c>
      <c r="G8954" s="166">
        <v>43054</v>
      </c>
      <c r="H8954" s="157">
        <v>1</v>
      </c>
      <c r="I8954" s="166"/>
    </row>
    <row r="8955" spans="1:9" x14ac:dyDescent="0.25">
      <c r="A8955" s="176" t="s">
        <v>4963</v>
      </c>
      <c r="B8955" s="176" t="s">
        <v>12213</v>
      </c>
      <c r="C8955" s="176" t="s">
        <v>12543</v>
      </c>
      <c r="D8955" s="155">
        <v>50</v>
      </c>
      <c r="E8955" s="155">
        <v>50</v>
      </c>
      <c r="F8955" s="166">
        <v>43053</v>
      </c>
      <c r="G8955" s="166">
        <v>43054</v>
      </c>
      <c r="H8955" s="157">
        <v>1</v>
      </c>
      <c r="I8955" s="166"/>
    </row>
    <row r="8956" spans="1:9" x14ac:dyDescent="0.25">
      <c r="A8956" s="176" t="s">
        <v>4963</v>
      </c>
      <c r="B8956" s="176" t="s">
        <v>12214</v>
      </c>
      <c r="C8956" s="176" t="s">
        <v>819</v>
      </c>
      <c r="D8956" s="155">
        <v>50</v>
      </c>
      <c r="E8956" s="155">
        <v>50</v>
      </c>
      <c r="F8956" s="166">
        <v>43053</v>
      </c>
      <c r="G8956" s="166">
        <v>43054</v>
      </c>
      <c r="H8956" s="157">
        <v>1</v>
      </c>
      <c r="I8956" s="166"/>
    </row>
    <row r="8957" spans="1:9" x14ac:dyDescent="0.25">
      <c r="A8957" s="176" t="s">
        <v>12114</v>
      </c>
      <c r="B8957" s="176" t="s">
        <v>12544</v>
      </c>
      <c r="C8957" s="176" t="s">
        <v>12545</v>
      </c>
      <c r="D8957" s="155">
        <v>40</v>
      </c>
      <c r="E8957" s="155">
        <v>40</v>
      </c>
      <c r="F8957" s="166">
        <v>43053</v>
      </c>
      <c r="G8957" s="166">
        <v>43054</v>
      </c>
      <c r="H8957" s="157">
        <v>1</v>
      </c>
      <c r="I8957" s="166"/>
    </row>
    <row r="8958" spans="1:9" x14ac:dyDescent="0.25">
      <c r="A8958" s="176" t="s">
        <v>10087</v>
      </c>
      <c r="B8958" s="176" t="s">
        <v>12546</v>
      </c>
      <c r="C8958" s="176" t="s">
        <v>12547</v>
      </c>
      <c r="D8958" s="155">
        <v>200</v>
      </c>
      <c r="E8958" s="155">
        <v>200</v>
      </c>
      <c r="F8958" s="166">
        <v>43053</v>
      </c>
      <c r="G8958" s="166">
        <v>43054</v>
      </c>
      <c r="H8958" s="157">
        <v>1</v>
      </c>
      <c r="I8958" s="166"/>
    </row>
    <row r="8959" spans="1:9" x14ac:dyDescent="0.25">
      <c r="A8959" s="176" t="s">
        <v>5827</v>
      </c>
      <c r="B8959" s="176" t="s">
        <v>11985</v>
      </c>
      <c r="C8959" s="176" t="s">
        <v>12548</v>
      </c>
      <c r="D8959" s="155">
        <v>50</v>
      </c>
      <c r="E8959" s="155">
        <v>50</v>
      </c>
      <c r="F8959" s="166">
        <v>43053</v>
      </c>
      <c r="G8959" s="166">
        <v>43055</v>
      </c>
      <c r="H8959" s="157">
        <v>1</v>
      </c>
      <c r="I8959" s="166"/>
    </row>
    <row r="8960" spans="1:9" x14ac:dyDescent="0.25">
      <c r="A8960" s="176" t="s">
        <v>12568</v>
      </c>
      <c r="B8960" s="176" t="s">
        <v>11220</v>
      </c>
      <c r="C8960" s="176" t="s">
        <v>12549</v>
      </c>
      <c r="D8960" s="155">
        <v>52</v>
      </c>
      <c r="E8960" s="155">
        <v>10</v>
      </c>
      <c r="F8960" s="166">
        <v>43053</v>
      </c>
      <c r="G8960" s="166">
        <v>43055</v>
      </c>
      <c r="H8960" s="157">
        <v>1</v>
      </c>
      <c r="I8960" s="166"/>
    </row>
    <row r="8961" spans="1:9" x14ac:dyDescent="0.25">
      <c r="A8961" s="176" t="s">
        <v>71</v>
      </c>
      <c r="B8961" s="176" t="s">
        <v>11924</v>
      </c>
      <c r="C8961" s="176" t="s">
        <v>12447</v>
      </c>
      <c r="D8961" s="155">
        <v>500</v>
      </c>
      <c r="E8961" s="155">
        <v>250</v>
      </c>
      <c r="F8961" s="166">
        <v>43053</v>
      </c>
      <c r="G8961" s="166">
        <v>43055</v>
      </c>
      <c r="H8961" s="157">
        <v>1</v>
      </c>
      <c r="I8961" s="177" t="s">
        <v>12550</v>
      </c>
    </row>
    <row r="8962" spans="1:9" x14ac:dyDescent="0.25">
      <c r="A8962" s="176" t="s">
        <v>5827</v>
      </c>
      <c r="B8962" s="176" t="s">
        <v>12551</v>
      </c>
      <c r="C8962" s="176" t="s">
        <v>12552</v>
      </c>
      <c r="D8962" s="155">
        <v>25</v>
      </c>
      <c r="E8962" s="155">
        <v>25</v>
      </c>
      <c r="F8962" s="166">
        <v>43053</v>
      </c>
      <c r="G8962" s="166">
        <v>43055</v>
      </c>
      <c r="H8962" s="157">
        <v>1</v>
      </c>
      <c r="I8962" s="166"/>
    </row>
    <row r="8963" spans="1:9" x14ac:dyDescent="0.25">
      <c r="A8963" s="176" t="s">
        <v>6286</v>
      </c>
      <c r="B8963" s="176" t="s">
        <v>11276</v>
      </c>
      <c r="C8963" s="176" t="s">
        <v>12553</v>
      </c>
      <c r="D8963" s="155">
        <v>16</v>
      </c>
      <c r="E8963" s="155">
        <v>16</v>
      </c>
      <c r="F8963" s="166">
        <v>43054</v>
      </c>
      <c r="G8963" s="166">
        <v>43056</v>
      </c>
      <c r="H8963" s="157">
        <v>1</v>
      </c>
      <c r="I8963" s="166"/>
    </row>
    <row r="8964" spans="1:9" x14ac:dyDescent="0.25">
      <c r="A8964" s="176" t="s">
        <v>6286</v>
      </c>
      <c r="B8964" s="176" t="s">
        <v>11276</v>
      </c>
      <c r="C8964" s="176" t="s">
        <v>161</v>
      </c>
      <c r="D8964" s="155">
        <v>16</v>
      </c>
      <c r="E8964" s="155">
        <v>16</v>
      </c>
      <c r="F8964" s="166">
        <v>43054</v>
      </c>
      <c r="G8964" s="166">
        <v>43056</v>
      </c>
      <c r="H8964" s="157">
        <v>1</v>
      </c>
      <c r="I8964" s="166"/>
    </row>
    <row r="8965" spans="1:9" x14ac:dyDescent="0.25">
      <c r="A8965" s="176" t="s">
        <v>6286</v>
      </c>
      <c r="B8965" s="176" t="s">
        <v>11276</v>
      </c>
      <c r="C8965" s="176" t="s">
        <v>316</v>
      </c>
      <c r="D8965" s="155">
        <v>16</v>
      </c>
      <c r="E8965" s="155">
        <v>16</v>
      </c>
      <c r="F8965" s="166">
        <v>43054</v>
      </c>
      <c r="G8965" s="166">
        <v>43056</v>
      </c>
      <c r="H8965" s="157">
        <v>1</v>
      </c>
      <c r="I8965" s="166"/>
    </row>
    <row r="8966" spans="1:9" x14ac:dyDescent="0.25">
      <c r="A8966" s="176" t="s">
        <v>10096</v>
      </c>
      <c r="B8966" s="176" t="s">
        <v>12201</v>
      </c>
      <c r="C8966" s="176" t="s">
        <v>12554</v>
      </c>
      <c r="D8966" s="155">
        <v>26</v>
      </c>
      <c r="E8966" s="155">
        <v>20</v>
      </c>
      <c r="F8966" s="166">
        <v>43054</v>
      </c>
      <c r="G8966" s="166">
        <v>43056</v>
      </c>
      <c r="H8966" s="157">
        <v>1</v>
      </c>
      <c r="I8966" s="177" t="s">
        <v>12555</v>
      </c>
    </row>
    <row r="8967" spans="1:9" x14ac:dyDescent="0.25">
      <c r="A8967" s="176" t="s">
        <v>3481</v>
      </c>
      <c r="B8967" s="176" t="s">
        <v>149</v>
      </c>
      <c r="C8967" s="176" t="s">
        <v>12556</v>
      </c>
      <c r="D8967" s="155">
        <v>100</v>
      </c>
      <c r="E8967" s="155">
        <v>100</v>
      </c>
      <c r="F8967" s="166">
        <v>43054</v>
      </c>
      <c r="G8967" s="166">
        <v>43056</v>
      </c>
      <c r="H8967" s="157">
        <v>1</v>
      </c>
      <c r="I8967" s="166"/>
    </row>
    <row r="8968" spans="1:9" x14ac:dyDescent="0.25">
      <c r="A8968" s="176" t="s">
        <v>71</v>
      </c>
      <c r="B8968" s="176" t="s">
        <v>102</v>
      </c>
      <c r="C8968" s="176" t="s">
        <v>12557</v>
      </c>
      <c r="D8968" s="155">
        <v>10</v>
      </c>
      <c r="E8968" s="155">
        <v>10</v>
      </c>
      <c r="F8968" s="166">
        <v>43054</v>
      </c>
      <c r="G8968" s="166">
        <v>43056</v>
      </c>
      <c r="H8968" s="157">
        <v>1</v>
      </c>
      <c r="I8968" s="166"/>
    </row>
    <row r="8969" spans="1:9" x14ac:dyDescent="0.25">
      <c r="A8969" s="176" t="s">
        <v>12558</v>
      </c>
      <c r="B8969" s="176" t="s">
        <v>11106</v>
      </c>
      <c r="C8969" s="176" t="s">
        <v>12559</v>
      </c>
      <c r="D8969" s="155">
        <v>25</v>
      </c>
      <c r="E8969" s="155">
        <v>12</v>
      </c>
      <c r="F8969" s="166">
        <v>43055</v>
      </c>
      <c r="G8969" s="166">
        <v>43057</v>
      </c>
      <c r="H8969" s="157">
        <v>1</v>
      </c>
      <c r="I8969" s="166"/>
    </row>
    <row r="8970" spans="1:9" x14ac:dyDescent="0.25">
      <c r="A8970" s="176" t="s">
        <v>12558</v>
      </c>
      <c r="B8970" s="176" t="s">
        <v>4792</v>
      </c>
      <c r="C8970" s="176" t="s">
        <v>12560</v>
      </c>
      <c r="D8970" s="155">
        <v>25</v>
      </c>
      <c r="E8970" s="155">
        <v>12</v>
      </c>
      <c r="F8970" s="166">
        <v>43055</v>
      </c>
      <c r="G8970" s="166">
        <v>43057</v>
      </c>
      <c r="H8970" s="157">
        <v>1</v>
      </c>
      <c r="I8970" s="166"/>
    </row>
    <row r="8971" spans="1:9" x14ac:dyDescent="0.25">
      <c r="A8971" s="176" t="s">
        <v>71</v>
      </c>
      <c r="B8971" s="176" t="s">
        <v>272</v>
      </c>
      <c r="C8971" s="176" t="s">
        <v>12561</v>
      </c>
      <c r="D8971" s="155">
        <v>1</v>
      </c>
      <c r="E8971" s="155">
        <v>1</v>
      </c>
      <c r="F8971" s="166">
        <v>43056</v>
      </c>
      <c r="G8971" s="166">
        <v>43068</v>
      </c>
      <c r="H8971" s="157">
        <v>1</v>
      </c>
      <c r="I8971" s="177" t="s">
        <v>12562</v>
      </c>
    </row>
    <row r="8972" spans="1:9" x14ac:dyDescent="0.25">
      <c r="A8972" s="176" t="s">
        <v>71</v>
      </c>
      <c r="B8972" s="176" t="s">
        <v>167</v>
      </c>
      <c r="C8972" s="176" t="s">
        <v>12563</v>
      </c>
      <c r="D8972" s="155">
        <v>16</v>
      </c>
      <c r="E8972" s="155">
        <v>16</v>
      </c>
      <c r="F8972" s="166">
        <v>43056</v>
      </c>
      <c r="G8972" s="166">
        <v>43064</v>
      </c>
      <c r="H8972" s="157">
        <v>1</v>
      </c>
      <c r="I8972" s="166"/>
    </row>
    <row r="8973" spans="1:9" x14ac:dyDescent="0.25">
      <c r="A8973" s="176" t="s">
        <v>71</v>
      </c>
      <c r="B8973" s="176" t="s">
        <v>167</v>
      </c>
      <c r="C8973" s="176" t="s">
        <v>12564</v>
      </c>
      <c r="D8973" s="155">
        <v>8</v>
      </c>
      <c r="E8973" s="155">
        <v>8</v>
      </c>
      <c r="F8973" s="166">
        <v>43056</v>
      </c>
      <c r="G8973" s="166">
        <v>43062</v>
      </c>
      <c r="H8973" s="157">
        <v>1</v>
      </c>
      <c r="I8973" s="166"/>
    </row>
    <row r="8974" spans="1:9" x14ac:dyDescent="0.25">
      <c r="A8974" s="176" t="s">
        <v>71</v>
      </c>
      <c r="B8974" s="176" t="s">
        <v>1168</v>
      </c>
      <c r="C8974" s="176" t="s">
        <v>12565</v>
      </c>
      <c r="D8974" s="155">
        <v>10</v>
      </c>
      <c r="E8974" s="155">
        <v>10</v>
      </c>
      <c r="F8974" s="166">
        <v>43056</v>
      </c>
      <c r="G8974" s="166">
        <v>43061</v>
      </c>
      <c r="H8974" s="157">
        <v>1</v>
      </c>
      <c r="I8974" s="166"/>
    </row>
    <row r="8975" spans="1:9" x14ac:dyDescent="0.25">
      <c r="A8975" s="176" t="s">
        <v>719</v>
      </c>
      <c r="B8975" s="176" t="s">
        <v>720</v>
      </c>
      <c r="C8975" s="176" t="s">
        <v>12566</v>
      </c>
      <c r="D8975" s="155">
        <v>200</v>
      </c>
      <c r="E8975" s="155">
        <v>200</v>
      </c>
      <c r="F8975" s="166">
        <v>43056</v>
      </c>
      <c r="G8975" s="166">
        <v>43061</v>
      </c>
      <c r="H8975" s="157">
        <v>1</v>
      </c>
      <c r="I8975" s="166"/>
    </row>
    <row r="8976" spans="1:9" x14ac:dyDescent="0.25">
      <c r="A8976" s="176" t="s">
        <v>520</v>
      </c>
      <c r="B8976" s="176" t="s">
        <v>609</v>
      </c>
      <c r="C8976" s="176" t="s">
        <v>12567</v>
      </c>
      <c r="D8976" s="155">
        <v>500</v>
      </c>
      <c r="E8976" s="155">
        <v>500</v>
      </c>
      <c r="F8976" s="166">
        <v>43056</v>
      </c>
      <c r="G8976" s="166">
        <v>43089</v>
      </c>
      <c r="H8976" s="157">
        <v>1</v>
      </c>
      <c r="I8976" s="166"/>
    </row>
    <row r="8977" spans="1:9" x14ac:dyDescent="0.25">
      <c r="A8977" s="176" t="s">
        <v>12568</v>
      </c>
      <c r="B8977" s="176" t="s">
        <v>11220</v>
      </c>
      <c r="C8977" s="176" t="s">
        <v>12549</v>
      </c>
      <c r="D8977" s="155">
        <v>52</v>
      </c>
      <c r="E8977" s="155">
        <v>42</v>
      </c>
      <c r="F8977" s="166">
        <v>43056</v>
      </c>
      <c r="G8977" s="177">
        <v>43061</v>
      </c>
      <c r="H8977" s="157">
        <v>1</v>
      </c>
      <c r="I8977" s="177" t="s">
        <v>1546</v>
      </c>
    </row>
    <row r="8978" spans="1:9" x14ac:dyDescent="0.25">
      <c r="A8978" s="176" t="s">
        <v>2714</v>
      </c>
      <c r="B8978" s="176" t="s">
        <v>3351</v>
      </c>
      <c r="C8978" s="176" t="s">
        <v>12569</v>
      </c>
      <c r="D8978" s="155">
        <v>20</v>
      </c>
      <c r="E8978" s="155">
        <v>20</v>
      </c>
      <c r="F8978" s="166">
        <v>43056</v>
      </c>
      <c r="G8978" s="166">
        <v>43069</v>
      </c>
      <c r="H8978" s="157">
        <v>1</v>
      </c>
      <c r="I8978" s="166"/>
    </row>
    <row r="8979" spans="1:9" x14ac:dyDescent="0.25">
      <c r="A8979" s="176" t="s">
        <v>71</v>
      </c>
      <c r="B8979" s="176" t="s">
        <v>2730</v>
      </c>
      <c r="C8979" s="176" t="s">
        <v>12570</v>
      </c>
      <c r="D8979" s="155">
        <v>2</v>
      </c>
      <c r="E8979" s="155">
        <v>2</v>
      </c>
      <c r="F8979" s="166">
        <v>43056</v>
      </c>
      <c r="G8979" s="166">
        <v>43063</v>
      </c>
      <c r="H8979" s="157">
        <v>1</v>
      </c>
      <c r="I8979" s="177" t="s">
        <v>12571</v>
      </c>
    </row>
    <row r="8980" spans="1:9" x14ac:dyDescent="0.25">
      <c r="A8980" s="176" t="s">
        <v>12572</v>
      </c>
      <c r="B8980" s="176" t="s">
        <v>1115</v>
      </c>
      <c r="C8980" s="176" t="s">
        <v>12573</v>
      </c>
      <c r="D8980" s="155">
        <v>25</v>
      </c>
      <c r="E8980" s="155">
        <v>25</v>
      </c>
      <c r="F8980" s="166">
        <v>43056</v>
      </c>
      <c r="G8980" s="166">
        <v>43060</v>
      </c>
      <c r="H8980" s="157">
        <v>1</v>
      </c>
      <c r="I8980" s="166"/>
    </row>
    <row r="8981" spans="1:9" ht="30" x14ac:dyDescent="0.25">
      <c r="A8981" s="176" t="s">
        <v>8056</v>
      </c>
      <c r="B8981" s="176" t="s">
        <v>12574</v>
      </c>
      <c r="C8981" s="176" t="s">
        <v>12575</v>
      </c>
      <c r="D8981" s="155">
        <v>25</v>
      </c>
      <c r="E8981" s="155">
        <v>25</v>
      </c>
      <c r="F8981" s="166">
        <v>43059</v>
      </c>
      <c r="G8981" s="166">
        <v>43068</v>
      </c>
      <c r="H8981" s="157">
        <v>1</v>
      </c>
      <c r="I8981" s="166"/>
    </row>
    <row r="8982" spans="1:9" x14ac:dyDescent="0.25">
      <c r="A8982" s="176" t="s">
        <v>286</v>
      </c>
      <c r="B8982" s="176" t="s">
        <v>7427</v>
      </c>
      <c r="C8982" s="176" t="s">
        <v>12576</v>
      </c>
      <c r="D8982" s="155">
        <v>25</v>
      </c>
      <c r="E8982" s="155">
        <v>25</v>
      </c>
      <c r="F8982" s="166">
        <v>43059</v>
      </c>
      <c r="G8982" s="166">
        <v>43061</v>
      </c>
      <c r="H8982" s="157">
        <v>1</v>
      </c>
      <c r="I8982" s="166"/>
    </row>
    <row r="8983" spans="1:9" x14ac:dyDescent="0.25">
      <c r="A8983" s="176" t="s">
        <v>2714</v>
      </c>
      <c r="B8983" s="176" t="s">
        <v>12577</v>
      </c>
      <c r="C8983" s="176" t="s">
        <v>12578</v>
      </c>
      <c r="D8983" s="155">
        <v>25</v>
      </c>
      <c r="E8983" s="155">
        <v>25</v>
      </c>
      <c r="F8983" s="166">
        <v>43059</v>
      </c>
      <c r="G8983" s="166">
        <v>43061</v>
      </c>
      <c r="H8983" s="157">
        <v>1</v>
      </c>
      <c r="I8983" s="166"/>
    </row>
    <row r="8984" spans="1:9" x14ac:dyDescent="0.25">
      <c r="A8984" s="176" t="s">
        <v>71</v>
      </c>
      <c r="B8984" s="176" t="s">
        <v>154</v>
      </c>
      <c r="C8984" s="176" t="s">
        <v>12579</v>
      </c>
      <c r="D8984" s="155">
        <v>10</v>
      </c>
      <c r="E8984" s="155">
        <v>10</v>
      </c>
      <c r="F8984" s="166">
        <v>43059</v>
      </c>
      <c r="G8984" s="166">
        <v>43063</v>
      </c>
      <c r="H8984" s="157">
        <v>0.45833333333333331</v>
      </c>
      <c r="I8984" s="166"/>
    </row>
    <row r="8985" spans="1:9" x14ac:dyDescent="0.25">
      <c r="A8985" s="176" t="s">
        <v>71</v>
      </c>
      <c r="B8985" s="176" t="s">
        <v>102</v>
      </c>
      <c r="C8985" s="176" t="s">
        <v>12580</v>
      </c>
      <c r="D8985" s="155">
        <v>10</v>
      </c>
      <c r="E8985" s="155">
        <v>10</v>
      </c>
      <c r="F8985" s="166">
        <v>43059</v>
      </c>
      <c r="G8985" s="166">
        <v>43063</v>
      </c>
      <c r="H8985" s="157">
        <v>1</v>
      </c>
      <c r="I8985" s="166"/>
    </row>
    <row r="8986" spans="1:9" x14ac:dyDescent="0.25">
      <c r="A8986" s="176" t="s">
        <v>6456</v>
      </c>
      <c r="B8986" s="176" t="s">
        <v>6455</v>
      </c>
      <c r="C8986" s="176" t="s">
        <v>12581</v>
      </c>
      <c r="D8986" s="155">
        <v>38</v>
      </c>
      <c r="E8986" s="155">
        <v>6</v>
      </c>
      <c r="F8986" s="166">
        <v>43059</v>
      </c>
      <c r="G8986" s="166">
        <v>43063</v>
      </c>
      <c r="H8986" s="157">
        <v>1</v>
      </c>
      <c r="I8986" s="166"/>
    </row>
    <row r="8987" spans="1:9" x14ac:dyDescent="0.25">
      <c r="A8987" s="176" t="s">
        <v>6456</v>
      </c>
      <c r="B8987" s="176" t="s">
        <v>6454</v>
      </c>
      <c r="C8987" s="176" t="s">
        <v>161</v>
      </c>
      <c r="D8987" s="155">
        <v>37</v>
      </c>
      <c r="E8987" s="155">
        <v>6</v>
      </c>
      <c r="F8987" s="166">
        <v>43059</v>
      </c>
      <c r="G8987" s="166">
        <v>43063</v>
      </c>
      <c r="H8987" s="157">
        <v>1</v>
      </c>
      <c r="I8987" s="166"/>
    </row>
    <row r="8988" spans="1:9" x14ac:dyDescent="0.25">
      <c r="A8988" s="176" t="s">
        <v>65</v>
      </c>
      <c r="B8988" s="176" t="s">
        <v>12048</v>
      </c>
      <c r="C8988" s="176" t="s">
        <v>12582</v>
      </c>
      <c r="D8988" s="155">
        <v>50</v>
      </c>
      <c r="E8988" s="155">
        <v>50</v>
      </c>
      <c r="F8988" s="166">
        <v>43059</v>
      </c>
      <c r="G8988" s="166">
        <v>43069</v>
      </c>
      <c r="H8988" s="157">
        <v>1</v>
      </c>
      <c r="I8988" s="166"/>
    </row>
    <row r="8989" spans="1:9" x14ac:dyDescent="0.25">
      <c r="A8989" s="176" t="s">
        <v>71</v>
      </c>
      <c r="B8989" s="176" t="s">
        <v>154</v>
      </c>
      <c r="C8989" s="176" t="s">
        <v>12583</v>
      </c>
      <c r="D8989" s="155">
        <v>7</v>
      </c>
      <c r="E8989" s="155">
        <v>7</v>
      </c>
      <c r="F8989" s="166">
        <v>43060</v>
      </c>
      <c r="G8989" s="166">
        <v>43066</v>
      </c>
      <c r="H8989" s="157">
        <v>1</v>
      </c>
      <c r="I8989" s="166"/>
    </row>
    <row r="8990" spans="1:9" x14ac:dyDescent="0.25">
      <c r="A8990" s="176" t="s">
        <v>9275</v>
      </c>
      <c r="B8990" s="176" t="s">
        <v>626</v>
      </c>
      <c r="C8990" s="176" t="s">
        <v>12584</v>
      </c>
      <c r="D8990" s="155">
        <v>2500</v>
      </c>
      <c r="E8990" s="155">
        <v>2500</v>
      </c>
      <c r="F8990" s="166">
        <v>43060</v>
      </c>
      <c r="G8990" s="166">
        <v>43066</v>
      </c>
      <c r="H8990" s="157">
        <v>1</v>
      </c>
      <c r="I8990" s="166"/>
    </row>
    <row r="8991" spans="1:9" x14ac:dyDescent="0.25">
      <c r="A8991" s="176" t="s">
        <v>12488</v>
      </c>
      <c r="B8991" s="176" t="s">
        <v>397</v>
      </c>
      <c r="C8991" s="176" t="s">
        <v>12585</v>
      </c>
      <c r="D8991" s="155">
        <v>20</v>
      </c>
      <c r="E8991" s="155">
        <v>20</v>
      </c>
      <c r="F8991" s="166">
        <v>43060</v>
      </c>
      <c r="G8991" s="166">
        <v>43061</v>
      </c>
      <c r="H8991" s="157">
        <v>1</v>
      </c>
      <c r="I8991" s="166"/>
    </row>
    <row r="8992" spans="1:9" x14ac:dyDescent="0.25">
      <c r="A8992" s="176" t="s">
        <v>6965</v>
      </c>
      <c r="B8992" s="176" t="s">
        <v>5206</v>
      </c>
      <c r="C8992" s="176" t="s">
        <v>12586</v>
      </c>
      <c r="D8992" s="155">
        <v>5</v>
      </c>
      <c r="E8992" s="155">
        <v>5</v>
      </c>
      <c r="F8992" s="166">
        <v>43060</v>
      </c>
      <c r="G8992" s="166">
        <v>43067</v>
      </c>
      <c r="H8992" s="157">
        <v>1</v>
      </c>
      <c r="I8992" s="166"/>
    </row>
    <row r="8993" spans="1:9" x14ac:dyDescent="0.25">
      <c r="A8993" s="176" t="s">
        <v>11274</v>
      </c>
      <c r="B8993" s="176" t="s">
        <v>272</v>
      </c>
      <c r="C8993" s="176" t="s">
        <v>12587</v>
      </c>
      <c r="D8993" s="155">
        <v>3</v>
      </c>
      <c r="E8993" s="155">
        <v>3</v>
      </c>
      <c r="F8993" s="166">
        <v>43060</v>
      </c>
      <c r="G8993" s="166">
        <v>43063</v>
      </c>
      <c r="H8993" s="157">
        <v>1</v>
      </c>
      <c r="I8993" s="177" t="s">
        <v>12136</v>
      </c>
    </row>
    <row r="8994" spans="1:9" x14ac:dyDescent="0.25">
      <c r="A8994" s="176" t="s">
        <v>71</v>
      </c>
      <c r="B8994" s="176" t="s">
        <v>167</v>
      </c>
      <c r="C8994" s="176" t="s">
        <v>12588</v>
      </c>
      <c r="D8994" s="155">
        <v>5</v>
      </c>
      <c r="E8994" s="155">
        <v>5</v>
      </c>
      <c r="F8994" s="166">
        <v>43061</v>
      </c>
      <c r="G8994" s="166">
        <v>43070</v>
      </c>
      <c r="H8994" s="157">
        <v>1</v>
      </c>
      <c r="I8994" s="166"/>
    </row>
    <row r="8995" spans="1:9" x14ac:dyDescent="0.25">
      <c r="A8995" s="176" t="s">
        <v>71</v>
      </c>
      <c r="B8995" s="176" t="s">
        <v>583</v>
      </c>
      <c r="C8995" s="176" t="s">
        <v>12589</v>
      </c>
      <c r="D8995" s="155">
        <v>5</v>
      </c>
      <c r="E8995" s="155">
        <v>5</v>
      </c>
      <c r="F8995" s="166">
        <v>43061</v>
      </c>
      <c r="G8995" s="166">
        <v>43070</v>
      </c>
      <c r="H8995" s="157">
        <v>1</v>
      </c>
      <c r="I8995" s="166"/>
    </row>
    <row r="8996" spans="1:9" x14ac:dyDescent="0.25">
      <c r="A8996" s="176" t="s">
        <v>71</v>
      </c>
      <c r="B8996" s="176" t="s">
        <v>2730</v>
      </c>
      <c r="C8996" s="176" t="s">
        <v>12455</v>
      </c>
      <c r="D8996" s="155">
        <v>5</v>
      </c>
      <c r="E8996" s="155">
        <v>5</v>
      </c>
      <c r="F8996" s="166">
        <v>43061</v>
      </c>
      <c r="G8996" s="166">
        <v>43070</v>
      </c>
      <c r="H8996" s="157">
        <v>1</v>
      </c>
      <c r="I8996" s="166"/>
    </row>
    <row r="8997" spans="1:9" x14ac:dyDescent="0.25">
      <c r="A8997" s="176" t="s">
        <v>71</v>
      </c>
      <c r="B8997" s="176" t="s">
        <v>583</v>
      </c>
      <c r="C8997" s="176" t="s">
        <v>12590</v>
      </c>
      <c r="D8997" s="155">
        <v>5</v>
      </c>
      <c r="E8997" s="155">
        <v>5</v>
      </c>
      <c r="F8997" s="166">
        <v>43061</v>
      </c>
      <c r="G8997" s="166">
        <v>43069</v>
      </c>
      <c r="H8997" s="157">
        <v>1</v>
      </c>
      <c r="I8997" s="166"/>
    </row>
    <row r="8998" spans="1:9" x14ac:dyDescent="0.25">
      <c r="A8998" s="176" t="s">
        <v>71</v>
      </c>
      <c r="B8998" s="176" t="s">
        <v>167</v>
      </c>
      <c r="C8998" s="176" t="s">
        <v>12459</v>
      </c>
      <c r="D8998" s="155">
        <v>11</v>
      </c>
      <c r="E8998" s="155">
        <v>11</v>
      </c>
      <c r="F8998" s="166">
        <v>43061</v>
      </c>
      <c r="G8998" s="166">
        <v>43070</v>
      </c>
      <c r="H8998" s="157">
        <v>1</v>
      </c>
      <c r="I8998" s="166"/>
    </row>
    <row r="8999" spans="1:9" x14ac:dyDescent="0.25">
      <c r="A8999" s="176" t="s">
        <v>5967</v>
      </c>
      <c r="B8999" s="176" t="s">
        <v>671</v>
      </c>
      <c r="C8999" s="176" t="s">
        <v>12591</v>
      </c>
      <c r="D8999" s="155">
        <v>5</v>
      </c>
      <c r="E8999" s="155">
        <v>5</v>
      </c>
      <c r="F8999" s="166">
        <v>43061</v>
      </c>
      <c r="G8999" s="166">
        <v>43069</v>
      </c>
      <c r="H8999" s="157">
        <v>1</v>
      </c>
      <c r="I8999" s="166"/>
    </row>
    <row r="9000" spans="1:9" x14ac:dyDescent="0.25">
      <c r="A9000" s="176" t="s">
        <v>559</v>
      </c>
      <c r="B9000" s="176" t="s">
        <v>1674</v>
      </c>
      <c r="C9000" s="176" t="s">
        <v>12592</v>
      </c>
      <c r="D9000" s="155">
        <v>100</v>
      </c>
      <c r="E9000" s="155">
        <v>100</v>
      </c>
      <c r="F9000" s="166">
        <v>43061</v>
      </c>
      <c r="G9000" s="166">
        <v>43069</v>
      </c>
      <c r="H9000" s="157">
        <v>1</v>
      </c>
      <c r="I9000" s="166"/>
    </row>
    <row r="9001" spans="1:9" x14ac:dyDescent="0.25">
      <c r="A9001" s="176" t="s">
        <v>11900</v>
      </c>
      <c r="B9001" s="176" t="s">
        <v>11152</v>
      </c>
      <c r="C9001" s="176" t="s">
        <v>12594</v>
      </c>
      <c r="D9001" s="155">
        <v>800</v>
      </c>
      <c r="E9001" s="155">
        <v>800</v>
      </c>
      <c r="F9001" s="166">
        <v>43061</v>
      </c>
      <c r="G9001" s="166">
        <v>43063</v>
      </c>
      <c r="H9001" s="157">
        <v>1</v>
      </c>
      <c r="I9001" s="166"/>
    </row>
    <row r="9002" spans="1:9" x14ac:dyDescent="0.25">
      <c r="A9002" s="176" t="s">
        <v>11900</v>
      </c>
      <c r="B9002" s="176" t="s">
        <v>12593</v>
      </c>
      <c r="C9002" s="176" t="s">
        <v>364</v>
      </c>
      <c r="D9002" s="155">
        <v>500</v>
      </c>
      <c r="E9002" s="155">
        <v>500</v>
      </c>
      <c r="F9002" s="166">
        <v>43061</v>
      </c>
      <c r="G9002" s="166">
        <v>43063</v>
      </c>
      <c r="H9002" s="157">
        <v>1</v>
      </c>
      <c r="I9002" s="166"/>
    </row>
    <row r="9003" spans="1:9" x14ac:dyDescent="0.25">
      <c r="A9003" s="176" t="s">
        <v>563</v>
      </c>
      <c r="B9003" s="176" t="s">
        <v>8441</v>
      </c>
      <c r="C9003" s="176" t="s">
        <v>12595</v>
      </c>
      <c r="D9003" s="155">
        <v>35</v>
      </c>
      <c r="E9003" s="155">
        <v>35</v>
      </c>
      <c r="F9003" s="166">
        <v>43061</v>
      </c>
      <c r="G9003" s="166">
        <v>43068</v>
      </c>
      <c r="H9003" s="157">
        <v>1</v>
      </c>
      <c r="I9003" s="166"/>
    </row>
    <row r="9004" spans="1:9" x14ac:dyDescent="0.25">
      <c r="A9004" s="176" t="s">
        <v>1983</v>
      </c>
      <c r="B9004" s="176" t="s">
        <v>12597</v>
      </c>
      <c r="C9004" s="176" t="s">
        <v>12596</v>
      </c>
      <c r="D9004" s="155">
        <v>60</v>
      </c>
      <c r="E9004" s="155">
        <v>60</v>
      </c>
      <c r="F9004" s="166">
        <v>43061</v>
      </c>
      <c r="G9004" s="166">
        <v>43068</v>
      </c>
      <c r="H9004" s="157">
        <v>1</v>
      </c>
      <c r="I9004" s="166"/>
    </row>
    <row r="9005" spans="1:9" ht="30" x14ac:dyDescent="0.25">
      <c r="A9005" s="176" t="s">
        <v>8056</v>
      </c>
      <c r="B9005" s="176" t="s">
        <v>12598</v>
      </c>
      <c r="C9005" s="176" t="s">
        <v>12599</v>
      </c>
      <c r="D9005" s="155">
        <v>100</v>
      </c>
      <c r="E9005" s="155">
        <v>36</v>
      </c>
      <c r="F9005" s="166">
        <v>43061</v>
      </c>
      <c r="G9005" s="166">
        <v>43068</v>
      </c>
      <c r="H9005" s="157">
        <v>1</v>
      </c>
      <c r="I9005" s="166"/>
    </row>
    <row r="9006" spans="1:9" x14ac:dyDescent="0.25">
      <c r="A9006" s="176" t="s">
        <v>12314</v>
      </c>
      <c r="B9006" s="176" t="s">
        <v>12485</v>
      </c>
      <c r="C9006" s="176" t="s">
        <v>12600</v>
      </c>
      <c r="D9006" s="155">
        <v>76</v>
      </c>
      <c r="E9006" s="155">
        <v>10</v>
      </c>
      <c r="F9006" s="166">
        <v>43061</v>
      </c>
      <c r="G9006" s="166">
        <v>43068</v>
      </c>
      <c r="H9006" s="157">
        <v>1</v>
      </c>
      <c r="I9006" s="166"/>
    </row>
    <row r="9007" spans="1:9" x14ac:dyDescent="0.25">
      <c r="A9007" s="176" t="s">
        <v>12314</v>
      </c>
      <c r="B9007" s="176" t="s">
        <v>12477</v>
      </c>
      <c r="C9007" s="176" t="s">
        <v>161</v>
      </c>
      <c r="D9007" s="155">
        <v>76</v>
      </c>
      <c r="E9007" s="155">
        <v>20</v>
      </c>
      <c r="F9007" s="166">
        <v>43061</v>
      </c>
      <c r="G9007" s="166">
        <v>43068</v>
      </c>
      <c r="H9007" s="157">
        <v>1</v>
      </c>
      <c r="I9007" s="166"/>
    </row>
    <row r="9008" spans="1:9" x14ac:dyDescent="0.25">
      <c r="A9008" s="176" t="s">
        <v>71</v>
      </c>
      <c r="B9008" s="176" t="s">
        <v>1530</v>
      </c>
      <c r="C9008" s="176" t="s">
        <v>12604</v>
      </c>
      <c r="D9008" s="155">
        <v>6</v>
      </c>
      <c r="E9008" s="155">
        <v>6</v>
      </c>
      <c r="F9008" s="166">
        <v>43061</v>
      </c>
      <c r="G9008" s="166">
        <v>43070</v>
      </c>
      <c r="H9008" s="157">
        <v>1</v>
      </c>
      <c r="I9008" s="166"/>
    </row>
    <row r="9009" spans="1:9" x14ac:dyDescent="0.25">
      <c r="A9009" s="176" t="s">
        <v>71</v>
      </c>
      <c r="B9009" s="176" t="s">
        <v>1530</v>
      </c>
      <c r="C9009" s="176" t="s">
        <v>12603</v>
      </c>
      <c r="D9009" s="155">
        <v>5</v>
      </c>
      <c r="E9009" s="155">
        <v>5</v>
      </c>
      <c r="F9009" s="166">
        <v>43061</v>
      </c>
      <c r="G9009" s="166">
        <v>43068</v>
      </c>
      <c r="H9009" s="157">
        <v>1</v>
      </c>
      <c r="I9009" s="166"/>
    </row>
    <row r="9010" spans="1:9" x14ac:dyDescent="0.25">
      <c r="A9010" s="176" t="s">
        <v>71</v>
      </c>
      <c r="B9010" s="176" t="s">
        <v>1550</v>
      </c>
      <c r="C9010" s="176" t="s">
        <v>12602</v>
      </c>
      <c r="D9010" s="155">
        <v>5</v>
      </c>
      <c r="E9010" s="155">
        <v>5</v>
      </c>
      <c r="F9010" s="166">
        <v>43061</v>
      </c>
      <c r="G9010" s="166">
        <v>43068</v>
      </c>
      <c r="H9010" s="157">
        <v>1</v>
      </c>
      <c r="I9010" s="166"/>
    </row>
    <row r="9011" spans="1:9" x14ac:dyDescent="0.25">
      <c r="A9011" s="176" t="s">
        <v>71</v>
      </c>
      <c r="B9011" s="176" t="s">
        <v>1550</v>
      </c>
      <c r="C9011" s="176" t="s">
        <v>12601</v>
      </c>
      <c r="D9011" s="155">
        <v>7</v>
      </c>
      <c r="E9011" s="155">
        <v>7</v>
      </c>
      <c r="F9011" s="166">
        <v>43061</v>
      </c>
      <c r="G9011" s="166">
        <v>43069</v>
      </c>
      <c r="H9011" s="157">
        <v>1</v>
      </c>
      <c r="I9011" s="166"/>
    </row>
    <row r="9012" spans="1:9" x14ac:dyDescent="0.25">
      <c r="A9012" s="176" t="s">
        <v>2317</v>
      </c>
      <c r="B9012" s="176" t="s">
        <v>2318</v>
      </c>
      <c r="C9012" s="176" t="s">
        <v>12522</v>
      </c>
      <c r="D9012" s="155">
        <v>500</v>
      </c>
      <c r="E9012" s="155">
        <v>304</v>
      </c>
      <c r="F9012" s="166">
        <v>43066</v>
      </c>
      <c r="G9012" s="166">
        <v>43073</v>
      </c>
      <c r="H9012" s="157">
        <v>1</v>
      </c>
      <c r="I9012" s="166"/>
    </row>
    <row r="9013" spans="1:9" x14ac:dyDescent="0.25">
      <c r="A9013" s="176" t="s">
        <v>71</v>
      </c>
      <c r="B9013" s="176" t="s">
        <v>11924</v>
      </c>
      <c r="C9013" s="176" t="s">
        <v>12447</v>
      </c>
      <c r="D9013" s="155">
        <v>500</v>
      </c>
      <c r="E9013" s="155">
        <v>223</v>
      </c>
      <c r="F9013" s="166">
        <v>43066</v>
      </c>
      <c r="G9013" s="166">
        <v>43073</v>
      </c>
      <c r="H9013" s="157">
        <v>1</v>
      </c>
      <c r="I9013" s="166"/>
    </row>
    <row r="9014" spans="1:9" x14ac:dyDescent="0.25">
      <c r="A9014" s="176" t="s">
        <v>6456</v>
      </c>
      <c r="B9014" s="176" t="s">
        <v>6454</v>
      </c>
      <c r="C9014" s="176" t="s">
        <v>12605</v>
      </c>
      <c r="D9014" s="155">
        <v>37</v>
      </c>
      <c r="E9014" s="155">
        <v>31</v>
      </c>
      <c r="F9014" s="166">
        <v>43066</v>
      </c>
      <c r="G9014" s="166">
        <v>43067</v>
      </c>
      <c r="H9014" s="157">
        <v>1</v>
      </c>
      <c r="I9014" s="177" t="s">
        <v>12606</v>
      </c>
    </row>
    <row r="9015" spans="1:9" x14ac:dyDescent="0.25">
      <c r="A9015" s="176" t="s">
        <v>6456</v>
      </c>
      <c r="B9015" s="176" t="s">
        <v>6455</v>
      </c>
      <c r="C9015" s="176" t="s">
        <v>166</v>
      </c>
      <c r="D9015" s="155">
        <v>38</v>
      </c>
      <c r="E9015" s="155">
        <v>32</v>
      </c>
      <c r="F9015" s="166">
        <v>43066</v>
      </c>
      <c r="G9015" s="166">
        <v>43067</v>
      </c>
      <c r="H9015" s="157">
        <v>1</v>
      </c>
      <c r="I9015" s="177" t="s">
        <v>12606</v>
      </c>
    </row>
    <row r="9016" spans="1:9" x14ac:dyDescent="0.25">
      <c r="A9016" s="176" t="s">
        <v>173</v>
      </c>
      <c r="B9016" s="176" t="s">
        <v>9908</v>
      </c>
      <c r="C9016" s="176" t="s">
        <v>12607</v>
      </c>
      <c r="D9016" s="155">
        <v>2600</v>
      </c>
      <c r="E9016" s="155">
        <v>2600</v>
      </c>
      <c r="F9016" s="166">
        <v>43066</v>
      </c>
      <c r="G9016" s="166">
        <v>43069</v>
      </c>
      <c r="H9016" s="157">
        <v>1</v>
      </c>
      <c r="I9016" s="166"/>
    </row>
    <row r="9017" spans="1:9" ht="30" x14ac:dyDescent="0.25">
      <c r="A9017" s="176" t="s">
        <v>8056</v>
      </c>
      <c r="B9017" s="176" t="s">
        <v>11383</v>
      </c>
      <c r="C9017" s="176" t="s">
        <v>12611</v>
      </c>
      <c r="D9017" s="155">
        <v>15</v>
      </c>
      <c r="E9017" s="155">
        <v>15</v>
      </c>
      <c r="F9017" s="166">
        <v>43067</v>
      </c>
      <c r="G9017" s="166">
        <v>43083</v>
      </c>
      <c r="H9017" s="157">
        <v>1</v>
      </c>
      <c r="I9017" s="166"/>
    </row>
    <row r="9018" spans="1:9" x14ac:dyDescent="0.25">
      <c r="A9018" s="176" t="s">
        <v>71</v>
      </c>
      <c r="B9018" s="176" t="s">
        <v>2957</v>
      </c>
      <c r="C9018" s="176" t="s">
        <v>12612</v>
      </c>
      <c r="D9018" s="155">
        <v>10</v>
      </c>
      <c r="E9018" s="155">
        <v>10</v>
      </c>
      <c r="F9018" s="166">
        <v>43067</v>
      </c>
      <c r="G9018" s="166">
        <v>43068</v>
      </c>
      <c r="H9018" s="157">
        <v>1</v>
      </c>
      <c r="I9018" s="166"/>
    </row>
    <row r="9019" spans="1:9" x14ac:dyDescent="0.25">
      <c r="A9019" s="176" t="s">
        <v>911</v>
      </c>
      <c r="B9019" s="176" t="s">
        <v>912</v>
      </c>
      <c r="C9019" s="176" t="s">
        <v>12613</v>
      </c>
      <c r="D9019" s="155">
        <v>500</v>
      </c>
      <c r="E9019" s="155">
        <v>500</v>
      </c>
      <c r="F9019" s="166">
        <v>43067</v>
      </c>
      <c r="G9019" s="166">
        <v>43073</v>
      </c>
      <c r="H9019" s="157">
        <v>1</v>
      </c>
      <c r="I9019" s="166"/>
    </row>
    <row r="9020" spans="1:9" x14ac:dyDescent="0.25">
      <c r="A9020" s="176" t="s">
        <v>42</v>
      </c>
      <c r="B9020" s="176" t="s">
        <v>1876</v>
      </c>
      <c r="C9020" s="176" t="s">
        <v>12614</v>
      </c>
      <c r="D9020" s="155">
        <v>200</v>
      </c>
      <c r="E9020" s="155">
        <v>200</v>
      </c>
      <c r="F9020" s="166">
        <v>43067</v>
      </c>
      <c r="G9020" s="166">
        <v>43070</v>
      </c>
      <c r="H9020" s="157">
        <v>1</v>
      </c>
      <c r="I9020" s="166"/>
    </row>
    <row r="9021" spans="1:9" x14ac:dyDescent="0.25">
      <c r="A9021" s="176" t="s">
        <v>42</v>
      </c>
      <c r="B9021" s="176" t="s">
        <v>864</v>
      </c>
      <c r="C9021" s="176" t="s">
        <v>364</v>
      </c>
      <c r="D9021" s="155">
        <v>200</v>
      </c>
      <c r="E9021" s="155">
        <v>200</v>
      </c>
      <c r="F9021" s="166">
        <v>43067</v>
      </c>
      <c r="G9021" s="166">
        <v>43070</v>
      </c>
      <c r="H9021" s="157">
        <v>1</v>
      </c>
      <c r="I9021" s="166"/>
    </row>
    <row r="9022" spans="1:9" x14ac:dyDescent="0.25">
      <c r="A9022" s="176" t="s">
        <v>42</v>
      </c>
      <c r="B9022" s="176" t="s">
        <v>905</v>
      </c>
      <c r="C9022" s="176" t="s">
        <v>161</v>
      </c>
      <c r="D9022" s="155">
        <v>200</v>
      </c>
      <c r="E9022" s="155">
        <v>200</v>
      </c>
      <c r="F9022" s="166">
        <v>43067</v>
      </c>
      <c r="G9022" s="166">
        <v>43070</v>
      </c>
      <c r="H9022" s="157">
        <v>1</v>
      </c>
      <c r="I9022" s="166"/>
    </row>
    <row r="9023" spans="1:9" x14ac:dyDescent="0.25">
      <c r="A9023" s="176" t="s">
        <v>2714</v>
      </c>
      <c r="B9023" s="176" t="s">
        <v>2066</v>
      </c>
      <c r="C9023" s="176" t="s">
        <v>12615</v>
      </c>
      <c r="D9023" s="155">
        <v>675</v>
      </c>
      <c r="E9023" s="155">
        <v>675</v>
      </c>
      <c r="F9023" s="166">
        <v>43067</v>
      </c>
      <c r="G9023" s="166">
        <v>43074</v>
      </c>
      <c r="H9023" s="157">
        <v>1</v>
      </c>
      <c r="I9023" s="166"/>
    </row>
    <row r="9024" spans="1:9" x14ac:dyDescent="0.25">
      <c r="A9024" s="176" t="s">
        <v>2714</v>
      </c>
      <c r="B9024" s="176" t="s">
        <v>3423</v>
      </c>
      <c r="C9024" s="176" t="s">
        <v>12616</v>
      </c>
      <c r="D9024" s="155">
        <v>250</v>
      </c>
      <c r="E9024" s="155">
        <v>250</v>
      </c>
      <c r="F9024" s="166">
        <v>43067</v>
      </c>
      <c r="G9024" s="166">
        <v>43074</v>
      </c>
      <c r="H9024" s="157">
        <v>1</v>
      </c>
      <c r="I9024" s="166"/>
    </row>
    <row r="9025" spans="1:9" x14ac:dyDescent="0.25">
      <c r="A9025" s="176" t="s">
        <v>36</v>
      </c>
      <c r="B9025" s="176" t="s">
        <v>4428</v>
      </c>
      <c r="C9025" s="176" t="s">
        <v>12617</v>
      </c>
      <c r="D9025" s="155">
        <v>40</v>
      </c>
      <c r="E9025" s="155">
        <v>40</v>
      </c>
      <c r="F9025" s="166">
        <v>43067</v>
      </c>
      <c r="G9025" s="166">
        <v>43073</v>
      </c>
      <c r="H9025" s="157">
        <v>1</v>
      </c>
      <c r="I9025" s="166"/>
    </row>
    <row r="9026" spans="1:9" x14ac:dyDescent="0.25">
      <c r="A9026" s="176" t="s">
        <v>798</v>
      </c>
      <c r="B9026" s="176" t="s">
        <v>12618</v>
      </c>
      <c r="C9026" s="176" t="s">
        <v>12619</v>
      </c>
      <c r="D9026" s="155">
        <v>3</v>
      </c>
      <c r="E9026" s="155">
        <v>3</v>
      </c>
      <c r="F9026" s="166">
        <v>43067</v>
      </c>
      <c r="G9026" s="166">
        <v>43067</v>
      </c>
      <c r="H9026" s="157">
        <v>1</v>
      </c>
      <c r="I9026" s="177" t="s">
        <v>2151</v>
      </c>
    </row>
    <row r="9027" spans="1:9" x14ac:dyDescent="0.25">
      <c r="A9027" s="176" t="s">
        <v>5827</v>
      </c>
      <c r="B9027" s="176" t="s">
        <v>5932</v>
      </c>
      <c r="C9027" s="176" t="s">
        <v>12620</v>
      </c>
      <c r="D9027" s="155">
        <v>6</v>
      </c>
      <c r="E9027" s="155">
        <v>1</v>
      </c>
      <c r="F9027" s="166">
        <v>43067</v>
      </c>
      <c r="G9027" s="166">
        <v>43074</v>
      </c>
      <c r="H9027" s="157">
        <v>1</v>
      </c>
      <c r="I9027" s="177" t="s">
        <v>12621</v>
      </c>
    </row>
    <row r="9028" spans="1:9" x14ac:dyDescent="0.25">
      <c r="A9028" s="176" t="s">
        <v>12622</v>
      </c>
      <c r="B9028" s="176" t="s">
        <v>12623</v>
      </c>
      <c r="C9028" s="176" t="s">
        <v>12624</v>
      </c>
      <c r="D9028" s="155">
        <v>25</v>
      </c>
      <c r="E9028" s="155">
        <v>25</v>
      </c>
      <c r="F9028" s="166">
        <v>43068</v>
      </c>
      <c r="G9028" s="166">
        <v>43074</v>
      </c>
      <c r="H9028" s="157">
        <v>1</v>
      </c>
      <c r="I9028" s="166"/>
    </row>
    <row r="9029" spans="1:9" x14ac:dyDescent="0.25">
      <c r="A9029" s="176" t="s">
        <v>8170</v>
      </c>
      <c r="B9029" s="176" t="s">
        <v>12280</v>
      </c>
      <c r="C9029" s="176" t="s">
        <v>12625</v>
      </c>
      <c r="D9029" s="155">
        <v>20</v>
      </c>
      <c r="E9029" s="155">
        <v>20</v>
      </c>
      <c r="F9029" s="166">
        <v>43068</v>
      </c>
      <c r="G9029" s="166">
        <v>43077</v>
      </c>
      <c r="H9029" s="157">
        <v>1</v>
      </c>
      <c r="I9029" s="166"/>
    </row>
    <row r="9030" spans="1:9" x14ac:dyDescent="0.25">
      <c r="A9030" s="176" t="s">
        <v>8170</v>
      </c>
      <c r="B9030" s="176" t="s">
        <v>272</v>
      </c>
      <c r="C9030" s="176" t="s">
        <v>12626</v>
      </c>
      <c r="D9030" s="155">
        <v>6</v>
      </c>
      <c r="E9030" s="155">
        <v>6</v>
      </c>
      <c r="F9030" s="166">
        <v>43068</v>
      </c>
      <c r="G9030" s="166">
        <v>43077</v>
      </c>
      <c r="H9030" s="157">
        <v>1</v>
      </c>
      <c r="I9030" s="166"/>
    </row>
    <row r="9031" spans="1:9" x14ac:dyDescent="0.25">
      <c r="A9031" s="176" t="s">
        <v>8170</v>
      </c>
      <c r="B9031" s="176" t="s">
        <v>272</v>
      </c>
      <c r="C9031" s="176" t="s">
        <v>364</v>
      </c>
      <c r="D9031" s="155">
        <v>6</v>
      </c>
      <c r="E9031" s="155">
        <v>6</v>
      </c>
      <c r="F9031" s="166">
        <v>43068</v>
      </c>
      <c r="G9031" s="166">
        <v>43077</v>
      </c>
      <c r="H9031" s="157">
        <v>1</v>
      </c>
      <c r="I9031" s="166"/>
    </row>
    <row r="9032" spans="1:9" x14ac:dyDescent="0.25">
      <c r="A9032" s="176" t="s">
        <v>12314</v>
      </c>
      <c r="B9032" s="176" t="s">
        <v>12627</v>
      </c>
      <c r="C9032" s="176" t="s">
        <v>12628</v>
      </c>
      <c r="D9032" s="155">
        <v>5</v>
      </c>
      <c r="E9032" s="155">
        <v>5</v>
      </c>
      <c r="F9032" s="166">
        <v>43068</v>
      </c>
      <c r="G9032" s="166">
        <v>43069</v>
      </c>
      <c r="H9032" s="157">
        <v>1</v>
      </c>
      <c r="I9032" s="166"/>
    </row>
    <row r="9033" spans="1:9" x14ac:dyDescent="0.25">
      <c r="A9033" s="176" t="s">
        <v>9769</v>
      </c>
      <c r="B9033" s="176" t="s">
        <v>12629</v>
      </c>
      <c r="C9033" s="176" t="s">
        <v>12630</v>
      </c>
      <c r="D9033" s="155">
        <v>25</v>
      </c>
      <c r="E9033" s="155">
        <v>25</v>
      </c>
      <c r="F9033" s="166">
        <v>43068</v>
      </c>
      <c r="G9033" s="166">
        <v>43069</v>
      </c>
      <c r="H9033" s="157">
        <v>1</v>
      </c>
      <c r="I9033" s="166"/>
    </row>
    <row r="9034" spans="1:9" ht="30" x14ac:dyDescent="0.25">
      <c r="A9034" s="176" t="s">
        <v>8056</v>
      </c>
      <c r="B9034" s="176" t="s">
        <v>12598</v>
      </c>
      <c r="C9034" s="176" t="s">
        <v>12599</v>
      </c>
      <c r="D9034" s="155">
        <v>100</v>
      </c>
      <c r="E9034" s="155">
        <v>64</v>
      </c>
      <c r="F9034" s="166">
        <v>43069</v>
      </c>
      <c r="G9034" s="166">
        <v>43070</v>
      </c>
      <c r="H9034" s="157">
        <v>1</v>
      </c>
      <c r="I9034" s="166"/>
    </row>
    <row r="9035" spans="1:9" x14ac:dyDescent="0.25">
      <c r="A9035" s="176" t="s">
        <v>520</v>
      </c>
      <c r="B9035" s="176" t="s">
        <v>609</v>
      </c>
      <c r="C9035" s="176" t="s">
        <v>12631</v>
      </c>
      <c r="D9035" s="155">
        <v>1300</v>
      </c>
      <c r="E9035" s="155">
        <v>1300</v>
      </c>
      <c r="F9035" s="166">
        <v>43070</v>
      </c>
      <c r="G9035" s="166">
        <v>43077</v>
      </c>
      <c r="H9035" s="157">
        <v>1</v>
      </c>
      <c r="I9035" s="166"/>
    </row>
    <row r="9036" spans="1:9" x14ac:dyDescent="0.25">
      <c r="A9036" s="176" t="s">
        <v>520</v>
      </c>
      <c r="B9036" s="176" t="s">
        <v>5026</v>
      </c>
      <c r="C9036" s="176" t="s">
        <v>12632</v>
      </c>
      <c r="D9036" s="155">
        <v>350</v>
      </c>
      <c r="E9036" s="155">
        <v>350</v>
      </c>
      <c r="F9036" s="166">
        <v>43070</v>
      </c>
      <c r="G9036" s="166">
        <v>43077</v>
      </c>
      <c r="H9036" s="157">
        <v>1</v>
      </c>
      <c r="I9036" s="166"/>
    </row>
    <row r="9037" spans="1:9" x14ac:dyDescent="0.25">
      <c r="A9037" s="176" t="s">
        <v>6837</v>
      </c>
      <c r="B9037" s="176" t="s">
        <v>1905</v>
      </c>
      <c r="C9037" s="176" t="s">
        <v>12633</v>
      </c>
      <c r="D9037" s="155">
        <v>150</v>
      </c>
      <c r="E9037" s="155">
        <v>150</v>
      </c>
      <c r="F9037" s="166">
        <v>43070</v>
      </c>
      <c r="G9037" s="166">
        <v>43075</v>
      </c>
      <c r="H9037" s="157">
        <v>1</v>
      </c>
      <c r="I9037" s="166"/>
    </row>
    <row r="9038" spans="1:9" x14ac:dyDescent="0.25">
      <c r="A9038" s="176" t="s">
        <v>227</v>
      </c>
      <c r="B9038" s="176" t="s">
        <v>2086</v>
      </c>
      <c r="C9038" s="176" t="s">
        <v>12634</v>
      </c>
      <c r="D9038" s="155">
        <v>100</v>
      </c>
      <c r="E9038" s="155">
        <v>100</v>
      </c>
      <c r="F9038" s="166">
        <v>43070</v>
      </c>
      <c r="G9038" s="166">
        <v>43075</v>
      </c>
      <c r="H9038" s="157">
        <v>1</v>
      </c>
      <c r="I9038" s="166"/>
    </row>
    <row r="9039" spans="1:9" x14ac:dyDescent="0.25">
      <c r="A9039" s="176" t="s">
        <v>12084</v>
      </c>
      <c r="B9039" s="176" t="s">
        <v>12635</v>
      </c>
      <c r="C9039" s="176" t="s">
        <v>12636</v>
      </c>
      <c r="D9039" s="155">
        <v>3</v>
      </c>
      <c r="E9039" s="155">
        <v>3</v>
      </c>
      <c r="F9039" s="166">
        <v>43070</v>
      </c>
      <c r="G9039" s="166">
        <v>43084</v>
      </c>
      <c r="H9039" s="157">
        <v>1</v>
      </c>
      <c r="I9039" s="166"/>
    </row>
    <row r="9040" spans="1:9" x14ac:dyDescent="0.25">
      <c r="A9040" s="176" t="s">
        <v>12637</v>
      </c>
      <c r="B9040" s="176" t="s">
        <v>12638</v>
      </c>
      <c r="C9040" s="176" t="s">
        <v>12640</v>
      </c>
      <c r="D9040" s="155">
        <v>149</v>
      </c>
      <c r="E9040" s="155">
        <v>149</v>
      </c>
      <c r="F9040" s="166">
        <v>43070</v>
      </c>
      <c r="G9040" s="166">
        <v>43074</v>
      </c>
      <c r="H9040" s="157">
        <v>1</v>
      </c>
      <c r="I9040" s="166"/>
    </row>
    <row r="9041" spans="1:9" x14ac:dyDescent="0.25">
      <c r="A9041" s="176" t="s">
        <v>12637</v>
      </c>
      <c r="B9041" s="176" t="s">
        <v>12639</v>
      </c>
      <c r="C9041" s="176" t="s">
        <v>161</v>
      </c>
      <c r="D9041" s="155">
        <v>149</v>
      </c>
      <c r="E9041" s="155">
        <v>149</v>
      </c>
      <c r="F9041" s="166">
        <v>43070</v>
      </c>
      <c r="G9041" s="166">
        <v>43074</v>
      </c>
      <c r="H9041" s="157">
        <v>1</v>
      </c>
      <c r="I9041" s="166"/>
    </row>
    <row r="9042" spans="1:9" x14ac:dyDescent="0.25">
      <c r="A9042" s="176" t="s">
        <v>6021</v>
      </c>
      <c r="B9042" s="176" t="s">
        <v>8887</v>
      </c>
      <c r="C9042" s="176" t="s">
        <v>12641</v>
      </c>
      <c r="D9042" s="155">
        <v>250</v>
      </c>
      <c r="E9042" s="155">
        <v>250</v>
      </c>
      <c r="F9042" s="166">
        <v>43073</v>
      </c>
      <c r="G9042" s="166">
        <v>43073</v>
      </c>
      <c r="H9042" s="157">
        <v>1</v>
      </c>
      <c r="I9042" s="166"/>
    </row>
    <row r="9043" spans="1:9" x14ac:dyDescent="0.25">
      <c r="A9043" s="176" t="s">
        <v>29</v>
      </c>
      <c r="B9043" s="176" t="s">
        <v>614</v>
      </c>
      <c r="C9043" s="176" t="s">
        <v>12642</v>
      </c>
      <c r="D9043" s="155">
        <v>50</v>
      </c>
      <c r="E9043" s="155">
        <v>56</v>
      </c>
      <c r="F9043" s="166">
        <v>43073</v>
      </c>
      <c r="G9043" s="166">
        <v>43075</v>
      </c>
      <c r="H9043" s="157">
        <v>1</v>
      </c>
      <c r="I9043" s="166"/>
    </row>
    <row r="9044" spans="1:9" x14ac:dyDescent="0.25">
      <c r="A9044" s="176" t="s">
        <v>725</v>
      </c>
      <c r="B9044" s="176" t="s">
        <v>5977</v>
      </c>
      <c r="C9044" s="176" t="s">
        <v>12643</v>
      </c>
      <c r="D9044" s="155">
        <v>50</v>
      </c>
      <c r="E9044" s="155">
        <v>50</v>
      </c>
      <c r="F9044" s="166">
        <v>43074</v>
      </c>
      <c r="G9044" s="166">
        <v>43080</v>
      </c>
      <c r="H9044" s="157">
        <v>1</v>
      </c>
      <c r="I9044" s="166"/>
    </row>
    <row r="9045" spans="1:9" x14ac:dyDescent="0.25">
      <c r="A9045" s="176" t="s">
        <v>520</v>
      </c>
      <c r="B9045" s="176" t="s">
        <v>9397</v>
      </c>
      <c r="C9045" s="176" t="s">
        <v>12644</v>
      </c>
      <c r="D9045" s="155">
        <v>25</v>
      </c>
      <c r="E9045" s="155">
        <v>25</v>
      </c>
      <c r="F9045" s="166">
        <v>43074</v>
      </c>
      <c r="G9045" s="166">
        <v>43084</v>
      </c>
      <c r="H9045" s="157">
        <v>1</v>
      </c>
      <c r="I9045" s="166"/>
    </row>
    <row r="9046" spans="1:9" x14ac:dyDescent="0.25">
      <c r="A9046" s="176" t="s">
        <v>520</v>
      </c>
      <c r="B9046" s="176" t="s">
        <v>533</v>
      </c>
      <c r="C9046" s="176" t="s">
        <v>12645</v>
      </c>
      <c r="D9046" s="155">
        <v>60</v>
      </c>
      <c r="E9046" s="155">
        <v>60</v>
      </c>
      <c r="F9046" s="166">
        <v>43074</v>
      </c>
      <c r="G9046" s="166">
        <v>43084</v>
      </c>
      <c r="H9046" s="157">
        <v>1</v>
      </c>
      <c r="I9046" s="166"/>
    </row>
    <row r="9047" spans="1:9" x14ac:dyDescent="0.25">
      <c r="A9047" s="176" t="s">
        <v>71</v>
      </c>
      <c r="B9047" s="176" t="s">
        <v>102</v>
      </c>
      <c r="C9047" s="176" t="s">
        <v>12646</v>
      </c>
      <c r="D9047" s="155">
        <v>20</v>
      </c>
      <c r="E9047" s="155">
        <v>20</v>
      </c>
      <c r="F9047" s="166">
        <v>43074</v>
      </c>
      <c r="G9047" s="166">
        <v>43080</v>
      </c>
      <c r="H9047" s="157">
        <v>1</v>
      </c>
      <c r="I9047" s="166"/>
    </row>
    <row r="9048" spans="1:9" x14ac:dyDescent="0.25">
      <c r="A9048" s="176" t="s">
        <v>71</v>
      </c>
      <c r="B9048" s="176" t="s">
        <v>583</v>
      </c>
      <c r="C9048" s="176" t="s">
        <v>12647</v>
      </c>
      <c r="D9048" s="155">
        <v>5</v>
      </c>
      <c r="E9048" s="155">
        <v>5</v>
      </c>
      <c r="F9048" s="166">
        <v>43074</v>
      </c>
      <c r="G9048" s="166">
        <v>43082</v>
      </c>
      <c r="H9048" s="157">
        <v>1</v>
      </c>
      <c r="I9048" s="166"/>
    </row>
    <row r="9049" spans="1:9" x14ac:dyDescent="0.25">
      <c r="A9049" s="176" t="s">
        <v>71</v>
      </c>
      <c r="B9049" s="176" t="s">
        <v>1530</v>
      </c>
      <c r="C9049" s="176" t="s">
        <v>12648</v>
      </c>
      <c r="D9049" s="155">
        <v>9</v>
      </c>
      <c r="E9049" s="155">
        <v>9</v>
      </c>
      <c r="F9049" s="166">
        <v>43074</v>
      </c>
      <c r="G9049" s="166">
        <v>43080</v>
      </c>
      <c r="H9049" s="157">
        <v>1</v>
      </c>
      <c r="I9049" s="166"/>
    </row>
    <row r="9050" spans="1:9" ht="30" x14ac:dyDescent="0.25">
      <c r="A9050" s="176" t="s">
        <v>8056</v>
      </c>
      <c r="B9050" s="176" t="s">
        <v>12649</v>
      </c>
      <c r="C9050" s="176" t="s">
        <v>12650</v>
      </c>
      <c r="D9050" s="155">
        <v>100</v>
      </c>
      <c r="E9050" s="155">
        <v>9</v>
      </c>
      <c r="F9050" s="166">
        <v>43074</v>
      </c>
      <c r="G9050" s="166">
        <v>43083</v>
      </c>
      <c r="H9050" s="157">
        <v>1</v>
      </c>
      <c r="I9050" s="177" t="s">
        <v>12651</v>
      </c>
    </row>
    <row r="9051" spans="1:9" x14ac:dyDescent="0.25">
      <c r="A9051" s="176" t="s">
        <v>5827</v>
      </c>
      <c r="B9051" s="176" t="s">
        <v>272</v>
      </c>
      <c r="C9051" s="176" t="s">
        <v>12620</v>
      </c>
      <c r="D9051" s="155">
        <v>6</v>
      </c>
      <c r="E9051" s="155">
        <v>5</v>
      </c>
      <c r="F9051" s="166">
        <v>43075</v>
      </c>
      <c r="G9051" s="166">
        <v>43077</v>
      </c>
      <c r="H9051" s="157">
        <v>1</v>
      </c>
      <c r="I9051" s="177" t="s">
        <v>12652</v>
      </c>
    </row>
    <row r="9052" spans="1:9" x14ac:dyDescent="0.25">
      <c r="A9052" s="176" t="s">
        <v>9255</v>
      </c>
      <c r="B9052" s="176" t="s">
        <v>12653</v>
      </c>
      <c r="C9052" s="176" t="s">
        <v>12654</v>
      </c>
      <c r="D9052" s="155">
        <v>160</v>
      </c>
      <c r="E9052" s="155">
        <v>142</v>
      </c>
      <c r="F9052" s="166">
        <v>43075</v>
      </c>
      <c r="G9052" s="166">
        <v>43075</v>
      </c>
      <c r="H9052" s="157">
        <v>1</v>
      </c>
      <c r="I9052" s="177" t="s">
        <v>12655</v>
      </c>
    </row>
    <row r="9053" spans="1:9" x14ac:dyDescent="0.25">
      <c r="A9053" s="176" t="s">
        <v>12558</v>
      </c>
      <c r="B9053" s="176" t="s">
        <v>12658</v>
      </c>
      <c r="C9053" s="176" t="s">
        <v>12659</v>
      </c>
      <c r="D9053" s="155">
        <v>13</v>
      </c>
      <c r="E9053" s="155">
        <v>13</v>
      </c>
      <c r="F9053" s="177">
        <v>43076</v>
      </c>
      <c r="G9053" s="166">
        <v>43084</v>
      </c>
      <c r="H9053" s="157">
        <v>1</v>
      </c>
      <c r="I9053" s="166"/>
    </row>
    <row r="9054" spans="1:9" x14ac:dyDescent="0.25">
      <c r="A9054" s="176" t="s">
        <v>12558</v>
      </c>
      <c r="B9054" s="176" t="s">
        <v>4792</v>
      </c>
      <c r="C9054" s="176" t="s">
        <v>32</v>
      </c>
      <c r="D9054" s="155">
        <v>13</v>
      </c>
      <c r="E9054" s="155">
        <v>13</v>
      </c>
      <c r="F9054" s="166">
        <v>43076</v>
      </c>
      <c r="G9054" s="166">
        <v>43084</v>
      </c>
      <c r="H9054" s="157">
        <v>1</v>
      </c>
      <c r="I9054" s="166"/>
    </row>
    <row r="9055" spans="1:9" x14ac:dyDescent="0.25">
      <c r="A9055" s="176" t="s">
        <v>9985</v>
      </c>
      <c r="B9055" s="176" t="s">
        <v>11877</v>
      </c>
      <c r="C9055" s="176" t="s">
        <v>12660</v>
      </c>
      <c r="D9055" s="155">
        <v>25</v>
      </c>
      <c r="E9055" s="155">
        <v>25</v>
      </c>
      <c r="F9055" s="166">
        <v>43077</v>
      </c>
      <c r="G9055" s="166">
        <v>43077</v>
      </c>
      <c r="H9055" s="157">
        <v>1</v>
      </c>
      <c r="I9055" s="166"/>
    </row>
    <row r="9056" spans="1:9" x14ac:dyDescent="0.25">
      <c r="A9056" s="176" t="s">
        <v>520</v>
      </c>
      <c r="B9056" s="176" t="s">
        <v>966</v>
      </c>
      <c r="C9056" s="176" t="s">
        <v>12661</v>
      </c>
      <c r="D9056" s="155">
        <v>231</v>
      </c>
      <c r="E9056" s="155">
        <v>231</v>
      </c>
      <c r="F9056" s="166">
        <v>43077</v>
      </c>
      <c r="G9056" s="166">
        <v>43081</v>
      </c>
      <c r="H9056" s="157">
        <v>1</v>
      </c>
      <c r="I9056" s="166"/>
    </row>
    <row r="9057" spans="1:9" x14ac:dyDescent="0.25">
      <c r="A9057" s="176" t="s">
        <v>71</v>
      </c>
      <c r="B9057" s="176" t="s">
        <v>154</v>
      </c>
      <c r="C9057" s="176" t="s">
        <v>12589</v>
      </c>
      <c r="D9057" s="155">
        <v>5</v>
      </c>
      <c r="E9057" s="155">
        <v>5</v>
      </c>
      <c r="F9057" s="166">
        <v>43077</v>
      </c>
      <c r="G9057" s="166">
        <v>43082</v>
      </c>
      <c r="H9057" s="157">
        <v>1</v>
      </c>
      <c r="I9057" s="166"/>
    </row>
    <row r="9058" spans="1:9" x14ac:dyDescent="0.25">
      <c r="A9058" s="176" t="s">
        <v>71</v>
      </c>
      <c r="B9058" s="176" t="s">
        <v>167</v>
      </c>
      <c r="C9058" s="176" t="s">
        <v>12662</v>
      </c>
      <c r="D9058" s="155">
        <v>5</v>
      </c>
      <c r="E9058" s="155">
        <v>5</v>
      </c>
      <c r="F9058" s="166">
        <v>43077</v>
      </c>
      <c r="G9058" s="166">
        <v>43087</v>
      </c>
      <c r="H9058" s="157">
        <v>1</v>
      </c>
      <c r="I9058" s="166"/>
    </row>
    <row r="9059" spans="1:9" x14ac:dyDescent="0.25">
      <c r="A9059" s="176" t="s">
        <v>251</v>
      </c>
      <c r="B9059" s="176" t="s">
        <v>5468</v>
      </c>
      <c r="C9059" s="176" t="s">
        <v>12663</v>
      </c>
      <c r="D9059" s="155">
        <v>50</v>
      </c>
      <c r="E9059" s="155">
        <v>50</v>
      </c>
      <c r="F9059" s="166">
        <v>43077</v>
      </c>
      <c r="G9059" s="166">
        <v>43082</v>
      </c>
      <c r="H9059" s="157">
        <v>1</v>
      </c>
      <c r="I9059" s="166"/>
    </row>
    <row r="9060" spans="1:9" x14ac:dyDescent="0.25">
      <c r="A9060" s="176" t="s">
        <v>719</v>
      </c>
      <c r="B9060" s="176" t="s">
        <v>991</v>
      </c>
      <c r="C9060" s="176" t="s">
        <v>12664</v>
      </c>
      <c r="D9060" s="155">
        <v>250</v>
      </c>
      <c r="E9060" s="155">
        <v>250</v>
      </c>
      <c r="F9060" s="166">
        <v>43077</v>
      </c>
      <c r="G9060" s="166">
        <v>43084</v>
      </c>
      <c r="H9060" s="157">
        <v>1</v>
      </c>
      <c r="I9060" s="166"/>
    </row>
    <row r="9061" spans="1:9" x14ac:dyDescent="0.25">
      <c r="A9061" s="176" t="s">
        <v>719</v>
      </c>
      <c r="B9061" s="176" t="s">
        <v>954</v>
      </c>
      <c r="C9061" s="176" t="s">
        <v>12665</v>
      </c>
      <c r="D9061" s="155">
        <v>100</v>
      </c>
      <c r="E9061" s="155">
        <v>100</v>
      </c>
      <c r="F9061" s="166">
        <v>43077</v>
      </c>
      <c r="G9061" s="166">
        <v>43083</v>
      </c>
      <c r="H9061" s="157">
        <v>0.8571428571428571</v>
      </c>
      <c r="I9061" s="166"/>
    </row>
    <row r="9062" spans="1:9" x14ac:dyDescent="0.25">
      <c r="A9062" s="176" t="s">
        <v>6965</v>
      </c>
      <c r="B9062" s="176" t="s">
        <v>4975</v>
      </c>
      <c r="C9062" s="176" t="s">
        <v>12666</v>
      </c>
      <c r="D9062" s="155">
        <v>22</v>
      </c>
      <c r="E9062" s="155">
        <v>22</v>
      </c>
      <c r="F9062" s="166">
        <v>43077</v>
      </c>
      <c r="G9062" s="166">
        <v>43081</v>
      </c>
      <c r="H9062" s="157">
        <v>1</v>
      </c>
      <c r="I9062" s="166"/>
    </row>
    <row r="9063" spans="1:9" x14ac:dyDescent="0.25">
      <c r="A9063" s="176" t="s">
        <v>5827</v>
      </c>
      <c r="B9063" s="176" t="s">
        <v>5660</v>
      </c>
      <c r="C9063" s="176" t="s">
        <v>12667</v>
      </c>
      <c r="D9063" s="155">
        <v>50</v>
      </c>
      <c r="E9063" s="155">
        <v>50</v>
      </c>
      <c r="F9063" s="166">
        <v>43077</v>
      </c>
      <c r="G9063" s="166">
        <v>43080</v>
      </c>
      <c r="H9063" s="157">
        <v>1</v>
      </c>
      <c r="I9063" s="166"/>
    </row>
    <row r="9064" spans="1:9" x14ac:dyDescent="0.25">
      <c r="A9064" s="176" t="s">
        <v>11908</v>
      </c>
      <c r="B9064" s="176" t="s">
        <v>12668</v>
      </c>
      <c r="C9064" s="176" t="s">
        <v>12669</v>
      </c>
      <c r="D9064" s="155">
        <v>10000</v>
      </c>
      <c r="E9064" s="155">
        <v>10000</v>
      </c>
      <c r="F9064" s="166">
        <v>43077</v>
      </c>
      <c r="G9064" s="166">
        <v>43080</v>
      </c>
      <c r="H9064" s="157">
        <v>1</v>
      </c>
      <c r="I9064" s="177" t="s">
        <v>12670</v>
      </c>
    </row>
    <row r="9065" spans="1:9" x14ac:dyDescent="0.25">
      <c r="A9065" s="176" t="s">
        <v>65</v>
      </c>
      <c r="B9065" s="176" t="s">
        <v>2994</v>
      </c>
      <c r="C9065" s="176" t="s">
        <v>12675</v>
      </c>
      <c r="D9065" s="155">
        <v>50</v>
      </c>
      <c r="E9065" s="155">
        <v>50</v>
      </c>
      <c r="F9065" s="166">
        <v>43080</v>
      </c>
      <c r="G9065" s="166">
        <v>43087</v>
      </c>
      <c r="H9065" s="157">
        <v>1</v>
      </c>
      <c r="I9065" s="166"/>
    </row>
    <row r="9066" spans="1:9" x14ac:dyDescent="0.25">
      <c r="A9066" s="176" t="s">
        <v>2714</v>
      </c>
      <c r="B9066" s="176" t="s">
        <v>2102</v>
      </c>
      <c r="C9066" s="176" t="s">
        <v>12676</v>
      </c>
      <c r="D9066" s="155">
        <v>20</v>
      </c>
      <c r="E9066" s="155">
        <v>20</v>
      </c>
      <c r="F9066" s="166">
        <v>43080</v>
      </c>
      <c r="G9066" s="166">
        <v>43087</v>
      </c>
      <c r="H9066" s="157">
        <v>1</v>
      </c>
      <c r="I9066" s="166"/>
    </row>
    <row r="9067" spans="1:9" x14ac:dyDescent="0.25">
      <c r="A9067" s="176" t="s">
        <v>8319</v>
      </c>
      <c r="B9067" s="176" t="s">
        <v>2535</v>
      </c>
      <c r="C9067" s="176" t="s">
        <v>12677</v>
      </c>
      <c r="D9067" s="155">
        <v>42</v>
      </c>
      <c r="E9067" s="155">
        <v>42</v>
      </c>
      <c r="F9067" s="166">
        <v>43080</v>
      </c>
      <c r="G9067" s="166">
        <v>43084</v>
      </c>
      <c r="H9067" s="157">
        <v>1</v>
      </c>
      <c r="I9067" s="166"/>
    </row>
    <row r="9068" spans="1:9" x14ac:dyDescent="0.25">
      <c r="A9068" s="176" t="s">
        <v>5827</v>
      </c>
      <c r="B9068" s="176" t="s">
        <v>12678</v>
      </c>
      <c r="C9068" s="176" t="s">
        <v>12679</v>
      </c>
      <c r="D9068" s="155">
        <v>10</v>
      </c>
      <c r="E9068" s="155">
        <v>10</v>
      </c>
      <c r="F9068" s="166">
        <v>43080</v>
      </c>
      <c r="G9068" s="166">
        <v>43081</v>
      </c>
      <c r="H9068" s="157">
        <v>1</v>
      </c>
      <c r="I9068" s="166"/>
    </row>
    <row r="9069" spans="1:9" x14ac:dyDescent="0.25">
      <c r="A9069" s="176" t="s">
        <v>12680</v>
      </c>
      <c r="B9069" s="176" t="s">
        <v>12681</v>
      </c>
      <c r="C9069" s="176" t="s">
        <v>12682</v>
      </c>
      <c r="D9069" s="155">
        <v>12</v>
      </c>
      <c r="E9069" s="155">
        <v>12</v>
      </c>
      <c r="F9069" s="166">
        <v>43080</v>
      </c>
      <c r="G9069" s="166">
        <v>43081</v>
      </c>
      <c r="H9069" s="157">
        <v>1</v>
      </c>
      <c r="I9069" s="166"/>
    </row>
    <row r="9070" spans="1:9" x14ac:dyDescent="0.25">
      <c r="A9070" s="176" t="s">
        <v>8835</v>
      </c>
      <c r="B9070" s="176" t="s">
        <v>8842</v>
      </c>
      <c r="C9070" s="176" t="s">
        <v>12683</v>
      </c>
      <c r="D9070" s="155">
        <v>50</v>
      </c>
      <c r="E9070" s="155">
        <v>50</v>
      </c>
      <c r="F9070" s="166">
        <v>43081</v>
      </c>
      <c r="G9070" s="166">
        <v>43088</v>
      </c>
      <c r="H9070" s="157">
        <v>1</v>
      </c>
      <c r="I9070" s="166"/>
    </row>
    <row r="9071" spans="1:9" x14ac:dyDescent="0.25">
      <c r="A9071" s="176" t="s">
        <v>5827</v>
      </c>
      <c r="B9071" s="176" t="s">
        <v>12684</v>
      </c>
      <c r="C9071" s="176" t="s">
        <v>12685</v>
      </c>
      <c r="D9071" s="155">
        <v>5</v>
      </c>
      <c r="E9071" s="155">
        <v>5</v>
      </c>
      <c r="F9071" s="166">
        <v>43081</v>
      </c>
      <c r="G9071" s="166">
        <v>43089</v>
      </c>
      <c r="H9071" s="157">
        <v>1</v>
      </c>
      <c r="I9071" s="166"/>
    </row>
    <row r="9072" spans="1:9" x14ac:dyDescent="0.25">
      <c r="A9072" s="176" t="s">
        <v>10330</v>
      </c>
      <c r="B9072" s="176" t="s">
        <v>1004</v>
      </c>
      <c r="C9072" s="176" t="s">
        <v>12690</v>
      </c>
      <c r="D9072" s="155">
        <v>100</v>
      </c>
      <c r="E9072" s="155">
        <v>100</v>
      </c>
      <c r="F9072" s="166">
        <v>43081</v>
      </c>
      <c r="G9072" s="166">
        <v>43088</v>
      </c>
      <c r="H9072" s="157">
        <v>1</v>
      </c>
      <c r="I9072" s="166"/>
    </row>
    <row r="9073" spans="1:9" ht="30" x14ac:dyDescent="0.25">
      <c r="A9073" s="176" t="s">
        <v>8056</v>
      </c>
      <c r="B9073" s="176" t="s">
        <v>11215</v>
      </c>
      <c r="C9073" s="176" t="s">
        <v>12691</v>
      </c>
      <c r="D9073" s="155">
        <v>100</v>
      </c>
      <c r="E9073" s="155">
        <v>100</v>
      </c>
      <c r="F9073" s="166">
        <v>43081</v>
      </c>
      <c r="G9073" s="166">
        <v>43083</v>
      </c>
      <c r="H9073" s="157">
        <v>1</v>
      </c>
      <c r="I9073" s="166"/>
    </row>
    <row r="9074" spans="1:9" x14ac:dyDescent="0.25">
      <c r="A9074" s="176" t="s">
        <v>4562</v>
      </c>
      <c r="B9074" s="176" t="s">
        <v>1696</v>
      </c>
      <c r="C9074" s="176" t="s">
        <v>12692</v>
      </c>
      <c r="D9074" s="155">
        <v>2</v>
      </c>
      <c r="E9074" s="155">
        <v>2</v>
      </c>
      <c r="F9074" s="166">
        <v>43081</v>
      </c>
      <c r="G9074" s="166">
        <v>43089</v>
      </c>
      <c r="H9074" s="157">
        <v>1</v>
      </c>
      <c r="I9074" s="166"/>
    </row>
    <row r="9075" spans="1:9" x14ac:dyDescent="0.25">
      <c r="A9075" s="176" t="s">
        <v>3967</v>
      </c>
      <c r="B9075" s="176" t="s">
        <v>10999</v>
      </c>
      <c r="C9075" s="176" t="s">
        <v>12693</v>
      </c>
      <c r="D9075" s="155">
        <v>6</v>
      </c>
      <c r="E9075" s="155">
        <v>6</v>
      </c>
      <c r="F9075" s="166">
        <v>43082</v>
      </c>
      <c r="G9075" s="166">
        <v>43087</v>
      </c>
      <c r="H9075" s="157">
        <v>1</v>
      </c>
      <c r="I9075" s="166"/>
    </row>
    <row r="9076" spans="1:9" x14ac:dyDescent="0.25">
      <c r="A9076" s="176" t="s">
        <v>145</v>
      </c>
      <c r="B9076" s="176" t="s">
        <v>958</v>
      </c>
      <c r="C9076" s="176" t="s">
        <v>12694</v>
      </c>
      <c r="D9076" s="155">
        <v>20</v>
      </c>
      <c r="E9076" s="155">
        <v>20</v>
      </c>
      <c r="F9076" s="166">
        <v>43082</v>
      </c>
      <c r="G9076" s="166">
        <v>43088</v>
      </c>
      <c r="H9076" s="157">
        <v>1</v>
      </c>
      <c r="I9076" s="166"/>
    </row>
    <row r="9077" spans="1:9" x14ac:dyDescent="0.25">
      <c r="A9077" s="176" t="s">
        <v>559</v>
      </c>
      <c r="B9077" s="176" t="s">
        <v>450</v>
      </c>
      <c r="C9077" s="176" t="s">
        <v>12695</v>
      </c>
      <c r="D9077" s="155">
        <v>10000</v>
      </c>
      <c r="E9077" s="155">
        <v>10391</v>
      </c>
      <c r="F9077" s="166">
        <v>43082</v>
      </c>
      <c r="G9077" s="166">
        <v>43087</v>
      </c>
      <c r="H9077" s="157">
        <v>1</v>
      </c>
      <c r="I9077" s="166"/>
    </row>
    <row r="9078" spans="1:9" x14ac:dyDescent="0.25">
      <c r="A9078" s="176" t="s">
        <v>559</v>
      </c>
      <c r="B9078" s="176" t="s">
        <v>560</v>
      </c>
      <c r="C9078" s="176" t="s">
        <v>12696</v>
      </c>
      <c r="D9078" s="155">
        <v>15000</v>
      </c>
      <c r="E9078" s="155">
        <v>15011</v>
      </c>
      <c r="F9078" s="166">
        <v>43082</v>
      </c>
      <c r="G9078" s="166">
        <v>43088</v>
      </c>
      <c r="H9078" s="157">
        <v>1</v>
      </c>
      <c r="I9078" s="166"/>
    </row>
    <row r="9079" spans="1:9" x14ac:dyDescent="0.25">
      <c r="A9079" s="176" t="s">
        <v>9985</v>
      </c>
      <c r="B9079" s="176" t="s">
        <v>11877</v>
      </c>
      <c r="C9079" s="176" t="s">
        <v>12697</v>
      </c>
      <c r="D9079" s="155">
        <v>150</v>
      </c>
      <c r="E9079" s="155">
        <v>50</v>
      </c>
      <c r="F9079" s="166">
        <v>43082</v>
      </c>
      <c r="G9079" s="166">
        <v>43088</v>
      </c>
      <c r="H9079" s="157">
        <v>1</v>
      </c>
      <c r="I9079" s="166"/>
    </row>
    <row r="9080" spans="1:9" x14ac:dyDescent="0.25">
      <c r="A9080" s="176" t="s">
        <v>12572</v>
      </c>
      <c r="B9080" s="176" t="s">
        <v>1115</v>
      </c>
      <c r="C9080" s="176" t="s">
        <v>291</v>
      </c>
      <c r="D9080" s="155">
        <v>25</v>
      </c>
      <c r="E9080" s="155">
        <v>25</v>
      </c>
      <c r="F9080" s="166">
        <v>43082</v>
      </c>
      <c r="G9080" s="166">
        <v>43084</v>
      </c>
      <c r="H9080" s="157">
        <v>1</v>
      </c>
      <c r="I9080" s="166"/>
    </row>
    <row r="9081" spans="1:9" x14ac:dyDescent="0.25">
      <c r="A9081" s="176" t="s">
        <v>597</v>
      </c>
      <c r="B9081" s="176" t="s">
        <v>598</v>
      </c>
      <c r="C9081" s="176" t="s">
        <v>12698</v>
      </c>
      <c r="D9081" s="155">
        <v>100</v>
      </c>
      <c r="E9081" s="155">
        <v>100</v>
      </c>
      <c r="F9081" s="166">
        <v>43083</v>
      </c>
      <c r="G9081" s="166">
        <v>43089</v>
      </c>
      <c r="H9081" s="157">
        <v>1</v>
      </c>
      <c r="I9081" s="166"/>
    </row>
    <row r="9082" spans="1:9" x14ac:dyDescent="0.25">
      <c r="A9082" s="176" t="s">
        <v>2714</v>
      </c>
      <c r="B9082" s="176" t="s">
        <v>5905</v>
      </c>
      <c r="C9082" s="176" t="s">
        <v>12699</v>
      </c>
      <c r="D9082" s="155">
        <v>50</v>
      </c>
      <c r="E9082" s="155">
        <v>50</v>
      </c>
      <c r="F9082" s="166">
        <v>43083</v>
      </c>
      <c r="G9082" s="166">
        <v>43087</v>
      </c>
      <c r="H9082" s="157">
        <v>1</v>
      </c>
      <c r="I9082" s="166"/>
    </row>
    <row r="9083" spans="1:9" x14ac:dyDescent="0.25">
      <c r="A9083" s="176" t="s">
        <v>9769</v>
      </c>
      <c r="B9083" s="176" t="s">
        <v>11989</v>
      </c>
      <c r="C9083" s="176" t="s">
        <v>12700</v>
      </c>
      <c r="D9083" s="155">
        <v>25</v>
      </c>
      <c r="E9083" s="155">
        <v>25</v>
      </c>
      <c r="F9083" s="166">
        <v>43083</v>
      </c>
      <c r="G9083" s="166">
        <v>43089</v>
      </c>
      <c r="H9083" s="157">
        <v>1</v>
      </c>
      <c r="I9083" s="166"/>
    </row>
    <row r="9084" spans="1:9" x14ac:dyDescent="0.25">
      <c r="A9084" s="176" t="s">
        <v>71</v>
      </c>
      <c r="B9084" s="176" t="s">
        <v>1550</v>
      </c>
      <c r="C9084" s="176" t="s">
        <v>12701</v>
      </c>
      <c r="D9084" s="155">
        <v>5</v>
      </c>
      <c r="E9084" s="155">
        <v>5</v>
      </c>
      <c r="F9084" s="166">
        <v>43083</v>
      </c>
      <c r="G9084" s="166">
        <v>43070</v>
      </c>
      <c r="H9084" s="157">
        <v>0</v>
      </c>
      <c r="I9084" s="177" t="s">
        <v>12703</v>
      </c>
    </row>
    <row r="9085" spans="1:9" x14ac:dyDescent="0.25">
      <c r="A9085" s="176" t="s">
        <v>71</v>
      </c>
      <c r="B9085" s="176" t="s">
        <v>1550</v>
      </c>
      <c r="C9085" s="176" t="s">
        <v>12702</v>
      </c>
      <c r="D9085" s="155">
        <v>9</v>
      </c>
      <c r="E9085" s="155">
        <v>9</v>
      </c>
      <c r="F9085" s="166">
        <v>43083</v>
      </c>
      <c r="G9085" s="166">
        <v>43070</v>
      </c>
      <c r="H9085" s="157">
        <v>0</v>
      </c>
      <c r="I9085" s="177" t="s">
        <v>12703</v>
      </c>
    </row>
    <row r="9086" spans="1:9" x14ac:dyDescent="0.25">
      <c r="A9086" s="176" t="s">
        <v>1667</v>
      </c>
      <c r="B9086" s="176" t="s">
        <v>3433</v>
      </c>
      <c r="C9086" s="176" t="s">
        <v>12704</v>
      </c>
      <c r="D9086" s="155">
        <v>1000</v>
      </c>
      <c r="E9086" s="155">
        <v>10079</v>
      </c>
      <c r="F9086" s="166">
        <v>43083</v>
      </c>
      <c r="G9086" s="166">
        <v>43088</v>
      </c>
      <c r="H9086" s="157">
        <v>1</v>
      </c>
      <c r="I9086" s="166"/>
    </row>
    <row r="9087" spans="1:9" x14ac:dyDescent="0.25">
      <c r="A9087" s="176" t="s">
        <v>6456</v>
      </c>
      <c r="B9087" s="176" t="s">
        <v>6454</v>
      </c>
      <c r="C9087" s="176" t="s">
        <v>12705</v>
      </c>
      <c r="D9087" s="155">
        <v>35</v>
      </c>
      <c r="E9087" s="155">
        <v>35</v>
      </c>
      <c r="F9087" s="166">
        <v>43084</v>
      </c>
      <c r="G9087" s="166">
        <v>43089</v>
      </c>
      <c r="H9087" s="157">
        <v>1</v>
      </c>
      <c r="I9087" s="166"/>
    </row>
    <row r="9088" spans="1:9" x14ac:dyDescent="0.25">
      <c r="A9088" s="176" t="s">
        <v>6456</v>
      </c>
      <c r="B9088" s="176" t="s">
        <v>6455</v>
      </c>
      <c r="C9088" s="176" t="s">
        <v>364</v>
      </c>
      <c r="D9088" s="155">
        <v>35</v>
      </c>
      <c r="E9088" s="155">
        <v>35</v>
      </c>
      <c r="F9088" s="166">
        <v>43084</v>
      </c>
      <c r="G9088" s="166">
        <v>43089</v>
      </c>
      <c r="H9088" s="157">
        <v>1</v>
      </c>
      <c r="I9088" s="166"/>
    </row>
    <row r="9089" spans="1:9" x14ac:dyDescent="0.25">
      <c r="A9089" s="176" t="s">
        <v>12706</v>
      </c>
      <c r="B9089" s="176" t="s">
        <v>5433</v>
      </c>
      <c r="C9089" s="176" t="s">
        <v>12707</v>
      </c>
      <c r="D9089" s="155">
        <v>25</v>
      </c>
      <c r="E9089" s="155">
        <v>25</v>
      </c>
      <c r="F9089" s="166">
        <v>43084</v>
      </c>
      <c r="G9089" s="166">
        <v>43091</v>
      </c>
      <c r="H9089" s="157">
        <v>1</v>
      </c>
      <c r="I9089" s="166"/>
    </row>
    <row r="9090" spans="1:9" x14ac:dyDescent="0.25">
      <c r="A9090" s="176" t="s">
        <v>71</v>
      </c>
      <c r="B9090" s="176" t="s">
        <v>477</v>
      </c>
      <c r="C9090" s="176" t="s">
        <v>12710</v>
      </c>
      <c r="D9090" s="155">
        <v>5</v>
      </c>
      <c r="E9090" s="155">
        <v>5</v>
      </c>
      <c r="F9090" s="166">
        <v>43084</v>
      </c>
      <c r="G9090" s="166">
        <v>43090</v>
      </c>
      <c r="H9090" s="157">
        <v>1</v>
      </c>
      <c r="I9090" s="166"/>
    </row>
    <row r="9091" spans="1:9" x14ac:dyDescent="0.25">
      <c r="A9091" s="176" t="s">
        <v>71</v>
      </c>
      <c r="B9091" s="176" t="s">
        <v>477</v>
      </c>
      <c r="C9091" s="176" t="s">
        <v>12709</v>
      </c>
      <c r="D9091" s="155">
        <v>5</v>
      </c>
      <c r="E9091" s="155">
        <v>5</v>
      </c>
      <c r="F9091" s="166">
        <v>43084</v>
      </c>
      <c r="G9091" s="166">
        <v>43090</v>
      </c>
      <c r="H9091" s="157">
        <v>1</v>
      </c>
      <c r="I9091" s="166"/>
    </row>
    <row r="9092" spans="1:9" x14ac:dyDescent="0.25">
      <c r="A9092" s="176" t="s">
        <v>71</v>
      </c>
      <c r="B9092" s="176" t="s">
        <v>477</v>
      </c>
      <c r="C9092" s="176" t="s">
        <v>12708</v>
      </c>
      <c r="D9092" s="155">
        <v>5</v>
      </c>
      <c r="E9092" s="155">
        <v>5</v>
      </c>
      <c r="F9092" s="166">
        <v>43084</v>
      </c>
      <c r="G9092" s="166">
        <v>43090</v>
      </c>
      <c r="H9092" s="157">
        <v>1</v>
      </c>
      <c r="I9092" s="166"/>
    </row>
    <row r="9093" spans="1:9" x14ac:dyDescent="0.25">
      <c r="A9093" s="176" t="s">
        <v>9769</v>
      </c>
      <c r="B9093" s="176" t="s">
        <v>10517</v>
      </c>
      <c r="C9093" s="176" t="s">
        <v>12711</v>
      </c>
      <c r="D9093" s="155">
        <v>200</v>
      </c>
      <c r="E9093" s="155">
        <v>200</v>
      </c>
      <c r="F9093" s="166">
        <v>43084</v>
      </c>
      <c r="G9093" s="166">
        <v>43091</v>
      </c>
      <c r="H9093" s="157">
        <v>1</v>
      </c>
      <c r="I9093" s="166"/>
    </row>
    <row r="9094" spans="1:9" x14ac:dyDescent="0.25">
      <c r="A9094" s="176" t="s">
        <v>9181</v>
      </c>
      <c r="B9094" s="176" t="s">
        <v>295</v>
      </c>
      <c r="C9094" s="176" t="s">
        <v>12712</v>
      </c>
      <c r="D9094" s="155">
        <v>25</v>
      </c>
      <c r="E9094" s="155">
        <v>25</v>
      </c>
      <c r="F9094" s="166">
        <v>43084</v>
      </c>
      <c r="G9094" s="166">
        <v>43091</v>
      </c>
      <c r="H9094" s="157">
        <v>1</v>
      </c>
      <c r="I9094" s="166"/>
    </row>
    <row r="9095" spans="1:9" x14ac:dyDescent="0.25">
      <c r="A9095" s="176" t="s">
        <v>9769</v>
      </c>
      <c r="B9095" s="176" t="s">
        <v>12713</v>
      </c>
      <c r="C9095" s="176" t="s">
        <v>12714</v>
      </c>
      <c r="D9095" s="155">
        <v>50</v>
      </c>
      <c r="E9095" s="155">
        <v>50</v>
      </c>
      <c r="F9095" s="166">
        <v>43084</v>
      </c>
      <c r="G9095" s="166">
        <v>43085</v>
      </c>
      <c r="H9095" s="157">
        <v>1</v>
      </c>
      <c r="I9095" s="166"/>
    </row>
    <row r="9096" spans="1:9" x14ac:dyDescent="0.25">
      <c r="A9096" s="176" t="s">
        <v>12715</v>
      </c>
      <c r="B9096" s="176" t="s">
        <v>12716</v>
      </c>
      <c r="C9096" s="176" t="s">
        <v>12718</v>
      </c>
      <c r="D9096" s="155">
        <v>99</v>
      </c>
      <c r="E9096" s="155">
        <v>99</v>
      </c>
      <c r="F9096" s="166">
        <v>43084</v>
      </c>
      <c r="G9096" s="166">
        <v>43087</v>
      </c>
      <c r="H9096" s="157">
        <v>1</v>
      </c>
      <c r="I9096" s="166"/>
    </row>
    <row r="9097" spans="1:9" x14ac:dyDescent="0.25">
      <c r="A9097" s="176" t="s">
        <v>12715</v>
      </c>
      <c r="B9097" s="176" t="s">
        <v>12717</v>
      </c>
      <c r="C9097" s="176" t="s">
        <v>316</v>
      </c>
      <c r="D9097" s="155">
        <v>99</v>
      </c>
      <c r="E9097" s="155">
        <v>99</v>
      </c>
      <c r="F9097" s="166">
        <v>43084</v>
      </c>
      <c r="G9097" s="166">
        <v>43087</v>
      </c>
      <c r="H9097" s="157">
        <v>1</v>
      </c>
      <c r="I9097" s="166"/>
    </row>
    <row r="9098" spans="1:9" ht="30" x14ac:dyDescent="0.25">
      <c r="A9098" s="176" t="s">
        <v>8056</v>
      </c>
      <c r="B9098" s="176" t="s">
        <v>12649</v>
      </c>
      <c r="C9098" s="176" t="s">
        <v>12650</v>
      </c>
      <c r="D9098" s="155">
        <v>100</v>
      </c>
      <c r="E9098" s="155">
        <v>91</v>
      </c>
      <c r="F9098" s="166">
        <v>43084</v>
      </c>
      <c r="G9098" s="166">
        <v>43087</v>
      </c>
      <c r="H9098" s="157">
        <v>1</v>
      </c>
      <c r="I9098" s="166"/>
    </row>
    <row r="9099" spans="1:9" x14ac:dyDescent="0.25">
      <c r="A9099" s="176" t="s">
        <v>12719</v>
      </c>
      <c r="B9099" s="176" t="s">
        <v>12720</v>
      </c>
      <c r="C9099" s="176" t="s">
        <v>12721</v>
      </c>
      <c r="D9099" s="155">
        <v>1</v>
      </c>
      <c r="E9099" s="155">
        <v>1</v>
      </c>
      <c r="F9099" s="166">
        <v>43084</v>
      </c>
      <c r="G9099" s="166">
        <v>43087</v>
      </c>
      <c r="H9099" s="157">
        <v>1</v>
      </c>
      <c r="I9099" s="166"/>
    </row>
    <row r="9100" spans="1:9" x14ac:dyDescent="0.25">
      <c r="A9100" s="176" t="s">
        <v>10484</v>
      </c>
      <c r="B9100" s="176" t="s">
        <v>7706</v>
      </c>
      <c r="C9100" s="176" t="s">
        <v>12722</v>
      </c>
      <c r="D9100" s="155">
        <v>15</v>
      </c>
      <c r="E9100" s="155">
        <v>15</v>
      </c>
      <c r="F9100" s="166">
        <v>43087</v>
      </c>
      <c r="G9100" s="166">
        <v>43098</v>
      </c>
      <c r="H9100" s="157">
        <v>1</v>
      </c>
      <c r="I9100" s="166"/>
    </row>
    <row r="9101" spans="1:9" x14ac:dyDescent="0.25">
      <c r="A9101" s="176" t="s">
        <v>657</v>
      </c>
      <c r="B9101" s="176" t="s">
        <v>658</v>
      </c>
      <c r="C9101" s="176" t="s">
        <v>12723</v>
      </c>
      <c r="D9101" s="155">
        <v>100</v>
      </c>
      <c r="E9101" s="155">
        <v>100</v>
      </c>
      <c r="F9101" s="166">
        <v>43087</v>
      </c>
      <c r="G9101" s="166">
        <v>43091</v>
      </c>
      <c r="H9101" s="157">
        <v>1</v>
      </c>
      <c r="I9101" s="166"/>
    </row>
    <row r="9102" spans="1:9" x14ac:dyDescent="0.25">
      <c r="A9102" s="176" t="s">
        <v>12314</v>
      </c>
      <c r="B9102" s="176" t="s">
        <v>12485</v>
      </c>
      <c r="C9102" s="176" t="s">
        <v>12600</v>
      </c>
      <c r="D9102" s="155">
        <v>74</v>
      </c>
      <c r="E9102" s="155">
        <v>10</v>
      </c>
      <c r="F9102" s="166">
        <v>43087</v>
      </c>
      <c r="G9102" s="166">
        <v>43099</v>
      </c>
      <c r="H9102" s="157">
        <v>1</v>
      </c>
      <c r="I9102" s="177" t="s">
        <v>12724</v>
      </c>
    </row>
    <row r="9103" spans="1:9" x14ac:dyDescent="0.25">
      <c r="A9103" s="176" t="s">
        <v>12314</v>
      </c>
      <c r="B9103" s="176" t="s">
        <v>12477</v>
      </c>
      <c r="C9103" s="176" t="s">
        <v>161</v>
      </c>
      <c r="D9103" s="155">
        <v>74</v>
      </c>
      <c r="E9103" s="155">
        <v>10</v>
      </c>
      <c r="F9103" s="177">
        <v>43087</v>
      </c>
      <c r="G9103" s="166">
        <v>43099</v>
      </c>
      <c r="H9103" s="157">
        <v>1</v>
      </c>
      <c r="I9103" s="177" t="s">
        <v>12724</v>
      </c>
    </row>
    <row r="9104" spans="1:9" x14ac:dyDescent="0.25">
      <c r="A9104" s="176" t="s">
        <v>12314</v>
      </c>
      <c r="B9104" s="176" t="s">
        <v>12725</v>
      </c>
      <c r="C9104" s="176" t="s">
        <v>12726</v>
      </c>
      <c r="D9104" s="155">
        <v>1</v>
      </c>
      <c r="E9104" s="155">
        <v>1</v>
      </c>
      <c r="F9104" s="166">
        <v>43087</v>
      </c>
      <c r="G9104" s="166">
        <v>43089</v>
      </c>
      <c r="H9104" s="157">
        <v>1</v>
      </c>
      <c r="I9104" s="177" t="s">
        <v>12727</v>
      </c>
    </row>
    <row r="9105" spans="1:9" x14ac:dyDescent="0.25">
      <c r="A9105" s="176" t="s">
        <v>12728</v>
      </c>
      <c r="B9105" s="176" t="s">
        <v>12729</v>
      </c>
      <c r="C9105" s="176" t="s">
        <v>12730</v>
      </c>
      <c r="D9105" s="155">
        <v>3</v>
      </c>
      <c r="E9105" s="155">
        <v>3</v>
      </c>
      <c r="F9105" s="166">
        <v>43087</v>
      </c>
      <c r="G9105" s="166">
        <v>43089</v>
      </c>
      <c r="H9105" s="157">
        <v>1</v>
      </c>
      <c r="I9105" s="166"/>
    </row>
    <row r="9106" spans="1:9" x14ac:dyDescent="0.25">
      <c r="A9106" s="176" t="s">
        <v>1983</v>
      </c>
      <c r="B9106" s="176" t="s">
        <v>12731</v>
      </c>
      <c r="C9106" s="176" t="s">
        <v>12732</v>
      </c>
      <c r="D9106" s="155">
        <v>40</v>
      </c>
      <c r="E9106" s="155">
        <v>40</v>
      </c>
      <c r="F9106" s="166">
        <v>43087</v>
      </c>
      <c r="G9106" s="166">
        <v>43089</v>
      </c>
      <c r="H9106" s="157">
        <v>1</v>
      </c>
      <c r="I9106" s="166"/>
    </row>
    <row r="9107" spans="1:9" x14ac:dyDescent="0.25">
      <c r="A9107" s="176" t="s">
        <v>8835</v>
      </c>
      <c r="B9107" s="176" t="s">
        <v>9341</v>
      </c>
      <c r="C9107" s="176" t="s">
        <v>12733</v>
      </c>
      <c r="D9107" s="155">
        <v>101</v>
      </c>
      <c r="E9107" s="155">
        <v>101</v>
      </c>
      <c r="F9107" s="166">
        <v>43087</v>
      </c>
      <c r="G9107" s="166">
        <v>43088</v>
      </c>
      <c r="H9107" s="157">
        <v>1</v>
      </c>
      <c r="I9107" s="166"/>
    </row>
    <row r="9108" spans="1:9" x14ac:dyDescent="0.25">
      <c r="A9108" s="176" t="s">
        <v>71</v>
      </c>
      <c r="B9108" s="176" t="s">
        <v>1168</v>
      </c>
      <c r="C9108" s="176" t="s">
        <v>12734</v>
      </c>
      <c r="D9108" s="155">
        <v>10</v>
      </c>
      <c r="E9108" s="155">
        <v>10</v>
      </c>
      <c r="F9108" s="166">
        <v>43088</v>
      </c>
      <c r="G9108" s="166">
        <v>43095</v>
      </c>
      <c r="H9108" s="157">
        <v>1</v>
      </c>
      <c r="I9108" s="166"/>
    </row>
    <row r="9109" spans="1:9" x14ac:dyDescent="0.25">
      <c r="A9109" s="176" t="s">
        <v>251</v>
      </c>
      <c r="B9109" s="176" t="s">
        <v>12736</v>
      </c>
      <c r="C9109" s="176" t="s">
        <v>12735</v>
      </c>
      <c r="D9109" s="155">
        <v>10</v>
      </c>
      <c r="E9109" s="155">
        <v>10</v>
      </c>
      <c r="F9109" s="166">
        <v>43088</v>
      </c>
      <c r="G9109" s="166">
        <v>43098</v>
      </c>
      <c r="H9109" s="157">
        <v>1</v>
      </c>
      <c r="I9109" s="166"/>
    </row>
    <row r="9110" spans="1:9" x14ac:dyDescent="0.25">
      <c r="A9110" s="176" t="s">
        <v>145</v>
      </c>
      <c r="B9110" s="176" t="s">
        <v>958</v>
      </c>
      <c r="C9110" s="176" t="s">
        <v>12737</v>
      </c>
      <c r="D9110" s="155">
        <v>20</v>
      </c>
      <c r="E9110" s="155">
        <v>20</v>
      </c>
      <c r="F9110" s="166">
        <v>43088</v>
      </c>
      <c r="G9110" s="166">
        <v>43096</v>
      </c>
      <c r="H9110" s="157">
        <v>1</v>
      </c>
      <c r="I9110" s="166"/>
    </row>
    <row r="9111" spans="1:9" x14ac:dyDescent="0.25">
      <c r="A9111" s="176" t="s">
        <v>2714</v>
      </c>
      <c r="B9111" s="176" t="s">
        <v>3423</v>
      </c>
      <c r="C9111" s="176" t="s">
        <v>12738</v>
      </c>
      <c r="D9111" s="155">
        <v>250</v>
      </c>
      <c r="E9111" s="155">
        <v>250</v>
      </c>
      <c r="F9111" s="166">
        <v>43088</v>
      </c>
      <c r="G9111" s="166">
        <v>43096</v>
      </c>
      <c r="H9111" s="157">
        <v>1</v>
      </c>
      <c r="I9111" s="166"/>
    </row>
    <row r="9112" spans="1:9" x14ac:dyDescent="0.25">
      <c r="A9112" s="176" t="s">
        <v>2714</v>
      </c>
      <c r="B9112" s="176" t="s">
        <v>9155</v>
      </c>
      <c r="C9112" s="176" t="s">
        <v>12739</v>
      </c>
      <c r="D9112" s="155">
        <v>500</v>
      </c>
      <c r="E9112" s="155">
        <v>500</v>
      </c>
      <c r="F9112" s="166">
        <v>43088</v>
      </c>
      <c r="G9112" s="166">
        <v>43098</v>
      </c>
      <c r="H9112" s="157">
        <v>1</v>
      </c>
      <c r="I9112" s="166"/>
    </row>
    <row r="9113" spans="1:9" x14ac:dyDescent="0.25">
      <c r="A9113" s="176" t="s">
        <v>2106</v>
      </c>
      <c r="B9113" s="176" t="s">
        <v>2107</v>
      </c>
      <c r="C9113" s="176" t="s">
        <v>12740</v>
      </c>
      <c r="D9113" s="155">
        <v>25</v>
      </c>
      <c r="E9113" s="155">
        <v>25</v>
      </c>
      <c r="F9113" s="166">
        <v>43088</v>
      </c>
      <c r="G9113" s="166">
        <v>43096</v>
      </c>
      <c r="H9113" s="157">
        <v>1</v>
      </c>
      <c r="I9113" s="166"/>
    </row>
    <row r="9114" spans="1:9" x14ac:dyDescent="0.25">
      <c r="A9114" s="176" t="s">
        <v>563</v>
      </c>
      <c r="B9114" s="176" t="s">
        <v>12741</v>
      </c>
      <c r="C9114" s="176" t="s">
        <v>12742</v>
      </c>
      <c r="D9114" s="155">
        <v>25</v>
      </c>
      <c r="E9114" s="155">
        <v>25</v>
      </c>
      <c r="F9114" s="166">
        <v>43088</v>
      </c>
      <c r="G9114" s="166">
        <v>43104</v>
      </c>
      <c r="H9114" s="157">
        <v>1</v>
      </c>
      <c r="I9114" s="166"/>
    </row>
    <row r="9115" spans="1:9" x14ac:dyDescent="0.25">
      <c r="A9115" s="176" t="s">
        <v>71</v>
      </c>
      <c r="B9115" s="176" t="s">
        <v>1550</v>
      </c>
      <c r="C9115" s="176" t="s">
        <v>12743</v>
      </c>
      <c r="D9115" s="155">
        <v>9</v>
      </c>
      <c r="E9115" s="155">
        <v>5</v>
      </c>
      <c r="F9115" s="166">
        <v>43088</v>
      </c>
      <c r="G9115" s="166">
        <v>43100</v>
      </c>
      <c r="H9115" s="157">
        <v>1</v>
      </c>
      <c r="I9115" s="166"/>
    </row>
    <row r="9116" spans="1:9" x14ac:dyDescent="0.25">
      <c r="A9116" s="176" t="s">
        <v>71</v>
      </c>
      <c r="B9116" s="176" t="s">
        <v>1550</v>
      </c>
      <c r="C9116" s="176" t="s">
        <v>12744</v>
      </c>
      <c r="D9116" s="155">
        <v>10</v>
      </c>
      <c r="E9116" s="155">
        <v>10</v>
      </c>
      <c r="F9116" s="166">
        <v>43088</v>
      </c>
      <c r="G9116" s="166">
        <v>43100</v>
      </c>
      <c r="H9116" s="157">
        <v>1</v>
      </c>
      <c r="I9116" s="166"/>
    </row>
    <row r="9117" spans="1:9" x14ac:dyDescent="0.25">
      <c r="A9117" s="176" t="s">
        <v>12719</v>
      </c>
      <c r="B9117" s="176" t="s">
        <v>12745</v>
      </c>
      <c r="C9117" s="176" t="s">
        <v>12721</v>
      </c>
      <c r="D9117" s="155">
        <v>4</v>
      </c>
      <c r="E9117" s="155">
        <v>2</v>
      </c>
      <c r="F9117" s="166">
        <v>43088</v>
      </c>
      <c r="G9117" s="166">
        <v>43088</v>
      </c>
      <c r="H9117" s="157">
        <v>1</v>
      </c>
      <c r="I9117" s="166"/>
    </row>
    <row r="9118" spans="1:9" x14ac:dyDescent="0.25">
      <c r="A9118" s="176" t="s">
        <v>286</v>
      </c>
      <c r="B9118" s="176" t="s">
        <v>562</v>
      </c>
      <c r="C9118" s="176" t="s">
        <v>12747</v>
      </c>
      <c r="D9118" s="155">
        <v>225</v>
      </c>
      <c r="E9118" s="155">
        <v>255</v>
      </c>
      <c r="F9118" s="166">
        <v>43089</v>
      </c>
      <c r="G9118" s="166">
        <v>43097</v>
      </c>
      <c r="H9118" s="157">
        <v>1</v>
      </c>
      <c r="I9118" s="166"/>
    </row>
    <row r="9119" spans="1:9" x14ac:dyDescent="0.25">
      <c r="A9119" s="176" t="s">
        <v>4635</v>
      </c>
      <c r="B9119" s="176" t="s">
        <v>10223</v>
      </c>
      <c r="C9119" s="176" t="s">
        <v>12748</v>
      </c>
      <c r="D9119" s="155">
        <v>200</v>
      </c>
      <c r="E9119" s="155">
        <v>200</v>
      </c>
      <c r="F9119" s="166">
        <v>43089</v>
      </c>
      <c r="G9119" s="166">
        <v>43091</v>
      </c>
      <c r="H9119" s="157">
        <v>1</v>
      </c>
      <c r="I9119" s="166"/>
    </row>
    <row r="9120" spans="1:9" x14ac:dyDescent="0.25">
      <c r="A9120" s="176" t="s">
        <v>12749</v>
      </c>
      <c r="B9120" s="176" t="s">
        <v>12750</v>
      </c>
      <c r="C9120" s="176" t="s">
        <v>12751</v>
      </c>
      <c r="D9120" s="155">
        <v>1</v>
      </c>
      <c r="E9120" s="155">
        <v>1</v>
      </c>
      <c r="F9120" s="166">
        <v>43089</v>
      </c>
      <c r="G9120" s="166">
        <v>43091</v>
      </c>
      <c r="H9120" s="157">
        <v>1</v>
      </c>
      <c r="I9120" s="166"/>
    </row>
    <row r="9121" spans="1:9" x14ac:dyDescent="0.25">
      <c r="A9121" s="176" t="s">
        <v>5827</v>
      </c>
      <c r="B9121" s="176" t="s">
        <v>12752</v>
      </c>
      <c r="C9121" s="176" t="s">
        <v>12754</v>
      </c>
      <c r="D9121" s="155">
        <v>2</v>
      </c>
      <c r="E9121" s="155">
        <v>2</v>
      </c>
      <c r="F9121" s="166">
        <v>43089</v>
      </c>
      <c r="G9121" s="177">
        <v>43105</v>
      </c>
      <c r="H9121" s="157">
        <v>1</v>
      </c>
      <c r="I9121" s="177" t="s">
        <v>12753</v>
      </c>
    </row>
    <row r="9122" spans="1:9" x14ac:dyDescent="0.25">
      <c r="A9122" s="176" t="s">
        <v>520</v>
      </c>
      <c r="B9122" s="176" t="s">
        <v>521</v>
      </c>
      <c r="C9122" s="176" t="s">
        <v>12756</v>
      </c>
      <c r="D9122" s="155">
        <v>300</v>
      </c>
      <c r="E9122" s="155">
        <v>300</v>
      </c>
      <c r="F9122" s="166">
        <v>43090</v>
      </c>
      <c r="G9122" s="166">
        <v>43105</v>
      </c>
      <c r="H9122" s="157">
        <v>1</v>
      </c>
      <c r="I9122" s="166"/>
    </row>
    <row r="9123" spans="1:9" x14ac:dyDescent="0.25">
      <c r="A9123" s="176" t="s">
        <v>520</v>
      </c>
      <c r="B9123" s="176" t="s">
        <v>609</v>
      </c>
      <c r="C9123" s="176" t="s">
        <v>12755</v>
      </c>
      <c r="D9123" s="155">
        <v>1300</v>
      </c>
      <c r="E9123" s="155">
        <v>1300</v>
      </c>
      <c r="F9123" s="166">
        <v>43090</v>
      </c>
      <c r="G9123" s="166">
        <v>43105</v>
      </c>
      <c r="H9123" s="157">
        <v>1</v>
      </c>
      <c r="I9123" s="166"/>
    </row>
    <row r="9124" spans="1:9" x14ac:dyDescent="0.25">
      <c r="A9124" s="176" t="s">
        <v>719</v>
      </c>
      <c r="B9124" s="176" t="s">
        <v>720</v>
      </c>
      <c r="C9124" s="176" t="s">
        <v>12757</v>
      </c>
      <c r="D9124" s="155">
        <v>200</v>
      </c>
      <c r="E9124" s="155">
        <v>200</v>
      </c>
      <c r="F9124" s="166">
        <v>43090</v>
      </c>
      <c r="G9124" s="166">
        <v>43098</v>
      </c>
      <c r="H9124" s="157">
        <v>1</v>
      </c>
      <c r="I9124" s="166"/>
    </row>
    <row r="9125" spans="1:9" x14ac:dyDescent="0.25">
      <c r="A9125" s="176" t="s">
        <v>261</v>
      </c>
      <c r="B9125" s="176" t="s">
        <v>4138</v>
      </c>
      <c r="C9125" s="176" t="s">
        <v>12758</v>
      </c>
      <c r="D9125" s="155">
        <v>2</v>
      </c>
      <c r="E9125" s="155">
        <v>2</v>
      </c>
      <c r="F9125" s="166">
        <v>43090</v>
      </c>
      <c r="G9125" s="166">
        <v>43105</v>
      </c>
      <c r="H9125" s="157">
        <v>1</v>
      </c>
      <c r="I9125" s="166"/>
    </row>
    <row r="9126" spans="1:9" x14ac:dyDescent="0.25">
      <c r="A9126" s="176" t="s">
        <v>12568</v>
      </c>
      <c r="B9126" s="176" t="s">
        <v>304</v>
      </c>
      <c r="C9126" s="176" t="s">
        <v>12759</v>
      </c>
      <c r="D9126" s="155">
        <v>1000</v>
      </c>
      <c r="E9126" s="155">
        <v>1000</v>
      </c>
      <c r="F9126" s="166">
        <v>43090</v>
      </c>
      <c r="G9126" s="166">
        <v>43103</v>
      </c>
      <c r="H9126" s="157">
        <v>1</v>
      </c>
      <c r="I9126" s="166"/>
    </row>
    <row r="9127" spans="1:9" x14ac:dyDescent="0.25">
      <c r="A9127" s="176" t="s">
        <v>563</v>
      </c>
      <c r="B9127" s="176" t="s">
        <v>309</v>
      </c>
      <c r="C9127" s="176" t="s">
        <v>12760</v>
      </c>
      <c r="D9127" s="155">
        <v>50</v>
      </c>
      <c r="E9127" s="155">
        <v>50</v>
      </c>
      <c r="F9127" s="166">
        <v>43090</v>
      </c>
      <c r="G9127" s="166">
        <v>43091</v>
      </c>
      <c r="H9127" s="157">
        <v>1</v>
      </c>
      <c r="I9127" s="166"/>
    </row>
    <row r="9128" spans="1:9" x14ac:dyDescent="0.25">
      <c r="A9128" s="176" t="s">
        <v>520</v>
      </c>
      <c r="B9128" s="176" t="s">
        <v>533</v>
      </c>
      <c r="C9128" s="176" t="s">
        <v>12761</v>
      </c>
      <c r="D9128" s="155">
        <v>150</v>
      </c>
      <c r="E9128" s="155">
        <v>150</v>
      </c>
      <c r="F9128" s="166">
        <v>43091</v>
      </c>
      <c r="G9128" s="166">
        <v>43108</v>
      </c>
      <c r="H9128" s="157">
        <v>1</v>
      </c>
      <c r="I9128" s="166"/>
    </row>
    <row r="9129" spans="1:9" x14ac:dyDescent="0.25">
      <c r="A9129" s="176" t="s">
        <v>9275</v>
      </c>
      <c r="B9129" s="176" t="s">
        <v>626</v>
      </c>
      <c r="C9129" s="176" t="s">
        <v>12762</v>
      </c>
      <c r="D9129" s="155">
        <v>2500</v>
      </c>
      <c r="E9129" s="155">
        <v>2500</v>
      </c>
      <c r="F9129" s="166">
        <v>43091</v>
      </c>
      <c r="G9129" s="166">
        <v>43098</v>
      </c>
      <c r="H9129" s="157">
        <v>1</v>
      </c>
      <c r="I9129" s="166"/>
    </row>
    <row r="9130" spans="1:9" x14ac:dyDescent="0.25">
      <c r="A9130" s="176" t="s">
        <v>36</v>
      </c>
      <c r="B9130" s="176" t="s">
        <v>1632</v>
      </c>
      <c r="C9130" s="176" t="s">
        <v>12763</v>
      </c>
      <c r="D9130" s="155">
        <v>10</v>
      </c>
      <c r="E9130" s="155">
        <v>10</v>
      </c>
      <c r="F9130" s="166">
        <v>43091</v>
      </c>
      <c r="G9130" s="177">
        <v>43096</v>
      </c>
      <c r="H9130" s="157">
        <v>1</v>
      </c>
      <c r="I9130" s="166"/>
    </row>
    <row r="9131" spans="1:9" x14ac:dyDescent="0.25">
      <c r="A9131" s="176" t="s">
        <v>39</v>
      </c>
      <c r="B9131" s="176" t="s">
        <v>922</v>
      </c>
      <c r="C9131" s="176" t="s">
        <v>12764</v>
      </c>
      <c r="D9131" s="155">
        <v>900</v>
      </c>
      <c r="E9131" s="155">
        <v>900</v>
      </c>
      <c r="F9131" s="166">
        <v>43091</v>
      </c>
      <c r="G9131" s="166">
        <v>43105</v>
      </c>
      <c r="H9131" s="157">
        <v>1</v>
      </c>
      <c r="I9131" s="166"/>
    </row>
    <row r="9132" spans="1:9" x14ac:dyDescent="0.25">
      <c r="A9132" s="176" t="s">
        <v>10484</v>
      </c>
      <c r="B9132" s="176" t="s">
        <v>12202</v>
      </c>
      <c r="C9132" s="176" t="s">
        <v>12765</v>
      </c>
      <c r="D9132" s="155">
        <v>16</v>
      </c>
      <c r="E9132" s="155">
        <v>16</v>
      </c>
      <c r="F9132" s="166">
        <v>43091</v>
      </c>
      <c r="G9132" s="166">
        <v>43104</v>
      </c>
      <c r="H9132" s="157">
        <v>1</v>
      </c>
      <c r="I9132" s="166"/>
    </row>
    <row r="9133" spans="1:9" x14ac:dyDescent="0.25">
      <c r="A9133" s="176" t="s">
        <v>559</v>
      </c>
      <c r="B9133" s="176" t="s">
        <v>872</v>
      </c>
      <c r="C9133" s="176" t="s">
        <v>12766</v>
      </c>
      <c r="D9133" s="155">
        <v>6000</v>
      </c>
      <c r="E9133" s="155">
        <v>6079</v>
      </c>
      <c r="F9133" s="166">
        <v>43091</v>
      </c>
      <c r="G9133" s="166">
        <v>43470</v>
      </c>
      <c r="H9133" s="157">
        <v>1</v>
      </c>
      <c r="I9133" s="166"/>
    </row>
    <row r="9134" spans="1:9" x14ac:dyDescent="0.25">
      <c r="A9134" s="176" t="s">
        <v>877</v>
      </c>
      <c r="B9134" s="176" t="s">
        <v>278</v>
      </c>
      <c r="C9134" s="176" t="s">
        <v>12767</v>
      </c>
      <c r="D9134" s="155">
        <v>15</v>
      </c>
      <c r="E9134" s="155">
        <v>15</v>
      </c>
      <c r="F9134" s="166">
        <v>43091</v>
      </c>
      <c r="G9134" s="166">
        <v>43105</v>
      </c>
      <c r="H9134" s="157">
        <v>1</v>
      </c>
      <c r="I9134" s="166"/>
    </row>
    <row r="9135" spans="1:9" x14ac:dyDescent="0.25">
      <c r="A9135" s="176" t="s">
        <v>71</v>
      </c>
      <c r="B9135" s="176" t="s">
        <v>1550</v>
      </c>
      <c r="C9135" s="176" t="s">
        <v>12743</v>
      </c>
      <c r="D9135" s="155">
        <v>9</v>
      </c>
      <c r="E9135" s="155">
        <v>5</v>
      </c>
      <c r="F9135" s="166">
        <v>43091</v>
      </c>
      <c r="G9135" s="166">
        <v>43100</v>
      </c>
      <c r="H9135" s="157">
        <v>1</v>
      </c>
      <c r="I9135" s="177" t="s">
        <v>12768</v>
      </c>
    </row>
    <row r="9136" spans="1:9" x14ac:dyDescent="0.25">
      <c r="A9136" s="176" t="s">
        <v>3481</v>
      </c>
      <c r="B9136" s="176" t="s">
        <v>12799</v>
      </c>
      <c r="C9136" s="176" t="s">
        <v>12773</v>
      </c>
      <c r="D9136" s="155">
        <v>200</v>
      </c>
      <c r="E9136" s="155">
        <v>135</v>
      </c>
      <c r="F9136" s="166">
        <v>43091</v>
      </c>
      <c r="G9136" s="166">
        <v>43098</v>
      </c>
      <c r="H9136" s="157">
        <v>1</v>
      </c>
      <c r="I9136" s="177"/>
    </row>
    <row r="9137" spans="1:10" ht="45" x14ac:dyDescent="0.25">
      <c r="A9137" s="176" t="s">
        <v>12800</v>
      </c>
      <c r="B9137" s="176" t="s">
        <v>12801</v>
      </c>
      <c r="C9137" s="176" t="s">
        <v>12803</v>
      </c>
      <c r="D9137" s="155">
        <v>3</v>
      </c>
      <c r="E9137" s="155">
        <v>3</v>
      </c>
      <c r="F9137" s="166">
        <v>43091</v>
      </c>
      <c r="G9137" s="166">
        <v>43091</v>
      </c>
      <c r="H9137" s="157">
        <v>1</v>
      </c>
      <c r="I9137" s="177"/>
      <c r="J9137" s="181" t="s">
        <v>12802</v>
      </c>
    </row>
    <row r="9138" spans="1:10" x14ac:dyDescent="0.25">
      <c r="A9138" s="176" t="s">
        <v>9769</v>
      </c>
      <c r="B9138" s="176" t="s">
        <v>10646</v>
      </c>
      <c r="C9138" s="176" t="s">
        <v>12770</v>
      </c>
      <c r="D9138" s="155">
        <v>50</v>
      </c>
      <c r="E9138" s="155">
        <v>50</v>
      </c>
      <c r="F9138" s="166">
        <v>43102</v>
      </c>
      <c r="G9138" s="166">
        <v>43105</v>
      </c>
      <c r="H9138" s="157">
        <v>1</v>
      </c>
      <c r="I9138" s="166"/>
    </row>
    <row r="9139" spans="1:10" x14ac:dyDescent="0.25">
      <c r="A9139" s="176" t="s">
        <v>520</v>
      </c>
      <c r="B9139" s="176" t="s">
        <v>789</v>
      </c>
      <c r="C9139" s="176" t="s">
        <v>12771</v>
      </c>
      <c r="D9139" s="155">
        <v>25</v>
      </c>
      <c r="E9139" s="155">
        <v>25</v>
      </c>
      <c r="F9139" s="166">
        <v>43102</v>
      </c>
      <c r="G9139" s="166">
        <v>43110</v>
      </c>
      <c r="H9139" s="157">
        <v>1</v>
      </c>
      <c r="I9139" s="166"/>
    </row>
    <row r="9140" spans="1:10" x14ac:dyDescent="0.25">
      <c r="A9140" s="176" t="s">
        <v>520</v>
      </c>
      <c r="B9140" s="176" t="s">
        <v>2432</v>
      </c>
      <c r="C9140" s="176" t="s">
        <v>12772</v>
      </c>
      <c r="D9140" s="155">
        <v>25</v>
      </c>
      <c r="E9140" s="155">
        <v>25</v>
      </c>
      <c r="F9140" s="166">
        <v>43102</v>
      </c>
      <c r="G9140" s="166">
        <v>43109</v>
      </c>
      <c r="H9140" s="157">
        <v>1</v>
      </c>
      <c r="I9140" s="166"/>
    </row>
    <row r="9141" spans="1:10" x14ac:dyDescent="0.25">
      <c r="A9141" s="176" t="s">
        <v>3481</v>
      </c>
      <c r="B9141" s="176" t="s">
        <v>255</v>
      </c>
      <c r="C9141" s="176" t="s">
        <v>12773</v>
      </c>
      <c r="D9141" s="155">
        <v>200</v>
      </c>
      <c r="E9141" s="155">
        <v>135</v>
      </c>
      <c r="F9141" s="166">
        <v>43091</v>
      </c>
      <c r="G9141" s="166">
        <v>43136</v>
      </c>
      <c r="H9141" s="157">
        <v>1</v>
      </c>
      <c r="I9141" s="166"/>
    </row>
    <row r="9142" spans="1:10" x14ac:dyDescent="0.25">
      <c r="A9142" s="176" t="s">
        <v>12774</v>
      </c>
      <c r="B9142" s="176" t="s">
        <v>12775</v>
      </c>
      <c r="C9142" s="176" t="s">
        <v>12776</v>
      </c>
      <c r="D9142" s="155">
        <v>25</v>
      </c>
      <c r="E9142" s="155">
        <v>25</v>
      </c>
      <c r="F9142" s="166">
        <v>43091</v>
      </c>
      <c r="G9142" s="166">
        <v>43097</v>
      </c>
      <c r="H9142" s="157">
        <v>1</v>
      </c>
      <c r="I9142" s="166"/>
    </row>
    <row r="9143" spans="1:10" x14ac:dyDescent="0.25">
      <c r="A9143" s="176" t="s">
        <v>1492</v>
      </c>
      <c r="B9143" s="176" t="s">
        <v>6437</v>
      </c>
      <c r="C9143" s="176" t="s">
        <v>12777</v>
      </c>
      <c r="D9143" s="155">
        <v>500</v>
      </c>
      <c r="E9143" s="155">
        <v>500</v>
      </c>
      <c r="F9143" s="166">
        <v>43102</v>
      </c>
      <c r="G9143" s="166">
        <v>43105</v>
      </c>
      <c r="H9143" s="157">
        <v>1</v>
      </c>
      <c r="I9143" s="166"/>
    </row>
    <row r="9144" spans="1:10" x14ac:dyDescent="0.25">
      <c r="A9144" s="176" t="s">
        <v>8647</v>
      </c>
      <c r="B9144" s="176" t="s">
        <v>8970</v>
      </c>
      <c r="C9144" s="176" t="s">
        <v>12778</v>
      </c>
      <c r="D9144" s="155">
        <v>24</v>
      </c>
      <c r="E9144" s="155">
        <v>24</v>
      </c>
      <c r="F9144" s="166">
        <v>43102</v>
      </c>
      <c r="G9144" s="166">
        <v>43105</v>
      </c>
      <c r="H9144" s="157">
        <v>1</v>
      </c>
      <c r="I9144" s="166"/>
    </row>
    <row r="9145" spans="1:10" x14ac:dyDescent="0.25">
      <c r="A9145" s="176" t="s">
        <v>8170</v>
      </c>
      <c r="B9145" s="176" t="s">
        <v>8428</v>
      </c>
      <c r="C9145" s="176" t="s">
        <v>12779</v>
      </c>
      <c r="D9145" s="155">
        <v>16</v>
      </c>
      <c r="E9145" s="155">
        <v>16</v>
      </c>
      <c r="F9145" s="166">
        <v>43102</v>
      </c>
      <c r="G9145" s="166">
        <v>43105</v>
      </c>
      <c r="H9145" s="157">
        <v>1</v>
      </c>
      <c r="I9145" s="166"/>
    </row>
    <row r="9146" spans="1:10" x14ac:dyDescent="0.25">
      <c r="A9146" s="176" t="s">
        <v>6021</v>
      </c>
      <c r="B9146" s="176" t="s">
        <v>8887</v>
      </c>
      <c r="C9146" s="176" t="s">
        <v>12780</v>
      </c>
      <c r="D9146" s="155">
        <v>250</v>
      </c>
      <c r="E9146" s="155">
        <v>250</v>
      </c>
      <c r="F9146" s="166">
        <v>43103</v>
      </c>
      <c r="G9146" s="166">
        <v>43105</v>
      </c>
      <c r="H9146" s="157">
        <v>1</v>
      </c>
      <c r="I9146" s="166"/>
    </row>
    <row r="9147" spans="1:10" x14ac:dyDescent="0.25">
      <c r="A9147" s="176" t="s">
        <v>2714</v>
      </c>
      <c r="B9147" s="176" t="s">
        <v>143</v>
      </c>
      <c r="C9147" s="176" t="s">
        <v>12781</v>
      </c>
      <c r="D9147" s="155">
        <v>33</v>
      </c>
      <c r="E9147" s="155">
        <v>33</v>
      </c>
      <c r="F9147" s="166">
        <v>43103</v>
      </c>
      <c r="G9147" s="166">
        <v>43109</v>
      </c>
      <c r="H9147" s="157">
        <v>1</v>
      </c>
      <c r="I9147" s="166"/>
    </row>
    <row r="9148" spans="1:10" x14ac:dyDescent="0.25">
      <c r="A9148" s="176" t="s">
        <v>71</v>
      </c>
      <c r="B9148" s="176" t="s">
        <v>167</v>
      </c>
      <c r="C9148" s="176" t="s">
        <v>12783</v>
      </c>
      <c r="D9148" s="155">
        <v>27</v>
      </c>
      <c r="E9148" s="155">
        <v>27</v>
      </c>
      <c r="F9148" s="166">
        <v>43103</v>
      </c>
      <c r="G9148" s="166">
        <v>43105</v>
      </c>
      <c r="H9148" s="157">
        <v>1</v>
      </c>
      <c r="I9148" s="166"/>
    </row>
    <row r="9149" spans="1:10" x14ac:dyDescent="0.25">
      <c r="A9149" s="176" t="s">
        <v>563</v>
      </c>
      <c r="B9149" s="176" t="s">
        <v>2118</v>
      </c>
      <c r="C9149" s="176" t="s">
        <v>12784</v>
      </c>
      <c r="D9149" s="155">
        <v>50</v>
      </c>
      <c r="E9149" s="155">
        <v>50</v>
      </c>
      <c r="F9149" s="166">
        <v>43103</v>
      </c>
      <c r="G9149" s="166">
        <v>43114</v>
      </c>
      <c r="H9149" s="157">
        <v>1</v>
      </c>
      <c r="I9149" s="166"/>
    </row>
    <row r="9150" spans="1:10" x14ac:dyDescent="0.25">
      <c r="A9150" s="176" t="s">
        <v>71</v>
      </c>
      <c r="B9150" s="176" t="s">
        <v>154</v>
      </c>
      <c r="C9150" s="176" t="s">
        <v>12785</v>
      </c>
      <c r="D9150" s="155">
        <v>8</v>
      </c>
      <c r="E9150" s="155">
        <v>8</v>
      </c>
      <c r="F9150" s="166">
        <v>43103</v>
      </c>
      <c r="G9150" s="166">
        <v>43108</v>
      </c>
      <c r="H9150" s="180">
        <v>1</v>
      </c>
      <c r="I9150" s="166"/>
    </row>
    <row r="9151" spans="1:10" x14ac:dyDescent="0.25">
      <c r="A9151" s="176" t="s">
        <v>6237</v>
      </c>
      <c r="B9151" s="176" t="s">
        <v>10751</v>
      </c>
      <c r="C9151" s="176" t="s">
        <v>12786</v>
      </c>
      <c r="D9151" s="155">
        <v>10</v>
      </c>
      <c r="E9151" s="155">
        <v>10</v>
      </c>
      <c r="F9151" s="166">
        <v>43103</v>
      </c>
      <c r="G9151" s="166">
        <v>43106</v>
      </c>
      <c r="H9151" s="157">
        <v>1</v>
      </c>
      <c r="I9151" s="177" t="s">
        <v>11589</v>
      </c>
    </row>
    <row r="9152" spans="1:10" x14ac:dyDescent="0.25">
      <c r="A9152" s="176" t="s">
        <v>6237</v>
      </c>
      <c r="B9152" s="176" t="s">
        <v>10750</v>
      </c>
      <c r="C9152" s="176" t="s">
        <v>12787</v>
      </c>
      <c r="D9152" s="155">
        <v>2</v>
      </c>
      <c r="E9152" s="155">
        <v>2</v>
      </c>
      <c r="F9152" s="166">
        <v>43103</v>
      </c>
      <c r="G9152" s="166">
        <v>43106</v>
      </c>
      <c r="H9152" s="157">
        <v>1</v>
      </c>
      <c r="I9152" s="177" t="s">
        <v>11589</v>
      </c>
    </row>
    <row r="9153" spans="1:9" x14ac:dyDescent="0.25">
      <c r="A9153" s="176" t="s">
        <v>6237</v>
      </c>
      <c r="B9153" s="176" t="s">
        <v>10749</v>
      </c>
      <c r="C9153" s="176" t="s">
        <v>12788</v>
      </c>
      <c r="D9153" s="155">
        <v>10</v>
      </c>
      <c r="E9153" s="155">
        <v>10</v>
      </c>
      <c r="F9153" s="166">
        <v>43103</v>
      </c>
      <c r="G9153" s="166">
        <v>43106</v>
      </c>
      <c r="H9153" s="157">
        <v>1</v>
      </c>
      <c r="I9153" s="177" t="s">
        <v>11589</v>
      </c>
    </row>
    <row r="9154" spans="1:9" x14ac:dyDescent="0.25">
      <c r="A9154" s="176" t="s">
        <v>6237</v>
      </c>
      <c r="B9154" s="176" t="s">
        <v>12790</v>
      </c>
      <c r="C9154" s="176" t="s">
        <v>12789</v>
      </c>
      <c r="D9154" s="155">
        <v>10</v>
      </c>
      <c r="E9154" s="155">
        <v>10</v>
      </c>
      <c r="F9154" s="166">
        <v>43103</v>
      </c>
      <c r="G9154" s="166">
        <v>43106</v>
      </c>
      <c r="H9154" s="157">
        <v>1</v>
      </c>
      <c r="I9154" s="177" t="s">
        <v>11589</v>
      </c>
    </row>
    <row r="9155" spans="1:9" x14ac:dyDescent="0.25">
      <c r="A9155" s="176" t="s">
        <v>6837</v>
      </c>
      <c r="B9155" s="176" t="s">
        <v>4347</v>
      </c>
      <c r="C9155" s="176" t="s">
        <v>12791</v>
      </c>
      <c r="D9155" s="155">
        <v>27</v>
      </c>
      <c r="E9155" s="155">
        <v>27</v>
      </c>
      <c r="F9155" s="166">
        <v>43104</v>
      </c>
      <c r="G9155" s="166">
        <v>43110</v>
      </c>
      <c r="H9155" s="157">
        <v>1</v>
      </c>
      <c r="I9155" s="166"/>
    </row>
    <row r="9156" spans="1:9" x14ac:dyDescent="0.25">
      <c r="A9156" s="176" t="s">
        <v>11900</v>
      </c>
      <c r="B9156" s="176" t="s">
        <v>12350</v>
      </c>
      <c r="C9156" s="176" t="s">
        <v>12792</v>
      </c>
      <c r="D9156" s="155">
        <v>2000</v>
      </c>
      <c r="E9156" s="155">
        <v>2000</v>
      </c>
      <c r="F9156" s="166">
        <v>43104</v>
      </c>
      <c r="G9156" s="166">
        <v>43108</v>
      </c>
      <c r="H9156" s="157">
        <v>1</v>
      </c>
      <c r="I9156" s="166"/>
    </row>
    <row r="9157" spans="1:9" x14ac:dyDescent="0.25">
      <c r="A9157" s="176" t="s">
        <v>9790</v>
      </c>
      <c r="B9157" s="176" t="s">
        <v>8785</v>
      </c>
      <c r="C9157" s="176" t="s">
        <v>12793</v>
      </c>
      <c r="D9157" s="155">
        <v>150</v>
      </c>
      <c r="E9157" s="155">
        <v>150</v>
      </c>
      <c r="F9157" s="166">
        <v>43104</v>
      </c>
      <c r="G9157" s="166">
        <v>43105</v>
      </c>
      <c r="H9157" s="157">
        <v>1</v>
      </c>
      <c r="I9157" s="166"/>
    </row>
    <row r="9158" spans="1:9" x14ac:dyDescent="0.25">
      <c r="A9158" s="176" t="s">
        <v>9790</v>
      </c>
      <c r="B9158" s="176" t="s">
        <v>8785</v>
      </c>
      <c r="C9158" s="176" t="s">
        <v>364</v>
      </c>
      <c r="D9158" s="155">
        <v>100</v>
      </c>
      <c r="E9158" s="155">
        <v>100</v>
      </c>
      <c r="F9158" s="166">
        <v>43104</v>
      </c>
      <c r="G9158" s="166">
        <v>43105</v>
      </c>
      <c r="H9158" s="157">
        <v>1</v>
      </c>
      <c r="I9158" s="166"/>
    </row>
    <row r="9159" spans="1:9" x14ac:dyDescent="0.25">
      <c r="A9159" s="176" t="s">
        <v>12794</v>
      </c>
      <c r="B9159" s="176" t="s">
        <v>12795</v>
      </c>
      <c r="C9159" s="176" t="s">
        <v>12796</v>
      </c>
      <c r="D9159" s="155">
        <v>6</v>
      </c>
      <c r="E9159" s="155">
        <v>6</v>
      </c>
      <c r="F9159" s="166">
        <v>43104</v>
      </c>
      <c r="G9159" s="166">
        <v>43108</v>
      </c>
      <c r="H9159" s="157">
        <v>1</v>
      </c>
      <c r="I9159" s="166"/>
    </row>
    <row r="9160" spans="1:9" x14ac:dyDescent="0.25">
      <c r="A9160" s="176" t="s">
        <v>10330</v>
      </c>
      <c r="B9160" s="176" t="s">
        <v>1501</v>
      </c>
      <c r="C9160" s="176" t="s">
        <v>12797</v>
      </c>
      <c r="D9160" s="155">
        <v>150</v>
      </c>
      <c r="E9160" s="155">
        <v>150</v>
      </c>
      <c r="F9160" s="166">
        <v>43104</v>
      </c>
      <c r="G9160" s="166">
        <v>43108</v>
      </c>
      <c r="H9160" s="157">
        <v>1</v>
      </c>
      <c r="I9160" s="166"/>
    </row>
    <row r="9161" spans="1:9" x14ac:dyDescent="0.25">
      <c r="A9161" s="176" t="s">
        <v>3481</v>
      </c>
      <c r="B9161" s="176" t="s">
        <v>255</v>
      </c>
      <c r="C9161" s="176" t="s">
        <v>12773</v>
      </c>
      <c r="D9161" s="155">
        <v>200</v>
      </c>
      <c r="E9161" s="155">
        <v>65</v>
      </c>
      <c r="F9161" s="166">
        <v>43105</v>
      </c>
      <c r="G9161" s="166">
        <v>43108</v>
      </c>
      <c r="H9161" s="157">
        <v>1</v>
      </c>
      <c r="I9161" s="166"/>
    </row>
    <row r="9162" spans="1:9" x14ac:dyDescent="0.25">
      <c r="A9162" s="176" t="s">
        <v>2714</v>
      </c>
      <c r="B9162" s="176" t="s">
        <v>8850</v>
      </c>
      <c r="C9162" s="176" t="s">
        <v>12798</v>
      </c>
      <c r="D9162" s="155">
        <v>100</v>
      </c>
      <c r="E9162" s="155">
        <v>100</v>
      </c>
      <c r="F9162" s="166">
        <v>43105</v>
      </c>
      <c r="G9162" s="166">
        <v>43110</v>
      </c>
      <c r="H9162" s="157">
        <v>1</v>
      </c>
      <c r="I9162" s="166"/>
    </row>
    <row r="9163" spans="1:9" x14ac:dyDescent="0.25">
      <c r="A9163" s="176" t="s">
        <v>5827</v>
      </c>
      <c r="B9163" s="176" t="s">
        <v>12804</v>
      </c>
      <c r="C9163" s="176" t="s">
        <v>12805</v>
      </c>
      <c r="D9163" s="155">
        <v>25</v>
      </c>
      <c r="E9163" s="155">
        <v>1</v>
      </c>
      <c r="F9163" s="166">
        <v>43105</v>
      </c>
      <c r="G9163" s="166">
        <v>43382</v>
      </c>
      <c r="H9163" s="157">
        <v>1</v>
      </c>
      <c r="I9163" s="177" t="s">
        <v>12806</v>
      </c>
    </row>
    <row r="9164" spans="1:9" x14ac:dyDescent="0.25">
      <c r="A9164" s="176" t="s">
        <v>12314</v>
      </c>
      <c r="B9164" s="176" t="s">
        <v>12725</v>
      </c>
      <c r="C9164" s="176" t="s">
        <v>12726</v>
      </c>
      <c r="D9164" s="155">
        <v>42</v>
      </c>
      <c r="E9164" s="155">
        <v>1</v>
      </c>
      <c r="F9164" s="177">
        <v>43105</v>
      </c>
      <c r="G9164" s="166">
        <v>43109</v>
      </c>
      <c r="H9164" s="157">
        <v>1</v>
      </c>
      <c r="I9164" s="177" t="s">
        <v>12753</v>
      </c>
    </row>
    <row r="9165" spans="1:9" x14ac:dyDescent="0.25">
      <c r="A9165" s="176" t="s">
        <v>520</v>
      </c>
      <c r="B9165" s="176" t="s">
        <v>12807</v>
      </c>
      <c r="C9165" s="176" t="s">
        <v>12808</v>
      </c>
      <c r="D9165" s="155">
        <v>225</v>
      </c>
      <c r="E9165" s="155">
        <v>225</v>
      </c>
      <c r="F9165" s="166">
        <v>43108</v>
      </c>
      <c r="G9165" s="166">
        <v>43115</v>
      </c>
      <c r="H9165" s="157">
        <v>1</v>
      </c>
      <c r="I9165" s="166"/>
    </row>
    <row r="9166" spans="1:9" x14ac:dyDescent="0.25">
      <c r="A9166" s="176" t="s">
        <v>520</v>
      </c>
      <c r="B9166" s="176" t="s">
        <v>12320</v>
      </c>
      <c r="C9166" s="176" t="s">
        <v>12809</v>
      </c>
      <c r="D9166" s="155">
        <v>15</v>
      </c>
      <c r="E9166" s="155">
        <v>15</v>
      </c>
      <c r="F9166" s="166">
        <v>43108</v>
      </c>
      <c r="G9166" s="166">
        <v>43115</v>
      </c>
      <c r="H9166" s="157">
        <v>1</v>
      </c>
      <c r="I9166" s="166"/>
    </row>
    <row r="9167" spans="1:9" x14ac:dyDescent="0.25">
      <c r="A9167" s="176" t="s">
        <v>2714</v>
      </c>
      <c r="B9167" s="176" t="s">
        <v>249</v>
      </c>
      <c r="C9167" s="176" t="s">
        <v>12810</v>
      </c>
      <c r="D9167" s="155">
        <v>25</v>
      </c>
      <c r="E9167" s="155">
        <v>25</v>
      </c>
      <c r="F9167" s="166">
        <v>43108</v>
      </c>
      <c r="G9167" s="166">
        <v>43112</v>
      </c>
      <c r="H9167" s="157">
        <v>1</v>
      </c>
      <c r="I9167" s="166"/>
    </row>
    <row r="9168" spans="1:9" x14ac:dyDescent="0.25">
      <c r="A9168" s="176" t="s">
        <v>2637</v>
      </c>
      <c r="B9168" s="176" t="s">
        <v>2638</v>
      </c>
      <c r="C9168" s="176" t="s">
        <v>12811</v>
      </c>
      <c r="D9168" s="155">
        <v>20</v>
      </c>
      <c r="E9168" s="155">
        <v>20</v>
      </c>
      <c r="F9168" s="166">
        <v>43108</v>
      </c>
      <c r="G9168" s="166">
        <v>43115</v>
      </c>
      <c r="H9168" s="157">
        <v>1</v>
      </c>
      <c r="I9168" s="166"/>
    </row>
    <row r="9169" spans="1:9" x14ac:dyDescent="0.25">
      <c r="A9169" s="176" t="s">
        <v>71</v>
      </c>
      <c r="B9169" s="176" t="s">
        <v>583</v>
      </c>
      <c r="C9169" s="176" t="s">
        <v>12812</v>
      </c>
      <c r="D9169" s="155">
        <v>5</v>
      </c>
      <c r="E9169" s="155">
        <v>5</v>
      </c>
      <c r="F9169" s="166">
        <v>43108</v>
      </c>
      <c r="G9169" s="166">
        <v>43115</v>
      </c>
      <c r="H9169" s="157">
        <v>1</v>
      </c>
      <c r="I9169" s="166"/>
    </row>
    <row r="9170" spans="1:9" x14ac:dyDescent="0.25">
      <c r="A9170" s="176" t="s">
        <v>42</v>
      </c>
      <c r="B9170" s="176" t="s">
        <v>6734</v>
      </c>
      <c r="C9170" s="176" t="s">
        <v>12813</v>
      </c>
      <c r="D9170" s="155">
        <v>25</v>
      </c>
      <c r="E9170" s="155">
        <v>25</v>
      </c>
      <c r="F9170" s="166">
        <v>43108</v>
      </c>
      <c r="G9170" s="166">
        <v>43112</v>
      </c>
      <c r="H9170" s="157">
        <v>1</v>
      </c>
      <c r="I9170" s="166"/>
    </row>
    <row r="9171" spans="1:9" x14ac:dyDescent="0.25">
      <c r="A9171" s="176" t="s">
        <v>8835</v>
      </c>
      <c r="B9171" s="176" t="s">
        <v>7534</v>
      </c>
      <c r="C9171" s="176" t="s">
        <v>12814</v>
      </c>
      <c r="D9171" s="155">
        <v>455</v>
      </c>
      <c r="E9171" s="155">
        <v>455</v>
      </c>
      <c r="F9171" s="166">
        <v>43108</v>
      </c>
      <c r="G9171" s="166">
        <v>43122</v>
      </c>
      <c r="H9171" s="157">
        <v>1</v>
      </c>
      <c r="I9171" s="166"/>
    </row>
    <row r="9172" spans="1:9" x14ac:dyDescent="0.25">
      <c r="A9172" s="176" t="s">
        <v>71</v>
      </c>
      <c r="B9172" s="176" t="s">
        <v>2730</v>
      </c>
      <c r="C9172" s="176" t="s">
        <v>12815</v>
      </c>
      <c r="D9172" s="155">
        <v>26</v>
      </c>
      <c r="E9172" s="155">
        <v>26</v>
      </c>
      <c r="F9172" s="166">
        <v>43109</v>
      </c>
      <c r="G9172" s="166">
        <v>43112</v>
      </c>
      <c r="H9172" s="157">
        <v>1</v>
      </c>
      <c r="I9172" s="166"/>
    </row>
    <row r="9173" spans="1:9" x14ac:dyDescent="0.25">
      <c r="A9173" s="176" t="s">
        <v>4395</v>
      </c>
      <c r="B9173" s="176" t="s">
        <v>4396</v>
      </c>
      <c r="C9173" s="176" t="s">
        <v>12816</v>
      </c>
      <c r="D9173" s="155">
        <v>100</v>
      </c>
      <c r="E9173" s="155">
        <v>100</v>
      </c>
      <c r="F9173" s="166">
        <v>43109</v>
      </c>
      <c r="G9173" s="166">
        <v>43110</v>
      </c>
      <c r="H9173" s="157">
        <v>1</v>
      </c>
      <c r="I9173" s="166"/>
    </row>
    <row r="9174" spans="1:9" x14ac:dyDescent="0.25">
      <c r="A9174" s="176" t="s">
        <v>9790</v>
      </c>
      <c r="B9174" s="176" t="s">
        <v>8785</v>
      </c>
      <c r="C9174" s="176" t="s">
        <v>12793</v>
      </c>
      <c r="D9174" s="155">
        <v>150</v>
      </c>
      <c r="E9174" s="155">
        <v>50</v>
      </c>
      <c r="F9174" s="166">
        <v>43109</v>
      </c>
      <c r="G9174" s="166">
        <v>43110</v>
      </c>
      <c r="H9174" s="157">
        <v>1</v>
      </c>
      <c r="I9174" s="177" t="s">
        <v>1546</v>
      </c>
    </row>
    <row r="9175" spans="1:9" x14ac:dyDescent="0.25">
      <c r="A9175" s="176" t="s">
        <v>71</v>
      </c>
      <c r="B9175" s="176" t="s">
        <v>1550</v>
      </c>
      <c r="C9175" s="176" t="s">
        <v>12817</v>
      </c>
      <c r="D9175" s="155">
        <v>5</v>
      </c>
      <c r="E9175" s="155">
        <v>5</v>
      </c>
      <c r="F9175" s="166">
        <v>43109</v>
      </c>
      <c r="G9175" s="166">
        <v>43111</v>
      </c>
      <c r="H9175" s="157">
        <v>1</v>
      </c>
      <c r="I9175" s="166"/>
    </row>
    <row r="9176" spans="1:9" x14ac:dyDescent="0.25">
      <c r="A9176" s="176" t="s">
        <v>71</v>
      </c>
      <c r="B9176" s="176" t="s">
        <v>1550</v>
      </c>
      <c r="C9176" s="176" t="s">
        <v>12818</v>
      </c>
      <c r="D9176" s="155">
        <v>5</v>
      </c>
      <c r="E9176" s="155">
        <v>5</v>
      </c>
      <c r="F9176" s="166">
        <v>43109</v>
      </c>
      <c r="G9176" s="166">
        <v>43110</v>
      </c>
      <c r="H9176" s="157">
        <v>1</v>
      </c>
      <c r="I9176" s="166"/>
    </row>
    <row r="9177" spans="1:9" x14ac:dyDescent="0.25">
      <c r="A9177" s="176" t="s">
        <v>12819</v>
      </c>
      <c r="B9177" s="176" t="s">
        <v>12820</v>
      </c>
      <c r="C9177" s="176" t="s">
        <v>12821</v>
      </c>
      <c r="D9177" s="155">
        <v>5</v>
      </c>
      <c r="E9177" s="155">
        <v>5</v>
      </c>
      <c r="F9177" s="166">
        <v>43109</v>
      </c>
      <c r="G9177" s="166">
        <v>43110</v>
      </c>
      <c r="H9177" s="157">
        <v>1</v>
      </c>
      <c r="I9177" s="166"/>
    </row>
    <row r="9178" spans="1:9" x14ac:dyDescent="0.25">
      <c r="A9178" s="176" t="s">
        <v>2714</v>
      </c>
      <c r="B9178" s="176" t="s">
        <v>2068</v>
      </c>
      <c r="C9178" s="176" t="s">
        <v>12822</v>
      </c>
      <c r="D9178" s="155">
        <v>200</v>
      </c>
      <c r="E9178" s="155">
        <v>200</v>
      </c>
      <c r="F9178" s="166">
        <v>43109</v>
      </c>
      <c r="G9178" s="166">
        <v>43110</v>
      </c>
      <c r="H9178" s="157">
        <v>1</v>
      </c>
      <c r="I9178" s="166"/>
    </row>
    <row r="9179" spans="1:9" x14ac:dyDescent="0.25">
      <c r="A9179" s="176" t="s">
        <v>563</v>
      </c>
      <c r="B9179" s="176" t="s">
        <v>12823</v>
      </c>
      <c r="C9179" s="176" t="s">
        <v>12824</v>
      </c>
      <c r="D9179" s="155">
        <v>50</v>
      </c>
      <c r="E9179" s="155">
        <v>50</v>
      </c>
      <c r="F9179" s="166">
        <v>43109</v>
      </c>
      <c r="G9179" s="166">
        <v>43115</v>
      </c>
      <c r="H9179" s="157">
        <v>1</v>
      </c>
      <c r="I9179" s="166"/>
    </row>
    <row r="9180" spans="1:9" x14ac:dyDescent="0.25">
      <c r="A9180" s="176" t="s">
        <v>748</v>
      </c>
      <c r="B9180" s="176" t="s">
        <v>4516</v>
      </c>
      <c r="C9180" s="176" t="s">
        <v>12825</v>
      </c>
      <c r="D9180" s="155">
        <v>100</v>
      </c>
      <c r="E9180" s="155">
        <v>100</v>
      </c>
      <c r="F9180" s="166">
        <v>43110</v>
      </c>
      <c r="G9180" s="166">
        <v>43116</v>
      </c>
      <c r="H9180" s="157">
        <v>1</v>
      </c>
      <c r="I9180" s="166"/>
    </row>
    <row r="9181" spans="1:9" x14ac:dyDescent="0.25">
      <c r="A9181" s="176" t="s">
        <v>71</v>
      </c>
      <c r="B9181" s="176" t="s">
        <v>1550</v>
      </c>
      <c r="C9181" s="176" t="s">
        <v>12826</v>
      </c>
      <c r="D9181" s="155">
        <v>5</v>
      </c>
      <c r="E9181" s="155">
        <v>5</v>
      </c>
      <c r="F9181" s="166">
        <v>43110</v>
      </c>
      <c r="G9181" s="166">
        <v>43115</v>
      </c>
      <c r="H9181" s="157">
        <v>1</v>
      </c>
      <c r="I9181" s="166"/>
    </row>
    <row r="9182" spans="1:9" x14ac:dyDescent="0.25">
      <c r="A9182" s="176" t="s">
        <v>2714</v>
      </c>
      <c r="B9182" s="176" t="s">
        <v>1933</v>
      </c>
      <c r="C9182" s="176" t="s">
        <v>12827</v>
      </c>
      <c r="D9182" s="155">
        <v>100</v>
      </c>
      <c r="E9182" s="155">
        <v>100</v>
      </c>
      <c r="F9182" s="166">
        <v>43110</v>
      </c>
      <c r="G9182" s="166">
        <v>43115</v>
      </c>
      <c r="H9182" s="157">
        <v>1</v>
      </c>
      <c r="I9182" s="166"/>
    </row>
    <row r="9183" spans="1:9" x14ac:dyDescent="0.25">
      <c r="A9183" s="176" t="s">
        <v>1145</v>
      </c>
      <c r="B9183" s="176" t="s">
        <v>6630</v>
      </c>
      <c r="C9183" s="176" t="s">
        <v>12828</v>
      </c>
      <c r="D9183" s="155">
        <v>20</v>
      </c>
      <c r="E9183" s="155">
        <v>20</v>
      </c>
      <c r="F9183" s="166">
        <v>43110</v>
      </c>
      <c r="G9183" s="166">
        <v>43115</v>
      </c>
      <c r="H9183" s="157">
        <v>1</v>
      </c>
      <c r="I9183" s="166"/>
    </row>
    <row r="9184" spans="1:9" x14ac:dyDescent="0.25">
      <c r="A9184" s="176" t="s">
        <v>12749</v>
      </c>
      <c r="B9184" s="176" t="s">
        <v>12829</v>
      </c>
      <c r="C9184" s="176" t="s">
        <v>12830</v>
      </c>
      <c r="D9184" s="155">
        <v>4</v>
      </c>
      <c r="E9184" s="155">
        <v>4</v>
      </c>
      <c r="F9184" s="166">
        <v>43110</v>
      </c>
      <c r="G9184" s="166">
        <v>43115</v>
      </c>
      <c r="H9184" s="157">
        <v>1</v>
      </c>
      <c r="I9184" s="166"/>
    </row>
    <row r="9185" spans="1:9" x14ac:dyDescent="0.25">
      <c r="A9185" s="176" t="s">
        <v>8219</v>
      </c>
      <c r="B9185" s="176" t="s">
        <v>4559</v>
      </c>
      <c r="C9185" s="176" t="s">
        <v>12831</v>
      </c>
      <c r="D9185" s="155">
        <v>5</v>
      </c>
      <c r="E9185" s="155">
        <v>5</v>
      </c>
      <c r="F9185" s="166">
        <v>43111</v>
      </c>
      <c r="G9185" s="166">
        <v>43116</v>
      </c>
      <c r="H9185" s="157">
        <v>1</v>
      </c>
      <c r="I9185" s="166"/>
    </row>
    <row r="9186" spans="1:9" x14ac:dyDescent="0.25">
      <c r="A9186" s="176" t="s">
        <v>8219</v>
      </c>
      <c r="B9186" s="176" t="s">
        <v>4556</v>
      </c>
      <c r="C9186" s="176" t="s">
        <v>316</v>
      </c>
      <c r="D9186" s="155">
        <v>5</v>
      </c>
      <c r="E9186" s="155">
        <v>5</v>
      </c>
      <c r="F9186" s="166">
        <v>43111</v>
      </c>
      <c r="G9186" s="166">
        <v>43116</v>
      </c>
      <c r="H9186" s="157">
        <v>1</v>
      </c>
      <c r="I9186" s="166"/>
    </row>
    <row r="9187" spans="1:9" x14ac:dyDescent="0.25">
      <c r="A9187" s="176" t="s">
        <v>12832</v>
      </c>
      <c r="B9187" s="176" t="s">
        <v>10217</v>
      </c>
      <c r="C9187" s="176" t="s">
        <v>12833</v>
      </c>
      <c r="D9187" s="155">
        <v>100</v>
      </c>
      <c r="E9187" s="155">
        <v>100</v>
      </c>
      <c r="F9187" s="166">
        <v>43112</v>
      </c>
      <c r="G9187" s="166">
        <v>43116</v>
      </c>
      <c r="H9187" s="157">
        <v>1</v>
      </c>
      <c r="I9187" s="166"/>
    </row>
    <row r="9188" spans="1:9" x14ac:dyDescent="0.25">
      <c r="A9188" s="176" t="s">
        <v>251</v>
      </c>
      <c r="B9188" s="176" t="s">
        <v>12835</v>
      </c>
      <c r="C9188" s="176" t="s">
        <v>12834</v>
      </c>
      <c r="D9188" s="155">
        <v>20</v>
      </c>
      <c r="E9188" s="155">
        <v>20</v>
      </c>
      <c r="F9188" s="166">
        <v>43112</v>
      </c>
      <c r="G9188" s="166">
        <v>43118</v>
      </c>
      <c r="H9188" s="157">
        <v>1</v>
      </c>
      <c r="I9188" s="166"/>
    </row>
    <row r="9189" spans="1:9" x14ac:dyDescent="0.25">
      <c r="A9189" s="176" t="s">
        <v>520</v>
      </c>
      <c r="B9189" s="176" t="s">
        <v>609</v>
      </c>
      <c r="C9189" s="176" t="s">
        <v>12836</v>
      </c>
      <c r="D9189" s="155">
        <v>1300</v>
      </c>
      <c r="E9189" s="155">
        <v>1300</v>
      </c>
      <c r="F9189" s="166">
        <v>43112</v>
      </c>
      <c r="G9189" s="166">
        <v>43121</v>
      </c>
      <c r="H9189" s="157">
        <v>1</v>
      </c>
      <c r="I9189" s="166"/>
    </row>
    <row r="9190" spans="1:9" x14ac:dyDescent="0.25">
      <c r="A9190" s="176" t="s">
        <v>2317</v>
      </c>
      <c r="B9190" s="176" t="s">
        <v>2318</v>
      </c>
      <c r="C9190" s="176" t="s">
        <v>12837</v>
      </c>
      <c r="D9190" s="155">
        <v>300</v>
      </c>
      <c r="E9190" s="155">
        <v>218</v>
      </c>
      <c r="F9190" s="166">
        <v>43112</v>
      </c>
      <c r="G9190" s="166">
        <v>43130</v>
      </c>
      <c r="H9190" s="157">
        <v>1</v>
      </c>
      <c r="I9190" s="166"/>
    </row>
    <row r="9191" spans="1:9" ht="30" x14ac:dyDescent="0.25">
      <c r="A9191" s="176" t="s">
        <v>11921</v>
      </c>
      <c r="B9191" s="176" t="s">
        <v>272</v>
      </c>
      <c r="C9191" s="176" t="s">
        <v>12838</v>
      </c>
      <c r="D9191" s="155">
        <v>2</v>
      </c>
      <c r="E9191" s="155">
        <v>2</v>
      </c>
      <c r="F9191" s="166">
        <v>43115</v>
      </c>
      <c r="G9191" s="166">
        <v>43122</v>
      </c>
      <c r="H9191" s="157">
        <v>1</v>
      </c>
      <c r="I9191" s="177" t="s">
        <v>12843</v>
      </c>
    </row>
    <row r="9192" spans="1:9" x14ac:dyDescent="0.25">
      <c r="A9192" s="176" t="s">
        <v>12314</v>
      </c>
      <c r="B9192" s="176" t="s">
        <v>12477</v>
      </c>
      <c r="C9192" s="176" t="s">
        <v>12839</v>
      </c>
      <c r="D9192" s="155">
        <v>76</v>
      </c>
      <c r="E9192" s="155">
        <v>10</v>
      </c>
      <c r="F9192" s="166">
        <v>43113</v>
      </c>
      <c r="G9192" s="166">
        <v>43118</v>
      </c>
      <c r="H9192" s="157">
        <v>1</v>
      </c>
      <c r="I9192" s="177" t="s">
        <v>12844</v>
      </c>
    </row>
    <row r="9193" spans="1:9" x14ac:dyDescent="0.25">
      <c r="A9193" s="176" t="s">
        <v>12314</v>
      </c>
      <c r="B9193" s="176" t="s">
        <v>12485</v>
      </c>
      <c r="C9193" s="176" t="s">
        <v>166</v>
      </c>
      <c r="D9193" s="155">
        <v>76</v>
      </c>
      <c r="E9193" s="155">
        <v>10</v>
      </c>
      <c r="F9193" s="166">
        <v>43113</v>
      </c>
      <c r="G9193" s="166">
        <v>43118</v>
      </c>
      <c r="H9193" s="157">
        <v>1</v>
      </c>
      <c r="I9193" s="166"/>
    </row>
    <row r="9194" spans="1:9" x14ac:dyDescent="0.25">
      <c r="A9194" s="176" t="s">
        <v>12314</v>
      </c>
      <c r="B9194" s="176" t="s">
        <v>12725</v>
      </c>
      <c r="C9194" s="176" t="s">
        <v>12726</v>
      </c>
      <c r="D9194" s="155">
        <v>42</v>
      </c>
      <c r="E9194" s="155">
        <v>10</v>
      </c>
      <c r="F9194" s="166">
        <v>43113</v>
      </c>
      <c r="G9194" s="166">
        <v>43118</v>
      </c>
      <c r="H9194" s="157">
        <v>1</v>
      </c>
      <c r="I9194" s="166"/>
    </row>
    <row r="9195" spans="1:9" x14ac:dyDescent="0.25">
      <c r="A9195" s="176" t="s">
        <v>71</v>
      </c>
      <c r="B9195" s="176" t="s">
        <v>1168</v>
      </c>
      <c r="C9195" s="176" t="s">
        <v>12840</v>
      </c>
      <c r="D9195" s="155">
        <v>10</v>
      </c>
      <c r="E9195" s="155">
        <v>10</v>
      </c>
      <c r="F9195" s="166">
        <v>43115</v>
      </c>
      <c r="G9195" s="166">
        <v>43122</v>
      </c>
      <c r="H9195" s="157">
        <v>1</v>
      </c>
      <c r="I9195" s="166"/>
    </row>
    <row r="9196" spans="1:9" x14ac:dyDescent="0.25">
      <c r="A9196" s="176" t="s">
        <v>9181</v>
      </c>
      <c r="B9196" s="176" t="s">
        <v>295</v>
      </c>
      <c r="C9196" s="176" t="s">
        <v>12841</v>
      </c>
      <c r="D9196" s="155">
        <v>25</v>
      </c>
      <c r="E9196" s="155">
        <v>25</v>
      </c>
      <c r="F9196" s="166">
        <v>43115</v>
      </c>
      <c r="G9196" s="166">
        <v>43119</v>
      </c>
      <c r="H9196" s="157">
        <v>1</v>
      </c>
      <c r="I9196" s="166"/>
    </row>
    <row r="9197" spans="1:9" x14ac:dyDescent="0.25">
      <c r="A9197" s="176" t="s">
        <v>748</v>
      </c>
      <c r="B9197" s="176" t="s">
        <v>2542</v>
      </c>
      <c r="C9197" s="176" t="s">
        <v>12842</v>
      </c>
      <c r="D9197" s="155">
        <v>75</v>
      </c>
      <c r="E9197" s="155">
        <v>75</v>
      </c>
      <c r="F9197" s="166">
        <v>43115</v>
      </c>
      <c r="G9197" s="166">
        <v>43119</v>
      </c>
      <c r="H9197" s="157">
        <v>1</v>
      </c>
      <c r="I9197" s="166"/>
    </row>
    <row r="9198" spans="1:9" x14ac:dyDescent="0.25">
      <c r="A9198" s="176" t="s">
        <v>597</v>
      </c>
      <c r="B9198" s="176" t="s">
        <v>10847</v>
      </c>
      <c r="C9198" s="176" t="s">
        <v>6110</v>
      </c>
      <c r="D9198" s="155">
        <v>161</v>
      </c>
      <c r="E9198" s="155">
        <v>35</v>
      </c>
      <c r="F9198" s="166">
        <v>43115</v>
      </c>
      <c r="G9198" s="166">
        <v>43124</v>
      </c>
      <c r="H9198" s="157">
        <v>1</v>
      </c>
      <c r="I9198" s="166"/>
    </row>
    <row r="9199" spans="1:9" x14ac:dyDescent="0.25">
      <c r="A9199" s="176" t="s">
        <v>1114</v>
      </c>
      <c r="B9199" s="176" t="s">
        <v>1115</v>
      </c>
      <c r="C9199" s="176" t="s">
        <v>12845</v>
      </c>
      <c r="D9199" s="155">
        <v>25</v>
      </c>
      <c r="E9199" s="155">
        <v>25</v>
      </c>
      <c r="F9199" s="166">
        <v>43116</v>
      </c>
      <c r="G9199" s="166">
        <v>43119</v>
      </c>
      <c r="H9199" s="157">
        <v>1</v>
      </c>
      <c r="I9199" s="166"/>
    </row>
    <row r="9200" spans="1:9" x14ac:dyDescent="0.25">
      <c r="A9200" s="176" t="s">
        <v>71</v>
      </c>
      <c r="B9200" s="176" t="s">
        <v>12276</v>
      </c>
      <c r="C9200" s="176" t="s">
        <v>12847</v>
      </c>
      <c r="D9200" s="155">
        <v>10</v>
      </c>
      <c r="E9200" s="155">
        <v>10</v>
      </c>
      <c r="F9200" s="177">
        <v>43116</v>
      </c>
      <c r="G9200" s="166">
        <v>43117</v>
      </c>
      <c r="H9200" s="157">
        <v>1</v>
      </c>
      <c r="I9200" s="166"/>
    </row>
    <row r="9201" spans="1:9" x14ac:dyDescent="0.25">
      <c r="A9201" s="176" t="s">
        <v>2747</v>
      </c>
      <c r="B9201" s="176" t="s">
        <v>12848</v>
      </c>
      <c r="C9201" s="176" t="s">
        <v>12849</v>
      </c>
      <c r="D9201" s="155">
        <v>1</v>
      </c>
      <c r="E9201" s="155">
        <v>1</v>
      </c>
      <c r="F9201" s="166">
        <v>43116</v>
      </c>
      <c r="G9201" s="166">
        <v>43119</v>
      </c>
      <c r="H9201" s="157">
        <v>1</v>
      </c>
      <c r="I9201" s="177" t="s">
        <v>12850</v>
      </c>
    </row>
    <row r="9202" spans="1:9" x14ac:dyDescent="0.25">
      <c r="A9202" s="176" t="s">
        <v>597</v>
      </c>
      <c r="B9202" s="176" t="s">
        <v>272</v>
      </c>
      <c r="C9202" s="176" t="s">
        <v>12852</v>
      </c>
      <c r="D9202" s="176">
        <v>161</v>
      </c>
      <c r="E9202" s="155">
        <v>126</v>
      </c>
      <c r="F9202" s="166">
        <v>43116</v>
      </c>
      <c r="G9202" s="166">
        <v>43124</v>
      </c>
      <c r="H9202" s="157">
        <v>1</v>
      </c>
      <c r="I9202" s="166"/>
    </row>
    <row r="9203" spans="1:9" x14ac:dyDescent="0.25">
      <c r="A9203" s="176" t="s">
        <v>520</v>
      </c>
      <c r="B9203" s="176" t="s">
        <v>10862</v>
      </c>
      <c r="C9203" s="176" t="s">
        <v>12853</v>
      </c>
      <c r="D9203" s="155">
        <v>25</v>
      </c>
      <c r="E9203" s="155">
        <v>25</v>
      </c>
      <c r="F9203" s="166">
        <v>43117</v>
      </c>
      <c r="G9203" s="166">
        <v>43124</v>
      </c>
      <c r="H9203" s="157">
        <v>1</v>
      </c>
      <c r="I9203" s="166"/>
    </row>
    <row r="9204" spans="1:9" x14ac:dyDescent="0.25">
      <c r="A9204" s="176" t="s">
        <v>42</v>
      </c>
      <c r="B9204" s="176" t="s">
        <v>370</v>
      </c>
      <c r="C9204" s="176" t="s">
        <v>12854</v>
      </c>
      <c r="D9204" s="155">
        <v>300</v>
      </c>
      <c r="E9204" s="155">
        <v>300</v>
      </c>
      <c r="F9204" s="166">
        <v>43117</v>
      </c>
      <c r="G9204" s="166">
        <v>43123</v>
      </c>
      <c r="H9204" s="157">
        <v>1</v>
      </c>
      <c r="I9204" s="166"/>
    </row>
    <row r="9205" spans="1:9" x14ac:dyDescent="0.25">
      <c r="A9205" s="176" t="s">
        <v>42</v>
      </c>
      <c r="B9205" s="176" t="s">
        <v>202</v>
      </c>
      <c r="C9205" s="176" t="s">
        <v>364</v>
      </c>
      <c r="D9205" s="155">
        <v>300</v>
      </c>
      <c r="E9205" s="155">
        <v>300</v>
      </c>
      <c r="F9205" s="166">
        <v>43117</v>
      </c>
      <c r="G9205" s="166">
        <v>43123</v>
      </c>
      <c r="H9205" s="157">
        <v>1</v>
      </c>
      <c r="I9205" s="166"/>
    </row>
    <row r="9206" spans="1:9" x14ac:dyDescent="0.25">
      <c r="A9206" s="176" t="s">
        <v>42</v>
      </c>
      <c r="B9206" s="176" t="s">
        <v>6485</v>
      </c>
      <c r="C9206" s="176" t="s">
        <v>161</v>
      </c>
      <c r="D9206" s="155">
        <v>300</v>
      </c>
      <c r="E9206" s="155">
        <v>300</v>
      </c>
      <c r="F9206" s="166">
        <v>43117</v>
      </c>
      <c r="G9206" s="166">
        <v>43123</v>
      </c>
      <c r="H9206" s="157">
        <v>1</v>
      </c>
      <c r="I9206" s="166"/>
    </row>
    <row r="9207" spans="1:9" x14ac:dyDescent="0.25">
      <c r="A9207" s="176" t="s">
        <v>42</v>
      </c>
      <c r="B9207" s="176" t="s">
        <v>204</v>
      </c>
      <c r="C9207" s="176" t="s">
        <v>316</v>
      </c>
      <c r="D9207" s="155">
        <v>300</v>
      </c>
      <c r="E9207" s="155">
        <v>300</v>
      </c>
      <c r="F9207" s="166">
        <v>43117</v>
      </c>
      <c r="G9207" s="166">
        <v>43123</v>
      </c>
      <c r="H9207" s="157">
        <v>1</v>
      </c>
      <c r="I9207" s="166"/>
    </row>
    <row r="9208" spans="1:9" x14ac:dyDescent="0.25">
      <c r="A9208" s="176" t="s">
        <v>2714</v>
      </c>
      <c r="B9208" s="176" t="s">
        <v>143</v>
      </c>
      <c r="C9208" s="176" t="s">
        <v>12855</v>
      </c>
      <c r="D9208" s="155">
        <v>100</v>
      </c>
      <c r="E9208" s="155">
        <v>100</v>
      </c>
      <c r="F9208" s="166">
        <v>43117</v>
      </c>
      <c r="G9208" s="166">
        <v>43122</v>
      </c>
      <c r="H9208" s="157">
        <v>1</v>
      </c>
      <c r="I9208" s="166"/>
    </row>
    <row r="9209" spans="1:9" x14ac:dyDescent="0.25">
      <c r="A9209" s="176" t="s">
        <v>2714</v>
      </c>
      <c r="B9209" s="176" t="s">
        <v>1452</v>
      </c>
      <c r="C9209" s="176" t="s">
        <v>364</v>
      </c>
      <c r="D9209" s="155">
        <v>25</v>
      </c>
      <c r="E9209" s="155">
        <v>25</v>
      </c>
      <c r="F9209" s="166">
        <v>43117</v>
      </c>
      <c r="G9209" s="166">
        <v>43122</v>
      </c>
      <c r="H9209" s="157">
        <v>1</v>
      </c>
      <c r="I9209" s="166"/>
    </row>
    <row r="9210" spans="1:9" x14ac:dyDescent="0.25">
      <c r="A9210" s="176" t="s">
        <v>242</v>
      </c>
      <c r="B9210" s="176" t="s">
        <v>1456</v>
      </c>
      <c r="C9210" s="176" t="s">
        <v>12856</v>
      </c>
      <c r="D9210" s="155">
        <v>250</v>
      </c>
      <c r="E9210" s="155">
        <v>250</v>
      </c>
      <c r="F9210" s="166">
        <v>43117</v>
      </c>
      <c r="G9210" s="166">
        <v>43119</v>
      </c>
      <c r="H9210" s="157">
        <v>1</v>
      </c>
      <c r="I9210" s="166"/>
    </row>
    <row r="9211" spans="1:9" x14ac:dyDescent="0.25">
      <c r="A9211" s="176" t="s">
        <v>242</v>
      </c>
      <c r="B9211" s="176" t="s">
        <v>557</v>
      </c>
      <c r="C9211" s="176" t="s">
        <v>364</v>
      </c>
      <c r="D9211" s="155">
        <v>250</v>
      </c>
      <c r="E9211" s="155">
        <v>250</v>
      </c>
      <c r="F9211" s="166">
        <v>43117</v>
      </c>
      <c r="G9211" s="166">
        <v>43119</v>
      </c>
      <c r="H9211" s="157">
        <v>1</v>
      </c>
      <c r="I9211" s="166"/>
    </row>
    <row r="9212" spans="1:9" x14ac:dyDescent="0.25">
      <c r="A9212" s="176" t="s">
        <v>12858</v>
      </c>
      <c r="B9212" s="176" t="s">
        <v>1108</v>
      </c>
      <c r="C9212" s="176" t="s">
        <v>12857</v>
      </c>
      <c r="D9212" s="155">
        <v>200</v>
      </c>
      <c r="E9212" s="155">
        <v>200</v>
      </c>
      <c r="F9212" s="166">
        <v>43117</v>
      </c>
      <c r="G9212" s="166">
        <v>43119</v>
      </c>
      <c r="H9212" s="157">
        <v>1</v>
      </c>
      <c r="I9212" s="166"/>
    </row>
    <row r="9213" spans="1:9" x14ac:dyDescent="0.25">
      <c r="A9213" s="176" t="s">
        <v>286</v>
      </c>
      <c r="B9213" s="176" t="s">
        <v>10059</v>
      </c>
      <c r="C9213" s="176" t="s">
        <v>12859</v>
      </c>
      <c r="D9213" s="155">
        <v>100</v>
      </c>
      <c r="E9213" s="155">
        <v>100</v>
      </c>
      <c r="F9213" s="166">
        <v>43117</v>
      </c>
      <c r="G9213" s="166">
        <v>43122</v>
      </c>
      <c r="H9213" s="157">
        <v>1</v>
      </c>
      <c r="I9213" s="166"/>
    </row>
    <row r="9214" spans="1:9" x14ac:dyDescent="0.25">
      <c r="A9214" s="176" t="s">
        <v>195</v>
      </c>
      <c r="B9214" s="176" t="s">
        <v>8206</v>
      </c>
      <c r="C9214" s="176" t="s">
        <v>12860</v>
      </c>
      <c r="D9214" s="155">
        <v>15</v>
      </c>
      <c r="E9214" s="155">
        <v>15</v>
      </c>
      <c r="F9214" s="166">
        <v>43117</v>
      </c>
      <c r="G9214" s="166">
        <v>43118</v>
      </c>
      <c r="H9214" s="157">
        <v>1</v>
      </c>
      <c r="I9214" s="166"/>
    </row>
    <row r="9215" spans="1:9" x14ac:dyDescent="0.25">
      <c r="A9215" s="176" t="s">
        <v>5827</v>
      </c>
      <c r="B9215" s="176" t="s">
        <v>12861</v>
      </c>
      <c r="C9215" s="176" t="s">
        <v>12862</v>
      </c>
      <c r="D9215" s="155">
        <v>25</v>
      </c>
      <c r="E9215" s="155">
        <v>1</v>
      </c>
      <c r="F9215" s="166">
        <v>43117</v>
      </c>
      <c r="G9215" s="166">
        <v>43111</v>
      </c>
      <c r="H9215" s="157">
        <v>0</v>
      </c>
      <c r="I9215" s="166"/>
    </row>
    <row r="9216" spans="1:9" x14ac:dyDescent="0.25">
      <c r="A9216" s="176" t="s">
        <v>12084</v>
      </c>
      <c r="B9216" s="176" t="s">
        <v>12864</v>
      </c>
      <c r="C9216" s="176" t="s">
        <v>12863</v>
      </c>
      <c r="D9216" s="155">
        <v>180</v>
      </c>
      <c r="E9216" s="155">
        <v>180</v>
      </c>
      <c r="F9216" s="166">
        <v>43117</v>
      </c>
      <c r="G9216" s="166">
        <v>43122</v>
      </c>
      <c r="H9216" s="157">
        <v>1</v>
      </c>
      <c r="I9216" s="166"/>
    </row>
    <row r="9217" spans="1:9" x14ac:dyDescent="0.25">
      <c r="A9217" s="176" t="s">
        <v>12084</v>
      </c>
      <c r="B9217" s="176" t="s">
        <v>12865</v>
      </c>
      <c r="C9217" s="176" t="s">
        <v>364</v>
      </c>
      <c r="D9217" s="155">
        <v>100</v>
      </c>
      <c r="E9217" s="155">
        <v>30</v>
      </c>
      <c r="F9217" s="166">
        <v>43117</v>
      </c>
      <c r="G9217" s="166">
        <v>43122</v>
      </c>
      <c r="H9217" s="157">
        <v>1</v>
      </c>
      <c r="I9217" s="166"/>
    </row>
    <row r="9218" spans="1:9" x14ac:dyDescent="0.25">
      <c r="A9218" s="176" t="s">
        <v>12084</v>
      </c>
      <c r="B9218" s="176" t="s">
        <v>12866</v>
      </c>
      <c r="C9218" s="176" t="s">
        <v>161</v>
      </c>
      <c r="D9218" s="155">
        <v>100</v>
      </c>
      <c r="E9218" s="155">
        <v>100</v>
      </c>
      <c r="F9218" s="166">
        <v>43117</v>
      </c>
      <c r="G9218" s="166">
        <v>43122</v>
      </c>
      <c r="H9218" s="157">
        <v>1</v>
      </c>
      <c r="I9218" s="166"/>
    </row>
    <row r="9219" spans="1:9" x14ac:dyDescent="0.25">
      <c r="A9219" s="176" t="s">
        <v>12084</v>
      </c>
      <c r="B9219" s="176" t="s">
        <v>12867</v>
      </c>
      <c r="C9219" s="176" t="s">
        <v>316</v>
      </c>
      <c r="D9219" s="155">
        <v>100</v>
      </c>
      <c r="E9219" s="155">
        <v>99</v>
      </c>
      <c r="F9219" s="166">
        <v>43117</v>
      </c>
      <c r="G9219" s="166">
        <v>43122</v>
      </c>
      <c r="H9219" s="157">
        <v>1</v>
      </c>
      <c r="I9219" s="166"/>
    </row>
    <row r="9220" spans="1:9" x14ac:dyDescent="0.25">
      <c r="A9220" s="176" t="s">
        <v>5827</v>
      </c>
      <c r="B9220" s="176" t="s">
        <v>12804</v>
      </c>
      <c r="C9220" s="176" t="s">
        <v>12805</v>
      </c>
      <c r="D9220" s="155">
        <v>25</v>
      </c>
      <c r="E9220" s="155">
        <v>24</v>
      </c>
      <c r="F9220" s="166">
        <v>43118</v>
      </c>
      <c r="G9220" s="166">
        <v>43119</v>
      </c>
      <c r="H9220" s="157">
        <v>1</v>
      </c>
      <c r="I9220" s="177" t="s">
        <v>12868</v>
      </c>
    </row>
    <row r="9221" spans="1:9" x14ac:dyDescent="0.25">
      <c r="A9221" s="176" t="s">
        <v>4963</v>
      </c>
      <c r="B9221" s="176" t="s">
        <v>7727</v>
      </c>
      <c r="C9221" s="176" t="s">
        <v>12869</v>
      </c>
      <c r="D9221" s="155">
        <v>50</v>
      </c>
      <c r="E9221" s="155">
        <v>50</v>
      </c>
      <c r="F9221" s="166">
        <v>43118</v>
      </c>
      <c r="G9221" s="166">
        <v>43122</v>
      </c>
      <c r="H9221" s="157">
        <v>1</v>
      </c>
      <c r="I9221" s="166"/>
    </row>
    <row r="9222" spans="1:9" x14ac:dyDescent="0.25">
      <c r="A9222" s="176" t="s">
        <v>115</v>
      </c>
      <c r="B9222" s="176" t="s">
        <v>549</v>
      </c>
      <c r="C9222" s="176" t="s">
        <v>12870</v>
      </c>
      <c r="D9222" s="155">
        <v>10</v>
      </c>
      <c r="E9222" s="155">
        <v>10</v>
      </c>
      <c r="F9222" s="166">
        <v>43118</v>
      </c>
      <c r="G9222" s="166">
        <v>43119</v>
      </c>
      <c r="H9222" s="157">
        <v>1</v>
      </c>
      <c r="I9222" s="166"/>
    </row>
    <row r="9223" spans="1:9" x14ac:dyDescent="0.25">
      <c r="A9223" s="176" t="s">
        <v>638</v>
      </c>
      <c r="B9223" s="176" t="s">
        <v>7738</v>
      </c>
      <c r="C9223" s="176" t="s">
        <v>12871</v>
      </c>
      <c r="D9223" s="155">
        <v>1500</v>
      </c>
      <c r="E9223" s="155">
        <v>1500</v>
      </c>
      <c r="F9223" s="166">
        <v>43118</v>
      </c>
      <c r="G9223" s="166">
        <v>43124</v>
      </c>
      <c r="H9223" s="157">
        <v>1</v>
      </c>
      <c r="I9223" s="166"/>
    </row>
    <row r="9224" spans="1:9" x14ac:dyDescent="0.25">
      <c r="A9224" s="176" t="s">
        <v>71</v>
      </c>
      <c r="B9224" s="176" t="s">
        <v>12873</v>
      </c>
      <c r="C9224" s="176" t="s">
        <v>12874</v>
      </c>
      <c r="D9224" s="155">
        <v>2</v>
      </c>
      <c r="E9224" s="155">
        <v>2</v>
      </c>
      <c r="F9224" s="166">
        <v>43118</v>
      </c>
      <c r="G9224" s="166">
        <v>43129</v>
      </c>
      <c r="H9224" s="157">
        <v>1</v>
      </c>
      <c r="I9224" s="166"/>
    </row>
    <row r="9225" spans="1:9" x14ac:dyDescent="0.25">
      <c r="A9225" s="176" t="s">
        <v>1492</v>
      </c>
      <c r="B9225" s="176" t="s">
        <v>2726</v>
      </c>
      <c r="C9225" s="176" t="s">
        <v>12875</v>
      </c>
      <c r="D9225" s="155">
        <v>250</v>
      </c>
      <c r="E9225" s="155">
        <v>250</v>
      </c>
      <c r="F9225" s="166">
        <v>43118</v>
      </c>
      <c r="G9225" s="166">
        <v>43119</v>
      </c>
      <c r="H9225" s="157">
        <v>1</v>
      </c>
      <c r="I9225" s="166"/>
    </row>
    <row r="9226" spans="1:9" x14ac:dyDescent="0.25">
      <c r="A9226" s="176" t="s">
        <v>12314</v>
      </c>
      <c r="B9226" s="176" t="s">
        <v>12725</v>
      </c>
      <c r="C9226" s="176" t="s">
        <v>12726</v>
      </c>
      <c r="D9226" s="155">
        <v>42</v>
      </c>
      <c r="E9226" s="155">
        <v>10</v>
      </c>
      <c r="F9226" s="166">
        <v>43118</v>
      </c>
      <c r="G9226" s="166">
        <v>43128</v>
      </c>
      <c r="H9226" s="157">
        <v>1</v>
      </c>
      <c r="I9226" s="166"/>
    </row>
    <row r="9227" spans="1:9" x14ac:dyDescent="0.25">
      <c r="A9227" s="176" t="s">
        <v>227</v>
      </c>
      <c r="B9227" s="176" t="s">
        <v>1320</v>
      </c>
      <c r="C9227" s="176" t="s">
        <v>12876</v>
      </c>
      <c r="D9227" s="155">
        <v>100</v>
      </c>
      <c r="E9227" s="155">
        <v>97</v>
      </c>
      <c r="F9227" s="166">
        <v>43119</v>
      </c>
      <c r="G9227" s="166">
        <v>43123</v>
      </c>
      <c r="H9227" s="157">
        <v>1</v>
      </c>
      <c r="I9227" s="166"/>
    </row>
    <row r="9228" spans="1:9" x14ac:dyDescent="0.25">
      <c r="A9228" s="176" t="s">
        <v>997</v>
      </c>
      <c r="B9228" s="176" t="s">
        <v>473</v>
      </c>
      <c r="C9228" s="176" t="s">
        <v>12877</v>
      </c>
      <c r="D9228" s="155">
        <v>100</v>
      </c>
      <c r="E9228" s="155">
        <v>100</v>
      </c>
      <c r="F9228" s="166">
        <v>43119</v>
      </c>
      <c r="G9228" s="166">
        <v>43123</v>
      </c>
      <c r="H9228" s="157">
        <v>1</v>
      </c>
      <c r="I9228" s="166"/>
    </row>
    <row r="9229" spans="1:9" x14ac:dyDescent="0.25">
      <c r="A9229" s="176" t="s">
        <v>2747</v>
      </c>
      <c r="B9229" s="176" t="s">
        <v>12878</v>
      </c>
      <c r="C9229" s="176" t="s">
        <v>12879</v>
      </c>
      <c r="D9229" s="155">
        <v>5</v>
      </c>
      <c r="E9229" s="155">
        <v>5</v>
      </c>
      <c r="F9229" s="166">
        <v>43119</v>
      </c>
      <c r="G9229" s="166">
        <v>43427</v>
      </c>
      <c r="H9229" s="157">
        <v>1</v>
      </c>
      <c r="I9229" s="177" t="s">
        <v>12886</v>
      </c>
    </row>
    <row r="9230" spans="1:9" x14ac:dyDescent="0.25">
      <c r="A9230" s="176" t="s">
        <v>46</v>
      </c>
      <c r="B9230" s="176" t="s">
        <v>12880</v>
      </c>
      <c r="C9230" s="176" t="s">
        <v>12881</v>
      </c>
      <c r="D9230" s="155">
        <v>200</v>
      </c>
      <c r="E9230" s="155">
        <v>200</v>
      </c>
      <c r="F9230" s="166">
        <v>43119</v>
      </c>
      <c r="G9230" s="166">
        <v>43433</v>
      </c>
      <c r="H9230" s="157">
        <v>1</v>
      </c>
      <c r="I9230" s="166"/>
    </row>
    <row r="9231" spans="1:9" x14ac:dyDescent="0.25">
      <c r="A9231" s="176" t="s">
        <v>12882</v>
      </c>
      <c r="B9231" s="176" t="s">
        <v>12884</v>
      </c>
      <c r="C9231" s="176" t="s">
        <v>12885</v>
      </c>
      <c r="D9231" s="155">
        <v>500</v>
      </c>
      <c r="E9231" s="155">
        <v>500</v>
      </c>
      <c r="F9231" s="177">
        <v>43119</v>
      </c>
      <c r="G9231" s="166">
        <v>43427</v>
      </c>
      <c r="H9231" s="157">
        <v>1</v>
      </c>
      <c r="I9231" s="166"/>
    </row>
    <row r="9232" spans="1:9" x14ac:dyDescent="0.25">
      <c r="A9232" s="176" t="s">
        <v>12882</v>
      </c>
      <c r="B9232" s="176" t="s">
        <v>12883</v>
      </c>
      <c r="C9232" s="176" t="s">
        <v>12885</v>
      </c>
      <c r="D9232" s="155">
        <v>500</v>
      </c>
      <c r="E9232" s="155">
        <v>500</v>
      </c>
      <c r="F9232" s="166">
        <v>43119</v>
      </c>
      <c r="G9232" s="166">
        <v>43427</v>
      </c>
      <c r="H9232" s="157">
        <v>1</v>
      </c>
      <c r="I9232" s="166"/>
    </row>
    <row r="9233" spans="1:9" x14ac:dyDescent="0.25">
      <c r="A9233" s="176" t="s">
        <v>10087</v>
      </c>
      <c r="B9233" s="176" t="s">
        <v>12892</v>
      </c>
      <c r="C9233" s="176" t="s">
        <v>12893</v>
      </c>
      <c r="D9233" s="155">
        <v>100</v>
      </c>
      <c r="E9233" s="155">
        <v>100</v>
      </c>
      <c r="F9233" s="166">
        <v>43122</v>
      </c>
      <c r="G9233" s="166">
        <v>43123</v>
      </c>
      <c r="H9233" s="157">
        <v>1</v>
      </c>
      <c r="I9233" s="166"/>
    </row>
    <row r="9234" spans="1:9" x14ac:dyDescent="0.25">
      <c r="A9234" s="176" t="s">
        <v>71</v>
      </c>
      <c r="B9234" s="176" t="s">
        <v>167</v>
      </c>
      <c r="C9234" s="176" t="s">
        <v>12894</v>
      </c>
      <c r="D9234" s="155">
        <v>5</v>
      </c>
      <c r="E9234" s="155">
        <v>5</v>
      </c>
      <c r="F9234" s="166">
        <v>43122</v>
      </c>
      <c r="G9234" s="166">
        <v>43129</v>
      </c>
      <c r="H9234" s="157">
        <v>1</v>
      </c>
      <c r="I9234" s="166"/>
    </row>
    <row r="9235" spans="1:9" x14ac:dyDescent="0.25">
      <c r="A9235" s="176" t="s">
        <v>71</v>
      </c>
      <c r="B9235" s="176" t="s">
        <v>167</v>
      </c>
      <c r="C9235" s="176" t="s">
        <v>12895</v>
      </c>
      <c r="D9235" s="155">
        <v>10</v>
      </c>
      <c r="E9235" s="155">
        <v>10</v>
      </c>
      <c r="F9235" s="166">
        <v>43122</v>
      </c>
      <c r="G9235" s="166">
        <v>43129</v>
      </c>
      <c r="H9235" s="157">
        <v>1</v>
      </c>
      <c r="I9235" s="166"/>
    </row>
    <row r="9236" spans="1:9" x14ac:dyDescent="0.25">
      <c r="A9236" s="176" t="s">
        <v>71</v>
      </c>
      <c r="B9236" s="176" t="s">
        <v>2730</v>
      </c>
      <c r="C9236" s="176" t="s">
        <v>12896</v>
      </c>
      <c r="D9236" s="155">
        <v>6</v>
      </c>
      <c r="E9236" s="155">
        <v>6</v>
      </c>
      <c r="F9236" s="166">
        <v>43122</v>
      </c>
      <c r="G9236" s="166">
        <v>43129</v>
      </c>
      <c r="H9236" s="157">
        <v>1</v>
      </c>
      <c r="I9236" s="166"/>
    </row>
    <row r="9237" spans="1:9" x14ac:dyDescent="0.25">
      <c r="A9237" s="176" t="s">
        <v>12084</v>
      </c>
      <c r="B9237" s="176" t="s">
        <v>12897</v>
      </c>
      <c r="C9237" s="176" t="s">
        <v>12898</v>
      </c>
      <c r="D9237" s="155">
        <v>100</v>
      </c>
      <c r="E9237" s="155">
        <v>70</v>
      </c>
      <c r="F9237" s="166">
        <v>43123</v>
      </c>
      <c r="G9237" s="166">
        <v>43124</v>
      </c>
      <c r="H9237" s="157">
        <v>1</v>
      </c>
      <c r="I9237" s="166"/>
    </row>
    <row r="9238" spans="1:9" x14ac:dyDescent="0.25">
      <c r="A9238" s="176" t="s">
        <v>12084</v>
      </c>
      <c r="B9238" s="176" t="s">
        <v>12087</v>
      </c>
      <c r="C9238" s="176" t="s">
        <v>316</v>
      </c>
      <c r="D9238" s="155">
        <v>100</v>
      </c>
      <c r="E9238" s="155">
        <v>1</v>
      </c>
      <c r="F9238" s="166">
        <v>43123</v>
      </c>
      <c r="G9238" s="166">
        <v>43124</v>
      </c>
      <c r="H9238" s="157">
        <v>1</v>
      </c>
      <c r="I9238" s="166"/>
    </row>
    <row r="9239" spans="1:9" x14ac:dyDescent="0.25">
      <c r="A9239" s="176" t="s">
        <v>10330</v>
      </c>
      <c r="B9239" s="176" t="s">
        <v>697</v>
      </c>
      <c r="C9239" s="176" t="s">
        <v>12899</v>
      </c>
      <c r="D9239" s="155">
        <v>100</v>
      </c>
      <c r="E9239" s="155">
        <v>100</v>
      </c>
      <c r="F9239" s="166">
        <v>43122</v>
      </c>
      <c r="G9239" s="166">
        <v>43108</v>
      </c>
      <c r="H9239" s="157">
        <v>0</v>
      </c>
      <c r="I9239" s="177" t="s">
        <v>12900</v>
      </c>
    </row>
    <row r="9240" spans="1:9" x14ac:dyDescent="0.25">
      <c r="A9240" s="176" t="s">
        <v>29</v>
      </c>
      <c r="B9240" s="176" t="s">
        <v>3249</v>
      </c>
      <c r="C9240" s="176" t="s">
        <v>12901</v>
      </c>
      <c r="D9240" s="155">
        <v>10</v>
      </c>
      <c r="E9240" s="155">
        <v>10</v>
      </c>
      <c r="F9240" s="166">
        <v>43122</v>
      </c>
      <c r="G9240" s="166">
        <v>43133</v>
      </c>
      <c r="H9240" s="157">
        <v>1</v>
      </c>
      <c r="I9240" s="166"/>
    </row>
    <row r="9241" spans="1:9" x14ac:dyDescent="0.25">
      <c r="A9241" s="176" t="s">
        <v>6837</v>
      </c>
      <c r="B9241" s="176" t="s">
        <v>1048</v>
      </c>
      <c r="C9241" s="176" t="s">
        <v>12902</v>
      </c>
      <c r="D9241" s="155">
        <v>20</v>
      </c>
      <c r="E9241" s="155">
        <v>20</v>
      </c>
      <c r="F9241" s="166">
        <v>43122</v>
      </c>
      <c r="G9241" s="166">
        <v>43124</v>
      </c>
      <c r="H9241" s="157">
        <v>1</v>
      </c>
      <c r="I9241" s="166"/>
    </row>
    <row r="9242" spans="1:9" x14ac:dyDescent="0.25">
      <c r="A9242" s="176" t="s">
        <v>12314</v>
      </c>
      <c r="B9242" s="176" t="s">
        <v>12725</v>
      </c>
      <c r="C9242" s="176" t="s">
        <v>12726</v>
      </c>
      <c r="D9242" s="155">
        <v>42</v>
      </c>
      <c r="E9242" s="155">
        <v>20</v>
      </c>
      <c r="F9242" s="166">
        <v>43122</v>
      </c>
      <c r="G9242" s="166">
        <v>43128</v>
      </c>
      <c r="H9242" s="157">
        <v>1</v>
      </c>
      <c r="I9242" s="166"/>
    </row>
    <row r="9243" spans="1:9" x14ac:dyDescent="0.25">
      <c r="A9243" s="176" t="s">
        <v>36</v>
      </c>
      <c r="B9243" s="176" t="s">
        <v>812</v>
      </c>
      <c r="C9243" s="176" t="s">
        <v>12903</v>
      </c>
      <c r="D9243" s="155">
        <v>50</v>
      </c>
      <c r="E9243" s="155">
        <v>50</v>
      </c>
      <c r="F9243" s="166">
        <v>43123</v>
      </c>
      <c r="G9243" s="166">
        <v>43126</v>
      </c>
      <c r="H9243" s="157">
        <v>1</v>
      </c>
      <c r="I9243" s="166"/>
    </row>
    <row r="9244" spans="1:9" x14ac:dyDescent="0.25">
      <c r="A9244" s="176" t="s">
        <v>36</v>
      </c>
      <c r="B9244" s="176" t="s">
        <v>12904</v>
      </c>
      <c r="C9244" s="176" t="s">
        <v>12906</v>
      </c>
      <c r="D9244" s="155">
        <v>10</v>
      </c>
      <c r="E9244" s="155">
        <v>10</v>
      </c>
      <c r="F9244" s="166">
        <v>43123</v>
      </c>
      <c r="G9244" s="166">
        <v>43126</v>
      </c>
      <c r="H9244" s="157">
        <v>1</v>
      </c>
      <c r="I9244" s="166"/>
    </row>
    <row r="9245" spans="1:9" x14ac:dyDescent="0.25">
      <c r="A9245" s="176" t="s">
        <v>36</v>
      </c>
      <c r="B9245" s="176" t="s">
        <v>12905</v>
      </c>
      <c r="C9245" s="176" t="s">
        <v>161</v>
      </c>
      <c r="D9245" s="155">
        <v>10</v>
      </c>
      <c r="E9245" s="155">
        <v>10</v>
      </c>
      <c r="F9245" s="166">
        <v>43123</v>
      </c>
      <c r="G9245" s="166">
        <v>43126</v>
      </c>
      <c r="H9245" s="157">
        <v>1</v>
      </c>
      <c r="I9245" s="166"/>
    </row>
    <row r="9246" spans="1:9" x14ac:dyDescent="0.25">
      <c r="A9246" s="176" t="s">
        <v>12907</v>
      </c>
      <c r="B9246" s="176" t="s">
        <v>12908</v>
      </c>
      <c r="C9246" s="176" t="s">
        <v>12909</v>
      </c>
      <c r="D9246" s="155">
        <v>5</v>
      </c>
      <c r="E9246" s="155">
        <v>5</v>
      </c>
      <c r="F9246" s="166">
        <v>43123</v>
      </c>
      <c r="G9246" s="166">
        <v>43124</v>
      </c>
      <c r="H9246" s="157">
        <v>1</v>
      </c>
      <c r="I9246" s="166"/>
    </row>
    <row r="9247" spans="1:9" x14ac:dyDescent="0.25">
      <c r="A9247" s="176" t="s">
        <v>12014</v>
      </c>
      <c r="B9247" s="176" t="s">
        <v>12910</v>
      </c>
      <c r="C9247" s="176" t="s">
        <v>12911</v>
      </c>
      <c r="D9247" s="155">
        <v>2</v>
      </c>
      <c r="E9247" s="155">
        <v>2</v>
      </c>
      <c r="F9247" s="166">
        <v>43123</v>
      </c>
      <c r="G9247" s="166">
        <v>43123</v>
      </c>
      <c r="H9247" s="157">
        <v>1</v>
      </c>
      <c r="I9247" s="166"/>
    </row>
    <row r="9248" spans="1:9" x14ac:dyDescent="0.25">
      <c r="A9248" s="176" t="s">
        <v>3481</v>
      </c>
      <c r="B9248" s="176" t="s">
        <v>11378</v>
      </c>
      <c r="C9248" s="176" t="s">
        <v>12912</v>
      </c>
      <c r="D9248" s="155">
        <v>40</v>
      </c>
      <c r="E9248" s="155">
        <v>40</v>
      </c>
      <c r="F9248" s="166">
        <v>43123</v>
      </c>
      <c r="G9248" s="166">
        <v>43130</v>
      </c>
      <c r="H9248" s="157">
        <v>1</v>
      </c>
      <c r="I9248" s="166"/>
    </row>
    <row r="9249" spans="1:9" x14ac:dyDescent="0.25">
      <c r="A9249" s="176" t="s">
        <v>65</v>
      </c>
      <c r="B9249" s="176" t="s">
        <v>12048</v>
      </c>
      <c r="C9249" s="176" t="s">
        <v>12913</v>
      </c>
      <c r="D9249" s="155">
        <v>50</v>
      </c>
      <c r="E9249" s="155">
        <v>50</v>
      </c>
      <c r="F9249" s="166">
        <v>43124</v>
      </c>
      <c r="G9249" s="166">
        <v>43129</v>
      </c>
      <c r="H9249" s="157">
        <v>1</v>
      </c>
      <c r="I9249" s="166"/>
    </row>
    <row r="9250" spans="1:9" x14ac:dyDescent="0.25">
      <c r="A9250" s="176" t="s">
        <v>5827</v>
      </c>
      <c r="B9250" s="176" t="s">
        <v>8964</v>
      </c>
      <c r="C9250" s="176" t="s">
        <v>12914</v>
      </c>
      <c r="D9250" s="155">
        <v>25</v>
      </c>
      <c r="E9250" s="155">
        <v>25</v>
      </c>
      <c r="F9250" s="166">
        <v>43124</v>
      </c>
      <c r="G9250" s="166">
        <v>43111</v>
      </c>
      <c r="H9250" s="157">
        <v>0</v>
      </c>
      <c r="I9250" s="166"/>
    </row>
    <row r="9251" spans="1:9" x14ac:dyDescent="0.25">
      <c r="A9251" s="176" t="s">
        <v>4963</v>
      </c>
      <c r="B9251" s="176" t="s">
        <v>12915</v>
      </c>
      <c r="C9251" s="176" t="s">
        <v>12916</v>
      </c>
      <c r="D9251" s="155">
        <v>6</v>
      </c>
      <c r="E9251" s="155">
        <v>5</v>
      </c>
      <c r="F9251" s="166">
        <v>43124</v>
      </c>
      <c r="G9251" s="166">
        <v>43130</v>
      </c>
      <c r="H9251" s="157">
        <v>1</v>
      </c>
      <c r="I9251" s="166"/>
    </row>
    <row r="9252" spans="1:9" x14ac:dyDescent="0.25">
      <c r="A9252" s="176" t="s">
        <v>29</v>
      </c>
      <c r="B9252" s="176" t="s">
        <v>7235</v>
      </c>
      <c r="C9252" s="176" t="s">
        <v>12917</v>
      </c>
      <c r="D9252" s="155">
        <v>200</v>
      </c>
      <c r="E9252" s="155">
        <v>226</v>
      </c>
      <c r="F9252" s="166">
        <v>43124</v>
      </c>
      <c r="G9252" s="166">
        <v>43129</v>
      </c>
      <c r="H9252" s="157">
        <v>1</v>
      </c>
      <c r="I9252" s="166"/>
    </row>
    <row r="9253" spans="1:9" x14ac:dyDescent="0.25">
      <c r="A9253" s="176" t="s">
        <v>286</v>
      </c>
      <c r="B9253" s="176" t="s">
        <v>12918</v>
      </c>
      <c r="C9253" s="176" t="s">
        <v>12919</v>
      </c>
      <c r="D9253" s="155">
        <v>50</v>
      </c>
      <c r="E9253" s="155">
        <v>50</v>
      </c>
      <c r="F9253" s="166">
        <v>43124</v>
      </c>
      <c r="G9253" s="166">
        <v>43126</v>
      </c>
      <c r="H9253" s="157">
        <v>1</v>
      </c>
      <c r="I9253" s="166"/>
    </row>
    <row r="9254" spans="1:9" x14ac:dyDescent="0.25">
      <c r="A9254" s="176" t="s">
        <v>39</v>
      </c>
      <c r="B9254" s="176" t="s">
        <v>380</v>
      </c>
      <c r="C9254" s="176" t="s">
        <v>12920</v>
      </c>
      <c r="D9254" s="155">
        <v>500</v>
      </c>
      <c r="E9254" s="155">
        <v>525</v>
      </c>
      <c r="F9254" s="166">
        <v>43125</v>
      </c>
      <c r="G9254" s="166">
        <v>43131</v>
      </c>
      <c r="H9254" s="157">
        <v>1</v>
      </c>
      <c r="I9254" s="166"/>
    </row>
    <row r="9255" spans="1:9" x14ac:dyDescent="0.25">
      <c r="A9255" s="176" t="s">
        <v>71</v>
      </c>
      <c r="B9255" s="176" t="s">
        <v>1530</v>
      </c>
      <c r="C9255" s="176" t="s">
        <v>12921</v>
      </c>
      <c r="D9255" s="155">
        <v>10</v>
      </c>
      <c r="E9255" s="155">
        <v>10</v>
      </c>
      <c r="F9255" s="166">
        <v>43125</v>
      </c>
      <c r="G9255" s="166">
        <v>43132</v>
      </c>
      <c r="H9255" s="157">
        <v>1</v>
      </c>
      <c r="I9255" s="166"/>
    </row>
    <row r="9256" spans="1:9" x14ac:dyDescent="0.25">
      <c r="A9256" s="176" t="s">
        <v>563</v>
      </c>
      <c r="B9256" s="176" t="s">
        <v>12922</v>
      </c>
      <c r="C9256" s="176" t="s">
        <v>12923</v>
      </c>
      <c r="D9256" s="155">
        <v>50</v>
      </c>
      <c r="E9256" s="155">
        <v>50</v>
      </c>
      <c r="F9256" s="166">
        <v>43125</v>
      </c>
      <c r="G9256" s="166">
        <v>43126</v>
      </c>
      <c r="H9256" s="157">
        <v>1</v>
      </c>
      <c r="I9256" s="166"/>
    </row>
    <row r="9257" spans="1:9" x14ac:dyDescent="0.25">
      <c r="A9257" s="176" t="s">
        <v>12924</v>
      </c>
      <c r="B9257" s="176" t="s">
        <v>12925</v>
      </c>
      <c r="C9257" s="176" t="s">
        <v>12926</v>
      </c>
      <c r="D9257" s="155">
        <v>5</v>
      </c>
      <c r="E9257" s="155">
        <v>5</v>
      </c>
      <c r="F9257" s="166">
        <v>43125</v>
      </c>
      <c r="G9257" s="166">
        <v>43138</v>
      </c>
      <c r="H9257" s="157">
        <v>1</v>
      </c>
      <c r="I9257" s="166"/>
    </row>
    <row r="9258" spans="1:9" x14ac:dyDescent="0.25">
      <c r="A9258" s="176" t="s">
        <v>10381</v>
      </c>
      <c r="B9258" s="176" t="s">
        <v>345</v>
      </c>
      <c r="C9258" s="176" t="s">
        <v>12927</v>
      </c>
      <c r="D9258" s="155">
        <v>30</v>
      </c>
      <c r="E9258" s="155">
        <v>30</v>
      </c>
      <c r="F9258" s="166">
        <v>43126</v>
      </c>
      <c r="G9258" s="166">
        <v>43130</v>
      </c>
      <c r="H9258" s="157">
        <v>1</v>
      </c>
      <c r="I9258" s="166"/>
    </row>
    <row r="9259" spans="1:9" x14ac:dyDescent="0.25">
      <c r="A9259" s="176" t="s">
        <v>299</v>
      </c>
      <c r="B9259" s="176" t="s">
        <v>5243</v>
      </c>
      <c r="C9259" s="176" t="s">
        <v>12928</v>
      </c>
      <c r="D9259" s="155">
        <v>50</v>
      </c>
      <c r="E9259" s="155">
        <v>50</v>
      </c>
      <c r="F9259" s="166">
        <v>43126</v>
      </c>
      <c r="G9259" s="166">
        <v>43132</v>
      </c>
      <c r="H9259" s="157">
        <v>1</v>
      </c>
      <c r="I9259" s="166"/>
    </row>
    <row r="9260" spans="1:9" x14ac:dyDescent="0.25">
      <c r="A9260" s="176" t="s">
        <v>11953</v>
      </c>
      <c r="B9260" s="176" t="s">
        <v>495</v>
      </c>
      <c r="C9260" s="176" t="s">
        <v>12929</v>
      </c>
      <c r="D9260" s="155">
        <v>5088</v>
      </c>
      <c r="E9260" s="155">
        <v>5088</v>
      </c>
      <c r="F9260" s="166">
        <v>43126</v>
      </c>
      <c r="G9260" s="166">
        <v>43130</v>
      </c>
      <c r="H9260" s="157">
        <v>1</v>
      </c>
      <c r="I9260" s="166"/>
    </row>
    <row r="9261" spans="1:9" x14ac:dyDescent="0.25">
      <c r="A9261" s="176" t="s">
        <v>11953</v>
      </c>
      <c r="B9261" s="176" t="s">
        <v>495</v>
      </c>
      <c r="C9261" s="176" t="s">
        <v>364</v>
      </c>
      <c r="D9261" s="155">
        <v>5088</v>
      </c>
      <c r="E9261" s="155">
        <v>5088</v>
      </c>
      <c r="F9261" s="166">
        <v>43126</v>
      </c>
      <c r="G9261" s="166">
        <v>43130</v>
      </c>
      <c r="H9261" s="157">
        <v>1</v>
      </c>
      <c r="I9261" s="166"/>
    </row>
    <row r="9262" spans="1:9" x14ac:dyDescent="0.25">
      <c r="A9262" s="176" t="s">
        <v>9258</v>
      </c>
      <c r="B9262" s="176" t="s">
        <v>12930</v>
      </c>
      <c r="C9262" s="176" t="s">
        <v>12931</v>
      </c>
      <c r="D9262" s="155">
        <v>6</v>
      </c>
      <c r="E9262" s="155">
        <v>6</v>
      </c>
      <c r="F9262" s="166">
        <v>43126</v>
      </c>
      <c r="G9262" s="166">
        <v>43143</v>
      </c>
      <c r="H9262" s="157">
        <v>1</v>
      </c>
      <c r="I9262" s="166"/>
    </row>
    <row r="9263" spans="1:9" x14ac:dyDescent="0.25">
      <c r="A9263" s="176" t="s">
        <v>2317</v>
      </c>
      <c r="B9263" s="176" t="s">
        <v>2318</v>
      </c>
      <c r="C9263" s="176" t="s">
        <v>12837</v>
      </c>
      <c r="D9263" s="155">
        <v>500</v>
      </c>
      <c r="E9263" s="155">
        <v>92</v>
      </c>
      <c r="F9263" s="166">
        <v>43126</v>
      </c>
      <c r="G9263" s="166">
        <v>43136</v>
      </c>
      <c r="H9263" s="157">
        <v>1</v>
      </c>
      <c r="I9263" s="166"/>
    </row>
    <row r="9264" spans="1:9" x14ac:dyDescent="0.25">
      <c r="A9264" s="176" t="s">
        <v>10087</v>
      </c>
      <c r="B9264" s="176" t="s">
        <v>12932</v>
      </c>
      <c r="C9264" s="176" t="s">
        <v>12933</v>
      </c>
      <c r="D9264" s="155">
        <v>200</v>
      </c>
      <c r="E9264" s="155">
        <v>200</v>
      </c>
      <c r="F9264" s="166">
        <v>43126</v>
      </c>
      <c r="G9264" s="166">
        <v>43131</v>
      </c>
      <c r="H9264" s="157">
        <v>1</v>
      </c>
      <c r="I9264" s="177" t="s">
        <v>12934</v>
      </c>
    </row>
    <row r="9265" spans="1:9" ht="30" x14ac:dyDescent="0.25">
      <c r="A9265" s="176" t="s">
        <v>12558</v>
      </c>
      <c r="B9265" s="176" t="s">
        <v>12935</v>
      </c>
      <c r="C9265" s="176" t="s">
        <v>12936</v>
      </c>
      <c r="D9265" s="155">
        <v>16</v>
      </c>
      <c r="E9265" s="155">
        <v>5</v>
      </c>
      <c r="F9265" s="166">
        <v>43126</v>
      </c>
      <c r="G9265" s="166">
        <v>43138</v>
      </c>
      <c r="H9265" s="157">
        <v>1</v>
      </c>
      <c r="I9265" s="166"/>
    </row>
    <row r="9266" spans="1:9" x14ac:dyDescent="0.25">
      <c r="A9266" s="176" t="s">
        <v>12939</v>
      </c>
      <c r="B9266" s="176" t="s">
        <v>12938</v>
      </c>
      <c r="C9266" s="176" t="s">
        <v>12937</v>
      </c>
      <c r="D9266" s="155">
        <v>25</v>
      </c>
      <c r="E9266" s="155">
        <v>25</v>
      </c>
      <c r="F9266" s="166">
        <v>43126</v>
      </c>
      <c r="G9266" s="166">
        <v>43110</v>
      </c>
      <c r="H9266" s="157">
        <v>0</v>
      </c>
      <c r="I9266" s="177" t="s">
        <v>12952</v>
      </c>
    </row>
    <row r="9267" spans="1:9" x14ac:dyDescent="0.25">
      <c r="A9267" s="176" t="s">
        <v>2844</v>
      </c>
      <c r="B9267" s="176" t="s">
        <v>538</v>
      </c>
      <c r="C9267" s="176" t="s">
        <v>12940</v>
      </c>
      <c r="D9267" s="155">
        <v>500</v>
      </c>
      <c r="E9267" s="155">
        <v>500</v>
      </c>
      <c r="F9267" s="166">
        <v>43129</v>
      </c>
      <c r="G9267" s="166">
        <v>43133</v>
      </c>
      <c r="H9267" s="157">
        <v>1</v>
      </c>
      <c r="I9267" s="166"/>
    </row>
    <row r="9268" spans="1:9" x14ac:dyDescent="0.25">
      <c r="A9268" s="176" t="s">
        <v>12942</v>
      </c>
      <c r="B9268" s="176" t="s">
        <v>1696</v>
      </c>
      <c r="C9268" s="176" t="s">
        <v>12948</v>
      </c>
      <c r="D9268" s="155">
        <v>38</v>
      </c>
      <c r="E9268" s="155">
        <v>38</v>
      </c>
      <c r="F9268" s="166">
        <v>43129</v>
      </c>
      <c r="G9268" s="166">
        <v>43129</v>
      </c>
      <c r="H9268" s="157">
        <v>1</v>
      </c>
      <c r="I9268" s="177" t="s">
        <v>272</v>
      </c>
    </row>
    <row r="9269" spans="1:9" x14ac:dyDescent="0.25">
      <c r="A9269" s="176" t="s">
        <v>5827</v>
      </c>
      <c r="B9269" s="176" t="s">
        <v>7335</v>
      </c>
      <c r="C9269" s="176" t="s">
        <v>12943</v>
      </c>
      <c r="D9269" s="155">
        <v>25</v>
      </c>
      <c r="E9269" s="155">
        <v>1</v>
      </c>
      <c r="F9269" s="166">
        <v>43129</v>
      </c>
      <c r="G9269" s="166">
        <v>43130</v>
      </c>
      <c r="H9269" s="157">
        <v>1</v>
      </c>
      <c r="I9269" s="177" t="s">
        <v>12727</v>
      </c>
    </row>
    <row r="9270" spans="1:9" x14ac:dyDescent="0.25">
      <c r="A9270" s="176" t="s">
        <v>12314</v>
      </c>
      <c r="B9270" s="176" t="s">
        <v>12485</v>
      </c>
      <c r="C9270" s="176" t="s">
        <v>12944</v>
      </c>
      <c r="D9270" s="155">
        <v>74</v>
      </c>
      <c r="E9270" s="155">
        <v>35</v>
      </c>
      <c r="F9270" s="166">
        <v>43129</v>
      </c>
      <c r="G9270" s="166">
        <v>43133</v>
      </c>
      <c r="H9270" s="157">
        <v>1</v>
      </c>
      <c r="I9270" s="166"/>
    </row>
    <row r="9271" spans="1:9" x14ac:dyDescent="0.25">
      <c r="A9271" s="176" t="s">
        <v>12945</v>
      </c>
      <c r="B9271" s="176" t="s">
        <v>12946</v>
      </c>
      <c r="C9271" s="176" t="s">
        <v>12947</v>
      </c>
      <c r="D9271" s="155">
        <v>2</v>
      </c>
      <c r="E9271" s="155">
        <v>2</v>
      </c>
      <c r="F9271" s="166">
        <v>43129</v>
      </c>
      <c r="G9271" s="166">
        <v>43131</v>
      </c>
      <c r="H9271" s="157">
        <v>1</v>
      </c>
      <c r="I9271" s="177" t="s">
        <v>12727</v>
      </c>
    </row>
    <row r="9272" spans="1:9" x14ac:dyDescent="0.25">
      <c r="A9272" s="176" t="s">
        <v>2714</v>
      </c>
      <c r="B9272" s="176" t="s">
        <v>5304</v>
      </c>
      <c r="C9272" s="176" t="s">
        <v>12949</v>
      </c>
      <c r="D9272" s="155">
        <v>300</v>
      </c>
      <c r="E9272" s="155">
        <v>300</v>
      </c>
      <c r="F9272" s="166">
        <v>43130</v>
      </c>
      <c r="G9272" s="166">
        <v>43133</v>
      </c>
      <c r="H9272" s="157">
        <v>1</v>
      </c>
      <c r="I9272" s="166"/>
    </row>
    <row r="9273" spans="1:9" x14ac:dyDescent="0.25">
      <c r="A9273" s="176" t="s">
        <v>2714</v>
      </c>
      <c r="B9273" s="176" t="s">
        <v>8984</v>
      </c>
      <c r="C9273" s="176" t="s">
        <v>12950</v>
      </c>
      <c r="D9273" s="155">
        <v>100</v>
      </c>
      <c r="E9273" s="155">
        <v>100</v>
      </c>
      <c r="F9273" s="166">
        <v>43130</v>
      </c>
      <c r="G9273" s="166">
        <v>43136</v>
      </c>
      <c r="H9273" s="157">
        <v>1</v>
      </c>
      <c r="I9273" s="166"/>
    </row>
    <row r="9274" spans="1:9" x14ac:dyDescent="0.25">
      <c r="A9274" s="176" t="s">
        <v>9275</v>
      </c>
      <c r="B9274" s="176" t="s">
        <v>626</v>
      </c>
      <c r="C9274" s="176" t="s">
        <v>12951</v>
      </c>
      <c r="D9274" s="155">
        <v>2500</v>
      </c>
      <c r="E9274" s="155">
        <v>2500</v>
      </c>
      <c r="F9274" s="166">
        <v>43130</v>
      </c>
      <c r="G9274" s="166">
        <v>43133</v>
      </c>
      <c r="H9274" s="157">
        <v>1</v>
      </c>
      <c r="I9274" s="166"/>
    </row>
    <row r="9275" spans="1:9" x14ac:dyDescent="0.25">
      <c r="A9275" s="176" t="s">
        <v>3481</v>
      </c>
      <c r="B9275" s="176" t="s">
        <v>339</v>
      </c>
      <c r="C9275" s="176" t="s">
        <v>12955</v>
      </c>
      <c r="D9275" s="155">
        <v>50</v>
      </c>
      <c r="E9275" s="155">
        <v>50</v>
      </c>
      <c r="F9275" s="166">
        <v>43130</v>
      </c>
      <c r="G9275" s="166">
        <v>43131</v>
      </c>
      <c r="H9275" s="157">
        <v>1</v>
      </c>
      <c r="I9275" s="166"/>
    </row>
    <row r="9276" spans="1:9" x14ac:dyDescent="0.25">
      <c r="A9276" s="176" t="s">
        <v>12558</v>
      </c>
      <c r="B9276" s="176" t="s">
        <v>12956</v>
      </c>
      <c r="C9276" s="176" t="s">
        <v>12957</v>
      </c>
      <c r="D9276" s="155">
        <v>16</v>
      </c>
      <c r="E9276" s="155">
        <v>5</v>
      </c>
      <c r="F9276" s="166">
        <v>43130</v>
      </c>
      <c r="G9276" s="166">
        <v>43131</v>
      </c>
      <c r="H9276" s="157">
        <v>1</v>
      </c>
      <c r="I9276" s="166"/>
    </row>
    <row r="9277" spans="1:9" ht="30" x14ac:dyDescent="0.25">
      <c r="A9277" s="176" t="s">
        <v>12958</v>
      </c>
      <c r="B9277" s="176" t="s">
        <v>12252</v>
      </c>
      <c r="C9277" s="176" t="s">
        <v>12959</v>
      </c>
      <c r="D9277" s="155">
        <v>5</v>
      </c>
      <c r="E9277" s="155">
        <v>5</v>
      </c>
      <c r="F9277" s="166">
        <v>43131</v>
      </c>
      <c r="G9277" s="166">
        <v>43132</v>
      </c>
      <c r="H9277" s="157">
        <v>1</v>
      </c>
      <c r="I9277" s="177" t="s">
        <v>12960</v>
      </c>
    </row>
    <row r="9278" spans="1:9" x14ac:dyDescent="0.25">
      <c r="A9278" s="176" t="s">
        <v>520</v>
      </c>
      <c r="B9278" s="176" t="s">
        <v>521</v>
      </c>
      <c r="C9278" s="176" t="s">
        <v>12961</v>
      </c>
      <c r="D9278" s="155">
        <v>300</v>
      </c>
      <c r="E9278" s="155">
        <v>300</v>
      </c>
      <c r="F9278" s="166">
        <v>43131</v>
      </c>
      <c r="G9278" s="166">
        <v>43133</v>
      </c>
      <c r="H9278" s="157">
        <v>1</v>
      </c>
      <c r="I9278" s="166"/>
    </row>
    <row r="9279" spans="1:9" x14ac:dyDescent="0.25">
      <c r="A9279" s="176" t="s">
        <v>5581</v>
      </c>
      <c r="B9279" s="176" t="s">
        <v>5582</v>
      </c>
      <c r="C9279" s="176" t="s">
        <v>12962</v>
      </c>
      <c r="D9279" s="155">
        <v>2000</v>
      </c>
      <c r="E9279" s="155">
        <v>2000</v>
      </c>
      <c r="F9279" s="166">
        <v>43131</v>
      </c>
      <c r="G9279" s="166">
        <v>43136</v>
      </c>
      <c r="H9279" s="157">
        <v>1</v>
      </c>
      <c r="I9279" s="166"/>
    </row>
    <row r="9280" spans="1:9" x14ac:dyDescent="0.25">
      <c r="A9280" s="176" t="s">
        <v>6339</v>
      </c>
      <c r="B9280" s="176" t="s">
        <v>6308</v>
      </c>
      <c r="C9280" s="176" t="s">
        <v>12963</v>
      </c>
      <c r="D9280" s="155">
        <v>100</v>
      </c>
      <c r="E9280" s="155">
        <v>100</v>
      </c>
      <c r="F9280" s="166">
        <v>43131</v>
      </c>
      <c r="G9280" s="166">
        <v>43137</v>
      </c>
      <c r="H9280" s="157">
        <v>1</v>
      </c>
      <c r="I9280" s="166"/>
    </row>
    <row r="9281" spans="1:9" x14ac:dyDescent="0.25">
      <c r="A9281" s="176" t="s">
        <v>173</v>
      </c>
      <c r="B9281" s="176" t="s">
        <v>7895</v>
      </c>
      <c r="C9281" s="176" t="s">
        <v>12964</v>
      </c>
      <c r="D9281" s="155">
        <v>300</v>
      </c>
      <c r="E9281" s="155">
        <v>300</v>
      </c>
      <c r="F9281" s="166">
        <v>43131</v>
      </c>
      <c r="G9281" s="166">
        <v>43133</v>
      </c>
      <c r="H9281" s="157">
        <v>1</v>
      </c>
      <c r="I9281" s="166"/>
    </row>
    <row r="9282" spans="1:9" x14ac:dyDescent="0.25">
      <c r="A9282" s="176" t="s">
        <v>173</v>
      </c>
      <c r="B9282" s="176" t="s">
        <v>9908</v>
      </c>
      <c r="C9282" s="176" t="s">
        <v>364</v>
      </c>
      <c r="D9282" s="155">
        <v>150</v>
      </c>
      <c r="E9282" s="155">
        <v>150</v>
      </c>
      <c r="F9282" s="166">
        <v>43131</v>
      </c>
      <c r="G9282" s="166">
        <v>43133</v>
      </c>
      <c r="H9282" s="157">
        <v>1</v>
      </c>
      <c r="I9282" s="166"/>
    </row>
    <row r="9283" spans="1:9" x14ac:dyDescent="0.25">
      <c r="A9283" s="176" t="s">
        <v>173</v>
      </c>
      <c r="B9283" s="176" t="s">
        <v>9908</v>
      </c>
      <c r="C9283" s="176" t="s">
        <v>161</v>
      </c>
      <c r="D9283" s="155">
        <v>150</v>
      </c>
      <c r="E9283" s="155">
        <v>150</v>
      </c>
      <c r="F9283" s="166">
        <v>43131</v>
      </c>
      <c r="G9283" s="166">
        <v>43133</v>
      </c>
      <c r="H9283" s="157">
        <v>1</v>
      </c>
      <c r="I9283" s="166"/>
    </row>
    <row r="9284" spans="1:9" ht="30" x14ac:dyDescent="0.25">
      <c r="A9284" s="176" t="s">
        <v>1983</v>
      </c>
      <c r="B9284" s="176" t="s">
        <v>12965</v>
      </c>
      <c r="C9284" s="176" t="s">
        <v>12966</v>
      </c>
      <c r="D9284" s="155">
        <v>2</v>
      </c>
      <c r="E9284" s="155">
        <v>1</v>
      </c>
      <c r="F9284" s="166">
        <v>43131</v>
      </c>
      <c r="G9284" s="166">
        <v>43133</v>
      </c>
      <c r="H9284" s="157">
        <v>1</v>
      </c>
      <c r="I9284" s="177" t="s">
        <v>12967</v>
      </c>
    </row>
    <row r="9285" spans="1:9" x14ac:dyDescent="0.25">
      <c r="A9285" s="176" t="s">
        <v>71</v>
      </c>
      <c r="B9285" s="176" t="s">
        <v>102</v>
      </c>
      <c r="C9285" s="176" t="s">
        <v>12968</v>
      </c>
      <c r="D9285" s="155">
        <v>10</v>
      </c>
      <c r="E9285" s="155">
        <v>10</v>
      </c>
      <c r="F9285" s="166">
        <v>43132</v>
      </c>
      <c r="G9285" s="166">
        <v>43138</v>
      </c>
      <c r="H9285" s="157">
        <v>1</v>
      </c>
      <c r="I9285" s="166"/>
    </row>
    <row r="9286" spans="1:9" x14ac:dyDescent="0.25">
      <c r="A9286" s="176" t="s">
        <v>42</v>
      </c>
      <c r="B9286" s="176" t="s">
        <v>1863</v>
      </c>
      <c r="C9286" s="176" t="s">
        <v>12969</v>
      </c>
      <c r="D9286" s="155">
        <v>200</v>
      </c>
      <c r="E9286" s="155">
        <v>200</v>
      </c>
      <c r="F9286" s="166">
        <v>43132</v>
      </c>
      <c r="G9286" s="166">
        <v>43136</v>
      </c>
      <c r="H9286" s="157">
        <v>1</v>
      </c>
      <c r="I9286" s="166"/>
    </row>
    <row r="9287" spans="1:9" x14ac:dyDescent="0.25">
      <c r="A9287" s="176" t="s">
        <v>65</v>
      </c>
      <c r="B9287" s="176" t="s">
        <v>1501</v>
      </c>
      <c r="C9287" s="176" t="s">
        <v>12970</v>
      </c>
      <c r="D9287" s="155">
        <v>100</v>
      </c>
      <c r="E9287" s="155">
        <v>100</v>
      </c>
      <c r="F9287" s="166">
        <v>43132</v>
      </c>
      <c r="G9287" s="166">
        <v>43138</v>
      </c>
      <c r="H9287" s="157">
        <v>1</v>
      </c>
      <c r="I9287" s="166"/>
    </row>
    <row r="9288" spans="1:9" x14ac:dyDescent="0.25">
      <c r="A9288" s="176" t="s">
        <v>520</v>
      </c>
      <c r="B9288" s="176" t="s">
        <v>6956</v>
      </c>
      <c r="C9288" s="176" t="s">
        <v>12971</v>
      </c>
      <c r="D9288" s="155">
        <v>50</v>
      </c>
      <c r="E9288" s="155">
        <v>50</v>
      </c>
      <c r="F9288" s="166">
        <v>43132</v>
      </c>
      <c r="G9288" s="166">
        <v>43139</v>
      </c>
      <c r="H9288" s="157">
        <v>1</v>
      </c>
      <c r="I9288" s="166"/>
    </row>
    <row r="9289" spans="1:9" x14ac:dyDescent="0.25">
      <c r="A9289" s="176" t="s">
        <v>6837</v>
      </c>
      <c r="B9289" s="176" t="s">
        <v>1347</v>
      </c>
      <c r="C9289" s="176" t="s">
        <v>12972</v>
      </c>
      <c r="D9289" s="155">
        <v>10</v>
      </c>
      <c r="E9289" s="155">
        <v>10</v>
      </c>
      <c r="F9289" s="166">
        <v>43132</v>
      </c>
      <c r="G9289" s="166">
        <v>43138</v>
      </c>
      <c r="H9289" s="157">
        <v>1</v>
      </c>
      <c r="I9289" s="166"/>
    </row>
    <row r="9290" spans="1:9" x14ac:dyDescent="0.25">
      <c r="A9290" s="176" t="s">
        <v>5827</v>
      </c>
      <c r="B9290" s="176" t="s">
        <v>12975</v>
      </c>
      <c r="C9290" s="176" t="s">
        <v>12976</v>
      </c>
      <c r="D9290" s="155">
        <v>18</v>
      </c>
      <c r="E9290" s="155">
        <v>18</v>
      </c>
      <c r="F9290" s="166">
        <v>43132</v>
      </c>
      <c r="G9290" s="166">
        <v>43138</v>
      </c>
      <c r="H9290" s="157">
        <v>1</v>
      </c>
      <c r="I9290" s="166"/>
    </row>
    <row r="9291" spans="1:9" x14ac:dyDescent="0.25">
      <c r="A9291" s="176" t="s">
        <v>11900</v>
      </c>
      <c r="B9291" s="176" t="s">
        <v>11152</v>
      </c>
      <c r="C9291" s="176" t="s">
        <v>12977</v>
      </c>
      <c r="D9291" s="155">
        <v>3000</v>
      </c>
      <c r="E9291" s="155">
        <v>3000</v>
      </c>
      <c r="F9291" s="166">
        <v>43133</v>
      </c>
      <c r="G9291" s="166">
        <v>43143</v>
      </c>
      <c r="H9291" s="157">
        <v>1</v>
      </c>
      <c r="I9291" s="166"/>
    </row>
    <row r="9292" spans="1:9" x14ac:dyDescent="0.25">
      <c r="A9292" s="176" t="s">
        <v>563</v>
      </c>
      <c r="B9292" s="176" t="s">
        <v>12922</v>
      </c>
      <c r="C9292" s="176" t="s">
        <v>12978</v>
      </c>
      <c r="D9292" s="155">
        <v>1</v>
      </c>
      <c r="E9292" s="155">
        <v>1</v>
      </c>
      <c r="F9292" s="166">
        <v>43133</v>
      </c>
      <c r="G9292" s="177">
        <v>43141</v>
      </c>
      <c r="H9292" s="157">
        <v>1</v>
      </c>
      <c r="I9292" s="166"/>
    </row>
    <row r="9293" spans="1:9" ht="30" x14ac:dyDescent="0.25">
      <c r="A9293" s="176" t="s">
        <v>9255</v>
      </c>
      <c r="B9293" s="176" t="s">
        <v>12979</v>
      </c>
      <c r="C9293" s="176" t="s">
        <v>12980</v>
      </c>
      <c r="D9293" s="155">
        <v>10</v>
      </c>
      <c r="E9293" s="155">
        <v>10</v>
      </c>
      <c r="F9293" s="166">
        <v>43133</v>
      </c>
      <c r="G9293" s="166">
        <v>43133</v>
      </c>
      <c r="H9293" s="157">
        <v>1</v>
      </c>
      <c r="I9293" s="177" t="s">
        <v>12981</v>
      </c>
    </row>
    <row r="9294" spans="1:9" x14ac:dyDescent="0.25">
      <c r="A9294" s="176" t="s">
        <v>12084</v>
      </c>
      <c r="B9294" s="176" t="s">
        <v>12635</v>
      </c>
      <c r="C9294" s="176" t="s">
        <v>12982</v>
      </c>
      <c r="D9294" s="155">
        <v>123</v>
      </c>
      <c r="E9294" s="155">
        <v>123</v>
      </c>
      <c r="F9294" s="166">
        <v>43136</v>
      </c>
      <c r="G9294" s="166">
        <v>43141</v>
      </c>
      <c r="H9294" s="157">
        <v>1</v>
      </c>
      <c r="I9294" s="166"/>
    </row>
    <row r="9295" spans="1:9" x14ac:dyDescent="0.25">
      <c r="A9295" s="176" t="s">
        <v>71</v>
      </c>
      <c r="B9295" s="176" t="s">
        <v>1550</v>
      </c>
      <c r="C9295" s="176" t="s">
        <v>12983</v>
      </c>
      <c r="D9295" s="155">
        <v>10</v>
      </c>
      <c r="E9295" s="155">
        <v>10</v>
      </c>
      <c r="F9295" s="166">
        <v>43136</v>
      </c>
      <c r="G9295" s="166">
        <v>43140</v>
      </c>
      <c r="H9295" s="157">
        <v>1</v>
      </c>
      <c r="I9295" s="166"/>
    </row>
    <row r="9296" spans="1:9" x14ac:dyDescent="0.25">
      <c r="A9296" s="176" t="s">
        <v>4562</v>
      </c>
      <c r="B9296" s="176" t="s">
        <v>1696</v>
      </c>
      <c r="C9296" s="176" t="s">
        <v>12984</v>
      </c>
      <c r="D9296" s="155">
        <v>6</v>
      </c>
      <c r="E9296" s="155">
        <v>6</v>
      </c>
      <c r="F9296" s="166">
        <v>43136</v>
      </c>
      <c r="G9296" s="166">
        <v>43143</v>
      </c>
      <c r="H9296" s="157">
        <v>1</v>
      </c>
      <c r="I9296" s="166"/>
    </row>
    <row r="9297" spans="1:9" x14ac:dyDescent="0.25">
      <c r="A9297" s="176" t="s">
        <v>71</v>
      </c>
      <c r="B9297" s="176" t="s">
        <v>583</v>
      </c>
      <c r="C9297" s="176" t="s">
        <v>12985</v>
      </c>
      <c r="D9297" s="155">
        <v>5</v>
      </c>
      <c r="E9297" s="155">
        <v>5</v>
      </c>
      <c r="F9297" s="166">
        <v>43136</v>
      </c>
      <c r="G9297" s="166">
        <v>43140</v>
      </c>
      <c r="H9297" s="157">
        <v>1</v>
      </c>
      <c r="I9297" s="166"/>
    </row>
    <row r="9298" spans="1:9" x14ac:dyDescent="0.25">
      <c r="A9298" s="176" t="s">
        <v>11908</v>
      </c>
      <c r="B9298" s="176" t="s">
        <v>12323</v>
      </c>
      <c r="C9298" s="176" t="s">
        <v>12986</v>
      </c>
      <c r="D9298" s="155">
        <v>5000</v>
      </c>
      <c r="E9298" s="155">
        <v>5000</v>
      </c>
      <c r="F9298" s="166">
        <v>43136</v>
      </c>
      <c r="G9298" s="166">
        <v>43138</v>
      </c>
      <c r="H9298" s="157">
        <v>1</v>
      </c>
      <c r="I9298" s="166"/>
    </row>
    <row r="9299" spans="1:9" x14ac:dyDescent="0.25">
      <c r="A9299" s="176" t="s">
        <v>71</v>
      </c>
      <c r="B9299" s="176" t="s">
        <v>154</v>
      </c>
      <c r="C9299" s="176" t="s">
        <v>12987</v>
      </c>
      <c r="D9299" s="155">
        <v>5</v>
      </c>
      <c r="E9299" s="155">
        <v>5</v>
      </c>
      <c r="F9299" s="166">
        <v>43136</v>
      </c>
      <c r="G9299" s="166">
        <v>43140</v>
      </c>
      <c r="H9299" s="157">
        <v>1</v>
      </c>
      <c r="I9299" s="166"/>
    </row>
    <row r="9300" spans="1:9" x14ac:dyDescent="0.25">
      <c r="A9300" s="176" t="s">
        <v>12882</v>
      </c>
      <c r="B9300" s="176" t="s">
        <v>12988</v>
      </c>
      <c r="C9300" s="176" t="s">
        <v>12989</v>
      </c>
      <c r="D9300" s="155">
        <v>2500</v>
      </c>
      <c r="E9300" s="155">
        <v>1050</v>
      </c>
      <c r="F9300" s="166">
        <v>43136</v>
      </c>
      <c r="G9300" s="166">
        <v>43140</v>
      </c>
      <c r="H9300" s="157">
        <v>1</v>
      </c>
      <c r="I9300" s="166"/>
    </row>
    <row r="9301" spans="1:9" x14ac:dyDescent="0.25">
      <c r="A9301" s="176" t="s">
        <v>12882</v>
      </c>
      <c r="B9301" s="176" t="s">
        <v>12883</v>
      </c>
      <c r="C9301" s="176" t="s">
        <v>316</v>
      </c>
      <c r="D9301" s="155">
        <v>2500</v>
      </c>
      <c r="E9301" s="155">
        <v>1050</v>
      </c>
      <c r="F9301" s="166">
        <v>43136</v>
      </c>
      <c r="G9301" s="166">
        <v>43140</v>
      </c>
      <c r="H9301" s="157">
        <v>1</v>
      </c>
      <c r="I9301" s="166"/>
    </row>
    <row r="9302" spans="1:9" x14ac:dyDescent="0.25">
      <c r="A9302" s="176" t="s">
        <v>46</v>
      </c>
      <c r="B9302" s="176" t="s">
        <v>12990</v>
      </c>
      <c r="C9302" s="176" t="s">
        <v>12991</v>
      </c>
      <c r="D9302" s="155">
        <v>10</v>
      </c>
      <c r="E9302" s="155">
        <v>10</v>
      </c>
      <c r="F9302" s="166">
        <v>43136</v>
      </c>
      <c r="G9302" s="166">
        <v>43144</v>
      </c>
      <c r="H9302" s="157">
        <v>1</v>
      </c>
      <c r="I9302" s="166"/>
    </row>
    <row r="9303" spans="1:9" ht="30" x14ac:dyDescent="0.25">
      <c r="A9303" s="176" t="s">
        <v>10087</v>
      </c>
      <c r="B9303" s="176" t="s">
        <v>12992</v>
      </c>
      <c r="C9303" s="176" t="s">
        <v>12993</v>
      </c>
      <c r="D9303" s="155">
        <v>100</v>
      </c>
      <c r="E9303" s="155">
        <v>100</v>
      </c>
      <c r="F9303" s="166">
        <v>43137</v>
      </c>
      <c r="G9303" s="166">
        <v>43119</v>
      </c>
      <c r="H9303" s="157">
        <v>0</v>
      </c>
      <c r="I9303" s="177" t="s">
        <v>12997</v>
      </c>
    </row>
    <row r="9304" spans="1:9" x14ac:dyDescent="0.25">
      <c r="A9304" s="176" t="s">
        <v>5050</v>
      </c>
      <c r="B9304" s="176" t="s">
        <v>5051</v>
      </c>
      <c r="C9304" s="176" t="s">
        <v>12994</v>
      </c>
      <c r="D9304" s="155">
        <v>250</v>
      </c>
      <c r="E9304" s="155">
        <v>250</v>
      </c>
      <c r="F9304" s="166">
        <v>43137</v>
      </c>
      <c r="G9304" s="166">
        <v>43138</v>
      </c>
      <c r="H9304" s="157">
        <v>1</v>
      </c>
      <c r="I9304" s="166"/>
    </row>
    <row r="9305" spans="1:9" x14ac:dyDescent="0.25">
      <c r="A9305" s="176" t="s">
        <v>11908</v>
      </c>
      <c r="B9305" s="176" t="s">
        <v>12995</v>
      </c>
      <c r="C9305" s="176" t="s">
        <v>12996</v>
      </c>
      <c r="D9305" s="155">
        <v>10000</v>
      </c>
      <c r="E9305" s="155">
        <v>10000</v>
      </c>
      <c r="F9305" s="166">
        <v>43137</v>
      </c>
      <c r="G9305" s="166">
        <v>43138</v>
      </c>
      <c r="H9305" s="157">
        <v>1</v>
      </c>
      <c r="I9305" s="166"/>
    </row>
    <row r="9306" spans="1:9" x14ac:dyDescent="0.25">
      <c r="A9306" s="176" t="s">
        <v>245</v>
      </c>
      <c r="B9306" s="176" t="s">
        <v>1738</v>
      </c>
      <c r="C9306" s="176" t="s">
        <v>12998</v>
      </c>
      <c r="D9306" s="155">
        <v>300</v>
      </c>
      <c r="E9306" s="155">
        <v>300</v>
      </c>
      <c r="F9306" s="166">
        <v>43137</v>
      </c>
      <c r="G9306" s="166">
        <v>43147</v>
      </c>
      <c r="H9306" s="157">
        <v>1</v>
      </c>
      <c r="I9306" s="166"/>
    </row>
    <row r="9307" spans="1:9" x14ac:dyDescent="0.25">
      <c r="A9307" s="176" t="s">
        <v>559</v>
      </c>
      <c r="B9307" s="176" t="s">
        <v>560</v>
      </c>
      <c r="C9307" s="176" t="s">
        <v>12999</v>
      </c>
      <c r="D9307" s="155">
        <v>12000</v>
      </c>
      <c r="E9307" s="155">
        <v>12000</v>
      </c>
      <c r="F9307" s="166">
        <v>43137</v>
      </c>
      <c r="G9307" s="166">
        <v>43140</v>
      </c>
      <c r="H9307" s="157">
        <v>1</v>
      </c>
      <c r="I9307" s="166"/>
    </row>
    <row r="9308" spans="1:9" x14ac:dyDescent="0.25">
      <c r="A9308" s="176" t="s">
        <v>520</v>
      </c>
      <c r="B9308" s="176" t="s">
        <v>609</v>
      </c>
      <c r="C9308" s="176" t="s">
        <v>13000</v>
      </c>
      <c r="D9308" s="155">
        <v>1300</v>
      </c>
      <c r="E9308" s="155">
        <v>1300</v>
      </c>
      <c r="F9308" s="166">
        <v>43137</v>
      </c>
      <c r="G9308" s="166">
        <v>43143</v>
      </c>
      <c r="H9308" s="157">
        <v>1</v>
      </c>
      <c r="I9308" s="166"/>
    </row>
    <row r="9309" spans="1:9" x14ac:dyDescent="0.25">
      <c r="A9309" s="176" t="s">
        <v>6021</v>
      </c>
      <c r="B9309" s="176" t="s">
        <v>8887</v>
      </c>
      <c r="C9309" s="176" t="s">
        <v>13001</v>
      </c>
      <c r="D9309" s="155">
        <v>250</v>
      </c>
      <c r="E9309" s="155">
        <v>250</v>
      </c>
      <c r="F9309" s="166">
        <v>43137</v>
      </c>
      <c r="G9309" s="166">
        <v>43138</v>
      </c>
      <c r="H9309" s="157">
        <v>1</v>
      </c>
      <c r="I9309" s="166"/>
    </row>
    <row r="9310" spans="1:9" x14ac:dyDescent="0.25">
      <c r="A9310" s="176" t="s">
        <v>9769</v>
      </c>
      <c r="B9310" s="176" t="s">
        <v>10805</v>
      </c>
      <c r="C9310" s="176" t="s">
        <v>13002</v>
      </c>
      <c r="D9310" s="155">
        <v>50</v>
      </c>
      <c r="E9310" s="155">
        <v>50</v>
      </c>
      <c r="F9310" s="166">
        <v>43137</v>
      </c>
      <c r="G9310" s="166">
        <v>43139</v>
      </c>
      <c r="H9310" s="157">
        <v>1</v>
      </c>
      <c r="I9310" s="166"/>
    </row>
    <row r="9311" spans="1:9" x14ac:dyDescent="0.25">
      <c r="A9311" s="176" t="s">
        <v>5827</v>
      </c>
      <c r="B9311" s="176" t="s">
        <v>7335</v>
      </c>
      <c r="C9311" s="176" t="s">
        <v>12943</v>
      </c>
      <c r="D9311" s="155">
        <v>25</v>
      </c>
      <c r="E9311" s="155">
        <v>1</v>
      </c>
      <c r="F9311" s="166">
        <v>43137</v>
      </c>
      <c r="G9311" s="166">
        <v>43139</v>
      </c>
      <c r="H9311" s="157">
        <v>1</v>
      </c>
      <c r="I9311" s="177" t="s">
        <v>12727</v>
      </c>
    </row>
    <row r="9312" spans="1:9" x14ac:dyDescent="0.25">
      <c r="A9312" s="176" t="s">
        <v>9258</v>
      </c>
      <c r="B9312" s="176" t="s">
        <v>11637</v>
      </c>
      <c r="C9312" s="176" t="s">
        <v>13003</v>
      </c>
      <c r="D9312" s="155">
        <v>100</v>
      </c>
      <c r="E9312" s="155">
        <v>50</v>
      </c>
      <c r="F9312" s="166">
        <v>43137</v>
      </c>
      <c r="G9312" s="166">
        <v>43144</v>
      </c>
      <c r="H9312" s="157">
        <v>1</v>
      </c>
      <c r="I9312" s="166"/>
    </row>
    <row r="9313" spans="1:9" x14ac:dyDescent="0.25">
      <c r="A9313" s="176" t="s">
        <v>9258</v>
      </c>
      <c r="B9313" s="176" t="s">
        <v>11637</v>
      </c>
      <c r="C9313" s="176" t="s">
        <v>13003</v>
      </c>
      <c r="D9313" s="155">
        <v>100</v>
      </c>
      <c r="E9313" s="155">
        <v>50</v>
      </c>
      <c r="F9313" s="166">
        <v>43138</v>
      </c>
      <c r="G9313" s="166">
        <v>43144</v>
      </c>
      <c r="H9313" s="157">
        <v>1</v>
      </c>
      <c r="I9313" s="166"/>
    </row>
    <row r="9314" spans="1:9" ht="30" x14ac:dyDescent="0.25">
      <c r="A9314" s="176" t="s">
        <v>286</v>
      </c>
      <c r="B9314" s="176" t="s">
        <v>11207</v>
      </c>
      <c r="C9314" s="176" t="s">
        <v>13004</v>
      </c>
      <c r="D9314" s="155">
        <v>25</v>
      </c>
      <c r="E9314" s="155">
        <v>25</v>
      </c>
      <c r="F9314" s="166">
        <v>43138</v>
      </c>
      <c r="G9314" s="166">
        <v>43140</v>
      </c>
      <c r="H9314" s="157">
        <v>1</v>
      </c>
      <c r="I9314" s="177" t="s">
        <v>13005</v>
      </c>
    </row>
    <row r="9315" spans="1:9" x14ac:dyDescent="0.25">
      <c r="A9315" s="176" t="s">
        <v>1757</v>
      </c>
      <c r="B9315" s="176" t="s">
        <v>1758</v>
      </c>
      <c r="C9315" s="176" t="s">
        <v>13006</v>
      </c>
      <c r="D9315" s="155">
        <v>50</v>
      </c>
      <c r="E9315" s="155">
        <v>50</v>
      </c>
      <c r="F9315" s="166">
        <v>43138</v>
      </c>
      <c r="G9315" s="166">
        <v>43138</v>
      </c>
      <c r="H9315" s="157">
        <v>1</v>
      </c>
      <c r="I9315" s="177" t="s">
        <v>1546</v>
      </c>
    </row>
    <row r="9316" spans="1:9" x14ac:dyDescent="0.25">
      <c r="A9316" s="176" t="s">
        <v>13007</v>
      </c>
      <c r="B9316" s="176" t="s">
        <v>6169</v>
      </c>
      <c r="C9316" s="176" t="s">
        <v>13008</v>
      </c>
      <c r="D9316" s="155">
        <v>5</v>
      </c>
      <c r="E9316" s="155">
        <v>5</v>
      </c>
      <c r="F9316" s="166">
        <v>43138</v>
      </c>
      <c r="G9316" s="166">
        <v>43140</v>
      </c>
      <c r="H9316" s="157">
        <v>1</v>
      </c>
      <c r="I9316" s="166"/>
    </row>
    <row r="9317" spans="1:9" x14ac:dyDescent="0.25">
      <c r="A9317" s="176" t="s">
        <v>13007</v>
      </c>
      <c r="B9317" s="176" t="s">
        <v>6167</v>
      </c>
      <c r="C9317" s="176" t="s">
        <v>161</v>
      </c>
      <c r="D9317" s="155">
        <v>5</v>
      </c>
      <c r="E9317" s="155">
        <v>5</v>
      </c>
      <c r="F9317" s="166">
        <v>43138</v>
      </c>
      <c r="G9317" s="166">
        <v>43140</v>
      </c>
      <c r="H9317" s="157">
        <v>1</v>
      </c>
      <c r="I9317" s="166"/>
    </row>
    <row r="9318" spans="1:9" x14ac:dyDescent="0.25">
      <c r="A9318" s="176" t="s">
        <v>12924</v>
      </c>
      <c r="B9318" s="176" t="s">
        <v>13009</v>
      </c>
      <c r="C9318" s="176" t="s">
        <v>13010</v>
      </c>
      <c r="D9318" s="155">
        <v>5</v>
      </c>
      <c r="E9318" s="155">
        <v>5</v>
      </c>
      <c r="F9318" s="166">
        <v>43138</v>
      </c>
      <c r="G9318" s="166">
        <v>43140</v>
      </c>
      <c r="H9318" s="157">
        <v>1</v>
      </c>
      <c r="I9318" s="166"/>
    </row>
    <row r="9319" spans="1:9" x14ac:dyDescent="0.25">
      <c r="A9319" s="176" t="s">
        <v>1145</v>
      </c>
      <c r="B9319" s="176" t="s">
        <v>13011</v>
      </c>
      <c r="C9319" s="176" t="s">
        <v>13012</v>
      </c>
      <c r="D9319" s="155">
        <v>10</v>
      </c>
      <c r="E9319" s="155">
        <v>10</v>
      </c>
      <c r="F9319" s="166">
        <v>43138</v>
      </c>
      <c r="G9319" s="166">
        <v>43144</v>
      </c>
      <c r="H9319" s="157">
        <v>1</v>
      </c>
      <c r="I9319" s="166"/>
    </row>
    <row r="9320" spans="1:9" x14ac:dyDescent="0.25">
      <c r="A9320" s="176" t="s">
        <v>36</v>
      </c>
      <c r="B9320" s="176" t="s">
        <v>13013</v>
      </c>
      <c r="C9320" s="176" t="s">
        <v>13014</v>
      </c>
      <c r="D9320" s="155">
        <v>105</v>
      </c>
      <c r="E9320" s="155">
        <v>5</v>
      </c>
      <c r="F9320" s="166">
        <v>43139</v>
      </c>
      <c r="G9320" s="166">
        <v>43182</v>
      </c>
      <c r="H9320" s="157">
        <v>1</v>
      </c>
      <c r="I9320" s="177" t="s">
        <v>13018</v>
      </c>
    </row>
    <row r="9321" spans="1:9" x14ac:dyDescent="0.25">
      <c r="A9321" s="176" t="s">
        <v>5967</v>
      </c>
      <c r="B9321" s="176" t="s">
        <v>13015</v>
      </c>
      <c r="C9321" s="176" t="s">
        <v>13016</v>
      </c>
      <c r="D9321" s="155">
        <v>2</v>
      </c>
      <c r="E9321" s="155">
        <v>2</v>
      </c>
      <c r="F9321" s="166">
        <v>43139</v>
      </c>
      <c r="G9321" s="166">
        <v>43144</v>
      </c>
      <c r="H9321" s="157">
        <v>1</v>
      </c>
      <c r="I9321" s="166"/>
    </row>
    <row r="9322" spans="1:9" x14ac:dyDescent="0.25">
      <c r="A9322" s="176" t="s">
        <v>520</v>
      </c>
      <c r="B9322" s="176" t="s">
        <v>533</v>
      </c>
      <c r="C9322" s="176" t="s">
        <v>13017</v>
      </c>
      <c r="D9322" s="155">
        <v>110</v>
      </c>
      <c r="E9322" s="155">
        <v>110</v>
      </c>
      <c r="F9322" s="166">
        <v>43139</v>
      </c>
      <c r="G9322" s="166">
        <v>43146</v>
      </c>
      <c r="H9322" s="157">
        <v>1</v>
      </c>
      <c r="I9322" s="166"/>
    </row>
    <row r="9323" spans="1:9" x14ac:dyDescent="0.25">
      <c r="A9323" s="176" t="s">
        <v>3437</v>
      </c>
      <c r="B9323" s="176" t="s">
        <v>12135</v>
      </c>
      <c r="C9323" s="176" t="s">
        <v>13022</v>
      </c>
      <c r="D9323" s="155">
        <v>25</v>
      </c>
      <c r="E9323" s="155">
        <v>25</v>
      </c>
      <c r="F9323" s="166">
        <v>43140</v>
      </c>
      <c r="G9323" s="166">
        <v>43140</v>
      </c>
      <c r="H9323" s="157">
        <v>1</v>
      </c>
      <c r="I9323" s="166"/>
    </row>
    <row r="9324" spans="1:9" x14ac:dyDescent="0.25">
      <c r="A9324" s="176" t="s">
        <v>12800</v>
      </c>
      <c r="B9324" s="176" t="s">
        <v>12132</v>
      </c>
      <c r="C9324" s="176" t="s">
        <v>13023</v>
      </c>
      <c r="D9324" s="155">
        <v>160</v>
      </c>
      <c r="E9324" s="155">
        <v>5</v>
      </c>
      <c r="F9324" s="166">
        <v>43140</v>
      </c>
      <c r="G9324" s="177">
        <v>43122</v>
      </c>
      <c r="H9324" s="157">
        <v>0</v>
      </c>
      <c r="I9324" s="166"/>
    </row>
    <row r="9325" spans="1:9" x14ac:dyDescent="0.25">
      <c r="A9325" s="176" t="s">
        <v>12314</v>
      </c>
      <c r="B9325" s="176" t="s">
        <v>13040</v>
      </c>
      <c r="C9325" s="176" t="s">
        <v>161</v>
      </c>
      <c r="D9325" s="155">
        <v>76</v>
      </c>
      <c r="E9325" s="155">
        <v>20</v>
      </c>
      <c r="F9325" s="166">
        <v>43140</v>
      </c>
      <c r="G9325" s="177">
        <v>43144</v>
      </c>
      <c r="H9325" s="157">
        <v>1</v>
      </c>
      <c r="I9325" s="166"/>
    </row>
    <row r="9326" spans="1:9" x14ac:dyDescent="0.25">
      <c r="A9326" s="176" t="s">
        <v>1983</v>
      </c>
      <c r="B9326" s="176" t="s">
        <v>13024</v>
      </c>
      <c r="C9326" s="176" t="s">
        <v>13025</v>
      </c>
      <c r="D9326" s="155">
        <v>20</v>
      </c>
      <c r="E9326" s="155">
        <v>20</v>
      </c>
      <c r="F9326" s="166">
        <v>43140</v>
      </c>
      <c r="G9326" s="166">
        <v>43146</v>
      </c>
      <c r="H9326" s="157">
        <v>1</v>
      </c>
      <c r="I9326" s="177" t="s">
        <v>13026</v>
      </c>
    </row>
    <row r="9327" spans="1:9" x14ac:dyDescent="0.25">
      <c r="A9327" s="176" t="s">
        <v>3478</v>
      </c>
      <c r="B9327" s="176" t="s">
        <v>5328</v>
      </c>
      <c r="C9327" s="176" t="s">
        <v>13027</v>
      </c>
      <c r="D9327" s="155">
        <v>16000</v>
      </c>
      <c r="E9327" s="155">
        <v>16032</v>
      </c>
      <c r="F9327" s="177">
        <v>43143</v>
      </c>
      <c r="G9327" s="166">
        <v>43147</v>
      </c>
      <c r="H9327" s="157">
        <v>1</v>
      </c>
      <c r="I9327" s="166"/>
    </row>
    <row r="9328" spans="1:9" x14ac:dyDescent="0.25">
      <c r="A9328" s="176" t="s">
        <v>6975</v>
      </c>
      <c r="B9328" s="176" t="s">
        <v>13028</v>
      </c>
      <c r="C9328" s="176" t="s">
        <v>13029</v>
      </c>
      <c r="D9328" s="155">
        <v>25</v>
      </c>
      <c r="E9328" s="155">
        <v>25</v>
      </c>
      <c r="F9328" s="166">
        <v>43143</v>
      </c>
      <c r="G9328" s="166">
        <v>43146</v>
      </c>
      <c r="H9328" s="157">
        <v>1</v>
      </c>
      <c r="I9328" s="166"/>
    </row>
    <row r="9329" spans="1:9" x14ac:dyDescent="0.25">
      <c r="A9329" s="176" t="s">
        <v>12882</v>
      </c>
      <c r="B9329" s="176" t="s">
        <v>13030</v>
      </c>
      <c r="C9329" s="176" t="s">
        <v>13032</v>
      </c>
      <c r="D9329" s="155">
        <v>250</v>
      </c>
      <c r="E9329" s="155">
        <v>250</v>
      </c>
      <c r="F9329" s="166">
        <v>43143</v>
      </c>
      <c r="G9329" s="166">
        <v>43148</v>
      </c>
      <c r="H9329" s="157">
        <v>1</v>
      </c>
      <c r="I9329" s="166"/>
    </row>
    <row r="9330" spans="1:9" x14ac:dyDescent="0.25">
      <c r="A9330" s="176" t="s">
        <v>12882</v>
      </c>
      <c r="B9330" s="176" t="s">
        <v>13031</v>
      </c>
      <c r="C9330" s="176" t="s">
        <v>294</v>
      </c>
      <c r="D9330" s="155">
        <v>250</v>
      </c>
      <c r="E9330" s="155">
        <v>250</v>
      </c>
      <c r="F9330" s="166">
        <v>43143</v>
      </c>
      <c r="G9330" s="166">
        <v>43148</v>
      </c>
      <c r="H9330" s="157">
        <v>1</v>
      </c>
      <c r="I9330" s="166"/>
    </row>
    <row r="9331" spans="1:9" x14ac:dyDescent="0.25">
      <c r="A9331" s="176" t="s">
        <v>12314</v>
      </c>
      <c r="B9331" s="176" t="s">
        <v>12485</v>
      </c>
      <c r="C9331" s="176" t="s">
        <v>13033</v>
      </c>
      <c r="D9331" s="155">
        <v>19</v>
      </c>
      <c r="E9331" s="155">
        <v>19</v>
      </c>
      <c r="F9331" s="166">
        <v>43143</v>
      </c>
      <c r="G9331" s="166">
        <v>43154</v>
      </c>
      <c r="H9331" s="157">
        <v>1</v>
      </c>
      <c r="I9331" s="177" t="s">
        <v>272</v>
      </c>
    </row>
    <row r="9332" spans="1:9" x14ac:dyDescent="0.25">
      <c r="A9332" s="176" t="s">
        <v>71</v>
      </c>
      <c r="B9332" s="176" t="s">
        <v>154</v>
      </c>
      <c r="C9332" s="176" t="s">
        <v>13034</v>
      </c>
      <c r="D9332" s="155">
        <v>5</v>
      </c>
      <c r="E9332" s="157">
        <v>5</v>
      </c>
      <c r="F9332" s="166">
        <v>43144</v>
      </c>
      <c r="G9332" s="166">
        <v>43150</v>
      </c>
      <c r="H9332" s="157">
        <v>1</v>
      </c>
      <c r="I9332" s="166"/>
    </row>
    <row r="9333" spans="1:9" x14ac:dyDescent="0.25">
      <c r="A9333" s="176" t="s">
        <v>71</v>
      </c>
      <c r="B9333" s="176" t="s">
        <v>1550</v>
      </c>
      <c r="C9333" s="176" t="s">
        <v>364</v>
      </c>
      <c r="D9333" s="155">
        <v>7</v>
      </c>
      <c r="E9333" s="157">
        <v>7</v>
      </c>
      <c r="F9333" s="166">
        <v>43144</v>
      </c>
      <c r="G9333" s="166">
        <v>43150</v>
      </c>
      <c r="H9333" s="157">
        <v>1</v>
      </c>
      <c r="I9333" s="166"/>
    </row>
    <row r="9334" spans="1:9" x14ac:dyDescent="0.25">
      <c r="A9334" s="176" t="s">
        <v>11102</v>
      </c>
      <c r="B9334" s="176" t="s">
        <v>5069</v>
      </c>
      <c r="C9334" s="176" t="s">
        <v>13035</v>
      </c>
      <c r="D9334" s="155">
        <v>500</v>
      </c>
      <c r="E9334" s="157">
        <v>500</v>
      </c>
      <c r="F9334" s="166">
        <v>43144</v>
      </c>
      <c r="G9334" s="166">
        <v>43147</v>
      </c>
      <c r="H9334" s="157">
        <v>1</v>
      </c>
      <c r="I9334" s="166"/>
    </row>
    <row r="9335" spans="1:9" x14ac:dyDescent="0.25">
      <c r="A9335" s="176" t="s">
        <v>13036</v>
      </c>
      <c r="B9335" s="176" t="s">
        <v>295</v>
      </c>
      <c r="C9335" s="176" t="s">
        <v>12841</v>
      </c>
      <c r="D9335" s="155">
        <v>25</v>
      </c>
      <c r="E9335" s="157">
        <v>25</v>
      </c>
      <c r="F9335" s="166">
        <v>43144</v>
      </c>
      <c r="G9335" s="166">
        <v>43147</v>
      </c>
      <c r="H9335" s="157">
        <v>1</v>
      </c>
      <c r="I9335" s="166"/>
    </row>
    <row r="9336" spans="1:9" x14ac:dyDescent="0.25">
      <c r="A9336" s="176" t="s">
        <v>11612</v>
      </c>
      <c r="B9336" s="176" t="s">
        <v>13037</v>
      </c>
      <c r="C9336" s="176" t="s">
        <v>13038</v>
      </c>
      <c r="D9336" s="155">
        <v>15</v>
      </c>
      <c r="E9336" s="157">
        <v>15</v>
      </c>
      <c r="F9336" s="166">
        <v>43144</v>
      </c>
      <c r="G9336" s="166">
        <v>43146</v>
      </c>
      <c r="H9336" s="157">
        <v>1</v>
      </c>
      <c r="I9336" s="177" t="s">
        <v>13039</v>
      </c>
    </row>
    <row r="9337" spans="1:9" x14ac:dyDescent="0.25">
      <c r="A9337" s="176" t="s">
        <v>42</v>
      </c>
      <c r="B9337" s="176" t="s">
        <v>1863</v>
      </c>
      <c r="C9337" s="176" t="s">
        <v>13041</v>
      </c>
      <c r="D9337" s="155">
        <v>200</v>
      </c>
      <c r="E9337" s="157">
        <v>200</v>
      </c>
      <c r="F9337" s="166">
        <v>43145</v>
      </c>
      <c r="G9337" s="166">
        <v>43147</v>
      </c>
      <c r="H9337" s="157">
        <v>1</v>
      </c>
      <c r="I9337" s="166"/>
    </row>
    <row r="9338" spans="1:9" x14ac:dyDescent="0.25">
      <c r="A9338" s="176" t="s">
        <v>748</v>
      </c>
      <c r="B9338" s="176" t="s">
        <v>481</v>
      </c>
      <c r="C9338" s="176" t="s">
        <v>13042</v>
      </c>
      <c r="D9338" s="155">
        <v>40</v>
      </c>
      <c r="E9338" s="157">
        <v>400</v>
      </c>
      <c r="F9338" s="166">
        <v>43145</v>
      </c>
      <c r="G9338" s="166">
        <v>43150</v>
      </c>
      <c r="H9338" s="157">
        <v>1</v>
      </c>
      <c r="I9338" s="166"/>
    </row>
    <row r="9339" spans="1:9" x14ac:dyDescent="0.25">
      <c r="A9339" s="176" t="s">
        <v>748</v>
      </c>
      <c r="B9339" s="176" t="s">
        <v>483</v>
      </c>
      <c r="C9339" s="176" t="s">
        <v>364</v>
      </c>
      <c r="D9339" s="155">
        <v>200</v>
      </c>
      <c r="E9339" s="157">
        <v>200</v>
      </c>
      <c r="F9339" s="166">
        <v>43145</v>
      </c>
      <c r="G9339" s="166">
        <v>43150</v>
      </c>
      <c r="H9339" s="157">
        <v>1</v>
      </c>
      <c r="I9339" s="166"/>
    </row>
    <row r="9340" spans="1:9" x14ac:dyDescent="0.25">
      <c r="A9340" s="176" t="s">
        <v>71</v>
      </c>
      <c r="B9340" s="176" t="s">
        <v>12873</v>
      </c>
      <c r="C9340" s="176" t="s">
        <v>13043</v>
      </c>
      <c r="D9340" s="155">
        <v>1</v>
      </c>
      <c r="E9340" s="157">
        <v>1</v>
      </c>
      <c r="F9340" s="166">
        <v>43145</v>
      </c>
      <c r="G9340" s="166">
        <v>43154</v>
      </c>
      <c r="H9340" s="157">
        <v>1</v>
      </c>
      <c r="I9340" s="166"/>
    </row>
    <row r="9341" spans="1:9" x14ac:dyDescent="0.25">
      <c r="A9341" s="176" t="s">
        <v>36</v>
      </c>
      <c r="B9341" s="176" t="s">
        <v>37</v>
      </c>
      <c r="C9341" s="176" t="s">
        <v>13044</v>
      </c>
      <c r="D9341" s="155">
        <v>10</v>
      </c>
      <c r="E9341" s="157">
        <v>10</v>
      </c>
      <c r="F9341" s="166">
        <v>43145</v>
      </c>
      <c r="G9341" s="166">
        <v>43150</v>
      </c>
      <c r="H9341" s="157">
        <v>1</v>
      </c>
      <c r="I9341" s="166"/>
    </row>
    <row r="9342" spans="1:9" x14ac:dyDescent="0.25">
      <c r="A9342" s="176" t="s">
        <v>13045</v>
      </c>
      <c r="B9342" s="176" t="s">
        <v>13046</v>
      </c>
      <c r="C9342" s="176" t="s">
        <v>13047</v>
      </c>
      <c r="D9342" s="155">
        <v>25</v>
      </c>
      <c r="E9342" s="157">
        <v>25</v>
      </c>
      <c r="F9342" s="166">
        <v>43145</v>
      </c>
      <c r="G9342" s="166">
        <v>43147</v>
      </c>
      <c r="H9342" s="157">
        <v>1</v>
      </c>
      <c r="I9342" s="166"/>
    </row>
    <row r="9343" spans="1:9" x14ac:dyDescent="0.25">
      <c r="A9343" s="176" t="s">
        <v>12882</v>
      </c>
      <c r="B9343" s="176" t="s">
        <v>12988</v>
      </c>
      <c r="C9343" s="176" t="s">
        <v>12989</v>
      </c>
      <c r="D9343" s="155">
        <v>2500</v>
      </c>
      <c r="E9343" s="157">
        <v>500</v>
      </c>
      <c r="F9343" s="166">
        <v>43145</v>
      </c>
      <c r="G9343" s="166">
        <v>43147</v>
      </c>
      <c r="H9343" s="157">
        <v>1</v>
      </c>
      <c r="I9343" s="166"/>
    </row>
    <row r="9344" spans="1:9" x14ac:dyDescent="0.25">
      <c r="A9344" s="176" t="s">
        <v>12882</v>
      </c>
      <c r="B9344" s="176" t="s">
        <v>12883</v>
      </c>
      <c r="C9344" s="176" t="s">
        <v>316</v>
      </c>
      <c r="D9344" s="155">
        <v>2500</v>
      </c>
      <c r="E9344" s="157">
        <v>500</v>
      </c>
      <c r="F9344" s="166">
        <v>43145</v>
      </c>
      <c r="G9344" s="166">
        <v>43147</v>
      </c>
      <c r="H9344" s="157">
        <v>1</v>
      </c>
      <c r="I9344" s="166"/>
    </row>
    <row r="9345" spans="1:9" x14ac:dyDescent="0.25">
      <c r="A9345" s="176" t="s">
        <v>12558</v>
      </c>
      <c r="B9345" s="176" t="s">
        <v>13048</v>
      </c>
      <c r="C9345" s="176" t="s">
        <v>12957</v>
      </c>
      <c r="D9345" s="155">
        <v>16</v>
      </c>
      <c r="E9345" s="157">
        <v>16</v>
      </c>
      <c r="F9345" s="166">
        <v>43146</v>
      </c>
      <c r="G9345" s="166">
        <v>43147</v>
      </c>
      <c r="H9345" s="157">
        <v>1</v>
      </c>
      <c r="I9345" s="177" t="s">
        <v>5929</v>
      </c>
    </row>
    <row r="9346" spans="1:9" x14ac:dyDescent="0.25">
      <c r="A9346" s="176" t="s">
        <v>12558</v>
      </c>
      <c r="B9346" s="176" t="s">
        <v>13049</v>
      </c>
      <c r="C9346" s="176" t="s">
        <v>12936</v>
      </c>
      <c r="D9346" s="155">
        <v>16</v>
      </c>
      <c r="E9346" s="157">
        <v>16</v>
      </c>
      <c r="F9346" s="166">
        <v>43146</v>
      </c>
      <c r="G9346" s="166">
        <v>43147</v>
      </c>
      <c r="H9346" s="157">
        <v>1</v>
      </c>
      <c r="I9346" s="177" t="s">
        <v>5929</v>
      </c>
    </row>
    <row r="9347" spans="1:9" x14ac:dyDescent="0.25">
      <c r="A9347" s="176" t="s">
        <v>559</v>
      </c>
      <c r="B9347" s="176" t="s">
        <v>1849</v>
      </c>
      <c r="C9347" s="176" t="s">
        <v>13050</v>
      </c>
      <c r="D9347" s="155">
        <v>1000</v>
      </c>
      <c r="E9347" s="157">
        <v>1000</v>
      </c>
      <c r="F9347" s="166">
        <v>43146</v>
      </c>
      <c r="G9347" s="166">
        <v>43150</v>
      </c>
      <c r="H9347" s="157">
        <v>1</v>
      </c>
      <c r="I9347" s="166"/>
    </row>
    <row r="9348" spans="1:9" x14ac:dyDescent="0.25">
      <c r="A9348" s="176" t="s">
        <v>286</v>
      </c>
      <c r="B9348" s="176" t="s">
        <v>3002</v>
      </c>
      <c r="C9348" s="176" t="s">
        <v>13051</v>
      </c>
      <c r="D9348" s="155">
        <v>100</v>
      </c>
      <c r="E9348" s="157">
        <v>100</v>
      </c>
      <c r="F9348" s="166">
        <v>43146</v>
      </c>
      <c r="G9348" s="166">
        <v>43150</v>
      </c>
      <c r="H9348" s="157">
        <v>1</v>
      </c>
      <c r="I9348" s="166"/>
    </row>
    <row r="9349" spans="1:9" x14ac:dyDescent="0.25">
      <c r="A9349" s="176" t="s">
        <v>2106</v>
      </c>
      <c r="B9349" s="176" t="s">
        <v>2107</v>
      </c>
      <c r="C9349" s="176" t="s">
        <v>13052</v>
      </c>
      <c r="D9349" s="155">
        <v>50</v>
      </c>
      <c r="E9349" s="157">
        <v>50</v>
      </c>
      <c r="F9349" s="166">
        <v>43146</v>
      </c>
      <c r="G9349" s="166">
        <v>43150</v>
      </c>
      <c r="H9349" s="157">
        <v>1</v>
      </c>
      <c r="I9349" s="166"/>
    </row>
    <row r="9350" spans="1:9" x14ac:dyDescent="0.25">
      <c r="A9350" s="176" t="s">
        <v>719</v>
      </c>
      <c r="B9350" s="176" t="s">
        <v>1483</v>
      </c>
      <c r="C9350" s="176" t="s">
        <v>13053</v>
      </c>
      <c r="D9350" s="155">
        <v>100</v>
      </c>
      <c r="E9350" s="157">
        <v>100</v>
      </c>
      <c r="F9350" s="166">
        <v>43146</v>
      </c>
      <c r="G9350" s="166">
        <v>43150</v>
      </c>
      <c r="H9350" s="157">
        <v>1</v>
      </c>
      <c r="I9350" s="166"/>
    </row>
    <row r="9351" spans="1:9" x14ac:dyDescent="0.25">
      <c r="A9351" s="176" t="s">
        <v>5827</v>
      </c>
      <c r="B9351" s="176" t="s">
        <v>13055</v>
      </c>
      <c r="C9351" s="176" t="s">
        <v>12754</v>
      </c>
      <c r="D9351" s="155">
        <v>19</v>
      </c>
      <c r="E9351" s="157">
        <v>10</v>
      </c>
      <c r="F9351" s="166">
        <v>43146</v>
      </c>
      <c r="G9351" s="166">
        <v>43153</v>
      </c>
      <c r="H9351" s="157">
        <v>1</v>
      </c>
      <c r="I9351" s="177" t="s">
        <v>13056</v>
      </c>
    </row>
    <row r="9352" spans="1:9" x14ac:dyDescent="0.25">
      <c r="A9352" s="176" t="s">
        <v>5827</v>
      </c>
      <c r="B9352" s="176" t="s">
        <v>13054</v>
      </c>
      <c r="C9352" s="176" t="s">
        <v>161</v>
      </c>
      <c r="D9352" s="155">
        <v>31</v>
      </c>
      <c r="E9352" s="157">
        <v>16</v>
      </c>
      <c r="F9352" s="166">
        <v>43146</v>
      </c>
      <c r="G9352" s="166">
        <v>43153</v>
      </c>
      <c r="H9352" s="157">
        <v>1</v>
      </c>
      <c r="I9352" s="177" t="s">
        <v>13056</v>
      </c>
    </row>
    <row r="9353" spans="1:9" x14ac:dyDescent="0.25">
      <c r="A9353" s="176" t="s">
        <v>520</v>
      </c>
      <c r="B9353" s="176" t="s">
        <v>609</v>
      </c>
      <c r="C9353" s="176" t="s">
        <v>12567</v>
      </c>
      <c r="D9353" s="155">
        <v>1536</v>
      </c>
      <c r="E9353" s="157">
        <v>1536</v>
      </c>
      <c r="F9353" s="166">
        <v>43146</v>
      </c>
      <c r="G9353" s="166">
        <v>43153</v>
      </c>
      <c r="H9353" s="157">
        <v>1</v>
      </c>
      <c r="I9353" s="166"/>
    </row>
    <row r="9354" spans="1:9" x14ac:dyDescent="0.25">
      <c r="A9354" s="176" t="s">
        <v>9258</v>
      </c>
      <c r="B9354" s="176" t="s">
        <v>11173</v>
      </c>
      <c r="C9354" s="176" t="s">
        <v>13057</v>
      </c>
      <c r="D9354" s="155">
        <v>50</v>
      </c>
      <c r="E9354" s="157">
        <v>50</v>
      </c>
      <c r="F9354" s="166">
        <v>43147</v>
      </c>
      <c r="G9354" s="166">
        <v>43153</v>
      </c>
      <c r="H9354" s="157">
        <v>1</v>
      </c>
      <c r="I9354" s="166"/>
    </row>
    <row r="9355" spans="1:9" x14ac:dyDescent="0.25">
      <c r="A9355" s="176" t="s">
        <v>327</v>
      </c>
      <c r="B9355" s="176" t="s">
        <v>479</v>
      </c>
      <c r="C9355" s="176" t="s">
        <v>13058</v>
      </c>
      <c r="D9355" s="155">
        <v>250</v>
      </c>
      <c r="E9355" s="157">
        <v>250</v>
      </c>
      <c r="F9355" s="166">
        <v>43147</v>
      </c>
      <c r="G9355" s="166">
        <v>43150</v>
      </c>
      <c r="H9355" s="157">
        <v>1</v>
      </c>
      <c r="I9355" s="166"/>
    </row>
    <row r="9356" spans="1:9" x14ac:dyDescent="0.25">
      <c r="A9356" s="176" t="s">
        <v>5569</v>
      </c>
      <c r="B9356" s="176" t="s">
        <v>13059</v>
      </c>
      <c r="C9356" s="176" t="s">
        <v>13060</v>
      </c>
      <c r="D9356" s="155">
        <v>10</v>
      </c>
      <c r="E9356" s="157">
        <v>10</v>
      </c>
      <c r="F9356" s="166">
        <v>43147</v>
      </c>
      <c r="G9356" s="166">
        <v>43147</v>
      </c>
      <c r="H9356" s="157">
        <v>1</v>
      </c>
      <c r="I9356" s="166"/>
    </row>
    <row r="9357" spans="1:9" x14ac:dyDescent="0.25">
      <c r="A9357" s="176" t="s">
        <v>9258</v>
      </c>
      <c r="B9357" s="176" t="s">
        <v>12930</v>
      </c>
      <c r="C9357" s="176" t="s">
        <v>13061</v>
      </c>
      <c r="D9357" s="155">
        <v>75</v>
      </c>
      <c r="E9357" s="157">
        <v>70</v>
      </c>
      <c r="F9357" s="166">
        <v>43147</v>
      </c>
      <c r="G9357" s="166">
        <v>43159</v>
      </c>
      <c r="H9357" s="157">
        <v>1</v>
      </c>
      <c r="I9357" s="166"/>
    </row>
    <row r="9358" spans="1:9" x14ac:dyDescent="0.25">
      <c r="A9358" s="176" t="s">
        <v>12314</v>
      </c>
      <c r="B9358" s="176" t="s">
        <v>12477</v>
      </c>
      <c r="C9358" s="176" t="s">
        <v>12839</v>
      </c>
      <c r="D9358" s="155">
        <v>10</v>
      </c>
      <c r="E9358" s="157">
        <v>10</v>
      </c>
      <c r="F9358" s="166">
        <v>43147</v>
      </c>
      <c r="G9358" s="166">
        <v>43158</v>
      </c>
      <c r="H9358" s="157">
        <v>1</v>
      </c>
      <c r="I9358" s="166"/>
    </row>
    <row r="9359" spans="1:9" x14ac:dyDescent="0.25">
      <c r="A9359" s="176" t="s">
        <v>12314</v>
      </c>
      <c r="B9359" s="176" t="s">
        <v>13062</v>
      </c>
      <c r="C9359" s="176" t="s">
        <v>13063</v>
      </c>
      <c r="D9359" s="155">
        <v>6</v>
      </c>
      <c r="E9359" s="157">
        <v>6</v>
      </c>
      <c r="F9359" s="166">
        <v>43147</v>
      </c>
      <c r="G9359" s="166">
        <v>43158</v>
      </c>
      <c r="H9359" s="157">
        <v>1</v>
      </c>
      <c r="I9359" s="166"/>
    </row>
    <row r="9360" spans="1:9" x14ac:dyDescent="0.25">
      <c r="A9360" s="176" t="s">
        <v>12924</v>
      </c>
      <c r="B9360" s="176" t="s">
        <v>13064</v>
      </c>
      <c r="C9360" s="176" t="s">
        <v>13065</v>
      </c>
      <c r="D9360" s="155">
        <v>2</v>
      </c>
      <c r="E9360" s="157">
        <v>2</v>
      </c>
      <c r="F9360" s="166">
        <v>43147</v>
      </c>
      <c r="G9360" s="166">
        <v>43152</v>
      </c>
      <c r="H9360" s="157">
        <v>1</v>
      </c>
      <c r="I9360" s="177" t="s">
        <v>13066</v>
      </c>
    </row>
    <row r="9361" spans="1:9" x14ac:dyDescent="0.25">
      <c r="A9361" s="176" t="s">
        <v>12314</v>
      </c>
      <c r="B9361" s="176" t="s">
        <v>13068</v>
      </c>
      <c r="C9361" s="176" t="s">
        <v>13069</v>
      </c>
      <c r="D9361" s="155">
        <v>3</v>
      </c>
      <c r="E9361" s="157">
        <v>2</v>
      </c>
      <c r="F9361" s="166">
        <v>43147</v>
      </c>
      <c r="G9361" s="166">
        <v>43151</v>
      </c>
      <c r="H9361" s="157">
        <v>1</v>
      </c>
      <c r="I9361" s="166"/>
    </row>
    <row r="9362" spans="1:9" x14ac:dyDescent="0.25">
      <c r="A9362" s="176" t="s">
        <v>42</v>
      </c>
      <c r="B9362" s="176" t="s">
        <v>815</v>
      </c>
      <c r="C9362" s="176" t="s">
        <v>13070</v>
      </c>
      <c r="D9362" s="155">
        <v>200</v>
      </c>
      <c r="E9362" s="157">
        <v>200</v>
      </c>
      <c r="F9362" s="166">
        <v>43150</v>
      </c>
      <c r="G9362" s="166">
        <v>43157</v>
      </c>
      <c r="H9362" s="157">
        <v>1</v>
      </c>
      <c r="I9362" s="166"/>
    </row>
    <row r="9363" spans="1:9" x14ac:dyDescent="0.25">
      <c r="A9363" s="176" t="s">
        <v>42</v>
      </c>
      <c r="B9363" s="176" t="s">
        <v>905</v>
      </c>
      <c r="C9363" s="176" t="s">
        <v>364</v>
      </c>
      <c r="D9363" s="155">
        <v>200</v>
      </c>
      <c r="E9363" s="157">
        <v>200</v>
      </c>
      <c r="F9363" s="166">
        <v>43150</v>
      </c>
      <c r="G9363" s="166">
        <v>43157</v>
      </c>
      <c r="H9363" s="157">
        <v>1</v>
      </c>
      <c r="I9363" s="166"/>
    </row>
    <row r="9364" spans="1:9" x14ac:dyDescent="0.25">
      <c r="A9364" s="176" t="s">
        <v>5827</v>
      </c>
      <c r="B9364" s="176" t="s">
        <v>12861</v>
      </c>
      <c r="C9364" s="176" t="s">
        <v>12862</v>
      </c>
      <c r="D9364" s="155">
        <v>25</v>
      </c>
      <c r="E9364" s="157">
        <v>25</v>
      </c>
      <c r="F9364" s="166">
        <v>43150</v>
      </c>
      <c r="G9364" s="166">
        <v>43154</v>
      </c>
      <c r="H9364" s="157">
        <v>1</v>
      </c>
      <c r="I9364" s="177" t="s">
        <v>5929</v>
      </c>
    </row>
    <row r="9365" spans="1:9" x14ac:dyDescent="0.25">
      <c r="A9365" s="176" t="s">
        <v>5827</v>
      </c>
      <c r="B9365" s="176" t="s">
        <v>13071</v>
      </c>
      <c r="C9365" s="176" t="s">
        <v>13072</v>
      </c>
      <c r="D9365" s="155">
        <v>50</v>
      </c>
      <c r="E9365" s="157">
        <v>50</v>
      </c>
      <c r="F9365" s="166">
        <v>43150</v>
      </c>
      <c r="G9365" s="166">
        <v>43154</v>
      </c>
      <c r="H9365" s="157">
        <v>1</v>
      </c>
      <c r="I9365" s="166"/>
    </row>
    <row r="9366" spans="1:9" x14ac:dyDescent="0.25">
      <c r="A9366" s="176" t="s">
        <v>559</v>
      </c>
      <c r="B9366" s="176" t="s">
        <v>1672</v>
      </c>
      <c r="C9366" s="176" t="s">
        <v>13073</v>
      </c>
      <c r="D9366" s="155">
        <v>75</v>
      </c>
      <c r="E9366" s="157">
        <v>75</v>
      </c>
      <c r="F9366" s="166">
        <v>43150</v>
      </c>
      <c r="G9366" s="166">
        <v>43150</v>
      </c>
      <c r="H9366" s="157">
        <v>1</v>
      </c>
      <c r="I9366" s="166"/>
    </row>
    <row r="9367" spans="1:9" x14ac:dyDescent="0.25">
      <c r="A9367" s="176" t="s">
        <v>173</v>
      </c>
      <c r="B9367" s="176" t="s">
        <v>10877</v>
      </c>
      <c r="C9367" s="176" t="s">
        <v>13074</v>
      </c>
      <c r="D9367" s="155">
        <v>102</v>
      </c>
      <c r="E9367" s="157">
        <v>102</v>
      </c>
      <c r="F9367" s="166">
        <v>43150</v>
      </c>
      <c r="G9367" s="166">
        <v>43157</v>
      </c>
      <c r="H9367" s="157">
        <v>1</v>
      </c>
      <c r="I9367" s="166"/>
    </row>
    <row r="9368" spans="1:9" x14ac:dyDescent="0.25">
      <c r="A9368" s="176" t="s">
        <v>71</v>
      </c>
      <c r="B9368" s="176" t="s">
        <v>154</v>
      </c>
      <c r="C9368" s="176" t="s">
        <v>13075</v>
      </c>
      <c r="D9368" s="155">
        <v>5</v>
      </c>
      <c r="E9368" s="157">
        <v>5</v>
      </c>
      <c r="F9368" s="166">
        <v>43150</v>
      </c>
      <c r="G9368" s="166">
        <v>43153</v>
      </c>
      <c r="H9368" s="157">
        <v>1</v>
      </c>
      <c r="I9368" s="166"/>
    </row>
    <row r="9369" spans="1:9" x14ac:dyDescent="0.25">
      <c r="A9369" s="176" t="s">
        <v>12622</v>
      </c>
      <c r="B9369" s="176" t="s">
        <v>13076</v>
      </c>
      <c r="C9369" s="176" t="s">
        <v>13077</v>
      </c>
      <c r="D9369" s="155">
        <v>3</v>
      </c>
      <c r="E9369" s="157">
        <v>1</v>
      </c>
      <c r="F9369" s="166">
        <v>43150</v>
      </c>
      <c r="G9369" s="177">
        <v>43153</v>
      </c>
      <c r="H9369" s="157">
        <v>1</v>
      </c>
      <c r="I9369" s="177" t="s">
        <v>12727</v>
      </c>
    </row>
    <row r="9370" spans="1:9" x14ac:dyDescent="0.25">
      <c r="A9370" s="176" t="s">
        <v>1983</v>
      </c>
      <c r="B9370" s="176" t="s">
        <v>13078</v>
      </c>
      <c r="C9370" s="176" t="s">
        <v>13079</v>
      </c>
      <c r="D9370" s="155">
        <v>3</v>
      </c>
      <c r="E9370" s="157">
        <v>3</v>
      </c>
      <c r="F9370" s="166">
        <v>43151</v>
      </c>
      <c r="G9370" s="166">
        <v>43152</v>
      </c>
      <c r="H9370" s="157">
        <v>1</v>
      </c>
      <c r="I9370" s="166"/>
    </row>
    <row r="9371" spans="1:9" x14ac:dyDescent="0.25">
      <c r="A9371" s="176" t="s">
        <v>899</v>
      </c>
      <c r="B9371" s="176" t="s">
        <v>11378</v>
      </c>
      <c r="C9371" s="176" t="s">
        <v>13080</v>
      </c>
      <c r="D9371" s="155">
        <v>10</v>
      </c>
      <c r="E9371" s="157">
        <v>10</v>
      </c>
      <c r="F9371" s="166">
        <v>43151</v>
      </c>
      <c r="G9371" s="166">
        <v>43157</v>
      </c>
      <c r="H9371" s="157">
        <v>1</v>
      </c>
      <c r="I9371" s="166"/>
    </row>
    <row r="9372" spans="1:9" x14ac:dyDescent="0.25">
      <c r="A9372" s="176" t="s">
        <v>2714</v>
      </c>
      <c r="B9372" s="176" t="s">
        <v>3423</v>
      </c>
      <c r="C9372" s="176" t="s">
        <v>13081</v>
      </c>
      <c r="D9372" s="155">
        <v>250</v>
      </c>
      <c r="E9372" s="157">
        <v>250</v>
      </c>
      <c r="F9372" s="166">
        <v>43151</v>
      </c>
      <c r="G9372" s="166">
        <v>43159</v>
      </c>
      <c r="H9372" s="157">
        <v>1</v>
      </c>
      <c r="I9372" s="166"/>
    </row>
    <row r="9373" spans="1:9" x14ac:dyDescent="0.25">
      <c r="A9373" s="176" t="s">
        <v>299</v>
      </c>
      <c r="B9373" s="176" t="s">
        <v>1260</v>
      </c>
      <c r="C9373" s="176" t="s">
        <v>13082</v>
      </c>
      <c r="D9373" s="155">
        <v>50</v>
      </c>
      <c r="E9373" s="157">
        <v>50</v>
      </c>
      <c r="F9373" s="166">
        <v>43151</v>
      </c>
      <c r="G9373" s="166">
        <v>43154</v>
      </c>
      <c r="H9373" s="157">
        <v>1</v>
      </c>
      <c r="I9373" s="166"/>
    </row>
    <row r="9374" spans="1:9" x14ac:dyDescent="0.25">
      <c r="A9374" s="176" t="s">
        <v>286</v>
      </c>
      <c r="B9374" s="176" t="s">
        <v>10452</v>
      </c>
      <c r="C9374" s="176" t="s">
        <v>13083</v>
      </c>
      <c r="D9374" s="155">
        <v>25</v>
      </c>
      <c r="E9374" s="157">
        <v>25</v>
      </c>
      <c r="F9374" s="166">
        <v>43151</v>
      </c>
      <c r="G9374" s="166">
        <v>43153</v>
      </c>
      <c r="H9374" s="157">
        <v>1</v>
      </c>
      <c r="I9374" s="166"/>
    </row>
    <row r="9375" spans="1:9" x14ac:dyDescent="0.25">
      <c r="A9375" s="176" t="s">
        <v>719</v>
      </c>
      <c r="B9375" s="176" t="s">
        <v>807</v>
      </c>
      <c r="C9375" s="176" t="s">
        <v>13084</v>
      </c>
      <c r="D9375" s="155">
        <v>250</v>
      </c>
      <c r="E9375" s="157">
        <v>250</v>
      </c>
      <c r="F9375" s="166">
        <v>43151</v>
      </c>
      <c r="G9375" s="166">
        <v>43154</v>
      </c>
      <c r="H9375" s="157">
        <v>1</v>
      </c>
      <c r="I9375" s="166"/>
    </row>
    <row r="9376" spans="1:9" x14ac:dyDescent="0.25">
      <c r="A9376" s="176" t="s">
        <v>12180</v>
      </c>
      <c r="B9376" s="176" t="s">
        <v>12181</v>
      </c>
      <c r="C9376" s="176" t="s">
        <v>13085</v>
      </c>
      <c r="D9376" s="155">
        <v>1</v>
      </c>
      <c r="E9376" s="157">
        <v>1</v>
      </c>
      <c r="F9376" s="166">
        <v>43151</v>
      </c>
      <c r="G9376" s="166">
        <v>43157</v>
      </c>
      <c r="H9376" s="157">
        <v>1</v>
      </c>
      <c r="I9376" s="166"/>
    </row>
    <row r="9377" spans="1:10" x14ac:dyDescent="0.25">
      <c r="A9377" s="176" t="s">
        <v>520</v>
      </c>
      <c r="B9377" s="176" t="s">
        <v>609</v>
      </c>
      <c r="C9377" s="176" t="s">
        <v>13086</v>
      </c>
      <c r="D9377" s="155">
        <v>1360</v>
      </c>
      <c r="E9377" s="157">
        <v>1360</v>
      </c>
      <c r="F9377" s="166">
        <v>43151</v>
      </c>
      <c r="G9377" s="166">
        <v>43157</v>
      </c>
      <c r="H9377" s="157">
        <v>1</v>
      </c>
      <c r="I9377" s="166"/>
    </row>
    <row r="9378" spans="1:10" x14ac:dyDescent="0.25">
      <c r="A9378" s="176" t="s">
        <v>3481</v>
      </c>
      <c r="B9378" s="176" t="s">
        <v>255</v>
      </c>
      <c r="C9378" s="176" t="s">
        <v>13087</v>
      </c>
      <c r="D9378" s="155">
        <v>200</v>
      </c>
      <c r="E9378" s="157">
        <v>200</v>
      </c>
      <c r="F9378" s="166">
        <v>43151</v>
      </c>
      <c r="G9378" s="166">
        <v>43154</v>
      </c>
      <c r="H9378" s="157">
        <v>1</v>
      </c>
      <c r="I9378" s="166"/>
    </row>
    <row r="9379" spans="1:10" x14ac:dyDescent="0.25">
      <c r="A9379" s="176" t="s">
        <v>4963</v>
      </c>
      <c r="B9379" s="176" t="s">
        <v>7727</v>
      </c>
      <c r="C9379" s="176" t="s">
        <v>13088</v>
      </c>
      <c r="D9379" s="155">
        <v>50</v>
      </c>
      <c r="E9379" s="157">
        <v>50</v>
      </c>
      <c r="F9379" s="166">
        <v>43151</v>
      </c>
      <c r="G9379" s="166">
        <v>43152</v>
      </c>
      <c r="H9379" s="157">
        <v>1</v>
      </c>
      <c r="I9379" s="166"/>
    </row>
    <row r="9380" spans="1:10" x14ac:dyDescent="0.25">
      <c r="A9380" s="176" t="s">
        <v>5827</v>
      </c>
      <c r="B9380" s="176" t="s">
        <v>5835</v>
      </c>
      <c r="C9380" s="176" t="s">
        <v>13089</v>
      </c>
      <c r="D9380" s="155">
        <v>25</v>
      </c>
      <c r="E9380" s="157">
        <v>1</v>
      </c>
      <c r="F9380" s="166">
        <v>43152</v>
      </c>
      <c r="G9380" s="166">
        <v>43126</v>
      </c>
      <c r="H9380" s="157">
        <v>0</v>
      </c>
      <c r="I9380" s="166"/>
    </row>
    <row r="9381" spans="1:10" x14ac:dyDescent="0.25">
      <c r="A9381" s="176" t="s">
        <v>71</v>
      </c>
      <c r="B9381" s="176" t="s">
        <v>2730</v>
      </c>
      <c r="C9381" s="176" t="s">
        <v>13096</v>
      </c>
      <c r="D9381" s="155">
        <v>13</v>
      </c>
      <c r="E9381" s="157">
        <v>13</v>
      </c>
      <c r="F9381" s="166">
        <v>43153</v>
      </c>
      <c r="G9381" s="166">
        <v>43159</v>
      </c>
      <c r="H9381" s="157">
        <v>1</v>
      </c>
      <c r="I9381" s="166"/>
    </row>
    <row r="9382" spans="1:10" x14ac:dyDescent="0.25">
      <c r="A9382" s="176" t="s">
        <v>71</v>
      </c>
      <c r="B9382" s="176" t="s">
        <v>167</v>
      </c>
      <c r="C9382" s="176" t="s">
        <v>13097</v>
      </c>
      <c r="D9382" s="155">
        <v>9</v>
      </c>
      <c r="E9382" s="157">
        <v>9</v>
      </c>
      <c r="F9382" s="166">
        <v>43153</v>
      </c>
      <c r="G9382" s="166">
        <v>43159</v>
      </c>
      <c r="H9382" s="157">
        <v>1</v>
      </c>
      <c r="I9382" s="166"/>
    </row>
    <row r="9383" spans="1:10" x14ac:dyDescent="0.25">
      <c r="A9383" s="176" t="s">
        <v>2714</v>
      </c>
      <c r="B9383" s="176" t="s">
        <v>736</v>
      </c>
      <c r="C9383" s="176" t="s">
        <v>13098</v>
      </c>
      <c r="D9383" s="155">
        <v>100</v>
      </c>
      <c r="E9383" s="157">
        <v>100</v>
      </c>
      <c r="F9383" s="166">
        <v>43153</v>
      </c>
      <c r="G9383" s="166">
        <v>47150</v>
      </c>
      <c r="H9383" s="157">
        <v>1</v>
      </c>
      <c r="I9383" s="166"/>
    </row>
    <row r="9384" spans="1:10" x14ac:dyDescent="0.25">
      <c r="A9384" s="176" t="s">
        <v>1463</v>
      </c>
      <c r="B9384" s="176" t="s">
        <v>4923</v>
      </c>
      <c r="C9384" s="176" t="s">
        <v>13099</v>
      </c>
      <c r="D9384" s="155">
        <v>10</v>
      </c>
      <c r="E9384" s="157">
        <v>10</v>
      </c>
      <c r="F9384" s="166">
        <v>43153</v>
      </c>
      <c r="G9384" s="166">
        <v>43154</v>
      </c>
      <c r="H9384" s="157">
        <v>1</v>
      </c>
      <c r="I9384" s="177"/>
    </row>
    <row r="9385" spans="1:10" x14ac:dyDescent="0.25">
      <c r="A9385" s="176" t="s">
        <v>13100</v>
      </c>
      <c r="B9385" s="176" t="s">
        <v>13101</v>
      </c>
      <c r="C9385" s="176" t="s">
        <v>13102</v>
      </c>
      <c r="D9385" s="155">
        <v>10</v>
      </c>
      <c r="E9385" s="157">
        <v>10</v>
      </c>
      <c r="F9385" s="166">
        <v>43153</v>
      </c>
      <c r="G9385" s="166">
        <v>43153</v>
      </c>
      <c r="H9385" s="157">
        <v>1</v>
      </c>
      <c r="I9385" s="166"/>
    </row>
    <row r="9386" spans="1:10" x14ac:dyDescent="0.25">
      <c r="A9386" s="176" t="s">
        <v>71</v>
      </c>
      <c r="B9386" s="176" t="s">
        <v>167</v>
      </c>
      <c r="C9386" s="176" t="s">
        <v>13103</v>
      </c>
      <c r="D9386" s="155">
        <v>5</v>
      </c>
      <c r="E9386" s="157">
        <v>5</v>
      </c>
      <c r="F9386" s="166">
        <v>43154</v>
      </c>
      <c r="G9386" s="166">
        <v>43160</v>
      </c>
      <c r="H9386" s="157">
        <v>1</v>
      </c>
      <c r="I9386" s="166"/>
    </row>
    <row r="9387" spans="1:10" x14ac:dyDescent="0.25">
      <c r="A9387" s="176" t="s">
        <v>5967</v>
      </c>
      <c r="B9387" s="176" t="s">
        <v>3542</v>
      </c>
      <c r="C9387" s="176" t="s">
        <v>13104</v>
      </c>
      <c r="D9387" s="155">
        <v>2</v>
      </c>
      <c r="E9387" s="157">
        <v>2</v>
      </c>
      <c r="F9387" s="166">
        <v>43154</v>
      </c>
      <c r="G9387" s="166">
        <v>43160</v>
      </c>
      <c r="H9387" s="157">
        <v>1</v>
      </c>
      <c r="I9387" s="166"/>
    </row>
    <row r="9388" spans="1:10" x14ac:dyDescent="0.25">
      <c r="A9388" s="176" t="s">
        <v>1983</v>
      </c>
      <c r="B9388" s="176" t="s">
        <v>13105</v>
      </c>
      <c r="C9388" s="176" t="s">
        <v>13106</v>
      </c>
      <c r="D9388" s="155">
        <v>100</v>
      </c>
      <c r="E9388" s="157">
        <v>100</v>
      </c>
      <c r="F9388" s="166">
        <v>43154</v>
      </c>
      <c r="G9388" s="166">
        <v>43154</v>
      </c>
      <c r="H9388" s="157">
        <v>1</v>
      </c>
      <c r="I9388" s="166"/>
    </row>
    <row r="9389" spans="1:10" x14ac:dyDescent="0.25">
      <c r="A9389" s="176" t="s">
        <v>6021</v>
      </c>
      <c r="B9389" s="176" t="s">
        <v>6022</v>
      </c>
      <c r="C9389" s="176" t="s">
        <v>13107</v>
      </c>
      <c r="D9389" s="155">
        <v>250</v>
      </c>
      <c r="E9389" s="157">
        <v>250</v>
      </c>
      <c r="F9389" s="166">
        <v>43154</v>
      </c>
      <c r="G9389" s="166">
        <v>43154</v>
      </c>
      <c r="H9389" s="157">
        <v>1</v>
      </c>
      <c r="I9389" s="166"/>
    </row>
    <row r="9390" spans="1:10" x14ac:dyDescent="0.25">
      <c r="A9390" s="176" t="s">
        <v>4963</v>
      </c>
      <c r="B9390" s="176" t="s">
        <v>9466</v>
      </c>
      <c r="C9390" s="176" t="s">
        <v>13108</v>
      </c>
      <c r="D9390" s="155">
        <v>100</v>
      </c>
      <c r="E9390" s="157">
        <v>92</v>
      </c>
      <c r="F9390" s="166">
        <v>43154</v>
      </c>
      <c r="G9390" s="166">
        <v>43220</v>
      </c>
      <c r="H9390" s="157">
        <v>1</v>
      </c>
      <c r="I9390" s="177"/>
      <c r="J9390" s="181" t="s">
        <v>13223</v>
      </c>
    </row>
    <row r="9391" spans="1:10" x14ac:dyDescent="0.25">
      <c r="A9391" s="176" t="s">
        <v>4963</v>
      </c>
      <c r="B9391" s="176" t="s">
        <v>1696</v>
      </c>
      <c r="C9391" s="176" t="s">
        <v>13110</v>
      </c>
      <c r="D9391" s="155">
        <v>50</v>
      </c>
      <c r="E9391" s="157">
        <v>50</v>
      </c>
      <c r="F9391" s="166">
        <v>43157</v>
      </c>
      <c r="G9391" s="166">
        <v>43157</v>
      </c>
      <c r="H9391" s="157">
        <v>1</v>
      </c>
      <c r="I9391" s="166"/>
    </row>
    <row r="9392" spans="1:10" x14ac:dyDescent="0.25">
      <c r="A9392" s="176" t="s">
        <v>4963</v>
      </c>
      <c r="B9392" s="176" t="s">
        <v>12213</v>
      </c>
      <c r="C9392" s="176" t="s">
        <v>13111</v>
      </c>
      <c r="D9392" s="155">
        <v>100</v>
      </c>
      <c r="E9392" s="157">
        <v>100</v>
      </c>
      <c r="F9392" s="166">
        <v>43157</v>
      </c>
      <c r="G9392" s="166">
        <v>43158</v>
      </c>
      <c r="H9392" s="157">
        <v>1</v>
      </c>
      <c r="I9392" s="166"/>
    </row>
    <row r="9393" spans="1:9" x14ac:dyDescent="0.25">
      <c r="A9393" s="176" t="s">
        <v>4963</v>
      </c>
      <c r="B9393" s="176" t="s">
        <v>12214</v>
      </c>
      <c r="C9393" s="176" t="s">
        <v>32</v>
      </c>
      <c r="D9393" s="155">
        <v>100</v>
      </c>
      <c r="E9393" s="157">
        <v>100</v>
      </c>
      <c r="F9393" s="166">
        <v>43157</v>
      </c>
      <c r="G9393" s="166">
        <v>43158</v>
      </c>
      <c r="H9393" s="157">
        <v>1</v>
      </c>
      <c r="I9393" s="166"/>
    </row>
    <row r="9394" spans="1:9" x14ac:dyDescent="0.25">
      <c r="A9394" s="176" t="s">
        <v>634</v>
      </c>
      <c r="B9394" s="176" t="s">
        <v>1011</v>
      </c>
      <c r="C9394" s="176" t="s">
        <v>13112</v>
      </c>
      <c r="D9394" s="155">
        <v>15</v>
      </c>
      <c r="E9394" s="157">
        <v>15</v>
      </c>
      <c r="F9394" s="166">
        <v>43157</v>
      </c>
      <c r="G9394" s="166">
        <v>43159</v>
      </c>
      <c r="H9394" s="157">
        <v>1</v>
      </c>
      <c r="I9394" s="166"/>
    </row>
    <row r="9395" spans="1:9" x14ac:dyDescent="0.25">
      <c r="A9395" s="176" t="s">
        <v>559</v>
      </c>
      <c r="B9395" s="176" t="s">
        <v>1560</v>
      </c>
      <c r="C9395" s="176" t="s">
        <v>13113</v>
      </c>
      <c r="D9395" s="155">
        <v>1000</v>
      </c>
      <c r="E9395" s="157">
        <v>1000</v>
      </c>
      <c r="F9395" s="166">
        <v>43157</v>
      </c>
      <c r="G9395" s="166">
        <v>43164</v>
      </c>
      <c r="H9395" s="157">
        <v>1</v>
      </c>
      <c r="I9395" s="166"/>
    </row>
    <row r="9396" spans="1:9" x14ac:dyDescent="0.25">
      <c r="A9396" s="176" t="s">
        <v>6965</v>
      </c>
      <c r="B9396" s="176" t="s">
        <v>13114</v>
      </c>
      <c r="C9396" s="176" t="s">
        <v>13115</v>
      </c>
      <c r="D9396" s="155">
        <v>30</v>
      </c>
      <c r="E9396" s="157">
        <v>30</v>
      </c>
      <c r="F9396" s="166">
        <v>43157</v>
      </c>
      <c r="G9396" s="166">
        <v>43161</v>
      </c>
      <c r="H9396" s="157">
        <v>1</v>
      </c>
      <c r="I9396" s="166"/>
    </row>
    <row r="9397" spans="1:9" x14ac:dyDescent="0.25">
      <c r="A9397" s="176" t="s">
        <v>520</v>
      </c>
      <c r="B9397" s="176" t="s">
        <v>609</v>
      </c>
      <c r="C9397" s="176" t="s">
        <v>13116</v>
      </c>
      <c r="D9397" s="155">
        <v>1492</v>
      </c>
      <c r="E9397" s="157">
        <v>1492</v>
      </c>
      <c r="F9397" s="166">
        <v>43157</v>
      </c>
      <c r="G9397" s="166">
        <v>43166</v>
      </c>
      <c r="H9397" s="157">
        <v>1</v>
      </c>
      <c r="I9397" s="166"/>
    </row>
    <row r="9398" spans="1:9" x14ac:dyDescent="0.25">
      <c r="A9398" s="176" t="s">
        <v>173</v>
      </c>
      <c r="B9398" s="176" t="s">
        <v>7178</v>
      </c>
      <c r="C9398" s="176" t="s">
        <v>13117</v>
      </c>
      <c r="D9398" s="155">
        <v>100</v>
      </c>
      <c r="E9398" s="157">
        <v>100</v>
      </c>
      <c r="F9398" s="166">
        <v>43158</v>
      </c>
      <c r="G9398" s="166">
        <v>43164</v>
      </c>
      <c r="H9398" s="157">
        <v>1</v>
      </c>
      <c r="I9398" s="166"/>
    </row>
    <row r="9399" spans="1:9" x14ac:dyDescent="0.25">
      <c r="A9399" s="176" t="s">
        <v>13007</v>
      </c>
      <c r="B9399" s="176" t="s">
        <v>6166</v>
      </c>
      <c r="C9399" s="176" t="s">
        <v>13118</v>
      </c>
      <c r="D9399" s="155">
        <v>10</v>
      </c>
      <c r="E9399" s="157">
        <v>10</v>
      </c>
      <c r="F9399" s="166">
        <v>43158</v>
      </c>
      <c r="G9399" s="166">
        <v>43164</v>
      </c>
      <c r="H9399" s="157">
        <v>1</v>
      </c>
      <c r="I9399" s="166"/>
    </row>
    <row r="9400" spans="1:9" x14ac:dyDescent="0.25">
      <c r="A9400" s="176" t="s">
        <v>65</v>
      </c>
      <c r="B9400" s="176" t="s">
        <v>1501</v>
      </c>
      <c r="C9400" s="176" t="s">
        <v>13119</v>
      </c>
      <c r="D9400" s="155">
        <v>100</v>
      </c>
      <c r="E9400" s="157">
        <v>100</v>
      </c>
      <c r="F9400" s="166">
        <v>43158</v>
      </c>
      <c r="G9400" s="166">
        <v>43161</v>
      </c>
      <c r="H9400" s="157">
        <v>1</v>
      </c>
      <c r="I9400" s="166"/>
    </row>
    <row r="9401" spans="1:9" x14ac:dyDescent="0.25">
      <c r="A9401" s="176" t="s">
        <v>65</v>
      </c>
      <c r="B9401" s="176" t="s">
        <v>12048</v>
      </c>
      <c r="C9401" s="176" t="s">
        <v>13120</v>
      </c>
      <c r="D9401" s="155">
        <v>50</v>
      </c>
      <c r="E9401" s="157">
        <v>50</v>
      </c>
      <c r="F9401" s="166">
        <v>43158</v>
      </c>
      <c r="G9401" s="166">
        <v>43164</v>
      </c>
      <c r="H9401" s="157">
        <v>1</v>
      </c>
      <c r="I9401" s="166"/>
    </row>
    <row r="9402" spans="1:9" x14ac:dyDescent="0.25">
      <c r="A9402" s="176" t="s">
        <v>2715</v>
      </c>
      <c r="B9402" s="176" t="s">
        <v>13121</v>
      </c>
      <c r="C9402" s="176" t="s">
        <v>13122</v>
      </c>
      <c r="D9402" s="155">
        <v>1</v>
      </c>
      <c r="E9402" s="157">
        <v>1</v>
      </c>
      <c r="F9402" s="166">
        <v>43159</v>
      </c>
      <c r="G9402" s="166">
        <v>43136</v>
      </c>
      <c r="H9402" s="157">
        <v>0</v>
      </c>
      <c r="I9402" s="166"/>
    </row>
    <row r="9403" spans="1:9" x14ac:dyDescent="0.25">
      <c r="A9403" s="176" t="s">
        <v>1492</v>
      </c>
      <c r="B9403" s="176" t="s">
        <v>2726</v>
      </c>
      <c r="C9403" s="176" t="s">
        <v>13123</v>
      </c>
      <c r="D9403" s="155">
        <v>250</v>
      </c>
      <c r="E9403" s="157">
        <v>250</v>
      </c>
      <c r="F9403" s="166">
        <v>43159</v>
      </c>
      <c r="G9403" s="166">
        <v>43175</v>
      </c>
      <c r="H9403" s="157">
        <v>1</v>
      </c>
      <c r="I9403" s="166"/>
    </row>
    <row r="9404" spans="1:9" x14ac:dyDescent="0.25">
      <c r="A9404" s="176" t="s">
        <v>6916</v>
      </c>
      <c r="B9404" s="176" t="s">
        <v>9505</v>
      </c>
      <c r="C9404" s="176" t="s">
        <v>13125</v>
      </c>
      <c r="D9404" s="155">
        <v>10</v>
      </c>
      <c r="E9404" s="157">
        <v>10</v>
      </c>
      <c r="F9404" s="166">
        <v>43159</v>
      </c>
      <c r="G9404" s="166">
        <v>43146</v>
      </c>
      <c r="H9404" s="157">
        <v>1</v>
      </c>
      <c r="I9404" s="177" t="s">
        <v>13126</v>
      </c>
    </row>
    <row r="9405" spans="1:9" x14ac:dyDescent="0.25">
      <c r="A9405" s="176" t="s">
        <v>6916</v>
      </c>
      <c r="B9405" s="176" t="s">
        <v>13124</v>
      </c>
      <c r="C9405" s="176" t="s">
        <v>32</v>
      </c>
      <c r="D9405" s="155">
        <v>10</v>
      </c>
      <c r="E9405" s="157">
        <v>10</v>
      </c>
      <c r="F9405" s="166">
        <v>43159</v>
      </c>
      <c r="G9405" s="166">
        <v>43146</v>
      </c>
      <c r="H9405" s="157">
        <v>1</v>
      </c>
      <c r="I9405" s="177" t="s">
        <v>13126</v>
      </c>
    </row>
    <row r="9406" spans="1:9" x14ac:dyDescent="0.25">
      <c r="A9406" s="176" t="s">
        <v>12084</v>
      </c>
      <c r="B9406" s="176" t="s">
        <v>12635</v>
      </c>
      <c r="C9406" s="176" t="s">
        <v>12982</v>
      </c>
      <c r="D9406" s="155">
        <v>123</v>
      </c>
      <c r="E9406" s="157">
        <v>123</v>
      </c>
      <c r="F9406" s="166">
        <v>43159</v>
      </c>
      <c r="G9406" s="166">
        <v>43164</v>
      </c>
      <c r="H9406" s="157">
        <v>1</v>
      </c>
      <c r="I9406" s="177" t="s">
        <v>13127</v>
      </c>
    </row>
    <row r="9407" spans="1:9" x14ac:dyDescent="0.25">
      <c r="A9407" s="176" t="s">
        <v>12314</v>
      </c>
      <c r="B9407" s="176" t="s">
        <v>13068</v>
      </c>
      <c r="C9407" s="176" t="s">
        <v>13069</v>
      </c>
      <c r="D9407" s="155">
        <v>3</v>
      </c>
      <c r="E9407" s="157">
        <v>1</v>
      </c>
      <c r="F9407" s="166">
        <v>43159</v>
      </c>
      <c r="G9407" s="166">
        <v>43166</v>
      </c>
      <c r="H9407" s="157">
        <v>1</v>
      </c>
      <c r="I9407" s="177" t="s">
        <v>13128</v>
      </c>
    </row>
    <row r="9408" spans="1:9" x14ac:dyDescent="0.25">
      <c r="A9408" s="176" t="s">
        <v>5827</v>
      </c>
      <c r="B9408" s="176" t="s">
        <v>5986</v>
      </c>
      <c r="C9408" s="176" t="s">
        <v>13129</v>
      </c>
      <c r="D9408" s="155">
        <v>30</v>
      </c>
      <c r="E9408" s="157">
        <v>29</v>
      </c>
      <c r="F9408" s="166">
        <v>43159</v>
      </c>
      <c r="G9408" s="166">
        <v>43164</v>
      </c>
      <c r="H9408" s="157">
        <v>1</v>
      </c>
      <c r="I9408" s="177" t="s">
        <v>5929</v>
      </c>
    </row>
    <row r="9409" spans="1:9" x14ac:dyDescent="0.25">
      <c r="A9409" s="176" t="s">
        <v>121</v>
      </c>
      <c r="B9409" s="176" t="s">
        <v>13130</v>
      </c>
      <c r="C9409" s="176" t="s">
        <v>13131</v>
      </c>
      <c r="D9409" s="155">
        <v>7</v>
      </c>
      <c r="E9409" s="157">
        <v>7</v>
      </c>
      <c r="F9409" s="166">
        <v>43160</v>
      </c>
      <c r="G9409" s="166">
        <v>43166</v>
      </c>
      <c r="H9409" s="157">
        <v>1</v>
      </c>
      <c r="I9409" s="166"/>
    </row>
    <row r="9410" spans="1:9" x14ac:dyDescent="0.25">
      <c r="A9410" s="176" t="s">
        <v>13132</v>
      </c>
      <c r="B9410" s="176" t="s">
        <v>13133</v>
      </c>
      <c r="C9410" s="176" t="s">
        <v>13134</v>
      </c>
      <c r="D9410" s="155">
        <v>1</v>
      </c>
      <c r="E9410" s="157">
        <v>1</v>
      </c>
      <c r="F9410" s="166">
        <v>43160</v>
      </c>
      <c r="G9410" s="166">
        <v>43180</v>
      </c>
      <c r="H9410" s="157">
        <v>1</v>
      </c>
      <c r="I9410" s="166"/>
    </row>
    <row r="9411" spans="1:9" x14ac:dyDescent="0.25">
      <c r="A9411" s="176" t="s">
        <v>12819</v>
      </c>
      <c r="B9411" s="176" t="s">
        <v>13135</v>
      </c>
      <c r="C9411" s="176" t="s">
        <v>13136</v>
      </c>
      <c r="D9411" s="155">
        <v>20</v>
      </c>
      <c r="E9411" s="157">
        <v>20</v>
      </c>
      <c r="F9411" s="166">
        <v>43160</v>
      </c>
      <c r="G9411" s="166">
        <v>43160</v>
      </c>
      <c r="H9411" s="157">
        <v>1</v>
      </c>
      <c r="I9411" s="166"/>
    </row>
    <row r="9412" spans="1:9" x14ac:dyDescent="0.25">
      <c r="A9412" s="176" t="s">
        <v>520</v>
      </c>
      <c r="B9412" s="176" t="s">
        <v>609</v>
      </c>
      <c r="C9412" s="176" t="s">
        <v>13086</v>
      </c>
      <c r="D9412" s="155">
        <v>3000</v>
      </c>
      <c r="E9412" s="157">
        <v>1940</v>
      </c>
      <c r="F9412" s="166">
        <v>43160</v>
      </c>
      <c r="G9412" s="166">
        <v>43165</v>
      </c>
      <c r="H9412" s="157">
        <v>1</v>
      </c>
      <c r="I9412" s="166"/>
    </row>
    <row r="9413" spans="1:9" x14ac:dyDescent="0.25">
      <c r="A9413" s="176" t="s">
        <v>71</v>
      </c>
      <c r="B9413" s="176" t="s">
        <v>102</v>
      </c>
      <c r="C9413" s="176" t="s">
        <v>102</v>
      </c>
      <c r="D9413" s="155">
        <v>10</v>
      </c>
      <c r="E9413" s="157">
        <v>10</v>
      </c>
      <c r="F9413" s="166">
        <v>43161</v>
      </c>
      <c r="G9413" s="166">
        <v>43167</v>
      </c>
      <c r="H9413" s="157">
        <v>1</v>
      </c>
      <c r="I9413" s="166"/>
    </row>
    <row r="9414" spans="1:9" x14ac:dyDescent="0.25">
      <c r="A9414" s="176" t="s">
        <v>10974</v>
      </c>
      <c r="B9414" s="176" t="s">
        <v>10975</v>
      </c>
      <c r="C9414" s="176" t="s">
        <v>13138</v>
      </c>
      <c r="D9414" s="155">
        <v>25</v>
      </c>
      <c r="E9414" s="157">
        <v>25</v>
      </c>
      <c r="F9414" s="166">
        <v>43161</v>
      </c>
      <c r="G9414" s="166">
        <v>43165</v>
      </c>
      <c r="H9414" s="157">
        <v>1</v>
      </c>
      <c r="I9414" s="166"/>
    </row>
    <row r="9415" spans="1:9" x14ac:dyDescent="0.25">
      <c r="A9415" s="176" t="s">
        <v>12084</v>
      </c>
      <c r="B9415" s="176" t="s">
        <v>12635</v>
      </c>
      <c r="C9415" s="176" t="s">
        <v>13137</v>
      </c>
      <c r="D9415" s="155">
        <v>125</v>
      </c>
      <c r="E9415" s="157">
        <v>125</v>
      </c>
      <c r="F9415" s="166">
        <v>43161</v>
      </c>
      <c r="G9415" s="166">
        <v>43171</v>
      </c>
      <c r="H9415" s="157">
        <v>1</v>
      </c>
      <c r="I9415" s="166"/>
    </row>
    <row r="9416" spans="1:9" x14ac:dyDescent="0.25">
      <c r="A9416" s="176" t="s">
        <v>3481</v>
      </c>
      <c r="B9416" s="176" t="s">
        <v>149</v>
      </c>
      <c r="C9416" s="176" t="s">
        <v>13139</v>
      </c>
      <c r="D9416" s="155">
        <v>100</v>
      </c>
      <c r="E9416" s="157">
        <v>100</v>
      </c>
      <c r="F9416" s="166">
        <v>43161</v>
      </c>
      <c r="G9416" s="166">
        <v>43161</v>
      </c>
      <c r="H9416" s="157">
        <v>1</v>
      </c>
      <c r="I9416" s="166"/>
    </row>
    <row r="9417" spans="1:9" x14ac:dyDescent="0.25">
      <c r="A9417" s="176" t="s">
        <v>12800</v>
      </c>
      <c r="B9417" s="176" t="s">
        <v>12132</v>
      </c>
      <c r="C9417" s="176" t="s">
        <v>13023</v>
      </c>
      <c r="D9417" s="155">
        <v>160</v>
      </c>
      <c r="E9417" s="157">
        <v>155</v>
      </c>
      <c r="F9417" s="166">
        <v>43161</v>
      </c>
      <c r="G9417" s="166">
        <v>43164</v>
      </c>
      <c r="H9417" s="157">
        <v>1</v>
      </c>
      <c r="I9417" s="177" t="s">
        <v>13056</v>
      </c>
    </row>
    <row r="9418" spans="1:9" x14ac:dyDescent="0.25">
      <c r="A9418" s="176" t="s">
        <v>9985</v>
      </c>
      <c r="B9418" s="176" t="s">
        <v>11877</v>
      </c>
      <c r="C9418" s="176" t="s">
        <v>13140</v>
      </c>
      <c r="D9418" s="155">
        <v>12</v>
      </c>
      <c r="E9418" s="157">
        <v>12</v>
      </c>
      <c r="F9418" s="166">
        <v>43161</v>
      </c>
      <c r="G9418" s="166">
        <v>43164</v>
      </c>
      <c r="H9418" s="157">
        <v>1</v>
      </c>
      <c r="I9418" s="177" t="s">
        <v>13141</v>
      </c>
    </row>
    <row r="9419" spans="1:9" x14ac:dyDescent="0.25">
      <c r="A9419" s="176" t="s">
        <v>5827</v>
      </c>
      <c r="B9419" s="176" t="s">
        <v>7335</v>
      </c>
      <c r="C9419" s="176" t="s">
        <v>12943</v>
      </c>
      <c r="D9419" s="155">
        <v>25</v>
      </c>
      <c r="E9419" s="157">
        <v>25</v>
      </c>
      <c r="F9419" s="166">
        <v>43164</v>
      </c>
      <c r="G9419" s="166">
        <v>43167</v>
      </c>
      <c r="H9419" s="157">
        <v>1</v>
      </c>
      <c r="I9419" s="177" t="s">
        <v>5929</v>
      </c>
    </row>
    <row r="9420" spans="1:9" x14ac:dyDescent="0.25">
      <c r="A9420" s="176" t="s">
        <v>42</v>
      </c>
      <c r="B9420" s="176" t="s">
        <v>7413</v>
      </c>
      <c r="C9420" s="176" t="s">
        <v>13142</v>
      </c>
      <c r="D9420" s="155">
        <v>15</v>
      </c>
      <c r="E9420" s="157">
        <v>15</v>
      </c>
      <c r="F9420" s="166">
        <v>43164</v>
      </c>
      <c r="G9420" s="166">
        <v>43165</v>
      </c>
      <c r="H9420" s="157">
        <v>1</v>
      </c>
      <c r="I9420" s="166"/>
    </row>
    <row r="9421" spans="1:9" x14ac:dyDescent="0.25">
      <c r="A9421" s="176" t="s">
        <v>227</v>
      </c>
      <c r="B9421" s="176" t="s">
        <v>6073</v>
      </c>
      <c r="C9421" s="176" t="s">
        <v>13143</v>
      </c>
      <c r="D9421" s="155">
        <v>50</v>
      </c>
      <c r="E9421" s="157">
        <v>50</v>
      </c>
      <c r="F9421" s="166">
        <v>43164</v>
      </c>
      <c r="G9421" s="166">
        <v>43166</v>
      </c>
      <c r="H9421" s="157">
        <v>1</v>
      </c>
      <c r="I9421" s="166"/>
    </row>
    <row r="9422" spans="1:9" x14ac:dyDescent="0.25">
      <c r="A9422" s="176" t="s">
        <v>2714</v>
      </c>
      <c r="B9422" s="176" t="s">
        <v>234</v>
      </c>
      <c r="C9422" s="176" t="s">
        <v>13144</v>
      </c>
      <c r="D9422" s="155">
        <v>50</v>
      </c>
      <c r="E9422" s="157">
        <v>50</v>
      </c>
      <c r="F9422" s="166">
        <v>43164</v>
      </c>
      <c r="G9422" s="166">
        <v>43166</v>
      </c>
      <c r="H9422" s="157">
        <v>1</v>
      </c>
      <c r="I9422" s="166"/>
    </row>
    <row r="9423" spans="1:9" x14ac:dyDescent="0.25">
      <c r="A9423" s="176" t="s">
        <v>520</v>
      </c>
      <c r="B9423" s="176" t="s">
        <v>5026</v>
      </c>
      <c r="C9423" s="176" t="s">
        <v>13145</v>
      </c>
      <c r="D9423" s="155">
        <v>600</v>
      </c>
      <c r="E9423" s="157">
        <v>600</v>
      </c>
      <c r="F9423" s="166">
        <v>43164</v>
      </c>
      <c r="G9423" s="166">
        <v>43167</v>
      </c>
      <c r="H9423" s="157">
        <v>1</v>
      </c>
      <c r="I9423" s="166"/>
    </row>
    <row r="9424" spans="1:9" x14ac:dyDescent="0.25">
      <c r="A9424" s="176" t="s">
        <v>9255</v>
      </c>
      <c r="B9424" s="176" t="s">
        <v>12979</v>
      </c>
      <c r="C9424" s="176" t="s">
        <v>13146</v>
      </c>
      <c r="D9424" s="155">
        <v>160</v>
      </c>
      <c r="E9424" s="157">
        <v>125</v>
      </c>
      <c r="F9424" s="166">
        <v>43166</v>
      </c>
      <c r="G9424" s="166">
        <v>43166</v>
      </c>
      <c r="H9424" s="157">
        <v>1</v>
      </c>
      <c r="I9424" s="166"/>
    </row>
    <row r="9425" spans="1:9" x14ac:dyDescent="0.25">
      <c r="A9425" s="176" t="s">
        <v>520</v>
      </c>
      <c r="B9425" s="176" t="s">
        <v>3207</v>
      </c>
      <c r="C9425" s="176" t="s">
        <v>13147</v>
      </c>
      <c r="D9425" s="155">
        <v>25</v>
      </c>
      <c r="E9425" s="157">
        <v>25</v>
      </c>
      <c r="F9425" s="166">
        <v>43166</v>
      </c>
      <c r="G9425" s="166">
        <v>43168</v>
      </c>
      <c r="H9425" s="157">
        <v>1</v>
      </c>
      <c r="I9425" s="166"/>
    </row>
    <row r="9426" spans="1:9" ht="30" x14ac:dyDescent="0.25">
      <c r="A9426" s="176" t="s">
        <v>8056</v>
      </c>
      <c r="B9426" s="176" t="s">
        <v>11383</v>
      </c>
      <c r="C9426" s="176" t="s">
        <v>13148</v>
      </c>
      <c r="D9426" s="155">
        <v>15</v>
      </c>
      <c r="E9426" s="157">
        <v>15</v>
      </c>
      <c r="F9426" s="166">
        <v>43166</v>
      </c>
      <c r="G9426" s="166">
        <v>43179</v>
      </c>
      <c r="H9426" s="157">
        <v>1</v>
      </c>
      <c r="I9426" s="166"/>
    </row>
    <row r="9427" spans="1:9" x14ac:dyDescent="0.25">
      <c r="A9427" s="176" t="s">
        <v>10087</v>
      </c>
      <c r="B9427" s="176" t="s">
        <v>13149</v>
      </c>
      <c r="C9427" s="176" t="s">
        <v>13150</v>
      </c>
      <c r="D9427" s="155">
        <v>50</v>
      </c>
      <c r="E9427" s="157">
        <v>50</v>
      </c>
      <c r="F9427" s="166">
        <v>43166</v>
      </c>
      <c r="G9427" s="166">
        <v>43168</v>
      </c>
      <c r="H9427" s="157">
        <v>1</v>
      </c>
      <c r="I9427" s="166"/>
    </row>
    <row r="9428" spans="1:9" x14ac:dyDescent="0.25">
      <c r="A9428" s="176" t="s">
        <v>6638</v>
      </c>
      <c r="B9428" s="176" t="s">
        <v>4528</v>
      </c>
      <c r="C9428" s="176" t="s">
        <v>4528</v>
      </c>
      <c r="D9428" s="155">
        <v>30</v>
      </c>
      <c r="E9428" s="157">
        <v>30</v>
      </c>
      <c r="F9428" s="166">
        <v>43166</v>
      </c>
      <c r="G9428" s="166">
        <v>43171</v>
      </c>
      <c r="H9428" s="157">
        <v>1</v>
      </c>
      <c r="I9428" s="166"/>
    </row>
    <row r="9429" spans="1:9" x14ac:dyDescent="0.25">
      <c r="A9429" s="176" t="s">
        <v>9255</v>
      </c>
      <c r="B9429" s="176" t="s">
        <v>12979</v>
      </c>
      <c r="C9429" s="176" t="s">
        <v>13146</v>
      </c>
      <c r="D9429" s="155">
        <v>160</v>
      </c>
      <c r="E9429" s="157">
        <v>35</v>
      </c>
      <c r="F9429" s="166">
        <v>43167</v>
      </c>
      <c r="G9429" s="166">
        <v>43168</v>
      </c>
      <c r="H9429" s="157">
        <v>1</v>
      </c>
      <c r="I9429" s="166"/>
    </row>
    <row r="9430" spans="1:9" x14ac:dyDescent="0.25">
      <c r="A9430" s="176" t="s">
        <v>13151</v>
      </c>
      <c r="B9430" s="176" t="s">
        <v>13152</v>
      </c>
      <c r="C9430" s="176" t="s">
        <v>13153</v>
      </c>
      <c r="D9430" s="155">
        <v>6</v>
      </c>
      <c r="E9430" s="157">
        <v>6</v>
      </c>
      <c r="F9430" s="166">
        <v>43167</v>
      </c>
      <c r="G9430" s="166">
        <v>43168</v>
      </c>
      <c r="H9430" s="157">
        <v>1</v>
      </c>
      <c r="I9430" s="166"/>
    </row>
    <row r="9431" spans="1:9" x14ac:dyDescent="0.25">
      <c r="A9431" s="176" t="s">
        <v>563</v>
      </c>
      <c r="B9431" s="176" t="s">
        <v>309</v>
      </c>
      <c r="C9431" s="176" t="s">
        <v>13154</v>
      </c>
      <c r="D9431" s="155">
        <v>50</v>
      </c>
      <c r="E9431" s="157">
        <v>50</v>
      </c>
      <c r="F9431" s="166">
        <v>43168</v>
      </c>
      <c r="G9431" s="166">
        <v>43171</v>
      </c>
      <c r="H9431" s="157">
        <v>1</v>
      </c>
      <c r="I9431" s="166"/>
    </row>
    <row r="9432" spans="1:9" x14ac:dyDescent="0.25">
      <c r="A9432" s="176" t="s">
        <v>6021</v>
      </c>
      <c r="B9432" s="176" t="s">
        <v>8888</v>
      </c>
      <c r="C9432" s="176" t="s">
        <v>13155</v>
      </c>
      <c r="D9432" s="155">
        <v>250</v>
      </c>
      <c r="E9432" s="157">
        <v>252</v>
      </c>
      <c r="F9432" s="166">
        <v>43168</v>
      </c>
      <c r="G9432" s="166">
        <v>43171</v>
      </c>
      <c r="H9432" s="157">
        <v>1</v>
      </c>
      <c r="I9432" s="166"/>
    </row>
    <row r="9433" spans="1:9" x14ac:dyDescent="0.25">
      <c r="A9433" s="176" t="s">
        <v>245</v>
      </c>
      <c r="B9433" s="176" t="s">
        <v>7611</v>
      </c>
      <c r="C9433" s="176" t="s">
        <v>13156</v>
      </c>
      <c r="D9433" s="155">
        <v>10</v>
      </c>
      <c r="E9433" s="157">
        <v>10</v>
      </c>
      <c r="F9433" s="166">
        <v>43168</v>
      </c>
      <c r="G9433" s="166">
        <v>43168</v>
      </c>
      <c r="H9433" s="157">
        <v>1</v>
      </c>
      <c r="I9433" s="166"/>
    </row>
    <row r="9434" spans="1:9" x14ac:dyDescent="0.25">
      <c r="A9434" s="176" t="s">
        <v>520</v>
      </c>
      <c r="B9434" s="176" t="s">
        <v>1023</v>
      </c>
      <c r="C9434" s="176" t="s">
        <v>13157</v>
      </c>
      <c r="D9434" s="155">
        <v>100</v>
      </c>
      <c r="E9434" s="157">
        <v>100</v>
      </c>
      <c r="F9434" s="166">
        <v>43168</v>
      </c>
      <c r="G9434" s="166">
        <v>43171</v>
      </c>
      <c r="H9434" s="157">
        <v>1</v>
      </c>
      <c r="I9434" s="166"/>
    </row>
    <row r="9435" spans="1:9" x14ac:dyDescent="0.25">
      <c r="A9435" s="176" t="s">
        <v>10484</v>
      </c>
      <c r="B9435" s="176" t="s">
        <v>12202</v>
      </c>
      <c r="C9435" s="176" t="s">
        <v>13158</v>
      </c>
      <c r="D9435" s="155">
        <v>40</v>
      </c>
      <c r="E9435" s="157">
        <v>40</v>
      </c>
      <c r="F9435" s="166">
        <v>43168</v>
      </c>
      <c r="G9435" s="166">
        <v>43171</v>
      </c>
      <c r="H9435" s="157">
        <v>1</v>
      </c>
      <c r="I9435" s="166"/>
    </row>
    <row r="9436" spans="1:9" x14ac:dyDescent="0.25">
      <c r="A9436" s="176" t="s">
        <v>42</v>
      </c>
      <c r="B9436" s="176" t="s">
        <v>1876</v>
      </c>
      <c r="C9436" s="176" t="s">
        <v>13159</v>
      </c>
      <c r="D9436" s="155">
        <v>200</v>
      </c>
      <c r="E9436" s="157">
        <v>200</v>
      </c>
      <c r="F9436" s="166">
        <v>43168</v>
      </c>
      <c r="G9436" s="166">
        <v>43171</v>
      </c>
      <c r="H9436" s="157">
        <v>1</v>
      </c>
      <c r="I9436" s="166"/>
    </row>
    <row r="9437" spans="1:9" x14ac:dyDescent="0.25">
      <c r="A9437" s="176" t="s">
        <v>173</v>
      </c>
      <c r="B9437" s="176" t="s">
        <v>3450</v>
      </c>
      <c r="C9437" s="176" t="s">
        <v>13160</v>
      </c>
      <c r="D9437" s="155">
        <v>486</v>
      </c>
      <c r="E9437" s="157">
        <v>486</v>
      </c>
      <c r="F9437" s="166">
        <v>43168</v>
      </c>
      <c r="G9437" s="166">
        <v>43168</v>
      </c>
      <c r="H9437" s="157">
        <v>1</v>
      </c>
      <c r="I9437" s="166"/>
    </row>
    <row r="9438" spans="1:9" x14ac:dyDescent="0.25">
      <c r="A9438" s="176" t="s">
        <v>173</v>
      </c>
      <c r="B9438" s="176" t="s">
        <v>3655</v>
      </c>
      <c r="C9438" s="176" t="s">
        <v>364</v>
      </c>
      <c r="D9438" s="155">
        <v>486</v>
      </c>
      <c r="E9438" s="157">
        <v>486</v>
      </c>
      <c r="F9438" s="166">
        <v>43168</v>
      </c>
      <c r="G9438" s="166">
        <v>43168</v>
      </c>
      <c r="H9438" s="157">
        <v>1</v>
      </c>
      <c r="I9438" s="166"/>
    </row>
    <row r="9439" spans="1:9" x14ac:dyDescent="0.25">
      <c r="A9439" s="176" t="s">
        <v>12314</v>
      </c>
      <c r="B9439" s="176" t="s">
        <v>13068</v>
      </c>
      <c r="C9439" s="176" t="s">
        <v>13161</v>
      </c>
      <c r="D9439" s="155">
        <v>547</v>
      </c>
      <c r="E9439" s="157">
        <v>47</v>
      </c>
      <c r="F9439" s="166">
        <v>43168</v>
      </c>
      <c r="G9439" s="166">
        <v>43171</v>
      </c>
      <c r="H9439" s="157">
        <v>1</v>
      </c>
      <c r="I9439" s="166"/>
    </row>
    <row r="9440" spans="1:9" x14ac:dyDescent="0.25">
      <c r="A9440" s="176" t="s">
        <v>5827</v>
      </c>
      <c r="B9440" s="176" t="s">
        <v>5835</v>
      </c>
      <c r="C9440" s="176" t="s">
        <v>13089</v>
      </c>
      <c r="D9440" s="155">
        <v>25</v>
      </c>
      <c r="E9440" s="157">
        <v>1</v>
      </c>
      <c r="F9440" s="166">
        <v>43168</v>
      </c>
      <c r="G9440" s="166">
        <v>43171</v>
      </c>
      <c r="H9440" s="157">
        <v>1</v>
      </c>
      <c r="I9440" s="177" t="s">
        <v>12727</v>
      </c>
    </row>
    <row r="9441" spans="1:9" x14ac:dyDescent="0.25">
      <c r="A9441" s="176" t="s">
        <v>71</v>
      </c>
      <c r="B9441" s="176" t="s">
        <v>1550</v>
      </c>
      <c r="C9441" s="176" t="s">
        <v>13162</v>
      </c>
      <c r="D9441" s="155">
        <v>10</v>
      </c>
      <c r="E9441" s="157">
        <v>10</v>
      </c>
      <c r="F9441" s="166">
        <v>43168</v>
      </c>
      <c r="G9441" s="166">
        <v>43171</v>
      </c>
      <c r="H9441" s="157">
        <v>1</v>
      </c>
      <c r="I9441" s="166"/>
    </row>
    <row r="9442" spans="1:9" x14ac:dyDescent="0.25">
      <c r="A9442" s="176" t="s">
        <v>71</v>
      </c>
      <c r="B9442" s="176" t="s">
        <v>1550</v>
      </c>
      <c r="C9442" s="176" t="s">
        <v>13163</v>
      </c>
      <c r="D9442" s="155">
        <v>5</v>
      </c>
      <c r="E9442" s="157">
        <v>5</v>
      </c>
      <c r="F9442" s="166">
        <v>43168</v>
      </c>
      <c r="G9442" s="166">
        <v>43171</v>
      </c>
      <c r="H9442" s="157">
        <v>1</v>
      </c>
      <c r="I9442" s="166"/>
    </row>
    <row r="9443" spans="1:9" x14ac:dyDescent="0.25">
      <c r="A9443" s="176" t="s">
        <v>71</v>
      </c>
      <c r="B9443" s="176" t="s">
        <v>1550</v>
      </c>
      <c r="C9443" s="176" t="s">
        <v>13164</v>
      </c>
      <c r="D9443" s="155">
        <v>12</v>
      </c>
      <c r="E9443" s="157">
        <v>12</v>
      </c>
      <c r="F9443" s="166">
        <v>43168</v>
      </c>
      <c r="G9443" s="166">
        <v>43169</v>
      </c>
      <c r="H9443" s="157">
        <v>1</v>
      </c>
      <c r="I9443" s="166"/>
    </row>
    <row r="9444" spans="1:9" x14ac:dyDescent="0.25">
      <c r="A9444" s="176" t="s">
        <v>9769</v>
      </c>
      <c r="B9444" s="176" t="s">
        <v>11144</v>
      </c>
      <c r="C9444" s="176" t="s">
        <v>13167</v>
      </c>
      <c r="D9444" s="155">
        <v>50</v>
      </c>
      <c r="E9444" s="157">
        <v>50</v>
      </c>
      <c r="F9444" s="166">
        <v>43171</v>
      </c>
      <c r="G9444" s="166">
        <v>43174</v>
      </c>
      <c r="H9444" s="157">
        <v>1</v>
      </c>
      <c r="I9444" s="166"/>
    </row>
    <row r="9445" spans="1:9" x14ac:dyDescent="0.25">
      <c r="A9445" s="176" t="s">
        <v>9769</v>
      </c>
      <c r="B9445" s="176" t="s">
        <v>13165</v>
      </c>
      <c r="C9445" s="176" t="s">
        <v>3992</v>
      </c>
      <c r="D9445" s="155">
        <v>50</v>
      </c>
      <c r="E9445" s="157">
        <v>50</v>
      </c>
      <c r="F9445" s="166">
        <v>43171</v>
      </c>
      <c r="G9445" s="166">
        <v>43174</v>
      </c>
      <c r="H9445" s="157">
        <v>1</v>
      </c>
      <c r="I9445" s="166"/>
    </row>
    <row r="9446" spans="1:9" x14ac:dyDescent="0.25">
      <c r="A9446" s="176" t="s">
        <v>9769</v>
      </c>
      <c r="B9446" s="176" t="s">
        <v>11147</v>
      </c>
      <c r="C9446" s="176" t="s">
        <v>13166</v>
      </c>
      <c r="D9446" s="155">
        <v>50</v>
      </c>
      <c r="E9446" s="157">
        <v>50</v>
      </c>
      <c r="F9446" s="166">
        <v>43171</v>
      </c>
      <c r="G9446" s="166">
        <v>43174</v>
      </c>
      <c r="H9446" s="157">
        <v>1</v>
      </c>
      <c r="I9446" s="166"/>
    </row>
    <row r="9447" spans="1:9" x14ac:dyDescent="0.25">
      <c r="A9447" s="176" t="s">
        <v>245</v>
      </c>
      <c r="B9447" s="176" t="s">
        <v>6085</v>
      </c>
      <c r="C9447" s="176" t="s">
        <v>13168</v>
      </c>
      <c r="D9447" s="155">
        <v>20</v>
      </c>
      <c r="E9447" s="157">
        <v>20</v>
      </c>
      <c r="F9447" s="166">
        <v>43171</v>
      </c>
      <c r="G9447" s="166">
        <v>43171</v>
      </c>
      <c r="H9447" s="157">
        <v>1</v>
      </c>
      <c r="I9447" s="166"/>
    </row>
    <row r="9448" spans="1:9" x14ac:dyDescent="0.25">
      <c r="A9448" s="176" t="s">
        <v>12945</v>
      </c>
      <c r="B9448" s="176" t="s">
        <v>12946</v>
      </c>
      <c r="C9448" s="176" t="s">
        <v>13169</v>
      </c>
      <c r="D9448" s="155">
        <v>48</v>
      </c>
      <c r="E9448" s="157">
        <v>48</v>
      </c>
      <c r="F9448" s="166">
        <v>43171</v>
      </c>
      <c r="G9448" s="166">
        <v>43173</v>
      </c>
      <c r="H9448" s="157">
        <v>1</v>
      </c>
      <c r="I9448" s="177" t="s">
        <v>12315</v>
      </c>
    </row>
    <row r="9449" spans="1:9" x14ac:dyDescent="0.25">
      <c r="A9449" s="176" t="s">
        <v>634</v>
      </c>
      <c r="B9449" s="176" t="s">
        <v>3129</v>
      </c>
      <c r="C9449" s="176" t="s">
        <v>13170</v>
      </c>
      <c r="D9449" s="155">
        <v>25</v>
      </c>
      <c r="E9449" s="157">
        <v>25</v>
      </c>
      <c r="F9449" s="166">
        <v>43171</v>
      </c>
      <c r="G9449" s="166">
        <v>43171</v>
      </c>
      <c r="H9449" s="157">
        <v>1</v>
      </c>
      <c r="I9449" s="177"/>
    </row>
    <row r="9450" spans="1:9" x14ac:dyDescent="0.25">
      <c r="A9450" s="176" t="s">
        <v>5827</v>
      </c>
      <c r="B9450" s="176" t="s">
        <v>13171</v>
      </c>
      <c r="C9450" s="176" t="s">
        <v>13172</v>
      </c>
      <c r="D9450" s="155">
        <v>25</v>
      </c>
      <c r="E9450" s="157">
        <v>24</v>
      </c>
      <c r="F9450" s="166">
        <v>43171</v>
      </c>
      <c r="G9450" s="166">
        <v>43175</v>
      </c>
      <c r="H9450" s="157">
        <v>1</v>
      </c>
      <c r="I9450" s="166"/>
    </row>
    <row r="9451" spans="1:9" x14ac:dyDescent="0.25">
      <c r="A9451" s="176" t="s">
        <v>29</v>
      </c>
      <c r="B9451" s="176" t="s">
        <v>3997</v>
      </c>
      <c r="C9451" s="176" t="s">
        <v>13173</v>
      </c>
      <c r="D9451" s="155">
        <v>50</v>
      </c>
      <c r="E9451" s="157">
        <v>55</v>
      </c>
      <c r="F9451" s="166">
        <v>43172</v>
      </c>
      <c r="G9451" s="166">
        <v>43175</v>
      </c>
      <c r="H9451" s="157">
        <v>1</v>
      </c>
      <c r="I9451" s="166"/>
    </row>
    <row r="9452" spans="1:9" x14ac:dyDescent="0.25">
      <c r="A9452" s="176" t="s">
        <v>71</v>
      </c>
      <c r="B9452" s="176" t="s">
        <v>167</v>
      </c>
      <c r="C9452" s="176" t="s">
        <v>13174</v>
      </c>
      <c r="D9452" s="155">
        <v>15</v>
      </c>
      <c r="E9452" s="157">
        <v>15</v>
      </c>
      <c r="F9452" s="166">
        <v>43172</v>
      </c>
      <c r="G9452" s="177">
        <v>43179</v>
      </c>
      <c r="H9452" s="157">
        <v>1</v>
      </c>
      <c r="I9452" s="166"/>
    </row>
    <row r="9453" spans="1:9" x14ac:dyDescent="0.25">
      <c r="A9453" s="176" t="s">
        <v>71</v>
      </c>
      <c r="B9453" s="176" t="s">
        <v>167</v>
      </c>
      <c r="C9453" s="176" t="s">
        <v>13175</v>
      </c>
      <c r="D9453" s="155">
        <v>19</v>
      </c>
      <c r="E9453" s="157">
        <v>19</v>
      </c>
      <c r="F9453" s="166">
        <v>43172</v>
      </c>
      <c r="G9453" s="166">
        <v>43179</v>
      </c>
      <c r="H9453" s="157">
        <v>1</v>
      </c>
      <c r="I9453" s="166"/>
    </row>
    <row r="9454" spans="1:9" x14ac:dyDescent="0.25">
      <c r="A9454" s="176" t="s">
        <v>71</v>
      </c>
      <c r="B9454" s="176" t="s">
        <v>154</v>
      </c>
      <c r="C9454" s="176" t="s">
        <v>13176</v>
      </c>
      <c r="D9454" s="155">
        <v>5</v>
      </c>
      <c r="E9454" s="157">
        <v>5</v>
      </c>
      <c r="F9454" s="166">
        <v>43172</v>
      </c>
      <c r="G9454" s="166">
        <v>43178</v>
      </c>
      <c r="H9454" s="157">
        <v>1</v>
      </c>
      <c r="I9454" s="166"/>
    </row>
    <row r="9455" spans="1:9" x14ac:dyDescent="0.25">
      <c r="A9455" s="176" t="s">
        <v>71</v>
      </c>
      <c r="B9455" s="176" t="s">
        <v>154</v>
      </c>
      <c r="C9455" s="176" t="s">
        <v>13177</v>
      </c>
      <c r="D9455" s="155">
        <v>5</v>
      </c>
      <c r="E9455" s="157">
        <v>5</v>
      </c>
      <c r="F9455" s="166">
        <v>43172</v>
      </c>
      <c r="G9455" s="166">
        <v>43178</v>
      </c>
      <c r="H9455" s="157">
        <v>1</v>
      </c>
      <c r="I9455" s="166"/>
    </row>
    <row r="9456" spans="1:9" x14ac:dyDescent="0.25">
      <c r="A9456" s="176" t="s">
        <v>1983</v>
      </c>
      <c r="B9456" s="176" t="s">
        <v>13178</v>
      </c>
      <c r="C9456" s="176" t="s">
        <v>13179</v>
      </c>
      <c r="D9456" s="155">
        <v>30</v>
      </c>
      <c r="E9456" s="157">
        <v>30</v>
      </c>
      <c r="F9456" s="166">
        <v>43173</v>
      </c>
      <c r="G9456" s="166">
        <v>43175</v>
      </c>
      <c r="H9456" s="157">
        <v>1</v>
      </c>
      <c r="I9456" s="166"/>
    </row>
    <row r="9457" spans="1:10" x14ac:dyDescent="0.25">
      <c r="A9457" s="176" t="s">
        <v>12945</v>
      </c>
      <c r="B9457" s="176" t="s">
        <v>13180</v>
      </c>
      <c r="C9457" s="176" t="s">
        <v>13181</v>
      </c>
      <c r="D9457" s="155">
        <v>4</v>
      </c>
      <c r="E9457" s="157">
        <v>4</v>
      </c>
      <c r="F9457" s="166">
        <v>43172</v>
      </c>
      <c r="G9457" s="166">
        <v>43175</v>
      </c>
      <c r="H9457" s="157">
        <v>1</v>
      </c>
      <c r="I9457" s="166"/>
    </row>
    <row r="9458" spans="1:10" x14ac:dyDescent="0.25">
      <c r="A9458" s="176" t="s">
        <v>11900</v>
      </c>
      <c r="B9458" s="176" t="s">
        <v>12350</v>
      </c>
      <c r="C9458" s="176" t="s">
        <v>13183</v>
      </c>
      <c r="D9458" s="155">
        <v>5000</v>
      </c>
      <c r="E9458" s="157">
        <v>4999</v>
      </c>
      <c r="F9458" s="166">
        <v>43173</v>
      </c>
      <c r="G9458" s="166">
        <v>43179</v>
      </c>
      <c r="H9458" s="157">
        <v>1</v>
      </c>
      <c r="I9458" s="177" t="s">
        <v>13109</v>
      </c>
    </row>
    <row r="9459" spans="1:10" x14ac:dyDescent="0.25">
      <c r="A9459" s="176" t="s">
        <v>11900</v>
      </c>
      <c r="B9459" s="176" t="s">
        <v>10543</v>
      </c>
      <c r="C9459" s="176" t="s">
        <v>13184</v>
      </c>
      <c r="D9459" s="155">
        <v>2500</v>
      </c>
      <c r="E9459" s="157">
        <v>2500</v>
      </c>
      <c r="F9459" s="166">
        <v>43173</v>
      </c>
      <c r="G9459" s="166">
        <v>43179</v>
      </c>
      <c r="H9459" s="157">
        <v>1</v>
      </c>
      <c r="I9459" s="177" t="s">
        <v>13185</v>
      </c>
    </row>
    <row r="9460" spans="1:10" x14ac:dyDescent="0.25">
      <c r="A9460" s="176" t="s">
        <v>12314</v>
      </c>
      <c r="B9460" s="176" t="s">
        <v>12477</v>
      </c>
      <c r="C9460" s="176" t="s">
        <v>12839</v>
      </c>
      <c r="D9460" s="155">
        <v>2</v>
      </c>
      <c r="E9460" s="157">
        <v>2</v>
      </c>
      <c r="F9460" s="166">
        <v>43173</v>
      </c>
      <c r="G9460" s="166">
        <v>43179</v>
      </c>
      <c r="H9460" s="157">
        <v>1</v>
      </c>
      <c r="I9460" s="166"/>
    </row>
    <row r="9461" spans="1:10" x14ac:dyDescent="0.25">
      <c r="A9461" s="176" t="s">
        <v>12314</v>
      </c>
      <c r="B9461" s="176" t="s">
        <v>12485</v>
      </c>
      <c r="C9461" s="176" t="s">
        <v>166</v>
      </c>
      <c r="D9461" s="155">
        <v>9</v>
      </c>
      <c r="E9461" s="157">
        <v>9</v>
      </c>
      <c r="F9461" s="166">
        <v>43173</v>
      </c>
      <c r="G9461" s="166">
        <v>43179</v>
      </c>
      <c r="H9461" s="157">
        <v>1</v>
      </c>
      <c r="I9461" s="166"/>
    </row>
    <row r="9462" spans="1:10" x14ac:dyDescent="0.25">
      <c r="A9462" s="176" t="s">
        <v>65</v>
      </c>
      <c r="B9462" s="176" t="s">
        <v>547</v>
      </c>
      <c r="C9462" s="176" t="s">
        <v>13186</v>
      </c>
      <c r="D9462" s="155">
        <v>150</v>
      </c>
      <c r="E9462" s="157">
        <v>150</v>
      </c>
      <c r="F9462" s="166">
        <v>43174</v>
      </c>
      <c r="G9462" s="166">
        <v>43179</v>
      </c>
      <c r="H9462" s="157">
        <v>1</v>
      </c>
      <c r="I9462" s="166"/>
    </row>
    <row r="9463" spans="1:10" x14ac:dyDescent="0.25">
      <c r="A9463" s="176" t="s">
        <v>286</v>
      </c>
      <c r="B9463" s="176" t="s">
        <v>13187</v>
      </c>
      <c r="C9463" s="176" t="s">
        <v>13188</v>
      </c>
      <c r="D9463" s="155">
        <v>300</v>
      </c>
      <c r="E9463" s="157">
        <v>300</v>
      </c>
      <c r="F9463" s="166">
        <v>43174</v>
      </c>
      <c r="G9463" s="166">
        <v>43174</v>
      </c>
      <c r="H9463" s="157">
        <v>1</v>
      </c>
      <c r="I9463" s="177"/>
      <c r="J9463" s="181" t="s">
        <v>13189</v>
      </c>
    </row>
    <row r="9464" spans="1:10" x14ac:dyDescent="0.25">
      <c r="A9464" s="176" t="s">
        <v>9769</v>
      </c>
      <c r="B9464" s="176" t="s">
        <v>11204</v>
      </c>
      <c r="C9464" s="176" t="s">
        <v>13190</v>
      </c>
      <c r="D9464" s="155">
        <v>50</v>
      </c>
      <c r="E9464" s="157">
        <v>50</v>
      </c>
      <c r="F9464" s="166">
        <v>43174</v>
      </c>
      <c r="G9464" s="166">
        <v>43174</v>
      </c>
      <c r="H9464" s="157">
        <v>1</v>
      </c>
      <c r="I9464" s="166"/>
    </row>
    <row r="9465" spans="1:10" x14ac:dyDescent="0.25">
      <c r="A9465" s="176" t="s">
        <v>9769</v>
      </c>
      <c r="B9465" s="176" t="s">
        <v>11182</v>
      </c>
      <c r="C9465" s="176" t="s">
        <v>2480</v>
      </c>
      <c r="D9465" s="155">
        <v>50</v>
      </c>
      <c r="E9465" s="157">
        <v>50</v>
      </c>
      <c r="F9465" s="166">
        <v>43174</v>
      </c>
      <c r="G9465" s="166">
        <v>43174</v>
      </c>
      <c r="H9465" s="157">
        <v>1</v>
      </c>
      <c r="I9465" s="166"/>
    </row>
    <row r="9466" spans="1:10" x14ac:dyDescent="0.25">
      <c r="A9466" s="176" t="s">
        <v>9769</v>
      </c>
      <c r="B9466" s="176" t="s">
        <v>11148</v>
      </c>
      <c r="C9466" s="176" t="s">
        <v>13191</v>
      </c>
      <c r="D9466" s="155">
        <v>50</v>
      </c>
      <c r="E9466" s="157">
        <v>50</v>
      </c>
      <c r="F9466" s="166">
        <v>43174</v>
      </c>
      <c r="G9466" s="166">
        <v>43174</v>
      </c>
      <c r="H9466" s="157">
        <v>1</v>
      </c>
      <c r="I9466" s="166"/>
    </row>
    <row r="9467" spans="1:10" x14ac:dyDescent="0.25">
      <c r="A9467" s="176" t="s">
        <v>36</v>
      </c>
      <c r="B9467" s="176" t="s">
        <v>10758</v>
      </c>
      <c r="C9467" s="176" t="s">
        <v>13014</v>
      </c>
      <c r="D9467" s="155">
        <v>100</v>
      </c>
      <c r="E9467" s="157">
        <v>100</v>
      </c>
      <c r="F9467" s="166">
        <v>43174</v>
      </c>
      <c r="G9467" s="166">
        <v>43182</v>
      </c>
      <c r="H9467" s="157">
        <v>1</v>
      </c>
      <c r="I9467" s="166"/>
    </row>
    <row r="9468" spans="1:10" x14ac:dyDescent="0.25">
      <c r="A9468" s="176" t="s">
        <v>520</v>
      </c>
      <c r="B9468" s="176" t="s">
        <v>10862</v>
      </c>
      <c r="C9468" s="176" t="s">
        <v>13192</v>
      </c>
      <c r="D9468" s="155">
        <v>375</v>
      </c>
      <c r="E9468" s="157">
        <v>375</v>
      </c>
      <c r="F9468" s="166">
        <v>43147</v>
      </c>
      <c r="G9468" s="166">
        <v>43179</v>
      </c>
      <c r="H9468" s="157">
        <v>1</v>
      </c>
      <c r="I9468" s="166"/>
    </row>
    <row r="9469" spans="1:10" x14ac:dyDescent="0.25">
      <c r="A9469" s="176" t="s">
        <v>520</v>
      </c>
      <c r="B9469" s="176" t="s">
        <v>5026</v>
      </c>
      <c r="C9469" s="176" t="s">
        <v>13193</v>
      </c>
      <c r="D9469" s="155">
        <v>500</v>
      </c>
      <c r="E9469" s="157">
        <v>500</v>
      </c>
      <c r="F9469" s="166">
        <v>43175</v>
      </c>
      <c r="G9469" s="166">
        <v>43175</v>
      </c>
      <c r="H9469" s="157">
        <v>1</v>
      </c>
      <c r="I9469" s="166"/>
    </row>
    <row r="9470" spans="1:10" x14ac:dyDescent="0.25">
      <c r="A9470" s="176" t="s">
        <v>71</v>
      </c>
      <c r="B9470" s="176" t="s">
        <v>154</v>
      </c>
      <c r="C9470" s="176" t="s">
        <v>13194</v>
      </c>
      <c r="D9470" s="155">
        <v>5</v>
      </c>
      <c r="E9470" s="157">
        <v>5</v>
      </c>
      <c r="F9470" s="166">
        <v>43175</v>
      </c>
      <c r="G9470" s="166">
        <v>43178</v>
      </c>
      <c r="H9470" s="157">
        <v>1</v>
      </c>
      <c r="I9470" s="166"/>
    </row>
    <row r="9471" spans="1:10" x14ac:dyDescent="0.25">
      <c r="A9471" s="176" t="s">
        <v>36</v>
      </c>
      <c r="B9471" s="176" t="s">
        <v>10758</v>
      </c>
      <c r="C9471" s="176" t="s">
        <v>13014</v>
      </c>
      <c r="D9471" s="155">
        <v>105</v>
      </c>
      <c r="E9471" s="157">
        <v>100</v>
      </c>
      <c r="F9471" s="166">
        <v>43175</v>
      </c>
      <c r="G9471" s="166">
        <v>43182</v>
      </c>
      <c r="H9471" s="157">
        <v>1</v>
      </c>
      <c r="I9471" s="166"/>
    </row>
    <row r="9472" spans="1:10" x14ac:dyDescent="0.25">
      <c r="A9472" s="176" t="s">
        <v>36</v>
      </c>
      <c r="B9472" s="176" t="s">
        <v>664</v>
      </c>
      <c r="C9472" s="176" t="s">
        <v>13195</v>
      </c>
      <c r="D9472" s="155">
        <v>50</v>
      </c>
      <c r="E9472" s="157">
        <v>50</v>
      </c>
      <c r="F9472" s="166">
        <v>43175</v>
      </c>
      <c r="G9472" s="166">
        <v>43182</v>
      </c>
      <c r="H9472" s="157">
        <v>1</v>
      </c>
      <c r="I9472" s="166"/>
    </row>
    <row r="9473" spans="1:9" x14ac:dyDescent="0.25">
      <c r="A9473" s="176" t="s">
        <v>36</v>
      </c>
      <c r="B9473" s="176" t="s">
        <v>1874</v>
      </c>
      <c r="C9473" s="176" t="s">
        <v>364</v>
      </c>
      <c r="D9473" s="155">
        <v>50</v>
      </c>
      <c r="E9473" s="157">
        <v>50</v>
      </c>
      <c r="F9473" s="166">
        <v>43175</v>
      </c>
      <c r="G9473" s="166">
        <v>43182</v>
      </c>
      <c r="H9473" s="157">
        <v>1</v>
      </c>
      <c r="I9473" s="166"/>
    </row>
    <row r="9474" spans="1:9" x14ac:dyDescent="0.25">
      <c r="A9474" s="176" t="s">
        <v>899</v>
      </c>
      <c r="B9474" s="176" t="s">
        <v>11378</v>
      </c>
      <c r="C9474" s="176" t="s">
        <v>13196</v>
      </c>
      <c r="D9474" s="155">
        <v>10</v>
      </c>
      <c r="E9474" s="157">
        <v>10</v>
      </c>
      <c r="F9474" s="166">
        <v>43175</v>
      </c>
      <c r="G9474" s="166">
        <v>43180</v>
      </c>
      <c r="H9474" s="157">
        <v>1</v>
      </c>
      <c r="I9474" s="166"/>
    </row>
    <row r="9475" spans="1:9" ht="30" x14ac:dyDescent="0.25">
      <c r="A9475" s="176" t="s">
        <v>12800</v>
      </c>
      <c r="B9475" s="176" t="s">
        <v>13197</v>
      </c>
      <c r="C9475" s="176" t="s">
        <v>13198</v>
      </c>
      <c r="D9475" s="155">
        <v>40</v>
      </c>
      <c r="E9475" s="157">
        <v>40</v>
      </c>
      <c r="F9475" s="166">
        <v>43175</v>
      </c>
      <c r="G9475" s="166">
        <v>43175</v>
      </c>
      <c r="H9475" s="157">
        <v>1</v>
      </c>
      <c r="I9475" s="166"/>
    </row>
    <row r="9476" spans="1:9" x14ac:dyDescent="0.25">
      <c r="A9476" s="176" t="s">
        <v>227</v>
      </c>
      <c r="B9476" s="176" t="s">
        <v>12501</v>
      </c>
      <c r="C9476" s="176" t="s">
        <v>13199</v>
      </c>
      <c r="D9476" s="155">
        <v>20</v>
      </c>
      <c r="E9476" s="157">
        <v>20</v>
      </c>
      <c r="F9476" s="166">
        <v>43175</v>
      </c>
      <c r="G9476" s="166">
        <v>43181</v>
      </c>
      <c r="H9476" s="157">
        <v>1</v>
      </c>
      <c r="I9476" s="177" t="s">
        <v>5929</v>
      </c>
    </row>
    <row r="9477" spans="1:9" x14ac:dyDescent="0.25">
      <c r="A9477" s="176" t="s">
        <v>1983</v>
      </c>
      <c r="B9477" s="176" t="s">
        <v>13200</v>
      </c>
      <c r="C9477" s="176" t="s">
        <v>13201</v>
      </c>
      <c r="D9477" s="155">
        <v>100</v>
      </c>
      <c r="E9477" s="157">
        <v>100</v>
      </c>
      <c r="F9477" s="166">
        <v>43175</v>
      </c>
      <c r="G9477" s="166">
        <v>43181</v>
      </c>
      <c r="H9477" s="157">
        <v>1</v>
      </c>
      <c r="I9477" s="166"/>
    </row>
    <row r="9478" spans="1:9" x14ac:dyDescent="0.25">
      <c r="A9478" s="176" t="s">
        <v>520</v>
      </c>
      <c r="B9478" s="176" t="s">
        <v>609</v>
      </c>
      <c r="C9478" s="176" t="s">
        <v>13202</v>
      </c>
      <c r="D9478" s="155">
        <v>550</v>
      </c>
      <c r="E9478" s="157">
        <v>550</v>
      </c>
      <c r="F9478" s="166">
        <v>43175</v>
      </c>
      <c r="G9478" s="166">
        <v>43180</v>
      </c>
      <c r="H9478" s="157">
        <v>1</v>
      </c>
      <c r="I9478" s="166"/>
    </row>
    <row r="9479" spans="1:9" x14ac:dyDescent="0.25">
      <c r="A9479" s="176" t="s">
        <v>2714</v>
      </c>
      <c r="B9479" s="176" t="s">
        <v>791</v>
      </c>
      <c r="C9479" s="176" t="s">
        <v>13207</v>
      </c>
      <c r="D9479" s="155">
        <v>25</v>
      </c>
      <c r="E9479" s="157">
        <v>25</v>
      </c>
      <c r="F9479" s="166">
        <v>43178</v>
      </c>
      <c r="G9479" s="166">
        <v>43182</v>
      </c>
      <c r="H9479" s="157">
        <v>1</v>
      </c>
      <c r="I9479" s="166"/>
    </row>
    <row r="9480" spans="1:9" x14ac:dyDescent="0.25">
      <c r="A9480" s="176" t="s">
        <v>2714</v>
      </c>
      <c r="B9480" s="176" t="s">
        <v>249</v>
      </c>
      <c r="C9480" s="176" t="s">
        <v>13206</v>
      </c>
      <c r="D9480" s="155">
        <v>50</v>
      </c>
      <c r="E9480" s="157">
        <v>50</v>
      </c>
      <c r="F9480" s="166">
        <v>43178</v>
      </c>
      <c r="G9480" s="166">
        <v>43182</v>
      </c>
      <c r="H9480" s="157">
        <v>1</v>
      </c>
      <c r="I9480" s="166"/>
    </row>
    <row r="9481" spans="1:9" x14ac:dyDescent="0.25">
      <c r="A9481" s="176" t="s">
        <v>71</v>
      </c>
      <c r="B9481" s="176" t="s">
        <v>1530</v>
      </c>
      <c r="C9481" s="176" t="s">
        <v>13205</v>
      </c>
      <c r="D9481" s="155">
        <v>12</v>
      </c>
      <c r="E9481" s="157">
        <v>12</v>
      </c>
      <c r="F9481" s="166">
        <v>43178</v>
      </c>
      <c r="G9481" s="166">
        <v>43188</v>
      </c>
      <c r="H9481" s="157">
        <v>1</v>
      </c>
      <c r="I9481" s="166"/>
    </row>
    <row r="9482" spans="1:9" x14ac:dyDescent="0.25">
      <c r="A9482" s="176" t="s">
        <v>559</v>
      </c>
      <c r="B9482" s="176" t="s">
        <v>336</v>
      </c>
      <c r="C9482" s="176" t="s">
        <v>13204</v>
      </c>
      <c r="D9482" s="155">
        <v>10000</v>
      </c>
      <c r="E9482" s="157">
        <v>10080</v>
      </c>
      <c r="F9482" s="166">
        <v>43178</v>
      </c>
      <c r="G9482" s="166">
        <v>43181</v>
      </c>
      <c r="H9482" s="157">
        <v>1</v>
      </c>
      <c r="I9482" s="166"/>
    </row>
    <row r="9483" spans="1:9" x14ac:dyDescent="0.25">
      <c r="A9483" s="176" t="s">
        <v>71</v>
      </c>
      <c r="B9483" s="176" t="s">
        <v>1168</v>
      </c>
      <c r="C9483" s="176" t="s">
        <v>13203</v>
      </c>
      <c r="D9483" s="155">
        <v>10</v>
      </c>
      <c r="E9483" s="157">
        <v>10</v>
      </c>
      <c r="F9483" s="166">
        <v>43178</v>
      </c>
      <c r="G9483" s="166">
        <v>43186</v>
      </c>
      <c r="H9483" s="157">
        <v>1</v>
      </c>
      <c r="I9483" s="166"/>
    </row>
    <row r="9484" spans="1:9" x14ac:dyDescent="0.25">
      <c r="A9484" s="176" t="s">
        <v>12706</v>
      </c>
      <c r="B9484" s="176" t="s">
        <v>13208</v>
      </c>
      <c r="C9484" s="176" t="s">
        <v>13209</v>
      </c>
      <c r="D9484" s="155">
        <v>50</v>
      </c>
      <c r="E9484" s="157">
        <v>50</v>
      </c>
      <c r="F9484" s="166">
        <v>43178</v>
      </c>
      <c r="G9484" s="166">
        <v>43182</v>
      </c>
      <c r="H9484" s="157">
        <v>1</v>
      </c>
      <c r="I9484" s="166"/>
    </row>
    <row r="9485" spans="1:9" x14ac:dyDescent="0.25">
      <c r="A9485" s="176" t="s">
        <v>1983</v>
      </c>
      <c r="B9485" s="176" t="s">
        <v>13210</v>
      </c>
      <c r="C9485" s="176" t="s">
        <v>13211</v>
      </c>
      <c r="D9485" s="155">
        <v>5</v>
      </c>
      <c r="E9485" s="157">
        <v>5</v>
      </c>
      <c r="F9485" s="166">
        <v>43178</v>
      </c>
      <c r="G9485" s="166">
        <v>43184</v>
      </c>
      <c r="H9485" s="157">
        <v>1</v>
      </c>
      <c r="I9485" s="166"/>
    </row>
    <row r="9486" spans="1:9" x14ac:dyDescent="0.25">
      <c r="A9486" s="176" t="s">
        <v>563</v>
      </c>
      <c r="B9486" s="176" t="s">
        <v>307</v>
      </c>
      <c r="C9486" s="176" t="s">
        <v>13212</v>
      </c>
      <c r="D9486" s="155">
        <v>100</v>
      </c>
      <c r="E9486" s="157">
        <v>100</v>
      </c>
      <c r="F9486" s="166">
        <v>43178</v>
      </c>
      <c r="G9486" s="166">
        <v>43187</v>
      </c>
      <c r="H9486" s="157">
        <v>1</v>
      </c>
      <c r="I9486" s="166"/>
    </row>
    <row r="9487" spans="1:9" ht="30" x14ac:dyDescent="0.25">
      <c r="A9487" s="176" t="s">
        <v>8056</v>
      </c>
      <c r="B9487" s="176" t="s">
        <v>11497</v>
      </c>
      <c r="C9487" s="176" t="s">
        <v>13213</v>
      </c>
      <c r="D9487" s="155">
        <v>50</v>
      </c>
      <c r="E9487" s="157">
        <v>50</v>
      </c>
      <c r="F9487" s="166">
        <v>43178</v>
      </c>
      <c r="G9487" s="177">
        <v>43178</v>
      </c>
      <c r="H9487" s="157">
        <v>1</v>
      </c>
      <c r="I9487" s="166"/>
    </row>
    <row r="9488" spans="1:9" x14ac:dyDescent="0.25">
      <c r="A9488" s="176" t="s">
        <v>4395</v>
      </c>
      <c r="B9488" s="176" t="s">
        <v>4396</v>
      </c>
      <c r="C9488" s="176" t="s">
        <v>13214</v>
      </c>
      <c r="D9488" s="155">
        <v>150</v>
      </c>
      <c r="E9488" s="157">
        <v>150</v>
      </c>
      <c r="F9488" s="166">
        <v>43179</v>
      </c>
      <c r="G9488" s="166">
        <v>43182</v>
      </c>
      <c r="H9488" s="157">
        <v>1</v>
      </c>
      <c r="I9488" s="166"/>
    </row>
    <row r="9489" spans="1:10" x14ac:dyDescent="0.25">
      <c r="A9489" s="176" t="s">
        <v>13215</v>
      </c>
      <c r="B9489" s="176" t="s">
        <v>9745</v>
      </c>
      <c r="C9489" s="176" t="s">
        <v>13216</v>
      </c>
      <c r="D9489" s="155">
        <v>25</v>
      </c>
      <c r="E9489" s="157">
        <v>24</v>
      </c>
      <c r="F9489" s="166">
        <v>43179</v>
      </c>
      <c r="G9489" s="177">
        <v>43182</v>
      </c>
      <c r="H9489" s="157">
        <v>1</v>
      </c>
      <c r="I9489" s="166"/>
    </row>
    <row r="9490" spans="1:10" x14ac:dyDescent="0.25">
      <c r="A9490" s="176" t="s">
        <v>12728</v>
      </c>
      <c r="B9490" s="176" t="s">
        <v>13217</v>
      </c>
      <c r="C9490" s="176" t="s">
        <v>12730</v>
      </c>
      <c r="D9490" s="155">
        <v>200</v>
      </c>
      <c r="E9490" s="157">
        <v>197</v>
      </c>
      <c r="F9490" s="166">
        <v>43179</v>
      </c>
      <c r="G9490" s="166">
        <v>43182</v>
      </c>
      <c r="H9490" s="157">
        <v>1</v>
      </c>
      <c r="I9490" s="177" t="s">
        <v>5929</v>
      </c>
    </row>
    <row r="9491" spans="1:10" ht="30" x14ac:dyDescent="0.25">
      <c r="A9491" s="176" t="s">
        <v>8056</v>
      </c>
      <c r="B9491" s="176" t="s">
        <v>11484</v>
      </c>
      <c r="C9491" s="176" t="s">
        <v>13218</v>
      </c>
      <c r="D9491" s="155">
        <v>50</v>
      </c>
      <c r="E9491" s="157">
        <v>50</v>
      </c>
      <c r="F9491" s="166">
        <v>43179</v>
      </c>
      <c r="G9491" s="166">
        <v>43182</v>
      </c>
      <c r="H9491" s="157">
        <v>1</v>
      </c>
      <c r="I9491" s="166"/>
    </row>
    <row r="9492" spans="1:10" x14ac:dyDescent="0.25">
      <c r="A9492" s="176" t="s">
        <v>286</v>
      </c>
      <c r="B9492" s="176" t="s">
        <v>10059</v>
      </c>
      <c r="C9492" s="176" t="s">
        <v>13219</v>
      </c>
      <c r="D9492" s="155">
        <v>100</v>
      </c>
      <c r="E9492" s="157">
        <v>100</v>
      </c>
      <c r="F9492" s="166">
        <v>43180</v>
      </c>
      <c r="G9492" s="166">
        <v>43180</v>
      </c>
      <c r="H9492" s="157">
        <v>1</v>
      </c>
      <c r="I9492" s="177"/>
      <c r="J9492" s="181" t="s">
        <v>13189</v>
      </c>
    </row>
    <row r="9493" spans="1:10" x14ac:dyDescent="0.25">
      <c r="A9493" s="176" t="s">
        <v>5827</v>
      </c>
      <c r="B9493" s="176" t="s">
        <v>5835</v>
      </c>
      <c r="C9493" s="176" t="s">
        <v>13089</v>
      </c>
      <c r="D9493" s="155">
        <v>25</v>
      </c>
      <c r="E9493" s="157">
        <v>1</v>
      </c>
      <c r="F9493" s="166">
        <v>43180</v>
      </c>
      <c r="G9493" s="166">
        <v>43182</v>
      </c>
      <c r="H9493" s="157">
        <v>1</v>
      </c>
      <c r="I9493" s="177" t="s">
        <v>12753</v>
      </c>
    </row>
    <row r="9494" spans="1:10" x14ac:dyDescent="0.25">
      <c r="A9494" s="176" t="s">
        <v>71</v>
      </c>
      <c r="B9494" s="176" t="s">
        <v>12276</v>
      </c>
      <c r="C9494" s="176" t="s">
        <v>13220</v>
      </c>
      <c r="D9494" s="155">
        <v>10</v>
      </c>
      <c r="E9494" s="157">
        <v>10</v>
      </c>
      <c r="F9494" s="166">
        <v>43180</v>
      </c>
      <c r="G9494" s="166">
        <v>43185</v>
      </c>
      <c r="H9494" s="157">
        <v>1</v>
      </c>
      <c r="I9494" s="166"/>
    </row>
    <row r="9495" spans="1:10" x14ac:dyDescent="0.25">
      <c r="A9495" s="176" t="s">
        <v>1983</v>
      </c>
      <c r="B9495" s="176" t="s">
        <v>2389</v>
      </c>
      <c r="C9495" s="176" t="s">
        <v>13195</v>
      </c>
      <c r="D9495" s="155">
        <v>138</v>
      </c>
      <c r="E9495" s="157">
        <v>138</v>
      </c>
      <c r="F9495" s="166">
        <v>43180</v>
      </c>
      <c r="G9495" s="166">
        <v>43182</v>
      </c>
      <c r="H9495" s="157">
        <v>1</v>
      </c>
      <c r="I9495" s="177" t="s">
        <v>7652</v>
      </c>
    </row>
    <row r="9496" spans="1:10" x14ac:dyDescent="0.25">
      <c r="A9496" s="176" t="s">
        <v>11908</v>
      </c>
      <c r="B9496" s="176" t="s">
        <v>12668</v>
      </c>
      <c r="C9496" s="176" t="s">
        <v>13221</v>
      </c>
      <c r="D9496" s="155">
        <v>10000</v>
      </c>
      <c r="E9496" s="157">
        <v>10000</v>
      </c>
      <c r="F9496" s="166">
        <v>43180</v>
      </c>
      <c r="G9496" s="166">
        <v>43180</v>
      </c>
      <c r="H9496" s="157">
        <v>1</v>
      </c>
      <c r="I9496" s="177"/>
      <c r="J9496" s="159" t="s">
        <v>13189</v>
      </c>
    </row>
    <row r="9497" spans="1:10" x14ac:dyDescent="0.25">
      <c r="A9497" s="176" t="s">
        <v>71</v>
      </c>
      <c r="B9497" s="176" t="s">
        <v>2730</v>
      </c>
      <c r="C9497" s="176" t="s">
        <v>13222</v>
      </c>
      <c r="D9497" s="155">
        <v>26</v>
      </c>
      <c r="E9497" s="157">
        <v>26</v>
      </c>
      <c r="F9497" s="166">
        <v>43181</v>
      </c>
      <c r="G9497" s="166">
        <v>43188</v>
      </c>
      <c r="H9497" s="157">
        <v>1</v>
      </c>
      <c r="I9497" s="166"/>
    </row>
    <row r="9498" spans="1:10" x14ac:dyDescent="0.25">
      <c r="A9498" s="176" t="s">
        <v>71</v>
      </c>
      <c r="B9498" s="176" t="s">
        <v>12873</v>
      </c>
      <c r="C9498" s="176" t="s">
        <v>154</v>
      </c>
      <c r="D9498" s="22">
        <v>1</v>
      </c>
      <c r="E9498" s="180">
        <v>1</v>
      </c>
      <c r="F9498" s="166">
        <v>43181</v>
      </c>
      <c r="G9498" s="166">
        <v>43187</v>
      </c>
      <c r="H9498" s="157">
        <v>1</v>
      </c>
      <c r="I9498" s="166"/>
    </row>
    <row r="9499" spans="1:10" x14ac:dyDescent="0.25">
      <c r="A9499" s="176" t="s">
        <v>4279</v>
      </c>
      <c r="B9499" s="176" t="s">
        <v>4280</v>
      </c>
      <c r="C9499" s="176" t="s">
        <v>13224</v>
      </c>
      <c r="D9499" s="22">
        <v>20</v>
      </c>
      <c r="E9499" s="180">
        <v>20</v>
      </c>
      <c r="F9499" s="166">
        <v>43181</v>
      </c>
      <c r="G9499" s="166">
        <v>43182</v>
      </c>
      <c r="H9499" s="157">
        <v>1</v>
      </c>
      <c r="I9499" s="166"/>
    </row>
    <row r="9500" spans="1:10" x14ac:dyDescent="0.25">
      <c r="A9500" s="176" t="s">
        <v>71</v>
      </c>
      <c r="B9500" s="176" t="s">
        <v>1550</v>
      </c>
      <c r="C9500" s="176" t="s">
        <v>13225</v>
      </c>
      <c r="D9500" s="22">
        <v>12</v>
      </c>
      <c r="E9500" s="180">
        <v>12</v>
      </c>
      <c r="F9500" s="166">
        <v>43181</v>
      </c>
      <c r="G9500" s="166">
        <v>43188</v>
      </c>
      <c r="H9500" s="157">
        <v>1</v>
      </c>
      <c r="I9500" s="166"/>
    </row>
    <row r="9501" spans="1:10" x14ac:dyDescent="0.25">
      <c r="A9501" s="176" t="s">
        <v>71</v>
      </c>
      <c r="B9501" s="176" t="s">
        <v>2730</v>
      </c>
      <c r="C9501" s="176" t="s">
        <v>13226</v>
      </c>
      <c r="D9501" s="22">
        <v>13</v>
      </c>
      <c r="E9501" s="180">
        <v>13</v>
      </c>
      <c r="F9501" s="166">
        <v>43182</v>
      </c>
      <c r="G9501" s="166">
        <v>43189</v>
      </c>
      <c r="H9501" s="157">
        <v>1</v>
      </c>
      <c r="I9501" s="166"/>
    </row>
    <row r="9502" spans="1:10" x14ac:dyDescent="0.25">
      <c r="A9502" s="176" t="s">
        <v>71</v>
      </c>
      <c r="B9502" s="176" t="s">
        <v>12276</v>
      </c>
      <c r="C9502" s="176" t="s">
        <v>13227</v>
      </c>
      <c r="D9502" s="22">
        <v>10</v>
      </c>
      <c r="E9502" s="180">
        <v>10</v>
      </c>
      <c r="F9502" s="166">
        <v>43182</v>
      </c>
      <c r="G9502" s="166">
        <v>43189</v>
      </c>
      <c r="H9502" s="157">
        <v>1</v>
      </c>
      <c r="I9502" s="166"/>
    </row>
    <row r="9503" spans="1:10" x14ac:dyDescent="0.25">
      <c r="A9503" s="176" t="s">
        <v>71</v>
      </c>
      <c r="B9503" s="176" t="s">
        <v>102</v>
      </c>
      <c r="C9503" s="176" t="s">
        <v>13228</v>
      </c>
      <c r="D9503" s="22">
        <v>10</v>
      </c>
      <c r="E9503" s="180">
        <v>10</v>
      </c>
      <c r="F9503" s="166">
        <v>43182</v>
      </c>
      <c r="G9503" s="166">
        <v>43188</v>
      </c>
      <c r="H9503" s="157">
        <v>1</v>
      </c>
      <c r="I9503" s="166"/>
    </row>
    <row r="9504" spans="1:10" x14ac:dyDescent="0.25">
      <c r="A9504" s="176" t="s">
        <v>29</v>
      </c>
      <c r="B9504" s="176" t="s">
        <v>139</v>
      </c>
      <c r="C9504" s="176" t="s">
        <v>13229</v>
      </c>
      <c r="D9504" s="22">
        <v>200</v>
      </c>
      <c r="E9504" s="22">
        <v>200</v>
      </c>
      <c r="F9504" s="166">
        <v>43182</v>
      </c>
      <c r="G9504" s="166">
        <v>43186</v>
      </c>
      <c r="H9504" s="157">
        <v>1</v>
      </c>
      <c r="I9504" s="166"/>
    </row>
    <row r="9505" spans="1:9" x14ac:dyDescent="0.25">
      <c r="A9505" s="176" t="s">
        <v>42</v>
      </c>
      <c r="B9505" s="176" t="s">
        <v>8728</v>
      </c>
      <c r="C9505" s="176" t="s">
        <v>13230</v>
      </c>
      <c r="D9505" s="22">
        <v>25</v>
      </c>
      <c r="E9505" s="22">
        <v>25</v>
      </c>
      <c r="F9505" s="166">
        <v>43182</v>
      </c>
      <c r="G9505" s="166">
        <v>43187</v>
      </c>
      <c r="H9505" s="157">
        <v>1</v>
      </c>
      <c r="I9505" s="166"/>
    </row>
    <row r="9506" spans="1:9" x14ac:dyDescent="0.25">
      <c r="A9506" s="176" t="s">
        <v>327</v>
      </c>
      <c r="B9506" s="176" t="s">
        <v>985</v>
      </c>
      <c r="C9506" s="176" t="s">
        <v>13232</v>
      </c>
      <c r="D9506" s="22">
        <v>250</v>
      </c>
      <c r="E9506" s="22" t="s">
        <v>13281</v>
      </c>
      <c r="F9506" s="166">
        <v>43182</v>
      </c>
      <c r="G9506" s="166">
        <v>43186</v>
      </c>
      <c r="H9506" s="157">
        <v>1</v>
      </c>
      <c r="I9506" s="166"/>
    </row>
    <row r="9507" spans="1:9" x14ac:dyDescent="0.25">
      <c r="A9507" s="176" t="s">
        <v>327</v>
      </c>
      <c r="B9507" s="176" t="s">
        <v>987</v>
      </c>
      <c r="C9507" s="176" t="s">
        <v>364</v>
      </c>
      <c r="D9507" s="22">
        <v>1000</v>
      </c>
      <c r="E9507" s="22">
        <v>1000</v>
      </c>
      <c r="F9507" s="166">
        <v>43182</v>
      </c>
      <c r="G9507" s="166">
        <v>43186</v>
      </c>
      <c r="H9507" s="157">
        <v>1</v>
      </c>
      <c r="I9507" s="166"/>
    </row>
    <row r="9508" spans="1:9" x14ac:dyDescent="0.25">
      <c r="A9508" s="176" t="s">
        <v>597</v>
      </c>
      <c r="B9508" s="176" t="s">
        <v>1589</v>
      </c>
      <c r="C9508" s="176" t="s">
        <v>13233</v>
      </c>
      <c r="D9508" s="22">
        <v>500</v>
      </c>
      <c r="E9508" s="22">
        <v>500</v>
      </c>
      <c r="F9508" s="166">
        <v>43182</v>
      </c>
      <c r="G9508" s="166">
        <v>43189</v>
      </c>
      <c r="H9508" s="157">
        <v>1</v>
      </c>
      <c r="I9508" s="166"/>
    </row>
    <row r="9509" spans="1:9" x14ac:dyDescent="0.25">
      <c r="A9509" s="176" t="s">
        <v>12706</v>
      </c>
      <c r="B9509" s="176" t="s">
        <v>5433</v>
      </c>
      <c r="C9509" s="176" t="s">
        <v>13234</v>
      </c>
      <c r="D9509" s="22">
        <v>25</v>
      </c>
      <c r="E9509" s="22">
        <v>25</v>
      </c>
      <c r="F9509" s="166">
        <v>43182</v>
      </c>
      <c r="G9509" s="166">
        <v>43192</v>
      </c>
      <c r="H9509" s="157">
        <v>1</v>
      </c>
      <c r="I9509" s="166"/>
    </row>
    <row r="9510" spans="1:9" x14ac:dyDescent="0.25">
      <c r="A9510" s="176" t="s">
        <v>9769</v>
      </c>
      <c r="B9510" s="176" t="s">
        <v>12629</v>
      </c>
      <c r="C9510" s="176" t="s">
        <v>13235</v>
      </c>
      <c r="D9510" s="22">
        <v>50</v>
      </c>
      <c r="E9510" s="22">
        <v>50</v>
      </c>
      <c r="F9510" s="166">
        <v>43182</v>
      </c>
      <c r="G9510" s="166">
        <v>43339</v>
      </c>
      <c r="H9510" s="157">
        <v>1</v>
      </c>
      <c r="I9510" s="166"/>
    </row>
    <row r="9511" spans="1:9" x14ac:dyDescent="0.25">
      <c r="A9511" s="176" t="s">
        <v>286</v>
      </c>
      <c r="B9511" s="176" t="s">
        <v>3014</v>
      </c>
      <c r="C9511" s="176" t="s">
        <v>13236</v>
      </c>
      <c r="D9511" s="22">
        <v>300</v>
      </c>
      <c r="E9511" s="22">
        <v>300</v>
      </c>
      <c r="F9511" s="166">
        <v>43182</v>
      </c>
      <c r="G9511" s="166">
        <v>43168</v>
      </c>
      <c r="H9511" s="157">
        <v>0</v>
      </c>
      <c r="I9511" s="177" t="s">
        <v>13189</v>
      </c>
    </row>
    <row r="9512" spans="1:9" x14ac:dyDescent="0.25">
      <c r="A9512" s="176" t="s">
        <v>4839</v>
      </c>
      <c r="B9512" s="176" t="s">
        <v>1696</v>
      </c>
      <c r="C9512" s="176" t="s">
        <v>13238</v>
      </c>
      <c r="D9512" s="22">
        <v>1</v>
      </c>
      <c r="E9512" s="22">
        <v>1</v>
      </c>
      <c r="F9512" s="166">
        <v>43182</v>
      </c>
      <c r="G9512" s="166">
        <v>43189</v>
      </c>
      <c r="H9512" s="157">
        <v>1</v>
      </c>
      <c r="I9512" s="166"/>
    </row>
    <row r="9513" spans="1:9" x14ac:dyDescent="0.25">
      <c r="A9513" s="176" t="s">
        <v>394</v>
      </c>
      <c r="B9513" s="176" t="s">
        <v>13239</v>
      </c>
      <c r="C9513" s="176" t="s">
        <v>13240</v>
      </c>
      <c r="D9513" s="22">
        <v>25</v>
      </c>
      <c r="E9513" s="22">
        <v>25</v>
      </c>
      <c r="F9513" s="166">
        <v>43182</v>
      </c>
      <c r="G9513" s="166">
        <v>43182</v>
      </c>
      <c r="H9513" s="157">
        <v>1</v>
      </c>
      <c r="I9513" s="166"/>
    </row>
    <row r="9514" spans="1:9" x14ac:dyDescent="0.25">
      <c r="A9514" s="176" t="s">
        <v>3967</v>
      </c>
      <c r="B9514" s="176" t="s">
        <v>10999</v>
      </c>
      <c r="C9514" s="176" t="s">
        <v>13241</v>
      </c>
      <c r="D9514" s="22">
        <v>6</v>
      </c>
      <c r="E9514" s="22">
        <v>6</v>
      </c>
      <c r="F9514" s="166">
        <v>43182</v>
      </c>
      <c r="G9514" s="166">
        <v>43185</v>
      </c>
      <c r="H9514" s="157">
        <v>1</v>
      </c>
      <c r="I9514" s="166"/>
    </row>
    <row r="9515" spans="1:9" x14ac:dyDescent="0.25">
      <c r="A9515" s="176" t="s">
        <v>520</v>
      </c>
      <c r="B9515" s="176" t="s">
        <v>609</v>
      </c>
      <c r="C9515" s="176" t="s">
        <v>13242</v>
      </c>
      <c r="D9515" s="22">
        <v>1300</v>
      </c>
      <c r="E9515" s="22">
        <v>800</v>
      </c>
      <c r="F9515" s="166">
        <v>43182</v>
      </c>
      <c r="G9515" s="166">
        <v>43186</v>
      </c>
      <c r="H9515" s="157">
        <v>1</v>
      </c>
      <c r="I9515" s="166"/>
    </row>
    <row r="9516" spans="1:9" x14ac:dyDescent="0.25">
      <c r="A9516" s="176" t="s">
        <v>12858</v>
      </c>
      <c r="B9516" s="176" t="s">
        <v>1858</v>
      </c>
      <c r="C9516" s="176" t="s">
        <v>13243</v>
      </c>
      <c r="D9516" s="22">
        <v>100</v>
      </c>
      <c r="E9516" s="22">
        <v>100</v>
      </c>
      <c r="F9516" s="166">
        <v>43182</v>
      </c>
      <c r="G9516" s="166">
        <v>43187</v>
      </c>
      <c r="H9516" s="157">
        <v>1</v>
      </c>
      <c r="I9516" s="166"/>
    </row>
    <row r="9517" spans="1:9" x14ac:dyDescent="0.25">
      <c r="A9517" s="176" t="s">
        <v>12882</v>
      </c>
      <c r="B9517" s="176" t="s">
        <v>12988</v>
      </c>
      <c r="C9517" s="176" t="s">
        <v>12989</v>
      </c>
      <c r="D9517" s="22">
        <v>2500</v>
      </c>
      <c r="E9517" s="22">
        <v>500</v>
      </c>
      <c r="F9517" s="166">
        <v>43182</v>
      </c>
      <c r="G9517" s="166">
        <v>43187</v>
      </c>
      <c r="H9517" s="157">
        <v>1</v>
      </c>
      <c r="I9517" s="166"/>
    </row>
    <row r="9518" spans="1:9" x14ac:dyDescent="0.25">
      <c r="A9518" s="176" t="s">
        <v>12882</v>
      </c>
      <c r="B9518" s="176" t="s">
        <v>12883</v>
      </c>
      <c r="C9518" s="176" t="s">
        <v>316</v>
      </c>
      <c r="D9518" s="22">
        <v>2500</v>
      </c>
      <c r="E9518" s="22">
        <v>500</v>
      </c>
      <c r="F9518" s="166">
        <v>43182</v>
      </c>
      <c r="G9518" s="166">
        <v>43187</v>
      </c>
      <c r="H9518" s="157">
        <v>1</v>
      </c>
      <c r="I9518" s="166"/>
    </row>
    <row r="9519" spans="1:9" x14ac:dyDescent="0.25">
      <c r="A9519" s="176" t="s">
        <v>5967</v>
      </c>
      <c r="B9519" s="176" t="s">
        <v>13015</v>
      </c>
      <c r="C9519" s="176" t="s">
        <v>13245</v>
      </c>
      <c r="D9519" s="22">
        <v>1</v>
      </c>
      <c r="E9519" s="22">
        <v>1</v>
      </c>
      <c r="F9519" s="166">
        <v>43185</v>
      </c>
      <c r="G9519" s="166">
        <v>43187</v>
      </c>
      <c r="H9519" s="157">
        <v>1</v>
      </c>
      <c r="I9519" s="166"/>
    </row>
    <row r="9520" spans="1:9" x14ac:dyDescent="0.25">
      <c r="A9520" s="176" t="s">
        <v>251</v>
      </c>
      <c r="B9520" s="176" t="s">
        <v>5270</v>
      </c>
      <c r="C9520" s="176" t="s">
        <v>13246</v>
      </c>
      <c r="D9520" s="22">
        <v>10</v>
      </c>
      <c r="E9520" s="22">
        <v>10</v>
      </c>
      <c r="F9520" s="166">
        <v>43185</v>
      </c>
      <c r="G9520" s="166">
        <v>43185</v>
      </c>
      <c r="H9520" s="157">
        <v>1</v>
      </c>
      <c r="I9520" s="166"/>
    </row>
    <row r="9521" spans="1:9" x14ac:dyDescent="0.25">
      <c r="A9521" s="176" t="s">
        <v>559</v>
      </c>
      <c r="B9521" s="176" t="s">
        <v>2265</v>
      </c>
      <c r="C9521" s="176" t="s">
        <v>13247</v>
      </c>
      <c r="D9521" s="22">
        <v>10000</v>
      </c>
      <c r="E9521" s="22">
        <v>10000</v>
      </c>
      <c r="F9521" s="166">
        <v>43185</v>
      </c>
      <c r="G9521" s="166">
        <v>43187</v>
      </c>
      <c r="H9521" s="157">
        <v>1</v>
      </c>
      <c r="I9521" s="166"/>
    </row>
    <row r="9522" spans="1:9" x14ac:dyDescent="0.25">
      <c r="A9522" s="176" t="s">
        <v>9258</v>
      </c>
      <c r="B9522" s="176" t="s">
        <v>13254</v>
      </c>
      <c r="C9522" s="176" t="s">
        <v>13255</v>
      </c>
      <c r="D9522" s="22">
        <v>50</v>
      </c>
      <c r="E9522" s="22">
        <v>25</v>
      </c>
      <c r="F9522" s="166">
        <v>43186</v>
      </c>
      <c r="G9522" s="166">
        <v>43187</v>
      </c>
      <c r="H9522" s="157">
        <v>1</v>
      </c>
      <c r="I9522" s="177" t="s">
        <v>13256</v>
      </c>
    </row>
    <row r="9523" spans="1:9" x14ac:dyDescent="0.25">
      <c r="A9523" s="176" t="s">
        <v>563</v>
      </c>
      <c r="B9523" s="176" t="s">
        <v>12741</v>
      </c>
      <c r="C9523" s="176" t="s">
        <v>13257</v>
      </c>
      <c r="D9523" s="22">
        <v>25</v>
      </c>
      <c r="E9523" s="22">
        <v>25</v>
      </c>
      <c r="F9523" s="166">
        <v>43186</v>
      </c>
      <c r="G9523" s="166">
        <v>43194</v>
      </c>
      <c r="H9523" s="157">
        <v>1</v>
      </c>
      <c r="I9523" s="166"/>
    </row>
    <row r="9524" spans="1:9" x14ac:dyDescent="0.25">
      <c r="A9524" s="176" t="s">
        <v>408</v>
      </c>
      <c r="B9524" s="176" t="s">
        <v>409</v>
      </c>
      <c r="C9524" s="176" t="s">
        <v>13258</v>
      </c>
      <c r="D9524" s="22">
        <v>50</v>
      </c>
      <c r="E9524" s="22">
        <v>50</v>
      </c>
      <c r="F9524" s="166">
        <v>43186</v>
      </c>
      <c r="G9524" s="166">
        <v>43189</v>
      </c>
      <c r="H9524" s="157">
        <v>1</v>
      </c>
      <c r="I9524" s="166"/>
    </row>
    <row r="9525" spans="1:9" x14ac:dyDescent="0.25">
      <c r="A9525" s="176" t="s">
        <v>71</v>
      </c>
      <c r="B9525" s="176" t="s">
        <v>477</v>
      </c>
      <c r="C9525" s="176" t="s">
        <v>13259</v>
      </c>
      <c r="D9525" s="22">
        <v>5</v>
      </c>
      <c r="E9525" s="22">
        <v>5</v>
      </c>
      <c r="F9525" s="166">
        <v>43186</v>
      </c>
      <c r="G9525" s="166">
        <v>43194</v>
      </c>
      <c r="H9525" s="157">
        <v>1</v>
      </c>
      <c r="I9525" s="166"/>
    </row>
    <row r="9526" spans="1:9" x14ac:dyDescent="0.25">
      <c r="A9526" s="176" t="s">
        <v>9258</v>
      </c>
      <c r="B9526" s="176" t="s">
        <v>13254</v>
      </c>
      <c r="C9526" s="176" t="s">
        <v>13255</v>
      </c>
      <c r="D9526" s="22">
        <v>50</v>
      </c>
      <c r="E9526" s="22">
        <v>25</v>
      </c>
      <c r="F9526" s="166">
        <v>43186</v>
      </c>
      <c r="G9526" s="166">
        <v>43187</v>
      </c>
      <c r="H9526" s="157">
        <v>1</v>
      </c>
      <c r="I9526" s="166"/>
    </row>
    <row r="9527" spans="1:9" x14ac:dyDescent="0.25">
      <c r="A9527" s="176" t="s">
        <v>5827</v>
      </c>
      <c r="B9527" s="176" t="s">
        <v>5932</v>
      </c>
      <c r="C9527" s="176" t="s">
        <v>13260</v>
      </c>
      <c r="D9527" s="22">
        <v>15</v>
      </c>
      <c r="E9527" s="22">
        <v>15</v>
      </c>
      <c r="F9527" s="166">
        <v>43186</v>
      </c>
      <c r="G9527" s="166">
        <v>43189</v>
      </c>
      <c r="H9527" s="157">
        <v>1</v>
      </c>
      <c r="I9527" s="166"/>
    </row>
    <row r="9528" spans="1:9" x14ac:dyDescent="0.25">
      <c r="A9528" s="176" t="s">
        <v>71</v>
      </c>
      <c r="B9528" s="176" t="s">
        <v>1530</v>
      </c>
      <c r="C9528" s="176" t="s">
        <v>13261</v>
      </c>
      <c r="D9528" s="22">
        <v>5</v>
      </c>
      <c r="E9528" s="22">
        <v>5</v>
      </c>
      <c r="F9528" s="166">
        <v>43187</v>
      </c>
      <c r="G9528" s="166">
        <v>43189</v>
      </c>
      <c r="H9528" s="157">
        <v>1</v>
      </c>
      <c r="I9528" s="166"/>
    </row>
    <row r="9529" spans="1:9" x14ac:dyDescent="0.25">
      <c r="A9529" s="176" t="s">
        <v>71</v>
      </c>
      <c r="B9529" s="176" t="s">
        <v>1530</v>
      </c>
      <c r="C9529" s="176" t="s">
        <v>13262</v>
      </c>
      <c r="D9529" s="22">
        <v>14</v>
      </c>
      <c r="E9529" s="22">
        <v>14</v>
      </c>
      <c r="F9529" s="166">
        <v>43187</v>
      </c>
      <c r="G9529" s="166">
        <v>43199</v>
      </c>
      <c r="H9529" s="157">
        <v>1</v>
      </c>
      <c r="I9529" s="166"/>
    </row>
    <row r="9530" spans="1:9" x14ac:dyDescent="0.25">
      <c r="A9530" s="176" t="s">
        <v>5827</v>
      </c>
      <c r="B9530" s="176" t="s">
        <v>11985</v>
      </c>
      <c r="C9530" s="176" t="s">
        <v>13263</v>
      </c>
      <c r="D9530" s="22">
        <v>25</v>
      </c>
      <c r="E9530" s="22">
        <v>25</v>
      </c>
      <c r="F9530" s="166">
        <v>43187</v>
      </c>
      <c r="G9530" s="166">
        <v>43189</v>
      </c>
      <c r="H9530" s="157">
        <v>1</v>
      </c>
      <c r="I9530" s="166"/>
    </row>
    <row r="9531" spans="1:9" x14ac:dyDescent="0.25">
      <c r="A9531" s="176" t="s">
        <v>10258</v>
      </c>
      <c r="B9531" s="176" t="s">
        <v>13266</v>
      </c>
      <c r="C9531" s="176" t="s">
        <v>13267</v>
      </c>
      <c r="D9531" s="22">
        <v>53</v>
      </c>
      <c r="E9531" s="180">
        <v>53</v>
      </c>
      <c r="F9531" s="166">
        <v>43188</v>
      </c>
      <c r="G9531" s="166">
        <v>43189</v>
      </c>
      <c r="H9531" s="157">
        <v>1</v>
      </c>
      <c r="I9531" s="166"/>
    </row>
    <row r="9532" spans="1:9" x14ac:dyDescent="0.25">
      <c r="A9532" s="176" t="s">
        <v>42</v>
      </c>
      <c r="B9532" s="176" t="s">
        <v>7814</v>
      </c>
      <c r="C9532" s="176" t="s">
        <v>13268</v>
      </c>
      <c r="D9532" s="22">
        <v>30</v>
      </c>
      <c r="E9532" s="180">
        <v>30</v>
      </c>
      <c r="F9532" s="166">
        <v>43189</v>
      </c>
      <c r="G9532" s="166">
        <v>43175</v>
      </c>
      <c r="H9532" s="157">
        <v>0</v>
      </c>
      <c r="I9532" s="166"/>
    </row>
    <row r="9533" spans="1:9" x14ac:dyDescent="0.25">
      <c r="A9533" s="176" t="s">
        <v>10413</v>
      </c>
      <c r="B9533" s="176" t="s">
        <v>2535</v>
      </c>
      <c r="C9533" s="176" t="s">
        <v>13269</v>
      </c>
      <c r="D9533" s="22">
        <v>10</v>
      </c>
      <c r="E9533" s="180">
        <v>10</v>
      </c>
      <c r="F9533" s="166">
        <v>43189</v>
      </c>
      <c r="G9533" s="166">
        <v>43192</v>
      </c>
      <c r="H9533" s="157">
        <v>1</v>
      </c>
      <c r="I9533" s="166"/>
    </row>
    <row r="9534" spans="1:9" x14ac:dyDescent="0.25">
      <c r="A9534" s="176" t="s">
        <v>286</v>
      </c>
      <c r="B9534" s="176" t="s">
        <v>13270</v>
      </c>
      <c r="C9534" s="176" t="s">
        <v>13271</v>
      </c>
      <c r="D9534" s="22">
        <v>300</v>
      </c>
      <c r="E9534" s="180">
        <v>300</v>
      </c>
      <c r="F9534" s="166">
        <v>43189</v>
      </c>
      <c r="G9534" s="166">
        <v>43171</v>
      </c>
      <c r="H9534" s="157">
        <v>0</v>
      </c>
      <c r="I9534" s="166"/>
    </row>
    <row r="9535" spans="1:9" x14ac:dyDescent="0.25">
      <c r="A9535" s="176" t="s">
        <v>286</v>
      </c>
      <c r="B9535" s="176" t="s">
        <v>562</v>
      </c>
      <c r="C9535" s="176" t="s">
        <v>13272</v>
      </c>
      <c r="D9535" s="176" t="s">
        <v>13273</v>
      </c>
      <c r="E9535" s="176" t="s">
        <v>13273</v>
      </c>
      <c r="F9535" s="166">
        <v>43192</v>
      </c>
      <c r="G9535" s="166">
        <v>43196</v>
      </c>
      <c r="H9535" s="157">
        <v>1</v>
      </c>
      <c r="I9535" s="166"/>
    </row>
    <row r="9536" spans="1:9" x14ac:dyDescent="0.25">
      <c r="A9536" s="176" t="s">
        <v>13274</v>
      </c>
      <c r="B9536" s="176" t="s">
        <v>3031</v>
      </c>
      <c r="C9536" s="176" t="s">
        <v>13275</v>
      </c>
      <c r="D9536" s="176" t="s">
        <v>12885</v>
      </c>
      <c r="E9536" s="176" t="s">
        <v>12885</v>
      </c>
      <c r="F9536" s="166">
        <v>43192</v>
      </c>
      <c r="G9536" s="166">
        <v>43196</v>
      </c>
      <c r="H9536" s="157">
        <v>1</v>
      </c>
      <c r="I9536" s="166"/>
    </row>
    <row r="9537" spans="1:9" x14ac:dyDescent="0.25">
      <c r="A9537" s="176" t="s">
        <v>748</v>
      </c>
      <c r="B9537" s="176" t="s">
        <v>4516</v>
      </c>
      <c r="C9537" s="176" t="s">
        <v>13276</v>
      </c>
      <c r="D9537" s="176" t="s">
        <v>13244</v>
      </c>
      <c r="E9537" s="176" t="s">
        <v>13244</v>
      </c>
      <c r="F9537" s="166">
        <v>43192</v>
      </c>
      <c r="G9537" s="166">
        <v>43196</v>
      </c>
      <c r="H9537" s="157">
        <v>1</v>
      </c>
      <c r="I9537" s="166"/>
    </row>
    <row r="9538" spans="1:9" x14ac:dyDescent="0.25">
      <c r="A9538" s="176" t="s">
        <v>2906</v>
      </c>
      <c r="B9538" s="176" t="s">
        <v>4347</v>
      </c>
      <c r="C9538" s="176" t="s">
        <v>13277</v>
      </c>
      <c r="D9538" s="176" t="s">
        <v>27</v>
      </c>
      <c r="E9538" s="176" t="s">
        <v>27</v>
      </c>
      <c r="F9538" s="166">
        <v>43192</v>
      </c>
      <c r="G9538" s="166">
        <v>43196</v>
      </c>
      <c r="H9538" s="157">
        <v>1</v>
      </c>
      <c r="I9538" s="166"/>
    </row>
    <row r="9539" spans="1:9" x14ac:dyDescent="0.25">
      <c r="A9539" s="176" t="s">
        <v>2714</v>
      </c>
      <c r="B9539" s="176" t="s">
        <v>756</v>
      </c>
      <c r="C9539" s="176" t="s">
        <v>13279</v>
      </c>
      <c r="D9539" s="176" t="s">
        <v>13231</v>
      </c>
      <c r="E9539" s="176" t="s">
        <v>13280</v>
      </c>
      <c r="F9539" s="166">
        <v>43192</v>
      </c>
      <c r="G9539" s="166">
        <v>43196</v>
      </c>
      <c r="H9539" s="157">
        <v>1</v>
      </c>
      <c r="I9539" s="166"/>
    </row>
    <row r="9540" spans="1:9" x14ac:dyDescent="0.25">
      <c r="A9540" s="176" t="s">
        <v>2714</v>
      </c>
      <c r="B9540" s="176" t="s">
        <v>5304</v>
      </c>
      <c r="C9540" s="176" t="s">
        <v>13278</v>
      </c>
      <c r="D9540" s="176" t="s">
        <v>13237</v>
      </c>
      <c r="E9540" s="176" t="s">
        <v>13237</v>
      </c>
      <c r="F9540" s="166">
        <v>43192</v>
      </c>
      <c r="G9540" s="166">
        <v>43195</v>
      </c>
      <c r="H9540" s="157">
        <v>1</v>
      </c>
      <c r="I9540" s="166"/>
    </row>
    <row r="9541" spans="1:9" x14ac:dyDescent="0.25">
      <c r="A9541" s="176" t="s">
        <v>2714</v>
      </c>
      <c r="B9541" s="176" t="s">
        <v>5304</v>
      </c>
      <c r="C9541" s="176" t="s">
        <v>13278</v>
      </c>
      <c r="D9541" s="176" t="s">
        <v>13237</v>
      </c>
      <c r="E9541" s="157">
        <v>300</v>
      </c>
      <c r="F9541" s="166">
        <v>43192</v>
      </c>
      <c r="G9541" s="166">
        <v>43195</v>
      </c>
      <c r="H9541" s="157">
        <v>1</v>
      </c>
      <c r="I9541" s="166"/>
    </row>
    <row r="9542" spans="1:9" x14ac:dyDescent="0.25">
      <c r="A9542" s="176" t="s">
        <v>2714</v>
      </c>
      <c r="B9542" s="176" t="s">
        <v>756</v>
      </c>
      <c r="C9542" s="176" t="s">
        <v>13279</v>
      </c>
      <c r="D9542" s="176" t="s">
        <v>13231</v>
      </c>
      <c r="E9542" s="157">
        <v>32</v>
      </c>
      <c r="F9542" s="166">
        <v>43192</v>
      </c>
      <c r="G9542" s="166">
        <v>43199</v>
      </c>
      <c r="H9542" s="157">
        <v>1</v>
      </c>
      <c r="I9542" s="166"/>
    </row>
    <row r="9543" spans="1:9" x14ac:dyDescent="0.25">
      <c r="A9543" s="176" t="s">
        <v>6837</v>
      </c>
      <c r="B9543" s="176" t="s">
        <v>4347</v>
      </c>
      <c r="C9543" s="176" t="s">
        <v>13277</v>
      </c>
      <c r="D9543" s="176" t="s">
        <v>27</v>
      </c>
      <c r="E9543" s="157">
        <v>10</v>
      </c>
      <c r="F9543" s="166">
        <v>43192</v>
      </c>
      <c r="G9543" s="166">
        <v>43196</v>
      </c>
      <c r="H9543" s="157">
        <v>1</v>
      </c>
      <c r="I9543" s="166"/>
    </row>
    <row r="9544" spans="1:9" x14ac:dyDescent="0.25">
      <c r="A9544" s="176" t="s">
        <v>748</v>
      </c>
      <c r="B9544" s="176" t="s">
        <v>4516</v>
      </c>
      <c r="C9544" s="176" t="s">
        <v>13282</v>
      </c>
      <c r="D9544" s="176" t="s">
        <v>13244</v>
      </c>
      <c r="E9544" s="157">
        <v>100</v>
      </c>
      <c r="F9544" s="166">
        <v>43192</v>
      </c>
      <c r="G9544" s="166">
        <v>43196</v>
      </c>
      <c r="H9544" s="157">
        <v>1</v>
      </c>
      <c r="I9544" s="166"/>
    </row>
    <row r="9545" spans="1:9" x14ac:dyDescent="0.25">
      <c r="A9545" s="176" t="s">
        <v>13274</v>
      </c>
      <c r="B9545" s="176" t="s">
        <v>3031</v>
      </c>
      <c r="C9545" s="176" t="s">
        <v>13275</v>
      </c>
      <c r="D9545" s="176" t="s">
        <v>12885</v>
      </c>
      <c r="E9545" s="157">
        <v>500</v>
      </c>
      <c r="F9545" s="166">
        <v>43192</v>
      </c>
      <c r="G9545" s="166">
        <v>43196</v>
      </c>
      <c r="H9545" s="157">
        <v>1</v>
      </c>
      <c r="I9545" s="166"/>
    </row>
    <row r="9546" spans="1:9" x14ac:dyDescent="0.25">
      <c r="A9546" s="176" t="s">
        <v>286</v>
      </c>
      <c r="B9546" s="176" t="s">
        <v>562</v>
      </c>
      <c r="C9546" s="176" t="s">
        <v>13272</v>
      </c>
      <c r="D9546" s="176" t="s">
        <v>13273</v>
      </c>
      <c r="E9546" s="157">
        <v>75</v>
      </c>
      <c r="F9546" s="166">
        <v>43192</v>
      </c>
      <c r="G9546" s="166">
        <v>43196</v>
      </c>
      <c r="H9546" s="157">
        <v>1</v>
      </c>
      <c r="I9546" s="166"/>
    </row>
    <row r="9547" spans="1:9" x14ac:dyDescent="0.25">
      <c r="A9547" s="176" t="s">
        <v>520</v>
      </c>
      <c r="B9547" s="176" t="s">
        <v>609</v>
      </c>
      <c r="C9547" s="176" t="s">
        <v>13283</v>
      </c>
      <c r="D9547" s="176" t="s">
        <v>13284</v>
      </c>
      <c r="E9547" s="157">
        <v>520</v>
      </c>
      <c r="F9547" s="166">
        <v>43192</v>
      </c>
      <c r="G9547" s="177" t="s">
        <v>829</v>
      </c>
      <c r="H9547" s="157">
        <v>1</v>
      </c>
      <c r="I9547" s="166"/>
    </row>
    <row r="9548" spans="1:9" x14ac:dyDescent="0.25">
      <c r="A9548" s="176" t="s">
        <v>13285</v>
      </c>
      <c r="B9548" s="176" t="s">
        <v>13286</v>
      </c>
      <c r="C9548" s="176" t="s">
        <v>13287</v>
      </c>
      <c r="D9548" s="176" t="s">
        <v>32</v>
      </c>
      <c r="E9548" s="157">
        <v>5</v>
      </c>
      <c r="F9548" s="166">
        <v>43192</v>
      </c>
      <c r="G9548" s="166">
        <v>43195</v>
      </c>
      <c r="H9548" s="157">
        <v>1</v>
      </c>
      <c r="I9548" s="166"/>
    </row>
    <row r="9549" spans="1:9" x14ac:dyDescent="0.25">
      <c r="A9549" s="176" t="s">
        <v>11630</v>
      </c>
      <c r="B9549" s="176" t="s">
        <v>10941</v>
      </c>
      <c r="C9549" s="176" t="s">
        <v>13289</v>
      </c>
      <c r="D9549" s="176" t="s">
        <v>3992</v>
      </c>
      <c r="E9549" s="157">
        <v>13</v>
      </c>
      <c r="F9549" s="166">
        <v>43194</v>
      </c>
      <c r="G9549" s="166">
        <v>43199</v>
      </c>
      <c r="H9549" s="157">
        <v>1</v>
      </c>
      <c r="I9549" s="166"/>
    </row>
    <row r="9550" spans="1:9" x14ac:dyDescent="0.25">
      <c r="A9550" s="176" t="s">
        <v>11630</v>
      </c>
      <c r="B9550" s="176" t="s">
        <v>13288</v>
      </c>
      <c r="C9550" s="176" t="s">
        <v>364</v>
      </c>
      <c r="D9550" s="176" t="s">
        <v>2480</v>
      </c>
      <c r="E9550" s="157">
        <v>9</v>
      </c>
      <c r="F9550" s="166">
        <v>43194</v>
      </c>
      <c r="G9550" s="166">
        <v>43199</v>
      </c>
      <c r="H9550" s="157">
        <v>1</v>
      </c>
      <c r="I9550" s="166"/>
    </row>
    <row r="9551" spans="1:9" x14ac:dyDescent="0.25">
      <c r="A9551" s="176" t="s">
        <v>46</v>
      </c>
      <c r="B9551" s="176" t="s">
        <v>12990</v>
      </c>
      <c r="C9551" s="176" t="s">
        <v>13290</v>
      </c>
      <c r="D9551" s="176" t="s">
        <v>27</v>
      </c>
      <c r="E9551" s="157">
        <v>10</v>
      </c>
      <c r="F9551" s="166">
        <v>43194</v>
      </c>
      <c r="G9551" s="166">
        <v>43200</v>
      </c>
      <c r="H9551" s="157">
        <v>1</v>
      </c>
      <c r="I9551" s="166"/>
    </row>
    <row r="9552" spans="1:9" x14ac:dyDescent="0.25">
      <c r="A9552" s="176" t="s">
        <v>654</v>
      </c>
      <c r="B9552" s="176" t="s">
        <v>5789</v>
      </c>
      <c r="C9552" s="176" t="s">
        <v>13291</v>
      </c>
      <c r="D9552" s="176" t="s">
        <v>13292</v>
      </c>
      <c r="E9552" s="157">
        <v>50</v>
      </c>
      <c r="F9552" s="166">
        <v>43194</v>
      </c>
      <c r="G9552" s="166">
        <v>43199</v>
      </c>
      <c r="H9552" s="157">
        <v>1</v>
      </c>
      <c r="I9552" s="166"/>
    </row>
    <row r="9553" spans="1:9" x14ac:dyDescent="0.25">
      <c r="A9553" s="176" t="s">
        <v>654</v>
      </c>
      <c r="B9553" s="176" t="s">
        <v>3240</v>
      </c>
      <c r="C9553" s="176" t="s">
        <v>364</v>
      </c>
      <c r="D9553" s="176" t="s">
        <v>13292</v>
      </c>
      <c r="E9553" s="157">
        <v>50</v>
      </c>
      <c r="F9553" s="166">
        <v>43194</v>
      </c>
      <c r="G9553" s="166">
        <v>43199</v>
      </c>
      <c r="H9553" s="157">
        <v>1</v>
      </c>
      <c r="I9553" s="166"/>
    </row>
    <row r="9554" spans="1:9" x14ac:dyDescent="0.25">
      <c r="A9554" s="176" t="s">
        <v>11612</v>
      </c>
      <c r="B9554" s="176" t="s">
        <v>13294</v>
      </c>
      <c r="C9554" s="176" t="s">
        <v>13293</v>
      </c>
      <c r="D9554" s="176" t="s">
        <v>13244</v>
      </c>
      <c r="E9554" s="157">
        <v>100</v>
      </c>
      <c r="F9554" s="166">
        <v>43194</v>
      </c>
      <c r="G9554" s="166">
        <v>43200</v>
      </c>
      <c r="H9554" s="157">
        <v>1</v>
      </c>
      <c r="I9554" s="166"/>
    </row>
    <row r="9555" spans="1:9" x14ac:dyDescent="0.25">
      <c r="A9555" s="176" t="s">
        <v>5961</v>
      </c>
      <c r="B9555" s="176" t="s">
        <v>5962</v>
      </c>
      <c r="C9555" s="176" t="s">
        <v>13295</v>
      </c>
      <c r="D9555" s="176" t="s">
        <v>13244</v>
      </c>
      <c r="E9555" s="157">
        <v>100</v>
      </c>
      <c r="F9555" s="166">
        <v>43194</v>
      </c>
      <c r="G9555" s="166">
        <v>43200</v>
      </c>
      <c r="H9555" s="157">
        <v>1</v>
      </c>
      <c r="I9555" s="166"/>
    </row>
    <row r="9556" spans="1:9" x14ac:dyDescent="0.25">
      <c r="I9556" s="166"/>
    </row>
    <row r="9557" spans="1:9" x14ac:dyDescent="0.25">
      <c r="I9557" s="166"/>
    </row>
    <row r="9558" spans="1:9" x14ac:dyDescent="0.25">
      <c r="I9558" s="166"/>
    </row>
    <row r="9559" spans="1:9" x14ac:dyDescent="0.25">
      <c r="I9559" s="166"/>
    </row>
    <row r="9560" spans="1:9" x14ac:dyDescent="0.25">
      <c r="I9560" s="166"/>
    </row>
    <row r="9561" spans="1:9" x14ac:dyDescent="0.25">
      <c r="I9561" s="166"/>
    </row>
    <row r="9562" spans="1:9" x14ac:dyDescent="0.25">
      <c r="I9562" s="166"/>
    </row>
    <row r="9563" spans="1:9" x14ac:dyDescent="0.25">
      <c r="I9563" s="166"/>
    </row>
    <row r="9564" spans="1:9" x14ac:dyDescent="0.25">
      <c r="I9564" s="166"/>
    </row>
    <row r="9565" spans="1:9" x14ac:dyDescent="0.25">
      <c r="I9565" s="166"/>
    </row>
    <row r="9566" spans="1:9" x14ac:dyDescent="0.25">
      <c r="I9566" s="166"/>
    </row>
    <row r="9567" spans="1:9" x14ac:dyDescent="0.25">
      <c r="I9567" s="166"/>
    </row>
    <row r="9568" spans="1:9" x14ac:dyDescent="0.25">
      <c r="I9568" s="166"/>
    </row>
    <row r="9569" spans="9:9" x14ac:dyDescent="0.25">
      <c r="I9569" s="166"/>
    </row>
    <row r="9570" spans="9:9" x14ac:dyDescent="0.25">
      <c r="I9570" s="166"/>
    </row>
    <row r="9571" spans="9:9" x14ac:dyDescent="0.25">
      <c r="I9571" s="166"/>
    </row>
    <row r="9572" spans="9:9" x14ac:dyDescent="0.25">
      <c r="I9572" s="166"/>
    </row>
    <row r="9573" spans="9:9" x14ac:dyDescent="0.25">
      <c r="I9573" s="166"/>
    </row>
    <row r="9574" spans="9:9" x14ac:dyDescent="0.25">
      <c r="I9574" s="166"/>
    </row>
    <row r="9575" spans="9:9" x14ac:dyDescent="0.25">
      <c r="I9575" s="166"/>
    </row>
    <row r="9576" spans="9:9" x14ac:dyDescent="0.25">
      <c r="I9576" s="166"/>
    </row>
    <row r="9577" spans="9:9" x14ac:dyDescent="0.25">
      <c r="I9577" s="166"/>
    </row>
    <row r="9578" spans="9:9" x14ac:dyDescent="0.25">
      <c r="I9578" s="166"/>
    </row>
    <row r="9579" spans="9:9" x14ac:dyDescent="0.25">
      <c r="I9579" s="166"/>
    </row>
    <row r="9580" spans="9:9" x14ac:dyDescent="0.25">
      <c r="I9580" s="166"/>
    </row>
    <row r="9581" spans="9:9" x14ac:dyDescent="0.25">
      <c r="I9581" s="166"/>
    </row>
    <row r="9582" spans="9:9" x14ac:dyDescent="0.25">
      <c r="I9582" s="166"/>
    </row>
    <row r="9583" spans="9:9" x14ac:dyDescent="0.25">
      <c r="I9583" s="166"/>
    </row>
    <row r="9584" spans="9:9" x14ac:dyDescent="0.25">
      <c r="I9584" s="166"/>
    </row>
    <row r="9585" spans="9:9" x14ac:dyDescent="0.25">
      <c r="I9585" s="166"/>
    </row>
    <row r="9586" spans="9:9" x14ac:dyDescent="0.25">
      <c r="I9586" s="166"/>
    </row>
    <row r="9587" spans="9:9" x14ac:dyDescent="0.25">
      <c r="I9587" s="166"/>
    </row>
    <row r="9588" spans="9:9" x14ac:dyDescent="0.25">
      <c r="I9588" s="166"/>
    </row>
    <row r="9589" spans="9:9" x14ac:dyDescent="0.25">
      <c r="I9589" s="166"/>
    </row>
    <row r="9590" spans="9:9" x14ac:dyDescent="0.25">
      <c r="I9590" s="166"/>
    </row>
    <row r="9591" spans="9:9" x14ac:dyDescent="0.25">
      <c r="I9591" s="166"/>
    </row>
    <row r="9592" spans="9:9" x14ac:dyDescent="0.25">
      <c r="I9592" s="166"/>
    </row>
    <row r="9593" spans="9:9" x14ac:dyDescent="0.25">
      <c r="I9593" s="166"/>
    </row>
    <row r="9594" spans="9:9" x14ac:dyDescent="0.25">
      <c r="I9594" s="166"/>
    </row>
    <row r="9595" spans="9:9" x14ac:dyDescent="0.25">
      <c r="I9595" s="166"/>
    </row>
    <row r="9596" spans="9:9" x14ac:dyDescent="0.25">
      <c r="I9596" s="166"/>
    </row>
    <row r="9597" spans="9:9" x14ac:dyDescent="0.25">
      <c r="I9597" s="166"/>
    </row>
    <row r="9598" spans="9:9" x14ac:dyDescent="0.25">
      <c r="I9598" s="166"/>
    </row>
    <row r="9599" spans="9:9" x14ac:dyDescent="0.25">
      <c r="I9599" s="166"/>
    </row>
    <row r="9600" spans="9:9" x14ac:dyDescent="0.25">
      <c r="I9600" s="166"/>
    </row>
    <row r="9601" spans="9:9" x14ac:dyDescent="0.25">
      <c r="I9601" s="166"/>
    </row>
    <row r="9602" spans="9:9" x14ac:dyDescent="0.25">
      <c r="I9602" s="166"/>
    </row>
    <row r="9603" spans="9:9" x14ac:dyDescent="0.25">
      <c r="I9603" s="166"/>
    </row>
    <row r="9604" spans="9:9" x14ac:dyDescent="0.25">
      <c r="I9604" s="166"/>
    </row>
    <row r="9605" spans="9:9" x14ac:dyDescent="0.25">
      <c r="I9605" s="166"/>
    </row>
    <row r="9606" spans="9:9" x14ac:dyDescent="0.25">
      <c r="I9606" s="166"/>
    </row>
    <row r="9607" spans="9:9" x14ac:dyDescent="0.25">
      <c r="I9607" s="166"/>
    </row>
    <row r="9608" spans="9:9" x14ac:dyDescent="0.25">
      <c r="I9608" s="166"/>
    </row>
    <row r="9609" spans="9:9" x14ac:dyDescent="0.25">
      <c r="I9609" s="166"/>
    </row>
    <row r="9610" spans="9:9" x14ac:dyDescent="0.25">
      <c r="I9610" s="166"/>
    </row>
    <row r="9611" spans="9:9" x14ac:dyDescent="0.25">
      <c r="I9611" s="166"/>
    </row>
    <row r="9612" spans="9:9" x14ac:dyDescent="0.25">
      <c r="I9612" s="166"/>
    </row>
    <row r="9613" spans="9:9" x14ac:dyDescent="0.25">
      <c r="I9613" s="166"/>
    </row>
    <row r="9614" spans="9:9" x14ac:dyDescent="0.25">
      <c r="I9614" s="166"/>
    </row>
    <row r="9615" spans="9:9" x14ac:dyDescent="0.25">
      <c r="I9615" s="166"/>
    </row>
    <row r="9616" spans="9:9" x14ac:dyDescent="0.25">
      <c r="I9616" s="166"/>
    </row>
    <row r="9617" spans="9:9" x14ac:dyDescent="0.25">
      <c r="I9617" s="166"/>
    </row>
    <row r="9618" spans="9:9" x14ac:dyDescent="0.25">
      <c r="I9618" s="166"/>
    </row>
    <row r="9619" spans="9:9" x14ac:dyDescent="0.25">
      <c r="I9619" s="166"/>
    </row>
    <row r="9620" spans="9:9" x14ac:dyDescent="0.25">
      <c r="I9620" s="166"/>
    </row>
    <row r="9621" spans="9:9" x14ac:dyDescent="0.25">
      <c r="I9621" s="166"/>
    </row>
    <row r="9622" spans="9:9" x14ac:dyDescent="0.25">
      <c r="I9622" s="166"/>
    </row>
    <row r="9623" spans="9:9" x14ac:dyDescent="0.25">
      <c r="I9623" s="166"/>
    </row>
    <row r="9624" spans="9:9" x14ac:dyDescent="0.25">
      <c r="I9624" s="166"/>
    </row>
    <row r="9625" spans="9:9" x14ac:dyDescent="0.25">
      <c r="I9625" s="166"/>
    </row>
    <row r="9626" spans="9:9" x14ac:dyDescent="0.25">
      <c r="I9626" s="166"/>
    </row>
    <row r="9627" spans="9:9" x14ac:dyDescent="0.25">
      <c r="I9627" s="166"/>
    </row>
    <row r="9628" spans="9:9" x14ac:dyDescent="0.25">
      <c r="I9628" s="166"/>
    </row>
    <row r="9629" spans="9:9" x14ac:dyDescent="0.25">
      <c r="I9629" s="166"/>
    </row>
    <row r="9630" spans="9:9" x14ac:dyDescent="0.25">
      <c r="I9630" s="166"/>
    </row>
    <row r="9631" spans="9:9" x14ac:dyDescent="0.25">
      <c r="I9631" s="166"/>
    </row>
    <row r="9632" spans="9:9" x14ac:dyDescent="0.25">
      <c r="I9632" s="166"/>
    </row>
    <row r="9633" spans="9:9" x14ac:dyDescent="0.25">
      <c r="I9633" s="166"/>
    </row>
    <row r="9634" spans="9:9" x14ac:dyDescent="0.25">
      <c r="I9634" s="166"/>
    </row>
    <row r="9635" spans="9:9" x14ac:dyDescent="0.25">
      <c r="I9635" s="166"/>
    </row>
    <row r="9636" spans="9:9" x14ac:dyDescent="0.25">
      <c r="I9636" s="166"/>
    </row>
    <row r="9637" spans="9:9" x14ac:dyDescent="0.25">
      <c r="I9637" s="166"/>
    </row>
    <row r="9638" spans="9:9" x14ac:dyDescent="0.25">
      <c r="I9638" s="166"/>
    </row>
    <row r="9639" spans="9:9" x14ac:dyDescent="0.25">
      <c r="I9639" s="166"/>
    </row>
    <row r="9640" spans="9:9" x14ac:dyDescent="0.25">
      <c r="I9640" s="166"/>
    </row>
    <row r="9641" spans="9:9" x14ac:dyDescent="0.25">
      <c r="I9641" s="166"/>
    </row>
    <row r="9642" spans="9:9" x14ac:dyDescent="0.25">
      <c r="I9642" s="166"/>
    </row>
    <row r="9643" spans="9:9" x14ac:dyDescent="0.25">
      <c r="I9643" s="166"/>
    </row>
    <row r="9644" spans="9:9" x14ac:dyDescent="0.25">
      <c r="I9644" s="166"/>
    </row>
    <row r="9645" spans="9:9" x14ac:dyDescent="0.25">
      <c r="I9645" s="166"/>
    </row>
    <row r="9646" spans="9:9" x14ac:dyDescent="0.25">
      <c r="I9646" s="166"/>
    </row>
    <row r="9647" spans="9:9" x14ac:dyDescent="0.25">
      <c r="I9647" s="166"/>
    </row>
    <row r="9648" spans="9:9" x14ac:dyDescent="0.25">
      <c r="I9648" s="166"/>
    </row>
    <row r="9649" spans="9:9" x14ac:dyDescent="0.25">
      <c r="I9649" s="166"/>
    </row>
    <row r="9650" spans="9:9" x14ac:dyDescent="0.25">
      <c r="I9650" s="166"/>
    </row>
    <row r="9651" spans="9:9" x14ac:dyDescent="0.25">
      <c r="I9651" s="166"/>
    </row>
    <row r="9652" spans="9:9" x14ac:dyDescent="0.25">
      <c r="I9652" s="166"/>
    </row>
    <row r="9653" spans="9:9" x14ac:dyDescent="0.25">
      <c r="I9653" s="166"/>
    </row>
    <row r="9654" spans="9:9" x14ac:dyDescent="0.25">
      <c r="I9654" s="166"/>
    </row>
    <row r="9655" spans="9:9" x14ac:dyDescent="0.25">
      <c r="I9655" s="166"/>
    </row>
    <row r="9656" spans="9:9" x14ac:dyDescent="0.25">
      <c r="I9656" s="166"/>
    </row>
    <row r="9657" spans="9:9" x14ac:dyDescent="0.25">
      <c r="I9657" s="166"/>
    </row>
    <row r="9658" spans="9:9" x14ac:dyDescent="0.25">
      <c r="I9658" s="166"/>
    </row>
    <row r="9659" spans="9:9" x14ac:dyDescent="0.25">
      <c r="I9659" s="166"/>
    </row>
    <row r="9660" spans="9:9" x14ac:dyDescent="0.25">
      <c r="I9660" s="166"/>
    </row>
    <row r="9661" spans="9:9" x14ac:dyDescent="0.25">
      <c r="I9661" s="166"/>
    </row>
    <row r="9662" spans="9:9" x14ac:dyDescent="0.25">
      <c r="I9662" s="166"/>
    </row>
    <row r="9663" spans="9:9" x14ac:dyDescent="0.25">
      <c r="I9663" s="166"/>
    </row>
    <row r="9664" spans="9:9" x14ac:dyDescent="0.25">
      <c r="I9664" s="166"/>
    </row>
    <row r="9665" spans="9:9" x14ac:dyDescent="0.25">
      <c r="I9665" s="166"/>
    </row>
    <row r="9666" spans="9:9" x14ac:dyDescent="0.25">
      <c r="I9666" s="166"/>
    </row>
    <row r="9667" spans="9:9" x14ac:dyDescent="0.25">
      <c r="I9667" s="166"/>
    </row>
    <row r="9668" spans="9:9" x14ac:dyDescent="0.25">
      <c r="I9668" s="166"/>
    </row>
    <row r="9669" spans="9:9" x14ac:dyDescent="0.25">
      <c r="I9669" s="166"/>
    </row>
    <row r="9670" spans="9:9" x14ac:dyDescent="0.25">
      <c r="I9670" s="166"/>
    </row>
    <row r="9671" spans="9:9" x14ac:dyDescent="0.25">
      <c r="I9671" s="166"/>
    </row>
    <row r="9672" spans="9:9" x14ac:dyDescent="0.25">
      <c r="I9672" s="166"/>
    </row>
    <row r="9673" spans="9:9" x14ac:dyDescent="0.25">
      <c r="I9673" s="166"/>
    </row>
    <row r="9674" spans="9:9" x14ac:dyDescent="0.25">
      <c r="I9674" s="166"/>
    </row>
    <row r="9675" spans="9:9" x14ac:dyDescent="0.25">
      <c r="I9675" s="166"/>
    </row>
    <row r="9676" spans="9:9" x14ac:dyDescent="0.25">
      <c r="I9676" s="166"/>
    </row>
    <row r="9677" spans="9:9" x14ac:dyDescent="0.25">
      <c r="I9677" s="166"/>
    </row>
    <row r="9678" spans="9:9" x14ac:dyDescent="0.25">
      <c r="I9678" s="166"/>
    </row>
    <row r="9679" spans="9:9" x14ac:dyDescent="0.25">
      <c r="I9679" s="166"/>
    </row>
    <row r="9680" spans="9:9" x14ac:dyDescent="0.25">
      <c r="I9680" s="166"/>
    </row>
    <row r="9681" spans="9:9" x14ac:dyDescent="0.25">
      <c r="I9681" s="166"/>
    </row>
    <row r="9682" spans="9:9" x14ac:dyDescent="0.25">
      <c r="I9682" s="166"/>
    </row>
    <row r="9683" spans="9:9" x14ac:dyDescent="0.25">
      <c r="I9683" s="166"/>
    </row>
    <row r="9684" spans="9:9" x14ac:dyDescent="0.25">
      <c r="I9684" s="166"/>
    </row>
    <row r="9685" spans="9:9" x14ac:dyDescent="0.25">
      <c r="I9685" s="166"/>
    </row>
    <row r="9686" spans="9:9" x14ac:dyDescent="0.25">
      <c r="I9686" s="166"/>
    </row>
    <row r="9687" spans="9:9" x14ac:dyDescent="0.25">
      <c r="I9687" s="166"/>
    </row>
    <row r="9688" spans="9:9" x14ac:dyDescent="0.25">
      <c r="I9688" s="166"/>
    </row>
    <row r="9689" spans="9:9" x14ac:dyDescent="0.25">
      <c r="I9689" s="166"/>
    </row>
    <row r="9690" spans="9:9" x14ac:dyDescent="0.25">
      <c r="I9690" s="166"/>
    </row>
    <row r="9691" spans="9:9" x14ac:dyDescent="0.25">
      <c r="I9691" s="166"/>
    </row>
    <row r="9692" spans="9:9" x14ac:dyDescent="0.25">
      <c r="I9692" s="166"/>
    </row>
    <row r="9693" spans="9:9" x14ac:dyDescent="0.25">
      <c r="I9693" s="166"/>
    </row>
    <row r="9694" spans="9:9" x14ac:dyDescent="0.25">
      <c r="I9694" s="166"/>
    </row>
    <row r="9695" spans="9:9" x14ac:dyDescent="0.25">
      <c r="I9695" s="166"/>
    </row>
    <row r="9696" spans="9:9" x14ac:dyDescent="0.25">
      <c r="I9696" s="166"/>
    </row>
    <row r="9697" spans="9:9" x14ac:dyDescent="0.25">
      <c r="I9697" s="166"/>
    </row>
    <row r="9698" spans="9:9" x14ac:dyDescent="0.25">
      <c r="I9698" s="166"/>
    </row>
    <row r="9699" spans="9:9" x14ac:dyDescent="0.25">
      <c r="I9699" s="166"/>
    </row>
    <row r="9700" spans="9:9" x14ac:dyDescent="0.25">
      <c r="I9700" s="166"/>
    </row>
    <row r="9701" spans="9:9" x14ac:dyDescent="0.25">
      <c r="I9701" s="166"/>
    </row>
    <row r="9702" spans="9:9" x14ac:dyDescent="0.25">
      <c r="I9702" s="166"/>
    </row>
    <row r="9703" spans="9:9" x14ac:dyDescent="0.25">
      <c r="I9703" s="166"/>
    </row>
    <row r="9704" spans="9:9" x14ac:dyDescent="0.25">
      <c r="I9704" s="166"/>
    </row>
    <row r="9705" spans="9:9" x14ac:dyDescent="0.25">
      <c r="I9705" s="166"/>
    </row>
    <row r="9706" spans="9:9" x14ac:dyDescent="0.25">
      <c r="I9706" s="166"/>
    </row>
    <row r="9707" spans="9:9" x14ac:dyDescent="0.25">
      <c r="I9707" s="166"/>
    </row>
    <row r="9708" spans="9:9" x14ac:dyDescent="0.25">
      <c r="I9708" s="166"/>
    </row>
    <row r="9709" spans="9:9" x14ac:dyDescent="0.25">
      <c r="I9709" s="166"/>
    </row>
    <row r="9710" spans="9:9" x14ac:dyDescent="0.25">
      <c r="I9710" s="166"/>
    </row>
    <row r="9711" spans="9:9" x14ac:dyDescent="0.25">
      <c r="I9711" s="166"/>
    </row>
    <row r="9712" spans="9:9" x14ac:dyDescent="0.25">
      <c r="I9712" s="166"/>
    </row>
    <row r="9713" spans="9:9" x14ac:dyDescent="0.25">
      <c r="I9713" s="166"/>
    </row>
    <row r="9714" spans="9:9" x14ac:dyDescent="0.25">
      <c r="I9714" s="166"/>
    </row>
    <row r="9715" spans="9:9" x14ac:dyDescent="0.25">
      <c r="I9715" s="166"/>
    </row>
    <row r="9716" spans="9:9" x14ac:dyDescent="0.25">
      <c r="I9716" s="166"/>
    </row>
    <row r="9717" spans="9:9" x14ac:dyDescent="0.25">
      <c r="I9717" s="166"/>
    </row>
    <row r="9718" spans="9:9" x14ac:dyDescent="0.25">
      <c r="I9718" s="166"/>
    </row>
    <row r="9719" spans="9:9" x14ac:dyDescent="0.25">
      <c r="I9719" s="166"/>
    </row>
    <row r="9720" spans="9:9" x14ac:dyDescent="0.25">
      <c r="I9720" s="166"/>
    </row>
    <row r="9721" spans="9:9" x14ac:dyDescent="0.25">
      <c r="I9721" s="166"/>
    </row>
    <row r="9722" spans="9:9" x14ac:dyDescent="0.25">
      <c r="I9722" s="166"/>
    </row>
    <row r="9723" spans="9:9" x14ac:dyDescent="0.25">
      <c r="I9723" s="166"/>
    </row>
    <row r="9724" spans="9:9" x14ac:dyDescent="0.25">
      <c r="I9724" s="166"/>
    </row>
    <row r="9725" spans="9:9" x14ac:dyDescent="0.25">
      <c r="I9725" s="166"/>
    </row>
    <row r="9726" spans="9:9" x14ac:dyDescent="0.25">
      <c r="I9726" s="166"/>
    </row>
    <row r="9727" spans="9:9" x14ac:dyDescent="0.25">
      <c r="I9727" s="166"/>
    </row>
    <row r="9728" spans="9:9" x14ac:dyDescent="0.25">
      <c r="I9728" s="166"/>
    </row>
    <row r="9729" spans="9:9" x14ac:dyDescent="0.25">
      <c r="I9729" s="166"/>
    </row>
    <row r="9730" spans="9:9" x14ac:dyDescent="0.25">
      <c r="I9730" s="166"/>
    </row>
    <row r="9731" spans="9:9" x14ac:dyDescent="0.25">
      <c r="I9731" s="166"/>
    </row>
    <row r="9732" spans="9:9" x14ac:dyDescent="0.25">
      <c r="I9732" s="166"/>
    </row>
    <row r="9733" spans="9:9" x14ac:dyDescent="0.25">
      <c r="I9733" s="166"/>
    </row>
    <row r="9734" spans="9:9" x14ac:dyDescent="0.25">
      <c r="I9734" s="166"/>
    </row>
    <row r="9735" spans="9:9" x14ac:dyDescent="0.25">
      <c r="I9735" s="166"/>
    </row>
    <row r="9736" spans="9:9" x14ac:dyDescent="0.25">
      <c r="I9736" s="166"/>
    </row>
    <row r="9737" spans="9:9" x14ac:dyDescent="0.25">
      <c r="I9737" s="166"/>
    </row>
    <row r="9738" spans="9:9" x14ac:dyDescent="0.25">
      <c r="I9738" s="166"/>
    </row>
    <row r="9739" spans="9:9" x14ac:dyDescent="0.25">
      <c r="I9739" s="166"/>
    </row>
    <row r="9740" spans="9:9" x14ac:dyDescent="0.25">
      <c r="I9740" s="166"/>
    </row>
    <row r="9741" spans="9:9" x14ac:dyDescent="0.25">
      <c r="I9741" s="166"/>
    </row>
    <row r="9742" spans="9:9" x14ac:dyDescent="0.25">
      <c r="I9742" s="166"/>
    </row>
    <row r="9743" spans="9:9" x14ac:dyDescent="0.25">
      <c r="I9743" s="166"/>
    </row>
    <row r="9744" spans="9:9" x14ac:dyDescent="0.25">
      <c r="I9744" s="166"/>
    </row>
    <row r="9745" spans="9:9" x14ac:dyDescent="0.25">
      <c r="I9745" s="166"/>
    </row>
    <row r="9746" spans="9:9" x14ac:dyDescent="0.25">
      <c r="I9746" s="166"/>
    </row>
    <row r="9747" spans="9:9" x14ac:dyDescent="0.25">
      <c r="I9747" s="166"/>
    </row>
    <row r="9748" spans="9:9" x14ac:dyDescent="0.25">
      <c r="I9748" s="166"/>
    </row>
    <row r="9749" spans="9:9" x14ac:dyDescent="0.25">
      <c r="I9749" s="166"/>
    </row>
    <row r="9750" spans="9:9" x14ac:dyDescent="0.25">
      <c r="I9750" s="166"/>
    </row>
    <row r="9751" spans="9:9" x14ac:dyDescent="0.25">
      <c r="I9751" s="166"/>
    </row>
    <row r="9752" spans="9:9" x14ac:dyDescent="0.25">
      <c r="I9752" s="166"/>
    </row>
    <row r="9753" spans="9:9" x14ac:dyDescent="0.25">
      <c r="I9753" s="166"/>
    </row>
    <row r="9754" spans="9:9" x14ac:dyDescent="0.25">
      <c r="I9754" s="166"/>
    </row>
    <row r="9755" spans="9:9" x14ac:dyDescent="0.25">
      <c r="I9755" s="166"/>
    </row>
    <row r="9756" spans="9:9" x14ac:dyDescent="0.25">
      <c r="I9756" s="166"/>
    </row>
    <row r="9757" spans="9:9" x14ac:dyDescent="0.25">
      <c r="I9757" s="166"/>
    </row>
    <row r="9758" spans="9:9" x14ac:dyDescent="0.25">
      <c r="I9758" s="166"/>
    </row>
    <row r="9759" spans="9:9" x14ac:dyDescent="0.25">
      <c r="I9759" s="166"/>
    </row>
    <row r="9760" spans="9:9" x14ac:dyDescent="0.25">
      <c r="I9760" s="166"/>
    </row>
    <row r="9761" spans="9:9" x14ac:dyDescent="0.25">
      <c r="I9761" s="166"/>
    </row>
    <row r="9762" spans="9:9" x14ac:dyDescent="0.25">
      <c r="I9762" s="166"/>
    </row>
    <row r="9763" spans="9:9" x14ac:dyDescent="0.25">
      <c r="I9763" s="166"/>
    </row>
    <row r="9764" spans="9:9" x14ac:dyDescent="0.25">
      <c r="I9764" s="166"/>
    </row>
    <row r="9765" spans="9:9" x14ac:dyDescent="0.25">
      <c r="I9765" s="166"/>
    </row>
    <row r="9766" spans="9:9" x14ac:dyDescent="0.25">
      <c r="I9766" s="166"/>
    </row>
    <row r="9767" spans="9:9" x14ac:dyDescent="0.25">
      <c r="I9767" s="166"/>
    </row>
    <row r="9768" spans="9:9" x14ac:dyDescent="0.25">
      <c r="I9768" s="166"/>
    </row>
    <row r="9769" spans="9:9" x14ac:dyDescent="0.25">
      <c r="I9769" s="166"/>
    </row>
    <row r="9770" spans="9:9" x14ac:dyDescent="0.25">
      <c r="I9770" s="166"/>
    </row>
    <row r="9771" spans="9:9" x14ac:dyDescent="0.25">
      <c r="I9771" s="166"/>
    </row>
    <row r="9772" spans="9:9" x14ac:dyDescent="0.25">
      <c r="I9772" s="166"/>
    </row>
    <row r="9773" spans="9:9" x14ac:dyDescent="0.25">
      <c r="I9773" s="166"/>
    </row>
    <row r="9774" spans="9:9" x14ac:dyDescent="0.25">
      <c r="I9774" s="166"/>
    </row>
    <row r="9775" spans="9:9" x14ac:dyDescent="0.25">
      <c r="I9775" s="166"/>
    </row>
    <row r="9776" spans="9:9" x14ac:dyDescent="0.25">
      <c r="I9776" s="166"/>
    </row>
    <row r="9777" spans="9:9" x14ac:dyDescent="0.25">
      <c r="I9777" s="166"/>
    </row>
    <row r="9778" spans="9:9" x14ac:dyDescent="0.25">
      <c r="I9778" s="166"/>
    </row>
    <row r="9779" spans="9:9" x14ac:dyDescent="0.25">
      <c r="I9779" s="166"/>
    </row>
    <row r="9780" spans="9:9" x14ac:dyDescent="0.25">
      <c r="I9780" s="166"/>
    </row>
    <row r="9781" spans="9:9" x14ac:dyDescent="0.25">
      <c r="I9781" s="166"/>
    </row>
    <row r="9782" spans="9:9" x14ac:dyDescent="0.25">
      <c r="I9782" s="166"/>
    </row>
    <row r="9783" spans="9:9" x14ac:dyDescent="0.25">
      <c r="I9783" s="166"/>
    </row>
    <row r="9784" spans="9:9" x14ac:dyDescent="0.25">
      <c r="I9784" s="166"/>
    </row>
    <row r="9785" spans="9:9" x14ac:dyDescent="0.25">
      <c r="I9785" s="166"/>
    </row>
    <row r="9786" spans="9:9" x14ac:dyDescent="0.25">
      <c r="I9786" s="166"/>
    </row>
    <row r="9787" spans="9:9" x14ac:dyDescent="0.25">
      <c r="I9787" s="166"/>
    </row>
    <row r="9788" spans="9:9" x14ac:dyDescent="0.25">
      <c r="I9788" s="166"/>
    </row>
    <row r="9789" spans="9:9" x14ac:dyDescent="0.25">
      <c r="I9789" s="166"/>
    </row>
    <row r="9790" spans="9:9" x14ac:dyDescent="0.25">
      <c r="I9790" s="166"/>
    </row>
    <row r="9791" spans="9:9" x14ac:dyDescent="0.25">
      <c r="I9791" s="166"/>
    </row>
    <row r="9792" spans="9:9" x14ac:dyDescent="0.25">
      <c r="I9792" s="166"/>
    </row>
    <row r="9793" spans="9:9" x14ac:dyDescent="0.25">
      <c r="I9793" s="166"/>
    </row>
    <row r="9794" spans="9:9" x14ac:dyDescent="0.25">
      <c r="I9794" s="166"/>
    </row>
    <row r="9795" spans="9:9" x14ac:dyDescent="0.25">
      <c r="I9795" s="166"/>
    </row>
    <row r="9796" spans="9:9" x14ac:dyDescent="0.25">
      <c r="I9796" s="166"/>
    </row>
    <row r="9797" spans="9:9" x14ac:dyDescent="0.25">
      <c r="I9797" s="166"/>
    </row>
    <row r="9798" spans="9:9" x14ac:dyDescent="0.25">
      <c r="I9798" s="166"/>
    </row>
    <row r="9799" spans="9:9" x14ac:dyDescent="0.25">
      <c r="I9799" s="166"/>
    </row>
    <row r="9800" spans="9:9" x14ac:dyDescent="0.25">
      <c r="I9800" s="166"/>
    </row>
    <row r="9801" spans="9:9" x14ac:dyDescent="0.25">
      <c r="I9801" s="166"/>
    </row>
    <row r="9802" spans="9:9" x14ac:dyDescent="0.25">
      <c r="I9802" s="166"/>
    </row>
    <row r="9803" spans="9:9" x14ac:dyDescent="0.25">
      <c r="I9803" s="166"/>
    </row>
    <row r="9804" spans="9:9" x14ac:dyDescent="0.25">
      <c r="I9804" s="166"/>
    </row>
    <row r="9805" spans="9:9" x14ac:dyDescent="0.25">
      <c r="I9805" s="166"/>
    </row>
    <row r="9806" spans="9:9" x14ac:dyDescent="0.25">
      <c r="I9806" s="166"/>
    </row>
    <row r="9807" spans="9:9" x14ac:dyDescent="0.25">
      <c r="I9807" s="166"/>
    </row>
    <row r="9808" spans="9:9" x14ac:dyDescent="0.25">
      <c r="I9808" s="166"/>
    </row>
    <row r="9809" spans="9:9" x14ac:dyDescent="0.25">
      <c r="I9809" s="166"/>
    </row>
    <row r="9810" spans="9:9" x14ac:dyDescent="0.25">
      <c r="I9810" s="166"/>
    </row>
    <row r="9811" spans="9:9" x14ac:dyDescent="0.25">
      <c r="I9811" s="166"/>
    </row>
    <row r="9812" spans="9:9" x14ac:dyDescent="0.25">
      <c r="I9812" s="166"/>
    </row>
    <row r="9813" spans="9:9" x14ac:dyDescent="0.25">
      <c r="I9813" s="166"/>
    </row>
    <row r="9814" spans="9:9" x14ac:dyDescent="0.25">
      <c r="I9814" s="166"/>
    </row>
    <row r="9815" spans="9:9" x14ac:dyDescent="0.25">
      <c r="I9815" s="166"/>
    </row>
    <row r="9816" spans="9:9" x14ac:dyDescent="0.25">
      <c r="I9816" s="166"/>
    </row>
    <row r="9817" spans="9:9" x14ac:dyDescent="0.25">
      <c r="I9817" s="166"/>
    </row>
    <row r="9818" spans="9:9" x14ac:dyDescent="0.25">
      <c r="I9818" s="166"/>
    </row>
    <row r="9819" spans="9:9" x14ac:dyDescent="0.25">
      <c r="I9819" s="166"/>
    </row>
    <row r="9820" spans="9:9" x14ac:dyDescent="0.25">
      <c r="I9820" s="166"/>
    </row>
    <row r="9821" spans="9:9" x14ac:dyDescent="0.25">
      <c r="I9821" s="166"/>
    </row>
    <row r="9822" spans="9:9" x14ac:dyDescent="0.25">
      <c r="I9822" s="166"/>
    </row>
    <row r="9823" spans="9:9" x14ac:dyDescent="0.25">
      <c r="I9823" s="166"/>
    </row>
    <row r="9824" spans="9:9" x14ac:dyDescent="0.25">
      <c r="I9824" s="166"/>
    </row>
    <row r="9825" spans="9:9" x14ac:dyDescent="0.25">
      <c r="I9825" s="166"/>
    </row>
    <row r="9826" spans="9:9" x14ac:dyDescent="0.25">
      <c r="I9826" s="166"/>
    </row>
    <row r="9827" spans="9:9" x14ac:dyDescent="0.25">
      <c r="I9827" s="166"/>
    </row>
    <row r="9828" spans="9:9" x14ac:dyDescent="0.25">
      <c r="I9828" s="166"/>
    </row>
    <row r="9829" spans="9:9" x14ac:dyDescent="0.25">
      <c r="I9829" s="166"/>
    </row>
    <row r="9830" spans="9:9" x14ac:dyDescent="0.25">
      <c r="I9830" s="166"/>
    </row>
    <row r="9831" spans="9:9" x14ac:dyDescent="0.25">
      <c r="I9831" s="166"/>
    </row>
    <row r="9832" spans="9:9" x14ac:dyDescent="0.25">
      <c r="I9832" s="166"/>
    </row>
    <row r="9833" spans="9:9" x14ac:dyDescent="0.25">
      <c r="I9833" s="166"/>
    </row>
    <row r="9834" spans="9:9" x14ac:dyDescent="0.25">
      <c r="I9834" s="166"/>
    </row>
    <row r="9835" spans="9:9" x14ac:dyDescent="0.25">
      <c r="I9835" s="166"/>
    </row>
    <row r="9836" spans="9:9" x14ac:dyDescent="0.25">
      <c r="I9836" s="166"/>
    </row>
    <row r="9837" spans="9:9" x14ac:dyDescent="0.25">
      <c r="I9837" s="166"/>
    </row>
    <row r="9838" spans="9:9" x14ac:dyDescent="0.25">
      <c r="I9838" s="166"/>
    </row>
    <row r="9839" spans="9:9" x14ac:dyDescent="0.25">
      <c r="I9839" s="166"/>
    </row>
    <row r="9840" spans="9:9" x14ac:dyDescent="0.25">
      <c r="I9840" s="166"/>
    </row>
    <row r="9841" spans="9:9" x14ac:dyDescent="0.25">
      <c r="I9841" s="166"/>
    </row>
    <row r="9842" spans="9:9" x14ac:dyDescent="0.25">
      <c r="I9842" s="166"/>
    </row>
    <row r="9843" spans="9:9" x14ac:dyDescent="0.25">
      <c r="I9843" s="166"/>
    </row>
    <row r="9844" spans="9:9" x14ac:dyDescent="0.25">
      <c r="I9844" s="166"/>
    </row>
    <row r="9845" spans="9:9" x14ac:dyDescent="0.25">
      <c r="I9845" s="166"/>
    </row>
    <row r="9846" spans="9:9" x14ac:dyDescent="0.25">
      <c r="I9846" s="166"/>
    </row>
    <row r="9847" spans="9:9" x14ac:dyDescent="0.25">
      <c r="I9847" s="166"/>
    </row>
    <row r="9848" spans="9:9" x14ac:dyDescent="0.25">
      <c r="I9848" s="166"/>
    </row>
    <row r="9849" spans="9:9" x14ac:dyDescent="0.25">
      <c r="I9849" s="166"/>
    </row>
    <row r="9850" spans="9:9" x14ac:dyDescent="0.25">
      <c r="I9850" s="166"/>
    </row>
    <row r="9851" spans="9:9" x14ac:dyDescent="0.25">
      <c r="I9851" s="166"/>
    </row>
    <row r="9852" spans="9:9" x14ac:dyDescent="0.25">
      <c r="I9852" s="166"/>
    </row>
    <row r="9853" spans="9:9" x14ac:dyDescent="0.25">
      <c r="I9853" s="166"/>
    </row>
    <row r="9854" spans="9:9" x14ac:dyDescent="0.25">
      <c r="I9854" s="166"/>
    </row>
    <row r="9855" spans="9:9" x14ac:dyDescent="0.25">
      <c r="I9855" s="166"/>
    </row>
    <row r="9856" spans="9:9" x14ac:dyDescent="0.25">
      <c r="I9856" s="166"/>
    </row>
    <row r="9857" spans="9:9" x14ac:dyDescent="0.25">
      <c r="I9857" s="166"/>
    </row>
    <row r="9858" spans="9:9" x14ac:dyDescent="0.25">
      <c r="I9858" s="166"/>
    </row>
    <row r="9859" spans="9:9" x14ac:dyDescent="0.25">
      <c r="I9859" s="166"/>
    </row>
    <row r="9860" spans="9:9" x14ac:dyDescent="0.25">
      <c r="I9860" s="166"/>
    </row>
    <row r="9861" spans="9:9" x14ac:dyDescent="0.25">
      <c r="I9861" s="166"/>
    </row>
    <row r="9862" spans="9:9" x14ac:dyDescent="0.25">
      <c r="I9862" s="166"/>
    </row>
    <row r="9863" spans="9:9" x14ac:dyDescent="0.25">
      <c r="I9863" s="166"/>
    </row>
    <row r="9864" spans="9:9" x14ac:dyDescent="0.25">
      <c r="I9864" s="166"/>
    </row>
    <row r="9865" spans="9:9" x14ac:dyDescent="0.25">
      <c r="I9865" s="166"/>
    </row>
    <row r="9866" spans="9:9" x14ac:dyDescent="0.25">
      <c r="I9866" s="166"/>
    </row>
    <row r="9867" spans="9:9" x14ac:dyDescent="0.25">
      <c r="I9867" s="166"/>
    </row>
    <row r="9868" spans="9:9" x14ac:dyDescent="0.25">
      <c r="I9868" s="166"/>
    </row>
    <row r="9869" spans="9:9" x14ac:dyDescent="0.25">
      <c r="I9869" s="166"/>
    </row>
    <row r="9870" spans="9:9" x14ac:dyDescent="0.25">
      <c r="I9870" s="166"/>
    </row>
    <row r="9871" spans="9:9" x14ac:dyDescent="0.25">
      <c r="I9871" s="166"/>
    </row>
    <row r="9872" spans="9:9" x14ac:dyDescent="0.25">
      <c r="I9872" s="166"/>
    </row>
    <row r="9873" spans="9:9" x14ac:dyDescent="0.25">
      <c r="I9873" s="166"/>
    </row>
    <row r="9874" spans="9:9" x14ac:dyDescent="0.25">
      <c r="I9874" s="166"/>
    </row>
    <row r="9875" spans="9:9" x14ac:dyDescent="0.25">
      <c r="I9875" s="166"/>
    </row>
    <row r="9876" spans="9:9" x14ac:dyDescent="0.25">
      <c r="I9876" s="166"/>
    </row>
    <row r="9877" spans="9:9" x14ac:dyDescent="0.25">
      <c r="I9877" s="166"/>
    </row>
    <row r="9878" spans="9:9" x14ac:dyDescent="0.25">
      <c r="I9878" s="166"/>
    </row>
    <row r="9879" spans="9:9" x14ac:dyDescent="0.25">
      <c r="I9879" s="166"/>
    </row>
    <row r="9880" spans="9:9" x14ac:dyDescent="0.25">
      <c r="I9880" s="166"/>
    </row>
    <row r="9881" spans="9:9" x14ac:dyDescent="0.25">
      <c r="I9881" s="166"/>
    </row>
    <row r="9882" spans="9:9" x14ac:dyDescent="0.25">
      <c r="I9882" s="166"/>
    </row>
    <row r="9883" spans="9:9" x14ac:dyDescent="0.25">
      <c r="I9883" s="166"/>
    </row>
    <row r="9884" spans="9:9" x14ac:dyDescent="0.25">
      <c r="I9884" s="166"/>
    </row>
    <row r="9885" spans="9:9" x14ac:dyDescent="0.25">
      <c r="I9885" s="166"/>
    </row>
    <row r="9886" spans="9:9" x14ac:dyDescent="0.25">
      <c r="I9886" s="166"/>
    </row>
    <row r="9887" spans="9:9" x14ac:dyDescent="0.25">
      <c r="I9887" s="166"/>
    </row>
    <row r="9888" spans="9:9" x14ac:dyDescent="0.25">
      <c r="I9888" s="166"/>
    </row>
    <row r="9889" spans="9:9" x14ac:dyDescent="0.25">
      <c r="I9889" s="166"/>
    </row>
    <row r="9890" spans="9:9" x14ac:dyDescent="0.25">
      <c r="I9890" s="166"/>
    </row>
    <row r="9891" spans="9:9" x14ac:dyDescent="0.25">
      <c r="I9891" s="166"/>
    </row>
    <row r="9892" spans="9:9" x14ac:dyDescent="0.25">
      <c r="I9892" s="166"/>
    </row>
    <row r="9893" spans="9:9" x14ac:dyDescent="0.25">
      <c r="I9893" s="166"/>
    </row>
    <row r="9894" spans="9:9" x14ac:dyDescent="0.25">
      <c r="I9894" s="166"/>
    </row>
    <row r="9895" spans="9:9" x14ac:dyDescent="0.25">
      <c r="I9895" s="166"/>
    </row>
    <row r="9896" spans="9:9" x14ac:dyDescent="0.25">
      <c r="I9896" s="166"/>
    </row>
    <row r="9897" spans="9:9" x14ac:dyDescent="0.25">
      <c r="I9897" s="166"/>
    </row>
    <row r="9898" spans="9:9" x14ac:dyDescent="0.25">
      <c r="I9898" s="166"/>
    </row>
    <row r="9899" spans="9:9" x14ac:dyDescent="0.25">
      <c r="I9899" s="166"/>
    </row>
    <row r="9900" spans="9:9" x14ac:dyDescent="0.25">
      <c r="I9900" s="166"/>
    </row>
    <row r="9901" spans="9:9" x14ac:dyDescent="0.25">
      <c r="I9901" s="166"/>
    </row>
    <row r="9902" spans="9:9" x14ac:dyDescent="0.25">
      <c r="I9902" s="166"/>
    </row>
    <row r="9903" spans="9:9" x14ac:dyDescent="0.25">
      <c r="I9903" s="166"/>
    </row>
    <row r="9904" spans="9:9" x14ac:dyDescent="0.25">
      <c r="I9904" s="166"/>
    </row>
    <row r="9905" spans="9:9" x14ac:dyDescent="0.25">
      <c r="I9905" s="166"/>
    </row>
    <row r="9906" spans="9:9" x14ac:dyDescent="0.25">
      <c r="I9906" s="166"/>
    </row>
    <row r="9907" spans="9:9" x14ac:dyDescent="0.25">
      <c r="I9907" s="166"/>
    </row>
    <row r="9908" spans="9:9" x14ac:dyDescent="0.25">
      <c r="I9908" s="166"/>
    </row>
    <row r="9909" spans="9:9" x14ac:dyDescent="0.25">
      <c r="I9909" s="166"/>
    </row>
    <row r="9910" spans="9:9" x14ac:dyDescent="0.25">
      <c r="I9910" s="166"/>
    </row>
    <row r="9911" spans="9:9" x14ac:dyDescent="0.25">
      <c r="I9911" s="166"/>
    </row>
    <row r="9912" spans="9:9" x14ac:dyDescent="0.25">
      <c r="I9912" s="166"/>
    </row>
    <row r="9913" spans="9:9" x14ac:dyDescent="0.25">
      <c r="I9913" s="166"/>
    </row>
    <row r="9914" spans="9:9" x14ac:dyDescent="0.25">
      <c r="I9914" s="166"/>
    </row>
    <row r="9915" spans="9:9" x14ac:dyDescent="0.25">
      <c r="I9915" s="166"/>
    </row>
    <row r="9916" spans="9:9" x14ac:dyDescent="0.25">
      <c r="I9916" s="166"/>
    </row>
    <row r="9917" spans="9:9" x14ac:dyDescent="0.25">
      <c r="I9917" s="166"/>
    </row>
    <row r="9918" spans="9:9" x14ac:dyDescent="0.25">
      <c r="I9918" s="166"/>
    </row>
    <row r="9919" spans="9:9" x14ac:dyDescent="0.25">
      <c r="I9919" s="166"/>
    </row>
    <row r="9920" spans="9:9" x14ac:dyDescent="0.25">
      <c r="I9920" s="166"/>
    </row>
    <row r="9921" spans="9:9" x14ac:dyDescent="0.25">
      <c r="I9921" s="166"/>
    </row>
    <row r="9922" spans="9:9" x14ac:dyDescent="0.25">
      <c r="I9922" s="166"/>
    </row>
    <row r="9923" spans="9:9" x14ac:dyDescent="0.25">
      <c r="I9923" s="166"/>
    </row>
    <row r="9924" spans="9:9" x14ac:dyDescent="0.25">
      <c r="I9924" s="166"/>
    </row>
    <row r="9925" spans="9:9" x14ac:dyDescent="0.25">
      <c r="I9925" s="166"/>
    </row>
    <row r="9926" spans="9:9" x14ac:dyDescent="0.25">
      <c r="I9926" s="166"/>
    </row>
    <row r="9927" spans="9:9" x14ac:dyDescent="0.25">
      <c r="I9927" s="166"/>
    </row>
    <row r="9928" spans="9:9" x14ac:dyDescent="0.25">
      <c r="I9928" s="166"/>
    </row>
    <row r="9929" spans="9:9" x14ac:dyDescent="0.25">
      <c r="I9929" s="166"/>
    </row>
    <row r="9930" spans="9:9" x14ac:dyDescent="0.25">
      <c r="I9930" s="166"/>
    </row>
    <row r="9931" spans="9:9" x14ac:dyDescent="0.25">
      <c r="I9931" s="166"/>
    </row>
    <row r="9932" spans="9:9" x14ac:dyDescent="0.25">
      <c r="I9932" s="166"/>
    </row>
    <row r="9933" spans="9:9" x14ac:dyDescent="0.25">
      <c r="I9933" s="166"/>
    </row>
    <row r="9934" spans="9:9" x14ac:dyDescent="0.25">
      <c r="I9934" s="166"/>
    </row>
    <row r="9935" spans="9:9" x14ac:dyDescent="0.25">
      <c r="I9935" s="166"/>
    </row>
    <row r="9936" spans="9:9" x14ac:dyDescent="0.25">
      <c r="I9936" s="166"/>
    </row>
    <row r="9937" spans="9:9" x14ac:dyDescent="0.25">
      <c r="I9937" s="166"/>
    </row>
    <row r="9938" spans="9:9" x14ac:dyDescent="0.25">
      <c r="I9938" s="166"/>
    </row>
    <row r="9939" spans="9:9" x14ac:dyDescent="0.25">
      <c r="I9939" s="166"/>
    </row>
    <row r="9940" spans="9:9" x14ac:dyDescent="0.25">
      <c r="I9940" s="166"/>
    </row>
    <row r="9941" spans="9:9" x14ac:dyDescent="0.25">
      <c r="I9941" s="166"/>
    </row>
    <row r="9942" spans="9:9" x14ac:dyDescent="0.25">
      <c r="I9942" s="166"/>
    </row>
    <row r="9943" spans="9:9" x14ac:dyDescent="0.25">
      <c r="I9943" s="166"/>
    </row>
    <row r="9944" spans="9:9" x14ac:dyDescent="0.25">
      <c r="I9944" s="166"/>
    </row>
    <row r="9945" spans="9:9" x14ac:dyDescent="0.25">
      <c r="I9945" s="166"/>
    </row>
    <row r="9946" spans="9:9" x14ac:dyDescent="0.25">
      <c r="I9946" s="166"/>
    </row>
    <row r="9947" spans="9:9" x14ac:dyDescent="0.25">
      <c r="I9947" s="166"/>
    </row>
    <row r="9948" spans="9:9" x14ac:dyDescent="0.25">
      <c r="I9948" s="166"/>
    </row>
    <row r="9949" spans="9:9" x14ac:dyDescent="0.25">
      <c r="I9949" s="166"/>
    </row>
    <row r="9950" spans="9:9" x14ac:dyDescent="0.25">
      <c r="I9950" s="166"/>
    </row>
    <row r="9951" spans="9:9" x14ac:dyDescent="0.25">
      <c r="I9951" s="166"/>
    </row>
    <row r="9952" spans="9:9" x14ac:dyDescent="0.25">
      <c r="I9952" s="166"/>
    </row>
    <row r="9953" spans="9:9" x14ac:dyDescent="0.25">
      <c r="I9953" s="166"/>
    </row>
    <row r="9954" spans="9:9" x14ac:dyDescent="0.25">
      <c r="I9954" s="166"/>
    </row>
    <row r="9955" spans="9:9" x14ac:dyDescent="0.25">
      <c r="I9955" s="166"/>
    </row>
    <row r="9956" spans="9:9" x14ac:dyDescent="0.25">
      <c r="I9956" s="166"/>
    </row>
    <row r="9957" spans="9:9" x14ac:dyDescent="0.25">
      <c r="I9957" s="166"/>
    </row>
    <row r="9958" spans="9:9" x14ac:dyDescent="0.25">
      <c r="I9958" s="166"/>
    </row>
    <row r="9959" spans="9:9" x14ac:dyDescent="0.25">
      <c r="I9959" s="166"/>
    </row>
    <row r="9960" spans="9:9" x14ac:dyDescent="0.25">
      <c r="I9960" s="166"/>
    </row>
    <row r="9961" spans="9:9" x14ac:dyDescent="0.25">
      <c r="I9961" s="166"/>
    </row>
    <row r="9962" spans="9:9" x14ac:dyDescent="0.25">
      <c r="I9962" s="166"/>
    </row>
    <row r="9963" spans="9:9" x14ac:dyDescent="0.25">
      <c r="I9963" s="166"/>
    </row>
    <row r="9964" spans="9:9" x14ac:dyDescent="0.25">
      <c r="I9964" s="166"/>
    </row>
    <row r="9965" spans="9:9" x14ac:dyDescent="0.25">
      <c r="I9965" s="166"/>
    </row>
    <row r="9966" spans="9:9" x14ac:dyDescent="0.25">
      <c r="I9966" s="166"/>
    </row>
    <row r="9967" spans="9:9" x14ac:dyDescent="0.25">
      <c r="I9967" s="166"/>
    </row>
    <row r="9968" spans="9:9" x14ac:dyDescent="0.25">
      <c r="I9968" s="166"/>
    </row>
    <row r="9969" spans="9:9" x14ac:dyDescent="0.25">
      <c r="I9969" s="166"/>
    </row>
    <row r="9970" spans="9:9" x14ac:dyDescent="0.25">
      <c r="I9970" s="166"/>
    </row>
    <row r="9971" spans="9:9" x14ac:dyDescent="0.25">
      <c r="I9971" s="166"/>
    </row>
    <row r="9972" spans="9:9" x14ac:dyDescent="0.25">
      <c r="I9972" s="166"/>
    </row>
    <row r="9973" spans="9:9" x14ac:dyDescent="0.25">
      <c r="I9973" s="166"/>
    </row>
    <row r="9974" spans="9:9" x14ac:dyDescent="0.25">
      <c r="I9974" s="166"/>
    </row>
    <row r="9975" spans="9:9" x14ac:dyDescent="0.25">
      <c r="I9975" s="166"/>
    </row>
    <row r="9976" spans="9:9" x14ac:dyDescent="0.25">
      <c r="I9976" s="166"/>
    </row>
    <row r="9977" spans="9:9" x14ac:dyDescent="0.25">
      <c r="I9977" s="166"/>
    </row>
    <row r="9978" spans="9:9" x14ac:dyDescent="0.25">
      <c r="I9978" s="166"/>
    </row>
    <row r="9979" spans="9:9" x14ac:dyDescent="0.25">
      <c r="I9979" s="166"/>
    </row>
    <row r="9980" spans="9:9" x14ac:dyDescent="0.25">
      <c r="I9980" s="166"/>
    </row>
    <row r="9981" spans="9:9" x14ac:dyDescent="0.25">
      <c r="I9981" s="166"/>
    </row>
    <row r="9982" spans="9:9" x14ac:dyDescent="0.25">
      <c r="I9982" s="166"/>
    </row>
    <row r="9983" spans="9:9" x14ac:dyDescent="0.25">
      <c r="I9983" s="166"/>
    </row>
    <row r="9984" spans="9:9" x14ac:dyDescent="0.25">
      <c r="I9984" s="166"/>
    </row>
    <row r="9985" spans="9:9" x14ac:dyDescent="0.25">
      <c r="I9985" s="166"/>
    </row>
    <row r="9986" spans="9:9" x14ac:dyDescent="0.25">
      <c r="I9986" s="166"/>
    </row>
    <row r="9987" spans="9:9" x14ac:dyDescent="0.25">
      <c r="I9987" s="166"/>
    </row>
    <row r="9988" spans="9:9" x14ac:dyDescent="0.25">
      <c r="I9988" s="166"/>
    </row>
    <row r="9989" spans="9:9" x14ac:dyDescent="0.25">
      <c r="I9989" s="166"/>
    </row>
    <row r="9990" spans="9:9" x14ac:dyDescent="0.25">
      <c r="I9990" s="166"/>
    </row>
    <row r="9991" spans="9:9" x14ac:dyDescent="0.25">
      <c r="I9991" s="166"/>
    </row>
    <row r="9992" spans="9:9" x14ac:dyDescent="0.25">
      <c r="I9992" s="166"/>
    </row>
    <row r="9993" spans="9:9" x14ac:dyDescent="0.25">
      <c r="I9993" s="166"/>
    </row>
    <row r="9994" spans="9:9" x14ac:dyDescent="0.25">
      <c r="I9994" s="166"/>
    </row>
    <row r="9995" spans="9:9" x14ac:dyDescent="0.25">
      <c r="I9995" s="166"/>
    </row>
    <row r="9996" spans="9:9" x14ac:dyDescent="0.25">
      <c r="I9996" s="166"/>
    </row>
    <row r="9997" spans="9:9" x14ac:dyDescent="0.25">
      <c r="I9997" s="166"/>
    </row>
    <row r="9998" spans="9:9" x14ac:dyDescent="0.25">
      <c r="I9998" s="166"/>
    </row>
    <row r="9999" spans="9:9" x14ac:dyDescent="0.25">
      <c r="I9999" s="166"/>
    </row>
    <row r="10000" spans="9:9" x14ac:dyDescent="0.25">
      <c r="I10000" s="166"/>
    </row>
    <row r="10001" spans="9:9" x14ac:dyDescent="0.25">
      <c r="I10001" s="166"/>
    </row>
    <row r="10002" spans="9:9" x14ac:dyDescent="0.25">
      <c r="I10002" s="166"/>
    </row>
    <row r="10003" spans="9:9" x14ac:dyDescent="0.25">
      <c r="I10003" s="166"/>
    </row>
    <row r="10004" spans="9:9" x14ac:dyDescent="0.25">
      <c r="I10004" s="166"/>
    </row>
    <row r="10005" spans="9:9" x14ac:dyDescent="0.25">
      <c r="I10005" s="166"/>
    </row>
    <row r="10006" spans="9:9" x14ac:dyDescent="0.25">
      <c r="I10006" s="166"/>
    </row>
    <row r="10007" spans="9:9" x14ac:dyDescent="0.25">
      <c r="I10007" s="166"/>
    </row>
    <row r="10008" spans="9:9" x14ac:dyDescent="0.25">
      <c r="I10008" s="166"/>
    </row>
    <row r="10009" spans="9:9" x14ac:dyDescent="0.25">
      <c r="I10009" s="166"/>
    </row>
    <row r="10010" spans="9:9" x14ac:dyDescent="0.25">
      <c r="I10010" s="166"/>
    </row>
    <row r="10011" spans="9:9" x14ac:dyDescent="0.25">
      <c r="I10011" s="166"/>
    </row>
    <row r="10012" spans="9:9" x14ac:dyDescent="0.25">
      <c r="I10012" s="166"/>
    </row>
    <row r="10013" spans="9:9" x14ac:dyDescent="0.25">
      <c r="I10013" s="166"/>
    </row>
    <row r="10014" spans="9:9" x14ac:dyDescent="0.25">
      <c r="I10014" s="166"/>
    </row>
    <row r="10015" spans="9:9" x14ac:dyDescent="0.25">
      <c r="I10015" s="166"/>
    </row>
    <row r="10016" spans="9:9" x14ac:dyDescent="0.25">
      <c r="I10016" s="166"/>
    </row>
    <row r="10017" spans="9:9" x14ac:dyDescent="0.25">
      <c r="I10017" s="166"/>
    </row>
    <row r="10018" spans="9:9" x14ac:dyDescent="0.25">
      <c r="I10018" s="166"/>
    </row>
    <row r="10019" spans="9:9" x14ac:dyDescent="0.25">
      <c r="I10019" s="166"/>
    </row>
    <row r="10020" spans="9:9" x14ac:dyDescent="0.25">
      <c r="I10020" s="166"/>
    </row>
    <row r="10021" spans="9:9" x14ac:dyDescent="0.25">
      <c r="I10021" s="166"/>
    </row>
    <row r="10022" spans="9:9" x14ac:dyDescent="0.25">
      <c r="I10022" s="166"/>
    </row>
    <row r="10023" spans="9:9" x14ac:dyDescent="0.25">
      <c r="I10023" s="166"/>
    </row>
    <row r="10024" spans="9:9" x14ac:dyDescent="0.25">
      <c r="I10024" s="166"/>
    </row>
    <row r="10025" spans="9:9" x14ac:dyDescent="0.25">
      <c r="I10025" s="166"/>
    </row>
    <row r="10026" spans="9:9" x14ac:dyDescent="0.25">
      <c r="I10026" s="166"/>
    </row>
    <row r="10027" spans="9:9" x14ac:dyDescent="0.25">
      <c r="I10027" s="166"/>
    </row>
    <row r="10028" spans="9:9" x14ac:dyDescent="0.25">
      <c r="I10028" s="166"/>
    </row>
    <row r="10029" spans="9:9" x14ac:dyDescent="0.25">
      <c r="I10029" s="166"/>
    </row>
    <row r="10030" spans="9:9" x14ac:dyDescent="0.25">
      <c r="I10030" s="166"/>
    </row>
    <row r="10031" spans="9:9" x14ac:dyDescent="0.25">
      <c r="I10031" s="166"/>
    </row>
    <row r="10032" spans="9:9" x14ac:dyDescent="0.25">
      <c r="I10032" s="166"/>
    </row>
    <row r="10033" spans="9:9" x14ac:dyDescent="0.25">
      <c r="I10033" s="166"/>
    </row>
    <row r="10034" spans="9:9" x14ac:dyDescent="0.25">
      <c r="I10034" s="166"/>
    </row>
    <row r="10035" spans="9:9" x14ac:dyDescent="0.25">
      <c r="I10035" s="166"/>
    </row>
    <row r="10036" spans="9:9" x14ac:dyDescent="0.25">
      <c r="I10036" s="166"/>
    </row>
    <row r="10037" spans="9:9" x14ac:dyDescent="0.25">
      <c r="I10037" s="166"/>
    </row>
    <row r="10038" spans="9:9" x14ac:dyDescent="0.25">
      <c r="I10038" s="166"/>
    </row>
    <row r="10039" spans="9:9" x14ac:dyDescent="0.25">
      <c r="I10039" s="166"/>
    </row>
    <row r="10040" spans="9:9" x14ac:dyDescent="0.25">
      <c r="I10040" s="166"/>
    </row>
    <row r="10041" spans="9:9" x14ac:dyDescent="0.25">
      <c r="I10041" s="166"/>
    </row>
    <row r="10042" spans="9:9" x14ac:dyDescent="0.25">
      <c r="I10042" s="166"/>
    </row>
    <row r="10043" spans="9:9" x14ac:dyDescent="0.25">
      <c r="I10043" s="166"/>
    </row>
    <row r="10044" spans="9:9" x14ac:dyDescent="0.25">
      <c r="I10044" s="166"/>
    </row>
    <row r="10045" spans="9:9" x14ac:dyDescent="0.25">
      <c r="I10045" s="166"/>
    </row>
    <row r="10046" spans="9:9" x14ac:dyDescent="0.25">
      <c r="I10046" s="166"/>
    </row>
    <row r="10047" spans="9:9" x14ac:dyDescent="0.25">
      <c r="I10047" s="166"/>
    </row>
    <row r="10048" spans="9:9" x14ac:dyDescent="0.25">
      <c r="I10048" s="166"/>
    </row>
    <row r="10049" spans="9:9" x14ac:dyDescent="0.25">
      <c r="I10049" s="166"/>
    </row>
    <row r="10050" spans="9:9" x14ac:dyDescent="0.25">
      <c r="I10050" s="166"/>
    </row>
    <row r="10051" spans="9:9" x14ac:dyDescent="0.25">
      <c r="I10051" s="166"/>
    </row>
    <row r="10052" spans="9:9" x14ac:dyDescent="0.25">
      <c r="I10052" s="166"/>
    </row>
    <row r="10053" spans="9:9" x14ac:dyDescent="0.25">
      <c r="I10053" s="166"/>
    </row>
    <row r="10054" spans="9:9" x14ac:dyDescent="0.25">
      <c r="I10054" s="166"/>
    </row>
    <row r="10055" spans="9:9" x14ac:dyDescent="0.25">
      <c r="I10055" s="166"/>
    </row>
    <row r="10056" spans="9:9" x14ac:dyDescent="0.25">
      <c r="I10056" s="166"/>
    </row>
    <row r="10057" spans="9:9" x14ac:dyDescent="0.25">
      <c r="I10057" s="166"/>
    </row>
    <row r="10058" spans="9:9" x14ac:dyDescent="0.25">
      <c r="I10058" s="166"/>
    </row>
    <row r="10059" spans="9:9" x14ac:dyDescent="0.25">
      <c r="I10059" s="166"/>
    </row>
    <row r="10060" spans="9:9" x14ac:dyDescent="0.25">
      <c r="I10060" s="166"/>
    </row>
    <row r="10061" spans="9:9" x14ac:dyDescent="0.25">
      <c r="I10061" s="166"/>
    </row>
    <row r="10062" spans="9:9" x14ac:dyDescent="0.25">
      <c r="I10062" s="166"/>
    </row>
    <row r="10063" spans="9:9" x14ac:dyDescent="0.25">
      <c r="I10063" s="166"/>
    </row>
    <row r="10064" spans="9:9" x14ac:dyDescent="0.25">
      <c r="I10064" s="166"/>
    </row>
    <row r="10065" spans="9:9" x14ac:dyDescent="0.25">
      <c r="I10065" s="166"/>
    </row>
    <row r="10066" spans="9:9" x14ac:dyDescent="0.25">
      <c r="I10066" s="166"/>
    </row>
    <row r="10067" spans="9:9" x14ac:dyDescent="0.25">
      <c r="I10067" s="166"/>
    </row>
    <row r="10068" spans="9:9" x14ac:dyDescent="0.25">
      <c r="I10068" s="166"/>
    </row>
    <row r="10069" spans="9:9" x14ac:dyDescent="0.25">
      <c r="I10069" s="166"/>
    </row>
    <row r="10070" spans="9:9" x14ac:dyDescent="0.25">
      <c r="I10070" s="166"/>
    </row>
    <row r="10071" spans="9:9" x14ac:dyDescent="0.25">
      <c r="I10071" s="166"/>
    </row>
    <row r="10072" spans="9:9" x14ac:dyDescent="0.25">
      <c r="I10072" s="166"/>
    </row>
    <row r="10073" spans="9:9" x14ac:dyDescent="0.25">
      <c r="I10073" s="166"/>
    </row>
    <row r="10074" spans="9:9" x14ac:dyDescent="0.25">
      <c r="I10074" s="166"/>
    </row>
    <row r="10075" spans="9:9" x14ac:dyDescent="0.25">
      <c r="I10075" s="166"/>
    </row>
    <row r="10076" spans="9:9" x14ac:dyDescent="0.25">
      <c r="I10076" s="166"/>
    </row>
    <row r="10077" spans="9:9" x14ac:dyDescent="0.25">
      <c r="I10077" s="166"/>
    </row>
    <row r="10078" spans="9:9" x14ac:dyDescent="0.25">
      <c r="I10078" s="166"/>
    </row>
    <row r="10079" spans="9:9" x14ac:dyDescent="0.25">
      <c r="I10079" s="166"/>
    </row>
    <row r="10080" spans="9:9" x14ac:dyDescent="0.25">
      <c r="I10080" s="166"/>
    </row>
    <row r="10081" spans="9:9" x14ac:dyDescent="0.25">
      <c r="I10081" s="166"/>
    </row>
    <row r="10082" spans="9:9" x14ac:dyDescent="0.25">
      <c r="I10082" s="166"/>
    </row>
    <row r="10083" spans="9:9" x14ac:dyDescent="0.25">
      <c r="I10083" s="166"/>
    </row>
    <row r="10084" spans="9:9" x14ac:dyDescent="0.25">
      <c r="I10084" s="166"/>
    </row>
    <row r="10085" spans="9:9" x14ac:dyDescent="0.25">
      <c r="I10085" s="166"/>
    </row>
    <row r="10086" spans="9:9" x14ac:dyDescent="0.25">
      <c r="I10086" s="166"/>
    </row>
    <row r="10087" spans="9:9" x14ac:dyDescent="0.25">
      <c r="I10087" s="166"/>
    </row>
    <row r="10088" spans="9:9" x14ac:dyDescent="0.25">
      <c r="I10088" s="166"/>
    </row>
    <row r="10089" spans="9:9" x14ac:dyDescent="0.25">
      <c r="I10089" s="166"/>
    </row>
    <row r="10090" spans="9:9" x14ac:dyDescent="0.25">
      <c r="I10090" s="166"/>
    </row>
    <row r="10091" spans="9:9" x14ac:dyDescent="0.25">
      <c r="I10091" s="166"/>
    </row>
    <row r="10092" spans="9:9" x14ac:dyDescent="0.25">
      <c r="I10092" s="166"/>
    </row>
    <row r="10093" spans="9:9" x14ac:dyDescent="0.25">
      <c r="I10093" s="166"/>
    </row>
    <row r="10094" spans="9:9" x14ac:dyDescent="0.25">
      <c r="I10094" s="166"/>
    </row>
    <row r="10095" spans="9:9" x14ac:dyDescent="0.25">
      <c r="I10095" s="166"/>
    </row>
    <row r="10096" spans="9:9" x14ac:dyDescent="0.25">
      <c r="I10096" s="166"/>
    </row>
    <row r="10097" spans="9:9" x14ac:dyDescent="0.25">
      <c r="I10097" s="166"/>
    </row>
    <row r="10098" spans="9:9" x14ac:dyDescent="0.25">
      <c r="I10098" s="166"/>
    </row>
    <row r="10099" spans="9:9" x14ac:dyDescent="0.25">
      <c r="I10099" s="166"/>
    </row>
    <row r="10100" spans="9:9" x14ac:dyDescent="0.25">
      <c r="I10100" s="166"/>
    </row>
    <row r="10101" spans="9:9" x14ac:dyDescent="0.25">
      <c r="I10101" s="166"/>
    </row>
    <row r="10102" spans="9:9" x14ac:dyDescent="0.25">
      <c r="I10102" s="166"/>
    </row>
    <row r="10103" spans="9:9" x14ac:dyDescent="0.25">
      <c r="I10103" s="166"/>
    </row>
    <row r="10104" spans="9:9" x14ac:dyDescent="0.25">
      <c r="I10104" s="166"/>
    </row>
    <row r="10105" spans="9:9" x14ac:dyDescent="0.25">
      <c r="I10105" s="166"/>
    </row>
    <row r="10106" spans="9:9" x14ac:dyDescent="0.25">
      <c r="I10106" s="166"/>
    </row>
    <row r="10107" spans="9:9" x14ac:dyDescent="0.25">
      <c r="I10107" s="166"/>
    </row>
    <row r="10108" spans="9:9" x14ac:dyDescent="0.25">
      <c r="I10108" s="166"/>
    </row>
    <row r="10109" spans="9:9" x14ac:dyDescent="0.25">
      <c r="I10109" s="166"/>
    </row>
    <row r="10110" spans="9:9" x14ac:dyDescent="0.25">
      <c r="I10110" s="166"/>
    </row>
    <row r="10111" spans="9:9" x14ac:dyDescent="0.25">
      <c r="I10111" s="166"/>
    </row>
    <row r="10112" spans="9:9" x14ac:dyDescent="0.25">
      <c r="I10112" s="166"/>
    </row>
    <row r="10113" spans="9:9" x14ac:dyDescent="0.25">
      <c r="I10113" s="166"/>
    </row>
    <row r="10114" spans="9:9" x14ac:dyDescent="0.25">
      <c r="I10114" s="166"/>
    </row>
    <row r="10115" spans="9:9" x14ac:dyDescent="0.25">
      <c r="I10115" s="166"/>
    </row>
    <row r="10116" spans="9:9" x14ac:dyDescent="0.25">
      <c r="I10116" s="166"/>
    </row>
    <row r="10117" spans="9:9" x14ac:dyDescent="0.25">
      <c r="I10117" s="166"/>
    </row>
    <row r="10118" spans="9:9" x14ac:dyDescent="0.25">
      <c r="I10118" s="166"/>
    </row>
    <row r="10119" spans="9:9" x14ac:dyDescent="0.25">
      <c r="I10119" s="166"/>
    </row>
    <row r="10120" spans="9:9" x14ac:dyDescent="0.25">
      <c r="I10120" s="166"/>
    </row>
    <row r="10121" spans="9:9" x14ac:dyDescent="0.25">
      <c r="I10121" s="166"/>
    </row>
    <row r="10122" spans="9:9" x14ac:dyDescent="0.25">
      <c r="I10122" s="166"/>
    </row>
    <row r="10123" spans="9:9" x14ac:dyDescent="0.25">
      <c r="I10123" s="166"/>
    </row>
    <row r="10124" spans="9:9" x14ac:dyDescent="0.25">
      <c r="I10124" s="166"/>
    </row>
    <row r="10125" spans="9:9" x14ac:dyDescent="0.25">
      <c r="I10125" s="166"/>
    </row>
    <row r="10126" spans="9:9" x14ac:dyDescent="0.25">
      <c r="I10126" s="166"/>
    </row>
    <row r="10127" spans="9:9" x14ac:dyDescent="0.25">
      <c r="I10127" s="166"/>
    </row>
    <row r="10128" spans="9:9" x14ac:dyDescent="0.25">
      <c r="I10128" s="166"/>
    </row>
    <row r="10129" spans="9:9" x14ac:dyDescent="0.25">
      <c r="I10129" s="166"/>
    </row>
    <row r="10130" spans="9:9" x14ac:dyDescent="0.25">
      <c r="I10130" s="166"/>
    </row>
    <row r="10131" spans="9:9" x14ac:dyDescent="0.25">
      <c r="I10131" s="166"/>
    </row>
    <row r="10132" spans="9:9" x14ac:dyDescent="0.25">
      <c r="I10132" s="166"/>
    </row>
    <row r="10133" spans="9:9" x14ac:dyDescent="0.25">
      <c r="I10133" s="166"/>
    </row>
    <row r="10134" spans="9:9" x14ac:dyDescent="0.25">
      <c r="I10134" s="166"/>
    </row>
    <row r="10135" spans="9:9" x14ac:dyDescent="0.25">
      <c r="I10135" s="166"/>
    </row>
    <row r="10136" spans="9:9" x14ac:dyDescent="0.25">
      <c r="I10136" s="166"/>
    </row>
    <row r="10137" spans="9:9" x14ac:dyDescent="0.25">
      <c r="I10137" s="166"/>
    </row>
    <row r="10138" spans="9:9" x14ac:dyDescent="0.25">
      <c r="I10138" s="166"/>
    </row>
    <row r="10139" spans="9:9" x14ac:dyDescent="0.25">
      <c r="I10139" s="166"/>
    </row>
    <row r="10140" spans="9:9" x14ac:dyDescent="0.25">
      <c r="I10140" s="166"/>
    </row>
    <row r="10141" spans="9:9" x14ac:dyDescent="0.25">
      <c r="I10141" s="166"/>
    </row>
    <row r="10142" spans="9:9" x14ac:dyDescent="0.25">
      <c r="I10142" s="166"/>
    </row>
    <row r="10143" spans="9:9" x14ac:dyDescent="0.25">
      <c r="I10143" s="166"/>
    </row>
    <row r="10144" spans="9:9" x14ac:dyDescent="0.25">
      <c r="I10144" s="166"/>
    </row>
    <row r="10145" spans="9:9" x14ac:dyDescent="0.25">
      <c r="I10145" s="166"/>
    </row>
    <row r="10146" spans="9:9" x14ac:dyDescent="0.25">
      <c r="I10146" s="166"/>
    </row>
    <row r="10147" spans="9:9" x14ac:dyDescent="0.25">
      <c r="I10147" s="166"/>
    </row>
    <row r="10148" spans="9:9" x14ac:dyDescent="0.25">
      <c r="I10148" s="166"/>
    </row>
    <row r="10149" spans="9:9" x14ac:dyDescent="0.25">
      <c r="I10149" s="166"/>
    </row>
    <row r="10150" spans="9:9" x14ac:dyDescent="0.25">
      <c r="I10150" s="166"/>
    </row>
    <row r="10151" spans="9:9" x14ac:dyDescent="0.25">
      <c r="I10151" s="166"/>
    </row>
    <row r="10152" spans="9:9" x14ac:dyDescent="0.25">
      <c r="I10152" s="166"/>
    </row>
    <row r="10153" spans="9:9" x14ac:dyDescent="0.25">
      <c r="I10153" s="166"/>
    </row>
    <row r="10154" spans="9:9" x14ac:dyDescent="0.25">
      <c r="I10154" s="166"/>
    </row>
    <row r="10155" spans="9:9" x14ac:dyDescent="0.25">
      <c r="I10155" s="166"/>
    </row>
    <row r="10156" spans="9:9" x14ac:dyDescent="0.25">
      <c r="I10156" s="166"/>
    </row>
    <row r="10157" spans="9:9" x14ac:dyDescent="0.25">
      <c r="I10157" s="166"/>
    </row>
    <row r="10158" spans="9:9" x14ac:dyDescent="0.25">
      <c r="I10158" s="166"/>
    </row>
    <row r="10159" spans="9:9" x14ac:dyDescent="0.25">
      <c r="I10159" s="166"/>
    </row>
    <row r="10160" spans="9:9" x14ac:dyDescent="0.25">
      <c r="I10160" s="166"/>
    </row>
    <row r="10161" spans="9:9" x14ac:dyDescent="0.25">
      <c r="I10161" s="166"/>
    </row>
    <row r="10162" spans="9:9" x14ac:dyDescent="0.25">
      <c r="I10162" s="166"/>
    </row>
    <row r="10163" spans="9:9" x14ac:dyDescent="0.25">
      <c r="I10163" s="166"/>
    </row>
    <row r="10164" spans="9:9" x14ac:dyDescent="0.25">
      <c r="I10164" s="166"/>
    </row>
    <row r="10165" spans="9:9" x14ac:dyDescent="0.25">
      <c r="I10165" s="166"/>
    </row>
    <row r="10166" spans="9:9" x14ac:dyDescent="0.25">
      <c r="I10166" s="166"/>
    </row>
    <row r="10167" spans="9:9" x14ac:dyDescent="0.25">
      <c r="I10167" s="166"/>
    </row>
    <row r="10168" spans="9:9" x14ac:dyDescent="0.25">
      <c r="I10168" s="166"/>
    </row>
    <row r="10169" spans="9:9" x14ac:dyDescent="0.25">
      <c r="I10169" s="166"/>
    </row>
    <row r="10170" spans="9:9" x14ac:dyDescent="0.25">
      <c r="I10170" s="166"/>
    </row>
    <row r="10171" spans="9:9" x14ac:dyDescent="0.25">
      <c r="I10171" s="166"/>
    </row>
    <row r="10172" spans="9:9" x14ac:dyDescent="0.25">
      <c r="I10172" s="166"/>
    </row>
    <row r="10173" spans="9:9" x14ac:dyDescent="0.25">
      <c r="I10173" s="166"/>
    </row>
    <row r="10174" spans="9:9" x14ac:dyDescent="0.25">
      <c r="I10174" s="166"/>
    </row>
    <row r="10175" spans="9:9" x14ac:dyDescent="0.25">
      <c r="I10175" s="166"/>
    </row>
    <row r="10176" spans="9:9" x14ac:dyDescent="0.25">
      <c r="I10176" s="166"/>
    </row>
    <row r="10177" spans="9:9" x14ac:dyDescent="0.25">
      <c r="I10177" s="166"/>
    </row>
    <row r="10178" spans="9:9" x14ac:dyDescent="0.25">
      <c r="I10178" s="166"/>
    </row>
    <row r="10179" spans="9:9" x14ac:dyDescent="0.25">
      <c r="I10179" s="166"/>
    </row>
    <row r="10180" spans="9:9" x14ac:dyDescent="0.25">
      <c r="I10180" s="166"/>
    </row>
    <row r="10181" spans="9:9" x14ac:dyDescent="0.25">
      <c r="I10181" s="166"/>
    </row>
    <row r="10182" spans="9:9" x14ac:dyDescent="0.25">
      <c r="I10182" s="166"/>
    </row>
    <row r="10183" spans="9:9" x14ac:dyDescent="0.25">
      <c r="I10183" s="166"/>
    </row>
    <row r="10184" spans="9:9" x14ac:dyDescent="0.25">
      <c r="I10184" s="166"/>
    </row>
    <row r="10185" spans="9:9" x14ac:dyDescent="0.25">
      <c r="I10185" s="166"/>
    </row>
    <row r="10186" spans="9:9" x14ac:dyDescent="0.25">
      <c r="I10186" s="166"/>
    </row>
    <row r="10187" spans="9:9" x14ac:dyDescent="0.25">
      <c r="I10187" s="166"/>
    </row>
    <row r="10188" spans="9:9" x14ac:dyDescent="0.25">
      <c r="I10188" s="166"/>
    </row>
    <row r="10189" spans="9:9" x14ac:dyDescent="0.25">
      <c r="I10189" s="166"/>
    </row>
    <row r="10190" spans="9:9" x14ac:dyDescent="0.25">
      <c r="I10190" s="166"/>
    </row>
    <row r="10191" spans="9:9" x14ac:dyDescent="0.25">
      <c r="I10191" s="166"/>
    </row>
    <row r="10192" spans="9:9" x14ac:dyDescent="0.25">
      <c r="I10192" s="166"/>
    </row>
    <row r="10193" spans="9:9" x14ac:dyDescent="0.25">
      <c r="I10193" s="166"/>
    </row>
    <row r="10194" spans="9:9" x14ac:dyDescent="0.25">
      <c r="I10194" s="166"/>
    </row>
    <row r="10195" spans="9:9" x14ac:dyDescent="0.25">
      <c r="I10195" s="166"/>
    </row>
    <row r="10196" spans="9:9" x14ac:dyDescent="0.25">
      <c r="I10196" s="166"/>
    </row>
    <row r="10197" spans="9:9" x14ac:dyDescent="0.25">
      <c r="I10197" s="166"/>
    </row>
    <row r="10198" spans="9:9" x14ac:dyDescent="0.25">
      <c r="I10198" s="166"/>
    </row>
    <row r="10199" spans="9:9" x14ac:dyDescent="0.25">
      <c r="I10199" s="166"/>
    </row>
    <row r="10200" spans="9:9" x14ac:dyDescent="0.25">
      <c r="I10200" s="166"/>
    </row>
    <row r="10201" spans="9:9" x14ac:dyDescent="0.25">
      <c r="I10201" s="166"/>
    </row>
    <row r="10202" spans="9:9" x14ac:dyDescent="0.25">
      <c r="I10202" s="166"/>
    </row>
    <row r="10203" spans="9:9" x14ac:dyDescent="0.25">
      <c r="I10203" s="166"/>
    </row>
    <row r="10204" spans="9:9" x14ac:dyDescent="0.25">
      <c r="I10204" s="166"/>
    </row>
    <row r="10205" spans="9:9" x14ac:dyDescent="0.25">
      <c r="I10205" s="166"/>
    </row>
    <row r="10206" spans="9:9" x14ac:dyDescent="0.25">
      <c r="I10206" s="166"/>
    </row>
    <row r="10207" spans="9:9" x14ac:dyDescent="0.25">
      <c r="I10207" s="166"/>
    </row>
    <row r="10208" spans="9:9" x14ac:dyDescent="0.25">
      <c r="I10208" s="166"/>
    </row>
    <row r="10209" spans="9:9" x14ac:dyDescent="0.25">
      <c r="I10209" s="166"/>
    </row>
    <row r="10210" spans="9:9" x14ac:dyDescent="0.25">
      <c r="I10210" s="166"/>
    </row>
    <row r="10211" spans="9:9" x14ac:dyDescent="0.25">
      <c r="I10211" s="166"/>
    </row>
    <row r="10212" spans="9:9" x14ac:dyDescent="0.25">
      <c r="I10212" s="166"/>
    </row>
    <row r="10213" spans="9:9" x14ac:dyDescent="0.25">
      <c r="I10213" s="166"/>
    </row>
    <row r="10214" spans="9:9" x14ac:dyDescent="0.25">
      <c r="I10214" s="166"/>
    </row>
    <row r="10215" spans="9:9" x14ac:dyDescent="0.25">
      <c r="I10215" s="166"/>
    </row>
    <row r="10216" spans="9:9" x14ac:dyDescent="0.25">
      <c r="I10216" s="166"/>
    </row>
    <row r="10217" spans="9:9" x14ac:dyDescent="0.25">
      <c r="I10217" s="166"/>
    </row>
    <row r="10218" spans="9:9" x14ac:dyDescent="0.25">
      <c r="I10218" s="166"/>
    </row>
    <row r="10219" spans="9:9" x14ac:dyDescent="0.25">
      <c r="I10219" s="166"/>
    </row>
    <row r="10220" spans="9:9" x14ac:dyDescent="0.25">
      <c r="I10220" s="166"/>
    </row>
    <row r="10221" spans="9:9" x14ac:dyDescent="0.25">
      <c r="I10221" s="166"/>
    </row>
    <row r="10222" spans="9:9" x14ac:dyDescent="0.25">
      <c r="I10222" s="166"/>
    </row>
    <row r="10223" spans="9:9" x14ac:dyDescent="0.25">
      <c r="I10223" s="166"/>
    </row>
    <row r="10224" spans="9:9" x14ac:dyDescent="0.25">
      <c r="I10224" s="166"/>
    </row>
    <row r="10225" spans="9:9" x14ac:dyDescent="0.25">
      <c r="I10225" s="166"/>
    </row>
    <row r="10226" spans="9:9" x14ac:dyDescent="0.25">
      <c r="I10226" s="166"/>
    </row>
    <row r="10227" spans="9:9" x14ac:dyDescent="0.25">
      <c r="I10227" s="166"/>
    </row>
    <row r="10228" spans="9:9" x14ac:dyDescent="0.25">
      <c r="I10228" s="166"/>
    </row>
    <row r="10229" spans="9:9" x14ac:dyDescent="0.25">
      <c r="I10229" s="166"/>
    </row>
    <row r="10230" spans="9:9" x14ac:dyDescent="0.25">
      <c r="I10230" s="166"/>
    </row>
    <row r="10231" spans="9:9" x14ac:dyDescent="0.25">
      <c r="I10231" s="166"/>
    </row>
    <row r="10232" spans="9:9" x14ac:dyDescent="0.25">
      <c r="I10232" s="166"/>
    </row>
    <row r="10233" spans="9:9" x14ac:dyDescent="0.25">
      <c r="I10233" s="166"/>
    </row>
    <row r="10234" spans="9:9" x14ac:dyDescent="0.25">
      <c r="I10234" s="166"/>
    </row>
    <row r="10235" spans="9:9" x14ac:dyDescent="0.25">
      <c r="I10235" s="166"/>
    </row>
    <row r="10236" spans="9:9" x14ac:dyDescent="0.25">
      <c r="I10236" s="166"/>
    </row>
    <row r="10237" spans="9:9" x14ac:dyDescent="0.25">
      <c r="I10237" s="166"/>
    </row>
    <row r="10238" spans="9:9" x14ac:dyDescent="0.25">
      <c r="I10238" s="166"/>
    </row>
    <row r="10239" spans="9:9" x14ac:dyDescent="0.25">
      <c r="I10239" s="166"/>
    </row>
    <row r="10240" spans="9:9" x14ac:dyDescent="0.25">
      <c r="I10240" s="166"/>
    </row>
    <row r="10241" spans="9:9" x14ac:dyDescent="0.25">
      <c r="I10241" s="166"/>
    </row>
    <row r="10242" spans="9:9" x14ac:dyDescent="0.25">
      <c r="I10242" s="166"/>
    </row>
    <row r="10243" spans="9:9" x14ac:dyDescent="0.25">
      <c r="I10243" s="166"/>
    </row>
    <row r="10244" spans="9:9" x14ac:dyDescent="0.25">
      <c r="I10244" s="166"/>
    </row>
    <row r="10245" spans="9:9" x14ac:dyDescent="0.25">
      <c r="I10245" s="166"/>
    </row>
    <row r="10246" spans="9:9" x14ac:dyDescent="0.25">
      <c r="I10246" s="166"/>
    </row>
    <row r="10247" spans="9:9" x14ac:dyDescent="0.25">
      <c r="I10247" s="166"/>
    </row>
    <row r="10248" spans="9:9" x14ac:dyDescent="0.25">
      <c r="I10248" s="166"/>
    </row>
    <row r="10249" spans="9:9" x14ac:dyDescent="0.25">
      <c r="I10249" s="166"/>
    </row>
    <row r="10250" spans="9:9" x14ac:dyDescent="0.25">
      <c r="I10250" s="166"/>
    </row>
    <row r="10251" spans="9:9" x14ac:dyDescent="0.25">
      <c r="I10251" s="166"/>
    </row>
    <row r="10252" spans="9:9" x14ac:dyDescent="0.25">
      <c r="I10252" s="166"/>
    </row>
    <row r="10253" spans="9:9" x14ac:dyDescent="0.25">
      <c r="I10253" s="166"/>
    </row>
    <row r="10254" spans="9:9" x14ac:dyDescent="0.25">
      <c r="I10254" s="166"/>
    </row>
    <row r="10255" spans="9:9" x14ac:dyDescent="0.25">
      <c r="I10255" s="166"/>
    </row>
    <row r="10256" spans="9:9" x14ac:dyDescent="0.25">
      <c r="I10256" s="166"/>
    </row>
    <row r="10257" spans="9:9" x14ac:dyDescent="0.25">
      <c r="I10257" s="166"/>
    </row>
    <row r="10258" spans="9:9" x14ac:dyDescent="0.25">
      <c r="I10258" s="166"/>
    </row>
    <row r="10259" spans="9:9" x14ac:dyDescent="0.25">
      <c r="I10259" s="166"/>
    </row>
    <row r="10260" spans="9:9" x14ac:dyDescent="0.25">
      <c r="I10260" s="166"/>
    </row>
    <row r="10261" spans="9:9" x14ac:dyDescent="0.25">
      <c r="I10261" s="166"/>
    </row>
    <row r="10262" spans="9:9" x14ac:dyDescent="0.25">
      <c r="I10262" s="166"/>
    </row>
    <row r="10263" spans="9:9" x14ac:dyDescent="0.25">
      <c r="I10263" s="166"/>
    </row>
    <row r="10264" spans="9:9" x14ac:dyDescent="0.25">
      <c r="I10264" s="166"/>
    </row>
    <row r="10265" spans="9:9" x14ac:dyDescent="0.25">
      <c r="I10265" s="166"/>
    </row>
    <row r="10266" spans="9:9" x14ac:dyDescent="0.25">
      <c r="I10266" s="166"/>
    </row>
    <row r="10267" spans="9:9" x14ac:dyDescent="0.25">
      <c r="I10267" s="166"/>
    </row>
    <row r="10268" spans="9:9" x14ac:dyDescent="0.25">
      <c r="I10268" s="166"/>
    </row>
    <row r="10269" spans="9:9" x14ac:dyDescent="0.25">
      <c r="I10269" s="166"/>
    </row>
    <row r="10270" spans="9:9" x14ac:dyDescent="0.25">
      <c r="I10270" s="166"/>
    </row>
    <row r="10271" spans="9:9" x14ac:dyDescent="0.25">
      <c r="I10271" s="166"/>
    </row>
    <row r="10272" spans="9:9" x14ac:dyDescent="0.25">
      <c r="I10272" s="166"/>
    </row>
    <row r="10273" spans="9:9" x14ac:dyDescent="0.25">
      <c r="I10273" s="166"/>
    </row>
    <row r="10274" spans="9:9" x14ac:dyDescent="0.25">
      <c r="I10274" s="166"/>
    </row>
    <row r="10275" spans="9:9" x14ac:dyDescent="0.25">
      <c r="I10275" s="166"/>
    </row>
    <row r="10276" spans="9:9" x14ac:dyDescent="0.25">
      <c r="I10276" s="166"/>
    </row>
    <row r="10277" spans="9:9" x14ac:dyDescent="0.25">
      <c r="I10277" s="166"/>
    </row>
    <row r="10278" spans="9:9" x14ac:dyDescent="0.25">
      <c r="I10278" s="166"/>
    </row>
    <row r="10279" spans="9:9" x14ac:dyDescent="0.25">
      <c r="I10279" s="166"/>
    </row>
    <row r="10280" spans="9:9" x14ac:dyDescent="0.25">
      <c r="I10280" s="166"/>
    </row>
    <row r="10281" spans="9:9" x14ac:dyDescent="0.25">
      <c r="I10281" s="166"/>
    </row>
    <row r="10282" spans="9:9" x14ac:dyDescent="0.25">
      <c r="I10282" s="166"/>
    </row>
    <row r="10283" spans="9:9" x14ac:dyDescent="0.25">
      <c r="I10283" s="166"/>
    </row>
    <row r="10284" spans="9:9" x14ac:dyDescent="0.25">
      <c r="I10284" s="166"/>
    </row>
    <row r="10285" spans="9:9" x14ac:dyDescent="0.25">
      <c r="I10285" s="166"/>
    </row>
    <row r="10286" spans="9:9" x14ac:dyDescent="0.25">
      <c r="I10286" s="166"/>
    </row>
    <row r="10287" spans="9:9" x14ac:dyDescent="0.25">
      <c r="I10287" s="166"/>
    </row>
    <row r="10288" spans="9:9" x14ac:dyDescent="0.25">
      <c r="I10288" s="166"/>
    </row>
    <row r="10289" spans="9:9" x14ac:dyDescent="0.25">
      <c r="I10289" s="166"/>
    </row>
    <row r="10290" spans="9:9" x14ac:dyDescent="0.25">
      <c r="I10290" s="166"/>
    </row>
    <row r="10291" spans="9:9" x14ac:dyDescent="0.25">
      <c r="I10291" s="166"/>
    </row>
    <row r="10292" spans="9:9" x14ac:dyDescent="0.25">
      <c r="I10292" s="166"/>
    </row>
    <row r="10293" spans="9:9" x14ac:dyDescent="0.25">
      <c r="I10293" s="166"/>
    </row>
    <row r="10294" spans="9:9" x14ac:dyDescent="0.25">
      <c r="I10294" s="166"/>
    </row>
    <row r="10295" spans="9:9" x14ac:dyDescent="0.25">
      <c r="I10295" s="166"/>
    </row>
    <row r="10296" spans="9:9" x14ac:dyDescent="0.25">
      <c r="I10296" s="166"/>
    </row>
    <row r="10297" spans="9:9" x14ac:dyDescent="0.25">
      <c r="I10297" s="166"/>
    </row>
    <row r="10298" spans="9:9" x14ac:dyDescent="0.25">
      <c r="I10298" s="166"/>
    </row>
    <row r="10299" spans="9:9" x14ac:dyDescent="0.25">
      <c r="I10299" s="166"/>
    </row>
    <row r="10300" spans="9:9" x14ac:dyDescent="0.25">
      <c r="I10300" s="166"/>
    </row>
    <row r="10301" spans="9:9" x14ac:dyDescent="0.25">
      <c r="I10301" s="166"/>
    </row>
    <row r="10302" spans="9:9" x14ac:dyDescent="0.25">
      <c r="I10302" s="166"/>
    </row>
    <row r="10303" spans="9:9" x14ac:dyDescent="0.25">
      <c r="I10303" s="166"/>
    </row>
    <row r="10304" spans="9:9" x14ac:dyDescent="0.25">
      <c r="I10304" s="166"/>
    </row>
    <row r="10305" spans="9:9" x14ac:dyDescent="0.25">
      <c r="I10305" s="166"/>
    </row>
    <row r="10306" spans="9:9" x14ac:dyDescent="0.25">
      <c r="I10306" s="166"/>
    </row>
    <row r="10307" spans="9:9" x14ac:dyDescent="0.25">
      <c r="I10307" s="166"/>
    </row>
    <row r="10308" spans="9:9" x14ac:dyDescent="0.25">
      <c r="I10308" s="166"/>
    </row>
    <row r="10309" spans="9:9" x14ac:dyDescent="0.25">
      <c r="I10309" s="166"/>
    </row>
    <row r="10310" spans="9:9" x14ac:dyDescent="0.25">
      <c r="I10310" s="166"/>
    </row>
    <row r="10311" spans="9:9" x14ac:dyDescent="0.25">
      <c r="I10311" s="166"/>
    </row>
    <row r="10312" spans="9:9" x14ac:dyDescent="0.25">
      <c r="I10312" s="166"/>
    </row>
    <row r="10313" spans="9:9" x14ac:dyDescent="0.25">
      <c r="I10313" s="166"/>
    </row>
    <row r="10314" spans="9:9" x14ac:dyDescent="0.25">
      <c r="I10314" s="166"/>
    </row>
    <row r="10315" spans="9:9" x14ac:dyDescent="0.25">
      <c r="I10315" s="166"/>
    </row>
    <row r="10316" spans="9:9" x14ac:dyDescent="0.25">
      <c r="I10316" s="166"/>
    </row>
    <row r="10317" spans="9:9" x14ac:dyDescent="0.25">
      <c r="I10317" s="166"/>
    </row>
    <row r="10318" spans="9:9" x14ac:dyDescent="0.25">
      <c r="I10318" s="166"/>
    </row>
    <row r="10319" spans="9:9" x14ac:dyDescent="0.25">
      <c r="I10319" s="166"/>
    </row>
    <row r="10320" spans="9:9" x14ac:dyDescent="0.25">
      <c r="I10320" s="166"/>
    </row>
    <row r="10321" spans="9:9" x14ac:dyDescent="0.25">
      <c r="I10321" s="166"/>
    </row>
    <row r="10322" spans="9:9" x14ac:dyDescent="0.25">
      <c r="I10322" s="166"/>
    </row>
    <row r="10323" spans="9:9" x14ac:dyDescent="0.25">
      <c r="I10323" s="166"/>
    </row>
    <row r="10324" spans="9:9" x14ac:dyDescent="0.25">
      <c r="I10324" s="166"/>
    </row>
    <row r="10325" spans="9:9" x14ac:dyDescent="0.25">
      <c r="I10325" s="166"/>
    </row>
    <row r="10326" spans="9:9" x14ac:dyDescent="0.25">
      <c r="I10326" s="166"/>
    </row>
    <row r="10327" spans="9:9" x14ac:dyDescent="0.25">
      <c r="I10327" s="166"/>
    </row>
    <row r="10328" spans="9:9" x14ac:dyDescent="0.25">
      <c r="I10328" s="166"/>
    </row>
    <row r="10329" spans="9:9" x14ac:dyDescent="0.25">
      <c r="I10329" s="166"/>
    </row>
    <row r="10330" spans="9:9" x14ac:dyDescent="0.25">
      <c r="I10330" s="166"/>
    </row>
    <row r="10331" spans="9:9" x14ac:dyDescent="0.25">
      <c r="I10331" s="166"/>
    </row>
    <row r="10332" spans="9:9" x14ac:dyDescent="0.25">
      <c r="I10332" s="166"/>
    </row>
    <row r="10333" spans="9:9" x14ac:dyDescent="0.25">
      <c r="I10333" s="166"/>
    </row>
    <row r="10334" spans="9:9" x14ac:dyDescent="0.25">
      <c r="I10334" s="166"/>
    </row>
    <row r="10335" spans="9:9" x14ac:dyDescent="0.25">
      <c r="I10335" s="166"/>
    </row>
    <row r="10336" spans="9:9" x14ac:dyDescent="0.25">
      <c r="I10336" s="166"/>
    </row>
    <row r="10337" spans="9:9" x14ac:dyDescent="0.25">
      <c r="I10337" s="166"/>
    </row>
    <row r="10338" spans="9:9" x14ac:dyDescent="0.25">
      <c r="I10338" s="166"/>
    </row>
    <row r="10339" spans="9:9" x14ac:dyDescent="0.25">
      <c r="I10339" s="166"/>
    </row>
    <row r="10340" spans="9:9" x14ac:dyDescent="0.25">
      <c r="I10340" s="166"/>
    </row>
    <row r="10341" spans="9:9" x14ac:dyDescent="0.25">
      <c r="I10341" s="166"/>
    </row>
    <row r="10342" spans="9:9" x14ac:dyDescent="0.25">
      <c r="I10342" s="166"/>
    </row>
    <row r="10343" spans="9:9" x14ac:dyDescent="0.25">
      <c r="I10343" s="166"/>
    </row>
    <row r="10344" spans="9:9" x14ac:dyDescent="0.25">
      <c r="I10344" s="166"/>
    </row>
    <row r="10345" spans="9:9" x14ac:dyDescent="0.25">
      <c r="I10345" s="166"/>
    </row>
    <row r="10346" spans="9:9" x14ac:dyDescent="0.25">
      <c r="I10346" s="166"/>
    </row>
    <row r="10347" spans="9:9" x14ac:dyDescent="0.25">
      <c r="I10347" s="166"/>
    </row>
    <row r="10348" spans="9:9" x14ac:dyDescent="0.25">
      <c r="I10348" s="166"/>
    </row>
    <row r="10349" spans="9:9" x14ac:dyDescent="0.25">
      <c r="I10349" s="166"/>
    </row>
    <row r="10350" spans="9:9" x14ac:dyDescent="0.25">
      <c r="I10350" s="166"/>
    </row>
    <row r="10351" spans="9:9" x14ac:dyDescent="0.25">
      <c r="I10351" s="166"/>
    </row>
    <row r="10352" spans="9:9" x14ac:dyDescent="0.25">
      <c r="I10352" s="166"/>
    </row>
    <row r="10353" spans="9:9" x14ac:dyDescent="0.25">
      <c r="I10353" s="166"/>
    </row>
    <row r="10354" spans="9:9" x14ac:dyDescent="0.25">
      <c r="I10354" s="166"/>
    </row>
    <row r="10355" spans="9:9" x14ac:dyDescent="0.25">
      <c r="I10355" s="166"/>
    </row>
    <row r="10356" spans="9:9" x14ac:dyDescent="0.25">
      <c r="I10356" s="166"/>
    </row>
    <row r="10357" spans="9:9" x14ac:dyDescent="0.25">
      <c r="I10357" s="166"/>
    </row>
    <row r="10358" spans="9:9" x14ac:dyDescent="0.25">
      <c r="I10358" s="166"/>
    </row>
    <row r="10359" spans="9:9" x14ac:dyDescent="0.25">
      <c r="I10359" s="166"/>
    </row>
    <row r="10360" spans="9:9" x14ac:dyDescent="0.25">
      <c r="I10360" s="166"/>
    </row>
    <row r="10361" spans="9:9" x14ac:dyDescent="0.25">
      <c r="I10361" s="166"/>
    </row>
    <row r="10362" spans="9:9" x14ac:dyDescent="0.25">
      <c r="I10362" s="166"/>
    </row>
    <row r="10363" spans="9:9" x14ac:dyDescent="0.25">
      <c r="I10363" s="166"/>
    </row>
    <row r="10364" spans="9:9" x14ac:dyDescent="0.25">
      <c r="I10364" s="166"/>
    </row>
    <row r="10365" spans="9:9" x14ac:dyDescent="0.25">
      <c r="I10365" s="166"/>
    </row>
    <row r="10366" spans="9:9" x14ac:dyDescent="0.25">
      <c r="I10366" s="166"/>
    </row>
    <row r="10367" spans="9:9" x14ac:dyDescent="0.25">
      <c r="I10367" s="166"/>
    </row>
    <row r="10368" spans="9:9" x14ac:dyDescent="0.25">
      <c r="I10368" s="166"/>
    </row>
    <row r="10369" spans="9:9" x14ac:dyDescent="0.25">
      <c r="I10369" s="166"/>
    </row>
    <row r="10370" spans="9:9" x14ac:dyDescent="0.25">
      <c r="I10370" s="166"/>
    </row>
    <row r="10371" spans="9:9" x14ac:dyDescent="0.25">
      <c r="I10371" s="166"/>
    </row>
    <row r="10372" spans="9:9" x14ac:dyDescent="0.25">
      <c r="I10372" s="166"/>
    </row>
    <row r="10373" spans="9:9" x14ac:dyDescent="0.25">
      <c r="I10373" s="166"/>
    </row>
    <row r="10374" spans="9:9" x14ac:dyDescent="0.25">
      <c r="I10374" s="166"/>
    </row>
    <row r="10375" spans="9:9" x14ac:dyDescent="0.25">
      <c r="I10375" s="166"/>
    </row>
    <row r="10376" spans="9:9" x14ac:dyDescent="0.25">
      <c r="I10376" s="166"/>
    </row>
    <row r="10377" spans="9:9" x14ac:dyDescent="0.25">
      <c r="I10377" s="166"/>
    </row>
    <row r="10378" spans="9:9" x14ac:dyDescent="0.25">
      <c r="I10378" s="166"/>
    </row>
    <row r="10379" spans="9:9" x14ac:dyDescent="0.25">
      <c r="I10379" s="166"/>
    </row>
    <row r="10380" spans="9:9" x14ac:dyDescent="0.25">
      <c r="I10380" s="166"/>
    </row>
    <row r="10381" spans="9:9" x14ac:dyDescent="0.25">
      <c r="I10381" s="166"/>
    </row>
    <row r="10382" spans="9:9" x14ac:dyDescent="0.25">
      <c r="I10382" s="166"/>
    </row>
    <row r="10383" spans="9:9" x14ac:dyDescent="0.25">
      <c r="I10383" s="166"/>
    </row>
    <row r="10384" spans="9:9" x14ac:dyDescent="0.25">
      <c r="I10384" s="166"/>
    </row>
    <row r="10385" spans="9:9" x14ac:dyDescent="0.25">
      <c r="I10385" s="166"/>
    </row>
    <row r="10386" spans="9:9" x14ac:dyDescent="0.25">
      <c r="I10386" s="166"/>
    </row>
    <row r="10387" spans="9:9" x14ac:dyDescent="0.25">
      <c r="I10387" s="166"/>
    </row>
    <row r="10388" spans="9:9" x14ac:dyDescent="0.25">
      <c r="I10388" s="166"/>
    </row>
    <row r="10389" spans="9:9" x14ac:dyDescent="0.25">
      <c r="I10389" s="166"/>
    </row>
    <row r="10390" spans="9:9" x14ac:dyDescent="0.25">
      <c r="I10390" s="166"/>
    </row>
    <row r="10391" spans="9:9" x14ac:dyDescent="0.25">
      <c r="I10391" s="166"/>
    </row>
    <row r="10392" spans="9:9" x14ac:dyDescent="0.25">
      <c r="I10392" s="166"/>
    </row>
    <row r="10393" spans="9:9" x14ac:dyDescent="0.25">
      <c r="I10393" s="166"/>
    </row>
    <row r="10394" spans="9:9" x14ac:dyDescent="0.25">
      <c r="I10394" s="166"/>
    </row>
    <row r="10395" spans="9:9" x14ac:dyDescent="0.25">
      <c r="I10395" s="166"/>
    </row>
    <row r="10396" spans="9:9" x14ac:dyDescent="0.25">
      <c r="I10396" s="166"/>
    </row>
    <row r="10397" spans="9:9" x14ac:dyDescent="0.25">
      <c r="I10397" s="166"/>
    </row>
    <row r="10398" spans="9:9" x14ac:dyDescent="0.25">
      <c r="I10398" s="166"/>
    </row>
    <row r="10399" spans="9:9" x14ac:dyDescent="0.25">
      <c r="I10399" s="166"/>
    </row>
    <row r="10400" spans="9:9" x14ac:dyDescent="0.25">
      <c r="I10400" s="166"/>
    </row>
    <row r="10401" spans="9:9" x14ac:dyDescent="0.25">
      <c r="I10401" s="166"/>
    </row>
    <row r="10402" spans="9:9" x14ac:dyDescent="0.25">
      <c r="I10402" s="166"/>
    </row>
    <row r="10403" spans="9:9" x14ac:dyDescent="0.25">
      <c r="I10403" s="166"/>
    </row>
    <row r="10404" spans="9:9" x14ac:dyDescent="0.25">
      <c r="I10404" s="166"/>
    </row>
    <row r="10405" spans="9:9" x14ac:dyDescent="0.25">
      <c r="I10405" s="166"/>
    </row>
    <row r="10406" spans="9:9" x14ac:dyDescent="0.25">
      <c r="I10406" s="166"/>
    </row>
    <row r="10407" spans="9:9" x14ac:dyDescent="0.25">
      <c r="I10407" s="166"/>
    </row>
    <row r="10408" spans="9:9" x14ac:dyDescent="0.25">
      <c r="I10408" s="166"/>
    </row>
    <row r="10409" spans="9:9" x14ac:dyDescent="0.25">
      <c r="I10409" s="166"/>
    </row>
    <row r="10410" spans="9:9" x14ac:dyDescent="0.25">
      <c r="I10410" s="166"/>
    </row>
    <row r="10411" spans="9:9" x14ac:dyDescent="0.25">
      <c r="I10411" s="166"/>
    </row>
    <row r="10412" spans="9:9" x14ac:dyDescent="0.25">
      <c r="I10412" s="166"/>
    </row>
    <row r="10413" spans="9:9" x14ac:dyDescent="0.25">
      <c r="I10413" s="166"/>
    </row>
    <row r="10414" spans="9:9" x14ac:dyDescent="0.25">
      <c r="I10414" s="166"/>
    </row>
    <row r="10415" spans="9:9" x14ac:dyDescent="0.25">
      <c r="I10415" s="166"/>
    </row>
    <row r="10416" spans="9:9" x14ac:dyDescent="0.25">
      <c r="I10416" s="166"/>
    </row>
    <row r="10417" spans="9:9" x14ac:dyDescent="0.25">
      <c r="I10417" s="166"/>
    </row>
    <row r="10418" spans="9:9" x14ac:dyDescent="0.25">
      <c r="I10418" s="166"/>
    </row>
    <row r="10419" spans="9:9" x14ac:dyDescent="0.25">
      <c r="I10419" s="166"/>
    </row>
    <row r="10420" spans="9:9" x14ac:dyDescent="0.25">
      <c r="I10420" s="166"/>
    </row>
    <row r="10421" spans="9:9" x14ac:dyDescent="0.25">
      <c r="I10421" s="166"/>
    </row>
    <row r="10422" spans="9:9" x14ac:dyDescent="0.25">
      <c r="I10422" s="166"/>
    </row>
    <row r="10423" spans="9:9" x14ac:dyDescent="0.25">
      <c r="I10423" s="166"/>
    </row>
    <row r="10424" spans="9:9" x14ac:dyDescent="0.25">
      <c r="I10424" s="166"/>
    </row>
    <row r="10425" spans="9:9" x14ac:dyDescent="0.25">
      <c r="I10425" s="166"/>
    </row>
    <row r="10426" spans="9:9" x14ac:dyDescent="0.25">
      <c r="I10426" s="166"/>
    </row>
    <row r="10427" spans="9:9" x14ac:dyDescent="0.25">
      <c r="I10427" s="166"/>
    </row>
    <row r="10428" spans="9:9" x14ac:dyDescent="0.25">
      <c r="I10428" s="166"/>
    </row>
    <row r="10429" spans="9:9" x14ac:dyDescent="0.25">
      <c r="I10429" s="166"/>
    </row>
    <row r="10430" spans="9:9" x14ac:dyDescent="0.25">
      <c r="I10430" s="166"/>
    </row>
    <row r="10431" spans="9:9" x14ac:dyDescent="0.25">
      <c r="I10431" s="166"/>
    </row>
    <row r="10432" spans="9:9" x14ac:dyDescent="0.25">
      <c r="I10432" s="166"/>
    </row>
    <row r="10433" spans="9:9" x14ac:dyDescent="0.25">
      <c r="I10433" s="166"/>
    </row>
    <row r="10434" spans="9:9" x14ac:dyDescent="0.25">
      <c r="I10434" s="166"/>
    </row>
    <row r="10435" spans="9:9" x14ac:dyDescent="0.25">
      <c r="I10435" s="166"/>
    </row>
    <row r="10436" spans="9:9" x14ac:dyDescent="0.25">
      <c r="I10436" s="166"/>
    </row>
    <row r="10437" spans="9:9" x14ac:dyDescent="0.25">
      <c r="I10437" s="166"/>
    </row>
    <row r="10438" spans="9:9" x14ac:dyDescent="0.25">
      <c r="I10438" s="166"/>
    </row>
    <row r="10439" spans="9:9" x14ac:dyDescent="0.25">
      <c r="I10439" s="166"/>
    </row>
    <row r="10440" spans="9:9" x14ac:dyDescent="0.25">
      <c r="I10440" s="166"/>
    </row>
    <row r="10441" spans="9:9" x14ac:dyDescent="0.25">
      <c r="I10441" s="166"/>
    </row>
    <row r="10442" spans="9:9" x14ac:dyDescent="0.25">
      <c r="I10442" s="166"/>
    </row>
    <row r="10443" spans="9:9" x14ac:dyDescent="0.25">
      <c r="I10443" s="166"/>
    </row>
    <row r="10444" spans="9:9" x14ac:dyDescent="0.25">
      <c r="I10444" s="166"/>
    </row>
    <row r="10445" spans="9:9" x14ac:dyDescent="0.25">
      <c r="I10445" s="166"/>
    </row>
    <row r="10446" spans="9:9" x14ac:dyDescent="0.25">
      <c r="I10446" s="166"/>
    </row>
    <row r="10447" spans="9:9" x14ac:dyDescent="0.25">
      <c r="I10447" s="166"/>
    </row>
    <row r="10448" spans="9:9" x14ac:dyDescent="0.25">
      <c r="I10448" s="166"/>
    </row>
    <row r="10449" spans="9:9" x14ac:dyDescent="0.25">
      <c r="I10449" s="166"/>
    </row>
    <row r="10450" spans="9:9" x14ac:dyDescent="0.25">
      <c r="I10450" s="166"/>
    </row>
    <row r="10451" spans="9:9" x14ac:dyDescent="0.25">
      <c r="I10451" s="166"/>
    </row>
    <row r="10452" spans="9:9" x14ac:dyDescent="0.25">
      <c r="I10452" s="166"/>
    </row>
    <row r="10453" spans="9:9" x14ac:dyDescent="0.25">
      <c r="I10453" s="166"/>
    </row>
    <row r="10454" spans="9:9" x14ac:dyDescent="0.25">
      <c r="I10454" s="166"/>
    </row>
    <row r="10455" spans="9:9" x14ac:dyDescent="0.25">
      <c r="I10455" s="166"/>
    </row>
    <row r="10456" spans="9:9" x14ac:dyDescent="0.25">
      <c r="I10456" s="166"/>
    </row>
    <row r="10457" spans="9:9" x14ac:dyDescent="0.25">
      <c r="I10457" s="166"/>
    </row>
    <row r="10458" spans="9:9" x14ac:dyDescent="0.25">
      <c r="I10458" s="166"/>
    </row>
    <row r="10459" spans="9:9" x14ac:dyDescent="0.25">
      <c r="I10459" s="166"/>
    </row>
    <row r="10460" spans="9:9" x14ac:dyDescent="0.25">
      <c r="I10460" s="166"/>
    </row>
    <row r="10461" spans="9:9" x14ac:dyDescent="0.25">
      <c r="I10461" s="166"/>
    </row>
    <row r="10462" spans="9:9" x14ac:dyDescent="0.25">
      <c r="I10462" s="166"/>
    </row>
    <row r="10463" spans="9:9" x14ac:dyDescent="0.25">
      <c r="I10463" s="166"/>
    </row>
    <row r="10464" spans="9:9" x14ac:dyDescent="0.25">
      <c r="I10464" s="166"/>
    </row>
    <row r="10465" spans="9:9" x14ac:dyDescent="0.25">
      <c r="I10465" s="166"/>
    </row>
    <row r="10466" spans="9:9" x14ac:dyDescent="0.25">
      <c r="I10466" s="166"/>
    </row>
    <row r="10467" spans="9:9" x14ac:dyDescent="0.25">
      <c r="I10467" s="166"/>
    </row>
    <row r="10468" spans="9:9" x14ac:dyDescent="0.25">
      <c r="I10468" s="166"/>
    </row>
    <row r="10469" spans="9:9" x14ac:dyDescent="0.25">
      <c r="I10469" s="166"/>
    </row>
    <row r="10470" spans="9:9" x14ac:dyDescent="0.25">
      <c r="I10470" s="166"/>
    </row>
    <row r="10471" spans="9:9" x14ac:dyDescent="0.25">
      <c r="I10471" s="166"/>
    </row>
    <row r="10472" spans="9:9" x14ac:dyDescent="0.25">
      <c r="I10472" s="166"/>
    </row>
    <row r="10473" spans="9:9" x14ac:dyDescent="0.25">
      <c r="I10473" s="166"/>
    </row>
    <row r="10474" spans="9:9" x14ac:dyDescent="0.25">
      <c r="I10474" s="166"/>
    </row>
    <row r="10475" spans="9:9" x14ac:dyDescent="0.25">
      <c r="I10475" s="166"/>
    </row>
    <row r="10476" spans="9:9" x14ac:dyDescent="0.25">
      <c r="I10476" s="166"/>
    </row>
    <row r="10477" spans="9:9" x14ac:dyDescent="0.25">
      <c r="I10477" s="166"/>
    </row>
    <row r="10478" spans="9:9" x14ac:dyDescent="0.25">
      <c r="I10478" s="166"/>
    </row>
    <row r="10479" spans="9:9" x14ac:dyDescent="0.25">
      <c r="I10479" s="166"/>
    </row>
    <row r="10480" spans="9:9" x14ac:dyDescent="0.25">
      <c r="I10480" s="166"/>
    </row>
    <row r="10481" spans="9:9" x14ac:dyDescent="0.25">
      <c r="I10481" s="166"/>
    </row>
    <row r="10482" spans="9:9" x14ac:dyDescent="0.25">
      <c r="I10482" s="166"/>
    </row>
    <row r="10483" spans="9:9" x14ac:dyDescent="0.25">
      <c r="I10483" s="166"/>
    </row>
    <row r="10484" spans="9:9" x14ac:dyDescent="0.25">
      <c r="I10484" s="166"/>
    </row>
    <row r="10485" spans="9:9" x14ac:dyDescent="0.25">
      <c r="I10485" s="166"/>
    </row>
    <row r="10486" spans="9:9" x14ac:dyDescent="0.25">
      <c r="I10486" s="166"/>
    </row>
    <row r="10487" spans="9:9" x14ac:dyDescent="0.25">
      <c r="I10487" s="166"/>
    </row>
    <row r="10488" spans="9:9" x14ac:dyDescent="0.25">
      <c r="I10488" s="166"/>
    </row>
    <row r="10489" spans="9:9" x14ac:dyDescent="0.25">
      <c r="I10489" s="166"/>
    </row>
    <row r="10490" spans="9:9" x14ac:dyDescent="0.25">
      <c r="I10490" s="166"/>
    </row>
    <row r="10491" spans="9:9" x14ac:dyDescent="0.25">
      <c r="I10491" s="166"/>
    </row>
    <row r="10492" spans="9:9" x14ac:dyDescent="0.25">
      <c r="I10492" s="166"/>
    </row>
    <row r="10493" spans="9:9" x14ac:dyDescent="0.25">
      <c r="I10493" s="166"/>
    </row>
    <row r="10494" spans="9:9" x14ac:dyDescent="0.25">
      <c r="I10494" s="166"/>
    </row>
    <row r="10495" spans="9:9" x14ac:dyDescent="0.25">
      <c r="I10495" s="166"/>
    </row>
    <row r="10496" spans="9:9" x14ac:dyDescent="0.25">
      <c r="I10496" s="166"/>
    </row>
    <row r="10497" spans="9:9" x14ac:dyDescent="0.25">
      <c r="I10497" s="166"/>
    </row>
    <row r="10498" spans="9:9" x14ac:dyDescent="0.25">
      <c r="I10498" s="166"/>
    </row>
    <row r="10499" spans="9:9" x14ac:dyDescent="0.25">
      <c r="I10499" s="166"/>
    </row>
    <row r="10500" spans="9:9" x14ac:dyDescent="0.25">
      <c r="I10500" s="166"/>
    </row>
    <row r="10501" spans="9:9" x14ac:dyDescent="0.25">
      <c r="I10501" s="166"/>
    </row>
    <row r="10502" spans="9:9" x14ac:dyDescent="0.25">
      <c r="I10502" s="166"/>
    </row>
    <row r="10503" spans="9:9" x14ac:dyDescent="0.25">
      <c r="I10503" s="166"/>
    </row>
    <row r="10504" spans="9:9" x14ac:dyDescent="0.25">
      <c r="I10504" s="166"/>
    </row>
    <row r="10505" spans="9:9" x14ac:dyDescent="0.25">
      <c r="I10505" s="166"/>
    </row>
    <row r="10506" spans="9:9" x14ac:dyDescent="0.25">
      <c r="I10506" s="166"/>
    </row>
    <row r="10507" spans="9:9" x14ac:dyDescent="0.25">
      <c r="I10507" s="166"/>
    </row>
    <row r="10508" spans="9:9" x14ac:dyDescent="0.25">
      <c r="I10508" s="166"/>
    </row>
    <row r="10509" spans="9:9" x14ac:dyDescent="0.25">
      <c r="I10509" s="166"/>
    </row>
    <row r="10510" spans="9:9" x14ac:dyDescent="0.25">
      <c r="I10510" s="166"/>
    </row>
    <row r="10511" spans="9:9" x14ac:dyDescent="0.25">
      <c r="I10511" s="166"/>
    </row>
    <row r="10512" spans="9:9" x14ac:dyDescent="0.25">
      <c r="I10512" s="166"/>
    </row>
    <row r="10513" spans="9:9" x14ac:dyDescent="0.25">
      <c r="I10513" s="166"/>
    </row>
    <row r="10514" spans="9:9" x14ac:dyDescent="0.25">
      <c r="I10514" s="166"/>
    </row>
    <row r="10515" spans="9:9" x14ac:dyDescent="0.25">
      <c r="I10515" s="166"/>
    </row>
    <row r="10516" spans="9:9" x14ac:dyDescent="0.25">
      <c r="I10516" s="166"/>
    </row>
    <row r="10517" spans="9:9" x14ac:dyDescent="0.25">
      <c r="I10517" s="166"/>
    </row>
    <row r="10518" spans="9:9" x14ac:dyDescent="0.25">
      <c r="I10518" s="166"/>
    </row>
    <row r="10519" spans="9:9" x14ac:dyDescent="0.25">
      <c r="I10519" s="166"/>
    </row>
    <row r="10520" spans="9:9" x14ac:dyDescent="0.25">
      <c r="I10520" s="166"/>
    </row>
    <row r="10521" spans="9:9" x14ac:dyDescent="0.25">
      <c r="I10521" s="166"/>
    </row>
    <row r="10522" spans="9:9" x14ac:dyDescent="0.25">
      <c r="I10522" s="166"/>
    </row>
    <row r="10523" spans="9:9" x14ac:dyDescent="0.25">
      <c r="I10523" s="166"/>
    </row>
    <row r="10524" spans="9:9" x14ac:dyDescent="0.25">
      <c r="I10524" s="166"/>
    </row>
    <row r="10525" spans="9:9" x14ac:dyDescent="0.25">
      <c r="I10525" s="166"/>
    </row>
    <row r="10526" spans="9:9" x14ac:dyDescent="0.25">
      <c r="I10526" s="166"/>
    </row>
    <row r="10527" spans="9:9" x14ac:dyDescent="0.25">
      <c r="I10527" s="166"/>
    </row>
    <row r="10528" spans="9:9" x14ac:dyDescent="0.25">
      <c r="I10528" s="166"/>
    </row>
    <row r="10529" spans="9:9" x14ac:dyDescent="0.25">
      <c r="I10529" s="166"/>
    </row>
    <row r="10530" spans="9:9" x14ac:dyDescent="0.25">
      <c r="I10530" s="166"/>
    </row>
    <row r="10531" spans="9:9" x14ac:dyDescent="0.25">
      <c r="I10531" s="166"/>
    </row>
    <row r="10532" spans="9:9" x14ac:dyDescent="0.25">
      <c r="I10532" s="166"/>
    </row>
    <row r="10533" spans="9:9" x14ac:dyDescent="0.25">
      <c r="I10533" s="166"/>
    </row>
    <row r="10534" spans="9:9" x14ac:dyDescent="0.25">
      <c r="I10534" s="166"/>
    </row>
    <row r="10535" spans="9:9" x14ac:dyDescent="0.25">
      <c r="I10535" s="166"/>
    </row>
    <row r="10536" spans="9:9" x14ac:dyDescent="0.25">
      <c r="I10536" s="166"/>
    </row>
    <row r="10537" spans="9:9" x14ac:dyDescent="0.25">
      <c r="I10537" s="166"/>
    </row>
    <row r="10538" spans="9:9" x14ac:dyDescent="0.25">
      <c r="I10538" s="166"/>
    </row>
    <row r="10539" spans="9:9" x14ac:dyDescent="0.25">
      <c r="I10539" s="166"/>
    </row>
    <row r="10540" spans="9:9" x14ac:dyDescent="0.25">
      <c r="I10540" s="166"/>
    </row>
    <row r="10541" spans="9:9" x14ac:dyDescent="0.25">
      <c r="I10541" s="166"/>
    </row>
    <row r="10542" spans="9:9" x14ac:dyDescent="0.25">
      <c r="I10542" s="166"/>
    </row>
    <row r="10543" spans="9:9" x14ac:dyDescent="0.25">
      <c r="I10543" s="166"/>
    </row>
    <row r="10544" spans="9:9" x14ac:dyDescent="0.25">
      <c r="I10544" s="166"/>
    </row>
    <row r="10545" spans="9:9" x14ac:dyDescent="0.25">
      <c r="I10545" s="166"/>
    </row>
    <row r="10546" spans="9:9" x14ac:dyDescent="0.25">
      <c r="I10546" s="166"/>
    </row>
    <row r="10547" spans="9:9" x14ac:dyDescent="0.25">
      <c r="I10547" s="166"/>
    </row>
    <row r="10548" spans="9:9" x14ac:dyDescent="0.25">
      <c r="I10548" s="166"/>
    </row>
    <row r="10549" spans="9:9" x14ac:dyDescent="0.25">
      <c r="I10549" s="166"/>
    </row>
    <row r="10550" spans="9:9" x14ac:dyDescent="0.25">
      <c r="I10550" s="166"/>
    </row>
    <row r="10551" spans="9:9" x14ac:dyDescent="0.25">
      <c r="I10551" s="166"/>
    </row>
    <row r="10552" spans="9:9" x14ac:dyDescent="0.25">
      <c r="I10552" s="166"/>
    </row>
    <row r="10553" spans="9:9" x14ac:dyDescent="0.25">
      <c r="I10553" s="166"/>
    </row>
    <row r="10554" spans="9:9" x14ac:dyDescent="0.25">
      <c r="I10554" s="166"/>
    </row>
    <row r="10555" spans="9:9" x14ac:dyDescent="0.25">
      <c r="I10555" s="166"/>
    </row>
    <row r="10556" spans="9:9" x14ac:dyDescent="0.25">
      <c r="I10556" s="166"/>
    </row>
    <row r="10557" spans="9:9" x14ac:dyDescent="0.25">
      <c r="I10557" s="166"/>
    </row>
    <row r="10558" spans="9:9" x14ac:dyDescent="0.25">
      <c r="I10558" s="166"/>
    </row>
    <row r="10559" spans="9:9" x14ac:dyDescent="0.25">
      <c r="I10559" s="166"/>
    </row>
    <row r="10560" spans="9:9" x14ac:dyDescent="0.25">
      <c r="I10560" s="166"/>
    </row>
    <row r="10561" spans="9:9" x14ac:dyDescent="0.25">
      <c r="I10561" s="166"/>
    </row>
    <row r="10562" spans="9:9" x14ac:dyDescent="0.25">
      <c r="I10562" s="166"/>
    </row>
    <row r="10563" spans="9:9" x14ac:dyDescent="0.25">
      <c r="I10563" s="166"/>
    </row>
    <row r="10564" spans="9:9" x14ac:dyDescent="0.25">
      <c r="I10564" s="166"/>
    </row>
    <row r="10565" spans="9:9" x14ac:dyDescent="0.25">
      <c r="I10565" s="166"/>
    </row>
    <row r="10566" spans="9:9" x14ac:dyDescent="0.25">
      <c r="I10566" s="166"/>
    </row>
    <row r="10567" spans="9:9" x14ac:dyDescent="0.25">
      <c r="I10567" s="166"/>
    </row>
    <row r="10568" spans="9:9" x14ac:dyDescent="0.25">
      <c r="I10568" s="166"/>
    </row>
    <row r="10569" spans="9:9" x14ac:dyDescent="0.25">
      <c r="I10569" s="166"/>
    </row>
    <row r="10570" spans="9:9" x14ac:dyDescent="0.25">
      <c r="I10570" s="166"/>
    </row>
    <row r="10571" spans="9:9" x14ac:dyDescent="0.25">
      <c r="I10571" s="166"/>
    </row>
    <row r="10572" spans="9:9" x14ac:dyDescent="0.25">
      <c r="I10572" s="166"/>
    </row>
    <row r="10573" spans="9:9" x14ac:dyDescent="0.25">
      <c r="I10573" s="166"/>
    </row>
    <row r="10574" spans="9:9" x14ac:dyDescent="0.25">
      <c r="I10574" s="166"/>
    </row>
    <row r="10575" spans="9:9" x14ac:dyDescent="0.25">
      <c r="I10575" s="166"/>
    </row>
    <row r="10576" spans="9:9" x14ac:dyDescent="0.25">
      <c r="I10576" s="166"/>
    </row>
    <row r="10577" spans="9:9" x14ac:dyDescent="0.25">
      <c r="I10577" s="166"/>
    </row>
    <row r="10578" spans="9:9" x14ac:dyDescent="0.25">
      <c r="I10578" s="166"/>
    </row>
    <row r="10579" spans="9:9" x14ac:dyDescent="0.25">
      <c r="I10579" s="166"/>
    </row>
    <row r="10580" spans="9:9" x14ac:dyDescent="0.25">
      <c r="I10580" s="166"/>
    </row>
    <row r="10581" spans="9:9" x14ac:dyDescent="0.25">
      <c r="I10581" s="166"/>
    </row>
    <row r="10582" spans="9:9" x14ac:dyDescent="0.25">
      <c r="I10582" s="166"/>
    </row>
    <row r="10583" spans="9:9" x14ac:dyDescent="0.25">
      <c r="I10583" s="166"/>
    </row>
    <row r="10584" spans="9:9" x14ac:dyDescent="0.25">
      <c r="I10584" s="166"/>
    </row>
    <row r="10585" spans="9:9" x14ac:dyDescent="0.25">
      <c r="I10585" s="166"/>
    </row>
    <row r="10586" spans="9:9" x14ac:dyDescent="0.25">
      <c r="I10586" s="166"/>
    </row>
    <row r="10587" spans="9:9" x14ac:dyDescent="0.25">
      <c r="I10587" s="166"/>
    </row>
    <row r="10588" spans="9:9" x14ac:dyDescent="0.25">
      <c r="I10588" s="166"/>
    </row>
    <row r="10589" spans="9:9" x14ac:dyDescent="0.25">
      <c r="I10589" s="166"/>
    </row>
    <row r="10590" spans="9:9" x14ac:dyDescent="0.25">
      <c r="I10590" s="166"/>
    </row>
    <row r="10591" spans="9:9" x14ac:dyDescent="0.25">
      <c r="I10591" s="166"/>
    </row>
    <row r="10592" spans="9:9" x14ac:dyDescent="0.25">
      <c r="I10592" s="166"/>
    </row>
    <row r="10593" spans="9:9" x14ac:dyDescent="0.25">
      <c r="I10593" s="166"/>
    </row>
    <row r="10594" spans="9:9" x14ac:dyDescent="0.25">
      <c r="I10594" s="166"/>
    </row>
    <row r="10595" spans="9:9" x14ac:dyDescent="0.25">
      <c r="I10595" s="166"/>
    </row>
    <row r="10596" spans="9:9" x14ac:dyDescent="0.25">
      <c r="I10596" s="166"/>
    </row>
    <row r="10597" spans="9:9" x14ac:dyDescent="0.25">
      <c r="I10597" s="166"/>
    </row>
    <row r="10598" spans="9:9" x14ac:dyDescent="0.25">
      <c r="I10598" s="166"/>
    </row>
    <row r="10599" spans="9:9" x14ac:dyDescent="0.25">
      <c r="I10599" s="166"/>
    </row>
    <row r="10600" spans="9:9" x14ac:dyDescent="0.25">
      <c r="I10600" s="166"/>
    </row>
    <row r="10601" spans="9:9" x14ac:dyDescent="0.25">
      <c r="I10601" s="166"/>
    </row>
    <row r="10602" spans="9:9" x14ac:dyDescent="0.25">
      <c r="I10602" s="166"/>
    </row>
    <row r="10603" spans="9:9" x14ac:dyDescent="0.25">
      <c r="I10603" s="166"/>
    </row>
    <row r="10604" spans="9:9" x14ac:dyDescent="0.25">
      <c r="I10604" s="166"/>
    </row>
    <row r="10605" spans="9:9" x14ac:dyDescent="0.25">
      <c r="I10605" s="166"/>
    </row>
    <row r="10606" spans="9:9" x14ac:dyDescent="0.25">
      <c r="I10606" s="166"/>
    </row>
    <row r="10607" spans="9:9" x14ac:dyDescent="0.25">
      <c r="I10607" s="166"/>
    </row>
    <row r="10608" spans="9:9" x14ac:dyDescent="0.25">
      <c r="I10608" s="166"/>
    </row>
    <row r="10609" spans="9:9" x14ac:dyDescent="0.25">
      <c r="I10609" s="166"/>
    </row>
    <row r="10610" spans="9:9" x14ac:dyDescent="0.25">
      <c r="I10610" s="166"/>
    </row>
    <row r="10611" spans="9:9" x14ac:dyDescent="0.25">
      <c r="I10611" s="166"/>
    </row>
    <row r="10612" spans="9:9" x14ac:dyDescent="0.25">
      <c r="I10612" s="166"/>
    </row>
    <row r="10613" spans="9:9" x14ac:dyDescent="0.25">
      <c r="I10613" s="166"/>
    </row>
    <row r="10614" spans="9:9" x14ac:dyDescent="0.25">
      <c r="I10614" s="166"/>
    </row>
    <row r="10615" spans="9:9" x14ac:dyDescent="0.25">
      <c r="I10615" s="166"/>
    </row>
    <row r="10616" spans="9:9" x14ac:dyDescent="0.25">
      <c r="I10616" s="166"/>
    </row>
    <row r="10617" spans="9:9" x14ac:dyDescent="0.25">
      <c r="I10617" s="166"/>
    </row>
    <row r="10618" spans="9:9" x14ac:dyDescent="0.25">
      <c r="I10618" s="166"/>
    </row>
    <row r="10619" spans="9:9" x14ac:dyDescent="0.25">
      <c r="I10619" s="166"/>
    </row>
    <row r="10620" spans="9:9" x14ac:dyDescent="0.25">
      <c r="I10620" s="166"/>
    </row>
    <row r="10621" spans="9:9" x14ac:dyDescent="0.25">
      <c r="I10621" s="166"/>
    </row>
    <row r="10622" spans="9:9" x14ac:dyDescent="0.25">
      <c r="I10622" s="166"/>
    </row>
    <row r="10623" spans="9:9" x14ac:dyDescent="0.25">
      <c r="I10623" s="166"/>
    </row>
    <row r="10624" spans="9:9" x14ac:dyDescent="0.25">
      <c r="I10624" s="166"/>
    </row>
    <row r="10625" spans="9:9" x14ac:dyDescent="0.25">
      <c r="I10625" s="166"/>
    </row>
    <row r="10626" spans="9:9" x14ac:dyDescent="0.25">
      <c r="I10626" s="166"/>
    </row>
    <row r="10627" spans="9:9" x14ac:dyDescent="0.25">
      <c r="I10627" s="166"/>
    </row>
    <row r="10628" spans="9:9" x14ac:dyDescent="0.25">
      <c r="I10628" s="166"/>
    </row>
    <row r="10629" spans="9:9" x14ac:dyDescent="0.25">
      <c r="I10629" s="166"/>
    </row>
    <row r="10630" spans="9:9" x14ac:dyDescent="0.25">
      <c r="I10630" s="166"/>
    </row>
    <row r="10631" spans="9:9" x14ac:dyDescent="0.25">
      <c r="I10631" s="166"/>
    </row>
    <row r="10632" spans="9:9" x14ac:dyDescent="0.25">
      <c r="I10632" s="166"/>
    </row>
    <row r="10633" spans="9:9" x14ac:dyDescent="0.25">
      <c r="I10633" s="166"/>
    </row>
    <row r="10634" spans="9:9" x14ac:dyDescent="0.25">
      <c r="I10634" s="166"/>
    </row>
    <row r="10635" spans="9:9" x14ac:dyDescent="0.25">
      <c r="I10635" s="166"/>
    </row>
    <row r="10636" spans="9:9" x14ac:dyDescent="0.25">
      <c r="I10636" s="166"/>
    </row>
    <row r="10637" spans="9:9" x14ac:dyDescent="0.25">
      <c r="I10637" s="166"/>
    </row>
    <row r="10638" spans="9:9" x14ac:dyDescent="0.25">
      <c r="I10638" s="166"/>
    </row>
    <row r="10639" spans="9:9" x14ac:dyDescent="0.25">
      <c r="I10639" s="166"/>
    </row>
    <row r="10640" spans="9:9" x14ac:dyDescent="0.25">
      <c r="I10640" s="166"/>
    </row>
    <row r="10641" spans="9:9" x14ac:dyDescent="0.25">
      <c r="I10641" s="166"/>
    </row>
    <row r="10642" spans="9:9" x14ac:dyDescent="0.25">
      <c r="I10642" s="166"/>
    </row>
    <row r="10643" spans="9:9" x14ac:dyDescent="0.25">
      <c r="I10643" s="166"/>
    </row>
    <row r="10644" spans="9:9" x14ac:dyDescent="0.25">
      <c r="I10644" s="166"/>
    </row>
    <row r="10645" spans="9:9" x14ac:dyDescent="0.25">
      <c r="I10645" s="166"/>
    </row>
    <row r="10646" spans="9:9" x14ac:dyDescent="0.25">
      <c r="I10646" s="166"/>
    </row>
    <row r="10647" spans="9:9" x14ac:dyDescent="0.25">
      <c r="I10647" s="166"/>
    </row>
    <row r="10648" spans="9:9" x14ac:dyDescent="0.25">
      <c r="I10648" s="166"/>
    </row>
    <row r="10649" spans="9:9" x14ac:dyDescent="0.25">
      <c r="I10649" s="166"/>
    </row>
    <row r="10650" spans="9:9" x14ac:dyDescent="0.25">
      <c r="I10650" s="166"/>
    </row>
    <row r="10651" spans="9:9" x14ac:dyDescent="0.25">
      <c r="I10651" s="166"/>
    </row>
    <row r="10652" spans="9:9" x14ac:dyDescent="0.25">
      <c r="I10652" s="166"/>
    </row>
    <row r="10653" spans="9:9" x14ac:dyDescent="0.25">
      <c r="I10653" s="166"/>
    </row>
    <row r="10654" spans="9:9" x14ac:dyDescent="0.25">
      <c r="I10654" s="166"/>
    </row>
    <row r="10655" spans="9:9" x14ac:dyDescent="0.25">
      <c r="I10655" s="166"/>
    </row>
    <row r="10656" spans="9:9" x14ac:dyDescent="0.25">
      <c r="I10656" s="166"/>
    </row>
    <row r="10657" spans="9:9" x14ac:dyDescent="0.25">
      <c r="I10657" s="166"/>
    </row>
    <row r="10658" spans="9:9" x14ac:dyDescent="0.25">
      <c r="I10658" s="166"/>
    </row>
    <row r="10659" spans="9:9" x14ac:dyDescent="0.25">
      <c r="I10659" s="166"/>
    </row>
    <row r="10660" spans="9:9" x14ac:dyDescent="0.25">
      <c r="I10660" s="166"/>
    </row>
    <row r="10661" spans="9:9" x14ac:dyDescent="0.25">
      <c r="I10661" s="166"/>
    </row>
    <row r="10662" spans="9:9" x14ac:dyDescent="0.25">
      <c r="I10662" s="166"/>
    </row>
    <row r="10663" spans="9:9" x14ac:dyDescent="0.25">
      <c r="I10663" s="166"/>
    </row>
    <row r="10664" spans="9:9" x14ac:dyDescent="0.25">
      <c r="I10664" s="166"/>
    </row>
    <row r="10665" spans="9:9" x14ac:dyDescent="0.25">
      <c r="I10665" s="166"/>
    </row>
    <row r="10666" spans="9:9" x14ac:dyDescent="0.25">
      <c r="I10666" s="166"/>
    </row>
    <row r="10667" spans="9:9" x14ac:dyDescent="0.25">
      <c r="I10667" s="166"/>
    </row>
    <row r="10668" spans="9:9" x14ac:dyDescent="0.25">
      <c r="I10668" s="166"/>
    </row>
    <row r="10669" spans="9:9" x14ac:dyDescent="0.25">
      <c r="I10669" s="166"/>
    </row>
    <row r="10670" spans="9:9" x14ac:dyDescent="0.25">
      <c r="I10670" s="166"/>
    </row>
    <row r="10671" spans="9:9" x14ac:dyDescent="0.25">
      <c r="I10671" s="166"/>
    </row>
    <row r="10672" spans="9:9" x14ac:dyDescent="0.25">
      <c r="I10672" s="166"/>
    </row>
    <row r="10673" spans="9:9" x14ac:dyDescent="0.25">
      <c r="I10673" s="166"/>
    </row>
    <row r="10674" spans="9:9" x14ac:dyDescent="0.25">
      <c r="I10674" s="166"/>
    </row>
    <row r="10675" spans="9:9" x14ac:dyDescent="0.25">
      <c r="I10675" s="166"/>
    </row>
    <row r="10676" spans="9:9" x14ac:dyDescent="0.25">
      <c r="I10676" s="166"/>
    </row>
    <row r="10677" spans="9:9" x14ac:dyDescent="0.25">
      <c r="I10677" s="166"/>
    </row>
    <row r="10678" spans="9:9" x14ac:dyDescent="0.25">
      <c r="I10678" s="166"/>
    </row>
    <row r="10679" spans="9:9" x14ac:dyDescent="0.25">
      <c r="I10679" s="166"/>
    </row>
    <row r="10680" spans="9:9" x14ac:dyDescent="0.25">
      <c r="I10680" s="166"/>
    </row>
    <row r="10681" spans="9:9" x14ac:dyDescent="0.25">
      <c r="I10681" s="166"/>
    </row>
    <row r="10682" spans="9:9" x14ac:dyDescent="0.25">
      <c r="I10682" s="166"/>
    </row>
    <row r="10683" spans="9:9" x14ac:dyDescent="0.25">
      <c r="I10683" s="166"/>
    </row>
    <row r="10684" spans="9:9" x14ac:dyDescent="0.25">
      <c r="I10684" s="166"/>
    </row>
    <row r="10685" spans="9:9" x14ac:dyDescent="0.25">
      <c r="I10685" s="166"/>
    </row>
    <row r="10686" spans="9:9" x14ac:dyDescent="0.25">
      <c r="I10686" s="166"/>
    </row>
    <row r="10687" spans="9:9" x14ac:dyDescent="0.25">
      <c r="I10687" s="166"/>
    </row>
    <row r="10688" spans="9:9" x14ac:dyDescent="0.25">
      <c r="I10688" s="166"/>
    </row>
    <row r="10689" spans="9:9" x14ac:dyDescent="0.25">
      <c r="I10689" s="166"/>
    </row>
    <row r="10690" spans="9:9" x14ac:dyDescent="0.25">
      <c r="I10690" s="166"/>
    </row>
    <row r="10691" spans="9:9" x14ac:dyDescent="0.25">
      <c r="I10691" s="166"/>
    </row>
    <row r="10692" spans="9:9" x14ac:dyDescent="0.25">
      <c r="I10692" s="166"/>
    </row>
    <row r="10693" spans="9:9" x14ac:dyDescent="0.25">
      <c r="I10693" s="166"/>
    </row>
    <row r="10694" spans="9:9" x14ac:dyDescent="0.25">
      <c r="I10694" s="166"/>
    </row>
    <row r="10695" spans="9:9" x14ac:dyDescent="0.25">
      <c r="I10695" s="166"/>
    </row>
    <row r="10696" spans="9:9" x14ac:dyDescent="0.25">
      <c r="I10696" s="166"/>
    </row>
    <row r="10697" spans="9:9" x14ac:dyDescent="0.25">
      <c r="I10697" s="166"/>
    </row>
    <row r="10698" spans="9:9" x14ac:dyDescent="0.25">
      <c r="I10698" s="166"/>
    </row>
    <row r="10699" spans="9:9" x14ac:dyDescent="0.25">
      <c r="I10699" s="166"/>
    </row>
    <row r="10700" spans="9:9" x14ac:dyDescent="0.25">
      <c r="I10700" s="166"/>
    </row>
    <row r="10701" spans="9:9" x14ac:dyDescent="0.25">
      <c r="I10701" s="166"/>
    </row>
    <row r="10702" spans="9:9" x14ac:dyDescent="0.25">
      <c r="I10702" s="166"/>
    </row>
    <row r="10703" spans="9:9" x14ac:dyDescent="0.25">
      <c r="I10703" s="166"/>
    </row>
    <row r="10704" spans="9:9" x14ac:dyDescent="0.25">
      <c r="I10704" s="166"/>
    </row>
    <row r="10705" spans="9:9" x14ac:dyDescent="0.25">
      <c r="I10705" s="166"/>
    </row>
    <row r="10706" spans="9:9" x14ac:dyDescent="0.25">
      <c r="I10706" s="166"/>
    </row>
    <row r="10707" spans="9:9" x14ac:dyDescent="0.25">
      <c r="I10707" s="166"/>
    </row>
    <row r="10708" spans="9:9" x14ac:dyDescent="0.25">
      <c r="I10708" s="166"/>
    </row>
    <row r="10709" spans="9:9" x14ac:dyDescent="0.25">
      <c r="I10709" s="166"/>
    </row>
    <row r="10710" spans="9:9" x14ac:dyDescent="0.25">
      <c r="I10710" s="166"/>
    </row>
    <row r="10711" spans="9:9" x14ac:dyDescent="0.25">
      <c r="I10711" s="166"/>
    </row>
    <row r="10712" spans="9:9" x14ac:dyDescent="0.25">
      <c r="I10712" s="166"/>
    </row>
    <row r="10713" spans="9:9" x14ac:dyDescent="0.25">
      <c r="I10713" s="166"/>
    </row>
    <row r="10714" spans="9:9" x14ac:dyDescent="0.25">
      <c r="I10714" s="166"/>
    </row>
    <row r="10715" spans="9:9" x14ac:dyDescent="0.25">
      <c r="I10715" s="166"/>
    </row>
    <row r="10716" spans="9:9" x14ac:dyDescent="0.25">
      <c r="I10716" s="166"/>
    </row>
    <row r="10717" spans="9:9" x14ac:dyDescent="0.25">
      <c r="I10717" s="166"/>
    </row>
    <row r="10718" spans="9:9" x14ac:dyDescent="0.25">
      <c r="I10718" s="166"/>
    </row>
    <row r="10719" spans="9:9" x14ac:dyDescent="0.25">
      <c r="I10719" s="166"/>
    </row>
    <row r="10720" spans="9:9" x14ac:dyDescent="0.25">
      <c r="I10720" s="166"/>
    </row>
    <row r="10721" spans="9:9" x14ac:dyDescent="0.25">
      <c r="I10721" s="166"/>
    </row>
    <row r="10722" spans="9:9" x14ac:dyDescent="0.25">
      <c r="I10722" s="166"/>
    </row>
    <row r="10723" spans="9:9" x14ac:dyDescent="0.25">
      <c r="I10723" s="166"/>
    </row>
    <row r="10724" spans="9:9" x14ac:dyDescent="0.25">
      <c r="I10724" s="166"/>
    </row>
    <row r="10725" spans="9:9" x14ac:dyDescent="0.25">
      <c r="I10725" s="166"/>
    </row>
    <row r="10726" spans="9:9" x14ac:dyDescent="0.25">
      <c r="I10726" s="166"/>
    </row>
    <row r="10727" spans="9:9" x14ac:dyDescent="0.25">
      <c r="I10727" s="166"/>
    </row>
    <row r="10728" spans="9:9" x14ac:dyDescent="0.25">
      <c r="I10728" s="166"/>
    </row>
    <row r="10729" spans="9:9" x14ac:dyDescent="0.25">
      <c r="I10729" s="166"/>
    </row>
    <row r="10730" spans="9:9" x14ac:dyDescent="0.25">
      <c r="I10730" s="166"/>
    </row>
    <row r="10731" spans="9:9" x14ac:dyDescent="0.25">
      <c r="I10731" s="166"/>
    </row>
    <row r="10732" spans="9:9" x14ac:dyDescent="0.25">
      <c r="I10732" s="166"/>
    </row>
    <row r="10733" spans="9:9" x14ac:dyDescent="0.25">
      <c r="I10733" s="166"/>
    </row>
    <row r="10734" spans="9:9" x14ac:dyDescent="0.25">
      <c r="I10734" s="166"/>
    </row>
    <row r="10735" spans="9:9" x14ac:dyDescent="0.25">
      <c r="I10735" s="166"/>
    </row>
    <row r="10736" spans="9:9" x14ac:dyDescent="0.25">
      <c r="I10736" s="166"/>
    </row>
    <row r="10737" spans="9:9" x14ac:dyDescent="0.25">
      <c r="I10737" s="166"/>
    </row>
    <row r="10738" spans="9:9" x14ac:dyDescent="0.25">
      <c r="I10738" s="166"/>
    </row>
    <row r="10739" spans="9:9" x14ac:dyDescent="0.25">
      <c r="I10739" s="166"/>
    </row>
    <row r="10740" spans="9:9" x14ac:dyDescent="0.25">
      <c r="I10740" s="166"/>
    </row>
    <row r="10741" spans="9:9" x14ac:dyDescent="0.25">
      <c r="I10741" s="166"/>
    </row>
    <row r="10742" spans="9:9" x14ac:dyDescent="0.25">
      <c r="I10742" s="166"/>
    </row>
    <row r="10743" spans="9:9" x14ac:dyDescent="0.25">
      <c r="I10743" s="166"/>
    </row>
    <row r="10744" spans="9:9" x14ac:dyDescent="0.25">
      <c r="I10744" s="166"/>
    </row>
    <row r="10745" spans="9:9" x14ac:dyDescent="0.25">
      <c r="I10745" s="166"/>
    </row>
    <row r="10746" spans="9:9" x14ac:dyDescent="0.25">
      <c r="I10746" s="166"/>
    </row>
    <row r="10747" spans="9:9" x14ac:dyDescent="0.25">
      <c r="I10747" s="166"/>
    </row>
    <row r="10748" spans="9:9" x14ac:dyDescent="0.25">
      <c r="I10748" s="166"/>
    </row>
    <row r="10749" spans="9:9" x14ac:dyDescent="0.25">
      <c r="I10749" s="166"/>
    </row>
    <row r="10750" spans="9:9" x14ac:dyDescent="0.25">
      <c r="I10750" s="166"/>
    </row>
    <row r="10751" spans="9:9" x14ac:dyDescent="0.25">
      <c r="I10751" s="166"/>
    </row>
    <row r="10752" spans="9:9" x14ac:dyDescent="0.25">
      <c r="I10752" s="166"/>
    </row>
    <row r="10753" spans="9:9" x14ac:dyDescent="0.25">
      <c r="I10753" s="166"/>
    </row>
    <row r="10754" spans="9:9" x14ac:dyDescent="0.25">
      <c r="I10754" s="166"/>
    </row>
    <row r="10755" spans="9:9" x14ac:dyDescent="0.25">
      <c r="I10755" s="166"/>
    </row>
    <row r="10756" spans="9:9" x14ac:dyDescent="0.25">
      <c r="I10756" s="166"/>
    </row>
    <row r="10757" spans="9:9" x14ac:dyDescent="0.25">
      <c r="I10757" s="166"/>
    </row>
    <row r="10758" spans="9:9" x14ac:dyDescent="0.25">
      <c r="I10758" s="166"/>
    </row>
    <row r="10759" spans="9:9" x14ac:dyDescent="0.25">
      <c r="I10759" s="166"/>
    </row>
    <row r="10760" spans="9:9" x14ac:dyDescent="0.25">
      <c r="I10760" s="166"/>
    </row>
    <row r="10761" spans="9:9" x14ac:dyDescent="0.25">
      <c r="I10761" s="166"/>
    </row>
    <row r="10762" spans="9:9" x14ac:dyDescent="0.25">
      <c r="I10762" s="166"/>
    </row>
    <row r="10763" spans="9:9" x14ac:dyDescent="0.25">
      <c r="I10763" s="166"/>
    </row>
    <row r="10764" spans="9:9" x14ac:dyDescent="0.25">
      <c r="I10764" s="166"/>
    </row>
    <row r="10765" spans="9:9" x14ac:dyDescent="0.25">
      <c r="I10765" s="166"/>
    </row>
    <row r="10766" spans="9:9" x14ac:dyDescent="0.25">
      <c r="I10766" s="166"/>
    </row>
    <row r="10767" spans="9:9" x14ac:dyDescent="0.25">
      <c r="I10767" s="166"/>
    </row>
    <row r="10768" spans="9:9" x14ac:dyDescent="0.25">
      <c r="I10768" s="166"/>
    </row>
    <row r="10769" spans="9:9" x14ac:dyDescent="0.25">
      <c r="I10769" s="166"/>
    </row>
    <row r="10770" spans="9:9" x14ac:dyDescent="0.25">
      <c r="I10770" s="166"/>
    </row>
    <row r="10771" spans="9:9" x14ac:dyDescent="0.25">
      <c r="I10771" s="166"/>
    </row>
    <row r="10772" spans="9:9" x14ac:dyDescent="0.25">
      <c r="I10772" s="166"/>
    </row>
    <row r="10773" spans="9:9" x14ac:dyDescent="0.25">
      <c r="I10773" s="166"/>
    </row>
    <row r="10774" spans="9:9" x14ac:dyDescent="0.25">
      <c r="I10774" s="166"/>
    </row>
    <row r="10775" spans="9:9" x14ac:dyDescent="0.25">
      <c r="I10775" s="166"/>
    </row>
    <row r="10776" spans="9:9" x14ac:dyDescent="0.25">
      <c r="I10776" s="166"/>
    </row>
    <row r="10777" spans="9:9" x14ac:dyDescent="0.25">
      <c r="I10777" s="166"/>
    </row>
    <row r="10778" spans="9:9" x14ac:dyDescent="0.25">
      <c r="I10778" s="166"/>
    </row>
    <row r="10779" spans="9:9" x14ac:dyDescent="0.25">
      <c r="I10779" s="166"/>
    </row>
    <row r="10780" spans="9:9" x14ac:dyDescent="0.25">
      <c r="I10780" s="166"/>
    </row>
    <row r="10781" spans="9:9" x14ac:dyDescent="0.25">
      <c r="I10781" s="166"/>
    </row>
    <row r="10782" spans="9:9" x14ac:dyDescent="0.25">
      <c r="I10782" s="166"/>
    </row>
    <row r="10783" spans="9:9" x14ac:dyDescent="0.25">
      <c r="I10783" s="166"/>
    </row>
    <row r="10784" spans="9:9" x14ac:dyDescent="0.25">
      <c r="I10784" s="166"/>
    </row>
    <row r="10785" spans="9:9" x14ac:dyDescent="0.25">
      <c r="I10785" s="166"/>
    </row>
    <row r="10786" spans="9:9" x14ac:dyDescent="0.25">
      <c r="I10786" s="166"/>
    </row>
    <row r="10787" spans="9:9" x14ac:dyDescent="0.25">
      <c r="I10787" s="166"/>
    </row>
    <row r="10788" spans="9:9" x14ac:dyDescent="0.25">
      <c r="I10788" s="166"/>
    </row>
    <row r="10789" spans="9:9" x14ac:dyDescent="0.25">
      <c r="I10789" s="166"/>
    </row>
    <row r="10790" spans="9:9" x14ac:dyDescent="0.25">
      <c r="I10790" s="166"/>
    </row>
    <row r="10791" spans="9:9" x14ac:dyDescent="0.25">
      <c r="I10791" s="166"/>
    </row>
    <row r="10792" spans="9:9" x14ac:dyDescent="0.25">
      <c r="I10792" s="166"/>
    </row>
    <row r="10793" spans="9:9" x14ac:dyDescent="0.25">
      <c r="I10793" s="166"/>
    </row>
    <row r="10794" spans="9:9" x14ac:dyDescent="0.25">
      <c r="I10794" s="166"/>
    </row>
    <row r="10795" spans="9:9" x14ac:dyDescent="0.25">
      <c r="I10795" s="166"/>
    </row>
    <row r="10796" spans="9:9" x14ac:dyDescent="0.25">
      <c r="I10796" s="166"/>
    </row>
    <row r="10797" spans="9:9" x14ac:dyDescent="0.25">
      <c r="I10797" s="166"/>
    </row>
    <row r="10798" spans="9:9" x14ac:dyDescent="0.25">
      <c r="I10798" s="166"/>
    </row>
    <row r="10799" spans="9:9" x14ac:dyDescent="0.25">
      <c r="I10799" s="166"/>
    </row>
    <row r="10800" spans="9:9" x14ac:dyDescent="0.25">
      <c r="I10800" s="166"/>
    </row>
    <row r="10801" spans="9:9" x14ac:dyDescent="0.25">
      <c r="I10801" s="166"/>
    </row>
    <row r="10802" spans="9:9" x14ac:dyDescent="0.25">
      <c r="I10802" s="166"/>
    </row>
    <row r="10803" spans="9:9" x14ac:dyDescent="0.25">
      <c r="I10803" s="166"/>
    </row>
    <row r="10804" spans="9:9" x14ac:dyDescent="0.25">
      <c r="I10804" s="166"/>
    </row>
    <row r="10805" spans="9:9" x14ac:dyDescent="0.25">
      <c r="I10805" s="166"/>
    </row>
    <row r="10806" spans="9:9" x14ac:dyDescent="0.25">
      <c r="I10806" s="166"/>
    </row>
    <row r="10807" spans="9:9" x14ac:dyDescent="0.25">
      <c r="I10807" s="166"/>
    </row>
    <row r="10808" spans="9:9" x14ac:dyDescent="0.25">
      <c r="I10808" s="166"/>
    </row>
    <row r="10809" spans="9:9" x14ac:dyDescent="0.25">
      <c r="I10809" s="166"/>
    </row>
    <row r="10810" spans="9:9" x14ac:dyDescent="0.25">
      <c r="I10810" s="166"/>
    </row>
    <row r="10811" spans="9:9" x14ac:dyDescent="0.25">
      <c r="I10811" s="166"/>
    </row>
    <row r="10812" spans="9:9" x14ac:dyDescent="0.25">
      <c r="I10812" s="166"/>
    </row>
    <row r="10813" spans="9:9" x14ac:dyDescent="0.25">
      <c r="I10813" s="166"/>
    </row>
    <row r="10814" spans="9:9" x14ac:dyDescent="0.25">
      <c r="I10814" s="166"/>
    </row>
    <row r="10815" spans="9:9" x14ac:dyDescent="0.25">
      <c r="I10815" s="166"/>
    </row>
    <row r="10816" spans="9:9" x14ac:dyDescent="0.25">
      <c r="I10816" s="166"/>
    </row>
    <row r="10817" spans="9:9" x14ac:dyDescent="0.25">
      <c r="I10817" s="166"/>
    </row>
    <row r="10818" spans="9:9" x14ac:dyDescent="0.25">
      <c r="I10818" s="166"/>
    </row>
    <row r="10819" spans="9:9" x14ac:dyDescent="0.25">
      <c r="I10819" s="166"/>
    </row>
    <row r="10820" spans="9:9" x14ac:dyDescent="0.25">
      <c r="I10820" s="166"/>
    </row>
    <row r="10821" spans="9:9" x14ac:dyDescent="0.25">
      <c r="I10821" s="166"/>
    </row>
    <row r="10822" spans="9:9" x14ac:dyDescent="0.25">
      <c r="I10822" s="166"/>
    </row>
    <row r="10823" spans="9:9" x14ac:dyDescent="0.25">
      <c r="I10823" s="166"/>
    </row>
    <row r="10824" spans="9:9" x14ac:dyDescent="0.25">
      <c r="I10824" s="166"/>
    </row>
    <row r="10825" spans="9:9" x14ac:dyDescent="0.25">
      <c r="I10825" s="166"/>
    </row>
    <row r="10826" spans="9:9" x14ac:dyDescent="0.25">
      <c r="I10826" s="166"/>
    </row>
    <row r="10827" spans="9:9" x14ac:dyDescent="0.25">
      <c r="I10827" s="166"/>
    </row>
    <row r="10828" spans="9:9" x14ac:dyDescent="0.25">
      <c r="I10828" s="166"/>
    </row>
    <row r="10829" spans="9:9" x14ac:dyDescent="0.25">
      <c r="I10829" s="166"/>
    </row>
    <row r="10830" spans="9:9" x14ac:dyDescent="0.25">
      <c r="I10830" s="166"/>
    </row>
    <row r="10831" spans="9:9" x14ac:dyDescent="0.25">
      <c r="I10831" s="166"/>
    </row>
    <row r="10832" spans="9:9" x14ac:dyDescent="0.25">
      <c r="I10832" s="166"/>
    </row>
    <row r="10833" spans="9:9" x14ac:dyDescent="0.25">
      <c r="I10833" s="166"/>
    </row>
    <row r="10834" spans="9:9" x14ac:dyDescent="0.25">
      <c r="I10834" s="166"/>
    </row>
    <row r="10835" spans="9:9" x14ac:dyDescent="0.25">
      <c r="I10835" s="166"/>
    </row>
    <row r="10836" spans="9:9" x14ac:dyDescent="0.25">
      <c r="I10836" s="166"/>
    </row>
    <row r="10837" spans="9:9" x14ac:dyDescent="0.25">
      <c r="I10837" s="166"/>
    </row>
    <row r="10838" spans="9:9" x14ac:dyDescent="0.25">
      <c r="I10838" s="166"/>
    </row>
    <row r="10839" spans="9:9" x14ac:dyDescent="0.25">
      <c r="I10839" s="166"/>
    </row>
    <row r="10840" spans="9:9" x14ac:dyDescent="0.25">
      <c r="I10840" s="166"/>
    </row>
    <row r="10841" spans="9:9" x14ac:dyDescent="0.25">
      <c r="I10841" s="166"/>
    </row>
    <row r="10842" spans="9:9" x14ac:dyDescent="0.25">
      <c r="I10842" s="166"/>
    </row>
    <row r="10843" spans="9:9" x14ac:dyDescent="0.25">
      <c r="I10843" s="166"/>
    </row>
    <row r="10844" spans="9:9" x14ac:dyDescent="0.25">
      <c r="I10844" s="166"/>
    </row>
    <row r="10845" spans="9:9" x14ac:dyDescent="0.25">
      <c r="I10845" s="166"/>
    </row>
    <row r="10846" spans="9:9" x14ac:dyDescent="0.25">
      <c r="I10846" s="166"/>
    </row>
    <row r="10847" spans="9:9" x14ac:dyDescent="0.25">
      <c r="I10847" s="166"/>
    </row>
    <row r="10848" spans="9:9" x14ac:dyDescent="0.25">
      <c r="I10848" s="166"/>
    </row>
    <row r="10849" spans="9:9" x14ac:dyDescent="0.25">
      <c r="I10849" s="166"/>
    </row>
    <row r="10850" spans="9:9" x14ac:dyDescent="0.25">
      <c r="I10850" s="166"/>
    </row>
    <row r="10851" spans="9:9" x14ac:dyDescent="0.25">
      <c r="I10851" s="166"/>
    </row>
    <row r="10852" spans="9:9" x14ac:dyDescent="0.25">
      <c r="I10852" s="166"/>
    </row>
    <row r="10853" spans="9:9" x14ac:dyDescent="0.25">
      <c r="I10853" s="166"/>
    </row>
    <row r="10854" spans="9:9" x14ac:dyDescent="0.25">
      <c r="I10854" s="166"/>
    </row>
    <row r="10855" spans="9:9" x14ac:dyDescent="0.25">
      <c r="I10855" s="166"/>
    </row>
    <row r="10856" spans="9:9" x14ac:dyDescent="0.25">
      <c r="I10856" s="166"/>
    </row>
    <row r="10857" spans="9:9" x14ac:dyDescent="0.25">
      <c r="I10857" s="166"/>
    </row>
    <row r="10858" spans="9:9" x14ac:dyDescent="0.25">
      <c r="I10858" s="166"/>
    </row>
    <row r="10859" spans="9:9" x14ac:dyDescent="0.25">
      <c r="I10859" s="166"/>
    </row>
    <row r="10860" spans="9:9" x14ac:dyDescent="0.25">
      <c r="I10860" s="166"/>
    </row>
    <row r="10861" spans="9:9" x14ac:dyDescent="0.25">
      <c r="I10861" s="166"/>
    </row>
    <row r="10862" spans="9:9" x14ac:dyDescent="0.25">
      <c r="I10862" s="166"/>
    </row>
    <row r="10863" spans="9:9" x14ac:dyDescent="0.25">
      <c r="I10863" s="166"/>
    </row>
    <row r="10864" spans="9:9" x14ac:dyDescent="0.25">
      <c r="I10864" s="166"/>
    </row>
    <row r="10865" spans="9:9" x14ac:dyDescent="0.25">
      <c r="I10865" s="166"/>
    </row>
    <row r="10866" spans="9:9" x14ac:dyDescent="0.25">
      <c r="I10866" s="166"/>
    </row>
    <row r="10867" spans="9:9" x14ac:dyDescent="0.25">
      <c r="I10867" s="166"/>
    </row>
    <row r="10868" spans="9:9" x14ac:dyDescent="0.25">
      <c r="I10868" s="166"/>
    </row>
    <row r="10869" spans="9:9" x14ac:dyDescent="0.25">
      <c r="I10869" s="166"/>
    </row>
    <row r="10870" spans="9:9" x14ac:dyDescent="0.25">
      <c r="I10870" s="166"/>
    </row>
    <row r="10871" spans="9:9" x14ac:dyDescent="0.25">
      <c r="I10871" s="166"/>
    </row>
    <row r="10872" spans="9:9" x14ac:dyDescent="0.25">
      <c r="I10872" s="166"/>
    </row>
    <row r="10873" spans="9:9" x14ac:dyDescent="0.25">
      <c r="I10873" s="166"/>
    </row>
    <row r="10874" spans="9:9" x14ac:dyDescent="0.25">
      <c r="I10874" s="166"/>
    </row>
    <row r="10875" spans="9:9" x14ac:dyDescent="0.25">
      <c r="I10875" s="166"/>
    </row>
    <row r="10876" spans="9:9" x14ac:dyDescent="0.25">
      <c r="I10876" s="166"/>
    </row>
    <row r="10877" spans="9:9" x14ac:dyDescent="0.25">
      <c r="I10877" s="166"/>
    </row>
    <row r="10878" spans="9:9" x14ac:dyDescent="0.25">
      <c r="I10878" s="166"/>
    </row>
    <row r="10879" spans="9:9" x14ac:dyDescent="0.25">
      <c r="I10879" s="166"/>
    </row>
    <row r="10880" spans="9:9" x14ac:dyDescent="0.25">
      <c r="I10880" s="166"/>
    </row>
    <row r="10881" spans="9:9" x14ac:dyDescent="0.25">
      <c r="I10881" s="166"/>
    </row>
    <row r="10882" spans="9:9" x14ac:dyDescent="0.25">
      <c r="I10882" s="166"/>
    </row>
    <row r="10883" spans="9:9" x14ac:dyDescent="0.25">
      <c r="I10883" s="166"/>
    </row>
    <row r="10884" spans="9:9" x14ac:dyDescent="0.25">
      <c r="I10884" s="166"/>
    </row>
    <row r="10885" spans="9:9" x14ac:dyDescent="0.25">
      <c r="I10885" s="166"/>
    </row>
    <row r="10886" spans="9:9" x14ac:dyDescent="0.25">
      <c r="I10886" s="166"/>
    </row>
    <row r="10887" spans="9:9" x14ac:dyDescent="0.25">
      <c r="I10887" s="166"/>
    </row>
    <row r="10888" spans="9:9" x14ac:dyDescent="0.25">
      <c r="I10888" s="166"/>
    </row>
    <row r="10889" spans="9:9" x14ac:dyDescent="0.25">
      <c r="I10889" s="166"/>
    </row>
    <row r="10890" spans="9:9" x14ac:dyDescent="0.25">
      <c r="I10890" s="166"/>
    </row>
    <row r="10891" spans="9:9" x14ac:dyDescent="0.25">
      <c r="I10891" s="166"/>
    </row>
    <row r="10892" spans="9:9" x14ac:dyDescent="0.25">
      <c r="I10892" s="166"/>
    </row>
    <row r="10893" spans="9:9" x14ac:dyDescent="0.25">
      <c r="I10893" s="166"/>
    </row>
    <row r="10894" spans="9:9" x14ac:dyDescent="0.25">
      <c r="I10894" s="166"/>
    </row>
    <row r="10895" spans="9:9" x14ac:dyDescent="0.25">
      <c r="I10895" s="166"/>
    </row>
    <row r="10896" spans="9:9" x14ac:dyDescent="0.25">
      <c r="I10896" s="166"/>
    </row>
    <row r="10897" spans="9:9" x14ac:dyDescent="0.25">
      <c r="I10897" s="166"/>
    </row>
    <row r="10898" spans="9:9" x14ac:dyDescent="0.25">
      <c r="I10898" s="166"/>
    </row>
    <row r="10899" spans="9:9" x14ac:dyDescent="0.25">
      <c r="I10899" s="166"/>
    </row>
    <row r="10900" spans="9:9" x14ac:dyDescent="0.25">
      <c r="I10900" s="166"/>
    </row>
    <row r="10901" spans="9:9" x14ac:dyDescent="0.25">
      <c r="I10901" s="166"/>
    </row>
    <row r="10902" spans="9:9" x14ac:dyDescent="0.25">
      <c r="I10902" s="166"/>
    </row>
    <row r="10903" spans="9:9" x14ac:dyDescent="0.25">
      <c r="I10903" s="166"/>
    </row>
    <row r="10904" spans="9:9" x14ac:dyDescent="0.25">
      <c r="I10904" s="166"/>
    </row>
    <row r="10905" spans="9:9" x14ac:dyDescent="0.25">
      <c r="I10905" s="166"/>
    </row>
    <row r="10906" spans="9:9" x14ac:dyDescent="0.25">
      <c r="I10906" s="166"/>
    </row>
    <row r="10907" spans="9:9" x14ac:dyDescent="0.25">
      <c r="I10907" s="166"/>
    </row>
    <row r="10908" spans="9:9" x14ac:dyDescent="0.25">
      <c r="I10908" s="166"/>
    </row>
    <row r="10909" spans="9:9" x14ac:dyDescent="0.25">
      <c r="I10909" s="166"/>
    </row>
    <row r="10910" spans="9:9" x14ac:dyDescent="0.25">
      <c r="I10910" s="166"/>
    </row>
    <row r="10911" spans="9:9" x14ac:dyDescent="0.25">
      <c r="I10911" s="166"/>
    </row>
    <row r="10912" spans="9:9" x14ac:dyDescent="0.25">
      <c r="I10912" s="166"/>
    </row>
    <row r="10913" spans="9:9" x14ac:dyDescent="0.25">
      <c r="I10913" s="166"/>
    </row>
    <row r="10914" spans="9:9" x14ac:dyDescent="0.25">
      <c r="I10914" s="166"/>
    </row>
    <row r="10915" spans="9:9" x14ac:dyDescent="0.25">
      <c r="I10915" s="166"/>
    </row>
    <row r="10916" spans="9:9" x14ac:dyDescent="0.25">
      <c r="I10916" s="166"/>
    </row>
    <row r="10917" spans="9:9" x14ac:dyDescent="0.25">
      <c r="I10917" s="166"/>
    </row>
    <row r="10918" spans="9:9" x14ac:dyDescent="0.25">
      <c r="I10918" s="166"/>
    </row>
    <row r="10919" spans="9:9" x14ac:dyDescent="0.25">
      <c r="I10919" s="166"/>
    </row>
    <row r="10920" spans="9:9" x14ac:dyDescent="0.25">
      <c r="I10920" s="166"/>
    </row>
    <row r="10921" spans="9:9" x14ac:dyDescent="0.25">
      <c r="I10921" s="166"/>
    </row>
    <row r="10922" spans="9:9" x14ac:dyDescent="0.25">
      <c r="I10922" s="166"/>
    </row>
    <row r="10923" spans="9:9" x14ac:dyDescent="0.25">
      <c r="I10923" s="166"/>
    </row>
    <row r="10924" spans="9:9" x14ac:dyDescent="0.25">
      <c r="I10924" s="166"/>
    </row>
    <row r="10925" spans="9:9" x14ac:dyDescent="0.25">
      <c r="I10925" s="166"/>
    </row>
    <row r="10926" spans="9:9" x14ac:dyDescent="0.25">
      <c r="I10926" s="166"/>
    </row>
    <row r="10927" spans="9:9" x14ac:dyDescent="0.25">
      <c r="I10927" s="166"/>
    </row>
    <row r="10928" spans="9:9" x14ac:dyDescent="0.25">
      <c r="I10928" s="166"/>
    </row>
    <row r="10929" spans="9:9" x14ac:dyDescent="0.25">
      <c r="I10929" s="166"/>
    </row>
    <row r="10930" spans="9:9" x14ac:dyDescent="0.25">
      <c r="I10930" s="166"/>
    </row>
    <row r="10931" spans="9:9" x14ac:dyDescent="0.25">
      <c r="I10931" s="166"/>
    </row>
    <row r="10932" spans="9:9" x14ac:dyDescent="0.25">
      <c r="I10932" s="166"/>
    </row>
    <row r="10933" spans="9:9" x14ac:dyDescent="0.25">
      <c r="I10933" s="166"/>
    </row>
    <row r="10934" spans="9:9" x14ac:dyDescent="0.25">
      <c r="I10934" s="166"/>
    </row>
    <row r="10935" spans="9:9" x14ac:dyDescent="0.25">
      <c r="I10935" s="166"/>
    </row>
    <row r="10936" spans="9:9" x14ac:dyDescent="0.25">
      <c r="I10936" s="166"/>
    </row>
    <row r="10937" spans="9:9" x14ac:dyDescent="0.25">
      <c r="I10937" s="166"/>
    </row>
    <row r="10938" spans="9:9" x14ac:dyDescent="0.25">
      <c r="I10938" s="166"/>
    </row>
    <row r="10939" spans="9:9" x14ac:dyDescent="0.25">
      <c r="I10939" s="166"/>
    </row>
    <row r="10940" spans="9:9" x14ac:dyDescent="0.25">
      <c r="I10940" s="166"/>
    </row>
    <row r="10941" spans="9:9" x14ac:dyDescent="0.25">
      <c r="I10941" s="166"/>
    </row>
    <row r="10942" spans="9:9" x14ac:dyDescent="0.25">
      <c r="I10942" s="166"/>
    </row>
    <row r="10943" spans="9:9" x14ac:dyDescent="0.25">
      <c r="I10943" s="166"/>
    </row>
    <row r="10944" spans="9:9" x14ac:dyDescent="0.25">
      <c r="I10944" s="166"/>
    </row>
    <row r="10945" spans="9:9" x14ac:dyDescent="0.25">
      <c r="I10945" s="166"/>
    </row>
    <row r="10946" spans="9:9" x14ac:dyDescent="0.25">
      <c r="I10946" s="166"/>
    </row>
    <row r="10947" spans="9:9" x14ac:dyDescent="0.25">
      <c r="I10947" s="166"/>
    </row>
    <row r="10948" spans="9:9" x14ac:dyDescent="0.25">
      <c r="I10948" s="166"/>
    </row>
    <row r="10949" spans="9:9" x14ac:dyDescent="0.25">
      <c r="I10949" s="166"/>
    </row>
    <row r="10950" spans="9:9" x14ac:dyDescent="0.25">
      <c r="I10950" s="166"/>
    </row>
    <row r="10951" spans="9:9" x14ac:dyDescent="0.25">
      <c r="I10951" s="166"/>
    </row>
    <row r="10952" spans="9:9" x14ac:dyDescent="0.25">
      <c r="I10952" s="166"/>
    </row>
    <row r="10953" spans="9:9" x14ac:dyDescent="0.25">
      <c r="I10953" s="166"/>
    </row>
    <row r="10954" spans="9:9" x14ac:dyDescent="0.25">
      <c r="I10954" s="166"/>
    </row>
    <row r="10955" spans="9:9" x14ac:dyDescent="0.25">
      <c r="I10955" s="166"/>
    </row>
    <row r="10956" spans="9:9" x14ac:dyDescent="0.25">
      <c r="I10956" s="166"/>
    </row>
    <row r="10957" spans="9:9" x14ac:dyDescent="0.25">
      <c r="I10957" s="166"/>
    </row>
    <row r="10958" spans="9:9" x14ac:dyDescent="0.25">
      <c r="I10958" s="166"/>
    </row>
    <row r="10959" spans="9:9" x14ac:dyDescent="0.25">
      <c r="I10959" s="166"/>
    </row>
    <row r="10960" spans="9:9" x14ac:dyDescent="0.25">
      <c r="I10960" s="166"/>
    </row>
    <row r="10961" spans="9:9" x14ac:dyDescent="0.25">
      <c r="I10961" s="166"/>
    </row>
    <row r="10962" spans="9:9" x14ac:dyDescent="0.25">
      <c r="I10962" s="166"/>
    </row>
    <row r="10963" spans="9:9" x14ac:dyDescent="0.25">
      <c r="I10963" s="166"/>
    </row>
    <row r="10964" spans="9:9" x14ac:dyDescent="0.25">
      <c r="I10964" s="166"/>
    </row>
    <row r="10965" spans="9:9" x14ac:dyDescent="0.25">
      <c r="I10965" s="166"/>
    </row>
    <row r="10966" spans="9:9" x14ac:dyDescent="0.25">
      <c r="I10966" s="166"/>
    </row>
    <row r="10967" spans="9:9" x14ac:dyDescent="0.25">
      <c r="I10967" s="166"/>
    </row>
    <row r="10968" spans="9:9" x14ac:dyDescent="0.25">
      <c r="I10968" s="166"/>
    </row>
    <row r="10969" spans="9:9" x14ac:dyDescent="0.25">
      <c r="I10969" s="166"/>
    </row>
    <row r="10970" spans="9:9" x14ac:dyDescent="0.25">
      <c r="I10970" s="166"/>
    </row>
    <row r="10971" spans="9:9" x14ac:dyDescent="0.25">
      <c r="I10971" s="166"/>
    </row>
    <row r="10972" spans="9:9" x14ac:dyDescent="0.25">
      <c r="I10972" s="166"/>
    </row>
    <row r="10973" spans="9:9" x14ac:dyDescent="0.25">
      <c r="I10973" s="166"/>
    </row>
    <row r="10974" spans="9:9" x14ac:dyDescent="0.25">
      <c r="I10974" s="166"/>
    </row>
    <row r="10975" spans="9:9" x14ac:dyDescent="0.25">
      <c r="I10975" s="166"/>
    </row>
    <row r="10976" spans="9:9" x14ac:dyDescent="0.25">
      <c r="I10976" s="166"/>
    </row>
    <row r="10977" spans="9:9" x14ac:dyDescent="0.25">
      <c r="I10977" s="166"/>
    </row>
    <row r="10978" spans="9:9" x14ac:dyDescent="0.25">
      <c r="I10978" s="166"/>
    </row>
    <row r="10979" spans="9:9" x14ac:dyDescent="0.25">
      <c r="I10979" s="166"/>
    </row>
    <row r="10980" spans="9:9" x14ac:dyDescent="0.25">
      <c r="I10980" s="166"/>
    </row>
    <row r="10981" spans="9:9" x14ac:dyDescent="0.25">
      <c r="I10981" s="166"/>
    </row>
    <row r="10982" spans="9:9" x14ac:dyDescent="0.25">
      <c r="I10982" s="166"/>
    </row>
    <row r="10983" spans="9:9" x14ac:dyDescent="0.25">
      <c r="I10983" s="166"/>
    </row>
    <row r="10984" spans="9:9" x14ac:dyDescent="0.25">
      <c r="I10984" s="166"/>
    </row>
    <row r="10985" spans="9:9" x14ac:dyDescent="0.25">
      <c r="I10985" s="166"/>
    </row>
    <row r="10986" spans="9:9" x14ac:dyDescent="0.25">
      <c r="I10986" s="166"/>
    </row>
    <row r="10987" spans="9:9" x14ac:dyDescent="0.25">
      <c r="I10987" s="166"/>
    </row>
    <row r="10988" spans="9:9" x14ac:dyDescent="0.25">
      <c r="I10988" s="166"/>
    </row>
    <row r="10989" spans="9:9" x14ac:dyDescent="0.25">
      <c r="I10989" s="166"/>
    </row>
    <row r="10990" spans="9:9" x14ac:dyDescent="0.25">
      <c r="I10990" s="166"/>
    </row>
    <row r="10991" spans="9:9" x14ac:dyDescent="0.25">
      <c r="I10991" s="166"/>
    </row>
    <row r="10992" spans="9:9" x14ac:dyDescent="0.25">
      <c r="I10992" s="166"/>
    </row>
    <row r="10993" spans="9:9" x14ac:dyDescent="0.25">
      <c r="I10993" s="166"/>
    </row>
    <row r="10994" spans="9:9" x14ac:dyDescent="0.25">
      <c r="I10994" s="166"/>
    </row>
    <row r="10995" spans="9:9" x14ac:dyDescent="0.25">
      <c r="I10995" s="166"/>
    </row>
    <row r="10996" spans="9:9" x14ac:dyDescent="0.25">
      <c r="I10996" s="166"/>
    </row>
    <row r="10997" spans="9:9" x14ac:dyDescent="0.25">
      <c r="I10997" s="166"/>
    </row>
    <row r="10998" spans="9:9" x14ac:dyDescent="0.25">
      <c r="I10998" s="166"/>
    </row>
    <row r="10999" spans="9:9" x14ac:dyDescent="0.25">
      <c r="I10999" s="166"/>
    </row>
    <row r="11000" spans="9:9" x14ac:dyDescent="0.25">
      <c r="I11000" s="166"/>
    </row>
    <row r="11001" spans="9:9" x14ac:dyDescent="0.25">
      <c r="I11001" s="166"/>
    </row>
    <row r="11002" spans="9:9" x14ac:dyDescent="0.25">
      <c r="I11002" s="166"/>
    </row>
    <row r="11003" spans="9:9" x14ac:dyDescent="0.25">
      <c r="I11003" s="166"/>
    </row>
    <row r="11004" spans="9:9" x14ac:dyDescent="0.25">
      <c r="I11004" s="166"/>
    </row>
    <row r="11005" spans="9:9" x14ac:dyDescent="0.25">
      <c r="I11005" s="166"/>
    </row>
    <row r="11006" spans="9:9" x14ac:dyDescent="0.25">
      <c r="I11006" s="166"/>
    </row>
    <row r="11007" spans="9:9" x14ac:dyDescent="0.25">
      <c r="I11007" s="166"/>
    </row>
    <row r="11008" spans="9:9" x14ac:dyDescent="0.25">
      <c r="I11008" s="166"/>
    </row>
    <row r="11009" spans="9:9" x14ac:dyDescent="0.25">
      <c r="I11009" s="166"/>
    </row>
    <row r="11010" spans="9:9" x14ac:dyDescent="0.25">
      <c r="I11010" s="166"/>
    </row>
    <row r="11011" spans="9:9" x14ac:dyDescent="0.25">
      <c r="I11011" s="166"/>
    </row>
    <row r="11012" spans="9:9" x14ac:dyDescent="0.25">
      <c r="I11012" s="166"/>
    </row>
    <row r="11013" spans="9:9" x14ac:dyDescent="0.25">
      <c r="I11013" s="166"/>
    </row>
    <row r="11014" spans="9:9" x14ac:dyDescent="0.25">
      <c r="I11014" s="166"/>
    </row>
    <row r="11015" spans="9:9" x14ac:dyDescent="0.25">
      <c r="I11015" s="166"/>
    </row>
    <row r="11016" spans="9:9" x14ac:dyDescent="0.25">
      <c r="I11016" s="166"/>
    </row>
    <row r="11017" spans="9:9" x14ac:dyDescent="0.25">
      <c r="I11017" s="166"/>
    </row>
    <row r="11018" spans="9:9" x14ac:dyDescent="0.25">
      <c r="I11018" s="166"/>
    </row>
    <row r="11019" spans="9:9" x14ac:dyDescent="0.25">
      <c r="I11019" s="166"/>
    </row>
    <row r="11020" spans="9:9" x14ac:dyDescent="0.25">
      <c r="I11020" s="166"/>
    </row>
    <row r="11021" spans="9:9" x14ac:dyDescent="0.25">
      <c r="I11021" s="166"/>
    </row>
    <row r="11022" spans="9:9" x14ac:dyDescent="0.25">
      <c r="I11022" s="166"/>
    </row>
    <row r="11023" spans="9:9" x14ac:dyDescent="0.25">
      <c r="I11023" s="166"/>
    </row>
    <row r="11024" spans="9:9" x14ac:dyDescent="0.25">
      <c r="I11024" s="166"/>
    </row>
    <row r="11025" spans="9:9" x14ac:dyDescent="0.25">
      <c r="I11025" s="166"/>
    </row>
    <row r="11026" spans="9:9" x14ac:dyDescent="0.25">
      <c r="I11026" s="166"/>
    </row>
    <row r="11027" spans="9:9" x14ac:dyDescent="0.25">
      <c r="I11027" s="166"/>
    </row>
    <row r="11028" spans="9:9" x14ac:dyDescent="0.25">
      <c r="I11028" s="166"/>
    </row>
    <row r="11029" spans="9:9" x14ac:dyDescent="0.25">
      <c r="I11029" s="166"/>
    </row>
    <row r="11030" spans="9:9" x14ac:dyDescent="0.25">
      <c r="I11030" s="166"/>
    </row>
    <row r="11031" spans="9:9" x14ac:dyDescent="0.25">
      <c r="I11031" s="166"/>
    </row>
    <row r="11032" spans="9:9" x14ac:dyDescent="0.25">
      <c r="I11032" s="166"/>
    </row>
    <row r="11033" spans="9:9" x14ac:dyDescent="0.25">
      <c r="I11033" s="166"/>
    </row>
    <row r="11034" spans="9:9" x14ac:dyDescent="0.25">
      <c r="I11034" s="166"/>
    </row>
    <row r="11035" spans="9:9" x14ac:dyDescent="0.25">
      <c r="I11035" s="166"/>
    </row>
    <row r="11036" spans="9:9" x14ac:dyDescent="0.25">
      <c r="I11036" s="166"/>
    </row>
    <row r="11037" spans="9:9" x14ac:dyDescent="0.25">
      <c r="I11037" s="166"/>
    </row>
    <row r="11038" spans="9:9" x14ac:dyDescent="0.25">
      <c r="I11038" s="166"/>
    </row>
    <row r="11039" spans="9:9" x14ac:dyDescent="0.25">
      <c r="I11039" s="166"/>
    </row>
    <row r="11040" spans="9:9" x14ac:dyDescent="0.25">
      <c r="I11040" s="166"/>
    </row>
    <row r="11041" spans="9:9" x14ac:dyDescent="0.25">
      <c r="I11041" s="166"/>
    </row>
    <row r="11042" spans="9:9" x14ac:dyDescent="0.25">
      <c r="I11042" s="166"/>
    </row>
    <row r="11043" spans="9:9" x14ac:dyDescent="0.25">
      <c r="I11043" s="166"/>
    </row>
    <row r="11044" spans="9:9" x14ac:dyDescent="0.25">
      <c r="I11044" s="166"/>
    </row>
    <row r="11045" spans="9:9" x14ac:dyDescent="0.25">
      <c r="I11045" s="166"/>
    </row>
    <row r="11046" spans="9:9" x14ac:dyDescent="0.25">
      <c r="I11046" s="166"/>
    </row>
    <row r="11047" spans="9:9" x14ac:dyDescent="0.25">
      <c r="I11047" s="166"/>
    </row>
    <row r="11048" spans="9:9" x14ac:dyDescent="0.25">
      <c r="I11048" s="166"/>
    </row>
    <row r="11049" spans="9:9" x14ac:dyDescent="0.25">
      <c r="I11049" s="166"/>
    </row>
    <row r="11050" spans="9:9" x14ac:dyDescent="0.25">
      <c r="I11050" s="166"/>
    </row>
    <row r="11051" spans="9:9" x14ac:dyDescent="0.25">
      <c r="I11051" s="166"/>
    </row>
    <row r="11052" spans="9:9" x14ac:dyDescent="0.25">
      <c r="I11052" s="166"/>
    </row>
    <row r="11053" spans="9:9" x14ac:dyDescent="0.25">
      <c r="I11053" s="166"/>
    </row>
    <row r="11054" spans="9:9" x14ac:dyDescent="0.25">
      <c r="I11054" s="166"/>
    </row>
    <row r="11055" spans="9:9" x14ac:dyDescent="0.25">
      <c r="I11055" s="166"/>
    </row>
    <row r="11056" spans="9:9" x14ac:dyDescent="0.25">
      <c r="I11056" s="166"/>
    </row>
    <row r="11057" spans="9:9" x14ac:dyDescent="0.25">
      <c r="I11057" s="166"/>
    </row>
    <row r="11058" spans="9:9" x14ac:dyDescent="0.25">
      <c r="I11058" s="166"/>
    </row>
    <row r="11059" spans="9:9" x14ac:dyDescent="0.25">
      <c r="I11059" s="166"/>
    </row>
    <row r="11060" spans="9:9" x14ac:dyDescent="0.25">
      <c r="I11060" s="166"/>
    </row>
    <row r="11061" spans="9:9" x14ac:dyDescent="0.25">
      <c r="I11061" s="166"/>
    </row>
    <row r="11062" spans="9:9" x14ac:dyDescent="0.25">
      <c r="I11062" s="166"/>
    </row>
    <row r="11063" spans="9:9" x14ac:dyDescent="0.25">
      <c r="I11063" s="166"/>
    </row>
    <row r="11064" spans="9:9" x14ac:dyDescent="0.25">
      <c r="I11064" s="166"/>
    </row>
    <row r="11065" spans="9:9" x14ac:dyDescent="0.25">
      <c r="I11065" s="166"/>
    </row>
    <row r="11066" spans="9:9" x14ac:dyDescent="0.25">
      <c r="I11066" s="166"/>
    </row>
    <row r="11067" spans="9:9" x14ac:dyDescent="0.25">
      <c r="I11067" s="166"/>
    </row>
    <row r="11068" spans="9:9" x14ac:dyDescent="0.25">
      <c r="I11068" s="166"/>
    </row>
    <row r="11069" spans="9:9" x14ac:dyDescent="0.25">
      <c r="I11069" s="166"/>
    </row>
    <row r="11070" spans="9:9" x14ac:dyDescent="0.25">
      <c r="I11070" s="166"/>
    </row>
    <row r="11071" spans="9:9" x14ac:dyDescent="0.25">
      <c r="I11071" s="166"/>
    </row>
    <row r="11072" spans="9:9" x14ac:dyDescent="0.25">
      <c r="I11072" s="166"/>
    </row>
    <row r="11073" spans="9:9" x14ac:dyDescent="0.25">
      <c r="I11073" s="166"/>
    </row>
    <row r="11074" spans="9:9" x14ac:dyDescent="0.25">
      <c r="I11074" s="166"/>
    </row>
    <row r="11075" spans="9:9" x14ac:dyDescent="0.25">
      <c r="I11075" s="166"/>
    </row>
    <row r="11076" spans="9:9" x14ac:dyDescent="0.25">
      <c r="I11076" s="166"/>
    </row>
    <row r="11077" spans="9:9" x14ac:dyDescent="0.25">
      <c r="I11077" s="166"/>
    </row>
    <row r="11078" spans="9:9" x14ac:dyDescent="0.25">
      <c r="I11078" s="166"/>
    </row>
    <row r="11079" spans="9:9" x14ac:dyDescent="0.25">
      <c r="I11079" s="166"/>
    </row>
    <row r="11080" spans="9:9" x14ac:dyDescent="0.25">
      <c r="I11080" s="166"/>
    </row>
    <row r="11081" spans="9:9" x14ac:dyDescent="0.25">
      <c r="I11081" s="166"/>
    </row>
    <row r="11082" spans="9:9" x14ac:dyDescent="0.25">
      <c r="I11082" s="166"/>
    </row>
    <row r="11083" spans="9:9" x14ac:dyDescent="0.25">
      <c r="I11083" s="166"/>
    </row>
    <row r="11084" spans="9:9" x14ac:dyDescent="0.25">
      <c r="I11084" s="166"/>
    </row>
    <row r="11085" spans="9:9" x14ac:dyDescent="0.25">
      <c r="I11085" s="166"/>
    </row>
    <row r="11086" spans="9:9" x14ac:dyDescent="0.25">
      <c r="I11086" s="166"/>
    </row>
    <row r="11087" spans="9:9" x14ac:dyDescent="0.25">
      <c r="I11087" s="166"/>
    </row>
    <row r="11088" spans="9:9" x14ac:dyDescent="0.25">
      <c r="I11088" s="166"/>
    </row>
    <row r="11089" spans="9:9" x14ac:dyDescent="0.25">
      <c r="I11089" s="166"/>
    </row>
    <row r="11090" spans="9:9" x14ac:dyDescent="0.25">
      <c r="I11090" s="166"/>
    </row>
    <row r="11091" spans="9:9" x14ac:dyDescent="0.25">
      <c r="I11091" s="166"/>
    </row>
    <row r="11092" spans="9:9" x14ac:dyDescent="0.25">
      <c r="I11092" s="166"/>
    </row>
    <row r="11093" spans="9:9" x14ac:dyDescent="0.25">
      <c r="I11093" s="166"/>
    </row>
    <row r="11094" spans="9:9" x14ac:dyDescent="0.25">
      <c r="I11094" s="166"/>
    </row>
    <row r="11095" spans="9:9" x14ac:dyDescent="0.25">
      <c r="I11095" s="166"/>
    </row>
    <row r="11096" spans="9:9" x14ac:dyDescent="0.25">
      <c r="I11096" s="166"/>
    </row>
    <row r="11097" spans="9:9" x14ac:dyDescent="0.25">
      <c r="I11097" s="166"/>
    </row>
    <row r="11098" spans="9:9" x14ac:dyDescent="0.25">
      <c r="I11098" s="166"/>
    </row>
    <row r="11099" spans="9:9" x14ac:dyDescent="0.25">
      <c r="I11099" s="166"/>
    </row>
    <row r="11100" spans="9:9" x14ac:dyDescent="0.25">
      <c r="I11100" s="166"/>
    </row>
    <row r="11101" spans="9:9" x14ac:dyDescent="0.25">
      <c r="I11101" s="166"/>
    </row>
    <row r="11102" spans="9:9" x14ac:dyDescent="0.25">
      <c r="I11102" s="166"/>
    </row>
    <row r="11103" spans="9:9" x14ac:dyDescent="0.25">
      <c r="I11103" s="166"/>
    </row>
    <row r="11104" spans="9:9" x14ac:dyDescent="0.25">
      <c r="I11104" s="166"/>
    </row>
    <row r="11105" spans="9:9" x14ac:dyDescent="0.25">
      <c r="I11105" s="166"/>
    </row>
    <row r="11106" spans="9:9" x14ac:dyDescent="0.25">
      <c r="I11106" s="166"/>
    </row>
    <row r="11107" spans="9:9" x14ac:dyDescent="0.25">
      <c r="I11107" s="166"/>
    </row>
    <row r="11108" spans="9:9" x14ac:dyDescent="0.25">
      <c r="I11108" s="166"/>
    </row>
    <row r="11109" spans="9:9" x14ac:dyDescent="0.25">
      <c r="I11109" s="166"/>
    </row>
    <row r="11110" spans="9:9" x14ac:dyDescent="0.25">
      <c r="I11110" s="166"/>
    </row>
    <row r="11111" spans="9:9" x14ac:dyDescent="0.25">
      <c r="I11111" s="166"/>
    </row>
    <row r="11112" spans="9:9" x14ac:dyDescent="0.25">
      <c r="I11112" s="166"/>
    </row>
    <row r="11113" spans="9:9" x14ac:dyDescent="0.25">
      <c r="I11113" s="166"/>
    </row>
    <row r="11114" spans="9:9" x14ac:dyDescent="0.25">
      <c r="I11114" s="166"/>
    </row>
    <row r="11115" spans="9:9" x14ac:dyDescent="0.25">
      <c r="I11115" s="166"/>
    </row>
    <row r="11116" spans="9:9" x14ac:dyDescent="0.25">
      <c r="I11116" s="166"/>
    </row>
    <row r="11117" spans="9:9" x14ac:dyDescent="0.25">
      <c r="I11117" s="166"/>
    </row>
    <row r="11118" spans="9:9" x14ac:dyDescent="0.25">
      <c r="I11118" s="166"/>
    </row>
    <row r="11119" spans="9:9" x14ac:dyDescent="0.25">
      <c r="I11119" s="166"/>
    </row>
    <row r="11120" spans="9:9" x14ac:dyDescent="0.25">
      <c r="I11120" s="166"/>
    </row>
    <row r="11121" spans="9:9" x14ac:dyDescent="0.25">
      <c r="I11121" s="166"/>
    </row>
    <row r="11122" spans="9:9" x14ac:dyDescent="0.25">
      <c r="I11122" s="166"/>
    </row>
    <row r="11123" spans="9:9" x14ac:dyDescent="0.25">
      <c r="I11123" s="166"/>
    </row>
    <row r="11124" spans="9:9" x14ac:dyDescent="0.25">
      <c r="I11124" s="166"/>
    </row>
    <row r="11125" spans="9:9" x14ac:dyDescent="0.25">
      <c r="I11125" s="166"/>
    </row>
    <row r="11126" spans="9:9" x14ac:dyDescent="0.25">
      <c r="I11126" s="166"/>
    </row>
    <row r="11127" spans="9:9" x14ac:dyDescent="0.25">
      <c r="I11127" s="166"/>
    </row>
    <row r="11128" spans="9:9" x14ac:dyDescent="0.25">
      <c r="I11128" s="166"/>
    </row>
    <row r="11129" spans="9:9" x14ac:dyDescent="0.25">
      <c r="I11129" s="166"/>
    </row>
    <row r="11130" spans="9:9" x14ac:dyDescent="0.25">
      <c r="I11130" s="166"/>
    </row>
    <row r="11131" spans="9:9" x14ac:dyDescent="0.25">
      <c r="I11131" s="166"/>
    </row>
    <row r="11132" spans="9:9" x14ac:dyDescent="0.25">
      <c r="I11132" s="166"/>
    </row>
    <row r="11133" spans="9:9" x14ac:dyDescent="0.25">
      <c r="I11133" s="166"/>
    </row>
    <row r="11134" spans="9:9" x14ac:dyDescent="0.25">
      <c r="I11134" s="166"/>
    </row>
    <row r="11135" spans="9:9" x14ac:dyDescent="0.25">
      <c r="I11135" s="166"/>
    </row>
    <row r="11136" spans="9:9" x14ac:dyDescent="0.25">
      <c r="I11136" s="166"/>
    </row>
    <row r="11137" spans="9:9" x14ac:dyDescent="0.25">
      <c r="I11137" s="166"/>
    </row>
    <row r="11138" spans="9:9" x14ac:dyDescent="0.25">
      <c r="I11138" s="166"/>
    </row>
    <row r="11139" spans="9:9" x14ac:dyDescent="0.25">
      <c r="I11139" s="166"/>
    </row>
    <row r="11140" spans="9:9" x14ac:dyDescent="0.25">
      <c r="I11140" s="166"/>
    </row>
    <row r="11141" spans="9:9" x14ac:dyDescent="0.25">
      <c r="I11141" s="166"/>
    </row>
    <row r="11142" spans="9:9" x14ac:dyDescent="0.25">
      <c r="I11142" s="166"/>
    </row>
    <row r="11143" spans="9:9" x14ac:dyDescent="0.25">
      <c r="I11143" s="166"/>
    </row>
    <row r="11144" spans="9:9" x14ac:dyDescent="0.25">
      <c r="I11144" s="166"/>
    </row>
    <row r="11145" spans="9:9" x14ac:dyDescent="0.25">
      <c r="I11145" s="166"/>
    </row>
    <row r="11146" spans="9:9" x14ac:dyDescent="0.25">
      <c r="I11146" s="166"/>
    </row>
    <row r="11147" spans="9:9" x14ac:dyDescent="0.25">
      <c r="I11147" s="166"/>
    </row>
    <row r="11148" spans="9:9" x14ac:dyDescent="0.25">
      <c r="I11148" s="166"/>
    </row>
    <row r="11149" spans="9:9" x14ac:dyDescent="0.25">
      <c r="I11149" s="166"/>
    </row>
    <row r="11150" spans="9:9" x14ac:dyDescent="0.25">
      <c r="I11150" s="166"/>
    </row>
    <row r="11151" spans="9:9" x14ac:dyDescent="0.25">
      <c r="I11151" s="166"/>
    </row>
    <row r="11152" spans="9:9" x14ac:dyDescent="0.25">
      <c r="I11152" s="166"/>
    </row>
    <row r="11153" spans="9:9" x14ac:dyDescent="0.25">
      <c r="I11153" s="166"/>
    </row>
    <row r="11154" spans="9:9" x14ac:dyDescent="0.25">
      <c r="I11154" s="166"/>
    </row>
    <row r="11155" spans="9:9" x14ac:dyDescent="0.25">
      <c r="I11155" s="166"/>
    </row>
    <row r="11156" spans="9:9" x14ac:dyDescent="0.25">
      <c r="I11156" s="166"/>
    </row>
    <row r="11157" spans="9:9" x14ac:dyDescent="0.25">
      <c r="I11157" s="166"/>
    </row>
    <row r="11158" spans="9:9" x14ac:dyDescent="0.25">
      <c r="I11158" s="166"/>
    </row>
    <row r="11159" spans="9:9" x14ac:dyDescent="0.25">
      <c r="I11159" s="166"/>
    </row>
    <row r="11160" spans="9:9" x14ac:dyDescent="0.25">
      <c r="I11160" s="166"/>
    </row>
    <row r="11161" spans="9:9" x14ac:dyDescent="0.25">
      <c r="I11161" s="166"/>
    </row>
    <row r="11162" spans="9:9" x14ac:dyDescent="0.25">
      <c r="I11162" s="166"/>
    </row>
    <row r="11163" spans="9:9" x14ac:dyDescent="0.25">
      <c r="I11163" s="166"/>
    </row>
    <row r="11164" spans="9:9" x14ac:dyDescent="0.25">
      <c r="I11164" s="166"/>
    </row>
    <row r="11165" spans="9:9" x14ac:dyDescent="0.25">
      <c r="I11165" s="166"/>
    </row>
    <row r="11166" spans="9:9" x14ac:dyDescent="0.25">
      <c r="I11166" s="166"/>
    </row>
    <row r="11167" spans="9:9" x14ac:dyDescent="0.25">
      <c r="I11167" s="166"/>
    </row>
    <row r="11168" spans="9:9" x14ac:dyDescent="0.25">
      <c r="I11168" s="166"/>
    </row>
    <row r="11169" spans="9:9" x14ac:dyDescent="0.25">
      <c r="I11169" s="166"/>
    </row>
    <row r="11170" spans="9:9" x14ac:dyDescent="0.25">
      <c r="I11170" s="166"/>
    </row>
    <row r="11171" spans="9:9" x14ac:dyDescent="0.25">
      <c r="I11171" s="166"/>
    </row>
    <row r="11172" spans="9:9" x14ac:dyDescent="0.25">
      <c r="I11172" s="166"/>
    </row>
    <row r="11173" spans="9:9" x14ac:dyDescent="0.25">
      <c r="I11173" s="166"/>
    </row>
    <row r="11174" spans="9:9" x14ac:dyDescent="0.25">
      <c r="I11174" s="166"/>
    </row>
    <row r="11175" spans="9:9" x14ac:dyDescent="0.25">
      <c r="I11175" s="166"/>
    </row>
    <row r="11176" spans="9:9" x14ac:dyDescent="0.25">
      <c r="I11176" s="166"/>
    </row>
    <row r="11177" spans="9:9" x14ac:dyDescent="0.25">
      <c r="I11177" s="166"/>
    </row>
    <row r="11178" spans="9:9" x14ac:dyDescent="0.25">
      <c r="I11178" s="166"/>
    </row>
    <row r="11179" spans="9:9" x14ac:dyDescent="0.25">
      <c r="I11179" s="166"/>
    </row>
    <row r="11180" spans="9:9" x14ac:dyDescent="0.25">
      <c r="I11180" s="166"/>
    </row>
    <row r="11181" spans="9:9" x14ac:dyDescent="0.25">
      <c r="I11181" s="166"/>
    </row>
    <row r="11182" spans="9:9" x14ac:dyDescent="0.25">
      <c r="I11182" s="166"/>
    </row>
    <row r="11183" spans="9:9" x14ac:dyDescent="0.25">
      <c r="I11183" s="166"/>
    </row>
    <row r="11184" spans="9:9" x14ac:dyDescent="0.25">
      <c r="I11184" s="166"/>
    </row>
    <row r="11185" spans="9:9" x14ac:dyDescent="0.25">
      <c r="I11185" s="166"/>
    </row>
    <row r="11186" spans="9:9" x14ac:dyDescent="0.25">
      <c r="I11186" s="166"/>
    </row>
    <row r="11187" spans="9:9" x14ac:dyDescent="0.25">
      <c r="I11187" s="166"/>
    </row>
    <row r="11188" spans="9:9" x14ac:dyDescent="0.25">
      <c r="I11188" s="166"/>
    </row>
    <row r="11189" spans="9:9" x14ac:dyDescent="0.25">
      <c r="I11189" s="166"/>
    </row>
    <row r="11190" spans="9:9" x14ac:dyDescent="0.25">
      <c r="I11190" s="166"/>
    </row>
    <row r="11191" spans="9:9" x14ac:dyDescent="0.25">
      <c r="I11191" s="166"/>
    </row>
    <row r="11192" spans="9:9" x14ac:dyDescent="0.25">
      <c r="I11192" s="166"/>
    </row>
    <row r="11193" spans="9:9" x14ac:dyDescent="0.25">
      <c r="I11193" s="166"/>
    </row>
    <row r="11194" spans="9:9" x14ac:dyDescent="0.25">
      <c r="I11194" s="166"/>
    </row>
    <row r="11195" spans="9:9" x14ac:dyDescent="0.25">
      <c r="I11195" s="166"/>
    </row>
    <row r="11196" spans="9:9" x14ac:dyDescent="0.25">
      <c r="I11196" s="166"/>
    </row>
    <row r="11197" spans="9:9" x14ac:dyDescent="0.25">
      <c r="I11197" s="166"/>
    </row>
    <row r="11198" spans="9:9" x14ac:dyDescent="0.25">
      <c r="I11198" s="166"/>
    </row>
    <row r="11199" spans="9:9" x14ac:dyDescent="0.25">
      <c r="I11199" s="166"/>
    </row>
    <row r="11200" spans="9:9" x14ac:dyDescent="0.25">
      <c r="I11200" s="166"/>
    </row>
    <row r="11201" spans="9:9" x14ac:dyDescent="0.25">
      <c r="I11201" s="166"/>
    </row>
    <row r="11202" spans="9:9" x14ac:dyDescent="0.25">
      <c r="I11202" s="166"/>
    </row>
    <row r="11203" spans="9:9" x14ac:dyDescent="0.25">
      <c r="I11203" s="166"/>
    </row>
    <row r="11204" spans="9:9" x14ac:dyDescent="0.25">
      <c r="I11204" s="166"/>
    </row>
    <row r="11205" spans="9:9" x14ac:dyDescent="0.25">
      <c r="I11205" s="166"/>
    </row>
    <row r="11206" spans="9:9" x14ac:dyDescent="0.25">
      <c r="I11206" s="166"/>
    </row>
    <row r="11207" spans="9:9" x14ac:dyDescent="0.25">
      <c r="I11207" s="166"/>
    </row>
    <row r="11208" spans="9:9" x14ac:dyDescent="0.25">
      <c r="I11208" s="166"/>
    </row>
    <row r="11209" spans="9:9" x14ac:dyDescent="0.25">
      <c r="I11209" s="166"/>
    </row>
    <row r="11210" spans="9:9" x14ac:dyDescent="0.25">
      <c r="I11210" s="166"/>
    </row>
    <row r="11211" spans="9:9" x14ac:dyDescent="0.25">
      <c r="I11211" s="166"/>
    </row>
    <row r="11212" spans="9:9" x14ac:dyDescent="0.25">
      <c r="I11212" s="166"/>
    </row>
    <row r="11213" spans="9:9" x14ac:dyDescent="0.25">
      <c r="I11213" s="166"/>
    </row>
    <row r="11214" spans="9:9" x14ac:dyDescent="0.25">
      <c r="I11214" s="166"/>
    </row>
    <row r="11215" spans="9:9" x14ac:dyDescent="0.25">
      <c r="I11215" s="166"/>
    </row>
    <row r="11216" spans="9:9" x14ac:dyDescent="0.25">
      <c r="I11216" s="166"/>
    </row>
    <row r="11217" spans="9:9" x14ac:dyDescent="0.25">
      <c r="I11217" s="166"/>
    </row>
    <row r="11218" spans="9:9" x14ac:dyDescent="0.25">
      <c r="I11218" s="166"/>
    </row>
    <row r="11219" spans="9:9" x14ac:dyDescent="0.25">
      <c r="I11219" s="166"/>
    </row>
    <row r="11220" spans="9:9" x14ac:dyDescent="0.25">
      <c r="I11220" s="166"/>
    </row>
    <row r="11221" spans="9:9" x14ac:dyDescent="0.25">
      <c r="I11221" s="166"/>
    </row>
    <row r="11222" spans="9:9" x14ac:dyDescent="0.25">
      <c r="I11222" s="166"/>
    </row>
    <row r="11223" spans="9:9" x14ac:dyDescent="0.25">
      <c r="I11223" s="166"/>
    </row>
    <row r="11224" spans="9:9" x14ac:dyDescent="0.25">
      <c r="I11224" s="166"/>
    </row>
    <row r="11225" spans="9:9" x14ac:dyDescent="0.25">
      <c r="I11225" s="166"/>
    </row>
    <row r="11226" spans="9:9" x14ac:dyDescent="0.25">
      <c r="I11226" s="166"/>
    </row>
    <row r="11227" spans="9:9" x14ac:dyDescent="0.25">
      <c r="I11227" s="166"/>
    </row>
    <row r="11228" spans="9:9" x14ac:dyDescent="0.25">
      <c r="I11228" s="166"/>
    </row>
    <row r="11229" spans="9:9" x14ac:dyDescent="0.25">
      <c r="I11229" s="166"/>
    </row>
    <row r="11230" spans="9:9" x14ac:dyDescent="0.25">
      <c r="I11230" s="166"/>
    </row>
    <row r="11231" spans="9:9" x14ac:dyDescent="0.25">
      <c r="I11231" s="166"/>
    </row>
    <row r="11232" spans="9:9" x14ac:dyDescent="0.25">
      <c r="I11232" s="166"/>
    </row>
    <row r="11233" spans="9:9" x14ac:dyDescent="0.25">
      <c r="I11233" s="166"/>
    </row>
    <row r="11234" spans="9:9" x14ac:dyDescent="0.25">
      <c r="I11234" s="166"/>
    </row>
    <row r="11235" spans="9:9" x14ac:dyDescent="0.25">
      <c r="I11235" s="166"/>
    </row>
    <row r="11236" spans="9:9" x14ac:dyDescent="0.25">
      <c r="I11236" s="166"/>
    </row>
    <row r="11237" spans="9:9" x14ac:dyDescent="0.25">
      <c r="I11237" s="166"/>
    </row>
    <row r="11238" spans="9:9" x14ac:dyDescent="0.25">
      <c r="I11238" s="166"/>
    </row>
    <row r="11239" spans="9:9" x14ac:dyDescent="0.25">
      <c r="I11239" s="166"/>
    </row>
    <row r="11240" spans="9:9" x14ac:dyDescent="0.25">
      <c r="I11240" s="166"/>
    </row>
    <row r="11241" spans="9:9" x14ac:dyDescent="0.25">
      <c r="I11241" s="166"/>
    </row>
    <row r="11242" spans="9:9" x14ac:dyDescent="0.25">
      <c r="I11242" s="166"/>
    </row>
    <row r="11243" spans="9:9" x14ac:dyDescent="0.25">
      <c r="I11243" s="166"/>
    </row>
    <row r="11244" spans="9:9" x14ac:dyDescent="0.25">
      <c r="I11244" s="166"/>
    </row>
    <row r="11245" spans="9:9" x14ac:dyDescent="0.25">
      <c r="I11245" s="166"/>
    </row>
    <row r="11246" spans="9:9" x14ac:dyDescent="0.25">
      <c r="I11246" s="166"/>
    </row>
    <row r="11247" spans="9:9" x14ac:dyDescent="0.25">
      <c r="I11247" s="166"/>
    </row>
    <row r="11248" spans="9:9" x14ac:dyDescent="0.25">
      <c r="I11248" s="166"/>
    </row>
    <row r="11249" spans="9:9" x14ac:dyDescent="0.25">
      <c r="I11249" s="166"/>
    </row>
    <row r="11250" spans="9:9" x14ac:dyDescent="0.25">
      <c r="I11250" s="166"/>
    </row>
    <row r="11251" spans="9:9" x14ac:dyDescent="0.25">
      <c r="I11251" s="166"/>
    </row>
    <row r="11252" spans="9:9" x14ac:dyDescent="0.25">
      <c r="I11252" s="166"/>
    </row>
    <row r="11253" spans="9:9" x14ac:dyDescent="0.25">
      <c r="I11253" s="166"/>
    </row>
    <row r="11254" spans="9:9" x14ac:dyDescent="0.25">
      <c r="I11254" s="166"/>
    </row>
    <row r="11255" spans="9:9" x14ac:dyDescent="0.25">
      <c r="I11255" s="166"/>
    </row>
    <row r="11256" spans="9:9" x14ac:dyDescent="0.25">
      <c r="I11256" s="166"/>
    </row>
    <row r="11257" spans="9:9" x14ac:dyDescent="0.25">
      <c r="I11257" s="166"/>
    </row>
    <row r="11258" spans="9:9" x14ac:dyDescent="0.25">
      <c r="I11258" s="166"/>
    </row>
    <row r="11259" spans="9:9" x14ac:dyDescent="0.25">
      <c r="I11259" s="166"/>
    </row>
    <row r="11260" spans="9:9" x14ac:dyDescent="0.25">
      <c r="I11260" s="166"/>
    </row>
    <row r="11261" spans="9:9" x14ac:dyDescent="0.25">
      <c r="I11261" s="166"/>
    </row>
    <row r="11262" spans="9:9" x14ac:dyDescent="0.25">
      <c r="I11262" s="166"/>
    </row>
    <row r="11263" spans="9:9" x14ac:dyDescent="0.25">
      <c r="I11263" s="166"/>
    </row>
    <row r="11264" spans="9:9" x14ac:dyDescent="0.25">
      <c r="I11264" s="166"/>
    </row>
    <row r="11265" spans="9:9" x14ac:dyDescent="0.25">
      <c r="I11265" s="166"/>
    </row>
    <row r="11266" spans="9:9" x14ac:dyDescent="0.25">
      <c r="I11266" s="166"/>
    </row>
    <row r="11267" spans="9:9" x14ac:dyDescent="0.25">
      <c r="I11267" s="166"/>
    </row>
    <row r="11268" spans="9:9" x14ac:dyDescent="0.25">
      <c r="I11268" s="166"/>
    </row>
    <row r="11269" spans="9:9" x14ac:dyDescent="0.25">
      <c r="I11269" s="166"/>
    </row>
    <row r="11270" spans="9:9" x14ac:dyDescent="0.25">
      <c r="I11270" s="166"/>
    </row>
    <row r="11271" spans="9:9" x14ac:dyDescent="0.25">
      <c r="I11271" s="166"/>
    </row>
    <row r="11272" spans="9:9" x14ac:dyDescent="0.25">
      <c r="I11272" s="166"/>
    </row>
    <row r="11273" spans="9:9" x14ac:dyDescent="0.25">
      <c r="I11273" s="166"/>
    </row>
    <row r="11274" spans="9:9" x14ac:dyDescent="0.25">
      <c r="I11274" s="166"/>
    </row>
    <row r="11275" spans="9:9" x14ac:dyDescent="0.25">
      <c r="I11275" s="166"/>
    </row>
    <row r="11276" spans="9:9" x14ac:dyDescent="0.25">
      <c r="I11276" s="166"/>
    </row>
    <row r="11277" spans="9:9" x14ac:dyDescent="0.25">
      <c r="I11277" s="166"/>
    </row>
    <row r="11278" spans="9:9" x14ac:dyDescent="0.25">
      <c r="I11278" s="166"/>
    </row>
    <row r="11279" spans="9:9" x14ac:dyDescent="0.25">
      <c r="I11279" s="166"/>
    </row>
    <row r="11280" spans="9:9" x14ac:dyDescent="0.25">
      <c r="I11280" s="166"/>
    </row>
    <row r="11281" spans="9:9" x14ac:dyDescent="0.25">
      <c r="I11281" s="166"/>
    </row>
    <row r="11282" spans="9:9" x14ac:dyDescent="0.25">
      <c r="I11282" s="166"/>
    </row>
    <row r="11283" spans="9:9" x14ac:dyDescent="0.25">
      <c r="I11283" s="166"/>
    </row>
    <row r="11284" spans="9:9" x14ac:dyDescent="0.25">
      <c r="I11284" s="166"/>
    </row>
    <row r="11285" spans="9:9" x14ac:dyDescent="0.25">
      <c r="I11285" s="166"/>
    </row>
    <row r="11286" spans="9:9" x14ac:dyDescent="0.25">
      <c r="I11286" s="166"/>
    </row>
    <row r="11287" spans="9:9" x14ac:dyDescent="0.25">
      <c r="I11287" s="166"/>
    </row>
    <row r="11288" spans="9:9" x14ac:dyDescent="0.25">
      <c r="I11288" s="166"/>
    </row>
    <row r="11289" spans="9:9" x14ac:dyDescent="0.25">
      <c r="I11289" s="166"/>
    </row>
    <row r="11290" spans="9:9" x14ac:dyDescent="0.25">
      <c r="I11290" s="166"/>
    </row>
    <row r="11291" spans="9:9" x14ac:dyDescent="0.25">
      <c r="I11291" s="166"/>
    </row>
    <row r="11292" spans="9:9" x14ac:dyDescent="0.25">
      <c r="I11292" s="166"/>
    </row>
    <row r="11293" spans="9:9" x14ac:dyDescent="0.25">
      <c r="I11293" s="166"/>
    </row>
    <row r="11294" spans="9:9" x14ac:dyDescent="0.25">
      <c r="I11294" s="166"/>
    </row>
    <row r="11295" spans="9:9" x14ac:dyDescent="0.25">
      <c r="I11295" s="166"/>
    </row>
    <row r="11296" spans="9:9" x14ac:dyDescent="0.25">
      <c r="I11296" s="166"/>
    </row>
    <row r="11297" spans="9:9" x14ac:dyDescent="0.25">
      <c r="I11297" s="166"/>
    </row>
    <row r="11298" spans="9:9" x14ac:dyDescent="0.25">
      <c r="I11298" s="166"/>
    </row>
    <row r="11299" spans="9:9" x14ac:dyDescent="0.25">
      <c r="I11299" s="166"/>
    </row>
    <row r="11300" spans="9:9" x14ac:dyDescent="0.25">
      <c r="I11300" s="166"/>
    </row>
    <row r="11301" spans="9:9" x14ac:dyDescent="0.25">
      <c r="I11301" s="166"/>
    </row>
    <row r="11302" spans="9:9" x14ac:dyDescent="0.25">
      <c r="I11302" s="166"/>
    </row>
    <row r="11303" spans="9:9" x14ac:dyDescent="0.25">
      <c r="I11303" s="166"/>
    </row>
    <row r="11304" spans="9:9" x14ac:dyDescent="0.25">
      <c r="I11304" s="166"/>
    </row>
    <row r="11305" spans="9:9" x14ac:dyDescent="0.25">
      <c r="I11305" s="166"/>
    </row>
    <row r="11306" spans="9:9" x14ac:dyDescent="0.25">
      <c r="I11306" s="166"/>
    </row>
    <row r="11307" spans="9:9" x14ac:dyDescent="0.25">
      <c r="I11307" s="166"/>
    </row>
    <row r="11308" spans="9:9" x14ac:dyDescent="0.25">
      <c r="I11308" s="166"/>
    </row>
    <row r="11309" spans="9:9" x14ac:dyDescent="0.25">
      <c r="I11309" s="166"/>
    </row>
    <row r="11310" spans="9:9" x14ac:dyDescent="0.25">
      <c r="I11310" s="166"/>
    </row>
    <row r="11311" spans="9:9" x14ac:dyDescent="0.25">
      <c r="I11311" s="166"/>
    </row>
    <row r="11312" spans="9:9" x14ac:dyDescent="0.25">
      <c r="I11312" s="166"/>
    </row>
    <row r="11313" spans="9:9" x14ac:dyDescent="0.25">
      <c r="I11313" s="166"/>
    </row>
    <row r="11314" spans="9:9" x14ac:dyDescent="0.25">
      <c r="I11314" s="166"/>
    </row>
    <row r="11315" spans="9:9" x14ac:dyDescent="0.25">
      <c r="I11315" s="166"/>
    </row>
    <row r="11316" spans="9:9" x14ac:dyDescent="0.25">
      <c r="I11316" s="166"/>
    </row>
    <row r="11317" spans="9:9" x14ac:dyDescent="0.25">
      <c r="I11317" s="166"/>
    </row>
    <row r="11318" spans="9:9" x14ac:dyDescent="0.25">
      <c r="I11318" s="166"/>
    </row>
    <row r="11319" spans="9:9" x14ac:dyDescent="0.25">
      <c r="I11319" s="166"/>
    </row>
    <row r="11320" spans="9:9" x14ac:dyDescent="0.25">
      <c r="I11320" s="166"/>
    </row>
    <row r="11321" spans="9:9" x14ac:dyDescent="0.25">
      <c r="I11321" s="166"/>
    </row>
    <row r="11322" spans="9:9" x14ac:dyDescent="0.25">
      <c r="I11322" s="166"/>
    </row>
    <row r="11323" spans="9:9" x14ac:dyDescent="0.25">
      <c r="I11323" s="166"/>
    </row>
    <row r="11324" spans="9:9" x14ac:dyDescent="0.25">
      <c r="I11324" s="166"/>
    </row>
    <row r="11325" spans="9:9" x14ac:dyDescent="0.25">
      <c r="I11325" s="166"/>
    </row>
    <row r="11326" spans="9:9" x14ac:dyDescent="0.25">
      <c r="I11326" s="166"/>
    </row>
    <row r="11327" spans="9:9" x14ac:dyDescent="0.25">
      <c r="I11327" s="166"/>
    </row>
    <row r="11328" spans="9:9" x14ac:dyDescent="0.25">
      <c r="I11328" s="166"/>
    </row>
    <row r="11329" spans="9:9" x14ac:dyDescent="0.25">
      <c r="I11329" s="166"/>
    </row>
    <row r="11330" spans="9:9" x14ac:dyDescent="0.25">
      <c r="I11330" s="166"/>
    </row>
    <row r="11331" spans="9:9" x14ac:dyDescent="0.25">
      <c r="I11331" s="166"/>
    </row>
    <row r="11332" spans="9:9" x14ac:dyDescent="0.25">
      <c r="I11332" s="166"/>
    </row>
    <row r="11333" spans="9:9" x14ac:dyDescent="0.25">
      <c r="I11333" s="166"/>
    </row>
    <row r="11334" spans="9:9" x14ac:dyDescent="0.25">
      <c r="I11334" s="166"/>
    </row>
    <row r="11335" spans="9:9" x14ac:dyDescent="0.25">
      <c r="I11335" s="166"/>
    </row>
    <row r="11336" spans="9:9" x14ac:dyDescent="0.25">
      <c r="I11336" s="166"/>
    </row>
    <row r="11337" spans="9:9" x14ac:dyDescent="0.25">
      <c r="I11337" s="166"/>
    </row>
    <row r="11338" spans="9:9" x14ac:dyDescent="0.25">
      <c r="I11338" s="166"/>
    </row>
    <row r="11339" spans="9:9" x14ac:dyDescent="0.25">
      <c r="I11339" s="166"/>
    </row>
    <row r="11340" spans="9:9" x14ac:dyDescent="0.25">
      <c r="I11340" s="166"/>
    </row>
    <row r="11341" spans="9:9" x14ac:dyDescent="0.25">
      <c r="I11341" s="166"/>
    </row>
    <row r="11342" spans="9:9" x14ac:dyDescent="0.25">
      <c r="I11342" s="166"/>
    </row>
    <row r="11343" spans="9:9" x14ac:dyDescent="0.25">
      <c r="I11343" s="166"/>
    </row>
    <row r="11344" spans="9:9" x14ac:dyDescent="0.25">
      <c r="I11344" s="166"/>
    </row>
    <row r="11345" spans="9:9" x14ac:dyDescent="0.25">
      <c r="I11345" s="166"/>
    </row>
    <row r="11346" spans="9:9" x14ac:dyDescent="0.25">
      <c r="I11346" s="166"/>
    </row>
    <row r="11347" spans="9:9" x14ac:dyDescent="0.25">
      <c r="I11347" s="166"/>
    </row>
    <row r="11348" spans="9:9" x14ac:dyDescent="0.25">
      <c r="I11348" s="166"/>
    </row>
    <row r="11349" spans="9:9" x14ac:dyDescent="0.25">
      <c r="I11349" s="166"/>
    </row>
    <row r="11350" spans="9:9" x14ac:dyDescent="0.25">
      <c r="I11350" s="166"/>
    </row>
    <row r="11351" spans="9:9" x14ac:dyDescent="0.25">
      <c r="I11351" s="166"/>
    </row>
    <row r="11352" spans="9:9" x14ac:dyDescent="0.25">
      <c r="I11352" s="166"/>
    </row>
    <row r="11353" spans="9:9" x14ac:dyDescent="0.25">
      <c r="I11353" s="166"/>
    </row>
    <row r="11354" spans="9:9" x14ac:dyDescent="0.25">
      <c r="I11354" s="166"/>
    </row>
    <row r="11355" spans="9:9" x14ac:dyDescent="0.25">
      <c r="I11355" s="166"/>
    </row>
    <row r="11356" spans="9:9" x14ac:dyDescent="0.25">
      <c r="I11356" s="166"/>
    </row>
    <row r="11357" spans="9:9" x14ac:dyDescent="0.25">
      <c r="I11357" s="166"/>
    </row>
    <row r="11358" spans="9:9" x14ac:dyDescent="0.25">
      <c r="I11358" s="166"/>
    </row>
    <row r="11359" spans="9:9" x14ac:dyDescent="0.25">
      <c r="I11359" s="166"/>
    </row>
    <row r="11360" spans="9:9" x14ac:dyDescent="0.25">
      <c r="I11360" s="166"/>
    </row>
    <row r="11361" spans="9:9" x14ac:dyDescent="0.25">
      <c r="I11361" s="166"/>
    </row>
    <row r="11362" spans="9:9" x14ac:dyDescent="0.25">
      <c r="I11362" s="166"/>
    </row>
    <row r="11363" spans="9:9" x14ac:dyDescent="0.25">
      <c r="I11363" s="166"/>
    </row>
    <row r="11364" spans="9:9" x14ac:dyDescent="0.25">
      <c r="I11364" s="166"/>
    </row>
    <row r="11365" spans="9:9" x14ac:dyDescent="0.25">
      <c r="I11365" s="166"/>
    </row>
    <row r="11366" spans="9:9" x14ac:dyDescent="0.25">
      <c r="I11366" s="166"/>
    </row>
    <row r="11367" spans="9:9" x14ac:dyDescent="0.25">
      <c r="I11367" s="166"/>
    </row>
    <row r="11368" spans="9:9" x14ac:dyDescent="0.25">
      <c r="I11368" s="166"/>
    </row>
    <row r="11369" spans="9:9" x14ac:dyDescent="0.25">
      <c r="I11369" s="166"/>
    </row>
    <row r="11370" spans="9:9" x14ac:dyDescent="0.25">
      <c r="I11370" s="166"/>
    </row>
    <row r="11371" spans="9:9" x14ac:dyDescent="0.25">
      <c r="I11371" s="166"/>
    </row>
    <row r="11372" spans="9:9" x14ac:dyDescent="0.25">
      <c r="I11372" s="166"/>
    </row>
    <row r="11373" spans="9:9" x14ac:dyDescent="0.25">
      <c r="I11373" s="166"/>
    </row>
    <row r="11374" spans="9:9" x14ac:dyDescent="0.25">
      <c r="I11374" s="166"/>
    </row>
    <row r="11375" spans="9:9" x14ac:dyDescent="0.25">
      <c r="I11375" s="166"/>
    </row>
    <row r="11376" spans="9:9" x14ac:dyDescent="0.25">
      <c r="I11376" s="166"/>
    </row>
    <row r="11377" spans="9:9" x14ac:dyDescent="0.25">
      <c r="I11377" s="166"/>
    </row>
    <row r="11378" spans="9:9" x14ac:dyDescent="0.25">
      <c r="I11378" s="166"/>
    </row>
    <row r="11379" spans="9:9" x14ac:dyDescent="0.25">
      <c r="I11379" s="166"/>
    </row>
    <row r="11380" spans="9:9" x14ac:dyDescent="0.25">
      <c r="I11380" s="166"/>
    </row>
    <row r="11381" spans="9:9" x14ac:dyDescent="0.25">
      <c r="I11381" s="166"/>
    </row>
    <row r="11382" spans="9:9" x14ac:dyDescent="0.25">
      <c r="I11382" s="166"/>
    </row>
    <row r="11383" spans="9:9" x14ac:dyDescent="0.25">
      <c r="I11383" s="166"/>
    </row>
    <row r="11384" spans="9:9" x14ac:dyDescent="0.25">
      <c r="I11384" s="166"/>
    </row>
    <row r="11385" spans="9:9" x14ac:dyDescent="0.25">
      <c r="I11385" s="166"/>
    </row>
    <row r="11386" spans="9:9" x14ac:dyDescent="0.25">
      <c r="I11386" s="166"/>
    </row>
    <row r="11387" spans="9:9" x14ac:dyDescent="0.25">
      <c r="I11387" s="166"/>
    </row>
    <row r="11388" spans="9:9" x14ac:dyDescent="0.25">
      <c r="I11388" s="166"/>
    </row>
    <row r="11389" spans="9:9" x14ac:dyDescent="0.25">
      <c r="I11389" s="166"/>
    </row>
    <row r="11390" spans="9:9" x14ac:dyDescent="0.25">
      <c r="I11390" s="166"/>
    </row>
    <row r="11391" spans="9:9" x14ac:dyDescent="0.25">
      <c r="I11391" s="166"/>
    </row>
    <row r="11392" spans="9:9" x14ac:dyDescent="0.25">
      <c r="I11392" s="166"/>
    </row>
    <row r="11393" spans="9:9" x14ac:dyDescent="0.25">
      <c r="I11393" s="166"/>
    </row>
    <row r="11394" spans="9:9" x14ac:dyDescent="0.25">
      <c r="I11394" s="166"/>
    </row>
    <row r="11395" spans="9:9" x14ac:dyDescent="0.25">
      <c r="I11395" s="166"/>
    </row>
    <row r="11396" spans="9:9" x14ac:dyDescent="0.25">
      <c r="I11396" s="166"/>
    </row>
    <row r="11397" spans="9:9" x14ac:dyDescent="0.25">
      <c r="I11397" s="166"/>
    </row>
    <row r="11398" spans="9:9" x14ac:dyDescent="0.25">
      <c r="I11398" s="166"/>
    </row>
    <row r="11399" spans="9:9" x14ac:dyDescent="0.25">
      <c r="I11399" s="166"/>
    </row>
    <row r="11400" spans="9:9" x14ac:dyDescent="0.25">
      <c r="I11400" s="166"/>
    </row>
    <row r="11401" spans="9:9" x14ac:dyDescent="0.25">
      <c r="I11401" s="166"/>
    </row>
    <row r="11402" spans="9:9" x14ac:dyDescent="0.25">
      <c r="I11402" s="166"/>
    </row>
    <row r="11403" spans="9:9" x14ac:dyDescent="0.25">
      <c r="I11403" s="166"/>
    </row>
    <row r="11404" spans="9:9" x14ac:dyDescent="0.25">
      <c r="I11404" s="166"/>
    </row>
    <row r="11405" spans="9:9" x14ac:dyDescent="0.25">
      <c r="I11405" s="166"/>
    </row>
    <row r="11406" spans="9:9" x14ac:dyDescent="0.25">
      <c r="I11406" s="166"/>
    </row>
    <row r="11407" spans="9:9" x14ac:dyDescent="0.25">
      <c r="I11407" s="166"/>
    </row>
    <row r="11408" spans="9:9" x14ac:dyDescent="0.25">
      <c r="I11408" s="166"/>
    </row>
    <row r="11409" spans="9:9" x14ac:dyDescent="0.25">
      <c r="I11409" s="166"/>
    </row>
    <row r="11410" spans="9:9" x14ac:dyDescent="0.25">
      <c r="I11410" s="166"/>
    </row>
    <row r="11411" spans="9:9" x14ac:dyDescent="0.25">
      <c r="I11411" s="166"/>
    </row>
    <row r="11412" spans="9:9" x14ac:dyDescent="0.25">
      <c r="I11412" s="166"/>
    </row>
    <row r="11413" spans="9:9" x14ac:dyDescent="0.25">
      <c r="I11413" s="166"/>
    </row>
    <row r="11414" spans="9:9" x14ac:dyDescent="0.25">
      <c r="I11414" s="166"/>
    </row>
    <row r="11415" spans="9:9" x14ac:dyDescent="0.25">
      <c r="I11415" s="166"/>
    </row>
    <row r="11416" spans="9:9" x14ac:dyDescent="0.25">
      <c r="I11416" s="166"/>
    </row>
    <row r="11417" spans="9:9" x14ac:dyDescent="0.25">
      <c r="I11417" s="166"/>
    </row>
    <row r="11418" spans="9:9" x14ac:dyDescent="0.25">
      <c r="I11418" s="166"/>
    </row>
    <row r="11419" spans="9:9" x14ac:dyDescent="0.25">
      <c r="I11419" s="166"/>
    </row>
    <row r="11420" spans="9:9" x14ac:dyDescent="0.25">
      <c r="I11420" s="166"/>
    </row>
    <row r="11421" spans="9:9" x14ac:dyDescent="0.25">
      <c r="I11421" s="166"/>
    </row>
    <row r="11422" spans="9:9" x14ac:dyDescent="0.25">
      <c r="I11422" s="166"/>
    </row>
    <row r="11423" spans="9:9" x14ac:dyDescent="0.25">
      <c r="I11423" s="166"/>
    </row>
    <row r="11424" spans="9:9" x14ac:dyDescent="0.25">
      <c r="I11424" s="166"/>
    </row>
    <row r="11425" spans="9:9" x14ac:dyDescent="0.25">
      <c r="I11425" s="166"/>
    </row>
    <row r="11426" spans="9:9" x14ac:dyDescent="0.25">
      <c r="I11426" s="166"/>
    </row>
    <row r="11427" spans="9:9" x14ac:dyDescent="0.25">
      <c r="I11427" s="166"/>
    </row>
    <row r="11428" spans="9:9" x14ac:dyDescent="0.25">
      <c r="I11428" s="166"/>
    </row>
    <row r="11429" spans="9:9" x14ac:dyDescent="0.25">
      <c r="I11429" s="166"/>
    </row>
    <row r="11430" spans="9:9" x14ac:dyDescent="0.25">
      <c r="I11430" s="166"/>
    </row>
    <row r="11431" spans="9:9" x14ac:dyDescent="0.25">
      <c r="I11431" s="166"/>
    </row>
    <row r="11432" spans="9:9" x14ac:dyDescent="0.25">
      <c r="I11432" s="166"/>
    </row>
    <row r="11433" spans="9:9" x14ac:dyDescent="0.25">
      <c r="I11433" s="166"/>
    </row>
    <row r="11434" spans="9:9" x14ac:dyDescent="0.25">
      <c r="I11434" s="166"/>
    </row>
    <row r="11435" spans="9:9" x14ac:dyDescent="0.25">
      <c r="I11435" s="166"/>
    </row>
    <row r="11436" spans="9:9" x14ac:dyDescent="0.25">
      <c r="I11436" s="166"/>
    </row>
    <row r="11437" spans="9:9" x14ac:dyDescent="0.25">
      <c r="I11437" s="166"/>
    </row>
    <row r="11438" spans="9:9" x14ac:dyDescent="0.25">
      <c r="I11438" s="166"/>
    </row>
    <row r="11439" spans="9:9" x14ac:dyDescent="0.25">
      <c r="I11439" s="166"/>
    </row>
    <row r="11440" spans="9:9" x14ac:dyDescent="0.25">
      <c r="I11440" s="166"/>
    </row>
    <row r="11441" spans="9:9" x14ac:dyDescent="0.25">
      <c r="I11441" s="166"/>
    </row>
    <row r="11442" spans="9:9" x14ac:dyDescent="0.25">
      <c r="I11442" s="166"/>
    </row>
    <row r="11443" spans="9:9" x14ac:dyDescent="0.25">
      <c r="I11443" s="166"/>
    </row>
    <row r="11444" spans="9:9" x14ac:dyDescent="0.25">
      <c r="I11444" s="166"/>
    </row>
    <row r="11445" spans="9:9" x14ac:dyDescent="0.25">
      <c r="I11445" s="166"/>
    </row>
    <row r="11446" spans="9:9" x14ac:dyDescent="0.25">
      <c r="I11446" s="166"/>
    </row>
    <row r="11447" spans="9:9" x14ac:dyDescent="0.25">
      <c r="I11447" s="166"/>
    </row>
    <row r="11448" spans="9:9" x14ac:dyDescent="0.25">
      <c r="I11448" s="166"/>
    </row>
    <row r="11449" spans="9:9" x14ac:dyDescent="0.25">
      <c r="I11449" s="166"/>
    </row>
    <row r="11450" spans="9:9" x14ac:dyDescent="0.25">
      <c r="I11450" s="166"/>
    </row>
    <row r="11451" spans="9:9" x14ac:dyDescent="0.25">
      <c r="I11451" s="166"/>
    </row>
    <row r="11452" spans="9:9" x14ac:dyDescent="0.25">
      <c r="I11452" s="166"/>
    </row>
    <row r="11453" spans="9:9" x14ac:dyDescent="0.25">
      <c r="I11453" s="166"/>
    </row>
    <row r="11454" spans="9:9" x14ac:dyDescent="0.25">
      <c r="I11454" s="166"/>
    </row>
    <row r="11455" spans="9:9" x14ac:dyDescent="0.25">
      <c r="I11455" s="166"/>
    </row>
    <row r="11456" spans="9:9" x14ac:dyDescent="0.25">
      <c r="I11456" s="166"/>
    </row>
    <row r="11457" spans="9:9" x14ac:dyDescent="0.25">
      <c r="I11457" s="166"/>
    </row>
    <row r="11458" spans="9:9" x14ac:dyDescent="0.25">
      <c r="I11458" s="166"/>
    </row>
    <row r="11459" spans="9:9" x14ac:dyDescent="0.25">
      <c r="I11459" s="166"/>
    </row>
    <row r="11460" spans="9:9" x14ac:dyDescent="0.25">
      <c r="I11460" s="166"/>
    </row>
    <row r="11461" spans="9:9" x14ac:dyDescent="0.25">
      <c r="I11461" s="166"/>
    </row>
    <row r="11462" spans="9:9" x14ac:dyDescent="0.25">
      <c r="I11462" s="166"/>
    </row>
    <row r="11463" spans="9:9" x14ac:dyDescent="0.25">
      <c r="I11463" s="166"/>
    </row>
    <row r="11464" spans="9:9" x14ac:dyDescent="0.25">
      <c r="I11464" s="166"/>
    </row>
    <row r="11465" spans="9:9" x14ac:dyDescent="0.25">
      <c r="I11465" s="166"/>
    </row>
    <row r="11466" spans="9:9" x14ac:dyDescent="0.25">
      <c r="I11466" s="166"/>
    </row>
    <row r="11467" spans="9:9" x14ac:dyDescent="0.25">
      <c r="I11467" s="166"/>
    </row>
    <row r="11468" spans="9:9" x14ac:dyDescent="0.25">
      <c r="I11468" s="166"/>
    </row>
    <row r="11469" spans="9:9" x14ac:dyDescent="0.25">
      <c r="I11469" s="166"/>
    </row>
    <row r="11470" spans="9:9" x14ac:dyDescent="0.25">
      <c r="I11470" s="166"/>
    </row>
    <row r="11471" spans="9:9" x14ac:dyDescent="0.25">
      <c r="I11471" s="166"/>
    </row>
    <row r="11472" spans="9:9" x14ac:dyDescent="0.25">
      <c r="I11472" s="166"/>
    </row>
    <row r="11473" spans="9:9" x14ac:dyDescent="0.25">
      <c r="I11473" s="166"/>
    </row>
    <row r="11474" spans="9:9" x14ac:dyDescent="0.25">
      <c r="I11474" s="166"/>
    </row>
    <row r="11475" spans="9:9" x14ac:dyDescent="0.25">
      <c r="I11475" s="166"/>
    </row>
    <row r="11476" spans="9:9" x14ac:dyDescent="0.25">
      <c r="I11476" s="166"/>
    </row>
    <row r="11477" spans="9:9" x14ac:dyDescent="0.25">
      <c r="I11477" s="166"/>
    </row>
    <row r="11478" spans="9:9" x14ac:dyDescent="0.25">
      <c r="I11478" s="166"/>
    </row>
    <row r="11479" spans="9:9" x14ac:dyDescent="0.25">
      <c r="I11479" s="166"/>
    </row>
    <row r="11480" spans="9:9" x14ac:dyDescent="0.25">
      <c r="I11480" s="166"/>
    </row>
    <row r="11481" spans="9:9" x14ac:dyDescent="0.25">
      <c r="I11481" s="166"/>
    </row>
    <row r="11482" spans="9:9" x14ac:dyDescent="0.25">
      <c r="I11482" s="166"/>
    </row>
    <row r="11483" spans="9:9" x14ac:dyDescent="0.25">
      <c r="I11483" s="166"/>
    </row>
    <row r="11484" spans="9:9" x14ac:dyDescent="0.25">
      <c r="I11484" s="166"/>
    </row>
    <row r="11485" spans="9:9" x14ac:dyDescent="0.25">
      <c r="I11485" s="166"/>
    </row>
    <row r="11486" spans="9:9" x14ac:dyDescent="0.25">
      <c r="I11486" s="166"/>
    </row>
    <row r="11487" spans="9:9" x14ac:dyDescent="0.25">
      <c r="I11487" s="166"/>
    </row>
    <row r="11488" spans="9:9" x14ac:dyDescent="0.25">
      <c r="I11488" s="166"/>
    </row>
    <row r="11489" spans="9:9" x14ac:dyDescent="0.25">
      <c r="I11489" s="166"/>
    </row>
    <row r="11490" spans="9:9" x14ac:dyDescent="0.25">
      <c r="I11490" s="166"/>
    </row>
    <row r="11491" spans="9:9" x14ac:dyDescent="0.25">
      <c r="I11491" s="166"/>
    </row>
    <row r="11492" spans="9:9" x14ac:dyDescent="0.25">
      <c r="I11492" s="166"/>
    </row>
    <row r="11493" spans="9:9" x14ac:dyDescent="0.25">
      <c r="I11493" s="166"/>
    </row>
    <row r="11494" spans="9:9" x14ac:dyDescent="0.25">
      <c r="I11494" s="166"/>
    </row>
    <row r="11495" spans="9:9" x14ac:dyDescent="0.25">
      <c r="I11495" s="166"/>
    </row>
    <row r="11496" spans="9:9" x14ac:dyDescent="0.25">
      <c r="I11496" s="166"/>
    </row>
    <row r="11497" spans="9:9" x14ac:dyDescent="0.25">
      <c r="I11497" s="166"/>
    </row>
    <row r="11498" spans="9:9" x14ac:dyDescent="0.25">
      <c r="I11498" s="166"/>
    </row>
    <row r="11499" spans="9:9" x14ac:dyDescent="0.25">
      <c r="I11499" s="166"/>
    </row>
    <row r="11500" spans="9:9" x14ac:dyDescent="0.25">
      <c r="I11500" s="166"/>
    </row>
    <row r="11501" spans="9:9" x14ac:dyDescent="0.25">
      <c r="I11501" s="166"/>
    </row>
    <row r="11502" spans="9:9" x14ac:dyDescent="0.25">
      <c r="I11502" s="166"/>
    </row>
    <row r="11503" spans="9:9" x14ac:dyDescent="0.25">
      <c r="I11503" s="166"/>
    </row>
    <row r="11504" spans="9:9" x14ac:dyDescent="0.25">
      <c r="I11504" s="166"/>
    </row>
    <row r="11505" spans="9:9" x14ac:dyDescent="0.25">
      <c r="I11505" s="166"/>
    </row>
    <row r="11506" spans="9:9" x14ac:dyDescent="0.25">
      <c r="I11506" s="166"/>
    </row>
    <row r="11507" spans="9:9" x14ac:dyDescent="0.25">
      <c r="I11507" s="166"/>
    </row>
    <row r="11508" spans="9:9" x14ac:dyDescent="0.25">
      <c r="I11508" s="166"/>
    </row>
    <row r="11509" spans="9:9" x14ac:dyDescent="0.25">
      <c r="I11509" s="166"/>
    </row>
    <row r="11510" spans="9:9" x14ac:dyDescent="0.25">
      <c r="I11510" s="166"/>
    </row>
    <row r="11511" spans="9:9" x14ac:dyDescent="0.25">
      <c r="I11511" s="166"/>
    </row>
    <row r="11512" spans="9:9" x14ac:dyDescent="0.25">
      <c r="I11512" s="166"/>
    </row>
    <row r="11513" spans="9:9" x14ac:dyDescent="0.25">
      <c r="I11513" s="166"/>
    </row>
    <row r="11514" spans="9:9" x14ac:dyDescent="0.25">
      <c r="I11514" s="166"/>
    </row>
    <row r="11515" spans="9:9" x14ac:dyDescent="0.25">
      <c r="I11515" s="166"/>
    </row>
    <row r="11516" spans="9:9" x14ac:dyDescent="0.25">
      <c r="I11516" s="166"/>
    </row>
    <row r="11517" spans="9:9" x14ac:dyDescent="0.25">
      <c r="I11517" s="166"/>
    </row>
    <row r="11518" spans="9:9" x14ac:dyDescent="0.25">
      <c r="I11518" s="166"/>
    </row>
    <row r="11519" spans="9:9" x14ac:dyDescent="0.25">
      <c r="I11519" s="166"/>
    </row>
    <row r="11520" spans="9:9" x14ac:dyDescent="0.25">
      <c r="I11520" s="166"/>
    </row>
    <row r="11521" spans="9:9" x14ac:dyDescent="0.25">
      <c r="I11521" s="166"/>
    </row>
    <row r="11522" spans="9:9" x14ac:dyDescent="0.25">
      <c r="I11522" s="166"/>
    </row>
    <row r="11523" spans="9:9" x14ac:dyDescent="0.25">
      <c r="I11523" s="166"/>
    </row>
    <row r="11524" spans="9:9" x14ac:dyDescent="0.25">
      <c r="I11524" s="166"/>
    </row>
    <row r="11525" spans="9:9" x14ac:dyDescent="0.25">
      <c r="I11525" s="166"/>
    </row>
    <row r="11526" spans="9:9" x14ac:dyDescent="0.25">
      <c r="I11526" s="166"/>
    </row>
    <row r="11527" spans="9:9" x14ac:dyDescent="0.25">
      <c r="I11527" s="166"/>
    </row>
    <row r="11528" spans="9:9" x14ac:dyDescent="0.25">
      <c r="I11528" s="166"/>
    </row>
    <row r="11529" spans="9:9" x14ac:dyDescent="0.25">
      <c r="I11529" s="166"/>
    </row>
    <row r="11530" spans="9:9" x14ac:dyDescent="0.25">
      <c r="I11530" s="166"/>
    </row>
    <row r="11531" spans="9:9" x14ac:dyDescent="0.25">
      <c r="I11531" s="166"/>
    </row>
    <row r="11532" spans="9:9" x14ac:dyDescent="0.25">
      <c r="I11532" s="166"/>
    </row>
    <row r="11533" spans="9:9" x14ac:dyDescent="0.25">
      <c r="I11533" s="166"/>
    </row>
    <row r="11534" spans="9:9" x14ac:dyDescent="0.25">
      <c r="I11534" s="166"/>
    </row>
    <row r="11535" spans="9:9" x14ac:dyDescent="0.25">
      <c r="I11535" s="166"/>
    </row>
    <row r="11536" spans="9:9" x14ac:dyDescent="0.25">
      <c r="I11536" s="166"/>
    </row>
    <row r="11537" spans="9:9" x14ac:dyDescent="0.25">
      <c r="I11537" s="166"/>
    </row>
    <row r="11538" spans="9:9" x14ac:dyDescent="0.25">
      <c r="I11538" s="166"/>
    </row>
    <row r="11539" spans="9:9" x14ac:dyDescent="0.25">
      <c r="I11539" s="166"/>
    </row>
    <row r="11540" spans="9:9" x14ac:dyDescent="0.25">
      <c r="I11540" s="166"/>
    </row>
    <row r="11541" spans="9:9" x14ac:dyDescent="0.25">
      <c r="I11541" s="166"/>
    </row>
    <row r="11542" spans="9:9" x14ac:dyDescent="0.25">
      <c r="I11542" s="166"/>
    </row>
    <row r="11543" spans="9:9" x14ac:dyDescent="0.25">
      <c r="I11543" s="166"/>
    </row>
    <row r="11544" spans="9:9" x14ac:dyDescent="0.25">
      <c r="I11544" s="166"/>
    </row>
    <row r="11545" spans="9:9" x14ac:dyDescent="0.25">
      <c r="I11545" s="166"/>
    </row>
    <row r="11546" spans="9:9" x14ac:dyDescent="0.25">
      <c r="I11546" s="166"/>
    </row>
    <row r="11547" spans="9:9" x14ac:dyDescent="0.25">
      <c r="I11547" s="166"/>
    </row>
    <row r="11548" spans="9:9" x14ac:dyDescent="0.25">
      <c r="I11548" s="166"/>
    </row>
    <row r="11549" spans="9:9" x14ac:dyDescent="0.25">
      <c r="I11549" s="166"/>
    </row>
    <row r="11550" spans="9:9" x14ac:dyDescent="0.25">
      <c r="I11550" s="166"/>
    </row>
    <row r="11551" spans="9:9" x14ac:dyDescent="0.25">
      <c r="I11551" s="166"/>
    </row>
    <row r="11552" spans="9:9" x14ac:dyDescent="0.25">
      <c r="I11552" s="166"/>
    </row>
    <row r="11553" spans="9:9" x14ac:dyDescent="0.25">
      <c r="I11553" s="166"/>
    </row>
    <row r="11554" spans="9:9" x14ac:dyDescent="0.25">
      <c r="I11554" s="166"/>
    </row>
    <row r="11555" spans="9:9" x14ac:dyDescent="0.25">
      <c r="I11555" s="166"/>
    </row>
    <row r="11556" spans="9:9" x14ac:dyDescent="0.25">
      <c r="I11556" s="166"/>
    </row>
    <row r="11557" spans="9:9" x14ac:dyDescent="0.25">
      <c r="I11557" s="166"/>
    </row>
    <row r="11558" spans="9:9" x14ac:dyDescent="0.25">
      <c r="I11558" s="166"/>
    </row>
    <row r="11559" spans="9:9" x14ac:dyDescent="0.25">
      <c r="I11559" s="166"/>
    </row>
    <row r="11560" spans="9:9" x14ac:dyDescent="0.25">
      <c r="I11560" s="166"/>
    </row>
    <row r="11561" spans="9:9" x14ac:dyDescent="0.25">
      <c r="I11561" s="166"/>
    </row>
    <row r="11562" spans="9:9" x14ac:dyDescent="0.25">
      <c r="I11562" s="166"/>
    </row>
    <row r="11563" spans="9:9" x14ac:dyDescent="0.25">
      <c r="I11563" s="166"/>
    </row>
    <row r="11564" spans="9:9" x14ac:dyDescent="0.25">
      <c r="I11564" s="166"/>
    </row>
    <row r="11565" spans="9:9" x14ac:dyDescent="0.25">
      <c r="I11565" s="166"/>
    </row>
    <row r="11566" spans="9:9" x14ac:dyDescent="0.25">
      <c r="I11566" s="166"/>
    </row>
    <row r="11567" spans="9:9" x14ac:dyDescent="0.25">
      <c r="I11567" s="166"/>
    </row>
    <row r="11568" spans="9:9" x14ac:dyDescent="0.25">
      <c r="I11568" s="166"/>
    </row>
    <row r="11569" spans="9:9" x14ac:dyDescent="0.25">
      <c r="I11569" s="166"/>
    </row>
    <row r="11570" spans="9:9" x14ac:dyDescent="0.25">
      <c r="I11570" s="166"/>
    </row>
    <row r="11571" spans="9:9" x14ac:dyDescent="0.25">
      <c r="I11571" s="166"/>
    </row>
    <row r="11572" spans="9:9" x14ac:dyDescent="0.25">
      <c r="I11572" s="166"/>
    </row>
    <row r="11573" spans="9:9" x14ac:dyDescent="0.25">
      <c r="I11573" s="166"/>
    </row>
    <row r="11574" spans="9:9" x14ac:dyDescent="0.25">
      <c r="I11574" s="166"/>
    </row>
    <row r="11575" spans="9:9" x14ac:dyDescent="0.25">
      <c r="I11575" s="166"/>
    </row>
    <row r="11576" spans="9:9" x14ac:dyDescent="0.25">
      <c r="I11576" s="166"/>
    </row>
    <row r="11577" spans="9:9" x14ac:dyDescent="0.25">
      <c r="I11577" s="166"/>
    </row>
    <row r="11578" spans="9:9" x14ac:dyDescent="0.25">
      <c r="I11578" s="166"/>
    </row>
    <row r="11579" spans="9:9" x14ac:dyDescent="0.25">
      <c r="I11579" s="166"/>
    </row>
    <row r="11580" spans="9:9" x14ac:dyDescent="0.25">
      <c r="I11580" s="166"/>
    </row>
    <row r="11581" spans="9:9" x14ac:dyDescent="0.25">
      <c r="I11581" s="166"/>
    </row>
    <row r="11582" spans="9:9" x14ac:dyDescent="0.25">
      <c r="I11582" s="166"/>
    </row>
    <row r="11583" spans="9:9" x14ac:dyDescent="0.25">
      <c r="I11583" s="166"/>
    </row>
    <row r="11584" spans="9:9" x14ac:dyDescent="0.25">
      <c r="I11584" s="166"/>
    </row>
    <row r="11585" spans="9:9" x14ac:dyDescent="0.25">
      <c r="I11585" s="166"/>
    </row>
    <row r="11586" spans="9:9" x14ac:dyDescent="0.25">
      <c r="I11586" s="166"/>
    </row>
    <row r="11587" spans="9:9" x14ac:dyDescent="0.25">
      <c r="I11587" s="166"/>
    </row>
    <row r="11588" spans="9:9" x14ac:dyDescent="0.25">
      <c r="I11588" s="166"/>
    </row>
    <row r="11589" spans="9:9" x14ac:dyDescent="0.25">
      <c r="I11589" s="166"/>
    </row>
    <row r="11590" spans="9:9" x14ac:dyDescent="0.25">
      <c r="I11590" s="166"/>
    </row>
    <row r="11591" spans="9:9" x14ac:dyDescent="0.25">
      <c r="I11591" s="166"/>
    </row>
    <row r="11592" spans="9:9" x14ac:dyDescent="0.25">
      <c r="I11592" s="166"/>
    </row>
    <row r="11593" spans="9:9" x14ac:dyDescent="0.25">
      <c r="I11593" s="166"/>
    </row>
    <row r="11594" spans="9:9" x14ac:dyDescent="0.25">
      <c r="I11594" s="166"/>
    </row>
    <row r="11595" spans="9:9" x14ac:dyDescent="0.25">
      <c r="I11595" s="166"/>
    </row>
    <row r="11596" spans="9:9" x14ac:dyDescent="0.25">
      <c r="I11596" s="166"/>
    </row>
    <row r="11597" spans="9:9" x14ac:dyDescent="0.25">
      <c r="I11597" s="166"/>
    </row>
    <row r="11598" spans="9:9" x14ac:dyDescent="0.25">
      <c r="I11598" s="166"/>
    </row>
    <row r="11599" spans="9:9" x14ac:dyDescent="0.25">
      <c r="I11599" s="166"/>
    </row>
    <row r="11600" spans="9:9" x14ac:dyDescent="0.25">
      <c r="I11600" s="166"/>
    </row>
    <row r="11601" spans="9:9" x14ac:dyDescent="0.25">
      <c r="I11601" s="166"/>
    </row>
    <row r="11602" spans="9:9" x14ac:dyDescent="0.25">
      <c r="I11602" s="166"/>
    </row>
    <row r="11603" spans="9:9" x14ac:dyDescent="0.25">
      <c r="I11603" s="166"/>
    </row>
    <row r="11604" spans="9:9" x14ac:dyDescent="0.25">
      <c r="I11604" s="166"/>
    </row>
    <row r="11605" spans="9:9" x14ac:dyDescent="0.25">
      <c r="I11605" s="166"/>
    </row>
    <row r="11606" spans="9:9" x14ac:dyDescent="0.25">
      <c r="I11606" s="166"/>
    </row>
    <row r="11607" spans="9:9" x14ac:dyDescent="0.25">
      <c r="I11607" s="166"/>
    </row>
    <row r="11608" spans="9:9" x14ac:dyDescent="0.25">
      <c r="I11608" s="166"/>
    </row>
    <row r="11609" spans="9:9" x14ac:dyDescent="0.25">
      <c r="I11609" s="166"/>
    </row>
    <row r="11610" spans="9:9" x14ac:dyDescent="0.25">
      <c r="I11610" s="166"/>
    </row>
    <row r="11611" spans="9:9" x14ac:dyDescent="0.25">
      <c r="I11611" s="166"/>
    </row>
    <row r="11612" spans="9:9" x14ac:dyDescent="0.25">
      <c r="I11612" s="166"/>
    </row>
    <row r="11613" spans="9:9" x14ac:dyDescent="0.25">
      <c r="I11613" s="166"/>
    </row>
    <row r="11614" spans="9:9" x14ac:dyDescent="0.25">
      <c r="I11614" s="166"/>
    </row>
    <row r="11615" spans="9:9" x14ac:dyDescent="0.25">
      <c r="I11615" s="166"/>
    </row>
    <row r="11616" spans="9:9" x14ac:dyDescent="0.25">
      <c r="I11616" s="166"/>
    </row>
    <row r="11617" spans="9:9" x14ac:dyDescent="0.25">
      <c r="I11617" s="166"/>
    </row>
    <row r="11618" spans="9:9" x14ac:dyDescent="0.25">
      <c r="I11618" s="166"/>
    </row>
    <row r="11619" spans="9:9" x14ac:dyDescent="0.25">
      <c r="I11619" s="166"/>
    </row>
    <row r="11620" spans="9:9" x14ac:dyDescent="0.25">
      <c r="I11620" s="166"/>
    </row>
    <row r="11621" spans="9:9" x14ac:dyDescent="0.25">
      <c r="I11621" s="166"/>
    </row>
    <row r="11622" spans="9:9" x14ac:dyDescent="0.25">
      <c r="I11622" s="166"/>
    </row>
    <row r="11623" spans="9:9" x14ac:dyDescent="0.25">
      <c r="I11623" s="166"/>
    </row>
    <row r="11624" spans="9:9" x14ac:dyDescent="0.25">
      <c r="I11624" s="166"/>
    </row>
    <row r="11625" spans="9:9" x14ac:dyDescent="0.25">
      <c r="I11625" s="166"/>
    </row>
    <row r="11626" spans="9:9" x14ac:dyDescent="0.25">
      <c r="I11626" s="166"/>
    </row>
    <row r="11627" spans="9:9" x14ac:dyDescent="0.25">
      <c r="I11627" s="166"/>
    </row>
    <row r="11628" spans="9:9" x14ac:dyDescent="0.25">
      <c r="I11628" s="166"/>
    </row>
    <row r="11629" spans="9:9" x14ac:dyDescent="0.25">
      <c r="I11629" s="166"/>
    </row>
    <row r="11630" spans="9:9" x14ac:dyDescent="0.25">
      <c r="I11630" s="166"/>
    </row>
    <row r="11631" spans="9:9" x14ac:dyDescent="0.25">
      <c r="I11631" s="166"/>
    </row>
    <row r="11632" spans="9:9" x14ac:dyDescent="0.25">
      <c r="I11632" s="166"/>
    </row>
    <row r="11633" spans="9:9" x14ac:dyDescent="0.25">
      <c r="I11633" s="166"/>
    </row>
    <row r="11634" spans="9:9" x14ac:dyDescent="0.25">
      <c r="I11634" s="166"/>
    </row>
    <row r="11635" spans="9:9" x14ac:dyDescent="0.25">
      <c r="I11635" s="166"/>
    </row>
    <row r="11636" spans="9:9" x14ac:dyDescent="0.25">
      <c r="I11636" s="166"/>
    </row>
    <row r="11637" spans="9:9" x14ac:dyDescent="0.25">
      <c r="I11637" s="166"/>
    </row>
    <row r="11638" spans="9:9" x14ac:dyDescent="0.25">
      <c r="I11638" s="166"/>
    </row>
    <row r="11639" spans="9:9" x14ac:dyDescent="0.25">
      <c r="I11639" s="166"/>
    </row>
    <row r="11640" spans="9:9" x14ac:dyDescent="0.25">
      <c r="I11640" s="166"/>
    </row>
    <row r="11641" spans="9:9" x14ac:dyDescent="0.25">
      <c r="I11641" s="166"/>
    </row>
    <row r="11642" spans="9:9" x14ac:dyDescent="0.25">
      <c r="I11642" s="166"/>
    </row>
    <row r="11643" spans="9:9" x14ac:dyDescent="0.25">
      <c r="I11643" s="166"/>
    </row>
    <row r="11644" spans="9:9" x14ac:dyDescent="0.25">
      <c r="I11644" s="166"/>
    </row>
    <row r="11645" spans="9:9" x14ac:dyDescent="0.25">
      <c r="I11645" s="166"/>
    </row>
    <row r="11646" spans="9:9" x14ac:dyDescent="0.25">
      <c r="I11646" s="166"/>
    </row>
    <row r="11647" spans="9:9" x14ac:dyDescent="0.25">
      <c r="I11647" s="166"/>
    </row>
    <row r="11648" spans="9:9" x14ac:dyDescent="0.25">
      <c r="I11648" s="166"/>
    </row>
    <row r="11649" spans="9:9" x14ac:dyDescent="0.25">
      <c r="I11649" s="166"/>
    </row>
    <row r="11650" spans="9:9" x14ac:dyDescent="0.25">
      <c r="I11650" s="166"/>
    </row>
    <row r="11651" spans="9:9" x14ac:dyDescent="0.25">
      <c r="I11651" s="166"/>
    </row>
    <row r="11652" spans="9:9" x14ac:dyDescent="0.25">
      <c r="I11652" s="166"/>
    </row>
    <row r="11653" spans="9:9" x14ac:dyDescent="0.25">
      <c r="I11653" s="166"/>
    </row>
    <row r="11654" spans="9:9" x14ac:dyDescent="0.25">
      <c r="I11654" s="166"/>
    </row>
    <row r="11655" spans="9:9" x14ac:dyDescent="0.25">
      <c r="I11655" s="166"/>
    </row>
    <row r="11656" spans="9:9" x14ac:dyDescent="0.25">
      <c r="I11656" s="166"/>
    </row>
    <row r="11657" spans="9:9" x14ac:dyDescent="0.25">
      <c r="I11657" s="166"/>
    </row>
    <row r="11658" spans="9:9" x14ac:dyDescent="0.25">
      <c r="I11658" s="166"/>
    </row>
    <row r="11659" spans="9:9" x14ac:dyDescent="0.25">
      <c r="I11659" s="166"/>
    </row>
    <row r="11660" spans="9:9" x14ac:dyDescent="0.25">
      <c r="I11660" s="166"/>
    </row>
    <row r="11661" spans="9:9" x14ac:dyDescent="0.25">
      <c r="I11661" s="166"/>
    </row>
    <row r="11662" spans="9:9" x14ac:dyDescent="0.25">
      <c r="I11662" s="166"/>
    </row>
    <row r="11663" spans="9:9" x14ac:dyDescent="0.25">
      <c r="I11663" s="166"/>
    </row>
    <row r="11664" spans="9:9" x14ac:dyDescent="0.25">
      <c r="I11664" s="166"/>
    </row>
    <row r="11665" spans="9:9" x14ac:dyDescent="0.25">
      <c r="I11665" s="166"/>
    </row>
    <row r="11666" spans="9:9" x14ac:dyDescent="0.25">
      <c r="I11666" s="166"/>
    </row>
    <row r="11667" spans="9:9" x14ac:dyDescent="0.25">
      <c r="I11667" s="166"/>
    </row>
    <row r="11668" spans="9:9" x14ac:dyDescent="0.25">
      <c r="I11668" s="166"/>
    </row>
    <row r="11669" spans="9:9" x14ac:dyDescent="0.25">
      <c r="I11669" s="166"/>
    </row>
    <row r="11670" spans="9:9" x14ac:dyDescent="0.25">
      <c r="I11670" s="166"/>
    </row>
    <row r="11671" spans="9:9" x14ac:dyDescent="0.25">
      <c r="I11671" s="166"/>
    </row>
    <row r="11672" spans="9:9" x14ac:dyDescent="0.25">
      <c r="I11672" s="166"/>
    </row>
    <row r="11673" spans="9:9" x14ac:dyDescent="0.25">
      <c r="I11673" s="166"/>
    </row>
    <row r="11674" spans="9:9" x14ac:dyDescent="0.25">
      <c r="I11674" s="166"/>
    </row>
    <row r="11675" spans="9:9" x14ac:dyDescent="0.25">
      <c r="I11675" s="166"/>
    </row>
    <row r="11676" spans="9:9" x14ac:dyDescent="0.25">
      <c r="I11676" s="166"/>
    </row>
    <row r="11677" spans="9:9" x14ac:dyDescent="0.25">
      <c r="I11677" s="166"/>
    </row>
    <row r="11678" spans="9:9" x14ac:dyDescent="0.25">
      <c r="I11678" s="166"/>
    </row>
    <row r="11679" spans="9:9" x14ac:dyDescent="0.25">
      <c r="I11679" s="166"/>
    </row>
    <row r="11680" spans="9:9" x14ac:dyDescent="0.25">
      <c r="I11680" s="166"/>
    </row>
    <row r="11681" spans="9:9" x14ac:dyDescent="0.25">
      <c r="I11681" s="166"/>
    </row>
    <row r="11682" spans="9:9" x14ac:dyDescent="0.25">
      <c r="I11682" s="166"/>
    </row>
    <row r="11683" spans="9:9" x14ac:dyDescent="0.25">
      <c r="I11683" s="166"/>
    </row>
    <row r="11684" spans="9:9" x14ac:dyDescent="0.25">
      <c r="I11684" s="166"/>
    </row>
    <row r="11685" spans="9:9" x14ac:dyDescent="0.25">
      <c r="I11685" s="166"/>
    </row>
    <row r="11686" spans="9:9" x14ac:dyDescent="0.25">
      <c r="I11686" s="166"/>
    </row>
    <row r="11687" spans="9:9" x14ac:dyDescent="0.25">
      <c r="I11687" s="166"/>
    </row>
    <row r="11688" spans="9:9" x14ac:dyDescent="0.25">
      <c r="I11688" s="166"/>
    </row>
    <row r="11689" spans="9:9" x14ac:dyDescent="0.25">
      <c r="I11689" s="166"/>
    </row>
    <row r="11690" spans="9:9" x14ac:dyDescent="0.25">
      <c r="I11690" s="166"/>
    </row>
    <row r="11691" spans="9:9" x14ac:dyDescent="0.25">
      <c r="I11691" s="166"/>
    </row>
    <row r="11692" spans="9:9" x14ac:dyDescent="0.25">
      <c r="I11692" s="166"/>
    </row>
    <row r="11693" spans="9:9" x14ac:dyDescent="0.25">
      <c r="I11693" s="166"/>
    </row>
    <row r="11694" spans="9:9" x14ac:dyDescent="0.25">
      <c r="I11694" s="166"/>
    </row>
    <row r="11695" spans="9:9" x14ac:dyDescent="0.25">
      <c r="I11695" s="166"/>
    </row>
    <row r="11696" spans="9:9" x14ac:dyDescent="0.25">
      <c r="I11696" s="166"/>
    </row>
    <row r="11697" spans="9:9" x14ac:dyDescent="0.25">
      <c r="I11697" s="166"/>
    </row>
    <row r="11698" spans="9:9" x14ac:dyDescent="0.25">
      <c r="I11698" s="166"/>
    </row>
    <row r="11699" spans="9:9" x14ac:dyDescent="0.25">
      <c r="I11699" s="166"/>
    </row>
    <row r="11700" spans="9:9" x14ac:dyDescent="0.25">
      <c r="I11700" s="166"/>
    </row>
    <row r="11701" spans="9:9" x14ac:dyDescent="0.25">
      <c r="I11701" s="166"/>
    </row>
    <row r="11702" spans="9:9" x14ac:dyDescent="0.25">
      <c r="I11702" s="166"/>
    </row>
    <row r="11703" spans="9:9" x14ac:dyDescent="0.25">
      <c r="I11703" s="166"/>
    </row>
    <row r="11704" spans="9:9" x14ac:dyDescent="0.25">
      <c r="I11704" s="166"/>
    </row>
    <row r="11705" spans="9:9" x14ac:dyDescent="0.25">
      <c r="I11705" s="166"/>
    </row>
    <row r="11706" spans="9:9" x14ac:dyDescent="0.25">
      <c r="I11706" s="166"/>
    </row>
    <row r="11707" spans="9:9" x14ac:dyDescent="0.25">
      <c r="I11707" s="166"/>
    </row>
    <row r="11708" spans="9:9" x14ac:dyDescent="0.25">
      <c r="I11708" s="166"/>
    </row>
    <row r="11709" spans="9:9" x14ac:dyDescent="0.25">
      <c r="I11709" s="166"/>
    </row>
    <row r="11710" spans="9:9" x14ac:dyDescent="0.25">
      <c r="I11710" s="166"/>
    </row>
    <row r="11711" spans="9:9" x14ac:dyDescent="0.25">
      <c r="I11711" s="166"/>
    </row>
    <row r="11712" spans="9:9" x14ac:dyDescent="0.25">
      <c r="I11712" s="166"/>
    </row>
    <row r="11713" spans="9:9" x14ac:dyDescent="0.25">
      <c r="I11713" s="166"/>
    </row>
    <row r="11714" spans="9:9" x14ac:dyDescent="0.25">
      <c r="I11714" s="166"/>
    </row>
    <row r="11715" spans="9:9" x14ac:dyDescent="0.25">
      <c r="I11715" s="166"/>
    </row>
    <row r="11716" spans="9:9" x14ac:dyDescent="0.25">
      <c r="I11716" s="166"/>
    </row>
    <row r="11717" spans="9:9" x14ac:dyDescent="0.25">
      <c r="I11717" s="166"/>
    </row>
    <row r="11718" spans="9:9" x14ac:dyDescent="0.25">
      <c r="I11718" s="166"/>
    </row>
    <row r="11719" spans="9:9" x14ac:dyDescent="0.25">
      <c r="I11719" s="166"/>
    </row>
    <row r="11720" spans="9:9" x14ac:dyDescent="0.25">
      <c r="I11720" s="166"/>
    </row>
    <row r="11721" spans="9:9" x14ac:dyDescent="0.25">
      <c r="I11721" s="166"/>
    </row>
    <row r="11722" spans="9:9" x14ac:dyDescent="0.25">
      <c r="I11722" s="166"/>
    </row>
    <row r="11723" spans="9:9" x14ac:dyDescent="0.25">
      <c r="I11723" s="166"/>
    </row>
    <row r="11724" spans="9:9" x14ac:dyDescent="0.25">
      <c r="I11724" s="166"/>
    </row>
    <row r="11725" spans="9:9" x14ac:dyDescent="0.25">
      <c r="I11725" s="166"/>
    </row>
    <row r="11726" spans="9:9" x14ac:dyDescent="0.25">
      <c r="I11726" s="166"/>
    </row>
    <row r="11727" spans="9:9" x14ac:dyDescent="0.25">
      <c r="I11727" s="166"/>
    </row>
    <row r="11728" spans="9:9" x14ac:dyDescent="0.25">
      <c r="I11728" s="166"/>
    </row>
    <row r="11729" spans="9:9" x14ac:dyDescent="0.25">
      <c r="I11729" s="166"/>
    </row>
    <row r="11730" spans="9:9" x14ac:dyDescent="0.25">
      <c r="I11730" s="166"/>
    </row>
    <row r="11731" spans="9:9" x14ac:dyDescent="0.25">
      <c r="I11731" s="166"/>
    </row>
    <row r="11732" spans="9:9" x14ac:dyDescent="0.25">
      <c r="I11732" s="166"/>
    </row>
    <row r="11733" spans="9:9" x14ac:dyDescent="0.25">
      <c r="I11733" s="166"/>
    </row>
    <row r="11734" spans="9:9" x14ac:dyDescent="0.25">
      <c r="I11734" s="166"/>
    </row>
    <row r="11735" spans="9:9" x14ac:dyDescent="0.25">
      <c r="I11735" s="166"/>
    </row>
    <row r="11736" spans="9:9" x14ac:dyDescent="0.25">
      <c r="I11736" s="166"/>
    </row>
    <row r="11737" spans="9:9" x14ac:dyDescent="0.25">
      <c r="I11737" s="166"/>
    </row>
    <row r="11738" spans="9:9" x14ac:dyDescent="0.25">
      <c r="I11738" s="166"/>
    </row>
    <row r="11739" spans="9:9" x14ac:dyDescent="0.25">
      <c r="I11739" s="166"/>
    </row>
    <row r="11740" spans="9:9" x14ac:dyDescent="0.25">
      <c r="I11740" s="166"/>
    </row>
    <row r="11741" spans="9:9" x14ac:dyDescent="0.25">
      <c r="I11741" s="166"/>
    </row>
    <row r="11742" spans="9:9" x14ac:dyDescent="0.25">
      <c r="I11742" s="166"/>
    </row>
    <row r="11743" spans="9:9" x14ac:dyDescent="0.25">
      <c r="I11743" s="166"/>
    </row>
    <row r="11744" spans="9:9" x14ac:dyDescent="0.25">
      <c r="I11744" s="166"/>
    </row>
    <row r="11745" spans="9:9" x14ac:dyDescent="0.25">
      <c r="I11745" s="166"/>
    </row>
    <row r="11746" spans="9:9" x14ac:dyDescent="0.25">
      <c r="I11746" s="166"/>
    </row>
    <row r="11747" spans="9:9" x14ac:dyDescent="0.25">
      <c r="I11747" s="166"/>
    </row>
    <row r="11748" spans="9:9" x14ac:dyDescent="0.25">
      <c r="I11748" s="166"/>
    </row>
    <row r="11749" spans="9:9" x14ac:dyDescent="0.25">
      <c r="I11749" s="166"/>
    </row>
    <row r="11750" spans="9:9" x14ac:dyDescent="0.25">
      <c r="I11750" s="166"/>
    </row>
    <row r="11751" spans="9:9" x14ac:dyDescent="0.25">
      <c r="I11751" s="166"/>
    </row>
    <row r="11752" spans="9:9" x14ac:dyDescent="0.25">
      <c r="I11752" s="166"/>
    </row>
    <row r="11753" spans="9:9" x14ac:dyDescent="0.25">
      <c r="I11753" s="166"/>
    </row>
    <row r="11754" spans="9:9" x14ac:dyDescent="0.25">
      <c r="I11754" s="166"/>
    </row>
    <row r="11755" spans="9:9" x14ac:dyDescent="0.25">
      <c r="I11755" s="166"/>
    </row>
    <row r="11756" spans="9:9" x14ac:dyDescent="0.25">
      <c r="I11756" s="166"/>
    </row>
    <row r="11757" spans="9:9" x14ac:dyDescent="0.25">
      <c r="I11757" s="166"/>
    </row>
    <row r="11758" spans="9:9" x14ac:dyDescent="0.25">
      <c r="I11758" s="166"/>
    </row>
    <row r="11759" spans="9:9" x14ac:dyDescent="0.25">
      <c r="I11759" s="166"/>
    </row>
    <row r="11760" spans="9:9" x14ac:dyDescent="0.25">
      <c r="I11760" s="166"/>
    </row>
    <row r="11761" spans="9:9" x14ac:dyDescent="0.25">
      <c r="I11761" s="166"/>
    </row>
    <row r="11762" spans="9:9" x14ac:dyDescent="0.25">
      <c r="I11762" s="166"/>
    </row>
    <row r="11763" spans="9:9" x14ac:dyDescent="0.25">
      <c r="I11763" s="166"/>
    </row>
    <row r="11764" spans="9:9" x14ac:dyDescent="0.25">
      <c r="I11764" s="166"/>
    </row>
    <row r="11765" spans="9:9" x14ac:dyDescent="0.25">
      <c r="I11765" s="166"/>
    </row>
    <row r="11766" spans="9:9" x14ac:dyDescent="0.25">
      <c r="I11766" s="166"/>
    </row>
    <row r="11767" spans="9:9" x14ac:dyDescent="0.25">
      <c r="I11767" s="166"/>
    </row>
    <row r="11768" spans="9:9" x14ac:dyDescent="0.25">
      <c r="I11768" s="166"/>
    </row>
    <row r="11769" spans="9:9" x14ac:dyDescent="0.25">
      <c r="I11769" s="166"/>
    </row>
    <row r="11770" spans="9:9" x14ac:dyDescent="0.25">
      <c r="I11770" s="166"/>
    </row>
    <row r="11771" spans="9:9" x14ac:dyDescent="0.25">
      <c r="I11771" s="166"/>
    </row>
    <row r="11772" spans="9:9" x14ac:dyDescent="0.25">
      <c r="I11772" s="166"/>
    </row>
    <row r="11773" spans="9:9" x14ac:dyDescent="0.25">
      <c r="I11773" s="166"/>
    </row>
    <row r="11774" spans="9:9" x14ac:dyDescent="0.25">
      <c r="I11774" s="166"/>
    </row>
    <row r="11775" spans="9:9" x14ac:dyDescent="0.25">
      <c r="I11775" s="166"/>
    </row>
    <row r="11776" spans="9:9" x14ac:dyDescent="0.25">
      <c r="I11776" s="166"/>
    </row>
    <row r="11777" spans="9:9" x14ac:dyDescent="0.25">
      <c r="I11777" s="166"/>
    </row>
    <row r="11778" spans="9:9" x14ac:dyDescent="0.25">
      <c r="I11778" s="166"/>
    </row>
    <row r="11779" spans="9:9" x14ac:dyDescent="0.25">
      <c r="I11779" s="166"/>
    </row>
    <row r="11780" spans="9:9" x14ac:dyDescent="0.25">
      <c r="I11780" s="166"/>
    </row>
    <row r="11781" spans="9:9" x14ac:dyDescent="0.25">
      <c r="I11781" s="166"/>
    </row>
    <row r="11782" spans="9:9" x14ac:dyDescent="0.25">
      <c r="I11782" s="166"/>
    </row>
    <row r="11783" spans="9:9" x14ac:dyDescent="0.25">
      <c r="I11783" s="166"/>
    </row>
    <row r="11784" spans="9:9" x14ac:dyDescent="0.25">
      <c r="I11784" s="166"/>
    </row>
    <row r="11785" spans="9:9" x14ac:dyDescent="0.25">
      <c r="I11785" s="166"/>
    </row>
    <row r="11786" spans="9:9" x14ac:dyDescent="0.25">
      <c r="I11786" s="166"/>
    </row>
    <row r="11787" spans="9:9" x14ac:dyDescent="0.25">
      <c r="I11787" s="166"/>
    </row>
    <row r="11788" spans="9:9" x14ac:dyDescent="0.25">
      <c r="I11788" s="166"/>
    </row>
    <row r="11789" spans="9:9" x14ac:dyDescent="0.25">
      <c r="I11789" s="166"/>
    </row>
    <row r="11790" spans="9:9" x14ac:dyDescent="0.25">
      <c r="I11790" s="166"/>
    </row>
    <row r="11791" spans="9:9" x14ac:dyDescent="0.25">
      <c r="I11791" s="166"/>
    </row>
    <row r="11792" spans="9:9" x14ac:dyDescent="0.25">
      <c r="I11792" s="166"/>
    </row>
    <row r="11793" spans="9:9" x14ac:dyDescent="0.25">
      <c r="I11793" s="166"/>
    </row>
    <row r="11794" spans="9:9" x14ac:dyDescent="0.25">
      <c r="I11794" s="166"/>
    </row>
    <row r="11795" spans="9:9" x14ac:dyDescent="0.25">
      <c r="I11795" s="166"/>
    </row>
    <row r="11796" spans="9:9" x14ac:dyDescent="0.25">
      <c r="I11796" s="166"/>
    </row>
    <row r="11797" spans="9:9" x14ac:dyDescent="0.25">
      <c r="I11797" s="166"/>
    </row>
    <row r="11798" spans="9:9" x14ac:dyDescent="0.25">
      <c r="I11798" s="166"/>
    </row>
    <row r="11799" spans="9:9" x14ac:dyDescent="0.25">
      <c r="I11799" s="166"/>
    </row>
    <row r="11800" spans="9:9" x14ac:dyDescent="0.25">
      <c r="I11800" s="166"/>
    </row>
    <row r="11801" spans="9:9" x14ac:dyDescent="0.25">
      <c r="I11801" s="166"/>
    </row>
    <row r="11802" spans="9:9" x14ac:dyDescent="0.25">
      <c r="I11802" s="166"/>
    </row>
    <row r="11803" spans="9:9" x14ac:dyDescent="0.25">
      <c r="I11803" s="166"/>
    </row>
    <row r="11804" spans="9:9" x14ac:dyDescent="0.25">
      <c r="I11804" s="166"/>
    </row>
    <row r="11805" spans="9:9" x14ac:dyDescent="0.25">
      <c r="I11805" s="166"/>
    </row>
    <row r="11806" spans="9:9" x14ac:dyDescent="0.25">
      <c r="I11806" s="166"/>
    </row>
    <row r="11807" spans="9:9" x14ac:dyDescent="0.25">
      <c r="I11807" s="166"/>
    </row>
    <row r="11808" spans="9:9" x14ac:dyDescent="0.25">
      <c r="I11808" s="166"/>
    </row>
    <row r="11809" spans="9:9" x14ac:dyDescent="0.25">
      <c r="I11809" s="166"/>
    </row>
    <row r="11810" spans="9:9" x14ac:dyDescent="0.25">
      <c r="I11810" s="166"/>
    </row>
    <row r="11811" spans="9:9" x14ac:dyDescent="0.25">
      <c r="I11811" s="166"/>
    </row>
    <row r="11812" spans="9:9" x14ac:dyDescent="0.25">
      <c r="I11812" s="166"/>
    </row>
    <row r="11813" spans="9:9" x14ac:dyDescent="0.25">
      <c r="I11813" s="166"/>
    </row>
    <row r="11814" spans="9:9" x14ac:dyDescent="0.25">
      <c r="I11814" s="166"/>
    </row>
    <row r="11815" spans="9:9" x14ac:dyDescent="0.25">
      <c r="I11815" s="166"/>
    </row>
    <row r="11816" spans="9:9" x14ac:dyDescent="0.25">
      <c r="I11816" s="166"/>
    </row>
    <row r="11817" spans="9:9" x14ac:dyDescent="0.25">
      <c r="I11817" s="166"/>
    </row>
    <row r="11818" spans="9:9" x14ac:dyDescent="0.25">
      <c r="I11818" s="166"/>
    </row>
    <row r="11819" spans="9:9" x14ac:dyDescent="0.25">
      <c r="I11819" s="166"/>
    </row>
    <row r="11820" spans="9:9" x14ac:dyDescent="0.25">
      <c r="I11820" s="166"/>
    </row>
    <row r="11821" spans="9:9" x14ac:dyDescent="0.25">
      <c r="I11821" s="166"/>
    </row>
    <row r="11822" spans="9:9" x14ac:dyDescent="0.25">
      <c r="I11822" s="166"/>
    </row>
    <row r="11823" spans="9:9" x14ac:dyDescent="0.25">
      <c r="I11823" s="166"/>
    </row>
    <row r="11824" spans="9:9" x14ac:dyDescent="0.25">
      <c r="I11824" s="166"/>
    </row>
    <row r="11825" spans="9:9" x14ac:dyDescent="0.25">
      <c r="I11825" s="166"/>
    </row>
    <row r="11826" spans="9:9" x14ac:dyDescent="0.25">
      <c r="I11826" s="166"/>
    </row>
    <row r="11827" spans="9:9" x14ac:dyDescent="0.25">
      <c r="I11827" s="166"/>
    </row>
    <row r="11828" spans="9:9" x14ac:dyDescent="0.25">
      <c r="I11828" s="166"/>
    </row>
    <row r="11829" spans="9:9" x14ac:dyDescent="0.25">
      <c r="I11829" s="166"/>
    </row>
    <row r="11830" spans="9:9" x14ac:dyDescent="0.25">
      <c r="I11830" s="166"/>
    </row>
    <row r="11831" spans="9:9" x14ac:dyDescent="0.25">
      <c r="I11831" s="166"/>
    </row>
    <row r="11832" spans="9:9" x14ac:dyDescent="0.25">
      <c r="I11832" s="166"/>
    </row>
    <row r="11833" spans="9:9" x14ac:dyDescent="0.25">
      <c r="I11833" s="166"/>
    </row>
    <row r="11834" spans="9:9" x14ac:dyDescent="0.25">
      <c r="I11834" s="166"/>
    </row>
    <row r="11835" spans="9:9" x14ac:dyDescent="0.25">
      <c r="I11835" s="166"/>
    </row>
    <row r="11836" spans="9:9" x14ac:dyDescent="0.25">
      <c r="I11836" s="166"/>
    </row>
    <row r="11837" spans="9:9" x14ac:dyDescent="0.25">
      <c r="I11837" s="166"/>
    </row>
    <row r="11838" spans="9:9" x14ac:dyDescent="0.25">
      <c r="I11838" s="166"/>
    </row>
    <row r="11839" spans="9:9" x14ac:dyDescent="0.25">
      <c r="I11839" s="166"/>
    </row>
    <row r="11840" spans="9:9" x14ac:dyDescent="0.25">
      <c r="I11840" s="166"/>
    </row>
    <row r="11841" spans="9:9" x14ac:dyDescent="0.25">
      <c r="I11841" s="166"/>
    </row>
    <row r="11842" spans="9:9" x14ac:dyDescent="0.25">
      <c r="I11842" s="166"/>
    </row>
    <row r="11843" spans="9:9" x14ac:dyDescent="0.25">
      <c r="I11843" s="166"/>
    </row>
    <row r="11844" spans="9:9" x14ac:dyDescent="0.25">
      <c r="I11844" s="166"/>
    </row>
    <row r="11845" spans="9:9" x14ac:dyDescent="0.25">
      <c r="I11845" s="166"/>
    </row>
    <row r="11846" spans="9:9" x14ac:dyDescent="0.25">
      <c r="I11846" s="166"/>
    </row>
    <row r="11847" spans="9:9" x14ac:dyDescent="0.25">
      <c r="I11847" s="166"/>
    </row>
    <row r="11848" spans="9:9" x14ac:dyDescent="0.25">
      <c r="I11848" s="166"/>
    </row>
    <row r="11849" spans="9:9" x14ac:dyDescent="0.25">
      <c r="I11849" s="166"/>
    </row>
    <row r="11850" spans="9:9" x14ac:dyDescent="0.25">
      <c r="I11850" s="166"/>
    </row>
    <row r="11851" spans="9:9" x14ac:dyDescent="0.25">
      <c r="I11851" s="166"/>
    </row>
    <row r="11852" spans="9:9" x14ac:dyDescent="0.25">
      <c r="I11852" s="166"/>
    </row>
    <row r="11853" spans="9:9" x14ac:dyDescent="0.25">
      <c r="I11853" s="166"/>
    </row>
    <row r="11854" spans="9:9" x14ac:dyDescent="0.25">
      <c r="I11854" s="166"/>
    </row>
    <row r="11855" spans="9:9" x14ac:dyDescent="0.25">
      <c r="I11855" s="166"/>
    </row>
    <row r="11856" spans="9:9" x14ac:dyDescent="0.25">
      <c r="I11856" s="166"/>
    </row>
    <row r="11857" spans="9:9" x14ac:dyDescent="0.25">
      <c r="I11857" s="166"/>
    </row>
    <row r="11858" spans="9:9" x14ac:dyDescent="0.25">
      <c r="I11858" s="166"/>
    </row>
    <row r="11859" spans="9:9" x14ac:dyDescent="0.25">
      <c r="I11859" s="166"/>
    </row>
    <row r="11860" spans="9:9" x14ac:dyDescent="0.25">
      <c r="I11860" s="166"/>
    </row>
    <row r="11861" spans="9:9" x14ac:dyDescent="0.25">
      <c r="I11861" s="166"/>
    </row>
    <row r="11862" spans="9:9" x14ac:dyDescent="0.25">
      <c r="I11862" s="166"/>
    </row>
    <row r="11863" spans="9:9" x14ac:dyDescent="0.25">
      <c r="I11863" s="166"/>
    </row>
    <row r="11864" spans="9:9" x14ac:dyDescent="0.25">
      <c r="I11864" s="166"/>
    </row>
    <row r="11865" spans="9:9" x14ac:dyDescent="0.25">
      <c r="I11865" s="166"/>
    </row>
    <row r="11866" spans="9:9" x14ac:dyDescent="0.25">
      <c r="I11866" s="166"/>
    </row>
    <row r="11867" spans="9:9" x14ac:dyDescent="0.25">
      <c r="I11867" s="166"/>
    </row>
    <row r="11868" spans="9:9" x14ac:dyDescent="0.25">
      <c r="I11868" s="166"/>
    </row>
    <row r="11869" spans="9:9" x14ac:dyDescent="0.25">
      <c r="I11869" s="166"/>
    </row>
    <row r="11870" spans="9:9" x14ac:dyDescent="0.25">
      <c r="I11870" s="166"/>
    </row>
    <row r="11871" spans="9:9" x14ac:dyDescent="0.25">
      <c r="I11871" s="166"/>
    </row>
    <row r="11872" spans="9:9" x14ac:dyDescent="0.25">
      <c r="I11872" s="166"/>
    </row>
    <row r="11873" spans="9:9" x14ac:dyDescent="0.25">
      <c r="I11873" s="166"/>
    </row>
    <row r="11874" spans="9:9" x14ac:dyDescent="0.25">
      <c r="I11874" s="166"/>
    </row>
    <row r="11875" spans="9:9" x14ac:dyDescent="0.25">
      <c r="I11875" s="166"/>
    </row>
    <row r="11876" spans="9:9" x14ac:dyDescent="0.25">
      <c r="I11876" s="166"/>
    </row>
    <row r="11877" spans="9:9" x14ac:dyDescent="0.25">
      <c r="I11877" s="166"/>
    </row>
    <row r="11878" spans="9:9" x14ac:dyDescent="0.25">
      <c r="I11878" s="166"/>
    </row>
    <row r="11879" spans="9:9" x14ac:dyDescent="0.25">
      <c r="I11879" s="166"/>
    </row>
    <row r="11880" spans="9:9" x14ac:dyDescent="0.25">
      <c r="I11880" s="166"/>
    </row>
    <row r="11881" spans="9:9" x14ac:dyDescent="0.25">
      <c r="I11881" s="166"/>
    </row>
    <row r="11882" spans="9:9" x14ac:dyDescent="0.25">
      <c r="I11882" s="166"/>
    </row>
    <row r="11883" spans="9:9" x14ac:dyDescent="0.25">
      <c r="I11883" s="166"/>
    </row>
    <row r="11884" spans="9:9" x14ac:dyDescent="0.25">
      <c r="I11884" s="166"/>
    </row>
    <row r="11885" spans="9:9" x14ac:dyDescent="0.25">
      <c r="I11885" s="166"/>
    </row>
    <row r="11886" spans="9:9" x14ac:dyDescent="0.25">
      <c r="I11886" s="166"/>
    </row>
    <row r="11887" spans="9:9" x14ac:dyDescent="0.25">
      <c r="I11887" s="166"/>
    </row>
    <row r="11888" spans="9:9" x14ac:dyDescent="0.25">
      <c r="I11888" s="166"/>
    </row>
    <row r="11889" spans="9:9" x14ac:dyDescent="0.25">
      <c r="I11889" s="166"/>
    </row>
    <row r="11890" spans="9:9" x14ac:dyDescent="0.25">
      <c r="I11890" s="166"/>
    </row>
    <row r="11891" spans="9:9" x14ac:dyDescent="0.25">
      <c r="I11891" s="166"/>
    </row>
    <row r="11892" spans="9:9" x14ac:dyDescent="0.25">
      <c r="I11892" s="166"/>
    </row>
    <row r="11893" spans="9:9" x14ac:dyDescent="0.25">
      <c r="I11893" s="166"/>
    </row>
    <row r="11894" spans="9:9" x14ac:dyDescent="0.25">
      <c r="I11894" s="166"/>
    </row>
    <row r="11895" spans="9:9" x14ac:dyDescent="0.25">
      <c r="I11895" s="166"/>
    </row>
    <row r="11896" spans="9:9" x14ac:dyDescent="0.25">
      <c r="I11896" s="166"/>
    </row>
    <row r="11897" spans="9:9" x14ac:dyDescent="0.25">
      <c r="I11897" s="166"/>
    </row>
    <row r="11898" spans="9:9" x14ac:dyDescent="0.25">
      <c r="I11898" s="166"/>
    </row>
    <row r="11899" spans="9:9" x14ac:dyDescent="0.25">
      <c r="I11899" s="166"/>
    </row>
    <row r="11900" spans="9:9" x14ac:dyDescent="0.25">
      <c r="I11900" s="166"/>
    </row>
    <row r="11901" spans="9:9" x14ac:dyDescent="0.25">
      <c r="I11901" s="166"/>
    </row>
    <row r="11902" spans="9:9" x14ac:dyDescent="0.25">
      <c r="I11902" s="166"/>
    </row>
    <row r="11903" spans="9:9" x14ac:dyDescent="0.25">
      <c r="I11903" s="166"/>
    </row>
    <row r="11904" spans="9:9" x14ac:dyDescent="0.25">
      <c r="I11904" s="166"/>
    </row>
    <row r="11905" spans="9:9" x14ac:dyDescent="0.25">
      <c r="I11905" s="166"/>
    </row>
    <row r="11906" spans="9:9" x14ac:dyDescent="0.25">
      <c r="I11906" s="166"/>
    </row>
    <row r="11907" spans="9:9" x14ac:dyDescent="0.25">
      <c r="I11907" s="166"/>
    </row>
    <row r="11908" spans="9:9" x14ac:dyDescent="0.25">
      <c r="I11908" s="166"/>
    </row>
    <row r="11909" spans="9:9" x14ac:dyDescent="0.25">
      <c r="I11909" s="166"/>
    </row>
    <row r="11910" spans="9:9" x14ac:dyDescent="0.25">
      <c r="I11910" s="166"/>
    </row>
    <row r="11911" spans="9:9" x14ac:dyDescent="0.25">
      <c r="I11911" s="166"/>
    </row>
    <row r="11912" spans="9:9" x14ac:dyDescent="0.25">
      <c r="I11912" s="166"/>
    </row>
    <row r="11913" spans="9:9" x14ac:dyDescent="0.25">
      <c r="I11913" s="166"/>
    </row>
    <row r="11914" spans="9:9" x14ac:dyDescent="0.25">
      <c r="I11914" s="166"/>
    </row>
    <row r="11915" spans="9:9" x14ac:dyDescent="0.25">
      <c r="I11915" s="166"/>
    </row>
    <row r="11916" spans="9:9" x14ac:dyDescent="0.25">
      <c r="I11916" s="166"/>
    </row>
    <row r="11917" spans="9:9" x14ac:dyDescent="0.25">
      <c r="I11917" s="166"/>
    </row>
    <row r="11918" spans="9:9" x14ac:dyDescent="0.25">
      <c r="I11918" s="166"/>
    </row>
    <row r="11919" spans="9:9" x14ac:dyDescent="0.25">
      <c r="I11919" s="166"/>
    </row>
    <row r="11920" spans="9:9" x14ac:dyDescent="0.25">
      <c r="I11920" s="166"/>
    </row>
    <row r="11921" spans="9:9" x14ac:dyDescent="0.25">
      <c r="I11921" s="166"/>
    </row>
    <row r="11922" spans="9:9" x14ac:dyDescent="0.25">
      <c r="I11922" s="166"/>
    </row>
    <row r="11923" spans="9:9" x14ac:dyDescent="0.25">
      <c r="I11923" s="166"/>
    </row>
    <row r="11924" spans="9:9" x14ac:dyDescent="0.25">
      <c r="I11924" s="166"/>
    </row>
    <row r="11925" spans="9:9" x14ac:dyDescent="0.25">
      <c r="I11925" s="166"/>
    </row>
    <row r="11926" spans="9:9" x14ac:dyDescent="0.25">
      <c r="I11926" s="166"/>
    </row>
    <row r="11927" spans="9:9" x14ac:dyDescent="0.25">
      <c r="I11927" s="166"/>
    </row>
    <row r="11928" spans="9:9" x14ac:dyDescent="0.25">
      <c r="I11928" s="166"/>
    </row>
    <row r="11929" spans="9:9" x14ac:dyDescent="0.25">
      <c r="I11929" s="166"/>
    </row>
    <row r="11930" spans="9:9" x14ac:dyDescent="0.25">
      <c r="I11930" s="166"/>
    </row>
    <row r="11931" spans="9:9" x14ac:dyDescent="0.25">
      <c r="I11931" s="166"/>
    </row>
    <row r="11932" spans="9:9" x14ac:dyDescent="0.25">
      <c r="I11932" s="166"/>
    </row>
    <row r="11933" spans="9:9" x14ac:dyDescent="0.25">
      <c r="I11933" s="166"/>
    </row>
    <row r="11934" spans="9:9" x14ac:dyDescent="0.25">
      <c r="I11934" s="166"/>
    </row>
    <row r="11935" spans="9:9" x14ac:dyDescent="0.25">
      <c r="I11935" s="166"/>
    </row>
    <row r="11936" spans="9:9" x14ac:dyDescent="0.25">
      <c r="I11936" s="166"/>
    </row>
    <row r="11937" spans="9:9" x14ac:dyDescent="0.25">
      <c r="I11937" s="166"/>
    </row>
    <row r="11938" spans="9:9" x14ac:dyDescent="0.25">
      <c r="I11938" s="166"/>
    </row>
    <row r="11939" spans="9:9" x14ac:dyDescent="0.25">
      <c r="I11939" s="166"/>
    </row>
    <row r="11940" spans="9:9" x14ac:dyDescent="0.25">
      <c r="I11940" s="166"/>
    </row>
    <row r="11941" spans="9:9" x14ac:dyDescent="0.25">
      <c r="I11941" s="166"/>
    </row>
    <row r="11942" spans="9:9" x14ac:dyDescent="0.25">
      <c r="I11942" s="166"/>
    </row>
    <row r="11943" spans="9:9" x14ac:dyDescent="0.25">
      <c r="I11943" s="166"/>
    </row>
    <row r="11944" spans="9:9" x14ac:dyDescent="0.25">
      <c r="I11944" s="166"/>
    </row>
    <row r="11945" spans="9:9" x14ac:dyDescent="0.25">
      <c r="I11945" s="166"/>
    </row>
    <row r="11946" spans="9:9" x14ac:dyDescent="0.25">
      <c r="I11946" s="166"/>
    </row>
    <row r="11947" spans="9:9" x14ac:dyDescent="0.25">
      <c r="I11947" s="166"/>
    </row>
    <row r="11948" spans="9:9" x14ac:dyDescent="0.25">
      <c r="I11948" s="166"/>
    </row>
    <row r="11949" spans="9:9" x14ac:dyDescent="0.25">
      <c r="I11949" s="166"/>
    </row>
    <row r="11950" spans="9:9" x14ac:dyDescent="0.25">
      <c r="I11950" s="166"/>
    </row>
    <row r="11951" spans="9:9" x14ac:dyDescent="0.25">
      <c r="I11951" s="166"/>
    </row>
    <row r="11952" spans="9:9" x14ac:dyDescent="0.25">
      <c r="I11952" s="166"/>
    </row>
    <row r="11953" spans="9:9" x14ac:dyDescent="0.25">
      <c r="I11953" s="166"/>
    </row>
    <row r="11954" spans="9:9" x14ac:dyDescent="0.25">
      <c r="I11954" s="166"/>
    </row>
    <row r="11955" spans="9:9" x14ac:dyDescent="0.25">
      <c r="I11955" s="166"/>
    </row>
    <row r="11956" spans="9:9" x14ac:dyDescent="0.25">
      <c r="I11956" s="166"/>
    </row>
    <row r="11957" spans="9:9" x14ac:dyDescent="0.25">
      <c r="I11957" s="166"/>
    </row>
    <row r="11958" spans="9:9" x14ac:dyDescent="0.25">
      <c r="I11958" s="166"/>
    </row>
    <row r="11959" spans="9:9" x14ac:dyDescent="0.25">
      <c r="I11959" s="166"/>
    </row>
    <row r="11960" spans="9:9" x14ac:dyDescent="0.25">
      <c r="I11960" s="166"/>
    </row>
    <row r="11961" spans="9:9" x14ac:dyDescent="0.25">
      <c r="I11961" s="166"/>
    </row>
    <row r="11962" spans="9:9" x14ac:dyDescent="0.25">
      <c r="I11962" s="166"/>
    </row>
    <row r="11963" spans="9:9" x14ac:dyDescent="0.25">
      <c r="I11963" s="166"/>
    </row>
    <row r="11964" spans="9:9" x14ac:dyDescent="0.25">
      <c r="I11964" s="166"/>
    </row>
    <row r="11965" spans="9:9" x14ac:dyDescent="0.25">
      <c r="I11965" s="166"/>
    </row>
    <row r="11966" spans="9:9" x14ac:dyDescent="0.25">
      <c r="I11966" s="166"/>
    </row>
    <row r="11967" spans="9:9" x14ac:dyDescent="0.25">
      <c r="I11967" s="166"/>
    </row>
    <row r="11968" spans="9:9" x14ac:dyDescent="0.25">
      <c r="I11968" s="166"/>
    </row>
    <row r="11969" spans="9:9" x14ac:dyDescent="0.25">
      <c r="I11969" s="166"/>
    </row>
    <row r="11970" spans="9:9" x14ac:dyDescent="0.25">
      <c r="I11970" s="166"/>
    </row>
    <row r="11971" spans="9:9" x14ac:dyDescent="0.25">
      <c r="I11971" s="166"/>
    </row>
    <row r="11972" spans="9:9" x14ac:dyDescent="0.25">
      <c r="I11972" s="166"/>
    </row>
    <row r="11973" spans="9:9" x14ac:dyDescent="0.25">
      <c r="I11973" s="166"/>
    </row>
    <row r="11974" spans="9:9" x14ac:dyDescent="0.25">
      <c r="I11974" s="166"/>
    </row>
    <row r="11975" spans="9:9" x14ac:dyDescent="0.25">
      <c r="I11975" s="166"/>
    </row>
    <row r="11976" spans="9:9" x14ac:dyDescent="0.25">
      <c r="I11976" s="166"/>
    </row>
    <row r="11977" spans="9:9" x14ac:dyDescent="0.25">
      <c r="I11977" s="166"/>
    </row>
    <row r="11978" spans="9:9" x14ac:dyDescent="0.25">
      <c r="I11978" s="166"/>
    </row>
    <row r="11979" spans="9:9" x14ac:dyDescent="0.25">
      <c r="I11979" s="166"/>
    </row>
    <row r="11980" spans="9:9" x14ac:dyDescent="0.25">
      <c r="I11980" s="166"/>
    </row>
    <row r="11981" spans="9:9" x14ac:dyDescent="0.25">
      <c r="I11981" s="166"/>
    </row>
    <row r="11982" spans="9:9" x14ac:dyDescent="0.25">
      <c r="I11982" s="166"/>
    </row>
    <row r="11983" spans="9:9" x14ac:dyDescent="0.25">
      <c r="I11983" s="166"/>
    </row>
    <row r="11984" spans="9:9" x14ac:dyDescent="0.25">
      <c r="I11984" s="166"/>
    </row>
    <row r="11985" spans="9:9" x14ac:dyDescent="0.25">
      <c r="I11985" s="166"/>
    </row>
    <row r="11986" spans="9:9" x14ac:dyDescent="0.25">
      <c r="I11986" s="166"/>
    </row>
    <row r="11987" spans="9:9" x14ac:dyDescent="0.25">
      <c r="I11987" s="166"/>
    </row>
    <row r="11988" spans="9:9" x14ac:dyDescent="0.25">
      <c r="I11988" s="166"/>
    </row>
    <row r="11989" spans="9:9" x14ac:dyDescent="0.25">
      <c r="I11989" s="166"/>
    </row>
    <row r="11990" spans="9:9" x14ac:dyDescent="0.25">
      <c r="I11990" s="166"/>
    </row>
    <row r="11991" spans="9:9" x14ac:dyDescent="0.25">
      <c r="I11991" s="166"/>
    </row>
    <row r="11992" spans="9:9" x14ac:dyDescent="0.25">
      <c r="I11992" s="166"/>
    </row>
    <row r="11993" spans="9:9" x14ac:dyDescent="0.25">
      <c r="I11993" s="166"/>
    </row>
    <row r="11994" spans="9:9" x14ac:dyDescent="0.25">
      <c r="I11994" s="166"/>
    </row>
    <row r="11995" spans="9:9" x14ac:dyDescent="0.25">
      <c r="I11995" s="166"/>
    </row>
    <row r="11996" spans="9:9" x14ac:dyDescent="0.25">
      <c r="I11996" s="166"/>
    </row>
    <row r="11997" spans="9:9" x14ac:dyDescent="0.25">
      <c r="I11997" s="166"/>
    </row>
    <row r="11998" spans="9:9" x14ac:dyDescent="0.25">
      <c r="I11998" s="166"/>
    </row>
    <row r="11999" spans="9:9" x14ac:dyDescent="0.25">
      <c r="I11999" s="166"/>
    </row>
    <row r="12000" spans="9:9" x14ac:dyDescent="0.25">
      <c r="I12000" s="166"/>
    </row>
    <row r="12001" spans="9:9" x14ac:dyDescent="0.25">
      <c r="I12001" s="166"/>
    </row>
    <row r="12002" spans="9:9" x14ac:dyDescent="0.25">
      <c r="I12002" s="166"/>
    </row>
    <row r="12003" spans="9:9" x14ac:dyDescent="0.25">
      <c r="I12003" s="166"/>
    </row>
    <row r="12004" spans="9:9" x14ac:dyDescent="0.25">
      <c r="I12004" s="166"/>
    </row>
    <row r="12005" spans="9:9" x14ac:dyDescent="0.25">
      <c r="I12005" s="166"/>
    </row>
    <row r="12006" spans="9:9" x14ac:dyDescent="0.25">
      <c r="I12006" s="166"/>
    </row>
    <row r="12007" spans="9:9" x14ac:dyDescent="0.25">
      <c r="I12007" s="166"/>
    </row>
    <row r="12008" spans="9:9" x14ac:dyDescent="0.25">
      <c r="I12008" s="166"/>
    </row>
    <row r="12009" spans="9:9" x14ac:dyDescent="0.25">
      <c r="I12009" s="166"/>
    </row>
    <row r="12010" spans="9:9" x14ac:dyDescent="0.25">
      <c r="I12010" s="166"/>
    </row>
    <row r="12011" spans="9:9" x14ac:dyDescent="0.25">
      <c r="I12011" s="166"/>
    </row>
    <row r="12012" spans="9:9" x14ac:dyDescent="0.25">
      <c r="I12012" s="166"/>
    </row>
    <row r="12013" spans="9:9" x14ac:dyDescent="0.25">
      <c r="I12013" s="166"/>
    </row>
    <row r="12014" spans="9:9" x14ac:dyDescent="0.25">
      <c r="I12014" s="166"/>
    </row>
    <row r="12015" spans="9:9" x14ac:dyDescent="0.25">
      <c r="I12015" s="166"/>
    </row>
    <row r="12016" spans="9:9" x14ac:dyDescent="0.25">
      <c r="I12016" s="166"/>
    </row>
    <row r="12017" spans="9:9" x14ac:dyDescent="0.25">
      <c r="I12017" s="166"/>
    </row>
    <row r="12018" spans="9:9" x14ac:dyDescent="0.25">
      <c r="I12018" s="166"/>
    </row>
    <row r="12019" spans="9:9" x14ac:dyDescent="0.25">
      <c r="I12019" s="166"/>
    </row>
    <row r="12020" spans="9:9" x14ac:dyDescent="0.25">
      <c r="I12020" s="166"/>
    </row>
    <row r="12021" spans="9:9" x14ac:dyDescent="0.25">
      <c r="I12021" s="166"/>
    </row>
    <row r="12022" spans="9:9" x14ac:dyDescent="0.25">
      <c r="I12022" s="166"/>
    </row>
    <row r="12023" spans="9:9" x14ac:dyDescent="0.25">
      <c r="I12023" s="166"/>
    </row>
    <row r="12024" spans="9:9" x14ac:dyDescent="0.25">
      <c r="I12024" s="166"/>
    </row>
    <row r="12025" spans="9:9" x14ac:dyDescent="0.25">
      <c r="I12025" s="166"/>
    </row>
    <row r="12026" spans="9:9" x14ac:dyDescent="0.25">
      <c r="I12026" s="166"/>
    </row>
    <row r="12027" spans="9:9" x14ac:dyDescent="0.25">
      <c r="I12027" s="166"/>
    </row>
    <row r="12028" spans="9:9" x14ac:dyDescent="0.25">
      <c r="I12028" s="166"/>
    </row>
    <row r="12029" spans="9:9" x14ac:dyDescent="0.25">
      <c r="I12029" s="166"/>
    </row>
    <row r="12030" spans="9:9" x14ac:dyDescent="0.25">
      <c r="I12030" s="166"/>
    </row>
    <row r="12031" spans="9:9" x14ac:dyDescent="0.25">
      <c r="I12031" s="166"/>
    </row>
    <row r="12032" spans="9:9" x14ac:dyDescent="0.25">
      <c r="I12032" s="166"/>
    </row>
    <row r="12033" spans="9:9" x14ac:dyDescent="0.25">
      <c r="I12033" s="166"/>
    </row>
    <row r="12034" spans="9:9" x14ac:dyDescent="0.25">
      <c r="I12034" s="166"/>
    </row>
    <row r="12035" spans="9:9" x14ac:dyDescent="0.25">
      <c r="I12035" s="166"/>
    </row>
    <row r="12036" spans="9:9" x14ac:dyDescent="0.25">
      <c r="I12036" s="166"/>
    </row>
    <row r="12037" spans="9:9" x14ac:dyDescent="0.25">
      <c r="I12037" s="166"/>
    </row>
    <row r="12038" spans="9:9" x14ac:dyDescent="0.25">
      <c r="I12038" s="166"/>
    </row>
    <row r="12039" spans="9:9" x14ac:dyDescent="0.25">
      <c r="I12039" s="166"/>
    </row>
    <row r="12040" spans="9:9" x14ac:dyDescent="0.25">
      <c r="I12040" s="166"/>
    </row>
    <row r="12041" spans="9:9" x14ac:dyDescent="0.25">
      <c r="I12041" s="166"/>
    </row>
    <row r="12042" spans="9:9" x14ac:dyDescent="0.25">
      <c r="I12042" s="166"/>
    </row>
    <row r="12043" spans="9:9" x14ac:dyDescent="0.25">
      <c r="I12043" s="166"/>
    </row>
    <row r="12044" spans="9:9" x14ac:dyDescent="0.25">
      <c r="I12044" s="166"/>
    </row>
    <row r="12045" spans="9:9" x14ac:dyDescent="0.25">
      <c r="I12045" s="166"/>
    </row>
    <row r="12046" spans="9:9" x14ac:dyDescent="0.25">
      <c r="I12046" s="166"/>
    </row>
    <row r="12047" spans="9:9" x14ac:dyDescent="0.25">
      <c r="I12047" s="166"/>
    </row>
    <row r="12048" spans="9:9" x14ac:dyDescent="0.25">
      <c r="I12048" s="166"/>
    </row>
    <row r="12049" spans="9:9" x14ac:dyDescent="0.25">
      <c r="I12049" s="166"/>
    </row>
    <row r="12050" spans="9:9" x14ac:dyDescent="0.25">
      <c r="I12050" s="166"/>
    </row>
    <row r="12051" spans="9:9" x14ac:dyDescent="0.25">
      <c r="I12051" s="166"/>
    </row>
    <row r="12052" spans="9:9" x14ac:dyDescent="0.25">
      <c r="I12052" s="166"/>
    </row>
    <row r="12053" spans="9:9" x14ac:dyDescent="0.25">
      <c r="I12053" s="166"/>
    </row>
    <row r="12054" spans="9:9" x14ac:dyDescent="0.25">
      <c r="I12054" s="166"/>
    </row>
    <row r="12055" spans="9:9" x14ac:dyDescent="0.25">
      <c r="I12055" s="166"/>
    </row>
    <row r="12056" spans="9:9" x14ac:dyDescent="0.25">
      <c r="I12056" s="166"/>
    </row>
    <row r="12057" spans="9:9" x14ac:dyDescent="0.25">
      <c r="I12057" s="166"/>
    </row>
    <row r="12058" spans="9:9" x14ac:dyDescent="0.25">
      <c r="I12058" s="166"/>
    </row>
    <row r="12059" spans="9:9" x14ac:dyDescent="0.25">
      <c r="I12059" s="166"/>
    </row>
    <row r="12060" spans="9:9" x14ac:dyDescent="0.25">
      <c r="I12060" s="166"/>
    </row>
    <row r="12061" spans="9:9" x14ac:dyDescent="0.25">
      <c r="I12061" s="166"/>
    </row>
    <row r="12062" spans="9:9" x14ac:dyDescent="0.25">
      <c r="I12062" s="166"/>
    </row>
    <row r="12063" spans="9:9" x14ac:dyDescent="0.25">
      <c r="I12063" s="166"/>
    </row>
    <row r="12064" spans="9:9" x14ac:dyDescent="0.25">
      <c r="I12064" s="166"/>
    </row>
    <row r="12065" spans="9:9" x14ac:dyDescent="0.25">
      <c r="I12065" s="166"/>
    </row>
    <row r="12066" spans="9:9" x14ac:dyDescent="0.25">
      <c r="I12066" s="166"/>
    </row>
    <row r="12067" spans="9:9" x14ac:dyDescent="0.25">
      <c r="I12067" s="166"/>
    </row>
    <row r="12068" spans="9:9" x14ac:dyDescent="0.25">
      <c r="I12068" s="166"/>
    </row>
    <row r="12069" spans="9:9" x14ac:dyDescent="0.25">
      <c r="I12069" s="166"/>
    </row>
    <row r="12070" spans="9:9" x14ac:dyDescent="0.25">
      <c r="I12070" s="166"/>
    </row>
    <row r="12071" spans="9:9" x14ac:dyDescent="0.25">
      <c r="I12071" s="166"/>
    </row>
    <row r="12072" spans="9:9" x14ac:dyDescent="0.25">
      <c r="I12072" s="166"/>
    </row>
    <row r="12073" spans="9:9" x14ac:dyDescent="0.25">
      <c r="I12073" s="166"/>
    </row>
    <row r="12074" spans="9:9" x14ac:dyDescent="0.25">
      <c r="I12074" s="166"/>
    </row>
    <row r="12075" spans="9:9" x14ac:dyDescent="0.25">
      <c r="I12075" s="166"/>
    </row>
    <row r="12076" spans="9:9" x14ac:dyDescent="0.25">
      <c r="I12076" s="166"/>
    </row>
    <row r="12077" spans="9:9" x14ac:dyDescent="0.25">
      <c r="I12077" s="166"/>
    </row>
    <row r="12078" spans="9:9" x14ac:dyDescent="0.25">
      <c r="I12078" s="166"/>
    </row>
    <row r="12079" spans="9:9" x14ac:dyDescent="0.25">
      <c r="I12079" s="166"/>
    </row>
    <row r="12080" spans="9:9" x14ac:dyDescent="0.25">
      <c r="I12080" s="166"/>
    </row>
    <row r="12081" spans="9:9" x14ac:dyDescent="0.25">
      <c r="I12081" s="166"/>
    </row>
    <row r="12082" spans="9:9" x14ac:dyDescent="0.25">
      <c r="I12082" s="166"/>
    </row>
    <row r="12083" spans="9:9" x14ac:dyDescent="0.25">
      <c r="I12083" s="166"/>
    </row>
    <row r="12084" spans="9:9" x14ac:dyDescent="0.25">
      <c r="I12084" s="166"/>
    </row>
    <row r="12085" spans="9:9" x14ac:dyDescent="0.25">
      <c r="I12085" s="166"/>
    </row>
    <row r="12086" spans="9:9" x14ac:dyDescent="0.25">
      <c r="I12086" s="166"/>
    </row>
    <row r="12087" spans="9:9" x14ac:dyDescent="0.25">
      <c r="I12087" s="166"/>
    </row>
    <row r="12088" spans="9:9" x14ac:dyDescent="0.25">
      <c r="I12088" s="166"/>
    </row>
    <row r="12089" spans="9:9" x14ac:dyDescent="0.25">
      <c r="I12089" s="166"/>
    </row>
    <row r="12090" spans="9:9" x14ac:dyDescent="0.25">
      <c r="I12090" s="166"/>
    </row>
    <row r="12091" spans="9:9" x14ac:dyDescent="0.25">
      <c r="I12091" s="166"/>
    </row>
    <row r="12092" spans="9:9" x14ac:dyDescent="0.25">
      <c r="I12092" s="166"/>
    </row>
    <row r="12093" spans="9:9" x14ac:dyDescent="0.25">
      <c r="I12093" s="166"/>
    </row>
    <row r="12094" spans="9:9" x14ac:dyDescent="0.25">
      <c r="I12094" s="166"/>
    </row>
    <row r="12095" spans="9:9" x14ac:dyDescent="0.25">
      <c r="I12095" s="166"/>
    </row>
    <row r="12096" spans="9:9" x14ac:dyDescent="0.25">
      <c r="I12096" s="166"/>
    </row>
    <row r="12097" spans="9:9" x14ac:dyDescent="0.25">
      <c r="I12097" s="166"/>
    </row>
    <row r="12098" spans="9:9" x14ac:dyDescent="0.25">
      <c r="I12098" s="166"/>
    </row>
    <row r="12099" spans="9:9" x14ac:dyDescent="0.25">
      <c r="I12099" s="166"/>
    </row>
    <row r="12100" spans="9:9" x14ac:dyDescent="0.25">
      <c r="I12100" s="166"/>
    </row>
    <row r="12101" spans="9:9" x14ac:dyDescent="0.25">
      <c r="I12101" s="166"/>
    </row>
    <row r="12102" spans="9:9" x14ac:dyDescent="0.25">
      <c r="I12102" s="166"/>
    </row>
    <row r="12103" spans="9:9" x14ac:dyDescent="0.25">
      <c r="I12103" s="166"/>
    </row>
    <row r="12104" spans="9:9" x14ac:dyDescent="0.25">
      <c r="I12104" s="166"/>
    </row>
    <row r="12105" spans="9:9" x14ac:dyDescent="0.25">
      <c r="I12105" s="166"/>
    </row>
    <row r="12106" spans="9:9" x14ac:dyDescent="0.25">
      <c r="I12106" s="166"/>
    </row>
    <row r="12107" spans="9:9" x14ac:dyDescent="0.25">
      <c r="I12107" s="166"/>
    </row>
    <row r="12108" spans="9:9" x14ac:dyDescent="0.25">
      <c r="I12108" s="166"/>
    </row>
    <row r="12109" spans="9:9" x14ac:dyDescent="0.25">
      <c r="I12109" s="166"/>
    </row>
    <row r="12110" spans="9:9" x14ac:dyDescent="0.25">
      <c r="I12110" s="166"/>
    </row>
    <row r="12111" spans="9:9" x14ac:dyDescent="0.25">
      <c r="I12111" s="166"/>
    </row>
    <row r="12112" spans="9:9" x14ac:dyDescent="0.25">
      <c r="I12112" s="166"/>
    </row>
    <row r="12113" spans="9:9" x14ac:dyDescent="0.25">
      <c r="I12113" s="166"/>
    </row>
    <row r="12114" spans="9:9" x14ac:dyDescent="0.25">
      <c r="I12114" s="166"/>
    </row>
    <row r="12115" spans="9:9" x14ac:dyDescent="0.25">
      <c r="I12115" s="166"/>
    </row>
    <row r="12116" spans="9:9" x14ac:dyDescent="0.25">
      <c r="I12116" s="166"/>
    </row>
    <row r="12117" spans="9:9" x14ac:dyDescent="0.25">
      <c r="I12117" s="166"/>
    </row>
    <row r="12118" spans="9:9" x14ac:dyDescent="0.25">
      <c r="I12118" s="166"/>
    </row>
    <row r="12119" spans="9:9" x14ac:dyDescent="0.25">
      <c r="I12119" s="166"/>
    </row>
    <row r="12120" spans="9:9" x14ac:dyDescent="0.25">
      <c r="I12120" s="166"/>
    </row>
    <row r="12121" spans="9:9" x14ac:dyDescent="0.25">
      <c r="I12121" s="166"/>
    </row>
    <row r="12122" spans="9:9" x14ac:dyDescent="0.25">
      <c r="I12122" s="166"/>
    </row>
    <row r="12123" spans="9:9" x14ac:dyDescent="0.25">
      <c r="I12123" s="166"/>
    </row>
    <row r="12124" spans="9:9" x14ac:dyDescent="0.25">
      <c r="I12124" s="166"/>
    </row>
    <row r="12125" spans="9:9" x14ac:dyDescent="0.25">
      <c r="I12125" s="166"/>
    </row>
    <row r="12126" spans="9:9" x14ac:dyDescent="0.25">
      <c r="I12126" s="166"/>
    </row>
    <row r="12127" spans="9:9" x14ac:dyDescent="0.25">
      <c r="I12127" s="166"/>
    </row>
    <row r="12128" spans="9:9" x14ac:dyDescent="0.25">
      <c r="I12128" s="166"/>
    </row>
    <row r="12129" spans="9:9" x14ac:dyDescent="0.25">
      <c r="I12129" s="166"/>
    </row>
    <row r="12130" spans="9:9" x14ac:dyDescent="0.25">
      <c r="I12130" s="166"/>
    </row>
    <row r="12131" spans="9:9" x14ac:dyDescent="0.25">
      <c r="I12131" s="166"/>
    </row>
    <row r="12132" spans="9:9" x14ac:dyDescent="0.25">
      <c r="I12132" s="166"/>
    </row>
    <row r="12133" spans="9:9" x14ac:dyDescent="0.25">
      <c r="I12133" s="166"/>
    </row>
    <row r="12134" spans="9:9" x14ac:dyDescent="0.25">
      <c r="I12134" s="166"/>
    </row>
    <row r="12135" spans="9:9" x14ac:dyDescent="0.25">
      <c r="I12135" s="166"/>
    </row>
    <row r="12136" spans="9:9" x14ac:dyDescent="0.25">
      <c r="I12136" s="166"/>
    </row>
    <row r="12137" spans="9:9" x14ac:dyDescent="0.25">
      <c r="I12137" s="166"/>
    </row>
    <row r="12138" spans="9:9" x14ac:dyDescent="0.25">
      <c r="I12138" s="166"/>
    </row>
    <row r="12139" spans="9:9" x14ac:dyDescent="0.25">
      <c r="I12139" s="166"/>
    </row>
    <row r="12140" spans="9:9" x14ac:dyDescent="0.25">
      <c r="I12140" s="166"/>
    </row>
    <row r="12141" spans="9:9" x14ac:dyDescent="0.25">
      <c r="I12141" s="166"/>
    </row>
    <row r="12142" spans="9:9" x14ac:dyDescent="0.25">
      <c r="I12142" s="166"/>
    </row>
    <row r="12143" spans="9:9" x14ac:dyDescent="0.25">
      <c r="I12143" s="166"/>
    </row>
    <row r="12144" spans="9:9" x14ac:dyDescent="0.25">
      <c r="I12144" s="166"/>
    </row>
    <row r="12145" spans="9:9" x14ac:dyDescent="0.25">
      <c r="I12145" s="166"/>
    </row>
    <row r="12146" spans="9:9" x14ac:dyDescent="0.25">
      <c r="I12146" s="166"/>
    </row>
    <row r="12147" spans="9:9" x14ac:dyDescent="0.25">
      <c r="I12147" s="166"/>
    </row>
    <row r="12148" spans="9:9" x14ac:dyDescent="0.25">
      <c r="I12148" s="166"/>
    </row>
    <row r="12149" spans="9:9" x14ac:dyDescent="0.25">
      <c r="I12149" s="166"/>
    </row>
    <row r="12150" spans="9:9" x14ac:dyDescent="0.25">
      <c r="I12150" s="166"/>
    </row>
    <row r="12151" spans="9:9" x14ac:dyDescent="0.25">
      <c r="I12151" s="166"/>
    </row>
    <row r="12152" spans="9:9" x14ac:dyDescent="0.25">
      <c r="I12152" s="166"/>
    </row>
    <row r="12153" spans="9:9" x14ac:dyDescent="0.25">
      <c r="I12153" s="166"/>
    </row>
    <row r="12154" spans="9:9" x14ac:dyDescent="0.25">
      <c r="I12154" s="166"/>
    </row>
    <row r="12155" spans="9:9" x14ac:dyDescent="0.25">
      <c r="I12155" s="166"/>
    </row>
    <row r="12156" spans="9:9" x14ac:dyDescent="0.25">
      <c r="I12156" s="166"/>
    </row>
    <row r="12157" spans="9:9" x14ac:dyDescent="0.25">
      <c r="I12157" s="166"/>
    </row>
    <row r="12158" spans="9:9" x14ac:dyDescent="0.25">
      <c r="I12158" s="166"/>
    </row>
    <row r="12159" spans="9:9" x14ac:dyDescent="0.25">
      <c r="I12159" s="166"/>
    </row>
    <row r="12160" spans="9:9" x14ac:dyDescent="0.25">
      <c r="I12160" s="166"/>
    </row>
    <row r="12161" spans="9:9" x14ac:dyDescent="0.25">
      <c r="I12161" s="166"/>
    </row>
    <row r="12162" spans="9:9" x14ac:dyDescent="0.25">
      <c r="I12162" s="166"/>
    </row>
    <row r="12163" spans="9:9" x14ac:dyDescent="0.25">
      <c r="I12163" s="166"/>
    </row>
    <row r="12164" spans="9:9" x14ac:dyDescent="0.25">
      <c r="I12164" s="166"/>
    </row>
    <row r="12165" spans="9:9" x14ac:dyDescent="0.25">
      <c r="I12165" s="166"/>
    </row>
    <row r="12166" spans="9:9" x14ac:dyDescent="0.25">
      <c r="I12166" s="166"/>
    </row>
    <row r="12167" spans="9:9" x14ac:dyDescent="0.25">
      <c r="I12167" s="166"/>
    </row>
    <row r="12168" spans="9:9" x14ac:dyDescent="0.25">
      <c r="I12168" s="166"/>
    </row>
    <row r="12169" spans="9:9" x14ac:dyDescent="0.25">
      <c r="I12169" s="166"/>
    </row>
    <row r="12170" spans="9:9" x14ac:dyDescent="0.25">
      <c r="I12170" s="166"/>
    </row>
    <row r="12171" spans="9:9" x14ac:dyDescent="0.25">
      <c r="I12171" s="166"/>
    </row>
    <row r="12172" spans="9:9" x14ac:dyDescent="0.25">
      <c r="I12172" s="166"/>
    </row>
    <row r="12173" spans="9:9" x14ac:dyDescent="0.25">
      <c r="I12173" s="166"/>
    </row>
    <row r="12174" spans="9:9" x14ac:dyDescent="0.25">
      <c r="I12174" s="166"/>
    </row>
    <row r="12175" spans="9:9" x14ac:dyDescent="0.25">
      <c r="I12175" s="166"/>
    </row>
    <row r="12176" spans="9:9" x14ac:dyDescent="0.25">
      <c r="I12176" s="166"/>
    </row>
    <row r="12177" spans="9:9" x14ac:dyDescent="0.25">
      <c r="I12177" s="166"/>
    </row>
    <row r="12178" spans="9:9" x14ac:dyDescent="0.25">
      <c r="I12178" s="166"/>
    </row>
    <row r="12179" spans="9:9" x14ac:dyDescent="0.25">
      <c r="I12179" s="166"/>
    </row>
    <row r="12180" spans="9:9" x14ac:dyDescent="0.25">
      <c r="I12180" s="166"/>
    </row>
    <row r="12181" spans="9:9" x14ac:dyDescent="0.25">
      <c r="I12181" s="166"/>
    </row>
    <row r="12182" spans="9:9" x14ac:dyDescent="0.25">
      <c r="I12182" s="166"/>
    </row>
    <row r="12183" spans="9:9" x14ac:dyDescent="0.25">
      <c r="I12183" s="166"/>
    </row>
    <row r="12184" spans="9:9" x14ac:dyDescent="0.25">
      <c r="I12184" s="166"/>
    </row>
    <row r="12185" spans="9:9" x14ac:dyDescent="0.25">
      <c r="I12185" s="166"/>
    </row>
    <row r="12186" spans="9:9" x14ac:dyDescent="0.25">
      <c r="I12186" s="166"/>
    </row>
    <row r="12187" spans="9:9" x14ac:dyDescent="0.25">
      <c r="I12187" s="166"/>
    </row>
    <row r="12188" spans="9:9" x14ac:dyDescent="0.25">
      <c r="I12188" s="166"/>
    </row>
    <row r="12189" spans="9:9" x14ac:dyDescent="0.25">
      <c r="I12189" s="166"/>
    </row>
    <row r="12190" spans="9:9" x14ac:dyDescent="0.25">
      <c r="I12190" s="166"/>
    </row>
    <row r="12191" spans="9:9" x14ac:dyDescent="0.25">
      <c r="I12191" s="166"/>
    </row>
    <row r="12192" spans="9:9" x14ac:dyDescent="0.25">
      <c r="I12192" s="166"/>
    </row>
    <row r="12193" spans="9:9" x14ac:dyDescent="0.25">
      <c r="I12193" s="166"/>
    </row>
    <row r="12194" spans="9:9" x14ac:dyDescent="0.25">
      <c r="I12194" s="166"/>
    </row>
    <row r="12195" spans="9:9" x14ac:dyDescent="0.25">
      <c r="I12195" s="166"/>
    </row>
    <row r="12196" spans="9:9" x14ac:dyDescent="0.25">
      <c r="I12196" s="166"/>
    </row>
    <row r="12197" spans="9:9" x14ac:dyDescent="0.25">
      <c r="I12197" s="166"/>
    </row>
    <row r="12198" spans="9:9" x14ac:dyDescent="0.25">
      <c r="I12198" s="166"/>
    </row>
    <row r="12199" spans="9:9" x14ac:dyDescent="0.25">
      <c r="I12199" s="166"/>
    </row>
    <row r="12200" spans="9:9" x14ac:dyDescent="0.25">
      <c r="I12200" s="166"/>
    </row>
    <row r="12201" spans="9:9" x14ac:dyDescent="0.25">
      <c r="I12201" s="166"/>
    </row>
    <row r="12202" spans="9:9" x14ac:dyDescent="0.25">
      <c r="I12202" s="166"/>
    </row>
    <row r="12203" spans="9:9" x14ac:dyDescent="0.25">
      <c r="I12203" s="166"/>
    </row>
    <row r="12204" spans="9:9" x14ac:dyDescent="0.25">
      <c r="I12204" s="166"/>
    </row>
    <row r="12205" spans="9:9" x14ac:dyDescent="0.25">
      <c r="I12205" s="166"/>
    </row>
    <row r="12206" spans="9:9" x14ac:dyDescent="0.25">
      <c r="I12206" s="166"/>
    </row>
    <row r="12207" spans="9:9" x14ac:dyDescent="0.25">
      <c r="I12207" s="166"/>
    </row>
    <row r="12208" spans="9:9" x14ac:dyDescent="0.25">
      <c r="I12208" s="166"/>
    </row>
    <row r="12209" spans="9:9" x14ac:dyDescent="0.25">
      <c r="I12209" s="166"/>
    </row>
    <row r="12210" spans="9:9" x14ac:dyDescent="0.25">
      <c r="I12210" s="166"/>
    </row>
    <row r="12211" spans="9:9" x14ac:dyDescent="0.25">
      <c r="I12211" s="166"/>
    </row>
    <row r="12212" spans="9:9" x14ac:dyDescent="0.25">
      <c r="I12212" s="166"/>
    </row>
    <row r="12213" spans="9:9" x14ac:dyDescent="0.25">
      <c r="I12213" s="166"/>
    </row>
    <row r="12214" spans="9:9" x14ac:dyDescent="0.25">
      <c r="I12214" s="166"/>
    </row>
    <row r="12215" spans="9:9" x14ac:dyDescent="0.25">
      <c r="I12215" s="166"/>
    </row>
    <row r="12216" spans="9:9" x14ac:dyDescent="0.25">
      <c r="I12216" s="166"/>
    </row>
    <row r="12217" spans="9:9" x14ac:dyDescent="0.25">
      <c r="I12217" s="166"/>
    </row>
    <row r="12218" spans="9:9" x14ac:dyDescent="0.25">
      <c r="I12218" s="166"/>
    </row>
    <row r="12219" spans="9:9" x14ac:dyDescent="0.25">
      <c r="I12219" s="166"/>
    </row>
    <row r="12220" spans="9:9" x14ac:dyDescent="0.25">
      <c r="I12220" s="166"/>
    </row>
    <row r="12221" spans="9:9" x14ac:dyDescent="0.25">
      <c r="I12221" s="166"/>
    </row>
    <row r="12222" spans="9:9" x14ac:dyDescent="0.25">
      <c r="I12222" s="166"/>
    </row>
    <row r="12223" spans="9:9" x14ac:dyDescent="0.25">
      <c r="I12223" s="166"/>
    </row>
    <row r="12224" spans="9:9" x14ac:dyDescent="0.25">
      <c r="I12224" s="166"/>
    </row>
    <row r="12225" spans="9:9" x14ac:dyDescent="0.25">
      <c r="I12225" s="166"/>
    </row>
    <row r="12226" spans="9:9" x14ac:dyDescent="0.25">
      <c r="I12226" s="166"/>
    </row>
    <row r="12227" spans="9:9" x14ac:dyDescent="0.25">
      <c r="I12227" s="166"/>
    </row>
    <row r="12228" spans="9:9" x14ac:dyDescent="0.25">
      <c r="I12228" s="166"/>
    </row>
    <row r="12229" spans="9:9" x14ac:dyDescent="0.25">
      <c r="I12229" s="166"/>
    </row>
    <row r="12230" spans="9:9" x14ac:dyDescent="0.25">
      <c r="I12230" s="166"/>
    </row>
    <row r="12231" spans="9:9" x14ac:dyDescent="0.25">
      <c r="I12231" s="166"/>
    </row>
    <row r="12232" spans="9:9" x14ac:dyDescent="0.25">
      <c r="I12232" s="166"/>
    </row>
    <row r="12233" spans="9:9" x14ac:dyDescent="0.25">
      <c r="I12233" s="166"/>
    </row>
    <row r="12234" spans="9:9" x14ac:dyDescent="0.25">
      <c r="I12234" s="166"/>
    </row>
    <row r="12235" spans="9:9" x14ac:dyDescent="0.25">
      <c r="I12235" s="166"/>
    </row>
    <row r="12236" spans="9:9" x14ac:dyDescent="0.25">
      <c r="I12236" s="166"/>
    </row>
    <row r="12237" spans="9:9" x14ac:dyDescent="0.25">
      <c r="I12237" s="166"/>
    </row>
    <row r="12238" spans="9:9" x14ac:dyDescent="0.25">
      <c r="I12238" s="166"/>
    </row>
    <row r="12239" spans="9:9" x14ac:dyDescent="0.25">
      <c r="I12239" s="166"/>
    </row>
    <row r="12240" spans="9:9" x14ac:dyDescent="0.25">
      <c r="I12240" s="166"/>
    </row>
    <row r="12241" spans="9:9" x14ac:dyDescent="0.25">
      <c r="I12241" s="166"/>
    </row>
    <row r="12242" spans="9:9" x14ac:dyDescent="0.25">
      <c r="I12242" s="166"/>
    </row>
    <row r="12243" spans="9:9" x14ac:dyDescent="0.25">
      <c r="I12243" s="166"/>
    </row>
    <row r="12244" spans="9:9" x14ac:dyDescent="0.25">
      <c r="I12244" s="166"/>
    </row>
    <row r="12245" spans="9:9" x14ac:dyDescent="0.25">
      <c r="I12245" s="166"/>
    </row>
    <row r="12246" spans="9:9" x14ac:dyDescent="0.25">
      <c r="I12246" s="166"/>
    </row>
    <row r="12247" spans="9:9" x14ac:dyDescent="0.25">
      <c r="I12247" s="166"/>
    </row>
    <row r="12248" spans="9:9" x14ac:dyDescent="0.25">
      <c r="I12248" s="166"/>
    </row>
    <row r="12249" spans="9:9" x14ac:dyDescent="0.25">
      <c r="I12249" s="166"/>
    </row>
    <row r="12250" spans="9:9" x14ac:dyDescent="0.25">
      <c r="I12250" s="166"/>
    </row>
    <row r="12251" spans="9:9" x14ac:dyDescent="0.25">
      <c r="I12251" s="166"/>
    </row>
    <row r="12252" spans="9:9" x14ac:dyDescent="0.25">
      <c r="I12252" s="166"/>
    </row>
    <row r="12253" spans="9:9" x14ac:dyDescent="0.25">
      <c r="I12253" s="166"/>
    </row>
    <row r="12254" spans="9:9" x14ac:dyDescent="0.25">
      <c r="I12254" s="166"/>
    </row>
    <row r="12255" spans="9:9" x14ac:dyDescent="0.25">
      <c r="I12255" s="166"/>
    </row>
    <row r="12256" spans="9:9" x14ac:dyDescent="0.25">
      <c r="I12256" s="166"/>
    </row>
    <row r="12257" spans="9:9" x14ac:dyDescent="0.25">
      <c r="I12257" s="166"/>
    </row>
    <row r="12258" spans="9:9" x14ac:dyDescent="0.25">
      <c r="I12258" s="166"/>
    </row>
    <row r="12259" spans="9:9" x14ac:dyDescent="0.25">
      <c r="I12259" s="166"/>
    </row>
    <row r="12260" spans="9:9" x14ac:dyDescent="0.25">
      <c r="I12260" s="166"/>
    </row>
    <row r="12261" spans="9:9" x14ac:dyDescent="0.25">
      <c r="I12261" s="166"/>
    </row>
    <row r="12262" spans="9:9" x14ac:dyDescent="0.25">
      <c r="I12262" s="166"/>
    </row>
    <row r="12263" spans="9:9" x14ac:dyDescent="0.25">
      <c r="I12263" s="166"/>
    </row>
    <row r="12264" spans="9:9" x14ac:dyDescent="0.25">
      <c r="I12264" s="166"/>
    </row>
    <row r="12265" spans="9:9" x14ac:dyDescent="0.25">
      <c r="I12265" s="166"/>
    </row>
    <row r="12266" spans="9:9" x14ac:dyDescent="0.25">
      <c r="I12266" s="166"/>
    </row>
    <row r="12267" spans="9:9" x14ac:dyDescent="0.25">
      <c r="I12267" s="166"/>
    </row>
    <row r="12268" spans="9:9" x14ac:dyDescent="0.25">
      <c r="I12268" s="166"/>
    </row>
    <row r="12269" spans="9:9" x14ac:dyDescent="0.25">
      <c r="I12269" s="166"/>
    </row>
    <row r="12270" spans="9:9" x14ac:dyDescent="0.25">
      <c r="I12270" s="166"/>
    </row>
    <row r="12271" spans="9:9" x14ac:dyDescent="0.25">
      <c r="I12271" s="166"/>
    </row>
    <row r="12272" spans="9:9" x14ac:dyDescent="0.25">
      <c r="I12272" s="166"/>
    </row>
    <row r="12273" spans="9:9" x14ac:dyDescent="0.25">
      <c r="I12273" s="166"/>
    </row>
    <row r="12274" spans="9:9" x14ac:dyDescent="0.25">
      <c r="I12274" s="166"/>
    </row>
    <row r="12275" spans="9:9" x14ac:dyDescent="0.25">
      <c r="I12275" s="166"/>
    </row>
    <row r="12276" spans="9:9" x14ac:dyDescent="0.25">
      <c r="I12276" s="166"/>
    </row>
    <row r="12277" spans="9:9" x14ac:dyDescent="0.25">
      <c r="I12277" s="166"/>
    </row>
    <row r="12278" spans="9:9" x14ac:dyDescent="0.25">
      <c r="I12278" s="166"/>
    </row>
    <row r="12279" spans="9:9" x14ac:dyDescent="0.25">
      <c r="I12279" s="166"/>
    </row>
    <row r="12280" spans="9:9" x14ac:dyDescent="0.25">
      <c r="I12280" s="166"/>
    </row>
    <row r="12281" spans="9:9" x14ac:dyDescent="0.25">
      <c r="I12281" s="166"/>
    </row>
    <row r="12282" spans="9:9" x14ac:dyDescent="0.25">
      <c r="I12282" s="166"/>
    </row>
    <row r="12283" spans="9:9" x14ac:dyDescent="0.25">
      <c r="I12283" s="166"/>
    </row>
    <row r="12284" spans="9:9" x14ac:dyDescent="0.25">
      <c r="I12284" s="166"/>
    </row>
    <row r="12285" spans="9:9" x14ac:dyDescent="0.25">
      <c r="I12285" s="166"/>
    </row>
    <row r="12286" spans="9:9" x14ac:dyDescent="0.25">
      <c r="I12286" s="166"/>
    </row>
    <row r="12287" spans="9:9" x14ac:dyDescent="0.25">
      <c r="I12287" s="166"/>
    </row>
    <row r="12288" spans="9:9" x14ac:dyDescent="0.25">
      <c r="I12288" s="166"/>
    </row>
    <row r="12289" spans="9:9" x14ac:dyDescent="0.25">
      <c r="I12289" s="166"/>
    </row>
    <row r="12290" spans="9:9" x14ac:dyDescent="0.25">
      <c r="I12290" s="166"/>
    </row>
    <row r="12291" spans="9:9" x14ac:dyDescent="0.25">
      <c r="I12291" s="166"/>
    </row>
    <row r="12292" spans="9:9" x14ac:dyDescent="0.25">
      <c r="I12292" s="166"/>
    </row>
    <row r="12293" spans="9:9" x14ac:dyDescent="0.25">
      <c r="I12293" s="166"/>
    </row>
    <row r="12294" spans="9:9" x14ac:dyDescent="0.25">
      <c r="I12294" s="166"/>
    </row>
    <row r="12295" spans="9:9" x14ac:dyDescent="0.25">
      <c r="I12295" s="166"/>
    </row>
    <row r="12296" spans="9:9" x14ac:dyDescent="0.25">
      <c r="I12296" s="166"/>
    </row>
    <row r="12297" spans="9:9" x14ac:dyDescent="0.25">
      <c r="I12297" s="166"/>
    </row>
    <row r="12298" spans="9:9" x14ac:dyDescent="0.25">
      <c r="I12298" s="166"/>
    </row>
    <row r="12299" spans="9:9" x14ac:dyDescent="0.25">
      <c r="I12299" s="166"/>
    </row>
    <row r="12300" spans="9:9" x14ac:dyDescent="0.25">
      <c r="I12300" s="166"/>
    </row>
    <row r="12301" spans="9:9" x14ac:dyDescent="0.25">
      <c r="I12301" s="166"/>
    </row>
    <row r="12302" spans="9:9" x14ac:dyDescent="0.25">
      <c r="I12302" s="166"/>
    </row>
    <row r="12303" spans="9:9" x14ac:dyDescent="0.25">
      <c r="I12303" s="166"/>
    </row>
    <row r="12304" spans="9:9" x14ac:dyDescent="0.25">
      <c r="I12304" s="166"/>
    </row>
    <row r="12305" spans="9:9" x14ac:dyDescent="0.25">
      <c r="I12305" s="166"/>
    </row>
    <row r="12306" spans="9:9" x14ac:dyDescent="0.25">
      <c r="I12306" s="166"/>
    </row>
    <row r="12307" spans="9:9" x14ac:dyDescent="0.25">
      <c r="I12307" s="166"/>
    </row>
    <row r="12308" spans="9:9" x14ac:dyDescent="0.25">
      <c r="I12308" s="166"/>
    </row>
    <row r="12309" spans="9:9" x14ac:dyDescent="0.25">
      <c r="I12309" s="166"/>
    </row>
    <row r="12310" spans="9:9" x14ac:dyDescent="0.25">
      <c r="I12310" s="166"/>
    </row>
    <row r="12311" spans="9:9" x14ac:dyDescent="0.25">
      <c r="I12311" s="166"/>
    </row>
    <row r="12312" spans="9:9" x14ac:dyDescent="0.25">
      <c r="I12312" s="166"/>
    </row>
    <row r="12313" spans="9:9" x14ac:dyDescent="0.25">
      <c r="I12313" s="166"/>
    </row>
    <row r="12314" spans="9:9" x14ac:dyDescent="0.25">
      <c r="I12314" s="166"/>
    </row>
    <row r="12315" spans="9:9" x14ac:dyDescent="0.25">
      <c r="I12315" s="166"/>
    </row>
    <row r="12316" spans="9:9" x14ac:dyDescent="0.25">
      <c r="I12316" s="166"/>
    </row>
    <row r="12317" spans="9:9" x14ac:dyDescent="0.25">
      <c r="I12317" s="166"/>
    </row>
    <row r="12318" spans="9:9" x14ac:dyDescent="0.25">
      <c r="I12318" s="166"/>
    </row>
    <row r="12319" spans="9:9" x14ac:dyDescent="0.25">
      <c r="I12319" s="166"/>
    </row>
    <row r="12320" spans="9:9" x14ac:dyDescent="0.25">
      <c r="I12320" s="166"/>
    </row>
    <row r="12321" spans="9:9" x14ac:dyDescent="0.25">
      <c r="I12321" s="166"/>
    </row>
    <row r="12322" spans="9:9" x14ac:dyDescent="0.25">
      <c r="I12322" s="166"/>
    </row>
    <row r="12323" spans="9:9" x14ac:dyDescent="0.25">
      <c r="I12323" s="166"/>
    </row>
    <row r="12324" spans="9:9" x14ac:dyDescent="0.25">
      <c r="I12324" s="166"/>
    </row>
    <row r="12325" spans="9:9" x14ac:dyDescent="0.25">
      <c r="I12325" s="166"/>
    </row>
    <row r="12326" spans="9:9" x14ac:dyDescent="0.25">
      <c r="I12326" s="166"/>
    </row>
    <row r="12327" spans="9:9" x14ac:dyDescent="0.25">
      <c r="I12327" s="166"/>
    </row>
    <row r="12328" spans="9:9" x14ac:dyDescent="0.25">
      <c r="I12328" s="166"/>
    </row>
    <row r="12329" spans="9:9" x14ac:dyDescent="0.25">
      <c r="I12329" s="166"/>
    </row>
    <row r="12330" spans="9:9" x14ac:dyDescent="0.25">
      <c r="I12330" s="166"/>
    </row>
    <row r="12331" spans="9:9" x14ac:dyDescent="0.25">
      <c r="I12331" s="166"/>
    </row>
    <row r="12332" spans="9:9" x14ac:dyDescent="0.25">
      <c r="I12332" s="166"/>
    </row>
    <row r="12333" spans="9:9" x14ac:dyDescent="0.25">
      <c r="I12333" s="166"/>
    </row>
    <row r="12334" spans="9:9" x14ac:dyDescent="0.25">
      <c r="I12334" s="166"/>
    </row>
    <row r="12335" spans="9:9" x14ac:dyDescent="0.25">
      <c r="I12335" s="166"/>
    </row>
    <row r="12336" spans="9:9" x14ac:dyDescent="0.25">
      <c r="I12336" s="166"/>
    </row>
    <row r="12337" spans="9:9" x14ac:dyDescent="0.25">
      <c r="I12337" s="166"/>
    </row>
    <row r="12338" spans="9:9" x14ac:dyDescent="0.25">
      <c r="I12338" s="166"/>
    </row>
    <row r="12339" spans="9:9" x14ac:dyDescent="0.25">
      <c r="I12339" s="166"/>
    </row>
    <row r="12340" spans="9:9" x14ac:dyDescent="0.25">
      <c r="I12340" s="166"/>
    </row>
    <row r="12341" spans="9:9" x14ac:dyDescent="0.25">
      <c r="I12341" s="166"/>
    </row>
    <row r="12342" spans="9:9" x14ac:dyDescent="0.25">
      <c r="I12342" s="166"/>
    </row>
    <row r="12343" spans="9:9" x14ac:dyDescent="0.25">
      <c r="I12343" s="166"/>
    </row>
    <row r="12344" spans="9:9" x14ac:dyDescent="0.25">
      <c r="I12344" s="166"/>
    </row>
    <row r="12345" spans="9:9" x14ac:dyDescent="0.25">
      <c r="I12345" s="166"/>
    </row>
    <row r="12346" spans="9:9" x14ac:dyDescent="0.25">
      <c r="I12346" s="166"/>
    </row>
    <row r="12347" spans="9:9" x14ac:dyDescent="0.25">
      <c r="I12347" s="166"/>
    </row>
    <row r="12348" spans="9:9" x14ac:dyDescent="0.25">
      <c r="I12348" s="166"/>
    </row>
    <row r="12349" spans="9:9" x14ac:dyDescent="0.25">
      <c r="I12349" s="166"/>
    </row>
    <row r="12350" spans="9:9" x14ac:dyDescent="0.25">
      <c r="I12350" s="166"/>
    </row>
    <row r="12351" spans="9:9" x14ac:dyDescent="0.25">
      <c r="I12351" s="166"/>
    </row>
    <row r="12352" spans="9:9" x14ac:dyDescent="0.25">
      <c r="I12352" s="166"/>
    </row>
    <row r="12353" spans="9:9" x14ac:dyDescent="0.25">
      <c r="I12353" s="166"/>
    </row>
    <row r="12354" spans="9:9" x14ac:dyDescent="0.25">
      <c r="I12354" s="166"/>
    </row>
    <row r="12355" spans="9:9" x14ac:dyDescent="0.25">
      <c r="I12355" s="166"/>
    </row>
    <row r="12356" spans="9:9" x14ac:dyDescent="0.25">
      <c r="I12356" s="166"/>
    </row>
    <row r="12357" spans="9:9" x14ac:dyDescent="0.25">
      <c r="I12357" s="166"/>
    </row>
    <row r="12358" spans="9:9" x14ac:dyDescent="0.25">
      <c r="I12358" s="166"/>
    </row>
    <row r="12359" spans="9:9" x14ac:dyDescent="0.25">
      <c r="I12359" s="166"/>
    </row>
    <row r="12360" spans="9:9" x14ac:dyDescent="0.25">
      <c r="I12360" s="166"/>
    </row>
    <row r="12361" spans="9:9" x14ac:dyDescent="0.25">
      <c r="I12361" s="166"/>
    </row>
    <row r="12362" spans="9:9" x14ac:dyDescent="0.25">
      <c r="I12362" s="166"/>
    </row>
    <row r="12363" spans="9:9" x14ac:dyDescent="0.25">
      <c r="I12363" s="166"/>
    </row>
    <row r="12364" spans="9:9" x14ac:dyDescent="0.25">
      <c r="I12364" s="166"/>
    </row>
    <row r="12365" spans="9:9" x14ac:dyDescent="0.25">
      <c r="I12365" s="166"/>
    </row>
    <row r="12366" spans="9:9" x14ac:dyDescent="0.25">
      <c r="I12366" s="166"/>
    </row>
    <row r="12367" spans="9:9" x14ac:dyDescent="0.25">
      <c r="I12367" s="166"/>
    </row>
    <row r="12368" spans="9:9" x14ac:dyDescent="0.25">
      <c r="I12368" s="166"/>
    </row>
    <row r="12369" spans="9:9" x14ac:dyDescent="0.25">
      <c r="I12369" s="166"/>
    </row>
    <row r="12370" spans="9:9" x14ac:dyDescent="0.25">
      <c r="I12370" s="166"/>
    </row>
    <row r="12371" spans="9:9" x14ac:dyDescent="0.25">
      <c r="I12371" s="166"/>
    </row>
    <row r="12372" spans="9:9" x14ac:dyDescent="0.25">
      <c r="I12372" s="166"/>
    </row>
    <row r="12373" spans="9:9" x14ac:dyDescent="0.25">
      <c r="I12373" s="166"/>
    </row>
    <row r="12374" spans="9:9" x14ac:dyDescent="0.25">
      <c r="I12374" s="166"/>
    </row>
    <row r="12375" spans="9:9" x14ac:dyDescent="0.25">
      <c r="I12375" s="166"/>
    </row>
    <row r="12376" spans="9:9" x14ac:dyDescent="0.25">
      <c r="I12376" s="166"/>
    </row>
    <row r="12377" spans="9:9" x14ac:dyDescent="0.25">
      <c r="I12377" s="166"/>
    </row>
    <row r="12378" spans="9:9" x14ac:dyDescent="0.25">
      <c r="I12378" s="166"/>
    </row>
    <row r="12379" spans="9:9" x14ac:dyDescent="0.25">
      <c r="I12379" s="166"/>
    </row>
    <row r="12380" spans="9:9" x14ac:dyDescent="0.25">
      <c r="I12380" s="166"/>
    </row>
    <row r="12381" spans="9:9" x14ac:dyDescent="0.25">
      <c r="I12381" s="166"/>
    </row>
    <row r="12382" spans="9:9" x14ac:dyDescent="0.25">
      <c r="I12382" s="166"/>
    </row>
    <row r="12383" spans="9:9" x14ac:dyDescent="0.25">
      <c r="I12383" s="166"/>
    </row>
    <row r="12384" spans="9:9" x14ac:dyDescent="0.25">
      <c r="I12384" s="166"/>
    </row>
    <row r="12385" spans="9:9" x14ac:dyDescent="0.25">
      <c r="I12385" s="166"/>
    </row>
    <row r="12386" spans="9:9" x14ac:dyDescent="0.25">
      <c r="I12386" s="166"/>
    </row>
    <row r="12387" spans="9:9" x14ac:dyDescent="0.25">
      <c r="I12387" s="166"/>
    </row>
    <row r="12388" spans="9:9" x14ac:dyDescent="0.25">
      <c r="I12388" s="166"/>
    </row>
    <row r="12389" spans="9:9" x14ac:dyDescent="0.25">
      <c r="I12389" s="166"/>
    </row>
    <row r="12390" spans="9:9" x14ac:dyDescent="0.25">
      <c r="I12390" s="166"/>
    </row>
    <row r="12391" spans="9:9" x14ac:dyDescent="0.25">
      <c r="I12391" s="166"/>
    </row>
    <row r="12392" spans="9:9" x14ac:dyDescent="0.25">
      <c r="I12392" s="166"/>
    </row>
    <row r="12393" spans="9:9" x14ac:dyDescent="0.25">
      <c r="I12393" s="166"/>
    </row>
    <row r="12394" spans="9:9" x14ac:dyDescent="0.25">
      <c r="I12394" s="166"/>
    </row>
    <row r="12395" spans="9:9" x14ac:dyDescent="0.25">
      <c r="I12395" s="166"/>
    </row>
    <row r="12396" spans="9:9" x14ac:dyDescent="0.25">
      <c r="I12396" s="166"/>
    </row>
    <row r="12397" spans="9:9" x14ac:dyDescent="0.25">
      <c r="I12397" s="166"/>
    </row>
    <row r="12398" spans="9:9" x14ac:dyDescent="0.25">
      <c r="I12398" s="166"/>
    </row>
    <row r="12399" spans="9:9" x14ac:dyDescent="0.25">
      <c r="I12399" s="166"/>
    </row>
    <row r="12400" spans="9:9" x14ac:dyDescent="0.25">
      <c r="I12400" s="166"/>
    </row>
    <row r="12401" spans="9:9" x14ac:dyDescent="0.25">
      <c r="I12401" s="166"/>
    </row>
    <row r="12402" spans="9:9" x14ac:dyDescent="0.25">
      <c r="I12402" s="166"/>
    </row>
    <row r="12403" spans="9:9" x14ac:dyDescent="0.25">
      <c r="I12403" s="166"/>
    </row>
    <row r="12404" spans="9:9" x14ac:dyDescent="0.25">
      <c r="I12404" s="166"/>
    </row>
    <row r="12405" spans="9:9" x14ac:dyDescent="0.25">
      <c r="I12405" s="166"/>
    </row>
    <row r="12406" spans="9:9" x14ac:dyDescent="0.25">
      <c r="I12406" s="166"/>
    </row>
    <row r="12407" spans="9:9" x14ac:dyDescent="0.25">
      <c r="I12407" s="166"/>
    </row>
    <row r="12408" spans="9:9" x14ac:dyDescent="0.25">
      <c r="I12408" s="166"/>
    </row>
    <row r="12409" spans="9:9" x14ac:dyDescent="0.25">
      <c r="I12409" s="166"/>
    </row>
    <row r="12410" spans="9:9" x14ac:dyDescent="0.25">
      <c r="I12410" s="166"/>
    </row>
    <row r="12411" spans="9:9" x14ac:dyDescent="0.25">
      <c r="I12411" s="166"/>
    </row>
    <row r="12412" spans="9:9" x14ac:dyDescent="0.25">
      <c r="I12412" s="166"/>
    </row>
    <row r="12413" spans="9:9" x14ac:dyDescent="0.25">
      <c r="I12413" s="166"/>
    </row>
    <row r="12414" spans="9:9" x14ac:dyDescent="0.25">
      <c r="I12414" s="166"/>
    </row>
    <row r="12415" spans="9:9" x14ac:dyDescent="0.25">
      <c r="I12415" s="166"/>
    </row>
    <row r="12416" spans="9:9" x14ac:dyDescent="0.25">
      <c r="I12416" s="166"/>
    </row>
    <row r="12417" spans="9:9" x14ac:dyDescent="0.25">
      <c r="I12417" s="166"/>
    </row>
    <row r="12418" spans="9:9" x14ac:dyDescent="0.25">
      <c r="I12418" s="166"/>
    </row>
    <row r="12419" spans="9:9" x14ac:dyDescent="0.25">
      <c r="I12419" s="166"/>
    </row>
    <row r="12420" spans="9:9" x14ac:dyDescent="0.25">
      <c r="I12420" s="166"/>
    </row>
    <row r="12421" spans="9:9" x14ac:dyDescent="0.25">
      <c r="I12421" s="166"/>
    </row>
    <row r="12422" spans="9:9" x14ac:dyDescent="0.25">
      <c r="I12422" s="166"/>
    </row>
    <row r="12423" spans="9:9" x14ac:dyDescent="0.25">
      <c r="I12423" s="166"/>
    </row>
    <row r="12424" spans="9:9" x14ac:dyDescent="0.25">
      <c r="I12424" s="166"/>
    </row>
    <row r="12425" spans="9:9" x14ac:dyDescent="0.25">
      <c r="I12425" s="166"/>
    </row>
    <row r="12426" spans="9:9" x14ac:dyDescent="0.25">
      <c r="I12426" s="166"/>
    </row>
    <row r="12427" spans="9:9" x14ac:dyDescent="0.25">
      <c r="I12427" s="166"/>
    </row>
    <row r="12428" spans="9:9" x14ac:dyDescent="0.25">
      <c r="I12428" s="166"/>
    </row>
    <row r="12429" spans="9:9" x14ac:dyDescent="0.25">
      <c r="I12429" s="166"/>
    </row>
    <row r="12430" spans="9:9" x14ac:dyDescent="0.25">
      <c r="I12430" s="166"/>
    </row>
    <row r="12431" spans="9:9" x14ac:dyDescent="0.25">
      <c r="I12431" s="166"/>
    </row>
    <row r="12432" spans="9:9" x14ac:dyDescent="0.25">
      <c r="I12432" s="166"/>
    </row>
    <row r="12433" spans="9:9" x14ac:dyDescent="0.25">
      <c r="I12433" s="166"/>
    </row>
    <row r="12434" spans="9:9" x14ac:dyDescent="0.25">
      <c r="I12434" s="166"/>
    </row>
    <row r="12435" spans="9:9" x14ac:dyDescent="0.25">
      <c r="I12435" s="166"/>
    </row>
    <row r="12436" spans="9:9" x14ac:dyDescent="0.25">
      <c r="I12436" s="166"/>
    </row>
    <row r="12437" spans="9:9" x14ac:dyDescent="0.25">
      <c r="I12437" s="166"/>
    </row>
    <row r="12438" spans="9:9" x14ac:dyDescent="0.25">
      <c r="I12438" s="166"/>
    </row>
    <row r="12439" spans="9:9" x14ac:dyDescent="0.25">
      <c r="I12439" s="166"/>
    </row>
    <row r="12440" spans="9:9" x14ac:dyDescent="0.25">
      <c r="I12440" s="166"/>
    </row>
    <row r="12441" spans="9:9" x14ac:dyDescent="0.25">
      <c r="I12441" s="166"/>
    </row>
    <row r="12442" spans="9:9" x14ac:dyDescent="0.25">
      <c r="I12442" s="166"/>
    </row>
    <row r="12443" spans="9:9" x14ac:dyDescent="0.25">
      <c r="I12443" s="166"/>
    </row>
    <row r="12444" spans="9:9" x14ac:dyDescent="0.25">
      <c r="I12444" s="166"/>
    </row>
    <row r="12445" spans="9:9" x14ac:dyDescent="0.25">
      <c r="I12445" s="166"/>
    </row>
    <row r="12446" spans="9:9" x14ac:dyDescent="0.25">
      <c r="I12446" s="166"/>
    </row>
    <row r="12447" spans="9:9" x14ac:dyDescent="0.25">
      <c r="I12447" s="166"/>
    </row>
    <row r="12448" spans="9:9" x14ac:dyDescent="0.25">
      <c r="I12448" s="166"/>
    </row>
    <row r="12449" spans="9:9" x14ac:dyDescent="0.25">
      <c r="I12449" s="166"/>
    </row>
    <row r="12450" spans="9:9" x14ac:dyDescent="0.25">
      <c r="I12450" s="166"/>
    </row>
    <row r="12451" spans="9:9" x14ac:dyDescent="0.25">
      <c r="I12451" s="166"/>
    </row>
    <row r="12452" spans="9:9" x14ac:dyDescent="0.25">
      <c r="I12452" s="166"/>
    </row>
    <row r="12453" spans="9:9" x14ac:dyDescent="0.25">
      <c r="I12453" s="166"/>
    </row>
    <row r="12454" spans="9:9" x14ac:dyDescent="0.25">
      <c r="I12454" s="166"/>
    </row>
    <row r="12455" spans="9:9" x14ac:dyDescent="0.25">
      <c r="I12455" s="166"/>
    </row>
    <row r="12456" spans="9:9" x14ac:dyDescent="0.25">
      <c r="I12456" s="166"/>
    </row>
    <row r="12457" spans="9:9" x14ac:dyDescent="0.25">
      <c r="I12457" s="166"/>
    </row>
    <row r="12458" spans="9:9" x14ac:dyDescent="0.25">
      <c r="I12458" s="166"/>
    </row>
    <row r="12459" spans="9:9" x14ac:dyDescent="0.25">
      <c r="I12459" s="166"/>
    </row>
    <row r="12460" spans="9:9" x14ac:dyDescent="0.25">
      <c r="I12460" s="166"/>
    </row>
    <row r="12461" spans="9:9" x14ac:dyDescent="0.25">
      <c r="I12461" s="166"/>
    </row>
    <row r="12462" spans="9:9" x14ac:dyDescent="0.25">
      <c r="I12462" s="166"/>
    </row>
    <row r="12463" spans="9:9" x14ac:dyDescent="0.25">
      <c r="I12463" s="166"/>
    </row>
    <row r="12464" spans="9:9" x14ac:dyDescent="0.25">
      <c r="I12464" s="166"/>
    </row>
    <row r="12465" spans="9:9" x14ac:dyDescent="0.25">
      <c r="I12465" s="166"/>
    </row>
    <row r="12466" spans="9:9" x14ac:dyDescent="0.25">
      <c r="I12466" s="166"/>
    </row>
    <row r="12467" spans="9:9" x14ac:dyDescent="0.25">
      <c r="I12467" s="166"/>
    </row>
    <row r="12468" spans="9:9" x14ac:dyDescent="0.25">
      <c r="I12468" s="166"/>
    </row>
    <row r="12469" spans="9:9" x14ac:dyDescent="0.25">
      <c r="I12469" s="166"/>
    </row>
    <row r="12470" spans="9:9" x14ac:dyDescent="0.25">
      <c r="I12470" s="166"/>
    </row>
    <row r="12471" spans="9:9" x14ac:dyDescent="0.25">
      <c r="I12471" s="166"/>
    </row>
    <row r="12472" spans="9:9" x14ac:dyDescent="0.25">
      <c r="I12472" s="166"/>
    </row>
    <row r="12473" spans="9:9" x14ac:dyDescent="0.25">
      <c r="I12473" s="166"/>
    </row>
    <row r="12474" spans="9:9" x14ac:dyDescent="0.25">
      <c r="I12474" s="166"/>
    </row>
    <row r="12475" spans="9:9" x14ac:dyDescent="0.25">
      <c r="I12475" s="166"/>
    </row>
    <row r="12476" spans="9:9" x14ac:dyDescent="0.25">
      <c r="I12476" s="166"/>
    </row>
    <row r="12477" spans="9:9" x14ac:dyDescent="0.25">
      <c r="I12477" s="166"/>
    </row>
    <row r="12478" spans="9:9" x14ac:dyDescent="0.25">
      <c r="I12478" s="166"/>
    </row>
    <row r="12479" spans="9:9" x14ac:dyDescent="0.25">
      <c r="I12479" s="166"/>
    </row>
    <row r="12480" spans="9:9" x14ac:dyDescent="0.25">
      <c r="I12480" s="166"/>
    </row>
    <row r="12481" spans="9:9" x14ac:dyDescent="0.25">
      <c r="I12481" s="166"/>
    </row>
    <row r="12482" spans="9:9" x14ac:dyDescent="0.25">
      <c r="I12482" s="166"/>
    </row>
    <row r="12483" spans="9:9" x14ac:dyDescent="0.25">
      <c r="I12483" s="166"/>
    </row>
    <row r="12484" spans="9:9" x14ac:dyDescent="0.25">
      <c r="I12484" s="166"/>
    </row>
    <row r="12485" spans="9:9" x14ac:dyDescent="0.25">
      <c r="I12485" s="166"/>
    </row>
    <row r="12486" spans="9:9" x14ac:dyDescent="0.25">
      <c r="I12486" s="166"/>
    </row>
    <row r="12487" spans="9:9" x14ac:dyDescent="0.25">
      <c r="I12487" s="166"/>
    </row>
    <row r="12488" spans="9:9" x14ac:dyDescent="0.25">
      <c r="I12488" s="166"/>
    </row>
    <row r="12489" spans="9:9" x14ac:dyDescent="0.25">
      <c r="I12489" s="166"/>
    </row>
    <row r="12490" spans="9:9" x14ac:dyDescent="0.25">
      <c r="I12490" s="166"/>
    </row>
    <row r="12491" spans="9:9" x14ac:dyDescent="0.25">
      <c r="I12491" s="166"/>
    </row>
    <row r="12492" spans="9:9" x14ac:dyDescent="0.25">
      <c r="I12492" s="166"/>
    </row>
    <row r="12493" spans="9:9" x14ac:dyDescent="0.25">
      <c r="I12493" s="166"/>
    </row>
    <row r="12494" spans="9:9" x14ac:dyDescent="0.25">
      <c r="I12494" s="166"/>
    </row>
    <row r="12495" spans="9:9" x14ac:dyDescent="0.25">
      <c r="I12495" s="166"/>
    </row>
    <row r="12496" spans="9:9" x14ac:dyDescent="0.25">
      <c r="I12496" s="166"/>
    </row>
    <row r="12497" spans="9:9" x14ac:dyDescent="0.25">
      <c r="I12497" s="166"/>
    </row>
    <row r="12498" spans="9:9" x14ac:dyDescent="0.25">
      <c r="I12498" s="166"/>
    </row>
    <row r="12499" spans="9:9" x14ac:dyDescent="0.25">
      <c r="I12499" s="166"/>
    </row>
    <row r="12500" spans="9:9" x14ac:dyDescent="0.25">
      <c r="I12500" s="166"/>
    </row>
    <row r="12501" spans="9:9" x14ac:dyDescent="0.25">
      <c r="I12501" s="166"/>
    </row>
    <row r="12502" spans="9:9" x14ac:dyDescent="0.25">
      <c r="I12502" s="166"/>
    </row>
    <row r="12503" spans="9:9" x14ac:dyDescent="0.25">
      <c r="I12503" s="166"/>
    </row>
    <row r="12504" spans="9:9" x14ac:dyDescent="0.25">
      <c r="I12504" s="166"/>
    </row>
    <row r="12505" spans="9:9" x14ac:dyDescent="0.25">
      <c r="I12505" s="166"/>
    </row>
    <row r="12506" spans="9:9" x14ac:dyDescent="0.25">
      <c r="I12506" s="166"/>
    </row>
    <row r="12507" spans="9:9" x14ac:dyDescent="0.25">
      <c r="I12507" s="166"/>
    </row>
    <row r="12508" spans="9:9" x14ac:dyDescent="0.25">
      <c r="I12508" s="166"/>
    </row>
    <row r="12509" spans="9:9" x14ac:dyDescent="0.25">
      <c r="I12509" s="166"/>
    </row>
    <row r="12510" spans="9:9" x14ac:dyDescent="0.25">
      <c r="I12510" s="166"/>
    </row>
    <row r="12511" spans="9:9" x14ac:dyDescent="0.25">
      <c r="I12511" s="166"/>
    </row>
    <row r="12512" spans="9:9" x14ac:dyDescent="0.25">
      <c r="I12512" s="166"/>
    </row>
    <row r="12513" spans="9:9" x14ac:dyDescent="0.25">
      <c r="I12513" s="166"/>
    </row>
    <row r="12514" spans="9:9" x14ac:dyDescent="0.25">
      <c r="I12514" s="166"/>
    </row>
    <row r="12515" spans="9:9" x14ac:dyDescent="0.25">
      <c r="I12515" s="166"/>
    </row>
    <row r="12516" spans="9:9" x14ac:dyDescent="0.25">
      <c r="I12516" s="166"/>
    </row>
    <row r="12517" spans="9:9" x14ac:dyDescent="0.25">
      <c r="I12517" s="166"/>
    </row>
    <row r="12518" spans="9:9" x14ac:dyDescent="0.25">
      <c r="I12518" s="166"/>
    </row>
    <row r="12519" spans="9:9" x14ac:dyDescent="0.25">
      <c r="I12519" s="166"/>
    </row>
    <row r="12520" spans="9:9" x14ac:dyDescent="0.25">
      <c r="I12520" s="166"/>
    </row>
    <row r="12521" spans="9:9" x14ac:dyDescent="0.25">
      <c r="I12521" s="166"/>
    </row>
    <row r="12522" spans="9:9" x14ac:dyDescent="0.25">
      <c r="I12522" s="166"/>
    </row>
    <row r="12523" spans="9:9" x14ac:dyDescent="0.25">
      <c r="I12523" s="166"/>
    </row>
    <row r="12524" spans="9:9" x14ac:dyDescent="0.25">
      <c r="I12524" s="166"/>
    </row>
    <row r="12525" spans="9:9" x14ac:dyDescent="0.25">
      <c r="I12525" s="166"/>
    </row>
    <row r="12526" spans="9:9" x14ac:dyDescent="0.25">
      <c r="I12526" s="166"/>
    </row>
    <row r="12527" spans="9:9" x14ac:dyDescent="0.25">
      <c r="I12527" s="166"/>
    </row>
    <row r="12528" spans="9:9" x14ac:dyDescent="0.25">
      <c r="I12528" s="166"/>
    </row>
    <row r="12529" spans="9:9" x14ac:dyDescent="0.25">
      <c r="I12529" s="166"/>
    </row>
    <row r="12530" spans="9:9" x14ac:dyDescent="0.25">
      <c r="I12530" s="166"/>
    </row>
    <row r="12531" spans="9:9" x14ac:dyDescent="0.25">
      <c r="I12531" s="166"/>
    </row>
    <row r="12532" spans="9:9" x14ac:dyDescent="0.25">
      <c r="I12532" s="166"/>
    </row>
    <row r="12533" spans="9:9" x14ac:dyDescent="0.25">
      <c r="I12533" s="166"/>
    </row>
    <row r="12534" spans="9:9" x14ac:dyDescent="0.25">
      <c r="I12534" s="166"/>
    </row>
    <row r="12535" spans="9:9" x14ac:dyDescent="0.25">
      <c r="I12535" s="166"/>
    </row>
    <row r="12536" spans="9:9" x14ac:dyDescent="0.25">
      <c r="I12536" s="166"/>
    </row>
    <row r="12537" spans="9:9" x14ac:dyDescent="0.25">
      <c r="I12537" s="166"/>
    </row>
    <row r="12538" spans="9:9" x14ac:dyDescent="0.25">
      <c r="I12538" s="166"/>
    </row>
    <row r="12539" spans="9:9" x14ac:dyDescent="0.25">
      <c r="I12539" s="166"/>
    </row>
    <row r="12540" spans="9:9" x14ac:dyDescent="0.25">
      <c r="I12540" s="166"/>
    </row>
    <row r="12541" spans="9:9" x14ac:dyDescent="0.25">
      <c r="I12541" s="166"/>
    </row>
    <row r="12542" spans="9:9" x14ac:dyDescent="0.25">
      <c r="I12542" s="166"/>
    </row>
    <row r="12543" spans="9:9" x14ac:dyDescent="0.25">
      <c r="I12543" s="166"/>
    </row>
    <row r="12544" spans="9:9" x14ac:dyDescent="0.25">
      <c r="I12544" s="166"/>
    </row>
    <row r="12545" spans="9:9" x14ac:dyDescent="0.25">
      <c r="I12545" s="166"/>
    </row>
    <row r="12546" spans="9:9" x14ac:dyDescent="0.25">
      <c r="I12546" s="166"/>
    </row>
    <row r="12547" spans="9:9" x14ac:dyDescent="0.25">
      <c r="I12547" s="166"/>
    </row>
    <row r="12548" spans="9:9" x14ac:dyDescent="0.25">
      <c r="I12548" s="166"/>
    </row>
    <row r="12549" spans="9:9" x14ac:dyDescent="0.25">
      <c r="I12549" s="166"/>
    </row>
    <row r="12550" spans="9:9" x14ac:dyDescent="0.25">
      <c r="I12550" s="166"/>
    </row>
    <row r="12551" spans="9:9" x14ac:dyDescent="0.25">
      <c r="I12551" s="166"/>
    </row>
    <row r="12552" spans="9:9" x14ac:dyDescent="0.25">
      <c r="I12552" s="166"/>
    </row>
    <row r="12553" spans="9:9" x14ac:dyDescent="0.25">
      <c r="I12553" s="166"/>
    </row>
    <row r="12554" spans="9:9" x14ac:dyDescent="0.25">
      <c r="I12554" s="166"/>
    </row>
    <row r="12555" spans="9:9" x14ac:dyDescent="0.25">
      <c r="I12555" s="166"/>
    </row>
    <row r="12556" spans="9:9" x14ac:dyDescent="0.25">
      <c r="I12556" s="166"/>
    </row>
    <row r="12557" spans="9:9" x14ac:dyDescent="0.25">
      <c r="I12557" s="166"/>
    </row>
    <row r="12558" spans="9:9" x14ac:dyDescent="0.25">
      <c r="I12558" s="166"/>
    </row>
    <row r="12559" spans="9:9" x14ac:dyDescent="0.25">
      <c r="I12559" s="166"/>
    </row>
    <row r="12560" spans="9:9" x14ac:dyDescent="0.25">
      <c r="I12560" s="166"/>
    </row>
    <row r="12561" spans="9:9" x14ac:dyDescent="0.25">
      <c r="I12561" s="166"/>
    </row>
    <row r="12562" spans="9:9" x14ac:dyDescent="0.25">
      <c r="I12562" s="166"/>
    </row>
    <row r="12563" spans="9:9" x14ac:dyDescent="0.25">
      <c r="I12563" s="166"/>
    </row>
    <row r="12564" spans="9:9" x14ac:dyDescent="0.25">
      <c r="I12564" s="166"/>
    </row>
    <row r="12565" spans="9:9" x14ac:dyDescent="0.25">
      <c r="I12565" s="166"/>
    </row>
    <row r="12566" spans="9:9" x14ac:dyDescent="0.25">
      <c r="I12566" s="166"/>
    </row>
    <row r="12567" spans="9:9" x14ac:dyDescent="0.25">
      <c r="I12567" s="166"/>
    </row>
    <row r="12568" spans="9:9" x14ac:dyDescent="0.25">
      <c r="I12568" s="166"/>
    </row>
    <row r="12569" spans="9:9" x14ac:dyDescent="0.25">
      <c r="I12569" s="166"/>
    </row>
    <row r="12570" spans="9:9" x14ac:dyDescent="0.25">
      <c r="I12570" s="166"/>
    </row>
    <row r="12571" spans="9:9" x14ac:dyDescent="0.25">
      <c r="I12571" s="166"/>
    </row>
    <row r="12572" spans="9:9" x14ac:dyDescent="0.25">
      <c r="I12572" s="166"/>
    </row>
    <row r="12573" spans="9:9" x14ac:dyDescent="0.25">
      <c r="I12573" s="166"/>
    </row>
    <row r="12574" spans="9:9" x14ac:dyDescent="0.25">
      <c r="I12574" s="166"/>
    </row>
    <row r="12575" spans="9:9" x14ac:dyDescent="0.25">
      <c r="I12575" s="166"/>
    </row>
    <row r="12576" spans="9:9" x14ac:dyDescent="0.25">
      <c r="I12576" s="166"/>
    </row>
    <row r="12577" spans="9:9" x14ac:dyDescent="0.25">
      <c r="I12577" s="166"/>
    </row>
    <row r="12578" spans="9:9" x14ac:dyDescent="0.25">
      <c r="I12578" s="166"/>
    </row>
    <row r="12579" spans="9:9" x14ac:dyDescent="0.25">
      <c r="I12579" s="166"/>
    </row>
    <row r="12580" spans="9:9" x14ac:dyDescent="0.25">
      <c r="I12580" s="166"/>
    </row>
    <row r="12581" spans="9:9" x14ac:dyDescent="0.25">
      <c r="I12581" s="166"/>
    </row>
    <row r="12582" spans="9:9" x14ac:dyDescent="0.25">
      <c r="I12582" s="166"/>
    </row>
    <row r="12583" spans="9:9" x14ac:dyDescent="0.25">
      <c r="I12583" s="166"/>
    </row>
    <row r="12584" spans="9:9" x14ac:dyDescent="0.25">
      <c r="I12584" s="166"/>
    </row>
    <row r="12585" spans="9:9" x14ac:dyDescent="0.25">
      <c r="I12585" s="166"/>
    </row>
    <row r="12586" spans="9:9" x14ac:dyDescent="0.25">
      <c r="I12586" s="166"/>
    </row>
    <row r="12587" spans="9:9" x14ac:dyDescent="0.25">
      <c r="I12587" s="166"/>
    </row>
    <row r="12588" spans="9:9" x14ac:dyDescent="0.25">
      <c r="I12588" s="166"/>
    </row>
    <row r="12589" spans="9:9" x14ac:dyDescent="0.25">
      <c r="I12589" s="166"/>
    </row>
    <row r="12590" spans="9:9" x14ac:dyDescent="0.25">
      <c r="I12590" s="166"/>
    </row>
    <row r="12591" spans="9:9" x14ac:dyDescent="0.25">
      <c r="I12591" s="166"/>
    </row>
    <row r="12592" spans="9:9" x14ac:dyDescent="0.25">
      <c r="I12592" s="166"/>
    </row>
    <row r="12593" spans="9:9" x14ac:dyDescent="0.25">
      <c r="I12593" s="166"/>
    </row>
    <row r="12594" spans="9:9" x14ac:dyDescent="0.25">
      <c r="I12594" s="166"/>
    </row>
    <row r="12595" spans="9:9" x14ac:dyDescent="0.25">
      <c r="I12595" s="166"/>
    </row>
    <row r="12596" spans="9:9" x14ac:dyDescent="0.25">
      <c r="I12596" s="166"/>
    </row>
    <row r="12597" spans="9:9" x14ac:dyDescent="0.25">
      <c r="I12597" s="166"/>
    </row>
    <row r="12598" spans="9:9" x14ac:dyDescent="0.25">
      <c r="I12598" s="166"/>
    </row>
    <row r="12599" spans="9:9" x14ac:dyDescent="0.25">
      <c r="I12599" s="166"/>
    </row>
    <row r="12600" spans="9:9" x14ac:dyDescent="0.25">
      <c r="I12600" s="166"/>
    </row>
    <row r="12601" spans="9:9" x14ac:dyDescent="0.25">
      <c r="I12601" s="166"/>
    </row>
    <row r="12602" spans="9:9" x14ac:dyDescent="0.25">
      <c r="I12602" s="166"/>
    </row>
    <row r="12603" spans="9:9" x14ac:dyDescent="0.25">
      <c r="I12603" s="166"/>
    </row>
    <row r="12604" spans="9:9" x14ac:dyDescent="0.25">
      <c r="I12604" s="166"/>
    </row>
    <row r="12605" spans="9:9" x14ac:dyDescent="0.25">
      <c r="I12605" s="166"/>
    </row>
    <row r="12606" spans="9:9" x14ac:dyDescent="0.25">
      <c r="I12606" s="166"/>
    </row>
    <row r="12607" spans="9:9" x14ac:dyDescent="0.25">
      <c r="I12607" s="166"/>
    </row>
    <row r="12608" spans="9:9" x14ac:dyDescent="0.25">
      <c r="I12608" s="166"/>
    </row>
    <row r="12609" spans="9:9" x14ac:dyDescent="0.25">
      <c r="I12609" s="166"/>
    </row>
    <row r="12610" spans="9:9" x14ac:dyDescent="0.25">
      <c r="I12610" s="166"/>
    </row>
    <row r="12611" spans="9:9" x14ac:dyDescent="0.25">
      <c r="I12611" s="166"/>
    </row>
    <row r="12612" spans="9:9" x14ac:dyDescent="0.25">
      <c r="I12612" s="166"/>
    </row>
    <row r="12613" spans="9:9" x14ac:dyDescent="0.25">
      <c r="I12613" s="166"/>
    </row>
    <row r="12614" spans="9:9" x14ac:dyDescent="0.25">
      <c r="I12614" s="166"/>
    </row>
    <row r="12615" spans="9:9" x14ac:dyDescent="0.25">
      <c r="I12615" s="166"/>
    </row>
    <row r="12616" spans="9:9" x14ac:dyDescent="0.25">
      <c r="I12616" s="166"/>
    </row>
    <row r="12617" spans="9:9" x14ac:dyDescent="0.25">
      <c r="I12617" s="166"/>
    </row>
    <row r="12618" spans="9:9" x14ac:dyDescent="0.25">
      <c r="I12618" s="166"/>
    </row>
    <row r="12619" spans="9:9" x14ac:dyDescent="0.25">
      <c r="I12619" s="166"/>
    </row>
    <row r="12620" spans="9:9" x14ac:dyDescent="0.25">
      <c r="I12620" s="166"/>
    </row>
    <row r="12621" spans="9:9" x14ac:dyDescent="0.25">
      <c r="I12621" s="166"/>
    </row>
    <row r="12622" spans="9:9" x14ac:dyDescent="0.25">
      <c r="I12622" s="166"/>
    </row>
    <row r="12623" spans="9:9" x14ac:dyDescent="0.25">
      <c r="I12623" s="166"/>
    </row>
    <row r="12624" spans="9:9" x14ac:dyDescent="0.25">
      <c r="I12624" s="166"/>
    </row>
    <row r="12625" spans="9:9" x14ac:dyDescent="0.25">
      <c r="I12625" s="166"/>
    </row>
    <row r="12626" spans="9:9" x14ac:dyDescent="0.25">
      <c r="I12626" s="166"/>
    </row>
    <row r="12627" spans="9:9" x14ac:dyDescent="0.25">
      <c r="I12627" s="166"/>
    </row>
    <row r="12628" spans="9:9" x14ac:dyDescent="0.25">
      <c r="I12628" s="166"/>
    </row>
    <row r="12629" spans="9:9" x14ac:dyDescent="0.25">
      <c r="I12629" s="166"/>
    </row>
    <row r="12630" spans="9:9" x14ac:dyDescent="0.25">
      <c r="I12630" s="166"/>
    </row>
    <row r="12631" spans="9:9" x14ac:dyDescent="0.25">
      <c r="I12631" s="166"/>
    </row>
    <row r="12632" spans="9:9" x14ac:dyDescent="0.25">
      <c r="I12632" s="166"/>
    </row>
    <row r="12633" spans="9:9" x14ac:dyDescent="0.25">
      <c r="I12633" s="166"/>
    </row>
    <row r="12634" spans="9:9" x14ac:dyDescent="0.25">
      <c r="I12634" s="166"/>
    </row>
    <row r="12635" spans="9:9" x14ac:dyDescent="0.25">
      <c r="I12635" s="166"/>
    </row>
    <row r="12636" spans="9:9" x14ac:dyDescent="0.25">
      <c r="I12636" s="166"/>
    </row>
    <row r="12637" spans="9:9" x14ac:dyDescent="0.25">
      <c r="I12637" s="166"/>
    </row>
    <row r="12638" spans="9:9" x14ac:dyDescent="0.25">
      <c r="I12638" s="166"/>
    </row>
    <row r="12639" spans="9:9" x14ac:dyDescent="0.25">
      <c r="I12639" s="166"/>
    </row>
    <row r="12640" spans="9:9" x14ac:dyDescent="0.25">
      <c r="I12640" s="166"/>
    </row>
    <row r="12641" spans="9:9" x14ac:dyDescent="0.25">
      <c r="I12641" s="166"/>
    </row>
    <row r="12642" spans="9:9" x14ac:dyDescent="0.25">
      <c r="I12642" s="166"/>
    </row>
    <row r="12643" spans="9:9" x14ac:dyDescent="0.25">
      <c r="I12643" s="166"/>
    </row>
    <row r="12644" spans="9:9" x14ac:dyDescent="0.25">
      <c r="I12644" s="166"/>
    </row>
    <row r="12645" spans="9:9" x14ac:dyDescent="0.25">
      <c r="I12645" s="166"/>
    </row>
    <row r="12646" spans="9:9" x14ac:dyDescent="0.25">
      <c r="I12646" s="166"/>
    </row>
    <row r="12647" spans="9:9" x14ac:dyDescent="0.25">
      <c r="I12647" s="166"/>
    </row>
    <row r="12648" spans="9:9" x14ac:dyDescent="0.25">
      <c r="I12648" s="166"/>
    </row>
    <row r="12649" spans="9:9" x14ac:dyDescent="0.25">
      <c r="I12649" s="166"/>
    </row>
    <row r="12650" spans="9:9" x14ac:dyDescent="0.25">
      <c r="I12650" s="166"/>
    </row>
    <row r="12651" spans="9:9" x14ac:dyDescent="0.25">
      <c r="I12651" s="166"/>
    </row>
    <row r="12652" spans="9:9" x14ac:dyDescent="0.25">
      <c r="I12652" s="166"/>
    </row>
    <row r="12653" spans="9:9" x14ac:dyDescent="0.25">
      <c r="I12653" s="166"/>
    </row>
    <row r="12654" spans="9:9" x14ac:dyDescent="0.25">
      <c r="I12654" s="166"/>
    </row>
    <row r="12655" spans="9:9" x14ac:dyDescent="0.25">
      <c r="I12655" s="166"/>
    </row>
    <row r="12656" spans="9:9" x14ac:dyDescent="0.25">
      <c r="I12656" s="166"/>
    </row>
    <row r="12657" spans="9:9" x14ac:dyDescent="0.25">
      <c r="I12657" s="166"/>
    </row>
    <row r="12658" spans="9:9" x14ac:dyDescent="0.25">
      <c r="I12658" s="166"/>
    </row>
    <row r="12659" spans="9:9" x14ac:dyDescent="0.25">
      <c r="I12659" s="166"/>
    </row>
    <row r="12660" spans="9:9" x14ac:dyDescent="0.25">
      <c r="I12660" s="166"/>
    </row>
    <row r="12661" spans="9:9" x14ac:dyDescent="0.25">
      <c r="I12661" s="166"/>
    </row>
    <row r="12662" spans="9:9" x14ac:dyDescent="0.25">
      <c r="I12662" s="166"/>
    </row>
    <row r="12663" spans="9:9" x14ac:dyDescent="0.25">
      <c r="I12663" s="166"/>
    </row>
    <row r="12664" spans="9:9" x14ac:dyDescent="0.25">
      <c r="I12664" s="166"/>
    </row>
    <row r="12665" spans="9:9" x14ac:dyDescent="0.25">
      <c r="I12665" s="166"/>
    </row>
    <row r="12666" spans="9:9" x14ac:dyDescent="0.25">
      <c r="I12666" s="166"/>
    </row>
    <row r="12667" spans="9:9" x14ac:dyDescent="0.25">
      <c r="I12667" s="166"/>
    </row>
    <row r="12668" spans="9:9" x14ac:dyDescent="0.25">
      <c r="I12668" s="166"/>
    </row>
    <row r="12669" spans="9:9" x14ac:dyDescent="0.25">
      <c r="I12669" s="166"/>
    </row>
    <row r="12670" spans="9:9" x14ac:dyDescent="0.25">
      <c r="I12670" s="166"/>
    </row>
    <row r="12671" spans="9:9" x14ac:dyDescent="0.25">
      <c r="I12671" s="166"/>
    </row>
    <row r="12672" spans="9:9" x14ac:dyDescent="0.25">
      <c r="I12672" s="166"/>
    </row>
    <row r="12673" spans="9:9" x14ac:dyDescent="0.25">
      <c r="I12673" s="166"/>
    </row>
    <row r="12674" spans="9:9" x14ac:dyDescent="0.25">
      <c r="I12674" s="166"/>
    </row>
    <row r="12675" spans="9:9" x14ac:dyDescent="0.25">
      <c r="I12675" s="166"/>
    </row>
    <row r="12676" spans="9:9" x14ac:dyDescent="0.25">
      <c r="I12676" s="166"/>
    </row>
    <row r="12677" spans="9:9" x14ac:dyDescent="0.25">
      <c r="I12677" s="166"/>
    </row>
    <row r="12678" spans="9:9" x14ac:dyDescent="0.25">
      <c r="I12678" s="166"/>
    </row>
    <row r="12679" spans="9:9" x14ac:dyDescent="0.25">
      <c r="I12679" s="166"/>
    </row>
    <row r="12680" spans="9:9" x14ac:dyDescent="0.25">
      <c r="I12680" s="166"/>
    </row>
    <row r="12681" spans="9:9" x14ac:dyDescent="0.25">
      <c r="I12681" s="166"/>
    </row>
    <row r="12682" spans="9:9" x14ac:dyDescent="0.25">
      <c r="I12682" s="166"/>
    </row>
    <row r="12683" spans="9:9" x14ac:dyDescent="0.25">
      <c r="I12683" s="166"/>
    </row>
    <row r="12684" spans="9:9" x14ac:dyDescent="0.25">
      <c r="I12684" s="166"/>
    </row>
    <row r="12685" spans="9:9" x14ac:dyDescent="0.25">
      <c r="I12685" s="166"/>
    </row>
    <row r="12686" spans="9:9" x14ac:dyDescent="0.25">
      <c r="I12686" s="166"/>
    </row>
    <row r="12687" spans="9:9" x14ac:dyDescent="0.25">
      <c r="I12687" s="166"/>
    </row>
    <row r="12688" spans="9:9" x14ac:dyDescent="0.25">
      <c r="I12688" s="166"/>
    </row>
    <row r="12689" spans="9:9" x14ac:dyDescent="0.25">
      <c r="I12689" s="166"/>
    </row>
    <row r="12690" spans="9:9" x14ac:dyDescent="0.25">
      <c r="I12690" s="166"/>
    </row>
    <row r="12691" spans="9:9" x14ac:dyDescent="0.25">
      <c r="I12691" s="166"/>
    </row>
    <row r="12692" spans="9:9" x14ac:dyDescent="0.25">
      <c r="I12692" s="166"/>
    </row>
    <row r="12693" spans="9:9" x14ac:dyDescent="0.25">
      <c r="I12693" s="166"/>
    </row>
    <row r="12694" spans="9:9" x14ac:dyDescent="0.25">
      <c r="I12694" s="166"/>
    </row>
    <row r="12695" spans="9:9" x14ac:dyDescent="0.25">
      <c r="I12695" s="166"/>
    </row>
    <row r="12696" spans="9:9" x14ac:dyDescent="0.25">
      <c r="I12696" s="166"/>
    </row>
    <row r="12697" spans="9:9" x14ac:dyDescent="0.25">
      <c r="I12697" s="166"/>
    </row>
    <row r="12698" spans="9:9" x14ac:dyDescent="0.25">
      <c r="I12698" s="166"/>
    </row>
    <row r="12699" spans="9:9" x14ac:dyDescent="0.25">
      <c r="I12699" s="166"/>
    </row>
    <row r="12700" spans="9:9" x14ac:dyDescent="0.25">
      <c r="I12700" s="166"/>
    </row>
    <row r="12701" spans="9:9" x14ac:dyDescent="0.25">
      <c r="I12701" s="166"/>
    </row>
    <row r="12702" spans="9:9" x14ac:dyDescent="0.25">
      <c r="I12702" s="166"/>
    </row>
    <row r="12703" spans="9:9" x14ac:dyDescent="0.25">
      <c r="I12703" s="166"/>
    </row>
    <row r="12704" spans="9:9" x14ac:dyDescent="0.25">
      <c r="I12704" s="166"/>
    </row>
    <row r="12705" spans="9:9" x14ac:dyDescent="0.25">
      <c r="I12705" s="166"/>
    </row>
    <row r="12706" spans="9:9" x14ac:dyDescent="0.25">
      <c r="I12706" s="166"/>
    </row>
    <row r="12707" spans="9:9" x14ac:dyDescent="0.25">
      <c r="I12707" s="166"/>
    </row>
    <row r="12708" spans="9:9" x14ac:dyDescent="0.25">
      <c r="I12708" s="166"/>
    </row>
    <row r="12709" spans="9:9" x14ac:dyDescent="0.25">
      <c r="I12709" s="166"/>
    </row>
    <row r="12710" spans="9:9" x14ac:dyDescent="0.25">
      <c r="I12710" s="166"/>
    </row>
    <row r="12711" spans="9:9" x14ac:dyDescent="0.25">
      <c r="I12711" s="166"/>
    </row>
    <row r="12712" spans="9:9" x14ac:dyDescent="0.25">
      <c r="I12712" s="166"/>
    </row>
    <row r="12713" spans="9:9" x14ac:dyDescent="0.25">
      <c r="I12713" s="166"/>
    </row>
    <row r="12714" spans="9:9" x14ac:dyDescent="0.25">
      <c r="I12714" s="166"/>
    </row>
    <row r="12715" spans="9:9" x14ac:dyDescent="0.25">
      <c r="I12715" s="166"/>
    </row>
    <row r="12716" spans="9:9" x14ac:dyDescent="0.25">
      <c r="I12716" s="166"/>
    </row>
    <row r="12717" spans="9:9" x14ac:dyDescent="0.25">
      <c r="I12717" s="166"/>
    </row>
    <row r="12718" spans="9:9" x14ac:dyDescent="0.25">
      <c r="I12718" s="166"/>
    </row>
    <row r="12719" spans="9:9" x14ac:dyDescent="0.25">
      <c r="I12719" s="166"/>
    </row>
    <row r="12720" spans="9:9" x14ac:dyDescent="0.25">
      <c r="I12720" s="166"/>
    </row>
    <row r="12721" spans="9:9" x14ac:dyDescent="0.25">
      <c r="I12721" s="166"/>
    </row>
    <row r="12722" spans="9:9" x14ac:dyDescent="0.25">
      <c r="I12722" s="166"/>
    </row>
    <row r="12723" spans="9:9" x14ac:dyDescent="0.25">
      <c r="I12723" s="166"/>
    </row>
    <row r="12724" spans="9:9" x14ac:dyDescent="0.25">
      <c r="I12724" s="166"/>
    </row>
    <row r="12725" spans="9:9" x14ac:dyDescent="0.25">
      <c r="I12725" s="166"/>
    </row>
    <row r="12726" spans="9:9" x14ac:dyDescent="0.25">
      <c r="I12726" s="166"/>
    </row>
    <row r="12727" spans="9:9" x14ac:dyDescent="0.25">
      <c r="I12727" s="166"/>
    </row>
    <row r="12728" spans="9:9" x14ac:dyDescent="0.25">
      <c r="I12728" s="166"/>
    </row>
    <row r="12729" spans="9:9" x14ac:dyDescent="0.25">
      <c r="I12729" s="166"/>
    </row>
    <row r="12730" spans="9:9" x14ac:dyDescent="0.25">
      <c r="I12730" s="166"/>
    </row>
    <row r="12731" spans="9:9" x14ac:dyDescent="0.25">
      <c r="I12731" s="166"/>
    </row>
    <row r="12732" spans="9:9" x14ac:dyDescent="0.25">
      <c r="I12732" s="166"/>
    </row>
    <row r="12733" spans="9:9" x14ac:dyDescent="0.25">
      <c r="I12733" s="166"/>
    </row>
    <row r="12734" spans="9:9" x14ac:dyDescent="0.25">
      <c r="I12734" s="166"/>
    </row>
    <row r="12735" spans="9:9" x14ac:dyDescent="0.25">
      <c r="I12735" s="166"/>
    </row>
    <row r="12736" spans="9:9" x14ac:dyDescent="0.25">
      <c r="I12736" s="166"/>
    </row>
    <row r="12737" spans="9:9" x14ac:dyDescent="0.25">
      <c r="I12737" s="166"/>
    </row>
    <row r="12738" spans="9:9" x14ac:dyDescent="0.25">
      <c r="I12738" s="166"/>
    </row>
    <row r="12739" spans="9:9" x14ac:dyDescent="0.25">
      <c r="I12739" s="166"/>
    </row>
    <row r="12740" spans="9:9" x14ac:dyDescent="0.25">
      <c r="I12740" s="166"/>
    </row>
    <row r="12741" spans="9:9" x14ac:dyDescent="0.25">
      <c r="I12741" s="166"/>
    </row>
    <row r="12742" spans="9:9" x14ac:dyDescent="0.25">
      <c r="I12742" s="166"/>
    </row>
    <row r="12743" spans="9:9" x14ac:dyDescent="0.25">
      <c r="I12743" s="166"/>
    </row>
    <row r="12744" spans="9:9" x14ac:dyDescent="0.25">
      <c r="I12744" s="166"/>
    </row>
    <row r="12745" spans="9:9" x14ac:dyDescent="0.25">
      <c r="I12745" s="166"/>
    </row>
    <row r="12746" spans="9:9" x14ac:dyDescent="0.25">
      <c r="I12746" s="166"/>
    </row>
    <row r="12747" spans="9:9" x14ac:dyDescent="0.25">
      <c r="I12747" s="166"/>
    </row>
    <row r="12748" spans="9:9" x14ac:dyDescent="0.25">
      <c r="I12748" s="166"/>
    </row>
    <row r="12749" spans="9:9" x14ac:dyDescent="0.25">
      <c r="I12749" s="166"/>
    </row>
    <row r="12750" spans="9:9" x14ac:dyDescent="0.25">
      <c r="I12750" s="166"/>
    </row>
    <row r="12751" spans="9:9" x14ac:dyDescent="0.25">
      <c r="I12751" s="166"/>
    </row>
    <row r="12752" spans="9:9" x14ac:dyDescent="0.25">
      <c r="I12752" s="166"/>
    </row>
    <row r="12753" spans="9:9" x14ac:dyDescent="0.25">
      <c r="I12753" s="166"/>
    </row>
    <row r="12754" spans="9:9" x14ac:dyDescent="0.25">
      <c r="I12754" s="166"/>
    </row>
    <row r="12755" spans="9:9" x14ac:dyDescent="0.25">
      <c r="I12755" s="166"/>
    </row>
    <row r="12756" spans="9:9" x14ac:dyDescent="0.25">
      <c r="I12756" s="166"/>
    </row>
    <row r="12757" spans="9:9" x14ac:dyDescent="0.25">
      <c r="I12757" s="166"/>
    </row>
    <row r="12758" spans="9:9" x14ac:dyDescent="0.25">
      <c r="I12758" s="166"/>
    </row>
    <row r="12759" spans="9:9" x14ac:dyDescent="0.25">
      <c r="I12759" s="166"/>
    </row>
    <row r="12760" spans="9:9" x14ac:dyDescent="0.25">
      <c r="I12760" s="166"/>
    </row>
    <row r="12761" spans="9:9" x14ac:dyDescent="0.25">
      <c r="I12761" s="166"/>
    </row>
    <row r="12762" spans="9:9" x14ac:dyDescent="0.25">
      <c r="I12762" s="166"/>
    </row>
    <row r="12763" spans="9:9" x14ac:dyDescent="0.25">
      <c r="I12763" s="166"/>
    </row>
    <row r="12764" spans="9:9" x14ac:dyDescent="0.25">
      <c r="I12764" s="166"/>
    </row>
    <row r="12765" spans="9:9" x14ac:dyDescent="0.25">
      <c r="I12765" s="166"/>
    </row>
    <row r="12766" spans="9:9" x14ac:dyDescent="0.25">
      <c r="I12766" s="166"/>
    </row>
    <row r="12767" spans="9:9" x14ac:dyDescent="0.25">
      <c r="I12767" s="166"/>
    </row>
    <row r="12768" spans="9:9" x14ac:dyDescent="0.25">
      <c r="I12768" s="166"/>
    </row>
    <row r="12769" spans="9:9" x14ac:dyDescent="0.25">
      <c r="I12769" s="166"/>
    </row>
    <row r="12770" spans="9:9" x14ac:dyDescent="0.25">
      <c r="I12770" s="166"/>
    </row>
    <row r="12771" spans="9:9" x14ac:dyDescent="0.25">
      <c r="I12771" s="166"/>
    </row>
    <row r="12772" spans="9:9" x14ac:dyDescent="0.25">
      <c r="I12772" s="166"/>
    </row>
    <row r="12773" spans="9:9" x14ac:dyDescent="0.25">
      <c r="I12773" s="166"/>
    </row>
    <row r="12774" spans="9:9" x14ac:dyDescent="0.25">
      <c r="I12774" s="166"/>
    </row>
    <row r="12775" spans="9:9" x14ac:dyDescent="0.25">
      <c r="I12775" s="166"/>
    </row>
    <row r="12776" spans="9:9" x14ac:dyDescent="0.25">
      <c r="I12776" s="166"/>
    </row>
    <row r="12777" spans="9:9" x14ac:dyDescent="0.25">
      <c r="I12777" s="166"/>
    </row>
    <row r="12778" spans="9:9" x14ac:dyDescent="0.25">
      <c r="I12778" s="166"/>
    </row>
    <row r="12779" spans="9:9" x14ac:dyDescent="0.25">
      <c r="I12779" s="166"/>
    </row>
    <row r="12780" spans="9:9" x14ac:dyDescent="0.25">
      <c r="I12780" s="166"/>
    </row>
    <row r="12781" spans="9:9" x14ac:dyDescent="0.25">
      <c r="I12781" s="166"/>
    </row>
    <row r="12782" spans="9:9" x14ac:dyDescent="0.25">
      <c r="I12782" s="166"/>
    </row>
    <row r="12783" spans="9:9" x14ac:dyDescent="0.25">
      <c r="I12783" s="166"/>
    </row>
    <row r="12784" spans="9:9" x14ac:dyDescent="0.25">
      <c r="I12784" s="166"/>
    </row>
    <row r="12785" spans="9:9" x14ac:dyDescent="0.25">
      <c r="I12785" s="166"/>
    </row>
    <row r="12786" spans="9:9" x14ac:dyDescent="0.25">
      <c r="I12786" s="166"/>
    </row>
    <row r="12787" spans="9:9" x14ac:dyDescent="0.25">
      <c r="I12787" s="166"/>
    </row>
    <row r="12788" spans="9:9" x14ac:dyDescent="0.25">
      <c r="I12788" s="166"/>
    </row>
    <row r="12789" spans="9:9" x14ac:dyDescent="0.25">
      <c r="I12789" s="166"/>
    </row>
    <row r="12790" spans="9:9" x14ac:dyDescent="0.25">
      <c r="I12790" s="166"/>
    </row>
    <row r="12791" spans="9:9" x14ac:dyDescent="0.25">
      <c r="I12791" s="166"/>
    </row>
    <row r="12792" spans="9:9" x14ac:dyDescent="0.25">
      <c r="I12792" s="166"/>
    </row>
    <row r="12793" spans="9:9" x14ac:dyDescent="0.25">
      <c r="I12793" s="166"/>
    </row>
    <row r="12794" spans="9:9" x14ac:dyDescent="0.25">
      <c r="I12794" s="166"/>
    </row>
    <row r="12795" spans="9:9" x14ac:dyDescent="0.25">
      <c r="I12795" s="166"/>
    </row>
    <row r="12796" spans="9:9" x14ac:dyDescent="0.25">
      <c r="I12796" s="166"/>
    </row>
    <row r="12797" spans="9:9" x14ac:dyDescent="0.25">
      <c r="I12797" s="166"/>
    </row>
    <row r="12798" spans="9:9" x14ac:dyDescent="0.25">
      <c r="I12798" s="166"/>
    </row>
    <row r="12799" spans="9:9" x14ac:dyDescent="0.25">
      <c r="I12799" s="166"/>
    </row>
    <row r="12800" spans="9:9" x14ac:dyDescent="0.25">
      <c r="I12800" s="166"/>
    </row>
    <row r="12801" spans="9:9" x14ac:dyDescent="0.25">
      <c r="I12801" s="166"/>
    </row>
    <row r="12802" spans="9:9" x14ac:dyDescent="0.25">
      <c r="I12802" s="166"/>
    </row>
    <row r="12803" spans="9:9" x14ac:dyDescent="0.25">
      <c r="I12803" s="166"/>
    </row>
    <row r="12804" spans="9:9" x14ac:dyDescent="0.25">
      <c r="I12804" s="166"/>
    </row>
    <row r="12805" spans="9:9" x14ac:dyDescent="0.25">
      <c r="I12805" s="166"/>
    </row>
    <row r="12806" spans="9:9" x14ac:dyDescent="0.25">
      <c r="I12806" s="166"/>
    </row>
    <row r="12807" spans="9:9" x14ac:dyDescent="0.25">
      <c r="I12807" s="166"/>
    </row>
    <row r="12808" spans="9:9" x14ac:dyDescent="0.25">
      <c r="I12808" s="166"/>
    </row>
    <row r="12809" spans="9:9" x14ac:dyDescent="0.25">
      <c r="I12809" s="166"/>
    </row>
    <row r="12810" spans="9:9" x14ac:dyDescent="0.25">
      <c r="I12810" s="166"/>
    </row>
    <row r="12811" spans="9:9" x14ac:dyDescent="0.25">
      <c r="I12811" s="166"/>
    </row>
    <row r="12812" spans="9:9" x14ac:dyDescent="0.25">
      <c r="I12812" s="166"/>
    </row>
    <row r="12813" spans="9:9" x14ac:dyDescent="0.25">
      <c r="I12813" s="166"/>
    </row>
    <row r="12814" spans="9:9" x14ac:dyDescent="0.25">
      <c r="I12814" s="166"/>
    </row>
    <row r="12815" spans="9:9" x14ac:dyDescent="0.25">
      <c r="I12815" s="166"/>
    </row>
    <row r="12816" spans="9:9" x14ac:dyDescent="0.25">
      <c r="I12816" s="166"/>
    </row>
    <row r="12817" spans="9:9" x14ac:dyDescent="0.25">
      <c r="I12817" s="166"/>
    </row>
    <row r="12818" spans="9:9" x14ac:dyDescent="0.25">
      <c r="I12818" s="166"/>
    </row>
    <row r="12819" spans="9:9" x14ac:dyDescent="0.25">
      <c r="I12819" s="166"/>
    </row>
    <row r="12820" spans="9:9" x14ac:dyDescent="0.25">
      <c r="I12820" s="166"/>
    </row>
    <row r="12821" spans="9:9" x14ac:dyDescent="0.25">
      <c r="I12821" s="166"/>
    </row>
    <row r="12822" spans="9:9" x14ac:dyDescent="0.25">
      <c r="I12822" s="166"/>
    </row>
    <row r="12823" spans="9:9" x14ac:dyDescent="0.25">
      <c r="I12823" s="166"/>
    </row>
    <row r="12824" spans="9:9" x14ac:dyDescent="0.25">
      <c r="I12824" s="166"/>
    </row>
    <row r="12825" spans="9:9" x14ac:dyDescent="0.25">
      <c r="I12825" s="166"/>
    </row>
    <row r="12826" spans="9:9" x14ac:dyDescent="0.25">
      <c r="I12826" s="166"/>
    </row>
    <row r="12827" spans="9:9" x14ac:dyDescent="0.25">
      <c r="I12827" s="166"/>
    </row>
    <row r="12828" spans="9:9" x14ac:dyDescent="0.25">
      <c r="I12828" s="166"/>
    </row>
    <row r="12829" spans="9:9" x14ac:dyDescent="0.25">
      <c r="I12829" s="166"/>
    </row>
    <row r="12830" spans="9:9" x14ac:dyDescent="0.25">
      <c r="I12830" s="166"/>
    </row>
    <row r="12831" spans="9:9" x14ac:dyDescent="0.25">
      <c r="I12831" s="166"/>
    </row>
    <row r="12832" spans="9:9" x14ac:dyDescent="0.25">
      <c r="I12832" s="166"/>
    </row>
    <row r="12833" spans="9:9" x14ac:dyDescent="0.25">
      <c r="I12833" s="166"/>
    </row>
    <row r="12834" spans="9:9" x14ac:dyDescent="0.25">
      <c r="I12834" s="166"/>
    </row>
    <row r="12835" spans="9:9" x14ac:dyDescent="0.25">
      <c r="I12835" s="166"/>
    </row>
    <row r="12836" spans="9:9" x14ac:dyDescent="0.25">
      <c r="I12836" s="166"/>
    </row>
    <row r="12837" spans="9:9" x14ac:dyDescent="0.25">
      <c r="I12837" s="166"/>
    </row>
    <row r="12838" spans="9:9" x14ac:dyDescent="0.25">
      <c r="I12838" s="166"/>
    </row>
    <row r="12839" spans="9:9" x14ac:dyDescent="0.25">
      <c r="I12839" s="166"/>
    </row>
    <row r="12840" spans="9:9" x14ac:dyDescent="0.25">
      <c r="I12840" s="166"/>
    </row>
    <row r="12841" spans="9:9" x14ac:dyDescent="0.25">
      <c r="I12841" s="166"/>
    </row>
    <row r="12842" spans="9:9" x14ac:dyDescent="0.25">
      <c r="I12842" s="166"/>
    </row>
    <row r="12843" spans="9:9" x14ac:dyDescent="0.25">
      <c r="I12843" s="166"/>
    </row>
    <row r="12844" spans="9:9" x14ac:dyDescent="0.25">
      <c r="I12844" s="166"/>
    </row>
    <row r="12845" spans="9:9" x14ac:dyDescent="0.25">
      <c r="I12845" s="166"/>
    </row>
    <row r="12846" spans="9:9" x14ac:dyDescent="0.25">
      <c r="I12846" s="166"/>
    </row>
    <row r="12847" spans="9:9" x14ac:dyDescent="0.25">
      <c r="I12847" s="166"/>
    </row>
    <row r="12848" spans="9:9" x14ac:dyDescent="0.25">
      <c r="I12848" s="166"/>
    </row>
    <row r="12849" spans="9:9" x14ac:dyDescent="0.25">
      <c r="I12849" s="166"/>
    </row>
    <row r="12850" spans="9:9" x14ac:dyDescent="0.25">
      <c r="I12850" s="166"/>
    </row>
    <row r="12851" spans="9:9" x14ac:dyDescent="0.25">
      <c r="I12851" s="166"/>
    </row>
    <row r="12852" spans="9:9" x14ac:dyDescent="0.25">
      <c r="I12852" s="166"/>
    </row>
    <row r="12853" spans="9:9" x14ac:dyDescent="0.25">
      <c r="I12853" s="166"/>
    </row>
    <row r="12854" spans="9:9" x14ac:dyDescent="0.25">
      <c r="I12854" s="166"/>
    </row>
    <row r="12855" spans="9:9" x14ac:dyDescent="0.25">
      <c r="I12855" s="166"/>
    </row>
    <row r="12856" spans="9:9" x14ac:dyDescent="0.25">
      <c r="I12856" s="166"/>
    </row>
    <row r="12857" spans="9:9" x14ac:dyDescent="0.25">
      <c r="I12857" s="166"/>
    </row>
    <row r="12858" spans="9:9" x14ac:dyDescent="0.25">
      <c r="I12858" s="166"/>
    </row>
    <row r="12859" spans="9:9" x14ac:dyDescent="0.25">
      <c r="I12859" s="166"/>
    </row>
    <row r="12860" spans="9:9" x14ac:dyDescent="0.25">
      <c r="I12860" s="166"/>
    </row>
    <row r="12861" spans="9:9" x14ac:dyDescent="0.25">
      <c r="I12861" s="166"/>
    </row>
    <row r="12862" spans="9:9" x14ac:dyDescent="0.25">
      <c r="I12862" s="166"/>
    </row>
    <row r="12863" spans="9:9" x14ac:dyDescent="0.25">
      <c r="I12863" s="166"/>
    </row>
    <row r="12864" spans="9:9" x14ac:dyDescent="0.25">
      <c r="I12864" s="166"/>
    </row>
    <row r="12865" spans="9:9" x14ac:dyDescent="0.25">
      <c r="I12865" s="166"/>
    </row>
    <row r="12866" spans="9:9" x14ac:dyDescent="0.25">
      <c r="I12866" s="166"/>
    </row>
    <row r="12867" spans="9:9" x14ac:dyDescent="0.25">
      <c r="I12867" s="166"/>
    </row>
    <row r="12868" spans="9:9" x14ac:dyDescent="0.25">
      <c r="I12868" s="166"/>
    </row>
    <row r="12869" spans="9:9" x14ac:dyDescent="0.25">
      <c r="I12869" s="166"/>
    </row>
    <row r="12870" spans="9:9" x14ac:dyDescent="0.25">
      <c r="I12870" s="166"/>
    </row>
    <row r="12871" spans="9:9" x14ac:dyDescent="0.25">
      <c r="I12871" s="166"/>
    </row>
    <row r="12872" spans="9:9" x14ac:dyDescent="0.25">
      <c r="I12872" s="166"/>
    </row>
    <row r="12873" spans="9:9" x14ac:dyDescent="0.25">
      <c r="I12873" s="166"/>
    </row>
    <row r="12874" spans="9:9" x14ac:dyDescent="0.25">
      <c r="I12874" s="166"/>
    </row>
    <row r="12875" spans="9:9" x14ac:dyDescent="0.25">
      <c r="I12875" s="166"/>
    </row>
    <row r="12876" spans="9:9" x14ac:dyDescent="0.25">
      <c r="I12876" s="166"/>
    </row>
    <row r="12877" spans="9:9" x14ac:dyDescent="0.25">
      <c r="I12877" s="166"/>
    </row>
    <row r="12878" spans="9:9" x14ac:dyDescent="0.25">
      <c r="I12878" s="166"/>
    </row>
    <row r="12879" spans="9:9" x14ac:dyDescent="0.25">
      <c r="I12879" s="166"/>
    </row>
    <row r="12880" spans="9:9" x14ac:dyDescent="0.25">
      <c r="I12880" s="166"/>
    </row>
    <row r="12881" spans="9:9" x14ac:dyDescent="0.25">
      <c r="I12881" s="166"/>
    </row>
    <row r="12882" spans="9:9" x14ac:dyDescent="0.25">
      <c r="I12882" s="166"/>
    </row>
    <row r="12883" spans="9:9" x14ac:dyDescent="0.25">
      <c r="I12883" s="166"/>
    </row>
    <row r="12884" spans="9:9" x14ac:dyDescent="0.25">
      <c r="I12884" s="166"/>
    </row>
    <row r="12885" spans="9:9" x14ac:dyDescent="0.25">
      <c r="I12885" s="166"/>
    </row>
    <row r="12886" spans="9:9" x14ac:dyDescent="0.25">
      <c r="I12886" s="166"/>
    </row>
    <row r="12887" spans="9:9" x14ac:dyDescent="0.25">
      <c r="I12887" s="166"/>
    </row>
    <row r="12888" spans="9:9" x14ac:dyDescent="0.25">
      <c r="I12888" s="166"/>
    </row>
    <row r="12889" spans="9:9" x14ac:dyDescent="0.25">
      <c r="I12889" s="166"/>
    </row>
    <row r="12890" spans="9:9" x14ac:dyDescent="0.25">
      <c r="I12890" s="166"/>
    </row>
    <row r="12891" spans="9:9" x14ac:dyDescent="0.25">
      <c r="I12891" s="166"/>
    </row>
    <row r="12892" spans="9:9" x14ac:dyDescent="0.25">
      <c r="I12892" s="166"/>
    </row>
    <row r="12893" spans="9:9" x14ac:dyDescent="0.25">
      <c r="I12893" s="166"/>
    </row>
    <row r="12894" spans="9:9" x14ac:dyDescent="0.25">
      <c r="I12894" s="166"/>
    </row>
    <row r="12895" spans="9:9" x14ac:dyDescent="0.25">
      <c r="I12895" s="166"/>
    </row>
    <row r="12896" spans="9:9" x14ac:dyDescent="0.25">
      <c r="I12896" s="166"/>
    </row>
    <row r="12897" spans="9:9" x14ac:dyDescent="0.25">
      <c r="I12897" s="166"/>
    </row>
    <row r="12898" spans="9:9" x14ac:dyDescent="0.25">
      <c r="I12898" s="166"/>
    </row>
    <row r="12899" spans="9:9" x14ac:dyDescent="0.25">
      <c r="I12899" s="166"/>
    </row>
    <row r="12900" spans="9:9" x14ac:dyDescent="0.25">
      <c r="I12900" s="166"/>
    </row>
    <row r="12901" spans="9:9" x14ac:dyDescent="0.25">
      <c r="I12901" s="166"/>
    </row>
    <row r="12902" spans="9:9" x14ac:dyDescent="0.25">
      <c r="I12902" s="166"/>
    </row>
    <row r="12903" spans="9:9" x14ac:dyDescent="0.25">
      <c r="I12903" s="166"/>
    </row>
    <row r="12904" spans="9:9" x14ac:dyDescent="0.25">
      <c r="I12904" s="166"/>
    </row>
    <row r="12905" spans="9:9" x14ac:dyDescent="0.25">
      <c r="I12905" s="166"/>
    </row>
    <row r="12906" spans="9:9" x14ac:dyDescent="0.25">
      <c r="I12906" s="166"/>
    </row>
    <row r="12907" spans="9:9" x14ac:dyDescent="0.25">
      <c r="I12907" s="166"/>
    </row>
    <row r="12908" spans="9:9" x14ac:dyDescent="0.25">
      <c r="I12908" s="166"/>
    </row>
    <row r="12909" spans="9:9" x14ac:dyDescent="0.25">
      <c r="I12909" s="166"/>
    </row>
    <row r="12910" spans="9:9" x14ac:dyDescent="0.25">
      <c r="I12910" s="166"/>
    </row>
    <row r="12911" spans="9:9" x14ac:dyDescent="0.25">
      <c r="I12911" s="166"/>
    </row>
    <row r="12912" spans="9:9" x14ac:dyDescent="0.25">
      <c r="I12912" s="166"/>
    </row>
    <row r="12913" spans="9:9" x14ac:dyDescent="0.25">
      <c r="I12913" s="166"/>
    </row>
    <row r="12914" spans="9:9" x14ac:dyDescent="0.25">
      <c r="I12914" s="166"/>
    </row>
    <row r="12915" spans="9:9" x14ac:dyDescent="0.25">
      <c r="I12915" s="166"/>
    </row>
    <row r="12916" spans="9:9" x14ac:dyDescent="0.25">
      <c r="I12916" s="166"/>
    </row>
    <row r="12917" spans="9:9" x14ac:dyDescent="0.25">
      <c r="I12917" s="166"/>
    </row>
    <row r="12918" spans="9:9" x14ac:dyDescent="0.25">
      <c r="I12918" s="166"/>
    </row>
    <row r="12919" spans="9:9" x14ac:dyDescent="0.25">
      <c r="I12919" s="166"/>
    </row>
    <row r="12920" spans="9:9" x14ac:dyDescent="0.25">
      <c r="I12920" s="166"/>
    </row>
    <row r="12921" spans="9:9" x14ac:dyDescent="0.25">
      <c r="I12921" s="166"/>
    </row>
    <row r="12922" spans="9:9" x14ac:dyDescent="0.25">
      <c r="I12922" s="166"/>
    </row>
    <row r="12923" spans="9:9" x14ac:dyDescent="0.25">
      <c r="I12923" s="166"/>
    </row>
    <row r="12924" spans="9:9" x14ac:dyDescent="0.25">
      <c r="I12924" s="166"/>
    </row>
    <row r="12925" spans="9:9" x14ac:dyDescent="0.25">
      <c r="I12925" s="166"/>
    </row>
    <row r="12926" spans="9:9" x14ac:dyDescent="0.25">
      <c r="I12926" s="166"/>
    </row>
    <row r="12927" spans="9:9" x14ac:dyDescent="0.25">
      <c r="I12927" s="166"/>
    </row>
    <row r="12928" spans="9:9" x14ac:dyDescent="0.25">
      <c r="I12928" s="166"/>
    </row>
    <row r="12929" spans="9:9" x14ac:dyDescent="0.25">
      <c r="I12929" s="166"/>
    </row>
    <row r="12930" spans="9:9" x14ac:dyDescent="0.25">
      <c r="I12930" s="166"/>
    </row>
    <row r="12931" spans="9:9" x14ac:dyDescent="0.25">
      <c r="I12931" s="166"/>
    </row>
    <row r="12932" spans="9:9" x14ac:dyDescent="0.25">
      <c r="I12932" s="166"/>
    </row>
    <row r="12933" spans="9:9" x14ac:dyDescent="0.25">
      <c r="I12933" s="166"/>
    </row>
    <row r="12934" spans="9:9" x14ac:dyDescent="0.25">
      <c r="I12934" s="166"/>
    </row>
    <row r="12935" spans="9:9" x14ac:dyDescent="0.25">
      <c r="I12935" s="166"/>
    </row>
    <row r="12936" spans="9:9" x14ac:dyDescent="0.25">
      <c r="I12936" s="166"/>
    </row>
    <row r="12937" spans="9:9" x14ac:dyDescent="0.25">
      <c r="I12937" s="166"/>
    </row>
    <row r="12938" spans="9:9" x14ac:dyDescent="0.25">
      <c r="I12938" s="166"/>
    </row>
    <row r="12939" spans="9:9" x14ac:dyDescent="0.25">
      <c r="I12939" s="166"/>
    </row>
    <row r="12940" spans="9:9" x14ac:dyDescent="0.25">
      <c r="I12940" s="166"/>
    </row>
    <row r="12941" spans="9:9" x14ac:dyDescent="0.25">
      <c r="I12941" s="166"/>
    </row>
    <row r="12942" spans="9:9" x14ac:dyDescent="0.25">
      <c r="I12942" s="166"/>
    </row>
    <row r="12943" spans="9:9" x14ac:dyDescent="0.25">
      <c r="I12943" s="166"/>
    </row>
    <row r="12944" spans="9:9" x14ac:dyDescent="0.25">
      <c r="I12944" s="166"/>
    </row>
    <row r="12945" spans="9:9" x14ac:dyDescent="0.25">
      <c r="I12945" s="166"/>
    </row>
    <row r="12946" spans="9:9" x14ac:dyDescent="0.25">
      <c r="I12946" s="166"/>
    </row>
    <row r="12947" spans="9:9" x14ac:dyDescent="0.25">
      <c r="I12947" s="166"/>
    </row>
    <row r="12948" spans="9:9" x14ac:dyDescent="0.25">
      <c r="I12948" s="166"/>
    </row>
    <row r="12949" spans="9:9" x14ac:dyDescent="0.25">
      <c r="I12949" s="166"/>
    </row>
    <row r="12950" spans="9:9" x14ac:dyDescent="0.25">
      <c r="I12950" s="166"/>
    </row>
    <row r="12951" spans="9:9" x14ac:dyDescent="0.25">
      <c r="I12951" s="166"/>
    </row>
    <row r="12952" spans="9:9" x14ac:dyDescent="0.25">
      <c r="I12952" s="166"/>
    </row>
    <row r="12953" spans="9:9" x14ac:dyDescent="0.25">
      <c r="I12953" s="166"/>
    </row>
    <row r="12954" spans="9:9" x14ac:dyDescent="0.25">
      <c r="I12954" s="166"/>
    </row>
    <row r="12955" spans="9:9" x14ac:dyDescent="0.25">
      <c r="I12955" s="166"/>
    </row>
    <row r="12956" spans="9:9" x14ac:dyDescent="0.25">
      <c r="I12956" s="166"/>
    </row>
    <row r="12957" spans="9:9" x14ac:dyDescent="0.25">
      <c r="I12957" s="166"/>
    </row>
    <row r="12958" spans="9:9" x14ac:dyDescent="0.25">
      <c r="I12958" s="166"/>
    </row>
    <row r="12959" spans="9:9" x14ac:dyDescent="0.25">
      <c r="I12959" s="166"/>
    </row>
    <row r="12960" spans="9:9" x14ac:dyDescent="0.25">
      <c r="I12960" s="166"/>
    </row>
    <row r="12961" spans="9:9" x14ac:dyDescent="0.25">
      <c r="I12961" s="166"/>
    </row>
    <row r="12962" spans="9:9" x14ac:dyDescent="0.25">
      <c r="I12962" s="166"/>
    </row>
    <row r="12963" spans="9:9" x14ac:dyDescent="0.25">
      <c r="I12963" s="166"/>
    </row>
    <row r="12964" spans="9:9" x14ac:dyDescent="0.25">
      <c r="I12964" s="166"/>
    </row>
    <row r="12965" spans="9:9" x14ac:dyDescent="0.25">
      <c r="I12965" s="166"/>
    </row>
    <row r="12966" spans="9:9" x14ac:dyDescent="0.25">
      <c r="I12966" s="166"/>
    </row>
    <row r="12967" spans="9:9" x14ac:dyDescent="0.25">
      <c r="I12967" s="166"/>
    </row>
    <row r="12968" spans="9:9" x14ac:dyDescent="0.25">
      <c r="I12968" s="166"/>
    </row>
    <row r="12969" spans="9:9" x14ac:dyDescent="0.25">
      <c r="I12969" s="166"/>
    </row>
    <row r="12970" spans="9:9" x14ac:dyDescent="0.25">
      <c r="I12970" s="166"/>
    </row>
    <row r="12971" spans="9:9" x14ac:dyDescent="0.25">
      <c r="I12971" s="166"/>
    </row>
    <row r="12972" spans="9:9" x14ac:dyDescent="0.25">
      <c r="I12972" s="166"/>
    </row>
    <row r="12973" spans="9:9" x14ac:dyDescent="0.25">
      <c r="I12973" s="166"/>
    </row>
    <row r="12974" spans="9:9" x14ac:dyDescent="0.25">
      <c r="I12974" s="166"/>
    </row>
    <row r="12975" spans="9:9" x14ac:dyDescent="0.25">
      <c r="I12975" s="166"/>
    </row>
    <row r="12976" spans="9:9" x14ac:dyDescent="0.25">
      <c r="I12976" s="166"/>
    </row>
    <row r="12977" spans="9:9" x14ac:dyDescent="0.25">
      <c r="I12977" s="166"/>
    </row>
    <row r="12978" spans="9:9" x14ac:dyDescent="0.25">
      <c r="I12978" s="166"/>
    </row>
    <row r="12979" spans="9:9" x14ac:dyDescent="0.25">
      <c r="I12979" s="166"/>
    </row>
    <row r="12980" spans="9:9" x14ac:dyDescent="0.25">
      <c r="I12980" s="166"/>
    </row>
    <row r="12981" spans="9:9" x14ac:dyDescent="0.25">
      <c r="I12981" s="166"/>
    </row>
    <row r="12982" spans="9:9" x14ac:dyDescent="0.25">
      <c r="I12982" s="166"/>
    </row>
    <row r="12983" spans="9:9" x14ac:dyDescent="0.25">
      <c r="I12983" s="166"/>
    </row>
    <row r="12984" spans="9:9" x14ac:dyDescent="0.25">
      <c r="I12984" s="166"/>
    </row>
    <row r="12985" spans="9:9" x14ac:dyDescent="0.25">
      <c r="I12985" s="166"/>
    </row>
    <row r="12986" spans="9:9" x14ac:dyDescent="0.25">
      <c r="I12986" s="166"/>
    </row>
    <row r="12987" spans="9:9" x14ac:dyDescent="0.25">
      <c r="I12987" s="166"/>
    </row>
    <row r="12988" spans="9:9" x14ac:dyDescent="0.25">
      <c r="I12988" s="166"/>
    </row>
    <row r="12989" spans="9:9" x14ac:dyDescent="0.25">
      <c r="I12989" s="166"/>
    </row>
    <row r="12990" spans="9:9" x14ac:dyDescent="0.25">
      <c r="I12990" s="166"/>
    </row>
    <row r="12991" spans="9:9" x14ac:dyDescent="0.25">
      <c r="I12991" s="166"/>
    </row>
    <row r="12992" spans="9:9" x14ac:dyDescent="0.25">
      <c r="I12992" s="166"/>
    </row>
    <row r="12993" spans="9:9" x14ac:dyDescent="0.25">
      <c r="I12993" s="166"/>
    </row>
    <row r="12994" spans="9:9" x14ac:dyDescent="0.25">
      <c r="I12994" s="166"/>
    </row>
    <row r="12995" spans="9:9" x14ac:dyDescent="0.25">
      <c r="I12995" s="166"/>
    </row>
    <row r="12996" spans="9:9" x14ac:dyDescent="0.25">
      <c r="I12996" s="166"/>
    </row>
    <row r="12997" spans="9:9" x14ac:dyDescent="0.25">
      <c r="I12997" s="166"/>
    </row>
    <row r="12998" spans="9:9" x14ac:dyDescent="0.25">
      <c r="I12998" s="166"/>
    </row>
    <row r="12999" spans="9:9" x14ac:dyDescent="0.25">
      <c r="I12999" s="166"/>
    </row>
    <row r="13000" spans="9:9" x14ac:dyDescent="0.25">
      <c r="I13000" s="166"/>
    </row>
    <row r="13001" spans="9:9" x14ac:dyDescent="0.25">
      <c r="I13001" s="166"/>
    </row>
    <row r="13002" spans="9:9" x14ac:dyDescent="0.25">
      <c r="I13002" s="166"/>
    </row>
    <row r="13003" spans="9:9" x14ac:dyDescent="0.25">
      <c r="I13003" s="166"/>
    </row>
    <row r="13004" spans="9:9" x14ac:dyDescent="0.25">
      <c r="I13004" s="166"/>
    </row>
    <row r="13005" spans="9:9" x14ac:dyDescent="0.25">
      <c r="I13005" s="166"/>
    </row>
    <row r="13006" spans="9:9" x14ac:dyDescent="0.25">
      <c r="I13006" s="166"/>
    </row>
    <row r="13007" spans="9:9" x14ac:dyDescent="0.25">
      <c r="I13007" s="166"/>
    </row>
    <row r="13008" spans="9:9" x14ac:dyDescent="0.25">
      <c r="I13008" s="166"/>
    </row>
    <row r="13009" spans="9:9" x14ac:dyDescent="0.25">
      <c r="I13009" s="166"/>
    </row>
    <row r="13010" spans="9:9" x14ac:dyDescent="0.25">
      <c r="I13010" s="166"/>
    </row>
    <row r="13011" spans="9:9" x14ac:dyDescent="0.25">
      <c r="I13011" s="166"/>
    </row>
    <row r="13012" spans="9:9" x14ac:dyDescent="0.25">
      <c r="I13012" s="166"/>
    </row>
    <row r="13013" spans="9:9" x14ac:dyDescent="0.25">
      <c r="I13013" s="166"/>
    </row>
    <row r="13014" spans="9:9" x14ac:dyDescent="0.25">
      <c r="I13014" s="166"/>
    </row>
    <row r="13015" spans="9:9" x14ac:dyDescent="0.25">
      <c r="I13015" s="166"/>
    </row>
    <row r="13016" spans="9:9" x14ac:dyDescent="0.25">
      <c r="I13016" s="166"/>
    </row>
    <row r="13017" spans="9:9" x14ac:dyDescent="0.25">
      <c r="I13017" s="166"/>
    </row>
    <row r="13018" spans="9:9" x14ac:dyDescent="0.25">
      <c r="I13018" s="166"/>
    </row>
    <row r="13019" spans="9:9" x14ac:dyDescent="0.25">
      <c r="I13019" s="166"/>
    </row>
    <row r="13020" spans="9:9" x14ac:dyDescent="0.25">
      <c r="I13020" s="166"/>
    </row>
    <row r="13021" spans="9:9" x14ac:dyDescent="0.25">
      <c r="I13021" s="166"/>
    </row>
    <row r="13022" spans="9:9" x14ac:dyDescent="0.25">
      <c r="I13022" s="166"/>
    </row>
    <row r="13023" spans="9:9" x14ac:dyDescent="0.25">
      <c r="I13023" s="166"/>
    </row>
    <row r="13024" spans="9:9" x14ac:dyDescent="0.25">
      <c r="I13024" s="166"/>
    </row>
    <row r="13025" spans="9:9" x14ac:dyDescent="0.25">
      <c r="I13025" s="166"/>
    </row>
    <row r="13026" spans="9:9" x14ac:dyDescent="0.25">
      <c r="I13026" s="166"/>
    </row>
    <row r="13027" spans="9:9" x14ac:dyDescent="0.25">
      <c r="I13027" s="166"/>
    </row>
    <row r="13028" spans="9:9" x14ac:dyDescent="0.25">
      <c r="I13028" s="166"/>
    </row>
    <row r="13029" spans="9:9" x14ac:dyDescent="0.25">
      <c r="I13029" s="166"/>
    </row>
    <row r="13030" spans="9:9" x14ac:dyDescent="0.25">
      <c r="I13030" s="166"/>
    </row>
    <row r="13031" spans="9:9" x14ac:dyDescent="0.25">
      <c r="I13031" s="166"/>
    </row>
    <row r="13032" spans="9:9" x14ac:dyDescent="0.25">
      <c r="I13032" s="166"/>
    </row>
    <row r="13033" spans="9:9" x14ac:dyDescent="0.25">
      <c r="I13033" s="166"/>
    </row>
    <row r="13034" spans="9:9" x14ac:dyDescent="0.25">
      <c r="I13034" s="166"/>
    </row>
    <row r="13035" spans="9:9" x14ac:dyDescent="0.25">
      <c r="I13035" s="166"/>
    </row>
    <row r="13036" spans="9:9" x14ac:dyDescent="0.25">
      <c r="I13036" s="166"/>
    </row>
    <row r="13037" spans="9:9" x14ac:dyDescent="0.25">
      <c r="I13037" s="166"/>
    </row>
    <row r="13038" spans="9:9" x14ac:dyDescent="0.25">
      <c r="I13038" s="166"/>
    </row>
    <row r="13039" spans="9:9" x14ac:dyDescent="0.25">
      <c r="I13039" s="166"/>
    </row>
    <row r="13040" spans="9:9" x14ac:dyDescent="0.25">
      <c r="I13040" s="166"/>
    </row>
    <row r="13041" spans="9:9" x14ac:dyDescent="0.25">
      <c r="I13041" s="166"/>
    </row>
    <row r="13042" spans="9:9" x14ac:dyDescent="0.25">
      <c r="I13042" s="166"/>
    </row>
    <row r="13043" spans="9:9" x14ac:dyDescent="0.25">
      <c r="I13043" s="166"/>
    </row>
    <row r="13044" spans="9:9" x14ac:dyDescent="0.25">
      <c r="I13044" s="166"/>
    </row>
    <row r="13045" spans="9:9" x14ac:dyDescent="0.25">
      <c r="I13045" s="166"/>
    </row>
    <row r="13046" spans="9:9" x14ac:dyDescent="0.25">
      <c r="I13046" s="166"/>
    </row>
    <row r="13047" spans="9:9" x14ac:dyDescent="0.25">
      <c r="I13047" s="166"/>
    </row>
    <row r="13048" spans="9:9" x14ac:dyDescent="0.25">
      <c r="I13048" s="166"/>
    </row>
    <row r="13049" spans="9:9" x14ac:dyDescent="0.25">
      <c r="I13049" s="166"/>
    </row>
    <row r="13050" spans="9:9" x14ac:dyDescent="0.25">
      <c r="I13050" s="166"/>
    </row>
    <row r="13051" spans="9:9" x14ac:dyDescent="0.25">
      <c r="I13051" s="166"/>
    </row>
    <row r="13052" spans="9:9" x14ac:dyDescent="0.25">
      <c r="I13052" s="166"/>
    </row>
    <row r="13053" spans="9:9" x14ac:dyDescent="0.25">
      <c r="I13053" s="166"/>
    </row>
    <row r="13054" spans="9:9" x14ac:dyDescent="0.25">
      <c r="I13054" s="166"/>
    </row>
    <row r="13055" spans="9:9" x14ac:dyDescent="0.25">
      <c r="I13055" s="166"/>
    </row>
    <row r="13056" spans="9:9" x14ac:dyDescent="0.25">
      <c r="I13056" s="166"/>
    </row>
    <row r="13057" spans="9:9" x14ac:dyDescent="0.25">
      <c r="I13057" s="166"/>
    </row>
    <row r="13058" spans="9:9" x14ac:dyDescent="0.25">
      <c r="I13058" s="166"/>
    </row>
    <row r="13059" spans="9:9" x14ac:dyDescent="0.25">
      <c r="I13059" s="166"/>
    </row>
    <row r="13060" spans="9:9" x14ac:dyDescent="0.25">
      <c r="I13060" s="166"/>
    </row>
    <row r="13061" spans="9:9" x14ac:dyDescent="0.25">
      <c r="I13061" s="166"/>
    </row>
    <row r="13062" spans="9:9" x14ac:dyDescent="0.25">
      <c r="I13062" s="166"/>
    </row>
    <row r="13063" spans="9:9" x14ac:dyDescent="0.25">
      <c r="I13063" s="166"/>
    </row>
    <row r="13064" spans="9:9" x14ac:dyDescent="0.25">
      <c r="I13064" s="166"/>
    </row>
    <row r="13065" spans="9:9" x14ac:dyDescent="0.25">
      <c r="I13065" s="166"/>
    </row>
    <row r="13066" spans="9:9" x14ac:dyDescent="0.25">
      <c r="I13066" s="166"/>
    </row>
    <row r="13067" spans="9:9" x14ac:dyDescent="0.25">
      <c r="I13067" s="166"/>
    </row>
    <row r="13068" spans="9:9" x14ac:dyDescent="0.25">
      <c r="I13068" s="166"/>
    </row>
    <row r="13069" spans="9:9" x14ac:dyDescent="0.25">
      <c r="I13069" s="166"/>
    </row>
    <row r="13070" spans="9:9" x14ac:dyDescent="0.25">
      <c r="I13070" s="166"/>
    </row>
    <row r="13071" spans="9:9" x14ac:dyDescent="0.25">
      <c r="I13071" s="166"/>
    </row>
    <row r="13072" spans="9:9" x14ac:dyDescent="0.25">
      <c r="I13072" s="166"/>
    </row>
    <row r="13073" spans="9:9" x14ac:dyDescent="0.25">
      <c r="I13073" s="166"/>
    </row>
    <row r="13074" spans="9:9" x14ac:dyDescent="0.25">
      <c r="I13074" s="166"/>
    </row>
    <row r="13075" spans="9:9" x14ac:dyDescent="0.25">
      <c r="I13075" s="166"/>
    </row>
    <row r="13076" spans="9:9" x14ac:dyDescent="0.25">
      <c r="I13076" s="166"/>
    </row>
    <row r="13077" spans="9:9" x14ac:dyDescent="0.25">
      <c r="I13077" s="166"/>
    </row>
    <row r="13078" spans="9:9" x14ac:dyDescent="0.25">
      <c r="I13078" s="166"/>
    </row>
    <row r="13079" spans="9:9" x14ac:dyDescent="0.25">
      <c r="I13079" s="166"/>
    </row>
    <row r="13080" spans="9:9" x14ac:dyDescent="0.25">
      <c r="I13080" s="166"/>
    </row>
    <row r="13081" spans="9:9" x14ac:dyDescent="0.25">
      <c r="I13081" s="166"/>
    </row>
    <row r="13082" spans="9:9" x14ac:dyDescent="0.25">
      <c r="I13082" s="166"/>
    </row>
    <row r="13083" spans="9:9" x14ac:dyDescent="0.25">
      <c r="I13083" s="166"/>
    </row>
    <row r="13084" spans="9:9" x14ac:dyDescent="0.25">
      <c r="I13084" s="166"/>
    </row>
    <row r="13085" spans="9:9" x14ac:dyDescent="0.25">
      <c r="I13085" s="166"/>
    </row>
    <row r="13086" spans="9:9" x14ac:dyDescent="0.25">
      <c r="I13086" s="166"/>
    </row>
    <row r="13087" spans="9:9" x14ac:dyDescent="0.25">
      <c r="I13087" s="166"/>
    </row>
    <row r="13088" spans="9:9" x14ac:dyDescent="0.25">
      <c r="I13088" s="166"/>
    </row>
    <row r="13089" spans="9:9" x14ac:dyDescent="0.25">
      <c r="I13089" s="166"/>
    </row>
    <row r="13090" spans="9:9" x14ac:dyDescent="0.25">
      <c r="I13090" s="166"/>
    </row>
    <row r="13091" spans="9:9" x14ac:dyDescent="0.25">
      <c r="I13091" s="166"/>
    </row>
    <row r="13092" spans="9:9" x14ac:dyDescent="0.25">
      <c r="I13092" s="166"/>
    </row>
    <row r="13093" spans="9:9" x14ac:dyDescent="0.25">
      <c r="I13093" s="166"/>
    </row>
    <row r="13094" spans="9:9" x14ac:dyDescent="0.25">
      <c r="I13094" s="166"/>
    </row>
    <row r="13095" spans="9:9" x14ac:dyDescent="0.25">
      <c r="I13095" s="166"/>
    </row>
    <row r="13096" spans="9:9" x14ac:dyDescent="0.25">
      <c r="I13096" s="166"/>
    </row>
    <row r="13097" spans="9:9" x14ac:dyDescent="0.25">
      <c r="I13097" s="166"/>
    </row>
    <row r="13098" spans="9:9" x14ac:dyDescent="0.25">
      <c r="I13098" s="166"/>
    </row>
    <row r="13099" spans="9:9" x14ac:dyDescent="0.25">
      <c r="I13099" s="166"/>
    </row>
    <row r="13100" spans="9:9" x14ac:dyDescent="0.25">
      <c r="I13100" s="166"/>
    </row>
    <row r="13101" spans="9:9" x14ac:dyDescent="0.25">
      <c r="I13101" s="166"/>
    </row>
    <row r="13102" spans="9:9" x14ac:dyDescent="0.25">
      <c r="I13102" s="166"/>
    </row>
    <row r="13103" spans="9:9" x14ac:dyDescent="0.25">
      <c r="I13103" s="166"/>
    </row>
    <row r="13104" spans="9:9" x14ac:dyDescent="0.25">
      <c r="I13104" s="166"/>
    </row>
    <row r="13105" spans="9:9" x14ac:dyDescent="0.25">
      <c r="I13105" s="166"/>
    </row>
    <row r="13106" spans="9:9" x14ac:dyDescent="0.25">
      <c r="I13106" s="166"/>
    </row>
    <row r="13107" spans="9:9" x14ac:dyDescent="0.25">
      <c r="I13107" s="166"/>
    </row>
    <row r="13108" spans="9:9" x14ac:dyDescent="0.25">
      <c r="I13108" s="166"/>
    </row>
    <row r="13109" spans="9:9" x14ac:dyDescent="0.25">
      <c r="I13109" s="166"/>
    </row>
    <row r="13110" spans="9:9" x14ac:dyDescent="0.25">
      <c r="I13110" s="166"/>
    </row>
    <row r="13111" spans="9:9" x14ac:dyDescent="0.25">
      <c r="I13111" s="166"/>
    </row>
    <row r="13112" spans="9:9" x14ac:dyDescent="0.25">
      <c r="I13112" s="166"/>
    </row>
    <row r="13113" spans="9:9" x14ac:dyDescent="0.25">
      <c r="I13113" s="166"/>
    </row>
    <row r="13114" spans="9:9" x14ac:dyDescent="0.25">
      <c r="I13114" s="166"/>
    </row>
    <row r="13115" spans="9:9" x14ac:dyDescent="0.25">
      <c r="I13115" s="166"/>
    </row>
    <row r="13116" spans="9:9" x14ac:dyDescent="0.25">
      <c r="I13116" s="166"/>
    </row>
    <row r="13117" spans="9:9" x14ac:dyDescent="0.25">
      <c r="I13117" s="166"/>
    </row>
    <row r="13118" spans="9:9" x14ac:dyDescent="0.25">
      <c r="I13118" s="166"/>
    </row>
    <row r="13119" spans="9:9" x14ac:dyDescent="0.25">
      <c r="I13119" s="166"/>
    </row>
    <row r="13120" spans="9:9" x14ac:dyDescent="0.25">
      <c r="I13120" s="166"/>
    </row>
    <row r="13121" spans="9:9" x14ac:dyDescent="0.25">
      <c r="I13121" s="166"/>
    </row>
    <row r="13122" spans="9:9" x14ac:dyDescent="0.25">
      <c r="I13122" s="166"/>
    </row>
    <row r="13123" spans="9:9" x14ac:dyDescent="0.25">
      <c r="I13123" s="166"/>
    </row>
    <row r="13124" spans="9:9" x14ac:dyDescent="0.25">
      <c r="I13124" s="166"/>
    </row>
    <row r="13125" spans="9:9" x14ac:dyDescent="0.25">
      <c r="I13125" s="166"/>
    </row>
    <row r="13126" spans="9:9" x14ac:dyDescent="0.25">
      <c r="I13126" s="166"/>
    </row>
    <row r="13127" spans="9:9" x14ac:dyDescent="0.25">
      <c r="I13127" s="166"/>
    </row>
    <row r="13128" spans="9:9" x14ac:dyDescent="0.25">
      <c r="I13128" s="166"/>
    </row>
    <row r="13129" spans="9:9" x14ac:dyDescent="0.25">
      <c r="I13129" s="166"/>
    </row>
    <row r="13130" spans="9:9" x14ac:dyDescent="0.25">
      <c r="I13130" s="166"/>
    </row>
    <row r="13131" spans="9:9" x14ac:dyDescent="0.25">
      <c r="I13131" s="166"/>
    </row>
    <row r="13132" spans="9:9" x14ac:dyDescent="0.25">
      <c r="I13132" s="166"/>
    </row>
    <row r="13133" spans="9:9" x14ac:dyDescent="0.25">
      <c r="I13133" s="166"/>
    </row>
    <row r="13134" spans="9:9" x14ac:dyDescent="0.25">
      <c r="I13134" s="166"/>
    </row>
    <row r="13135" spans="9:9" x14ac:dyDescent="0.25">
      <c r="I13135" s="166"/>
    </row>
    <row r="13136" spans="9:9" x14ac:dyDescent="0.25">
      <c r="I13136" s="166"/>
    </row>
    <row r="13137" spans="9:9" x14ac:dyDescent="0.25">
      <c r="I13137" s="166"/>
    </row>
    <row r="13138" spans="9:9" x14ac:dyDescent="0.25">
      <c r="I13138" s="166"/>
    </row>
    <row r="13139" spans="9:9" x14ac:dyDescent="0.25">
      <c r="I13139" s="166"/>
    </row>
    <row r="13140" spans="9:9" x14ac:dyDescent="0.25">
      <c r="I13140" s="166"/>
    </row>
    <row r="13141" spans="9:9" x14ac:dyDescent="0.25">
      <c r="I13141" s="166"/>
    </row>
    <row r="13142" spans="9:9" x14ac:dyDescent="0.25">
      <c r="I13142" s="166"/>
    </row>
    <row r="13143" spans="9:9" x14ac:dyDescent="0.25">
      <c r="I13143" s="166"/>
    </row>
    <row r="13144" spans="9:9" x14ac:dyDescent="0.25">
      <c r="I13144" s="166"/>
    </row>
    <row r="13145" spans="9:9" x14ac:dyDescent="0.25">
      <c r="I13145" s="166"/>
    </row>
    <row r="13146" spans="9:9" x14ac:dyDescent="0.25">
      <c r="I13146" s="166"/>
    </row>
    <row r="13147" spans="9:9" x14ac:dyDescent="0.25">
      <c r="I13147" s="166"/>
    </row>
    <row r="13148" spans="9:9" x14ac:dyDescent="0.25">
      <c r="I13148" s="166"/>
    </row>
    <row r="13149" spans="9:9" x14ac:dyDescent="0.25">
      <c r="I13149" s="166"/>
    </row>
    <row r="13150" spans="9:9" x14ac:dyDescent="0.25">
      <c r="I13150" s="166"/>
    </row>
    <row r="13151" spans="9:9" x14ac:dyDescent="0.25">
      <c r="I13151" s="166"/>
    </row>
    <row r="13152" spans="9:9" x14ac:dyDescent="0.25">
      <c r="I13152" s="166"/>
    </row>
    <row r="13153" spans="9:9" x14ac:dyDescent="0.25">
      <c r="I13153" s="166"/>
    </row>
    <row r="13154" spans="9:9" x14ac:dyDescent="0.25">
      <c r="I13154" s="166"/>
    </row>
    <row r="13155" spans="9:9" x14ac:dyDescent="0.25">
      <c r="I13155" s="166"/>
    </row>
    <row r="13156" spans="9:9" x14ac:dyDescent="0.25">
      <c r="I13156" s="166"/>
    </row>
    <row r="13157" spans="9:9" x14ac:dyDescent="0.25">
      <c r="I13157" s="166"/>
    </row>
    <row r="13158" spans="9:9" x14ac:dyDescent="0.25">
      <c r="I13158" s="166"/>
    </row>
    <row r="13159" spans="9:9" x14ac:dyDescent="0.25">
      <c r="I13159" s="166"/>
    </row>
    <row r="13160" spans="9:9" x14ac:dyDescent="0.25">
      <c r="I13160" s="166"/>
    </row>
    <row r="13161" spans="9:9" x14ac:dyDescent="0.25">
      <c r="I13161" s="166"/>
    </row>
    <row r="13162" spans="9:9" x14ac:dyDescent="0.25">
      <c r="I13162" s="166"/>
    </row>
    <row r="13163" spans="9:9" x14ac:dyDescent="0.25">
      <c r="I13163" s="166"/>
    </row>
    <row r="13164" spans="9:9" x14ac:dyDescent="0.25">
      <c r="I13164" s="166"/>
    </row>
    <row r="13165" spans="9:9" x14ac:dyDescent="0.25">
      <c r="I13165" s="166"/>
    </row>
    <row r="13166" spans="9:9" x14ac:dyDescent="0.25">
      <c r="I13166" s="166"/>
    </row>
    <row r="13167" spans="9:9" x14ac:dyDescent="0.25">
      <c r="I13167" s="166"/>
    </row>
    <row r="13168" spans="9:9" x14ac:dyDescent="0.25">
      <c r="I13168" s="166"/>
    </row>
    <row r="13169" spans="9:9" x14ac:dyDescent="0.25">
      <c r="I13169" s="166"/>
    </row>
    <row r="13170" spans="9:9" x14ac:dyDescent="0.25">
      <c r="I13170" s="166"/>
    </row>
    <row r="13171" spans="9:9" x14ac:dyDescent="0.25">
      <c r="I13171" s="166"/>
    </row>
    <row r="13172" spans="9:9" x14ac:dyDescent="0.25">
      <c r="I13172" s="166"/>
    </row>
    <row r="13173" spans="9:9" x14ac:dyDescent="0.25">
      <c r="I13173" s="166"/>
    </row>
    <row r="13174" spans="9:9" x14ac:dyDescent="0.25">
      <c r="I13174" s="166"/>
    </row>
    <row r="13175" spans="9:9" x14ac:dyDescent="0.25">
      <c r="I13175" s="166"/>
    </row>
    <row r="13176" spans="9:9" x14ac:dyDescent="0.25">
      <c r="I13176" s="166"/>
    </row>
    <row r="13177" spans="9:9" x14ac:dyDescent="0.25">
      <c r="I13177" s="166"/>
    </row>
    <row r="13178" spans="9:9" x14ac:dyDescent="0.25">
      <c r="I13178" s="166"/>
    </row>
    <row r="13179" spans="9:9" x14ac:dyDescent="0.25">
      <c r="I13179" s="166"/>
    </row>
    <row r="13180" spans="9:9" x14ac:dyDescent="0.25">
      <c r="I13180" s="166"/>
    </row>
    <row r="13181" spans="9:9" x14ac:dyDescent="0.25">
      <c r="I13181" s="166"/>
    </row>
    <row r="13182" spans="9:9" x14ac:dyDescent="0.25">
      <c r="I13182" s="166"/>
    </row>
    <row r="13183" spans="9:9" x14ac:dyDescent="0.25">
      <c r="I13183" s="166"/>
    </row>
    <row r="13184" spans="9:9" x14ac:dyDescent="0.25">
      <c r="I13184" s="166"/>
    </row>
    <row r="13185" spans="9:9" x14ac:dyDescent="0.25">
      <c r="I13185" s="166"/>
    </row>
    <row r="13186" spans="9:9" x14ac:dyDescent="0.25">
      <c r="I13186" s="166"/>
    </row>
    <row r="13187" spans="9:9" x14ac:dyDescent="0.25">
      <c r="I13187" s="166"/>
    </row>
    <row r="13188" spans="9:9" x14ac:dyDescent="0.25">
      <c r="I13188" s="166"/>
    </row>
    <row r="13189" spans="9:9" x14ac:dyDescent="0.25">
      <c r="I13189" s="166"/>
    </row>
    <row r="13190" spans="9:9" x14ac:dyDescent="0.25">
      <c r="I13190" s="166"/>
    </row>
    <row r="13191" spans="9:9" x14ac:dyDescent="0.25">
      <c r="I13191" s="166"/>
    </row>
    <row r="13192" spans="9:9" x14ac:dyDescent="0.25">
      <c r="I13192" s="166"/>
    </row>
    <row r="13193" spans="9:9" x14ac:dyDescent="0.25">
      <c r="I13193" s="166"/>
    </row>
    <row r="13194" spans="9:9" x14ac:dyDescent="0.25">
      <c r="I13194" s="166"/>
    </row>
    <row r="13195" spans="9:9" x14ac:dyDescent="0.25">
      <c r="I13195" s="166"/>
    </row>
    <row r="13196" spans="9:9" x14ac:dyDescent="0.25">
      <c r="I13196" s="166"/>
    </row>
    <row r="13197" spans="9:9" x14ac:dyDescent="0.25">
      <c r="I13197" s="166"/>
    </row>
    <row r="13198" spans="9:9" x14ac:dyDescent="0.25">
      <c r="I13198" s="166"/>
    </row>
    <row r="13199" spans="9:9" x14ac:dyDescent="0.25">
      <c r="I13199" s="166"/>
    </row>
    <row r="13200" spans="9:9" x14ac:dyDescent="0.25">
      <c r="I13200" s="166"/>
    </row>
    <row r="13201" spans="9:9" x14ac:dyDescent="0.25">
      <c r="I13201" s="166"/>
    </row>
    <row r="13202" spans="9:9" x14ac:dyDescent="0.25">
      <c r="I13202" s="166"/>
    </row>
    <row r="13203" spans="9:9" x14ac:dyDescent="0.25">
      <c r="I13203" s="166"/>
    </row>
    <row r="13204" spans="9:9" x14ac:dyDescent="0.25">
      <c r="I13204" s="166"/>
    </row>
    <row r="13205" spans="9:9" x14ac:dyDescent="0.25">
      <c r="I13205" s="166"/>
    </row>
    <row r="13206" spans="9:9" x14ac:dyDescent="0.25">
      <c r="I13206" s="166"/>
    </row>
    <row r="13207" spans="9:9" x14ac:dyDescent="0.25">
      <c r="I13207" s="166"/>
    </row>
    <row r="13208" spans="9:9" x14ac:dyDescent="0.25">
      <c r="I13208" s="166"/>
    </row>
    <row r="13209" spans="9:9" x14ac:dyDescent="0.25">
      <c r="I13209" s="166"/>
    </row>
    <row r="13210" spans="9:9" x14ac:dyDescent="0.25">
      <c r="I13210" s="166"/>
    </row>
    <row r="13211" spans="9:9" x14ac:dyDescent="0.25">
      <c r="I13211" s="166"/>
    </row>
    <row r="13212" spans="9:9" x14ac:dyDescent="0.25">
      <c r="I13212" s="166"/>
    </row>
    <row r="13213" spans="9:9" x14ac:dyDescent="0.25">
      <c r="I13213" s="166"/>
    </row>
    <row r="13214" spans="9:9" x14ac:dyDescent="0.25">
      <c r="I13214" s="166"/>
    </row>
    <row r="13215" spans="9:9" x14ac:dyDescent="0.25">
      <c r="I13215" s="166"/>
    </row>
    <row r="13216" spans="9:9" x14ac:dyDescent="0.25">
      <c r="I13216" s="166"/>
    </row>
    <row r="13217" spans="9:9" x14ac:dyDescent="0.25">
      <c r="I13217" s="166"/>
    </row>
    <row r="13218" spans="9:9" x14ac:dyDescent="0.25">
      <c r="I13218" s="166"/>
    </row>
    <row r="13219" spans="9:9" x14ac:dyDescent="0.25">
      <c r="I13219" s="166"/>
    </row>
    <row r="13220" spans="9:9" x14ac:dyDescent="0.25">
      <c r="I13220" s="166"/>
    </row>
    <row r="13221" spans="9:9" x14ac:dyDescent="0.25">
      <c r="I13221" s="166"/>
    </row>
    <row r="13222" spans="9:9" x14ac:dyDescent="0.25">
      <c r="I13222" s="166"/>
    </row>
    <row r="13223" spans="9:9" x14ac:dyDescent="0.25">
      <c r="I13223" s="166"/>
    </row>
    <row r="13224" spans="9:9" x14ac:dyDescent="0.25">
      <c r="I13224" s="166"/>
    </row>
    <row r="13225" spans="9:9" x14ac:dyDescent="0.25">
      <c r="I13225" s="166"/>
    </row>
    <row r="13226" spans="9:9" x14ac:dyDescent="0.25">
      <c r="I13226" s="166"/>
    </row>
    <row r="13227" spans="9:9" x14ac:dyDescent="0.25">
      <c r="I13227" s="166"/>
    </row>
    <row r="13228" spans="9:9" x14ac:dyDescent="0.25">
      <c r="I13228" s="166"/>
    </row>
    <row r="13229" spans="9:9" x14ac:dyDescent="0.25">
      <c r="I13229" s="166"/>
    </row>
    <row r="13230" spans="9:9" x14ac:dyDescent="0.25">
      <c r="I13230" s="166"/>
    </row>
    <row r="13231" spans="9:9" x14ac:dyDescent="0.25">
      <c r="I13231" s="166"/>
    </row>
    <row r="13232" spans="9:9" x14ac:dyDescent="0.25">
      <c r="I13232" s="166"/>
    </row>
    <row r="13233" spans="9:9" x14ac:dyDescent="0.25">
      <c r="I13233" s="166"/>
    </row>
    <row r="13234" spans="9:9" x14ac:dyDescent="0.25">
      <c r="I13234" s="166"/>
    </row>
    <row r="13235" spans="9:9" x14ac:dyDescent="0.25">
      <c r="I13235" s="166"/>
    </row>
    <row r="13236" spans="9:9" x14ac:dyDescent="0.25">
      <c r="I13236" s="166"/>
    </row>
    <row r="13237" spans="9:9" x14ac:dyDescent="0.25">
      <c r="I13237" s="166"/>
    </row>
    <row r="13238" spans="9:9" x14ac:dyDescent="0.25">
      <c r="I13238" s="166"/>
    </row>
    <row r="13239" spans="9:9" x14ac:dyDescent="0.25">
      <c r="I13239" s="166"/>
    </row>
    <row r="13240" spans="9:9" x14ac:dyDescent="0.25">
      <c r="I13240" s="166"/>
    </row>
    <row r="13241" spans="9:9" x14ac:dyDescent="0.25">
      <c r="I13241" s="166"/>
    </row>
    <row r="13242" spans="9:9" x14ac:dyDescent="0.25">
      <c r="I13242" s="166"/>
    </row>
    <row r="13243" spans="9:9" x14ac:dyDescent="0.25">
      <c r="I13243" s="166"/>
    </row>
    <row r="13244" spans="9:9" x14ac:dyDescent="0.25">
      <c r="I13244" s="166"/>
    </row>
    <row r="13245" spans="9:9" x14ac:dyDescent="0.25">
      <c r="I13245" s="166"/>
    </row>
    <row r="13246" spans="9:9" x14ac:dyDescent="0.25">
      <c r="I13246" s="166"/>
    </row>
    <row r="13247" spans="9:9" x14ac:dyDescent="0.25">
      <c r="I13247" s="166"/>
    </row>
    <row r="13248" spans="9:9" x14ac:dyDescent="0.25">
      <c r="I13248" s="166"/>
    </row>
    <row r="13249" spans="9:9" x14ac:dyDescent="0.25">
      <c r="I13249" s="166"/>
    </row>
    <row r="13250" spans="9:9" x14ac:dyDescent="0.25">
      <c r="I13250" s="166"/>
    </row>
    <row r="13251" spans="9:9" x14ac:dyDescent="0.25">
      <c r="I13251" s="166"/>
    </row>
    <row r="13252" spans="9:9" x14ac:dyDescent="0.25">
      <c r="I13252" s="166"/>
    </row>
    <row r="13253" spans="9:9" x14ac:dyDescent="0.25">
      <c r="I13253" s="166"/>
    </row>
    <row r="13254" spans="9:9" x14ac:dyDescent="0.25">
      <c r="I13254" s="166"/>
    </row>
    <row r="13255" spans="9:9" x14ac:dyDescent="0.25">
      <c r="I13255" s="166"/>
    </row>
    <row r="13256" spans="9:9" x14ac:dyDescent="0.25">
      <c r="I13256" s="166"/>
    </row>
    <row r="13257" spans="9:9" x14ac:dyDescent="0.25">
      <c r="I13257" s="166"/>
    </row>
    <row r="13258" spans="9:9" x14ac:dyDescent="0.25">
      <c r="I13258" s="166"/>
    </row>
    <row r="13259" spans="9:9" x14ac:dyDescent="0.25">
      <c r="I13259" s="166"/>
    </row>
    <row r="13260" spans="9:9" x14ac:dyDescent="0.25">
      <c r="I13260" s="166"/>
    </row>
    <row r="13261" spans="9:9" x14ac:dyDescent="0.25">
      <c r="I13261" s="166"/>
    </row>
    <row r="13262" spans="9:9" x14ac:dyDescent="0.25">
      <c r="I13262" s="166"/>
    </row>
    <row r="13263" spans="9:9" x14ac:dyDescent="0.25">
      <c r="I13263" s="166"/>
    </row>
    <row r="13264" spans="9:9" x14ac:dyDescent="0.25">
      <c r="I13264" s="166"/>
    </row>
    <row r="13265" spans="9:9" x14ac:dyDescent="0.25">
      <c r="I13265" s="166"/>
    </row>
    <row r="13266" spans="9:9" x14ac:dyDescent="0.25">
      <c r="I13266" s="166"/>
    </row>
    <row r="13267" spans="9:9" x14ac:dyDescent="0.25">
      <c r="I13267" s="166"/>
    </row>
    <row r="13268" spans="9:9" x14ac:dyDescent="0.25">
      <c r="I13268" s="166"/>
    </row>
    <row r="13269" spans="9:9" x14ac:dyDescent="0.25">
      <c r="I13269" s="166"/>
    </row>
    <row r="13270" spans="9:9" x14ac:dyDescent="0.25">
      <c r="I13270" s="166"/>
    </row>
    <row r="13271" spans="9:9" x14ac:dyDescent="0.25">
      <c r="I13271" s="166"/>
    </row>
    <row r="13272" spans="9:9" x14ac:dyDescent="0.25">
      <c r="I13272" s="166"/>
    </row>
    <row r="13273" spans="9:9" x14ac:dyDescent="0.25">
      <c r="I13273" s="166"/>
    </row>
    <row r="13274" spans="9:9" x14ac:dyDescent="0.25">
      <c r="I13274" s="166"/>
    </row>
    <row r="13275" spans="9:9" x14ac:dyDescent="0.25">
      <c r="I13275" s="166"/>
    </row>
    <row r="13276" spans="9:9" x14ac:dyDescent="0.25">
      <c r="I13276" s="166"/>
    </row>
    <row r="13277" spans="9:9" x14ac:dyDescent="0.25">
      <c r="I13277" s="166"/>
    </row>
    <row r="13278" spans="9:9" x14ac:dyDescent="0.25">
      <c r="I13278" s="166"/>
    </row>
    <row r="13279" spans="9:9" x14ac:dyDescent="0.25">
      <c r="I13279" s="166"/>
    </row>
    <row r="13280" spans="9:9" x14ac:dyDescent="0.25">
      <c r="I13280" s="166"/>
    </row>
    <row r="13281" spans="9:9" x14ac:dyDescent="0.25">
      <c r="I13281" s="166"/>
    </row>
    <row r="13282" spans="9:9" x14ac:dyDescent="0.25">
      <c r="I13282" s="166"/>
    </row>
    <row r="13283" spans="9:9" x14ac:dyDescent="0.25">
      <c r="I13283" s="166"/>
    </row>
    <row r="13284" spans="9:9" x14ac:dyDescent="0.25">
      <c r="I13284" s="166"/>
    </row>
    <row r="13285" spans="9:9" x14ac:dyDescent="0.25">
      <c r="I13285" s="166"/>
    </row>
    <row r="13286" spans="9:9" x14ac:dyDescent="0.25">
      <c r="I13286" s="166"/>
    </row>
    <row r="13287" spans="9:9" x14ac:dyDescent="0.25">
      <c r="I13287" s="166"/>
    </row>
    <row r="13288" spans="9:9" x14ac:dyDescent="0.25">
      <c r="I13288" s="166"/>
    </row>
    <row r="13289" spans="9:9" x14ac:dyDescent="0.25">
      <c r="I13289" s="166"/>
    </row>
    <row r="13290" spans="9:9" x14ac:dyDescent="0.25">
      <c r="I13290" s="166"/>
    </row>
    <row r="13291" spans="9:9" x14ac:dyDescent="0.25">
      <c r="I13291" s="166"/>
    </row>
    <row r="13292" spans="9:9" x14ac:dyDescent="0.25">
      <c r="I13292" s="166"/>
    </row>
    <row r="13293" spans="9:9" x14ac:dyDescent="0.25">
      <c r="I13293" s="166"/>
    </row>
    <row r="13294" spans="9:9" x14ac:dyDescent="0.25">
      <c r="I13294" s="166"/>
    </row>
    <row r="13295" spans="9:9" x14ac:dyDescent="0.25">
      <c r="I13295" s="166"/>
    </row>
    <row r="13296" spans="9:9" x14ac:dyDescent="0.25">
      <c r="I13296" s="166"/>
    </row>
    <row r="13297" spans="9:9" x14ac:dyDescent="0.25">
      <c r="I13297" s="166"/>
    </row>
    <row r="13298" spans="9:9" x14ac:dyDescent="0.25">
      <c r="I13298" s="166"/>
    </row>
    <row r="13299" spans="9:9" x14ac:dyDescent="0.25">
      <c r="I13299" s="166"/>
    </row>
    <row r="13300" spans="9:9" x14ac:dyDescent="0.25">
      <c r="I13300" s="166"/>
    </row>
    <row r="13301" spans="9:9" x14ac:dyDescent="0.25">
      <c r="I13301" s="166"/>
    </row>
    <row r="13302" spans="9:9" x14ac:dyDescent="0.25">
      <c r="I13302" s="166"/>
    </row>
    <row r="13303" spans="9:9" x14ac:dyDescent="0.25">
      <c r="I13303" s="166"/>
    </row>
    <row r="13304" spans="9:9" x14ac:dyDescent="0.25">
      <c r="I13304" s="166"/>
    </row>
    <row r="13305" spans="9:9" x14ac:dyDescent="0.25">
      <c r="I13305" s="166"/>
    </row>
    <row r="13306" spans="9:9" x14ac:dyDescent="0.25">
      <c r="I13306" s="166"/>
    </row>
    <row r="13307" spans="9:9" x14ac:dyDescent="0.25">
      <c r="I13307" s="166"/>
    </row>
    <row r="13308" spans="9:9" x14ac:dyDescent="0.25">
      <c r="I13308" s="166"/>
    </row>
    <row r="13309" spans="9:9" x14ac:dyDescent="0.25">
      <c r="I13309" s="166"/>
    </row>
    <row r="13310" spans="9:9" x14ac:dyDescent="0.25">
      <c r="I13310" s="166"/>
    </row>
    <row r="13311" spans="9:9" x14ac:dyDescent="0.25">
      <c r="I13311" s="166"/>
    </row>
    <row r="13312" spans="9:9" x14ac:dyDescent="0.25">
      <c r="I13312" s="166"/>
    </row>
    <row r="13313" spans="9:9" x14ac:dyDescent="0.25">
      <c r="I13313" s="166"/>
    </row>
    <row r="13314" spans="9:9" x14ac:dyDescent="0.25">
      <c r="I13314" s="166"/>
    </row>
    <row r="13315" spans="9:9" x14ac:dyDescent="0.25">
      <c r="I13315" s="166"/>
    </row>
    <row r="13316" spans="9:9" x14ac:dyDescent="0.25">
      <c r="I13316" s="166"/>
    </row>
    <row r="13317" spans="9:9" x14ac:dyDescent="0.25">
      <c r="I13317" s="166"/>
    </row>
    <row r="13318" spans="9:9" x14ac:dyDescent="0.25">
      <c r="I13318" s="166"/>
    </row>
    <row r="13319" spans="9:9" x14ac:dyDescent="0.25">
      <c r="I13319" s="166"/>
    </row>
    <row r="13320" spans="9:9" x14ac:dyDescent="0.25">
      <c r="I13320" s="166"/>
    </row>
    <row r="13321" spans="9:9" x14ac:dyDescent="0.25">
      <c r="I13321" s="166"/>
    </row>
    <row r="13322" spans="9:9" x14ac:dyDescent="0.25">
      <c r="I13322" s="166"/>
    </row>
    <row r="13323" spans="9:9" x14ac:dyDescent="0.25">
      <c r="I13323" s="166"/>
    </row>
    <row r="13324" spans="9:9" x14ac:dyDescent="0.25">
      <c r="I13324" s="166"/>
    </row>
    <row r="13325" spans="9:9" x14ac:dyDescent="0.25">
      <c r="I13325" s="166"/>
    </row>
    <row r="13326" spans="9:9" x14ac:dyDescent="0.25">
      <c r="I13326" s="166"/>
    </row>
    <row r="13327" spans="9:9" x14ac:dyDescent="0.25">
      <c r="I13327" s="166"/>
    </row>
    <row r="13328" spans="9:9" x14ac:dyDescent="0.25">
      <c r="I13328" s="166"/>
    </row>
    <row r="13329" spans="9:9" x14ac:dyDescent="0.25">
      <c r="I13329" s="166"/>
    </row>
    <row r="13330" spans="9:9" x14ac:dyDescent="0.25">
      <c r="I13330" s="166"/>
    </row>
    <row r="13331" spans="9:9" x14ac:dyDescent="0.25">
      <c r="I13331" s="166"/>
    </row>
    <row r="13332" spans="9:9" x14ac:dyDescent="0.25">
      <c r="I13332" s="166"/>
    </row>
    <row r="13333" spans="9:9" x14ac:dyDescent="0.25">
      <c r="I13333" s="166"/>
    </row>
    <row r="13334" spans="9:9" x14ac:dyDescent="0.25">
      <c r="I13334" s="166"/>
    </row>
    <row r="13335" spans="9:9" x14ac:dyDescent="0.25">
      <c r="I13335" s="166"/>
    </row>
    <row r="13336" spans="9:9" x14ac:dyDescent="0.25">
      <c r="I13336" s="166"/>
    </row>
    <row r="13337" spans="9:9" x14ac:dyDescent="0.25">
      <c r="I13337" s="166"/>
    </row>
    <row r="13338" spans="9:9" x14ac:dyDescent="0.25">
      <c r="I13338" s="166"/>
    </row>
    <row r="13339" spans="9:9" x14ac:dyDescent="0.25">
      <c r="I13339" s="166"/>
    </row>
    <row r="13340" spans="9:9" x14ac:dyDescent="0.25">
      <c r="I13340" s="166"/>
    </row>
    <row r="13341" spans="9:9" x14ac:dyDescent="0.25">
      <c r="I13341" s="166"/>
    </row>
    <row r="13342" spans="9:9" x14ac:dyDescent="0.25">
      <c r="I13342" s="166"/>
    </row>
    <row r="13343" spans="9:9" x14ac:dyDescent="0.25">
      <c r="I13343" s="166"/>
    </row>
    <row r="13344" spans="9:9" x14ac:dyDescent="0.25">
      <c r="I13344" s="166"/>
    </row>
    <row r="13345" spans="9:9" x14ac:dyDescent="0.25">
      <c r="I13345" s="166"/>
    </row>
    <row r="13346" spans="9:9" x14ac:dyDescent="0.25">
      <c r="I13346" s="166"/>
    </row>
    <row r="13347" spans="9:9" x14ac:dyDescent="0.25">
      <c r="I13347" s="166"/>
    </row>
    <row r="13348" spans="9:9" x14ac:dyDescent="0.25">
      <c r="I13348" s="166"/>
    </row>
    <row r="13349" spans="9:9" x14ac:dyDescent="0.25">
      <c r="I13349" s="166"/>
    </row>
    <row r="13350" spans="9:9" x14ac:dyDescent="0.25">
      <c r="I13350" s="166"/>
    </row>
    <row r="13351" spans="9:9" x14ac:dyDescent="0.25">
      <c r="I13351" s="166"/>
    </row>
    <row r="13352" spans="9:9" x14ac:dyDescent="0.25">
      <c r="I13352" s="166"/>
    </row>
    <row r="13353" spans="9:9" x14ac:dyDescent="0.25">
      <c r="I13353" s="166"/>
    </row>
    <row r="13354" spans="9:9" x14ac:dyDescent="0.25">
      <c r="I13354" s="166"/>
    </row>
    <row r="13355" spans="9:9" x14ac:dyDescent="0.25">
      <c r="I13355" s="166"/>
    </row>
    <row r="13356" spans="9:9" x14ac:dyDescent="0.25">
      <c r="I13356" s="166"/>
    </row>
    <row r="13357" spans="9:9" x14ac:dyDescent="0.25">
      <c r="I13357" s="166"/>
    </row>
    <row r="13358" spans="9:9" x14ac:dyDescent="0.25">
      <c r="I13358" s="166"/>
    </row>
    <row r="13359" spans="9:9" x14ac:dyDescent="0.25">
      <c r="I13359" s="166"/>
    </row>
    <row r="13360" spans="9:9" x14ac:dyDescent="0.25">
      <c r="I13360" s="166"/>
    </row>
    <row r="13361" spans="9:9" x14ac:dyDescent="0.25">
      <c r="I13361" s="166"/>
    </row>
    <row r="13362" spans="9:9" x14ac:dyDescent="0.25">
      <c r="I13362" s="166"/>
    </row>
    <row r="13363" spans="9:9" x14ac:dyDescent="0.25">
      <c r="I13363" s="166"/>
    </row>
    <row r="13364" spans="9:9" x14ac:dyDescent="0.25">
      <c r="I13364" s="166"/>
    </row>
    <row r="13365" spans="9:9" x14ac:dyDescent="0.25">
      <c r="I13365" s="166"/>
    </row>
    <row r="13366" spans="9:9" x14ac:dyDescent="0.25">
      <c r="I13366" s="166"/>
    </row>
    <row r="13367" spans="9:9" x14ac:dyDescent="0.25">
      <c r="I13367" s="166"/>
    </row>
    <row r="13368" spans="9:9" x14ac:dyDescent="0.25">
      <c r="I13368" s="166"/>
    </row>
    <row r="13369" spans="9:9" x14ac:dyDescent="0.25">
      <c r="I13369" s="166"/>
    </row>
    <row r="13370" spans="9:9" x14ac:dyDescent="0.25">
      <c r="I13370" s="166"/>
    </row>
    <row r="13371" spans="9:9" x14ac:dyDescent="0.25">
      <c r="I13371" s="166"/>
    </row>
    <row r="13372" spans="9:9" x14ac:dyDescent="0.25">
      <c r="I13372" s="166"/>
    </row>
    <row r="13373" spans="9:9" x14ac:dyDescent="0.25">
      <c r="I13373" s="166"/>
    </row>
    <row r="13374" spans="9:9" x14ac:dyDescent="0.25">
      <c r="I13374" s="166"/>
    </row>
    <row r="13375" spans="9:9" x14ac:dyDescent="0.25">
      <c r="I13375" s="166"/>
    </row>
    <row r="13376" spans="9:9" x14ac:dyDescent="0.25">
      <c r="I13376" s="166"/>
    </row>
    <row r="13377" spans="9:9" x14ac:dyDescent="0.25">
      <c r="I13377" s="166"/>
    </row>
    <row r="13378" spans="9:9" x14ac:dyDescent="0.25">
      <c r="I13378" s="166"/>
    </row>
    <row r="13379" spans="9:9" x14ac:dyDescent="0.25">
      <c r="I13379" s="166"/>
    </row>
    <row r="13380" spans="9:9" x14ac:dyDescent="0.25">
      <c r="I13380" s="166"/>
    </row>
    <row r="13381" spans="9:9" x14ac:dyDescent="0.25">
      <c r="I13381" s="166"/>
    </row>
    <row r="13382" spans="9:9" x14ac:dyDescent="0.25">
      <c r="I13382" s="166"/>
    </row>
    <row r="13383" spans="9:9" x14ac:dyDescent="0.25">
      <c r="I13383" s="166"/>
    </row>
    <row r="13384" spans="9:9" x14ac:dyDescent="0.25">
      <c r="I13384" s="166"/>
    </row>
    <row r="13385" spans="9:9" x14ac:dyDescent="0.25">
      <c r="I13385" s="166"/>
    </row>
    <row r="13386" spans="9:9" x14ac:dyDescent="0.25">
      <c r="I13386" s="166"/>
    </row>
    <row r="13387" spans="9:9" x14ac:dyDescent="0.25">
      <c r="I13387" s="166"/>
    </row>
    <row r="13388" spans="9:9" x14ac:dyDescent="0.25">
      <c r="I13388" s="166"/>
    </row>
    <row r="13389" spans="9:9" x14ac:dyDescent="0.25">
      <c r="I13389" s="166"/>
    </row>
    <row r="13390" spans="9:9" x14ac:dyDescent="0.25">
      <c r="I13390" s="166"/>
    </row>
    <row r="13391" spans="9:9" x14ac:dyDescent="0.25">
      <c r="I13391" s="166"/>
    </row>
    <row r="13392" spans="9:9" x14ac:dyDescent="0.25">
      <c r="I13392" s="166"/>
    </row>
    <row r="13393" spans="9:9" x14ac:dyDescent="0.25">
      <c r="I13393" s="166"/>
    </row>
    <row r="13394" spans="9:9" x14ac:dyDescent="0.25">
      <c r="I13394" s="166"/>
    </row>
    <row r="13395" spans="9:9" x14ac:dyDescent="0.25">
      <c r="I13395" s="166"/>
    </row>
    <row r="13396" spans="9:9" x14ac:dyDescent="0.25">
      <c r="I13396" s="166"/>
    </row>
    <row r="13397" spans="9:9" x14ac:dyDescent="0.25">
      <c r="I13397" s="166"/>
    </row>
    <row r="13398" spans="9:9" x14ac:dyDescent="0.25">
      <c r="I13398" s="166"/>
    </row>
    <row r="13399" spans="9:9" x14ac:dyDescent="0.25">
      <c r="I13399" s="166"/>
    </row>
    <row r="13400" spans="9:9" x14ac:dyDescent="0.25">
      <c r="I13400" s="166"/>
    </row>
    <row r="13401" spans="9:9" x14ac:dyDescent="0.25">
      <c r="I13401" s="166"/>
    </row>
    <row r="13402" spans="9:9" x14ac:dyDescent="0.25">
      <c r="I13402" s="166"/>
    </row>
    <row r="13403" spans="9:9" x14ac:dyDescent="0.25">
      <c r="I13403" s="166"/>
    </row>
    <row r="13404" spans="9:9" x14ac:dyDescent="0.25">
      <c r="I13404" s="166"/>
    </row>
    <row r="13405" spans="9:9" x14ac:dyDescent="0.25">
      <c r="I13405" s="166"/>
    </row>
    <row r="13406" spans="9:9" x14ac:dyDescent="0.25">
      <c r="I13406" s="166"/>
    </row>
    <row r="13407" spans="9:9" x14ac:dyDescent="0.25">
      <c r="I13407" s="166"/>
    </row>
    <row r="13408" spans="9:9" x14ac:dyDescent="0.25">
      <c r="I13408" s="166"/>
    </row>
    <row r="13409" spans="9:9" x14ac:dyDescent="0.25">
      <c r="I13409" s="166"/>
    </row>
    <row r="13410" spans="9:9" x14ac:dyDescent="0.25">
      <c r="I13410" s="166"/>
    </row>
    <row r="13411" spans="9:9" x14ac:dyDescent="0.25">
      <c r="I13411" s="166"/>
    </row>
    <row r="13412" spans="9:9" x14ac:dyDescent="0.25">
      <c r="I13412" s="166"/>
    </row>
    <row r="13413" spans="9:9" x14ac:dyDescent="0.25">
      <c r="I13413" s="166"/>
    </row>
    <row r="13414" spans="9:9" x14ac:dyDescent="0.25">
      <c r="I13414" s="166"/>
    </row>
    <row r="13415" spans="9:9" x14ac:dyDescent="0.25">
      <c r="I13415" s="166"/>
    </row>
    <row r="13416" spans="9:9" x14ac:dyDescent="0.25">
      <c r="I13416" s="166"/>
    </row>
    <row r="13417" spans="9:9" x14ac:dyDescent="0.25">
      <c r="I13417" s="166"/>
    </row>
    <row r="13418" spans="9:9" x14ac:dyDescent="0.25">
      <c r="I13418" s="166"/>
    </row>
    <row r="13419" spans="9:9" x14ac:dyDescent="0.25">
      <c r="I13419" s="166"/>
    </row>
    <row r="13420" spans="9:9" x14ac:dyDescent="0.25">
      <c r="I13420" s="166"/>
    </row>
    <row r="13421" spans="9:9" x14ac:dyDescent="0.25">
      <c r="I13421" s="166"/>
    </row>
    <row r="13422" spans="9:9" x14ac:dyDescent="0.25">
      <c r="I13422" s="166"/>
    </row>
    <row r="13423" spans="9:9" x14ac:dyDescent="0.25">
      <c r="I13423" s="166"/>
    </row>
    <row r="13424" spans="9:9" x14ac:dyDescent="0.25">
      <c r="I13424" s="166"/>
    </row>
    <row r="13425" spans="9:9" x14ac:dyDescent="0.25">
      <c r="I13425" s="166"/>
    </row>
    <row r="13426" spans="9:9" x14ac:dyDescent="0.25">
      <c r="I13426" s="166"/>
    </row>
    <row r="13427" spans="9:9" x14ac:dyDescent="0.25">
      <c r="I13427" s="166"/>
    </row>
    <row r="13428" spans="9:9" x14ac:dyDescent="0.25">
      <c r="I13428" s="166"/>
    </row>
    <row r="13429" spans="9:9" x14ac:dyDescent="0.25">
      <c r="I13429" s="166"/>
    </row>
    <row r="13430" spans="9:9" x14ac:dyDescent="0.25">
      <c r="I13430" s="166"/>
    </row>
    <row r="13431" spans="9:9" x14ac:dyDescent="0.25">
      <c r="I13431" s="166"/>
    </row>
    <row r="13432" spans="9:9" x14ac:dyDescent="0.25">
      <c r="I13432" s="166"/>
    </row>
    <row r="13433" spans="9:9" x14ac:dyDescent="0.25">
      <c r="I13433" s="166"/>
    </row>
    <row r="13434" spans="9:9" x14ac:dyDescent="0.25">
      <c r="I13434" s="166"/>
    </row>
    <row r="13435" spans="9:9" x14ac:dyDescent="0.25">
      <c r="I13435" s="166"/>
    </row>
    <row r="13436" spans="9:9" x14ac:dyDescent="0.25">
      <c r="I13436" s="166"/>
    </row>
    <row r="13437" spans="9:9" x14ac:dyDescent="0.25">
      <c r="I13437" s="166"/>
    </row>
    <row r="13438" spans="9:9" x14ac:dyDescent="0.25">
      <c r="I13438" s="166"/>
    </row>
    <row r="13439" spans="9:9" x14ac:dyDescent="0.25">
      <c r="I13439" s="166"/>
    </row>
    <row r="13440" spans="9:9" x14ac:dyDescent="0.25">
      <c r="I13440" s="166"/>
    </row>
    <row r="13441" spans="9:9" x14ac:dyDescent="0.25">
      <c r="I13441" s="166"/>
    </row>
    <row r="13442" spans="9:9" x14ac:dyDescent="0.25">
      <c r="I13442" s="166"/>
    </row>
    <row r="13443" spans="9:9" x14ac:dyDescent="0.25">
      <c r="I13443" s="166"/>
    </row>
    <row r="13444" spans="9:9" x14ac:dyDescent="0.25">
      <c r="I13444" s="166"/>
    </row>
    <row r="13445" spans="9:9" x14ac:dyDescent="0.25">
      <c r="I13445" s="166"/>
    </row>
    <row r="13446" spans="9:9" x14ac:dyDescent="0.25">
      <c r="I13446" s="166"/>
    </row>
    <row r="13447" spans="9:9" x14ac:dyDescent="0.25">
      <c r="I13447" s="166"/>
    </row>
    <row r="13448" spans="9:9" x14ac:dyDescent="0.25">
      <c r="I13448" s="166"/>
    </row>
    <row r="13449" spans="9:9" x14ac:dyDescent="0.25">
      <c r="I13449" s="166"/>
    </row>
    <row r="13450" spans="9:9" x14ac:dyDescent="0.25">
      <c r="I13450" s="166"/>
    </row>
    <row r="13451" spans="9:9" x14ac:dyDescent="0.25">
      <c r="I13451" s="166"/>
    </row>
    <row r="13452" spans="9:9" x14ac:dyDescent="0.25">
      <c r="I13452" s="166"/>
    </row>
    <row r="13453" spans="9:9" x14ac:dyDescent="0.25">
      <c r="I13453" s="166"/>
    </row>
    <row r="13454" spans="9:9" x14ac:dyDescent="0.25">
      <c r="I13454" s="166"/>
    </row>
    <row r="13455" spans="9:9" x14ac:dyDescent="0.25">
      <c r="I13455" s="166"/>
    </row>
    <row r="13456" spans="9:9" x14ac:dyDescent="0.25">
      <c r="I13456" s="166"/>
    </row>
    <row r="13457" spans="9:9" x14ac:dyDescent="0.25">
      <c r="I13457" s="166"/>
    </row>
    <row r="13458" spans="9:9" x14ac:dyDescent="0.25">
      <c r="I13458" s="166"/>
    </row>
    <row r="13459" spans="9:9" x14ac:dyDescent="0.25">
      <c r="I13459" s="166"/>
    </row>
    <row r="13460" spans="9:9" x14ac:dyDescent="0.25">
      <c r="I13460" s="166"/>
    </row>
    <row r="13461" spans="9:9" x14ac:dyDescent="0.25">
      <c r="I13461" s="166"/>
    </row>
    <row r="13462" spans="9:9" x14ac:dyDescent="0.25">
      <c r="I13462" s="166"/>
    </row>
    <row r="13463" spans="9:9" x14ac:dyDescent="0.25">
      <c r="I13463" s="166"/>
    </row>
    <row r="13464" spans="9:9" x14ac:dyDescent="0.25">
      <c r="I13464" s="166"/>
    </row>
    <row r="13465" spans="9:9" x14ac:dyDescent="0.25">
      <c r="I13465" s="166"/>
    </row>
    <row r="13466" spans="9:9" x14ac:dyDescent="0.25">
      <c r="I13466" s="166"/>
    </row>
    <row r="13467" spans="9:9" x14ac:dyDescent="0.25">
      <c r="I13467" s="166"/>
    </row>
    <row r="13468" spans="9:9" x14ac:dyDescent="0.25">
      <c r="I13468" s="166"/>
    </row>
    <row r="13469" spans="9:9" x14ac:dyDescent="0.25">
      <c r="I13469" s="166"/>
    </row>
    <row r="13470" spans="9:9" x14ac:dyDescent="0.25">
      <c r="I13470" s="166"/>
    </row>
    <row r="13471" spans="9:9" x14ac:dyDescent="0.25">
      <c r="I13471" s="166"/>
    </row>
    <row r="13472" spans="9:9" x14ac:dyDescent="0.25">
      <c r="I13472" s="166"/>
    </row>
    <row r="13473" spans="9:9" x14ac:dyDescent="0.25">
      <c r="I13473" s="166"/>
    </row>
    <row r="13474" spans="9:9" x14ac:dyDescent="0.25">
      <c r="I13474" s="166"/>
    </row>
    <row r="13475" spans="9:9" x14ac:dyDescent="0.25">
      <c r="I13475" s="166"/>
    </row>
    <row r="13476" spans="9:9" x14ac:dyDescent="0.25">
      <c r="I13476" s="166"/>
    </row>
    <row r="13477" spans="9:9" x14ac:dyDescent="0.25">
      <c r="I13477" s="166"/>
    </row>
    <row r="13478" spans="9:9" x14ac:dyDescent="0.25">
      <c r="I13478" s="166"/>
    </row>
    <row r="13479" spans="9:9" x14ac:dyDescent="0.25">
      <c r="I13479" s="166"/>
    </row>
    <row r="13480" spans="9:9" x14ac:dyDescent="0.25">
      <c r="I13480" s="166"/>
    </row>
    <row r="13481" spans="9:9" x14ac:dyDescent="0.25">
      <c r="I13481" s="166"/>
    </row>
    <row r="13482" spans="9:9" x14ac:dyDescent="0.25">
      <c r="I13482" s="166"/>
    </row>
    <row r="13483" spans="9:9" x14ac:dyDescent="0.25">
      <c r="I13483" s="166"/>
    </row>
    <row r="13484" spans="9:9" x14ac:dyDescent="0.25">
      <c r="I13484" s="166"/>
    </row>
    <row r="13485" spans="9:9" x14ac:dyDescent="0.25">
      <c r="I13485" s="166"/>
    </row>
    <row r="13486" spans="9:9" x14ac:dyDescent="0.25">
      <c r="I13486" s="166"/>
    </row>
    <row r="13487" spans="9:9" x14ac:dyDescent="0.25">
      <c r="I13487" s="166"/>
    </row>
    <row r="13488" spans="9:9" x14ac:dyDescent="0.25">
      <c r="I13488" s="166"/>
    </row>
    <row r="13489" spans="9:9" x14ac:dyDescent="0.25">
      <c r="I13489" s="166"/>
    </row>
    <row r="13490" spans="9:9" x14ac:dyDescent="0.25">
      <c r="I13490" s="166"/>
    </row>
    <row r="13491" spans="9:9" x14ac:dyDescent="0.25">
      <c r="I13491" s="166"/>
    </row>
    <row r="13492" spans="9:9" x14ac:dyDescent="0.25">
      <c r="I13492" s="166"/>
    </row>
    <row r="13493" spans="9:9" x14ac:dyDescent="0.25">
      <c r="I13493" s="166"/>
    </row>
    <row r="13494" spans="9:9" x14ac:dyDescent="0.25">
      <c r="I13494" s="166"/>
    </row>
    <row r="13495" spans="9:9" x14ac:dyDescent="0.25">
      <c r="I13495" s="166"/>
    </row>
    <row r="13496" spans="9:9" x14ac:dyDescent="0.25">
      <c r="I13496" s="166"/>
    </row>
    <row r="13497" spans="9:9" x14ac:dyDescent="0.25">
      <c r="I13497" s="166"/>
    </row>
    <row r="13498" spans="9:9" x14ac:dyDescent="0.25">
      <c r="I13498" s="166"/>
    </row>
    <row r="13499" spans="9:9" x14ac:dyDescent="0.25">
      <c r="I13499" s="166"/>
    </row>
    <row r="13500" spans="9:9" x14ac:dyDescent="0.25">
      <c r="I13500" s="166"/>
    </row>
    <row r="13501" spans="9:9" x14ac:dyDescent="0.25">
      <c r="I13501" s="166"/>
    </row>
    <row r="13502" spans="9:9" x14ac:dyDescent="0.25">
      <c r="I13502" s="166"/>
    </row>
    <row r="13503" spans="9:9" x14ac:dyDescent="0.25">
      <c r="I13503" s="166"/>
    </row>
    <row r="13504" spans="9:9" x14ac:dyDescent="0.25">
      <c r="I13504" s="166"/>
    </row>
    <row r="13505" spans="9:9" x14ac:dyDescent="0.25">
      <c r="I13505" s="166"/>
    </row>
    <row r="13506" spans="9:9" x14ac:dyDescent="0.25">
      <c r="I13506" s="166"/>
    </row>
    <row r="13507" spans="9:9" x14ac:dyDescent="0.25">
      <c r="I13507" s="166"/>
    </row>
    <row r="13508" spans="9:9" x14ac:dyDescent="0.25">
      <c r="I13508" s="166"/>
    </row>
    <row r="13509" spans="9:9" x14ac:dyDescent="0.25">
      <c r="I13509" s="166"/>
    </row>
    <row r="13510" spans="9:9" x14ac:dyDescent="0.25">
      <c r="I13510" s="166"/>
    </row>
    <row r="13511" spans="9:9" x14ac:dyDescent="0.25">
      <c r="I13511" s="166"/>
    </row>
    <row r="13512" spans="9:9" x14ac:dyDescent="0.25">
      <c r="I13512" s="166"/>
    </row>
    <row r="13513" spans="9:9" x14ac:dyDescent="0.25">
      <c r="I13513" s="166"/>
    </row>
    <row r="13514" spans="9:9" x14ac:dyDescent="0.25">
      <c r="I13514" s="166"/>
    </row>
    <row r="13515" spans="9:9" x14ac:dyDescent="0.25">
      <c r="I13515" s="166"/>
    </row>
    <row r="13516" spans="9:9" x14ac:dyDescent="0.25">
      <c r="I13516" s="166"/>
    </row>
    <row r="13517" spans="9:9" x14ac:dyDescent="0.25">
      <c r="I13517" s="166"/>
    </row>
    <row r="13518" spans="9:9" x14ac:dyDescent="0.25">
      <c r="I13518" s="166"/>
    </row>
    <row r="13519" spans="9:9" x14ac:dyDescent="0.25">
      <c r="I13519" s="166"/>
    </row>
    <row r="13520" spans="9:9" x14ac:dyDescent="0.25">
      <c r="I13520" s="166"/>
    </row>
    <row r="13521" spans="9:9" x14ac:dyDescent="0.25">
      <c r="I13521" s="166"/>
    </row>
    <row r="13522" spans="9:9" x14ac:dyDescent="0.25">
      <c r="I13522" s="166"/>
    </row>
    <row r="13523" spans="9:9" x14ac:dyDescent="0.25">
      <c r="I13523" s="166"/>
    </row>
    <row r="13524" spans="9:9" x14ac:dyDescent="0.25">
      <c r="I13524" s="166"/>
    </row>
    <row r="13525" spans="9:9" x14ac:dyDescent="0.25">
      <c r="I13525" s="166"/>
    </row>
    <row r="13526" spans="9:9" x14ac:dyDescent="0.25">
      <c r="I13526" s="166"/>
    </row>
    <row r="13527" spans="9:9" x14ac:dyDescent="0.25">
      <c r="I13527" s="166"/>
    </row>
    <row r="13528" spans="9:9" x14ac:dyDescent="0.25">
      <c r="I13528" s="166"/>
    </row>
    <row r="13529" spans="9:9" x14ac:dyDescent="0.25">
      <c r="I13529" s="166"/>
    </row>
    <row r="13530" spans="9:9" x14ac:dyDescent="0.25">
      <c r="I13530" s="166"/>
    </row>
    <row r="13531" spans="9:9" x14ac:dyDescent="0.25">
      <c r="I13531" s="166"/>
    </row>
    <row r="13532" spans="9:9" x14ac:dyDescent="0.25">
      <c r="I13532" s="166"/>
    </row>
    <row r="13533" spans="9:9" x14ac:dyDescent="0.25">
      <c r="I13533" s="166"/>
    </row>
    <row r="13534" spans="9:9" x14ac:dyDescent="0.25">
      <c r="I13534" s="166"/>
    </row>
    <row r="13535" spans="9:9" x14ac:dyDescent="0.25">
      <c r="I13535" s="166"/>
    </row>
    <row r="13536" spans="9:9" x14ac:dyDescent="0.25">
      <c r="I13536" s="166"/>
    </row>
    <row r="13537" spans="9:9" x14ac:dyDescent="0.25">
      <c r="I13537" s="166"/>
    </row>
    <row r="13538" spans="9:9" x14ac:dyDescent="0.25">
      <c r="I13538" s="166"/>
    </row>
    <row r="13539" spans="9:9" x14ac:dyDescent="0.25">
      <c r="I13539" s="166"/>
    </row>
    <row r="13540" spans="9:9" x14ac:dyDescent="0.25">
      <c r="I13540" s="166"/>
    </row>
    <row r="13541" spans="9:9" x14ac:dyDescent="0.25">
      <c r="I13541" s="166"/>
    </row>
    <row r="13542" spans="9:9" x14ac:dyDescent="0.25">
      <c r="I13542" s="166"/>
    </row>
    <row r="13543" spans="9:9" x14ac:dyDescent="0.25">
      <c r="I13543" s="166"/>
    </row>
    <row r="13544" spans="9:9" x14ac:dyDescent="0.25">
      <c r="I13544" s="166"/>
    </row>
    <row r="13545" spans="9:9" x14ac:dyDescent="0.25">
      <c r="I13545" s="166"/>
    </row>
    <row r="13546" spans="9:9" x14ac:dyDescent="0.25">
      <c r="I13546" s="166"/>
    </row>
    <row r="13547" spans="9:9" x14ac:dyDescent="0.25">
      <c r="I13547" s="166"/>
    </row>
    <row r="13548" spans="9:9" x14ac:dyDescent="0.25">
      <c r="I13548" s="166"/>
    </row>
    <row r="13549" spans="9:9" x14ac:dyDescent="0.25">
      <c r="I13549" s="166"/>
    </row>
    <row r="13550" spans="9:9" x14ac:dyDescent="0.25">
      <c r="I13550" s="166"/>
    </row>
    <row r="13551" spans="9:9" x14ac:dyDescent="0.25">
      <c r="I13551" s="166"/>
    </row>
    <row r="13552" spans="9:9" x14ac:dyDescent="0.25">
      <c r="I13552" s="166"/>
    </row>
    <row r="13553" spans="9:9" x14ac:dyDescent="0.25">
      <c r="I13553" s="166"/>
    </row>
    <row r="13554" spans="9:9" x14ac:dyDescent="0.25">
      <c r="I13554" s="166"/>
    </row>
    <row r="13555" spans="9:9" x14ac:dyDescent="0.25">
      <c r="I13555" s="166"/>
    </row>
    <row r="13556" spans="9:9" x14ac:dyDescent="0.25">
      <c r="I13556" s="166"/>
    </row>
    <row r="13557" spans="9:9" x14ac:dyDescent="0.25">
      <c r="I13557" s="166"/>
    </row>
    <row r="13558" spans="9:9" x14ac:dyDescent="0.25">
      <c r="I13558" s="166"/>
    </row>
    <row r="13559" spans="9:9" x14ac:dyDescent="0.25">
      <c r="I13559" s="166"/>
    </row>
    <row r="13560" spans="9:9" x14ac:dyDescent="0.25">
      <c r="I13560" s="166"/>
    </row>
    <row r="13561" spans="9:9" x14ac:dyDescent="0.25">
      <c r="I13561" s="166"/>
    </row>
    <row r="13562" spans="9:9" x14ac:dyDescent="0.25">
      <c r="I13562" s="166"/>
    </row>
    <row r="13563" spans="9:9" x14ac:dyDescent="0.25">
      <c r="I13563" s="166"/>
    </row>
    <row r="13564" spans="9:9" x14ac:dyDescent="0.25">
      <c r="I13564" s="166"/>
    </row>
    <row r="13565" spans="9:9" x14ac:dyDescent="0.25">
      <c r="I13565" s="166"/>
    </row>
    <row r="13566" spans="9:9" x14ac:dyDescent="0.25">
      <c r="I13566" s="166"/>
    </row>
    <row r="13567" spans="9:9" x14ac:dyDescent="0.25">
      <c r="I13567" s="166"/>
    </row>
    <row r="13568" spans="9:9" x14ac:dyDescent="0.25">
      <c r="I13568" s="166"/>
    </row>
    <row r="13569" spans="9:9" x14ac:dyDescent="0.25">
      <c r="I13569" s="166"/>
    </row>
    <row r="13570" spans="9:9" x14ac:dyDescent="0.25">
      <c r="I13570" s="166"/>
    </row>
    <row r="13571" spans="9:9" x14ac:dyDescent="0.25">
      <c r="I13571" s="166"/>
    </row>
    <row r="13572" spans="9:9" x14ac:dyDescent="0.25">
      <c r="I13572" s="166"/>
    </row>
    <row r="13573" spans="9:9" x14ac:dyDescent="0.25">
      <c r="I13573" s="166"/>
    </row>
    <row r="13574" spans="9:9" x14ac:dyDescent="0.25">
      <c r="I13574" s="166"/>
    </row>
    <row r="13575" spans="9:9" x14ac:dyDescent="0.25">
      <c r="I13575" s="166"/>
    </row>
    <row r="13576" spans="9:9" x14ac:dyDescent="0.25">
      <c r="I13576" s="166"/>
    </row>
    <row r="13577" spans="9:9" x14ac:dyDescent="0.25">
      <c r="I13577" s="166"/>
    </row>
    <row r="13578" spans="9:9" x14ac:dyDescent="0.25">
      <c r="I13578" s="166"/>
    </row>
    <row r="13579" spans="9:9" x14ac:dyDescent="0.25">
      <c r="I13579" s="166"/>
    </row>
    <row r="13580" spans="9:9" x14ac:dyDescent="0.25">
      <c r="I13580" s="166"/>
    </row>
    <row r="13581" spans="9:9" x14ac:dyDescent="0.25">
      <c r="I13581" s="166"/>
    </row>
    <row r="13582" spans="9:9" x14ac:dyDescent="0.25">
      <c r="I13582" s="166"/>
    </row>
    <row r="13583" spans="9:9" x14ac:dyDescent="0.25">
      <c r="I13583" s="166"/>
    </row>
    <row r="13584" spans="9:9" x14ac:dyDescent="0.25">
      <c r="I13584" s="166"/>
    </row>
    <row r="13585" spans="9:9" x14ac:dyDescent="0.25">
      <c r="I13585" s="166"/>
    </row>
    <row r="13586" spans="9:9" x14ac:dyDescent="0.25">
      <c r="I13586" s="166"/>
    </row>
    <row r="13587" spans="9:9" x14ac:dyDescent="0.25">
      <c r="I13587" s="166"/>
    </row>
    <row r="13588" spans="9:9" x14ac:dyDescent="0.25">
      <c r="I13588" s="166"/>
    </row>
    <row r="13589" spans="9:9" x14ac:dyDescent="0.25">
      <c r="I13589" s="166"/>
    </row>
    <row r="13590" spans="9:9" x14ac:dyDescent="0.25">
      <c r="I13590" s="166"/>
    </row>
    <row r="13591" spans="9:9" x14ac:dyDescent="0.25">
      <c r="I13591" s="166"/>
    </row>
    <row r="13592" spans="9:9" x14ac:dyDescent="0.25">
      <c r="I13592" s="166"/>
    </row>
    <row r="13593" spans="9:9" x14ac:dyDescent="0.25">
      <c r="I13593" s="166"/>
    </row>
    <row r="13594" spans="9:9" x14ac:dyDescent="0.25">
      <c r="I13594" s="166"/>
    </row>
    <row r="13595" spans="9:9" x14ac:dyDescent="0.25">
      <c r="I13595" s="166"/>
    </row>
    <row r="13596" spans="9:9" x14ac:dyDescent="0.25">
      <c r="I13596" s="166"/>
    </row>
    <row r="13597" spans="9:9" x14ac:dyDescent="0.25">
      <c r="I13597" s="166"/>
    </row>
    <row r="13598" spans="9:9" x14ac:dyDescent="0.25">
      <c r="I13598" s="166"/>
    </row>
    <row r="13599" spans="9:9" x14ac:dyDescent="0.25">
      <c r="I13599" s="166"/>
    </row>
    <row r="13600" spans="9:9" x14ac:dyDescent="0.25">
      <c r="I13600" s="166"/>
    </row>
    <row r="13601" spans="9:9" x14ac:dyDescent="0.25">
      <c r="I13601" s="166"/>
    </row>
    <row r="13602" spans="9:9" x14ac:dyDescent="0.25">
      <c r="I13602" s="166"/>
    </row>
    <row r="13603" spans="9:9" x14ac:dyDescent="0.25">
      <c r="I13603" s="166"/>
    </row>
    <row r="13604" spans="9:9" x14ac:dyDescent="0.25">
      <c r="I13604" s="166"/>
    </row>
    <row r="13605" spans="9:9" x14ac:dyDescent="0.25">
      <c r="I13605" s="166"/>
    </row>
    <row r="13606" spans="9:9" x14ac:dyDescent="0.25">
      <c r="I13606" s="166"/>
    </row>
    <row r="13607" spans="9:9" x14ac:dyDescent="0.25">
      <c r="I13607" s="166"/>
    </row>
    <row r="13608" spans="9:9" x14ac:dyDescent="0.25">
      <c r="I13608" s="166"/>
    </row>
    <row r="13609" spans="9:9" x14ac:dyDescent="0.25">
      <c r="I13609" s="166"/>
    </row>
    <row r="13610" spans="9:9" x14ac:dyDescent="0.25">
      <c r="I13610" s="166"/>
    </row>
    <row r="13611" spans="9:9" x14ac:dyDescent="0.25">
      <c r="I13611" s="166"/>
    </row>
    <row r="13612" spans="9:9" x14ac:dyDescent="0.25">
      <c r="I13612" s="166"/>
    </row>
    <row r="13613" spans="9:9" x14ac:dyDescent="0.25">
      <c r="I13613" s="166"/>
    </row>
    <row r="13614" spans="9:9" x14ac:dyDescent="0.25">
      <c r="I13614" s="166"/>
    </row>
    <row r="13615" spans="9:9" x14ac:dyDescent="0.25">
      <c r="I13615" s="166"/>
    </row>
    <row r="13616" spans="9:9" x14ac:dyDescent="0.25">
      <c r="I13616" s="166"/>
    </row>
    <row r="13617" spans="9:9" x14ac:dyDescent="0.25">
      <c r="I13617" s="166"/>
    </row>
    <row r="13618" spans="9:9" x14ac:dyDescent="0.25">
      <c r="I13618" s="166"/>
    </row>
    <row r="13619" spans="9:9" x14ac:dyDescent="0.25">
      <c r="I13619" s="166"/>
    </row>
    <row r="13620" spans="9:9" x14ac:dyDescent="0.25">
      <c r="I13620" s="166"/>
    </row>
    <row r="13621" spans="9:9" x14ac:dyDescent="0.25">
      <c r="I13621" s="166"/>
    </row>
    <row r="13622" spans="9:9" x14ac:dyDescent="0.25">
      <c r="I13622" s="166"/>
    </row>
    <row r="13623" spans="9:9" x14ac:dyDescent="0.25">
      <c r="I13623" s="166"/>
    </row>
    <row r="13624" spans="9:9" x14ac:dyDescent="0.25">
      <c r="I13624" s="166"/>
    </row>
    <row r="13625" spans="9:9" x14ac:dyDescent="0.25">
      <c r="I13625" s="166"/>
    </row>
    <row r="13626" spans="9:9" x14ac:dyDescent="0.25">
      <c r="I13626" s="166"/>
    </row>
    <row r="13627" spans="9:9" x14ac:dyDescent="0.25">
      <c r="I13627" s="166"/>
    </row>
    <row r="13628" spans="9:9" x14ac:dyDescent="0.25">
      <c r="I13628" s="166"/>
    </row>
    <row r="13629" spans="9:9" x14ac:dyDescent="0.25">
      <c r="I13629" s="166"/>
    </row>
    <row r="13630" spans="9:9" x14ac:dyDescent="0.25">
      <c r="I13630" s="166"/>
    </row>
    <row r="13631" spans="9:9" x14ac:dyDescent="0.25">
      <c r="I13631" s="166"/>
    </row>
    <row r="13632" spans="9:9" x14ac:dyDescent="0.25">
      <c r="I13632" s="166"/>
    </row>
    <row r="13633" spans="9:9" x14ac:dyDescent="0.25">
      <c r="I13633" s="166"/>
    </row>
    <row r="13634" spans="9:9" x14ac:dyDescent="0.25">
      <c r="I13634" s="166"/>
    </row>
    <row r="13635" spans="9:9" x14ac:dyDescent="0.25">
      <c r="I13635" s="166"/>
    </row>
    <row r="13636" spans="9:9" x14ac:dyDescent="0.25">
      <c r="I13636" s="166"/>
    </row>
    <row r="13637" spans="9:9" x14ac:dyDescent="0.25">
      <c r="I13637" s="166"/>
    </row>
    <row r="13638" spans="9:9" x14ac:dyDescent="0.25">
      <c r="I13638" s="166"/>
    </row>
    <row r="13639" spans="9:9" x14ac:dyDescent="0.25">
      <c r="I13639" s="166"/>
    </row>
    <row r="13640" spans="9:9" x14ac:dyDescent="0.25">
      <c r="I13640" s="166"/>
    </row>
    <row r="13641" spans="9:9" x14ac:dyDescent="0.25">
      <c r="I13641" s="166"/>
    </row>
    <row r="13642" spans="9:9" x14ac:dyDescent="0.25">
      <c r="I13642" s="166"/>
    </row>
    <row r="13643" spans="9:9" x14ac:dyDescent="0.25">
      <c r="I13643" s="166"/>
    </row>
    <row r="13644" spans="9:9" x14ac:dyDescent="0.25">
      <c r="I13644" s="166"/>
    </row>
    <row r="13645" spans="9:9" x14ac:dyDescent="0.25">
      <c r="I13645" s="166"/>
    </row>
    <row r="13646" spans="9:9" x14ac:dyDescent="0.25">
      <c r="I13646" s="166"/>
    </row>
    <row r="13647" spans="9:9" x14ac:dyDescent="0.25">
      <c r="I13647" s="166"/>
    </row>
    <row r="13648" spans="9:9" x14ac:dyDescent="0.25">
      <c r="I13648" s="166"/>
    </row>
    <row r="13649" spans="9:9" x14ac:dyDescent="0.25">
      <c r="I13649" s="166"/>
    </row>
    <row r="13650" spans="9:9" x14ac:dyDescent="0.25">
      <c r="I13650" s="166"/>
    </row>
    <row r="13651" spans="9:9" x14ac:dyDescent="0.25">
      <c r="I13651" s="166"/>
    </row>
    <row r="13652" spans="9:9" x14ac:dyDescent="0.25">
      <c r="I13652" s="166"/>
    </row>
    <row r="13653" spans="9:9" x14ac:dyDescent="0.25">
      <c r="I13653" s="166"/>
    </row>
    <row r="13654" spans="9:9" x14ac:dyDescent="0.25">
      <c r="I13654" s="166"/>
    </row>
    <row r="13655" spans="9:9" x14ac:dyDescent="0.25">
      <c r="I13655" s="166"/>
    </row>
    <row r="13656" spans="9:9" x14ac:dyDescent="0.25">
      <c r="I13656" s="166"/>
    </row>
    <row r="13657" spans="9:9" x14ac:dyDescent="0.25">
      <c r="I13657" s="166"/>
    </row>
    <row r="13658" spans="9:9" x14ac:dyDescent="0.25">
      <c r="I13658" s="166"/>
    </row>
    <row r="13659" spans="9:9" x14ac:dyDescent="0.25">
      <c r="I13659" s="166"/>
    </row>
    <row r="13660" spans="9:9" x14ac:dyDescent="0.25">
      <c r="I13660" s="166"/>
    </row>
    <row r="13661" spans="9:9" x14ac:dyDescent="0.25">
      <c r="I13661" s="166"/>
    </row>
    <row r="13662" spans="9:9" x14ac:dyDescent="0.25">
      <c r="I13662" s="166"/>
    </row>
    <row r="13663" spans="9:9" x14ac:dyDescent="0.25">
      <c r="I13663" s="166"/>
    </row>
    <row r="13664" spans="9:9" x14ac:dyDescent="0.25">
      <c r="I13664" s="166"/>
    </row>
    <row r="13665" spans="9:9" x14ac:dyDescent="0.25">
      <c r="I13665" s="166"/>
    </row>
    <row r="13666" spans="9:9" x14ac:dyDescent="0.25">
      <c r="I13666" s="166"/>
    </row>
    <row r="13667" spans="9:9" x14ac:dyDescent="0.25">
      <c r="I13667" s="166"/>
    </row>
    <row r="13668" spans="9:9" x14ac:dyDescent="0.25">
      <c r="I13668" s="166"/>
    </row>
    <row r="13669" spans="9:9" x14ac:dyDescent="0.25">
      <c r="I13669" s="166"/>
    </row>
    <row r="13670" spans="9:9" x14ac:dyDescent="0.25">
      <c r="I13670" s="166"/>
    </row>
    <row r="13671" spans="9:9" x14ac:dyDescent="0.25">
      <c r="I13671" s="166"/>
    </row>
    <row r="13672" spans="9:9" x14ac:dyDescent="0.25">
      <c r="I13672" s="166"/>
    </row>
    <row r="13673" spans="9:9" x14ac:dyDescent="0.25">
      <c r="I13673" s="166"/>
    </row>
    <row r="13674" spans="9:9" x14ac:dyDescent="0.25">
      <c r="I13674" s="166"/>
    </row>
    <row r="13675" spans="9:9" x14ac:dyDescent="0.25">
      <c r="I13675" s="166"/>
    </row>
    <row r="13676" spans="9:9" x14ac:dyDescent="0.25">
      <c r="I13676" s="166"/>
    </row>
    <row r="13677" spans="9:9" x14ac:dyDescent="0.25">
      <c r="I13677" s="166"/>
    </row>
    <row r="13678" spans="9:9" x14ac:dyDescent="0.25">
      <c r="I13678" s="166"/>
    </row>
    <row r="13679" spans="9:9" x14ac:dyDescent="0.25">
      <c r="I13679" s="166"/>
    </row>
    <row r="13680" spans="9:9" x14ac:dyDescent="0.25">
      <c r="I13680" s="166"/>
    </row>
    <row r="13681" spans="9:9" x14ac:dyDescent="0.25">
      <c r="I13681" s="166"/>
    </row>
    <row r="13682" spans="9:9" x14ac:dyDescent="0.25">
      <c r="I13682" s="166"/>
    </row>
    <row r="13683" spans="9:9" x14ac:dyDescent="0.25">
      <c r="I13683" s="166"/>
    </row>
    <row r="13684" spans="9:9" x14ac:dyDescent="0.25">
      <c r="I13684" s="166"/>
    </row>
    <row r="13685" spans="9:9" x14ac:dyDescent="0.25">
      <c r="I13685" s="166"/>
    </row>
    <row r="13686" spans="9:9" x14ac:dyDescent="0.25">
      <c r="I13686" s="166"/>
    </row>
    <row r="13687" spans="9:9" x14ac:dyDescent="0.25">
      <c r="I13687" s="166"/>
    </row>
    <row r="13688" spans="9:9" x14ac:dyDescent="0.25">
      <c r="I13688" s="166"/>
    </row>
    <row r="13689" spans="9:9" x14ac:dyDescent="0.25">
      <c r="I13689" s="166"/>
    </row>
    <row r="13690" spans="9:9" x14ac:dyDescent="0.25">
      <c r="I13690" s="166"/>
    </row>
    <row r="13691" spans="9:9" x14ac:dyDescent="0.25">
      <c r="I13691" s="166"/>
    </row>
    <row r="13692" spans="9:9" x14ac:dyDescent="0.25">
      <c r="I13692" s="166"/>
    </row>
    <row r="13693" spans="9:9" x14ac:dyDescent="0.25">
      <c r="I13693" s="166"/>
    </row>
    <row r="13694" spans="9:9" x14ac:dyDescent="0.25">
      <c r="I13694" s="166"/>
    </row>
    <row r="13695" spans="9:9" x14ac:dyDescent="0.25">
      <c r="I13695" s="166"/>
    </row>
    <row r="13696" spans="9:9" x14ac:dyDescent="0.25">
      <c r="I13696" s="166"/>
    </row>
    <row r="13697" spans="9:9" x14ac:dyDescent="0.25">
      <c r="I13697" s="166"/>
    </row>
    <row r="13698" spans="9:9" x14ac:dyDescent="0.25">
      <c r="I13698" s="166"/>
    </row>
    <row r="13699" spans="9:9" x14ac:dyDescent="0.25">
      <c r="I13699" s="166"/>
    </row>
    <row r="13700" spans="9:9" x14ac:dyDescent="0.25">
      <c r="I13700" s="166"/>
    </row>
    <row r="13701" spans="9:9" x14ac:dyDescent="0.25">
      <c r="I13701" s="166"/>
    </row>
    <row r="13702" spans="9:9" x14ac:dyDescent="0.25">
      <c r="I13702" s="166"/>
    </row>
    <row r="13703" spans="9:9" x14ac:dyDescent="0.25">
      <c r="I13703" s="166"/>
    </row>
    <row r="13704" spans="9:9" x14ac:dyDescent="0.25">
      <c r="I13704" s="166"/>
    </row>
    <row r="13705" spans="9:9" x14ac:dyDescent="0.25">
      <c r="I13705" s="166"/>
    </row>
    <row r="13706" spans="9:9" x14ac:dyDescent="0.25">
      <c r="I13706" s="166"/>
    </row>
    <row r="13707" spans="9:9" x14ac:dyDescent="0.25">
      <c r="I13707" s="166"/>
    </row>
    <row r="13708" spans="9:9" x14ac:dyDescent="0.25">
      <c r="I13708" s="166"/>
    </row>
    <row r="13709" spans="9:9" x14ac:dyDescent="0.25">
      <c r="I13709" s="166"/>
    </row>
    <row r="13710" spans="9:9" x14ac:dyDescent="0.25">
      <c r="I13710" s="166"/>
    </row>
    <row r="13711" spans="9:9" x14ac:dyDescent="0.25">
      <c r="I13711" s="166"/>
    </row>
    <row r="13712" spans="9:9" x14ac:dyDescent="0.25">
      <c r="I13712" s="166"/>
    </row>
    <row r="13713" spans="9:9" x14ac:dyDescent="0.25">
      <c r="I13713" s="166"/>
    </row>
    <row r="13714" spans="9:9" x14ac:dyDescent="0.25">
      <c r="I13714" s="166"/>
    </row>
    <row r="13715" spans="9:9" x14ac:dyDescent="0.25">
      <c r="I13715" s="166"/>
    </row>
    <row r="13716" spans="9:9" x14ac:dyDescent="0.25">
      <c r="I13716" s="166"/>
    </row>
    <row r="13717" spans="9:9" x14ac:dyDescent="0.25">
      <c r="I13717" s="166"/>
    </row>
    <row r="13718" spans="9:9" x14ac:dyDescent="0.25">
      <c r="I13718" s="166"/>
    </row>
    <row r="13719" spans="9:9" x14ac:dyDescent="0.25">
      <c r="I13719" s="166"/>
    </row>
    <row r="13720" spans="9:9" x14ac:dyDescent="0.25">
      <c r="I13720" s="166"/>
    </row>
    <row r="13721" spans="9:9" x14ac:dyDescent="0.25">
      <c r="I13721" s="166"/>
    </row>
    <row r="13722" spans="9:9" x14ac:dyDescent="0.25">
      <c r="I13722" s="166"/>
    </row>
    <row r="13723" spans="9:9" x14ac:dyDescent="0.25">
      <c r="I13723" s="166"/>
    </row>
    <row r="13724" spans="9:9" x14ac:dyDescent="0.25">
      <c r="I13724" s="166"/>
    </row>
    <row r="13725" spans="9:9" x14ac:dyDescent="0.25">
      <c r="I13725" s="166"/>
    </row>
    <row r="13726" spans="9:9" x14ac:dyDescent="0.25">
      <c r="I13726" s="166"/>
    </row>
    <row r="13727" spans="9:9" x14ac:dyDescent="0.25">
      <c r="I13727" s="166"/>
    </row>
    <row r="13728" spans="9:9" x14ac:dyDescent="0.25">
      <c r="I13728" s="166"/>
    </row>
    <row r="13729" spans="9:9" x14ac:dyDescent="0.25">
      <c r="I13729" s="166"/>
    </row>
    <row r="13730" spans="9:9" x14ac:dyDescent="0.25">
      <c r="I13730" s="166"/>
    </row>
    <row r="13731" spans="9:9" x14ac:dyDescent="0.25">
      <c r="I13731" s="166"/>
    </row>
    <row r="13732" spans="9:9" x14ac:dyDescent="0.25">
      <c r="I13732" s="166"/>
    </row>
    <row r="13733" spans="9:9" x14ac:dyDescent="0.25">
      <c r="I13733" s="166"/>
    </row>
    <row r="13734" spans="9:9" x14ac:dyDescent="0.25">
      <c r="I13734" s="166"/>
    </row>
    <row r="13735" spans="9:9" x14ac:dyDescent="0.25">
      <c r="I13735" s="166"/>
    </row>
    <row r="13736" spans="9:9" x14ac:dyDescent="0.25">
      <c r="I13736" s="166"/>
    </row>
    <row r="13737" spans="9:9" x14ac:dyDescent="0.25">
      <c r="I13737" s="166"/>
    </row>
    <row r="13738" spans="9:9" x14ac:dyDescent="0.25">
      <c r="I13738" s="166"/>
    </row>
    <row r="13739" spans="9:9" x14ac:dyDescent="0.25">
      <c r="I13739" s="166"/>
    </row>
    <row r="13740" spans="9:9" x14ac:dyDescent="0.25">
      <c r="I13740" s="166"/>
    </row>
    <row r="13741" spans="9:9" x14ac:dyDescent="0.25">
      <c r="I13741" s="166"/>
    </row>
    <row r="13742" spans="9:9" x14ac:dyDescent="0.25">
      <c r="I13742" s="166"/>
    </row>
    <row r="13743" spans="9:9" x14ac:dyDescent="0.25">
      <c r="I13743" s="166"/>
    </row>
    <row r="13744" spans="9:9" x14ac:dyDescent="0.25">
      <c r="I13744" s="166"/>
    </row>
    <row r="13745" spans="9:9" x14ac:dyDescent="0.25">
      <c r="I13745" s="166"/>
    </row>
    <row r="13746" spans="9:9" x14ac:dyDescent="0.25">
      <c r="I13746" s="166"/>
    </row>
    <row r="13747" spans="9:9" x14ac:dyDescent="0.25">
      <c r="I13747" s="166"/>
    </row>
    <row r="13748" spans="9:9" x14ac:dyDescent="0.25">
      <c r="I13748" s="166"/>
    </row>
    <row r="13749" spans="9:9" x14ac:dyDescent="0.25">
      <c r="I13749" s="166"/>
    </row>
    <row r="13750" spans="9:9" x14ac:dyDescent="0.25">
      <c r="I13750" s="166"/>
    </row>
    <row r="13751" spans="9:9" x14ac:dyDescent="0.25">
      <c r="I13751" s="166"/>
    </row>
    <row r="13752" spans="9:9" x14ac:dyDescent="0.25">
      <c r="I13752" s="166"/>
    </row>
    <row r="13753" spans="9:9" x14ac:dyDescent="0.25">
      <c r="I13753" s="166"/>
    </row>
    <row r="13754" spans="9:9" x14ac:dyDescent="0.25">
      <c r="I13754" s="166"/>
    </row>
    <row r="13755" spans="9:9" x14ac:dyDescent="0.25">
      <c r="I13755" s="166"/>
    </row>
    <row r="13756" spans="9:9" x14ac:dyDescent="0.25">
      <c r="I13756" s="166"/>
    </row>
    <row r="13757" spans="9:9" x14ac:dyDescent="0.25">
      <c r="I13757" s="166"/>
    </row>
    <row r="13758" spans="9:9" x14ac:dyDescent="0.25">
      <c r="I13758" s="166"/>
    </row>
    <row r="13759" spans="9:9" x14ac:dyDescent="0.25">
      <c r="I13759" s="166"/>
    </row>
    <row r="13760" spans="9:9" x14ac:dyDescent="0.25">
      <c r="I13760" s="166"/>
    </row>
    <row r="13761" spans="9:9" x14ac:dyDescent="0.25">
      <c r="I13761" s="166"/>
    </row>
    <row r="13762" spans="9:9" x14ac:dyDescent="0.25">
      <c r="I13762" s="166"/>
    </row>
    <row r="13763" spans="9:9" x14ac:dyDescent="0.25">
      <c r="I13763" s="166"/>
    </row>
    <row r="13764" spans="9:9" x14ac:dyDescent="0.25">
      <c r="I13764" s="166"/>
    </row>
    <row r="13765" spans="9:9" x14ac:dyDescent="0.25">
      <c r="I13765" s="166"/>
    </row>
    <row r="13766" spans="9:9" x14ac:dyDescent="0.25">
      <c r="I13766" s="166"/>
    </row>
    <row r="13767" spans="9:9" x14ac:dyDescent="0.25">
      <c r="I13767" s="166"/>
    </row>
    <row r="13768" spans="9:9" x14ac:dyDescent="0.25">
      <c r="I13768" s="166"/>
    </row>
    <row r="13769" spans="9:9" x14ac:dyDescent="0.25">
      <c r="I13769" s="166"/>
    </row>
    <row r="13770" spans="9:9" x14ac:dyDescent="0.25">
      <c r="I13770" s="166"/>
    </row>
    <row r="13771" spans="9:9" x14ac:dyDescent="0.25">
      <c r="I13771" s="166"/>
    </row>
    <row r="13772" spans="9:9" x14ac:dyDescent="0.25">
      <c r="I13772" s="166"/>
    </row>
    <row r="13773" spans="9:9" x14ac:dyDescent="0.25">
      <c r="I13773" s="166"/>
    </row>
    <row r="13774" spans="9:9" x14ac:dyDescent="0.25">
      <c r="I13774" s="166"/>
    </row>
    <row r="13775" spans="9:9" x14ac:dyDescent="0.25">
      <c r="I13775" s="166"/>
    </row>
    <row r="13776" spans="9:9" x14ac:dyDescent="0.25">
      <c r="I13776" s="166"/>
    </row>
    <row r="13777" spans="9:9" x14ac:dyDescent="0.25">
      <c r="I13777" s="166"/>
    </row>
    <row r="13778" spans="9:9" x14ac:dyDescent="0.25">
      <c r="I13778" s="166"/>
    </row>
    <row r="13779" spans="9:9" x14ac:dyDescent="0.25">
      <c r="I13779" s="166"/>
    </row>
    <row r="13780" spans="9:9" x14ac:dyDescent="0.25">
      <c r="I13780" s="166"/>
    </row>
    <row r="13781" spans="9:9" x14ac:dyDescent="0.25">
      <c r="I13781" s="166"/>
    </row>
    <row r="13782" spans="9:9" x14ac:dyDescent="0.25">
      <c r="I13782" s="166"/>
    </row>
    <row r="13783" spans="9:9" x14ac:dyDescent="0.25">
      <c r="I13783" s="166"/>
    </row>
    <row r="13784" spans="9:9" x14ac:dyDescent="0.25">
      <c r="I13784" s="166"/>
    </row>
    <row r="13785" spans="9:9" x14ac:dyDescent="0.25">
      <c r="I13785" s="166"/>
    </row>
    <row r="13786" spans="9:9" x14ac:dyDescent="0.25">
      <c r="I13786" s="166"/>
    </row>
    <row r="13787" spans="9:9" x14ac:dyDescent="0.25">
      <c r="I13787" s="166"/>
    </row>
    <row r="13788" spans="9:9" x14ac:dyDescent="0.25">
      <c r="I13788" s="166"/>
    </row>
    <row r="13789" spans="9:9" x14ac:dyDescent="0.25">
      <c r="I13789" s="166"/>
    </row>
    <row r="13790" spans="9:9" x14ac:dyDescent="0.25">
      <c r="I13790" s="166"/>
    </row>
    <row r="13791" spans="9:9" x14ac:dyDescent="0.25">
      <c r="I13791" s="166"/>
    </row>
    <row r="13792" spans="9:9" x14ac:dyDescent="0.25">
      <c r="I13792" s="166"/>
    </row>
    <row r="13793" spans="9:9" x14ac:dyDescent="0.25">
      <c r="I13793" s="166"/>
    </row>
    <row r="13794" spans="9:9" x14ac:dyDescent="0.25">
      <c r="I13794" s="166"/>
    </row>
    <row r="13795" spans="9:9" x14ac:dyDescent="0.25">
      <c r="I13795" s="166"/>
    </row>
    <row r="13796" spans="9:9" x14ac:dyDescent="0.25">
      <c r="I13796" s="166"/>
    </row>
    <row r="13797" spans="9:9" x14ac:dyDescent="0.25">
      <c r="I13797" s="166"/>
    </row>
    <row r="13798" spans="9:9" x14ac:dyDescent="0.25">
      <c r="I13798" s="166"/>
    </row>
    <row r="13799" spans="9:9" x14ac:dyDescent="0.25">
      <c r="I13799" s="166"/>
    </row>
    <row r="13800" spans="9:9" x14ac:dyDescent="0.25">
      <c r="I13800" s="166"/>
    </row>
    <row r="13801" spans="9:9" x14ac:dyDescent="0.25">
      <c r="I13801" s="166"/>
    </row>
    <row r="13802" spans="9:9" x14ac:dyDescent="0.25">
      <c r="I13802" s="166"/>
    </row>
    <row r="13803" spans="9:9" x14ac:dyDescent="0.25">
      <c r="I13803" s="166"/>
    </row>
    <row r="13804" spans="9:9" x14ac:dyDescent="0.25">
      <c r="I13804" s="166"/>
    </row>
    <row r="13805" spans="9:9" x14ac:dyDescent="0.25">
      <c r="I13805" s="166"/>
    </row>
    <row r="13806" spans="9:9" x14ac:dyDescent="0.25">
      <c r="I13806" s="166"/>
    </row>
    <row r="13807" spans="9:9" x14ac:dyDescent="0.25">
      <c r="I13807" s="166"/>
    </row>
    <row r="13808" spans="9:9" x14ac:dyDescent="0.25">
      <c r="I13808" s="166"/>
    </row>
    <row r="13809" spans="9:9" x14ac:dyDescent="0.25">
      <c r="I13809" s="166"/>
    </row>
    <row r="13810" spans="9:9" x14ac:dyDescent="0.25">
      <c r="I13810" s="166"/>
    </row>
    <row r="13811" spans="9:9" x14ac:dyDescent="0.25">
      <c r="I13811" s="166"/>
    </row>
    <row r="13812" spans="9:9" x14ac:dyDescent="0.25">
      <c r="I13812" s="166"/>
    </row>
    <row r="13813" spans="9:9" x14ac:dyDescent="0.25">
      <c r="I13813" s="166"/>
    </row>
    <row r="13814" spans="9:9" x14ac:dyDescent="0.25">
      <c r="I13814" s="166"/>
    </row>
    <row r="13815" spans="9:9" x14ac:dyDescent="0.25">
      <c r="I13815" s="166"/>
    </row>
    <row r="13816" spans="9:9" x14ac:dyDescent="0.25">
      <c r="I13816" s="166"/>
    </row>
    <row r="13817" spans="9:9" x14ac:dyDescent="0.25">
      <c r="I13817" s="166"/>
    </row>
    <row r="13818" spans="9:9" x14ac:dyDescent="0.25">
      <c r="I13818" s="166"/>
    </row>
    <row r="13819" spans="9:9" x14ac:dyDescent="0.25">
      <c r="I13819" s="166"/>
    </row>
    <row r="13820" spans="9:9" x14ac:dyDescent="0.25">
      <c r="I13820" s="166"/>
    </row>
    <row r="13821" spans="9:9" x14ac:dyDescent="0.25">
      <c r="I13821" s="166"/>
    </row>
    <row r="13822" spans="9:9" x14ac:dyDescent="0.25">
      <c r="I13822" s="166"/>
    </row>
    <row r="13823" spans="9:9" x14ac:dyDescent="0.25">
      <c r="I13823" s="166"/>
    </row>
    <row r="13824" spans="9:9" x14ac:dyDescent="0.25">
      <c r="I13824" s="166"/>
    </row>
    <row r="13825" spans="9:9" x14ac:dyDescent="0.25">
      <c r="I13825" s="166"/>
    </row>
    <row r="13826" spans="9:9" x14ac:dyDescent="0.25">
      <c r="I13826" s="166"/>
    </row>
    <row r="13827" spans="9:9" x14ac:dyDescent="0.25">
      <c r="I13827" s="166"/>
    </row>
    <row r="13828" spans="9:9" x14ac:dyDescent="0.25">
      <c r="I13828" s="166"/>
    </row>
    <row r="13829" spans="9:9" x14ac:dyDescent="0.25">
      <c r="I13829" s="166"/>
    </row>
    <row r="13830" spans="9:9" x14ac:dyDescent="0.25">
      <c r="I13830" s="166"/>
    </row>
    <row r="13831" spans="9:9" x14ac:dyDescent="0.25">
      <c r="I13831" s="166"/>
    </row>
    <row r="13832" spans="9:9" x14ac:dyDescent="0.25">
      <c r="I13832" s="166"/>
    </row>
    <row r="13833" spans="9:9" x14ac:dyDescent="0.25">
      <c r="I13833" s="166"/>
    </row>
    <row r="13834" spans="9:9" x14ac:dyDescent="0.25">
      <c r="I13834" s="166"/>
    </row>
    <row r="13835" spans="9:9" x14ac:dyDescent="0.25">
      <c r="I13835" s="166"/>
    </row>
    <row r="13836" spans="9:9" x14ac:dyDescent="0.25">
      <c r="I13836" s="166"/>
    </row>
    <row r="13837" spans="9:9" x14ac:dyDescent="0.25">
      <c r="I13837" s="166"/>
    </row>
    <row r="13838" spans="9:9" x14ac:dyDescent="0.25">
      <c r="I13838" s="166"/>
    </row>
    <row r="13839" spans="9:9" x14ac:dyDescent="0.25">
      <c r="I13839" s="166"/>
    </row>
    <row r="13840" spans="9:9" x14ac:dyDescent="0.25">
      <c r="I13840" s="166"/>
    </row>
    <row r="13841" spans="9:9" x14ac:dyDescent="0.25">
      <c r="I13841" s="166"/>
    </row>
    <row r="13842" spans="9:9" x14ac:dyDescent="0.25">
      <c r="I13842" s="166"/>
    </row>
    <row r="13843" spans="9:9" x14ac:dyDescent="0.25">
      <c r="I13843" s="166"/>
    </row>
    <row r="13844" spans="9:9" x14ac:dyDescent="0.25">
      <c r="I13844" s="166"/>
    </row>
    <row r="13845" spans="9:9" x14ac:dyDescent="0.25">
      <c r="I13845" s="166"/>
    </row>
    <row r="13846" spans="9:9" x14ac:dyDescent="0.25">
      <c r="I13846" s="166"/>
    </row>
    <row r="13847" spans="9:9" x14ac:dyDescent="0.25">
      <c r="I13847" s="166"/>
    </row>
    <row r="13848" spans="9:9" x14ac:dyDescent="0.25">
      <c r="I13848" s="166"/>
    </row>
    <row r="13849" spans="9:9" x14ac:dyDescent="0.25">
      <c r="I13849" s="166"/>
    </row>
    <row r="13850" spans="9:9" x14ac:dyDescent="0.25">
      <c r="I13850" s="166"/>
    </row>
    <row r="13851" spans="9:9" x14ac:dyDescent="0.25">
      <c r="I13851" s="166"/>
    </row>
    <row r="13852" spans="9:9" x14ac:dyDescent="0.25">
      <c r="I13852" s="166"/>
    </row>
    <row r="13853" spans="9:9" x14ac:dyDescent="0.25">
      <c r="I13853" s="166"/>
    </row>
    <row r="13854" spans="9:9" x14ac:dyDescent="0.25">
      <c r="I13854" s="166"/>
    </row>
    <row r="13855" spans="9:9" x14ac:dyDescent="0.25">
      <c r="I13855" s="166"/>
    </row>
    <row r="13856" spans="9:9" x14ac:dyDescent="0.25">
      <c r="I13856" s="166"/>
    </row>
    <row r="13857" spans="9:9" x14ac:dyDescent="0.25">
      <c r="I13857" s="166"/>
    </row>
    <row r="13858" spans="9:9" x14ac:dyDescent="0.25">
      <c r="I13858" s="166"/>
    </row>
    <row r="13859" spans="9:9" x14ac:dyDescent="0.25">
      <c r="I13859" s="166"/>
    </row>
    <row r="13860" spans="9:9" x14ac:dyDescent="0.25">
      <c r="I13860" s="166"/>
    </row>
    <row r="13861" spans="9:9" x14ac:dyDescent="0.25">
      <c r="I13861" s="166"/>
    </row>
    <row r="13862" spans="9:9" x14ac:dyDescent="0.25">
      <c r="I13862" s="166"/>
    </row>
    <row r="13863" spans="9:9" x14ac:dyDescent="0.25">
      <c r="I13863" s="166"/>
    </row>
    <row r="13864" spans="9:9" x14ac:dyDescent="0.25">
      <c r="I13864" s="166"/>
    </row>
    <row r="13865" spans="9:9" x14ac:dyDescent="0.25">
      <c r="I13865" s="166"/>
    </row>
    <row r="13866" spans="9:9" x14ac:dyDescent="0.25">
      <c r="I13866" s="166"/>
    </row>
    <row r="13867" spans="9:9" x14ac:dyDescent="0.25">
      <c r="I13867" s="166"/>
    </row>
    <row r="13868" spans="9:9" x14ac:dyDescent="0.25">
      <c r="I13868" s="166"/>
    </row>
    <row r="13869" spans="9:9" x14ac:dyDescent="0.25">
      <c r="I13869" s="166"/>
    </row>
    <row r="13870" spans="9:9" x14ac:dyDescent="0.25">
      <c r="I13870" s="166"/>
    </row>
    <row r="13871" spans="9:9" x14ac:dyDescent="0.25">
      <c r="I13871" s="166"/>
    </row>
    <row r="13872" spans="9:9" x14ac:dyDescent="0.25">
      <c r="I13872" s="166"/>
    </row>
    <row r="13873" spans="9:9" x14ac:dyDescent="0.25">
      <c r="I13873" s="166"/>
    </row>
    <row r="13874" spans="9:9" x14ac:dyDescent="0.25">
      <c r="I13874" s="166"/>
    </row>
    <row r="13875" spans="9:9" x14ac:dyDescent="0.25">
      <c r="I13875" s="166"/>
    </row>
    <row r="13876" spans="9:9" x14ac:dyDescent="0.25">
      <c r="I13876" s="166"/>
    </row>
    <row r="13877" spans="9:9" x14ac:dyDescent="0.25">
      <c r="I13877" s="166"/>
    </row>
    <row r="13878" spans="9:9" x14ac:dyDescent="0.25">
      <c r="I13878" s="166"/>
    </row>
    <row r="13879" spans="9:9" x14ac:dyDescent="0.25">
      <c r="I13879" s="166"/>
    </row>
    <row r="13880" spans="9:9" x14ac:dyDescent="0.25">
      <c r="I13880" s="166"/>
    </row>
    <row r="13881" spans="9:9" x14ac:dyDescent="0.25">
      <c r="I13881" s="166"/>
    </row>
    <row r="13882" spans="9:9" x14ac:dyDescent="0.25">
      <c r="I13882" s="166"/>
    </row>
    <row r="13883" spans="9:9" x14ac:dyDescent="0.25">
      <c r="I13883" s="166"/>
    </row>
    <row r="13884" spans="9:9" x14ac:dyDescent="0.25">
      <c r="I13884" s="166"/>
    </row>
    <row r="13885" spans="9:9" x14ac:dyDescent="0.25">
      <c r="I13885" s="166"/>
    </row>
    <row r="13886" spans="9:9" x14ac:dyDescent="0.25">
      <c r="I13886" s="166"/>
    </row>
    <row r="13887" spans="9:9" x14ac:dyDescent="0.25">
      <c r="I13887" s="166"/>
    </row>
    <row r="13888" spans="9:9" x14ac:dyDescent="0.25">
      <c r="I13888" s="166"/>
    </row>
    <row r="13889" spans="9:9" x14ac:dyDescent="0.25">
      <c r="I13889" s="166"/>
    </row>
    <row r="13890" spans="9:9" x14ac:dyDescent="0.25">
      <c r="I13890" s="166"/>
    </row>
    <row r="13891" spans="9:9" x14ac:dyDescent="0.25">
      <c r="I13891" s="166"/>
    </row>
    <row r="13892" spans="9:9" x14ac:dyDescent="0.25">
      <c r="I13892" s="166"/>
    </row>
    <row r="13893" spans="9:9" x14ac:dyDescent="0.25">
      <c r="I13893" s="166"/>
    </row>
    <row r="13894" spans="9:9" x14ac:dyDescent="0.25">
      <c r="I13894" s="166"/>
    </row>
    <row r="13895" spans="9:9" x14ac:dyDescent="0.25">
      <c r="I13895" s="166"/>
    </row>
    <row r="13896" spans="9:9" x14ac:dyDescent="0.25">
      <c r="I13896" s="166"/>
    </row>
    <row r="13897" spans="9:9" x14ac:dyDescent="0.25">
      <c r="I13897" s="166"/>
    </row>
    <row r="13898" spans="9:9" x14ac:dyDescent="0.25">
      <c r="I13898" s="166"/>
    </row>
    <row r="13899" spans="9:9" x14ac:dyDescent="0.25">
      <c r="I13899" s="166"/>
    </row>
    <row r="13900" spans="9:9" x14ac:dyDescent="0.25">
      <c r="I13900" s="166"/>
    </row>
    <row r="13901" spans="9:9" x14ac:dyDescent="0.25">
      <c r="I13901" s="166"/>
    </row>
    <row r="13902" spans="9:9" x14ac:dyDescent="0.25">
      <c r="I13902" s="166"/>
    </row>
    <row r="13903" spans="9:9" x14ac:dyDescent="0.25">
      <c r="I13903" s="166"/>
    </row>
    <row r="13904" spans="9:9" x14ac:dyDescent="0.25">
      <c r="I13904" s="166"/>
    </row>
    <row r="13905" spans="9:9" x14ac:dyDescent="0.25">
      <c r="I13905" s="166"/>
    </row>
    <row r="13906" spans="9:9" x14ac:dyDescent="0.25">
      <c r="I13906" s="166"/>
    </row>
    <row r="13907" spans="9:9" x14ac:dyDescent="0.25">
      <c r="I13907" s="166"/>
    </row>
    <row r="13908" spans="9:9" x14ac:dyDescent="0.25">
      <c r="I13908" s="166"/>
    </row>
    <row r="13909" spans="9:9" x14ac:dyDescent="0.25">
      <c r="I13909" s="166"/>
    </row>
    <row r="13910" spans="9:9" x14ac:dyDescent="0.25">
      <c r="I13910" s="166"/>
    </row>
    <row r="13911" spans="9:9" x14ac:dyDescent="0.25">
      <c r="I13911" s="166"/>
    </row>
    <row r="13912" spans="9:9" x14ac:dyDescent="0.25">
      <c r="I13912" s="166"/>
    </row>
    <row r="13913" spans="9:9" x14ac:dyDescent="0.25">
      <c r="I13913" s="166"/>
    </row>
    <row r="13914" spans="9:9" x14ac:dyDescent="0.25">
      <c r="I13914" s="166"/>
    </row>
    <row r="13915" spans="9:9" x14ac:dyDescent="0.25">
      <c r="I13915" s="166"/>
    </row>
    <row r="13916" spans="9:9" x14ac:dyDescent="0.25">
      <c r="I13916" s="166"/>
    </row>
    <row r="13917" spans="9:9" x14ac:dyDescent="0.25">
      <c r="I13917" s="166"/>
    </row>
    <row r="13918" spans="9:9" x14ac:dyDescent="0.25">
      <c r="I13918" s="166"/>
    </row>
    <row r="13919" spans="9:9" x14ac:dyDescent="0.25">
      <c r="I13919" s="166"/>
    </row>
    <row r="13920" spans="9:9" x14ac:dyDescent="0.25">
      <c r="I13920" s="166"/>
    </row>
    <row r="13921" spans="9:9" x14ac:dyDescent="0.25">
      <c r="I13921" s="166"/>
    </row>
    <row r="13922" spans="9:9" x14ac:dyDescent="0.25">
      <c r="I13922" s="166"/>
    </row>
    <row r="13923" spans="9:9" x14ac:dyDescent="0.25">
      <c r="I13923" s="166"/>
    </row>
    <row r="13924" spans="9:9" x14ac:dyDescent="0.25">
      <c r="I13924" s="166"/>
    </row>
    <row r="13925" spans="9:9" x14ac:dyDescent="0.25">
      <c r="I13925" s="166"/>
    </row>
    <row r="13926" spans="9:9" x14ac:dyDescent="0.25">
      <c r="I13926" s="166"/>
    </row>
    <row r="13927" spans="9:9" x14ac:dyDescent="0.25">
      <c r="I13927" s="166"/>
    </row>
    <row r="13928" spans="9:9" x14ac:dyDescent="0.25">
      <c r="I13928" s="166"/>
    </row>
    <row r="13929" spans="9:9" x14ac:dyDescent="0.25">
      <c r="I13929" s="166"/>
    </row>
    <row r="13930" spans="9:9" x14ac:dyDescent="0.25">
      <c r="I13930" s="166"/>
    </row>
    <row r="13931" spans="9:9" x14ac:dyDescent="0.25">
      <c r="I13931" s="166"/>
    </row>
    <row r="13932" spans="9:9" x14ac:dyDescent="0.25">
      <c r="I13932" s="166"/>
    </row>
    <row r="13933" spans="9:9" x14ac:dyDescent="0.25">
      <c r="I13933" s="166"/>
    </row>
    <row r="13934" spans="9:9" x14ac:dyDescent="0.25">
      <c r="I13934" s="166"/>
    </row>
    <row r="13935" spans="9:9" x14ac:dyDescent="0.25">
      <c r="I13935" s="166"/>
    </row>
    <row r="13936" spans="9:9" x14ac:dyDescent="0.25">
      <c r="I13936" s="166"/>
    </row>
    <row r="13937" spans="9:9" x14ac:dyDescent="0.25">
      <c r="I13937" s="166"/>
    </row>
    <row r="13938" spans="9:9" x14ac:dyDescent="0.25">
      <c r="I13938" s="166"/>
    </row>
    <row r="13939" spans="9:9" x14ac:dyDescent="0.25">
      <c r="I13939" s="166"/>
    </row>
    <row r="13940" spans="9:9" x14ac:dyDescent="0.25">
      <c r="I13940" s="166"/>
    </row>
    <row r="13941" spans="9:9" x14ac:dyDescent="0.25">
      <c r="I13941" s="166"/>
    </row>
    <row r="13942" spans="9:9" x14ac:dyDescent="0.25">
      <c r="I13942" s="166"/>
    </row>
    <row r="13943" spans="9:9" x14ac:dyDescent="0.25">
      <c r="I13943" s="166"/>
    </row>
    <row r="13944" spans="9:9" x14ac:dyDescent="0.25">
      <c r="I13944" s="166"/>
    </row>
    <row r="13945" spans="9:9" x14ac:dyDescent="0.25">
      <c r="I13945" s="166"/>
    </row>
    <row r="13946" spans="9:9" x14ac:dyDescent="0.25">
      <c r="I13946" s="166"/>
    </row>
    <row r="13947" spans="9:9" x14ac:dyDescent="0.25">
      <c r="I13947" s="166"/>
    </row>
    <row r="13948" spans="9:9" x14ac:dyDescent="0.25">
      <c r="I13948" s="166"/>
    </row>
    <row r="13949" spans="9:9" x14ac:dyDescent="0.25">
      <c r="I13949" s="166"/>
    </row>
    <row r="13950" spans="9:9" x14ac:dyDescent="0.25">
      <c r="I13950" s="166"/>
    </row>
    <row r="13951" spans="9:9" x14ac:dyDescent="0.25">
      <c r="I13951" s="166"/>
    </row>
    <row r="13952" spans="9:9" x14ac:dyDescent="0.25">
      <c r="I13952" s="166"/>
    </row>
    <row r="13953" spans="9:9" x14ac:dyDescent="0.25">
      <c r="I13953" s="166"/>
    </row>
    <row r="13954" spans="9:9" x14ac:dyDescent="0.25">
      <c r="I13954" s="166"/>
    </row>
    <row r="13955" spans="9:9" x14ac:dyDescent="0.25">
      <c r="I13955" s="166"/>
    </row>
    <row r="13956" spans="9:9" x14ac:dyDescent="0.25">
      <c r="I13956" s="166"/>
    </row>
    <row r="13957" spans="9:9" x14ac:dyDescent="0.25">
      <c r="I13957" s="166"/>
    </row>
    <row r="13958" spans="9:9" x14ac:dyDescent="0.25">
      <c r="I13958" s="166"/>
    </row>
    <row r="13959" spans="9:9" x14ac:dyDescent="0.25">
      <c r="I13959" s="166"/>
    </row>
    <row r="13960" spans="9:9" x14ac:dyDescent="0.25">
      <c r="I13960" s="166"/>
    </row>
    <row r="13961" spans="9:9" x14ac:dyDescent="0.25">
      <c r="I13961" s="166"/>
    </row>
    <row r="13962" spans="9:9" x14ac:dyDescent="0.25">
      <c r="I13962" s="166"/>
    </row>
    <row r="13963" spans="9:9" x14ac:dyDescent="0.25">
      <c r="I13963" s="166"/>
    </row>
    <row r="13964" spans="9:9" x14ac:dyDescent="0.25">
      <c r="I13964" s="166"/>
    </row>
    <row r="13965" spans="9:9" x14ac:dyDescent="0.25">
      <c r="I13965" s="166"/>
    </row>
    <row r="13966" spans="9:9" x14ac:dyDescent="0.25">
      <c r="I13966" s="166"/>
    </row>
    <row r="13967" spans="9:9" x14ac:dyDescent="0.25">
      <c r="I13967" s="166"/>
    </row>
    <row r="13968" spans="9:9" x14ac:dyDescent="0.25">
      <c r="I13968" s="166"/>
    </row>
    <row r="13969" spans="9:9" x14ac:dyDescent="0.25">
      <c r="I13969" s="166"/>
    </row>
    <row r="13970" spans="9:9" x14ac:dyDescent="0.25">
      <c r="I13970" s="166"/>
    </row>
    <row r="13971" spans="9:9" x14ac:dyDescent="0.25">
      <c r="I13971" s="166"/>
    </row>
    <row r="13972" spans="9:9" x14ac:dyDescent="0.25">
      <c r="I13972" s="166"/>
    </row>
    <row r="13973" spans="9:9" x14ac:dyDescent="0.25">
      <c r="I13973" s="166"/>
    </row>
    <row r="13974" spans="9:9" x14ac:dyDescent="0.25">
      <c r="I13974" s="166"/>
    </row>
    <row r="13975" spans="9:9" x14ac:dyDescent="0.25">
      <c r="I13975" s="166"/>
    </row>
    <row r="13976" spans="9:9" x14ac:dyDescent="0.25">
      <c r="I13976" s="166"/>
    </row>
    <row r="13977" spans="9:9" x14ac:dyDescent="0.25">
      <c r="I13977" s="166"/>
    </row>
    <row r="13978" spans="9:9" x14ac:dyDescent="0.25">
      <c r="I13978" s="166"/>
    </row>
    <row r="13979" spans="9:9" x14ac:dyDescent="0.25">
      <c r="I13979" s="166"/>
    </row>
    <row r="13980" spans="9:9" x14ac:dyDescent="0.25">
      <c r="I13980" s="166"/>
    </row>
    <row r="13981" spans="9:9" x14ac:dyDescent="0.25">
      <c r="I13981" s="166"/>
    </row>
    <row r="13982" spans="9:9" x14ac:dyDescent="0.25">
      <c r="I13982" s="166"/>
    </row>
    <row r="13983" spans="9:9" x14ac:dyDescent="0.25">
      <c r="I13983" s="166"/>
    </row>
    <row r="13984" spans="9:9" x14ac:dyDescent="0.25">
      <c r="I13984" s="166"/>
    </row>
    <row r="13985" spans="9:9" x14ac:dyDescent="0.25">
      <c r="I13985" s="166"/>
    </row>
    <row r="13986" spans="9:9" x14ac:dyDescent="0.25">
      <c r="I13986" s="166"/>
    </row>
    <row r="13987" spans="9:9" x14ac:dyDescent="0.25">
      <c r="I13987" s="166"/>
    </row>
    <row r="13988" spans="9:9" x14ac:dyDescent="0.25">
      <c r="I13988" s="166"/>
    </row>
    <row r="13989" spans="9:9" x14ac:dyDescent="0.25">
      <c r="I13989" s="166"/>
    </row>
    <row r="13990" spans="9:9" x14ac:dyDescent="0.25">
      <c r="I13990" s="166"/>
    </row>
    <row r="13991" spans="9:9" x14ac:dyDescent="0.25">
      <c r="I13991" s="166"/>
    </row>
    <row r="13992" spans="9:9" x14ac:dyDescent="0.25">
      <c r="I13992" s="166"/>
    </row>
    <row r="13993" spans="9:9" x14ac:dyDescent="0.25">
      <c r="I13993" s="166"/>
    </row>
    <row r="13994" spans="9:9" x14ac:dyDescent="0.25">
      <c r="I13994" s="166"/>
    </row>
    <row r="13995" spans="9:9" x14ac:dyDescent="0.25">
      <c r="I13995" s="166"/>
    </row>
    <row r="13996" spans="9:9" x14ac:dyDescent="0.25">
      <c r="I13996" s="166"/>
    </row>
    <row r="13997" spans="9:9" x14ac:dyDescent="0.25">
      <c r="I13997" s="166"/>
    </row>
    <row r="13998" spans="9:9" x14ac:dyDescent="0.25">
      <c r="I13998" s="166"/>
    </row>
    <row r="13999" spans="9:9" x14ac:dyDescent="0.25">
      <c r="I13999" s="166"/>
    </row>
    <row r="14000" spans="9:9" x14ac:dyDescent="0.25">
      <c r="I14000" s="166"/>
    </row>
    <row r="14001" spans="9:9" x14ac:dyDescent="0.25">
      <c r="I14001" s="166"/>
    </row>
    <row r="14002" spans="9:9" x14ac:dyDescent="0.25">
      <c r="I14002" s="166"/>
    </row>
    <row r="14003" spans="9:9" x14ac:dyDescent="0.25">
      <c r="I14003" s="166"/>
    </row>
    <row r="14004" spans="9:9" x14ac:dyDescent="0.25">
      <c r="I14004" s="166"/>
    </row>
    <row r="14005" spans="9:9" x14ac:dyDescent="0.25">
      <c r="I14005" s="166"/>
    </row>
    <row r="14006" spans="9:9" x14ac:dyDescent="0.25">
      <c r="I14006" s="166"/>
    </row>
    <row r="14007" spans="9:9" x14ac:dyDescent="0.25">
      <c r="I14007" s="166"/>
    </row>
    <row r="14008" spans="9:9" x14ac:dyDescent="0.25">
      <c r="I14008" s="166"/>
    </row>
    <row r="14009" spans="9:9" x14ac:dyDescent="0.25">
      <c r="I14009" s="166"/>
    </row>
    <row r="14010" spans="9:9" x14ac:dyDescent="0.25">
      <c r="I14010" s="166"/>
    </row>
    <row r="14011" spans="9:9" x14ac:dyDescent="0.25">
      <c r="I14011" s="166"/>
    </row>
    <row r="14012" spans="9:9" x14ac:dyDescent="0.25">
      <c r="I14012" s="166"/>
    </row>
    <row r="14013" spans="9:9" x14ac:dyDescent="0.25">
      <c r="I14013" s="166"/>
    </row>
    <row r="14014" spans="9:9" x14ac:dyDescent="0.25">
      <c r="I14014" s="166"/>
    </row>
    <row r="14015" spans="9:9" x14ac:dyDescent="0.25">
      <c r="I14015" s="166"/>
    </row>
    <row r="14016" spans="9:9" x14ac:dyDescent="0.25">
      <c r="I14016" s="166"/>
    </row>
    <row r="14017" spans="9:9" x14ac:dyDescent="0.25">
      <c r="I14017" s="166"/>
    </row>
    <row r="14018" spans="9:9" x14ac:dyDescent="0.25">
      <c r="I14018" s="166"/>
    </row>
    <row r="14019" spans="9:9" x14ac:dyDescent="0.25">
      <c r="I14019" s="166"/>
    </row>
    <row r="14020" spans="9:9" x14ac:dyDescent="0.25">
      <c r="I14020" s="166"/>
    </row>
    <row r="14021" spans="9:9" x14ac:dyDescent="0.25">
      <c r="I14021" s="166"/>
    </row>
    <row r="14022" spans="9:9" x14ac:dyDescent="0.25">
      <c r="I14022" s="166"/>
    </row>
    <row r="14023" spans="9:9" x14ac:dyDescent="0.25">
      <c r="I14023" s="166"/>
    </row>
    <row r="14024" spans="9:9" x14ac:dyDescent="0.25">
      <c r="I14024" s="166"/>
    </row>
    <row r="14025" spans="9:9" x14ac:dyDescent="0.25">
      <c r="I14025" s="166"/>
    </row>
    <row r="14026" spans="9:9" x14ac:dyDescent="0.25">
      <c r="I14026" s="166"/>
    </row>
    <row r="14027" spans="9:9" x14ac:dyDescent="0.25">
      <c r="I14027" s="166"/>
    </row>
    <row r="14028" spans="9:9" x14ac:dyDescent="0.25">
      <c r="I14028" s="166"/>
    </row>
    <row r="14029" spans="9:9" x14ac:dyDescent="0.25">
      <c r="I14029" s="166"/>
    </row>
    <row r="14030" spans="9:9" x14ac:dyDescent="0.25">
      <c r="I14030" s="166"/>
    </row>
    <row r="14031" spans="9:9" x14ac:dyDescent="0.25">
      <c r="I14031" s="166"/>
    </row>
    <row r="14032" spans="9:9" x14ac:dyDescent="0.25">
      <c r="I14032" s="166"/>
    </row>
    <row r="14033" spans="9:9" x14ac:dyDescent="0.25">
      <c r="I14033" s="166"/>
    </row>
    <row r="14034" spans="9:9" x14ac:dyDescent="0.25">
      <c r="I14034" s="166"/>
    </row>
    <row r="14035" spans="9:9" x14ac:dyDescent="0.25">
      <c r="I14035" s="166"/>
    </row>
    <row r="14036" spans="9:9" x14ac:dyDescent="0.25">
      <c r="I14036" s="166"/>
    </row>
    <row r="14037" spans="9:9" x14ac:dyDescent="0.25">
      <c r="I14037" s="166"/>
    </row>
    <row r="14038" spans="9:9" x14ac:dyDescent="0.25">
      <c r="I14038" s="166"/>
    </row>
    <row r="14039" spans="9:9" x14ac:dyDescent="0.25">
      <c r="I14039" s="166"/>
    </row>
    <row r="14040" spans="9:9" x14ac:dyDescent="0.25">
      <c r="I14040" s="166"/>
    </row>
    <row r="14041" spans="9:9" x14ac:dyDescent="0.25">
      <c r="I14041" s="166"/>
    </row>
    <row r="14042" spans="9:9" x14ac:dyDescent="0.25">
      <c r="I14042" s="166"/>
    </row>
    <row r="14043" spans="9:9" x14ac:dyDescent="0.25">
      <c r="I14043" s="166"/>
    </row>
    <row r="14044" spans="9:9" x14ac:dyDescent="0.25">
      <c r="I14044" s="166"/>
    </row>
    <row r="14045" spans="9:9" x14ac:dyDescent="0.25">
      <c r="I14045" s="166"/>
    </row>
    <row r="14046" spans="9:9" x14ac:dyDescent="0.25">
      <c r="I14046" s="166"/>
    </row>
    <row r="14047" spans="9:9" x14ac:dyDescent="0.25">
      <c r="I14047" s="166"/>
    </row>
    <row r="14048" spans="9:9" x14ac:dyDescent="0.25">
      <c r="I14048" s="166"/>
    </row>
    <row r="14049" spans="9:9" x14ac:dyDescent="0.25">
      <c r="I14049" s="166"/>
    </row>
    <row r="14050" spans="9:9" x14ac:dyDescent="0.25">
      <c r="I14050" s="166"/>
    </row>
    <row r="14051" spans="9:9" x14ac:dyDescent="0.25">
      <c r="I14051" s="166"/>
    </row>
    <row r="14052" spans="9:9" x14ac:dyDescent="0.25">
      <c r="I14052" s="166"/>
    </row>
    <row r="14053" spans="9:9" x14ac:dyDescent="0.25">
      <c r="I14053" s="166"/>
    </row>
    <row r="14054" spans="9:9" x14ac:dyDescent="0.25">
      <c r="I14054" s="166"/>
    </row>
    <row r="14055" spans="9:9" x14ac:dyDescent="0.25">
      <c r="I14055" s="166"/>
    </row>
    <row r="14056" spans="9:9" x14ac:dyDescent="0.25">
      <c r="I14056" s="166"/>
    </row>
    <row r="14057" spans="9:9" x14ac:dyDescent="0.25">
      <c r="I14057" s="166"/>
    </row>
    <row r="14058" spans="9:9" x14ac:dyDescent="0.25">
      <c r="I14058" s="166"/>
    </row>
    <row r="14059" spans="9:9" x14ac:dyDescent="0.25">
      <c r="I14059" s="166"/>
    </row>
    <row r="14060" spans="9:9" x14ac:dyDescent="0.25">
      <c r="I14060" s="166"/>
    </row>
    <row r="14061" spans="9:9" x14ac:dyDescent="0.25">
      <c r="I14061" s="166"/>
    </row>
    <row r="14062" spans="9:9" x14ac:dyDescent="0.25">
      <c r="I14062" s="166"/>
    </row>
    <row r="14063" spans="9:9" x14ac:dyDescent="0.25">
      <c r="I14063" s="166"/>
    </row>
    <row r="14064" spans="9:9" x14ac:dyDescent="0.25">
      <c r="I14064" s="166"/>
    </row>
    <row r="14065" spans="9:9" x14ac:dyDescent="0.25">
      <c r="I14065" s="166"/>
    </row>
    <row r="14066" spans="9:9" x14ac:dyDescent="0.25">
      <c r="I14066" s="166"/>
    </row>
    <row r="14067" spans="9:9" x14ac:dyDescent="0.25">
      <c r="I14067" s="166"/>
    </row>
    <row r="14068" spans="9:9" x14ac:dyDescent="0.25">
      <c r="I14068" s="166"/>
    </row>
    <row r="14069" spans="9:9" x14ac:dyDescent="0.25">
      <c r="I14069" s="166"/>
    </row>
    <row r="14070" spans="9:9" x14ac:dyDescent="0.25">
      <c r="I14070" s="166"/>
    </row>
    <row r="14071" spans="9:9" x14ac:dyDescent="0.25">
      <c r="I14071" s="166"/>
    </row>
    <row r="14072" spans="9:9" x14ac:dyDescent="0.25">
      <c r="I14072" s="166"/>
    </row>
    <row r="14073" spans="9:9" x14ac:dyDescent="0.25">
      <c r="I14073" s="166"/>
    </row>
    <row r="14074" spans="9:9" x14ac:dyDescent="0.25">
      <c r="I14074" s="166"/>
    </row>
    <row r="14075" spans="9:9" x14ac:dyDescent="0.25">
      <c r="I14075" s="166"/>
    </row>
    <row r="14076" spans="9:9" x14ac:dyDescent="0.25">
      <c r="I14076" s="166"/>
    </row>
    <row r="14077" spans="9:9" x14ac:dyDescent="0.25">
      <c r="I14077" s="166"/>
    </row>
    <row r="14078" spans="9:9" x14ac:dyDescent="0.25">
      <c r="I14078" s="166"/>
    </row>
    <row r="14079" spans="9:9" x14ac:dyDescent="0.25">
      <c r="I14079" s="166"/>
    </row>
    <row r="14080" spans="9:9" x14ac:dyDescent="0.25">
      <c r="I14080" s="166"/>
    </row>
    <row r="14081" spans="9:9" x14ac:dyDescent="0.25">
      <c r="I14081" s="166"/>
    </row>
    <row r="14082" spans="9:9" x14ac:dyDescent="0.25">
      <c r="I14082" s="166"/>
    </row>
    <row r="14083" spans="9:9" x14ac:dyDescent="0.25">
      <c r="I14083" s="166"/>
    </row>
    <row r="14084" spans="9:9" x14ac:dyDescent="0.25">
      <c r="I14084" s="166"/>
    </row>
    <row r="14085" spans="9:9" x14ac:dyDescent="0.25">
      <c r="I14085" s="166"/>
    </row>
    <row r="14086" spans="9:9" x14ac:dyDescent="0.25">
      <c r="I14086" s="166"/>
    </row>
    <row r="14087" spans="9:9" x14ac:dyDescent="0.25">
      <c r="I14087" s="166"/>
    </row>
    <row r="14088" spans="9:9" x14ac:dyDescent="0.25">
      <c r="I14088" s="166"/>
    </row>
    <row r="14089" spans="9:9" x14ac:dyDescent="0.25">
      <c r="I14089" s="166"/>
    </row>
    <row r="14090" spans="9:9" x14ac:dyDescent="0.25">
      <c r="I14090" s="166"/>
    </row>
    <row r="14091" spans="9:9" x14ac:dyDescent="0.25">
      <c r="I14091" s="166"/>
    </row>
    <row r="14092" spans="9:9" x14ac:dyDescent="0.25">
      <c r="I14092" s="166"/>
    </row>
    <row r="14093" spans="9:9" x14ac:dyDescent="0.25">
      <c r="I14093" s="166"/>
    </row>
    <row r="14094" spans="9:9" x14ac:dyDescent="0.25">
      <c r="I14094" s="166"/>
    </row>
    <row r="14095" spans="9:9" x14ac:dyDescent="0.25">
      <c r="I14095" s="166"/>
    </row>
    <row r="14096" spans="9:9" x14ac:dyDescent="0.25">
      <c r="I14096" s="166"/>
    </row>
    <row r="14097" spans="9:9" x14ac:dyDescent="0.25">
      <c r="I14097" s="166"/>
    </row>
    <row r="14098" spans="9:9" x14ac:dyDescent="0.25">
      <c r="I14098" s="166"/>
    </row>
    <row r="14099" spans="9:9" x14ac:dyDescent="0.25">
      <c r="I14099" s="166"/>
    </row>
    <row r="14100" spans="9:9" x14ac:dyDescent="0.25">
      <c r="I14100" s="166"/>
    </row>
    <row r="14101" spans="9:9" x14ac:dyDescent="0.25">
      <c r="I14101" s="166"/>
    </row>
    <row r="14102" spans="9:9" x14ac:dyDescent="0.25">
      <c r="I14102" s="166"/>
    </row>
    <row r="14103" spans="9:9" x14ac:dyDescent="0.25">
      <c r="I14103" s="166"/>
    </row>
    <row r="14104" spans="9:9" x14ac:dyDescent="0.25">
      <c r="I14104" s="166"/>
    </row>
    <row r="14105" spans="9:9" x14ac:dyDescent="0.25">
      <c r="I14105" s="166"/>
    </row>
    <row r="14106" spans="9:9" x14ac:dyDescent="0.25">
      <c r="I14106" s="166"/>
    </row>
    <row r="14107" spans="9:9" x14ac:dyDescent="0.25">
      <c r="I14107" s="166"/>
    </row>
    <row r="14108" spans="9:9" x14ac:dyDescent="0.25">
      <c r="I14108" s="166"/>
    </row>
    <row r="14109" spans="9:9" x14ac:dyDescent="0.25">
      <c r="I14109" s="166"/>
    </row>
    <row r="14110" spans="9:9" x14ac:dyDescent="0.25">
      <c r="I14110" s="166"/>
    </row>
    <row r="14111" spans="9:9" x14ac:dyDescent="0.25">
      <c r="I14111" s="166"/>
    </row>
    <row r="14112" spans="9:9" x14ac:dyDescent="0.25">
      <c r="I14112" s="166"/>
    </row>
    <row r="14113" spans="9:9" x14ac:dyDescent="0.25">
      <c r="I14113" s="166"/>
    </row>
    <row r="14114" spans="9:9" x14ac:dyDescent="0.25">
      <c r="I14114" s="166"/>
    </row>
    <row r="14115" spans="9:9" x14ac:dyDescent="0.25">
      <c r="I14115" s="166"/>
    </row>
    <row r="14116" spans="9:9" x14ac:dyDescent="0.25">
      <c r="I14116" s="166"/>
    </row>
    <row r="14117" spans="9:9" x14ac:dyDescent="0.25">
      <c r="I14117" s="166"/>
    </row>
    <row r="14118" spans="9:9" x14ac:dyDescent="0.25">
      <c r="I14118" s="166"/>
    </row>
    <row r="14119" spans="9:9" x14ac:dyDescent="0.25">
      <c r="I14119" s="166"/>
    </row>
    <row r="14120" spans="9:9" x14ac:dyDescent="0.25">
      <c r="I14120" s="166"/>
    </row>
    <row r="14121" spans="9:9" x14ac:dyDescent="0.25">
      <c r="I14121" s="166"/>
    </row>
    <row r="14122" spans="9:9" x14ac:dyDescent="0.25">
      <c r="I14122" s="166"/>
    </row>
    <row r="14123" spans="9:9" x14ac:dyDescent="0.25">
      <c r="I14123" s="166"/>
    </row>
    <row r="14124" spans="9:9" x14ac:dyDescent="0.25">
      <c r="I14124" s="166"/>
    </row>
    <row r="14125" spans="9:9" x14ac:dyDescent="0.25">
      <c r="I14125" s="166"/>
    </row>
    <row r="14126" spans="9:9" x14ac:dyDescent="0.25">
      <c r="I14126" s="166"/>
    </row>
    <row r="14127" spans="9:9" x14ac:dyDescent="0.25">
      <c r="I14127" s="166"/>
    </row>
    <row r="14128" spans="9:9" x14ac:dyDescent="0.25">
      <c r="I14128" s="166"/>
    </row>
    <row r="14129" spans="9:9" x14ac:dyDescent="0.25">
      <c r="I14129" s="166"/>
    </row>
    <row r="14130" spans="9:9" x14ac:dyDescent="0.25">
      <c r="I14130" s="166"/>
    </row>
    <row r="14131" spans="9:9" x14ac:dyDescent="0.25">
      <c r="I14131" s="166"/>
    </row>
    <row r="14132" spans="9:9" x14ac:dyDescent="0.25">
      <c r="I14132" s="166"/>
    </row>
    <row r="14133" spans="9:9" x14ac:dyDescent="0.25">
      <c r="I14133" s="166"/>
    </row>
    <row r="14134" spans="9:9" x14ac:dyDescent="0.25">
      <c r="I14134" s="166"/>
    </row>
    <row r="14135" spans="9:9" x14ac:dyDescent="0.25">
      <c r="I14135" s="166"/>
    </row>
    <row r="14136" spans="9:9" x14ac:dyDescent="0.25">
      <c r="I14136" s="166"/>
    </row>
    <row r="14137" spans="9:9" x14ac:dyDescent="0.25">
      <c r="I14137" s="166"/>
    </row>
    <row r="14138" spans="9:9" x14ac:dyDescent="0.25">
      <c r="I14138" s="166"/>
    </row>
    <row r="14139" spans="9:9" x14ac:dyDescent="0.25">
      <c r="I14139" s="166"/>
    </row>
    <row r="14140" spans="9:9" x14ac:dyDescent="0.25">
      <c r="I14140" s="166"/>
    </row>
    <row r="14141" spans="9:9" x14ac:dyDescent="0.25">
      <c r="I14141" s="166"/>
    </row>
    <row r="14142" spans="9:9" x14ac:dyDescent="0.25">
      <c r="I14142" s="166"/>
    </row>
    <row r="14143" spans="9:9" x14ac:dyDescent="0.25">
      <c r="I14143" s="166"/>
    </row>
    <row r="14144" spans="9:9" x14ac:dyDescent="0.25">
      <c r="I14144" s="166"/>
    </row>
    <row r="14145" spans="9:9" x14ac:dyDescent="0.25">
      <c r="I14145" s="166"/>
    </row>
    <row r="14146" spans="9:9" x14ac:dyDescent="0.25">
      <c r="I14146" s="166"/>
    </row>
    <row r="14147" spans="9:9" x14ac:dyDescent="0.25">
      <c r="I14147" s="166"/>
    </row>
    <row r="14148" spans="9:9" x14ac:dyDescent="0.25">
      <c r="I14148" s="166"/>
    </row>
    <row r="14149" spans="9:9" x14ac:dyDescent="0.25">
      <c r="I14149" s="166"/>
    </row>
    <row r="14150" spans="9:9" x14ac:dyDescent="0.25">
      <c r="I14150" s="166"/>
    </row>
    <row r="14151" spans="9:9" x14ac:dyDescent="0.25">
      <c r="I14151" s="166"/>
    </row>
    <row r="14152" spans="9:9" x14ac:dyDescent="0.25">
      <c r="I14152" s="166"/>
    </row>
    <row r="14153" spans="9:9" x14ac:dyDescent="0.25">
      <c r="I14153" s="166"/>
    </row>
    <row r="14154" spans="9:9" x14ac:dyDescent="0.25">
      <c r="I14154" s="166"/>
    </row>
    <row r="14155" spans="9:9" x14ac:dyDescent="0.25">
      <c r="I14155" s="166"/>
    </row>
    <row r="14156" spans="9:9" x14ac:dyDescent="0.25">
      <c r="I14156" s="166"/>
    </row>
    <row r="14157" spans="9:9" x14ac:dyDescent="0.25">
      <c r="I14157" s="166"/>
    </row>
    <row r="14158" spans="9:9" x14ac:dyDescent="0.25">
      <c r="I14158" s="166"/>
    </row>
    <row r="14159" spans="9:9" x14ac:dyDescent="0.25">
      <c r="I14159" s="166"/>
    </row>
    <row r="14160" spans="9:9" x14ac:dyDescent="0.25">
      <c r="I14160" s="166"/>
    </row>
    <row r="14161" spans="9:9" x14ac:dyDescent="0.25">
      <c r="I14161" s="166"/>
    </row>
    <row r="14162" spans="9:9" x14ac:dyDescent="0.25">
      <c r="I14162" s="166"/>
    </row>
    <row r="14163" spans="9:9" x14ac:dyDescent="0.25">
      <c r="I14163" s="166"/>
    </row>
    <row r="14164" spans="9:9" x14ac:dyDescent="0.25">
      <c r="I14164" s="166"/>
    </row>
    <row r="14165" spans="9:9" x14ac:dyDescent="0.25">
      <c r="I14165" s="166"/>
    </row>
    <row r="14166" spans="9:9" x14ac:dyDescent="0.25">
      <c r="I14166" s="166"/>
    </row>
    <row r="14167" spans="9:9" x14ac:dyDescent="0.25">
      <c r="I14167" s="166"/>
    </row>
    <row r="14168" spans="9:9" x14ac:dyDescent="0.25">
      <c r="I14168" s="166"/>
    </row>
    <row r="14169" spans="9:9" x14ac:dyDescent="0.25">
      <c r="I14169" s="166"/>
    </row>
    <row r="14170" spans="9:9" x14ac:dyDescent="0.25">
      <c r="I14170" s="166"/>
    </row>
    <row r="14171" spans="9:9" x14ac:dyDescent="0.25">
      <c r="I14171" s="166"/>
    </row>
    <row r="14172" spans="9:9" x14ac:dyDescent="0.25">
      <c r="I14172" s="166"/>
    </row>
    <row r="14173" spans="9:9" x14ac:dyDescent="0.25">
      <c r="I14173" s="166"/>
    </row>
    <row r="14174" spans="9:9" x14ac:dyDescent="0.25">
      <c r="I14174" s="166"/>
    </row>
    <row r="14175" spans="9:9" x14ac:dyDescent="0.25">
      <c r="I14175" s="166"/>
    </row>
    <row r="14176" spans="9:9" x14ac:dyDescent="0.25">
      <c r="I14176" s="166"/>
    </row>
    <row r="14177" spans="9:9" x14ac:dyDescent="0.25">
      <c r="I14177" s="166"/>
    </row>
    <row r="14178" spans="9:9" x14ac:dyDescent="0.25">
      <c r="I14178" s="166"/>
    </row>
    <row r="14179" spans="9:9" x14ac:dyDescent="0.25">
      <c r="I14179" s="166"/>
    </row>
    <row r="14180" spans="9:9" x14ac:dyDescent="0.25">
      <c r="I14180" s="166"/>
    </row>
    <row r="14181" spans="9:9" x14ac:dyDescent="0.25">
      <c r="I14181" s="166"/>
    </row>
    <row r="14182" spans="9:9" x14ac:dyDescent="0.25">
      <c r="I14182" s="166"/>
    </row>
    <row r="14183" spans="9:9" x14ac:dyDescent="0.25">
      <c r="I14183" s="166"/>
    </row>
    <row r="14184" spans="9:9" x14ac:dyDescent="0.25">
      <c r="I14184" s="166"/>
    </row>
    <row r="14185" spans="9:9" x14ac:dyDescent="0.25">
      <c r="I14185" s="166"/>
    </row>
    <row r="14186" spans="9:9" x14ac:dyDescent="0.25">
      <c r="I14186" s="166"/>
    </row>
    <row r="14187" spans="9:9" x14ac:dyDescent="0.25">
      <c r="I14187" s="166"/>
    </row>
    <row r="14188" spans="9:9" x14ac:dyDescent="0.25">
      <c r="I14188" s="166"/>
    </row>
    <row r="14189" spans="9:9" x14ac:dyDescent="0.25">
      <c r="I14189" s="166"/>
    </row>
    <row r="14190" spans="9:9" x14ac:dyDescent="0.25">
      <c r="I14190" s="166"/>
    </row>
    <row r="14191" spans="9:9" x14ac:dyDescent="0.25">
      <c r="I14191" s="166"/>
    </row>
    <row r="14192" spans="9:9" x14ac:dyDescent="0.25">
      <c r="I14192" s="166"/>
    </row>
    <row r="14193" spans="9:9" x14ac:dyDescent="0.25">
      <c r="I14193" s="166"/>
    </row>
    <row r="14194" spans="9:9" x14ac:dyDescent="0.25">
      <c r="I14194" s="166"/>
    </row>
    <row r="14195" spans="9:9" x14ac:dyDescent="0.25">
      <c r="I14195" s="166"/>
    </row>
    <row r="14196" spans="9:9" x14ac:dyDescent="0.25">
      <c r="I14196" s="166"/>
    </row>
    <row r="14197" spans="9:9" x14ac:dyDescent="0.25">
      <c r="I14197" s="166"/>
    </row>
    <row r="14198" spans="9:9" x14ac:dyDescent="0.25">
      <c r="I14198" s="166"/>
    </row>
    <row r="14199" spans="9:9" x14ac:dyDescent="0.25">
      <c r="I14199" s="166"/>
    </row>
    <row r="14200" spans="9:9" x14ac:dyDescent="0.25">
      <c r="I14200" s="166"/>
    </row>
    <row r="14201" spans="9:9" x14ac:dyDescent="0.25">
      <c r="I14201" s="166"/>
    </row>
    <row r="14202" spans="9:9" x14ac:dyDescent="0.25">
      <c r="I14202" s="166"/>
    </row>
    <row r="14203" spans="9:9" x14ac:dyDescent="0.25">
      <c r="I14203" s="166"/>
    </row>
    <row r="14204" spans="9:9" x14ac:dyDescent="0.25">
      <c r="I14204" s="166"/>
    </row>
    <row r="14205" spans="9:9" x14ac:dyDescent="0.25">
      <c r="I14205" s="166"/>
    </row>
    <row r="14206" spans="9:9" x14ac:dyDescent="0.25">
      <c r="I14206" s="166"/>
    </row>
    <row r="14207" spans="9:9" x14ac:dyDescent="0.25">
      <c r="I14207" s="166"/>
    </row>
    <row r="14208" spans="9:9" x14ac:dyDescent="0.25">
      <c r="I14208" s="166"/>
    </row>
    <row r="14209" spans="9:9" x14ac:dyDescent="0.25">
      <c r="I14209" s="166"/>
    </row>
    <row r="14210" spans="9:9" x14ac:dyDescent="0.25">
      <c r="I14210" s="166"/>
    </row>
    <row r="14211" spans="9:9" x14ac:dyDescent="0.25">
      <c r="I14211" s="166"/>
    </row>
    <row r="14212" spans="9:9" x14ac:dyDescent="0.25">
      <c r="I14212" s="166"/>
    </row>
    <row r="14213" spans="9:9" x14ac:dyDescent="0.25">
      <c r="I14213" s="166"/>
    </row>
    <row r="14214" spans="9:9" x14ac:dyDescent="0.25">
      <c r="I14214" s="166"/>
    </row>
    <row r="14215" spans="9:9" x14ac:dyDescent="0.25">
      <c r="I14215" s="166"/>
    </row>
    <row r="14216" spans="9:9" x14ac:dyDescent="0.25">
      <c r="I14216" s="166"/>
    </row>
    <row r="14217" spans="9:9" x14ac:dyDescent="0.25">
      <c r="I14217" s="166"/>
    </row>
    <row r="14218" spans="9:9" x14ac:dyDescent="0.25">
      <c r="I14218" s="166"/>
    </row>
    <row r="14219" spans="9:9" x14ac:dyDescent="0.25">
      <c r="I14219" s="166"/>
    </row>
    <row r="14220" spans="9:9" x14ac:dyDescent="0.25">
      <c r="I14220" s="166"/>
    </row>
    <row r="14221" spans="9:9" x14ac:dyDescent="0.25">
      <c r="I14221" s="166"/>
    </row>
    <row r="14222" spans="9:9" x14ac:dyDescent="0.25">
      <c r="I14222" s="166"/>
    </row>
    <row r="14223" spans="9:9" x14ac:dyDescent="0.25">
      <c r="I14223" s="166"/>
    </row>
    <row r="14224" spans="9:9" x14ac:dyDescent="0.25">
      <c r="I14224" s="166"/>
    </row>
    <row r="14225" spans="9:9" x14ac:dyDescent="0.25">
      <c r="I14225" s="166"/>
    </row>
    <row r="14226" spans="9:9" x14ac:dyDescent="0.25">
      <c r="I14226" s="166"/>
    </row>
    <row r="14227" spans="9:9" x14ac:dyDescent="0.25">
      <c r="I14227" s="166"/>
    </row>
    <row r="14228" spans="9:9" x14ac:dyDescent="0.25">
      <c r="I14228" s="166"/>
    </row>
    <row r="14229" spans="9:9" x14ac:dyDescent="0.25">
      <c r="I14229" s="166"/>
    </row>
    <row r="14230" spans="9:9" x14ac:dyDescent="0.25">
      <c r="I14230" s="166"/>
    </row>
    <row r="14231" spans="9:9" x14ac:dyDescent="0.25">
      <c r="I14231" s="166"/>
    </row>
    <row r="14232" spans="9:9" x14ac:dyDescent="0.25">
      <c r="I14232" s="166"/>
    </row>
    <row r="14233" spans="9:9" x14ac:dyDescent="0.25">
      <c r="I14233" s="166"/>
    </row>
    <row r="14234" spans="9:9" x14ac:dyDescent="0.25">
      <c r="I14234" s="166"/>
    </row>
    <row r="14235" spans="9:9" x14ac:dyDescent="0.25">
      <c r="I14235" s="166"/>
    </row>
    <row r="14236" spans="9:9" x14ac:dyDescent="0.25">
      <c r="I14236" s="166"/>
    </row>
    <row r="14237" spans="9:9" x14ac:dyDescent="0.25">
      <c r="I14237" s="166"/>
    </row>
    <row r="14238" spans="9:9" x14ac:dyDescent="0.25">
      <c r="I14238" s="166"/>
    </row>
    <row r="14239" spans="9:9" x14ac:dyDescent="0.25">
      <c r="I14239" s="166"/>
    </row>
    <row r="14240" spans="9:9" x14ac:dyDescent="0.25">
      <c r="I14240" s="166"/>
    </row>
    <row r="14241" spans="9:9" x14ac:dyDescent="0.25">
      <c r="I14241" s="166"/>
    </row>
    <row r="14242" spans="9:9" x14ac:dyDescent="0.25">
      <c r="I14242" s="166"/>
    </row>
    <row r="14243" spans="9:9" x14ac:dyDescent="0.25">
      <c r="I14243" s="166"/>
    </row>
    <row r="14244" spans="9:9" x14ac:dyDescent="0.25">
      <c r="I14244" s="166"/>
    </row>
    <row r="14245" spans="9:9" x14ac:dyDescent="0.25">
      <c r="I14245" s="166"/>
    </row>
    <row r="14246" spans="9:9" x14ac:dyDescent="0.25">
      <c r="I14246" s="166"/>
    </row>
    <row r="14247" spans="9:9" x14ac:dyDescent="0.25">
      <c r="I14247" s="166"/>
    </row>
    <row r="14248" spans="9:9" x14ac:dyDescent="0.25">
      <c r="I14248" s="166"/>
    </row>
    <row r="14249" spans="9:9" x14ac:dyDescent="0.25">
      <c r="I14249" s="166"/>
    </row>
    <row r="14250" spans="9:9" x14ac:dyDescent="0.25">
      <c r="I14250" s="166"/>
    </row>
    <row r="14251" spans="9:9" x14ac:dyDescent="0.25">
      <c r="I14251" s="166"/>
    </row>
    <row r="14252" spans="9:9" x14ac:dyDescent="0.25">
      <c r="I14252" s="166"/>
    </row>
    <row r="14253" spans="9:9" x14ac:dyDescent="0.25">
      <c r="I14253" s="166"/>
    </row>
    <row r="14254" spans="9:9" x14ac:dyDescent="0.25">
      <c r="I14254" s="166"/>
    </row>
    <row r="14255" spans="9:9" x14ac:dyDescent="0.25">
      <c r="I14255" s="166"/>
    </row>
    <row r="14256" spans="9:9" x14ac:dyDescent="0.25">
      <c r="I14256" s="166"/>
    </row>
    <row r="14257" spans="9:9" x14ac:dyDescent="0.25">
      <c r="I14257" s="166"/>
    </row>
    <row r="14258" spans="9:9" x14ac:dyDescent="0.25">
      <c r="I14258" s="166"/>
    </row>
    <row r="14259" spans="9:9" x14ac:dyDescent="0.25">
      <c r="I14259" s="166"/>
    </row>
    <row r="14260" spans="9:9" x14ac:dyDescent="0.25">
      <c r="I14260" s="166"/>
    </row>
    <row r="14261" spans="9:9" x14ac:dyDescent="0.25">
      <c r="I14261" s="166"/>
    </row>
    <row r="14262" spans="9:9" x14ac:dyDescent="0.25">
      <c r="I14262" s="166"/>
    </row>
    <row r="14263" spans="9:9" x14ac:dyDescent="0.25">
      <c r="I14263" s="166"/>
    </row>
    <row r="14264" spans="9:9" x14ac:dyDescent="0.25">
      <c r="I14264" s="166"/>
    </row>
    <row r="14265" spans="9:9" x14ac:dyDescent="0.25">
      <c r="I14265" s="166"/>
    </row>
    <row r="14266" spans="9:9" x14ac:dyDescent="0.25">
      <c r="I14266" s="166"/>
    </row>
    <row r="14267" spans="9:9" x14ac:dyDescent="0.25">
      <c r="I14267" s="166"/>
    </row>
    <row r="14268" spans="9:9" x14ac:dyDescent="0.25">
      <c r="I14268" s="166"/>
    </row>
    <row r="14269" spans="9:9" x14ac:dyDescent="0.25">
      <c r="I14269" s="166"/>
    </row>
    <row r="14270" spans="9:9" x14ac:dyDescent="0.25">
      <c r="I14270" s="166"/>
    </row>
    <row r="14271" spans="9:9" x14ac:dyDescent="0.25">
      <c r="I14271" s="166"/>
    </row>
    <row r="14272" spans="9:9" x14ac:dyDescent="0.25">
      <c r="I14272" s="166"/>
    </row>
    <row r="14273" spans="9:9" x14ac:dyDescent="0.25">
      <c r="I14273" s="166"/>
    </row>
    <row r="14274" spans="9:9" x14ac:dyDescent="0.25">
      <c r="I14274" s="166"/>
    </row>
    <row r="14275" spans="9:9" x14ac:dyDescent="0.25">
      <c r="I14275" s="166"/>
    </row>
    <row r="14276" spans="9:9" x14ac:dyDescent="0.25">
      <c r="I14276" s="166"/>
    </row>
    <row r="14277" spans="9:9" x14ac:dyDescent="0.25">
      <c r="I14277" s="166"/>
    </row>
    <row r="14278" spans="9:9" x14ac:dyDescent="0.25">
      <c r="I14278" s="166"/>
    </row>
    <row r="14279" spans="9:9" x14ac:dyDescent="0.25">
      <c r="I14279" s="166"/>
    </row>
    <row r="14280" spans="9:9" x14ac:dyDescent="0.25">
      <c r="I14280" s="166"/>
    </row>
    <row r="14281" spans="9:9" x14ac:dyDescent="0.25">
      <c r="I14281" s="166"/>
    </row>
    <row r="14282" spans="9:9" x14ac:dyDescent="0.25">
      <c r="I14282" s="166"/>
    </row>
    <row r="14283" spans="9:9" x14ac:dyDescent="0.25">
      <c r="I14283" s="166"/>
    </row>
    <row r="14284" spans="9:9" x14ac:dyDescent="0.25">
      <c r="I14284" s="166"/>
    </row>
    <row r="14285" spans="9:9" x14ac:dyDescent="0.25">
      <c r="I14285" s="166"/>
    </row>
    <row r="14286" spans="9:9" x14ac:dyDescent="0.25">
      <c r="I14286" s="166"/>
    </row>
    <row r="14287" spans="9:9" x14ac:dyDescent="0.25">
      <c r="I14287" s="166"/>
    </row>
    <row r="14288" spans="9:9" x14ac:dyDescent="0.25">
      <c r="I14288" s="166"/>
    </row>
    <row r="14289" spans="9:9" x14ac:dyDescent="0.25">
      <c r="I14289" s="166"/>
    </row>
    <row r="14290" spans="9:9" x14ac:dyDescent="0.25">
      <c r="I14290" s="166"/>
    </row>
    <row r="14291" spans="9:9" x14ac:dyDescent="0.25">
      <c r="I14291" s="166"/>
    </row>
    <row r="14292" spans="9:9" x14ac:dyDescent="0.25">
      <c r="I14292" s="166"/>
    </row>
    <row r="14293" spans="9:9" x14ac:dyDescent="0.25">
      <c r="I14293" s="166"/>
    </row>
    <row r="14294" spans="9:9" x14ac:dyDescent="0.25">
      <c r="I14294" s="166"/>
    </row>
    <row r="14295" spans="9:9" x14ac:dyDescent="0.25">
      <c r="I14295" s="166"/>
    </row>
    <row r="14296" spans="9:9" x14ac:dyDescent="0.25">
      <c r="I14296" s="166"/>
    </row>
    <row r="14297" spans="9:9" x14ac:dyDescent="0.25">
      <c r="I14297" s="166"/>
    </row>
    <row r="14298" spans="9:9" x14ac:dyDescent="0.25">
      <c r="I14298" s="166"/>
    </row>
    <row r="14299" spans="9:9" x14ac:dyDescent="0.25">
      <c r="I14299" s="166"/>
    </row>
    <row r="14300" spans="9:9" x14ac:dyDescent="0.25">
      <c r="I14300" s="166"/>
    </row>
    <row r="14301" spans="9:9" x14ac:dyDescent="0.25">
      <c r="I14301" s="166"/>
    </row>
    <row r="14302" spans="9:9" x14ac:dyDescent="0.25">
      <c r="I14302" s="166"/>
    </row>
    <row r="14303" spans="9:9" x14ac:dyDescent="0.25">
      <c r="I14303" s="166"/>
    </row>
    <row r="14304" spans="9:9" x14ac:dyDescent="0.25">
      <c r="I14304" s="166"/>
    </row>
    <row r="14305" spans="9:9" x14ac:dyDescent="0.25">
      <c r="I14305" s="166"/>
    </row>
    <row r="14306" spans="9:9" x14ac:dyDescent="0.25">
      <c r="I14306" s="166"/>
    </row>
    <row r="14307" spans="9:9" x14ac:dyDescent="0.25">
      <c r="I14307" s="166"/>
    </row>
    <row r="14308" spans="9:9" x14ac:dyDescent="0.25">
      <c r="I14308" s="166"/>
    </row>
    <row r="14309" spans="9:9" x14ac:dyDescent="0.25">
      <c r="I14309" s="166"/>
    </row>
    <row r="14310" spans="9:9" x14ac:dyDescent="0.25">
      <c r="I14310" s="166"/>
    </row>
    <row r="14311" spans="9:9" x14ac:dyDescent="0.25">
      <c r="I14311" s="166"/>
    </row>
    <row r="14312" spans="9:9" x14ac:dyDescent="0.25">
      <c r="I14312" s="166"/>
    </row>
    <row r="14313" spans="9:9" x14ac:dyDescent="0.25">
      <c r="I14313" s="166"/>
    </row>
    <row r="14314" spans="9:9" x14ac:dyDescent="0.25">
      <c r="I14314" s="166"/>
    </row>
    <row r="14315" spans="9:9" x14ac:dyDescent="0.25">
      <c r="I14315" s="166"/>
    </row>
    <row r="14316" spans="9:9" x14ac:dyDescent="0.25">
      <c r="I14316" s="166"/>
    </row>
    <row r="14317" spans="9:9" x14ac:dyDescent="0.25">
      <c r="I14317" s="166"/>
    </row>
    <row r="14318" spans="9:9" x14ac:dyDescent="0.25">
      <c r="I14318" s="166"/>
    </row>
    <row r="14319" spans="9:9" x14ac:dyDescent="0.25">
      <c r="I14319" s="166"/>
    </row>
    <row r="14320" spans="9:9" x14ac:dyDescent="0.25">
      <c r="I14320" s="166"/>
    </row>
    <row r="14321" spans="9:9" x14ac:dyDescent="0.25">
      <c r="I14321" s="166"/>
    </row>
    <row r="14322" spans="9:9" x14ac:dyDescent="0.25">
      <c r="I14322" s="166"/>
    </row>
    <row r="14323" spans="9:9" x14ac:dyDescent="0.25">
      <c r="I14323" s="166"/>
    </row>
    <row r="14324" spans="9:9" x14ac:dyDescent="0.25">
      <c r="I14324" s="166"/>
    </row>
    <row r="14325" spans="9:9" x14ac:dyDescent="0.25">
      <c r="I14325" s="166"/>
    </row>
    <row r="14326" spans="9:9" x14ac:dyDescent="0.25">
      <c r="I14326" s="166"/>
    </row>
    <row r="14327" spans="9:9" x14ac:dyDescent="0.25">
      <c r="I14327" s="166"/>
    </row>
    <row r="14328" spans="9:9" x14ac:dyDescent="0.25">
      <c r="I14328" s="166"/>
    </row>
    <row r="14329" spans="9:9" x14ac:dyDescent="0.25">
      <c r="I14329" s="166"/>
    </row>
    <row r="14330" spans="9:9" x14ac:dyDescent="0.25">
      <c r="I14330" s="166"/>
    </row>
    <row r="14331" spans="9:9" x14ac:dyDescent="0.25">
      <c r="I14331" s="166"/>
    </row>
    <row r="14332" spans="9:9" x14ac:dyDescent="0.25">
      <c r="I14332" s="166"/>
    </row>
    <row r="14333" spans="9:9" x14ac:dyDescent="0.25">
      <c r="I14333" s="166"/>
    </row>
    <row r="14334" spans="9:9" x14ac:dyDescent="0.25">
      <c r="I14334" s="166"/>
    </row>
    <row r="14335" spans="9:9" x14ac:dyDescent="0.25">
      <c r="I14335" s="166"/>
    </row>
    <row r="14336" spans="9:9" x14ac:dyDescent="0.25">
      <c r="I14336" s="166"/>
    </row>
    <row r="14337" spans="9:9" x14ac:dyDescent="0.25">
      <c r="I14337" s="166"/>
    </row>
    <row r="14338" spans="9:9" x14ac:dyDescent="0.25">
      <c r="I14338" s="166"/>
    </row>
    <row r="14339" spans="9:9" x14ac:dyDescent="0.25">
      <c r="I14339" s="166"/>
    </row>
    <row r="14340" spans="9:9" x14ac:dyDescent="0.25">
      <c r="I14340" s="166"/>
    </row>
    <row r="14341" spans="9:9" x14ac:dyDescent="0.25">
      <c r="I14341" s="166"/>
    </row>
    <row r="14342" spans="9:9" x14ac:dyDescent="0.25">
      <c r="I14342" s="166"/>
    </row>
    <row r="14343" spans="9:9" x14ac:dyDescent="0.25">
      <c r="I14343" s="166"/>
    </row>
    <row r="14344" spans="9:9" x14ac:dyDescent="0.25">
      <c r="I14344" s="166"/>
    </row>
    <row r="14345" spans="9:9" x14ac:dyDescent="0.25">
      <c r="I14345" s="166"/>
    </row>
    <row r="14346" spans="9:9" x14ac:dyDescent="0.25">
      <c r="I14346" s="166"/>
    </row>
    <row r="14347" spans="9:9" x14ac:dyDescent="0.25">
      <c r="I14347" s="166"/>
    </row>
    <row r="14348" spans="9:9" x14ac:dyDescent="0.25">
      <c r="I14348" s="166"/>
    </row>
    <row r="14349" spans="9:9" x14ac:dyDescent="0.25">
      <c r="I14349" s="166"/>
    </row>
    <row r="14350" spans="9:9" x14ac:dyDescent="0.25">
      <c r="I14350" s="166"/>
    </row>
    <row r="14351" spans="9:9" x14ac:dyDescent="0.25">
      <c r="I14351" s="166"/>
    </row>
    <row r="14352" spans="9:9" x14ac:dyDescent="0.25">
      <c r="I14352" s="166"/>
    </row>
    <row r="14353" spans="9:9" x14ac:dyDescent="0.25">
      <c r="I14353" s="166"/>
    </row>
    <row r="14354" spans="9:9" x14ac:dyDescent="0.25">
      <c r="I14354" s="166"/>
    </row>
    <row r="14355" spans="9:9" x14ac:dyDescent="0.25">
      <c r="I14355" s="166"/>
    </row>
    <row r="14356" spans="9:9" x14ac:dyDescent="0.25">
      <c r="I14356" s="166"/>
    </row>
    <row r="14357" spans="9:9" x14ac:dyDescent="0.25">
      <c r="I14357" s="166"/>
    </row>
    <row r="14358" spans="9:9" x14ac:dyDescent="0.25">
      <c r="I14358" s="166"/>
    </row>
    <row r="14359" spans="9:9" x14ac:dyDescent="0.25">
      <c r="I14359" s="166"/>
    </row>
    <row r="14360" spans="9:9" x14ac:dyDescent="0.25">
      <c r="I14360" s="166"/>
    </row>
    <row r="14361" spans="9:9" x14ac:dyDescent="0.25">
      <c r="I14361" s="166"/>
    </row>
    <row r="14362" spans="9:9" x14ac:dyDescent="0.25">
      <c r="I14362" s="166"/>
    </row>
    <row r="14363" spans="9:9" x14ac:dyDescent="0.25">
      <c r="I14363" s="166"/>
    </row>
    <row r="14364" spans="9:9" x14ac:dyDescent="0.25">
      <c r="I14364" s="166"/>
    </row>
    <row r="14365" spans="9:9" x14ac:dyDescent="0.25">
      <c r="I14365" s="166"/>
    </row>
    <row r="14366" spans="9:9" x14ac:dyDescent="0.25">
      <c r="I14366" s="166"/>
    </row>
    <row r="14367" spans="9:9" x14ac:dyDescent="0.25">
      <c r="I14367" s="166"/>
    </row>
    <row r="14368" spans="9:9" x14ac:dyDescent="0.25">
      <c r="I14368" s="166"/>
    </row>
    <row r="14369" spans="9:9" x14ac:dyDescent="0.25">
      <c r="I14369" s="166"/>
    </row>
    <row r="14370" spans="9:9" x14ac:dyDescent="0.25">
      <c r="I14370" s="166"/>
    </row>
    <row r="14371" spans="9:9" x14ac:dyDescent="0.25">
      <c r="I14371" s="166"/>
    </row>
    <row r="14372" spans="9:9" x14ac:dyDescent="0.25">
      <c r="I14372" s="166"/>
    </row>
    <row r="14373" spans="9:9" x14ac:dyDescent="0.25">
      <c r="I14373" s="166"/>
    </row>
    <row r="14374" spans="9:9" x14ac:dyDescent="0.25">
      <c r="I14374" s="166"/>
    </row>
    <row r="14375" spans="9:9" x14ac:dyDescent="0.25">
      <c r="I14375" s="166"/>
    </row>
    <row r="14376" spans="9:9" x14ac:dyDescent="0.25">
      <c r="I14376" s="166"/>
    </row>
    <row r="14377" spans="9:9" x14ac:dyDescent="0.25">
      <c r="I14377" s="166"/>
    </row>
    <row r="14378" spans="9:9" x14ac:dyDescent="0.25">
      <c r="I14378" s="166"/>
    </row>
    <row r="14379" spans="9:9" x14ac:dyDescent="0.25">
      <c r="I14379" s="166"/>
    </row>
    <row r="14380" spans="9:9" x14ac:dyDescent="0.25">
      <c r="I14380" s="166"/>
    </row>
    <row r="14381" spans="9:9" x14ac:dyDescent="0.25">
      <c r="I14381" s="166"/>
    </row>
    <row r="14382" spans="9:9" x14ac:dyDescent="0.25">
      <c r="I14382" s="166"/>
    </row>
    <row r="14383" spans="9:9" x14ac:dyDescent="0.25">
      <c r="I14383" s="166"/>
    </row>
    <row r="14384" spans="9:9" x14ac:dyDescent="0.25">
      <c r="I14384" s="166"/>
    </row>
    <row r="14385" spans="9:9" x14ac:dyDescent="0.25">
      <c r="I14385" s="166"/>
    </row>
    <row r="14386" spans="9:9" x14ac:dyDescent="0.25">
      <c r="I14386" s="166"/>
    </row>
    <row r="14387" spans="9:9" x14ac:dyDescent="0.25">
      <c r="I14387" s="166"/>
    </row>
    <row r="14388" spans="9:9" x14ac:dyDescent="0.25">
      <c r="I14388" s="166"/>
    </row>
    <row r="14389" spans="9:9" x14ac:dyDescent="0.25">
      <c r="I14389" s="166"/>
    </row>
    <row r="14390" spans="9:9" x14ac:dyDescent="0.25">
      <c r="I14390" s="166"/>
    </row>
    <row r="14391" spans="9:9" x14ac:dyDescent="0.25">
      <c r="I14391" s="166"/>
    </row>
    <row r="14392" spans="9:9" x14ac:dyDescent="0.25">
      <c r="I14392" s="166"/>
    </row>
    <row r="14393" spans="9:9" x14ac:dyDescent="0.25">
      <c r="I14393" s="166"/>
    </row>
    <row r="14394" spans="9:9" x14ac:dyDescent="0.25">
      <c r="I14394" s="166"/>
    </row>
    <row r="14395" spans="9:9" x14ac:dyDescent="0.25">
      <c r="I14395" s="166"/>
    </row>
    <row r="14396" spans="9:9" x14ac:dyDescent="0.25">
      <c r="I14396" s="166"/>
    </row>
    <row r="14397" spans="9:9" x14ac:dyDescent="0.25">
      <c r="I14397" s="166"/>
    </row>
    <row r="14398" spans="9:9" x14ac:dyDescent="0.25">
      <c r="I14398" s="166"/>
    </row>
    <row r="14399" spans="9:9" x14ac:dyDescent="0.25">
      <c r="I14399" s="166"/>
    </row>
    <row r="14400" spans="9:9" x14ac:dyDescent="0.25">
      <c r="I14400" s="166"/>
    </row>
    <row r="14401" spans="9:9" x14ac:dyDescent="0.25">
      <c r="I14401" s="166"/>
    </row>
    <row r="14402" spans="9:9" x14ac:dyDescent="0.25">
      <c r="I14402" s="166"/>
    </row>
    <row r="14403" spans="9:9" x14ac:dyDescent="0.25">
      <c r="I14403" s="166"/>
    </row>
    <row r="14404" spans="9:9" x14ac:dyDescent="0.25">
      <c r="I14404" s="166"/>
    </row>
    <row r="14405" spans="9:9" x14ac:dyDescent="0.25">
      <c r="I14405" s="166"/>
    </row>
    <row r="14406" spans="9:9" x14ac:dyDescent="0.25">
      <c r="I14406" s="166"/>
    </row>
    <row r="14407" spans="9:9" x14ac:dyDescent="0.25">
      <c r="I14407" s="166"/>
    </row>
    <row r="14408" spans="9:9" x14ac:dyDescent="0.25">
      <c r="I14408" s="166"/>
    </row>
    <row r="14409" spans="9:9" x14ac:dyDescent="0.25">
      <c r="I14409" s="166"/>
    </row>
    <row r="14410" spans="9:9" x14ac:dyDescent="0.25">
      <c r="I14410" s="166"/>
    </row>
    <row r="14411" spans="9:9" x14ac:dyDescent="0.25">
      <c r="I14411" s="166"/>
    </row>
    <row r="14412" spans="9:9" x14ac:dyDescent="0.25">
      <c r="I14412" s="166"/>
    </row>
    <row r="14413" spans="9:9" x14ac:dyDescent="0.25">
      <c r="I14413" s="166"/>
    </row>
    <row r="14414" spans="9:9" x14ac:dyDescent="0.25">
      <c r="I14414" s="166"/>
    </row>
    <row r="14415" spans="9:9" x14ac:dyDescent="0.25">
      <c r="I14415" s="166"/>
    </row>
    <row r="14416" spans="9:9" x14ac:dyDescent="0.25">
      <c r="I14416" s="166"/>
    </row>
    <row r="14417" spans="9:9" x14ac:dyDescent="0.25">
      <c r="I14417" s="166"/>
    </row>
    <row r="14418" spans="9:9" x14ac:dyDescent="0.25">
      <c r="I14418" s="166"/>
    </row>
    <row r="14419" spans="9:9" x14ac:dyDescent="0.25">
      <c r="I14419" s="166"/>
    </row>
    <row r="14420" spans="9:9" x14ac:dyDescent="0.25">
      <c r="I14420" s="166"/>
    </row>
    <row r="14421" spans="9:9" x14ac:dyDescent="0.25">
      <c r="I14421" s="166"/>
    </row>
    <row r="14422" spans="9:9" x14ac:dyDescent="0.25">
      <c r="I14422" s="166"/>
    </row>
    <row r="14423" spans="9:9" x14ac:dyDescent="0.25">
      <c r="I14423" s="166"/>
    </row>
    <row r="14424" spans="9:9" x14ac:dyDescent="0.25">
      <c r="I14424" s="166"/>
    </row>
    <row r="14425" spans="9:9" x14ac:dyDescent="0.25">
      <c r="I14425" s="166"/>
    </row>
    <row r="14426" spans="9:9" x14ac:dyDescent="0.25">
      <c r="I14426" s="166"/>
    </row>
    <row r="14427" spans="9:9" x14ac:dyDescent="0.25">
      <c r="I14427" s="166"/>
    </row>
    <row r="14428" spans="9:9" x14ac:dyDescent="0.25">
      <c r="I14428" s="166"/>
    </row>
    <row r="14429" spans="9:9" x14ac:dyDescent="0.25">
      <c r="I14429" s="166"/>
    </row>
    <row r="14430" spans="9:9" x14ac:dyDescent="0.25">
      <c r="I14430" s="166"/>
    </row>
    <row r="14431" spans="9:9" x14ac:dyDescent="0.25">
      <c r="I14431" s="166"/>
    </row>
    <row r="14432" spans="9:9" x14ac:dyDescent="0.25">
      <c r="I14432" s="166"/>
    </row>
    <row r="14433" spans="9:9" x14ac:dyDescent="0.25">
      <c r="I14433" s="166"/>
    </row>
    <row r="14434" spans="9:9" x14ac:dyDescent="0.25">
      <c r="I14434" s="166"/>
    </row>
    <row r="14435" spans="9:9" x14ac:dyDescent="0.25">
      <c r="I14435" s="166"/>
    </row>
    <row r="14436" spans="9:9" x14ac:dyDescent="0.25">
      <c r="I14436" s="166"/>
    </row>
    <row r="14437" spans="9:9" x14ac:dyDescent="0.25">
      <c r="I14437" s="166"/>
    </row>
    <row r="14438" spans="9:9" x14ac:dyDescent="0.25">
      <c r="I14438" s="166"/>
    </row>
    <row r="14439" spans="9:9" x14ac:dyDescent="0.25">
      <c r="I14439" s="166"/>
    </row>
    <row r="14440" spans="9:9" x14ac:dyDescent="0.25">
      <c r="I14440" s="166"/>
    </row>
    <row r="14441" spans="9:9" x14ac:dyDescent="0.25">
      <c r="I14441" s="166"/>
    </row>
    <row r="14442" spans="9:9" x14ac:dyDescent="0.25">
      <c r="I14442" s="166"/>
    </row>
    <row r="14443" spans="9:9" x14ac:dyDescent="0.25">
      <c r="I14443" s="166"/>
    </row>
    <row r="14444" spans="9:9" x14ac:dyDescent="0.25">
      <c r="I14444" s="166"/>
    </row>
    <row r="14445" spans="9:9" x14ac:dyDescent="0.25">
      <c r="I14445" s="166"/>
    </row>
    <row r="14446" spans="9:9" x14ac:dyDescent="0.25">
      <c r="I14446" s="166"/>
    </row>
    <row r="14447" spans="9:9" x14ac:dyDescent="0.25">
      <c r="I14447" s="166"/>
    </row>
    <row r="14448" spans="9:9" x14ac:dyDescent="0.25">
      <c r="I14448" s="166"/>
    </row>
    <row r="14449" spans="9:9" x14ac:dyDescent="0.25">
      <c r="I14449" s="166"/>
    </row>
    <row r="14450" spans="9:9" x14ac:dyDescent="0.25">
      <c r="I14450" s="166"/>
    </row>
    <row r="14451" spans="9:9" x14ac:dyDescent="0.25">
      <c r="I14451" s="166"/>
    </row>
    <row r="14452" spans="9:9" x14ac:dyDescent="0.25">
      <c r="I14452" s="166"/>
    </row>
    <row r="14453" spans="9:9" x14ac:dyDescent="0.25">
      <c r="I14453" s="166"/>
    </row>
    <row r="14454" spans="9:9" x14ac:dyDescent="0.25">
      <c r="I14454" s="166"/>
    </row>
    <row r="14455" spans="9:9" x14ac:dyDescent="0.25">
      <c r="I14455" s="166"/>
    </row>
    <row r="14456" spans="9:9" x14ac:dyDescent="0.25">
      <c r="I14456" s="166"/>
    </row>
    <row r="14457" spans="9:9" x14ac:dyDescent="0.25">
      <c r="I14457" s="166"/>
    </row>
    <row r="14458" spans="9:9" x14ac:dyDescent="0.25">
      <c r="I14458" s="166"/>
    </row>
    <row r="14459" spans="9:9" x14ac:dyDescent="0.25">
      <c r="I14459" s="166"/>
    </row>
    <row r="14460" spans="9:9" x14ac:dyDescent="0.25">
      <c r="I14460" s="166"/>
    </row>
    <row r="14461" spans="9:9" x14ac:dyDescent="0.25">
      <c r="I14461" s="166"/>
    </row>
    <row r="14462" spans="9:9" x14ac:dyDescent="0.25">
      <c r="I14462" s="166"/>
    </row>
    <row r="14463" spans="9:9" x14ac:dyDescent="0.25">
      <c r="I14463" s="166"/>
    </row>
    <row r="14464" spans="9:9" x14ac:dyDescent="0.25">
      <c r="I14464" s="166"/>
    </row>
    <row r="14465" spans="9:9" x14ac:dyDescent="0.25">
      <c r="I14465" s="166"/>
    </row>
    <row r="14466" spans="9:9" x14ac:dyDescent="0.25">
      <c r="I14466" s="166"/>
    </row>
    <row r="14467" spans="9:9" x14ac:dyDescent="0.25">
      <c r="I14467" s="166"/>
    </row>
    <row r="14468" spans="9:9" x14ac:dyDescent="0.25">
      <c r="I14468" s="166"/>
    </row>
    <row r="14469" spans="9:9" x14ac:dyDescent="0.25">
      <c r="I14469" s="166"/>
    </row>
    <row r="14470" spans="9:9" x14ac:dyDescent="0.25">
      <c r="I14470" s="166"/>
    </row>
    <row r="14471" spans="9:9" x14ac:dyDescent="0.25">
      <c r="I14471" s="166"/>
    </row>
    <row r="14472" spans="9:9" x14ac:dyDescent="0.25">
      <c r="I14472" s="166"/>
    </row>
    <row r="14473" spans="9:9" x14ac:dyDescent="0.25">
      <c r="I14473" s="166"/>
    </row>
    <row r="14474" spans="9:9" x14ac:dyDescent="0.25">
      <c r="I14474" s="166"/>
    </row>
    <row r="14475" spans="9:9" x14ac:dyDescent="0.25">
      <c r="I14475" s="166"/>
    </row>
    <row r="14476" spans="9:9" x14ac:dyDescent="0.25">
      <c r="I14476" s="166"/>
    </row>
    <row r="14477" spans="9:9" x14ac:dyDescent="0.25">
      <c r="I14477" s="166"/>
    </row>
    <row r="14478" spans="9:9" x14ac:dyDescent="0.25">
      <c r="I14478" s="166"/>
    </row>
    <row r="14479" spans="9:9" x14ac:dyDescent="0.25">
      <c r="I14479" s="166"/>
    </row>
    <row r="14480" spans="9:9" x14ac:dyDescent="0.25">
      <c r="I14480" s="166"/>
    </row>
    <row r="14481" spans="9:9" x14ac:dyDescent="0.25">
      <c r="I14481" s="166"/>
    </row>
    <row r="14482" spans="9:9" x14ac:dyDescent="0.25">
      <c r="I14482" s="166"/>
    </row>
    <row r="14483" spans="9:9" x14ac:dyDescent="0.25">
      <c r="I14483" s="166"/>
    </row>
    <row r="14484" spans="9:9" x14ac:dyDescent="0.25">
      <c r="I14484" s="166"/>
    </row>
    <row r="14485" spans="9:9" x14ac:dyDescent="0.25">
      <c r="I14485" s="166"/>
    </row>
    <row r="14486" spans="9:9" x14ac:dyDescent="0.25">
      <c r="I14486" s="166"/>
    </row>
    <row r="14487" spans="9:9" x14ac:dyDescent="0.25">
      <c r="I14487" s="166"/>
    </row>
    <row r="14488" spans="9:9" x14ac:dyDescent="0.25">
      <c r="I14488" s="166"/>
    </row>
    <row r="14489" spans="9:9" x14ac:dyDescent="0.25">
      <c r="I14489" s="166"/>
    </row>
    <row r="14490" spans="9:9" x14ac:dyDescent="0.25">
      <c r="I14490" s="166"/>
    </row>
    <row r="14491" spans="9:9" x14ac:dyDescent="0.25">
      <c r="I14491" s="166"/>
    </row>
    <row r="14492" spans="9:9" x14ac:dyDescent="0.25">
      <c r="I14492" s="166"/>
    </row>
    <row r="14493" spans="9:9" x14ac:dyDescent="0.25">
      <c r="I14493" s="166"/>
    </row>
    <row r="14494" spans="9:9" x14ac:dyDescent="0.25">
      <c r="I14494" s="166"/>
    </row>
    <row r="14495" spans="9:9" x14ac:dyDescent="0.25">
      <c r="I14495" s="166"/>
    </row>
    <row r="14496" spans="9:9" x14ac:dyDescent="0.25">
      <c r="I14496" s="166"/>
    </row>
    <row r="14497" spans="9:9" x14ac:dyDescent="0.25">
      <c r="I14497" s="166"/>
    </row>
    <row r="14498" spans="9:9" x14ac:dyDescent="0.25">
      <c r="I14498" s="166"/>
    </row>
    <row r="14499" spans="9:9" x14ac:dyDescent="0.25">
      <c r="I14499" s="166"/>
    </row>
    <row r="14500" spans="9:9" x14ac:dyDescent="0.25">
      <c r="I14500" s="166"/>
    </row>
    <row r="14501" spans="9:9" x14ac:dyDescent="0.25">
      <c r="I14501" s="166"/>
    </row>
    <row r="14502" spans="9:9" x14ac:dyDescent="0.25">
      <c r="I14502" s="166"/>
    </row>
    <row r="14503" spans="9:9" x14ac:dyDescent="0.25">
      <c r="I14503" s="166"/>
    </row>
    <row r="14504" spans="9:9" x14ac:dyDescent="0.25">
      <c r="I14504" s="166"/>
    </row>
    <row r="14505" spans="9:9" x14ac:dyDescent="0.25">
      <c r="I14505" s="166"/>
    </row>
    <row r="14506" spans="9:9" x14ac:dyDescent="0.25">
      <c r="I14506" s="166"/>
    </row>
    <row r="14507" spans="9:9" x14ac:dyDescent="0.25">
      <c r="I14507" s="166"/>
    </row>
    <row r="14508" spans="9:9" x14ac:dyDescent="0.25">
      <c r="I14508" s="166"/>
    </row>
    <row r="14509" spans="9:9" x14ac:dyDescent="0.25">
      <c r="I14509" s="166"/>
    </row>
    <row r="14510" spans="9:9" x14ac:dyDescent="0.25">
      <c r="I14510" s="166"/>
    </row>
    <row r="14511" spans="9:9" x14ac:dyDescent="0.25">
      <c r="I14511" s="166"/>
    </row>
    <row r="14512" spans="9:9" x14ac:dyDescent="0.25">
      <c r="I14512" s="166"/>
    </row>
    <row r="14513" spans="9:9" x14ac:dyDescent="0.25">
      <c r="I14513" s="166"/>
    </row>
    <row r="14514" spans="9:9" x14ac:dyDescent="0.25">
      <c r="I14514" s="166"/>
    </row>
    <row r="14515" spans="9:9" x14ac:dyDescent="0.25">
      <c r="I14515" s="166"/>
    </row>
    <row r="14516" spans="9:9" x14ac:dyDescent="0.25">
      <c r="I14516" s="166"/>
    </row>
    <row r="14517" spans="9:9" x14ac:dyDescent="0.25">
      <c r="I14517" s="166"/>
    </row>
    <row r="14518" spans="9:9" x14ac:dyDescent="0.25">
      <c r="I14518" s="166"/>
    </row>
    <row r="14519" spans="9:9" x14ac:dyDescent="0.25">
      <c r="I14519" s="166"/>
    </row>
    <row r="14520" spans="9:9" x14ac:dyDescent="0.25">
      <c r="I14520" s="166"/>
    </row>
    <row r="14521" spans="9:9" x14ac:dyDescent="0.25">
      <c r="I14521" s="166"/>
    </row>
    <row r="14522" spans="9:9" x14ac:dyDescent="0.25">
      <c r="I14522" s="166"/>
    </row>
    <row r="14523" spans="9:9" x14ac:dyDescent="0.25">
      <c r="I14523" s="166"/>
    </row>
    <row r="14524" spans="9:9" x14ac:dyDescent="0.25">
      <c r="I14524" s="166"/>
    </row>
    <row r="14525" spans="9:9" x14ac:dyDescent="0.25">
      <c r="I14525" s="166"/>
    </row>
    <row r="14526" spans="9:9" x14ac:dyDescent="0.25">
      <c r="I14526" s="166"/>
    </row>
    <row r="14527" spans="9:9" x14ac:dyDescent="0.25">
      <c r="I14527" s="166"/>
    </row>
    <row r="14528" spans="9:9" x14ac:dyDescent="0.25">
      <c r="I14528" s="166"/>
    </row>
    <row r="14529" spans="9:9" x14ac:dyDescent="0.25">
      <c r="I14529" s="166"/>
    </row>
    <row r="14530" spans="9:9" x14ac:dyDescent="0.25">
      <c r="I14530" s="166"/>
    </row>
    <row r="14531" spans="9:9" x14ac:dyDescent="0.25">
      <c r="I14531" s="166"/>
    </row>
    <row r="14532" spans="9:9" x14ac:dyDescent="0.25">
      <c r="I14532" s="166"/>
    </row>
    <row r="14533" spans="9:9" x14ac:dyDescent="0.25">
      <c r="I14533" s="166"/>
    </row>
    <row r="14534" spans="9:9" x14ac:dyDescent="0.25">
      <c r="I14534" s="166"/>
    </row>
    <row r="14535" spans="9:9" x14ac:dyDescent="0.25">
      <c r="I14535" s="166"/>
    </row>
    <row r="14536" spans="9:9" x14ac:dyDescent="0.25">
      <c r="I14536" s="166"/>
    </row>
    <row r="14537" spans="9:9" x14ac:dyDescent="0.25">
      <c r="I14537" s="166"/>
    </row>
    <row r="14538" spans="9:9" x14ac:dyDescent="0.25">
      <c r="I14538" s="166"/>
    </row>
    <row r="14539" spans="9:9" x14ac:dyDescent="0.25">
      <c r="I14539" s="166"/>
    </row>
    <row r="14540" spans="9:9" x14ac:dyDescent="0.25">
      <c r="I14540" s="166"/>
    </row>
    <row r="14541" spans="9:9" x14ac:dyDescent="0.25">
      <c r="I14541" s="166"/>
    </row>
    <row r="14542" spans="9:9" x14ac:dyDescent="0.25">
      <c r="I14542" s="166"/>
    </row>
    <row r="14543" spans="9:9" x14ac:dyDescent="0.25">
      <c r="I14543" s="166"/>
    </row>
    <row r="14544" spans="9:9" x14ac:dyDescent="0.25">
      <c r="I14544" s="166"/>
    </row>
    <row r="14545" spans="9:9" x14ac:dyDescent="0.25">
      <c r="I14545" s="166"/>
    </row>
    <row r="14546" spans="9:9" x14ac:dyDescent="0.25">
      <c r="I14546" s="166"/>
    </row>
    <row r="14547" spans="9:9" x14ac:dyDescent="0.25">
      <c r="I14547" s="166"/>
    </row>
    <row r="14548" spans="9:9" x14ac:dyDescent="0.25">
      <c r="I14548" s="166"/>
    </row>
    <row r="14549" spans="9:9" x14ac:dyDescent="0.25">
      <c r="I14549" s="166"/>
    </row>
    <row r="14550" spans="9:9" x14ac:dyDescent="0.25">
      <c r="I14550" s="166"/>
    </row>
    <row r="14551" spans="9:9" x14ac:dyDescent="0.25">
      <c r="I14551" s="166"/>
    </row>
    <row r="14552" spans="9:9" x14ac:dyDescent="0.25">
      <c r="I14552" s="166"/>
    </row>
    <row r="14553" spans="9:9" x14ac:dyDescent="0.25">
      <c r="I14553" s="166"/>
    </row>
    <row r="14554" spans="9:9" x14ac:dyDescent="0.25">
      <c r="I14554" s="166"/>
    </row>
    <row r="14555" spans="9:9" x14ac:dyDescent="0.25">
      <c r="I14555" s="166"/>
    </row>
    <row r="14556" spans="9:9" x14ac:dyDescent="0.25">
      <c r="I14556" s="166"/>
    </row>
    <row r="14557" spans="9:9" x14ac:dyDescent="0.25">
      <c r="I14557" s="166"/>
    </row>
    <row r="14558" spans="9:9" x14ac:dyDescent="0.25">
      <c r="I14558" s="166"/>
    </row>
    <row r="14559" spans="9:9" x14ac:dyDescent="0.25">
      <c r="I14559" s="166"/>
    </row>
    <row r="14560" spans="9:9" x14ac:dyDescent="0.25">
      <c r="I14560" s="166"/>
    </row>
    <row r="14561" spans="9:9" x14ac:dyDescent="0.25">
      <c r="I14561" s="166"/>
    </row>
    <row r="14562" spans="9:9" x14ac:dyDescent="0.25">
      <c r="I14562" s="166"/>
    </row>
    <row r="14563" spans="9:9" x14ac:dyDescent="0.25">
      <c r="I14563" s="166"/>
    </row>
    <row r="14564" spans="9:9" x14ac:dyDescent="0.25">
      <c r="I14564" s="166"/>
    </row>
    <row r="14565" spans="9:9" x14ac:dyDescent="0.25">
      <c r="I14565" s="166"/>
    </row>
    <row r="14566" spans="9:9" x14ac:dyDescent="0.25">
      <c r="I14566" s="166"/>
    </row>
    <row r="14567" spans="9:9" x14ac:dyDescent="0.25">
      <c r="I14567" s="166"/>
    </row>
    <row r="14568" spans="9:9" x14ac:dyDescent="0.25">
      <c r="I14568" s="166"/>
    </row>
    <row r="14569" spans="9:9" x14ac:dyDescent="0.25">
      <c r="I14569" s="166"/>
    </row>
    <row r="14570" spans="9:9" x14ac:dyDescent="0.25">
      <c r="I14570" s="166"/>
    </row>
    <row r="14571" spans="9:9" x14ac:dyDescent="0.25">
      <c r="I14571" s="166"/>
    </row>
    <row r="14572" spans="9:9" x14ac:dyDescent="0.25">
      <c r="I14572" s="166"/>
    </row>
    <row r="14573" spans="9:9" x14ac:dyDescent="0.25">
      <c r="I14573" s="166"/>
    </row>
    <row r="14574" spans="9:9" x14ac:dyDescent="0.25">
      <c r="I14574" s="166"/>
    </row>
    <row r="14575" spans="9:9" x14ac:dyDescent="0.25">
      <c r="I14575" s="166"/>
    </row>
    <row r="14576" spans="9:9" x14ac:dyDescent="0.25">
      <c r="I14576" s="166"/>
    </row>
    <row r="14577" spans="9:9" x14ac:dyDescent="0.25">
      <c r="I14577" s="166"/>
    </row>
    <row r="14578" spans="9:9" x14ac:dyDescent="0.25">
      <c r="I14578" s="166"/>
    </row>
    <row r="14579" spans="9:9" x14ac:dyDescent="0.25">
      <c r="I14579" s="166"/>
    </row>
    <row r="14580" spans="9:9" x14ac:dyDescent="0.25">
      <c r="I14580" s="166"/>
    </row>
    <row r="14581" spans="9:9" x14ac:dyDescent="0.25">
      <c r="I14581" s="166"/>
    </row>
    <row r="14582" spans="9:9" x14ac:dyDescent="0.25">
      <c r="I14582" s="166"/>
    </row>
    <row r="14583" spans="9:9" x14ac:dyDescent="0.25">
      <c r="I14583" s="166"/>
    </row>
    <row r="14584" spans="9:9" x14ac:dyDescent="0.25">
      <c r="I14584" s="166"/>
    </row>
    <row r="14585" spans="9:9" x14ac:dyDescent="0.25">
      <c r="I14585" s="166"/>
    </row>
    <row r="14586" spans="9:9" x14ac:dyDescent="0.25">
      <c r="I14586" s="166"/>
    </row>
    <row r="14587" spans="9:9" x14ac:dyDescent="0.25">
      <c r="I14587" s="166"/>
    </row>
    <row r="14588" spans="9:9" x14ac:dyDescent="0.25">
      <c r="I14588" s="166"/>
    </row>
    <row r="14589" spans="9:9" x14ac:dyDescent="0.25">
      <c r="I14589" s="166"/>
    </row>
    <row r="14590" spans="9:9" x14ac:dyDescent="0.25">
      <c r="I14590" s="166"/>
    </row>
    <row r="14591" spans="9:9" x14ac:dyDescent="0.25">
      <c r="I14591" s="166"/>
    </row>
    <row r="14592" spans="9:9" x14ac:dyDescent="0.25">
      <c r="I14592" s="166"/>
    </row>
    <row r="14593" spans="9:9" x14ac:dyDescent="0.25">
      <c r="I14593" s="166"/>
    </row>
    <row r="14594" spans="9:9" x14ac:dyDescent="0.25">
      <c r="I14594" s="166"/>
    </row>
    <row r="14595" spans="9:9" x14ac:dyDescent="0.25">
      <c r="I14595" s="166"/>
    </row>
    <row r="14596" spans="9:9" x14ac:dyDescent="0.25">
      <c r="I14596" s="166"/>
    </row>
    <row r="14597" spans="9:9" x14ac:dyDescent="0.25">
      <c r="I14597" s="166"/>
    </row>
    <row r="14598" spans="9:9" x14ac:dyDescent="0.25">
      <c r="I14598" s="166"/>
    </row>
    <row r="14599" spans="9:9" x14ac:dyDescent="0.25">
      <c r="I14599" s="166"/>
    </row>
    <row r="14600" spans="9:9" x14ac:dyDescent="0.25">
      <c r="I14600" s="166"/>
    </row>
    <row r="14601" spans="9:9" x14ac:dyDescent="0.25">
      <c r="I14601" s="166"/>
    </row>
    <row r="14602" spans="9:9" x14ac:dyDescent="0.25">
      <c r="I14602" s="166"/>
    </row>
    <row r="14603" spans="9:9" x14ac:dyDescent="0.25">
      <c r="I14603" s="166"/>
    </row>
    <row r="14604" spans="9:9" x14ac:dyDescent="0.25">
      <c r="I14604" s="166"/>
    </row>
    <row r="14605" spans="9:9" x14ac:dyDescent="0.25">
      <c r="I14605" s="166"/>
    </row>
    <row r="14606" spans="9:9" x14ac:dyDescent="0.25">
      <c r="I14606" s="166"/>
    </row>
    <row r="14607" spans="9:9" x14ac:dyDescent="0.25">
      <c r="I14607" s="166"/>
    </row>
    <row r="14608" spans="9:9" x14ac:dyDescent="0.25">
      <c r="I14608" s="166"/>
    </row>
    <row r="14609" spans="9:9" x14ac:dyDescent="0.25">
      <c r="I14609" s="166"/>
    </row>
    <row r="14610" spans="9:9" x14ac:dyDescent="0.25">
      <c r="I14610" s="166"/>
    </row>
    <row r="14611" spans="9:9" x14ac:dyDescent="0.25">
      <c r="I14611" s="166"/>
    </row>
    <row r="14612" spans="9:9" x14ac:dyDescent="0.25">
      <c r="I14612" s="166"/>
    </row>
    <row r="14613" spans="9:9" x14ac:dyDescent="0.25">
      <c r="I14613" s="166"/>
    </row>
    <row r="14614" spans="9:9" x14ac:dyDescent="0.25">
      <c r="I14614" s="166"/>
    </row>
    <row r="14615" spans="9:9" x14ac:dyDescent="0.25">
      <c r="I14615" s="166"/>
    </row>
    <row r="14616" spans="9:9" x14ac:dyDescent="0.25">
      <c r="I14616" s="166"/>
    </row>
    <row r="14617" spans="9:9" x14ac:dyDescent="0.25">
      <c r="I14617" s="166"/>
    </row>
    <row r="14618" spans="9:9" x14ac:dyDescent="0.25">
      <c r="I14618" s="166"/>
    </row>
    <row r="14619" spans="9:9" x14ac:dyDescent="0.25">
      <c r="I14619" s="166"/>
    </row>
    <row r="14620" spans="9:9" x14ac:dyDescent="0.25">
      <c r="I14620" s="166"/>
    </row>
    <row r="14621" spans="9:9" x14ac:dyDescent="0.25">
      <c r="I14621" s="166"/>
    </row>
    <row r="14622" spans="9:9" x14ac:dyDescent="0.25">
      <c r="I14622" s="166"/>
    </row>
    <row r="14623" spans="9:9" x14ac:dyDescent="0.25">
      <c r="I14623" s="166"/>
    </row>
    <row r="14624" spans="9:9" x14ac:dyDescent="0.25">
      <c r="I14624" s="166"/>
    </row>
    <row r="14625" spans="9:9" x14ac:dyDescent="0.25">
      <c r="I14625" s="166"/>
    </row>
    <row r="14626" spans="9:9" x14ac:dyDescent="0.25">
      <c r="I14626" s="166"/>
    </row>
    <row r="14627" spans="9:9" x14ac:dyDescent="0.25">
      <c r="I14627" s="166"/>
    </row>
    <row r="14628" spans="9:9" x14ac:dyDescent="0.25">
      <c r="I14628" s="166"/>
    </row>
    <row r="14629" spans="9:9" x14ac:dyDescent="0.25">
      <c r="I14629" s="166"/>
    </row>
    <row r="14630" spans="9:9" x14ac:dyDescent="0.25">
      <c r="I14630" s="166"/>
    </row>
    <row r="14631" spans="9:9" x14ac:dyDescent="0.25">
      <c r="I14631" s="166"/>
    </row>
    <row r="14632" spans="9:9" x14ac:dyDescent="0.25">
      <c r="I14632" s="166"/>
    </row>
    <row r="14633" spans="9:9" x14ac:dyDescent="0.25">
      <c r="I14633" s="166"/>
    </row>
    <row r="14634" spans="9:9" x14ac:dyDescent="0.25">
      <c r="I14634" s="166"/>
    </row>
    <row r="14635" spans="9:9" x14ac:dyDescent="0.25">
      <c r="I14635" s="166"/>
    </row>
    <row r="14636" spans="9:9" x14ac:dyDescent="0.25">
      <c r="I14636" s="166"/>
    </row>
    <row r="14637" spans="9:9" x14ac:dyDescent="0.25">
      <c r="I14637" s="166"/>
    </row>
    <row r="14638" spans="9:9" x14ac:dyDescent="0.25">
      <c r="I14638" s="166"/>
    </row>
    <row r="14639" spans="9:9" x14ac:dyDescent="0.25">
      <c r="I14639" s="166"/>
    </row>
    <row r="14640" spans="9:9" x14ac:dyDescent="0.25">
      <c r="I14640" s="166"/>
    </row>
    <row r="14641" spans="9:9" x14ac:dyDescent="0.25">
      <c r="I14641" s="166"/>
    </row>
    <row r="14642" spans="9:9" x14ac:dyDescent="0.25">
      <c r="I14642" s="166"/>
    </row>
    <row r="14643" spans="9:9" x14ac:dyDescent="0.25">
      <c r="I14643" s="166"/>
    </row>
    <row r="14644" spans="9:9" x14ac:dyDescent="0.25">
      <c r="I14644" s="166"/>
    </row>
    <row r="14645" spans="9:9" x14ac:dyDescent="0.25">
      <c r="I14645" s="166"/>
    </row>
    <row r="14646" spans="9:9" x14ac:dyDescent="0.25">
      <c r="I14646" s="166"/>
    </row>
    <row r="14647" spans="9:9" x14ac:dyDescent="0.25">
      <c r="I14647" s="166"/>
    </row>
    <row r="14648" spans="9:9" x14ac:dyDescent="0.25">
      <c r="I14648" s="166"/>
    </row>
    <row r="14649" spans="9:9" x14ac:dyDescent="0.25">
      <c r="I14649" s="166"/>
    </row>
    <row r="14650" spans="9:9" x14ac:dyDescent="0.25">
      <c r="I14650" s="166"/>
    </row>
    <row r="14651" spans="9:9" x14ac:dyDescent="0.25">
      <c r="I14651" s="166"/>
    </row>
    <row r="14652" spans="9:9" x14ac:dyDescent="0.25">
      <c r="I14652" s="166"/>
    </row>
    <row r="14653" spans="9:9" x14ac:dyDescent="0.25">
      <c r="I14653" s="166"/>
    </row>
    <row r="14654" spans="9:9" x14ac:dyDescent="0.25">
      <c r="I14654" s="166"/>
    </row>
    <row r="14655" spans="9:9" x14ac:dyDescent="0.25">
      <c r="I14655" s="166"/>
    </row>
    <row r="14656" spans="9:9" x14ac:dyDescent="0.25">
      <c r="I14656" s="166"/>
    </row>
    <row r="14657" spans="9:9" x14ac:dyDescent="0.25">
      <c r="I14657" s="166"/>
    </row>
    <row r="14658" spans="9:9" x14ac:dyDescent="0.25">
      <c r="I14658" s="166"/>
    </row>
    <row r="14659" spans="9:9" x14ac:dyDescent="0.25">
      <c r="I14659" s="166"/>
    </row>
    <row r="14660" spans="9:9" x14ac:dyDescent="0.25">
      <c r="I14660" s="166"/>
    </row>
    <row r="14661" spans="9:9" x14ac:dyDescent="0.25">
      <c r="I14661" s="166"/>
    </row>
    <row r="14662" spans="9:9" x14ac:dyDescent="0.25">
      <c r="I14662" s="166"/>
    </row>
    <row r="14663" spans="9:9" x14ac:dyDescent="0.25">
      <c r="I14663" s="166"/>
    </row>
    <row r="14664" spans="9:9" x14ac:dyDescent="0.25">
      <c r="I14664" s="166"/>
    </row>
    <row r="14665" spans="9:9" x14ac:dyDescent="0.25">
      <c r="I14665" s="166"/>
    </row>
    <row r="14666" spans="9:9" x14ac:dyDescent="0.25">
      <c r="I14666" s="166"/>
    </row>
    <row r="14667" spans="9:9" x14ac:dyDescent="0.25">
      <c r="I14667" s="166"/>
    </row>
    <row r="14668" spans="9:9" x14ac:dyDescent="0.25">
      <c r="I14668" s="166"/>
    </row>
    <row r="14669" spans="9:9" x14ac:dyDescent="0.25">
      <c r="I14669" s="166"/>
    </row>
    <row r="14670" spans="9:9" x14ac:dyDescent="0.25">
      <c r="I14670" s="166"/>
    </row>
    <row r="14671" spans="9:9" x14ac:dyDescent="0.25">
      <c r="I14671" s="166"/>
    </row>
    <row r="14672" spans="9:9" x14ac:dyDescent="0.25">
      <c r="I14672" s="166"/>
    </row>
    <row r="14673" spans="9:9" x14ac:dyDescent="0.25">
      <c r="I14673" s="166"/>
    </row>
    <row r="14674" spans="9:9" x14ac:dyDescent="0.25">
      <c r="I14674" s="166"/>
    </row>
    <row r="14675" spans="9:9" x14ac:dyDescent="0.25">
      <c r="I14675" s="166"/>
    </row>
    <row r="14676" spans="9:9" x14ac:dyDescent="0.25">
      <c r="I14676" s="166"/>
    </row>
    <row r="14677" spans="9:9" x14ac:dyDescent="0.25">
      <c r="I14677" s="166"/>
    </row>
    <row r="14678" spans="9:9" x14ac:dyDescent="0.25">
      <c r="I14678" s="166"/>
    </row>
    <row r="14679" spans="9:9" x14ac:dyDescent="0.25">
      <c r="I14679" s="166"/>
    </row>
    <row r="14680" spans="9:9" x14ac:dyDescent="0.25">
      <c r="I14680" s="166"/>
    </row>
    <row r="14681" spans="9:9" x14ac:dyDescent="0.25">
      <c r="I14681" s="166"/>
    </row>
    <row r="14682" spans="9:9" x14ac:dyDescent="0.25">
      <c r="I14682" s="166"/>
    </row>
    <row r="14683" spans="9:9" x14ac:dyDescent="0.25">
      <c r="I14683" s="166"/>
    </row>
    <row r="14684" spans="9:9" x14ac:dyDescent="0.25">
      <c r="I14684" s="166"/>
    </row>
    <row r="14685" spans="9:9" x14ac:dyDescent="0.25">
      <c r="I14685" s="166"/>
    </row>
    <row r="14686" spans="9:9" x14ac:dyDescent="0.25">
      <c r="I14686" s="166"/>
    </row>
    <row r="14687" spans="9:9" x14ac:dyDescent="0.25">
      <c r="I14687" s="166"/>
    </row>
    <row r="14688" spans="9:9" x14ac:dyDescent="0.25">
      <c r="I14688" s="166"/>
    </row>
    <row r="14689" spans="9:9" x14ac:dyDescent="0.25">
      <c r="I14689" s="166"/>
    </row>
    <row r="14690" spans="9:9" x14ac:dyDescent="0.25">
      <c r="I14690" s="166"/>
    </row>
    <row r="14691" spans="9:9" x14ac:dyDescent="0.25">
      <c r="I14691" s="166"/>
    </row>
    <row r="14692" spans="9:9" x14ac:dyDescent="0.25">
      <c r="I14692" s="166"/>
    </row>
    <row r="14693" spans="9:9" x14ac:dyDescent="0.25">
      <c r="I14693" s="166"/>
    </row>
    <row r="14694" spans="9:9" x14ac:dyDescent="0.25">
      <c r="I14694" s="166"/>
    </row>
    <row r="14695" spans="9:9" x14ac:dyDescent="0.25">
      <c r="I14695" s="166"/>
    </row>
    <row r="14696" spans="9:9" x14ac:dyDescent="0.25">
      <c r="I14696" s="166"/>
    </row>
    <row r="14697" spans="9:9" x14ac:dyDescent="0.25">
      <c r="I14697" s="166"/>
    </row>
    <row r="14698" spans="9:9" x14ac:dyDescent="0.25">
      <c r="I14698" s="166"/>
    </row>
    <row r="14699" spans="9:9" x14ac:dyDescent="0.25">
      <c r="I14699" s="166"/>
    </row>
    <row r="14700" spans="9:9" x14ac:dyDescent="0.25">
      <c r="I14700" s="166"/>
    </row>
    <row r="14701" spans="9:9" x14ac:dyDescent="0.25">
      <c r="I14701" s="166"/>
    </row>
    <row r="14702" spans="9:9" x14ac:dyDescent="0.25">
      <c r="I14702" s="166"/>
    </row>
    <row r="14703" spans="9:9" x14ac:dyDescent="0.25">
      <c r="I14703" s="166"/>
    </row>
    <row r="14704" spans="9:9" x14ac:dyDescent="0.25">
      <c r="I14704" s="166"/>
    </row>
    <row r="14705" spans="9:9" x14ac:dyDescent="0.25">
      <c r="I14705" s="166"/>
    </row>
    <row r="14706" spans="9:9" x14ac:dyDescent="0.25">
      <c r="I14706" s="166"/>
    </row>
    <row r="14707" spans="9:9" x14ac:dyDescent="0.25">
      <c r="I14707" s="166"/>
    </row>
    <row r="14708" spans="9:9" x14ac:dyDescent="0.25">
      <c r="I14708" s="166"/>
    </row>
    <row r="14709" spans="9:9" x14ac:dyDescent="0.25">
      <c r="I14709" s="166"/>
    </row>
    <row r="14710" spans="9:9" x14ac:dyDescent="0.25">
      <c r="I14710" s="166"/>
    </row>
    <row r="14711" spans="9:9" x14ac:dyDescent="0.25">
      <c r="I14711" s="166"/>
    </row>
    <row r="14712" spans="9:9" x14ac:dyDescent="0.25">
      <c r="I14712" s="166"/>
    </row>
    <row r="14713" spans="9:9" x14ac:dyDescent="0.25">
      <c r="I14713" s="166"/>
    </row>
    <row r="14714" spans="9:9" x14ac:dyDescent="0.25">
      <c r="I14714" s="166"/>
    </row>
    <row r="14715" spans="9:9" x14ac:dyDescent="0.25">
      <c r="I14715" s="166"/>
    </row>
    <row r="14716" spans="9:9" x14ac:dyDescent="0.25">
      <c r="I14716" s="166"/>
    </row>
    <row r="14717" spans="9:9" x14ac:dyDescent="0.25">
      <c r="I14717" s="166"/>
    </row>
    <row r="14718" spans="9:9" x14ac:dyDescent="0.25">
      <c r="I14718" s="166"/>
    </row>
    <row r="14719" spans="9:9" x14ac:dyDescent="0.25">
      <c r="I14719" s="166"/>
    </row>
    <row r="14720" spans="9:9" x14ac:dyDescent="0.25">
      <c r="I14720" s="166"/>
    </row>
    <row r="14721" spans="9:9" x14ac:dyDescent="0.25">
      <c r="I14721" s="166"/>
    </row>
    <row r="14722" spans="9:9" x14ac:dyDescent="0.25">
      <c r="I14722" s="166"/>
    </row>
    <row r="14723" spans="9:9" x14ac:dyDescent="0.25">
      <c r="I14723" s="166"/>
    </row>
    <row r="14724" spans="9:9" x14ac:dyDescent="0.25">
      <c r="I14724" s="166"/>
    </row>
    <row r="14725" spans="9:9" x14ac:dyDescent="0.25">
      <c r="I14725" s="166"/>
    </row>
    <row r="14726" spans="9:9" x14ac:dyDescent="0.25">
      <c r="I14726" s="166"/>
    </row>
    <row r="14727" spans="9:9" x14ac:dyDescent="0.25">
      <c r="I14727" s="166"/>
    </row>
    <row r="14728" spans="9:9" x14ac:dyDescent="0.25">
      <c r="I14728" s="166"/>
    </row>
    <row r="14729" spans="9:9" x14ac:dyDescent="0.25">
      <c r="I14729" s="166"/>
    </row>
    <row r="14730" spans="9:9" x14ac:dyDescent="0.25">
      <c r="I14730" s="166"/>
    </row>
    <row r="14731" spans="9:9" x14ac:dyDescent="0.25">
      <c r="I14731" s="166"/>
    </row>
    <row r="14732" spans="9:9" x14ac:dyDescent="0.25">
      <c r="I14732" s="166"/>
    </row>
    <row r="14733" spans="9:9" x14ac:dyDescent="0.25">
      <c r="I14733" s="166"/>
    </row>
    <row r="14734" spans="9:9" x14ac:dyDescent="0.25">
      <c r="I14734" s="166"/>
    </row>
    <row r="14735" spans="9:9" x14ac:dyDescent="0.25">
      <c r="I14735" s="166"/>
    </row>
    <row r="14736" spans="9:9" x14ac:dyDescent="0.25">
      <c r="I14736" s="166"/>
    </row>
    <row r="14737" spans="9:9" x14ac:dyDescent="0.25">
      <c r="I14737" s="166"/>
    </row>
    <row r="14738" spans="9:9" x14ac:dyDescent="0.25">
      <c r="I14738" s="166"/>
    </row>
    <row r="14739" spans="9:9" x14ac:dyDescent="0.25">
      <c r="I14739" s="166"/>
    </row>
    <row r="14740" spans="9:9" x14ac:dyDescent="0.25">
      <c r="I14740" s="166"/>
    </row>
    <row r="14741" spans="9:9" x14ac:dyDescent="0.25">
      <c r="I14741" s="166"/>
    </row>
    <row r="14742" spans="9:9" x14ac:dyDescent="0.25">
      <c r="I14742" s="166"/>
    </row>
    <row r="14743" spans="9:9" x14ac:dyDescent="0.25">
      <c r="I14743" s="166"/>
    </row>
    <row r="14744" spans="9:9" x14ac:dyDescent="0.25">
      <c r="I14744" s="166"/>
    </row>
    <row r="14745" spans="9:9" x14ac:dyDescent="0.25">
      <c r="I14745" s="166"/>
    </row>
    <row r="14746" spans="9:9" x14ac:dyDescent="0.25">
      <c r="I14746" s="166"/>
    </row>
    <row r="14747" spans="9:9" x14ac:dyDescent="0.25">
      <c r="I14747" s="166"/>
    </row>
    <row r="14748" spans="9:9" x14ac:dyDescent="0.25">
      <c r="I14748" s="166"/>
    </row>
    <row r="14749" spans="9:9" x14ac:dyDescent="0.25">
      <c r="I14749" s="166"/>
    </row>
    <row r="14750" spans="9:9" x14ac:dyDescent="0.25">
      <c r="I14750" s="166"/>
    </row>
    <row r="14751" spans="9:9" x14ac:dyDescent="0.25">
      <c r="I14751" s="166"/>
    </row>
    <row r="14752" spans="9:9" x14ac:dyDescent="0.25">
      <c r="I14752" s="166"/>
    </row>
    <row r="14753" spans="9:9" x14ac:dyDescent="0.25">
      <c r="I14753" s="166"/>
    </row>
    <row r="14754" spans="9:9" x14ac:dyDescent="0.25">
      <c r="I14754" s="166"/>
    </row>
    <row r="14755" spans="9:9" x14ac:dyDescent="0.25">
      <c r="I14755" s="166"/>
    </row>
    <row r="14756" spans="9:9" x14ac:dyDescent="0.25">
      <c r="I14756" s="166"/>
    </row>
    <row r="14757" spans="9:9" x14ac:dyDescent="0.25">
      <c r="I14757" s="166"/>
    </row>
    <row r="14758" spans="9:9" x14ac:dyDescent="0.25">
      <c r="I14758" s="166"/>
    </row>
    <row r="14759" spans="9:9" x14ac:dyDescent="0.25">
      <c r="I14759" s="166"/>
    </row>
    <row r="14760" spans="9:9" x14ac:dyDescent="0.25">
      <c r="I14760" s="166"/>
    </row>
    <row r="14761" spans="9:9" x14ac:dyDescent="0.25">
      <c r="I14761" s="166"/>
    </row>
    <row r="14762" spans="9:9" x14ac:dyDescent="0.25">
      <c r="I14762" s="166"/>
    </row>
    <row r="14763" spans="9:9" x14ac:dyDescent="0.25">
      <c r="I14763" s="166"/>
    </row>
    <row r="14764" spans="9:9" x14ac:dyDescent="0.25">
      <c r="I14764" s="166"/>
    </row>
    <row r="14765" spans="9:9" x14ac:dyDescent="0.25">
      <c r="I14765" s="166"/>
    </row>
    <row r="14766" spans="9:9" x14ac:dyDescent="0.25">
      <c r="I14766" s="166"/>
    </row>
    <row r="14767" spans="9:9" x14ac:dyDescent="0.25">
      <c r="I14767" s="166"/>
    </row>
    <row r="14768" spans="9:9" x14ac:dyDescent="0.25">
      <c r="I14768" s="166"/>
    </row>
    <row r="14769" spans="9:9" x14ac:dyDescent="0.25">
      <c r="I14769" s="166"/>
    </row>
    <row r="14770" spans="9:9" x14ac:dyDescent="0.25">
      <c r="I14770" s="166"/>
    </row>
    <row r="14771" spans="9:9" x14ac:dyDescent="0.25">
      <c r="I14771" s="166"/>
    </row>
    <row r="14772" spans="9:9" x14ac:dyDescent="0.25">
      <c r="I14772" s="166"/>
    </row>
    <row r="14773" spans="9:9" x14ac:dyDescent="0.25">
      <c r="I14773" s="166"/>
    </row>
    <row r="14774" spans="9:9" x14ac:dyDescent="0.25">
      <c r="I14774" s="166"/>
    </row>
    <row r="14775" spans="9:9" x14ac:dyDescent="0.25">
      <c r="I14775" s="166"/>
    </row>
    <row r="14776" spans="9:9" x14ac:dyDescent="0.25">
      <c r="I14776" s="166"/>
    </row>
    <row r="14777" spans="9:9" x14ac:dyDescent="0.25">
      <c r="I14777" s="166"/>
    </row>
    <row r="14778" spans="9:9" x14ac:dyDescent="0.25">
      <c r="I14778" s="166"/>
    </row>
    <row r="14779" spans="9:9" x14ac:dyDescent="0.25">
      <c r="I14779" s="166"/>
    </row>
    <row r="14780" spans="9:9" x14ac:dyDescent="0.25">
      <c r="I14780" s="166"/>
    </row>
    <row r="14781" spans="9:9" x14ac:dyDescent="0.25">
      <c r="I14781" s="166"/>
    </row>
    <row r="14782" spans="9:9" x14ac:dyDescent="0.25">
      <c r="I14782" s="166"/>
    </row>
    <row r="14783" spans="9:9" x14ac:dyDescent="0.25">
      <c r="I14783" s="166"/>
    </row>
    <row r="14784" spans="9:9" x14ac:dyDescent="0.25">
      <c r="I14784" s="166"/>
    </row>
    <row r="14785" spans="9:9" x14ac:dyDescent="0.25">
      <c r="I14785" s="166"/>
    </row>
    <row r="14786" spans="9:9" x14ac:dyDescent="0.25">
      <c r="I14786" s="166"/>
    </row>
    <row r="14787" spans="9:9" x14ac:dyDescent="0.25">
      <c r="I14787" s="166"/>
    </row>
    <row r="14788" spans="9:9" x14ac:dyDescent="0.25">
      <c r="I14788" s="166"/>
    </row>
    <row r="14789" spans="9:9" x14ac:dyDescent="0.25">
      <c r="I14789" s="166"/>
    </row>
    <row r="14790" spans="9:9" x14ac:dyDescent="0.25">
      <c r="I14790" s="166"/>
    </row>
    <row r="14791" spans="9:9" x14ac:dyDescent="0.25">
      <c r="I14791" s="166"/>
    </row>
    <row r="14792" spans="9:9" x14ac:dyDescent="0.25">
      <c r="I14792" s="166"/>
    </row>
    <row r="14793" spans="9:9" x14ac:dyDescent="0.25">
      <c r="I14793" s="166"/>
    </row>
    <row r="14794" spans="9:9" x14ac:dyDescent="0.25">
      <c r="I14794" s="166"/>
    </row>
    <row r="14795" spans="9:9" x14ac:dyDescent="0.25">
      <c r="I14795" s="166"/>
    </row>
    <row r="14796" spans="9:9" x14ac:dyDescent="0.25">
      <c r="I14796" s="166"/>
    </row>
    <row r="14797" spans="9:9" x14ac:dyDescent="0.25">
      <c r="I14797" s="166"/>
    </row>
    <row r="14798" spans="9:9" x14ac:dyDescent="0.25">
      <c r="I14798" s="166"/>
    </row>
    <row r="14799" spans="9:9" x14ac:dyDescent="0.25">
      <c r="I14799" s="166"/>
    </row>
    <row r="14800" spans="9:9" x14ac:dyDescent="0.25">
      <c r="I14800" s="166"/>
    </row>
    <row r="14801" spans="9:9" x14ac:dyDescent="0.25">
      <c r="I14801" s="166"/>
    </row>
    <row r="14802" spans="9:9" x14ac:dyDescent="0.25">
      <c r="I14802" s="166"/>
    </row>
    <row r="14803" spans="9:9" x14ac:dyDescent="0.25">
      <c r="I14803" s="166"/>
    </row>
    <row r="14804" spans="9:9" x14ac:dyDescent="0.25">
      <c r="I14804" s="166"/>
    </row>
    <row r="14805" spans="9:9" x14ac:dyDescent="0.25">
      <c r="I14805" s="166"/>
    </row>
    <row r="14806" spans="9:9" x14ac:dyDescent="0.25">
      <c r="I14806" s="166"/>
    </row>
    <row r="14807" spans="9:9" x14ac:dyDescent="0.25">
      <c r="I14807" s="166"/>
    </row>
    <row r="14808" spans="9:9" x14ac:dyDescent="0.25">
      <c r="I14808" s="166"/>
    </row>
    <row r="14809" spans="9:9" x14ac:dyDescent="0.25">
      <c r="I14809" s="166"/>
    </row>
    <row r="14810" spans="9:9" x14ac:dyDescent="0.25">
      <c r="I14810" s="166"/>
    </row>
    <row r="14811" spans="9:9" x14ac:dyDescent="0.25">
      <c r="I14811" s="166"/>
    </row>
    <row r="14812" spans="9:9" x14ac:dyDescent="0.25">
      <c r="I14812" s="166"/>
    </row>
    <row r="14813" spans="9:9" x14ac:dyDescent="0.25">
      <c r="I14813" s="166"/>
    </row>
    <row r="14814" spans="9:9" x14ac:dyDescent="0.25">
      <c r="I14814" s="166"/>
    </row>
    <row r="14815" spans="9:9" x14ac:dyDescent="0.25">
      <c r="I14815" s="166"/>
    </row>
    <row r="14816" spans="9:9" x14ac:dyDescent="0.25">
      <c r="I14816" s="166"/>
    </row>
    <row r="14817" spans="9:9" x14ac:dyDescent="0.25">
      <c r="I14817" s="166"/>
    </row>
    <row r="14818" spans="9:9" x14ac:dyDescent="0.25">
      <c r="I14818" s="166"/>
    </row>
    <row r="14819" spans="9:9" x14ac:dyDescent="0.25">
      <c r="I14819" s="166"/>
    </row>
    <row r="14820" spans="9:9" x14ac:dyDescent="0.25">
      <c r="I14820" s="166"/>
    </row>
    <row r="14821" spans="9:9" x14ac:dyDescent="0.25">
      <c r="I14821" s="166"/>
    </row>
    <row r="14822" spans="9:9" x14ac:dyDescent="0.25">
      <c r="I14822" s="166"/>
    </row>
    <row r="14823" spans="9:9" x14ac:dyDescent="0.25">
      <c r="I14823" s="166"/>
    </row>
    <row r="14824" spans="9:9" x14ac:dyDescent="0.25">
      <c r="I14824" s="166"/>
    </row>
    <row r="14825" spans="9:9" x14ac:dyDescent="0.25">
      <c r="I14825" s="166"/>
    </row>
    <row r="14826" spans="9:9" x14ac:dyDescent="0.25">
      <c r="I14826" s="166"/>
    </row>
    <row r="14827" spans="9:9" x14ac:dyDescent="0.25">
      <c r="I14827" s="166"/>
    </row>
    <row r="14828" spans="9:9" x14ac:dyDescent="0.25">
      <c r="I14828" s="166"/>
    </row>
    <row r="14829" spans="9:9" x14ac:dyDescent="0.25">
      <c r="I14829" s="166"/>
    </row>
    <row r="14830" spans="9:9" x14ac:dyDescent="0.25">
      <c r="I14830" s="166"/>
    </row>
    <row r="14831" spans="9:9" x14ac:dyDescent="0.25">
      <c r="I14831" s="166"/>
    </row>
    <row r="14832" spans="9:9" x14ac:dyDescent="0.25">
      <c r="I14832" s="166"/>
    </row>
    <row r="14833" spans="9:9" x14ac:dyDescent="0.25">
      <c r="I14833" s="166"/>
    </row>
    <row r="14834" spans="9:9" x14ac:dyDescent="0.25">
      <c r="I14834" s="166"/>
    </row>
    <row r="14835" spans="9:9" x14ac:dyDescent="0.25">
      <c r="I14835" s="166"/>
    </row>
    <row r="14836" spans="9:9" x14ac:dyDescent="0.25">
      <c r="I14836" s="166"/>
    </row>
    <row r="14837" spans="9:9" x14ac:dyDescent="0.25">
      <c r="I14837" s="166"/>
    </row>
    <row r="14838" spans="9:9" x14ac:dyDescent="0.25">
      <c r="I14838" s="166"/>
    </row>
    <row r="14839" spans="9:9" x14ac:dyDescent="0.25">
      <c r="I14839" s="166"/>
    </row>
    <row r="14840" spans="9:9" x14ac:dyDescent="0.25">
      <c r="I14840" s="166"/>
    </row>
    <row r="14841" spans="9:9" x14ac:dyDescent="0.25">
      <c r="I14841" s="166"/>
    </row>
    <row r="14842" spans="9:9" x14ac:dyDescent="0.25">
      <c r="I14842" s="166"/>
    </row>
    <row r="14843" spans="9:9" x14ac:dyDescent="0.25">
      <c r="I14843" s="166"/>
    </row>
    <row r="14844" spans="9:9" x14ac:dyDescent="0.25">
      <c r="I14844" s="166"/>
    </row>
    <row r="14845" spans="9:9" x14ac:dyDescent="0.25">
      <c r="I14845" s="166"/>
    </row>
    <row r="14846" spans="9:9" x14ac:dyDescent="0.25">
      <c r="I14846" s="166"/>
    </row>
    <row r="14847" spans="9:9" x14ac:dyDescent="0.25">
      <c r="I14847" s="166"/>
    </row>
    <row r="14848" spans="9:9" x14ac:dyDescent="0.25">
      <c r="I14848" s="166"/>
    </row>
    <row r="14849" spans="9:9" x14ac:dyDescent="0.25">
      <c r="I14849" s="166"/>
    </row>
    <row r="14850" spans="9:9" x14ac:dyDescent="0.25">
      <c r="I14850" s="166"/>
    </row>
    <row r="14851" spans="9:9" x14ac:dyDescent="0.25">
      <c r="I14851" s="166"/>
    </row>
    <row r="14852" spans="9:9" x14ac:dyDescent="0.25">
      <c r="I14852" s="166"/>
    </row>
    <row r="14853" spans="9:9" x14ac:dyDescent="0.25">
      <c r="I14853" s="166"/>
    </row>
    <row r="14854" spans="9:9" x14ac:dyDescent="0.25">
      <c r="I14854" s="166"/>
    </row>
    <row r="14855" spans="9:9" x14ac:dyDescent="0.25">
      <c r="I14855" s="166"/>
    </row>
    <row r="14856" spans="9:9" x14ac:dyDescent="0.25">
      <c r="I14856" s="166"/>
    </row>
    <row r="14857" spans="9:9" x14ac:dyDescent="0.25">
      <c r="I14857" s="166"/>
    </row>
    <row r="14858" spans="9:9" x14ac:dyDescent="0.25">
      <c r="I14858" s="166"/>
    </row>
    <row r="14859" spans="9:9" x14ac:dyDescent="0.25">
      <c r="I14859" s="166"/>
    </row>
    <row r="14860" spans="9:9" x14ac:dyDescent="0.25">
      <c r="I14860" s="166"/>
    </row>
    <row r="14861" spans="9:9" x14ac:dyDescent="0.25">
      <c r="I14861" s="166"/>
    </row>
    <row r="14862" spans="9:9" x14ac:dyDescent="0.25">
      <c r="I14862" s="166"/>
    </row>
    <row r="14863" spans="9:9" x14ac:dyDescent="0.25">
      <c r="I14863" s="166"/>
    </row>
    <row r="14864" spans="9:9" x14ac:dyDescent="0.25">
      <c r="I14864" s="166"/>
    </row>
    <row r="14865" spans="9:9" x14ac:dyDescent="0.25">
      <c r="I14865" s="166"/>
    </row>
    <row r="14866" spans="9:9" x14ac:dyDescent="0.25">
      <c r="I14866" s="166"/>
    </row>
    <row r="14867" spans="9:9" x14ac:dyDescent="0.25">
      <c r="I14867" s="166"/>
    </row>
    <row r="14868" spans="9:9" x14ac:dyDescent="0.25">
      <c r="I14868" s="166"/>
    </row>
    <row r="14869" spans="9:9" x14ac:dyDescent="0.25">
      <c r="I14869" s="166"/>
    </row>
    <row r="14870" spans="9:9" x14ac:dyDescent="0.25">
      <c r="I14870" s="166"/>
    </row>
    <row r="14871" spans="9:9" x14ac:dyDescent="0.25">
      <c r="I14871" s="166"/>
    </row>
    <row r="14872" spans="9:9" x14ac:dyDescent="0.25">
      <c r="I14872" s="166"/>
    </row>
    <row r="14873" spans="9:9" x14ac:dyDescent="0.25">
      <c r="I14873" s="166"/>
    </row>
    <row r="14874" spans="9:9" x14ac:dyDescent="0.25">
      <c r="I14874" s="166"/>
    </row>
    <row r="14875" spans="9:9" x14ac:dyDescent="0.25">
      <c r="I14875" s="166"/>
    </row>
    <row r="14876" spans="9:9" x14ac:dyDescent="0.25">
      <c r="I14876" s="166"/>
    </row>
    <row r="14877" spans="9:9" x14ac:dyDescent="0.25">
      <c r="I14877" s="166"/>
    </row>
    <row r="14878" spans="9:9" x14ac:dyDescent="0.25">
      <c r="I14878" s="166"/>
    </row>
    <row r="14879" spans="9:9" x14ac:dyDescent="0.25">
      <c r="I14879" s="166"/>
    </row>
    <row r="14880" spans="9:9" x14ac:dyDescent="0.25">
      <c r="I14880" s="166"/>
    </row>
    <row r="14881" spans="9:9" x14ac:dyDescent="0.25">
      <c r="I14881" s="166"/>
    </row>
    <row r="14882" spans="9:9" x14ac:dyDescent="0.25">
      <c r="I14882" s="166"/>
    </row>
    <row r="14883" spans="9:9" x14ac:dyDescent="0.25">
      <c r="I14883" s="166"/>
    </row>
    <row r="14884" spans="9:9" x14ac:dyDescent="0.25">
      <c r="I14884" s="166"/>
    </row>
    <row r="14885" spans="9:9" x14ac:dyDescent="0.25">
      <c r="I14885" s="166"/>
    </row>
    <row r="14886" spans="9:9" x14ac:dyDescent="0.25">
      <c r="I14886" s="166"/>
    </row>
    <row r="14887" spans="9:9" x14ac:dyDescent="0.25">
      <c r="I14887" s="166"/>
    </row>
    <row r="14888" spans="9:9" x14ac:dyDescent="0.25">
      <c r="I14888" s="166"/>
    </row>
    <row r="14889" spans="9:9" x14ac:dyDescent="0.25">
      <c r="I14889" s="166"/>
    </row>
    <row r="14890" spans="9:9" x14ac:dyDescent="0.25">
      <c r="I14890" s="166"/>
    </row>
    <row r="14891" spans="9:9" x14ac:dyDescent="0.25">
      <c r="I14891" s="166"/>
    </row>
    <row r="14892" spans="9:9" x14ac:dyDescent="0.25">
      <c r="I14892" s="166"/>
    </row>
    <row r="14893" spans="9:9" x14ac:dyDescent="0.25">
      <c r="I14893" s="166"/>
    </row>
    <row r="14894" spans="9:9" x14ac:dyDescent="0.25">
      <c r="I14894" s="166"/>
    </row>
    <row r="14895" spans="9:9" x14ac:dyDescent="0.25">
      <c r="I14895" s="166"/>
    </row>
    <row r="14896" spans="9:9" x14ac:dyDescent="0.25">
      <c r="I14896" s="166"/>
    </row>
    <row r="14897" spans="9:9" x14ac:dyDescent="0.25">
      <c r="I14897" s="166"/>
    </row>
    <row r="14898" spans="9:9" x14ac:dyDescent="0.25">
      <c r="I14898" s="166"/>
    </row>
    <row r="14899" spans="9:9" x14ac:dyDescent="0.25">
      <c r="I14899" s="166"/>
    </row>
    <row r="14900" spans="9:9" x14ac:dyDescent="0.25">
      <c r="I14900" s="166"/>
    </row>
    <row r="14901" spans="9:9" x14ac:dyDescent="0.25">
      <c r="I14901" s="166"/>
    </row>
    <row r="14902" spans="9:9" x14ac:dyDescent="0.25">
      <c r="I14902" s="166"/>
    </row>
    <row r="14903" spans="9:9" x14ac:dyDescent="0.25">
      <c r="I14903" s="166"/>
    </row>
    <row r="14904" spans="9:9" x14ac:dyDescent="0.25">
      <c r="I14904" s="166"/>
    </row>
    <row r="14905" spans="9:9" x14ac:dyDescent="0.25">
      <c r="I14905" s="166"/>
    </row>
    <row r="14906" spans="9:9" x14ac:dyDescent="0.25">
      <c r="I14906" s="166"/>
    </row>
    <row r="14907" spans="9:9" x14ac:dyDescent="0.25">
      <c r="I14907" s="166"/>
    </row>
    <row r="14908" spans="9:9" x14ac:dyDescent="0.25">
      <c r="I14908" s="166"/>
    </row>
    <row r="14909" spans="9:9" x14ac:dyDescent="0.25">
      <c r="I14909" s="166"/>
    </row>
    <row r="14910" spans="9:9" x14ac:dyDescent="0.25">
      <c r="I14910" s="166"/>
    </row>
    <row r="14911" spans="9:9" x14ac:dyDescent="0.25">
      <c r="I14911" s="166"/>
    </row>
    <row r="14912" spans="9:9" x14ac:dyDescent="0.25">
      <c r="I14912" s="166"/>
    </row>
    <row r="14913" spans="9:9" x14ac:dyDescent="0.25">
      <c r="I14913" s="166"/>
    </row>
    <row r="14914" spans="9:9" x14ac:dyDescent="0.25">
      <c r="I14914" s="166"/>
    </row>
    <row r="14915" spans="9:9" x14ac:dyDescent="0.25">
      <c r="I14915" s="166"/>
    </row>
    <row r="14916" spans="9:9" x14ac:dyDescent="0.25">
      <c r="I14916" s="166"/>
    </row>
    <row r="14917" spans="9:9" x14ac:dyDescent="0.25">
      <c r="I14917" s="166"/>
    </row>
    <row r="14918" spans="9:9" x14ac:dyDescent="0.25">
      <c r="I14918" s="166"/>
    </row>
    <row r="14919" spans="9:9" x14ac:dyDescent="0.25">
      <c r="I14919" s="166"/>
    </row>
    <row r="14920" spans="9:9" x14ac:dyDescent="0.25">
      <c r="I14920" s="166"/>
    </row>
    <row r="14921" spans="9:9" x14ac:dyDescent="0.25">
      <c r="I14921" s="166"/>
    </row>
    <row r="14922" spans="9:9" x14ac:dyDescent="0.25">
      <c r="I14922" s="166"/>
    </row>
    <row r="14923" spans="9:9" x14ac:dyDescent="0.25">
      <c r="I14923" s="166"/>
    </row>
    <row r="14924" spans="9:9" x14ac:dyDescent="0.25">
      <c r="I14924" s="166"/>
    </row>
    <row r="14925" spans="9:9" x14ac:dyDescent="0.25">
      <c r="I14925" s="166"/>
    </row>
    <row r="14926" spans="9:9" x14ac:dyDescent="0.25">
      <c r="I14926" s="166"/>
    </row>
    <row r="14927" spans="9:9" x14ac:dyDescent="0.25">
      <c r="I14927" s="166"/>
    </row>
    <row r="14928" spans="9:9" x14ac:dyDescent="0.25">
      <c r="I14928" s="166"/>
    </row>
    <row r="14929" spans="9:9" x14ac:dyDescent="0.25">
      <c r="I14929" s="166"/>
    </row>
    <row r="14930" spans="9:9" x14ac:dyDescent="0.25">
      <c r="I14930" s="166"/>
    </row>
    <row r="14931" spans="9:9" x14ac:dyDescent="0.25">
      <c r="I14931" s="166"/>
    </row>
    <row r="14932" spans="9:9" x14ac:dyDescent="0.25">
      <c r="I14932" s="166"/>
    </row>
    <row r="14933" spans="9:9" x14ac:dyDescent="0.25">
      <c r="I14933" s="166"/>
    </row>
    <row r="14934" spans="9:9" x14ac:dyDescent="0.25">
      <c r="I14934" s="166"/>
    </row>
    <row r="14935" spans="9:9" x14ac:dyDescent="0.25">
      <c r="I14935" s="166"/>
    </row>
    <row r="14936" spans="9:9" x14ac:dyDescent="0.25">
      <c r="I14936" s="166"/>
    </row>
    <row r="14937" spans="9:9" x14ac:dyDescent="0.25">
      <c r="I14937" s="166"/>
    </row>
    <row r="14938" spans="9:9" x14ac:dyDescent="0.25">
      <c r="I14938" s="166"/>
    </row>
    <row r="14939" spans="9:9" x14ac:dyDescent="0.25">
      <c r="I14939" s="166"/>
    </row>
    <row r="14940" spans="9:9" x14ac:dyDescent="0.25">
      <c r="I14940" s="166"/>
    </row>
    <row r="14941" spans="9:9" x14ac:dyDescent="0.25">
      <c r="I14941" s="166"/>
    </row>
    <row r="14942" spans="9:9" x14ac:dyDescent="0.25">
      <c r="I14942" s="166"/>
    </row>
    <row r="14943" spans="9:9" x14ac:dyDescent="0.25">
      <c r="I14943" s="166"/>
    </row>
    <row r="14944" spans="9:9" x14ac:dyDescent="0.25">
      <c r="I14944" s="166"/>
    </row>
    <row r="14945" spans="9:9" x14ac:dyDescent="0.25">
      <c r="I14945" s="166"/>
    </row>
    <row r="14946" spans="9:9" x14ac:dyDescent="0.25">
      <c r="I14946" s="166"/>
    </row>
    <row r="14947" spans="9:9" x14ac:dyDescent="0.25">
      <c r="I14947" s="166"/>
    </row>
    <row r="14948" spans="9:9" x14ac:dyDescent="0.25">
      <c r="I14948" s="166"/>
    </row>
    <row r="14949" spans="9:9" x14ac:dyDescent="0.25">
      <c r="I14949" s="166"/>
    </row>
    <row r="14950" spans="9:9" x14ac:dyDescent="0.25">
      <c r="I14950" s="166"/>
    </row>
    <row r="14951" spans="9:9" x14ac:dyDescent="0.25">
      <c r="I14951" s="166"/>
    </row>
    <row r="14952" spans="9:9" x14ac:dyDescent="0.25">
      <c r="I14952" s="166"/>
    </row>
    <row r="14953" spans="9:9" x14ac:dyDescent="0.25">
      <c r="I14953" s="166"/>
    </row>
    <row r="14954" spans="9:9" x14ac:dyDescent="0.25">
      <c r="I14954" s="166"/>
    </row>
    <row r="14955" spans="9:9" x14ac:dyDescent="0.25">
      <c r="I14955" s="166"/>
    </row>
    <row r="14956" spans="9:9" x14ac:dyDescent="0.25">
      <c r="I14956" s="166"/>
    </row>
    <row r="14957" spans="9:9" x14ac:dyDescent="0.25">
      <c r="I14957" s="166"/>
    </row>
    <row r="14958" spans="9:9" x14ac:dyDescent="0.25">
      <c r="I14958" s="166"/>
    </row>
    <row r="14959" spans="9:9" x14ac:dyDescent="0.25">
      <c r="I14959" s="166"/>
    </row>
    <row r="14960" spans="9:9" x14ac:dyDescent="0.25">
      <c r="I14960" s="166"/>
    </row>
    <row r="14961" spans="9:9" x14ac:dyDescent="0.25">
      <c r="I14961" s="166"/>
    </row>
    <row r="14962" spans="9:9" x14ac:dyDescent="0.25">
      <c r="I14962" s="166"/>
    </row>
    <row r="14963" spans="9:9" x14ac:dyDescent="0.25">
      <c r="I14963" s="166"/>
    </row>
    <row r="14964" spans="9:9" x14ac:dyDescent="0.25">
      <c r="I14964" s="166"/>
    </row>
    <row r="14965" spans="9:9" x14ac:dyDescent="0.25">
      <c r="I14965" s="166"/>
    </row>
    <row r="14966" spans="9:9" x14ac:dyDescent="0.25">
      <c r="I14966" s="166"/>
    </row>
    <row r="14967" spans="9:9" x14ac:dyDescent="0.25">
      <c r="I14967" s="166"/>
    </row>
    <row r="14968" spans="9:9" x14ac:dyDescent="0.25">
      <c r="I14968" s="166"/>
    </row>
    <row r="14969" spans="9:9" x14ac:dyDescent="0.25">
      <c r="I14969" s="166"/>
    </row>
    <row r="14970" spans="9:9" x14ac:dyDescent="0.25">
      <c r="I14970" s="166"/>
    </row>
    <row r="14971" spans="9:9" x14ac:dyDescent="0.25">
      <c r="I14971" s="166"/>
    </row>
    <row r="14972" spans="9:9" x14ac:dyDescent="0.25">
      <c r="I14972" s="166"/>
    </row>
    <row r="14973" spans="9:9" x14ac:dyDescent="0.25">
      <c r="I14973" s="166"/>
    </row>
    <row r="14974" spans="9:9" x14ac:dyDescent="0.25">
      <c r="I14974" s="166"/>
    </row>
    <row r="14975" spans="9:9" x14ac:dyDescent="0.25">
      <c r="I14975" s="166"/>
    </row>
    <row r="14976" spans="9:9" x14ac:dyDescent="0.25">
      <c r="I14976" s="166"/>
    </row>
    <row r="14977" spans="9:9" x14ac:dyDescent="0.25">
      <c r="I14977" s="166"/>
    </row>
    <row r="14978" spans="9:9" x14ac:dyDescent="0.25">
      <c r="I14978" s="166"/>
    </row>
    <row r="14979" spans="9:9" x14ac:dyDescent="0.25">
      <c r="I14979" s="166"/>
    </row>
    <row r="14980" spans="9:9" x14ac:dyDescent="0.25">
      <c r="I14980" s="166"/>
    </row>
    <row r="14981" spans="9:9" x14ac:dyDescent="0.25">
      <c r="I14981" s="166"/>
    </row>
    <row r="14982" spans="9:9" x14ac:dyDescent="0.25">
      <c r="I14982" s="166"/>
    </row>
    <row r="14983" spans="9:9" x14ac:dyDescent="0.25">
      <c r="I14983" s="166"/>
    </row>
    <row r="14984" spans="9:9" x14ac:dyDescent="0.25">
      <c r="I14984" s="166"/>
    </row>
    <row r="14985" spans="9:9" x14ac:dyDescent="0.25">
      <c r="I14985" s="166"/>
    </row>
    <row r="14986" spans="9:9" x14ac:dyDescent="0.25">
      <c r="I14986" s="166"/>
    </row>
    <row r="14987" spans="9:9" x14ac:dyDescent="0.25">
      <c r="I14987" s="166"/>
    </row>
    <row r="14988" spans="9:9" x14ac:dyDescent="0.25">
      <c r="I14988" s="166"/>
    </row>
    <row r="14989" spans="9:9" x14ac:dyDescent="0.25">
      <c r="I14989" s="166"/>
    </row>
    <row r="14990" spans="9:9" x14ac:dyDescent="0.25">
      <c r="I14990" s="166"/>
    </row>
    <row r="14991" spans="9:9" x14ac:dyDescent="0.25">
      <c r="I14991" s="166"/>
    </row>
    <row r="14992" spans="9:9" x14ac:dyDescent="0.25">
      <c r="I14992" s="166"/>
    </row>
    <row r="14993" spans="9:9" x14ac:dyDescent="0.25">
      <c r="I14993" s="166"/>
    </row>
    <row r="14994" spans="9:9" x14ac:dyDescent="0.25">
      <c r="I14994" s="166"/>
    </row>
    <row r="14995" spans="9:9" x14ac:dyDescent="0.25">
      <c r="I14995" s="166"/>
    </row>
    <row r="14996" spans="9:9" x14ac:dyDescent="0.25">
      <c r="I14996" s="166"/>
    </row>
    <row r="14997" spans="9:9" x14ac:dyDescent="0.25">
      <c r="I14997" s="166"/>
    </row>
    <row r="14998" spans="9:9" x14ac:dyDescent="0.25">
      <c r="I14998" s="166"/>
    </row>
    <row r="14999" spans="9:9" x14ac:dyDescent="0.25">
      <c r="I14999" s="166"/>
    </row>
    <row r="15000" spans="9:9" x14ac:dyDescent="0.25">
      <c r="I15000" s="166"/>
    </row>
    <row r="15001" spans="9:9" x14ac:dyDescent="0.25">
      <c r="I15001" s="166"/>
    </row>
    <row r="15002" spans="9:9" x14ac:dyDescent="0.25">
      <c r="I15002" s="166"/>
    </row>
    <row r="15003" spans="9:9" x14ac:dyDescent="0.25">
      <c r="I15003" s="166"/>
    </row>
    <row r="15004" spans="9:9" x14ac:dyDescent="0.25">
      <c r="I15004" s="166"/>
    </row>
    <row r="15005" spans="9:9" x14ac:dyDescent="0.25">
      <c r="I15005" s="166"/>
    </row>
    <row r="15006" spans="9:9" x14ac:dyDescent="0.25">
      <c r="I15006" s="166"/>
    </row>
    <row r="15007" spans="9:9" x14ac:dyDescent="0.25">
      <c r="I15007" s="166"/>
    </row>
    <row r="15008" spans="9:9" x14ac:dyDescent="0.25">
      <c r="I15008" s="166"/>
    </row>
    <row r="15009" spans="9:9" x14ac:dyDescent="0.25">
      <c r="I15009" s="166"/>
    </row>
    <row r="15010" spans="9:9" x14ac:dyDescent="0.25">
      <c r="I15010" s="166"/>
    </row>
    <row r="15011" spans="9:9" x14ac:dyDescent="0.25">
      <c r="I15011" s="166"/>
    </row>
    <row r="15012" spans="9:9" x14ac:dyDescent="0.25">
      <c r="I15012" s="166"/>
    </row>
    <row r="15013" spans="9:9" x14ac:dyDescent="0.25">
      <c r="I15013" s="166"/>
    </row>
    <row r="15014" spans="9:9" x14ac:dyDescent="0.25">
      <c r="I15014" s="166"/>
    </row>
    <row r="15015" spans="9:9" x14ac:dyDescent="0.25">
      <c r="I15015" s="166"/>
    </row>
    <row r="15016" spans="9:9" x14ac:dyDescent="0.25">
      <c r="I15016" s="166"/>
    </row>
    <row r="15017" spans="9:9" x14ac:dyDescent="0.25">
      <c r="I15017" s="166"/>
    </row>
    <row r="15018" spans="9:9" x14ac:dyDescent="0.25">
      <c r="I15018" s="166"/>
    </row>
    <row r="15019" spans="9:9" x14ac:dyDescent="0.25">
      <c r="I15019" s="166"/>
    </row>
    <row r="15020" spans="9:9" x14ac:dyDescent="0.25">
      <c r="I15020" s="166"/>
    </row>
    <row r="15021" spans="9:9" x14ac:dyDescent="0.25">
      <c r="I15021" s="166"/>
    </row>
    <row r="15022" spans="9:9" x14ac:dyDescent="0.25">
      <c r="I15022" s="166"/>
    </row>
    <row r="15023" spans="9:9" x14ac:dyDescent="0.25">
      <c r="I15023" s="166"/>
    </row>
    <row r="15024" spans="9:9" x14ac:dyDescent="0.25">
      <c r="I15024" s="166"/>
    </row>
    <row r="15025" spans="9:9" x14ac:dyDescent="0.25">
      <c r="I15025" s="166"/>
    </row>
    <row r="15026" spans="9:9" x14ac:dyDescent="0.25">
      <c r="I15026" s="166"/>
    </row>
    <row r="15027" spans="9:9" x14ac:dyDescent="0.25">
      <c r="I15027" s="166"/>
    </row>
    <row r="15028" spans="9:9" x14ac:dyDescent="0.25">
      <c r="I15028" s="166"/>
    </row>
    <row r="15029" spans="9:9" x14ac:dyDescent="0.25">
      <c r="I15029" s="166"/>
    </row>
    <row r="15030" spans="9:9" x14ac:dyDescent="0.25">
      <c r="I15030" s="166"/>
    </row>
    <row r="15031" spans="9:9" x14ac:dyDescent="0.25">
      <c r="I15031" s="166"/>
    </row>
    <row r="15032" spans="9:9" x14ac:dyDescent="0.25">
      <c r="I15032" s="166"/>
    </row>
    <row r="15033" spans="9:9" x14ac:dyDescent="0.25">
      <c r="I15033" s="166"/>
    </row>
    <row r="15034" spans="9:9" x14ac:dyDescent="0.25">
      <c r="I15034" s="166"/>
    </row>
    <row r="15035" spans="9:9" x14ac:dyDescent="0.25">
      <c r="I15035" s="166"/>
    </row>
    <row r="15036" spans="9:9" x14ac:dyDescent="0.25">
      <c r="I15036" s="166"/>
    </row>
    <row r="15037" spans="9:9" x14ac:dyDescent="0.25">
      <c r="I15037" s="166"/>
    </row>
    <row r="15038" spans="9:9" x14ac:dyDescent="0.25">
      <c r="I15038" s="166"/>
    </row>
    <row r="15039" spans="9:9" x14ac:dyDescent="0.25">
      <c r="I15039" s="166"/>
    </row>
    <row r="15040" spans="9:9" x14ac:dyDescent="0.25">
      <c r="I15040" s="166"/>
    </row>
    <row r="15041" spans="9:9" x14ac:dyDescent="0.25">
      <c r="I15041" s="166"/>
    </row>
    <row r="15042" spans="9:9" x14ac:dyDescent="0.25">
      <c r="I15042" s="166"/>
    </row>
    <row r="15043" spans="9:9" x14ac:dyDescent="0.25">
      <c r="I15043" s="166"/>
    </row>
    <row r="15044" spans="9:9" x14ac:dyDescent="0.25">
      <c r="I15044" s="166"/>
    </row>
    <row r="15045" spans="9:9" x14ac:dyDescent="0.25">
      <c r="I15045" s="166"/>
    </row>
    <row r="15046" spans="9:9" x14ac:dyDescent="0.25">
      <c r="I15046" s="166"/>
    </row>
    <row r="15047" spans="9:9" x14ac:dyDescent="0.25">
      <c r="I15047" s="166"/>
    </row>
    <row r="15048" spans="9:9" x14ac:dyDescent="0.25">
      <c r="I15048" s="166"/>
    </row>
    <row r="15049" spans="9:9" x14ac:dyDescent="0.25">
      <c r="I15049" s="166"/>
    </row>
    <row r="15050" spans="9:9" x14ac:dyDescent="0.25">
      <c r="I15050" s="166"/>
    </row>
    <row r="15051" spans="9:9" x14ac:dyDescent="0.25">
      <c r="I15051" s="166"/>
    </row>
    <row r="15052" spans="9:9" x14ac:dyDescent="0.25">
      <c r="I15052" s="166"/>
    </row>
    <row r="15053" spans="9:9" x14ac:dyDescent="0.25">
      <c r="I15053" s="166"/>
    </row>
    <row r="15054" spans="9:9" x14ac:dyDescent="0.25">
      <c r="I15054" s="166"/>
    </row>
    <row r="15055" spans="9:9" x14ac:dyDescent="0.25">
      <c r="I15055" s="166"/>
    </row>
    <row r="15056" spans="9:9" x14ac:dyDescent="0.25">
      <c r="I15056" s="166"/>
    </row>
    <row r="15057" spans="9:9" x14ac:dyDescent="0.25">
      <c r="I15057" s="166"/>
    </row>
    <row r="15058" spans="9:9" x14ac:dyDescent="0.25">
      <c r="I15058" s="166"/>
    </row>
    <row r="15059" spans="9:9" x14ac:dyDescent="0.25">
      <c r="I15059" s="166"/>
    </row>
    <row r="15060" spans="9:9" x14ac:dyDescent="0.25">
      <c r="I15060" s="166"/>
    </row>
    <row r="15061" spans="9:9" x14ac:dyDescent="0.25">
      <c r="I15061" s="166"/>
    </row>
    <row r="15062" spans="9:9" x14ac:dyDescent="0.25">
      <c r="I15062" s="166"/>
    </row>
    <row r="15063" spans="9:9" x14ac:dyDescent="0.25">
      <c r="I15063" s="166"/>
    </row>
    <row r="15064" spans="9:9" x14ac:dyDescent="0.25">
      <c r="I15064" s="166"/>
    </row>
    <row r="15065" spans="9:9" x14ac:dyDescent="0.25">
      <c r="I15065" s="166"/>
    </row>
    <row r="15066" spans="9:9" x14ac:dyDescent="0.25">
      <c r="I15066" s="166"/>
    </row>
    <row r="15067" spans="9:9" x14ac:dyDescent="0.25">
      <c r="I15067" s="166"/>
    </row>
    <row r="15068" spans="9:9" x14ac:dyDescent="0.25">
      <c r="I15068" s="166"/>
    </row>
    <row r="15069" spans="9:9" x14ac:dyDescent="0.25">
      <c r="I15069" s="166"/>
    </row>
    <row r="15070" spans="9:9" x14ac:dyDescent="0.25">
      <c r="I15070" s="166"/>
    </row>
    <row r="15071" spans="9:9" x14ac:dyDescent="0.25">
      <c r="I15071" s="166"/>
    </row>
    <row r="15072" spans="9:9" x14ac:dyDescent="0.25">
      <c r="I15072" s="166"/>
    </row>
    <row r="15073" spans="9:9" x14ac:dyDescent="0.25">
      <c r="I15073" s="166"/>
    </row>
    <row r="15074" spans="9:9" x14ac:dyDescent="0.25">
      <c r="I15074" s="166"/>
    </row>
    <row r="15075" spans="9:9" x14ac:dyDescent="0.25">
      <c r="I15075" s="166"/>
    </row>
    <row r="15076" spans="9:9" x14ac:dyDescent="0.25">
      <c r="I15076" s="166"/>
    </row>
    <row r="15077" spans="9:9" x14ac:dyDescent="0.25">
      <c r="I15077" s="166"/>
    </row>
    <row r="15078" spans="9:9" x14ac:dyDescent="0.25">
      <c r="I15078" s="166"/>
    </row>
    <row r="15079" spans="9:9" x14ac:dyDescent="0.25">
      <c r="I15079" s="166"/>
    </row>
    <row r="15080" spans="9:9" x14ac:dyDescent="0.25">
      <c r="I15080" s="166"/>
    </row>
    <row r="15081" spans="9:9" x14ac:dyDescent="0.25">
      <c r="I15081" s="166"/>
    </row>
    <row r="15082" spans="9:9" x14ac:dyDescent="0.25">
      <c r="I15082" s="166"/>
    </row>
    <row r="15083" spans="9:9" x14ac:dyDescent="0.25">
      <c r="I15083" s="166"/>
    </row>
    <row r="15084" spans="9:9" x14ac:dyDescent="0.25">
      <c r="I15084" s="166"/>
    </row>
    <row r="15085" spans="9:9" x14ac:dyDescent="0.25">
      <c r="I15085" s="166"/>
    </row>
    <row r="15086" spans="9:9" x14ac:dyDescent="0.25">
      <c r="I15086" s="166"/>
    </row>
    <row r="15087" spans="9:9" x14ac:dyDescent="0.25">
      <c r="I15087" s="166"/>
    </row>
    <row r="15088" spans="9:9" x14ac:dyDescent="0.25">
      <c r="I15088" s="166"/>
    </row>
    <row r="15089" spans="9:9" x14ac:dyDescent="0.25">
      <c r="I15089" s="166"/>
    </row>
    <row r="15090" spans="9:9" x14ac:dyDescent="0.25">
      <c r="I15090" s="166"/>
    </row>
    <row r="15091" spans="9:9" x14ac:dyDescent="0.25">
      <c r="I15091" s="166"/>
    </row>
    <row r="15092" spans="9:9" x14ac:dyDescent="0.25">
      <c r="I15092" s="166"/>
    </row>
    <row r="15093" spans="9:9" x14ac:dyDescent="0.25">
      <c r="I15093" s="166"/>
    </row>
    <row r="15094" spans="9:9" x14ac:dyDescent="0.25">
      <c r="I15094" s="166"/>
    </row>
    <row r="15095" spans="9:9" x14ac:dyDescent="0.25">
      <c r="I15095" s="166"/>
    </row>
    <row r="15096" spans="9:9" x14ac:dyDescent="0.25">
      <c r="I15096" s="166"/>
    </row>
    <row r="15097" spans="9:9" x14ac:dyDescent="0.25">
      <c r="I15097" s="166"/>
    </row>
    <row r="15098" spans="9:9" x14ac:dyDescent="0.25">
      <c r="I15098" s="166"/>
    </row>
    <row r="15099" spans="9:9" x14ac:dyDescent="0.25">
      <c r="I15099" s="166"/>
    </row>
    <row r="15100" spans="9:9" x14ac:dyDescent="0.25">
      <c r="I15100" s="166"/>
    </row>
    <row r="15101" spans="9:9" x14ac:dyDescent="0.25">
      <c r="I15101" s="166"/>
    </row>
    <row r="15102" spans="9:9" x14ac:dyDescent="0.25">
      <c r="I15102" s="166"/>
    </row>
    <row r="15103" spans="9:9" x14ac:dyDescent="0.25">
      <c r="I15103" s="166"/>
    </row>
    <row r="15104" spans="9:9" x14ac:dyDescent="0.25">
      <c r="I15104" s="166"/>
    </row>
    <row r="15105" spans="9:9" x14ac:dyDescent="0.25">
      <c r="I15105" s="166"/>
    </row>
    <row r="15106" spans="9:9" x14ac:dyDescent="0.25">
      <c r="I15106" s="166"/>
    </row>
    <row r="15107" spans="9:9" x14ac:dyDescent="0.25">
      <c r="I15107" s="166"/>
    </row>
    <row r="15108" spans="9:9" x14ac:dyDescent="0.25">
      <c r="I15108" s="166"/>
    </row>
    <row r="15109" spans="9:9" x14ac:dyDescent="0.25">
      <c r="I15109" s="166"/>
    </row>
    <row r="15110" spans="9:9" x14ac:dyDescent="0.25">
      <c r="I15110" s="166"/>
    </row>
    <row r="15111" spans="9:9" x14ac:dyDescent="0.25">
      <c r="I15111" s="166"/>
    </row>
    <row r="15112" spans="9:9" x14ac:dyDescent="0.25">
      <c r="I15112" s="166"/>
    </row>
    <row r="15113" spans="9:9" x14ac:dyDescent="0.25">
      <c r="I15113" s="166"/>
    </row>
    <row r="15114" spans="9:9" x14ac:dyDescent="0.25">
      <c r="I15114" s="166"/>
    </row>
    <row r="15115" spans="9:9" x14ac:dyDescent="0.25">
      <c r="I15115" s="166"/>
    </row>
    <row r="15116" spans="9:9" x14ac:dyDescent="0.25">
      <c r="I15116" s="166"/>
    </row>
    <row r="15117" spans="9:9" x14ac:dyDescent="0.25">
      <c r="I15117" s="166"/>
    </row>
    <row r="15118" spans="9:9" x14ac:dyDescent="0.25">
      <c r="I15118" s="166"/>
    </row>
    <row r="15119" spans="9:9" x14ac:dyDescent="0.25">
      <c r="I15119" s="166"/>
    </row>
    <row r="15120" spans="9:9" x14ac:dyDescent="0.25">
      <c r="I15120" s="166"/>
    </row>
    <row r="15121" spans="9:9" x14ac:dyDescent="0.25">
      <c r="I15121" s="166"/>
    </row>
    <row r="15122" spans="9:9" x14ac:dyDescent="0.25">
      <c r="I15122" s="166"/>
    </row>
    <row r="15123" spans="9:9" x14ac:dyDescent="0.25">
      <c r="I15123" s="166"/>
    </row>
    <row r="15124" spans="9:9" x14ac:dyDescent="0.25">
      <c r="I15124" s="166"/>
    </row>
    <row r="15125" spans="9:9" x14ac:dyDescent="0.25">
      <c r="I15125" s="166"/>
    </row>
    <row r="15126" spans="9:9" x14ac:dyDescent="0.25">
      <c r="I15126" s="166"/>
    </row>
    <row r="15127" spans="9:9" x14ac:dyDescent="0.25">
      <c r="I15127" s="166"/>
    </row>
    <row r="15128" spans="9:9" x14ac:dyDescent="0.25">
      <c r="I15128" s="166"/>
    </row>
    <row r="15129" spans="9:9" x14ac:dyDescent="0.25">
      <c r="I15129" s="166"/>
    </row>
    <row r="15130" spans="9:9" x14ac:dyDescent="0.25">
      <c r="I15130" s="166"/>
    </row>
    <row r="15131" spans="9:9" x14ac:dyDescent="0.25">
      <c r="I15131" s="166"/>
    </row>
    <row r="15132" spans="9:9" x14ac:dyDescent="0.25">
      <c r="I15132" s="166"/>
    </row>
    <row r="15133" spans="9:9" x14ac:dyDescent="0.25">
      <c r="I15133" s="166"/>
    </row>
    <row r="15134" spans="9:9" x14ac:dyDescent="0.25">
      <c r="I15134" s="166"/>
    </row>
    <row r="15135" spans="9:9" x14ac:dyDescent="0.25">
      <c r="I15135" s="166"/>
    </row>
    <row r="15136" spans="9:9" x14ac:dyDescent="0.25">
      <c r="I15136" s="166"/>
    </row>
    <row r="15137" spans="9:9" x14ac:dyDescent="0.25">
      <c r="I15137" s="166"/>
    </row>
    <row r="15138" spans="9:9" x14ac:dyDescent="0.25">
      <c r="I15138" s="166"/>
    </row>
    <row r="15139" spans="9:9" x14ac:dyDescent="0.25">
      <c r="I15139" s="166"/>
    </row>
    <row r="15140" spans="9:9" x14ac:dyDescent="0.25">
      <c r="I15140" s="166"/>
    </row>
    <row r="15141" spans="9:9" x14ac:dyDescent="0.25">
      <c r="I15141" s="166"/>
    </row>
    <row r="15142" spans="9:9" x14ac:dyDescent="0.25">
      <c r="I15142" s="166"/>
    </row>
    <row r="15143" spans="9:9" x14ac:dyDescent="0.25">
      <c r="I15143" s="166"/>
    </row>
    <row r="15144" spans="9:9" x14ac:dyDescent="0.25">
      <c r="I15144" s="166"/>
    </row>
    <row r="15145" spans="9:9" x14ac:dyDescent="0.25">
      <c r="I15145" s="166"/>
    </row>
    <row r="15146" spans="9:9" x14ac:dyDescent="0.25">
      <c r="I15146" s="166"/>
    </row>
    <row r="15147" spans="9:9" x14ac:dyDescent="0.25">
      <c r="I15147" s="166"/>
    </row>
    <row r="15148" spans="9:9" x14ac:dyDescent="0.25">
      <c r="I15148" s="166"/>
    </row>
    <row r="15149" spans="9:9" x14ac:dyDescent="0.25">
      <c r="I15149" s="166"/>
    </row>
    <row r="15150" spans="9:9" x14ac:dyDescent="0.25">
      <c r="I15150" s="166"/>
    </row>
    <row r="15151" spans="9:9" x14ac:dyDescent="0.25">
      <c r="I15151" s="166"/>
    </row>
    <row r="15152" spans="9:9" x14ac:dyDescent="0.25">
      <c r="I15152" s="166"/>
    </row>
    <row r="15153" spans="9:9" x14ac:dyDescent="0.25">
      <c r="I15153" s="166"/>
    </row>
    <row r="15154" spans="9:9" x14ac:dyDescent="0.25">
      <c r="I15154" s="166"/>
    </row>
    <row r="15155" spans="9:9" x14ac:dyDescent="0.25">
      <c r="I15155" s="166"/>
    </row>
    <row r="15156" spans="9:9" x14ac:dyDescent="0.25">
      <c r="I15156" s="166"/>
    </row>
    <row r="15157" spans="9:9" x14ac:dyDescent="0.25">
      <c r="I15157" s="166"/>
    </row>
    <row r="15158" spans="9:9" x14ac:dyDescent="0.25">
      <c r="I15158" s="166"/>
    </row>
    <row r="15159" spans="9:9" x14ac:dyDescent="0.25">
      <c r="I15159" s="166"/>
    </row>
    <row r="15160" spans="9:9" x14ac:dyDescent="0.25">
      <c r="I15160" s="166"/>
    </row>
    <row r="15161" spans="9:9" x14ac:dyDescent="0.25">
      <c r="I15161" s="166"/>
    </row>
    <row r="15162" spans="9:9" x14ac:dyDescent="0.25">
      <c r="I15162" s="166"/>
    </row>
    <row r="15163" spans="9:9" x14ac:dyDescent="0.25">
      <c r="I15163" s="166"/>
    </row>
    <row r="15164" spans="9:9" x14ac:dyDescent="0.25">
      <c r="I15164" s="166"/>
    </row>
    <row r="15165" spans="9:9" x14ac:dyDescent="0.25">
      <c r="I15165" s="166"/>
    </row>
    <row r="15166" spans="9:9" x14ac:dyDescent="0.25">
      <c r="I15166" s="166"/>
    </row>
    <row r="15167" spans="9:9" x14ac:dyDescent="0.25">
      <c r="I15167" s="166"/>
    </row>
    <row r="15168" spans="9:9" x14ac:dyDescent="0.25">
      <c r="I15168" s="166"/>
    </row>
    <row r="15169" spans="9:9" x14ac:dyDescent="0.25">
      <c r="I15169" s="166"/>
    </row>
    <row r="15170" spans="9:9" x14ac:dyDescent="0.25">
      <c r="I15170" s="166"/>
    </row>
    <row r="15171" spans="9:9" x14ac:dyDescent="0.25">
      <c r="I15171" s="166"/>
    </row>
    <row r="15172" spans="9:9" x14ac:dyDescent="0.25">
      <c r="I15172" s="166"/>
    </row>
    <row r="15173" spans="9:9" x14ac:dyDescent="0.25">
      <c r="I15173" s="166"/>
    </row>
    <row r="15174" spans="9:9" x14ac:dyDescent="0.25">
      <c r="I15174" s="166"/>
    </row>
    <row r="15175" spans="9:9" x14ac:dyDescent="0.25">
      <c r="I15175" s="166"/>
    </row>
    <row r="15176" spans="9:9" x14ac:dyDescent="0.25">
      <c r="I15176" s="166"/>
    </row>
    <row r="15177" spans="9:9" x14ac:dyDescent="0.25">
      <c r="I15177" s="166"/>
    </row>
    <row r="15178" spans="9:9" x14ac:dyDescent="0.25">
      <c r="I15178" s="166"/>
    </row>
    <row r="15179" spans="9:9" x14ac:dyDescent="0.25">
      <c r="I15179" s="166"/>
    </row>
    <row r="15180" spans="9:9" x14ac:dyDescent="0.25">
      <c r="I15180" s="166"/>
    </row>
    <row r="15181" spans="9:9" x14ac:dyDescent="0.25">
      <c r="I15181" s="166"/>
    </row>
    <row r="15182" spans="9:9" x14ac:dyDescent="0.25">
      <c r="I15182" s="166"/>
    </row>
    <row r="15183" spans="9:9" x14ac:dyDescent="0.25">
      <c r="I15183" s="166"/>
    </row>
    <row r="15184" spans="9:9" x14ac:dyDescent="0.25">
      <c r="I15184" s="166"/>
    </row>
    <row r="15185" spans="9:9" x14ac:dyDescent="0.25">
      <c r="I15185" s="166"/>
    </row>
    <row r="15186" spans="9:9" x14ac:dyDescent="0.25">
      <c r="I15186" s="166"/>
    </row>
    <row r="15187" spans="9:9" x14ac:dyDescent="0.25">
      <c r="I15187" s="166"/>
    </row>
    <row r="15188" spans="9:9" x14ac:dyDescent="0.25">
      <c r="I15188" s="166"/>
    </row>
    <row r="15189" spans="9:9" x14ac:dyDescent="0.25">
      <c r="I15189" s="166"/>
    </row>
    <row r="15190" spans="9:9" x14ac:dyDescent="0.25">
      <c r="I15190" s="166"/>
    </row>
    <row r="15191" spans="9:9" x14ac:dyDescent="0.25">
      <c r="I15191" s="166"/>
    </row>
    <row r="15192" spans="9:9" x14ac:dyDescent="0.25">
      <c r="I15192" s="166"/>
    </row>
    <row r="15193" spans="9:9" x14ac:dyDescent="0.25">
      <c r="I15193" s="166"/>
    </row>
    <row r="15194" spans="9:9" x14ac:dyDescent="0.25">
      <c r="I15194" s="166"/>
    </row>
    <row r="15195" spans="9:9" x14ac:dyDescent="0.25">
      <c r="I15195" s="166"/>
    </row>
    <row r="15196" spans="9:9" x14ac:dyDescent="0.25">
      <c r="I15196" s="166"/>
    </row>
    <row r="15197" spans="9:9" x14ac:dyDescent="0.25">
      <c r="I15197" s="166"/>
    </row>
    <row r="15198" spans="9:9" x14ac:dyDescent="0.25">
      <c r="I15198" s="166"/>
    </row>
    <row r="15199" spans="9:9" x14ac:dyDescent="0.25">
      <c r="I15199" s="166"/>
    </row>
    <row r="15200" spans="9:9" x14ac:dyDescent="0.25">
      <c r="I15200" s="166"/>
    </row>
    <row r="15201" spans="9:9" x14ac:dyDescent="0.25">
      <c r="I15201" s="166"/>
    </row>
    <row r="15202" spans="9:9" x14ac:dyDescent="0.25">
      <c r="I15202" s="166"/>
    </row>
    <row r="15203" spans="9:9" x14ac:dyDescent="0.25">
      <c r="I15203" s="166"/>
    </row>
    <row r="15204" spans="9:9" x14ac:dyDescent="0.25">
      <c r="I15204" s="166"/>
    </row>
    <row r="15205" spans="9:9" x14ac:dyDescent="0.25">
      <c r="I15205" s="166"/>
    </row>
    <row r="15206" spans="9:9" x14ac:dyDescent="0.25">
      <c r="I15206" s="166"/>
    </row>
    <row r="15207" spans="9:9" x14ac:dyDescent="0.25">
      <c r="I15207" s="166"/>
    </row>
    <row r="15208" spans="9:9" x14ac:dyDescent="0.25">
      <c r="I15208" s="166"/>
    </row>
    <row r="15209" spans="9:9" x14ac:dyDescent="0.25">
      <c r="I15209" s="166"/>
    </row>
    <row r="15210" spans="9:9" x14ac:dyDescent="0.25">
      <c r="I15210" s="166"/>
    </row>
    <row r="15211" spans="9:9" x14ac:dyDescent="0.25">
      <c r="I15211" s="166"/>
    </row>
    <row r="15212" spans="9:9" x14ac:dyDescent="0.25">
      <c r="I15212" s="166"/>
    </row>
    <row r="15213" spans="9:9" x14ac:dyDescent="0.25">
      <c r="I15213" s="166"/>
    </row>
    <row r="15214" spans="9:9" x14ac:dyDescent="0.25">
      <c r="I15214" s="166"/>
    </row>
    <row r="15215" spans="9:9" x14ac:dyDescent="0.25">
      <c r="I15215" s="166"/>
    </row>
    <row r="15216" spans="9:9" x14ac:dyDescent="0.25">
      <c r="I15216" s="166"/>
    </row>
    <row r="15217" spans="9:9" x14ac:dyDescent="0.25">
      <c r="I15217" s="166"/>
    </row>
    <row r="15218" spans="9:9" x14ac:dyDescent="0.25">
      <c r="I15218" s="166"/>
    </row>
    <row r="15219" spans="9:9" x14ac:dyDescent="0.25">
      <c r="I15219" s="166"/>
    </row>
    <row r="15220" spans="9:9" x14ac:dyDescent="0.25">
      <c r="I15220" s="166"/>
    </row>
    <row r="15221" spans="9:9" x14ac:dyDescent="0.25">
      <c r="I15221" s="166"/>
    </row>
    <row r="15222" spans="9:9" x14ac:dyDescent="0.25">
      <c r="I15222" s="166"/>
    </row>
    <row r="15223" spans="9:9" x14ac:dyDescent="0.25">
      <c r="I15223" s="166"/>
    </row>
    <row r="15224" spans="9:9" x14ac:dyDescent="0.25">
      <c r="I15224" s="166"/>
    </row>
    <row r="15225" spans="9:9" x14ac:dyDescent="0.25">
      <c r="I15225" s="166"/>
    </row>
    <row r="15226" spans="9:9" x14ac:dyDescent="0.25">
      <c r="I15226" s="166"/>
    </row>
    <row r="15227" spans="9:9" x14ac:dyDescent="0.25">
      <c r="I15227" s="166"/>
    </row>
    <row r="15228" spans="9:9" x14ac:dyDescent="0.25">
      <c r="I15228" s="166"/>
    </row>
    <row r="15229" spans="9:9" x14ac:dyDescent="0.25">
      <c r="I15229" s="166"/>
    </row>
    <row r="15230" spans="9:9" x14ac:dyDescent="0.25">
      <c r="I15230" s="166"/>
    </row>
    <row r="15231" spans="9:9" x14ac:dyDescent="0.25">
      <c r="I15231" s="166"/>
    </row>
    <row r="15232" spans="9:9" x14ac:dyDescent="0.25">
      <c r="I15232" s="166"/>
    </row>
    <row r="15233" spans="9:9" x14ac:dyDescent="0.25">
      <c r="I15233" s="166"/>
    </row>
    <row r="15234" spans="9:9" x14ac:dyDescent="0.25">
      <c r="I15234" s="166"/>
    </row>
    <row r="15235" spans="9:9" x14ac:dyDescent="0.25">
      <c r="I15235" s="166"/>
    </row>
    <row r="15236" spans="9:9" x14ac:dyDescent="0.25">
      <c r="I15236" s="166"/>
    </row>
    <row r="15237" spans="9:9" x14ac:dyDescent="0.25">
      <c r="I15237" s="166"/>
    </row>
    <row r="15238" spans="9:9" x14ac:dyDescent="0.25">
      <c r="I15238" s="166"/>
    </row>
    <row r="15239" spans="9:9" x14ac:dyDescent="0.25">
      <c r="I15239" s="166"/>
    </row>
    <row r="15240" spans="9:9" x14ac:dyDescent="0.25">
      <c r="I15240" s="166"/>
    </row>
    <row r="15241" spans="9:9" x14ac:dyDescent="0.25">
      <c r="I15241" s="166"/>
    </row>
    <row r="15242" spans="9:9" x14ac:dyDescent="0.25">
      <c r="I15242" s="166"/>
    </row>
    <row r="15243" spans="9:9" x14ac:dyDescent="0.25">
      <c r="I15243" s="166"/>
    </row>
    <row r="15244" spans="9:9" x14ac:dyDescent="0.25">
      <c r="I15244" s="166"/>
    </row>
    <row r="15245" spans="9:9" x14ac:dyDescent="0.25">
      <c r="I15245" s="166"/>
    </row>
    <row r="15246" spans="9:9" x14ac:dyDescent="0.25">
      <c r="I15246" s="166"/>
    </row>
    <row r="15247" spans="9:9" x14ac:dyDescent="0.25">
      <c r="I15247" s="166"/>
    </row>
    <row r="15248" spans="9:9" x14ac:dyDescent="0.25">
      <c r="I15248" s="166"/>
    </row>
    <row r="15249" spans="9:9" x14ac:dyDescent="0.25">
      <c r="I15249" s="166"/>
    </row>
    <row r="15250" spans="9:9" x14ac:dyDescent="0.25">
      <c r="I15250" s="166"/>
    </row>
    <row r="15251" spans="9:9" x14ac:dyDescent="0.25">
      <c r="I15251" s="166"/>
    </row>
    <row r="15252" spans="9:9" x14ac:dyDescent="0.25">
      <c r="I15252" s="166"/>
    </row>
    <row r="15253" spans="9:9" x14ac:dyDescent="0.25">
      <c r="I15253" s="166"/>
    </row>
    <row r="15254" spans="9:9" x14ac:dyDescent="0.25">
      <c r="I15254" s="166"/>
    </row>
    <row r="15255" spans="9:9" x14ac:dyDescent="0.25">
      <c r="I15255" s="166"/>
    </row>
    <row r="15256" spans="9:9" x14ac:dyDescent="0.25">
      <c r="I15256" s="166"/>
    </row>
    <row r="15257" spans="9:9" x14ac:dyDescent="0.25">
      <c r="I15257" s="166"/>
    </row>
    <row r="15258" spans="9:9" x14ac:dyDescent="0.25">
      <c r="I15258" s="166"/>
    </row>
    <row r="15259" spans="9:9" x14ac:dyDescent="0.25">
      <c r="I15259" s="166"/>
    </row>
    <row r="15260" spans="9:9" x14ac:dyDescent="0.25">
      <c r="I15260" s="166"/>
    </row>
    <row r="15261" spans="9:9" x14ac:dyDescent="0.25">
      <c r="I15261" s="166"/>
    </row>
    <row r="15262" spans="9:9" x14ac:dyDescent="0.25">
      <c r="I15262" s="166"/>
    </row>
    <row r="15263" spans="9:9" x14ac:dyDescent="0.25">
      <c r="I15263" s="166"/>
    </row>
    <row r="15264" spans="9:9" x14ac:dyDescent="0.25">
      <c r="I15264" s="166"/>
    </row>
    <row r="15265" spans="9:9" x14ac:dyDescent="0.25">
      <c r="I15265" s="166"/>
    </row>
    <row r="15266" spans="9:9" x14ac:dyDescent="0.25">
      <c r="I15266" s="166"/>
    </row>
    <row r="15267" spans="9:9" x14ac:dyDescent="0.25">
      <c r="I15267" s="166"/>
    </row>
    <row r="15268" spans="9:9" x14ac:dyDescent="0.25">
      <c r="I15268" s="166"/>
    </row>
    <row r="15269" spans="9:9" x14ac:dyDescent="0.25">
      <c r="I15269" s="166"/>
    </row>
    <row r="15270" spans="9:9" x14ac:dyDescent="0.25">
      <c r="I15270" s="166"/>
    </row>
    <row r="15271" spans="9:9" x14ac:dyDescent="0.25">
      <c r="I15271" s="166"/>
    </row>
    <row r="15272" spans="9:9" x14ac:dyDescent="0.25">
      <c r="I15272" s="166"/>
    </row>
    <row r="15273" spans="9:9" x14ac:dyDescent="0.25">
      <c r="I15273" s="166"/>
    </row>
    <row r="15274" spans="9:9" x14ac:dyDescent="0.25">
      <c r="I15274" s="166"/>
    </row>
    <row r="15275" spans="9:9" x14ac:dyDescent="0.25">
      <c r="I15275" s="166"/>
    </row>
    <row r="15276" spans="9:9" x14ac:dyDescent="0.25">
      <c r="I15276" s="166"/>
    </row>
    <row r="15277" spans="9:9" x14ac:dyDescent="0.25">
      <c r="I15277" s="166"/>
    </row>
    <row r="15278" spans="9:9" x14ac:dyDescent="0.25">
      <c r="I15278" s="166"/>
    </row>
    <row r="15279" spans="9:9" x14ac:dyDescent="0.25">
      <c r="I15279" s="166"/>
    </row>
    <row r="15280" spans="9:9" x14ac:dyDescent="0.25">
      <c r="I15280" s="166"/>
    </row>
    <row r="15281" spans="9:9" x14ac:dyDescent="0.25">
      <c r="I15281" s="166"/>
    </row>
    <row r="15282" spans="9:9" x14ac:dyDescent="0.25">
      <c r="I15282" s="166"/>
    </row>
    <row r="15283" spans="9:9" x14ac:dyDescent="0.25">
      <c r="I15283" s="166"/>
    </row>
    <row r="15284" spans="9:9" x14ac:dyDescent="0.25">
      <c r="I15284" s="166"/>
    </row>
    <row r="15285" spans="9:9" x14ac:dyDescent="0.25">
      <c r="I15285" s="166"/>
    </row>
    <row r="15286" spans="9:9" x14ac:dyDescent="0.25">
      <c r="I15286" s="166"/>
    </row>
    <row r="15287" spans="9:9" x14ac:dyDescent="0.25">
      <c r="I15287" s="166"/>
    </row>
    <row r="15288" spans="9:9" x14ac:dyDescent="0.25">
      <c r="I15288" s="166"/>
    </row>
    <row r="15289" spans="9:9" x14ac:dyDescent="0.25">
      <c r="I15289" s="166"/>
    </row>
    <row r="15290" spans="9:9" x14ac:dyDescent="0.25">
      <c r="I15290" s="166"/>
    </row>
    <row r="15291" spans="9:9" x14ac:dyDescent="0.25">
      <c r="I15291" s="166"/>
    </row>
    <row r="15292" spans="9:9" x14ac:dyDescent="0.25">
      <c r="I15292" s="166"/>
    </row>
    <row r="15293" spans="9:9" x14ac:dyDescent="0.25">
      <c r="I15293" s="166"/>
    </row>
    <row r="15294" spans="9:9" x14ac:dyDescent="0.25">
      <c r="I15294" s="166"/>
    </row>
    <row r="15295" spans="9:9" x14ac:dyDescent="0.25">
      <c r="I15295" s="166"/>
    </row>
    <row r="15296" spans="9:9" x14ac:dyDescent="0.25">
      <c r="I15296" s="166"/>
    </row>
    <row r="15297" spans="9:9" x14ac:dyDescent="0.25">
      <c r="I15297" s="166"/>
    </row>
    <row r="15298" spans="9:9" x14ac:dyDescent="0.25">
      <c r="I15298" s="166"/>
    </row>
    <row r="15299" spans="9:9" x14ac:dyDescent="0.25">
      <c r="I15299" s="166"/>
    </row>
    <row r="15300" spans="9:9" x14ac:dyDescent="0.25">
      <c r="I15300" s="166"/>
    </row>
    <row r="15301" spans="9:9" x14ac:dyDescent="0.25">
      <c r="I15301" s="166"/>
    </row>
    <row r="15302" spans="9:9" x14ac:dyDescent="0.25">
      <c r="I15302" s="166"/>
    </row>
    <row r="15303" spans="9:9" x14ac:dyDescent="0.25">
      <c r="I15303" s="166"/>
    </row>
    <row r="15304" spans="9:9" x14ac:dyDescent="0.25">
      <c r="I15304" s="166"/>
    </row>
    <row r="15305" spans="9:9" x14ac:dyDescent="0.25">
      <c r="I15305" s="166"/>
    </row>
    <row r="15306" spans="9:9" x14ac:dyDescent="0.25">
      <c r="I15306" s="166"/>
    </row>
    <row r="15307" spans="9:9" x14ac:dyDescent="0.25">
      <c r="I15307" s="166"/>
    </row>
    <row r="15308" spans="9:9" x14ac:dyDescent="0.25">
      <c r="I15308" s="166"/>
    </row>
    <row r="15309" spans="9:9" x14ac:dyDescent="0.25">
      <c r="I15309" s="166"/>
    </row>
    <row r="15310" spans="9:9" x14ac:dyDescent="0.25">
      <c r="I15310" s="166"/>
    </row>
    <row r="15311" spans="9:9" x14ac:dyDescent="0.25">
      <c r="I15311" s="166"/>
    </row>
    <row r="15312" spans="9:9" x14ac:dyDescent="0.25">
      <c r="I15312" s="166"/>
    </row>
    <row r="15313" spans="9:9" x14ac:dyDescent="0.25">
      <c r="I15313" s="166"/>
    </row>
    <row r="15314" spans="9:9" x14ac:dyDescent="0.25">
      <c r="I15314" s="166"/>
    </row>
    <row r="15315" spans="9:9" x14ac:dyDescent="0.25">
      <c r="I15315" s="166"/>
    </row>
    <row r="15316" spans="9:9" x14ac:dyDescent="0.25">
      <c r="I15316" s="166"/>
    </row>
    <row r="15317" spans="9:9" x14ac:dyDescent="0.25">
      <c r="I15317" s="166"/>
    </row>
    <row r="15318" spans="9:9" x14ac:dyDescent="0.25">
      <c r="I15318" s="166"/>
    </row>
    <row r="15319" spans="9:9" x14ac:dyDescent="0.25">
      <c r="I15319" s="166"/>
    </row>
    <row r="15320" spans="9:9" x14ac:dyDescent="0.25">
      <c r="I15320" s="166"/>
    </row>
    <row r="15321" spans="9:9" x14ac:dyDescent="0.25">
      <c r="I15321" s="166"/>
    </row>
    <row r="15322" spans="9:9" x14ac:dyDescent="0.25">
      <c r="I15322" s="166"/>
    </row>
    <row r="15323" spans="9:9" x14ac:dyDescent="0.25">
      <c r="I15323" s="166"/>
    </row>
    <row r="15324" spans="9:9" x14ac:dyDescent="0.25">
      <c r="I15324" s="166"/>
    </row>
    <row r="15325" spans="9:9" x14ac:dyDescent="0.25">
      <c r="I15325" s="166"/>
    </row>
    <row r="15326" spans="9:9" x14ac:dyDescent="0.25">
      <c r="I15326" s="166"/>
    </row>
    <row r="15327" spans="9:9" x14ac:dyDescent="0.25">
      <c r="I15327" s="166"/>
    </row>
    <row r="15328" spans="9:9" x14ac:dyDescent="0.25">
      <c r="I15328" s="166"/>
    </row>
    <row r="15329" spans="9:9" x14ac:dyDescent="0.25">
      <c r="I15329" s="166"/>
    </row>
    <row r="15330" spans="9:9" x14ac:dyDescent="0.25">
      <c r="I15330" s="166"/>
    </row>
    <row r="15331" spans="9:9" x14ac:dyDescent="0.25">
      <c r="I15331" s="166"/>
    </row>
    <row r="15332" spans="9:9" x14ac:dyDescent="0.25">
      <c r="I15332" s="166"/>
    </row>
    <row r="15333" spans="9:9" x14ac:dyDescent="0.25">
      <c r="I15333" s="166"/>
    </row>
    <row r="15334" spans="9:9" x14ac:dyDescent="0.25">
      <c r="I15334" s="166"/>
    </row>
    <row r="15335" spans="9:9" x14ac:dyDescent="0.25">
      <c r="I15335" s="166"/>
    </row>
    <row r="15336" spans="9:9" x14ac:dyDescent="0.25">
      <c r="I15336" s="166"/>
    </row>
    <row r="15337" spans="9:9" x14ac:dyDescent="0.25">
      <c r="I15337" s="166"/>
    </row>
    <row r="15338" spans="9:9" x14ac:dyDescent="0.25">
      <c r="I15338" s="166"/>
    </row>
    <row r="15339" spans="9:9" x14ac:dyDescent="0.25">
      <c r="I15339" s="166"/>
    </row>
    <row r="15340" spans="9:9" x14ac:dyDescent="0.25">
      <c r="I15340" s="166"/>
    </row>
    <row r="15341" spans="9:9" x14ac:dyDescent="0.25">
      <c r="I15341" s="166"/>
    </row>
    <row r="15342" spans="9:9" x14ac:dyDescent="0.25">
      <c r="I15342" s="166"/>
    </row>
    <row r="15343" spans="9:9" x14ac:dyDescent="0.25">
      <c r="I15343" s="166"/>
    </row>
    <row r="15344" spans="9:9" x14ac:dyDescent="0.25">
      <c r="I15344" s="166"/>
    </row>
    <row r="15345" spans="9:9" x14ac:dyDescent="0.25">
      <c r="I15345" s="166"/>
    </row>
    <row r="15346" spans="9:9" x14ac:dyDescent="0.25">
      <c r="I15346" s="166"/>
    </row>
    <row r="15347" spans="9:9" x14ac:dyDescent="0.25">
      <c r="I15347" s="166"/>
    </row>
    <row r="15348" spans="9:9" x14ac:dyDescent="0.25">
      <c r="I15348" s="166"/>
    </row>
    <row r="15349" spans="9:9" x14ac:dyDescent="0.25">
      <c r="I15349" s="166"/>
    </row>
    <row r="15350" spans="9:9" x14ac:dyDescent="0.25">
      <c r="I15350" s="166"/>
    </row>
    <row r="15351" spans="9:9" x14ac:dyDescent="0.25">
      <c r="I15351" s="166"/>
    </row>
    <row r="15352" spans="9:9" x14ac:dyDescent="0.25">
      <c r="I15352" s="166"/>
    </row>
    <row r="15353" spans="9:9" x14ac:dyDescent="0.25">
      <c r="I15353" s="166"/>
    </row>
    <row r="15354" spans="9:9" x14ac:dyDescent="0.25">
      <c r="I15354" s="166"/>
    </row>
    <row r="15355" spans="9:9" x14ac:dyDescent="0.25">
      <c r="I15355" s="166"/>
    </row>
    <row r="15356" spans="9:9" x14ac:dyDescent="0.25">
      <c r="I15356" s="166"/>
    </row>
    <row r="15357" spans="9:9" x14ac:dyDescent="0.25">
      <c r="I15357" s="166"/>
    </row>
    <row r="15358" spans="9:9" x14ac:dyDescent="0.25">
      <c r="I15358" s="166"/>
    </row>
    <row r="15359" spans="9:9" x14ac:dyDescent="0.25">
      <c r="I15359" s="166"/>
    </row>
    <row r="15360" spans="9:9" x14ac:dyDescent="0.25">
      <c r="I15360" s="166"/>
    </row>
    <row r="15361" spans="9:9" x14ac:dyDescent="0.25">
      <c r="I15361" s="166"/>
    </row>
    <row r="15362" spans="9:9" x14ac:dyDescent="0.25">
      <c r="I15362" s="166"/>
    </row>
    <row r="15363" spans="9:9" x14ac:dyDescent="0.25">
      <c r="I15363" s="166"/>
    </row>
    <row r="15364" spans="9:9" x14ac:dyDescent="0.25">
      <c r="I15364" s="166"/>
    </row>
    <row r="15365" spans="9:9" x14ac:dyDescent="0.25">
      <c r="I15365" s="166"/>
    </row>
    <row r="15366" spans="9:9" x14ac:dyDescent="0.25">
      <c r="I15366" s="166"/>
    </row>
    <row r="15367" spans="9:9" x14ac:dyDescent="0.25">
      <c r="I15367" s="166"/>
    </row>
    <row r="15368" spans="9:9" x14ac:dyDescent="0.25">
      <c r="I15368" s="166"/>
    </row>
    <row r="15369" spans="9:9" x14ac:dyDescent="0.25">
      <c r="I15369" s="166"/>
    </row>
    <row r="15370" spans="9:9" x14ac:dyDescent="0.25">
      <c r="I15370" s="166"/>
    </row>
    <row r="15371" spans="9:9" x14ac:dyDescent="0.25">
      <c r="I15371" s="166"/>
    </row>
    <row r="15372" spans="9:9" x14ac:dyDescent="0.25">
      <c r="I15372" s="166"/>
    </row>
    <row r="15373" spans="9:9" x14ac:dyDescent="0.25">
      <c r="I15373" s="166"/>
    </row>
    <row r="15374" spans="9:9" x14ac:dyDescent="0.25">
      <c r="I15374" s="166"/>
    </row>
    <row r="15375" spans="9:9" x14ac:dyDescent="0.25">
      <c r="I15375" s="166"/>
    </row>
    <row r="15376" spans="9:9" x14ac:dyDescent="0.25">
      <c r="I15376" s="166"/>
    </row>
    <row r="15377" spans="9:9" x14ac:dyDescent="0.25">
      <c r="I15377" s="166"/>
    </row>
    <row r="15378" spans="9:9" x14ac:dyDescent="0.25">
      <c r="I15378" s="166"/>
    </row>
    <row r="15379" spans="9:9" x14ac:dyDescent="0.25">
      <c r="I15379" s="166"/>
    </row>
    <row r="15380" spans="9:9" x14ac:dyDescent="0.25">
      <c r="I15380" s="166"/>
    </row>
    <row r="15381" spans="9:9" x14ac:dyDescent="0.25">
      <c r="I15381" s="166"/>
    </row>
    <row r="15382" spans="9:9" x14ac:dyDescent="0.25">
      <c r="I15382" s="166"/>
    </row>
    <row r="15383" spans="9:9" x14ac:dyDescent="0.25">
      <c r="I15383" s="166"/>
    </row>
    <row r="15384" spans="9:9" x14ac:dyDescent="0.25">
      <c r="I15384" s="166"/>
    </row>
    <row r="15385" spans="9:9" x14ac:dyDescent="0.25">
      <c r="I15385" s="166"/>
    </row>
    <row r="15386" spans="9:9" x14ac:dyDescent="0.25">
      <c r="I15386" s="166"/>
    </row>
    <row r="15387" spans="9:9" x14ac:dyDescent="0.25">
      <c r="I15387" s="166"/>
    </row>
    <row r="15388" spans="9:9" x14ac:dyDescent="0.25">
      <c r="I15388" s="166"/>
    </row>
    <row r="15389" spans="9:9" x14ac:dyDescent="0.25">
      <c r="I15389" s="166"/>
    </row>
    <row r="15390" spans="9:9" x14ac:dyDescent="0.25">
      <c r="I15390" s="166"/>
    </row>
    <row r="15391" spans="9:9" x14ac:dyDescent="0.25">
      <c r="I15391" s="166"/>
    </row>
    <row r="15392" spans="9:9" x14ac:dyDescent="0.25">
      <c r="I15392" s="166"/>
    </row>
    <row r="15393" spans="9:9" x14ac:dyDescent="0.25">
      <c r="I15393" s="166"/>
    </row>
    <row r="15394" spans="9:9" x14ac:dyDescent="0.25">
      <c r="I15394" s="166"/>
    </row>
    <row r="15395" spans="9:9" x14ac:dyDescent="0.25">
      <c r="I15395" s="166"/>
    </row>
    <row r="15396" spans="9:9" x14ac:dyDescent="0.25">
      <c r="I15396" s="166"/>
    </row>
    <row r="15397" spans="9:9" x14ac:dyDescent="0.25">
      <c r="I15397" s="166"/>
    </row>
    <row r="15398" spans="9:9" x14ac:dyDescent="0.25">
      <c r="I15398" s="166"/>
    </row>
    <row r="15399" spans="9:9" x14ac:dyDescent="0.25">
      <c r="I15399" s="166"/>
    </row>
    <row r="15400" spans="9:9" x14ac:dyDescent="0.25">
      <c r="I15400" s="166"/>
    </row>
    <row r="15401" spans="9:9" x14ac:dyDescent="0.25">
      <c r="I15401" s="166"/>
    </row>
    <row r="15402" spans="9:9" x14ac:dyDescent="0.25">
      <c r="I15402" s="166"/>
    </row>
    <row r="15403" spans="9:9" x14ac:dyDescent="0.25">
      <c r="I15403" s="166"/>
    </row>
    <row r="15404" spans="9:9" x14ac:dyDescent="0.25">
      <c r="I15404" s="166"/>
    </row>
    <row r="15405" spans="9:9" x14ac:dyDescent="0.25">
      <c r="I15405" s="166"/>
    </row>
    <row r="15406" spans="9:9" x14ac:dyDescent="0.25">
      <c r="I15406" s="166"/>
    </row>
    <row r="15407" spans="9:9" x14ac:dyDescent="0.25">
      <c r="I15407" s="166"/>
    </row>
    <row r="15408" spans="9:9" x14ac:dyDescent="0.25">
      <c r="I15408" s="166"/>
    </row>
    <row r="15409" spans="9:9" x14ac:dyDescent="0.25">
      <c r="I15409" s="166"/>
    </row>
    <row r="15410" spans="9:9" x14ac:dyDescent="0.25">
      <c r="I15410" s="166"/>
    </row>
    <row r="15411" spans="9:9" x14ac:dyDescent="0.25">
      <c r="I15411" s="166"/>
    </row>
    <row r="15412" spans="9:9" x14ac:dyDescent="0.25">
      <c r="I15412" s="166"/>
    </row>
    <row r="15413" spans="9:9" x14ac:dyDescent="0.25">
      <c r="I15413" s="166"/>
    </row>
    <row r="15414" spans="9:9" x14ac:dyDescent="0.25">
      <c r="I15414" s="166"/>
    </row>
    <row r="15415" spans="9:9" x14ac:dyDescent="0.25">
      <c r="I15415" s="166"/>
    </row>
    <row r="15416" spans="9:9" x14ac:dyDescent="0.25">
      <c r="I15416" s="166"/>
    </row>
    <row r="15417" spans="9:9" x14ac:dyDescent="0.25">
      <c r="I15417" s="166"/>
    </row>
    <row r="15418" spans="9:9" x14ac:dyDescent="0.25">
      <c r="I15418" s="166"/>
    </row>
    <row r="15419" spans="9:9" x14ac:dyDescent="0.25">
      <c r="I15419" s="166"/>
    </row>
    <row r="15420" spans="9:9" x14ac:dyDescent="0.25">
      <c r="I15420" s="166"/>
    </row>
    <row r="15421" spans="9:9" x14ac:dyDescent="0.25">
      <c r="I15421" s="166"/>
    </row>
    <row r="15422" spans="9:9" x14ac:dyDescent="0.25">
      <c r="I15422" s="166"/>
    </row>
    <row r="15423" spans="9:9" x14ac:dyDescent="0.25">
      <c r="I15423" s="166"/>
    </row>
    <row r="15424" spans="9:9" x14ac:dyDescent="0.25">
      <c r="I15424" s="166"/>
    </row>
    <row r="15425" spans="9:9" x14ac:dyDescent="0.25">
      <c r="I15425" s="166"/>
    </row>
    <row r="15426" spans="9:9" x14ac:dyDescent="0.25">
      <c r="I15426" s="166"/>
    </row>
    <row r="15427" spans="9:9" x14ac:dyDescent="0.25">
      <c r="I15427" s="166"/>
    </row>
    <row r="15428" spans="9:9" x14ac:dyDescent="0.25">
      <c r="I15428" s="166"/>
    </row>
    <row r="15429" spans="9:9" x14ac:dyDescent="0.25">
      <c r="I15429" s="166"/>
    </row>
    <row r="15430" spans="9:9" x14ac:dyDescent="0.25">
      <c r="I15430" s="166"/>
    </row>
    <row r="15431" spans="9:9" x14ac:dyDescent="0.25">
      <c r="I15431" s="166"/>
    </row>
    <row r="15432" spans="9:9" x14ac:dyDescent="0.25">
      <c r="I15432" s="166"/>
    </row>
    <row r="15433" spans="9:9" x14ac:dyDescent="0.25">
      <c r="I15433" s="166"/>
    </row>
    <row r="15434" spans="9:9" x14ac:dyDescent="0.25">
      <c r="I15434" s="166"/>
    </row>
    <row r="15435" spans="9:9" x14ac:dyDescent="0.25">
      <c r="I15435" s="166"/>
    </row>
    <row r="15436" spans="9:9" x14ac:dyDescent="0.25">
      <c r="I15436" s="166"/>
    </row>
    <row r="15437" spans="9:9" x14ac:dyDescent="0.25">
      <c r="I15437" s="166"/>
    </row>
    <row r="15438" spans="9:9" x14ac:dyDescent="0.25">
      <c r="I15438" s="166"/>
    </row>
    <row r="15439" spans="9:9" x14ac:dyDescent="0.25">
      <c r="I15439" s="166"/>
    </row>
    <row r="15440" spans="9:9" x14ac:dyDescent="0.25">
      <c r="I15440" s="166"/>
    </row>
    <row r="15441" spans="9:9" x14ac:dyDescent="0.25">
      <c r="I15441" s="166"/>
    </row>
    <row r="15442" spans="9:9" x14ac:dyDescent="0.25">
      <c r="I15442" s="166"/>
    </row>
    <row r="15443" spans="9:9" x14ac:dyDescent="0.25">
      <c r="I15443" s="166"/>
    </row>
    <row r="15444" spans="9:9" x14ac:dyDescent="0.25">
      <c r="I15444" s="166"/>
    </row>
    <row r="15445" spans="9:9" x14ac:dyDescent="0.25">
      <c r="I15445" s="166"/>
    </row>
    <row r="15446" spans="9:9" x14ac:dyDescent="0.25">
      <c r="I15446" s="166"/>
    </row>
    <row r="15447" spans="9:9" x14ac:dyDescent="0.25">
      <c r="I15447" s="166"/>
    </row>
    <row r="15448" spans="9:9" x14ac:dyDescent="0.25">
      <c r="I15448" s="166"/>
    </row>
    <row r="15449" spans="9:9" x14ac:dyDescent="0.25">
      <c r="I15449" s="166"/>
    </row>
    <row r="15450" spans="9:9" x14ac:dyDescent="0.25">
      <c r="I15450" s="166"/>
    </row>
    <row r="15451" spans="9:9" x14ac:dyDescent="0.25">
      <c r="I15451" s="166"/>
    </row>
    <row r="15452" spans="9:9" x14ac:dyDescent="0.25">
      <c r="I15452" s="166"/>
    </row>
    <row r="15453" spans="9:9" x14ac:dyDescent="0.25">
      <c r="I15453" s="166"/>
    </row>
    <row r="15454" spans="9:9" x14ac:dyDescent="0.25">
      <c r="I15454" s="166"/>
    </row>
    <row r="15455" spans="9:9" x14ac:dyDescent="0.25">
      <c r="I15455" s="166"/>
    </row>
    <row r="15456" spans="9:9" x14ac:dyDescent="0.25">
      <c r="I15456" s="166"/>
    </row>
    <row r="15457" spans="9:9" x14ac:dyDescent="0.25">
      <c r="I15457" s="166"/>
    </row>
    <row r="15458" spans="9:9" x14ac:dyDescent="0.25">
      <c r="I15458" s="166"/>
    </row>
    <row r="15459" spans="9:9" x14ac:dyDescent="0.25">
      <c r="I15459" s="166"/>
    </row>
    <row r="15460" spans="9:9" x14ac:dyDescent="0.25">
      <c r="I15460" s="166"/>
    </row>
    <row r="15461" spans="9:9" x14ac:dyDescent="0.25">
      <c r="I15461" s="166"/>
    </row>
    <row r="15462" spans="9:9" x14ac:dyDescent="0.25">
      <c r="I15462" s="166"/>
    </row>
    <row r="15463" spans="9:9" x14ac:dyDescent="0.25">
      <c r="I15463" s="166"/>
    </row>
    <row r="15464" spans="9:9" x14ac:dyDescent="0.25">
      <c r="I15464" s="166"/>
    </row>
    <row r="15465" spans="9:9" x14ac:dyDescent="0.25">
      <c r="I15465" s="166"/>
    </row>
    <row r="15466" spans="9:9" x14ac:dyDescent="0.25">
      <c r="I15466" s="166"/>
    </row>
    <row r="15467" spans="9:9" x14ac:dyDescent="0.25">
      <c r="I15467" s="166"/>
    </row>
    <row r="15468" spans="9:9" x14ac:dyDescent="0.25">
      <c r="I15468" s="166"/>
    </row>
    <row r="15469" spans="9:9" x14ac:dyDescent="0.25">
      <c r="I15469" s="166"/>
    </row>
    <row r="15470" spans="9:9" x14ac:dyDescent="0.25">
      <c r="I15470" s="166"/>
    </row>
    <row r="15471" spans="9:9" x14ac:dyDescent="0.25">
      <c r="I15471" s="166"/>
    </row>
    <row r="15472" spans="9:9" x14ac:dyDescent="0.25">
      <c r="I15472" s="166"/>
    </row>
    <row r="15473" spans="9:9" x14ac:dyDescent="0.25">
      <c r="I15473" s="166"/>
    </row>
    <row r="15474" spans="9:9" x14ac:dyDescent="0.25">
      <c r="I15474" s="166"/>
    </row>
    <row r="15475" spans="9:9" x14ac:dyDescent="0.25">
      <c r="I15475" s="166"/>
    </row>
    <row r="15476" spans="9:9" x14ac:dyDescent="0.25">
      <c r="I15476" s="166"/>
    </row>
    <row r="15477" spans="9:9" x14ac:dyDescent="0.25">
      <c r="I15477" s="166"/>
    </row>
    <row r="15478" spans="9:9" x14ac:dyDescent="0.25">
      <c r="I15478" s="166"/>
    </row>
    <row r="15479" spans="9:9" x14ac:dyDescent="0.25">
      <c r="I15479" s="166"/>
    </row>
    <row r="15480" spans="9:9" x14ac:dyDescent="0.25">
      <c r="I15480" s="166"/>
    </row>
    <row r="15481" spans="9:9" x14ac:dyDescent="0.25">
      <c r="I15481" s="166"/>
    </row>
    <row r="15482" spans="9:9" x14ac:dyDescent="0.25">
      <c r="I15482" s="166"/>
    </row>
    <row r="15483" spans="9:9" x14ac:dyDescent="0.25">
      <c r="I15483" s="166"/>
    </row>
    <row r="15484" spans="9:9" x14ac:dyDescent="0.25">
      <c r="I15484" s="166"/>
    </row>
    <row r="15485" spans="9:9" x14ac:dyDescent="0.25">
      <c r="I15485" s="166"/>
    </row>
    <row r="15486" spans="9:9" x14ac:dyDescent="0.25">
      <c r="I15486" s="166"/>
    </row>
    <row r="15487" spans="9:9" x14ac:dyDescent="0.25">
      <c r="I15487" s="166"/>
    </row>
    <row r="15488" spans="9:9" x14ac:dyDescent="0.25">
      <c r="I15488" s="166"/>
    </row>
    <row r="15489" spans="9:9" x14ac:dyDescent="0.25">
      <c r="I15489" s="166"/>
    </row>
    <row r="15490" spans="9:9" x14ac:dyDescent="0.25">
      <c r="I15490" s="166"/>
    </row>
    <row r="15491" spans="9:9" x14ac:dyDescent="0.25">
      <c r="I15491" s="166"/>
    </row>
    <row r="15492" spans="9:9" x14ac:dyDescent="0.25">
      <c r="I15492" s="166"/>
    </row>
    <row r="15493" spans="9:9" x14ac:dyDescent="0.25">
      <c r="I15493" s="166"/>
    </row>
    <row r="15494" spans="9:9" x14ac:dyDescent="0.25">
      <c r="I15494" s="166"/>
    </row>
    <row r="15495" spans="9:9" x14ac:dyDescent="0.25">
      <c r="I15495" s="166"/>
    </row>
    <row r="15496" spans="9:9" x14ac:dyDescent="0.25">
      <c r="I15496" s="166"/>
    </row>
    <row r="15497" spans="9:9" x14ac:dyDescent="0.25">
      <c r="I15497" s="166"/>
    </row>
    <row r="15498" spans="9:9" x14ac:dyDescent="0.25">
      <c r="I15498" s="166"/>
    </row>
    <row r="15499" spans="9:9" x14ac:dyDescent="0.25">
      <c r="I15499" s="166"/>
    </row>
    <row r="15500" spans="9:9" x14ac:dyDescent="0.25">
      <c r="I15500" s="166"/>
    </row>
    <row r="15501" spans="9:9" x14ac:dyDescent="0.25">
      <c r="I15501" s="166"/>
    </row>
    <row r="15502" spans="9:9" x14ac:dyDescent="0.25">
      <c r="I15502" s="166"/>
    </row>
    <row r="15503" spans="9:9" x14ac:dyDescent="0.25">
      <c r="I15503" s="166"/>
    </row>
    <row r="15504" spans="9:9" x14ac:dyDescent="0.25">
      <c r="I15504" s="166"/>
    </row>
    <row r="15505" spans="9:9" x14ac:dyDescent="0.25">
      <c r="I15505" s="166"/>
    </row>
    <row r="15506" spans="9:9" x14ac:dyDescent="0.25">
      <c r="I15506" s="166"/>
    </row>
    <row r="15507" spans="9:9" x14ac:dyDescent="0.25">
      <c r="I15507" s="166"/>
    </row>
    <row r="15508" spans="9:9" x14ac:dyDescent="0.25">
      <c r="I15508" s="166"/>
    </row>
    <row r="15509" spans="9:9" x14ac:dyDescent="0.25">
      <c r="I15509" s="166"/>
    </row>
    <row r="15510" spans="9:9" x14ac:dyDescent="0.25">
      <c r="I15510" s="166"/>
    </row>
    <row r="15511" spans="9:9" x14ac:dyDescent="0.25">
      <c r="I15511" s="166"/>
    </row>
    <row r="15512" spans="9:9" x14ac:dyDescent="0.25">
      <c r="I15512" s="166"/>
    </row>
    <row r="15513" spans="9:9" x14ac:dyDescent="0.25">
      <c r="I15513" s="166"/>
    </row>
    <row r="15514" spans="9:9" x14ac:dyDescent="0.25">
      <c r="I15514" s="166"/>
    </row>
    <row r="15515" spans="9:9" x14ac:dyDescent="0.25">
      <c r="I15515" s="166"/>
    </row>
    <row r="15516" spans="9:9" x14ac:dyDescent="0.25">
      <c r="I15516" s="166"/>
    </row>
    <row r="15517" spans="9:9" x14ac:dyDescent="0.25">
      <c r="I15517" s="166"/>
    </row>
    <row r="15518" spans="9:9" x14ac:dyDescent="0.25">
      <c r="I15518" s="166"/>
    </row>
    <row r="15519" spans="9:9" x14ac:dyDescent="0.25">
      <c r="I15519" s="166"/>
    </row>
    <row r="15520" spans="9:9" x14ac:dyDescent="0.25">
      <c r="I15520" s="166"/>
    </row>
    <row r="15521" spans="9:9" x14ac:dyDescent="0.25">
      <c r="I15521" s="166"/>
    </row>
    <row r="15522" spans="9:9" x14ac:dyDescent="0.25">
      <c r="I15522" s="166"/>
    </row>
    <row r="15523" spans="9:9" x14ac:dyDescent="0.25">
      <c r="I15523" s="166"/>
    </row>
    <row r="15524" spans="9:9" x14ac:dyDescent="0.25">
      <c r="I15524" s="166"/>
    </row>
    <row r="15525" spans="9:9" x14ac:dyDescent="0.25">
      <c r="I15525" s="166"/>
    </row>
    <row r="15526" spans="9:9" x14ac:dyDescent="0.25">
      <c r="I15526" s="166"/>
    </row>
    <row r="15527" spans="9:9" x14ac:dyDescent="0.25">
      <c r="I15527" s="166"/>
    </row>
    <row r="15528" spans="9:9" x14ac:dyDescent="0.25">
      <c r="I15528" s="166"/>
    </row>
    <row r="15529" spans="9:9" x14ac:dyDescent="0.25">
      <c r="I15529" s="166"/>
    </row>
    <row r="15530" spans="9:9" x14ac:dyDescent="0.25">
      <c r="I15530" s="166"/>
    </row>
    <row r="15531" spans="9:9" x14ac:dyDescent="0.25">
      <c r="I15531" s="166"/>
    </row>
    <row r="15532" spans="9:9" x14ac:dyDescent="0.25">
      <c r="I15532" s="166"/>
    </row>
    <row r="15533" spans="9:9" x14ac:dyDescent="0.25">
      <c r="I15533" s="166"/>
    </row>
    <row r="15534" spans="9:9" x14ac:dyDescent="0.25">
      <c r="I15534" s="166"/>
    </row>
    <row r="15535" spans="9:9" x14ac:dyDescent="0.25">
      <c r="I15535" s="166"/>
    </row>
    <row r="15536" spans="9:9" x14ac:dyDescent="0.25">
      <c r="I15536" s="166"/>
    </row>
    <row r="15537" spans="9:9" x14ac:dyDescent="0.25">
      <c r="I15537" s="166"/>
    </row>
    <row r="15538" spans="9:9" x14ac:dyDescent="0.25">
      <c r="I15538" s="166"/>
    </row>
    <row r="15539" spans="9:9" x14ac:dyDescent="0.25">
      <c r="I15539" s="166"/>
    </row>
    <row r="15540" spans="9:9" x14ac:dyDescent="0.25">
      <c r="I15540" s="166"/>
    </row>
    <row r="15541" spans="9:9" x14ac:dyDescent="0.25">
      <c r="I15541" s="166"/>
    </row>
    <row r="15542" spans="9:9" x14ac:dyDescent="0.25">
      <c r="I15542" s="166"/>
    </row>
    <row r="15543" spans="9:9" x14ac:dyDescent="0.25">
      <c r="I15543" s="166"/>
    </row>
    <row r="15544" spans="9:9" x14ac:dyDescent="0.25">
      <c r="I15544" s="166"/>
    </row>
    <row r="15545" spans="9:9" x14ac:dyDescent="0.25">
      <c r="I15545" s="166"/>
    </row>
    <row r="15546" spans="9:9" x14ac:dyDescent="0.25">
      <c r="I15546" s="166"/>
    </row>
    <row r="15547" spans="9:9" x14ac:dyDescent="0.25">
      <c r="I15547" s="166"/>
    </row>
    <row r="15548" spans="9:9" x14ac:dyDescent="0.25">
      <c r="I15548" s="166"/>
    </row>
    <row r="15549" spans="9:9" x14ac:dyDescent="0.25">
      <c r="I15549" s="166"/>
    </row>
    <row r="15550" spans="9:9" x14ac:dyDescent="0.25">
      <c r="I15550" s="166"/>
    </row>
    <row r="15551" spans="9:9" x14ac:dyDescent="0.25">
      <c r="I15551" s="166"/>
    </row>
    <row r="15552" spans="9:9" x14ac:dyDescent="0.25">
      <c r="I15552" s="166"/>
    </row>
    <row r="15553" spans="9:9" x14ac:dyDescent="0.25">
      <c r="I15553" s="166"/>
    </row>
    <row r="15554" spans="9:9" x14ac:dyDescent="0.25">
      <c r="I15554" s="166"/>
    </row>
    <row r="15555" spans="9:9" x14ac:dyDescent="0.25">
      <c r="I15555" s="166"/>
    </row>
    <row r="15556" spans="9:9" x14ac:dyDescent="0.25">
      <c r="I15556" s="166"/>
    </row>
    <row r="15557" spans="9:9" x14ac:dyDescent="0.25">
      <c r="I15557" s="166"/>
    </row>
    <row r="15558" spans="9:9" x14ac:dyDescent="0.25">
      <c r="I15558" s="166"/>
    </row>
    <row r="15559" spans="9:9" x14ac:dyDescent="0.25">
      <c r="I15559" s="166"/>
    </row>
    <row r="15560" spans="9:9" x14ac:dyDescent="0.25">
      <c r="I15560" s="166"/>
    </row>
    <row r="15561" spans="9:9" x14ac:dyDescent="0.25">
      <c r="I15561" s="166"/>
    </row>
    <row r="15562" spans="9:9" x14ac:dyDescent="0.25">
      <c r="I15562" s="166"/>
    </row>
    <row r="15563" spans="9:9" x14ac:dyDescent="0.25">
      <c r="I15563" s="166"/>
    </row>
    <row r="15564" spans="9:9" x14ac:dyDescent="0.25">
      <c r="I15564" s="166"/>
    </row>
    <row r="15565" spans="9:9" x14ac:dyDescent="0.25">
      <c r="I15565" s="166"/>
    </row>
    <row r="15566" spans="9:9" x14ac:dyDescent="0.25">
      <c r="I15566" s="166"/>
    </row>
    <row r="15567" spans="9:9" x14ac:dyDescent="0.25">
      <c r="I15567" s="166"/>
    </row>
    <row r="15568" spans="9:9" x14ac:dyDescent="0.25">
      <c r="I15568" s="166"/>
    </row>
    <row r="15569" spans="9:9" x14ac:dyDescent="0.25">
      <c r="I15569" s="166"/>
    </row>
    <row r="15570" spans="9:9" x14ac:dyDescent="0.25">
      <c r="I15570" s="166"/>
    </row>
    <row r="15571" spans="9:9" x14ac:dyDescent="0.25">
      <c r="I15571" s="166"/>
    </row>
    <row r="15572" spans="9:9" x14ac:dyDescent="0.25">
      <c r="I15572" s="166"/>
    </row>
    <row r="15573" spans="9:9" x14ac:dyDescent="0.25">
      <c r="I15573" s="166"/>
    </row>
    <row r="15574" spans="9:9" x14ac:dyDescent="0.25">
      <c r="I15574" s="166"/>
    </row>
    <row r="15575" spans="9:9" x14ac:dyDescent="0.25">
      <c r="I15575" s="166"/>
    </row>
    <row r="15576" spans="9:9" x14ac:dyDescent="0.25">
      <c r="I15576" s="166"/>
    </row>
    <row r="15577" spans="9:9" x14ac:dyDescent="0.25">
      <c r="I15577" s="166"/>
    </row>
    <row r="15578" spans="9:9" x14ac:dyDescent="0.25">
      <c r="I15578" s="166"/>
    </row>
    <row r="15579" spans="9:9" x14ac:dyDescent="0.25">
      <c r="I15579" s="166"/>
    </row>
    <row r="15580" spans="9:9" x14ac:dyDescent="0.25">
      <c r="I15580" s="166"/>
    </row>
    <row r="15581" spans="9:9" x14ac:dyDescent="0.25">
      <c r="I15581" s="166"/>
    </row>
    <row r="15582" spans="9:9" x14ac:dyDescent="0.25">
      <c r="I15582" s="166"/>
    </row>
    <row r="15583" spans="9:9" x14ac:dyDescent="0.25">
      <c r="I15583" s="166"/>
    </row>
    <row r="15584" spans="9:9" x14ac:dyDescent="0.25">
      <c r="I15584" s="166"/>
    </row>
    <row r="15585" spans="9:9" x14ac:dyDescent="0.25">
      <c r="I15585" s="166"/>
    </row>
    <row r="15586" spans="9:9" x14ac:dyDescent="0.25">
      <c r="I15586" s="166"/>
    </row>
    <row r="15587" spans="9:9" x14ac:dyDescent="0.25">
      <c r="I15587" s="166"/>
    </row>
    <row r="15588" spans="9:9" x14ac:dyDescent="0.25">
      <c r="I15588" s="166"/>
    </row>
    <row r="15589" spans="9:9" x14ac:dyDescent="0.25">
      <c r="I15589" s="166"/>
    </row>
    <row r="15590" spans="9:9" x14ac:dyDescent="0.25">
      <c r="I15590" s="166"/>
    </row>
    <row r="15591" spans="9:9" x14ac:dyDescent="0.25">
      <c r="I15591" s="166"/>
    </row>
    <row r="15592" spans="9:9" x14ac:dyDescent="0.25">
      <c r="I15592" s="166"/>
    </row>
    <row r="15593" spans="9:9" x14ac:dyDescent="0.25">
      <c r="I15593" s="166"/>
    </row>
    <row r="15594" spans="9:9" x14ac:dyDescent="0.25">
      <c r="I15594" s="166"/>
    </row>
    <row r="15595" spans="9:9" x14ac:dyDescent="0.25">
      <c r="I15595" s="166"/>
    </row>
    <row r="15596" spans="9:9" x14ac:dyDescent="0.25">
      <c r="I15596" s="166"/>
    </row>
    <row r="15597" spans="9:9" x14ac:dyDescent="0.25">
      <c r="I15597" s="166"/>
    </row>
    <row r="15598" spans="9:9" x14ac:dyDescent="0.25">
      <c r="I15598" s="166"/>
    </row>
    <row r="15599" spans="9:9" x14ac:dyDescent="0.25">
      <c r="I15599" s="166"/>
    </row>
    <row r="15600" spans="9:9" x14ac:dyDescent="0.25">
      <c r="I15600" s="166"/>
    </row>
    <row r="15601" spans="9:9" x14ac:dyDescent="0.25">
      <c r="I15601" s="166"/>
    </row>
    <row r="15602" spans="9:9" x14ac:dyDescent="0.25">
      <c r="I15602" s="166"/>
    </row>
    <row r="15603" spans="9:9" x14ac:dyDescent="0.25">
      <c r="I15603" s="166"/>
    </row>
    <row r="15604" spans="9:9" x14ac:dyDescent="0.25">
      <c r="I15604" s="166"/>
    </row>
    <row r="15605" spans="9:9" x14ac:dyDescent="0.25">
      <c r="I15605" s="166"/>
    </row>
    <row r="15606" spans="9:9" x14ac:dyDescent="0.25">
      <c r="I15606" s="166"/>
    </row>
    <row r="15607" spans="9:9" x14ac:dyDescent="0.25">
      <c r="I15607" s="166"/>
    </row>
    <row r="15608" spans="9:9" x14ac:dyDescent="0.25">
      <c r="I15608" s="166"/>
    </row>
    <row r="15609" spans="9:9" x14ac:dyDescent="0.25">
      <c r="I15609" s="166"/>
    </row>
    <row r="15610" spans="9:9" x14ac:dyDescent="0.25">
      <c r="I15610" s="166"/>
    </row>
    <row r="15611" spans="9:9" x14ac:dyDescent="0.25">
      <c r="I15611" s="166"/>
    </row>
    <row r="15612" spans="9:9" x14ac:dyDescent="0.25">
      <c r="I15612" s="166"/>
    </row>
    <row r="15613" spans="9:9" x14ac:dyDescent="0.25">
      <c r="I15613" s="166"/>
    </row>
    <row r="15614" spans="9:9" x14ac:dyDescent="0.25">
      <c r="I15614" s="166"/>
    </row>
    <row r="15615" spans="9:9" x14ac:dyDescent="0.25">
      <c r="I15615" s="166"/>
    </row>
    <row r="15616" spans="9:9" x14ac:dyDescent="0.25">
      <c r="I15616" s="166"/>
    </row>
    <row r="15617" spans="9:9" x14ac:dyDescent="0.25">
      <c r="I15617" s="166"/>
    </row>
    <row r="15618" spans="9:9" x14ac:dyDescent="0.25">
      <c r="I15618" s="166"/>
    </row>
    <row r="15619" spans="9:9" x14ac:dyDescent="0.25">
      <c r="I15619" s="166"/>
    </row>
    <row r="15620" spans="9:9" x14ac:dyDescent="0.25">
      <c r="I15620" s="166"/>
    </row>
    <row r="15621" spans="9:9" x14ac:dyDescent="0.25">
      <c r="I15621" s="166"/>
    </row>
    <row r="15622" spans="9:9" x14ac:dyDescent="0.25">
      <c r="I15622" s="166"/>
    </row>
    <row r="15623" spans="9:9" x14ac:dyDescent="0.25">
      <c r="I15623" s="166"/>
    </row>
    <row r="15624" spans="9:9" x14ac:dyDescent="0.25">
      <c r="I15624" s="166"/>
    </row>
    <row r="15625" spans="9:9" x14ac:dyDescent="0.25">
      <c r="I15625" s="166"/>
    </row>
    <row r="15626" spans="9:9" x14ac:dyDescent="0.25">
      <c r="I15626" s="166"/>
    </row>
    <row r="15627" spans="9:9" x14ac:dyDescent="0.25">
      <c r="I15627" s="166"/>
    </row>
    <row r="15628" spans="9:9" x14ac:dyDescent="0.25">
      <c r="I15628" s="166"/>
    </row>
    <row r="15629" spans="9:9" x14ac:dyDescent="0.25">
      <c r="I15629" s="166"/>
    </row>
    <row r="15630" spans="9:9" x14ac:dyDescent="0.25">
      <c r="I15630" s="166"/>
    </row>
    <row r="15631" spans="9:9" x14ac:dyDescent="0.25">
      <c r="I15631" s="166"/>
    </row>
    <row r="15632" spans="9:9" x14ac:dyDescent="0.25">
      <c r="I15632" s="166"/>
    </row>
    <row r="15633" spans="9:9" x14ac:dyDescent="0.25">
      <c r="I15633" s="166"/>
    </row>
    <row r="15634" spans="9:9" x14ac:dyDescent="0.25">
      <c r="I15634" s="166"/>
    </row>
    <row r="15635" spans="9:9" x14ac:dyDescent="0.25">
      <c r="I15635" s="166"/>
    </row>
    <row r="15636" spans="9:9" x14ac:dyDescent="0.25">
      <c r="I15636" s="166"/>
    </row>
    <row r="15637" spans="9:9" x14ac:dyDescent="0.25">
      <c r="I15637" s="166"/>
    </row>
    <row r="15638" spans="9:9" x14ac:dyDescent="0.25">
      <c r="I15638" s="166"/>
    </row>
    <row r="15639" spans="9:9" x14ac:dyDescent="0.25">
      <c r="I15639" s="166"/>
    </row>
    <row r="15640" spans="9:9" x14ac:dyDescent="0.25">
      <c r="I15640" s="166"/>
    </row>
    <row r="15641" spans="9:9" x14ac:dyDescent="0.25">
      <c r="I15641" s="166"/>
    </row>
    <row r="15642" spans="9:9" x14ac:dyDescent="0.25">
      <c r="I15642" s="166"/>
    </row>
    <row r="15643" spans="9:9" x14ac:dyDescent="0.25">
      <c r="I15643" s="166"/>
    </row>
    <row r="15644" spans="9:9" x14ac:dyDescent="0.25">
      <c r="I15644" s="166"/>
    </row>
    <row r="15645" spans="9:9" x14ac:dyDescent="0.25">
      <c r="I15645" s="166"/>
    </row>
    <row r="15646" spans="9:9" x14ac:dyDescent="0.25">
      <c r="I15646" s="166"/>
    </row>
    <row r="15647" spans="9:9" x14ac:dyDescent="0.25">
      <c r="I15647" s="166"/>
    </row>
    <row r="15648" spans="9:9" x14ac:dyDescent="0.25">
      <c r="I15648" s="166"/>
    </row>
    <row r="15649" spans="9:9" x14ac:dyDescent="0.25">
      <c r="I15649" s="166"/>
    </row>
    <row r="15650" spans="9:9" x14ac:dyDescent="0.25">
      <c r="I15650" s="166"/>
    </row>
    <row r="15651" spans="9:9" x14ac:dyDescent="0.25">
      <c r="I15651" s="166"/>
    </row>
    <row r="15652" spans="9:9" x14ac:dyDescent="0.25">
      <c r="I15652" s="166"/>
    </row>
    <row r="15653" spans="9:9" x14ac:dyDescent="0.25">
      <c r="I15653" s="166"/>
    </row>
    <row r="15654" spans="9:9" x14ac:dyDescent="0.25">
      <c r="I15654" s="166"/>
    </row>
    <row r="15655" spans="9:9" x14ac:dyDescent="0.25">
      <c r="I15655" s="166"/>
    </row>
    <row r="15656" spans="9:9" x14ac:dyDescent="0.25">
      <c r="I15656" s="166"/>
    </row>
    <row r="15657" spans="9:9" x14ac:dyDescent="0.25">
      <c r="I15657" s="166"/>
    </row>
    <row r="15658" spans="9:9" x14ac:dyDescent="0.25">
      <c r="I15658" s="166"/>
    </row>
    <row r="15659" spans="9:9" x14ac:dyDescent="0.25">
      <c r="I15659" s="166"/>
    </row>
    <row r="15660" spans="9:9" x14ac:dyDescent="0.25">
      <c r="I15660" s="166"/>
    </row>
    <row r="15661" spans="9:9" x14ac:dyDescent="0.25">
      <c r="I15661" s="166"/>
    </row>
    <row r="15662" spans="9:9" x14ac:dyDescent="0.25">
      <c r="I15662" s="166"/>
    </row>
    <row r="15663" spans="9:9" x14ac:dyDescent="0.25">
      <c r="I15663" s="166"/>
    </row>
    <row r="15664" spans="9:9" x14ac:dyDescent="0.25">
      <c r="I15664" s="166"/>
    </row>
    <row r="15665" spans="9:9" x14ac:dyDescent="0.25">
      <c r="I15665" s="166"/>
    </row>
    <row r="15666" spans="9:9" x14ac:dyDescent="0.25">
      <c r="I15666" s="166"/>
    </row>
    <row r="15667" spans="9:9" x14ac:dyDescent="0.25">
      <c r="I15667" s="166"/>
    </row>
    <row r="15668" spans="9:9" x14ac:dyDescent="0.25">
      <c r="I15668" s="166"/>
    </row>
    <row r="15669" spans="9:9" x14ac:dyDescent="0.25">
      <c r="I15669" s="166"/>
    </row>
    <row r="15670" spans="9:9" x14ac:dyDescent="0.25">
      <c r="I15670" s="166"/>
    </row>
    <row r="15671" spans="9:9" x14ac:dyDescent="0.25">
      <c r="I15671" s="166"/>
    </row>
    <row r="15672" spans="9:9" x14ac:dyDescent="0.25">
      <c r="I15672" s="166"/>
    </row>
    <row r="15673" spans="9:9" x14ac:dyDescent="0.25">
      <c r="I15673" s="166"/>
    </row>
    <row r="15674" spans="9:9" x14ac:dyDescent="0.25">
      <c r="I15674" s="166"/>
    </row>
    <row r="15675" spans="9:9" x14ac:dyDescent="0.25">
      <c r="I15675" s="166"/>
    </row>
    <row r="15676" spans="9:9" x14ac:dyDescent="0.25">
      <c r="I15676" s="166"/>
    </row>
    <row r="15677" spans="9:9" x14ac:dyDescent="0.25">
      <c r="I15677" s="166"/>
    </row>
    <row r="15678" spans="9:9" x14ac:dyDescent="0.25">
      <c r="I15678" s="166"/>
    </row>
    <row r="15679" spans="9:9" x14ac:dyDescent="0.25">
      <c r="I15679" s="166"/>
    </row>
    <row r="15680" spans="9:9" x14ac:dyDescent="0.25">
      <c r="I15680" s="166"/>
    </row>
    <row r="15681" spans="9:9" x14ac:dyDescent="0.25">
      <c r="I15681" s="166"/>
    </row>
    <row r="15682" spans="9:9" x14ac:dyDescent="0.25">
      <c r="I15682" s="166"/>
    </row>
    <row r="15683" spans="9:9" x14ac:dyDescent="0.25">
      <c r="I15683" s="166"/>
    </row>
    <row r="15684" spans="9:9" x14ac:dyDescent="0.25">
      <c r="I15684" s="166"/>
    </row>
    <row r="15685" spans="9:9" x14ac:dyDescent="0.25">
      <c r="I15685" s="166"/>
    </row>
    <row r="15686" spans="9:9" x14ac:dyDescent="0.25">
      <c r="I15686" s="166"/>
    </row>
    <row r="15687" spans="9:9" x14ac:dyDescent="0.25">
      <c r="I15687" s="166"/>
    </row>
    <row r="15688" spans="9:9" x14ac:dyDescent="0.25">
      <c r="I15688" s="166"/>
    </row>
    <row r="15689" spans="9:9" x14ac:dyDescent="0.25">
      <c r="I15689" s="166"/>
    </row>
    <row r="15690" spans="9:9" x14ac:dyDescent="0.25">
      <c r="I15690" s="166"/>
    </row>
    <row r="15691" spans="9:9" x14ac:dyDescent="0.25">
      <c r="I15691" s="166"/>
    </row>
    <row r="15692" spans="9:9" x14ac:dyDescent="0.25">
      <c r="I15692" s="166"/>
    </row>
    <row r="15693" spans="9:9" x14ac:dyDescent="0.25">
      <c r="I15693" s="166"/>
    </row>
    <row r="15694" spans="9:9" x14ac:dyDescent="0.25">
      <c r="I15694" s="166"/>
    </row>
    <row r="15695" spans="9:9" x14ac:dyDescent="0.25">
      <c r="I15695" s="166"/>
    </row>
    <row r="15696" spans="9:9" x14ac:dyDescent="0.25">
      <c r="I15696" s="166"/>
    </row>
    <row r="15697" spans="9:9" x14ac:dyDescent="0.25">
      <c r="I15697" s="166"/>
    </row>
    <row r="15698" spans="9:9" x14ac:dyDescent="0.25">
      <c r="I15698" s="166"/>
    </row>
    <row r="15699" spans="9:9" x14ac:dyDescent="0.25">
      <c r="I15699" s="166"/>
    </row>
    <row r="15700" spans="9:9" x14ac:dyDescent="0.25">
      <c r="I15700" s="166"/>
    </row>
    <row r="15701" spans="9:9" x14ac:dyDescent="0.25">
      <c r="I15701" s="166"/>
    </row>
    <row r="15702" spans="9:9" x14ac:dyDescent="0.25">
      <c r="I15702" s="166"/>
    </row>
    <row r="15703" spans="9:9" x14ac:dyDescent="0.25">
      <c r="I15703" s="166"/>
    </row>
    <row r="15704" spans="9:9" x14ac:dyDescent="0.25">
      <c r="I15704" s="166"/>
    </row>
    <row r="15705" spans="9:9" x14ac:dyDescent="0.25">
      <c r="I15705" s="166"/>
    </row>
    <row r="15706" spans="9:9" x14ac:dyDescent="0.25">
      <c r="I15706" s="166"/>
    </row>
    <row r="15707" spans="9:9" x14ac:dyDescent="0.25">
      <c r="I15707" s="166"/>
    </row>
    <row r="15708" spans="9:9" x14ac:dyDescent="0.25">
      <c r="I15708" s="166"/>
    </row>
    <row r="15709" spans="9:9" x14ac:dyDescent="0.25">
      <c r="I15709" s="166"/>
    </row>
    <row r="15710" spans="9:9" x14ac:dyDescent="0.25">
      <c r="I15710" s="166"/>
    </row>
    <row r="15711" spans="9:9" x14ac:dyDescent="0.25">
      <c r="I15711" s="166"/>
    </row>
    <row r="15712" spans="9:9" x14ac:dyDescent="0.25">
      <c r="I15712" s="166"/>
    </row>
    <row r="15713" spans="9:9" x14ac:dyDescent="0.25">
      <c r="I15713" s="166"/>
    </row>
    <row r="15714" spans="9:9" x14ac:dyDescent="0.25">
      <c r="I15714" s="166"/>
    </row>
    <row r="15715" spans="9:9" x14ac:dyDescent="0.25">
      <c r="I15715" s="166"/>
    </row>
    <row r="15716" spans="9:9" x14ac:dyDescent="0.25">
      <c r="I15716" s="166"/>
    </row>
    <row r="15717" spans="9:9" x14ac:dyDescent="0.25">
      <c r="I15717" s="166"/>
    </row>
    <row r="15718" spans="9:9" x14ac:dyDescent="0.25">
      <c r="I15718" s="166"/>
    </row>
    <row r="15719" spans="9:9" x14ac:dyDescent="0.25">
      <c r="I15719" s="166"/>
    </row>
    <row r="15720" spans="9:9" x14ac:dyDescent="0.25">
      <c r="I15720" s="166"/>
    </row>
    <row r="15721" spans="9:9" x14ac:dyDescent="0.25">
      <c r="I15721" s="166"/>
    </row>
    <row r="15722" spans="9:9" x14ac:dyDescent="0.25">
      <c r="I15722" s="166"/>
    </row>
    <row r="15723" spans="9:9" x14ac:dyDescent="0.25">
      <c r="I15723" s="166"/>
    </row>
    <row r="15724" spans="9:9" x14ac:dyDescent="0.25">
      <c r="I15724" s="166"/>
    </row>
    <row r="15725" spans="9:9" x14ac:dyDescent="0.25">
      <c r="I15725" s="166"/>
    </row>
    <row r="15726" spans="9:9" x14ac:dyDescent="0.25">
      <c r="I15726" s="166"/>
    </row>
    <row r="15727" spans="9:9" x14ac:dyDescent="0.25">
      <c r="I15727" s="166"/>
    </row>
    <row r="15728" spans="9:9" x14ac:dyDescent="0.25">
      <c r="I15728" s="166"/>
    </row>
    <row r="15729" spans="9:9" x14ac:dyDescent="0.25">
      <c r="I15729" s="166"/>
    </row>
    <row r="15730" spans="9:9" x14ac:dyDescent="0.25">
      <c r="I15730" s="166"/>
    </row>
    <row r="15731" spans="9:9" x14ac:dyDescent="0.25">
      <c r="I15731" s="166"/>
    </row>
    <row r="15732" spans="9:9" x14ac:dyDescent="0.25">
      <c r="I15732" s="166"/>
    </row>
    <row r="15733" spans="9:9" x14ac:dyDescent="0.25">
      <c r="I15733" s="166"/>
    </row>
    <row r="15734" spans="9:9" x14ac:dyDescent="0.25">
      <c r="I15734" s="166"/>
    </row>
    <row r="15735" spans="9:9" x14ac:dyDescent="0.25">
      <c r="I15735" s="166"/>
    </row>
    <row r="15736" spans="9:9" x14ac:dyDescent="0.25">
      <c r="I15736" s="166"/>
    </row>
    <row r="15737" spans="9:9" x14ac:dyDescent="0.25">
      <c r="I15737" s="166"/>
    </row>
    <row r="15738" spans="9:9" x14ac:dyDescent="0.25">
      <c r="I15738" s="166"/>
    </row>
    <row r="15739" spans="9:9" x14ac:dyDescent="0.25">
      <c r="I15739" s="166"/>
    </row>
    <row r="15740" spans="9:9" x14ac:dyDescent="0.25">
      <c r="I15740" s="166"/>
    </row>
    <row r="15741" spans="9:9" x14ac:dyDescent="0.25">
      <c r="I15741" s="166"/>
    </row>
    <row r="15742" spans="9:9" x14ac:dyDescent="0.25">
      <c r="I15742" s="166"/>
    </row>
    <row r="15743" spans="9:9" x14ac:dyDescent="0.25">
      <c r="I15743" s="166"/>
    </row>
    <row r="15744" spans="9:9" x14ac:dyDescent="0.25">
      <c r="I15744" s="166"/>
    </row>
    <row r="15745" spans="9:9" x14ac:dyDescent="0.25">
      <c r="I15745" s="166"/>
    </row>
    <row r="15746" spans="9:9" x14ac:dyDescent="0.25">
      <c r="I15746" s="166"/>
    </row>
    <row r="15747" spans="9:9" x14ac:dyDescent="0.25">
      <c r="I15747" s="166"/>
    </row>
    <row r="15748" spans="9:9" x14ac:dyDescent="0.25">
      <c r="I15748" s="166"/>
    </row>
    <row r="15749" spans="9:9" x14ac:dyDescent="0.25">
      <c r="I15749" s="166"/>
    </row>
    <row r="15750" spans="9:9" x14ac:dyDescent="0.25">
      <c r="I15750" s="166"/>
    </row>
    <row r="15751" spans="9:9" x14ac:dyDescent="0.25">
      <c r="I15751" s="166"/>
    </row>
    <row r="15752" spans="9:9" x14ac:dyDescent="0.25">
      <c r="I15752" s="166"/>
    </row>
    <row r="15753" spans="9:9" x14ac:dyDescent="0.25">
      <c r="I15753" s="166"/>
    </row>
    <row r="15754" spans="9:9" x14ac:dyDescent="0.25">
      <c r="I15754" s="166"/>
    </row>
    <row r="15755" spans="9:9" x14ac:dyDescent="0.25">
      <c r="I15755" s="166"/>
    </row>
    <row r="15756" spans="9:9" x14ac:dyDescent="0.25">
      <c r="I15756" s="166"/>
    </row>
    <row r="15757" spans="9:9" x14ac:dyDescent="0.25">
      <c r="I15757" s="166"/>
    </row>
    <row r="15758" spans="9:9" x14ac:dyDescent="0.25">
      <c r="I15758" s="166"/>
    </row>
    <row r="15759" spans="9:9" x14ac:dyDescent="0.25">
      <c r="I15759" s="166"/>
    </row>
    <row r="15760" spans="9:9" x14ac:dyDescent="0.25">
      <c r="I15760" s="166"/>
    </row>
    <row r="15761" spans="9:9" x14ac:dyDescent="0.25">
      <c r="I15761" s="166"/>
    </row>
    <row r="15762" spans="9:9" x14ac:dyDescent="0.25">
      <c r="I15762" s="166"/>
    </row>
    <row r="15763" spans="9:9" x14ac:dyDescent="0.25">
      <c r="I15763" s="166"/>
    </row>
    <row r="15764" spans="9:9" x14ac:dyDescent="0.25">
      <c r="I15764" s="166"/>
    </row>
    <row r="15765" spans="9:9" x14ac:dyDescent="0.25">
      <c r="I15765" s="166"/>
    </row>
    <row r="15766" spans="9:9" x14ac:dyDescent="0.25">
      <c r="I15766" s="166"/>
    </row>
    <row r="15767" spans="9:9" x14ac:dyDescent="0.25">
      <c r="I15767" s="166"/>
    </row>
    <row r="15768" spans="9:9" x14ac:dyDescent="0.25">
      <c r="I15768" s="166"/>
    </row>
    <row r="15769" spans="9:9" x14ac:dyDescent="0.25">
      <c r="I15769" s="166"/>
    </row>
    <row r="15770" spans="9:9" x14ac:dyDescent="0.25">
      <c r="I15770" s="166"/>
    </row>
    <row r="15771" spans="9:9" x14ac:dyDescent="0.25">
      <c r="I15771" s="166"/>
    </row>
    <row r="15772" spans="9:9" x14ac:dyDescent="0.25">
      <c r="I15772" s="166"/>
    </row>
    <row r="15773" spans="9:9" x14ac:dyDescent="0.25">
      <c r="I15773" s="166"/>
    </row>
    <row r="15774" spans="9:9" x14ac:dyDescent="0.25">
      <c r="I15774" s="166"/>
    </row>
    <row r="15775" spans="9:9" x14ac:dyDescent="0.25">
      <c r="I15775" s="166"/>
    </row>
    <row r="15776" spans="9:9" x14ac:dyDescent="0.25">
      <c r="I15776" s="166"/>
    </row>
    <row r="15777" spans="9:9" x14ac:dyDescent="0.25">
      <c r="I15777" s="166"/>
    </row>
    <row r="15778" spans="9:9" x14ac:dyDescent="0.25">
      <c r="I15778" s="166"/>
    </row>
    <row r="15779" spans="9:9" x14ac:dyDescent="0.25">
      <c r="I15779" s="166"/>
    </row>
    <row r="15780" spans="9:9" x14ac:dyDescent="0.25">
      <c r="I15780" s="166"/>
    </row>
    <row r="15781" spans="9:9" x14ac:dyDescent="0.25">
      <c r="I15781" s="166"/>
    </row>
    <row r="15782" spans="9:9" x14ac:dyDescent="0.25">
      <c r="I15782" s="166"/>
    </row>
    <row r="15783" spans="9:9" x14ac:dyDescent="0.25">
      <c r="I15783" s="166"/>
    </row>
    <row r="15784" spans="9:9" x14ac:dyDescent="0.25">
      <c r="I15784" s="166"/>
    </row>
    <row r="15785" spans="9:9" x14ac:dyDescent="0.25">
      <c r="I15785" s="166"/>
    </row>
    <row r="15786" spans="9:9" x14ac:dyDescent="0.25">
      <c r="I15786" s="166"/>
    </row>
    <row r="15787" spans="9:9" x14ac:dyDescent="0.25">
      <c r="I15787" s="166"/>
    </row>
    <row r="15788" spans="9:9" x14ac:dyDescent="0.25">
      <c r="I15788" s="166"/>
    </row>
    <row r="15789" spans="9:9" x14ac:dyDescent="0.25">
      <c r="I15789" s="166"/>
    </row>
    <row r="15790" spans="9:9" x14ac:dyDescent="0.25">
      <c r="I15790" s="166"/>
    </row>
    <row r="15791" spans="9:9" x14ac:dyDescent="0.25">
      <c r="I15791" s="166"/>
    </row>
    <row r="15792" spans="9:9" x14ac:dyDescent="0.25">
      <c r="I15792" s="166"/>
    </row>
    <row r="15793" spans="9:9" x14ac:dyDescent="0.25">
      <c r="I15793" s="166"/>
    </row>
    <row r="15794" spans="9:9" x14ac:dyDescent="0.25">
      <c r="I15794" s="166"/>
    </row>
    <row r="15795" spans="9:9" x14ac:dyDescent="0.25">
      <c r="I15795" s="166"/>
    </row>
    <row r="15796" spans="9:9" x14ac:dyDescent="0.25">
      <c r="I15796" s="166"/>
    </row>
    <row r="15797" spans="9:9" x14ac:dyDescent="0.25">
      <c r="I15797" s="166"/>
    </row>
    <row r="15798" spans="9:9" x14ac:dyDescent="0.25">
      <c r="I15798" s="166"/>
    </row>
    <row r="15799" spans="9:9" x14ac:dyDescent="0.25">
      <c r="I15799" s="166"/>
    </row>
    <row r="15800" spans="9:9" x14ac:dyDescent="0.25">
      <c r="I15800" s="166"/>
    </row>
    <row r="15801" spans="9:9" x14ac:dyDescent="0.25">
      <c r="I15801" s="166"/>
    </row>
    <row r="15802" spans="9:9" x14ac:dyDescent="0.25">
      <c r="I15802" s="166"/>
    </row>
    <row r="15803" spans="9:9" x14ac:dyDescent="0.25">
      <c r="I15803" s="166"/>
    </row>
    <row r="15804" spans="9:9" x14ac:dyDescent="0.25">
      <c r="I15804" s="166"/>
    </row>
    <row r="15805" spans="9:9" x14ac:dyDescent="0.25">
      <c r="I15805" s="166"/>
    </row>
    <row r="15806" spans="9:9" x14ac:dyDescent="0.25">
      <c r="I15806" s="166"/>
    </row>
    <row r="15807" spans="9:9" x14ac:dyDescent="0.25">
      <c r="I15807" s="166"/>
    </row>
    <row r="15808" spans="9:9" x14ac:dyDescent="0.25">
      <c r="I15808" s="166"/>
    </row>
    <row r="15809" spans="9:9" x14ac:dyDescent="0.25">
      <c r="I15809" s="166"/>
    </row>
    <row r="15810" spans="9:9" x14ac:dyDescent="0.25">
      <c r="I15810" s="166"/>
    </row>
    <row r="15811" spans="9:9" x14ac:dyDescent="0.25">
      <c r="I15811" s="166"/>
    </row>
    <row r="15812" spans="9:9" x14ac:dyDescent="0.25">
      <c r="I15812" s="166"/>
    </row>
    <row r="15813" spans="9:9" x14ac:dyDescent="0.25">
      <c r="I15813" s="166"/>
    </row>
    <row r="15814" spans="9:9" x14ac:dyDescent="0.25">
      <c r="I15814" s="166"/>
    </row>
    <row r="15815" spans="9:9" x14ac:dyDescent="0.25">
      <c r="I15815" s="166"/>
    </row>
    <row r="15816" spans="9:9" x14ac:dyDescent="0.25">
      <c r="I15816" s="166"/>
    </row>
    <row r="15817" spans="9:9" x14ac:dyDescent="0.25">
      <c r="I15817" s="166"/>
    </row>
    <row r="15818" spans="9:9" x14ac:dyDescent="0.25">
      <c r="I15818" s="166"/>
    </row>
    <row r="15819" spans="9:9" x14ac:dyDescent="0.25">
      <c r="I15819" s="166"/>
    </row>
    <row r="15820" spans="9:9" x14ac:dyDescent="0.25">
      <c r="I15820" s="166"/>
    </row>
    <row r="15821" spans="9:9" x14ac:dyDescent="0.25">
      <c r="I15821" s="166"/>
    </row>
    <row r="15822" spans="9:9" x14ac:dyDescent="0.25">
      <c r="I15822" s="166"/>
    </row>
    <row r="15823" spans="9:9" x14ac:dyDescent="0.25">
      <c r="I15823" s="166"/>
    </row>
    <row r="15824" spans="9:9" x14ac:dyDescent="0.25">
      <c r="I15824" s="166"/>
    </row>
    <row r="15825" spans="9:9" x14ac:dyDescent="0.25">
      <c r="I15825" s="166"/>
    </row>
    <row r="15826" spans="9:9" x14ac:dyDescent="0.25">
      <c r="I15826" s="166"/>
    </row>
    <row r="15827" spans="9:9" x14ac:dyDescent="0.25">
      <c r="I15827" s="166"/>
    </row>
    <row r="15828" spans="9:9" x14ac:dyDescent="0.25">
      <c r="I15828" s="166"/>
    </row>
    <row r="15829" spans="9:9" x14ac:dyDescent="0.25">
      <c r="I15829" s="166"/>
    </row>
    <row r="15830" spans="9:9" x14ac:dyDescent="0.25">
      <c r="I15830" s="166"/>
    </row>
    <row r="15831" spans="9:9" x14ac:dyDescent="0.25">
      <c r="I15831" s="166"/>
    </row>
    <row r="15832" spans="9:9" x14ac:dyDescent="0.25">
      <c r="I15832" s="166"/>
    </row>
    <row r="15833" spans="9:9" x14ac:dyDescent="0.25">
      <c r="I15833" s="166"/>
    </row>
    <row r="15834" spans="9:9" x14ac:dyDescent="0.25">
      <c r="I15834" s="166"/>
    </row>
    <row r="15835" spans="9:9" x14ac:dyDescent="0.25">
      <c r="I15835" s="166"/>
    </row>
    <row r="15836" spans="9:9" x14ac:dyDescent="0.25">
      <c r="I15836" s="166"/>
    </row>
    <row r="15837" spans="9:9" x14ac:dyDescent="0.25">
      <c r="I15837" s="166"/>
    </row>
    <row r="15838" spans="9:9" x14ac:dyDescent="0.25">
      <c r="I15838" s="166"/>
    </row>
    <row r="15839" spans="9:9" x14ac:dyDescent="0.25">
      <c r="I15839" s="166"/>
    </row>
    <row r="15840" spans="9:9" x14ac:dyDescent="0.25">
      <c r="I15840" s="166"/>
    </row>
    <row r="15841" spans="9:9" x14ac:dyDescent="0.25">
      <c r="I15841" s="166"/>
    </row>
    <row r="15842" spans="9:9" x14ac:dyDescent="0.25">
      <c r="I15842" s="166"/>
    </row>
    <row r="15843" spans="9:9" x14ac:dyDescent="0.25">
      <c r="I15843" s="166"/>
    </row>
    <row r="15844" spans="9:9" x14ac:dyDescent="0.25">
      <c r="I15844" s="166"/>
    </row>
    <row r="15845" spans="9:9" x14ac:dyDescent="0.25">
      <c r="I15845" s="166"/>
    </row>
    <row r="15846" spans="9:9" x14ac:dyDescent="0.25">
      <c r="I15846" s="166"/>
    </row>
    <row r="15847" spans="9:9" x14ac:dyDescent="0.25">
      <c r="I15847" s="166"/>
    </row>
    <row r="15848" spans="9:9" x14ac:dyDescent="0.25">
      <c r="I15848" s="166"/>
    </row>
    <row r="15849" spans="9:9" x14ac:dyDescent="0.25">
      <c r="I15849" s="166"/>
    </row>
    <row r="15850" spans="9:9" x14ac:dyDescent="0.25">
      <c r="I15850" s="166"/>
    </row>
    <row r="15851" spans="9:9" x14ac:dyDescent="0.25">
      <c r="I15851" s="166"/>
    </row>
    <row r="15852" spans="9:9" x14ac:dyDescent="0.25">
      <c r="I15852" s="166"/>
    </row>
    <row r="15853" spans="9:9" x14ac:dyDescent="0.25">
      <c r="I15853" s="166"/>
    </row>
    <row r="15854" spans="9:9" x14ac:dyDescent="0.25">
      <c r="I15854" s="166"/>
    </row>
    <row r="15855" spans="9:9" x14ac:dyDescent="0.25">
      <c r="I15855" s="166"/>
    </row>
    <row r="15856" spans="9:9" x14ac:dyDescent="0.25">
      <c r="I15856" s="166"/>
    </row>
    <row r="15857" spans="9:9" x14ac:dyDescent="0.25">
      <c r="I15857" s="166"/>
    </row>
    <row r="15858" spans="9:9" x14ac:dyDescent="0.25">
      <c r="I15858" s="166"/>
    </row>
    <row r="15859" spans="9:9" x14ac:dyDescent="0.25">
      <c r="I15859" s="166"/>
    </row>
    <row r="15860" spans="9:9" x14ac:dyDescent="0.25">
      <c r="I15860" s="166"/>
    </row>
    <row r="15861" spans="9:9" x14ac:dyDescent="0.25">
      <c r="I15861" s="166"/>
    </row>
    <row r="15862" spans="9:9" x14ac:dyDescent="0.25">
      <c r="I15862" s="166"/>
    </row>
    <row r="15863" spans="9:9" x14ac:dyDescent="0.25">
      <c r="I15863" s="166"/>
    </row>
    <row r="15864" spans="9:9" x14ac:dyDescent="0.25">
      <c r="I15864" s="166"/>
    </row>
    <row r="15865" spans="9:9" x14ac:dyDescent="0.25">
      <c r="I15865" s="166"/>
    </row>
    <row r="15866" spans="9:9" x14ac:dyDescent="0.25">
      <c r="I15866" s="166"/>
    </row>
    <row r="15867" spans="9:9" x14ac:dyDescent="0.25">
      <c r="I15867" s="166"/>
    </row>
    <row r="15868" spans="9:9" x14ac:dyDescent="0.25">
      <c r="I15868" s="166"/>
    </row>
    <row r="15869" spans="9:9" x14ac:dyDescent="0.25">
      <c r="I15869" s="166"/>
    </row>
    <row r="15870" spans="9:9" x14ac:dyDescent="0.25">
      <c r="I15870" s="166"/>
    </row>
    <row r="15871" spans="9:9" x14ac:dyDescent="0.25">
      <c r="I15871" s="166"/>
    </row>
    <row r="15872" spans="9:9" x14ac:dyDescent="0.25">
      <c r="I15872" s="166"/>
    </row>
    <row r="15873" spans="9:9" x14ac:dyDescent="0.25">
      <c r="I15873" s="166"/>
    </row>
    <row r="15874" spans="9:9" x14ac:dyDescent="0.25">
      <c r="I15874" s="166"/>
    </row>
    <row r="15875" spans="9:9" x14ac:dyDescent="0.25">
      <c r="I15875" s="166"/>
    </row>
    <row r="15876" spans="9:9" x14ac:dyDescent="0.25">
      <c r="I15876" s="166"/>
    </row>
    <row r="15877" spans="9:9" x14ac:dyDescent="0.25">
      <c r="I15877" s="166"/>
    </row>
    <row r="15878" spans="9:9" x14ac:dyDescent="0.25">
      <c r="I15878" s="166"/>
    </row>
    <row r="15879" spans="9:9" x14ac:dyDescent="0.25">
      <c r="I15879" s="166"/>
    </row>
    <row r="15880" spans="9:9" x14ac:dyDescent="0.25">
      <c r="I15880" s="166"/>
    </row>
    <row r="15881" spans="9:9" x14ac:dyDescent="0.25">
      <c r="I15881" s="166"/>
    </row>
    <row r="15882" spans="9:9" x14ac:dyDescent="0.25">
      <c r="I15882" s="166"/>
    </row>
    <row r="15883" spans="9:9" x14ac:dyDescent="0.25">
      <c r="I15883" s="166"/>
    </row>
    <row r="15884" spans="9:9" x14ac:dyDescent="0.25">
      <c r="I15884" s="166"/>
    </row>
    <row r="15885" spans="9:9" x14ac:dyDescent="0.25">
      <c r="I15885" s="166"/>
    </row>
    <row r="15886" spans="9:9" x14ac:dyDescent="0.25">
      <c r="I15886" s="166"/>
    </row>
    <row r="15887" spans="9:9" x14ac:dyDescent="0.25">
      <c r="I15887" s="166"/>
    </row>
    <row r="15888" spans="9:9" x14ac:dyDescent="0.25">
      <c r="I15888" s="166"/>
    </row>
    <row r="15889" spans="9:9" x14ac:dyDescent="0.25">
      <c r="I15889" s="166"/>
    </row>
    <row r="15890" spans="9:9" x14ac:dyDescent="0.25">
      <c r="I15890" s="166"/>
    </row>
    <row r="15891" spans="9:9" x14ac:dyDescent="0.25">
      <c r="I15891" s="166"/>
    </row>
    <row r="15892" spans="9:9" x14ac:dyDescent="0.25">
      <c r="I15892" s="166"/>
    </row>
    <row r="15893" spans="9:9" x14ac:dyDescent="0.25">
      <c r="I15893" s="166"/>
    </row>
    <row r="15894" spans="9:9" x14ac:dyDescent="0.25">
      <c r="I15894" s="166"/>
    </row>
    <row r="15895" spans="9:9" x14ac:dyDescent="0.25">
      <c r="I15895" s="166"/>
    </row>
    <row r="15896" spans="9:9" x14ac:dyDescent="0.25">
      <c r="I15896" s="166"/>
    </row>
    <row r="15897" spans="9:9" x14ac:dyDescent="0.25">
      <c r="I15897" s="166"/>
    </row>
    <row r="15898" spans="9:9" x14ac:dyDescent="0.25">
      <c r="I15898" s="166"/>
    </row>
    <row r="15899" spans="9:9" x14ac:dyDescent="0.25">
      <c r="I15899" s="166"/>
    </row>
    <row r="15900" spans="9:9" x14ac:dyDescent="0.25">
      <c r="I15900" s="166"/>
    </row>
    <row r="15901" spans="9:9" x14ac:dyDescent="0.25">
      <c r="I15901" s="166"/>
    </row>
    <row r="15902" spans="9:9" x14ac:dyDescent="0.25">
      <c r="I15902" s="166"/>
    </row>
    <row r="15903" spans="9:9" x14ac:dyDescent="0.25">
      <c r="I15903" s="166"/>
    </row>
    <row r="15904" spans="9:9" x14ac:dyDescent="0.25">
      <c r="I15904" s="166"/>
    </row>
    <row r="15905" spans="9:9" x14ac:dyDescent="0.25">
      <c r="I15905" s="166"/>
    </row>
    <row r="15906" spans="9:9" x14ac:dyDescent="0.25">
      <c r="I15906" s="166"/>
    </row>
    <row r="15907" spans="9:9" x14ac:dyDescent="0.25">
      <c r="I15907" s="166"/>
    </row>
    <row r="15908" spans="9:9" x14ac:dyDescent="0.25">
      <c r="I15908" s="166"/>
    </row>
    <row r="15909" spans="9:9" x14ac:dyDescent="0.25">
      <c r="I15909" s="166"/>
    </row>
    <row r="15910" spans="9:9" x14ac:dyDescent="0.25">
      <c r="I15910" s="166"/>
    </row>
    <row r="15911" spans="9:9" x14ac:dyDescent="0.25">
      <c r="I15911" s="166"/>
    </row>
    <row r="15912" spans="9:9" x14ac:dyDescent="0.25">
      <c r="I15912" s="166"/>
    </row>
    <row r="15913" spans="9:9" x14ac:dyDescent="0.25">
      <c r="I15913" s="166"/>
    </row>
    <row r="15914" spans="9:9" x14ac:dyDescent="0.25">
      <c r="I15914" s="166"/>
    </row>
    <row r="15915" spans="9:9" x14ac:dyDescent="0.25">
      <c r="I15915" s="166"/>
    </row>
    <row r="15916" spans="9:9" x14ac:dyDescent="0.25">
      <c r="I15916" s="166"/>
    </row>
    <row r="15917" spans="9:9" x14ac:dyDescent="0.25">
      <c r="I15917" s="166"/>
    </row>
    <row r="15918" spans="9:9" x14ac:dyDescent="0.25">
      <c r="I15918" s="166"/>
    </row>
    <row r="15919" spans="9:9" x14ac:dyDescent="0.25">
      <c r="I15919" s="166"/>
    </row>
    <row r="15920" spans="9:9" x14ac:dyDescent="0.25">
      <c r="I15920" s="166"/>
    </row>
    <row r="15921" spans="9:9" x14ac:dyDescent="0.25">
      <c r="I15921" s="166"/>
    </row>
    <row r="15922" spans="9:9" x14ac:dyDescent="0.25">
      <c r="I15922" s="166"/>
    </row>
    <row r="15923" spans="9:9" x14ac:dyDescent="0.25">
      <c r="I15923" s="166"/>
    </row>
    <row r="15924" spans="9:9" x14ac:dyDescent="0.25">
      <c r="I15924" s="166"/>
    </row>
    <row r="15925" spans="9:9" x14ac:dyDescent="0.25">
      <c r="I15925" s="166"/>
    </row>
    <row r="15926" spans="9:9" x14ac:dyDescent="0.25">
      <c r="I15926" s="166"/>
    </row>
    <row r="15927" spans="9:9" x14ac:dyDescent="0.25">
      <c r="I15927" s="166"/>
    </row>
    <row r="15928" spans="9:9" x14ac:dyDescent="0.25">
      <c r="I15928" s="166"/>
    </row>
    <row r="15929" spans="9:9" x14ac:dyDescent="0.25">
      <c r="I15929" s="166"/>
    </row>
    <row r="15930" spans="9:9" x14ac:dyDescent="0.25">
      <c r="I15930" s="166"/>
    </row>
    <row r="15931" spans="9:9" x14ac:dyDescent="0.25">
      <c r="I15931" s="166"/>
    </row>
    <row r="15932" spans="9:9" x14ac:dyDescent="0.25">
      <c r="I15932" s="166"/>
    </row>
    <row r="15933" spans="9:9" x14ac:dyDescent="0.25">
      <c r="I15933" s="166"/>
    </row>
    <row r="15934" spans="9:9" x14ac:dyDescent="0.25">
      <c r="I15934" s="166"/>
    </row>
    <row r="15935" spans="9:9" x14ac:dyDescent="0.25">
      <c r="I15935" s="166"/>
    </row>
    <row r="15936" spans="9:9" x14ac:dyDescent="0.25">
      <c r="I15936" s="166"/>
    </row>
    <row r="15937" spans="9:9" x14ac:dyDescent="0.25">
      <c r="I15937" s="166"/>
    </row>
    <row r="15938" spans="9:9" x14ac:dyDescent="0.25">
      <c r="I15938" s="166"/>
    </row>
    <row r="15939" spans="9:9" x14ac:dyDescent="0.25">
      <c r="I15939" s="166"/>
    </row>
    <row r="15940" spans="9:9" x14ac:dyDescent="0.25">
      <c r="I15940" s="166"/>
    </row>
    <row r="15941" spans="9:9" x14ac:dyDescent="0.25">
      <c r="I15941" s="166"/>
    </row>
    <row r="15942" spans="9:9" x14ac:dyDescent="0.25">
      <c r="I15942" s="166"/>
    </row>
    <row r="15943" spans="9:9" x14ac:dyDescent="0.25">
      <c r="I15943" s="166"/>
    </row>
    <row r="15944" spans="9:9" x14ac:dyDescent="0.25">
      <c r="I15944" s="166"/>
    </row>
    <row r="15945" spans="9:9" x14ac:dyDescent="0.25">
      <c r="I15945" s="166"/>
    </row>
    <row r="15946" spans="9:9" x14ac:dyDescent="0.25">
      <c r="I15946" s="166"/>
    </row>
    <row r="15947" spans="9:9" x14ac:dyDescent="0.25">
      <c r="I15947" s="166"/>
    </row>
    <row r="15948" spans="9:9" x14ac:dyDescent="0.25">
      <c r="I15948" s="166"/>
    </row>
    <row r="15949" spans="9:9" x14ac:dyDescent="0.25">
      <c r="I15949" s="166"/>
    </row>
    <row r="15950" spans="9:9" x14ac:dyDescent="0.25">
      <c r="I15950" s="166"/>
    </row>
    <row r="15951" spans="9:9" x14ac:dyDescent="0.25">
      <c r="I15951" s="166"/>
    </row>
    <row r="15952" spans="9:9" x14ac:dyDescent="0.25">
      <c r="I15952" s="166"/>
    </row>
    <row r="15953" spans="9:9" x14ac:dyDescent="0.25">
      <c r="I15953" s="166"/>
    </row>
    <row r="15954" spans="9:9" x14ac:dyDescent="0.25">
      <c r="I15954" s="166"/>
    </row>
    <row r="15955" spans="9:9" x14ac:dyDescent="0.25">
      <c r="I15955" s="166"/>
    </row>
    <row r="15956" spans="9:9" x14ac:dyDescent="0.25">
      <c r="I15956" s="166"/>
    </row>
    <row r="15957" spans="9:9" x14ac:dyDescent="0.25">
      <c r="I15957" s="166"/>
    </row>
    <row r="15958" spans="9:9" x14ac:dyDescent="0.25">
      <c r="I15958" s="166"/>
    </row>
    <row r="15959" spans="9:9" x14ac:dyDescent="0.25">
      <c r="I15959" s="166"/>
    </row>
    <row r="15960" spans="9:9" x14ac:dyDescent="0.25">
      <c r="I15960" s="166"/>
    </row>
    <row r="15961" spans="9:9" x14ac:dyDescent="0.25">
      <c r="I15961" s="166"/>
    </row>
    <row r="15962" spans="9:9" x14ac:dyDescent="0.25">
      <c r="I15962" s="166"/>
    </row>
    <row r="15963" spans="9:9" x14ac:dyDescent="0.25">
      <c r="I15963" s="166"/>
    </row>
    <row r="15964" spans="9:9" x14ac:dyDescent="0.25">
      <c r="I15964" s="166"/>
    </row>
    <row r="15965" spans="9:9" x14ac:dyDescent="0.25">
      <c r="I15965" s="166"/>
    </row>
    <row r="15966" spans="9:9" x14ac:dyDescent="0.25">
      <c r="I15966" s="166"/>
    </row>
    <row r="15967" spans="9:9" x14ac:dyDescent="0.25">
      <c r="I15967" s="166"/>
    </row>
    <row r="15968" spans="9:9" x14ac:dyDescent="0.25">
      <c r="I15968" s="166"/>
    </row>
    <row r="15969" spans="9:9" x14ac:dyDescent="0.25">
      <c r="I15969" s="166"/>
    </row>
    <row r="15970" spans="9:9" x14ac:dyDescent="0.25">
      <c r="I15970" s="166"/>
    </row>
    <row r="15971" spans="9:9" x14ac:dyDescent="0.25">
      <c r="I15971" s="166"/>
    </row>
    <row r="15972" spans="9:9" x14ac:dyDescent="0.25">
      <c r="I15972" s="166"/>
    </row>
    <row r="15973" spans="9:9" x14ac:dyDescent="0.25">
      <c r="I15973" s="166"/>
    </row>
    <row r="15974" spans="9:9" x14ac:dyDescent="0.25">
      <c r="I15974" s="166"/>
    </row>
    <row r="15975" spans="9:9" x14ac:dyDescent="0.25">
      <c r="I15975" s="166"/>
    </row>
    <row r="15976" spans="9:9" x14ac:dyDescent="0.25">
      <c r="I15976" s="166"/>
    </row>
    <row r="15977" spans="9:9" x14ac:dyDescent="0.25">
      <c r="I15977" s="166"/>
    </row>
    <row r="15978" spans="9:9" x14ac:dyDescent="0.25">
      <c r="I15978" s="166"/>
    </row>
    <row r="15979" spans="9:9" x14ac:dyDescent="0.25">
      <c r="I15979" s="166"/>
    </row>
    <row r="15980" spans="9:9" x14ac:dyDescent="0.25">
      <c r="I15980" s="166"/>
    </row>
    <row r="15981" spans="9:9" x14ac:dyDescent="0.25">
      <c r="I15981" s="166"/>
    </row>
    <row r="15982" spans="9:9" x14ac:dyDescent="0.25">
      <c r="I15982" s="166"/>
    </row>
    <row r="15983" spans="9:9" x14ac:dyDescent="0.25">
      <c r="I15983" s="166"/>
    </row>
    <row r="15984" spans="9:9" x14ac:dyDescent="0.25">
      <c r="I15984" s="166"/>
    </row>
    <row r="15985" spans="9:9" x14ac:dyDescent="0.25">
      <c r="I15985" s="166"/>
    </row>
    <row r="15986" spans="9:9" x14ac:dyDescent="0.25">
      <c r="I15986" s="166"/>
    </row>
    <row r="15987" spans="9:9" x14ac:dyDescent="0.25">
      <c r="I15987" s="166"/>
    </row>
    <row r="15988" spans="9:9" x14ac:dyDescent="0.25">
      <c r="I15988" s="166"/>
    </row>
    <row r="15989" spans="9:9" x14ac:dyDescent="0.25">
      <c r="I15989" s="166"/>
    </row>
    <row r="15990" spans="9:9" x14ac:dyDescent="0.25">
      <c r="I15990" s="166"/>
    </row>
    <row r="15991" spans="9:9" x14ac:dyDescent="0.25">
      <c r="I15991" s="166"/>
    </row>
    <row r="15992" spans="9:9" x14ac:dyDescent="0.25">
      <c r="I15992" s="166"/>
    </row>
    <row r="15993" spans="9:9" x14ac:dyDescent="0.25">
      <c r="I15993" s="166"/>
    </row>
    <row r="15994" spans="9:9" x14ac:dyDescent="0.25">
      <c r="I15994" s="166"/>
    </row>
    <row r="15995" spans="9:9" x14ac:dyDescent="0.25">
      <c r="I15995" s="166"/>
    </row>
    <row r="15996" spans="9:9" x14ac:dyDescent="0.25">
      <c r="I15996" s="166"/>
    </row>
    <row r="15997" spans="9:9" x14ac:dyDescent="0.25">
      <c r="I15997" s="166"/>
    </row>
    <row r="15998" spans="9:9" x14ac:dyDescent="0.25">
      <c r="I15998" s="166"/>
    </row>
    <row r="15999" spans="9:9" x14ac:dyDescent="0.25">
      <c r="I15999" s="166"/>
    </row>
    <row r="16000" spans="9:9" x14ac:dyDescent="0.25">
      <c r="I16000" s="166"/>
    </row>
    <row r="16001" spans="9:9" x14ac:dyDescent="0.25">
      <c r="I16001" s="166"/>
    </row>
    <row r="16002" spans="9:9" x14ac:dyDescent="0.25">
      <c r="I16002" s="166"/>
    </row>
    <row r="16003" spans="9:9" x14ac:dyDescent="0.25">
      <c r="I16003" s="166"/>
    </row>
    <row r="16004" spans="9:9" x14ac:dyDescent="0.25">
      <c r="I16004" s="166"/>
    </row>
    <row r="16005" spans="9:9" x14ac:dyDescent="0.25">
      <c r="I16005" s="166"/>
    </row>
    <row r="16006" spans="9:9" x14ac:dyDescent="0.25">
      <c r="I16006" s="166"/>
    </row>
    <row r="16007" spans="9:9" x14ac:dyDescent="0.25">
      <c r="I16007" s="166"/>
    </row>
    <row r="16008" spans="9:9" x14ac:dyDescent="0.25">
      <c r="I16008" s="166"/>
    </row>
    <row r="16009" spans="9:9" x14ac:dyDescent="0.25">
      <c r="I16009" s="166"/>
    </row>
    <row r="16010" spans="9:9" x14ac:dyDescent="0.25">
      <c r="I16010" s="166"/>
    </row>
    <row r="16011" spans="9:9" x14ac:dyDescent="0.25">
      <c r="I16011" s="166"/>
    </row>
    <row r="16012" spans="9:9" x14ac:dyDescent="0.25">
      <c r="I16012" s="166"/>
    </row>
    <row r="16013" spans="9:9" x14ac:dyDescent="0.25">
      <c r="I16013" s="166"/>
    </row>
    <row r="16014" spans="9:9" x14ac:dyDescent="0.25">
      <c r="I16014" s="166"/>
    </row>
    <row r="16015" spans="9:9" x14ac:dyDescent="0.25">
      <c r="I16015" s="166"/>
    </row>
    <row r="16016" spans="9:9" x14ac:dyDescent="0.25">
      <c r="I16016" s="166"/>
    </row>
    <row r="16017" spans="9:9" x14ac:dyDescent="0.25">
      <c r="I16017" s="166"/>
    </row>
    <row r="16018" spans="9:9" x14ac:dyDescent="0.25">
      <c r="I16018" s="166"/>
    </row>
    <row r="16019" spans="9:9" x14ac:dyDescent="0.25">
      <c r="I16019" s="166"/>
    </row>
    <row r="16020" spans="9:9" x14ac:dyDescent="0.25">
      <c r="I16020" s="166"/>
    </row>
    <row r="16021" spans="9:9" x14ac:dyDescent="0.25">
      <c r="I16021" s="166"/>
    </row>
    <row r="16022" spans="9:9" x14ac:dyDescent="0.25">
      <c r="I16022" s="166"/>
    </row>
    <row r="16023" spans="9:9" x14ac:dyDescent="0.25">
      <c r="I16023" s="166"/>
    </row>
    <row r="16024" spans="9:9" x14ac:dyDescent="0.25">
      <c r="I16024" s="166"/>
    </row>
    <row r="16025" spans="9:9" x14ac:dyDescent="0.25">
      <c r="I16025" s="166"/>
    </row>
    <row r="16026" spans="9:9" x14ac:dyDescent="0.25">
      <c r="I16026" s="166"/>
    </row>
    <row r="16027" spans="9:9" x14ac:dyDescent="0.25">
      <c r="I16027" s="166"/>
    </row>
    <row r="16028" spans="9:9" x14ac:dyDescent="0.25">
      <c r="I16028" s="166"/>
    </row>
    <row r="16029" spans="9:9" x14ac:dyDescent="0.25">
      <c r="I16029" s="166"/>
    </row>
    <row r="16030" spans="9:9" x14ac:dyDescent="0.25">
      <c r="I16030" s="166"/>
    </row>
    <row r="16031" spans="9:9" x14ac:dyDescent="0.25">
      <c r="I16031" s="166"/>
    </row>
    <row r="16032" spans="9:9" x14ac:dyDescent="0.25">
      <c r="I16032" s="166"/>
    </row>
    <row r="16033" spans="9:9" x14ac:dyDescent="0.25">
      <c r="I16033" s="166"/>
    </row>
    <row r="16034" spans="9:9" x14ac:dyDescent="0.25">
      <c r="I16034" s="166"/>
    </row>
    <row r="16035" spans="9:9" x14ac:dyDescent="0.25">
      <c r="I16035" s="166"/>
    </row>
    <row r="16036" spans="9:9" x14ac:dyDescent="0.25">
      <c r="I16036" s="166"/>
    </row>
    <row r="16037" spans="9:9" x14ac:dyDescent="0.25">
      <c r="I16037" s="166"/>
    </row>
    <row r="16038" spans="9:9" x14ac:dyDescent="0.25">
      <c r="I16038" s="166"/>
    </row>
    <row r="16039" spans="9:9" x14ac:dyDescent="0.25">
      <c r="I16039" s="166"/>
    </row>
    <row r="16040" spans="9:9" x14ac:dyDescent="0.25">
      <c r="I16040" s="166"/>
    </row>
    <row r="16041" spans="9:9" x14ac:dyDescent="0.25">
      <c r="I16041" s="166"/>
    </row>
    <row r="16042" spans="9:9" x14ac:dyDescent="0.25">
      <c r="I16042" s="166"/>
    </row>
    <row r="16043" spans="9:9" x14ac:dyDescent="0.25">
      <c r="I16043" s="166"/>
    </row>
    <row r="16044" spans="9:9" x14ac:dyDescent="0.25">
      <c r="I16044" s="166"/>
    </row>
    <row r="16045" spans="9:9" x14ac:dyDescent="0.25">
      <c r="I16045" s="166"/>
    </row>
    <row r="16046" spans="9:9" x14ac:dyDescent="0.25">
      <c r="I16046" s="166"/>
    </row>
    <row r="16047" spans="9:9" x14ac:dyDescent="0.25">
      <c r="I16047" s="166"/>
    </row>
    <row r="16048" spans="9:9" x14ac:dyDescent="0.25">
      <c r="I16048" s="166"/>
    </row>
    <row r="16049" spans="9:9" x14ac:dyDescent="0.25">
      <c r="I16049" s="166"/>
    </row>
    <row r="16050" spans="9:9" x14ac:dyDescent="0.25">
      <c r="I16050" s="166"/>
    </row>
    <row r="16051" spans="9:9" x14ac:dyDescent="0.25">
      <c r="I16051" s="166"/>
    </row>
    <row r="16052" spans="9:9" x14ac:dyDescent="0.25">
      <c r="I16052" s="166"/>
    </row>
    <row r="16053" spans="9:9" x14ac:dyDescent="0.25">
      <c r="I16053" s="166"/>
    </row>
    <row r="16054" spans="9:9" x14ac:dyDescent="0.25">
      <c r="I16054" s="166"/>
    </row>
    <row r="16055" spans="9:9" x14ac:dyDescent="0.25">
      <c r="I16055" s="166"/>
    </row>
    <row r="16056" spans="9:9" x14ac:dyDescent="0.25">
      <c r="I16056" s="166"/>
    </row>
    <row r="16057" spans="9:9" x14ac:dyDescent="0.25">
      <c r="I16057" s="166"/>
    </row>
    <row r="16058" spans="9:9" x14ac:dyDescent="0.25">
      <c r="I16058" s="166"/>
    </row>
    <row r="16059" spans="9:9" x14ac:dyDescent="0.25">
      <c r="I16059" s="166"/>
    </row>
    <row r="16060" spans="9:9" x14ac:dyDescent="0.25">
      <c r="I16060" s="166"/>
    </row>
    <row r="16061" spans="9:9" x14ac:dyDescent="0.25">
      <c r="I16061" s="166"/>
    </row>
    <row r="16062" spans="9:9" x14ac:dyDescent="0.25">
      <c r="I16062" s="166"/>
    </row>
    <row r="16063" spans="9:9" x14ac:dyDescent="0.25">
      <c r="I16063" s="166"/>
    </row>
    <row r="16064" spans="9:9" x14ac:dyDescent="0.25">
      <c r="I16064" s="166"/>
    </row>
    <row r="16065" spans="9:9" x14ac:dyDescent="0.25">
      <c r="I16065" s="166"/>
    </row>
    <row r="16066" spans="9:9" x14ac:dyDescent="0.25">
      <c r="I16066" s="166"/>
    </row>
    <row r="16067" spans="9:9" x14ac:dyDescent="0.25">
      <c r="I16067" s="166"/>
    </row>
    <row r="16068" spans="9:9" x14ac:dyDescent="0.25">
      <c r="I16068" s="166"/>
    </row>
    <row r="16069" spans="9:9" x14ac:dyDescent="0.25">
      <c r="I16069" s="166"/>
    </row>
    <row r="16070" spans="9:9" x14ac:dyDescent="0.25">
      <c r="I16070" s="166"/>
    </row>
    <row r="16071" spans="9:9" x14ac:dyDescent="0.25">
      <c r="I16071" s="166"/>
    </row>
    <row r="16072" spans="9:9" x14ac:dyDescent="0.25">
      <c r="I16072" s="166"/>
    </row>
    <row r="16073" spans="9:9" x14ac:dyDescent="0.25">
      <c r="I16073" s="166"/>
    </row>
    <row r="16074" spans="9:9" x14ac:dyDescent="0.25">
      <c r="I16074" s="166"/>
    </row>
    <row r="16075" spans="9:9" x14ac:dyDescent="0.25">
      <c r="I16075" s="166"/>
    </row>
    <row r="16076" spans="9:9" x14ac:dyDescent="0.25">
      <c r="I16076" s="166"/>
    </row>
    <row r="16077" spans="9:9" x14ac:dyDescent="0.25">
      <c r="I16077" s="166"/>
    </row>
    <row r="16078" spans="9:9" x14ac:dyDescent="0.25">
      <c r="I16078" s="166"/>
    </row>
    <row r="16079" spans="9:9" x14ac:dyDescent="0.25">
      <c r="I16079" s="166"/>
    </row>
    <row r="16080" spans="9:9" x14ac:dyDescent="0.25">
      <c r="I16080" s="166"/>
    </row>
    <row r="16081" spans="9:9" x14ac:dyDescent="0.25">
      <c r="I16081" s="166"/>
    </row>
    <row r="16082" spans="9:9" x14ac:dyDescent="0.25">
      <c r="I16082" s="166"/>
    </row>
    <row r="16083" spans="9:9" x14ac:dyDescent="0.25">
      <c r="I16083" s="166"/>
    </row>
    <row r="16084" spans="9:9" x14ac:dyDescent="0.25">
      <c r="I16084" s="166"/>
    </row>
    <row r="16085" spans="9:9" x14ac:dyDescent="0.25">
      <c r="I16085" s="166"/>
    </row>
    <row r="16086" spans="9:9" x14ac:dyDescent="0.25">
      <c r="I16086" s="166"/>
    </row>
    <row r="16087" spans="9:9" x14ac:dyDescent="0.25">
      <c r="I16087" s="166"/>
    </row>
    <row r="16088" spans="9:9" x14ac:dyDescent="0.25">
      <c r="I16088" s="166"/>
    </row>
    <row r="16089" spans="9:9" x14ac:dyDescent="0.25">
      <c r="I16089" s="166"/>
    </row>
    <row r="16090" spans="9:9" x14ac:dyDescent="0.25">
      <c r="I16090" s="166"/>
    </row>
    <row r="16091" spans="9:9" x14ac:dyDescent="0.25">
      <c r="I16091" s="166"/>
    </row>
    <row r="16092" spans="9:9" x14ac:dyDescent="0.25">
      <c r="I16092" s="166"/>
    </row>
    <row r="16093" spans="9:9" x14ac:dyDescent="0.25">
      <c r="I16093" s="166"/>
    </row>
    <row r="16094" spans="9:9" x14ac:dyDescent="0.25">
      <c r="I16094" s="166"/>
    </row>
    <row r="16095" spans="9:9" x14ac:dyDescent="0.25">
      <c r="I16095" s="166"/>
    </row>
    <row r="16096" spans="9:9" x14ac:dyDescent="0.25">
      <c r="I16096" s="166"/>
    </row>
    <row r="16097" spans="9:9" x14ac:dyDescent="0.25">
      <c r="I16097" s="166"/>
    </row>
    <row r="16098" spans="9:9" x14ac:dyDescent="0.25">
      <c r="I16098" s="166"/>
    </row>
    <row r="16099" spans="9:9" x14ac:dyDescent="0.25">
      <c r="I16099" s="166"/>
    </row>
    <row r="16100" spans="9:9" x14ac:dyDescent="0.25">
      <c r="I16100" s="166"/>
    </row>
    <row r="16101" spans="9:9" x14ac:dyDescent="0.25">
      <c r="I16101" s="166"/>
    </row>
    <row r="16102" spans="9:9" x14ac:dyDescent="0.25">
      <c r="I16102" s="166"/>
    </row>
    <row r="16103" spans="9:9" x14ac:dyDescent="0.25">
      <c r="I16103" s="166"/>
    </row>
    <row r="16104" spans="9:9" x14ac:dyDescent="0.25">
      <c r="I16104" s="166"/>
    </row>
    <row r="16105" spans="9:9" x14ac:dyDescent="0.25">
      <c r="I16105" s="166"/>
    </row>
    <row r="16106" spans="9:9" x14ac:dyDescent="0.25">
      <c r="I16106" s="166"/>
    </row>
    <row r="16107" spans="9:9" x14ac:dyDescent="0.25">
      <c r="I16107" s="166"/>
    </row>
    <row r="16108" spans="9:9" x14ac:dyDescent="0.25">
      <c r="I16108" s="166"/>
    </row>
    <row r="16109" spans="9:9" x14ac:dyDescent="0.25">
      <c r="I16109" s="166"/>
    </row>
    <row r="16110" spans="9:9" x14ac:dyDescent="0.25">
      <c r="I16110" s="166"/>
    </row>
    <row r="16111" spans="9:9" x14ac:dyDescent="0.25">
      <c r="I16111" s="166"/>
    </row>
    <row r="16112" spans="9:9" x14ac:dyDescent="0.25">
      <c r="I16112" s="166"/>
    </row>
    <row r="16113" spans="9:9" x14ac:dyDescent="0.25">
      <c r="I16113" s="166"/>
    </row>
    <row r="16114" spans="9:9" x14ac:dyDescent="0.25">
      <c r="I16114" s="166"/>
    </row>
    <row r="16115" spans="9:9" x14ac:dyDescent="0.25">
      <c r="I16115" s="166"/>
    </row>
    <row r="16116" spans="9:9" x14ac:dyDescent="0.25">
      <c r="I16116" s="166"/>
    </row>
    <row r="16117" spans="9:9" x14ac:dyDescent="0.25">
      <c r="I16117" s="166"/>
    </row>
    <row r="16118" spans="9:9" x14ac:dyDescent="0.25">
      <c r="I16118" s="166"/>
    </row>
    <row r="16119" spans="9:9" x14ac:dyDescent="0.25">
      <c r="I16119" s="166"/>
    </row>
    <row r="16120" spans="9:9" x14ac:dyDescent="0.25">
      <c r="I16120" s="166"/>
    </row>
    <row r="16121" spans="9:9" x14ac:dyDescent="0.25">
      <c r="I16121" s="166"/>
    </row>
    <row r="16122" spans="9:9" x14ac:dyDescent="0.25">
      <c r="I16122" s="166"/>
    </row>
    <row r="16123" spans="9:9" x14ac:dyDescent="0.25">
      <c r="I16123" s="166"/>
    </row>
    <row r="16124" spans="9:9" x14ac:dyDescent="0.25">
      <c r="I16124" s="166"/>
    </row>
    <row r="16125" spans="9:9" x14ac:dyDescent="0.25">
      <c r="I16125" s="166"/>
    </row>
    <row r="16126" spans="9:9" x14ac:dyDescent="0.25">
      <c r="I16126" s="166"/>
    </row>
    <row r="16127" spans="9:9" x14ac:dyDescent="0.25">
      <c r="I16127" s="166"/>
    </row>
    <row r="16128" spans="9:9" x14ac:dyDescent="0.25">
      <c r="I16128" s="166"/>
    </row>
    <row r="16129" spans="9:9" x14ac:dyDescent="0.25">
      <c r="I16129" s="166"/>
    </row>
    <row r="16130" spans="9:9" x14ac:dyDescent="0.25">
      <c r="I16130" s="166"/>
    </row>
    <row r="16131" spans="9:9" x14ac:dyDescent="0.25">
      <c r="I16131" s="166"/>
    </row>
    <row r="16132" spans="9:9" x14ac:dyDescent="0.25">
      <c r="I16132" s="166"/>
    </row>
    <row r="16133" spans="9:9" x14ac:dyDescent="0.25">
      <c r="I16133" s="166"/>
    </row>
    <row r="16134" spans="9:9" x14ac:dyDescent="0.25">
      <c r="I16134" s="166"/>
    </row>
    <row r="16135" spans="9:9" x14ac:dyDescent="0.25">
      <c r="I16135" s="166"/>
    </row>
    <row r="16136" spans="9:9" x14ac:dyDescent="0.25">
      <c r="I16136" s="166"/>
    </row>
    <row r="16137" spans="9:9" x14ac:dyDescent="0.25">
      <c r="I16137" s="166"/>
    </row>
    <row r="16138" spans="9:9" x14ac:dyDescent="0.25">
      <c r="I16138" s="166"/>
    </row>
    <row r="16139" spans="9:9" x14ac:dyDescent="0.25">
      <c r="I16139" s="166"/>
    </row>
    <row r="16140" spans="9:9" x14ac:dyDescent="0.25">
      <c r="I16140" s="166"/>
    </row>
    <row r="16141" spans="9:9" x14ac:dyDescent="0.25">
      <c r="I16141" s="166"/>
    </row>
    <row r="16142" spans="9:9" x14ac:dyDescent="0.25">
      <c r="I16142" s="166"/>
    </row>
    <row r="16143" spans="9:9" x14ac:dyDescent="0.25">
      <c r="I16143" s="166"/>
    </row>
    <row r="16144" spans="9:9" x14ac:dyDescent="0.25">
      <c r="I16144" s="166"/>
    </row>
    <row r="16145" spans="9:9" x14ac:dyDescent="0.25">
      <c r="I16145" s="166"/>
    </row>
    <row r="16146" spans="9:9" x14ac:dyDescent="0.25">
      <c r="I16146" s="166"/>
    </row>
    <row r="16147" spans="9:9" x14ac:dyDescent="0.25">
      <c r="I16147" s="166"/>
    </row>
    <row r="16148" spans="9:9" x14ac:dyDescent="0.25">
      <c r="I16148" s="166"/>
    </row>
    <row r="16149" spans="9:9" x14ac:dyDescent="0.25">
      <c r="I16149" s="166"/>
    </row>
    <row r="16150" spans="9:9" x14ac:dyDescent="0.25">
      <c r="I16150" s="166"/>
    </row>
    <row r="16151" spans="9:9" x14ac:dyDescent="0.25">
      <c r="I16151" s="166"/>
    </row>
    <row r="16152" spans="9:9" x14ac:dyDescent="0.25">
      <c r="I16152" s="166"/>
    </row>
    <row r="16153" spans="9:9" x14ac:dyDescent="0.25">
      <c r="I16153" s="166"/>
    </row>
    <row r="16154" spans="9:9" x14ac:dyDescent="0.25">
      <c r="I16154" s="166"/>
    </row>
    <row r="16155" spans="9:9" x14ac:dyDescent="0.25">
      <c r="I16155" s="166"/>
    </row>
    <row r="16156" spans="9:9" x14ac:dyDescent="0.25">
      <c r="I16156" s="166"/>
    </row>
    <row r="16157" spans="9:9" x14ac:dyDescent="0.25">
      <c r="I16157" s="166"/>
    </row>
    <row r="16158" spans="9:9" x14ac:dyDescent="0.25">
      <c r="I16158" s="166"/>
    </row>
    <row r="16159" spans="9:9" x14ac:dyDescent="0.25">
      <c r="I16159" s="166"/>
    </row>
    <row r="16160" spans="9:9" x14ac:dyDescent="0.25">
      <c r="I16160" s="166"/>
    </row>
    <row r="16161" spans="9:9" x14ac:dyDescent="0.25">
      <c r="I16161" s="166"/>
    </row>
    <row r="16162" spans="9:9" x14ac:dyDescent="0.25">
      <c r="I16162" s="166"/>
    </row>
    <row r="16163" spans="9:9" x14ac:dyDescent="0.25">
      <c r="I16163" s="166"/>
    </row>
    <row r="16164" spans="9:9" x14ac:dyDescent="0.25">
      <c r="I16164" s="166"/>
    </row>
    <row r="16165" spans="9:9" x14ac:dyDescent="0.25">
      <c r="I16165" s="166"/>
    </row>
    <row r="16166" spans="9:9" x14ac:dyDescent="0.25">
      <c r="I16166" s="166"/>
    </row>
    <row r="16167" spans="9:9" x14ac:dyDescent="0.25">
      <c r="I16167" s="166"/>
    </row>
    <row r="16168" spans="9:9" x14ac:dyDescent="0.25">
      <c r="I16168" s="166"/>
    </row>
    <row r="16169" spans="9:9" x14ac:dyDescent="0.25">
      <c r="I16169" s="166"/>
    </row>
    <row r="16170" spans="9:9" x14ac:dyDescent="0.25">
      <c r="I16170" s="166"/>
    </row>
    <row r="16171" spans="9:9" x14ac:dyDescent="0.25">
      <c r="I16171" s="166"/>
    </row>
    <row r="16172" spans="9:9" x14ac:dyDescent="0.25">
      <c r="I16172" s="166"/>
    </row>
    <row r="16173" spans="9:9" x14ac:dyDescent="0.25">
      <c r="I16173" s="166"/>
    </row>
    <row r="16174" spans="9:9" x14ac:dyDescent="0.25">
      <c r="I16174" s="166"/>
    </row>
    <row r="16175" spans="9:9" x14ac:dyDescent="0.25">
      <c r="I16175" s="166"/>
    </row>
    <row r="16176" spans="9:9" x14ac:dyDescent="0.25">
      <c r="I16176" s="166"/>
    </row>
    <row r="16177" spans="9:9" x14ac:dyDescent="0.25">
      <c r="I16177" s="166"/>
    </row>
    <row r="16178" spans="9:9" x14ac:dyDescent="0.25">
      <c r="I16178" s="166"/>
    </row>
    <row r="16179" spans="9:9" x14ac:dyDescent="0.25">
      <c r="I16179" s="166"/>
    </row>
    <row r="16180" spans="9:9" x14ac:dyDescent="0.25">
      <c r="I16180" s="166"/>
    </row>
    <row r="16181" spans="9:9" x14ac:dyDescent="0.25">
      <c r="I16181" s="166"/>
    </row>
    <row r="16182" spans="9:9" x14ac:dyDescent="0.25">
      <c r="I16182" s="166"/>
    </row>
    <row r="16183" spans="9:9" x14ac:dyDescent="0.25">
      <c r="I16183" s="166"/>
    </row>
    <row r="16184" spans="9:9" x14ac:dyDescent="0.25">
      <c r="I16184" s="166"/>
    </row>
    <row r="16185" spans="9:9" x14ac:dyDescent="0.25">
      <c r="I16185" s="166"/>
    </row>
    <row r="16186" spans="9:9" x14ac:dyDescent="0.25">
      <c r="I16186" s="166"/>
    </row>
    <row r="16187" spans="9:9" x14ac:dyDescent="0.25">
      <c r="I16187" s="166"/>
    </row>
    <row r="16188" spans="9:9" x14ac:dyDescent="0.25">
      <c r="I16188" s="166"/>
    </row>
    <row r="16189" spans="9:9" x14ac:dyDescent="0.25">
      <c r="I16189" s="166"/>
    </row>
    <row r="16190" spans="9:9" x14ac:dyDescent="0.25">
      <c r="I16190" s="166"/>
    </row>
    <row r="16191" spans="9:9" x14ac:dyDescent="0.25">
      <c r="I16191" s="166"/>
    </row>
    <row r="16192" spans="9:9" x14ac:dyDescent="0.25">
      <c r="I16192" s="166"/>
    </row>
    <row r="16193" spans="9:9" x14ac:dyDescent="0.25">
      <c r="I16193" s="166"/>
    </row>
    <row r="16194" spans="9:9" x14ac:dyDescent="0.25">
      <c r="I16194" s="166"/>
    </row>
    <row r="16195" spans="9:9" x14ac:dyDescent="0.25">
      <c r="I16195" s="166"/>
    </row>
    <row r="16196" spans="9:9" x14ac:dyDescent="0.25">
      <c r="I16196" s="166"/>
    </row>
    <row r="16197" spans="9:9" x14ac:dyDescent="0.25">
      <c r="I16197" s="166"/>
    </row>
    <row r="16198" spans="9:9" x14ac:dyDescent="0.25">
      <c r="I16198" s="166"/>
    </row>
    <row r="16199" spans="9:9" x14ac:dyDescent="0.25">
      <c r="I16199" s="166"/>
    </row>
    <row r="16200" spans="9:9" x14ac:dyDescent="0.25">
      <c r="I16200" s="166"/>
    </row>
    <row r="16201" spans="9:9" x14ac:dyDescent="0.25">
      <c r="I16201" s="166"/>
    </row>
    <row r="16202" spans="9:9" x14ac:dyDescent="0.25">
      <c r="I16202" s="166"/>
    </row>
    <row r="16203" spans="9:9" x14ac:dyDescent="0.25">
      <c r="I16203" s="166"/>
    </row>
    <row r="16204" spans="9:9" x14ac:dyDescent="0.25">
      <c r="I16204" s="166"/>
    </row>
    <row r="16205" spans="9:9" x14ac:dyDescent="0.25">
      <c r="I16205" s="166"/>
    </row>
    <row r="16206" spans="9:9" x14ac:dyDescent="0.25">
      <c r="I16206" s="166"/>
    </row>
    <row r="16207" spans="9:9" x14ac:dyDescent="0.25">
      <c r="I16207" s="166"/>
    </row>
    <row r="16208" spans="9:9" x14ac:dyDescent="0.25">
      <c r="I16208" s="166"/>
    </row>
    <row r="16209" spans="9:9" x14ac:dyDescent="0.25">
      <c r="I16209" s="166"/>
    </row>
    <row r="16210" spans="9:9" x14ac:dyDescent="0.25">
      <c r="I16210" s="166"/>
    </row>
    <row r="16211" spans="9:9" x14ac:dyDescent="0.25">
      <c r="I16211" s="166"/>
    </row>
    <row r="16212" spans="9:9" x14ac:dyDescent="0.25">
      <c r="I16212" s="166"/>
    </row>
    <row r="16213" spans="9:9" x14ac:dyDescent="0.25">
      <c r="I16213" s="166"/>
    </row>
    <row r="16214" spans="9:9" x14ac:dyDescent="0.25">
      <c r="I16214" s="166"/>
    </row>
    <row r="16215" spans="9:9" x14ac:dyDescent="0.25">
      <c r="I16215" s="166"/>
    </row>
    <row r="16216" spans="9:9" x14ac:dyDescent="0.25">
      <c r="I16216" s="166"/>
    </row>
    <row r="16217" spans="9:9" x14ac:dyDescent="0.25">
      <c r="I16217" s="166"/>
    </row>
    <row r="16218" spans="9:9" x14ac:dyDescent="0.25">
      <c r="I16218" s="166"/>
    </row>
    <row r="16219" spans="9:9" x14ac:dyDescent="0.25">
      <c r="I16219" s="166"/>
    </row>
    <row r="16220" spans="9:9" x14ac:dyDescent="0.25">
      <c r="I16220" s="166"/>
    </row>
    <row r="16221" spans="9:9" x14ac:dyDescent="0.25">
      <c r="I16221" s="166"/>
    </row>
    <row r="16222" spans="9:9" x14ac:dyDescent="0.25">
      <c r="I16222" s="166"/>
    </row>
    <row r="16223" spans="9:9" x14ac:dyDescent="0.25">
      <c r="I16223" s="166"/>
    </row>
    <row r="16224" spans="9:9" x14ac:dyDescent="0.25">
      <c r="I16224" s="166"/>
    </row>
    <row r="16225" spans="9:9" x14ac:dyDescent="0.25">
      <c r="I16225" s="166"/>
    </row>
    <row r="16226" spans="9:9" x14ac:dyDescent="0.25">
      <c r="I16226" s="166"/>
    </row>
    <row r="16227" spans="9:9" x14ac:dyDescent="0.25">
      <c r="I16227" s="166"/>
    </row>
    <row r="16228" spans="9:9" x14ac:dyDescent="0.25">
      <c r="I16228" s="166"/>
    </row>
    <row r="16229" spans="9:9" x14ac:dyDescent="0.25">
      <c r="I16229" s="166"/>
    </row>
    <row r="16230" spans="9:9" x14ac:dyDescent="0.25">
      <c r="I16230" s="166"/>
    </row>
    <row r="16231" spans="9:9" x14ac:dyDescent="0.25">
      <c r="I16231" s="166"/>
    </row>
    <row r="16232" spans="9:9" x14ac:dyDescent="0.25">
      <c r="I16232" s="166"/>
    </row>
    <row r="16233" spans="9:9" x14ac:dyDescent="0.25">
      <c r="I16233" s="166"/>
    </row>
    <row r="16234" spans="9:9" x14ac:dyDescent="0.25">
      <c r="I16234" s="166"/>
    </row>
    <row r="16235" spans="9:9" x14ac:dyDescent="0.25">
      <c r="I16235" s="166"/>
    </row>
    <row r="16236" spans="9:9" x14ac:dyDescent="0.25">
      <c r="I16236" s="166"/>
    </row>
    <row r="16237" spans="9:9" x14ac:dyDescent="0.25">
      <c r="I16237" s="166"/>
    </row>
    <row r="16238" spans="9:9" x14ac:dyDescent="0.25">
      <c r="I16238" s="166"/>
    </row>
    <row r="16239" spans="9:9" x14ac:dyDescent="0.25">
      <c r="I16239" s="166"/>
    </row>
    <row r="16240" spans="9:9" x14ac:dyDescent="0.25">
      <c r="I16240" s="166"/>
    </row>
    <row r="16241" spans="9:9" x14ac:dyDescent="0.25">
      <c r="I16241" s="166"/>
    </row>
    <row r="16242" spans="9:9" x14ac:dyDescent="0.25">
      <c r="I16242" s="166"/>
    </row>
    <row r="16243" spans="9:9" x14ac:dyDescent="0.25">
      <c r="I16243" s="166"/>
    </row>
    <row r="16244" spans="9:9" x14ac:dyDescent="0.25">
      <c r="I16244" s="166"/>
    </row>
    <row r="16245" spans="9:9" x14ac:dyDescent="0.25">
      <c r="I16245" s="166"/>
    </row>
    <row r="16246" spans="9:9" x14ac:dyDescent="0.25">
      <c r="I16246" s="166"/>
    </row>
    <row r="16247" spans="9:9" x14ac:dyDescent="0.25">
      <c r="I16247" s="166"/>
    </row>
    <row r="16248" spans="9:9" x14ac:dyDescent="0.25">
      <c r="I16248" s="166"/>
    </row>
    <row r="16249" spans="9:9" x14ac:dyDescent="0.25">
      <c r="I16249" s="166"/>
    </row>
    <row r="16250" spans="9:9" x14ac:dyDescent="0.25">
      <c r="I16250" s="166"/>
    </row>
    <row r="16251" spans="9:9" x14ac:dyDescent="0.25">
      <c r="I16251" s="166"/>
    </row>
    <row r="16252" spans="9:9" x14ac:dyDescent="0.25">
      <c r="I16252" s="166"/>
    </row>
    <row r="16253" spans="9:9" x14ac:dyDescent="0.25">
      <c r="I16253" s="166"/>
    </row>
    <row r="16254" spans="9:9" x14ac:dyDescent="0.25">
      <c r="I16254" s="166"/>
    </row>
    <row r="16255" spans="9:9" x14ac:dyDescent="0.25">
      <c r="I16255" s="166"/>
    </row>
    <row r="16256" spans="9:9" x14ac:dyDescent="0.25">
      <c r="I16256" s="166"/>
    </row>
    <row r="16257" spans="9:9" x14ac:dyDescent="0.25">
      <c r="I16257" s="166"/>
    </row>
    <row r="16258" spans="9:9" x14ac:dyDescent="0.25">
      <c r="I16258" s="166"/>
    </row>
    <row r="16259" spans="9:9" x14ac:dyDescent="0.25">
      <c r="I16259" s="166"/>
    </row>
    <row r="16260" spans="9:9" x14ac:dyDescent="0.25">
      <c r="I16260" s="166"/>
    </row>
    <row r="16261" spans="9:9" x14ac:dyDescent="0.25">
      <c r="I16261" s="166"/>
    </row>
    <row r="16262" spans="9:9" x14ac:dyDescent="0.25">
      <c r="I16262" s="166"/>
    </row>
    <row r="16263" spans="9:9" x14ac:dyDescent="0.25">
      <c r="I16263" s="166"/>
    </row>
    <row r="16264" spans="9:9" x14ac:dyDescent="0.25">
      <c r="I16264" s="166"/>
    </row>
    <row r="16265" spans="9:9" x14ac:dyDescent="0.25">
      <c r="I16265" s="166"/>
    </row>
    <row r="16266" spans="9:9" x14ac:dyDescent="0.25">
      <c r="I16266" s="166"/>
    </row>
    <row r="16267" spans="9:9" x14ac:dyDescent="0.25">
      <c r="I16267" s="166"/>
    </row>
    <row r="16268" spans="9:9" x14ac:dyDescent="0.25">
      <c r="I16268" s="166"/>
    </row>
    <row r="16269" spans="9:9" x14ac:dyDescent="0.25">
      <c r="I16269" s="166"/>
    </row>
    <row r="16270" spans="9:9" x14ac:dyDescent="0.25">
      <c r="I16270" s="166"/>
    </row>
    <row r="16271" spans="9:9" x14ac:dyDescent="0.25">
      <c r="I16271" s="166"/>
    </row>
    <row r="16272" spans="9:9" x14ac:dyDescent="0.25">
      <c r="I16272" s="166"/>
    </row>
    <row r="16273" spans="9:9" x14ac:dyDescent="0.25">
      <c r="I16273" s="166"/>
    </row>
    <row r="16274" spans="9:9" x14ac:dyDescent="0.25">
      <c r="I16274" s="166"/>
    </row>
    <row r="16275" spans="9:9" x14ac:dyDescent="0.25">
      <c r="I16275" s="166"/>
    </row>
    <row r="16276" spans="9:9" x14ac:dyDescent="0.25">
      <c r="I16276" s="166"/>
    </row>
    <row r="16277" spans="9:9" x14ac:dyDescent="0.25">
      <c r="I16277" s="166"/>
    </row>
    <row r="16278" spans="9:9" x14ac:dyDescent="0.25">
      <c r="I16278" s="166"/>
    </row>
    <row r="16279" spans="9:9" x14ac:dyDescent="0.25">
      <c r="I16279" s="166"/>
    </row>
    <row r="16280" spans="9:9" x14ac:dyDescent="0.25">
      <c r="I16280" s="166"/>
    </row>
    <row r="16281" spans="9:9" x14ac:dyDescent="0.25">
      <c r="I16281" s="166"/>
    </row>
    <row r="16282" spans="9:9" x14ac:dyDescent="0.25">
      <c r="I16282" s="166"/>
    </row>
    <row r="16283" spans="9:9" x14ac:dyDescent="0.25">
      <c r="I16283" s="166"/>
    </row>
    <row r="16284" spans="9:9" x14ac:dyDescent="0.25">
      <c r="I16284" s="166"/>
    </row>
    <row r="16285" spans="9:9" x14ac:dyDescent="0.25">
      <c r="I16285" s="166"/>
    </row>
    <row r="16286" spans="9:9" x14ac:dyDescent="0.25">
      <c r="I16286" s="166"/>
    </row>
    <row r="16287" spans="9:9" x14ac:dyDescent="0.25">
      <c r="I16287" s="166"/>
    </row>
    <row r="16288" spans="9:9" x14ac:dyDescent="0.25">
      <c r="I16288" s="166"/>
    </row>
    <row r="16289" spans="9:9" x14ac:dyDescent="0.25">
      <c r="I16289" s="166"/>
    </row>
    <row r="16290" spans="9:9" x14ac:dyDescent="0.25">
      <c r="I16290" s="166"/>
    </row>
    <row r="16291" spans="9:9" x14ac:dyDescent="0.25">
      <c r="I16291" s="166"/>
    </row>
    <row r="16292" spans="9:9" x14ac:dyDescent="0.25">
      <c r="I16292" s="166"/>
    </row>
    <row r="16293" spans="9:9" x14ac:dyDescent="0.25">
      <c r="I16293" s="166"/>
    </row>
    <row r="16294" spans="9:9" x14ac:dyDescent="0.25">
      <c r="I16294" s="166"/>
    </row>
    <row r="16295" spans="9:9" x14ac:dyDescent="0.25">
      <c r="I16295" s="166"/>
    </row>
    <row r="16296" spans="9:9" x14ac:dyDescent="0.25">
      <c r="I16296" s="166"/>
    </row>
    <row r="16297" spans="9:9" x14ac:dyDescent="0.25">
      <c r="I16297" s="166"/>
    </row>
    <row r="16298" spans="9:9" x14ac:dyDescent="0.25">
      <c r="I16298" s="166"/>
    </row>
    <row r="16299" spans="9:9" x14ac:dyDescent="0.25">
      <c r="I16299" s="166"/>
    </row>
    <row r="16300" spans="9:9" x14ac:dyDescent="0.25">
      <c r="I16300" s="166"/>
    </row>
    <row r="16301" spans="9:9" x14ac:dyDescent="0.25">
      <c r="I16301" s="166"/>
    </row>
    <row r="16302" spans="9:9" x14ac:dyDescent="0.25">
      <c r="I16302" s="166"/>
    </row>
    <row r="16303" spans="9:9" x14ac:dyDescent="0.25">
      <c r="I16303" s="166"/>
    </row>
    <row r="16304" spans="9:9" x14ac:dyDescent="0.25">
      <c r="I16304" s="166"/>
    </row>
    <row r="16305" spans="9:9" x14ac:dyDescent="0.25">
      <c r="I16305" s="166"/>
    </row>
    <row r="16306" spans="9:9" x14ac:dyDescent="0.25">
      <c r="I16306" s="166"/>
    </row>
    <row r="16307" spans="9:9" x14ac:dyDescent="0.25">
      <c r="I16307" s="166"/>
    </row>
    <row r="16308" spans="9:9" x14ac:dyDescent="0.25">
      <c r="I16308" s="166"/>
    </row>
    <row r="16309" spans="9:9" x14ac:dyDescent="0.25">
      <c r="I16309" s="166"/>
    </row>
    <row r="16310" spans="9:9" x14ac:dyDescent="0.25">
      <c r="I16310" s="166"/>
    </row>
    <row r="16311" spans="9:9" x14ac:dyDescent="0.25">
      <c r="I16311" s="166"/>
    </row>
    <row r="16312" spans="9:9" x14ac:dyDescent="0.25">
      <c r="I16312" s="166"/>
    </row>
    <row r="16313" spans="9:9" x14ac:dyDescent="0.25">
      <c r="I16313" s="166"/>
    </row>
    <row r="16314" spans="9:9" x14ac:dyDescent="0.25">
      <c r="I16314" s="166"/>
    </row>
    <row r="16315" spans="9:9" x14ac:dyDescent="0.25">
      <c r="I16315" s="166"/>
    </row>
    <row r="16316" spans="9:9" x14ac:dyDescent="0.25">
      <c r="I16316" s="166"/>
    </row>
    <row r="16317" spans="9:9" x14ac:dyDescent="0.25">
      <c r="I16317" s="166"/>
    </row>
    <row r="16318" spans="9:9" x14ac:dyDescent="0.25">
      <c r="I16318" s="166"/>
    </row>
    <row r="16319" spans="9:9" x14ac:dyDescent="0.25">
      <c r="I16319" s="166"/>
    </row>
    <row r="16320" spans="9:9" x14ac:dyDescent="0.25">
      <c r="I16320" s="166"/>
    </row>
    <row r="16321" spans="9:9" x14ac:dyDescent="0.25">
      <c r="I16321" s="166"/>
    </row>
    <row r="16322" spans="9:9" x14ac:dyDescent="0.25">
      <c r="I16322" s="166"/>
    </row>
    <row r="16323" spans="9:9" x14ac:dyDescent="0.25">
      <c r="I16323" s="166"/>
    </row>
    <row r="16324" spans="9:9" x14ac:dyDescent="0.25">
      <c r="I16324" s="166"/>
    </row>
    <row r="16325" spans="9:9" x14ac:dyDescent="0.25">
      <c r="I16325" s="166"/>
    </row>
    <row r="16326" spans="9:9" x14ac:dyDescent="0.25">
      <c r="I16326" s="166"/>
    </row>
    <row r="16327" spans="9:9" x14ac:dyDescent="0.25">
      <c r="I16327" s="166"/>
    </row>
    <row r="16328" spans="9:9" x14ac:dyDescent="0.25">
      <c r="I16328" s="166"/>
    </row>
    <row r="16329" spans="9:9" x14ac:dyDescent="0.25">
      <c r="I16329" s="166"/>
    </row>
    <row r="16330" spans="9:9" x14ac:dyDescent="0.25">
      <c r="I16330" s="166"/>
    </row>
    <row r="16331" spans="9:9" x14ac:dyDescent="0.25">
      <c r="I16331" s="166"/>
    </row>
    <row r="16332" spans="9:9" x14ac:dyDescent="0.25">
      <c r="I16332" s="166"/>
    </row>
    <row r="16333" spans="9:9" x14ac:dyDescent="0.25">
      <c r="I16333" s="166"/>
    </row>
    <row r="16334" spans="9:9" x14ac:dyDescent="0.25">
      <c r="I16334" s="166"/>
    </row>
    <row r="16335" spans="9:9" x14ac:dyDescent="0.25">
      <c r="I16335" s="166"/>
    </row>
    <row r="16336" spans="9:9" x14ac:dyDescent="0.25">
      <c r="I16336" s="166"/>
    </row>
    <row r="16337" spans="9:9" x14ac:dyDescent="0.25">
      <c r="I16337" s="166"/>
    </row>
    <row r="16338" spans="9:9" x14ac:dyDescent="0.25">
      <c r="I16338" s="166"/>
    </row>
    <row r="16339" spans="9:9" x14ac:dyDescent="0.25">
      <c r="I16339" s="166"/>
    </row>
    <row r="16340" spans="9:9" x14ac:dyDescent="0.25">
      <c r="I16340" s="166"/>
    </row>
    <row r="16341" spans="9:9" x14ac:dyDescent="0.25">
      <c r="I16341" s="166"/>
    </row>
    <row r="16342" spans="9:9" x14ac:dyDescent="0.25">
      <c r="I16342" s="166"/>
    </row>
    <row r="16343" spans="9:9" x14ac:dyDescent="0.25">
      <c r="I16343" s="166"/>
    </row>
    <row r="16344" spans="9:9" x14ac:dyDescent="0.25">
      <c r="I16344" s="166"/>
    </row>
    <row r="16345" spans="9:9" x14ac:dyDescent="0.25">
      <c r="I16345" s="166"/>
    </row>
    <row r="16346" spans="9:9" x14ac:dyDescent="0.25">
      <c r="I16346" s="166"/>
    </row>
    <row r="16347" spans="9:9" x14ac:dyDescent="0.25">
      <c r="I16347" s="166"/>
    </row>
    <row r="16348" spans="9:9" x14ac:dyDescent="0.25">
      <c r="I16348" s="166"/>
    </row>
    <row r="16349" spans="9:9" x14ac:dyDescent="0.25">
      <c r="I16349" s="166"/>
    </row>
    <row r="16350" spans="9:9" x14ac:dyDescent="0.25">
      <c r="I16350" s="166"/>
    </row>
    <row r="16351" spans="9:9" x14ac:dyDescent="0.25">
      <c r="I16351" s="166"/>
    </row>
    <row r="16352" spans="9:9" x14ac:dyDescent="0.25">
      <c r="I16352" s="166"/>
    </row>
    <row r="16353" spans="9:9" x14ac:dyDescent="0.25">
      <c r="I16353" s="166"/>
    </row>
    <row r="16354" spans="9:9" x14ac:dyDescent="0.25">
      <c r="I16354" s="166"/>
    </row>
    <row r="16355" spans="9:9" x14ac:dyDescent="0.25">
      <c r="I16355" s="166"/>
    </row>
    <row r="16356" spans="9:9" x14ac:dyDescent="0.25">
      <c r="I16356" s="166"/>
    </row>
    <row r="16357" spans="9:9" x14ac:dyDescent="0.25">
      <c r="I16357" s="166"/>
    </row>
    <row r="16358" spans="9:9" x14ac:dyDescent="0.25">
      <c r="I16358" s="166"/>
    </row>
    <row r="16359" spans="9:9" x14ac:dyDescent="0.25">
      <c r="I16359" s="166"/>
    </row>
    <row r="16360" spans="9:9" x14ac:dyDescent="0.25">
      <c r="I16360" s="166"/>
    </row>
    <row r="16361" spans="9:9" x14ac:dyDescent="0.25">
      <c r="I16361" s="166"/>
    </row>
    <row r="16362" spans="9:9" x14ac:dyDescent="0.25">
      <c r="I16362" s="166"/>
    </row>
    <row r="16363" spans="9:9" x14ac:dyDescent="0.25">
      <c r="I16363" s="166"/>
    </row>
    <row r="16364" spans="9:9" x14ac:dyDescent="0.25">
      <c r="I16364" s="166"/>
    </row>
    <row r="16365" spans="9:9" x14ac:dyDescent="0.25">
      <c r="I16365" s="166"/>
    </row>
    <row r="16366" spans="9:9" x14ac:dyDescent="0.25">
      <c r="I16366" s="166"/>
    </row>
    <row r="16367" spans="9:9" x14ac:dyDescent="0.25">
      <c r="I16367" s="166"/>
    </row>
    <row r="16368" spans="9:9" x14ac:dyDescent="0.25">
      <c r="I16368" s="166"/>
    </row>
    <row r="16369" spans="9:9" x14ac:dyDescent="0.25">
      <c r="I16369" s="166"/>
    </row>
    <row r="16370" spans="9:9" x14ac:dyDescent="0.25">
      <c r="I16370" s="166"/>
    </row>
    <row r="16371" spans="9:9" x14ac:dyDescent="0.25">
      <c r="I16371" s="166"/>
    </row>
    <row r="16372" spans="9:9" x14ac:dyDescent="0.25">
      <c r="I16372" s="166"/>
    </row>
    <row r="16373" spans="9:9" x14ac:dyDescent="0.25">
      <c r="I16373" s="166"/>
    </row>
    <row r="16374" spans="9:9" x14ac:dyDescent="0.25">
      <c r="I16374" s="166"/>
    </row>
    <row r="16375" spans="9:9" x14ac:dyDescent="0.25">
      <c r="I16375" s="166"/>
    </row>
    <row r="16376" spans="9:9" x14ac:dyDescent="0.25">
      <c r="I16376" s="166"/>
    </row>
    <row r="16377" spans="9:9" x14ac:dyDescent="0.25">
      <c r="I16377" s="166"/>
    </row>
    <row r="16378" spans="9:9" x14ac:dyDescent="0.25">
      <c r="I16378" s="166"/>
    </row>
    <row r="16379" spans="9:9" x14ac:dyDescent="0.25">
      <c r="I16379" s="166"/>
    </row>
    <row r="16380" spans="9:9" x14ac:dyDescent="0.25">
      <c r="I16380" s="166"/>
    </row>
    <row r="16381" spans="9:9" x14ac:dyDescent="0.25">
      <c r="I16381" s="166"/>
    </row>
    <row r="16382" spans="9:9" x14ac:dyDescent="0.25">
      <c r="I16382" s="166"/>
    </row>
    <row r="16383" spans="9:9" x14ac:dyDescent="0.25">
      <c r="I16383" s="166"/>
    </row>
    <row r="16384" spans="9:9" x14ac:dyDescent="0.25">
      <c r="I16384" s="166"/>
    </row>
    <row r="16385" spans="9:9" x14ac:dyDescent="0.25">
      <c r="I16385" s="166"/>
    </row>
    <row r="16386" spans="9:9" x14ac:dyDescent="0.25">
      <c r="I16386" s="166"/>
    </row>
    <row r="16387" spans="9:9" x14ac:dyDescent="0.25">
      <c r="I16387" s="166"/>
    </row>
    <row r="16388" spans="9:9" x14ac:dyDescent="0.25">
      <c r="I16388" s="166"/>
    </row>
    <row r="16389" spans="9:9" x14ac:dyDescent="0.25">
      <c r="I16389" s="166"/>
    </row>
    <row r="16390" spans="9:9" x14ac:dyDescent="0.25">
      <c r="I16390" s="166"/>
    </row>
    <row r="16391" spans="9:9" x14ac:dyDescent="0.25">
      <c r="I16391" s="166"/>
    </row>
    <row r="16392" spans="9:9" x14ac:dyDescent="0.25">
      <c r="I16392" s="166"/>
    </row>
    <row r="16393" spans="9:9" x14ac:dyDescent="0.25">
      <c r="I16393" s="166"/>
    </row>
    <row r="16394" spans="9:9" x14ac:dyDescent="0.25">
      <c r="I16394" s="166"/>
    </row>
    <row r="16395" spans="9:9" x14ac:dyDescent="0.25">
      <c r="I16395" s="166"/>
    </row>
    <row r="16396" spans="9:9" x14ac:dyDescent="0.25">
      <c r="I16396" s="166"/>
    </row>
    <row r="16397" spans="9:9" x14ac:dyDescent="0.25">
      <c r="I16397" s="166"/>
    </row>
    <row r="16398" spans="9:9" x14ac:dyDescent="0.25">
      <c r="I16398" s="166"/>
    </row>
    <row r="16399" spans="9:9" x14ac:dyDescent="0.25">
      <c r="I16399" s="166"/>
    </row>
    <row r="16400" spans="9:9" x14ac:dyDescent="0.25">
      <c r="I16400" s="166"/>
    </row>
    <row r="16401" spans="9:9" x14ac:dyDescent="0.25">
      <c r="I16401" s="166"/>
    </row>
    <row r="16402" spans="9:9" x14ac:dyDescent="0.25">
      <c r="I16402" s="166"/>
    </row>
    <row r="16403" spans="9:9" x14ac:dyDescent="0.25">
      <c r="I16403" s="166"/>
    </row>
    <row r="16404" spans="9:9" x14ac:dyDescent="0.25">
      <c r="I16404" s="166"/>
    </row>
    <row r="16405" spans="9:9" x14ac:dyDescent="0.25">
      <c r="I16405" s="166"/>
    </row>
    <row r="16406" spans="9:9" x14ac:dyDescent="0.25">
      <c r="I16406" s="166"/>
    </row>
    <row r="16407" spans="9:9" x14ac:dyDescent="0.25">
      <c r="I16407" s="166"/>
    </row>
    <row r="16408" spans="9:9" x14ac:dyDescent="0.25">
      <c r="I16408" s="166"/>
    </row>
    <row r="16409" spans="9:9" x14ac:dyDescent="0.25">
      <c r="I16409" s="166"/>
    </row>
    <row r="16410" spans="9:9" x14ac:dyDescent="0.25">
      <c r="I16410" s="166"/>
    </row>
    <row r="16411" spans="9:9" x14ac:dyDescent="0.25">
      <c r="I16411" s="166"/>
    </row>
    <row r="16412" spans="9:9" x14ac:dyDescent="0.25">
      <c r="I16412" s="166"/>
    </row>
    <row r="16413" spans="9:9" x14ac:dyDescent="0.25">
      <c r="I16413" s="166"/>
    </row>
    <row r="16414" spans="9:9" x14ac:dyDescent="0.25">
      <c r="I16414" s="166"/>
    </row>
    <row r="16415" spans="9:9" x14ac:dyDescent="0.25">
      <c r="I16415" s="166"/>
    </row>
    <row r="16416" spans="9:9" x14ac:dyDescent="0.25">
      <c r="I16416" s="166"/>
    </row>
    <row r="16417" spans="9:9" x14ac:dyDescent="0.25">
      <c r="I16417" s="166"/>
    </row>
    <row r="16418" spans="9:9" x14ac:dyDescent="0.25">
      <c r="I16418" s="166"/>
    </row>
    <row r="16419" spans="9:9" x14ac:dyDescent="0.25">
      <c r="I16419" s="166"/>
    </row>
    <row r="16420" spans="9:9" x14ac:dyDescent="0.25">
      <c r="I16420" s="166"/>
    </row>
    <row r="16421" spans="9:9" x14ac:dyDescent="0.25">
      <c r="I16421" s="166"/>
    </row>
    <row r="16422" spans="9:9" x14ac:dyDescent="0.25">
      <c r="I16422" s="166"/>
    </row>
    <row r="16423" spans="9:9" x14ac:dyDescent="0.25">
      <c r="I16423" s="166"/>
    </row>
    <row r="16424" spans="9:9" x14ac:dyDescent="0.25">
      <c r="I16424" s="166"/>
    </row>
    <row r="16425" spans="9:9" x14ac:dyDescent="0.25">
      <c r="I16425" s="166"/>
    </row>
    <row r="16426" spans="9:9" x14ac:dyDescent="0.25">
      <c r="I16426" s="166"/>
    </row>
    <row r="16427" spans="9:9" x14ac:dyDescent="0.25">
      <c r="I16427" s="166"/>
    </row>
    <row r="16428" spans="9:9" x14ac:dyDescent="0.25">
      <c r="I16428" s="166"/>
    </row>
    <row r="16429" spans="9:9" x14ac:dyDescent="0.25">
      <c r="I16429" s="166"/>
    </row>
    <row r="16430" spans="9:9" x14ac:dyDescent="0.25">
      <c r="I16430" s="166"/>
    </row>
    <row r="16431" spans="9:9" x14ac:dyDescent="0.25">
      <c r="I16431" s="166"/>
    </row>
    <row r="16432" spans="9:9" x14ac:dyDescent="0.25">
      <c r="I16432" s="166"/>
    </row>
    <row r="16433" spans="9:9" x14ac:dyDescent="0.25">
      <c r="I16433" s="166"/>
    </row>
    <row r="16434" spans="9:9" x14ac:dyDescent="0.25">
      <c r="I16434" s="166"/>
    </row>
    <row r="16435" spans="9:9" x14ac:dyDescent="0.25">
      <c r="I16435" s="166"/>
    </row>
    <row r="16436" spans="9:9" x14ac:dyDescent="0.25">
      <c r="I16436" s="166"/>
    </row>
    <row r="16437" spans="9:9" x14ac:dyDescent="0.25">
      <c r="I16437" s="166"/>
    </row>
    <row r="16438" spans="9:9" x14ac:dyDescent="0.25">
      <c r="I16438" s="166"/>
    </row>
    <row r="16439" spans="9:9" x14ac:dyDescent="0.25">
      <c r="I16439" s="166"/>
    </row>
    <row r="16440" spans="9:9" x14ac:dyDescent="0.25">
      <c r="I16440" s="166"/>
    </row>
    <row r="16441" spans="9:9" x14ac:dyDescent="0.25">
      <c r="I16441" s="166"/>
    </row>
    <row r="16442" spans="9:9" x14ac:dyDescent="0.25">
      <c r="I16442" s="166"/>
    </row>
    <row r="16443" spans="9:9" x14ac:dyDescent="0.25">
      <c r="I16443" s="166"/>
    </row>
    <row r="16444" spans="9:9" x14ac:dyDescent="0.25">
      <c r="I16444" s="166"/>
    </row>
    <row r="16445" spans="9:9" x14ac:dyDescent="0.25">
      <c r="I16445" s="166"/>
    </row>
    <row r="16446" spans="9:9" x14ac:dyDescent="0.25">
      <c r="I16446" s="166"/>
    </row>
    <row r="16447" spans="9:9" x14ac:dyDescent="0.25">
      <c r="I16447" s="166"/>
    </row>
    <row r="16448" spans="9:9" x14ac:dyDescent="0.25">
      <c r="I16448" s="166"/>
    </row>
    <row r="16449" spans="9:9" x14ac:dyDescent="0.25">
      <c r="I16449" s="166"/>
    </row>
    <row r="16450" spans="9:9" x14ac:dyDescent="0.25">
      <c r="I16450" s="166"/>
    </row>
    <row r="16451" spans="9:9" x14ac:dyDescent="0.25">
      <c r="I16451" s="166"/>
    </row>
    <row r="16452" spans="9:9" x14ac:dyDescent="0.25">
      <c r="I16452" s="166"/>
    </row>
    <row r="16453" spans="9:9" x14ac:dyDescent="0.25">
      <c r="I16453" s="166"/>
    </row>
    <row r="16454" spans="9:9" x14ac:dyDescent="0.25">
      <c r="I16454" s="166"/>
    </row>
    <row r="16455" spans="9:9" x14ac:dyDescent="0.25">
      <c r="I16455" s="166"/>
    </row>
    <row r="16456" spans="9:9" x14ac:dyDescent="0.25">
      <c r="I16456" s="166"/>
    </row>
    <row r="16457" spans="9:9" x14ac:dyDescent="0.25">
      <c r="I16457" s="166"/>
    </row>
    <row r="16458" spans="9:9" x14ac:dyDescent="0.25">
      <c r="I16458" s="166"/>
    </row>
    <row r="16459" spans="9:9" x14ac:dyDescent="0.25">
      <c r="I16459" s="166"/>
    </row>
    <row r="16460" spans="9:9" x14ac:dyDescent="0.25">
      <c r="I16460" s="166"/>
    </row>
    <row r="16461" spans="9:9" x14ac:dyDescent="0.25">
      <c r="I16461" s="166"/>
    </row>
    <row r="16462" spans="9:9" x14ac:dyDescent="0.25">
      <c r="I16462" s="166"/>
    </row>
    <row r="16463" spans="9:9" x14ac:dyDescent="0.25">
      <c r="I16463" s="166"/>
    </row>
    <row r="16464" spans="9:9" x14ac:dyDescent="0.25">
      <c r="I16464" s="166"/>
    </row>
    <row r="16465" spans="9:9" x14ac:dyDescent="0.25">
      <c r="I16465" s="166"/>
    </row>
    <row r="16466" spans="9:9" x14ac:dyDescent="0.25">
      <c r="I16466" s="166"/>
    </row>
    <row r="16467" spans="9:9" x14ac:dyDescent="0.25">
      <c r="I16467" s="166"/>
    </row>
    <row r="16468" spans="9:9" x14ac:dyDescent="0.25">
      <c r="I16468" s="166"/>
    </row>
    <row r="16469" spans="9:9" x14ac:dyDescent="0.25">
      <c r="I16469" s="166"/>
    </row>
    <row r="16470" spans="9:9" x14ac:dyDescent="0.25">
      <c r="I16470" s="166"/>
    </row>
    <row r="16471" spans="9:9" x14ac:dyDescent="0.25">
      <c r="I16471" s="166"/>
    </row>
    <row r="16472" spans="9:9" x14ac:dyDescent="0.25">
      <c r="I16472" s="166"/>
    </row>
    <row r="16473" spans="9:9" x14ac:dyDescent="0.25">
      <c r="I16473" s="166"/>
    </row>
    <row r="16474" spans="9:9" x14ac:dyDescent="0.25">
      <c r="I16474" s="166"/>
    </row>
    <row r="16475" spans="9:9" x14ac:dyDescent="0.25">
      <c r="I16475" s="166"/>
    </row>
    <row r="16476" spans="9:9" x14ac:dyDescent="0.25">
      <c r="I16476" s="166"/>
    </row>
    <row r="16477" spans="9:9" x14ac:dyDescent="0.25">
      <c r="I16477" s="166"/>
    </row>
    <row r="16478" spans="9:9" x14ac:dyDescent="0.25">
      <c r="I16478" s="166"/>
    </row>
    <row r="16479" spans="9:9" x14ac:dyDescent="0.25">
      <c r="I16479" s="166"/>
    </row>
    <row r="16480" spans="9:9" x14ac:dyDescent="0.25">
      <c r="I16480" s="166"/>
    </row>
    <row r="16481" spans="9:9" x14ac:dyDescent="0.25">
      <c r="I16481" s="166"/>
    </row>
    <row r="16482" spans="9:9" x14ac:dyDescent="0.25">
      <c r="I16482" s="166"/>
    </row>
    <row r="16483" spans="9:9" x14ac:dyDescent="0.25">
      <c r="I16483" s="166"/>
    </row>
    <row r="16484" spans="9:9" x14ac:dyDescent="0.25">
      <c r="I16484" s="166"/>
    </row>
    <row r="16485" spans="9:9" x14ac:dyDescent="0.25">
      <c r="I16485" s="166"/>
    </row>
    <row r="16486" spans="9:9" x14ac:dyDescent="0.25">
      <c r="I16486" s="166"/>
    </row>
    <row r="16487" spans="9:9" x14ac:dyDescent="0.25">
      <c r="I16487" s="166"/>
    </row>
    <row r="16488" spans="9:9" x14ac:dyDescent="0.25">
      <c r="I16488" s="166"/>
    </row>
    <row r="16489" spans="9:9" x14ac:dyDescent="0.25">
      <c r="I16489" s="166"/>
    </row>
    <row r="16490" spans="9:9" x14ac:dyDescent="0.25">
      <c r="I16490" s="166"/>
    </row>
    <row r="16491" spans="9:9" x14ac:dyDescent="0.25">
      <c r="I16491" s="166"/>
    </row>
    <row r="16492" spans="9:9" x14ac:dyDescent="0.25">
      <c r="I16492" s="166"/>
    </row>
    <row r="16493" spans="9:9" x14ac:dyDescent="0.25">
      <c r="I16493" s="166"/>
    </row>
    <row r="16494" spans="9:9" x14ac:dyDescent="0.25">
      <c r="I16494" s="166"/>
    </row>
    <row r="16495" spans="9:9" x14ac:dyDescent="0.25">
      <c r="I16495" s="166"/>
    </row>
    <row r="16496" spans="9:9" x14ac:dyDescent="0.25">
      <c r="I16496" s="166"/>
    </row>
    <row r="16497" spans="9:9" x14ac:dyDescent="0.25">
      <c r="I16497" s="166"/>
    </row>
    <row r="16498" spans="9:9" x14ac:dyDescent="0.25">
      <c r="I16498" s="166"/>
    </row>
    <row r="16499" spans="9:9" x14ac:dyDescent="0.25">
      <c r="I16499" s="166"/>
    </row>
    <row r="16500" spans="9:9" x14ac:dyDescent="0.25">
      <c r="I16500" s="166"/>
    </row>
    <row r="16501" spans="9:9" x14ac:dyDescent="0.25">
      <c r="I16501" s="166"/>
    </row>
    <row r="16502" spans="9:9" x14ac:dyDescent="0.25">
      <c r="I16502" s="166"/>
    </row>
    <row r="16503" spans="9:9" x14ac:dyDescent="0.25">
      <c r="I16503" s="166"/>
    </row>
    <row r="16504" spans="9:9" x14ac:dyDescent="0.25">
      <c r="I16504" s="166"/>
    </row>
    <row r="16505" spans="9:9" x14ac:dyDescent="0.25">
      <c r="I16505" s="166"/>
    </row>
    <row r="16506" spans="9:9" x14ac:dyDescent="0.25">
      <c r="I16506" s="166"/>
    </row>
    <row r="16507" spans="9:9" x14ac:dyDescent="0.25">
      <c r="I16507" s="166"/>
    </row>
    <row r="16508" spans="9:9" x14ac:dyDescent="0.25">
      <c r="I16508" s="166"/>
    </row>
    <row r="16509" spans="9:9" x14ac:dyDescent="0.25">
      <c r="I16509" s="166"/>
    </row>
    <row r="16510" spans="9:9" x14ac:dyDescent="0.25">
      <c r="I16510" s="166"/>
    </row>
    <row r="16511" spans="9:9" x14ac:dyDescent="0.25">
      <c r="I16511" s="166"/>
    </row>
    <row r="16512" spans="9:9" x14ac:dyDescent="0.25">
      <c r="I16512" s="166"/>
    </row>
    <row r="16513" spans="9:9" x14ac:dyDescent="0.25">
      <c r="I16513" s="166"/>
    </row>
    <row r="16514" spans="9:9" x14ac:dyDescent="0.25">
      <c r="I16514" s="166"/>
    </row>
    <row r="16515" spans="9:9" x14ac:dyDescent="0.25">
      <c r="I16515" s="166"/>
    </row>
    <row r="16516" spans="9:9" x14ac:dyDescent="0.25">
      <c r="I16516" s="166"/>
    </row>
    <row r="16517" spans="9:9" x14ac:dyDescent="0.25">
      <c r="I16517" s="166"/>
    </row>
    <row r="16518" spans="9:9" x14ac:dyDescent="0.25">
      <c r="I16518" s="166"/>
    </row>
    <row r="16519" spans="9:9" x14ac:dyDescent="0.25">
      <c r="I16519" s="166"/>
    </row>
    <row r="16520" spans="9:9" x14ac:dyDescent="0.25">
      <c r="I16520" s="166"/>
    </row>
    <row r="16521" spans="9:9" x14ac:dyDescent="0.25">
      <c r="I16521" s="166"/>
    </row>
    <row r="16522" spans="9:9" x14ac:dyDescent="0.25">
      <c r="I16522" s="166"/>
    </row>
    <row r="16523" spans="9:9" x14ac:dyDescent="0.25">
      <c r="I16523" s="166"/>
    </row>
    <row r="16524" spans="9:9" x14ac:dyDescent="0.25">
      <c r="I16524" s="166"/>
    </row>
    <row r="16525" spans="9:9" x14ac:dyDescent="0.25">
      <c r="I16525" s="166"/>
    </row>
    <row r="16526" spans="9:9" x14ac:dyDescent="0.25">
      <c r="I16526" s="166"/>
    </row>
    <row r="16527" spans="9:9" x14ac:dyDescent="0.25">
      <c r="I16527" s="166"/>
    </row>
    <row r="16528" spans="9:9" x14ac:dyDescent="0.25">
      <c r="I16528" s="166"/>
    </row>
    <row r="16529" spans="9:9" x14ac:dyDescent="0.25">
      <c r="I16529" s="166"/>
    </row>
    <row r="16530" spans="9:9" x14ac:dyDescent="0.25">
      <c r="I16530" s="166"/>
    </row>
    <row r="16531" spans="9:9" x14ac:dyDescent="0.25">
      <c r="I16531" s="166"/>
    </row>
    <row r="16532" spans="9:9" x14ac:dyDescent="0.25">
      <c r="I16532" s="166"/>
    </row>
    <row r="16533" spans="9:9" x14ac:dyDescent="0.25">
      <c r="I16533" s="166"/>
    </row>
    <row r="16534" spans="9:9" x14ac:dyDescent="0.25">
      <c r="I16534" s="166"/>
    </row>
    <row r="16535" spans="9:9" x14ac:dyDescent="0.25">
      <c r="I16535" s="166"/>
    </row>
    <row r="16536" spans="9:9" x14ac:dyDescent="0.25">
      <c r="I16536" s="166"/>
    </row>
    <row r="16537" spans="9:9" x14ac:dyDescent="0.25">
      <c r="I16537" s="166"/>
    </row>
    <row r="16538" spans="9:9" x14ac:dyDescent="0.25">
      <c r="I16538" s="166"/>
    </row>
    <row r="16539" spans="9:9" x14ac:dyDescent="0.25">
      <c r="I16539" s="166"/>
    </row>
    <row r="16540" spans="9:9" x14ac:dyDescent="0.25">
      <c r="I16540" s="166"/>
    </row>
    <row r="16541" spans="9:9" x14ac:dyDescent="0.25">
      <c r="I16541" s="166"/>
    </row>
    <row r="16542" spans="9:9" x14ac:dyDescent="0.25">
      <c r="I16542" s="166"/>
    </row>
    <row r="16543" spans="9:9" x14ac:dyDescent="0.25">
      <c r="I16543" s="166"/>
    </row>
    <row r="16544" spans="9:9" x14ac:dyDescent="0.25">
      <c r="I16544" s="166"/>
    </row>
    <row r="16545" spans="9:9" x14ac:dyDescent="0.25">
      <c r="I16545" s="166"/>
    </row>
    <row r="16546" spans="9:9" x14ac:dyDescent="0.25">
      <c r="I16546" s="166"/>
    </row>
    <row r="16547" spans="9:9" x14ac:dyDescent="0.25">
      <c r="I16547" s="166"/>
    </row>
    <row r="16548" spans="9:9" x14ac:dyDescent="0.25">
      <c r="I16548" s="166"/>
    </row>
    <row r="16549" spans="9:9" x14ac:dyDescent="0.25">
      <c r="I16549" s="166"/>
    </row>
    <row r="16550" spans="9:9" x14ac:dyDescent="0.25">
      <c r="I16550" s="166"/>
    </row>
    <row r="16551" spans="9:9" x14ac:dyDescent="0.25">
      <c r="I16551" s="166"/>
    </row>
    <row r="16552" spans="9:9" x14ac:dyDescent="0.25">
      <c r="I16552" s="166"/>
    </row>
    <row r="16553" spans="9:9" x14ac:dyDescent="0.25">
      <c r="I16553" s="166"/>
    </row>
    <row r="16554" spans="9:9" x14ac:dyDescent="0.25">
      <c r="I16554" s="166"/>
    </row>
    <row r="16555" spans="9:9" x14ac:dyDescent="0.25">
      <c r="I16555" s="166"/>
    </row>
    <row r="16556" spans="9:9" x14ac:dyDescent="0.25">
      <c r="I16556" s="166"/>
    </row>
    <row r="16557" spans="9:9" x14ac:dyDescent="0.25">
      <c r="I16557" s="166"/>
    </row>
    <row r="16558" spans="9:9" x14ac:dyDescent="0.25">
      <c r="I16558" s="166"/>
    </row>
    <row r="16559" spans="9:9" x14ac:dyDescent="0.25">
      <c r="I16559" s="166"/>
    </row>
    <row r="16560" spans="9:9" x14ac:dyDescent="0.25">
      <c r="I16560" s="166"/>
    </row>
    <row r="16561" spans="9:9" x14ac:dyDescent="0.25">
      <c r="I16561" s="166"/>
    </row>
    <row r="16562" spans="9:9" x14ac:dyDescent="0.25">
      <c r="I16562" s="166"/>
    </row>
    <row r="16563" spans="9:9" x14ac:dyDescent="0.25">
      <c r="I16563" s="166"/>
    </row>
    <row r="16564" spans="9:9" x14ac:dyDescent="0.25">
      <c r="I16564" s="166"/>
    </row>
    <row r="16565" spans="9:9" x14ac:dyDescent="0.25">
      <c r="I16565" s="166"/>
    </row>
    <row r="16566" spans="9:9" x14ac:dyDescent="0.25">
      <c r="I16566" s="166"/>
    </row>
    <row r="16567" spans="9:9" x14ac:dyDescent="0.25">
      <c r="I16567" s="166"/>
    </row>
    <row r="16568" spans="9:9" x14ac:dyDescent="0.25">
      <c r="I16568" s="166"/>
    </row>
    <row r="16569" spans="9:9" x14ac:dyDescent="0.25">
      <c r="I16569" s="166"/>
    </row>
    <row r="16570" spans="9:9" x14ac:dyDescent="0.25">
      <c r="I16570" s="166"/>
    </row>
    <row r="16571" spans="9:9" x14ac:dyDescent="0.25">
      <c r="I16571" s="166"/>
    </row>
    <row r="16572" spans="9:9" x14ac:dyDescent="0.25">
      <c r="I16572" s="166"/>
    </row>
    <row r="16573" spans="9:9" x14ac:dyDescent="0.25">
      <c r="I16573" s="166"/>
    </row>
    <row r="16574" spans="9:9" x14ac:dyDescent="0.25">
      <c r="I16574" s="166"/>
    </row>
    <row r="16575" spans="9:9" x14ac:dyDescent="0.25">
      <c r="I16575" s="166"/>
    </row>
    <row r="16576" spans="9:9" x14ac:dyDescent="0.25">
      <c r="I16576" s="166"/>
    </row>
    <row r="16577" spans="9:9" x14ac:dyDescent="0.25">
      <c r="I16577" s="166"/>
    </row>
    <row r="16578" spans="9:9" x14ac:dyDescent="0.25">
      <c r="I16578" s="166"/>
    </row>
    <row r="16579" spans="9:9" x14ac:dyDescent="0.25">
      <c r="I16579" s="166"/>
    </row>
    <row r="16580" spans="9:9" x14ac:dyDescent="0.25">
      <c r="I16580" s="166"/>
    </row>
    <row r="16581" spans="9:9" x14ac:dyDescent="0.25">
      <c r="I16581" s="166"/>
    </row>
    <row r="16582" spans="9:9" x14ac:dyDescent="0.25">
      <c r="I16582" s="166"/>
    </row>
    <row r="16583" spans="9:9" x14ac:dyDescent="0.25">
      <c r="I16583" s="166"/>
    </row>
    <row r="16584" spans="9:9" x14ac:dyDescent="0.25">
      <c r="I16584" s="166"/>
    </row>
    <row r="16585" spans="9:9" x14ac:dyDescent="0.25">
      <c r="I16585" s="166"/>
    </row>
    <row r="16586" spans="9:9" x14ac:dyDescent="0.25">
      <c r="I16586" s="166"/>
    </row>
    <row r="16587" spans="9:9" x14ac:dyDescent="0.25">
      <c r="I16587" s="166"/>
    </row>
    <row r="16588" spans="9:9" x14ac:dyDescent="0.25">
      <c r="I16588" s="166"/>
    </row>
    <row r="16589" spans="9:9" x14ac:dyDescent="0.25">
      <c r="I16589" s="166"/>
    </row>
    <row r="16590" spans="9:9" x14ac:dyDescent="0.25">
      <c r="I16590" s="166"/>
    </row>
    <row r="16591" spans="9:9" x14ac:dyDescent="0.25">
      <c r="I16591" s="166"/>
    </row>
    <row r="16592" spans="9:9" x14ac:dyDescent="0.25">
      <c r="I16592" s="166"/>
    </row>
    <row r="16593" spans="9:9" x14ac:dyDescent="0.25">
      <c r="I16593" s="166"/>
    </row>
    <row r="16594" spans="9:9" x14ac:dyDescent="0.25">
      <c r="I16594" s="166"/>
    </row>
    <row r="16595" spans="9:9" x14ac:dyDescent="0.25">
      <c r="I16595" s="166"/>
    </row>
    <row r="16596" spans="9:9" x14ac:dyDescent="0.25">
      <c r="I16596" s="166"/>
    </row>
    <row r="16597" spans="9:9" x14ac:dyDescent="0.25">
      <c r="I16597" s="166"/>
    </row>
    <row r="16598" spans="9:9" x14ac:dyDescent="0.25">
      <c r="I16598" s="166"/>
    </row>
    <row r="16599" spans="9:9" x14ac:dyDescent="0.25">
      <c r="I16599" s="166"/>
    </row>
    <row r="16600" spans="9:9" x14ac:dyDescent="0.25">
      <c r="I16600" s="166"/>
    </row>
    <row r="16601" spans="9:9" x14ac:dyDescent="0.25">
      <c r="I16601" s="166"/>
    </row>
    <row r="16602" spans="9:9" x14ac:dyDescent="0.25">
      <c r="I16602" s="166"/>
    </row>
    <row r="16603" spans="9:9" x14ac:dyDescent="0.25">
      <c r="I16603" s="166"/>
    </row>
    <row r="16604" spans="9:9" x14ac:dyDescent="0.25">
      <c r="I16604" s="166"/>
    </row>
    <row r="16605" spans="9:9" x14ac:dyDescent="0.25">
      <c r="I16605" s="166"/>
    </row>
    <row r="16606" spans="9:9" x14ac:dyDescent="0.25">
      <c r="I16606" s="166"/>
    </row>
    <row r="16607" spans="9:9" x14ac:dyDescent="0.25">
      <c r="I16607" s="166"/>
    </row>
    <row r="16608" spans="9:9" x14ac:dyDescent="0.25">
      <c r="I16608" s="166"/>
    </row>
    <row r="16609" spans="9:9" x14ac:dyDescent="0.25">
      <c r="I16609" s="166"/>
    </row>
    <row r="16610" spans="9:9" x14ac:dyDescent="0.25">
      <c r="I16610" s="166"/>
    </row>
    <row r="16611" spans="9:9" x14ac:dyDescent="0.25">
      <c r="I16611" s="166"/>
    </row>
    <row r="16612" spans="9:9" x14ac:dyDescent="0.25">
      <c r="I16612" s="166"/>
    </row>
    <row r="16613" spans="9:9" x14ac:dyDescent="0.25">
      <c r="I16613" s="166"/>
    </row>
    <row r="16614" spans="9:9" x14ac:dyDescent="0.25">
      <c r="I16614" s="166"/>
    </row>
    <row r="16615" spans="9:9" x14ac:dyDescent="0.25">
      <c r="I16615" s="166"/>
    </row>
    <row r="16616" spans="9:9" x14ac:dyDescent="0.25">
      <c r="I16616" s="166"/>
    </row>
    <row r="16617" spans="9:9" x14ac:dyDescent="0.25">
      <c r="I16617" s="166"/>
    </row>
    <row r="16618" spans="9:9" x14ac:dyDescent="0.25">
      <c r="I16618" s="166"/>
    </row>
    <row r="16619" spans="9:9" x14ac:dyDescent="0.25">
      <c r="I16619" s="166"/>
    </row>
    <row r="16620" spans="9:9" x14ac:dyDescent="0.25">
      <c r="I16620" s="166"/>
    </row>
    <row r="16621" spans="9:9" x14ac:dyDescent="0.25">
      <c r="I16621" s="166"/>
    </row>
    <row r="16622" spans="9:9" x14ac:dyDescent="0.25">
      <c r="I16622" s="166"/>
    </row>
    <row r="16623" spans="9:9" x14ac:dyDescent="0.25">
      <c r="I16623" s="166"/>
    </row>
    <row r="16624" spans="9:9" x14ac:dyDescent="0.25">
      <c r="I16624" s="166"/>
    </row>
    <row r="16625" spans="9:9" x14ac:dyDescent="0.25">
      <c r="I16625" s="166"/>
    </row>
    <row r="16626" spans="9:9" x14ac:dyDescent="0.25">
      <c r="I16626" s="166"/>
    </row>
    <row r="16627" spans="9:9" x14ac:dyDescent="0.25">
      <c r="I16627" s="166"/>
    </row>
    <row r="16628" spans="9:9" x14ac:dyDescent="0.25">
      <c r="I16628" s="166"/>
    </row>
    <row r="16629" spans="9:9" x14ac:dyDescent="0.25">
      <c r="I16629" s="166"/>
    </row>
    <row r="16630" spans="9:9" x14ac:dyDescent="0.25">
      <c r="I16630" s="166"/>
    </row>
    <row r="16631" spans="9:9" x14ac:dyDescent="0.25">
      <c r="I16631" s="166"/>
    </row>
    <row r="16632" spans="9:9" x14ac:dyDescent="0.25">
      <c r="I16632" s="166"/>
    </row>
    <row r="16633" spans="9:9" x14ac:dyDescent="0.25">
      <c r="I16633" s="166"/>
    </row>
    <row r="16634" spans="9:9" x14ac:dyDescent="0.25">
      <c r="I16634" s="166"/>
    </row>
    <row r="16635" spans="9:9" x14ac:dyDescent="0.25">
      <c r="I16635" s="166"/>
    </row>
    <row r="16636" spans="9:9" x14ac:dyDescent="0.25">
      <c r="I16636" s="166"/>
    </row>
    <row r="16637" spans="9:9" x14ac:dyDescent="0.25">
      <c r="I16637" s="166"/>
    </row>
    <row r="16638" spans="9:9" x14ac:dyDescent="0.25">
      <c r="I16638" s="166"/>
    </row>
    <row r="16639" spans="9:9" x14ac:dyDescent="0.25">
      <c r="I16639" s="166"/>
    </row>
    <row r="16640" spans="9:9" x14ac:dyDescent="0.25">
      <c r="I16640" s="166"/>
    </row>
    <row r="16641" spans="9:9" x14ac:dyDescent="0.25">
      <c r="I16641" s="166"/>
    </row>
    <row r="16642" spans="9:9" x14ac:dyDescent="0.25">
      <c r="I16642" s="166"/>
    </row>
    <row r="16643" spans="9:9" x14ac:dyDescent="0.25">
      <c r="I16643" s="166"/>
    </row>
    <row r="16644" spans="9:9" x14ac:dyDescent="0.25">
      <c r="I16644" s="166"/>
    </row>
    <row r="16645" spans="9:9" x14ac:dyDescent="0.25">
      <c r="I16645" s="166"/>
    </row>
    <row r="16646" spans="9:9" x14ac:dyDescent="0.25">
      <c r="I16646" s="166"/>
    </row>
    <row r="16647" spans="9:9" x14ac:dyDescent="0.25">
      <c r="I16647" s="166"/>
    </row>
    <row r="16648" spans="9:9" x14ac:dyDescent="0.25">
      <c r="I16648" s="166"/>
    </row>
    <row r="16649" spans="9:9" x14ac:dyDescent="0.25">
      <c r="I16649" s="166"/>
    </row>
    <row r="16650" spans="9:9" x14ac:dyDescent="0.25">
      <c r="I16650" s="166"/>
    </row>
    <row r="16651" spans="9:9" x14ac:dyDescent="0.25">
      <c r="I16651" s="166"/>
    </row>
    <row r="16652" spans="9:9" x14ac:dyDescent="0.25">
      <c r="I16652" s="166"/>
    </row>
    <row r="16653" spans="9:9" x14ac:dyDescent="0.25">
      <c r="I16653" s="166"/>
    </row>
    <row r="16654" spans="9:9" x14ac:dyDescent="0.25">
      <c r="I16654" s="166"/>
    </row>
    <row r="16655" spans="9:9" x14ac:dyDescent="0.25">
      <c r="I16655" s="166"/>
    </row>
    <row r="16656" spans="9:9" x14ac:dyDescent="0.25">
      <c r="I16656" s="166"/>
    </row>
    <row r="16657" spans="9:9" x14ac:dyDescent="0.25">
      <c r="I16657" s="166"/>
    </row>
    <row r="16658" spans="9:9" x14ac:dyDescent="0.25">
      <c r="I16658" s="166"/>
    </row>
    <row r="16659" spans="9:9" x14ac:dyDescent="0.25">
      <c r="I16659" s="166"/>
    </row>
    <row r="16660" spans="9:9" x14ac:dyDescent="0.25">
      <c r="I16660" s="166"/>
    </row>
    <row r="16661" spans="9:9" x14ac:dyDescent="0.25">
      <c r="I16661" s="166"/>
    </row>
    <row r="16662" spans="9:9" x14ac:dyDescent="0.25">
      <c r="I16662" s="166"/>
    </row>
    <row r="16663" spans="9:9" x14ac:dyDescent="0.25">
      <c r="I16663" s="166"/>
    </row>
    <row r="16664" spans="9:9" x14ac:dyDescent="0.25">
      <c r="I16664" s="166"/>
    </row>
    <row r="16665" spans="9:9" x14ac:dyDescent="0.25">
      <c r="I16665" s="166"/>
    </row>
    <row r="16666" spans="9:9" x14ac:dyDescent="0.25">
      <c r="I16666" s="166"/>
    </row>
    <row r="16667" spans="9:9" x14ac:dyDescent="0.25">
      <c r="I16667" s="166"/>
    </row>
    <row r="16668" spans="9:9" x14ac:dyDescent="0.25">
      <c r="I16668" s="166"/>
    </row>
    <row r="16669" spans="9:9" x14ac:dyDescent="0.25">
      <c r="I16669" s="166"/>
    </row>
    <row r="16670" spans="9:9" x14ac:dyDescent="0.25">
      <c r="I16670" s="166"/>
    </row>
    <row r="16671" spans="9:9" x14ac:dyDescent="0.25">
      <c r="I16671" s="166"/>
    </row>
    <row r="16672" spans="9:9" x14ac:dyDescent="0.25">
      <c r="I16672" s="166"/>
    </row>
    <row r="16673" spans="9:9" x14ac:dyDescent="0.25">
      <c r="I16673" s="166"/>
    </row>
    <row r="16674" spans="9:9" x14ac:dyDescent="0.25">
      <c r="I16674" s="166"/>
    </row>
    <row r="16675" spans="9:9" x14ac:dyDescent="0.25">
      <c r="I16675" s="166"/>
    </row>
    <row r="16676" spans="9:9" x14ac:dyDescent="0.25">
      <c r="I16676" s="166"/>
    </row>
    <row r="16677" spans="9:9" x14ac:dyDescent="0.25">
      <c r="I16677" s="166"/>
    </row>
    <row r="16678" spans="9:9" x14ac:dyDescent="0.25">
      <c r="I16678" s="166"/>
    </row>
    <row r="16679" spans="9:9" x14ac:dyDescent="0.25">
      <c r="I16679" s="166"/>
    </row>
    <row r="16680" spans="9:9" x14ac:dyDescent="0.25">
      <c r="I16680" s="166"/>
    </row>
    <row r="16681" spans="9:9" x14ac:dyDescent="0.25">
      <c r="I16681" s="166"/>
    </row>
    <row r="16682" spans="9:9" x14ac:dyDescent="0.25">
      <c r="I16682" s="166"/>
    </row>
    <row r="16683" spans="9:9" x14ac:dyDescent="0.25">
      <c r="I16683" s="166"/>
    </row>
    <row r="16684" spans="9:9" x14ac:dyDescent="0.25">
      <c r="I16684" s="166"/>
    </row>
    <row r="16685" spans="9:9" x14ac:dyDescent="0.25">
      <c r="I16685" s="166"/>
    </row>
    <row r="16686" spans="9:9" x14ac:dyDescent="0.25">
      <c r="I16686" s="166"/>
    </row>
    <row r="16687" spans="9:9" x14ac:dyDescent="0.25">
      <c r="I16687" s="166"/>
    </row>
    <row r="16688" spans="9:9" x14ac:dyDescent="0.25">
      <c r="I16688" s="166"/>
    </row>
    <row r="16689" spans="9:9" x14ac:dyDescent="0.25">
      <c r="I16689" s="166"/>
    </row>
    <row r="16690" spans="9:9" x14ac:dyDescent="0.25">
      <c r="I16690" s="166"/>
    </row>
    <row r="16691" spans="9:9" x14ac:dyDescent="0.25">
      <c r="I16691" s="166"/>
    </row>
    <row r="16692" spans="9:9" x14ac:dyDescent="0.25">
      <c r="I16692" s="166"/>
    </row>
    <row r="16693" spans="9:9" x14ac:dyDescent="0.25">
      <c r="I16693" s="166"/>
    </row>
    <row r="16694" spans="9:9" x14ac:dyDescent="0.25">
      <c r="I16694" s="166"/>
    </row>
    <row r="16695" spans="9:9" x14ac:dyDescent="0.25">
      <c r="I16695" s="166"/>
    </row>
    <row r="16696" spans="9:9" x14ac:dyDescent="0.25">
      <c r="I16696" s="166"/>
    </row>
    <row r="16697" spans="9:9" x14ac:dyDescent="0.25">
      <c r="I16697" s="166"/>
    </row>
    <row r="16698" spans="9:9" x14ac:dyDescent="0.25">
      <c r="I16698" s="166"/>
    </row>
    <row r="16699" spans="9:9" x14ac:dyDescent="0.25">
      <c r="I16699" s="166"/>
    </row>
    <row r="16700" spans="9:9" x14ac:dyDescent="0.25">
      <c r="I16700" s="166"/>
    </row>
    <row r="16701" spans="9:9" x14ac:dyDescent="0.25">
      <c r="I16701" s="166"/>
    </row>
    <row r="16702" spans="9:9" x14ac:dyDescent="0.25">
      <c r="I16702" s="166"/>
    </row>
    <row r="16703" spans="9:9" x14ac:dyDescent="0.25">
      <c r="I16703" s="166"/>
    </row>
    <row r="16704" spans="9:9" x14ac:dyDescent="0.25">
      <c r="I16704" s="166"/>
    </row>
    <row r="16705" spans="9:9" x14ac:dyDescent="0.25">
      <c r="I16705" s="166"/>
    </row>
    <row r="16706" spans="9:9" x14ac:dyDescent="0.25">
      <c r="I16706" s="166"/>
    </row>
    <row r="16707" spans="9:9" x14ac:dyDescent="0.25">
      <c r="I16707" s="166"/>
    </row>
    <row r="16708" spans="9:9" x14ac:dyDescent="0.25">
      <c r="I16708" s="166"/>
    </row>
    <row r="16709" spans="9:9" x14ac:dyDescent="0.25">
      <c r="I16709" s="166"/>
    </row>
    <row r="16710" spans="9:9" x14ac:dyDescent="0.25">
      <c r="I16710" s="166"/>
    </row>
    <row r="16711" spans="9:9" x14ac:dyDescent="0.25">
      <c r="I16711" s="166"/>
    </row>
    <row r="16712" spans="9:9" x14ac:dyDescent="0.25">
      <c r="I16712" s="166"/>
    </row>
    <row r="16713" spans="9:9" x14ac:dyDescent="0.25">
      <c r="I16713" s="166"/>
    </row>
    <row r="16714" spans="9:9" x14ac:dyDescent="0.25">
      <c r="I16714" s="166"/>
    </row>
    <row r="16715" spans="9:9" x14ac:dyDescent="0.25">
      <c r="I16715" s="166"/>
    </row>
    <row r="16716" spans="9:9" x14ac:dyDescent="0.25">
      <c r="I16716" s="166"/>
    </row>
    <row r="16717" spans="9:9" x14ac:dyDescent="0.25">
      <c r="I16717" s="166"/>
    </row>
    <row r="16718" spans="9:9" x14ac:dyDescent="0.25">
      <c r="I16718" s="166"/>
    </row>
    <row r="16719" spans="9:9" x14ac:dyDescent="0.25">
      <c r="I16719" s="166"/>
    </row>
    <row r="16720" spans="9:9" x14ac:dyDescent="0.25">
      <c r="I16720" s="166"/>
    </row>
    <row r="16721" spans="9:9" x14ac:dyDescent="0.25">
      <c r="I16721" s="166"/>
    </row>
    <row r="16722" spans="9:9" x14ac:dyDescent="0.25">
      <c r="I16722" s="166"/>
    </row>
    <row r="16723" spans="9:9" x14ac:dyDescent="0.25">
      <c r="I16723" s="166"/>
    </row>
    <row r="16724" spans="9:9" x14ac:dyDescent="0.25">
      <c r="I16724" s="166"/>
    </row>
    <row r="16725" spans="9:9" x14ac:dyDescent="0.25">
      <c r="I16725" s="166"/>
    </row>
    <row r="16726" spans="9:9" x14ac:dyDescent="0.25">
      <c r="I16726" s="166"/>
    </row>
    <row r="16727" spans="9:9" x14ac:dyDescent="0.25">
      <c r="I16727" s="166"/>
    </row>
    <row r="16728" spans="9:9" x14ac:dyDescent="0.25">
      <c r="I16728" s="166"/>
    </row>
    <row r="16729" spans="9:9" x14ac:dyDescent="0.25">
      <c r="I16729" s="166"/>
    </row>
    <row r="16730" spans="9:9" x14ac:dyDescent="0.25">
      <c r="I16730" s="166"/>
    </row>
    <row r="16731" spans="9:9" x14ac:dyDescent="0.25">
      <c r="I16731" s="166"/>
    </row>
    <row r="16732" spans="9:9" x14ac:dyDescent="0.25">
      <c r="I16732" s="166"/>
    </row>
    <row r="16733" spans="9:9" x14ac:dyDescent="0.25">
      <c r="I16733" s="166"/>
    </row>
    <row r="16734" spans="9:9" x14ac:dyDescent="0.25">
      <c r="I16734" s="166"/>
    </row>
    <row r="16735" spans="9:9" x14ac:dyDescent="0.25">
      <c r="I16735" s="166"/>
    </row>
    <row r="16736" spans="9:9" x14ac:dyDescent="0.25">
      <c r="I16736" s="166"/>
    </row>
    <row r="16737" spans="9:9" x14ac:dyDescent="0.25">
      <c r="I16737" s="166"/>
    </row>
    <row r="16738" spans="9:9" x14ac:dyDescent="0.25">
      <c r="I16738" s="166"/>
    </row>
    <row r="16739" spans="9:9" x14ac:dyDescent="0.25">
      <c r="I16739" s="166"/>
    </row>
    <row r="16740" spans="9:9" x14ac:dyDescent="0.25">
      <c r="I16740" s="166"/>
    </row>
    <row r="16741" spans="9:9" x14ac:dyDescent="0.25">
      <c r="I16741" s="166"/>
    </row>
    <row r="16742" spans="9:9" x14ac:dyDescent="0.25">
      <c r="I16742" s="166"/>
    </row>
    <row r="16743" spans="9:9" x14ac:dyDescent="0.25">
      <c r="I16743" s="166"/>
    </row>
    <row r="16744" spans="9:9" x14ac:dyDescent="0.25">
      <c r="I16744" s="166"/>
    </row>
    <row r="16745" spans="9:9" x14ac:dyDescent="0.25">
      <c r="I16745" s="166"/>
    </row>
    <row r="16746" spans="9:9" x14ac:dyDescent="0.25">
      <c r="I16746" s="166"/>
    </row>
    <row r="16747" spans="9:9" x14ac:dyDescent="0.25">
      <c r="I16747" s="166"/>
    </row>
    <row r="16748" spans="9:9" x14ac:dyDescent="0.25">
      <c r="I16748" s="166"/>
    </row>
    <row r="16749" spans="9:9" x14ac:dyDescent="0.25">
      <c r="I16749" s="166"/>
    </row>
    <row r="16750" spans="9:9" x14ac:dyDescent="0.25">
      <c r="I16750" s="166"/>
    </row>
    <row r="16751" spans="9:9" x14ac:dyDescent="0.25">
      <c r="I16751" s="166"/>
    </row>
    <row r="16752" spans="9:9" x14ac:dyDescent="0.25">
      <c r="I16752" s="166"/>
    </row>
    <row r="16753" spans="9:9" x14ac:dyDescent="0.25">
      <c r="I16753" s="166"/>
    </row>
    <row r="16754" spans="9:9" x14ac:dyDescent="0.25">
      <c r="I16754" s="166"/>
    </row>
    <row r="16755" spans="9:9" x14ac:dyDescent="0.25">
      <c r="I16755" s="166"/>
    </row>
    <row r="16756" spans="9:9" x14ac:dyDescent="0.25">
      <c r="I16756" s="166"/>
    </row>
    <row r="16757" spans="9:9" x14ac:dyDescent="0.25">
      <c r="I16757" s="166"/>
    </row>
    <row r="16758" spans="9:9" x14ac:dyDescent="0.25">
      <c r="I16758" s="166"/>
    </row>
    <row r="16759" spans="9:9" x14ac:dyDescent="0.25">
      <c r="I16759" s="166"/>
    </row>
    <row r="16760" spans="9:9" x14ac:dyDescent="0.25">
      <c r="I16760" s="166"/>
    </row>
    <row r="16761" spans="9:9" x14ac:dyDescent="0.25">
      <c r="I16761" s="166"/>
    </row>
    <row r="16762" spans="9:9" x14ac:dyDescent="0.25">
      <c r="I16762" s="166"/>
    </row>
    <row r="16763" spans="9:9" x14ac:dyDescent="0.25">
      <c r="I16763" s="166"/>
    </row>
    <row r="16764" spans="9:9" x14ac:dyDescent="0.25">
      <c r="I16764" s="166"/>
    </row>
    <row r="16765" spans="9:9" x14ac:dyDescent="0.25">
      <c r="I16765" s="166"/>
    </row>
    <row r="16766" spans="9:9" x14ac:dyDescent="0.25">
      <c r="I16766" s="166"/>
    </row>
    <row r="16767" spans="9:9" x14ac:dyDescent="0.25">
      <c r="I16767" s="166"/>
    </row>
    <row r="16768" spans="9:9" x14ac:dyDescent="0.25">
      <c r="I16768" s="166"/>
    </row>
    <row r="16769" spans="9:9" x14ac:dyDescent="0.25">
      <c r="I16769" s="166"/>
    </row>
    <row r="16770" spans="9:9" x14ac:dyDescent="0.25">
      <c r="I16770" s="166"/>
    </row>
    <row r="16771" spans="9:9" x14ac:dyDescent="0.25">
      <c r="I16771" s="166"/>
    </row>
    <row r="16772" spans="9:9" x14ac:dyDescent="0.25">
      <c r="I16772" s="166"/>
    </row>
    <row r="16773" spans="9:9" x14ac:dyDescent="0.25">
      <c r="I16773" s="166"/>
    </row>
    <row r="16774" spans="9:9" x14ac:dyDescent="0.25">
      <c r="I16774" s="166"/>
    </row>
    <row r="16775" spans="9:9" x14ac:dyDescent="0.25">
      <c r="I16775" s="166"/>
    </row>
    <row r="16776" spans="9:9" x14ac:dyDescent="0.25">
      <c r="I16776" s="166"/>
    </row>
    <row r="16777" spans="9:9" x14ac:dyDescent="0.25">
      <c r="I16777" s="166"/>
    </row>
    <row r="16778" spans="9:9" x14ac:dyDescent="0.25">
      <c r="I16778" s="166"/>
    </row>
    <row r="16779" spans="9:9" x14ac:dyDescent="0.25">
      <c r="I16779" s="166"/>
    </row>
    <row r="16780" spans="9:9" x14ac:dyDescent="0.25">
      <c r="I16780" s="166"/>
    </row>
    <row r="16781" spans="9:9" x14ac:dyDescent="0.25">
      <c r="I16781" s="166"/>
    </row>
    <row r="16782" spans="9:9" x14ac:dyDescent="0.25">
      <c r="I16782" s="166"/>
    </row>
    <row r="16783" spans="9:9" x14ac:dyDescent="0.25">
      <c r="I16783" s="166"/>
    </row>
    <row r="16784" spans="9:9" x14ac:dyDescent="0.25">
      <c r="I16784" s="166"/>
    </row>
    <row r="16785" spans="9:9" x14ac:dyDescent="0.25">
      <c r="I16785" s="166"/>
    </row>
    <row r="16786" spans="9:9" x14ac:dyDescent="0.25">
      <c r="I16786" s="166"/>
    </row>
    <row r="16787" spans="9:9" x14ac:dyDescent="0.25">
      <c r="I16787" s="166"/>
    </row>
    <row r="16788" spans="9:9" x14ac:dyDescent="0.25">
      <c r="I16788" s="166"/>
    </row>
    <row r="16789" spans="9:9" x14ac:dyDescent="0.25">
      <c r="I16789" s="166"/>
    </row>
    <row r="16790" spans="9:9" x14ac:dyDescent="0.25">
      <c r="I16790" s="166"/>
    </row>
    <row r="16791" spans="9:9" x14ac:dyDescent="0.25">
      <c r="I16791" s="166"/>
    </row>
    <row r="16792" spans="9:9" x14ac:dyDescent="0.25">
      <c r="I16792" s="166"/>
    </row>
    <row r="16793" spans="9:9" x14ac:dyDescent="0.25">
      <c r="I16793" s="166"/>
    </row>
    <row r="16794" spans="9:9" x14ac:dyDescent="0.25">
      <c r="I16794" s="166"/>
    </row>
    <row r="16795" spans="9:9" x14ac:dyDescent="0.25">
      <c r="I16795" s="166"/>
    </row>
    <row r="16796" spans="9:9" x14ac:dyDescent="0.25">
      <c r="I16796" s="166"/>
    </row>
    <row r="16797" spans="9:9" x14ac:dyDescent="0.25">
      <c r="I16797" s="166"/>
    </row>
    <row r="16798" spans="9:9" x14ac:dyDescent="0.25">
      <c r="I16798" s="166"/>
    </row>
    <row r="16799" spans="9:9" x14ac:dyDescent="0.25">
      <c r="I16799" s="166"/>
    </row>
    <row r="16800" spans="9:9" x14ac:dyDescent="0.25">
      <c r="I16800" s="166"/>
    </row>
    <row r="16801" spans="9:9" x14ac:dyDescent="0.25">
      <c r="I16801" s="166"/>
    </row>
    <row r="16802" spans="9:9" x14ac:dyDescent="0.25">
      <c r="I16802" s="166"/>
    </row>
    <row r="16803" spans="9:9" x14ac:dyDescent="0.25">
      <c r="I16803" s="166"/>
    </row>
    <row r="16804" spans="9:9" x14ac:dyDescent="0.25">
      <c r="I16804" s="166"/>
    </row>
    <row r="16805" spans="9:9" x14ac:dyDescent="0.25">
      <c r="I16805" s="166"/>
    </row>
    <row r="16806" spans="9:9" x14ac:dyDescent="0.25">
      <c r="I16806" s="166"/>
    </row>
    <row r="16807" spans="9:9" x14ac:dyDescent="0.25">
      <c r="I16807" s="166"/>
    </row>
    <row r="16808" spans="9:9" x14ac:dyDescent="0.25">
      <c r="I16808" s="166"/>
    </row>
    <row r="16809" spans="9:9" x14ac:dyDescent="0.25">
      <c r="I16809" s="166"/>
    </row>
    <row r="16810" spans="9:9" x14ac:dyDescent="0.25">
      <c r="I16810" s="166"/>
    </row>
    <row r="16811" spans="9:9" x14ac:dyDescent="0.25">
      <c r="I16811" s="166"/>
    </row>
    <row r="16812" spans="9:9" x14ac:dyDescent="0.25">
      <c r="I16812" s="166"/>
    </row>
    <row r="16813" spans="9:9" x14ac:dyDescent="0.25">
      <c r="I16813" s="166"/>
    </row>
    <row r="16814" spans="9:9" x14ac:dyDescent="0.25">
      <c r="I16814" s="166"/>
    </row>
    <row r="16815" spans="9:9" x14ac:dyDescent="0.25">
      <c r="I16815" s="166"/>
    </row>
    <row r="16816" spans="9:9" x14ac:dyDescent="0.25">
      <c r="I16816" s="166"/>
    </row>
    <row r="16817" spans="9:9" x14ac:dyDescent="0.25">
      <c r="I16817" s="166"/>
    </row>
    <row r="16818" spans="9:9" x14ac:dyDescent="0.25">
      <c r="I16818" s="166"/>
    </row>
    <row r="16819" spans="9:9" x14ac:dyDescent="0.25">
      <c r="I16819" s="166"/>
    </row>
    <row r="16820" spans="9:9" x14ac:dyDescent="0.25">
      <c r="I16820" s="166"/>
    </row>
    <row r="16821" spans="9:9" x14ac:dyDescent="0.25">
      <c r="I16821" s="166"/>
    </row>
    <row r="16822" spans="9:9" x14ac:dyDescent="0.25">
      <c r="I16822" s="166"/>
    </row>
    <row r="16823" spans="9:9" x14ac:dyDescent="0.25">
      <c r="I16823" s="166"/>
    </row>
    <row r="16824" spans="9:9" x14ac:dyDescent="0.25">
      <c r="I16824" s="166"/>
    </row>
    <row r="16825" spans="9:9" x14ac:dyDescent="0.25">
      <c r="I16825" s="166"/>
    </row>
    <row r="16826" spans="9:9" x14ac:dyDescent="0.25">
      <c r="I16826" s="166"/>
    </row>
    <row r="16827" spans="9:9" x14ac:dyDescent="0.25">
      <c r="I16827" s="166"/>
    </row>
    <row r="16828" spans="9:9" x14ac:dyDescent="0.25">
      <c r="I16828" s="166"/>
    </row>
    <row r="16829" spans="9:9" x14ac:dyDescent="0.25">
      <c r="I16829" s="166"/>
    </row>
    <row r="16830" spans="9:9" x14ac:dyDescent="0.25">
      <c r="I16830" s="166"/>
    </row>
    <row r="16831" spans="9:9" x14ac:dyDescent="0.25">
      <c r="I16831" s="166"/>
    </row>
    <row r="16832" spans="9:9" x14ac:dyDescent="0.25">
      <c r="I16832" s="166"/>
    </row>
    <row r="16833" spans="9:9" x14ac:dyDescent="0.25">
      <c r="I16833" s="166"/>
    </row>
    <row r="16834" spans="9:9" x14ac:dyDescent="0.25">
      <c r="I16834" s="166"/>
    </row>
    <row r="16835" spans="9:9" x14ac:dyDescent="0.25">
      <c r="I16835" s="166"/>
    </row>
    <row r="16836" spans="9:9" x14ac:dyDescent="0.25">
      <c r="I16836" s="166"/>
    </row>
    <row r="16837" spans="9:9" x14ac:dyDescent="0.25">
      <c r="I16837" s="166"/>
    </row>
    <row r="16838" spans="9:9" x14ac:dyDescent="0.25">
      <c r="I16838" s="166"/>
    </row>
    <row r="16839" spans="9:9" x14ac:dyDescent="0.25">
      <c r="I16839" s="166"/>
    </row>
    <row r="16840" spans="9:9" x14ac:dyDescent="0.25">
      <c r="I16840" s="166"/>
    </row>
    <row r="16841" spans="9:9" x14ac:dyDescent="0.25">
      <c r="I16841" s="166"/>
    </row>
    <row r="16842" spans="9:9" x14ac:dyDescent="0.25">
      <c r="I16842" s="166"/>
    </row>
    <row r="16843" spans="9:9" x14ac:dyDescent="0.25">
      <c r="I16843" s="166"/>
    </row>
    <row r="16844" spans="9:9" x14ac:dyDescent="0.25">
      <c r="I16844" s="166"/>
    </row>
    <row r="16845" spans="9:9" x14ac:dyDescent="0.25">
      <c r="I16845" s="166"/>
    </row>
    <row r="16846" spans="9:9" x14ac:dyDescent="0.25">
      <c r="I16846" s="166"/>
    </row>
    <row r="16847" spans="9:9" x14ac:dyDescent="0.25">
      <c r="I16847" s="166"/>
    </row>
    <row r="16848" spans="9:9" x14ac:dyDescent="0.25">
      <c r="I16848" s="166"/>
    </row>
    <row r="16849" spans="9:9" x14ac:dyDescent="0.25">
      <c r="I16849" s="166"/>
    </row>
    <row r="16850" spans="9:9" x14ac:dyDescent="0.25">
      <c r="I16850" s="166"/>
    </row>
    <row r="16851" spans="9:9" x14ac:dyDescent="0.25">
      <c r="I16851" s="166"/>
    </row>
    <row r="16852" spans="9:9" x14ac:dyDescent="0.25">
      <c r="I16852" s="166"/>
    </row>
    <row r="16853" spans="9:9" x14ac:dyDescent="0.25">
      <c r="I16853" s="166"/>
    </row>
    <row r="16854" spans="9:9" x14ac:dyDescent="0.25">
      <c r="I16854" s="166"/>
    </row>
    <row r="16855" spans="9:9" x14ac:dyDescent="0.25">
      <c r="I16855" s="166"/>
    </row>
    <row r="16856" spans="9:9" x14ac:dyDescent="0.25">
      <c r="I16856" s="166"/>
    </row>
    <row r="16857" spans="9:9" x14ac:dyDescent="0.25">
      <c r="I16857" s="166"/>
    </row>
    <row r="16858" spans="9:9" x14ac:dyDescent="0.25">
      <c r="I16858" s="166"/>
    </row>
    <row r="16859" spans="9:9" x14ac:dyDescent="0.25">
      <c r="I16859" s="166"/>
    </row>
    <row r="16860" spans="9:9" x14ac:dyDescent="0.25">
      <c r="I16860" s="166"/>
    </row>
    <row r="16861" spans="9:9" x14ac:dyDescent="0.25">
      <c r="I16861" s="166"/>
    </row>
    <row r="16862" spans="9:9" x14ac:dyDescent="0.25">
      <c r="I16862" s="166"/>
    </row>
    <row r="16863" spans="9:9" x14ac:dyDescent="0.25">
      <c r="I16863" s="166"/>
    </row>
    <row r="16864" spans="9:9" x14ac:dyDescent="0.25">
      <c r="I16864" s="166"/>
    </row>
    <row r="16865" spans="9:9" x14ac:dyDescent="0.25">
      <c r="I16865" s="166"/>
    </row>
    <row r="16866" spans="9:9" x14ac:dyDescent="0.25">
      <c r="I16866" s="166"/>
    </row>
    <row r="16867" spans="9:9" x14ac:dyDescent="0.25">
      <c r="I16867" s="166"/>
    </row>
    <row r="16868" spans="9:9" x14ac:dyDescent="0.25">
      <c r="I16868" s="166"/>
    </row>
    <row r="16869" spans="9:9" x14ac:dyDescent="0.25">
      <c r="I16869" s="166"/>
    </row>
    <row r="16870" spans="9:9" x14ac:dyDescent="0.25">
      <c r="I16870" s="166"/>
    </row>
    <row r="16871" spans="9:9" x14ac:dyDescent="0.25">
      <c r="I16871" s="166"/>
    </row>
    <row r="16872" spans="9:9" x14ac:dyDescent="0.25">
      <c r="I16872" s="166"/>
    </row>
    <row r="16873" spans="9:9" x14ac:dyDescent="0.25">
      <c r="I16873" s="166"/>
    </row>
    <row r="16874" spans="9:9" x14ac:dyDescent="0.25">
      <c r="I16874" s="166"/>
    </row>
    <row r="16875" spans="9:9" x14ac:dyDescent="0.25">
      <c r="I16875" s="166"/>
    </row>
    <row r="16876" spans="9:9" x14ac:dyDescent="0.25">
      <c r="I16876" s="166"/>
    </row>
    <row r="16877" spans="9:9" x14ac:dyDescent="0.25">
      <c r="I16877" s="166"/>
    </row>
    <row r="16878" spans="9:9" x14ac:dyDescent="0.25">
      <c r="I16878" s="166"/>
    </row>
    <row r="16879" spans="9:9" x14ac:dyDescent="0.25">
      <c r="I16879" s="166"/>
    </row>
    <row r="16880" spans="9:9" x14ac:dyDescent="0.25">
      <c r="I16880" s="166"/>
    </row>
    <row r="16881" spans="9:9" x14ac:dyDescent="0.25">
      <c r="I16881" s="166"/>
    </row>
    <row r="16882" spans="9:9" x14ac:dyDescent="0.25">
      <c r="I16882" s="166"/>
    </row>
    <row r="16883" spans="9:9" x14ac:dyDescent="0.25">
      <c r="I16883" s="166"/>
    </row>
    <row r="16884" spans="9:9" x14ac:dyDescent="0.25">
      <c r="I16884" s="166"/>
    </row>
    <row r="16885" spans="9:9" x14ac:dyDescent="0.25">
      <c r="I16885" s="166"/>
    </row>
    <row r="16886" spans="9:9" x14ac:dyDescent="0.25">
      <c r="I16886" s="166"/>
    </row>
    <row r="16887" spans="9:9" x14ac:dyDescent="0.25">
      <c r="I16887" s="166"/>
    </row>
    <row r="16888" spans="9:9" x14ac:dyDescent="0.25">
      <c r="I16888" s="166"/>
    </row>
    <row r="16889" spans="9:9" x14ac:dyDescent="0.25">
      <c r="I16889" s="166"/>
    </row>
    <row r="16890" spans="9:9" x14ac:dyDescent="0.25">
      <c r="I16890" s="166"/>
    </row>
    <row r="16891" spans="9:9" x14ac:dyDescent="0.25">
      <c r="I16891" s="166"/>
    </row>
    <row r="16892" spans="9:9" x14ac:dyDescent="0.25">
      <c r="I16892" s="166"/>
    </row>
    <row r="16893" spans="9:9" x14ac:dyDescent="0.25">
      <c r="I16893" s="166"/>
    </row>
    <row r="16894" spans="9:9" x14ac:dyDescent="0.25">
      <c r="I16894" s="166"/>
    </row>
    <row r="16895" spans="9:9" x14ac:dyDescent="0.25">
      <c r="I16895" s="166"/>
    </row>
    <row r="16896" spans="9:9" x14ac:dyDescent="0.25">
      <c r="I16896" s="166"/>
    </row>
    <row r="16897" spans="9:9" x14ac:dyDescent="0.25">
      <c r="I16897" s="166"/>
    </row>
    <row r="16898" spans="9:9" x14ac:dyDescent="0.25">
      <c r="I16898" s="166"/>
    </row>
    <row r="16899" spans="9:9" x14ac:dyDescent="0.25">
      <c r="I16899" s="166"/>
    </row>
    <row r="16900" spans="9:9" x14ac:dyDescent="0.25">
      <c r="I16900" s="166"/>
    </row>
    <row r="16901" spans="9:9" x14ac:dyDescent="0.25">
      <c r="I16901" s="166"/>
    </row>
    <row r="16902" spans="9:9" x14ac:dyDescent="0.25">
      <c r="I16902" s="166"/>
    </row>
    <row r="16903" spans="9:9" x14ac:dyDescent="0.25">
      <c r="I16903" s="166"/>
    </row>
    <row r="16904" spans="9:9" x14ac:dyDescent="0.25">
      <c r="I16904" s="166"/>
    </row>
    <row r="16905" spans="9:9" x14ac:dyDescent="0.25">
      <c r="I16905" s="166"/>
    </row>
    <row r="16906" spans="9:9" x14ac:dyDescent="0.25">
      <c r="I16906" s="166"/>
    </row>
    <row r="16907" spans="9:9" x14ac:dyDescent="0.25">
      <c r="I16907" s="166"/>
    </row>
    <row r="16908" spans="9:9" x14ac:dyDescent="0.25">
      <c r="I16908" s="166"/>
    </row>
    <row r="16909" spans="9:9" x14ac:dyDescent="0.25">
      <c r="I16909" s="166"/>
    </row>
    <row r="16910" spans="9:9" x14ac:dyDescent="0.25">
      <c r="I16910" s="166"/>
    </row>
    <row r="16911" spans="9:9" x14ac:dyDescent="0.25">
      <c r="I16911" s="166"/>
    </row>
    <row r="16912" spans="9:9" x14ac:dyDescent="0.25">
      <c r="I16912" s="166"/>
    </row>
    <row r="16913" spans="9:9" x14ac:dyDescent="0.25">
      <c r="I16913" s="166"/>
    </row>
    <row r="16914" spans="9:9" x14ac:dyDescent="0.25">
      <c r="I16914" s="166"/>
    </row>
    <row r="16915" spans="9:9" x14ac:dyDescent="0.25">
      <c r="I16915" s="166"/>
    </row>
    <row r="16916" spans="9:9" x14ac:dyDescent="0.25">
      <c r="I16916" s="166"/>
    </row>
    <row r="16917" spans="9:9" x14ac:dyDescent="0.25">
      <c r="I16917" s="166"/>
    </row>
    <row r="16918" spans="9:9" x14ac:dyDescent="0.25">
      <c r="I16918" s="166"/>
    </row>
    <row r="16919" spans="9:9" x14ac:dyDescent="0.25">
      <c r="I16919" s="166"/>
    </row>
    <row r="16920" spans="9:9" x14ac:dyDescent="0.25">
      <c r="I16920" s="166"/>
    </row>
    <row r="16921" spans="9:9" x14ac:dyDescent="0.25">
      <c r="I16921" s="166"/>
    </row>
    <row r="16922" spans="9:9" x14ac:dyDescent="0.25">
      <c r="I16922" s="166"/>
    </row>
    <row r="16923" spans="9:9" x14ac:dyDescent="0.25">
      <c r="I16923" s="166"/>
    </row>
    <row r="16924" spans="9:9" x14ac:dyDescent="0.25">
      <c r="I16924" s="166"/>
    </row>
    <row r="16925" spans="9:9" x14ac:dyDescent="0.25">
      <c r="I16925" s="166"/>
    </row>
    <row r="16926" spans="9:9" x14ac:dyDescent="0.25">
      <c r="I16926" s="166"/>
    </row>
    <row r="16927" spans="9:9" x14ac:dyDescent="0.25">
      <c r="I16927" s="166"/>
    </row>
    <row r="16928" spans="9:9" x14ac:dyDescent="0.25">
      <c r="I16928" s="166"/>
    </row>
    <row r="16929" spans="9:9" x14ac:dyDescent="0.25">
      <c r="I16929" s="166"/>
    </row>
    <row r="16930" spans="9:9" x14ac:dyDescent="0.25">
      <c r="I16930" s="166"/>
    </row>
    <row r="16931" spans="9:9" x14ac:dyDescent="0.25">
      <c r="I16931" s="166"/>
    </row>
    <row r="16932" spans="9:9" x14ac:dyDescent="0.25">
      <c r="I16932" s="166"/>
    </row>
    <row r="16933" spans="9:9" x14ac:dyDescent="0.25">
      <c r="I16933" s="166"/>
    </row>
    <row r="16934" spans="9:9" x14ac:dyDescent="0.25">
      <c r="I16934" s="166"/>
    </row>
    <row r="16935" spans="9:9" x14ac:dyDescent="0.25">
      <c r="I16935" s="166"/>
    </row>
    <row r="16936" spans="9:9" x14ac:dyDescent="0.25">
      <c r="I16936" s="166"/>
    </row>
    <row r="16937" spans="9:9" x14ac:dyDescent="0.25">
      <c r="I16937" s="166"/>
    </row>
    <row r="16938" spans="9:9" x14ac:dyDescent="0.25">
      <c r="I16938" s="166"/>
    </row>
    <row r="16939" spans="9:9" x14ac:dyDescent="0.25">
      <c r="I16939" s="166"/>
    </row>
    <row r="16940" spans="9:9" x14ac:dyDescent="0.25">
      <c r="I16940" s="166"/>
    </row>
    <row r="16941" spans="9:9" x14ac:dyDescent="0.25">
      <c r="I16941" s="166"/>
    </row>
    <row r="16942" spans="9:9" x14ac:dyDescent="0.25">
      <c r="I16942" s="166"/>
    </row>
    <row r="16943" spans="9:9" x14ac:dyDescent="0.25">
      <c r="I16943" s="166"/>
    </row>
    <row r="16944" spans="9:9" x14ac:dyDescent="0.25">
      <c r="I16944" s="166"/>
    </row>
    <row r="16945" spans="9:9" x14ac:dyDescent="0.25">
      <c r="I16945" s="166"/>
    </row>
    <row r="16946" spans="9:9" x14ac:dyDescent="0.25">
      <c r="I16946" s="166"/>
    </row>
    <row r="16947" spans="9:9" x14ac:dyDescent="0.25">
      <c r="I16947" s="166"/>
    </row>
    <row r="16948" spans="9:9" x14ac:dyDescent="0.25">
      <c r="I16948" s="166"/>
    </row>
    <row r="16949" spans="9:9" x14ac:dyDescent="0.25">
      <c r="I16949" s="166"/>
    </row>
    <row r="16950" spans="9:9" x14ac:dyDescent="0.25">
      <c r="I16950" s="166"/>
    </row>
    <row r="16951" spans="9:9" x14ac:dyDescent="0.25">
      <c r="I16951" s="166"/>
    </row>
    <row r="16952" spans="9:9" x14ac:dyDescent="0.25">
      <c r="I16952" s="166"/>
    </row>
    <row r="16953" spans="9:9" x14ac:dyDescent="0.25">
      <c r="I16953" s="166"/>
    </row>
    <row r="16954" spans="9:9" x14ac:dyDescent="0.25">
      <c r="I16954" s="166"/>
    </row>
    <row r="16955" spans="9:9" x14ac:dyDescent="0.25">
      <c r="I16955" s="166"/>
    </row>
    <row r="16956" spans="9:9" x14ac:dyDescent="0.25">
      <c r="I16956" s="166"/>
    </row>
    <row r="16957" spans="9:9" x14ac:dyDescent="0.25">
      <c r="I16957" s="166"/>
    </row>
    <row r="16958" spans="9:9" x14ac:dyDescent="0.25">
      <c r="I16958" s="166"/>
    </row>
    <row r="16959" spans="9:9" x14ac:dyDescent="0.25">
      <c r="I16959" s="166"/>
    </row>
    <row r="16960" spans="9:9" x14ac:dyDescent="0.25">
      <c r="I16960" s="166"/>
    </row>
    <row r="16961" spans="9:9" x14ac:dyDescent="0.25">
      <c r="I16961" s="166"/>
    </row>
    <row r="16962" spans="9:9" x14ac:dyDescent="0.25">
      <c r="I16962" s="166"/>
    </row>
    <row r="16963" spans="9:9" x14ac:dyDescent="0.25">
      <c r="I16963" s="166"/>
    </row>
    <row r="16964" spans="9:9" x14ac:dyDescent="0.25">
      <c r="I16964" s="166"/>
    </row>
    <row r="16965" spans="9:9" x14ac:dyDescent="0.25">
      <c r="I16965" s="166"/>
    </row>
    <row r="16966" spans="9:9" x14ac:dyDescent="0.25">
      <c r="I16966" s="166"/>
    </row>
    <row r="16967" spans="9:9" x14ac:dyDescent="0.25">
      <c r="I16967" s="166"/>
    </row>
    <row r="16968" spans="9:9" x14ac:dyDescent="0.25">
      <c r="I16968" s="166"/>
    </row>
    <row r="16969" spans="9:9" x14ac:dyDescent="0.25">
      <c r="I16969" s="166"/>
    </row>
    <row r="16970" spans="9:9" x14ac:dyDescent="0.25">
      <c r="I16970" s="166"/>
    </row>
    <row r="16971" spans="9:9" x14ac:dyDescent="0.25">
      <c r="I16971" s="166"/>
    </row>
    <row r="16972" spans="9:9" x14ac:dyDescent="0.25">
      <c r="I16972" s="166"/>
    </row>
    <row r="16973" spans="9:9" x14ac:dyDescent="0.25">
      <c r="I16973" s="166"/>
    </row>
    <row r="16974" spans="9:9" x14ac:dyDescent="0.25">
      <c r="I16974" s="166"/>
    </row>
    <row r="16975" spans="9:9" x14ac:dyDescent="0.25">
      <c r="I16975" s="166"/>
    </row>
    <row r="16976" spans="9:9" x14ac:dyDescent="0.25">
      <c r="I16976" s="166"/>
    </row>
    <row r="16977" spans="9:9" x14ac:dyDescent="0.25">
      <c r="I16977" s="166"/>
    </row>
    <row r="16978" spans="9:9" x14ac:dyDescent="0.25">
      <c r="I16978" s="166"/>
    </row>
    <row r="16979" spans="9:9" x14ac:dyDescent="0.25">
      <c r="I16979" s="166"/>
    </row>
    <row r="16980" spans="9:9" x14ac:dyDescent="0.25">
      <c r="I16980" s="166"/>
    </row>
    <row r="16981" spans="9:9" x14ac:dyDescent="0.25">
      <c r="I16981" s="166"/>
    </row>
    <row r="16982" spans="9:9" x14ac:dyDescent="0.25">
      <c r="I16982" s="166"/>
    </row>
    <row r="16983" spans="9:9" x14ac:dyDescent="0.25">
      <c r="I16983" s="166"/>
    </row>
    <row r="16984" spans="9:9" x14ac:dyDescent="0.25">
      <c r="I16984" s="166"/>
    </row>
    <row r="16985" spans="9:9" x14ac:dyDescent="0.25">
      <c r="I16985" s="166"/>
    </row>
    <row r="16986" spans="9:9" x14ac:dyDescent="0.25">
      <c r="I16986" s="166"/>
    </row>
    <row r="16987" spans="9:9" x14ac:dyDescent="0.25">
      <c r="I16987" s="166"/>
    </row>
    <row r="16988" spans="9:9" x14ac:dyDescent="0.25">
      <c r="I16988" s="166"/>
    </row>
    <row r="16989" spans="9:9" x14ac:dyDescent="0.25">
      <c r="I16989" s="166"/>
    </row>
    <row r="16990" spans="9:9" x14ac:dyDescent="0.25">
      <c r="I16990" s="166"/>
    </row>
    <row r="16991" spans="9:9" x14ac:dyDescent="0.25">
      <c r="I16991" s="166"/>
    </row>
    <row r="16992" spans="9:9" x14ac:dyDescent="0.25">
      <c r="I16992" s="166"/>
    </row>
    <row r="16993" spans="9:9" x14ac:dyDescent="0.25">
      <c r="I16993" s="166"/>
    </row>
    <row r="16994" spans="9:9" x14ac:dyDescent="0.25">
      <c r="I16994" s="166"/>
    </row>
    <row r="16995" spans="9:9" x14ac:dyDescent="0.25">
      <c r="I16995" s="166"/>
    </row>
    <row r="16996" spans="9:9" x14ac:dyDescent="0.25">
      <c r="I16996" s="166"/>
    </row>
    <row r="16997" spans="9:9" x14ac:dyDescent="0.25">
      <c r="I16997" s="166"/>
    </row>
    <row r="16998" spans="9:9" x14ac:dyDescent="0.25">
      <c r="I16998" s="166"/>
    </row>
    <row r="16999" spans="9:9" x14ac:dyDescent="0.25">
      <c r="I16999" s="166"/>
    </row>
    <row r="17000" spans="9:9" x14ac:dyDescent="0.25">
      <c r="I17000" s="166"/>
    </row>
    <row r="17001" spans="9:9" x14ac:dyDescent="0.25">
      <c r="I17001" s="166"/>
    </row>
    <row r="17002" spans="9:9" x14ac:dyDescent="0.25">
      <c r="I17002" s="166"/>
    </row>
    <row r="17003" spans="9:9" x14ac:dyDescent="0.25">
      <c r="I17003" s="166"/>
    </row>
    <row r="17004" spans="9:9" x14ac:dyDescent="0.25">
      <c r="I17004" s="166"/>
    </row>
    <row r="17005" spans="9:9" x14ac:dyDescent="0.25">
      <c r="I17005" s="166"/>
    </row>
    <row r="17006" spans="9:9" x14ac:dyDescent="0.25">
      <c r="I17006" s="166"/>
    </row>
    <row r="17007" spans="9:9" x14ac:dyDescent="0.25">
      <c r="I17007" s="166"/>
    </row>
    <row r="17008" spans="9:9" x14ac:dyDescent="0.25">
      <c r="I17008" s="166"/>
    </row>
    <row r="17009" spans="9:9" x14ac:dyDescent="0.25">
      <c r="I17009" s="166"/>
    </row>
    <row r="17010" spans="9:9" x14ac:dyDescent="0.25">
      <c r="I17010" s="166"/>
    </row>
    <row r="17011" spans="9:9" x14ac:dyDescent="0.25">
      <c r="I17011" s="166"/>
    </row>
    <row r="17012" spans="9:9" x14ac:dyDescent="0.25">
      <c r="I17012" s="166"/>
    </row>
    <row r="17013" spans="9:9" x14ac:dyDescent="0.25">
      <c r="I17013" s="166"/>
    </row>
    <row r="17014" spans="9:9" x14ac:dyDescent="0.25">
      <c r="I17014" s="166"/>
    </row>
    <row r="17015" spans="9:9" x14ac:dyDescent="0.25">
      <c r="I17015" s="166"/>
    </row>
    <row r="17016" spans="9:9" x14ac:dyDescent="0.25">
      <c r="I17016" s="166"/>
    </row>
    <row r="17017" spans="9:9" x14ac:dyDescent="0.25">
      <c r="I17017" s="166"/>
    </row>
    <row r="17018" spans="9:9" x14ac:dyDescent="0.25">
      <c r="I17018" s="166"/>
    </row>
    <row r="17019" spans="9:9" x14ac:dyDescent="0.25">
      <c r="I17019" s="166"/>
    </row>
    <row r="17020" spans="9:9" x14ac:dyDescent="0.25">
      <c r="I17020" s="166"/>
    </row>
    <row r="17021" spans="9:9" x14ac:dyDescent="0.25">
      <c r="I17021" s="166"/>
    </row>
    <row r="17022" spans="9:9" x14ac:dyDescent="0.25">
      <c r="I17022" s="166"/>
    </row>
    <row r="17023" spans="9:9" x14ac:dyDescent="0.25">
      <c r="I17023" s="166"/>
    </row>
    <row r="17024" spans="9:9" x14ac:dyDescent="0.25">
      <c r="I17024" s="166"/>
    </row>
    <row r="17025" spans="9:9" x14ac:dyDescent="0.25">
      <c r="I17025" s="166"/>
    </row>
    <row r="17026" spans="9:9" x14ac:dyDescent="0.25">
      <c r="I17026" s="166"/>
    </row>
    <row r="17027" spans="9:9" x14ac:dyDescent="0.25">
      <c r="I17027" s="166"/>
    </row>
    <row r="17028" spans="9:9" x14ac:dyDescent="0.25">
      <c r="I17028" s="166"/>
    </row>
    <row r="17029" spans="9:9" x14ac:dyDescent="0.25">
      <c r="I17029" s="166"/>
    </row>
    <row r="17030" spans="9:9" x14ac:dyDescent="0.25">
      <c r="I17030" s="166"/>
    </row>
    <row r="17031" spans="9:9" x14ac:dyDescent="0.25">
      <c r="I17031" s="166"/>
    </row>
    <row r="17032" spans="9:9" x14ac:dyDescent="0.25">
      <c r="I17032" s="166"/>
    </row>
    <row r="17033" spans="9:9" x14ac:dyDescent="0.25">
      <c r="I17033" s="166"/>
    </row>
    <row r="17034" spans="9:9" x14ac:dyDescent="0.25">
      <c r="I17034" s="166"/>
    </row>
    <row r="17035" spans="9:9" x14ac:dyDescent="0.25">
      <c r="I17035" s="166"/>
    </row>
    <row r="17036" spans="9:9" x14ac:dyDescent="0.25">
      <c r="I17036" s="166"/>
    </row>
    <row r="17037" spans="9:9" x14ac:dyDescent="0.25">
      <c r="I17037" s="166"/>
    </row>
    <row r="17038" spans="9:9" x14ac:dyDescent="0.25">
      <c r="I17038" s="166"/>
    </row>
    <row r="17039" spans="9:9" x14ac:dyDescent="0.25">
      <c r="I17039" s="166"/>
    </row>
    <row r="17040" spans="9:9" x14ac:dyDescent="0.25">
      <c r="I17040" s="166"/>
    </row>
    <row r="17041" spans="9:9" x14ac:dyDescent="0.25">
      <c r="I17041" s="166"/>
    </row>
    <row r="17042" spans="9:9" x14ac:dyDescent="0.25">
      <c r="I17042" s="166"/>
    </row>
    <row r="17043" spans="9:9" x14ac:dyDescent="0.25">
      <c r="I17043" s="166"/>
    </row>
    <row r="17044" spans="9:9" x14ac:dyDescent="0.25">
      <c r="I17044" s="166"/>
    </row>
    <row r="17045" spans="9:9" x14ac:dyDescent="0.25">
      <c r="I17045" s="166"/>
    </row>
    <row r="17046" spans="9:9" x14ac:dyDescent="0.25">
      <c r="I17046" s="166"/>
    </row>
    <row r="17047" spans="9:9" x14ac:dyDescent="0.25">
      <c r="I17047" s="166"/>
    </row>
    <row r="17048" spans="9:9" x14ac:dyDescent="0.25">
      <c r="I17048" s="166"/>
    </row>
    <row r="17049" spans="9:9" x14ac:dyDescent="0.25">
      <c r="I17049" s="166"/>
    </row>
    <row r="17050" spans="9:9" x14ac:dyDescent="0.25">
      <c r="I17050" s="166"/>
    </row>
    <row r="17051" spans="9:9" x14ac:dyDescent="0.25">
      <c r="I17051" s="166"/>
    </row>
    <row r="17052" spans="9:9" x14ac:dyDescent="0.25">
      <c r="I17052" s="166"/>
    </row>
    <row r="17053" spans="9:9" x14ac:dyDescent="0.25">
      <c r="I17053" s="166"/>
    </row>
    <row r="17054" spans="9:9" x14ac:dyDescent="0.25">
      <c r="I17054" s="166"/>
    </row>
    <row r="17055" spans="9:9" x14ac:dyDescent="0.25">
      <c r="I17055" s="166"/>
    </row>
    <row r="17056" spans="9:9" x14ac:dyDescent="0.25">
      <c r="I17056" s="166"/>
    </row>
    <row r="17057" spans="9:9" x14ac:dyDescent="0.25">
      <c r="I17057" s="166"/>
    </row>
    <row r="17058" spans="9:9" x14ac:dyDescent="0.25">
      <c r="I17058" s="166"/>
    </row>
    <row r="17059" spans="9:9" x14ac:dyDescent="0.25">
      <c r="I17059" s="166"/>
    </row>
    <row r="17060" spans="9:9" x14ac:dyDescent="0.25">
      <c r="I17060" s="166"/>
    </row>
    <row r="17061" spans="9:9" x14ac:dyDescent="0.25">
      <c r="I17061" s="166"/>
    </row>
    <row r="17062" spans="9:9" x14ac:dyDescent="0.25">
      <c r="I17062" s="166"/>
    </row>
    <row r="17063" spans="9:9" x14ac:dyDescent="0.25">
      <c r="I17063" s="166"/>
    </row>
    <row r="17064" spans="9:9" x14ac:dyDescent="0.25">
      <c r="I17064" s="166"/>
    </row>
    <row r="17065" spans="9:9" x14ac:dyDescent="0.25">
      <c r="I17065" s="166"/>
    </row>
    <row r="17066" spans="9:9" x14ac:dyDescent="0.25">
      <c r="I17066" s="166"/>
    </row>
    <row r="17067" spans="9:9" x14ac:dyDescent="0.25">
      <c r="I17067" s="166"/>
    </row>
    <row r="17068" spans="9:9" x14ac:dyDescent="0.25">
      <c r="I17068" s="166"/>
    </row>
    <row r="17069" spans="9:9" x14ac:dyDescent="0.25">
      <c r="I17069" s="166"/>
    </row>
    <row r="17070" spans="9:9" x14ac:dyDescent="0.25">
      <c r="I17070" s="166"/>
    </row>
    <row r="17071" spans="9:9" x14ac:dyDescent="0.25">
      <c r="I17071" s="166"/>
    </row>
    <row r="17072" spans="9:9" x14ac:dyDescent="0.25">
      <c r="I17072" s="166"/>
    </row>
    <row r="17073" spans="9:9" x14ac:dyDescent="0.25">
      <c r="I17073" s="166"/>
    </row>
    <row r="17074" spans="9:9" x14ac:dyDescent="0.25">
      <c r="I17074" s="166"/>
    </row>
    <row r="17075" spans="9:9" x14ac:dyDescent="0.25">
      <c r="I17075" s="166"/>
    </row>
    <row r="17076" spans="9:9" x14ac:dyDescent="0.25">
      <c r="I17076" s="166"/>
    </row>
    <row r="17077" spans="9:9" x14ac:dyDescent="0.25">
      <c r="I17077" s="166"/>
    </row>
    <row r="17078" spans="9:9" x14ac:dyDescent="0.25">
      <c r="I17078" s="166"/>
    </row>
    <row r="17079" spans="9:9" x14ac:dyDescent="0.25">
      <c r="I17079" s="166"/>
    </row>
    <row r="17080" spans="9:9" x14ac:dyDescent="0.25">
      <c r="I17080" s="166"/>
    </row>
    <row r="17081" spans="9:9" x14ac:dyDescent="0.25">
      <c r="I17081" s="166"/>
    </row>
    <row r="17082" spans="9:9" x14ac:dyDescent="0.25">
      <c r="I17082" s="166"/>
    </row>
    <row r="17083" spans="9:9" x14ac:dyDescent="0.25">
      <c r="I17083" s="166"/>
    </row>
    <row r="17084" spans="9:9" x14ac:dyDescent="0.25">
      <c r="I17084" s="166"/>
    </row>
    <row r="17085" spans="9:9" x14ac:dyDescent="0.25">
      <c r="I17085" s="166"/>
    </row>
    <row r="17086" spans="9:9" x14ac:dyDescent="0.25">
      <c r="I17086" s="166"/>
    </row>
    <row r="17087" spans="9:9" x14ac:dyDescent="0.25">
      <c r="I17087" s="166"/>
    </row>
    <row r="17088" spans="9:9" x14ac:dyDescent="0.25">
      <c r="I17088" s="166"/>
    </row>
    <row r="17089" spans="9:9" x14ac:dyDescent="0.25">
      <c r="I17089" s="166"/>
    </row>
    <row r="17090" spans="9:9" x14ac:dyDescent="0.25">
      <c r="I17090" s="166"/>
    </row>
    <row r="17091" spans="9:9" x14ac:dyDescent="0.25">
      <c r="I17091" s="166"/>
    </row>
    <row r="17092" spans="9:9" x14ac:dyDescent="0.25">
      <c r="I17092" s="166"/>
    </row>
    <row r="17093" spans="9:9" x14ac:dyDescent="0.25">
      <c r="I17093" s="166"/>
    </row>
    <row r="17094" spans="9:9" x14ac:dyDescent="0.25">
      <c r="I17094" s="166"/>
    </row>
    <row r="17095" spans="9:9" x14ac:dyDescent="0.25">
      <c r="I17095" s="166"/>
    </row>
    <row r="17096" spans="9:9" x14ac:dyDescent="0.25">
      <c r="I17096" s="166"/>
    </row>
    <row r="17097" spans="9:9" x14ac:dyDescent="0.25">
      <c r="I17097" s="166"/>
    </row>
    <row r="17098" spans="9:9" x14ac:dyDescent="0.25">
      <c r="I17098" s="166"/>
    </row>
    <row r="17099" spans="9:9" x14ac:dyDescent="0.25">
      <c r="I17099" s="166"/>
    </row>
    <row r="17100" spans="9:9" x14ac:dyDescent="0.25">
      <c r="I17100" s="166"/>
    </row>
    <row r="17101" spans="9:9" x14ac:dyDescent="0.25">
      <c r="I17101" s="166"/>
    </row>
    <row r="17102" spans="9:9" x14ac:dyDescent="0.25">
      <c r="I17102" s="166"/>
    </row>
    <row r="17103" spans="9:9" x14ac:dyDescent="0.25">
      <c r="I17103" s="166"/>
    </row>
    <row r="17104" spans="9:9" x14ac:dyDescent="0.25">
      <c r="I17104" s="166"/>
    </row>
    <row r="17105" spans="9:9" x14ac:dyDescent="0.25">
      <c r="I17105" s="166"/>
    </row>
    <row r="17106" spans="9:9" x14ac:dyDescent="0.25">
      <c r="I17106" s="166"/>
    </row>
    <row r="17107" spans="9:9" x14ac:dyDescent="0.25">
      <c r="I17107" s="166"/>
    </row>
    <row r="17108" spans="9:9" x14ac:dyDescent="0.25">
      <c r="I17108" s="166"/>
    </row>
    <row r="17109" spans="9:9" x14ac:dyDescent="0.25">
      <c r="I17109" s="166"/>
    </row>
    <row r="17110" spans="9:9" x14ac:dyDescent="0.25">
      <c r="I17110" s="166"/>
    </row>
    <row r="17111" spans="9:9" x14ac:dyDescent="0.25">
      <c r="I17111" s="166"/>
    </row>
    <row r="17112" spans="9:9" x14ac:dyDescent="0.25">
      <c r="I17112" s="166"/>
    </row>
    <row r="17113" spans="9:9" x14ac:dyDescent="0.25">
      <c r="I17113" s="166"/>
    </row>
    <row r="17114" spans="9:9" x14ac:dyDescent="0.25">
      <c r="I17114" s="166"/>
    </row>
    <row r="17115" spans="9:9" x14ac:dyDescent="0.25">
      <c r="I17115" s="166"/>
    </row>
    <row r="17116" spans="9:9" x14ac:dyDescent="0.25">
      <c r="I17116" s="166"/>
    </row>
    <row r="17117" spans="9:9" x14ac:dyDescent="0.25">
      <c r="I17117" s="166"/>
    </row>
    <row r="17118" spans="9:9" x14ac:dyDescent="0.25">
      <c r="I17118" s="166"/>
    </row>
    <row r="17119" spans="9:9" x14ac:dyDescent="0.25">
      <c r="I17119" s="166"/>
    </row>
    <row r="17120" spans="9:9" x14ac:dyDescent="0.25">
      <c r="I17120" s="166"/>
    </row>
    <row r="17121" spans="9:9" x14ac:dyDescent="0.25">
      <c r="I17121" s="166"/>
    </row>
    <row r="17122" spans="9:9" x14ac:dyDescent="0.25">
      <c r="I17122" s="166"/>
    </row>
    <row r="17123" spans="9:9" x14ac:dyDescent="0.25">
      <c r="I17123" s="166"/>
    </row>
    <row r="17124" spans="9:9" x14ac:dyDescent="0.25">
      <c r="I17124" s="166"/>
    </row>
    <row r="17125" spans="9:9" x14ac:dyDescent="0.25">
      <c r="I17125" s="166"/>
    </row>
    <row r="17126" spans="9:9" x14ac:dyDescent="0.25">
      <c r="I17126" s="166"/>
    </row>
    <row r="17127" spans="9:9" x14ac:dyDescent="0.25">
      <c r="I17127" s="166"/>
    </row>
    <row r="17128" spans="9:9" x14ac:dyDescent="0.25">
      <c r="I17128" s="166"/>
    </row>
    <row r="17129" spans="9:9" x14ac:dyDescent="0.25">
      <c r="I17129" s="166"/>
    </row>
    <row r="17130" spans="9:9" x14ac:dyDescent="0.25">
      <c r="I17130" s="166"/>
    </row>
    <row r="17131" spans="9:9" x14ac:dyDescent="0.25">
      <c r="I17131" s="166"/>
    </row>
    <row r="17132" spans="9:9" x14ac:dyDescent="0.25">
      <c r="I17132" s="166"/>
    </row>
    <row r="17133" spans="9:9" x14ac:dyDescent="0.25">
      <c r="I17133" s="166"/>
    </row>
    <row r="17134" spans="9:9" x14ac:dyDescent="0.25">
      <c r="I17134" s="166"/>
    </row>
    <row r="17135" spans="9:9" x14ac:dyDescent="0.25">
      <c r="I17135" s="166"/>
    </row>
    <row r="17136" spans="9:9" x14ac:dyDescent="0.25">
      <c r="I17136" s="166"/>
    </row>
    <row r="17137" spans="9:9" x14ac:dyDescent="0.25">
      <c r="I17137" s="166"/>
    </row>
    <row r="17138" spans="9:9" x14ac:dyDescent="0.25">
      <c r="I17138" s="166"/>
    </row>
    <row r="17139" spans="9:9" x14ac:dyDescent="0.25">
      <c r="I17139" s="166"/>
    </row>
    <row r="17140" spans="9:9" x14ac:dyDescent="0.25">
      <c r="I17140" s="166"/>
    </row>
    <row r="17141" spans="9:9" x14ac:dyDescent="0.25">
      <c r="I17141" s="166"/>
    </row>
    <row r="17142" spans="9:9" x14ac:dyDescent="0.25">
      <c r="I17142" s="166"/>
    </row>
    <row r="17143" spans="9:9" x14ac:dyDescent="0.25">
      <c r="I17143" s="166"/>
    </row>
    <row r="17144" spans="9:9" x14ac:dyDescent="0.25">
      <c r="I17144" s="166"/>
    </row>
    <row r="17145" spans="9:9" x14ac:dyDescent="0.25">
      <c r="I17145" s="166"/>
    </row>
    <row r="17146" spans="9:9" x14ac:dyDescent="0.25">
      <c r="I17146" s="166"/>
    </row>
    <row r="17147" spans="9:9" x14ac:dyDescent="0.25">
      <c r="I17147" s="166"/>
    </row>
    <row r="17148" spans="9:9" x14ac:dyDescent="0.25">
      <c r="I17148" s="166"/>
    </row>
    <row r="17149" spans="9:9" x14ac:dyDescent="0.25">
      <c r="I17149" s="166"/>
    </row>
    <row r="17150" spans="9:9" x14ac:dyDescent="0.25">
      <c r="I17150" s="166"/>
    </row>
    <row r="17151" spans="9:9" x14ac:dyDescent="0.25">
      <c r="I17151" s="166"/>
    </row>
    <row r="17152" spans="9:9" x14ac:dyDescent="0.25">
      <c r="I17152" s="166"/>
    </row>
    <row r="17153" spans="9:9" x14ac:dyDescent="0.25">
      <c r="I17153" s="166"/>
    </row>
    <row r="17154" spans="9:9" x14ac:dyDescent="0.25">
      <c r="I17154" s="166"/>
    </row>
    <row r="17155" spans="9:9" x14ac:dyDescent="0.25">
      <c r="I17155" s="166"/>
    </row>
    <row r="17156" spans="9:9" x14ac:dyDescent="0.25">
      <c r="I17156" s="166"/>
    </row>
    <row r="17157" spans="9:9" x14ac:dyDescent="0.25">
      <c r="I17157" s="166"/>
    </row>
    <row r="17158" spans="9:9" x14ac:dyDescent="0.25">
      <c r="I17158" s="166"/>
    </row>
    <row r="17159" spans="9:9" x14ac:dyDescent="0.25">
      <c r="I17159" s="166"/>
    </row>
    <row r="17160" spans="9:9" x14ac:dyDescent="0.25">
      <c r="I17160" s="166"/>
    </row>
    <row r="17161" spans="9:9" x14ac:dyDescent="0.25">
      <c r="I17161" s="166"/>
    </row>
    <row r="17162" spans="9:9" x14ac:dyDescent="0.25">
      <c r="I17162" s="166"/>
    </row>
    <row r="17163" spans="9:9" x14ac:dyDescent="0.25">
      <c r="I17163" s="166"/>
    </row>
    <row r="17164" spans="9:9" x14ac:dyDescent="0.25">
      <c r="I17164" s="166"/>
    </row>
    <row r="17165" spans="9:9" x14ac:dyDescent="0.25">
      <c r="I17165" s="166"/>
    </row>
    <row r="17166" spans="9:9" x14ac:dyDescent="0.25">
      <c r="I17166" s="166"/>
    </row>
    <row r="17167" spans="9:9" x14ac:dyDescent="0.25">
      <c r="I17167" s="166"/>
    </row>
    <row r="17168" spans="9:9" x14ac:dyDescent="0.25">
      <c r="I17168" s="166"/>
    </row>
    <row r="17169" spans="9:9" x14ac:dyDescent="0.25">
      <c r="I17169" s="166"/>
    </row>
    <row r="17170" spans="9:9" x14ac:dyDescent="0.25">
      <c r="I17170" s="166"/>
    </row>
    <row r="17171" spans="9:9" x14ac:dyDescent="0.25">
      <c r="I17171" s="166"/>
    </row>
    <row r="17172" spans="9:9" x14ac:dyDescent="0.25">
      <c r="I17172" s="166"/>
    </row>
    <row r="17173" spans="9:9" x14ac:dyDescent="0.25">
      <c r="I17173" s="166"/>
    </row>
    <row r="17174" spans="9:9" x14ac:dyDescent="0.25">
      <c r="I17174" s="166"/>
    </row>
    <row r="17175" spans="9:9" x14ac:dyDescent="0.25">
      <c r="I17175" s="166"/>
    </row>
    <row r="17176" spans="9:9" x14ac:dyDescent="0.25">
      <c r="I17176" s="166"/>
    </row>
    <row r="17177" spans="9:9" x14ac:dyDescent="0.25">
      <c r="I17177" s="166"/>
    </row>
    <row r="17178" spans="9:9" x14ac:dyDescent="0.25">
      <c r="I17178" s="166"/>
    </row>
    <row r="17179" spans="9:9" x14ac:dyDescent="0.25">
      <c r="I17179" s="166"/>
    </row>
    <row r="17180" spans="9:9" x14ac:dyDescent="0.25">
      <c r="I17180" s="166"/>
    </row>
    <row r="17181" spans="9:9" x14ac:dyDescent="0.25">
      <c r="I17181" s="166"/>
    </row>
    <row r="17182" spans="9:9" x14ac:dyDescent="0.25">
      <c r="I17182" s="166"/>
    </row>
    <row r="17183" spans="9:9" x14ac:dyDescent="0.25">
      <c r="I17183" s="166"/>
    </row>
    <row r="17184" spans="9:9" x14ac:dyDescent="0.25">
      <c r="I17184" s="166"/>
    </row>
    <row r="17185" spans="9:9" x14ac:dyDescent="0.25">
      <c r="I17185" s="166"/>
    </row>
    <row r="17186" spans="9:9" x14ac:dyDescent="0.25">
      <c r="I17186" s="166"/>
    </row>
    <row r="17187" spans="9:9" x14ac:dyDescent="0.25">
      <c r="I17187" s="166"/>
    </row>
    <row r="17188" spans="9:9" x14ac:dyDescent="0.25">
      <c r="I17188" s="166"/>
    </row>
    <row r="17189" spans="9:9" x14ac:dyDescent="0.25">
      <c r="I17189" s="166"/>
    </row>
    <row r="17190" spans="9:9" x14ac:dyDescent="0.25">
      <c r="I17190" s="166"/>
    </row>
    <row r="17191" spans="9:9" x14ac:dyDescent="0.25">
      <c r="I17191" s="166"/>
    </row>
    <row r="17192" spans="9:9" x14ac:dyDescent="0.25">
      <c r="I17192" s="166"/>
    </row>
    <row r="17193" spans="9:9" x14ac:dyDescent="0.25">
      <c r="I17193" s="166"/>
    </row>
    <row r="17194" spans="9:9" x14ac:dyDescent="0.25">
      <c r="I17194" s="166"/>
    </row>
    <row r="17195" spans="9:9" x14ac:dyDescent="0.25">
      <c r="I17195" s="166"/>
    </row>
    <row r="17196" spans="9:9" x14ac:dyDescent="0.25">
      <c r="I17196" s="166"/>
    </row>
    <row r="17197" spans="9:9" x14ac:dyDescent="0.25">
      <c r="I17197" s="166"/>
    </row>
    <row r="17198" spans="9:9" x14ac:dyDescent="0.25">
      <c r="I17198" s="166"/>
    </row>
    <row r="17199" spans="9:9" x14ac:dyDescent="0.25">
      <c r="I17199" s="166"/>
    </row>
    <row r="17200" spans="9:9" x14ac:dyDescent="0.25">
      <c r="I17200" s="166"/>
    </row>
    <row r="17201" spans="9:9" x14ac:dyDescent="0.25">
      <c r="I17201" s="166"/>
    </row>
    <row r="17202" spans="9:9" x14ac:dyDescent="0.25">
      <c r="I17202" s="166"/>
    </row>
    <row r="17203" spans="9:9" x14ac:dyDescent="0.25">
      <c r="I17203" s="166"/>
    </row>
    <row r="17204" spans="9:9" x14ac:dyDescent="0.25">
      <c r="I17204" s="166"/>
    </row>
    <row r="17205" spans="9:9" x14ac:dyDescent="0.25">
      <c r="I17205" s="166"/>
    </row>
    <row r="17206" spans="9:9" x14ac:dyDescent="0.25">
      <c r="I17206" s="166"/>
    </row>
    <row r="17207" spans="9:9" x14ac:dyDescent="0.25">
      <c r="I17207" s="166"/>
    </row>
    <row r="17208" spans="9:9" x14ac:dyDescent="0.25">
      <c r="I17208" s="166"/>
    </row>
    <row r="17209" spans="9:9" x14ac:dyDescent="0.25">
      <c r="I17209" s="166"/>
    </row>
    <row r="17210" spans="9:9" x14ac:dyDescent="0.25">
      <c r="I17210" s="166"/>
    </row>
    <row r="17211" spans="9:9" x14ac:dyDescent="0.25">
      <c r="I17211" s="166"/>
    </row>
    <row r="17212" spans="9:9" x14ac:dyDescent="0.25">
      <c r="I17212" s="166"/>
    </row>
    <row r="17213" spans="9:9" x14ac:dyDescent="0.25">
      <c r="I17213" s="166"/>
    </row>
    <row r="17214" spans="9:9" x14ac:dyDescent="0.25">
      <c r="I17214" s="166"/>
    </row>
    <row r="17215" spans="9:9" x14ac:dyDescent="0.25">
      <c r="I17215" s="166"/>
    </row>
    <row r="17216" spans="9:9" x14ac:dyDescent="0.25">
      <c r="I17216" s="166"/>
    </row>
    <row r="17217" spans="9:9" x14ac:dyDescent="0.25">
      <c r="I17217" s="166"/>
    </row>
    <row r="17218" spans="9:9" x14ac:dyDescent="0.25">
      <c r="I17218" s="166"/>
    </row>
    <row r="17219" spans="9:9" x14ac:dyDescent="0.25">
      <c r="I17219" s="166"/>
    </row>
    <row r="17220" spans="9:9" x14ac:dyDescent="0.25">
      <c r="I17220" s="166"/>
    </row>
    <row r="17221" spans="9:9" x14ac:dyDescent="0.25">
      <c r="I17221" s="166"/>
    </row>
    <row r="17222" spans="9:9" x14ac:dyDescent="0.25">
      <c r="I17222" s="166"/>
    </row>
    <row r="17223" spans="9:9" x14ac:dyDescent="0.25">
      <c r="I17223" s="166"/>
    </row>
    <row r="17224" spans="9:9" x14ac:dyDescent="0.25">
      <c r="I17224" s="166"/>
    </row>
    <row r="17225" spans="9:9" x14ac:dyDescent="0.25">
      <c r="I17225" s="166"/>
    </row>
    <row r="17226" spans="9:9" x14ac:dyDescent="0.25">
      <c r="I17226" s="166"/>
    </row>
    <row r="17227" spans="9:9" x14ac:dyDescent="0.25">
      <c r="I17227" s="166"/>
    </row>
    <row r="17228" spans="9:9" x14ac:dyDescent="0.25">
      <c r="I17228" s="166"/>
    </row>
    <row r="17229" spans="9:9" x14ac:dyDescent="0.25">
      <c r="I17229" s="166"/>
    </row>
    <row r="17230" spans="9:9" x14ac:dyDescent="0.25">
      <c r="I17230" s="166"/>
    </row>
    <row r="17231" spans="9:9" x14ac:dyDescent="0.25">
      <c r="I17231" s="166"/>
    </row>
    <row r="17232" spans="9:9" x14ac:dyDescent="0.25">
      <c r="I17232" s="166"/>
    </row>
    <row r="17233" spans="9:9" x14ac:dyDescent="0.25">
      <c r="I17233" s="166"/>
    </row>
    <row r="17234" spans="9:9" x14ac:dyDescent="0.25">
      <c r="I17234" s="166"/>
    </row>
    <row r="17235" spans="9:9" x14ac:dyDescent="0.25">
      <c r="I17235" s="166"/>
    </row>
    <row r="17236" spans="9:9" x14ac:dyDescent="0.25">
      <c r="I17236" s="166"/>
    </row>
    <row r="17237" spans="9:9" x14ac:dyDescent="0.25">
      <c r="I17237" s="166"/>
    </row>
    <row r="17238" spans="9:9" x14ac:dyDescent="0.25">
      <c r="I17238" s="166"/>
    </row>
    <row r="17239" spans="9:9" x14ac:dyDescent="0.25">
      <c r="I17239" s="166"/>
    </row>
    <row r="17240" spans="9:9" x14ac:dyDescent="0.25">
      <c r="I17240" s="166"/>
    </row>
    <row r="17241" spans="9:9" x14ac:dyDescent="0.25">
      <c r="I17241" s="166"/>
    </row>
    <row r="17242" spans="9:9" x14ac:dyDescent="0.25">
      <c r="I17242" s="166"/>
    </row>
    <row r="17243" spans="9:9" x14ac:dyDescent="0.25">
      <c r="I17243" s="166"/>
    </row>
    <row r="17244" spans="9:9" x14ac:dyDescent="0.25">
      <c r="I17244" s="166"/>
    </row>
    <row r="17245" spans="9:9" x14ac:dyDescent="0.25">
      <c r="I17245" s="166"/>
    </row>
    <row r="17246" spans="9:9" x14ac:dyDescent="0.25">
      <c r="I17246" s="166"/>
    </row>
    <row r="17247" spans="9:9" x14ac:dyDescent="0.25">
      <c r="I17247" s="166"/>
    </row>
    <row r="17248" spans="9:9" x14ac:dyDescent="0.25">
      <c r="I17248" s="166"/>
    </row>
    <row r="17249" spans="9:9" x14ac:dyDescent="0.25">
      <c r="I17249" s="166"/>
    </row>
    <row r="17250" spans="9:9" x14ac:dyDescent="0.25">
      <c r="I17250" s="166"/>
    </row>
    <row r="17251" spans="9:9" x14ac:dyDescent="0.25">
      <c r="I17251" s="166"/>
    </row>
    <row r="17252" spans="9:9" x14ac:dyDescent="0.25">
      <c r="I17252" s="166"/>
    </row>
    <row r="17253" spans="9:9" x14ac:dyDescent="0.25">
      <c r="I17253" s="166"/>
    </row>
    <row r="17254" spans="9:9" x14ac:dyDescent="0.25">
      <c r="I17254" s="166"/>
    </row>
    <row r="17255" spans="9:9" x14ac:dyDescent="0.25">
      <c r="I17255" s="166"/>
    </row>
    <row r="17256" spans="9:9" x14ac:dyDescent="0.25">
      <c r="I17256" s="166"/>
    </row>
    <row r="17257" spans="9:9" x14ac:dyDescent="0.25">
      <c r="I17257" s="166"/>
    </row>
    <row r="17258" spans="9:9" x14ac:dyDescent="0.25">
      <c r="I17258" s="166"/>
    </row>
    <row r="17259" spans="9:9" x14ac:dyDescent="0.25">
      <c r="I17259" s="166"/>
    </row>
    <row r="17260" spans="9:9" x14ac:dyDescent="0.25">
      <c r="I17260" s="166"/>
    </row>
    <row r="17261" spans="9:9" x14ac:dyDescent="0.25">
      <c r="I17261" s="166"/>
    </row>
    <row r="17262" spans="9:9" x14ac:dyDescent="0.25">
      <c r="I17262" s="166"/>
    </row>
    <row r="17263" spans="9:9" x14ac:dyDescent="0.25">
      <c r="I17263" s="166"/>
    </row>
    <row r="17264" spans="9:9" x14ac:dyDescent="0.25">
      <c r="I17264" s="166"/>
    </row>
    <row r="17265" spans="9:9" x14ac:dyDescent="0.25">
      <c r="I17265" s="166"/>
    </row>
    <row r="17266" spans="9:9" x14ac:dyDescent="0.25">
      <c r="I17266" s="166"/>
    </row>
    <row r="17267" spans="9:9" x14ac:dyDescent="0.25">
      <c r="I17267" s="166"/>
    </row>
    <row r="17268" spans="9:9" x14ac:dyDescent="0.25">
      <c r="I17268" s="166"/>
    </row>
    <row r="17269" spans="9:9" x14ac:dyDescent="0.25">
      <c r="I17269" s="166"/>
    </row>
    <row r="17270" spans="9:9" x14ac:dyDescent="0.25">
      <c r="I17270" s="166"/>
    </row>
    <row r="17271" spans="9:9" x14ac:dyDescent="0.25">
      <c r="I17271" s="166"/>
    </row>
    <row r="17272" spans="9:9" x14ac:dyDescent="0.25">
      <c r="I17272" s="166"/>
    </row>
    <row r="17273" spans="9:9" x14ac:dyDescent="0.25">
      <c r="I17273" s="166"/>
    </row>
    <row r="17274" spans="9:9" x14ac:dyDescent="0.25">
      <c r="I17274" s="166"/>
    </row>
    <row r="17275" spans="9:9" x14ac:dyDescent="0.25">
      <c r="I17275" s="166"/>
    </row>
    <row r="17276" spans="9:9" x14ac:dyDescent="0.25">
      <c r="I17276" s="166"/>
    </row>
    <row r="17277" spans="9:9" x14ac:dyDescent="0.25">
      <c r="I17277" s="166"/>
    </row>
    <row r="17278" spans="9:9" x14ac:dyDescent="0.25">
      <c r="I17278" s="166"/>
    </row>
    <row r="17279" spans="9:9" x14ac:dyDescent="0.25">
      <c r="I17279" s="166"/>
    </row>
    <row r="17280" spans="9:9" x14ac:dyDescent="0.25">
      <c r="I17280" s="166"/>
    </row>
    <row r="17281" spans="9:9" x14ac:dyDescent="0.25">
      <c r="I17281" s="166"/>
    </row>
    <row r="17282" spans="9:9" x14ac:dyDescent="0.25">
      <c r="I17282" s="166"/>
    </row>
    <row r="17283" spans="9:9" x14ac:dyDescent="0.25">
      <c r="I17283" s="166"/>
    </row>
    <row r="17284" spans="9:9" x14ac:dyDescent="0.25">
      <c r="I17284" s="166"/>
    </row>
    <row r="17285" spans="9:9" x14ac:dyDescent="0.25">
      <c r="I17285" s="166"/>
    </row>
    <row r="17286" spans="9:9" x14ac:dyDescent="0.25">
      <c r="I17286" s="166"/>
    </row>
    <row r="17287" spans="9:9" x14ac:dyDescent="0.25">
      <c r="I17287" s="166"/>
    </row>
    <row r="17288" spans="9:9" x14ac:dyDescent="0.25">
      <c r="I17288" s="166"/>
    </row>
    <row r="17289" spans="9:9" x14ac:dyDescent="0.25">
      <c r="I17289" s="166"/>
    </row>
    <row r="17290" spans="9:9" x14ac:dyDescent="0.25">
      <c r="I17290" s="166"/>
    </row>
    <row r="17291" spans="9:9" x14ac:dyDescent="0.25">
      <c r="I17291" s="166"/>
    </row>
    <row r="17292" spans="9:9" x14ac:dyDescent="0.25">
      <c r="I17292" s="166"/>
    </row>
    <row r="17293" spans="9:9" x14ac:dyDescent="0.25">
      <c r="I17293" s="166"/>
    </row>
    <row r="17294" spans="9:9" x14ac:dyDescent="0.25">
      <c r="I17294" s="166"/>
    </row>
    <row r="17295" spans="9:9" x14ac:dyDescent="0.25">
      <c r="I17295" s="166"/>
    </row>
    <row r="17296" spans="9:9" x14ac:dyDescent="0.25">
      <c r="I17296" s="166"/>
    </row>
    <row r="17297" spans="9:9" x14ac:dyDescent="0.25">
      <c r="I17297" s="166"/>
    </row>
    <row r="17298" spans="9:9" x14ac:dyDescent="0.25">
      <c r="I17298" s="166"/>
    </row>
    <row r="17299" spans="9:9" x14ac:dyDescent="0.25">
      <c r="I17299" s="166"/>
    </row>
    <row r="17300" spans="9:9" x14ac:dyDescent="0.25">
      <c r="I17300" s="166"/>
    </row>
    <row r="17301" spans="9:9" x14ac:dyDescent="0.25">
      <c r="I17301" s="166"/>
    </row>
    <row r="17302" spans="9:9" x14ac:dyDescent="0.25">
      <c r="I17302" s="166"/>
    </row>
    <row r="17303" spans="9:9" x14ac:dyDescent="0.25">
      <c r="I17303" s="166"/>
    </row>
    <row r="17304" spans="9:9" x14ac:dyDescent="0.25">
      <c r="I17304" s="166"/>
    </row>
    <row r="17305" spans="9:9" x14ac:dyDescent="0.25">
      <c r="I17305" s="166"/>
    </row>
    <row r="17306" spans="9:9" x14ac:dyDescent="0.25">
      <c r="I17306" s="166"/>
    </row>
    <row r="17307" spans="9:9" x14ac:dyDescent="0.25">
      <c r="I17307" s="166"/>
    </row>
    <row r="17308" spans="9:9" x14ac:dyDescent="0.25">
      <c r="I17308" s="166"/>
    </row>
    <row r="17309" spans="9:9" x14ac:dyDescent="0.25">
      <c r="I17309" s="166"/>
    </row>
    <row r="17310" spans="9:9" x14ac:dyDescent="0.25">
      <c r="I17310" s="166"/>
    </row>
    <row r="17311" spans="9:9" x14ac:dyDescent="0.25">
      <c r="I17311" s="166"/>
    </row>
    <row r="17312" spans="9:9" x14ac:dyDescent="0.25">
      <c r="I17312" s="166"/>
    </row>
    <row r="17313" spans="9:9" x14ac:dyDescent="0.25">
      <c r="I17313" s="166"/>
    </row>
    <row r="17314" spans="9:9" x14ac:dyDescent="0.25">
      <c r="I17314" s="166"/>
    </row>
    <row r="17315" spans="9:9" x14ac:dyDescent="0.25">
      <c r="I17315" s="166"/>
    </row>
    <row r="17316" spans="9:9" x14ac:dyDescent="0.25">
      <c r="I17316" s="166"/>
    </row>
    <row r="17317" spans="9:9" x14ac:dyDescent="0.25">
      <c r="I17317" s="166"/>
    </row>
    <row r="17318" spans="9:9" x14ac:dyDescent="0.25">
      <c r="I17318" s="166"/>
    </row>
    <row r="17319" spans="9:9" x14ac:dyDescent="0.25">
      <c r="I17319" s="166"/>
    </row>
    <row r="17320" spans="9:9" x14ac:dyDescent="0.25">
      <c r="I17320" s="166"/>
    </row>
    <row r="17321" spans="9:9" x14ac:dyDescent="0.25">
      <c r="I17321" s="166"/>
    </row>
    <row r="17322" spans="9:9" x14ac:dyDescent="0.25">
      <c r="I17322" s="166"/>
    </row>
    <row r="17323" spans="9:9" x14ac:dyDescent="0.25">
      <c r="I17323" s="166"/>
    </row>
    <row r="17324" spans="9:9" x14ac:dyDescent="0.25">
      <c r="I17324" s="166"/>
    </row>
    <row r="17325" spans="9:9" x14ac:dyDescent="0.25">
      <c r="I17325" s="166"/>
    </row>
    <row r="17326" spans="9:9" x14ac:dyDescent="0.25">
      <c r="I17326" s="166"/>
    </row>
    <row r="17327" spans="9:9" x14ac:dyDescent="0.25">
      <c r="I17327" s="166"/>
    </row>
    <row r="17328" spans="9:9" x14ac:dyDescent="0.25">
      <c r="I17328" s="166"/>
    </row>
    <row r="17329" spans="9:9" x14ac:dyDescent="0.25">
      <c r="I17329" s="166"/>
    </row>
    <row r="17330" spans="9:9" x14ac:dyDescent="0.25">
      <c r="I17330" s="166"/>
    </row>
    <row r="17331" spans="9:9" x14ac:dyDescent="0.25">
      <c r="I17331" s="166"/>
    </row>
    <row r="17332" spans="9:9" x14ac:dyDescent="0.25">
      <c r="I17332" s="166"/>
    </row>
    <row r="17333" spans="9:9" x14ac:dyDescent="0.25">
      <c r="I17333" s="166"/>
    </row>
    <row r="17334" spans="9:9" x14ac:dyDescent="0.25">
      <c r="I17334" s="166"/>
    </row>
    <row r="17335" spans="9:9" x14ac:dyDescent="0.25">
      <c r="I17335" s="166"/>
    </row>
    <row r="17336" spans="9:9" x14ac:dyDescent="0.25">
      <c r="I17336" s="166"/>
    </row>
    <row r="17337" spans="9:9" x14ac:dyDescent="0.25">
      <c r="I17337" s="166"/>
    </row>
    <row r="17338" spans="9:9" x14ac:dyDescent="0.25">
      <c r="I17338" s="166"/>
    </row>
    <row r="17339" spans="9:9" x14ac:dyDescent="0.25">
      <c r="I17339" s="166"/>
    </row>
    <row r="17340" spans="9:9" x14ac:dyDescent="0.25">
      <c r="I17340" s="166"/>
    </row>
    <row r="17341" spans="9:9" x14ac:dyDescent="0.25">
      <c r="I17341" s="166"/>
    </row>
    <row r="17342" spans="9:9" x14ac:dyDescent="0.25">
      <c r="I17342" s="166"/>
    </row>
    <row r="17343" spans="9:9" x14ac:dyDescent="0.25">
      <c r="I17343" s="166"/>
    </row>
    <row r="17344" spans="9:9" x14ac:dyDescent="0.25">
      <c r="I17344" s="166"/>
    </row>
    <row r="17345" spans="9:9" x14ac:dyDescent="0.25">
      <c r="I17345" s="166"/>
    </row>
    <row r="17346" spans="9:9" x14ac:dyDescent="0.25">
      <c r="I17346" s="166"/>
    </row>
    <row r="17347" spans="9:9" x14ac:dyDescent="0.25">
      <c r="I17347" s="166"/>
    </row>
    <row r="17348" spans="9:9" x14ac:dyDescent="0.25">
      <c r="I17348" s="166"/>
    </row>
    <row r="17349" spans="9:9" x14ac:dyDescent="0.25">
      <c r="I17349" s="166"/>
    </row>
    <row r="17350" spans="9:9" x14ac:dyDescent="0.25">
      <c r="I17350" s="166"/>
    </row>
    <row r="17351" spans="9:9" x14ac:dyDescent="0.25">
      <c r="I17351" s="166"/>
    </row>
    <row r="17352" spans="9:9" x14ac:dyDescent="0.25">
      <c r="I17352" s="166"/>
    </row>
    <row r="17353" spans="9:9" x14ac:dyDescent="0.25">
      <c r="I17353" s="166"/>
    </row>
    <row r="17354" spans="9:9" x14ac:dyDescent="0.25">
      <c r="I17354" s="166"/>
    </row>
    <row r="17355" spans="9:9" x14ac:dyDescent="0.25">
      <c r="I17355" s="166"/>
    </row>
    <row r="17356" spans="9:9" x14ac:dyDescent="0.25">
      <c r="I17356" s="166"/>
    </row>
    <row r="17357" spans="9:9" x14ac:dyDescent="0.25">
      <c r="I17357" s="166"/>
    </row>
    <row r="17358" spans="9:9" x14ac:dyDescent="0.25">
      <c r="I17358" s="166"/>
    </row>
    <row r="17359" spans="9:9" x14ac:dyDescent="0.25">
      <c r="I17359" s="166"/>
    </row>
    <row r="17360" spans="9:9" x14ac:dyDescent="0.25">
      <c r="I17360" s="166"/>
    </row>
    <row r="17361" spans="9:9" x14ac:dyDescent="0.25">
      <c r="I17361" s="166"/>
    </row>
    <row r="17362" spans="9:9" x14ac:dyDescent="0.25">
      <c r="I17362" s="166"/>
    </row>
    <row r="17363" spans="9:9" x14ac:dyDescent="0.25">
      <c r="I17363" s="166"/>
    </row>
    <row r="17364" spans="9:9" x14ac:dyDescent="0.25">
      <c r="I17364" s="166"/>
    </row>
    <row r="17365" spans="9:9" x14ac:dyDescent="0.25">
      <c r="I17365" s="166"/>
    </row>
    <row r="17366" spans="9:9" x14ac:dyDescent="0.25">
      <c r="I17366" s="166"/>
    </row>
    <row r="17367" spans="9:9" x14ac:dyDescent="0.25">
      <c r="I17367" s="166"/>
    </row>
    <row r="17368" spans="9:9" x14ac:dyDescent="0.25">
      <c r="I17368" s="166"/>
    </row>
    <row r="17369" spans="9:9" x14ac:dyDescent="0.25">
      <c r="I17369" s="166"/>
    </row>
    <row r="17370" spans="9:9" x14ac:dyDescent="0.25">
      <c r="I17370" s="166"/>
    </row>
    <row r="17371" spans="9:9" x14ac:dyDescent="0.25">
      <c r="I17371" s="166"/>
    </row>
    <row r="17372" spans="9:9" x14ac:dyDescent="0.25">
      <c r="I17372" s="166"/>
    </row>
    <row r="17373" spans="9:9" x14ac:dyDescent="0.25">
      <c r="I17373" s="166"/>
    </row>
    <row r="17374" spans="9:9" x14ac:dyDescent="0.25">
      <c r="I17374" s="166"/>
    </row>
    <row r="17375" spans="9:9" x14ac:dyDescent="0.25">
      <c r="I17375" s="166"/>
    </row>
    <row r="17376" spans="9:9" x14ac:dyDescent="0.25">
      <c r="I17376" s="166"/>
    </row>
    <row r="17377" spans="9:9" x14ac:dyDescent="0.25">
      <c r="I17377" s="166"/>
    </row>
    <row r="17378" spans="9:9" x14ac:dyDescent="0.25">
      <c r="I17378" s="166"/>
    </row>
    <row r="17379" spans="9:9" x14ac:dyDescent="0.25">
      <c r="I17379" s="166"/>
    </row>
    <row r="17380" spans="9:9" x14ac:dyDescent="0.25">
      <c r="I17380" s="166"/>
    </row>
    <row r="17381" spans="9:9" x14ac:dyDescent="0.25">
      <c r="I17381" s="166"/>
    </row>
    <row r="17382" spans="9:9" x14ac:dyDescent="0.25">
      <c r="I17382" s="166"/>
    </row>
    <row r="17383" spans="9:9" x14ac:dyDescent="0.25">
      <c r="I17383" s="166"/>
    </row>
    <row r="17384" spans="9:9" x14ac:dyDescent="0.25">
      <c r="I17384" s="166"/>
    </row>
    <row r="17385" spans="9:9" x14ac:dyDescent="0.25">
      <c r="I17385" s="166"/>
    </row>
    <row r="17386" spans="9:9" x14ac:dyDescent="0.25">
      <c r="I17386" s="166"/>
    </row>
    <row r="17387" spans="9:9" x14ac:dyDescent="0.25">
      <c r="I17387" s="166"/>
    </row>
    <row r="17388" spans="9:9" x14ac:dyDescent="0.25">
      <c r="I17388" s="166"/>
    </row>
    <row r="17389" spans="9:9" x14ac:dyDescent="0.25">
      <c r="I17389" s="166"/>
    </row>
    <row r="17390" spans="9:9" x14ac:dyDescent="0.25">
      <c r="I17390" s="166"/>
    </row>
    <row r="17391" spans="9:9" x14ac:dyDescent="0.25">
      <c r="I17391" s="166"/>
    </row>
    <row r="17392" spans="9:9" x14ac:dyDescent="0.25">
      <c r="I17392" s="166"/>
    </row>
    <row r="17393" spans="9:9" x14ac:dyDescent="0.25">
      <c r="I17393" s="166"/>
    </row>
    <row r="17394" spans="9:9" x14ac:dyDescent="0.25">
      <c r="I17394" s="166"/>
    </row>
    <row r="17395" spans="9:9" x14ac:dyDescent="0.25">
      <c r="I17395" s="166"/>
    </row>
    <row r="17396" spans="9:9" x14ac:dyDescent="0.25">
      <c r="I17396" s="166"/>
    </row>
    <row r="17397" spans="9:9" x14ac:dyDescent="0.25">
      <c r="I17397" s="166"/>
    </row>
    <row r="17398" spans="9:9" x14ac:dyDescent="0.25">
      <c r="I17398" s="166"/>
    </row>
    <row r="17399" spans="9:9" x14ac:dyDescent="0.25">
      <c r="I17399" s="166"/>
    </row>
    <row r="17400" spans="9:9" x14ac:dyDescent="0.25">
      <c r="I17400" s="166"/>
    </row>
    <row r="17401" spans="9:9" x14ac:dyDescent="0.25">
      <c r="I17401" s="166"/>
    </row>
    <row r="17402" spans="9:9" x14ac:dyDescent="0.25">
      <c r="I17402" s="166"/>
    </row>
    <row r="17403" spans="9:9" x14ac:dyDescent="0.25">
      <c r="I17403" s="166"/>
    </row>
    <row r="17404" spans="9:9" x14ac:dyDescent="0.25">
      <c r="I17404" s="166"/>
    </row>
    <row r="17405" spans="9:9" x14ac:dyDescent="0.25">
      <c r="I17405" s="166"/>
    </row>
    <row r="17406" spans="9:9" x14ac:dyDescent="0.25">
      <c r="I17406" s="166"/>
    </row>
    <row r="17407" spans="9:9" x14ac:dyDescent="0.25">
      <c r="I17407" s="166"/>
    </row>
    <row r="17408" spans="9:9" x14ac:dyDescent="0.25">
      <c r="I17408" s="166"/>
    </row>
    <row r="17409" spans="9:9" x14ac:dyDescent="0.25">
      <c r="I17409" s="166"/>
    </row>
    <row r="17410" spans="9:9" x14ac:dyDescent="0.25">
      <c r="I17410" s="166"/>
    </row>
    <row r="17411" spans="9:9" x14ac:dyDescent="0.25">
      <c r="I17411" s="166"/>
    </row>
    <row r="17412" spans="9:9" x14ac:dyDescent="0.25">
      <c r="I17412" s="166"/>
    </row>
    <row r="17413" spans="9:9" x14ac:dyDescent="0.25">
      <c r="I17413" s="166"/>
    </row>
    <row r="17414" spans="9:9" x14ac:dyDescent="0.25">
      <c r="I17414" s="166"/>
    </row>
    <row r="17415" spans="9:9" x14ac:dyDescent="0.25">
      <c r="I17415" s="166"/>
    </row>
    <row r="17416" spans="9:9" x14ac:dyDescent="0.25">
      <c r="I17416" s="166"/>
    </row>
    <row r="17417" spans="9:9" x14ac:dyDescent="0.25">
      <c r="I17417" s="166"/>
    </row>
    <row r="17418" spans="9:9" x14ac:dyDescent="0.25">
      <c r="I17418" s="166"/>
    </row>
    <row r="17419" spans="9:9" x14ac:dyDescent="0.25">
      <c r="I17419" s="166"/>
    </row>
    <row r="17420" spans="9:9" x14ac:dyDescent="0.25">
      <c r="I17420" s="166"/>
    </row>
    <row r="17421" spans="9:9" x14ac:dyDescent="0.25">
      <c r="I17421" s="166"/>
    </row>
    <row r="17422" spans="9:9" x14ac:dyDescent="0.25">
      <c r="I17422" s="166"/>
    </row>
    <row r="17423" spans="9:9" x14ac:dyDescent="0.25">
      <c r="I17423" s="166"/>
    </row>
    <row r="17424" spans="9:9" x14ac:dyDescent="0.25">
      <c r="I17424" s="166"/>
    </row>
    <row r="17425" spans="9:9" x14ac:dyDescent="0.25">
      <c r="I17425" s="166"/>
    </row>
    <row r="17426" spans="9:9" x14ac:dyDescent="0.25">
      <c r="I17426" s="166"/>
    </row>
    <row r="17427" spans="9:9" x14ac:dyDescent="0.25">
      <c r="I17427" s="166"/>
    </row>
    <row r="17428" spans="9:9" x14ac:dyDescent="0.25">
      <c r="I17428" s="166"/>
    </row>
    <row r="17429" spans="9:9" x14ac:dyDescent="0.25">
      <c r="I17429" s="166"/>
    </row>
    <row r="17430" spans="9:9" x14ac:dyDescent="0.25">
      <c r="I17430" s="166"/>
    </row>
    <row r="17431" spans="9:9" x14ac:dyDescent="0.25">
      <c r="I17431" s="166"/>
    </row>
    <row r="17432" spans="9:9" x14ac:dyDescent="0.25">
      <c r="I17432" s="166"/>
    </row>
    <row r="17433" spans="9:9" x14ac:dyDescent="0.25">
      <c r="I17433" s="166"/>
    </row>
    <row r="17434" spans="9:9" x14ac:dyDescent="0.25">
      <c r="I17434" s="166"/>
    </row>
    <row r="17435" spans="9:9" x14ac:dyDescent="0.25">
      <c r="I17435" s="166"/>
    </row>
    <row r="17436" spans="9:9" x14ac:dyDescent="0.25">
      <c r="I17436" s="166"/>
    </row>
    <row r="17437" spans="9:9" x14ac:dyDescent="0.25">
      <c r="I17437" s="166"/>
    </row>
    <row r="17438" spans="9:9" x14ac:dyDescent="0.25">
      <c r="I17438" s="166"/>
    </row>
    <row r="17439" spans="9:9" x14ac:dyDescent="0.25">
      <c r="I17439" s="166"/>
    </row>
    <row r="17440" spans="9:9" x14ac:dyDescent="0.25">
      <c r="I17440" s="166"/>
    </row>
    <row r="17441" spans="9:9" x14ac:dyDescent="0.25">
      <c r="I17441" s="166"/>
    </row>
    <row r="17442" spans="9:9" x14ac:dyDescent="0.25">
      <c r="I17442" s="166"/>
    </row>
    <row r="17443" spans="9:9" x14ac:dyDescent="0.25">
      <c r="I17443" s="166"/>
    </row>
    <row r="17444" spans="9:9" x14ac:dyDescent="0.25">
      <c r="I17444" s="166"/>
    </row>
    <row r="17445" spans="9:9" x14ac:dyDescent="0.25">
      <c r="I17445" s="166"/>
    </row>
    <row r="17446" spans="9:9" x14ac:dyDescent="0.25">
      <c r="I17446" s="166"/>
    </row>
    <row r="17447" spans="9:9" x14ac:dyDescent="0.25">
      <c r="I17447" s="166"/>
    </row>
    <row r="17448" spans="9:9" x14ac:dyDescent="0.25">
      <c r="I17448" s="166"/>
    </row>
    <row r="17449" spans="9:9" x14ac:dyDescent="0.25">
      <c r="I17449" s="166"/>
    </row>
    <row r="17450" spans="9:9" x14ac:dyDescent="0.25">
      <c r="I17450" s="166"/>
    </row>
    <row r="17451" spans="9:9" x14ac:dyDescent="0.25">
      <c r="I17451" s="166"/>
    </row>
    <row r="17452" spans="9:9" x14ac:dyDescent="0.25">
      <c r="I17452" s="166"/>
    </row>
    <row r="17453" spans="9:9" x14ac:dyDescent="0.25">
      <c r="I17453" s="166"/>
    </row>
    <row r="17454" spans="9:9" x14ac:dyDescent="0.25">
      <c r="I17454" s="166"/>
    </row>
    <row r="17455" spans="9:9" x14ac:dyDescent="0.25">
      <c r="I17455" s="166"/>
    </row>
    <row r="17456" spans="9:9" x14ac:dyDescent="0.25">
      <c r="I17456" s="166"/>
    </row>
    <row r="17457" spans="9:9" x14ac:dyDescent="0.25">
      <c r="I17457" s="166"/>
    </row>
    <row r="17458" spans="9:9" x14ac:dyDescent="0.25">
      <c r="I17458" s="166"/>
    </row>
    <row r="17459" spans="9:9" x14ac:dyDescent="0.25">
      <c r="I17459" s="166"/>
    </row>
    <row r="17460" spans="9:9" x14ac:dyDescent="0.25">
      <c r="I17460" s="166"/>
    </row>
    <row r="17461" spans="9:9" x14ac:dyDescent="0.25">
      <c r="I17461" s="166"/>
    </row>
    <row r="17462" spans="9:9" x14ac:dyDescent="0.25">
      <c r="I17462" s="166"/>
    </row>
    <row r="17463" spans="9:9" x14ac:dyDescent="0.25">
      <c r="I17463" s="166"/>
    </row>
    <row r="17464" spans="9:9" x14ac:dyDescent="0.25">
      <c r="I17464" s="166"/>
    </row>
    <row r="17465" spans="9:9" x14ac:dyDescent="0.25">
      <c r="I17465" s="166"/>
    </row>
    <row r="17466" spans="9:9" x14ac:dyDescent="0.25">
      <c r="I17466" s="166"/>
    </row>
    <row r="17467" spans="9:9" x14ac:dyDescent="0.25">
      <c r="I17467" s="166"/>
    </row>
    <row r="17468" spans="9:9" x14ac:dyDescent="0.25">
      <c r="I17468" s="166"/>
    </row>
    <row r="17469" spans="9:9" x14ac:dyDescent="0.25">
      <c r="I17469" s="166"/>
    </row>
    <row r="17470" spans="9:9" x14ac:dyDescent="0.25">
      <c r="I17470" s="166"/>
    </row>
    <row r="17471" spans="9:9" x14ac:dyDescent="0.25">
      <c r="I17471" s="166"/>
    </row>
    <row r="17472" spans="9:9" x14ac:dyDescent="0.25">
      <c r="I17472" s="166"/>
    </row>
    <row r="17473" spans="9:9" x14ac:dyDescent="0.25">
      <c r="I17473" s="166"/>
    </row>
    <row r="17474" spans="9:9" x14ac:dyDescent="0.25">
      <c r="I17474" s="166"/>
    </row>
    <row r="17475" spans="9:9" x14ac:dyDescent="0.25">
      <c r="I17475" s="166"/>
    </row>
    <row r="17476" spans="9:9" x14ac:dyDescent="0.25">
      <c r="I17476" s="166"/>
    </row>
    <row r="17477" spans="9:9" x14ac:dyDescent="0.25">
      <c r="I17477" s="166"/>
    </row>
    <row r="17478" spans="9:9" x14ac:dyDescent="0.25">
      <c r="I17478" s="166"/>
    </row>
    <row r="17479" spans="9:9" x14ac:dyDescent="0.25">
      <c r="I17479" s="166"/>
    </row>
    <row r="17480" spans="9:9" x14ac:dyDescent="0.25">
      <c r="I17480" s="166"/>
    </row>
    <row r="17481" spans="9:9" x14ac:dyDescent="0.25">
      <c r="I17481" s="166"/>
    </row>
    <row r="17482" spans="9:9" x14ac:dyDescent="0.25">
      <c r="I17482" s="166"/>
    </row>
    <row r="17483" spans="9:9" x14ac:dyDescent="0.25">
      <c r="I17483" s="166"/>
    </row>
    <row r="17484" spans="9:9" x14ac:dyDescent="0.25">
      <c r="I17484" s="166"/>
    </row>
    <row r="17485" spans="9:9" x14ac:dyDescent="0.25">
      <c r="I17485" s="166"/>
    </row>
    <row r="17486" spans="9:9" x14ac:dyDescent="0.25">
      <c r="I17486" s="166"/>
    </row>
    <row r="17487" spans="9:9" x14ac:dyDescent="0.25">
      <c r="I17487" s="166"/>
    </row>
    <row r="17488" spans="9:9" x14ac:dyDescent="0.25">
      <c r="I17488" s="166"/>
    </row>
    <row r="17489" spans="9:9" x14ac:dyDescent="0.25">
      <c r="I17489" s="166"/>
    </row>
    <row r="17490" spans="9:9" x14ac:dyDescent="0.25">
      <c r="I17490" s="166"/>
    </row>
    <row r="17491" spans="9:9" x14ac:dyDescent="0.25">
      <c r="I17491" s="166"/>
    </row>
    <row r="17492" spans="9:9" x14ac:dyDescent="0.25">
      <c r="I17492" s="166"/>
    </row>
    <row r="17493" spans="9:9" x14ac:dyDescent="0.25">
      <c r="I17493" s="166"/>
    </row>
    <row r="17494" spans="9:9" x14ac:dyDescent="0.25">
      <c r="I17494" s="166"/>
    </row>
    <row r="17495" spans="9:9" x14ac:dyDescent="0.25">
      <c r="I17495" s="166"/>
    </row>
    <row r="17496" spans="9:9" x14ac:dyDescent="0.25">
      <c r="I17496" s="166"/>
    </row>
    <row r="17497" spans="9:9" x14ac:dyDescent="0.25">
      <c r="I17497" s="166"/>
    </row>
    <row r="17498" spans="9:9" x14ac:dyDescent="0.25">
      <c r="I17498" s="166"/>
    </row>
    <row r="17499" spans="9:9" x14ac:dyDescent="0.25">
      <c r="I17499" s="166"/>
    </row>
    <row r="17500" spans="9:9" x14ac:dyDescent="0.25">
      <c r="I17500" s="166"/>
    </row>
    <row r="17501" spans="9:9" x14ac:dyDescent="0.25">
      <c r="I17501" s="166"/>
    </row>
    <row r="17502" spans="9:9" x14ac:dyDescent="0.25">
      <c r="I17502" s="166"/>
    </row>
    <row r="17503" spans="9:9" x14ac:dyDescent="0.25">
      <c r="I17503" s="166"/>
    </row>
    <row r="17504" spans="9:9" x14ac:dyDescent="0.25">
      <c r="I17504" s="166"/>
    </row>
    <row r="17505" spans="9:9" x14ac:dyDescent="0.25">
      <c r="I17505" s="166"/>
    </row>
    <row r="17506" spans="9:9" x14ac:dyDescent="0.25">
      <c r="I17506" s="166"/>
    </row>
    <row r="17507" spans="9:9" x14ac:dyDescent="0.25">
      <c r="I17507" s="166"/>
    </row>
    <row r="17508" spans="9:9" x14ac:dyDescent="0.25">
      <c r="I17508" s="166"/>
    </row>
    <row r="17509" spans="9:9" x14ac:dyDescent="0.25">
      <c r="I17509" s="166"/>
    </row>
    <row r="17510" spans="9:9" x14ac:dyDescent="0.25">
      <c r="I17510" s="166"/>
    </row>
    <row r="17511" spans="9:9" x14ac:dyDescent="0.25">
      <c r="I17511" s="166"/>
    </row>
    <row r="17512" spans="9:9" x14ac:dyDescent="0.25">
      <c r="I17512" s="166"/>
    </row>
    <row r="17513" spans="9:9" x14ac:dyDescent="0.25">
      <c r="I17513" s="166"/>
    </row>
    <row r="17514" spans="9:9" x14ac:dyDescent="0.25">
      <c r="I17514" s="166"/>
    </row>
    <row r="17515" spans="9:9" x14ac:dyDescent="0.25">
      <c r="I17515" s="166"/>
    </row>
    <row r="17516" spans="9:9" x14ac:dyDescent="0.25">
      <c r="I17516" s="166"/>
    </row>
    <row r="17517" spans="9:9" x14ac:dyDescent="0.25">
      <c r="I17517" s="166"/>
    </row>
    <row r="17518" spans="9:9" x14ac:dyDescent="0.25">
      <c r="I17518" s="166"/>
    </row>
    <row r="17519" spans="9:9" x14ac:dyDescent="0.25">
      <c r="I17519" s="166"/>
    </row>
    <row r="17520" spans="9:9" x14ac:dyDescent="0.25">
      <c r="I17520" s="166"/>
    </row>
    <row r="17521" spans="9:9" x14ac:dyDescent="0.25">
      <c r="I17521" s="166"/>
    </row>
    <row r="17522" spans="9:9" x14ac:dyDescent="0.25">
      <c r="I17522" s="166"/>
    </row>
    <row r="17523" spans="9:9" x14ac:dyDescent="0.25">
      <c r="I17523" s="166"/>
    </row>
    <row r="17524" spans="9:9" x14ac:dyDescent="0.25">
      <c r="I17524" s="166"/>
    </row>
    <row r="17525" spans="9:9" x14ac:dyDescent="0.25">
      <c r="I17525" s="166"/>
    </row>
    <row r="17526" spans="9:9" x14ac:dyDescent="0.25">
      <c r="I17526" s="166"/>
    </row>
    <row r="17527" spans="9:9" x14ac:dyDescent="0.25">
      <c r="I17527" s="166"/>
    </row>
    <row r="17528" spans="9:9" x14ac:dyDescent="0.25">
      <c r="I17528" s="166"/>
    </row>
    <row r="17529" spans="9:9" x14ac:dyDescent="0.25">
      <c r="I17529" s="166"/>
    </row>
    <row r="17530" spans="9:9" x14ac:dyDescent="0.25">
      <c r="I17530" s="166"/>
    </row>
    <row r="17531" spans="9:9" x14ac:dyDescent="0.25">
      <c r="I17531" s="166"/>
    </row>
    <row r="17532" spans="9:9" x14ac:dyDescent="0.25">
      <c r="I17532" s="166"/>
    </row>
    <row r="17533" spans="9:9" x14ac:dyDescent="0.25">
      <c r="I17533" s="166"/>
    </row>
    <row r="17534" spans="9:9" x14ac:dyDescent="0.25">
      <c r="I17534" s="166"/>
    </row>
    <row r="17535" spans="9:9" x14ac:dyDescent="0.25">
      <c r="I17535" s="166"/>
    </row>
    <row r="17536" spans="9:9" x14ac:dyDescent="0.25">
      <c r="I17536" s="166"/>
    </row>
    <row r="17537" spans="9:9" x14ac:dyDescent="0.25">
      <c r="I17537" s="166"/>
    </row>
    <row r="17538" spans="9:9" x14ac:dyDescent="0.25">
      <c r="I17538" s="166"/>
    </row>
    <row r="17539" spans="9:9" x14ac:dyDescent="0.25">
      <c r="I17539" s="166"/>
    </row>
    <row r="17540" spans="9:9" x14ac:dyDescent="0.25">
      <c r="I17540" s="166"/>
    </row>
    <row r="17541" spans="9:9" x14ac:dyDescent="0.25">
      <c r="I17541" s="166"/>
    </row>
    <row r="17542" spans="9:9" x14ac:dyDescent="0.25">
      <c r="I17542" s="166"/>
    </row>
    <row r="17543" spans="9:9" x14ac:dyDescent="0.25">
      <c r="I17543" s="166"/>
    </row>
    <row r="17544" spans="9:9" x14ac:dyDescent="0.25">
      <c r="I17544" s="166"/>
    </row>
    <row r="17545" spans="9:9" x14ac:dyDescent="0.25">
      <c r="I17545" s="166"/>
    </row>
    <row r="17546" spans="9:9" x14ac:dyDescent="0.25">
      <c r="I17546" s="166"/>
    </row>
    <row r="17547" spans="9:9" x14ac:dyDescent="0.25">
      <c r="I17547" s="166"/>
    </row>
    <row r="17548" spans="9:9" x14ac:dyDescent="0.25">
      <c r="I17548" s="166"/>
    </row>
    <row r="17549" spans="9:9" x14ac:dyDescent="0.25">
      <c r="I17549" s="166"/>
    </row>
    <row r="17550" spans="9:9" x14ac:dyDescent="0.25">
      <c r="I17550" s="166"/>
    </row>
    <row r="17551" spans="9:9" x14ac:dyDescent="0.25">
      <c r="I17551" s="166"/>
    </row>
    <row r="17552" spans="9:9" x14ac:dyDescent="0.25">
      <c r="I17552" s="166"/>
    </row>
    <row r="17553" spans="9:9" x14ac:dyDescent="0.25">
      <c r="I17553" s="166"/>
    </row>
    <row r="17554" spans="9:9" x14ac:dyDescent="0.25">
      <c r="I17554" s="166"/>
    </row>
    <row r="17555" spans="9:9" x14ac:dyDescent="0.25">
      <c r="I17555" s="166"/>
    </row>
    <row r="17556" spans="9:9" x14ac:dyDescent="0.25">
      <c r="I17556" s="166"/>
    </row>
    <row r="17557" spans="9:9" x14ac:dyDescent="0.25">
      <c r="I17557" s="166"/>
    </row>
    <row r="17558" spans="9:9" x14ac:dyDescent="0.25">
      <c r="I17558" s="166"/>
    </row>
    <row r="17559" spans="9:9" x14ac:dyDescent="0.25">
      <c r="I17559" s="166"/>
    </row>
    <row r="17560" spans="9:9" x14ac:dyDescent="0.25">
      <c r="I17560" s="166"/>
    </row>
    <row r="17561" spans="9:9" x14ac:dyDescent="0.25">
      <c r="I17561" s="166"/>
    </row>
    <row r="17562" spans="9:9" x14ac:dyDescent="0.25">
      <c r="I17562" s="166"/>
    </row>
    <row r="17563" spans="9:9" x14ac:dyDescent="0.25">
      <c r="I17563" s="166"/>
    </row>
    <row r="17564" spans="9:9" x14ac:dyDescent="0.25">
      <c r="I17564" s="166"/>
    </row>
    <row r="17565" spans="9:9" x14ac:dyDescent="0.25">
      <c r="I17565" s="166"/>
    </row>
    <row r="17566" spans="9:9" x14ac:dyDescent="0.25">
      <c r="I17566" s="166"/>
    </row>
    <row r="17567" spans="9:9" x14ac:dyDescent="0.25">
      <c r="I17567" s="166"/>
    </row>
    <row r="17568" spans="9:9" x14ac:dyDescent="0.25">
      <c r="I17568" s="166"/>
    </row>
    <row r="17569" spans="9:9" x14ac:dyDescent="0.25">
      <c r="I17569" s="166"/>
    </row>
    <row r="17570" spans="9:9" x14ac:dyDescent="0.25">
      <c r="I17570" s="166"/>
    </row>
    <row r="17571" spans="9:9" x14ac:dyDescent="0.25">
      <c r="I17571" s="166"/>
    </row>
    <row r="17572" spans="9:9" x14ac:dyDescent="0.25">
      <c r="I17572" s="166"/>
    </row>
    <row r="17573" spans="9:9" x14ac:dyDescent="0.25">
      <c r="I17573" s="166"/>
    </row>
    <row r="17574" spans="9:9" x14ac:dyDescent="0.25">
      <c r="I17574" s="166"/>
    </row>
    <row r="17575" spans="9:9" x14ac:dyDescent="0.25">
      <c r="I17575" s="166"/>
    </row>
    <row r="17576" spans="9:9" x14ac:dyDescent="0.25">
      <c r="I17576" s="166"/>
    </row>
    <row r="17577" spans="9:9" x14ac:dyDescent="0.25">
      <c r="I17577" s="166"/>
    </row>
    <row r="17578" spans="9:9" x14ac:dyDescent="0.25">
      <c r="I17578" s="166"/>
    </row>
    <row r="17579" spans="9:9" x14ac:dyDescent="0.25">
      <c r="I17579" s="166"/>
    </row>
    <row r="17580" spans="9:9" x14ac:dyDescent="0.25">
      <c r="I17580" s="166"/>
    </row>
    <row r="17581" spans="9:9" x14ac:dyDescent="0.25">
      <c r="I17581" s="166"/>
    </row>
    <row r="17582" spans="9:9" x14ac:dyDescent="0.25">
      <c r="I17582" s="166"/>
    </row>
    <row r="17583" spans="9:9" x14ac:dyDescent="0.25">
      <c r="I17583" s="166"/>
    </row>
    <row r="17584" spans="9:9" x14ac:dyDescent="0.25">
      <c r="I17584" s="166"/>
    </row>
    <row r="17585" spans="9:9" x14ac:dyDescent="0.25">
      <c r="I17585" s="166"/>
    </row>
    <row r="17586" spans="9:9" x14ac:dyDescent="0.25">
      <c r="I17586" s="166"/>
    </row>
    <row r="17587" spans="9:9" x14ac:dyDescent="0.25">
      <c r="I17587" s="166"/>
    </row>
    <row r="17588" spans="9:9" x14ac:dyDescent="0.25">
      <c r="I17588" s="166"/>
    </row>
    <row r="17589" spans="9:9" x14ac:dyDescent="0.25">
      <c r="I17589" s="166"/>
    </row>
    <row r="17590" spans="9:9" x14ac:dyDescent="0.25">
      <c r="I17590" s="166"/>
    </row>
    <row r="17591" spans="9:9" x14ac:dyDescent="0.25">
      <c r="I17591" s="166"/>
    </row>
    <row r="17592" spans="9:9" x14ac:dyDescent="0.25">
      <c r="I17592" s="166"/>
    </row>
    <row r="17593" spans="9:9" x14ac:dyDescent="0.25">
      <c r="I17593" s="166"/>
    </row>
    <row r="17594" spans="9:9" x14ac:dyDescent="0.25">
      <c r="I17594" s="166"/>
    </row>
    <row r="17595" spans="9:9" x14ac:dyDescent="0.25">
      <c r="I17595" s="166"/>
    </row>
    <row r="17596" spans="9:9" x14ac:dyDescent="0.25">
      <c r="I17596" s="166"/>
    </row>
    <row r="17597" spans="9:9" x14ac:dyDescent="0.25">
      <c r="I17597" s="166"/>
    </row>
    <row r="17598" spans="9:9" x14ac:dyDescent="0.25">
      <c r="I17598" s="166"/>
    </row>
    <row r="17599" spans="9:9" x14ac:dyDescent="0.25">
      <c r="I17599" s="166"/>
    </row>
    <row r="17600" spans="9:9" x14ac:dyDescent="0.25">
      <c r="I17600" s="166"/>
    </row>
    <row r="17601" spans="9:9" x14ac:dyDescent="0.25">
      <c r="I17601" s="166"/>
    </row>
    <row r="17602" spans="9:9" x14ac:dyDescent="0.25">
      <c r="I17602" s="166"/>
    </row>
    <row r="17603" spans="9:9" x14ac:dyDescent="0.25">
      <c r="I17603" s="166"/>
    </row>
    <row r="17604" spans="9:9" x14ac:dyDescent="0.25">
      <c r="I17604" s="166"/>
    </row>
    <row r="17605" spans="9:9" x14ac:dyDescent="0.25">
      <c r="I17605" s="166"/>
    </row>
    <row r="17606" spans="9:9" x14ac:dyDescent="0.25">
      <c r="I17606" s="166"/>
    </row>
    <row r="17607" spans="9:9" x14ac:dyDescent="0.25">
      <c r="I17607" s="166"/>
    </row>
    <row r="17608" spans="9:9" x14ac:dyDescent="0.25">
      <c r="I17608" s="166"/>
    </row>
    <row r="17609" spans="9:9" x14ac:dyDescent="0.25">
      <c r="I17609" s="166"/>
    </row>
    <row r="17610" spans="9:9" x14ac:dyDescent="0.25">
      <c r="I17610" s="166"/>
    </row>
    <row r="17611" spans="9:9" x14ac:dyDescent="0.25">
      <c r="I17611" s="166"/>
    </row>
    <row r="17612" spans="9:9" x14ac:dyDescent="0.25">
      <c r="I17612" s="166"/>
    </row>
    <row r="17613" spans="9:9" x14ac:dyDescent="0.25">
      <c r="I17613" s="166"/>
    </row>
    <row r="17614" spans="9:9" x14ac:dyDescent="0.25">
      <c r="I17614" s="166"/>
    </row>
    <row r="17615" spans="9:9" x14ac:dyDescent="0.25">
      <c r="I17615" s="166"/>
    </row>
    <row r="17616" spans="9:9" x14ac:dyDescent="0.25">
      <c r="I17616" s="166"/>
    </row>
    <row r="17617" spans="9:9" x14ac:dyDescent="0.25">
      <c r="I17617" s="166"/>
    </row>
    <row r="17618" spans="9:9" x14ac:dyDescent="0.25">
      <c r="I17618" s="166"/>
    </row>
    <row r="17619" spans="9:9" x14ac:dyDescent="0.25">
      <c r="I17619" s="166"/>
    </row>
    <row r="17620" spans="9:9" x14ac:dyDescent="0.25">
      <c r="I17620" s="166"/>
    </row>
    <row r="17621" spans="9:9" x14ac:dyDescent="0.25">
      <c r="I17621" s="166"/>
    </row>
    <row r="17622" spans="9:9" x14ac:dyDescent="0.25">
      <c r="I17622" s="166"/>
    </row>
    <row r="17623" spans="9:9" x14ac:dyDescent="0.25">
      <c r="I17623" s="166"/>
    </row>
    <row r="17624" spans="9:9" x14ac:dyDescent="0.25">
      <c r="I17624" s="166"/>
    </row>
    <row r="17625" spans="9:9" x14ac:dyDescent="0.25">
      <c r="I17625" s="166"/>
    </row>
    <row r="17626" spans="9:9" x14ac:dyDescent="0.25">
      <c r="I17626" s="166"/>
    </row>
    <row r="17627" spans="9:9" x14ac:dyDescent="0.25">
      <c r="I17627" s="166"/>
    </row>
    <row r="17628" spans="9:9" x14ac:dyDescent="0.25">
      <c r="I17628" s="166"/>
    </row>
    <row r="17629" spans="9:9" x14ac:dyDescent="0.25">
      <c r="I17629" s="166"/>
    </row>
    <row r="17630" spans="9:9" x14ac:dyDescent="0.25">
      <c r="I17630" s="166"/>
    </row>
    <row r="17631" spans="9:9" x14ac:dyDescent="0.25">
      <c r="I17631" s="166"/>
    </row>
    <row r="17632" spans="9:9" x14ac:dyDescent="0.25">
      <c r="I17632" s="166"/>
    </row>
    <row r="17633" spans="9:9" x14ac:dyDescent="0.25">
      <c r="I17633" s="166"/>
    </row>
    <row r="17634" spans="9:9" x14ac:dyDescent="0.25">
      <c r="I17634" s="166"/>
    </row>
    <row r="17635" spans="9:9" x14ac:dyDescent="0.25">
      <c r="I17635" s="166"/>
    </row>
    <row r="17636" spans="9:9" x14ac:dyDescent="0.25">
      <c r="I17636" s="166"/>
    </row>
    <row r="17637" spans="9:9" x14ac:dyDescent="0.25">
      <c r="I17637" s="166"/>
    </row>
    <row r="17638" spans="9:9" x14ac:dyDescent="0.25">
      <c r="I17638" s="166"/>
    </row>
    <row r="17639" spans="9:9" x14ac:dyDescent="0.25">
      <c r="I17639" s="166"/>
    </row>
    <row r="17640" spans="9:9" x14ac:dyDescent="0.25">
      <c r="I17640" s="166"/>
    </row>
    <row r="17641" spans="9:9" x14ac:dyDescent="0.25">
      <c r="I17641" s="166"/>
    </row>
    <row r="17642" spans="9:9" x14ac:dyDescent="0.25">
      <c r="I17642" s="166"/>
    </row>
    <row r="17643" spans="9:9" x14ac:dyDescent="0.25">
      <c r="I17643" s="166"/>
    </row>
    <row r="17644" spans="9:9" x14ac:dyDescent="0.25">
      <c r="I17644" s="166"/>
    </row>
    <row r="17645" spans="9:9" x14ac:dyDescent="0.25">
      <c r="I17645" s="166"/>
    </row>
    <row r="17646" spans="9:9" x14ac:dyDescent="0.25">
      <c r="I17646" s="166"/>
    </row>
    <row r="17647" spans="9:9" x14ac:dyDescent="0.25">
      <c r="I17647" s="166"/>
    </row>
    <row r="17648" spans="9:9" x14ac:dyDescent="0.25">
      <c r="I17648" s="166"/>
    </row>
    <row r="17649" spans="9:9" x14ac:dyDescent="0.25">
      <c r="I17649" s="166"/>
    </row>
    <row r="17650" spans="9:9" x14ac:dyDescent="0.25">
      <c r="I17650" s="166"/>
    </row>
    <row r="17651" spans="9:9" x14ac:dyDescent="0.25">
      <c r="I17651" s="166"/>
    </row>
    <row r="17652" spans="9:9" x14ac:dyDescent="0.25">
      <c r="I17652" s="166"/>
    </row>
    <row r="17653" spans="9:9" x14ac:dyDescent="0.25">
      <c r="I17653" s="166"/>
    </row>
    <row r="17654" spans="9:9" x14ac:dyDescent="0.25">
      <c r="I17654" s="166"/>
    </row>
    <row r="17655" spans="9:9" x14ac:dyDescent="0.25">
      <c r="I17655" s="166"/>
    </row>
    <row r="17656" spans="9:9" x14ac:dyDescent="0.25">
      <c r="I17656" s="166"/>
    </row>
    <row r="17657" spans="9:9" x14ac:dyDescent="0.25">
      <c r="I17657" s="166"/>
    </row>
    <row r="17658" spans="9:9" x14ac:dyDescent="0.25">
      <c r="I17658" s="166"/>
    </row>
    <row r="17659" spans="9:9" x14ac:dyDescent="0.25">
      <c r="I17659" s="166"/>
    </row>
    <row r="17660" spans="9:9" x14ac:dyDescent="0.25">
      <c r="I17660" s="166"/>
    </row>
    <row r="17661" spans="9:9" x14ac:dyDescent="0.25">
      <c r="I17661" s="166"/>
    </row>
    <row r="17662" spans="9:9" x14ac:dyDescent="0.25">
      <c r="I17662" s="166"/>
    </row>
    <row r="17663" spans="9:9" x14ac:dyDescent="0.25">
      <c r="I17663" s="166"/>
    </row>
    <row r="17664" spans="9:9" x14ac:dyDescent="0.25">
      <c r="I17664" s="166"/>
    </row>
    <row r="17665" spans="9:9" x14ac:dyDescent="0.25">
      <c r="I17665" s="166"/>
    </row>
    <row r="17666" spans="9:9" x14ac:dyDescent="0.25">
      <c r="I17666" s="166"/>
    </row>
    <row r="17667" spans="9:9" x14ac:dyDescent="0.25">
      <c r="I17667" s="166"/>
    </row>
    <row r="17668" spans="9:9" x14ac:dyDescent="0.25">
      <c r="I17668" s="166"/>
    </row>
    <row r="17669" spans="9:9" x14ac:dyDescent="0.25">
      <c r="I17669" s="166"/>
    </row>
    <row r="17670" spans="9:9" x14ac:dyDescent="0.25">
      <c r="I17670" s="166"/>
    </row>
    <row r="17671" spans="9:9" x14ac:dyDescent="0.25">
      <c r="I17671" s="166"/>
    </row>
    <row r="17672" spans="9:9" x14ac:dyDescent="0.25">
      <c r="I17672" s="166"/>
    </row>
    <row r="17673" spans="9:9" x14ac:dyDescent="0.25">
      <c r="I17673" s="166"/>
    </row>
    <row r="17674" spans="9:9" x14ac:dyDescent="0.25">
      <c r="I17674" s="166"/>
    </row>
    <row r="17675" spans="9:9" x14ac:dyDescent="0.25">
      <c r="I17675" s="166"/>
    </row>
    <row r="17676" spans="9:9" x14ac:dyDescent="0.25">
      <c r="I17676" s="166"/>
    </row>
    <row r="17677" spans="9:9" x14ac:dyDescent="0.25">
      <c r="I17677" s="166"/>
    </row>
    <row r="17678" spans="9:9" x14ac:dyDescent="0.25">
      <c r="I17678" s="166"/>
    </row>
    <row r="17679" spans="9:9" x14ac:dyDescent="0.25">
      <c r="I17679" s="166"/>
    </row>
    <row r="17680" spans="9:9" x14ac:dyDescent="0.25">
      <c r="I17680" s="166"/>
    </row>
    <row r="17681" spans="9:9" x14ac:dyDescent="0.25">
      <c r="I17681" s="166"/>
    </row>
    <row r="17682" spans="9:9" x14ac:dyDescent="0.25">
      <c r="I17682" s="166"/>
    </row>
    <row r="17683" spans="9:9" x14ac:dyDescent="0.25">
      <c r="I17683" s="166"/>
    </row>
    <row r="17684" spans="9:9" x14ac:dyDescent="0.25">
      <c r="I17684" s="166"/>
    </row>
    <row r="17685" spans="9:9" x14ac:dyDescent="0.25">
      <c r="I17685" s="166"/>
    </row>
    <row r="17686" spans="9:9" x14ac:dyDescent="0.25">
      <c r="I17686" s="166"/>
    </row>
    <row r="17687" spans="9:9" x14ac:dyDescent="0.25">
      <c r="I17687" s="166"/>
    </row>
    <row r="17688" spans="9:9" x14ac:dyDescent="0.25">
      <c r="I17688" s="166"/>
    </row>
    <row r="17689" spans="9:9" x14ac:dyDescent="0.25">
      <c r="I17689" s="166"/>
    </row>
    <row r="17690" spans="9:9" x14ac:dyDescent="0.25">
      <c r="I17690" s="166"/>
    </row>
    <row r="17691" spans="9:9" x14ac:dyDescent="0.25">
      <c r="I17691" s="166"/>
    </row>
    <row r="17692" spans="9:9" x14ac:dyDescent="0.25">
      <c r="I17692" s="166"/>
    </row>
    <row r="17693" spans="9:9" x14ac:dyDescent="0.25">
      <c r="I17693" s="166"/>
    </row>
    <row r="17694" spans="9:9" x14ac:dyDescent="0.25">
      <c r="I17694" s="166"/>
    </row>
    <row r="17695" spans="9:9" x14ac:dyDescent="0.25">
      <c r="I17695" s="166"/>
    </row>
    <row r="17696" spans="9:9" x14ac:dyDescent="0.25">
      <c r="I17696" s="166"/>
    </row>
    <row r="17697" spans="9:9" x14ac:dyDescent="0.25">
      <c r="I17697" s="166"/>
    </row>
    <row r="17698" spans="9:9" x14ac:dyDescent="0.25">
      <c r="I17698" s="166"/>
    </row>
    <row r="17699" spans="9:9" x14ac:dyDescent="0.25">
      <c r="I17699" s="166"/>
    </row>
    <row r="17700" spans="9:9" x14ac:dyDescent="0.25">
      <c r="I17700" s="166"/>
    </row>
    <row r="17701" spans="9:9" x14ac:dyDescent="0.25">
      <c r="I17701" s="166"/>
    </row>
    <row r="17702" spans="9:9" x14ac:dyDescent="0.25">
      <c r="I17702" s="166"/>
    </row>
    <row r="17703" spans="9:9" x14ac:dyDescent="0.25">
      <c r="I17703" s="166"/>
    </row>
    <row r="17704" spans="9:9" x14ac:dyDescent="0.25">
      <c r="I17704" s="166"/>
    </row>
    <row r="17705" spans="9:9" x14ac:dyDescent="0.25">
      <c r="I17705" s="166"/>
    </row>
    <row r="17706" spans="9:9" x14ac:dyDescent="0.25">
      <c r="I17706" s="166"/>
    </row>
    <row r="17707" spans="9:9" x14ac:dyDescent="0.25">
      <c r="I17707" s="166"/>
    </row>
    <row r="17708" spans="9:9" x14ac:dyDescent="0.25">
      <c r="I17708" s="166"/>
    </row>
    <row r="17709" spans="9:9" x14ac:dyDescent="0.25">
      <c r="I17709" s="166"/>
    </row>
    <row r="17710" spans="9:9" x14ac:dyDescent="0.25">
      <c r="I17710" s="166"/>
    </row>
    <row r="17711" spans="9:9" x14ac:dyDescent="0.25">
      <c r="I17711" s="166"/>
    </row>
    <row r="17712" spans="9:9" x14ac:dyDescent="0.25">
      <c r="I17712" s="166"/>
    </row>
    <row r="17713" spans="9:9" x14ac:dyDescent="0.25">
      <c r="I17713" s="166"/>
    </row>
    <row r="17714" spans="9:9" x14ac:dyDescent="0.25">
      <c r="I17714" s="166"/>
    </row>
    <row r="17715" spans="9:9" x14ac:dyDescent="0.25">
      <c r="I17715" s="166"/>
    </row>
    <row r="17716" spans="9:9" x14ac:dyDescent="0.25">
      <c r="I17716" s="166"/>
    </row>
    <row r="17717" spans="9:9" x14ac:dyDescent="0.25">
      <c r="I17717" s="166"/>
    </row>
    <row r="17718" spans="9:9" x14ac:dyDescent="0.25">
      <c r="I17718" s="166"/>
    </row>
    <row r="17719" spans="9:9" x14ac:dyDescent="0.25">
      <c r="I17719" s="166"/>
    </row>
    <row r="17720" spans="9:9" x14ac:dyDescent="0.25">
      <c r="I17720" s="166"/>
    </row>
    <row r="17721" spans="9:9" x14ac:dyDescent="0.25">
      <c r="I17721" s="166"/>
    </row>
    <row r="17722" spans="9:9" x14ac:dyDescent="0.25">
      <c r="I17722" s="166"/>
    </row>
    <row r="17723" spans="9:9" x14ac:dyDescent="0.25">
      <c r="I17723" s="166"/>
    </row>
    <row r="17724" spans="9:9" x14ac:dyDescent="0.25">
      <c r="I17724" s="166"/>
    </row>
    <row r="17725" spans="9:9" x14ac:dyDescent="0.25">
      <c r="I17725" s="166"/>
    </row>
    <row r="17726" spans="9:9" x14ac:dyDescent="0.25">
      <c r="I17726" s="166"/>
    </row>
    <row r="17727" spans="9:9" x14ac:dyDescent="0.25">
      <c r="I17727" s="166"/>
    </row>
    <row r="17728" spans="9:9" x14ac:dyDescent="0.25">
      <c r="I17728" s="166"/>
    </row>
    <row r="17729" spans="9:9" x14ac:dyDescent="0.25">
      <c r="I17729" s="166"/>
    </row>
    <row r="17730" spans="9:9" x14ac:dyDescent="0.25">
      <c r="I17730" s="166"/>
    </row>
    <row r="17731" spans="9:9" x14ac:dyDescent="0.25">
      <c r="I17731" s="166"/>
    </row>
    <row r="17732" spans="9:9" x14ac:dyDescent="0.25">
      <c r="I17732" s="166"/>
    </row>
    <row r="17733" spans="9:9" x14ac:dyDescent="0.25">
      <c r="I17733" s="166"/>
    </row>
    <row r="17734" spans="9:9" x14ac:dyDescent="0.25">
      <c r="I17734" s="166"/>
    </row>
    <row r="17735" spans="9:9" x14ac:dyDescent="0.25">
      <c r="I17735" s="166"/>
    </row>
    <row r="17736" spans="9:9" x14ac:dyDescent="0.25">
      <c r="I17736" s="166"/>
    </row>
    <row r="17737" spans="9:9" x14ac:dyDescent="0.25">
      <c r="I17737" s="166"/>
    </row>
    <row r="17738" spans="9:9" x14ac:dyDescent="0.25">
      <c r="I17738" s="166"/>
    </row>
    <row r="17739" spans="9:9" x14ac:dyDescent="0.25">
      <c r="I17739" s="166"/>
    </row>
    <row r="17740" spans="9:9" x14ac:dyDescent="0.25">
      <c r="I17740" s="166"/>
    </row>
    <row r="17741" spans="9:9" x14ac:dyDescent="0.25">
      <c r="I17741" s="166"/>
    </row>
    <row r="17742" spans="9:9" x14ac:dyDescent="0.25">
      <c r="I17742" s="166"/>
    </row>
    <row r="17743" spans="9:9" x14ac:dyDescent="0.25">
      <c r="I17743" s="166"/>
    </row>
    <row r="17744" spans="9:9" x14ac:dyDescent="0.25">
      <c r="I17744" s="166"/>
    </row>
    <row r="17745" spans="9:9" x14ac:dyDescent="0.25">
      <c r="I17745" s="166"/>
    </row>
    <row r="17746" spans="9:9" x14ac:dyDescent="0.25">
      <c r="I17746" s="166"/>
    </row>
    <row r="17747" spans="9:9" x14ac:dyDescent="0.25">
      <c r="I17747" s="166"/>
    </row>
    <row r="17748" spans="9:9" x14ac:dyDescent="0.25">
      <c r="I17748" s="166"/>
    </row>
    <row r="17749" spans="9:9" x14ac:dyDescent="0.25">
      <c r="I17749" s="166"/>
    </row>
    <row r="17750" spans="9:9" x14ac:dyDescent="0.25">
      <c r="I17750" s="166"/>
    </row>
    <row r="17751" spans="9:9" x14ac:dyDescent="0.25">
      <c r="I17751" s="166"/>
    </row>
    <row r="17752" spans="9:9" x14ac:dyDescent="0.25">
      <c r="I17752" s="166"/>
    </row>
    <row r="17753" spans="9:9" x14ac:dyDescent="0.25">
      <c r="I17753" s="166"/>
    </row>
    <row r="17754" spans="9:9" x14ac:dyDescent="0.25">
      <c r="I17754" s="166"/>
    </row>
    <row r="17755" spans="9:9" x14ac:dyDescent="0.25">
      <c r="I17755" s="166"/>
    </row>
    <row r="17756" spans="9:9" x14ac:dyDescent="0.25">
      <c r="I17756" s="166"/>
    </row>
    <row r="17757" spans="9:9" x14ac:dyDescent="0.25">
      <c r="I17757" s="166"/>
    </row>
    <row r="17758" spans="9:9" x14ac:dyDescent="0.25">
      <c r="I17758" s="166"/>
    </row>
    <row r="17759" spans="9:9" x14ac:dyDescent="0.25">
      <c r="I17759" s="166"/>
    </row>
    <row r="17760" spans="9:9" x14ac:dyDescent="0.25">
      <c r="I17760" s="166"/>
    </row>
    <row r="17761" spans="9:9" x14ac:dyDescent="0.25">
      <c r="I17761" s="166"/>
    </row>
    <row r="17762" spans="9:9" x14ac:dyDescent="0.25">
      <c r="I17762" s="166"/>
    </row>
    <row r="17763" spans="9:9" x14ac:dyDescent="0.25">
      <c r="I17763" s="166"/>
    </row>
    <row r="17764" spans="9:9" x14ac:dyDescent="0.25">
      <c r="I17764" s="166"/>
    </row>
    <row r="17765" spans="9:9" x14ac:dyDescent="0.25">
      <c r="I17765" s="166"/>
    </row>
    <row r="17766" spans="9:9" x14ac:dyDescent="0.25">
      <c r="I17766" s="166"/>
    </row>
    <row r="17767" spans="9:9" x14ac:dyDescent="0.25">
      <c r="I17767" s="166"/>
    </row>
    <row r="17768" spans="9:9" x14ac:dyDescent="0.25">
      <c r="I17768" s="166"/>
    </row>
    <row r="17769" spans="9:9" x14ac:dyDescent="0.25">
      <c r="I17769" s="166"/>
    </row>
    <row r="17770" spans="9:9" x14ac:dyDescent="0.25">
      <c r="I17770" s="166"/>
    </row>
    <row r="17771" spans="9:9" x14ac:dyDescent="0.25">
      <c r="I17771" s="166"/>
    </row>
    <row r="17772" spans="9:9" x14ac:dyDescent="0.25">
      <c r="I17772" s="166"/>
    </row>
    <row r="17773" spans="9:9" x14ac:dyDescent="0.25">
      <c r="I17773" s="166"/>
    </row>
    <row r="17774" spans="9:9" x14ac:dyDescent="0.25">
      <c r="I17774" s="166"/>
    </row>
    <row r="17775" spans="9:9" x14ac:dyDescent="0.25">
      <c r="I17775" s="166"/>
    </row>
    <row r="17776" spans="9:9" x14ac:dyDescent="0.25">
      <c r="I17776" s="166"/>
    </row>
    <row r="17777" spans="9:9" x14ac:dyDescent="0.25">
      <c r="I17777" s="166"/>
    </row>
    <row r="17778" spans="9:9" x14ac:dyDescent="0.25">
      <c r="I17778" s="166"/>
    </row>
    <row r="17779" spans="9:9" x14ac:dyDescent="0.25">
      <c r="I17779" s="166"/>
    </row>
    <row r="17780" spans="9:9" x14ac:dyDescent="0.25">
      <c r="I17780" s="166"/>
    </row>
    <row r="17781" spans="9:9" x14ac:dyDescent="0.25">
      <c r="I17781" s="166"/>
    </row>
    <row r="17782" spans="9:9" x14ac:dyDescent="0.25">
      <c r="I17782" s="166"/>
    </row>
    <row r="17783" spans="9:9" x14ac:dyDescent="0.25">
      <c r="I17783" s="166"/>
    </row>
    <row r="17784" spans="9:9" x14ac:dyDescent="0.25">
      <c r="I17784" s="166"/>
    </row>
    <row r="17785" spans="9:9" x14ac:dyDescent="0.25">
      <c r="I17785" s="166"/>
    </row>
    <row r="17786" spans="9:9" x14ac:dyDescent="0.25">
      <c r="I17786" s="166"/>
    </row>
    <row r="17787" spans="9:9" x14ac:dyDescent="0.25">
      <c r="I17787" s="166"/>
    </row>
    <row r="17788" spans="9:9" x14ac:dyDescent="0.25">
      <c r="I17788" s="166"/>
    </row>
    <row r="17789" spans="9:9" x14ac:dyDescent="0.25">
      <c r="I17789" s="166"/>
    </row>
    <row r="17790" spans="9:9" x14ac:dyDescent="0.25">
      <c r="I17790" s="166"/>
    </row>
    <row r="17791" spans="9:9" x14ac:dyDescent="0.25">
      <c r="I17791" s="166"/>
    </row>
    <row r="17792" spans="9:9" x14ac:dyDescent="0.25">
      <c r="I17792" s="166"/>
    </row>
    <row r="17793" spans="9:9" x14ac:dyDescent="0.25">
      <c r="I17793" s="166"/>
    </row>
    <row r="17794" spans="9:9" x14ac:dyDescent="0.25">
      <c r="I17794" s="166"/>
    </row>
    <row r="17795" spans="9:9" x14ac:dyDescent="0.25">
      <c r="I17795" s="166"/>
    </row>
    <row r="17796" spans="9:9" x14ac:dyDescent="0.25">
      <c r="I17796" s="166"/>
    </row>
    <row r="17797" spans="9:9" x14ac:dyDescent="0.25">
      <c r="I17797" s="166"/>
    </row>
    <row r="17798" spans="9:9" x14ac:dyDescent="0.25">
      <c r="I17798" s="166"/>
    </row>
    <row r="17799" spans="9:9" x14ac:dyDescent="0.25">
      <c r="I17799" s="166"/>
    </row>
    <row r="17800" spans="9:9" x14ac:dyDescent="0.25">
      <c r="I17800" s="166"/>
    </row>
    <row r="17801" spans="9:9" x14ac:dyDescent="0.25">
      <c r="I17801" s="166"/>
    </row>
    <row r="17802" spans="9:9" x14ac:dyDescent="0.25">
      <c r="I17802" s="166"/>
    </row>
    <row r="17803" spans="9:9" x14ac:dyDescent="0.25">
      <c r="I17803" s="166"/>
    </row>
    <row r="17804" spans="9:9" x14ac:dyDescent="0.25">
      <c r="I17804" s="166"/>
    </row>
    <row r="17805" spans="9:9" x14ac:dyDescent="0.25">
      <c r="I17805" s="166"/>
    </row>
    <row r="17806" spans="9:9" x14ac:dyDescent="0.25">
      <c r="I17806" s="166"/>
    </row>
    <row r="17807" spans="9:9" x14ac:dyDescent="0.25">
      <c r="I17807" s="166"/>
    </row>
    <row r="17808" spans="9:9" x14ac:dyDescent="0.25">
      <c r="I17808" s="166"/>
    </row>
    <row r="17809" spans="9:9" x14ac:dyDescent="0.25">
      <c r="I17809" s="166"/>
    </row>
    <row r="17810" spans="9:9" x14ac:dyDescent="0.25">
      <c r="I17810" s="166"/>
    </row>
    <row r="17811" spans="9:9" x14ac:dyDescent="0.25">
      <c r="I17811" s="166"/>
    </row>
    <row r="17812" spans="9:9" x14ac:dyDescent="0.25">
      <c r="I17812" s="166"/>
    </row>
    <row r="17813" spans="9:9" x14ac:dyDescent="0.25">
      <c r="I17813" s="166"/>
    </row>
    <row r="17814" spans="9:9" x14ac:dyDescent="0.25">
      <c r="I17814" s="166"/>
    </row>
    <row r="17815" spans="9:9" x14ac:dyDescent="0.25">
      <c r="I17815" s="166"/>
    </row>
    <row r="17816" spans="9:9" x14ac:dyDescent="0.25">
      <c r="I17816" s="166"/>
    </row>
    <row r="17817" spans="9:9" x14ac:dyDescent="0.25">
      <c r="I17817" s="166"/>
    </row>
    <row r="17818" spans="9:9" x14ac:dyDescent="0.25">
      <c r="I17818" s="166"/>
    </row>
    <row r="17819" spans="9:9" x14ac:dyDescent="0.25">
      <c r="I17819" s="166"/>
    </row>
    <row r="17820" spans="9:9" x14ac:dyDescent="0.25">
      <c r="I17820" s="166"/>
    </row>
    <row r="17821" spans="9:9" x14ac:dyDescent="0.25">
      <c r="I17821" s="166"/>
    </row>
    <row r="17822" spans="9:9" x14ac:dyDescent="0.25">
      <c r="I17822" s="166"/>
    </row>
    <row r="17823" spans="9:9" x14ac:dyDescent="0.25">
      <c r="I17823" s="166"/>
    </row>
    <row r="17824" spans="9:9" x14ac:dyDescent="0.25">
      <c r="I17824" s="166"/>
    </row>
    <row r="17825" spans="9:9" x14ac:dyDescent="0.25">
      <c r="I17825" s="166"/>
    </row>
    <row r="17826" spans="9:9" x14ac:dyDescent="0.25">
      <c r="I17826" s="166"/>
    </row>
    <row r="17827" spans="9:9" x14ac:dyDescent="0.25">
      <c r="I17827" s="166"/>
    </row>
    <row r="17828" spans="9:9" x14ac:dyDescent="0.25">
      <c r="I17828" s="166"/>
    </row>
    <row r="17829" spans="9:9" x14ac:dyDescent="0.25">
      <c r="I17829" s="166"/>
    </row>
    <row r="17830" spans="9:9" x14ac:dyDescent="0.25">
      <c r="I17830" s="166"/>
    </row>
    <row r="17831" spans="9:9" x14ac:dyDescent="0.25">
      <c r="I17831" s="166"/>
    </row>
    <row r="17832" spans="9:9" x14ac:dyDescent="0.25">
      <c r="I17832" s="166"/>
    </row>
    <row r="17833" spans="9:9" x14ac:dyDescent="0.25">
      <c r="I17833" s="166"/>
    </row>
    <row r="17834" spans="9:9" x14ac:dyDescent="0.25">
      <c r="I17834" s="166"/>
    </row>
    <row r="17835" spans="9:9" x14ac:dyDescent="0.25">
      <c r="I17835" s="166"/>
    </row>
    <row r="17836" spans="9:9" x14ac:dyDescent="0.25">
      <c r="I17836" s="166"/>
    </row>
    <row r="17837" spans="9:9" x14ac:dyDescent="0.25">
      <c r="I17837" s="166"/>
    </row>
    <row r="17838" spans="9:9" x14ac:dyDescent="0.25">
      <c r="I17838" s="166"/>
    </row>
    <row r="17839" spans="9:9" x14ac:dyDescent="0.25">
      <c r="I17839" s="166"/>
    </row>
    <row r="17840" spans="9:9" x14ac:dyDescent="0.25">
      <c r="I17840" s="166"/>
    </row>
    <row r="17841" spans="9:9" x14ac:dyDescent="0.25">
      <c r="I17841" s="166"/>
    </row>
    <row r="17842" spans="9:9" x14ac:dyDescent="0.25">
      <c r="I17842" s="166"/>
    </row>
    <row r="17843" spans="9:9" x14ac:dyDescent="0.25">
      <c r="I17843" s="166"/>
    </row>
    <row r="17844" spans="9:9" x14ac:dyDescent="0.25">
      <c r="I17844" s="166"/>
    </row>
    <row r="17845" spans="9:9" x14ac:dyDescent="0.25">
      <c r="I17845" s="166"/>
    </row>
    <row r="17846" spans="9:9" x14ac:dyDescent="0.25">
      <c r="I17846" s="166"/>
    </row>
    <row r="17847" spans="9:9" x14ac:dyDescent="0.25">
      <c r="I17847" s="166"/>
    </row>
    <row r="17848" spans="9:9" x14ac:dyDescent="0.25">
      <c r="I17848" s="166"/>
    </row>
    <row r="17849" spans="9:9" x14ac:dyDescent="0.25">
      <c r="I17849" s="166"/>
    </row>
    <row r="17850" spans="9:9" x14ac:dyDescent="0.25">
      <c r="I17850" s="166"/>
    </row>
    <row r="17851" spans="9:9" x14ac:dyDescent="0.25">
      <c r="I17851" s="166"/>
    </row>
    <row r="17852" spans="9:9" x14ac:dyDescent="0.25">
      <c r="I17852" s="166"/>
    </row>
    <row r="17853" spans="9:9" x14ac:dyDescent="0.25">
      <c r="I17853" s="166"/>
    </row>
    <row r="17854" spans="9:9" x14ac:dyDescent="0.25">
      <c r="I17854" s="166"/>
    </row>
    <row r="17855" spans="9:9" x14ac:dyDescent="0.25">
      <c r="I17855" s="166"/>
    </row>
    <row r="17856" spans="9:9" x14ac:dyDescent="0.25">
      <c r="I17856" s="166"/>
    </row>
    <row r="17857" spans="9:9" x14ac:dyDescent="0.25">
      <c r="I17857" s="166"/>
    </row>
    <row r="17858" spans="9:9" x14ac:dyDescent="0.25">
      <c r="I17858" s="166"/>
    </row>
    <row r="17859" spans="9:9" x14ac:dyDescent="0.25">
      <c r="I17859" s="166"/>
    </row>
    <row r="17860" spans="9:9" x14ac:dyDescent="0.25">
      <c r="I17860" s="166"/>
    </row>
    <row r="17861" spans="9:9" x14ac:dyDescent="0.25">
      <c r="I17861" s="166"/>
    </row>
    <row r="17862" spans="9:9" x14ac:dyDescent="0.25">
      <c r="I17862" s="166"/>
    </row>
    <row r="17863" spans="9:9" x14ac:dyDescent="0.25">
      <c r="I17863" s="166"/>
    </row>
    <row r="17864" spans="9:9" x14ac:dyDescent="0.25">
      <c r="I17864" s="166"/>
    </row>
    <row r="17865" spans="9:9" x14ac:dyDescent="0.25">
      <c r="I17865" s="166"/>
    </row>
    <row r="17866" spans="9:9" x14ac:dyDescent="0.25">
      <c r="I17866" s="166"/>
    </row>
    <row r="17867" spans="9:9" x14ac:dyDescent="0.25">
      <c r="I17867" s="166"/>
    </row>
    <row r="17868" spans="9:9" x14ac:dyDescent="0.25">
      <c r="I17868" s="166"/>
    </row>
    <row r="17869" spans="9:9" x14ac:dyDescent="0.25">
      <c r="I17869" s="166"/>
    </row>
    <row r="17870" spans="9:9" x14ac:dyDescent="0.25">
      <c r="I17870" s="166"/>
    </row>
    <row r="17871" spans="9:9" x14ac:dyDescent="0.25">
      <c r="I17871" s="166"/>
    </row>
    <row r="17872" spans="9:9" x14ac:dyDescent="0.25">
      <c r="I17872" s="166"/>
    </row>
    <row r="17873" spans="9:9" x14ac:dyDescent="0.25">
      <c r="I17873" s="166"/>
    </row>
    <row r="17874" spans="9:9" x14ac:dyDescent="0.25">
      <c r="I17874" s="166"/>
    </row>
    <row r="17875" spans="9:9" x14ac:dyDescent="0.25">
      <c r="I17875" s="166"/>
    </row>
    <row r="17876" spans="9:9" x14ac:dyDescent="0.25">
      <c r="I17876" s="166"/>
    </row>
    <row r="17877" spans="9:9" x14ac:dyDescent="0.25">
      <c r="I17877" s="166"/>
    </row>
    <row r="17878" spans="9:9" x14ac:dyDescent="0.25">
      <c r="I17878" s="166"/>
    </row>
    <row r="17879" spans="9:9" x14ac:dyDescent="0.25">
      <c r="I17879" s="166"/>
    </row>
    <row r="17880" spans="9:9" x14ac:dyDescent="0.25">
      <c r="I17880" s="166"/>
    </row>
    <row r="17881" spans="9:9" x14ac:dyDescent="0.25">
      <c r="I17881" s="166"/>
    </row>
    <row r="17882" spans="9:9" x14ac:dyDescent="0.25">
      <c r="I17882" s="166"/>
    </row>
    <row r="17883" spans="9:9" x14ac:dyDescent="0.25">
      <c r="I17883" s="166"/>
    </row>
    <row r="17884" spans="9:9" x14ac:dyDescent="0.25">
      <c r="I17884" s="166"/>
    </row>
    <row r="17885" spans="9:9" x14ac:dyDescent="0.25">
      <c r="I17885" s="166"/>
    </row>
    <row r="17886" spans="9:9" x14ac:dyDescent="0.25">
      <c r="I17886" s="166"/>
    </row>
    <row r="17887" spans="9:9" x14ac:dyDescent="0.25">
      <c r="I17887" s="166"/>
    </row>
    <row r="17888" spans="9:9" x14ac:dyDescent="0.25">
      <c r="I17888" s="166"/>
    </row>
    <row r="17889" spans="9:9" x14ac:dyDescent="0.25">
      <c r="I17889" s="166"/>
    </row>
    <row r="17890" spans="9:9" x14ac:dyDescent="0.25">
      <c r="I17890" s="166"/>
    </row>
    <row r="17891" spans="9:9" x14ac:dyDescent="0.25">
      <c r="I17891" s="166"/>
    </row>
    <row r="17892" spans="9:9" x14ac:dyDescent="0.25">
      <c r="I17892" s="166"/>
    </row>
    <row r="17893" spans="9:9" x14ac:dyDescent="0.25">
      <c r="I17893" s="166"/>
    </row>
    <row r="17894" spans="9:9" x14ac:dyDescent="0.25">
      <c r="I17894" s="166"/>
    </row>
    <row r="17895" spans="9:9" x14ac:dyDescent="0.25">
      <c r="I17895" s="166"/>
    </row>
    <row r="17896" spans="9:9" x14ac:dyDescent="0.25">
      <c r="I17896" s="166"/>
    </row>
    <row r="17897" spans="9:9" x14ac:dyDescent="0.25">
      <c r="I17897" s="166"/>
    </row>
    <row r="17898" spans="9:9" x14ac:dyDescent="0.25">
      <c r="I17898" s="166"/>
    </row>
    <row r="17899" spans="9:9" x14ac:dyDescent="0.25">
      <c r="I17899" s="166"/>
    </row>
    <row r="17900" spans="9:9" x14ac:dyDescent="0.25">
      <c r="I17900" s="166"/>
    </row>
    <row r="17901" spans="9:9" x14ac:dyDescent="0.25">
      <c r="I17901" s="166"/>
    </row>
    <row r="17902" spans="9:9" x14ac:dyDescent="0.25">
      <c r="I17902" s="166"/>
    </row>
    <row r="17903" spans="9:9" x14ac:dyDescent="0.25">
      <c r="I17903" s="166"/>
    </row>
    <row r="17904" spans="9:9" x14ac:dyDescent="0.25">
      <c r="I17904" s="166"/>
    </row>
    <row r="17905" spans="9:9" x14ac:dyDescent="0.25">
      <c r="I17905" s="166"/>
    </row>
    <row r="17906" spans="9:9" x14ac:dyDescent="0.25">
      <c r="I17906" s="166"/>
    </row>
    <row r="17907" spans="9:9" x14ac:dyDescent="0.25">
      <c r="I17907" s="166"/>
    </row>
    <row r="17908" spans="9:9" x14ac:dyDescent="0.25">
      <c r="I17908" s="166"/>
    </row>
    <row r="17909" spans="9:9" x14ac:dyDescent="0.25">
      <c r="I17909" s="166"/>
    </row>
    <row r="17910" spans="9:9" x14ac:dyDescent="0.25">
      <c r="I17910" s="166"/>
    </row>
    <row r="17911" spans="9:9" x14ac:dyDescent="0.25">
      <c r="I17911" s="166"/>
    </row>
    <row r="17912" spans="9:9" x14ac:dyDescent="0.25">
      <c r="I17912" s="166"/>
    </row>
    <row r="17913" spans="9:9" x14ac:dyDescent="0.25">
      <c r="I17913" s="166"/>
    </row>
    <row r="17914" spans="9:9" x14ac:dyDescent="0.25">
      <c r="I17914" s="166"/>
    </row>
    <row r="17915" spans="9:9" x14ac:dyDescent="0.25">
      <c r="I17915" s="166"/>
    </row>
    <row r="17916" spans="9:9" x14ac:dyDescent="0.25">
      <c r="I17916" s="166"/>
    </row>
    <row r="17917" spans="9:9" x14ac:dyDescent="0.25">
      <c r="I17917" s="166"/>
    </row>
    <row r="17918" spans="9:9" x14ac:dyDescent="0.25">
      <c r="I17918" s="166"/>
    </row>
    <row r="17919" spans="9:9" x14ac:dyDescent="0.25">
      <c r="I17919" s="166"/>
    </row>
    <row r="17920" spans="9:9" x14ac:dyDescent="0.25">
      <c r="I17920" s="166"/>
    </row>
    <row r="17921" spans="9:9" x14ac:dyDescent="0.25">
      <c r="I17921" s="166"/>
    </row>
    <row r="17922" spans="9:9" x14ac:dyDescent="0.25">
      <c r="I17922" s="166"/>
    </row>
    <row r="17923" spans="9:9" x14ac:dyDescent="0.25">
      <c r="I17923" s="166"/>
    </row>
    <row r="17924" spans="9:9" x14ac:dyDescent="0.25">
      <c r="I17924" s="166"/>
    </row>
    <row r="17925" spans="9:9" x14ac:dyDescent="0.25">
      <c r="I17925" s="166"/>
    </row>
    <row r="17926" spans="9:9" x14ac:dyDescent="0.25">
      <c r="I17926" s="166"/>
    </row>
    <row r="17927" spans="9:9" x14ac:dyDescent="0.25">
      <c r="I17927" s="166"/>
    </row>
    <row r="17928" spans="9:9" x14ac:dyDescent="0.25">
      <c r="I17928" s="166"/>
    </row>
    <row r="17929" spans="9:9" x14ac:dyDescent="0.25">
      <c r="I17929" s="166"/>
    </row>
    <row r="17930" spans="9:9" x14ac:dyDescent="0.25">
      <c r="I17930" s="166"/>
    </row>
    <row r="17931" spans="9:9" x14ac:dyDescent="0.25">
      <c r="I17931" s="166"/>
    </row>
    <row r="17932" spans="9:9" x14ac:dyDescent="0.25">
      <c r="I17932" s="166"/>
    </row>
    <row r="17933" spans="9:9" x14ac:dyDescent="0.25">
      <c r="I17933" s="166"/>
    </row>
    <row r="17934" spans="9:9" x14ac:dyDescent="0.25">
      <c r="I17934" s="166"/>
    </row>
    <row r="17935" spans="9:9" x14ac:dyDescent="0.25">
      <c r="I17935" s="166"/>
    </row>
    <row r="17936" spans="9:9" x14ac:dyDescent="0.25">
      <c r="I17936" s="166"/>
    </row>
    <row r="17937" spans="9:9" x14ac:dyDescent="0.25">
      <c r="I17937" s="166"/>
    </row>
    <row r="17938" spans="9:9" x14ac:dyDescent="0.25">
      <c r="I17938" s="166"/>
    </row>
    <row r="17939" spans="9:9" x14ac:dyDescent="0.25">
      <c r="I17939" s="166"/>
    </row>
    <row r="17940" spans="9:9" x14ac:dyDescent="0.25">
      <c r="I17940" s="166"/>
    </row>
    <row r="17941" spans="9:9" x14ac:dyDescent="0.25">
      <c r="I17941" s="166"/>
    </row>
    <row r="17942" spans="9:9" x14ac:dyDescent="0.25">
      <c r="I17942" s="166"/>
    </row>
    <row r="17943" spans="9:9" x14ac:dyDescent="0.25">
      <c r="I17943" s="166"/>
    </row>
    <row r="17944" spans="9:9" x14ac:dyDescent="0.25">
      <c r="I17944" s="166"/>
    </row>
    <row r="17945" spans="9:9" x14ac:dyDescent="0.25">
      <c r="I17945" s="166"/>
    </row>
    <row r="17946" spans="9:9" x14ac:dyDescent="0.25">
      <c r="I17946" s="166"/>
    </row>
    <row r="17947" spans="9:9" x14ac:dyDescent="0.25">
      <c r="I17947" s="166"/>
    </row>
    <row r="17948" spans="9:9" x14ac:dyDescent="0.25">
      <c r="I17948" s="166"/>
    </row>
    <row r="17949" spans="9:9" x14ac:dyDescent="0.25">
      <c r="I17949" s="166"/>
    </row>
    <row r="17950" spans="9:9" x14ac:dyDescent="0.25">
      <c r="I17950" s="166"/>
    </row>
    <row r="17951" spans="9:9" x14ac:dyDescent="0.25">
      <c r="I17951" s="166"/>
    </row>
    <row r="17952" spans="9:9" x14ac:dyDescent="0.25">
      <c r="I17952" s="166"/>
    </row>
    <row r="17953" spans="9:9" x14ac:dyDescent="0.25">
      <c r="I17953" s="166"/>
    </row>
    <row r="17954" spans="9:9" x14ac:dyDescent="0.25">
      <c r="I17954" s="166"/>
    </row>
    <row r="17955" spans="9:9" x14ac:dyDescent="0.25">
      <c r="I17955" s="166"/>
    </row>
    <row r="17956" spans="9:9" x14ac:dyDescent="0.25">
      <c r="I17956" s="166"/>
    </row>
    <row r="17957" spans="9:9" x14ac:dyDescent="0.25">
      <c r="I17957" s="166"/>
    </row>
    <row r="17958" spans="9:9" x14ac:dyDescent="0.25">
      <c r="I17958" s="166"/>
    </row>
    <row r="17959" spans="9:9" x14ac:dyDescent="0.25">
      <c r="I17959" s="166"/>
    </row>
    <row r="17960" spans="9:9" x14ac:dyDescent="0.25">
      <c r="I17960" s="166"/>
    </row>
    <row r="17961" spans="9:9" x14ac:dyDescent="0.25">
      <c r="I17961" s="166"/>
    </row>
    <row r="17962" spans="9:9" x14ac:dyDescent="0.25">
      <c r="I17962" s="166"/>
    </row>
    <row r="17963" spans="9:9" x14ac:dyDescent="0.25">
      <c r="I17963" s="166"/>
    </row>
    <row r="17964" spans="9:9" x14ac:dyDescent="0.25">
      <c r="I17964" s="166"/>
    </row>
    <row r="17965" spans="9:9" x14ac:dyDescent="0.25">
      <c r="I17965" s="166"/>
    </row>
    <row r="17966" spans="9:9" x14ac:dyDescent="0.25">
      <c r="I17966" s="166"/>
    </row>
    <row r="17967" spans="9:9" x14ac:dyDescent="0.25">
      <c r="I17967" s="166"/>
    </row>
    <row r="17968" spans="9:9" x14ac:dyDescent="0.25">
      <c r="I17968" s="166"/>
    </row>
    <row r="17969" spans="9:9" x14ac:dyDescent="0.25">
      <c r="I17969" s="166"/>
    </row>
    <row r="17970" spans="9:9" x14ac:dyDescent="0.25">
      <c r="I17970" s="166"/>
    </row>
    <row r="17971" spans="9:9" x14ac:dyDescent="0.25">
      <c r="I17971" s="166"/>
    </row>
    <row r="17972" spans="9:9" x14ac:dyDescent="0.25">
      <c r="I17972" s="166"/>
    </row>
    <row r="17973" spans="9:9" x14ac:dyDescent="0.25">
      <c r="I17973" s="166"/>
    </row>
    <row r="17974" spans="9:9" x14ac:dyDescent="0.25">
      <c r="I17974" s="166"/>
    </row>
    <row r="17975" spans="9:9" x14ac:dyDescent="0.25">
      <c r="I17975" s="166"/>
    </row>
    <row r="17976" spans="9:9" x14ac:dyDescent="0.25">
      <c r="I17976" s="166"/>
    </row>
    <row r="17977" spans="9:9" x14ac:dyDescent="0.25">
      <c r="I17977" s="166"/>
    </row>
    <row r="17978" spans="9:9" x14ac:dyDescent="0.25">
      <c r="I17978" s="166"/>
    </row>
    <row r="17979" spans="9:9" x14ac:dyDescent="0.25">
      <c r="I17979" s="166"/>
    </row>
    <row r="17980" spans="9:9" x14ac:dyDescent="0.25">
      <c r="I17980" s="166"/>
    </row>
    <row r="17981" spans="9:9" x14ac:dyDescent="0.25">
      <c r="I17981" s="166"/>
    </row>
    <row r="17982" spans="9:9" x14ac:dyDescent="0.25">
      <c r="I17982" s="166"/>
    </row>
    <row r="17983" spans="9:9" x14ac:dyDescent="0.25">
      <c r="I17983" s="166"/>
    </row>
    <row r="17984" spans="9:9" x14ac:dyDescent="0.25">
      <c r="I17984" s="166"/>
    </row>
    <row r="17985" spans="9:9" x14ac:dyDescent="0.25">
      <c r="I17985" s="166"/>
    </row>
    <row r="17986" spans="9:9" x14ac:dyDescent="0.25">
      <c r="I17986" s="166"/>
    </row>
    <row r="17987" spans="9:9" x14ac:dyDescent="0.25">
      <c r="I17987" s="166"/>
    </row>
    <row r="17988" spans="9:9" x14ac:dyDescent="0.25">
      <c r="I17988" s="166"/>
    </row>
    <row r="17989" spans="9:9" x14ac:dyDescent="0.25">
      <c r="I17989" s="166"/>
    </row>
    <row r="17990" spans="9:9" x14ac:dyDescent="0.25">
      <c r="I17990" s="166"/>
    </row>
    <row r="17991" spans="9:9" x14ac:dyDescent="0.25">
      <c r="I17991" s="166"/>
    </row>
    <row r="17992" spans="9:9" x14ac:dyDescent="0.25">
      <c r="I17992" s="166"/>
    </row>
    <row r="17993" spans="9:9" x14ac:dyDescent="0.25">
      <c r="I17993" s="166"/>
    </row>
    <row r="17994" spans="9:9" x14ac:dyDescent="0.25">
      <c r="I17994" s="166"/>
    </row>
    <row r="17995" spans="9:9" x14ac:dyDescent="0.25">
      <c r="I17995" s="166"/>
    </row>
    <row r="17996" spans="9:9" x14ac:dyDescent="0.25">
      <c r="I17996" s="166"/>
    </row>
    <row r="17997" spans="9:9" x14ac:dyDescent="0.25">
      <c r="I17997" s="166"/>
    </row>
    <row r="17998" spans="9:9" x14ac:dyDescent="0.25">
      <c r="I17998" s="166"/>
    </row>
    <row r="17999" spans="9:9" x14ac:dyDescent="0.25">
      <c r="I17999" s="166"/>
    </row>
    <row r="18000" spans="9:9" x14ac:dyDescent="0.25">
      <c r="I18000" s="166"/>
    </row>
    <row r="18001" spans="9:9" x14ac:dyDescent="0.25">
      <c r="I18001" s="166"/>
    </row>
    <row r="18002" spans="9:9" x14ac:dyDescent="0.25">
      <c r="I18002" s="166"/>
    </row>
    <row r="18003" spans="9:9" x14ac:dyDescent="0.25">
      <c r="I18003" s="166"/>
    </row>
    <row r="18004" spans="9:9" x14ac:dyDescent="0.25">
      <c r="I18004" s="166"/>
    </row>
    <row r="18005" spans="9:9" x14ac:dyDescent="0.25">
      <c r="I18005" s="166"/>
    </row>
    <row r="18006" spans="9:9" x14ac:dyDescent="0.25">
      <c r="I18006" s="166"/>
    </row>
    <row r="18007" spans="9:9" x14ac:dyDescent="0.25">
      <c r="I18007" s="166"/>
    </row>
    <row r="18008" spans="9:9" x14ac:dyDescent="0.25">
      <c r="I18008" s="166"/>
    </row>
    <row r="18009" spans="9:9" x14ac:dyDescent="0.25">
      <c r="I18009" s="166"/>
    </row>
    <row r="18010" spans="9:9" x14ac:dyDescent="0.25">
      <c r="I18010" s="166"/>
    </row>
    <row r="18011" spans="9:9" x14ac:dyDescent="0.25">
      <c r="I18011" s="166"/>
    </row>
    <row r="18012" spans="9:9" x14ac:dyDescent="0.25">
      <c r="I18012" s="166"/>
    </row>
    <row r="18013" spans="9:9" x14ac:dyDescent="0.25">
      <c r="I18013" s="166"/>
    </row>
    <row r="18014" spans="9:9" x14ac:dyDescent="0.25">
      <c r="I18014" s="166"/>
    </row>
    <row r="18015" spans="9:9" x14ac:dyDescent="0.25">
      <c r="I18015" s="166"/>
    </row>
    <row r="18016" spans="9:9" x14ac:dyDescent="0.25">
      <c r="I18016" s="166"/>
    </row>
    <row r="18017" spans="9:9" x14ac:dyDescent="0.25">
      <c r="I18017" s="166"/>
    </row>
    <row r="18018" spans="9:9" x14ac:dyDescent="0.25">
      <c r="I18018" s="166"/>
    </row>
    <row r="18019" spans="9:9" x14ac:dyDescent="0.25">
      <c r="I18019" s="166"/>
    </row>
    <row r="18020" spans="9:9" x14ac:dyDescent="0.25">
      <c r="I18020" s="166"/>
    </row>
    <row r="18021" spans="9:9" x14ac:dyDescent="0.25">
      <c r="I18021" s="166"/>
    </row>
    <row r="18022" spans="9:9" x14ac:dyDescent="0.25">
      <c r="I18022" s="166"/>
    </row>
    <row r="18023" spans="9:9" x14ac:dyDescent="0.25">
      <c r="I18023" s="166"/>
    </row>
    <row r="18024" spans="9:9" x14ac:dyDescent="0.25">
      <c r="I18024" s="166"/>
    </row>
    <row r="18025" spans="9:9" x14ac:dyDescent="0.25">
      <c r="I18025" s="166"/>
    </row>
    <row r="18026" spans="9:9" x14ac:dyDescent="0.25">
      <c r="I18026" s="166"/>
    </row>
    <row r="18027" spans="9:9" x14ac:dyDescent="0.25">
      <c r="I18027" s="166"/>
    </row>
    <row r="18028" spans="9:9" x14ac:dyDescent="0.25">
      <c r="I18028" s="166"/>
    </row>
    <row r="18029" spans="9:9" x14ac:dyDescent="0.25">
      <c r="I18029" s="166"/>
    </row>
    <row r="18030" spans="9:9" x14ac:dyDescent="0.25">
      <c r="I18030" s="166"/>
    </row>
    <row r="18031" spans="9:9" x14ac:dyDescent="0.25">
      <c r="I18031" s="166"/>
    </row>
    <row r="18032" spans="9:9" x14ac:dyDescent="0.25">
      <c r="I18032" s="166"/>
    </row>
    <row r="18033" spans="9:9" x14ac:dyDescent="0.25">
      <c r="I18033" s="166"/>
    </row>
    <row r="18034" spans="9:9" x14ac:dyDescent="0.25">
      <c r="I18034" s="166"/>
    </row>
    <row r="18035" spans="9:9" x14ac:dyDescent="0.25">
      <c r="I18035" s="166"/>
    </row>
    <row r="18036" spans="9:9" x14ac:dyDescent="0.25">
      <c r="I18036" s="166"/>
    </row>
    <row r="18037" spans="9:9" x14ac:dyDescent="0.25">
      <c r="I18037" s="166"/>
    </row>
    <row r="18038" spans="9:9" x14ac:dyDescent="0.25">
      <c r="I18038" s="166"/>
    </row>
    <row r="18039" spans="9:9" x14ac:dyDescent="0.25">
      <c r="I18039" s="166"/>
    </row>
    <row r="18040" spans="9:9" x14ac:dyDescent="0.25">
      <c r="I18040" s="166"/>
    </row>
    <row r="18041" spans="9:9" x14ac:dyDescent="0.25">
      <c r="I18041" s="166"/>
    </row>
    <row r="18042" spans="9:9" x14ac:dyDescent="0.25">
      <c r="I18042" s="166"/>
    </row>
    <row r="18043" spans="9:9" x14ac:dyDescent="0.25">
      <c r="I18043" s="166"/>
    </row>
    <row r="18044" spans="9:9" x14ac:dyDescent="0.25">
      <c r="I18044" s="166"/>
    </row>
    <row r="18045" spans="9:9" x14ac:dyDescent="0.25">
      <c r="I18045" s="166"/>
    </row>
    <row r="18046" spans="9:9" x14ac:dyDescent="0.25">
      <c r="I18046" s="166"/>
    </row>
    <row r="18047" spans="9:9" x14ac:dyDescent="0.25">
      <c r="I18047" s="166"/>
    </row>
    <row r="18048" spans="9:9" x14ac:dyDescent="0.25">
      <c r="I18048" s="166"/>
    </row>
    <row r="18049" spans="9:9" x14ac:dyDescent="0.25">
      <c r="I18049" s="166"/>
    </row>
    <row r="18050" spans="9:9" x14ac:dyDescent="0.25">
      <c r="I18050" s="166"/>
    </row>
    <row r="18051" spans="9:9" x14ac:dyDescent="0.25">
      <c r="I18051" s="166"/>
    </row>
    <row r="18052" spans="9:9" x14ac:dyDescent="0.25">
      <c r="I18052" s="166"/>
    </row>
    <row r="18053" spans="9:9" x14ac:dyDescent="0.25">
      <c r="I18053" s="166"/>
    </row>
    <row r="18054" spans="9:9" x14ac:dyDescent="0.25">
      <c r="I18054" s="166"/>
    </row>
    <row r="18055" spans="9:9" x14ac:dyDescent="0.25">
      <c r="I18055" s="166"/>
    </row>
    <row r="18056" spans="9:9" x14ac:dyDescent="0.25">
      <c r="I18056" s="166"/>
    </row>
    <row r="18057" spans="9:9" x14ac:dyDescent="0.25">
      <c r="I18057" s="166"/>
    </row>
    <row r="18058" spans="9:9" x14ac:dyDescent="0.25">
      <c r="I18058" s="166"/>
    </row>
    <row r="18059" spans="9:9" x14ac:dyDescent="0.25">
      <c r="I18059" s="166"/>
    </row>
    <row r="18060" spans="9:9" x14ac:dyDescent="0.25">
      <c r="I18060" s="166"/>
    </row>
    <row r="18061" spans="9:9" x14ac:dyDescent="0.25">
      <c r="I18061" s="166"/>
    </row>
    <row r="18062" spans="9:9" x14ac:dyDescent="0.25">
      <c r="I18062" s="166"/>
    </row>
    <row r="18063" spans="9:9" x14ac:dyDescent="0.25">
      <c r="I18063" s="166"/>
    </row>
    <row r="18064" spans="9:9" x14ac:dyDescent="0.25">
      <c r="I18064" s="166"/>
    </row>
    <row r="18065" spans="9:9" x14ac:dyDescent="0.25">
      <c r="I18065" s="166"/>
    </row>
    <row r="18066" spans="9:9" x14ac:dyDescent="0.25">
      <c r="I18066" s="166"/>
    </row>
    <row r="18067" spans="9:9" x14ac:dyDescent="0.25">
      <c r="I18067" s="166"/>
    </row>
    <row r="18068" spans="9:9" x14ac:dyDescent="0.25">
      <c r="I18068" s="166"/>
    </row>
    <row r="18069" spans="9:9" x14ac:dyDescent="0.25">
      <c r="I18069" s="166"/>
    </row>
    <row r="18070" spans="9:9" x14ac:dyDescent="0.25">
      <c r="I18070" s="166"/>
    </row>
    <row r="18071" spans="9:9" x14ac:dyDescent="0.25">
      <c r="I18071" s="166"/>
    </row>
    <row r="18072" spans="9:9" x14ac:dyDescent="0.25">
      <c r="I18072" s="166"/>
    </row>
    <row r="18073" spans="9:9" x14ac:dyDescent="0.25">
      <c r="I18073" s="166"/>
    </row>
    <row r="18074" spans="9:9" x14ac:dyDescent="0.25">
      <c r="I18074" s="166"/>
    </row>
    <row r="18075" spans="9:9" x14ac:dyDescent="0.25">
      <c r="I18075" s="166"/>
    </row>
    <row r="18076" spans="9:9" x14ac:dyDescent="0.25">
      <c r="I18076" s="166"/>
    </row>
    <row r="18077" spans="9:9" x14ac:dyDescent="0.25">
      <c r="I18077" s="166"/>
    </row>
    <row r="18078" spans="9:9" x14ac:dyDescent="0.25">
      <c r="I18078" s="166"/>
    </row>
    <row r="18079" spans="9:9" x14ac:dyDescent="0.25">
      <c r="I18079" s="166"/>
    </row>
    <row r="18080" spans="9:9" x14ac:dyDescent="0.25">
      <c r="I18080" s="166"/>
    </row>
    <row r="18081" spans="9:9" x14ac:dyDescent="0.25">
      <c r="I18081" s="166"/>
    </row>
    <row r="18082" spans="9:9" x14ac:dyDescent="0.25">
      <c r="I18082" s="166"/>
    </row>
    <row r="18083" spans="9:9" x14ac:dyDescent="0.25">
      <c r="I18083" s="166"/>
    </row>
    <row r="18084" spans="9:9" x14ac:dyDescent="0.25">
      <c r="I18084" s="166"/>
    </row>
    <row r="18085" spans="9:9" x14ac:dyDescent="0.25">
      <c r="I18085" s="166"/>
    </row>
    <row r="18086" spans="9:9" x14ac:dyDescent="0.25">
      <c r="I18086" s="166"/>
    </row>
    <row r="18087" spans="9:9" x14ac:dyDescent="0.25">
      <c r="I18087" s="166"/>
    </row>
    <row r="18088" spans="9:9" x14ac:dyDescent="0.25">
      <c r="I18088" s="166"/>
    </row>
    <row r="18089" spans="9:9" x14ac:dyDescent="0.25">
      <c r="I18089" s="166"/>
    </row>
    <row r="18090" spans="9:9" x14ac:dyDescent="0.25">
      <c r="I18090" s="166"/>
    </row>
    <row r="18091" spans="9:9" x14ac:dyDescent="0.25">
      <c r="I18091" s="166"/>
    </row>
    <row r="18092" spans="9:9" x14ac:dyDescent="0.25">
      <c r="I18092" s="166"/>
    </row>
    <row r="18093" spans="9:9" x14ac:dyDescent="0.25">
      <c r="I18093" s="166"/>
    </row>
    <row r="18094" spans="9:9" x14ac:dyDescent="0.25">
      <c r="I18094" s="166"/>
    </row>
    <row r="18095" spans="9:9" x14ac:dyDescent="0.25">
      <c r="I18095" s="166"/>
    </row>
    <row r="18096" spans="9:9" x14ac:dyDescent="0.25">
      <c r="I18096" s="166"/>
    </row>
    <row r="18097" spans="9:9" x14ac:dyDescent="0.25">
      <c r="I18097" s="166"/>
    </row>
    <row r="18098" spans="9:9" x14ac:dyDescent="0.25">
      <c r="I18098" s="166"/>
    </row>
    <row r="18099" spans="9:9" x14ac:dyDescent="0.25">
      <c r="I18099" s="166"/>
    </row>
    <row r="18100" spans="9:9" x14ac:dyDescent="0.25">
      <c r="I18100" s="166"/>
    </row>
    <row r="18101" spans="9:9" x14ac:dyDescent="0.25">
      <c r="I18101" s="166"/>
    </row>
    <row r="18102" spans="9:9" x14ac:dyDescent="0.25">
      <c r="I18102" s="166"/>
    </row>
    <row r="18103" spans="9:9" x14ac:dyDescent="0.25">
      <c r="I18103" s="166"/>
    </row>
    <row r="18104" spans="9:9" x14ac:dyDescent="0.25">
      <c r="I18104" s="166"/>
    </row>
    <row r="18105" spans="9:9" x14ac:dyDescent="0.25">
      <c r="I18105" s="166"/>
    </row>
    <row r="18106" spans="9:9" x14ac:dyDescent="0.25">
      <c r="I18106" s="166"/>
    </row>
    <row r="18107" spans="9:9" x14ac:dyDescent="0.25">
      <c r="I18107" s="166"/>
    </row>
    <row r="18108" spans="9:9" x14ac:dyDescent="0.25">
      <c r="I18108" s="166"/>
    </row>
    <row r="18109" spans="9:9" x14ac:dyDescent="0.25">
      <c r="I18109" s="166"/>
    </row>
    <row r="18110" spans="9:9" x14ac:dyDescent="0.25">
      <c r="I18110" s="166"/>
    </row>
    <row r="18111" spans="9:9" x14ac:dyDescent="0.25">
      <c r="I18111" s="166"/>
    </row>
    <row r="18112" spans="9:9" x14ac:dyDescent="0.25">
      <c r="I18112" s="166"/>
    </row>
    <row r="18113" spans="9:9" x14ac:dyDescent="0.25">
      <c r="I18113" s="166"/>
    </row>
    <row r="18114" spans="9:9" x14ac:dyDescent="0.25">
      <c r="I18114" s="166"/>
    </row>
    <row r="18115" spans="9:9" x14ac:dyDescent="0.25">
      <c r="I18115" s="166"/>
    </row>
    <row r="18116" spans="9:9" x14ac:dyDescent="0.25">
      <c r="I18116" s="166"/>
    </row>
    <row r="18117" spans="9:9" x14ac:dyDescent="0.25">
      <c r="I18117" s="166"/>
    </row>
    <row r="18118" spans="9:9" x14ac:dyDescent="0.25">
      <c r="I18118" s="166"/>
    </row>
    <row r="18119" spans="9:9" x14ac:dyDescent="0.25">
      <c r="I18119" s="166"/>
    </row>
    <row r="18120" spans="9:9" x14ac:dyDescent="0.25">
      <c r="I18120" s="166"/>
    </row>
    <row r="18121" spans="9:9" x14ac:dyDescent="0.25">
      <c r="I18121" s="166"/>
    </row>
    <row r="18122" spans="9:9" x14ac:dyDescent="0.25">
      <c r="I18122" s="166"/>
    </row>
    <row r="18123" spans="9:9" x14ac:dyDescent="0.25">
      <c r="I18123" s="166"/>
    </row>
    <row r="18124" spans="9:9" x14ac:dyDescent="0.25">
      <c r="I18124" s="166"/>
    </row>
    <row r="18125" spans="9:9" x14ac:dyDescent="0.25">
      <c r="I18125" s="166"/>
    </row>
    <row r="18126" spans="9:9" x14ac:dyDescent="0.25">
      <c r="I18126" s="166"/>
    </row>
    <row r="18127" spans="9:9" x14ac:dyDescent="0.25">
      <c r="I18127" s="166"/>
    </row>
    <row r="18128" spans="9:9" x14ac:dyDescent="0.25">
      <c r="I18128" s="166"/>
    </row>
    <row r="18129" spans="9:9" x14ac:dyDescent="0.25">
      <c r="I18129" s="166"/>
    </row>
    <row r="18130" spans="9:9" x14ac:dyDescent="0.25">
      <c r="I18130" s="166"/>
    </row>
    <row r="18131" spans="9:9" x14ac:dyDescent="0.25">
      <c r="I18131" s="166"/>
    </row>
    <row r="18132" spans="9:9" x14ac:dyDescent="0.25">
      <c r="I18132" s="166"/>
    </row>
    <row r="18133" spans="9:9" x14ac:dyDescent="0.25">
      <c r="I18133" s="166"/>
    </row>
    <row r="18134" spans="9:9" x14ac:dyDescent="0.25">
      <c r="I18134" s="166"/>
    </row>
    <row r="18135" spans="9:9" x14ac:dyDescent="0.25">
      <c r="I18135" s="166"/>
    </row>
    <row r="18136" spans="9:9" x14ac:dyDescent="0.25">
      <c r="I18136" s="166"/>
    </row>
    <row r="18137" spans="9:9" x14ac:dyDescent="0.25">
      <c r="I18137" s="166"/>
    </row>
    <row r="18138" spans="9:9" x14ac:dyDescent="0.25">
      <c r="I18138" s="166"/>
    </row>
    <row r="18139" spans="9:9" x14ac:dyDescent="0.25">
      <c r="I18139" s="166"/>
    </row>
    <row r="18140" spans="9:9" x14ac:dyDescent="0.25">
      <c r="I18140" s="166"/>
    </row>
    <row r="18141" spans="9:9" x14ac:dyDescent="0.25">
      <c r="I18141" s="166"/>
    </row>
    <row r="18142" spans="9:9" x14ac:dyDescent="0.25">
      <c r="I18142" s="166"/>
    </row>
    <row r="18143" spans="9:9" x14ac:dyDescent="0.25">
      <c r="I18143" s="166"/>
    </row>
    <row r="18144" spans="9:9" x14ac:dyDescent="0.25">
      <c r="I18144" s="166"/>
    </row>
    <row r="18145" spans="9:9" x14ac:dyDescent="0.25">
      <c r="I18145" s="166"/>
    </row>
    <row r="18146" spans="9:9" x14ac:dyDescent="0.25">
      <c r="I18146" s="166"/>
    </row>
    <row r="18147" spans="9:9" x14ac:dyDescent="0.25">
      <c r="I18147" s="166"/>
    </row>
    <row r="18148" spans="9:9" x14ac:dyDescent="0.25">
      <c r="I18148" s="166"/>
    </row>
    <row r="18149" spans="9:9" x14ac:dyDescent="0.25">
      <c r="I18149" s="166"/>
    </row>
    <row r="18150" spans="9:9" x14ac:dyDescent="0.25">
      <c r="I18150" s="166"/>
    </row>
    <row r="18151" spans="9:9" x14ac:dyDescent="0.25">
      <c r="I18151" s="166"/>
    </row>
    <row r="18152" spans="9:9" x14ac:dyDescent="0.25">
      <c r="I18152" s="166"/>
    </row>
    <row r="18153" spans="9:9" x14ac:dyDescent="0.25">
      <c r="I18153" s="166"/>
    </row>
    <row r="18154" spans="9:9" x14ac:dyDescent="0.25">
      <c r="I18154" s="166"/>
    </row>
    <row r="18155" spans="9:9" x14ac:dyDescent="0.25">
      <c r="I18155" s="166"/>
    </row>
    <row r="18156" spans="9:9" x14ac:dyDescent="0.25">
      <c r="I18156" s="166"/>
    </row>
    <row r="18157" spans="9:9" x14ac:dyDescent="0.25">
      <c r="I18157" s="166"/>
    </row>
    <row r="18158" spans="9:9" x14ac:dyDescent="0.25">
      <c r="I18158" s="166"/>
    </row>
    <row r="18159" spans="9:9" x14ac:dyDescent="0.25">
      <c r="I18159" s="166"/>
    </row>
    <row r="18160" spans="9:9" x14ac:dyDescent="0.25">
      <c r="I18160" s="166"/>
    </row>
    <row r="18161" spans="9:9" x14ac:dyDescent="0.25">
      <c r="I18161" s="166"/>
    </row>
    <row r="18162" spans="9:9" x14ac:dyDescent="0.25">
      <c r="I18162" s="166"/>
    </row>
    <row r="18163" spans="9:9" x14ac:dyDescent="0.25">
      <c r="I18163" s="166"/>
    </row>
    <row r="18164" spans="9:9" x14ac:dyDescent="0.25">
      <c r="I18164" s="166"/>
    </row>
    <row r="18165" spans="9:9" x14ac:dyDescent="0.25">
      <c r="I18165" s="166"/>
    </row>
    <row r="18166" spans="9:9" x14ac:dyDescent="0.25">
      <c r="I18166" s="166"/>
    </row>
    <row r="18167" spans="9:9" x14ac:dyDescent="0.25">
      <c r="I18167" s="166"/>
    </row>
    <row r="18168" spans="9:9" x14ac:dyDescent="0.25">
      <c r="I18168" s="166"/>
    </row>
    <row r="18169" spans="9:9" x14ac:dyDescent="0.25">
      <c r="I18169" s="166"/>
    </row>
    <row r="18170" spans="9:9" x14ac:dyDescent="0.25">
      <c r="I18170" s="166"/>
    </row>
    <row r="18171" spans="9:9" x14ac:dyDescent="0.25">
      <c r="I18171" s="166"/>
    </row>
    <row r="18172" spans="9:9" x14ac:dyDescent="0.25">
      <c r="I18172" s="166"/>
    </row>
    <row r="18173" spans="9:9" x14ac:dyDescent="0.25">
      <c r="I18173" s="166"/>
    </row>
    <row r="18174" spans="9:9" x14ac:dyDescent="0.25">
      <c r="I18174" s="166"/>
    </row>
    <row r="18175" spans="9:9" x14ac:dyDescent="0.25">
      <c r="I18175" s="166"/>
    </row>
    <row r="18176" spans="9:9" x14ac:dyDescent="0.25">
      <c r="I18176" s="166"/>
    </row>
    <row r="18177" spans="9:9" x14ac:dyDescent="0.25">
      <c r="I18177" s="166"/>
    </row>
    <row r="18178" spans="9:9" x14ac:dyDescent="0.25">
      <c r="I18178" s="166"/>
    </row>
    <row r="18179" spans="9:9" x14ac:dyDescent="0.25">
      <c r="I18179" s="166"/>
    </row>
    <row r="18180" spans="9:9" x14ac:dyDescent="0.25">
      <c r="I18180" s="166"/>
    </row>
    <row r="18181" spans="9:9" x14ac:dyDescent="0.25">
      <c r="I18181" s="166"/>
    </row>
    <row r="18182" spans="9:9" x14ac:dyDescent="0.25">
      <c r="I18182" s="166"/>
    </row>
    <row r="18183" spans="9:9" x14ac:dyDescent="0.25">
      <c r="I18183" s="166"/>
    </row>
    <row r="18184" spans="9:9" x14ac:dyDescent="0.25">
      <c r="I18184" s="166"/>
    </row>
    <row r="18185" spans="9:9" x14ac:dyDescent="0.25">
      <c r="I18185" s="166"/>
    </row>
    <row r="18186" spans="9:9" x14ac:dyDescent="0.25">
      <c r="I18186" s="166"/>
    </row>
    <row r="18187" spans="9:9" x14ac:dyDescent="0.25">
      <c r="I18187" s="166"/>
    </row>
    <row r="18188" spans="9:9" x14ac:dyDescent="0.25">
      <c r="I18188" s="166"/>
    </row>
    <row r="18189" spans="9:9" x14ac:dyDescent="0.25">
      <c r="I18189" s="166"/>
    </row>
    <row r="18190" spans="9:9" x14ac:dyDescent="0.25">
      <c r="I18190" s="166"/>
    </row>
    <row r="18191" spans="9:9" x14ac:dyDescent="0.25">
      <c r="I18191" s="166"/>
    </row>
    <row r="18192" spans="9:9" x14ac:dyDescent="0.25">
      <c r="I18192" s="166"/>
    </row>
    <row r="18193" spans="9:9" x14ac:dyDescent="0.25">
      <c r="I18193" s="166"/>
    </row>
    <row r="18194" spans="9:9" x14ac:dyDescent="0.25">
      <c r="I18194" s="166"/>
    </row>
    <row r="18195" spans="9:9" x14ac:dyDescent="0.25">
      <c r="I18195" s="166"/>
    </row>
    <row r="18196" spans="9:9" x14ac:dyDescent="0.25">
      <c r="I18196" s="166"/>
    </row>
    <row r="18197" spans="9:9" x14ac:dyDescent="0.25">
      <c r="I18197" s="166"/>
    </row>
    <row r="18198" spans="9:9" x14ac:dyDescent="0.25">
      <c r="I18198" s="166"/>
    </row>
    <row r="18199" spans="9:9" x14ac:dyDescent="0.25">
      <c r="I18199" s="166"/>
    </row>
    <row r="18200" spans="9:9" x14ac:dyDescent="0.25">
      <c r="I18200" s="166"/>
    </row>
    <row r="18201" spans="9:9" x14ac:dyDescent="0.25">
      <c r="I18201" s="166"/>
    </row>
    <row r="18202" spans="9:9" x14ac:dyDescent="0.25">
      <c r="I18202" s="166"/>
    </row>
    <row r="18203" spans="9:9" x14ac:dyDescent="0.25">
      <c r="I18203" s="166"/>
    </row>
    <row r="18204" spans="9:9" x14ac:dyDescent="0.25">
      <c r="I18204" s="166"/>
    </row>
    <row r="18205" spans="9:9" x14ac:dyDescent="0.25">
      <c r="I18205" s="166"/>
    </row>
    <row r="18206" spans="9:9" x14ac:dyDescent="0.25">
      <c r="I18206" s="166"/>
    </row>
    <row r="18207" spans="9:9" x14ac:dyDescent="0.25">
      <c r="I18207" s="166"/>
    </row>
    <row r="18208" spans="9:9" x14ac:dyDescent="0.25">
      <c r="I18208" s="166"/>
    </row>
    <row r="18209" spans="9:9" x14ac:dyDescent="0.25">
      <c r="I18209" s="166"/>
    </row>
    <row r="18210" spans="9:9" x14ac:dyDescent="0.25">
      <c r="I18210" s="166"/>
    </row>
    <row r="18211" spans="9:9" x14ac:dyDescent="0.25">
      <c r="I18211" s="166"/>
    </row>
    <row r="18212" spans="9:9" x14ac:dyDescent="0.25">
      <c r="I18212" s="166"/>
    </row>
    <row r="18213" spans="9:9" x14ac:dyDescent="0.25">
      <c r="I18213" s="166"/>
    </row>
    <row r="18214" spans="9:9" x14ac:dyDescent="0.25">
      <c r="I18214" s="166"/>
    </row>
    <row r="18215" spans="9:9" x14ac:dyDescent="0.25">
      <c r="I18215" s="166"/>
    </row>
    <row r="18216" spans="9:9" x14ac:dyDescent="0.25">
      <c r="I18216" s="166"/>
    </row>
    <row r="18217" spans="9:9" x14ac:dyDescent="0.25">
      <c r="I18217" s="166"/>
    </row>
    <row r="18218" spans="9:9" x14ac:dyDescent="0.25">
      <c r="I18218" s="166"/>
    </row>
    <row r="18219" spans="9:9" x14ac:dyDescent="0.25">
      <c r="I18219" s="166"/>
    </row>
    <row r="18220" spans="9:9" x14ac:dyDescent="0.25">
      <c r="I18220" s="166"/>
    </row>
    <row r="18221" spans="9:9" x14ac:dyDescent="0.25">
      <c r="I18221" s="166"/>
    </row>
    <row r="18222" spans="9:9" x14ac:dyDescent="0.25">
      <c r="I18222" s="166"/>
    </row>
    <row r="18223" spans="9:9" x14ac:dyDescent="0.25">
      <c r="I18223" s="166"/>
    </row>
    <row r="18224" spans="9:9" x14ac:dyDescent="0.25">
      <c r="I18224" s="166"/>
    </row>
    <row r="18225" spans="9:9" x14ac:dyDescent="0.25">
      <c r="I18225" s="166"/>
    </row>
    <row r="18226" spans="9:9" x14ac:dyDescent="0.25">
      <c r="I18226" s="166"/>
    </row>
    <row r="18227" spans="9:9" x14ac:dyDescent="0.25">
      <c r="I18227" s="166"/>
    </row>
    <row r="18228" spans="9:9" x14ac:dyDescent="0.25">
      <c r="I18228" s="166"/>
    </row>
    <row r="18229" spans="9:9" x14ac:dyDescent="0.25">
      <c r="I18229" s="166"/>
    </row>
    <row r="18230" spans="9:9" x14ac:dyDescent="0.25">
      <c r="I18230" s="166"/>
    </row>
    <row r="18231" spans="9:9" x14ac:dyDescent="0.25">
      <c r="I18231" s="166"/>
    </row>
    <row r="18232" spans="9:9" x14ac:dyDescent="0.25">
      <c r="I18232" s="166"/>
    </row>
    <row r="18233" spans="9:9" x14ac:dyDescent="0.25">
      <c r="I18233" s="166"/>
    </row>
    <row r="18234" spans="9:9" x14ac:dyDescent="0.25">
      <c r="I18234" s="166"/>
    </row>
    <row r="18235" spans="9:9" x14ac:dyDescent="0.25">
      <c r="I18235" s="166"/>
    </row>
    <row r="18236" spans="9:9" x14ac:dyDescent="0.25">
      <c r="I18236" s="166"/>
    </row>
    <row r="18237" spans="9:9" x14ac:dyDescent="0.25">
      <c r="I18237" s="166"/>
    </row>
    <row r="18238" spans="9:9" x14ac:dyDescent="0.25">
      <c r="I18238" s="166"/>
    </row>
    <row r="18239" spans="9:9" x14ac:dyDescent="0.25">
      <c r="I18239" s="166"/>
    </row>
    <row r="18240" spans="9:9" x14ac:dyDescent="0.25">
      <c r="I18240" s="166"/>
    </row>
    <row r="18241" spans="9:9" x14ac:dyDescent="0.25">
      <c r="I18241" s="166"/>
    </row>
    <row r="18242" spans="9:9" x14ac:dyDescent="0.25">
      <c r="I18242" s="166"/>
    </row>
    <row r="18243" spans="9:9" x14ac:dyDescent="0.25">
      <c r="I18243" s="166"/>
    </row>
    <row r="18244" spans="9:9" x14ac:dyDescent="0.25">
      <c r="I18244" s="166"/>
    </row>
    <row r="18245" spans="9:9" x14ac:dyDescent="0.25">
      <c r="I18245" s="166"/>
    </row>
    <row r="18246" spans="9:9" x14ac:dyDescent="0.25">
      <c r="I18246" s="166"/>
    </row>
    <row r="18247" spans="9:9" x14ac:dyDescent="0.25">
      <c r="I18247" s="166"/>
    </row>
    <row r="18248" spans="9:9" x14ac:dyDescent="0.25">
      <c r="I18248" s="166"/>
    </row>
    <row r="18249" spans="9:9" x14ac:dyDescent="0.25">
      <c r="I18249" s="166"/>
    </row>
    <row r="18250" spans="9:9" x14ac:dyDescent="0.25">
      <c r="I18250" s="166"/>
    </row>
    <row r="18251" spans="9:9" x14ac:dyDescent="0.25">
      <c r="I18251" s="166"/>
    </row>
    <row r="18252" spans="9:9" x14ac:dyDescent="0.25">
      <c r="I18252" s="166"/>
    </row>
    <row r="18253" spans="9:9" x14ac:dyDescent="0.25">
      <c r="I18253" s="166"/>
    </row>
    <row r="18254" spans="9:9" x14ac:dyDescent="0.25">
      <c r="I18254" s="166"/>
    </row>
    <row r="18255" spans="9:9" x14ac:dyDescent="0.25">
      <c r="I18255" s="166"/>
    </row>
    <row r="18256" spans="9:9" x14ac:dyDescent="0.25">
      <c r="I18256" s="166"/>
    </row>
    <row r="18257" spans="9:9" x14ac:dyDescent="0.25">
      <c r="I18257" s="166"/>
    </row>
    <row r="18258" spans="9:9" x14ac:dyDescent="0.25">
      <c r="I18258" s="166"/>
    </row>
    <row r="18259" spans="9:9" x14ac:dyDescent="0.25">
      <c r="I18259" s="166"/>
    </row>
    <row r="18260" spans="9:9" x14ac:dyDescent="0.25">
      <c r="I18260" s="166"/>
    </row>
    <row r="18261" spans="9:9" x14ac:dyDescent="0.25">
      <c r="I18261" s="166"/>
    </row>
    <row r="18262" spans="9:9" x14ac:dyDescent="0.25">
      <c r="I18262" s="166"/>
    </row>
    <row r="18263" spans="9:9" x14ac:dyDescent="0.25">
      <c r="I18263" s="166"/>
    </row>
    <row r="18264" spans="9:9" x14ac:dyDescent="0.25">
      <c r="I18264" s="166"/>
    </row>
    <row r="18265" spans="9:9" x14ac:dyDescent="0.25">
      <c r="I18265" s="166"/>
    </row>
    <row r="18266" spans="9:9" x14ac:dyDescent="0.25">
      <c r="I18266" s="166"/>
    </row>
    <row r="18267" spans="9:9" x14ac:dyDescent="0.25">
      <c r="I18267" s="166"/>
    </row>
    <row r="18268" spans="9:9" x14ac:dyDescent="0.25">
      <c r="I18268" s="166"/>
    </row>
    <row r="18269" spans="9:9" x14ac:dyDescent="0.25">
      <c r="I18269" s="166"/>
    </row>
    <row r="18270" spans="9:9" x14ac:dyDescent="0.25">
      <c r="I18270" s="166"/>
    </row>
    <row r="18271" spans="9:9" x14ac:dyDescent="0.25">
      <c r="I18271" s="166"/>
    </row>
    <row r="18272" spans="9:9" x14ac:dyDescent="0.25">
      <c r="I18272" s="166"/>
    </row>
    <row r="18273" spans="9:9" x14ac:dyDescent="0.25">
      <c r="I18273" s="166"/>
    </row>
    <row r="18274" spans="9:9" x14ac:dyDescent="0.25">
      <c r="I18274" s="166"/>
    </row>
    <row r="18275" spans="9:9" x14ac:dyDescent="0.25">
      <c r="I18275" s="166"/>
    </row>
    <row r="18276" spans="9:9" x14ac:dyDescent="0.25">
      <c r="I18276" s="166"/>
    </row>
    <row r="18277" spans="9:9" x14ac:dyDescent="0.25">
      <c r="I18277" s="166"/>
    </row>
    <row r="18278" spans="9:9" x14ac:dyDescent="0.25">
      <c r="I18278" s="166"/>
    </row>
    <row r="18279" spans="9:9" x14ac:dyDescent="0.25">
      <c r="I18279" s="166"/>
    </row>
    <row r="18280" spans="9:9" x14ac:dyDescent="0.25">
      <c r="I18280" s="166"/>
    </row>
    <row r="18281" spans="9:9" x14ac:dyDescent="0.25">
      <c r="I18281" s="166"/>
    </row>
    <row r="18282" spans="9:9" x14ac:dyDescent="0.25">
      <c r="I18282" s="166"/>
    </row>
    <row r="18283" spans="9:9" x14ac:dyDescent="0.25">
      <c r="I18283" s="166"/>
    </row>
    <row r="18284" spans="9:9" x14ac:dyDescent="0.25">
      <c r="I18284" s="166"/>
    </row>
    <row r="18285" spans="9:9" x14ac:dyDescent="0.25">
      <c r="I18285" s="166"/>
    </row>
    <row r="18286" spans="9:9" x14ac:dyDescent="0.25">
      <c r="I18286" s="166"/>
    </row>
    <row r="18287" spans="9:9" x14ac:dyDescent="0.25">
      <c r="I18287" s="166"/>
    </row>
    <row r="18288" spans="9:9" x14ac:dyDescent="0.25">
      <c r="I18288" s="166"/>
    </row>
    <row r="18289" spans="9:9" x14ac:dyDescent="0.25">
      <c r="I18289" s="166"/>
    </row>
    <row r="18290" spans="9:9" x14ac:dyDescent="0.25">
      <c r="I18290" s="166"/>
    </row>
    <row r="18291" spans="9:9" x14ac:dyDescent="0.25">
      <c r="I18291" s="166"/>
    </row>
    <row r="18292" spans="9:9" x14ac:dyDescent="0.25">
      <c r="I18292" s="166"/>
    </row>
    <row r="18293" spans="9:9" x14ac:dyDescent="0.25">
      <c r="I18293" s="166"/>
    </row>
    <row r="18294" spans="9:9" x14ac:dyDescent="0.25">
      <c r="I18294" s="166"/>
    </row>
    <row r="18295" spans="9:9" x14ac:dyDescent="0.25">
      <c r="I18295" s="166"/>
    </row>
    <row r="18296" spans="9:9" x14ac:dyDescent="0.25">
      <c r="I18296" s="166"/>
    </row>
    <row r="18297" spans="9:9" x14ac:dyDescent="0.25">
      <c r="I18297" s="166"/>
    </row>
    <row r="18298" spans="9:9" x14ac:dyDescent="0.25">
      <c r="I18298" s="166"/>
    </row>
    <row r="18299" spans="9:9" x14ac:dyDescent="0.25">
      <c r="I18299" s="166"/>
    </row>
    <row r="18300" spans="9:9" x14ac:dyDescent="0.25">
      <c r="I18300" s="166"/>
    </row>
    <row r="18301" spans="9:9" x14ac:dyDescent="0.25">
      <c r="I18301" s="166"/>
    </row>
    <row r="18302" spans="9:9" x14ac:dyDescent="0.25">
      <c r="I18302" s="166"/>
    </row>
    <row r="18303" spans="9:9" x14ac:dyDescent="0.25">
      <c r="I18303" s="166"/>
    </row>
    <row r="18304" spans="9:9" x14ac:dyDescent="0.25">
      <c r="I18304" s="166"/>
    </row>
    <row r="18305" spans="9:9" x14ac:dyDescent="0.25">
      <c r="I18305" s="166"/>
    </row>
    <row r="18306" spans="9:9" x14ac:dyDescent="0.25">
      <c r="I18306" s="166"/>
    </row>
    <row r="18307" spans="9:9" x14ac:dyDescent="0.25">
      <c r="I18307" s="166"/>
    </row>
    <row r="18308" spans="9:9" x14ac:dyDescent="0.25">
      <c r="I18308" s="166"/>
    </row>
    <row r="18309" spans="9:9" x14ac:dyDescent="0.25">
      <c r="I18309" s="166"/>
    </row>
    <row r="18310" spans="9:9" x14ac:dyDescent="0.25">
      <c r="I18310" s="166"/>
    </row>
    <row r="18311" spans="9:9" x14ac:dyDescent="0.25">
      <c r="I18311" s="166"/>
    </row>
    <row r="18312" spans="9:9" x14ac:dyDescent="0.25">
      <c r="I18312" s="166"/>
    </row>
    <row r="18313" spans="9:9" x14ac:dyDescent="0.25">
      <c r="I18313" s="166"/>
    </row>
    <row r="18314" spans="9:9" x14ac:dyDescent="0.25">
      <c r="I18314" s="166"/>
    </row>
    <row r="18315" spans="9:9" x14ac:dyDescent="0.25">
      <c r="I18315" s="166"/>
    </row>
    <row r="18316" spans="9:9" x14ac:dyDescent="0.25">
      <c r="I18316" s="166"/>
    </row>
    <row r="18317" spans="9:9" x14ac:dyDescent="0.25">
      <c r="I18317" s="166"/>
    </row>
    <row r="18318" spans="9:9" x14ac:dyDescent="0.25">
      <c r="I18318" s="166"/>
    </row>
    <row r="18319" spans="9:9" x14ac:dyDescent="0.25">
      <c r="I18319" s="166"/>
    </row>
    <row r="18320" spans="9:9" x14ac:dyDescent="0.25">
      <c r="I18320" s="166"/>
    </row>
    <row r="18321" spans="9:9" x14ac:dyDescent="0.25">
      <c r="I18321" s="166"/>
    </row>
    <row r="18322" spans="9:9" x14ac:dyDescent="0.25">
      <c r="I18322" s="166"/>
    </row>
    <row r="18323" spans="9:9" x14ac:dyDescent="0.25">
      <c r="I18323" s="166"/>
    </row>
    <row r="18324" spans="9:9" x14ac:dyDescent="0.25">
      <c r="I18324" s="166"/>
    </row>
    <row r="18325" spans="9:9" x14ac:dyDescent="0.25">
      <c r="I18325" s="166"/>
    </row>
    <row r="18326" spans="9:9" x14ac:dyDescent="0.25">
      <c r="I18326" s="166"/>
    </row>
    <row r="18327" spans="9:9" x14ac:dyDescent="0.25">
      <c r="I18327" s="166"/>
    </row>
    <row r="18328" spans="9:9" x14ac:dyDescent="0.25">
      <c r="I18328" s="166"/>
    </row>
    <row r="18329" spans="9:9" x14ac:dyDescent="0.25">
      <c r="I18329" s="166"/>
    </row>
    <row r="18330" spans="9:9" x14ac:dyDescent="0.25">
      <c r="I18330" s="166"/>
    </row>
    <row r="18331" spans="9:9" x14ac:dyDescent="0.25">
      <c r="I18331" s="166"/>
    </row>
    <row r="18332" spans="9:9" x14ac:dyDescent="0.25">
      <c r="I18332" s="166"/>
    </row>
    <row r="18333" spans="9:9" x14ac:dyDescent="0.25">
      <c r="I18333" s="166"/>
    </row>
    <row r="18334" spans="9:9" x14ac:dyDescent="0.25">
      <c r="I18334" s="166"/>
    </row>
    <row r="18335" spans="9:9" x14ac:dyDescent="0.25">
      <c r="I18335" s="166"/>
    </row>
    <row r="18336" spans="9:9" x14ac:dyDescent="0.25">
      <c r="I18336" s="166"/>
    </row>
    <row r="18337" spans="9:9" x14ac:dyDescent="0.25">
      <c r="I18337" s="166"/>
    </row>
    <row r="18338" spans="9:9" x14ac:dyDescent="0.25">
      <c r="I18338" s="166"/>
    </row>
    <row r="18339" spans="9:9" x14ac:dyDescent="0.25">
      <c r="I18339" s="166"/>
    </row>
    <row r="18340" spans="9:9" x14ac:dyDescent="0.25">
      <c r="I18340" s="166"/>
    </row>
    <row r="18341" spans="9:9" x14ac:dyDescent="0.25">
      <c r="I18341" s="166"/>
    </row>
    <row r="18342" spans="9:9" x14ac:dyDescent="0.25">
      <c r="I18342" s="166"/>
    </row>
    <row r="18343" spans="9:9" x14ac:dyDescent="0.25">
      <c r="I18343" s="166"/>
    </row>
    <row r="18344" spans="9:9" x14ac:dyDescent="0.25">
      <c r="I18344" s="166"/>
    </row>
    <row r="18345" spans="9:9" x14ac:dyDescent="0.25">
      <c r="I18345" s="166"/>
    </row>
    <row r="18346" spans="9:9" x14ac:dyDescent="0.25">
      <c r="I18346" s="166"/>
    </row>
    <row r="18347" spans="9:9" x14ac:dyDescent="0.25">
      <c r="I18347" s="166"/>
    </row>
    <row r="18348" spans="9:9" x14ac:dyDescent="0.25">
      <c r="I18348" s="166"/>
    </row>
    <row r="18349" spans="9:9" x14ac:dyDescent="0.25">
      <c r="I18349" s="166"/>
    </row>
    <row r="18350" spans="9:9" x14ac:dyDescent="0.25">
      <c r="I18350" s="166"/>
    </row>
    <row r="18351" spans="9:9" x14ac:dyDescent="0.25">
      <c r="I18351" s="166"/>
    </row>
    <row r="18352" spans="9:9" x14ac:dyDescent="0.25">
      <c r="I18352" s="166"/>
    </row>
    <row r="18353" spans="9:9" x14ac:dyDescent="0.25">
      <c r="I18353" s="166"/>
    </row>
    <row r="18354" spans="9:9" x14ac:dyDescent="0.25">
      <c r="I18354" s="166"/>
    </row>
    <row r="18355" spans="9:9" x14ac:dyDescent="0.25">
      <c r="I18355" s="166"/>
    </row>
    <row r="18356" spans="9:9" x14ac:dyDescent="0.25">
      <c r="I18356" s="166"/>
    </row>
    <row r="18357" spans="9:9" x14ac:dyDescent="0.25">
      <c r="I18357" s="166"/>
    </row>
    <row r="18358" spans="9:9" x14ac:dyDescent="0.25">
      <c r="I18358" s="166"/>
    </row>
    <row r="18359" spans="9:9" x14ac:dyDescent="0.25">
      <c r="I18359" s="166"/>
    </row>
    <row r="18360" spans="9:9" x14ac:dyDescent="0.25">
      <c r="I18360" s="166"/>
    </row>
    <row r="18361" spans="9:9" x14ac:dyDescent="0.25">
      <c r="I18361" s="166"/>
    </row>
    <row r="18362" spans="9:9" x14ac:dyDescent="0.25">
      <c r="I18362" s="166"/>
    </row>
  </sheetData>
  <autoFilter ref="A3:J9555" xr:uid="{00000000-0009-0000-0000-000006000000}"/>
  <conditionalFormatting sqref="I4:I7 I9:I24">
    <cfRule type="expression" dxfId="3" priority="3">
      <formula>IF(F4&gt;G4,1,2)=H4</formula>
    </cfRule>
  </conditionalFormatting>
  <conditionalFormatting sqref="I216">
    <cfRule type="expression" dxfId="2" priority="2">
      <formula>IF(F216&gt;G216,1,2)=H216</formula>
    </cfRule>
  </conditionalFormatting>
  <conditionalFormatting sqref="I6891:I18362">
    <cfRule type="expression" dxfId="1" priority="1">
      <formula>IF(F6891&gt;G6891,1,2)=H6891</formula>
    </cfRule>
  </conditionalFormatting>
  <pageMargins left="0.3" right="0.3" top="0.3" bottom="0.3" header="0" footer="0"/>
  <pageSetup scale="54" fitToHeight="0" orientation="landscape" horizontalDpi="4294967293" verticalDpi="4294967293"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P9641"/>
  <sheetViews>
    <sheetView zoomScaleNormal="100" workbookViewId="0">
      <pane ySplit="3" topLeftCell="A9614" activePane="bottomLeft" state="frozen"/>
      <selection activeCell="C178" sqref="C178"/>
      <selection pane="bottomLeft" activeCell="H9619" sqref="H9619"/>
    </sheetView>
  </sheetViews>
  <sheetFormatPr defaultColWidth="19.42578125" defaultRowHeight="15" x14ac:dyDescent="0.25"/>
  <cols>
    <col min="1" max="1" width="21.5703125" style="155" customWidth="1"/>
    <col min="2" max="2" width="14.5703125" style="155" customWidth="1"/>
    <col min="3" max="3" width="13.5703125" style="155" customWidth="1"/>
    <col min="4" max="4" width="10.5703125" style="155" customWidth="1"/>
    <col min="5" max="5" width="10.5703125" style="157" customWidth="1"/>
    <col min="6" max="7" width="11.42578125" style="166" customWidth="1"/>
    <col min="8" max="8" width="14.5703125" style="157" customWidth="1"/>
    <col min="9" max="9" width="47.42578125" style="192" customWidth="1"/>
    <col min="10" max="11" width="19.42578125" style="160" customWidth="1"/>
    <col min="12" max="14" width="19.42578125" style="161" customWidth="1"/>
    <col min="15" max="16384" width="19.42578125" style="161"/>
  </cols>
  <sheetData>
    <row r="1" spans="1:16" ht="18.75" x14ac:dyDescent="0.3">
      <c r="A1" s="154" t="s">
        <v>4</v>
      </c>
      <c r="F1" s="156"/>
      <c r="G1" s="156"/>
      <c r="I1" s="121" t="s">
        <v>13296</v>
      </c>
    </row>
    <row r="2" spans="1:16" x14ac:dyDescent="0.25">
      <c r="A2" s="162">
        <f ca="1">TODAY()</f>
        <v>45826</v>
      </c>
      <c r="F2" s="156"/>
      <c r="G2" s="156"/>
    </row>
    <row r="3" spans="1:16" s="165" customFormat="1" ht="45" x14ac:dyDescent="0.25">
      <c r="A3" s="185" t="s">
        <v>2</v>
      </c>
      <c r="B3" s="185" t="s">
        <v>0</v>
      </c>
      <c r="C3" s="185" t="s">
        <v>1</v>
      </c>
      <c r="D3" s="185" t="s">
        <v>8</v>
      </c>
      <c r="E3" s="191" t="s">
        <v>3</v>
      </c>
      <c r="F3" s="198" t="s">
        <v>6</v>
      </c>
      <c r="G3" s="199" t="s">
        <v>5</v>
      </c>
      <c r="H3" s="188" t="s">
        <v>13182</v>
      </c>
      <c r="I3" s="72" t="s">
        <v>7</v>
      </c>
      <c r="J3" s="164"/>
      <c r="K3" s="164"/>
    </row>
    <row r="4" spans="1:16" ht="15" customHeight="1" x14ac:dyDescent="0.25">
      <c r="A4" s="155" t="s">
        <v>11</v>
      </c>
      <c r="B4" s="155" t="s">
        <v>9</v>
      </c>
      <c r="C4" s="155" t="s">
        <v>10</v>
      </c>
      <c r="D4" s="155">
        <v>100</v>
      </c>
      <c r="E4" s="155">
        <v>100</v>
      </c>
      <c r="F4" s="166">
        <v>40848</v>
      </c>
      <c r="G4" s="166">
        <v>40852</v>
      </c>
      <c r="H4" s="157">
        <v>1</v>
      </c>
      <c r="P4" s="160"/>
    </row>
    <row r="5" spans="1:16" ht="15" customHeight="1" x14ac:dyDescent="0.25">
      <c r="A5" s="155" t="s">
        <v>12</v>
      </c>
      <c r="B5" s="155" t="s">
        <v>13</v>
      </c>
      <c r="C5" s="155" t="s">
        <v>14</v>
      </c>
      <c r="D5" s="155">
        <v>10</v>
      </c>
      <c r="E5" s="155">
        <v>10</v>
      </c>
      <c r="F5" s="166">
        <v>40848</v>
      </c>
      <c r="G5" s="166">
        <v>40851</v>
      </c>
      <c r="H5" s="157">
        <v>1</v>
      </c>
      <c r="P5" s="160"/>
    </row>
    <row r="6" spans="1:16" ht="15" customHeight="1" x14ac:dyDescent="0.25">
      <c r="A6" s="155" t="s">
        <v>12</v>
      </c>
      <c r="B6" s="155" t="s">
        <v>15</v>
      </c>
      <c r="C6" s="155" t="s">
        <v>16</v>
      </c>
      <c r="D6" s="155">
        <v>10</v>
      </c>
      <c r="E6" s="155">
        <v>10</v>
      </c>
      <c r="F6" s="166">
        <v>40848</v>
      </c>
      <c r="G6" s="166">
        <v>40851</v>
      </c>
      <c r="H6" s="157">
        <v>1</v>
      </c>
      <c r="P6" s="160"/>
    </row>
    <row r="7" spans="1:16" ht="15" customHeight="1" x14ac:dyDescent="0.25">
      <c r="A7" s="155" t="s">
        <v>12</v>
      </c>
      <c r="B7" s="155" t="s">
        <v>17</v>
      </c>
      <c r="C7" s="155" t="s">
        <v>18</v>
      </c>
      <c r="D7" s="155">
        <v>10</v>
      </c>
      <c r="E7" s="155">
        <v>10</v>
      </c>
      <c r="F7" s="166">
        <v>40848</v>
      </c>
      <c r="G7" s="166">
        <v>40851</v>
      </c>
      <c r="H7" s="157">
        <v>1</v>
      </c>
      <c r="P7" s="160"/>
    </row>
    <row r="8" spans="1:16" ht="15" customHeight="1" x14ac:dyDescent="0.25">
      <c r="A8" s="155" t="s">
        <v>20</v>
      </c>
      <c r="B8" s="155" t="s">
        <v>21</v>
      </c>
      <c r="C8" s="155" t="s">
        <v>22</v>
      </c>
      <c r="D8" s="155">
        <v>30</v>
      </c>
      <c r="E8" s="155">
        <v>30</v>
      </c>
      <c r="F8" s="166">
        <v>40849</v>
      </c>
      <c r="G8" s="166">
        <v>40847</v>
      </c>
      <c r="H8" s="157">
        <v>1</v>
      </c>
      <c r="I8" s="192" t="s">
        <v>23</v>
      </c>
      <c r="P8" s="160"/>
    </row>
    <row r="9" spans="1:16" ht="14.25" customHeight="1" x14ac:dyDescent="0.25">
      <c r="A9" s="155" t="s">
        <v>24</v>
      </c>
      <c r="B9" s="155" t="s">
        <v>25</v>
      </c>
      <c r="C9" s="155" t="s">
        <v>26</v>
      </c>
      <c r="D9" s="155">
        <v>10</v>
      </c>
      <c r="E9" s="155" t="s">
        <v>27</v>
      </c>
      <c r="F9" s="166">
        <v>40849</v>
      </c>
      <c r="G9" s="166">
        <v>40849</v>
      </c>
      <c r="H9" s="157">
        <v>1</v>
      </c>
      <c r="I9" s="192" t="s">
        <v>28</v>
      </c>
      <c r="P9" s="160"/>
    </row>
    <row r="10" spans="1:16" ht="15" customHeight="1" x14ac:dyDescent="0.25">
      <c r="A10" s="155" t="s">
        <v>29</v>
      </c>
      <c r="B10" s="155" t="s">
        <v>30</v>
      </c>
      <c r="C10" s="155" t="s">
        <v>31</v>
      </c>
      <c r="D10" s="155">
        <v>5</v>
      </c>
      <c r="E10" s="155">
        <v>5</v>
      </c>
      <c r="F10" s="166">
        <v>40849</v>
      </c>
      <c r="G10" s="166">
        <v>40851</v>
      </c>
      <c r="H10" s="157">
        <v>1</v>
      </c>
      <c r="P10" s="160"/>
    </row>
    <row r="11" spans="1:16" ht="15" customHeight="1" x14ac:dyDescent="0.25">
      <c r="A11" s="155" t="s">
        <v>33</v>
      </c>
      <c r="B11" s="155" t="s">
        <v>34</v>
      </c>
      <c r="C11" s="155" t="s">
        <v>35</v>
      </c>
      <c r="D11" s="155">
        <v>25</v>
      </c>
      <c r="E11" s="155">
        <v>25</v>
      </c>
      <c r="F11" s="166">
        <v>40855</v>
      </c>
      <c r="G11" s="166">
        <v>40856</v>
      </c>
      <c r="H11" s="157">
        <v>1</v>
      </c>
      <c r="P11" s="160"/>
    </row>
    <row r="12" spans="1:16" ht="15" customHeight="1" x14ac:dyDescent="0.25">
      <c r="A12" s="155" t="s">
        <v>36</v>
      </c>
      <c r="B12" s="155" t="s">
        <v>37</v>
      </c>
      <c r="C12" s="155" t="s">
        <v>38</v>
      </c>
      <c r="D12" s="155">
        <v>25</v>
      </c>
      <c r="E12" s="155">
        <v>26</v>
      </c>
      <c r="F12" s="166">
        <v>40850</v>
      </c>
      <c r="G12" s="166">
        <v>40855</v>
      </c>
      <c r="H12" s="157">
        <v>1</v>
      </c>
      <c r="P12" s="160"/>
    </row>
    <row r="13" spans="1:16" ht="15" customHeight="1" x14ac:dyDescent="0.25">
      <c r="A13" s="155" t="s">
        <v>39</v>
      </c>
      <c r="B13" s="155" t="s">
        <v>40</v>
      </c>
      <c r="C13" s="155" t="s">
        <v>41</v>
      </c>
      <c r="D13" s="155">
        <v>100</v>
      </c>
      <c r="E13" s="155">
        <v>120</v>
      </c>
      <c r="F13" s="166">
        <v>40850</v>
      </c>
      <c r="G13" s="166">
        <v>40856</v>
      </c>
      <c r="H13" s="157">
        <v>1</v>
      </c>
      <c r="P13" s="160"/>
    </row>
    <row r="14" spans="1:16" ht="15" customHeight="1" x14ac:dyDescent="0.25">
      <c r="A14" s="155" t="s">
        <v>42</v>
      </c>
      <c r="B14" s="155" t="s">
        <v>43</v>
      </c>
      <c r="C14" s="155" t="s">
        <v>44</v>
      </c>
      <c r="D14" s="155">
        <v>50</v>
      </c>
      <c r="E14" s="155">
        <v>50</v>
      </c>
      <c r="F14" s="166">
        <v>40850</v>
      </c>
      <c r="G14" s="166">
        <v>40852</v>
      </c>
      <c r="H14" s="157" t="s">
        <v>59</v>
      </c>
      <c r="I14" s="192" t="s">
        <v>45</v>
      </c>
      <c r="P14" s="160"/>
    </row>
    <row r="15" spans="1:16" ht="15" customHeight="1" x14ac:dyDescent="0.25">
      <c r="A15" s="155" t="s">
        <v>46</v>
      </c>
      <c r="B15" s="155" t="s">
        <v>47</v>
      </c>
      <c r="C15" s="155" t="s">
        <v>48</v>
      </c>
      <c r="D15" s="155">
        <v>100</v>
      </c>
      <c r="E15" s="155">
        <v>100</v>
      </c>
      <c r="F15" s="166">
        <v>40851</v>
      </c>
      <c r="G15" s="166">
        <v>40854</v>
      </c>
      <c r="H15" s="157">
        <v>1</v>
      </c>
      <c r="P15" s="160"/>
    </row>
    <row r="16" spans="1:16" ht="15" customHeight="1" x14ac:dyDescent="0.25">
      <c r="A16" s="155" t="s">
        <v>49</v>
      </c>
      <c r="B16" s="155" t="s">
        <v>50</v>
      </c>
      <c r="C16" s="155" t="s">
        <v>51</v>
      </c>
      <c r="D16" s="155">
        <v>3000</v>
      </c>
      <c r="E16" s="155">
        <v>3000</v>
      </c>
      <c r="F16" s="166">
        <v>40851</v>
      </c>
      <c r="G16" s="166">
        <v>40854</v>
      </c>
      <c r="H16" s="157">
        <v>1</v>
      </c>
      <c r="P16" s="160"/>
    </row>
    <row r="17" spans="1:16" ht="15" customHeight="1" x14ac:dyDescent="0.25">
      <c r="A17" s="155" t="s">
        <v>49</v>
      </c>
      <c r="B17" s="155" t="s">
        <v>52</v>
      </c>
      <c r="C17" s="155" t="s">
        <v>53</v>
      </c>
      <c r="D17" s="155">
        <v>3000</v>
      </c>
      <c r="E17" s="155">
        <v>3000</v>
      </c>
      <c r="F17" s="166">
        <v>40851</v>
      </c>
      <c r="G17" s="166">
        <v>40854</v>
      </c>
      <c r="H17" s="157">
        <v>1</v>
      </c>
      <c r="P17" s="160"/>
    </row>
    <row r="18" spans="1:16" ht="15" customHeight="1" x14ac:dyDescent="0.25">
      <c r="A18" s="155" t="s">
        <v>49</v>
      </c>
      <c r="B18" s="155" t="s">
        <v>54</v>
      </c>
      <c r="C18" s="155" t="s">
        <v>55</v>
      </c>
      <c r="D18" s="155">
        <v>2000</v>
      </c>
      <c r="E18" s="155">
        <v>2000</v>
      </c>
      <c r="F18" s="166">
        <v>40851</v>
      </c>
      <c r="G18" s="166">
        <v>40856</v>
      </c>
      <c r="H18" s="157">
        <v>1</v>
      </c>
      <c r="P18" s="160"/>
    </row>
    <row r="19" spans="1:16" ht="15" customHeight="1" x14ac:dyDescent="0.25">
      <c r="A19" s="155" t="s">
        <v>56</v>
      </c>
      <c r="B19" s="155" t="s">
        <v>57</v>
      </c>
      <c r="C19" s="155" t="s">
        <v>58</v>
      </c>
      <c r="D19" s="155">
        <v>1</v>
      </c>
      <c r="E19" s="155">
        <v>1</v>
      </c>
      <c r="F19" s="166">
        <v>40851</v>
      </c>
      <c r="G19" s="166">
        <v>40862</v>
      </c>
      <c r="H19" s="157">
        <v>1</v>
      </c>
      <c r="P19" s="160"/>
    </row>
    <row r="20" spans="1:16" ht="15" customHeight="1" x14ac:dyDescent="0.25">
      <c r="A20" s="155" t="s">
        <v>36</v>
      </c>
      <c r="B20" s="155" t="s">
        <v>60</v>
      </c>
      <c r="C20" s="155" t="s">
        <v>61</v>
      </c>
      <c r="D20" s="155">
        <v>25</v>
      </c>
      <c r="E20" s="155">
        <v>27</v>
      </c>
      <c r="F20" s="166">
        <v>40854</v>
      </c>
      <c r="G20" s="166">
        <v>40859</v>
      </c>
      <c r="H20" s="157">
        <v>1</v>
      </c>
      <c r="P20" s="160"/>
    </row>
    <row r="21" spans="1:16" ht="15.75" customHeight="1" x14ac:dyDescent="0.25">
      <c r="A21" s="155" t="s">
        <v>62</v>
      </c>
      <c r="B21" s="155" t="s">
        <v>63</v>
      </c>
      <c r="C21" s="155" t="s">
        <v>64</v>
      </c>
      <c r="D21" s="155">
        <v>100</v>
      </c>
      <c r="E21" s="155">
        <v>100</v>
      </c>
      <c r="F21" s="166">
        <v>40854</v>
      </c>
      <c r="G21" s="166">
        <v>40859</v>
      </c>
      <c r="H21" s="157">
        <v>1</v>
      </c>
      <c r="P21" s="160"/>
    </row>
    <row r="22" spans="1:16" ht="15" customHeight="1" x14ac:dyDescent="0.25">
      <c r="A22" s="155" t="s">
        <v>65</v>
      </c>
      <c r="B22" s="155" t="s">
        <v>66</v>
      </c>
      <c r="C22" s="155" t="s">
        <v>67</v>
      </c>
      <c r="D22" s="155">
        <v>100</v>
      </c>
      <c r="E22" s="155">
        <v>100</v>
      </c>
      <c r="F22" s="166">
        <v>40854</v>
      </c>
      <c r="G22" s="166">
        <v>40862</v>
      </c>
      <c r="H22" s="157">
        <v>1</v>
      </c>
      <c r="P22" s="160"/>
    </row>
    <row r="23" spans="1:16" ht="15.75" customHeight="1" x14ac:dyDescent="0.25">
      <c r="A23" s="155" t="s">
        <v>68</v>
      </c>
      <c r="B23" s="155" t="s">
        <v>69</v>
      </c>
      <c r="C23" s="155" t="s">
        <v>70</v>
      </c>
      <c r="D23" s="155">
        <v>100</v>
      </c>
      <c r="E23" s="155">
        <v>100</v>
      </c>
      <c r="F23" s="166">
        <v>40854</v>
      </c>
      <c r="G23" s="166">
        <v>40858</v>
      </c>
      <c r="H23" s="157">
        <v>1</v>
      </c>
      <c r="P23" s="160"/>
    </row>
    <row r="24" spans="1:16" ht="15" customHeight="1" x14ac:dyDescent="0.25">
      <c r="A24" s="155" t="s">
        <v>71</v>
      </c>
      <c r="B24" s="155" t="s">
        <v>72</v>
      </c>
      <c r="C24" s="155" t="s">
        <v>73</v>
      </c>
      <c r="D24" s="155">
        <v>100</v>
      </c>
      <c r="E24" s="155">
        <v>100</v>
      </c>
      <c r="F24" s="166">
        <v>40854</v>
      </c>
      <c r="G24" s="166">
        <v>40857</v>
      </c>
      <c r="H24" s="157">
        <v>1</v>
      </c>
      <c r="P24" s="160"/>
    </row>
    <row r="25" spans="1:16" ht="15" customHeight="1" x14ac:dyDescent="0.25">
      <c r="A25" s="155" t="s">
        <v>71</v>
      </c>
      <c r="B25" s="155" t="s">
        <v>74</v>
      </c>
      <c r="C25" s="155" t="s">
        <v>75</v>
      </c>
      <c r="D25" s="155">
        <v>100</v>
      </c>
      <c r="E25" s="155">
        <v>100</v>
      </c>
      <c r="F25" s="166">
        <v>40854</v>
      </c>
      <c r="G25" s="166">
        <v>40857</v>
      </c>
      <c r="H25" s="157">
        <v>1</v>
      </c>
      <c r="P25" s="160"/>
    </row>
    <row r="26" spans="1:16" ht="15" customHeight="1" x14ac:dyDescent="0.25">
      <c r="A26" s="155" t="s">
        <v>20</v>
      </c>
      <c r="B26" s="155" t="s">
        <v>76</v>
      </c>
      <c r="C26" s="155" t="s">
        <v>77</v>
      </c>
      <c r="D26" s="155">
        <v>20</v>
      </c>
      <c r="E26" s="155">
        <v>20</v>
      </c>
      <c r="F26" s="166">
        <v>40854</v>
      </c>
      <c r="G26" s="166">
        <v>40857</v>
      </c>
      <c r="H26" s="157">
        <v>1</v>
      </c>
      <c r="P26" s="160"/>
    </row>
    <row r="27" spans="1:16" ht="15" customHeight="1" x14ac:dyDescent="0.25">
      <c r="A27" s="155" t="s">
        <v>78</v>
      </c>
      <c r="B27" s="155" t="s">
        <v>79</v>
      </c>
      <c r="C27" s="155" t="s">
        <v>80</v>
      </c>
      <c r="D27" s="155">
        <v>20</v>
      </c>
      <c r="E27" s="155">
        <v>20</v>
      </c>
      <c r="F27" s="166">
        <v>40855</v>
      </c>
      <c r="G27" s="166">
        <v>40858</v>
      </c>
      <c r="H27" s="157">
        <v>1</v>
      </c>
      <c r="P27" s="160"/>
    </row>
    <row r="28" spans="1:16" ht="15" customHeight="1" x14ac:dyDescent="0.25">
      <c r="A28" s="155" t="s">
        <v>81</v>
      </c>
      <c r="B28" s="155" t="s">
        <v>82</v>
      </c>
      <c r="C28" s="155" t="s">
        <v>83</v>
      </c>
      <c r="D28" s="155">
        <v>100</v>
      </c>
      <c r="E28" s="155">
        <v>100</v>
      </c>
      <c r="F28" s="166">
        <v>40855</v>
      </c>
      <c r="G28" s="166">
        <v>40861</v>
      </c>
      <c r="H28" s="157">
        <v>1</v>
      </c>
      <c r="P28" s="160"/>
    </row>
    <row r="29" spans="1:16" ht="18.75" customHeight="1" x14ac:dyDescent="0.25">
      <c r="A29" s="155" t="s">
        <v>2714</v>
      </c>
      <c r="B29" s="155" t="s">
        <v>84</v>
      </c>
      <c r="C29" s="155" t="s">
        <v>85</v>
      </c>
      <c r="D29" s="155">
        <v>500</v>
      </c>
      <c r="E29" s="155">
        <v>500</v>
      </c>
      <c r="F29" s="166">
        <v>40855</v>
      </c>
      <c r="G29" s="166">
        <v>40858</v>
      </c>
      <c r="H29" s="157">
        <v>1</v>
      </c>
      <c r="P29" s="160"/>
    </row>
    <row r="30" spans="1:16" ht="15" customHeight="1" x14ac:dyDescent="0.25">
      <c r="A30" s="155" t="s">
        <v>86</v>
      </c>
      <c r="B30" s="155" t="s">
        <v>87</v>
      </c>
      <c r="C30" s="155" t="s">
        <v>88</v>
      </c>
      <c r="D30" s="155">
        <v>100</v>
      </c>
      <c r="E30" s="155">
        <v>100</v>
      </c>
      <c r="F30" s="166">
        <v>40855</v>
      </c>
      <c r="G30" s="166">
        <v>40865</v>
      </c>
      <c r="H30" s="157">
        <v>1</v>
      </c>
      <c r="P30" s="160"/>
    </row>
    <row r="31" spans="1:16" ht="15" customHeight="1" x14ac:dyDescent="0.25">
      <c r="A31" s="155" t="s">
        <v>86</v>
      </c>
      <c r="B31" s="155" t="s">
        <v>89</v>
      </c>
      <c r="C31" s="155" t="s">
        <v>90</v>
      </c>
      <c r="D31" s="155">
        <v>200</v>
      </c>
      <c r="E31" s="155">
        <v>200</v>
      </c>
      <c r="F31" s="166">
        <v>40855</v>
      </c>
      <c r="G31" s="166">
        <v>40862</v>
      </c>
      <c r="H31" s="157">
        <v>1</v>
      </c>
      <c r="P31" s="160"/>
    </row>
    <row r="32" spans="1:16" ht="15" customHeight="1" x14ac:dyDescent="0.25">
      <c r="A32" s="155" t="s">
        <v>86</v>
      </c>
      <c r="B32" s="155" t="s">
        <v>101</v>
      </c>
      <c r="C32" s="155" t="s">
        <v>91</v>
      </c>
      <c r="D32" s="155">
        <v>200</v>
      </c>
      <c r="E32" s="155">
        <v>200</v>
      </c>
      <c r="F32" s="166">
        <v>40855</v>
      </c>
      <c r="G32" s="166">
        <v>40861</v>
      </c>
      <c r="H32" s="157">
        <v>1</v>
      </c>
      <c r="P32" s="160"/>
    </row>
    <row r="33" spans="1:16" ht="15.75" customHeight="1" x14ac:dyDescent="0.25">
      <c r="A33" s="155" t="s">
        <v>92</v>
      </c>
      <c r="B33" s="155" t="s">
        <v>93</v>
      </c>
      <c r="C33" s="155" t="s">
        <v>94</v>
      </c>
      <c r="D33" s="155">
        <v>21</v>
      </c>
      <c r="E33" s="155">
        <v>21</v>
      </c>
      <c r="F33" s="166">
        <v>40856</v>
      </c>
      <c r="G33" s="166">
        <v>40861</v>
      </c>
      <c r="H33" s="157">
        <v>1</v>
      </c>
      <c r="P33" s="160"/>
    </row>
    <row r="34" spans="1:16" ht="15" customHeight="1" x14ac:dyDescent="0.25">
      <c r="A34" s="155" t="s">
        <v>92</v>
      </c>
      <c r="B34" s="155" t="s">
        <v>95</v>
      </c>
      <c r="C34" s="155" t="s">
        <v>96</v>
      </c>
      <c r="D34" s="155">
        <v>21</v>
      </c>
      <c r="E34" s="155">
        <v>21</v>
      </c>
      <c r="F34" s="166">
        <v>40856</v>
      </c>
      <c r="G34" s="166">
        <v>40861</v>
      </c>
      <c r="H34" s="157">
        <v>1</v>
      </c>
      <c r="P34" s="160"/>
    </row>
    <row r="35" spans="1:16" ht="15" customHeight="1" x14ac:dyDescent="0.25">
      <c r="A35" s="155" t="s">
        <v>92</v>
      </c>
      <c r="B35" s="155" t="s">
        <v>97</v>
      </c>
      <c r="C35" s="155" t="s">
        <v>98</v>
      </c>
      <c r="D35" s="155">
        <v>21</v>
      </c>
      <c r="E35" s="155">
        <v>21</v>
      </c>
      <c r="F35" s="166">
        <v>40856</v>
      </c>
      <c r="G35" s="166">
        <v>40861</v>
      </c>
      <c r="H35" s="157">
        <v>1</v>
      </c>
      <c r="P35" s="160"/>
    </row>
    <row r="36" spans="1:16" ht="15" customHeight="1" x14ac:dyDescent="0.25">
      <c r="A36" s="155" t="s">
        <v>86</v>
      </c>
      <c r="B36" s="155" t="s">
        <v>99</v>
      </c>
      <c r="C36" s="155" t="s">
        <v>100</v>
      </c>
      <c r="D36" s="155">
        <v>300</v>
      </c>
      <c r="E36" s="155">
        <v>300</v>
      </c>
      <c r="F36" s="166">
        <v>40856</v>
      </c>
      <c r="G36" s="166">
        <v>40861</v>
      </c>
      <c r="H36" s="157">
        <v>1</v>
      </c>
      <c r="P36" s="160"/>
    </row>
    <row r="37" spans="1:16" ht="15" customHeight="1" x14ac:dyDescent="0.25">
      <c r="A37" s="155" t="s">
        <v>71</v>
      </c>
      <c r="B37" s="155" t="s">
        <v>102</v>
      </c>
      <c r="C37" s="155" t="s">
        <v>103</v>
      </c>
      <c r="D37" s="155">
        <v>25</v>
      </c>
      <c r="E37" s="155">
        <v>25</v>
      </c>
      <c r="F37" s="166">
        <v>40856</v>
      </c>
      <c r="G37" s="166">
        <v>40857</v>
      </c>
      <c r="H37" s="157">
        <v>1</v>
      </c>
      <c r="P37" s="160"/>
    </row>
    <row r="38" spans="1:16" ht="15" customHeight="1" x14ac:dyDescent="0.25">
      <c r="A38" s="155" t="s">
        <v>104</v>
      </c>
      <c r="B38" s="155" t="s">
        <v>105</v>
      </c>
      <c r="C38" s="155" t="s">
        <v>106</v>
      </c>
      <c r="D38" s="155">
        <v>35</v>
      </c>
      <c r="E38" s="155">
        <v>35</v>
      </c>
      <c r="F38" s="166">
        <v>40857</v>
      </c>
      <c r="G38" s="166">
        <v>40857</v>
      </c>
      <c r="H38" s="157">
        <v>0</v>
      </c>
      <c r="I38" s="192" t="s">
        <v>107</v>
      </c>
      <c r="P38" s="160"/>
    </row>
    <row r="39" spans="1:16" ht="15" customHeight="1" x14ac:dyDescent="0.25">
      <c r="A39" s="155" t="s">
        <v>108</v>
      </c>
      <c r="B39" s="155" t="s">
        <v>109</v>
      </c>
      <c r="C39" s="155" t="s">
        <v>110</v>
      </c>
      <c r="D39" s="155">
        <v>50</v>
      </c>
      <c r="E39" s="155">
        <v>50</v>
      </c>
      <c r="F39" s="166">
        <v>40857</v>
      </c>
      <c r="G39" s="166">
        <v>40858</v>
      </c>
      <c r="H39" s="157">
        <v>1</v>
      </c>
      <c r="P39" s="160"/>
    </row>
    <row r="40" spans="1:16" ht="14.25" customHeight="1" x14ac:dyDescent="0.25">
      <c r="A40" s="155" t="s">
        <v>2714</v>
      </c>
      <c r="B40" s="155" t="s">
        <v>111</v>
      </c>
      <c r="C40" s="155" t="s">
        <v>112</v>
      </c>
      <c r="D40" s="155">
        <v>200</v>
      </c>
      <c r="E40" s="155">
        <v>200</v>
      </c>
      <c r="F40" s="166">
        <v>40857</v>
      </c>
      <c r="G40" s="166">
        <v>40860</v>
      </c>
      <c r="H40" s="157">
        <v>1</v>
      </c>
      <c r="P40" s="160"/>
    </row>
    <row r="41" spans="1:16" ht="15" customHeight="1" x14ac:dyDescent="0.25">
      <c r="A41" s="155" t="s">
        <v>86</v>
      </c>
      <c r="B41" s="155" t="s">
        <v>113</v>
      </c>
      <c r="C41" s="155" t="s">
        <v>114</v>
      </c>
      <c r="D41" s="155">
        <v>500</v>
      </c>
      <c r="E41" s="155">
        <v>500</v>
      </c>
      <c r="F41" s="166">
        <v>40857</v>
      </c>
      <c r="G41" s="166">
        <v>40862</v>
      </c>
      <c r="H41" s="157">
        <v>1</v>
      </c>
      <c r="P41" s="160"/>
    </row>
    <row r="42" spans="1:16" ht="15" customHeight="1" x14ac:dyDescent="0.25">
      <c r="A42" s="155" t="s">
        <v>115</v>
      </c>
      <c r="B42" s="155" t="s">
        <v>116</v>
      </c>
      <c r="C42" s="155" t="s">
        <v>117</v>
      </c>
      <c r="D42" s="155">
        <v>14</v>
      </c>
      <c r="E42" s="155">
        <v>14</v>
      </c>
      <c r="F42" s="166">
        <v>40876</v>
      </c>
      <c r="G42" s="166">
        <v>40872</v>
      </c>
      <c r="H42" s="157">
        <v>0</v>
      </c>
      <c r="P42" s="160"/>
    </row>
    <row r="43" spans="1:16" ht="15" customHeight="1" x14ac:dyDescent="0.25">
      <c r="A43" s="155" t="s">
        <v>118</v>
      </c>
      <c r="B43" s="155" t="s">
        <v>119</v>
      </c>
      <c r="C43" s="155" t="s">
        <v>120</v>
      </c>
      <c r="D43" s="155">
        <v>200</v>
      </c>
      <c r="E43" s="155">
        <v>200</v>
      </c>
      <c r="F43" s="166">
        <v>40857</v>
      </c>
      <c r="G43" s="166">
        <v>40858</v>
      </c>
      <c r="H43" s="157" t="s">
        <v>59</v>
      </c>
      <c r="P43" s="160"/>
    </row>
    <row r="44" spans="1:16" ht="15" customHeight="1" x14ac:dyDescent="0.25">
      <c r="A44" s="155" t="s">
        <v>121</v>
      </c>
      <c r="B44" s="155" t="s">
        <v>122</v>
      </c>
      <c r="C44" s="155" t="s">
        <v>123</v>
      </c>
      <c r="D44" s="155">
        <v>15</v>
      </c>
      <c r="E44" s="155">
        <v>15</v>
      </c>
      <c r="F44" s="166">
        <v>40857</v>
      </c>
      <c r="G44" s="166">
        <v>40764</v>
      </c>
      <c r="H44" s="157">
        <v>0</v>
      </c>
      <c r="I44" s="192" t="s">
        <v>124</v>
      </c>
      <c r="P44" s="160"/>
    </row>
    <row r="45" spans="1:16" ht="13.5" customHeight="1" x14ac:dyDescent="0.25">
      <c r="A45" s="155" t="s">
        <v>125</v>
      </c>
      <c r="B45" s="155" t="s">
        <v>126</v>
      </c>
      <c r="C45" s="155" t="s">
        <v>127</v>
      </c>
      <c r="D45" s="155">
        <v>50</v>
      </c>
      <c r="E45" s="155">
        <v>50</v>
      </c>
      <c r="F45" s="166">
        <v>40858</v>
      </c>
      <c r="G45" s="166">
        <v>40862</v>
      </c>
      <c r="H45" s="157">
        <v>1</v>
      </c>
      <c r="P45" s="160"/>
    </row>
    <row r="46" spans="1:16" ht="15" customHeight="1" x14ac:dyDescent="0.25">
      <c r="A46" s="155" t="s">
        <v>125</v>
      </c>
      <c r="B46" s="155" t="s">
        <v>128</v>
      </c>
      <c r="C46" s="155" t="s">
        <v>129</v>
      </c>
      <c r="D46" s="155">
        <v>25</v>
      </c>
      <c r="E46" s="155">
        <v>25</v>
      </c>
      <c r="F46" s="166">
        <v>40858</v>
      </c>
      <c r="G46" s="166">
        <v>40862</v>
      </c>
      <c r="H46" s="157">
        <v>1</v>
      </c>
      <c r="P46" s="160"/>
    </row>
    <row r="47" spans="1:16" ht="15" customHeight="1" x14ac:dyDescent="0.25">
      <c r="A47" s="155" t="s">
        <v>29</v>
      </c>
      <c r="B47" s="155" t="s">
        <v>130</v>
      </c>
      <c r="C47" s="155" t="s">
        <v>131</v>
      </c>
      <c r="D47" s="155">
        <v>100</v>
      </c>
      <c r="E47" s="155">
        <v>102</v>
      </c>
      <c r="F47" s="166">
        <v>40858</v>
      </c>
      <c r="G47" s="166">
        <v>40843</v>
      </c>
      <c r="H47" s="157">
        <v>0</v>
      </c>
      <c r="I47" s="192" t="s">
        <v>132</v>
      </c>
      <c r="P47" s="160"/>
    </row>
    <row r="48" spans="1:16" ht="15" customHeight="1" x14ac:dyDescent="0.25">
      <c r="A48" s="155" t="s">
        <v>133</v>
      </c>
      <c r="B48" s="155" t="s">
        <v>134</v>
      </c>
      <c r="C48" s="155" t="s">
        <v>135</v>
      </c>
      <c r="D48" s="155">
        <v>180</v>
      </c>
      <c r="E48" s="155">
        <v>167</v>
      </c>
      <c r="F48" s="166">
        <v>40861</v>
      </c>
      <c r="G48" s="166">
        <v>40865</v>
      </c>
      <c r="H48" s="157">
        <v>1</v>
      </c>
      <c r="P48" s="160"/>
    </row>
    <row r="49" spans="1:16" ht="15" customHeight="1" x14ac:dyDescent="0.25">
      <c r="A49" s="155" t="s">
        <v>136</v>
      </c>
      <c r="B49" s="155" t="s">
        <v>137</v>
      </c>
      <c r="C49" s="155" t="s">
        <v>138</v>
      </c>
      <c r="D49" s="155">
        <v>250</v>
      </c>
      <c r="E49" s="155">
        <v>250</v>
      </c>
      <c r="F49" s="166">
        <v>40861</v>
      </c>
      <c r="G49" s="166">
        <v>40863</v>
      </c>
      <c r="H49" s="157">
        <v>1</v>
      </c>
      <c r="P49" s="160"/>
    </row>
    <row r="50" spans="1:16" ht="15" customHeight="1" x14ac:dyDescent="0.25">
      <c r="A50" s="155" t="s">
        <v>29</v>
      </c>
      <c r="B50" s="155" t="s">
        <v>139</v>
      </c>
      <c r="C50" s="155" t="s">
        <v>140</v>
      </c>
      <c r="D50" s="155">
        <v>100</v>
      </c>
      <c r="E50" s="155">
        <v>100</v>
      </c>
      <c r="F50" s="166">
        <v>40861</v>
      </c>
      <c r="G50" s="166">
        <v>40868</v>
      </c>
      <c r="H50" s="157">
        <v>1</v>
      </c>
      <c r="P50" s="160"/>
    </row>
    <row r="51" spans="1:16" ht="15" customHeight="1" x14ac:dyDescent="0.25">
      <c r="A51" s="155" t="s">
        <v>86</v>
      </c>
      <c r="B51" s="155" t="s">
        <v>141</v>
      </c>
      <c r="C51" s="155" t="s">
        <v>142</v>
      </c>
      <c r="D51" s="155">
        <v>100</v>
      </c>
      <c r="E51" s="155">
        <v>100</v>
      </c>
      <c r="F51" s="166">
        <v>40861</v>
      </c>
      <c r="G51" s="166">
        <v>40866</v>
      </c>
      <c r="H51" s="157">
        <v>1</v>
      </c>
      <c r="P51" s="160"/>
    </row>
    <row r="52" spans="1:16" ht="15" customHeight="1" x14ac:dyDescent="0.25">
      <c r="A52" s="155" t="s">
        <v>2714</v>
      </c>
      <c r="B52" s="155" t="s">
        <v>143</v>
      </c>
      <c r="C52" s="155" t="s">
        <v>144</v>
      </c>
      <c r="D52" s="155">
        <v>250</v>
      </c>
      <c r="E52" s="155">
        <v>270</v>
      </c>
      <c r="F52" s="166">
        <v>40861</v>
      </c>
      <c r="G52" s="166">
        <v>40866</v>
      </c>
      <c r="H52" s="157">
        <v>1</v>
      </c>
      <c r="P52" s="160"/>
    </row>
    <row r="53" spans="1:16" ht="15" customHeight="1" x14ac:dyDescent="0.25">
      <c r="A53" s="155" t="s">
        <v>145</v>
      </c>
      <c r="B53" s="155" t="s">
        <v>146</v>
      </c>
      <c r="C53" s="155" t="s">
        <v>147</v>
      </c>
      <c r="D53" s="155">
        <v>10</v>
      </c>
      <c r="E53" s="155">
        <v>10</v>
      </c>
      <c r="F53" s="166">
        <v>40862</v>
      </c>
      <c r="G53" s="166">
        <v>40865</v>
      </c>
      <c r="H53" s="157">
        <v>1</v>
      </c>
      <c r="P53" s="160"/>
    </row>
    <row r="54" spans="1:16" ht="15" customHeight="1" x14ac:dyDescent="0.25">
      <c r="A54" s="155" t="s">
        <v>148</v>
      </c>
      <c r="B54" s="155" t="s">
        <v>149</v>
      </c>
      <c r="C54" s="155" t="s">
        <v>150</v>
      </c>
      <c r="D54" s="155">
        <v>40</v>
      </c>
      <c r="E54" s="155">
        <v>40</v>
      </c>
      <c r="F54" s="166">
        <v>40862</v>
      </c>
      <c r="G54" s="166">
        <v>40865</v>
      </c>
      <c r="H54" s="157">
        <v>1</v>
      </c>
      <c r="P54" s="160"/>
    </row>
    <row r="55" spans="1:16" ht="15" customHeight="1" x14ac:dyDescent="0.25">
      <c r="A55" s="155" t="s">
        <v>151</v>
      </c>
      <c r="B55" s="155" t="s">
        <v>152</v>
      </c>
      <c r="C55" s="155" t="s">
        <v>153</v>
      </c>
      <c r="D55" s="155">
        <v>10</v>
      </c>
      <c r="E55" s="155">
        <v>10</v>
      </c>
      <c r="F55" s="166">
        <v>40862</v>
      </c>
      <c r="G55" s="166">
        <v>40865</v>
      </c>
      <c r="H55" s="157">
        <v>1</v>
      </c>
      <c r="P55" s="160"/>
    </row>
    <row r="56" spans="1:16" ht="15" customHeight="1" x14ac:dyDescent="0.25">
      <c r="A56" s="155" t="s">
        <v>71</v>
      </c>
      <c r="B56" s="155" t="s">
        <v>154</v>
      </c>
      <c r="C56" s="155" t="s">
        <v>155</v>
      </c>
      <c r="D56" s="155">
        <v>25</v>
      </c>
      <c r="E56" s="155">
        <v>25</v>
      </c>
      <c r="F56" s="166">
        <v>40862</v>
      </c>
      <c r="G56" s="166">
        <v>40865</v>
      </c>
      <c r="H56" s="157">
        <v>1</v>
      </c>
      <c r="P56" s="160"/>
    </row>
    <row r="57" spans="1:16" ht="15" customHeight="1" x14ac:dyDescent="0.25">
      <c r="A57" s="155" t="s">
        <v>12</v>
      </c>
      <c r="B57" s="155" t="s">
        <v>156</v>
      </c>
      <c r="C57" s="155" t="s">
        <v>157</v>
      </c>
      <c r="D57" s="155">
        <v>10</v>
      </c>
      <c r="E57" s="155">
        <v>10</v>
      </c>
      <c r="F57" s="166">
        <v>40862</v>
      </c>
      <c r="G57" s="166">
        <v>40862</v>
      </c>
      <c r="H57" s="157">
        <v>1</v>
      </c>
      <c r="P57" s="160"/>
    </row>
    <row r="58" spans="1:16" ht="15" customHeight="1" x14ac:dyDescent="0.25">
      <c r="A58" s="155" t="s">
        <v>158</v>
      </c>
      <c r="B58" s="155" t="s">
        <v>159</v>
      </c>
      <c r="C58" s="155" t="s">
        <v>160</v>
      </c>
      <c r="D58" s="155">
        <v>3</v>
      </c>
      <c r="E58" s="155">
        <v>3</v>
      </c>
      <c r="F58" s="166">
        <v>40862</v>
      </c>
      <c r="G58" s="166">
        <v>40863</v>
      </c>
      <c r="H58" s="157">
        <v>1</v>
      </c>
      <c r="P58" s="160"/>
    </row>
    <row r="59" spans="1:16" ht="15" customHeight="1" x14ac:dyDescent="0.25">
      <c r="A59" s="155" t="s">
        <v>158</v>
      </c>
      <c r="B59" s="155" t="s">
        <v>162</v>
      </c>
      <c r="C59" s="155" t="s">
        <v>163</v>
      </c>
      <c r="D59" s="155">
        <v>15</v>
      </c>
      <c r="E59" s="155">
        <v>15</v>
      </c>
      <c r="F59" s="166">
        <v>40862</v>
      </c>
      <c r="G59" s="166">
        <v>40863</v>
      </c>
      <c r="H59" s="157">
        <v>1</v>
      </c>
      <c r="P59" s="160"/>
    </row>
    <row r="60" spans="1:16" ht="15" customHeight="1" x14ac:dyDescent="0.25">
      <c r="A60" s="155" t="s">
        <v>158</v>
      </c>
      <c r="B60" s="155" t="s">
        <v>164</v>
      </c>
      <c r="C60" s="155" t="s">
        <v>165</v>
      </c>
      <c r="D60" s="155">
        <v>6</v>
      </c>
      <c r="E60" s="155">
        <v>6</v>
      </c>
      <c r="F60" s="166">
        <v>40862</v>
      </c>
      <c r="G60" s="166">
        <v>40863</v>
      </c>
      <c r="H60" s="157">
        <v>1</v>
      </c>
      <c r="P60" s="160"/>
    </row>
    <row r="61" spans="1:16" ht="15" customHeight="1" x14ac:dyDescent="0.25">
      <c r="A61" s="155" t="s">
        <v>71</v>
      </c>
      <c r="B61" s="155" t="s">
        <v>167</v>
      </c>
      <c r="C61" s="155" t="s">
        <v>168</v>
      </c>
      <c r="D61" s="155">
        <v>25</v>
      </c>
      <c r="E61" s="155">
        <v>25</v>
      </c>
      <c r="F61" s="166">
        <v>40862</v>
      </c>
      <c r="G61" s="166">
        <v>40850</v>
      </c>
      <c r="H61" s="157">
        <v>0</v>
      </c>
      <c r="I61" s="192" t="s">
        <v>169</v>
      </c>
      <c r="P61" s="160"/>
    </row>
    <row r="62" spans="1:16" ht="15" customHeight="1" x14ac:dyDescent="0.25">
      <c r="A62" s="155" t="s">
        <v>104</v>
      </c>
      <c r="B62" s="155" t="s">
        <v>170</v>
      </c>
      <c r="C62" s="155" t="s">
        <v>171</v>
      </c>
      <c r="D62" s="155">
        <v>20</v>
      </c>
      <c r="E62" s="155">
        <v>20</v>
      </c>
      <c r="F62" s="166">
        <v>40862</v>
      </c>
      <c r="G62" s="166">
        <v>40867</v>
      </c>
      <c r="H62" s="157">
        <v>1</v>
      </c>
      <c r="P62" s="160"/>
    </row>
    <row r="63" spans="1:16" ht="15" customHeight="1" x14ac:dyDescent="0.25">
      <c r="A63" s="155" t="s">
        <v>49</v>
      </c>
      <c r="B63" s="155" t="s">
        <v>54</v>
      </c>
      <c r="C63" s="155" t="s">
        <v>172</v>
      </c>
      <c r="D63" s="155">
        <v>2000</v>
      </c>
      <c r="E63" s="155">
        <v>2000</v>
      </c>
      <c r="F63" s="166">
        <v>40862</v>
      </c>
      <c r="G63" s="166">
        <v>40863</v>
      </c>
      <c r="H63" s="157">
        <v>1</v>
      </c>
      <c r="P63" s="160"/>
    </row>
    <row r="64" spans="1:16" ht="15" customHeight="1" x14ac:dyDescent="0.25">
      <c r="A64" s="155" t="s">
        <v>173</v>
      </c>
      <c r="B64" s="155" t="s">
        <v>174</v>
      </c>
      <c r="C64" s="155" t="s">
        <v>175</v>
      </c>
      <c r="D64" s="155">
        <v>250</v>
      </c>
      <c r="E64" s="155">
        <v>252</v>
      </c>
      <c r="F64" s="166">
        <v>40862</v>
      </c>
      <c r="G64" s="166">
        <v>40865</v>
      </c>
      <c r="H64" s="157">
        <v>1</v>
      </c>
      <c r="P64" s="160"/>
    </row>
    <row r="65" spans="1:16" ht="15" customHeight="1" x14ac:dyDescent="0.25">
      <c r="A65" s="155" t="s">
        <v>115</v>
      </c>
      <c r="B65" s="155" t="s">
        <v>176</v>
      </c>
      <c r="C65" s="155" t="s">
        <v>177</v>
      </c>
      <c r="D65" s="155">
        <v>10</v>
      </c>
      <c r="E65" s="155">
        <v>10</v>
      </c>
      <c r="F65" s="166">
        <v>40863</v>
      </c>
      <c r="G65" s="166">
        <v>40863</v>
      </c>
      <c r="H65" s="157">
        <v>1</v>
      </c>
      <c r="I65" s="192" t="s">
        <v>178</v>
      </c>
      <c r="P65" s="160"/>
    </row>
    <row r="66" spans="1:16" ht="15" customHeight="1" x14ac:dyDescent="0.25">
      <c r="A66" s="155" t="s">
        <v>136</v>
      </c>
      <c r="B66" s="155" t="s">
        <v>179</v>
      </c>
      <c r="C66" s="155" t="s">
        <v>180</v>
      </c>
      <c r="D66" s="155">
        <v>250</v>
      </c>
      <c r="E66" s="155">
        <v>250</v>
      </c>
      <c r="F66" s="166">
        <v>40863</v>
      </c>
      <c r="G66" s="166">
        <v>40862</v>
      </c>
      <c r="H66" s="157">
        <v>0</v>
      </c>
      <c r="P66" s="160"/>
    </row>
    <row r="67" spans="1:16" ht="15" customHeight="1" x14ac:dyDescent="0.25">
      <c r="A67" s="155" t="s">
        <v>86</v>
      </c>
      <c r="B67" s="155" t="s">
        <v>181</v>
      </c>
      <c r="C67" s="155" t="s">
        <v>182</v>
      </c>
      <c r="D67" s="155">
        <v>200</v>
      </c>
      <c r="E67" s="155">
        <v>200</v>
      </c>
      <c r="F67" s="166">
        <v>40863</v>
      </c>
      <c r="G67" s="166">
        <v>40867</v>
      </c>
      <c r="H67" s="157">
        <v>1</v>
      </c>
      <c r="I67" s="192" t="s">
        <v>183</v>
      </c>
      <c r="P67" s="160"/>
    </row>
    <row r="68" spans="1:16" ht="15" customHeight="1" x14ac:dyDescent="0.25">
      <c r="A68" s="155" t="s">
        <v>145</v>
      </c>
      <c r="B68" s="155" t="s">
        <v>184</v>
      </c>
      <c r="C68" s="155" t="s">
        <v>185</v>
      </c>
      <c r="D68" s="155">
        <v>16</v>
      </c>
      <c r="E68" s="155">
        <v>16</v>
      </c>
      <c r="F68" s="166">
        <v>40863</v>
      </c>
      <c r="G68" s="166">
        <v>40865</v>
      </c>
      <c r="H68" s="157">
        <v>1</v>
      </c>
      <c r="P68" s="160"/>
    </row>
    <row r="69" spans="1:16" ht="15" customHeight="1" x14ac:dyDescent="0.25">
      <c r="A69" s="155" t="s">
        <v>71</v>
      </c>
      <c r="B69" s="155" t="s">
        <v>186</v>
      </c>
      <c r="C69" s="155" t="s">
        <v>187</v>
      </c>
      <c r="D69" s="155">
        <v>20</v>
      </c>
      <c r="E69" s="155">
        <v>20</v>
      </c>
      <c r="F69" s="166">
        <v>40863</v>
      </c>
      <c r="G69" s="166">
        <v>40865</v>
      </c>
      <c r="H69" s="157">
        <v>1</v>
      </c>
      <c r="P69" s="160"/>
    </row>
    <row r="70" spans="1:16" ht="15" customHeight="1" x14ac:dyDescent="0.25">
      <c r="A70" s="155" t="s">
        <v>71</v>
      </c>
      <c r="B70" s="155" t="s">
        <v>188</v>
      </c>
      <c r="C70" s="155" t="s">
        <v>189</v>
      </c>
      <c r="D70" s="155">
        <v>25</v>
      </c>
      <c r="E70" s="155">
        <v>25</v>
      </c>
      <c r="F70" s="166">
        <v>40863</v>
      </c>
      <c r="G70" s="166">
        <v>40868</v>
      </c>
      <c r="H70" s="157">
        <v>1</v>
      </c>
      <c r="P70" s="160"/>
    </row>
    <row r="71" spans="1:16" ht="15" customHeight="1" x14ac:dyDescent="0.25">
      <c r="A71" s="155" t="s">
        <v>190</v>
      </c>
      <c r="B71" s="155" t="s">
        <v>191</v>
      </c>
      <c r="C71" s="155" t="s">
        <v>192</v>
      </c>
      <c r="D71" s="155">
        <v>300</v>
      </c>
      <c r="E71" s="155">
        <v>300</v>
      </c>
      <c r="F71" s="166">
        <v>40863</v>
      </c>
      <c r="G71" s="166">
        <v>40800</v>
      </c>
      <c r="H71" s="157">
        <v>0</v>
      </c>
      <c r="I71" s="192" t="s">
        <v>193</v>
      </c>
      <c r="P71" s="160"/>
    </row>
    <row r="72" spans="1:16" ht="15" customHeight="1" x14ac:dyDescent="0.25">
      <c r="A72" s="155" t="s">
        <v>86</v>
      </c>
      <c r="B72" s="155" t="s">
        <v>99</v>
      </c>
      <c r="C72" s="155" t="s">
        <v>194</v>
      </c>
      <c r="D72" s="155">
        <v>250</v>
      </c>
      <c r="E72" s="155">
        <v>250</v>
      </c>
      <c r="F72" s="166">
        <v>40863</v>
      </c>
      <c r="G72" s="166">
        <v>40867</v>
      </c>
      <c r="H72" s="157">
        <v>1</v>
      </c>
      <c r="P72" s="160"/>
    </row>
    <row r="73" spans="1:16" ht="15" customHeight="1" x14ac:dyDescent="0.25">
      <c r="A73" s="155" t="s">
        <v>195</v>
      </c>
      <c r="B73" s="155" t="s">
        <v>196</v>
      </c>
      <c r="C73" s="155" t="s">
        <v>197</v>
      </c>
      <c r="D73" s="155">
        <v>50</v>
      </c>
      <c r="E73" s="155">
        <v>50</v>
      </c>
      <c r="F73" s="166">
        <v>40863</v>
      </c>
      <c r="G73" s="166">
        <v>40868</v>
      </c>
      <c r="H73" s="157">
        <v>1</v>
      </c>
      <c r="P73" s="160"/>
    </row>
    <row r="74" spans="1:16" ht="15" customHeight="1" x14ac:dyDescent="0.25">
      <c r="A74" s="155" t="s">
        <v>2714</v>
      </c>
      <c r="B74" s="155" t="s">
        <v>198</v>
      </c>
      <c r="C74" s="155" t="s">
        <v>199</v>
      </c>
      <c r="D74" s="155">
        <v>500</v>
      </c>
      <c r="E74" s="155">
        <v>500</v>
      </c>
      <c r="F74" s="166">
        <v>40863</v>
      </c>
      <c r="G74" s="166">
        <v>40856</v>
      </c>
      <c r="H74" s="157">
        <v>0</v>
      </c>
      <c r="I74" s="192" t="s">
        <v>200</v>
      </c>
      <c r="P74" s="160"/>
    </row>
    <row r="75" spans="1:16" ht="15" customHeight="1" x14ac:dyDescent="0.25">
      <c r="A75" s="155" t="s">
        <v>71</v>
      </c>
      <c r="B75" s="155" t="s">
        <v>72</v>
      </c>
      <c r="C75" s="155" t="s">
        <v>201</v>
      </c>
      <c r="D75" s="155">
        <v>100</v>
      </c>
      <c r="E75" s="155">
        <v>100</v>
      </c>
      <c r="F75" s="166">
        <v>40865</v>
      </c>
      <c r="G75" s="166">
        <v>40869</v>
      </c>
      <c r="H75" s="157">
        <v>1</v>
      </c>
      <c r="P75" s="160"/>
    </row>
    <row r="76" spans="1:16" ht="15" customHeight="1" x14ac:dyDescent="0.25">
      <c r="A76" s="155" t="s">
        <v>42</v>
      </c>
      <c r="B76" s="155" t="s">
        <v>202</v>
      </c>
      <c r="C76" s="155" t="s">
        <v>203</v>
      </c>
      <c r="D76" s="155">
        <v>300</v>
      </c>
      <c r="E76" s="155">
        <v>300</v>
      </c>
      <c r="F76" s="166">
        <v>40865</v>
      </c>
      <c r="G76" s="166">
        <v>40870</v>
      </c>
      <c r="H76" s="157">
        <v>1</v>
      </c>
      <c r="P76" s="160"/>
    </row>
    <row r="77" spans="1:16" ht="15" customHeight="1" x14ac:dyDescent="0.25">
      <c r="A77" s="155" t="s">
        <v>42</v>
      </c>
      <c r="B77" s="155" t="s">
        <v>204</v>
      </c>
      <c r="C77" s="155" t="s">
        <v>205</v>
      </c>
      <c r="D77" s="155">
        <v>300</v>
      </c>
      <c r="E77" s="155">
        <v>300</v>
      </c>
      <c r="F77" s="166">
        <v>40865</v>
      </c>
      <c r="G77" s="166">
        <v>40870</v>
      </c>
      <c r="H77" s="157">
        <v>1</v>
      </c>
      <c r="P77" s="160"/>
    </row>
    <row r="78" spans="1:16" ht="15" customHeight="1" x14ac:dyDescent="0.25">
      <c r="A78" s="155" t="s">
        <v>145</v>
      </c>
      <c r="B78" s="155" t="s">
        <v>206</v>
      </c>
      <c r="C78" s="155" t="s">
        <v>207</v>
      </c>
      <c r="D78" s="155">
        <v>200</v>
      </c>
      <c r="E78" s="155">
        <v>200</v>
      </c>
      <c r="F78" s="166">
        <v>40865</v>
      </c>
      <c r="G78" s="166">
        <v>40870</v>
      </c>
      <c r="H78" s="157">
        <v>1</v>
      </c>
      <c r="P78" s="160"/>
    </row>
    <row r="79" spans="1:16" ht="15" customHeight="1" x14ac:dyDescent="0.25">
      <c r="A79" s="155" t="s">
        <v>208</v>
      </c>
      <c r="B79" s="155" t="s">
        <v>209</v>
      </c>
      <c r="C79" s="155" t="s">
        <v>210</v>
      </c>
      <c r="D79" s="155">
        <v>25</v>
      </c>
      <c r="E79" s="155">
        <v>25</v>
      </c>
      <c r="F79" s="166">
        <v>40865</v>
      </c>
      <c r="G79" s="166">
        <v>40872</v>
      </c>
      <c r="H79" s="157">
        <v>1</v>
      </c>
      <c r="P79" s="160"/>
    </row>
    <row r="80" spans="1:16" ht="15" customHeight="1" x14ac:dyDescent="0.25">
      <c r="A80" s="155" t="s">
        <v>211</v>
      </c>
      <c r="B80" s="155" t="s">
        <v>212</v>
      </c>
      <c r="C80" s="155" t="s">
        <v>213</v>
      </c>
      <c r="D80" s="155">
        <v>25</v>
      </c>
      <c r="E80" s="155">
        <v>25</v>
      </c>
      <c r="F80" s="166">
        <v>40865</v>
      </c>
      <c r="G80" s="166">
        <v>40865</v>
      </c>
      <c r="H80" s="157">
        <v>1</v>
      </c>
      <c r="I80" s="192" t="s">
        <v>214</v>
      </c>
      <c r="P80" s="160"/>
    </row>
    <row r="81" spans="1:16" ht="15" customHeight="1" x14ac:dyDescent="0.25">
      <c r="A81" s="155" t="s">
        <v>215</v>
      </c>
      <c r="B81" s="155" t="s">
        <v>216</v>
      </c>
      <c r="C81" s="155" t="s">
        <v>217</v>
      </c>
      <c r="D81" s="155">
        <v>50</v>
      </c>
      <c r="E81" s="155">
        <v>49</v>
      </c>
      <c r="F81" s="166">
        <v>40865</v>
      </c>
      <c r="G81" s="166">
        <v>40849</v>
      </c>
      <c r="H81" s="157">
        <v>1</v>
      </c>
      <c r="I81" s="192" t="s">
        <v>218</v>
      </c>
      <c r="P81" s="160"/>
    </row>
    <row r="82" spans="1:16" ht="15" customHeight="1" x14ac:dyDescent="0.25">
      <c r="A82" s="155" t="s">
        <v>158</v>
      </c>
      <c r="B82" s="155" t="s">
        <v>219</v>
      </c>
      <c r="C82" s="155" t="s">
        <v>220</v>
      </c>
      <c r="D82" s="155">
        <v>5</v>
      </c>
      <c r="E82" s="155">
        <v>5</v>
      </c>
      <c r="F82" s="166">
        <v>40868</v>
      </c>
      <c r="G82" s="166">
        <v>40871</v>
      </c>
      <c r="H82" s="157">
        <v>1</v>
      </c>
      <c r="P82" s="160"/>
    </row>
    <row r="83" spans="1:16" ht="15" customHeight="1" x14ac:dyDescent="0.25">
      <c r="A83" s="155" t="s">
        <v>221</v>
      </c>
      <c r="B83" s="155" t="s">
        <v>222</v>
      </c>
      <c r="C83" s="155" t="s">
        <v>223</v>
      </c>
      <c r="D83" s="155">
        <v>25</v>
      </c>
      <c r="E83" s="155">
        <v>25</v>
      </c>
      <c r="F83" s="166">
        <v>40868</v>
      </c>
      <c r="G83" s="166">
        <v>40875</v>
      </c>
      <c r="H83" s="157">
        <v>1</v>
      </c>
      <c r="P83" s="160"/>
    </row>
    <row r="84" spans="1:16" ht="15" customHeight="1" x14ac:dyDescent="0.25">
      <c r="A84" s="155" t="s">
        <v>224</v>
      </c>
      <c r="B84" s="155" t="s">
        <v>225</v>
      </c>
      <c r="C84" s="155" t="s">
        <v>226</v>
      </c>
      <c r="D84" s="155">
        <v>16</v>
      </c>
      <c r="E84" s="155">
        <v>16</v>
      </c>
      <c r="F84" s="166">
        <v>40868</v>
      </c>
      <c r="G84" s="166">
        <v>40870</v>
      </c>
      <c r="H84" s="157">
        <v>1</v>
      </c>
      <c r="P84" s="160"/>
    </row>
    <row r="85" spans="1:16" ht="15" customHeight="1" x14ac:dyDescent="0.25">
      <c r="A85" s="155" t="s">
        <v>227</v>
      </c>
      <c r="B85" s="155" t="s">
        <v>228</v>
      </c>
      <c r="C85" s="155" t="s">
        <v>229</v>
      </c>
      <c r="D85" s="155">
        <v>50</v>
      </c>
      <c r="E85" s="155">
        <v>50</v>
      </c>
      <c r="F85" s="166">
        <v>40868</v>
      </c>
      <c r="G85" s="166">
        <v>40874</v>
      </c>
      <c r="H85" s="157">
        <v>1</v>
      </c>
      <c r="P85" s="160"/>
    </row>
    <row r="86" spans="1:16" ht="15" customHeight="1" x14ac:dyDescent="0.25">
      <c r="A86" s="155" t="s">
        <v>230</v>
      </c>
      <c r="B86" s="155" t="s">
        <v>231</v>
      </c>
      <c r="C86" s="155" t="s">
        <v>232</v>
      </c>
      <c r="D86" s="155">
        <v>100</v>
      </c>
      <c r="E86" s="155">
        <v>100</v>
      </c>
      <c r="F86" s="166">
        <v>40868</v>
      </c>
      <c r="G86" s="166">
        <v>40877</v>
      </c>
      <c r="H86" s="157">
        <v>1</v>
      </c>
      <c r="P86" s="160"/>
    </row>
    <row r="87" spans="1:16" ht="15" customHeight="1" x14ac:dyDescent="0.25">
      <c r="A87" s="155" t="s">
        <v>108</v>
      </c>
      <c r="B87" s="155" t="s">
        <v>233</v>
      </c>
      <c r="C87" s="155" t="s">
        <v>201</v>
      </c>
      <c r="D87" s="155">
        <v>16</v>
      </c>
      <c r="E87" s="155">
        <v>16</v>
      </c>
      <c r="F87" s="166">
        <v>40868</v>
      </c>
      <c r="G87" s="166">
        <v>40870</v>
      </c>
      <c r="H87" s="157">
        <v>1</v>
      </c>
      <c r="P87" s="160"/>
    </row>
    <row r="88" spans="1:16" ht="15" customHeight="1" x14ac:dyDescent="0.25">
      <c r="A88" s="155" t="s">
        <v>2714</v>
      </c>
      <c r="B88" s="155" t="s">
        <v>234</v>
      </c>
      <c r="C88" s="155" t="s">
        <v>235</v>
      </c>
      <c r="D88" s="155">
        <v>500</v>
      </c>
      <c r="E88" s="155">
        <v>500</v>
      </c>
      <c r="F88" s="166">
        <v>40868</v>
      </c>
      <c r="G88" s="166">
        <v>40870</v>
      </c>
      <c r="H88" s="157">
        <v>1</v>
      </c>
      <c r="P88" s="160"/>
    </row>
    <row r="89" spans="1:16" ht="15" customHeight="1" x14ac:dyDescent="0.25">
      <c r="A89" s="155" t="s">
        <v>236</v>
      </c>
      <c r="B89" s="155" t="s">
        <v>237</v>
      </c>
      <c r="C89" s="155" t="s">
        <v>238</v>
      </c>
      <c r="D89" s="155">
        <v>50</v>
      </c>
      <c r="E89" s="155">
        <v>50</v>
      </c>
      <c r="F89" s="166">
        <v>40869</v>
      </c>
      <c r="G89" s="166">
        <v>40871</v>
      </c>
      <c r="H89" s="157">
        <v>1</v>
      </c>
      <c r="P89" s="160"/>
    </row>
    <row r="90" spans="1:16" ht="15" customHeight="1" x14ac:dyDescent="0.25">
      <c r="A90" s="155" t="s">
        <v>239</v>
      </c>
      <c r="B90" s="155" t="s">
        <v>240</v>
      </c>
      <c r="C90" s="155" t="s">
        <v>241</v>
      </c>
      <c r="D90" s="155">
        <f>300+100+100+50</f>
        <v>550</v>
      </c>
      <c r="E90" s="155">
        <f>300+100+100+50</f>
        <v>550</v>
      </c>
      <c r="F90" s="166">
        <v>40869</v>
      </c>
      <c r="G90" s="166">
        <v>40870</v>
      </c>
      <c r="H90" s="157">
        <v>1</v>
      </c>
      <c r="P90" s="160"/>
    </row>
    <row r="91" spans="1:16" ht="15" customHeight="1" x14ac:dyDescent="0.25">
      <c r="A91" s="155" t="s">
        <v>242</v>
      </c>
      <c r="B91" s="155" t="s">
        <v>243</v>
      </c>
      <c r="C91" s="155" t="s">
        <v>244</v>
      </c>
      <c r="D91" s="155">
        <v>50</v>
      </c>
      <c r="E91" s="155">
        <v>50</v>
      </c>
      <c r="F91" s="166">
        <v>40869</v>
      </c>
      <c r="G91" s="166">
        <v>40870</v>
      </c>
      <c r="H91" s="157">
        <v>1</v>
      </c>
      <c r="P91" s="160"/>
    </row>
    <row r="92" spans="1:16" ht="15" customHeight="1" x14ac:dyDescent="0.25">
      <c r="A92" s="155" t="s">
        <v>245</v>
      </c>
      <c r="B92" s="155" t="s">
        <v>246</v>
      </c>
      <c r="C92" s="155" t="s">
        <v>247</v>
      </c>
      <c r="D92" s="155">
        <v>250</v>
      </c>
      <c r="E92" s="155">
        <v>250</v>
      </c>
      <c r="F92" s="166">
        <v>40869</v>
      </c>
      <c r="G92" s="166">
        <v>40872</v>
      </c>
      <c r="H92" s="157">
        <v>1</v>
      </c>
      <c r="P92" s="160"/>
    </row>
    <row r="93" spans="1:16" ht="15" customHeight="1" x14ac:dyDescent="0.25">
      <c r="A93" s="155" t="s">
        <v>2714</v>
      </c>
      <c r="B93" s="155" t="s">
        <v>248</v>
      </c>
      <c r="C93" s="155" t="s">
        <v>235</v>
      </c>
      <c r="D93" s="155">
        <v>150</v>
      </c>
      <c r="E93" s="155">
        <v>150</v>
      </c>
      <c r="F93" s="166">
        <v>40869</v>
      </c>
      <c r="G93" s="166">
        <v>40872</v>
      </c>
      <c r="H93" s="157">
        <v>1</v>
      </c>
      <c r="P93" s="160"/>
    </row>
    <row r="94" spans="1:16" ht="15" customHeight="1" x14ac:dyDescent="0.25">
      <c r="A94" s="155" t="s">
        <v>2714</v>
      </c>
      <c r="B94" s="155" t="s">
        <v>249</v>
      </c>
      <c r="C94" s="155" t="s">
        <v>250</v>
      </c>
      <c r="D94" s="155">
        <v>100</v>
      </c>
      <c r="E94" s="155">
        <v>100</v>
      </c>
      <c r="F94" s="166">
        <v>40869</v>
      </c>
      <c r="G94" s="166">
        <v>40877</v>
      </c>
      <c r="H94" s="157">
        <v>1</v>
      </c>
      <c r="P94" s="160"/>
    </row>
    <row r="95" spans="1:16" ht="15" customHeight="1" x14ac:dyDescent="0.25">
      <c r="A95" s="155" t="s">
        <v>251</v>
      </c>
      <c r="B95" s="155" t="s">
        <v>252</v>
      </c>
      <c r="C95" s="155" t="s">
        <v>253</v>
      </c>
      <c r="D95" s="155">
        <v>10</v>
      </c>
      <c r="E95" s="155">
        <v>10</v>
      </c>
      <c r="F95" s="166">
        <v>40869</v>
      </c>
      <c r="G95" s="166">
        <v>40871</v>
      </c>
      <c r="H95" s="157">
        <v>1</v>
      </c>
      <c r="P95" s="160"/>
    </row>
    <row r="96" spans="1:16" ht="15" customHeight="1" x14ac:dyDescent="0.25">
      <c r="A96" s="155" t="s">
        <v>254</v>
      </c>
      <c r="B96" s="155" t="s">
        <v>255</v>
      </c>
      <c r="C96" s="155" t="s">
        <v>256</v>
      </c>
      <c r="D96" s="155">
        <v>50</v>
      </c>
      <c r="E96" s="155">
        <v>50</v>
      </c>
      <c r="F96" s="166">
        <v>40869</v>
      </c>
      <c r="G96" s="166">
        <v>40875</v>
      </c>
      <c r="H96" s="157">
        <v>1</v>
      </c>
      <c r="P96" s="160"/>
    </row>
    <row r="97" spans="1:16" ht="15" customHeight="1" x14ac:dyDescent="0.25">
      <c r="A97" s="155" t="s">
        <v>254</v>
      </c>
      <c r="B97" s="155" t="s">
        <v>255</v>
      </c>
      <c r="C97" s="155" t="s">
        <v>257</v>
      </c>
      <c r="D97" s="155">
        <v>50</v>
      </c>
      <c r="E97" s="155">
        <v>50</v>
      </c>
      <c r="F97" s="166">
        <v>40869</v>
      </c>
      <c r="G97" s="166">
        <v>40875</v>
      </c>
      <c r="H97" s="157">
        <v>1</v>
      </c>
      <c r="P97" s="160"/>
    </row>
    <row r="98" spans="1:16" ht="15" customHeight="1" x14ac:dyDescent="0.25">
      <c r="A98" s="155" t="s">
        <v>29</v>
      </c>
      <c r="B98" s="155" t="s">
        <v>258</v>
      </c>
      <c r="C98" s="155" t="s">
        <v>259</v>
      </c>
      <c r="D98" s="155">
        <v>200</v>
      </c>
      <c r="E98" s="155">
        <v>215</v>
      </c>
      <c r="F98" s="166">
        <v>40869</v>
      </c>
      <c r="G98" s="166">
        <v>40846</v>
      </c>
      <c r="H98" s="157">
        <v>0</v>
      </c>
      <c r="I98" s="192" t="s">
        <v>260</v>
      </c>
      <c r="P98" s="160"/>
    </row>
    <row r="99" spans="1:16" ht="15" customHeight="1" x14ac:dyDescent="0.25">
      <c r="A99" s="155" t="s">
        <v>261</v>
      </c>
      <c r="B99" s="155" t="s">
        <v>262</v>
      </c>
      <c r="C99" s="155" t="s">
        <v>263</v>
      </c>
      <c r="D99" s="155">
        <v>10</v>
      </c>
      <c r="E99" s="155">
        <v>10</v>
      </c>
      <c r="F99" s="166">
        <v>40870</v>
      </c>
      <c r="G99" s="166">
        <v>40877</v>
      </c>
      <c r="H99" s="157">
        <v>1</v>
      </c>
      <c r="P99" s="160"/>
    </row>
    <row r="100" spans="1:16" ht="15" customHeight="1" x14ac:dyDescent="0.25">
      <c r="A100" s="155" t="s">
        <v>7058</v>
      </c>
      <c r="B100" s="155" t="s">
        <v>264</v>
      </c>
      <c r="C100" s="155" t="s">
        <v>265</v>
      </c>
      <c r="D100" s="155">
        <v>250</v>
      </c>
      <c r="E100" s="155">
        <v>250</v>
      </c>
      <c r="F100" s="166">
        <v>40870</v>
      </c>
      <c r="G100" s="166">
        <v>40879</v>
      </c>
      <c r="H100" s="157">
        <v>1</v>
      </c>
      <c r="P100" s="160"/>
    </row>
    <row r="101" spans="1:16" ht="15" customHeight="1" x14ac:dyDescent="0.25">
      <c r="A101" s="155" t="s">
        <v>29</v>
      </c>
      <c r="B101" s="155" t="s">
        <v>266</v>
      </c>
      <c r="C101" s="155" t="s">
        <v>267</v>
      </c>
      <c r="D101" s="155">
        <v>100</v>
      </c>
      <c r="E101" s="155">
        <v>106</v>
      </c>
      <c r="F101" s="166">
        <v>40870</v>
      </c>
      <c r="G101" s="166">
        <v>40882</v>
      </c>
      <c r="H101" s="157">
        <v>1</v>
      </c>
      <c r="P101" s="160"/>
    </row>
    <row r="102" spans="1:16" ht="15" customHeight="1" x14ac:dyDescent="0.25">
      <c r="A102" s="155" t="s">
        <v>29</v>
      </c>
      <c r="B102" s="155" t="s">
        <v>268</v>
      </c>
      <c r="C102" s="155" t="s">
        <v>269</v>
      </c>
      <c r="D102" s="155">
        <v>50</v>
      </c>
      <c r="E102" s="155">
        <v>52</v>
      </c>
      <c r="F102" s="166">
        <v>40870</v>
      </c>
      <c r="G102" s="166">
        <v>40882</v>
      </c>
      <c r="H102" s="157">
        <v>1</v>
      </c>
      <c r="P102" s="160"/>
    </row>
    <row r="103" spans="1:16" ht="15" customHeight="1" x14ac:dyDescent="0.25">
      <c r="A103" s="155" t="s">
        <v>12</v>
      </c>
      <c r="B103" s="155" t="s">
        <v>270</v>
      </c>
      <c r="C103" s="155" t="s">
        <v>271</v>
      </c>
      <c r="D103" s="155">
        <v>10</v>
      </c>
      <c r="E103" s="155">
        <v>10</v>
      </c>
      <c r="F103" s="166">
        <v>40870</v>
      </c>
      <c r="G103" s="166">
        <v>40878</v>
      </c>
      <c r="H103" s="157">
        <v>1</v>
      </c>
      <c r="P103" s="160"/>
    </row>
    <row r="104" spans="1:16" ht="15" customHeight="1" x14ac:dyDescent="0.25">
      <c r="A104" s="155" t="s">
        <v>86</v>
      </c>
      <c r="B104" s="155" t="s">
        <v>272</v>
      </c>
      <c r="C104" s="155" t="s">
        <v>273</v>
      </c>
      <c r="D104" s="155">
        <v>178</v>
      </c>
      <c r="E104" s="155">
        <v>178</v>
      </c>
      <c r="F104" s="166">
        <v>40870</v>
      </c>
      <c r="G104" s="166">
        <v>40879</v>
      </c>
      <c r="H104" s="157">
        <v>1</v>
      </c>
      <c r="P104" s="160"/>
    </row>
    <row r="105" spans="1:16" ht="15" customHeight="1" x14ac:dyDescent="0.25">
      <c r="A105" s="155" t="s">
        <v>274</v>
      </c>
      <c r="B105" s="155" t="s">
        <v>275</v>
      </c>
      <c r="C105" s="155" t="s">
        <v>276</v>
      </c>
      <c r="D105" s="155">
        <v>250</v>
      </c>
      <c r="E105" s="155">
        <v>250</v>
      </c>
      <c r="F105" s="166">
        <v>40875</v>
      </c>
      <c r="G105" s="166">
        <v>40882</v>
      </c>
      <c r="H105" s="157">
        <v>1</v>
      </c>
      <c r="P105" s="160"/>
    </row>
    <row r="106" spans="1:16" ht="15" customHeight="1" x14ac:dyDescent="0.25">
      <c r="A106" s="155" t="s">
        <v>277</v>
      </c>
      <c r="B106" s="155" t="s">
        <v>278</v>
      </c>
      <c r="C106" s="155" t="s">
        <v>279</v>
      </c>
      <c r="D106" s="155">
        <v>25</v>
      </c>
      <c r="E106" s="155">
        <v>25</v>
      </c>
      <c r="F106" s="166">
        <v>40875</v>
      </c>
      <c r="G106" s="166">
        <v>40877</v>
      </c>
      <c r="H106" s="157">
        <v>1</v>
      </c>
      <c r="P106" s="160"/>
    </row>
    <row r="107" spans="1:16" ht="15" customHeight="1" x14ac:dyDescent="0.25">
      <c r="A107" s="155" t="s">
        <v>12</v>
      </c>
      <c r="B107" s="155" t="s">
        <v>280</v>
      </c>
      <c r="C107" s="155" t="s">
        <v>281</v>
      </c>
      <c r="D107" s="155">
        <v>10</v>
      </c>
      <c r="E107" s="155">
        <v>10</v>
      </c>
      <c r="F107" s="166">
        <v>40875</v>
      </c>
      <c r="G107" s="166">
        <v>40876</v>
      </c>
      <c r="H107" s="157">
        <v>1</v>
      </c>
      <c r="P107" s="160"/>
    </row>
    <row r="108" spans="1:16" ht="15" customHeight="1" x14ac:dyDescent="0.25">
      <c r="A108" s="155" t="s">
        <v>251</v>
      </c>
      <c r="B108" s="155" t="s">
        <v>282</v>
      </c>
      <c r="C108" s="155" t="s">
        <v>253</v>
      </c>
      <c r="D108" s="155">
        <v>10</v>
      </c>
      <c r="E108" s="155">
        <v>10</v>
      </c>
      <c r="F108" s="166">
        <v>40875</v>
      </c>
      <c r="G108" s="166">
        <v>40882</v>
      </c>
      <c r="H108" s="157">
        <v>1</v>
      </c>
      <c r="P108" s="160"/>
    </row>
    <row r="109" spans="1:16" ht="15" customHeight="1" x14ac:dyDescent="0.25">
      <c r="A109" s="155" t="s">
        <v>251</v>
      </c>
      <c r="B109" s="155" t="s">
        <v>283</v>
      </c>
      <c r="C109" s="155" t="s">
        <v>284</v>
      </c>
      <c r="D109" s="155">
        <v>10</v>
      </c>
      <c r="E109" s="155">
        <v>10</v>
      </c>
      <c r="F109" s="166">
        <v>40875</v>
      </c>
      <c r="G109" s="166">
        <v>40882</v>
      </c>
      <c r="H109" s="157">
        <v>1</v>
      </c>
      <c r="P109" s="160"/>
    </row>
    <row r="110" spans="1:16" ht="15" customHeight="1" x14ac:dyDescent="0.25">
      <c r="A110" s="155" t="s">
        <v>251</v>
      </c>
      <c r="B110" s="155" t="s">
        <v>285</v>
      </c>
      <c r="C110" s="155" t="s">
        <v>161</v>
      </c>
      <c r="D110" s="155">
        <v>10</v>
      </c>
      <c r="E110" s="155">
        <v>10</v>
      </c>
      <c r="F110" s="166">
        <v>40875</v>
      </c>
      <c r="G110" s="166">
        <v>40882</v>
      </c>
      <c r="H110" s="157">
        <v>1</v>
      </c>
      <c r="P110" s="160"/>
    </row>
    <row r="111" spans="1:16" ht="15" customHeight="1" x14ac:dyDescent="0.25">
      <c r="A111" s="155" t="s">
        <v>286</v>
      </c>
      <c r="B111" s="155" t="s">
        <v>287</v>
      </c>
      <c r="C111" s="155" t="s">
        <v>288</v>
      </c>
      <c r="D111" s="155">
        <v>100</v>
      </c>
      <c r="E111" s="155">
        <v>100</v>
      </c>
      <c r="F111" s="166">
        <v>40875</v>
      </c>
      <c r="G111" s="166">
        <v>40878</v>
      </c>
      <c r="H111" s="157">
        <v>1</v>
      </c>
      <c r="P111" s="160"/>
    </row>
    <row r="112" spans="1:16" ht="15" customHeight="1" x14ac:dyDescent="0.25">
      <c r="A112" s="155" t="s">
        <v>286</v>
      </c>
      <c r="B112" s="155" t="s">
        <v>289</v>
      </c>
      <c r="C112" s="155" t="s">
        <v>284</v>
      </c>
      <c r="D112" s="155">
        <v>100</v>
      </c>
      <c r="E112" s="155">
        <v>100</v>
      </c>
      <c r="F112" s="166">
        <v>40875</v>
      </c>
      <c r="G112" s="166">
        <v>40878</v>
      </c>
      <c r="H112" s="157">
        <v>1</v>
      </c>
      <c r="P112" s="160"/>
    </row>
    <row r="113" spans="1:16" ht="15" customHeight="1" x14ac:dyDescent="0.25">
      <c r="A113" s="155" t="s">
        <v>49</v>
      </c>
      <c r="B113" s="155" t="s">
        <v>52</v>
      </c>
      <c r="C113" s="155" t="s">
        <v>290</v>
      </c>
      <c r="D113" s="155">
        <v>3000</v>
      </c>
      <c r="E113" s="155">
        <v>3000</v>
      </c>
      <c r="F113" s="166">
        <v>40875</v>
      </c>
      <c r="G113" s="166">
        <v>40878</v>
      </c>
      <c r="H113" s="157">
        <v>1</v>
      </c>
      <c r="P113" s="160"/>
    </row>
    <row r="114" spans="1:16" ht="15" customHeight="1" x14ac:dyDescent="0.25">
      <c r="A114" s="155" t="s">
        <v>49</v>
      </c>
      <c r="B114" s="155" t="s">
        <v>50</v>
      </c>
      <c r="C114" s="155" t="s">
        <v>291</v>
      </c>
      <c r="D114" s="155">
        <v>3000</v>
      </c>
      <c r="E114" s="155">
        <v>3000</v>
      </c>
      <c r="F114" s="166">
        <v>40875</v>
      </c>
      <c r="G114" s="166">
        <v>40878</v>
      </c>
      <c r="H114" s="157">
        <v>1</v>
      </c>
      <c r="P114" s="160"/>
    </row>
    <row r="115" spans="1:16" ht="15" customHeight="1" x14ac:dyDescent="0.25">
      <c r="A115" s="155" t="s">
        <v>78</v>
      </c>
      <c r="B115" s="155" t="s">
        <v>292</v>
      </c>
      <c r="C115" s="155" t="s">
        <v>293</v>
      </c>
      <c r="D115" s="155">
        <v>8</v>
      </c>
      <c r="E115" s="155">
        <v>8</v>
      </c>
      <c r="F115" s="166">
        <v>40875</v>
      </c>
      <c r="G115" s="166">
        <v>40876</v>
      </c>
      <c r="H115" s="157">
        <v>1</v>
      </c>
      <c r="P115" s="160"/>
    </row>
    <row r="116" spans="1:16" ht="15" customHeight="1" x14ac:dyDescent="0.25">
      <c r="A116" s="155" t="s">
        <v>731</v>
      </c>
      <c r="B116" s="155" t="s">
        <v>295</v>
      </c>
      <c r="C116" s="155" t="s">
        <v>296</v>
      </c>
      <c r="D116" s="155">
        <v>25</v>
      </c>
      <c r="E116" s="155">
        <v>25</v>
      </c>
      <c r="F116" s="166">
        <v>40875</v>
      </c>
      <c r="G116" s="166">
        <v>40877</v>
      </c>
      <c r="H116" s="157">
        <v>1</v>
      </c>
      <c r="P116" s="160"/>
    </row>
    <row r="117" spans="1:16" ht="15" customHeight="1" x14ac:dyDescent="0.25">
      <c r="A117" s="155" t="s">
        <v>36</v>
      </c>
      <c r="B117" s="155" t="s">
        <v>297</v>
      </c>
      <c r="C117" s="155" t="s">
        <v>298</v>
      </c>
      <c r="D117" s="155">
        <v>50</v>
      </c>
      <c r="E117" s="155">
        <v>54</v>
      </c>
      <c r="F117" s="166">
        <v>40875</v>
      </c>
      <c r="G117" s="166">
        <v>40877</v>
      </c>
      <c r="H117" s="157">
        <v>1</v>
      </c>
      <c r="P117" s="160"/>
    </row>
    <row r="118" spans="1:16" ht="15" customHeight="1" x14ac:dyDescent="0.25">
      <c r="A118" s="155" t="s">
        <v>299</v>
      </c>
      <c r="B118" s="155" t="s">
        <v>300</v>
      </c>
      <c r="C118" s="155" t="s">
        <v>301</v>
      </c>
      <c r="D118" s="155">
        <v>18</v>
      </c>
      <c r="E118" s="155">
        <v>18</v>
      </c>
      <c r="F118" s="166">
        <v>40876</v>
      </c>
      <c r="G118" s="166">
        <v>40870</v>
      </c>
      <c r="H118" s="157">
        <v>1</v>
      </c>
      <c r="I118" s="192" t="s">
        <v>302</v>
      </c>
      <c r="P118" s="160"/>
    </row>
    <row r="119" spans="1:16" ht="15" customHeight="1" x14ac:dyDescent="0.25">
      <c r="A119" s="155" t="s">
        <v>303</v>
      </c>
      <c r="B119" s="155" t="s">
        <v>304</v>
      </c>
      <c r="C119" s="155" t="s">
        <v>305</v>
      </c>
      <c r="D119" s="155">
        <v>1000</v>
      </c>
      <c r="E119" s="155">
        <v>1000</v>
      </c>
      <c r="F119" s="166">
        <v>40876</v>
      </c>
      <c r="G119" s="166">
        <v>40882</v>
      </c>
      <c r="H119" s="157">
        <v>1</v>
      </c>
      <c r="P119" s="160"/>
    </row>
    <row r="120" spans="1:16" ht="15" customHeight="1" x14ac:dyDescent="0.25">
      <c r="A120" s="155" t="s">
        <v>306</v>
      </c>
      <c r="B120" s="155" t="s">
        <v>307</v>
      </c>
      <c r="C120" s="155" t="s">
        <v>308</v>
      </c>
      <c r="D120" s="155">
        <v>3</v>
      </c>
      <c r="E120" s="155">
        <v>3</v>
      </c>
      <c r="F120" s="166">
        <v>40876</v>
      </c>
      <c r="G120" s="166">
        <v>40876</v>
      </c>
      <c r="H120" s="157">
        <v>0</v>
      </c>
      <c r="P120" s="160"/>
    </row>
    <row r="121" spans="1:16" ht="15" customHeight="1" x14ac:dyDescent="0.25">
      <c r="A121" s="155" t="s">
        <v>306</v>
      </c>
      <c r="B121" s="155" t="s">
        <v>309</v>
      </c>
      <c r="C121" s="155" t="s">
        <v>310</v>
      </c>
      <c r="D121" s="155">
        <v>3</v>
      </c>
      <c r="E121" s="155">
        <v>3</v>
      </c>
      <c r="F121" s="166">
        <v>40876</v>
      </c>
      <c r="G121" s="166">
        <v>40876</v>
      </c>
      <c r="H121" s="157">
        <v>0</v>
      </c>
      <c r="P121" s="160"/>
    </row>
    <row r="122" spans="1:16" ht="15" customHeight="1" x14ac:dyDescent="0.25">
      <c r="A122" s="155" t="s">
        <v>311</v>
      </c>
      <c r="B122" s="155" t="s">
        <v>312</v>
      </c>
      <c r="C122" s="155" t="s">
        <v>313</v>
      </c>
      <c r="D122" s="155">
        <v>20</v>
      </c>
      <c r="E122" s="155">
        <v>20</v>
      </c>
      <c r="F122" s="166">
        <v>40876</v>
      </c>
      <c r="G122" s="166">
        <v>40880</v>
      </c>
      <c r="H122" s="157">
        <v>1</v>
      </c>
      <c r="P122" s="160"/>
    </row>
    <row r="123" spans="1:16" ht="15" customHeight="1" x14ac:dyDescent="0.25">
      <c r="A123" s="155" t="s">
        <v>78</v>
      </c>
      <c r="B123" s="155" t="s">
        <v>314</v>
      </c>
      <c r="C123" s="155" t="s">
        <v>315</v>
      </c>
      <c r="D123" s="155">
        <v>4</v>
      </c>
      <c r="E123" s="155">
        <v>4</v>
      </c>
      <c r="F123" s="166">
        <v>40878</v>
      </c>
      <c r="G123" s="166">
        <v>40882</v>
      </c>
      <c r="H123" s="157">
        <v>1</v>
      </c>
      <c r="P123" s="160"/>
    </row>
    <row r="124" spans="1:16" ht="15" customHeight="1" x14ac:dyDescent="0.25">
      <c r="A124" s="155" t="s">
        <v>317</v>
      </c>
      <c r="B124" s="155" t="s">
        <v>318</v>
      </c>
      <c r="C124" s="155" t="s">
        <v>319</v>
      </c>
      <c r="D124" s="155">
        <v>12</v>
      </c>
      <c r="E124" s="155">
        <v>12</v>
      </c>
      <c r="F124" s="166">
        <v>40878</v>
      </c>
      <c r="G124" s="166">
        <v>40878</v>
      </c>
      <c r="H124" s="157">
        <v>1</v>
      </c>
      <c r="P124" s="160"/>
    </row>
    <row r="125" spans="1:16" ht="15" customHeight="1" x14ac:dyDescent="0.25">
      <c r="A125" s="155" t="s">
        <v>49</v>
      </c>
      <c r="B125" s="155" t="s">
        <v>321</v>
      </c>
      <c r="C125" s="155" t="s">
        <v>322</v>
      </c>
      <c r="D125" s="155">
        <v>3000</v>
      </c>
      <c r="E125" s="155">
        <v>3000</v>
      </c>
      <c r="F125" s="166">
        <v>40878</v>
      </c>
      <c r="G125" s="166">
        <v>40882</v>
      </c>
      <c r="H125" s="157">
        <v>1</v>
      </c>
      <c r="P125" s="160"/>
    </row>
    <row r="126" spans="1:16" ht="15" customHeight="1" x14ac:dyDescent="0.25">
      <c r="A126" s="155" t="s">
        <v>49</v>
      </c>
      <c r="B126" s="155" t="s">
        <v>325</v>
      </c>
      <c r="C126" s="155" t="s">
        <v>326</v>
      </c>
      <c r="D126" s="155">
        <v>3000</v>
      </c>
      <c r="E126" s="155">
        <v>3000</v>
      </c>
      <c r="F126" s="166">
        <v>40878</v>
      </c>
      <c r="G126" s="166">
        <v>40882</v>
      </c>
      <c r="H126" s="157">
        <v>1</v>
      </c>
      <c r="P126" s="160"/>
    </row>
    <row r="127" spans="1:16" ht="15" customHeight="1" x14ac:dyDescent="0.25">
      <c r="A127" s="155" t="s">
        <v>49</v>
      </c>
      <c r="B127" s="155" t="s">
        <v>323</v>
      </c>
      <c r="C127" s="155" t="s">
        <v>324</v>
      </c>
      <c r="D127" s="155">
        <v>2000</v>
      </c>
      <c r="E127" s="155">
        <v>2000</v>
      </c>
      <c r="F127" s="166">
        <v>40878</v>
      </c>
      <c r="G127" s="166">
        <v>40883</v>
      </c>
      <c r="H127" s="157">
        <v>1</v>
      </c>
      <c r="P127" s="160"/>
    </row>
    <row r="128" spans="1:16" ht="15" customHeight="1" x14ac:dyDescent="0.25">
      <c r="A128" s="155" t="s">
        <v>327</v>
      </c>
      <c r="B128" s="155" t="s">
        <v>328</v>
      </c>
      <c r="C128" s="155" t="s">
        <v>329</v>
      </c>
      <c r="D128" s="155">
        <v>10</v>
      </c>
      <c r="E128" s="155">
        <v>10</v>
      </c>
      <c r="F128" s="166">
        <v>40878</v>
      </c>
      <c r="G128" s="166">
        <v>40883</v>
      </c>
      <c r="H128" s="157">
        <v>1</v>
      </c>
      <c r="P128" s="160"/>
    </row>
    <row r="129" spans="1:16" ht="15" customHeight="1" x14ac:dyDescent="0.25">
      <c r="A129" s="155" t="s">
        <v>330</v>
      </c>
      <c r="B129" s="155" t="s">
        <v>331</v>
      </c>
      <c r="C129" s="155" t="s">
        <v>332</v>
      </c>
      <c r="D129" s="155">
        <v>50</v>
      </c>
      <c r="E129" s="155">
        <v>50</v>
      </c>
      <c r="F129" s="166">
        <v>40878</v>
      </c>
      <c r="G129" s="166">
        <v>40880</v>
      </c>
      <c r="H129" s="157">
        <v>1</v>
      </c>
      <c r="P129" s="160"/>
    </row>
    <row r="130" spans="1:16" ht="15" customHeight="1" x14ac:dyDescent="0.25">
      <c r="A130" s="155" t="s">
        <v>333</v>
      </c>
      <c r="B130" s="155" t="s">
        <v>334</v>
      </c>
      <c r="C130" s="155" t="s">
        <v>335</v>
      </c>
      <c r="D130" s="155">
        <v>25</v>
      </c>
      <c r="E130" s="155">
        <v>25</v>
      </c>
      <c r="F130" s="166">
        <v>40882</v>
      </c>
      <c r="G130" s="166">
        <v>40884</v>
      </c>
      <c r="H130" s="157">
        <v>1</v>
      </c>
      <c r="P130" s="160"/>
    </row>
    <row r="131" spans="1:16" ht="15" customHeight="1" x14ac:dyDescent="0.25">
      <c r="A131" s="155" t="s">
        <v>559</v>
      </c>
      <c r="B131" s="155" t="s">
        <v>336</v>
      </c>
      <c r="C131" s="155" t="s">
        <v>337</v>
      </c>
      <c r="D131" s="155">
        <v>5000</v>
      </c>
      <c r="E131" s="155">
        <v>5007</v>
      </c>
      <c r="F131" s="166">
        <v>40882</v>
      </c>
      <c r="G131" s="166">
        <v>40884</v>
      </c>
      <c r="H131" s="157">
        <v>1</v>
      </c>
      <c r="P131" s="160"/>
    </row>
    <row r="132" spans="1:16" ht="15" customHeight="1" x14ac:dyDescent="0.25">
      <c r="A132" s="155" t="s">
        <v>338</v>
      </c>
      <c r="B132" s="155" t="s">
        <v>339</v>
      </c>
      <c r="C132" s="155" t="s">
        <v>340</v>
      </c>
      <c r="D132" s="155">
        <v>5</v>
      </c>
      <c r="E132" s="155">
        <v>5</v>
      </c>
      <c r="F132" s="166">
        <v>40882</v>
      </c>
      <c r="G132" s="166">
        <v>40885</v>
      </c>
      <c r="H132" s="157">
        <v>1</v>
      </c>
      <c r="P132" s="160"/>
    </row>
    <row r="133" spans="1:16" ht="15" customHeight="1" x14ac:dyDescent="0.25">
      <c r="A133" s="155" t="s">
        <v>78</v>
      </c>
      <c r="B133" s="155" t="s">
        <v>341</v>
      </c>
      <c r="C133" s="155" t="s">
        <v>342</v>
      </c>
      <c r="D133" s="155">
        <v>10</v>
      </c>
      <c r="E133" s="155">
        <v>10</v>
      </c>
      <c r="F133" s="166">
        <v>40882</v>
      </c>
      <c r="G133" s="166">
        <v>40886</v>
      </c>
      <c r="H133" s="157">
        <v>1</v>
      </c>
      <c r="P133" s="160"/>
    </row>
    <row r="134" spans="1:16" ht="15" customHeight="1" x14ac:dyDescent="0.25">
      <c r="A134" s="155" t="s">
        <v>311</v>
      </c>
      <c r="B134" s="155" t="s">
        <v>343</v>
      </c>
      <c r="C134" s="155" t="s">
        <v>313</v>
      </c>
      <c r="D134" s="155">
        <v>39</v>
      </c>
      <c r="E134" s="155">
        <v>39</v>
      </c>
      <c r="F134" s="166">
        <v>40882</v>
      </c>
      <c r="G134" s="166">
        <v>40882</v>
      </c>
      <c r="H134" s="157">
        <v>1</v>
      </c>
      <c r="P134" s="160"/>
    </row>
    <row r="135" spans="1:16" ht="15" customHeight="1" x14ac:dyDescent="0.25">
      <c r="A135" s="155" t="s">
        <v>344</v>
      </c>
      <c r="B135" s="155" t="s">
        <v>345</v>
      </c>
      <c r="C135" s="155" t="s">
        <v>346</v>
      </c>
      <c r="D135" s="155">
        <v>50</v>
      </c>
      <c r="E135" s="155">
        <v>50</v>
      </c>
      <c r="F135" s="166">
        <v>40882</v>
      </c>
      <c r="G135" s="166">
        <v>40884</v>
      </c>
      <c r="H135" s="157">
        <v>1</v>
      </c>
      <c r="P135" s="160"/>
    </row>
    <row r="136" spans="1:16" ht="15" customHeight="1" x14ac:dyDescent="0.25">
      <c r="A136" s="155" t="s">
        <v>81</v>
      </c>
      <c r="B136" s="155" t="s">
        <v>347</v>
      </c>
      <c r="C136" s="155" t="s">
        <v>348</v>
      </c>
      <c r="D136" s="155">
        <v>390</v>
      </c>
      <c r="E136" s="155">
        <v>390</v>
      </c>
      <c r="F136" s="166">
        <v>40882</v>
      </c>
      <c r="G136" s="166">
        <v>40884</v>
      </c>
      <c r="H136" s="157">
        <v>1</v>
      </c>
      <c r="P136" s="160"/>
    </row>
    <row r="137" spans="1:16" ht="15" customHeight="1" x14ac:dyDescent="0.25">
      <c r="A137" s="155" t="s">
        <v>49</v>
      </c>
      <c r="B137" s="155" t="s">
        <v>54</v>
      </c>
      <c r="C137" s="155" t="s">
        <v>349</v>
      </c>
      <c r="D137" s="155">
        <v>2000</v>
      </c>
      <c r="E137" s="155">
        <v>2000</v>
      </c>
      <c r="F137" s="166">
        <v>40882</v>
      </c>
      <c r="G137" s="166">
        <v>40890</v>
      </c>
      <c r="H137" s="157">
        <v>1</v>
      </c>
      <c r="P137" s="160"/>
    </row>
    <row r="138" spans="1:16" ht="15" customHeight="1" x14ac:dyDescent="0.25">
      <c r="A138" s="155" t="s">
        <v>350</v>
      </c>
      <c r="B138" s="155" t="s">
        <v>351</v>
      </c>
      <c r="C138" s="155" t="s">
        <v>352</v>
      </c>
      <c r="D138" s="155">
        <v>100</v>
      </c>
      <c r="E138" s="155">
        <v>108</v>
      </c>
      <c r="F138" s="166">
        <v>40882</v>
      </c>
      <c r="G138" s="166">
        <v>40889</v>
      </c>
      <c r="H138" s="157">
        <v>1</v>
      </c>
      <c r="P138" s="160"/>
    </row>
    <row r="139" spans="1:16" ht="15" customHeight="1" x14ac:dyDescent="0.25">
      <c r="A139" s="155" t="s">
        <v>261</v>
      </c>
      <c r="B139" s="155" t="s">
        <v>353</v>
      </c>
      <c r="C139" s="155" t="s">
        <v>276</v>
      </c>
      <c r="D139" s="155">
        <v>1</v>
      </c>
      <c r="E139" s="155">
        <v>1</v>
      </c>
      <c r="F139" s="166">
        <v>40882</v>
      </c>
      <c r="G139" s="166">
        <v>40891</v>
      </c>
      <c r="H139" s="157">
        <v>1</v>
      </c>
      <c r="P139" s="160"/>
    </row>
    <row r="140" spans="1:16" ht="15" customHeight="1" x14ac:dyDescent="0.25">
      <c r="A140" s="155" t="s">
        <v>71</v>
      </c>
      <c r="B140" s="155" t="s">
        <v>154</v>
      </c>
      <c r="C140" s="155" t="s">
        <v>354</v>
      </c>
      <c r="D140" s="155">
        <v>10</v>
      </c>
      <c r="E140" s="155">
        <v>10</v>
      </c>
      <c r="F140" s="166">
        <v>40882</v>
      </c>
      <c r="G140" s="166">
        <v>40889</v>
      </c>
      <c r="H140" s="157">
        <v>1</v>
      </c>
      <c r="P140" s="160"/>
    </row>
    <row r="141" spans="1:16" ht="15" customHeight="1" x14ac:dyDescent="0.25">
      <c r="A141" s="155" t="s">
        <v>42</v>
      </c>
      <c r="B141" s="155" t="s">
        <v>357</v>
      </c>
      <c r="C141" s="155" t="s">
        <v>355</v>
      </c>
      <c r="D141" s="155">
        <v>300</v>
      </c>
      <c r="E141" s="155">
        <v>300</v>
      </c>
      <c r="F141" s="166">
        <v>40882</v>
      </c>
      <c r="G141" s="166">
        <v>40886</v>
      </c>
      <c r="H141" s="157">
        <v>1</v>
      </c>
      <c r="P141" s="160"/>
    </row>
    <row r="142" spans="1:16" ht="15" customHeight="1" x14ac:dyDescent="0.25">
      <c r="A142" s="155" t="s">
        <v>42</v>
      </c>
      <c r="B142" s="155" t="s">
        <v>356</v>
      </c>
      <c r="C142" s="155" t="s">
        <v>284</v>
      </c>
      <c r="D142" s="155">
        <v>250</v>
      </c>
      <c r="E142" s="155">
        <v>250</v>
      </c>
      <c r="F142" s="166">
        <v>40882</v>
      </c>
      <c r="G142" s="166">
        <v>40886</v>
      </c>
      <c r="H142" s="157">
        <v>1</v>
      </c>
      <c r="P142" s="160"/>
    </row>
    <row r="143" spans="1:16" ht="15" customHeight="1" x14ac:dyDescent="0.25">
      <c r="A143" s="155" t="s">
        <v>42</v>
      </c>
      <c r="B143" s="155" t="s">
        <v>358</v>
      </c>
      <c r="C143" s="155" t="s">
        <v>363</v>
      </c>
      <c r="D143" s="155">
        <v>30</v>
      </c>
      <c r="E143" s="155">
        <v>30</v>
      </c>
      <c r="F143" s="166">
        <v>40882</v>
      </c>
      <c r="G143" s="166">
        <v>40886</v>
      </c>
      <c r="H143" s="157">
        <v>1</v>
      </c>
      <c r="P143" s="160"/>
    </row>
    <row r="144" spans="1:16" ht="15" customHeight="1" x14ac:dyDescent="0.25">
      <c r="A144" s="155" t="s">
        <v>42</v>
      </c>
      <c r="B144" s="155" t="s">
        <v>359</v>
      </c>
      <c r="C144" s="155" t="s">
        <v>364</v>
      </c>
      <c r="D144" s="155">
        <v>30</v>
      </c>
      <c r="E144" s="155">
        <v>30</v>
      </c>
      <c r="F144" s="166">
        <v>40882</v>
      </c>
      <c r="G144" s="166">
        <v>40886</v>
      </c>
      <c r="H144" s="157">
        <v>1</v>
      </c>
      <c r="P144" s="160"/>
    </row>
    <row r="145" spans="1:16" ht="15" customHeight="1" x14ac:dyDescent="0.25">
      <c r="A145" s="155" t="s">
        <v>42</v>
      </c>
      <c r="B145" s="155" t="s">
        <v>360</v>
      </c>
      <c r="C145" s="155" t="s">
        <v>161</v>
      </c>
      <c r="D145" s="155">
        <v>30</v>
      </c>
      <c r="E145" s="155">
        <v>30</v>
      </c>
      <c r="F145" s="166">
        <v>40882</v>
      </c>
      <c r="G145" s="166">
        <v>40886</v>
      </c>
      <c r="H145" s="157">
        <v>1</v>
      </c>
      <c r="P145" s="160"/>
    </row>
    <row r="146" spans="1:16" ht="15" customHeight="1" x14ac:dyDescent="0.25">
      <c r="A146" s="155" t="s">
        <v>42</v>
      </c>
      <c r="B146" s="155" t="s">
        <v>361</v>
      </c>
      <c r="C146" s="155" t="s">
        <v>316</v>
      </c>
      <c r="D146" s="155">
        <v>30</v>
      </c>
      <c r="E146" s="155">
        <v>30</v>
      </c>
      <c r="F146" s="166">
        <v>40882</v>
      </c>
      <c r="G146" s="166">
        <v>40886</v>
      </c>
      <c r="H146" s="157">
        <v>1</v>
      </c>
      <c r="P146" s="160"/>
    </row>
    <row r="147" spans="1:16" ht="15" customHeight="1" x14ac:dyDescent="0.25">
      <c r="A147" s="155" t="s">
        <v>42</v>
      </c>
      <c r="B147" s="155" t="s">
        <v>362</v>
      </c>
      <c r="C147" s="155" t="s">
        <v>32</v>
      </c>
      <c r="D147" s="155">
        <v>30</v>
      </c>
      <c r="E147" s="155">
        <v>30</v>
      </c>
      <c r="F147" s="166">
        <v>40882</v>
      </c>
      <c r="G147" s="166">
        <v>40886</v>
      </c>
      <c r="H147" s="157">
        <v>1</v>
      </c>
      <c r="P147" s="160"/>
    </row>
    <row r="148" spans="1:16" ht="15" customHeight="1" x14ac:dyDescent="0.25">
      <c r="A148" s="155" t="s">
        <v>365</v>
      </c>
      <c r="B148" s="155" t="s">
        <v>366</v>
      </c>
      <c r="C148" s="155" t="s">
        <v>369</v>
      </c>
      <c r="D148" s="155">
        <v>40</v>
      </c>
      <c r="E148" s="155">
        <v>40</v>
      </c>
      <c r="F148" s="166">
        <v>40882</v>
      </c>
      <c r="G148" s="166">
        <v>40886</v>
      </c>
      <c r="H148" s="157">
        <v>1</v>
      </c>
      <c r="P148" s="160"/>
    </row>
    <row r="149" spans="1:16" ht="15" customHeight="1" x14ac:dyDescent="0.25">
      <c r="A149" s="155" t="s">
        <v>12</v>
      </c>
      <c r="B149" s="155" t="s">
        <v>367</v>
      </c>
      <c r="C149" s="155" t="s">
        <v>368</v>
      </c>
      <c r="D149" s="155">
        <v>10</v>
      </c>
      <c r="E149" s="155">
        <v>10</v>
      </c>
      <c r="F149" s="166">
        <v>40883</v>
      </c>
      <c r="G149" s="166">
        <v>40884</v>
      </c>
      <c r="H149" s="157">
        <v>1</v>
      </c>
      <c r="P149" s="160"/>
    </row>
    <row r="150" spans="1:16" ht="15" customHeight="1" x14ac:dyDescent="0.25">
      <c r="A150" s="155" t="s">
        <v>42</v>
      </c>
      <c r="B150" s="155" t="s">
        <v>370</v>
      </c>
      <c r="C150" s="155" t="s">
        <v>371</v>
      </c>
      <c r="D150" s="155">
        <v>250</v>
      </c>
      <c r="E150" s="155">
        <v>250</v>
      </c>
      <c r="F150" s="166">
        <v>40883</v>
      </c>
      <c r="G150" s="166">
        <v>40884</v>
      </c>
      <c r="H150" s="157">
        <v>1</v>
      </c>
      <c r="P150" s="160"/>
    </row>
    <row r="151" spans="1:16" ht="15" customHeight="1" x14ac:dyDescent="0.25">
      <c r="A151" s="155" t="s">
        <v>372</v>
      </c>
      <c r="B151" s="155" t="s">
        <v>374</v>
      </c>
      <c r="C151" s="155" t="s">
        <v>373</v>
      </c>
      <c r="D151" s="155">
        <v>102</v>
      </c>
      <c r="E151" s="155">
        <v>102</v>
      </c>
      <c r="F151" s="166">
        <v>40884</v>
      </c>
      <c r="G151" s="166">
        <v>40885</v>
      </c>
      <c r="H151" s="157">
        <v>1</v>
      </c>
      <c r="P151" s="160"/>
    </row>
    <row r="152" spans="1:16" ht="15" customHeight="1" x14ac:dyDescent="0.25">
      <c r="A152" s="155" t="s">
        <v>108</v>
      </c>
      <c r="B152" s="155" t="s">
        <v>375</v>
      </c>
      <c r="C152" s="155" t="s">
        <v>376</v>
      </c>
      <c r="D152" s="155">
        <v>6</v>
      </c>
      <c r="E152" s="155">
        <v>6</v>
      </c>
      <c r="F152" s="166">
        <v>40884</v>
      </c>
      <c r="G152" s="166">
        <v>40884</v>
      </c>
      <c r="H152" s="157">
        <v>1</v>
      </c>
      <c r="P152" s="160"/>
    </row>
    <row r="153" spans="1:16" ht="15" customHeight="1" x14ac:dyDescent="0.25">
      <c r="A153" s="155" t="s">
        <v>108</v>
      </c>
      <c r="B153" s="155" t="s">
        <v>377</v>
      </c>
      <c r="C153" s="155" t="s">
        <v>185</v>
      </c>
      <c r="D153" s="155">
        <v>10</v>
      </c>
      <c r="E153" s="155">
        <v>10</v>
      </c>
      <c r="F153" s="166">
        <v>40884</v>
      </c>
      <c r="G153" s="166">
        <v>40885</v>
      </c>
      <c r="H153" s="157">
        <v>1</v>
      </c>
      <c r="P153" s="160"/>
    </row>
    <row r="154" spans="1:16" ht="15" customHeight="1" x14ac:dyDescent="0.25">
      <c r="A154" s="155" t="s">
        <v>86</v>
      </c>
      <c r="B154" s="155" t="s">
        <v>378</v>
      </c>
      <c r="C154" s="155" t="s">
        <v>379</v>
      </c>
      <c r="D154" s="155">
        <v>228</v>
      </c>
      <c r="E154" s="155">
        <v>228</v>
      </c>
      <c r="F154" s="166">
        <v>40884</v>
      </c>
      <c r="G154" s="166">
        <v>40893</v>
      </c>
      <c r="H154" s="157">
        <v>1</v>
      </c>
      <c r="P154" s="160"/>
    </row>
    <row r="155" spans="1:16" ht="15" customHeight="1" x14ac:dyDescent="0.25">
      <c r="A155" s="155" t="s">
        <v>39</v>
      </c>
      <c r="B155" s="155" t="s">
        <v>380</v>
      </c>
      <c r="C155" s="155" t="s">
        <v>381</v>
      </c>
      <c r="D155" s="155">
        <v>500</v>
      </c>
      <c r="E155" s="155">
        <v>525</v>
      </c>
      <c r="F155" s="166">
        <v>40884</v>
      </c>
      <c r="G155" s="166">
        <v>40890</v>
      </c>
      <c r="H155" s="157">
        <v>1</v>
      </c>
      <c r="P155" s="160"/>
    </row>
    <row r="156" spans="1:16" ht="15" customHeight="1" x14ac:dyDescent="0.25">
      <c r="A156" s="155" t="s">
        <v>277</v>
      </c>
      <c r="B156" s="155" t="s">
        <v>382</v>
      </c>
      <c r="C156" s="155" t="s">
        <v>383</v>
      </c>
      <c r="D156" s="155">
        <v>25</v>
      </c>
      <c r="E156" s="155">
        <v>25</v>
      </c>
      <c r="F156" s="166">
        <v>40884</v>
      </c>
      <c r="G156" s="166">
        <v>40886</v>
      </c>
      <c r="H156" s="157">
        <v>1</v>
      </c>
      <c r="P156" s="160"/>
    </row>
    <row r="157" spans="1:16" ht="15" customHeight="1" x14ac:dyDescent="0.25">
      <c r="A157" s="155" t="s">
        <v>384</v>
      </c>
      <c r="B157" s="155" t="s">
        <v>385</v>
      </c>
      <c r="C157" s="155" t="s">
        <v>386</v>
      </c>
      <c r="D157" s="155">
        <v>150</v>
      </c>
      <c r="E157" s="155">
        <v>150</v>
      </c>
      <c r="F157" s="166">
        <v>40885</v>
      </c>
      <c r="G157" s="166">
        <v>40889</v>
      </c>
      <c r="H157" s="157">
        <v>1</v>
      </c>
      <c r="P157" s="160"/>
    </row>
    <row r="158" spans="1:16" ht="15" customHeight="1" x14ac:dyDescent="0.25">
      <c r="A158" s="155" t="s">
        <v>158</v>
      </c>
      <c r="B158" s="155" t="s">
        <v>219</v>
      </c>
      <c r="C158" s="155" t="s">
        <v>387</v>
      </c>
      <c r="D158" s="155">
        <v>15</v>
      </c>
      <c r="E158" s="155">
        <v>15</v>
      </c>
      <c r="F158" s="166">
        <v>40885</v>
      </c>
      <c r="G158" s="166">
        <v>40889</v>
      </c>
      <c r="H158" s="157">
        <v>1</v>
      </c>
      <c r="P158" s="160"/>
    </row>
    <row r="159" spans="1:16" ht="15" customHeight="1" x14ac:dyDescent="0.25">
      <c r="A159" s="155" t="s">
        <v>12</v>
      </c>
      <c r="B159" s="155" t="s">
        <v>388</v>
      </c>
      <c r="C159" s="155" t="s">
        <v>389</v>
      </c>
      <c r="D159" s="155">
        <v>25</v>
      </c>
      <c r="E159" s="155">
        <v>25</v>
      </c>
      <c r="F159" s="166">
        <v>40885</v>
      </c>
      <c r="G159" s="166">
        <v>40889</v>
      </c>
      <c r="H159" s="157">
        <v>1</v>
      </c>
      <c r="P159" s="160"/>
    </row>
    <row r="160" spans="1:16" ht="15" customHeight="1" x14ac:dyDescent="0.25">
      <c r="A160" s="155" t="s">
        <v>330</v>
      </c>
      <c r="B160" s="155" t="s">
        <v>331</v>
      </c>
      <c r="C160" s="155" t="s">
        <v>332</v>
      </c>
      <c r="D160" s="155">
        <v>86</v>
      </c>
      <c r="E160" s="155">
        <v>86</v>
      </c>
      <c r="F160" s="166">
        <v>40885</v>
      </c>
      <c r="G160" s="166">
        <v>40889</v>
      </c>
      <c r="H160" s="157">
        <v>1</v>
      </c>
      <c r="P160" s="160"/>
    </row>
    <row r="161" spans="1:16" ht="15" customHeight="1" x14ac:dyDescent="0.25">
      <c r="A161" s="155" t="s">
        <v>71</v>
      </c>
      <c r="B161" s="155" t="s">
        <v>390</v>
      </c>
      <c r="C161" s="155" t="s">
        <v>391</v>
      </c>
      <c r="D161" s="155">
        <v>10</v>
      </c>
      <c r="E161" s="155">
        <v>10</v>
      </c>
      <c r="F161" s="166">
        <v>40885</v>
      </c>
      <c r="G161" s="166">
        <v>40889</v>
      </c>
      <c r="H161" s="157">
        <v>1</v>
      </c>
      <c r="P161" s="160"/>
    </row>
    <row r="162" spans="1:16" ht="15" customHeight="1" x14ac:dyDescent="0.25">
      <c r="A162" s="155" t="s">
        <v>215</v>
      </c>
      <c r="B162" s="155" t="s">
        <v>392</v>
      </c>
      <c r="C162" s="155" t="s">
        <v>393</v>
      </c>
      <c r="D162" s="155">
        <v>50</v>
      </c>
      <c r="E162" s="155">
        <v>45</v>
      </c>
      <c r="F162" s="166">
        <v>40885</v>
      </c>
      <c r="G162" s="166">
        <v>40897</v>
      </c>
      <c r="H162" s="157">
        <v>1</v>
      </c>
      <c r="P162" s="160"/>
    </row>
    <row r="163" spans="1:16" ht="15" customHeight="1" x14ac:dyDescent="0.25">
      <c r="A163" s="155" t="s">
        <v>394</v>
      </c>
      <c r="B163" s="155" t="s">
        <v>395</v>
      </c>
      <c r="C163" s="155" t="s">
        <v>399</v>
      </c>
      <c r="D163" s="155">
        <v>10</v>
      </c>
      <c r="E163" s="155">
        <v>10</v>
      </c>
      <c r="F163" s="166">
        <v>40886</v>
      </c>
      <c r="G163" s="166">
        <v>40893</v>
      </c>
      <c r="H163" s="157">
        <v>1</v>
      </c>
      <c r="P163" s="160"/>
    </row>
    <row r="164" spans="1:16" ht="15" customHeight="1" x14ac:dyDescent="0.25">
      <c r="A164" s="155" t="s">
        <v>394</v>
      </c>
      <c r="B164" s="155" t="s">
        <v>396</v>
      </c>
      <c r="C164" s="155" t="s">
        <v>364</v>
      </c>
      <c r="D164" s="155">
        <v>5</v>
      </c>
      <c r="E164" s="155">
        <v>5</v>
      </c>
      <c r="F164" s="166">
        <v>40886</v>
      </c>
      <c r="G164" s="166">
        <v>40893</v>
      </c>
      <c r="H164" s="157">
        <v>1</v>
      </c>
      <c r="P164" s="160"/>
    </row>
    <row r="165" spans="1:16" ht="15" customHeight="1" x14ac:dyDescent="0.25">
      <c r="A165" s="155" t="s">
        <v>394</v>
      </c>
      <c r="B165" s="155" t="s">
        <v>397</v>
      </c>
      <c r="C165" s="155" t="s">
        <v>161</v>
      </c>
      <c r="D165" s="155">
        <v>5</v>
      </c>
      <c r="E165" s="155">
        <v>5</v>
      </c>
      <c r="F165" s="166">
        <v>40886</v>
      </c>
      <c r="G165" s="166">
        <v>40893</v>
      </c>
      <c r="H165" s="157">
        <v>1</v>
      </c>
      <c r="P165" s="160"/>
    </row>
    <row r="166" spans="1:16" ht="15" customHeight="1" x14ac:dyDescent="0.25">
      <c r="A166" s="155" t="s">
        <v>394</v>
      </c>
      <c r="B166" s="155" t="s">
        <v>398</v>
      </c>
      <c r="C166" s="155" t="s">
        <v>316</v>
      </c>
      <c r="D166" s="155">
        <v>20</v>
      </c>
      <c r="E166" s="155">
        <v>20</v>
      </c>
      <c r="F166" s="166">
        <v>40886</v>
      </c>
      <c r="G166" s="166">
        <v>40893</v>
      </c>
      <c r="H166" s="157">
        <v>1</v>
      </c>
      <c r="P166" s="160"/>
    </row>
    <row r="167" spans="1:16" ht="15" customHeight="1" x14ac:dyDescent="0.25">
      <c r="A167" s="155" t="s">
        <v>71</v>
      </c>
      <c r="B167" s="155" t="s">
        <v>74</v>
      </c>
      <c r="C167" s="155" t="s">
        <v>400</v>
      </c>
      <c r="D167" s="155">
        <v>50</v>
      </c>
      <c r="E167" s="155">
        <v>50</v>
      </c>
      <c r="F167" s="166">
        <v>40886</v>
      </c>
      <c r="G167" s="166">
        <v>40893</v>
      </c>
      <c r="H167" s="157">
        <v>1</v>
      </c>
      <c r="P167" s="160"/>
    </row>
    <row r="168" spans="1:16" ht="15" customHeight="1" x14ac:dyDescent="0.25">
      <c r="A168" s="155" t="s">
        <v>71</v>
      </c>
      <c r="B168" s="155" t="s">
        <v>167</v>
      </c>
      <c r="C168" s="155" t="s">
        <v>364</v>
      </c>
      <c r="D168" s="155">
        <v>25</v>
      </c>
      <c r="E168" s="155">
        <v>25</v>
      </c>
      <c r="F168" s="166">
        <v>40886</v>
      </c>
      <c r="G168" s="166">
        <v>40893</v>
      </c>
      <c r="H168" s="157">
        <v>1</v>
      </c>
      <c r="P168" s="160"/>
    </row>
    <row r="169" spans="1:16" ht="15" customHeight="1" x14ac:dyDescent="0.25">
      <c r="A169" s="155" t="s">
        <v>401</v>
      </c>
      <c r="B169" s="155" t="s">
        <v>402</v>
      </c>
      <c r="C169" s="155" t="s">
        <v>403</v>
      </c>
      <c r="D169" s="155">
        <v>25</v>
      </c>
      <c r="E169" s="155">
        <v>25</v>
      </c>
      <c r="F169" s="166">
        <v>40886</v>
      </c>
      <c r="G169" s="166">
        <v>40893</v>
      </c>
      <c r="H169" s="157">
        <v>1</v>
      </c>
      <c r="P169" s="160"/>
    </row>
    <row r="170" spans="1:16" ht="15" customHeight="1" x14ac:dyDescent="0.25">
      <c r="A170" s="155" t="s">
        <v>108</v>
      </c>
      <c r="B170" s="155" t="s">
        <v>109</v>
      </c>
      <c r="C170" s="155" t="s">
        <v>404</v>
      </c>
      <c r="D170" s="155">
        <v>50</v>
      </c>
      <c r="E170" s="155">
        <v>50</v>
      </c>
      <c r="F170" s="166">
        <v>40886</v>
      </c>
      <c r="G170" s="166">
        <v>40889</v>
      </c>
      <c r="H170" s="157">
        <v>1</v>
      </c>
      <c r="P170" s="160"/>
    </row>
    <row r="171" spans="1:16" ht="15" customHeight="1" x14ac:dyDescent="0.25">
      <c r="A171" s="155" t="s">
        <v>405</v>
      </c>
      <c r="B171" s="155" t="s">
        <v>406</v>
      </c>
      <c r="C171" s="155" t="s">
        <v>407</v>
      </c>
      <c r="D171" s="155">
        <v>30</v>
      </c>
      <c r="E171" s="155">
        <v>30</v>
      </c>
      <c r="F171" s="166">
        <v>40886</v>
      </c>
      <c r="G171" s="166">
        <v>40890</v>
      </c>
      <c r="H171" s="157">
        <v>1</v>
      </c>
      <c r="P171" s="160"/>
    </row>
    <row r="172" spans="1:16" ht="15" customHeight="1" x14ac:dyDescent="0.25">
      <c r="A172" s="155" t="s">
        <v>408</v>
      </c>
      <c r="B172" s="155" t="s">
        <v>409</v>
      </c>
      <c r="C172" s="155" t="s">
        <v>410</v>
      </c>
      <c r="D172" s="155">
        <v>2</v>
      </c>
      <c r="E172" s="155">
        <v>2</v>
      </c>
      <c r="F172" s="166">
        <v>40886</v>
      </c>
      <c r="G172" s="166">
        <v>40893</v>
      </c>
      <c r="H172" s="157">
        <v>1</v>
      </c>
      <c r="P172" s="160"/>
    </row>
    <row r="173" spans="1:16" ht="15" customHeight="1" x14ac:dyDescent="0.25">
      <c r="A173" s="155" t="s">
        <v>408</v>
      </c>
      <c r="B173" s="155" t="s">
        <v>411</v>
      </c>
      <c r="C173" s="155" t="s">
        <v>412</v>
      </c>
      <c r="D173" s="155">
        <v>2</v>
      </c>
      <c r="E173" s="155">
        <v>2</v>
      </c>
      <c r="F173" s="166">
        <v>40886</v>
      </c>
      <c r="G173" s="166">
        <v>40893</v>
      </c>
      <c r="H173" s="157">
        <v>1</v>
      </c>
      <c r="P173" s="160"/>
    </row>
    <row r="174" spans="1:16" ht="15" customHeight="1" x14ac:dyDescent="0.25">
      <c r="A174" s="155" t="s">
        <v>413</v>
      </c>
      <c r="B174" s="155" t="s">
        <v>414</v>
      </c>
      <c r="C174" s="155" t="s">
        <v>415</v>
      </c>
      <c r="D174" s="155">
        <v>250</v>
      </c>
      <c r="E174" s="155">
        <v>250</v>
      </c>
      <c r="F174" s="166">
        <v>40889</v>
      </c>
      <c r="G174" s="166">
        <v>40892</v>
      </c>
      <c r="H174" s="157">
        <v>1</v>
      </c>
      <c r="P174" s="160"/>
    </row>
    <row r="175" spans="1:16" ht="15" customHeight="1" x14ac:dyDescent="0.25">
      <c r="A175" s="155" t="s">
        <v>416</v>
      </c>
      <c r="B175" s="155" t="s">
        <v>417</v>
      </c>
      <c r="C175" s="155" t="s">
        <v>418</v>
      </c>
      <c r="D175" s="155">
        <v>2</v>
      </c>
      <c r="E175" s="155">
        <v>2</v>
      </c>
      <c r="F175" s="166">
        <v>40889</v>
      </c>
      <c r="G175" s="166">
        <v>40891</v>
      </c>
      <c r="H175" s="157">
        <v>1</v>
      </c>
      <c r="P175" s="160"/>
    </row>
    <row r="176" spans="1:16" ht="15" customHeight="1" x14ac:dyDescent="0.25">
      <c r="A176" s="155" t="s">
        <v>419</v>
      </c>
      <c r="B176" s="155" t="s">
        <v>420</v>
      </c>
      <c r="C176" s="155" t="s">
        <v>421</v>
      </c>
      <c r="D176" s="155">
        <v>60</v>
      </c>
      <c r="E176" s="155">
        <v>60</v>
      </c>
      <c r="F176" s="166">
        <v>40889</v>
      </c>
      <c r="G176" s="166">
        <v>40898</v>
      </c>
      <c r="H176" s="157">
        <v>1</v>
      </c>
      <c r="P176" s="160"/>
    </row>
    <row r="177" spans="1:16" ht="15" customHeight="1" x14ac:dyDescent="0.25">
      <c r="A177" s="155" t="s">
        <v>419</v>
      </c>
      <c r="B177" s="155" t="s">
        <v>422</v>
      </c>
      <c r="C177" s="155" t="s">
        <v>423</v>
      </c>
      <c r="D177" s="155">
        <v>60</v>
      </c>
      <c r="E177" s="155">
        <v>60</v>
      </c>
      <c r="F177" s="166">
        <v>40889</v>
      </c>
      <c r="G177" s="166">
        <v>40898</v>
      </c>
      <c r="H177" s="157">
        <v>1</v>
      </c>
      <c r="P177" s="160"/>
    </row>
    <row r="178" spans="1:16" ht="15" customHeight="1" x14ac:dyDescent="0.25">
      <c r="A178" s="155" t="s">
        <v>12</v>
      </c>
      <c r="B178" s="155" t="s">
        <v>424</v>
      </c>
      <c r="C178" s="155" t="s">
        <v>425</v>
      </c>
      <c r="D178" s="155">
        <v>10</v>
      </c>
      <c r="E178" s="155">
        <v>10</v>
      </c>
      <c r="F178" s="166">
        <v>40889</v>
      </c>
      <c r="G178" s="166">
        <v>40891</v>
      </c>
      <c r="H178" s="157">
        <v>1</v>
      </c>
      <c r="P178" s="160"/>
    </row>
    <row r="179" spans="1:16" ht="15" customHeight="1" x14ac:dyDescent="0.25">
      <c r="A179" s="155" t="s">
        <v>86</v>
      </c>
      <c r="B179" s="155" t="s">
        <v>426</v>
      </c>
      <c r="C179" s="155" t="s">
        <v>427</v>
      </c>
      <c r="D179" s="155">
        <v>300</v>
      </c>
      <c r="E179" s="155">
        <v>300</v>
      </c>
      <c r="F179" s="166">
        <v>40889</v>
      </c>
      <c r="G179" s="166">
        <v>40893</v>
      </c>
      <c r="H179" s="157">
        <v>1</v>
      </c>
      <c r="P179" s="160"/>
    </row>
    <row r="180" spans="1:16" ht="15" customHeight="1" x14ac:dyDescent="0.25">
      <c r="A180" s="155" t="s">
        <v>86</v>
      </c>
      <c r="B180" s="155" t="s">
        <v>428</v>
      </c>
      <c r="C180" s="155" t="s">
        <v>429</v>
      </c>
      <c r="D180" s="155">
        <v>300</v>
      </c>
      <c r="E180" s="155">
        <v>300</v>
      </c>
      <c r="F180" s="166">
        <v>40889</v>
      </c>
      <c r="G180" s="166">
        <v>40893</v>
      </c>
      <c r="H180" s="157">
        <v>1</v>
      </c>
      <c r="P180" s="160"/>
    </row>
    <row r="181" spans="1:16" ht="15" customHeight="1" x14ac:dyDescent="0.25">
      <c r="A181" s="155" t="s">
        <v>394</v>
      </c>
      <c r="B181" s="155" t="s">
        <v>430</v>
      </c>
      <c r="C181" s="155" t="s">
        <v>431</v>
      </c>
      <c r="D181" s="155">
        <v>25</v>
      </c>
      <c r="E181" s="155">
        <v>25</v>
      </c>
      <c r="F181" s="166">
        <v>40889</v>
      </c>
      <c r="G181" s="166">
        <v>40893</v>
      </c>
      <c r="H181" s="157">
        <v>1</v>
      </c>
      <c r="P181" s="160"/>
    </row>
    <row r="182" spans="1:16" ht="15" customHeight="1" x14ac:dyDescent="0.25">
      <c r="A182" s="155" t="s">
        <v>432</v>
      </c>
      <c r="B182" s="155" t="s">
        <v>433</v>
      </c>
      <c r="C182" s="155" t="s">
        <v>434</v>
      </c>
      <c r="D182" s="155">
        <v>30</v>
      </c>
      <c r="E182" s="155">
        <v>30</v>
      </c>
      <c r="F182" s="166">
        <v>40889</v>
      </c>
      <c r="G182" s="166">
        <v>40892</v>
      </c>
      <c r="H182" s="157">
        <v>1</v>
      </c>
      <c r="P182" s="160"/>
    </row>
    <row r="183" spans="1:16" ht="15" customHeight="1" x14ac:dyDescent="0.25">
      <c r="A183" s="155" t="s">
        <v>49</v>
      </c>
      <c r="B183" s="155" t="s">
        <v>52</v>
      </c>
      <c r="C183" s="155" t="s">
        <v>435</v>
      </c>
      <c r="D183" s="155">
        <v>3000</v>
      </c>
      <c r="E183" s="155">
        <v>3000</v>
      </c>
      <c r="F183" s="166">
        <v>40890</v>
      </c>
      <c r="G183" s="166">
        <v>40895</v>
      </c>
      <c r="H183" s="157">
        <v>1</v>
      </c>
      <c r="P183" s="160"/>
    </row>
    <row r="184" spans="1:16" ht="15" customHeight="1" x14ac:dyDescent="0.25">
      <c r="A184" s="155" t="s">
        <v>49</v>
      </c>
      <c r="B184" s="155" t="s">
        <v>50</v>
      </c>
      <c r="C184" s="155" t="s">
        <v>436</v>
      </c>
      <c r="D184" s="155">
        <v>3000</v>
      </c>
      <c r="E184" s="155">
        <v>3000</v>
      </c>
      <c r="F184" s="166">
        <v>40890</v>
      </c>
      <c r="G184" s="166">
        <v>40895</v>
      </c>
      <c r="H184" s="157">
        <v>1</v>
      </c>
      <c r="P184" s="160"/>
    </row>
    <row r="185" spans="1:16" ht="15" customHeight="1" x14ac:dyDescent="0.25">
      <c r="A185" s="155" t="s">
        <v>39</v>
      </c>
      <c r="B185" s="155" t="s">
        <v>437</v>
      </c>
      <c r="C185" s="155" t="s">
        <v>438</v>
      </c>
      <c r="D185" s="155">
        <v>100</v>
      </c>
      <c r="E185" s="155">
        <v>100</v>
      </c>
      <c r="F185" s="166">
        <v>40890</v>
      </c>
      <c r="G185" s="166">
        <v>40892</v>
      </c>
      <c r="H185" s="157">
        <v>1</v>
      </c>
      <c r="P185" s="160"/>
    </row>
    <row r="186" spans="1:16" ht="15" customHeight="1" x14ac:dyDescent="0.25">
      <c r="A186" s="155" t="s">
        <v>86</v>
      </c>
      <c r="B186" s="155" t="s">
        <v>439</v>
      </c>
      <c r="C186" s="155" t="s">
        <v>440</v>
      </c>
      <c r="D186" s="155">
        <v>250</v>
      </c>
      <c r="E186" s="155">
        <v>250</v>
      </c>
      <c r="F186" s="166">
        <v>40890</v>
      </c>
      <c r="G186" s="166">
        <v>40893</v>
      </c>
      <c r="H186" s="157">
        <v>1</v>
      </c>
      <c r="P186" s="160"/>
    </row>
    <row r="187" spans="1:16" ht="15" customHeight="1" x14ac:dyDescent="0.25">
      <c r="A187" s="155" t="s">
        <v>49</v>
      </c>
      <c r="B187" s="155" t="s">
        <v>54</v>
      </c>
      <c r="C187" s="155" t="s">
        <v>441</v>
      </c>
      <c r="D187" s="155">
        <v>2000</v>
      </c>
      <c r="E187" s="155">
        <v>2000</v>
      </c>
      <c r="F187" s="166">
        <v>40891</v>
      </c>
      <c r="G187" s="166">
        <v>40897</v>
      </c>
      <c r="H187" s="157">
        <v>1</v>
      </c>
      <c r="P187" s="160"/>
    </row>
    <row r="188" spans="1:16" ht="15" customHeight="1" x14ac:dyDescent="0.25">
      <c r="A188" s="155" t="s">
        <v>442</v>
      </c>
      <c r="B188" s="155" t="s">
        <v>443</v>
      </c>
      <c r="C188" s="155" t="s">
        <v>444</v>
      </c>
      <c r="D188" s="155">
        <v>25</v>
      </c>
      <c r="E188" s="155">
        <v>25</v>
      </c>
      <c r="F188" s="166">
        <v>40891</v>
      </c>
      <c r="G188" s="166">
        <v>40893</v>
      </c>
      <c r="H188" s="157">
        <v>1</v>
      </c>
      <c r="P188" s="160"/>
    </row>
    <row r="189" spans="1:16" ht="15" customHeight="1" x14ac:dyDescent="0.25">
      <c r="A189" s="155" t="s">
        <v>173</v>
      </c>
      <c r="B189" s="155" t="s">
        <v>445</v>
      </c>
      <c r="C189" s="155" t="s">
        <v>446</v>
      </c>
      <c r="D189" s="155">
        <v>102</v>
      </c>
      <c r="E189" s="155">
        <v>102</v>
      </c>
      <c r="F189" s="166">
        <v>40891</v>
      </c>
      <c r="G189" s="166">
        <v>40900</v>
      </c>
      <c r="H189" s="157">
        <v>1</v>
      </c>
      <c r="P189" s="160"/>
    </row>
    <row r="190" spans="1:16" ht="15" customHeight="1" x14ac:dyDescent="0.25">
      <c r="A190" s="155" t="s">
        <v>224</v>
      </c>
      <c r="B190" s="155" t="s">
        <v>225</v>
      </c>
      <c r="C190" s="155" t="s">
        <v>447</v>
      </c>
      <c r="D190" s="155">
        <v>16</v>
      </c>
      <c r="E190" s="155">
        <v>16</v>
      </c>
      <c r="F190" s="166">
        <v>40891</v>
      </c>
      <c r="G190" s="166">
        <v>40899</v>
      </c>
      <c r="H190" s="157">
        <v>1</v>
      </c>
      <c r="P190" s="160"/>
    </row>
    <row r="191" spans="1:16" ht="15" customHeight="1" x14ac:dyDescent="0.25">
      <c r="A191" s="155" t="s">
        <v>78</v>
      </c>
      <c r="B191" s="155" t="s">
        <v>448</v>
      </c>
      <c r="C191" s="155" t="s">
        <v>449</v>
      </c>
      <c r="D191" s="155">
        <v>4</v>
      </c>
      <c r="E191" s="155">
        <v>4</v>
      </c>
      <c r="F191" s="166">
        <v>40892</v>
      </c>
      <c r="G191" s="166">
        <v>40897</v>
      </c>
      <c r="H191" s="157">
        <v>1</v>
      </c>
      <c r="P191" s="160"/>
    </row>
    <row r="192" spans="1:16" ht="15" customHeight="1" x14ac:dyDescent="0.25">
      <c r="A192" s="155" t="s">
        <v>559</v>
      </c>
      <c r="B192" s="155" t="s">
        <v>450</v>
      </c>
      <c r="C192" s="155" t="s">
        <v>451</v>
      </c>
      <c r="D192" s="155">
        <v>10000</v>
      </c>
      <c r="E192" s="155">
        <v>10074</v>
      </c>
      <c r="F192" s="166">
        <v>40892</v>
      </c>
      <c r="G192" s="166">
        <v>40894</v>
      </c>
      <c r="H192" s="157">
        <v>1</v>
      </c>
      <c r="P192" s="160"/>
    </row>
    <row r="193" spans="1:16" ht="15" customHeight="1" x14ac:dyDescent="0.25">
      <c r="A193" s="155" t="s">
        <v>452</v>
      </c>
      <c r="B193" s="155" t="s">
        <v>453</v>
      </c>
      <c r="C193" s="155" t="s">
        <v>454</v>
      </c>
      <c r="D193" s="155">
        <v>110</v>
      </c>
      <c r="E193" s="155">
        <v>110</v>
      </c>
      <c r="F193" s="166">
        <v>40892</v>
      </c>
      <c r="G193" s="166">
        <v>40893</v>
      </c>
      <c r="H193" s="157">
        <v>1</v>
      </c>
      <c r="P193" s="160"/>
    </row>
    <row r="194" spans="1:16" ht="15" customHeight="1" x14ac:dyDescent="0.25">
      <c r="A194" s="155" t="s">
        <v>2270</v>
      </c>
      <c r="B194" s="155" t="s">
        <v>455</v>
      </c>
      <c r="C194" s="155" t="s">
        <v>456</v>
      </c>
      <c r="D194" s="155">
        <v>50</v>
      </c>
      <c r="E194" s="155">
        <v>50</v>
      </c>
      <c r="F194" s="166">
        <v>40893</v>
      </c>
      <c r="G194" s="166">
        <v>40898</v>
      </c>
      <c r="H194" s="157">
        <v>1</v>
      </c>
      <c r="P194" s="160"/>
    </row>
    <row r="195" spans="1:16" ht="15" customHeight="1" x14ac:dyDescent="0.25">
      <c r="A195" s="155" t="s">
        <v>2270</v>
      </c>
      <c r="B195" s="155" t="s">
        <v>457</v>
      </c>
      <c r="C195" s="155" t="s">
        <v>458</v>
      </c>
      <c r="D195" s="155">
        <v>50</v>
      </c>
      <c r="E195" s="155">
        <v>50</v>
      </c>
      <c r="F195" s="166">
        <v>40893</v>
      </c>
      <c r="G195" s="166">
        <v>40898</v>
      </c>
      <c r="H195" s="157">
        <v>1</v>
      </c>
      <c r="P195" s="160"/>
    </row>
    <row r="196" spans="1:16" ht="15" customHeight="1" x14ac:dyDescent="0.25">
      <c r="A196" s="155" t="s">
        <v>459</v>
      </c>
      <c r="B196" s="155" t="s">
        <v>460</v>
      </c>
      <c r="C196" s="155" t="s">
        <v>461</v>
      </c>
      <c r="D196" s="155">
        <v>100</v>
      </c>
      <c r="E196" s="155">
        <v>100</v>
      </c>
      <c r="F196" s="166">
        <v>40893</v>
      </c>
      <c r="G196" s="166">
        <v>40900</v>
      </c>
      <c r="H196" s="157">
        <v>1</v>
      </c>
      <c r="P196" s="160"/>
    </row>
    <row r="197" spans="1:16" ht="15" customHeight="1" x14ac:dyDescent="0.25">
      <c r="A197" s="155" t="s">
        <v>462</v>
      </c>
      <c r="B197" s="155" t="s">
        <v>463</v>
      </c>
      <c r="C197" s="155" t="s">
        <v>464</v>
      </c>
      <c r="D197" s="155">
        <v>30</v>
      </c>
      <c r="E197" s="155">
        <v>30</v>
      </c>
      <c r="F197" s="166">
        <v>40893</v>
      </c>
      <c r="G197" s="166">
        <v>40897</v>
      </c>
      <c r="H197" s="157">
        <v>1</v>
      </c>
      <c r="P197" s="160"/>
    </row>
    <row r="198" spans="1:16" ht="15" customHeight="1" x14ac:dyDescent="0.25">
      <c r="A198" s="155" t="s">
        <v>125</v>
      </c>
      <c r="B198" s="155" t="s">
        <v>465</v>
      </c>
      <c r="C198" s="155" t="s">
        <v>466</v>
      </c>
      <c r="D198" s="155">
        <v>60</v>
      </c>
      <c r="E198" s="155">
        <v>60</v>
      </c>
      <c r="F198" s="166">
        <v>40893</v>
      </c>
      <c r="G198" s="166">
        <v>40898</v>
      </c>
      <c r="H198" s="157">
        <v>1</v>
      </c>
      <c r="P198" s="160"/>
    </row>
    <row r="199" spans="1:16" ht="15" customHeight="1" x14ac:dyDescent="0.25">
      <c r="A199" s="155" t="s">
        <v>125</v>
      </c>
      <c r="B199" s="155" t="s">
        <v>468</v>
      </c>
      <c r="C199" s="155" t="s">
        <v>467</v>
      </c>
      <c r="D199" s="155">
        <v>100</v>
      </c>
      <c r="E199" s="155">
        <v>100</v>
      </c>
      <c r="F199" s="166">
        <v>40893</v>
      </c>
      <c r="G199" s="166">
        <v>40896</v>
      </c>
      <c r="H199" s="157">
        <v>1</v>
      </c>
      <c r="P199" s="160"/>
    </row>
    <row r="200" spans="1:16" ht="15" customHeight="1" x14ac:dyDescent="0.25">
      <c r="A200" s="155" t="s">
        <v>469</v>
      </c>
      <c r="B200" s="155" t="s">
        <v>471</v>
      </c>
      <c r="C200" s="155" t="s">
        <v>470</v>
      </c>
      <c r="D200" s="155">
        <v>100</v>
      </c>
      <c r="E200" s="155">
        <v>100</v>
      </c>
      <c r="F200" s="166">
        <v>40893</v>
      </c>
      <c r="G200" s="166">
        <v>40908</v>
      </c>
      <c r="H200" s="157">
        <v>1</v>
      </c>
      <c r="P200" s="160"/>
    </row>
    <row r="201" spans="1:16" ht="15" customHeight="1" x14ac:dyDescent="0.25">
      <c r="A201" s="155" t="s">
        <v>472</v>
      </c>
      <c r="B201" s="155" t="s">
        <v>473</v>
      </c>
      <c r="C201" s="155" t="s">
        <v>474</v>
      </c>
      <c r="D201" s="155">
        <v>100</v>
      </c>
      <c r="E201" s="155">
        <v>100</v>
      </c>
      <c r="F201" s="166">
        <v>40896</v>
      </c>
      <c r="G201" s="166">
        <v>40931</v>
      </c>
      <c r="H201" s="157">
        <v>1</v>
      </c>
      <c r="P201" s="160"/>
    </row>
    <row r="202" spans="1:16" ht="15" customHeight="1" x14ac:dyDescent="0.25">
      <c r="A202" s="155" t="s">
        <v>42</v>
      </c>
      <c r="B202" s="155" t="s">
        <v>475</v>
      </c>
      <c r="C202" s="155" t="s">
        <v>476</v>
      </c>
      <c r="D202" s="155">
        <v>30</v>
      </c>
      <c r="E202" s="155">
        <v>30</v>
      </c>
      <c r="F202" s="166">
        <v>40896</v>
      </c>
      <c r="G202" s="166">
        <v>40904</v>
      </c>
      <c r="H202" s="157">
        <v>1</v>
      </c>
      <c r="P202" s="160"/>
    </row>
    <row r="203" spans="1:16" ht="15" customHeight="1" x14ac:dyDescent="0.25">
      <c r="A203" s="155" t="s">
        <v>71</v>
      </c>
      <c r="B203" s="155" t="s">
        <v>477</v>
      </c>
      <c r="C203" s="155" t="s">
        <v>478</v>
      </c>
      <c r="D203" s="155">
        <v>5</v>
      </c>
      <c r="E203" s="155">
        <v>5</v>
      </c>
      <c r="F203" s="166">
        <v>40896</v>
      </c>
      <c r="G203" s="166">
        <v>40900</v>
      </c>
      <c r="H203" s="157">
        <v>1</v>
      </c>
      <c r="P203" s="160"/>
    </row>
    <row r="204" spans="1:16" ht="15" customHeight="1" x14ac:dyDescent="0.25">
      <c r="A204" s="155" t="s">
        <v>327</v>
      </c>
      <c r="B204" s="155" t="s">
        <v>479</v>
      </c>
      <c r="C204" s="155" t="s">
        <v>480</v>
      </c>
      <c r="D204" s="155">
        <v>50</v>
      </c>
      <c r="E204" s="155">
        <v>55</v>
      </c>
      <c r="F204" s="166">
        <v>40896</v>
      </c>
      <c r="G204" s="166">
        <v>40899</v>
      </c>
      <c r="H204" s="157">
        <v>1</v>
      </c>
      <c r="P204" s="160"/>
    </row>
    <row r="205" spans="1:16" ht="15" customHeight="1" x14ac:dyDescent="0.25">
      <c r="A205" s="155" t="s">
        <v>401</v>
      </c>
      <c r="B205" s="155" t="s">
        <v>481</v>
      </c>
      <c r="C205" s="155" t="s">
        <v>482</v>
      </c>
      <c r="D205" s="155">
        <v>400</v>
      </c>
      <c r="E205" s="155">
        <v>400</v>
      </c>
      <c r="F205" s="166">
        <v>40896</v>
      </c>
      <c r="G205" s="166">
        <v>40899</v>
      </c>
      <c r="H205" s="157">
        <v>1</v>
      </c>
      <c r="P205" s="160"/>
    </row>
    <row r="206" spans="1:16" ht="15" customHeight="1" x14ac:dyDescent="0.25">
      <c r="A206" s="155" t="s">
        <v>401</v>
      </c>
      <c r="B206" s="155" t="s">
        <v>483</v>
      </c>
      <c r="C206" s="155" t="s">
        <v>484</v>
      </c>
      <c r="D206" s="155">
        <v>200</v>
      </c>
      <c r="E206" s="155">
        <v>200</v>
      </c>
      <c r="F206" s="166">
        <v>40896</v>
      </c>
      <c r="G206" s="166">
        <v>40899</v>
      </c>
      <c r="H206" s="157">
        <v>1</v>
      </c>
      <c r="P206" s="160"/>
    </row>
    <row r="207" spans="1:16" ht="15" customHeight="1" x14ac:dyDescent="0.25">
      <c r="A207" s="155" t="s">
        <v>485</v>
      </c>
      <c r="B207" s="155" t="s">
        <v>486</v>
      </c>
      <c r="C207" s="155" t="s">
        <v>487</v>
      </c>
      <c r="D207" s="155">
        <v>120</v>
      </c>
      <c r="E207" s="155">
        <v>120</v>
      </c>
      <c r="F207" s="166">
        <v>40896</v>
      </c>
      <c r="G207" s="166">
        <v>40900</v>
      </c>
      <c r="H207" s="157">
        <v>1</v>
      </c>
      <c r="P207" s="160"/>
    </row>
    <row r="208" spans="1:16" ht="15" customHeight="1" x14ac:dyDescent="0.25">
      <c r="A208" s="155" t="s">
        <v>12</v>
      </c>
      <c r="B208" s="155" t="s">
        <v>488</v>
      </c>
      <c r="C208" s="155" t="s">
        <v>489</v>
      </c>
      <c r="D208" s="155">
        <v>10</v>
      </c>
      <c r="E208" s="155">
        <v>10</v>
      </c>
      <c r="F208" s="166">
        <v>40896</v>
      </c>
      <c r="G208" s="166">
        <v>40898</v>
      </c>
      <c r="H208" s="157">
        <v>1</v>
      </c>
      <c r="P208" s="160"/>
    </row>
    <row r="209" spans="1:16" ht="15" customHeight="1" x14ac:dyDescent="0.25">
      <c r="A209" s="155" t="s">
        <v>12</v>
      </c>
      <c r="B209" s="155" t="s">
        <v>490</v>
      </c>
      <c r="C209" s="155" t="s">
        <v>491</v>
      </c>
      <c r="D209" s="155">
        <v>10</v>
      </c>
      <c r="E209" s="155">
        <v>10</v>
      </c>
      <c r="F209" s="166">
        <v>40896</v>
      </c>
      <c r="G209" s="166">
        <v>40898</v>
      </c>
      <c r="H209" s="157">
        <v>1</v>
      </c>
      <c r="P209" s="160"/>
    </row>
    <row r="210" spans="1:16" ht="15" customHeight="1" x14ac:dyDescent="0.25">
      <c r="A210" s="155" t="s">
        <v>492</v>
      </c>
      <c r="B210" s="155" t="s">
        <v>493</v>
      </c>
      <c r="C210" s="155" t="s">
        <v>494</v>
      </c>
      <c r="D210" s="155">
        <v>5088</v>
      </c>
      <c r="E210" s="155">
        <v>5088</v>
      </c>
      <c r="F210" s="166">
        <v>40896</v>
      </c>
      <c r="G210" s="166">
        <v>40899</v>
      </c>
      <c r="H210" s="157">
        <v>1</v>
      </c>
      <c r="P210" s="160"/>
    </row>
    <row r="211" spans="1:16" ht="15" customHeight="1" x14ac:dyDescent="0.25">
      <c r="A211" s="155" t="s">
        <v>492</v>
      </c>
      <c r="B211" s="155" t="s">
        <v>495</v>
      </c>
      <c r="C211" s="155" t="s">
        <v>284</v>
      </c>
      <c r="D211" s="155">
        <v>5088</v>
      </c>
      <c r="E211" s="155">
        <v>5088</v>
      </c>
      <c r="F211" s="166">
        <v>40896</v>
      </c>
      <c r="G211" s="166">
        <v>40899</v>
      </c>
      <c r="H211" s="157">
        <v>1</v>
      </c>
      <c r="P211" s="160"/>
    </row>
    <row r="212" spans="1:16" ht="15" customHeight="1" x14ac:dyDescent="0.25">
      <c r="A212" s="155" t="s">
        <v>2714</v>
      </c>
      <c r="B212" s="155" t="s">
        <v>496</v>
      </c>
      <c r="C212" s="155" t="s">
        <v>497</v>
      </c>
      <c r="D212" s="155">
        <v>100</v>
      </c>
      <c r="E212" s="155">
        <v>100</v>
      </c>
      <c r="F212" s="166">
        <v>40896</v>
      </c>
      <c r="G212" s="166">
        <v>40899</v>
      </c>
      <c r="H212" s="157">
        <v>1</v>
      </c>
      <c r="P212" s="160"/>
    </row>
    <row r="213" spans="1:16" ht="15" customHeight="1" x14ac:dyDescent="0.25">
      <c r="A213" s="155" t="s">
        <v>498</v>
      </c>
      <c r="B213" s="155" t="s">
        <v>499</v>
      </c>
      <c r="C213" s="155" t="s">
        <v>500</v>
      </c>
      <c r="D213" s="155">
        <v>4</v>
      </c>
      <c r="E213" s="155">
        <v>4</v>
      </c>
      <c r="F213" s="166">
        <v>40896</v>
      </c>
      <c r="G213" s="166">
        <v>40899</v>
      </c>
      <c r="H213" s="157">
        <v>1</v>
      </c>
      <c r="P213" s="160"/>
    </row>
    <row r="214" spans="1:16" ht="15" customHeight="1" x14ac:dyDescent="0.25">
      <c r="A214" s="155" t="s">
        <v>49</v>
      </c>
      <c r="B214" s="155" t="s">
        <v>50</v>
      </c>
      <c r="C214" s="155" t="s">
        <v>501</v>
      </c>
      <c r="D214" s="155">
        <v>3000</v>
      </c>
      <c r="E214" s="155">
        <v>3000</v>
      </c>
      <c r="F214" s="166">
        <v>40896</v>
      </c>
      <c r="G214" s="166">
        <v>40900</v>
      </c>
      <c r="H214" s="157">
        <v>1</v>
      </c>
      <c r="P214" s="160"/>
    </row>
    <row r="215" spans="1:16" ht="15" customHeight="1" x14ac:dyDescent="0.25">
      <c r="A215" s="155" t="s">
        <v>49</v>
      </c>
      <c r="B215" s="155" t="s">
        <v>52</v>
      </c>
      <c r="C215" s="155" t="s">
        <v>502</v>
      </c>
      <c r="D215" s="155">
        <v>3000</v>
      </c>
      <c r="E215" s="155">
        <v>3000</v>
      </c>
      <c r="F215" s="166">
        <v>40896</v>
      </c>
      <c r="G215" s="166">
        <v>40900</v>
      </c>
      <c r="H215" s="157">
        <v>1</v>
      </c>
      <c r="P215" s="160"/>
    </row>
    <row r="216" spans="1:16" ht="15" customHeight="1" x14ac:dyDescent="0.25">
      <c r="A216" s="155" t="s">
        <v>190</v>
      </c>
      <c r="B216" s="155" t="s">
        <v>503</v>
      </c>
      <c r="C216" s="155" t="s">
        <v>504</v>
      </c>
      <c r="D216" s="155">
        <v>100</v>
      </c>
      <c r="E216" s="155">
        <v>100</v>
      </c>
      <c r="F216" s="166">
        <v>40896</v>
      </c>
      <c r="G216" s="166">
        <v>40830</v>
      </c>
      <c r="H216" s="157">
        <v>0</v>
      </c>
      <c r="I216" s="192" t="s">
        <v>2166</v>
      </c>
      <c r="P216" s="160"/>
    </row>
    <row r="217" spans="1:16" ht="15" customHeight="1" x14ac:dyDescent="0.25">
      <c r="A217" s="155" t="s">
        <v>2714</v>
      </c>
      <c r="B217" s="155" t="s">
        <v>505</v>
      </c>
      <c r="C217" s="155" t="s">
        <v>506</v>
      </c>
      <c r="D217" s="155">
        <v>25</v>
      </c>
      <c r="E217" s="155">
        <v>25</v>
      </c>
      <c r="F217" s="166">
        <v>40896</v>
      </c>
      <c r="G217" s="166">
        <v>40897</v>
      </c>
      <c r="H217" s="157">
        <v>1</v>
      </c>
      <c r="P217" s="160"/>
    </row>
    <row r="218" spans="1:16" ht="15" customHeight="1" x14ac:dyDescent="0.25">
      <c r="A218" s="155" t="s">
        <v>299</v>
      </c>
      <c r="B218" s="155" t="s">
        <v>507</v>
      </c>
      <c r="C218" s="155" t="s">
        <v>508</v>
      </c>
      <c r="D218" s="155">
        <v>18</v>
      </c>
      <c r="E218" s="155">
        <v>18</v>
      </c>
      <c r="F218" s="166">
        <v>40897</v>
      </c>
      <c r="G218" s="166">
        <v>40898</v>
      </c>
      <c r="H218" s="157">
        <v>1</v>
      </c>
      <c r="P218" s="160"/>
    </row>
    <row r="219" spans="1:16" ht="15" customHeight="1" x14ac:dyDescent="0.25">
      <c r="A219" s="155" t="s">
        <v>509</v>
      </c>
      <c r="B219" s="155" t="s">
        <v>510</v>
      </c>
      <c r="C219" s="155" t="s">
        <v>511</v>
      </c>
      <c r="D219" s="155">
        <v>1000</v>
      </c>
      <c r="E219" s="155">
        <v>1000</v>
      </c>
      <c r="F219" s="166">
        <v>40898</v>
      </c>
      <c r="G219" s="166">
        <v>40900</v>
      </c>
      <c r="H219" s="157">
        <v>1</v>
      </c>
      <c r="P219" s="160"/>
    </row>
    <row r="220" spans="1:16" ht="15" customHeight="1" x14ac:dyDescent="0.25">
      <c r="A220" s="155" t="s">
        <v>512</v>
      </c>
      <c r="B220" s="155" t="s">
        <v>513</v>
      </c>
      <c r="C220" s="155" t="s">
        <v>514</v>
      </c>
      <c r="D220" s="155">
        <v>47</v>
      </c>
      <c r="E220" s="155">
        <v>47</v>
      </c>
      <c r="F220" s="166">
        <v>40898</v>
      </c>
      <c r="G220" s="166">
        <v>40910</v>
      </c>
      <c r="H220" s="157">
        <v>1</v>
      </c>
      <c r="P220" s="160"/>
    </row>
    <row r="221" spans="1:16" ht="15" customHeight="1" x14ac:dyDescent="0.25">
      <c r="A221" s="155" t="s">
        <v>118</v>
      </c>
      <c r="B221" s="155" t="s">
        <v>515</v>
      </c>
      <c r="C221" s="155" t="s">
        <v>516</v>
      </c>
      <c r="D221" s="155">
        <v>100</v>
      </c>
      <c r="E221" s="155">
        <v>100</v>
      </c>
      <c r="F221" s="166">
        <v>40898</v>
      </c>
      <c r="G221" s="166">
        <v>40899</v>
      </c>
      <c r="H221" s="157">
        <v>1</v>
      </c>
      <c r="P221" s="160"/>
    </row>
    <row r="222" spans="1:16" ht="15" customHeight="1" x14ac:dyDescent="0.25">
      <c r="A222" s="155" t="s">
        <v>115</v>
      </c>
      <c r="B222" s="155" t="s">
        <v>116</v>
      </c>
      <c r="C222" s="155" t="s">
        <v>517</v>
      </c>
      <c r="D222" s="155">
        <v>13</v>
      </c>
      <c r="E222" s="155">
        <v>13</v>
      </c>
      <c r="F222" s="166">
        <v>40898</v>
      </c>
      <c r="G222" s="166">
        <v>40848</v>
      </c>
      <c r="H222" s="157">
        <v>1</v>
      </c>
      <c r="I222" s="192" t="s">
        <v>531</v>
      </c>
      <c r="P222" s="160"/>
    </row>
    <row r="223" spans="1:16" ht="15" customHeight="1" x14ac:dyDescent="0.25">
      <c r="A223" s="155" t="s">
        <v>286</v>
      </c>
      <c r="B223" s="155" t="s">
        <v>518</v>
      </c>
      <c r="C223" s="155" t="s">
        <v>519</v>
      </c>
      <c r="D223" s="155">
        <v>900</v>
      </c>
      <c r="E223" s="155">
        <v>900</v>
      </c>
      <c r="F223" s="166">
        <v>40899</v>
      </c>
      <c r="G223" s="166">
        <v>40905</v>
      </c>
      <c r="H223" s="157">
        <v>1</v>
      </c>
      <c r="P223" s="160"/>
    </row>
    <row r="224" spans="1:16" ht="15" customHeight="1" x14ac:dyDescent="0.25">
      <c r="A224" s="155" t="s">
        <v>520</v>
      </c>
      <c r="B224" s="155" t="s">
        <v>521</v>
      </c>
      <c r="C224" s="155" t="s">
        <v>522</v>
      </c>
      <c r="D224" s="155">
        <v>250</v>
      </c>
      <c r="E224" s="155">
        <v>250</v>
      </c>
      <c r="F224" s="166">
        <v>40899</v>
      </c>
      <c r="G224" s="166">
        <v>40910</v>
      </c>
      <c r="H224" s="157">
        <v>1</v>
      </c>
      <c r="P224" s="160"/>
    </row>
    <row r="225" spans="1:16" ht="15" customHeight="1" x14ac:dyDescent="0.25">
      <c r="A225" s="155" t="s">
        <v>731</v>
      </c>
      <c r="B225" s="155" t="s">
        <v>295</v>
      </c>
      <c r="C225" s="155" t="s">
        <v>523</v>
      </c>
      <c r="D225" s="155">
        <v>25</v>
      </c>
      <c r="E225" s="155">
        <v>25</v>
      </c>
      <c r="F225" s="166">
        <v>40899</v>
      </c>
      <c r="G225" s="166">
        <v>40907</v>
      </c>
      <c r="H225" s="157">
        <v>1</v>
      </c>
      <c r="P225" s="160"/>
    </row>
    <row r="226" spans="1:16" ht="15" customHeight="1" x14ac:dyDescent="0.25">
      <c r="A226" s="155" t="s">
        <v>12</v>
      </c>
      <c r="B226" s="155" t="s">
        <v>524</v>
      </c>
      <c r="C226" s="155" t="s">
        <v>525</v>
      </c>
      <c r="D226" s="155">
        <v>10</v>
      </c>
      <c r="E226" s="155">
        <v>10</v>
      </c>
      <c r="F226" s="166">
        <v>40899</v>
      </c>
      <c r="G226" s="166">
        <v>40904</v>
      </c>
      <c r="H226" s="157">
        <v>1</v>
      </c>
      <c r="P226" s="160"/>
    </row>
    <row r="227" spans="1:16" ht="15" customHeight="1" x14ac:dyDescent="0.25">
      <c r="A227" s="155" t="s">
        <v>215</v>
      </c>
      <c r="B227" s="155" t="s">
        <v>526</v>
      </c>
      <c r="C227" s="155" t="s">
        <v>527</v>
      </c>
      <c r="D227" s="155">
        <v>50</v>
      </c>
      <c r="E227" s="155">
        <v>50</v>
      </c>
      <c r="F227" s="166">
        <v>40899</v>
      </c>
      <c r="G227" s="166">
        <v>40914</v>
      </c>
      <c r="H227" s="157">
        <v>1</v>
      </c>
      <c r="P227" s="160"/>
    </row>
    <row r="228" spans="1:16" ht="15" customHeight="1" x14ac:dyDescent="0.25">
      <c r="A228" s="155" t="s">
        <v>528</v>
      </c>
      <c r="B228" s="155" t="s">
        <v>529</v>
      </c>
      <c r="C228" s="155" t="s">
        <v>530</v>
      </c>
      <c r="D228" s="155">
        <v>100</v>
      </c>
      <c r="E228" s="155">
        <v>100</v>
      </c>
      <c r="F228" s="166">
        <v>40899</v>
      </c>
      <c r="G228" s="166">
        <v>40899</v>
      </c>
      <c r="H228" s="157">
        <v>1</v>
      </c>
      <c r="P228" s="160"/>
    </row>
    <row r="229" spans="1:16" ht="15" customHeight="1" x14ac:dyDescent="0.25">
      <c r="A229" s="155" t="s">
        <v>29</v>
      </c>
      <c r="B229" s="155" t="s">
        <v>30</v>
      </c>
      <c r="C229" s="155" t="s">
        <v>532</v>
      </c>
      <c r="D229" s="155">
        <v>25</v>
      </c>
      <c r="E229" s="155">
        <v>29</v>
      </c>
      <c r="F229" s="166">
        <v>40910</v>
      </c>
      <c r="G229" s="166">
        <v>40912</v>
      </c>
      <c r="H229" s="157">
        <v>1</v>
      </c>
      <c r="P229" s="160"/>
    </row>
    <row r="230" spans="1:16" ht="15" customHeight="1" x14ac:dyDescent="0.25">
      <c r="A230" s="155" t="s">
        <v>520</v>
      </c>
      <c r="B230" s="155" t="s">
        <v>533</v>
      </c>
      <c r="C230" s="155" t="s">
        <v>534</v>
      </c>
      <c r="D230" s="155">
        <v>200</v>
      </c>
      <c r="E230" s="155">
        <v>200</v>
      </c>
      <c r="F230" s="166">
        <v>40910</v>
      </c>
      <c r="G230" s="166">
        <v>40917</v>
      </c>
      <c r="H230" s="157">
        <v>1</v>
      </c>
      <c r="P230" s="160"/>
    </row>
    <row r="231" spans="1:16" ht="15" customHeight="1" x14ac:dyDescent="0.25">
      <c r="A231" s="155" t="s">
        <v>12</v>
      </c>
      <c r="B231" s="155" t="s">
        <v>535</v>
      </c>
      <c r="C231" s="155" t="s">
        <v>536</v>
      </c>
      <c r="D231" s="155">
        <v>10</v>
      </c>
      <c r="E231" s="155">
        <v>10</v>
      </c>
      <c r="F231" s="166">
        <v>40910</v>
      </c>
      <c r="G231" s="166">
        <v>40912</v>
      </c>
      <c r="H231" s="157">
        <v>1</v>
      </c>
      <c r="P231" s="160"/>
    </row>
    <row r="232" spans="1:16" ht="15" customHeight="1" x14ac:dyDescent="0.25">
      <c r="A232" s="155" t="s">
        <v>537</v>
      </c>
      <c r="B232" s="155" t="s">
        <v>538</v>
      </c>
      <c r="C232" s="155" t="s">
        <v>539</v>
      </c>
      <c r="D232" s="155">
        <v>50</v>
      </c>
      <c r="E232" s="155">
        <v>50</v>
      </c>
      <c r="F232" s="166">
        <v>40910</v>
      </c>
      <c r="G232" s="166">
        <v>40914</v>
      </c>
      <c r="H232" s="157">
        <v>1</v>
      </c>
      <c r="P232" s="160"/>
    </row>
    <row r="233" spans="1:16" ht="15" customHeight="1" x14ac:dyDescent="0.25">
      <c r="A233" s="155" t="s">
        <v>2714</v>
      </c>
      <c r="B233" s="155" t="s">
        <v>540</v>
      </c>
      <c r="C233" s="155" t="s">
        <v>541</v>
      </c>
      <c r="D233" s="155">
        <v>500</v>
      </c>
      <c r="E233" s="155">
        <v>500</v>
      </c>
      <c r="F233" s="166">
        <v>40910</v>
      </c>
      <c r="G233" s="166">
        <v>40914</v>
      </c>
      <c r="H233" s="157">
        <v>1</v>
      </c>
      <c r="P233" s="160"/>
    </row>
    <row r="234" spans="1:16" ht="15" customHeight="1" x14ac:dyDescent="0.25">
      <c r="A234" s="155" t="s">
        <v>408</v>
      </c>
      <c r="B234" s="155" t="s">
        <v>411</v>
      </c>
      <c r="C234" s="155" t="s">
        <v>542</v>
      </c>
      <c r="D234" s="155">
        <v>48</v>
      </c>
      <c r="E234" s="155">
        <v>48</v>
      </c>
      <c r="F234" s="166">
        <v>40910</v>
      </c>
      <c r="G234" s="166">
        <v>40898</v>
      </c>
      <c r="H234" s="157">
        <v>0</v>
      </c>
      <c r="I234" s="192" t="s">
        <v>2168</v>
      </c>
      <c r="P234" s="160"/>
    </row>
    <row r="235" spans="1:16" ht="15" customHeight="1" x14ac:dyDescent="0.25">
      <c r="A235" s="155" t="s">
        <v>408</v>
      </c>
      <c r="B235" s="155" t="s">
        <v>409</v>
      </c>
      <c r="C235" s="155" t="s">
        <v>410</v>
      </c>
      <c r="D235" s="155">
        <v>48</v>
      </c>
      <c r="E235" s="155">
        <v>48</v>
      </c>
      <c r="F235" s="166">
        <v>40910</v>
      </c>
      <c r="G235" s="166">
        <v>40911</v>
      </c>
      <c r="H235" s="157">
        <v>1</v>
      </c>
      <c r="P235" s="160"/>
    </row>
    <row r="236" spans="1:16" ht="15" customHeight="1" x14ac:dyDescent="0.25">
      <c r="A236" s="155" t="s">
        <v>104</v>
      </c>
      <c r="B236" s="155" t="s">
        <v>170</v>
      </c>
      <c r="C236" s="155" t="s">
        <v>543</v>
      </c>
      <c r="D236" s="155">
        <v>10</v>
      </c>
      <c r="E236" s="155">
        <v>10</v>
      </c>
      <c r="F236" s="166">
        <v>40910</v>
      </c>
      <c r="G236" s="166">
        <v>40919</v>
      </c>
      <c r="H236" s="157">
        <v>1</v>
      </c>
      <c r="P236" s="160"/>
    </row>
    <row r="237" spans="1:16" ht="15" customHeight="1" x14ac:dyDescent="0.25">
      <c r="A237" s="155" t="s">
        <v>544</v>
      </c>
      <c r="B237" s="155" t="s">
        <v>545</v>
      </c>
      <c r="C237" s="155" t="s">
        <v>546</v>
      </c>
      <c r="D237" s="155">
        <v>50</v>
      </c>
      <c r="E237" s="155">
        <v>50</v>
      </c>
      <c r="F237" s="166">
        <v>40911</v>
      </c>
      <c r="G237" s="166">
        <v>40919</v>
      </c>
      <c r="H237" s="157">
        <v>1</v>
      </c>
      <c r="P237" s="160"/>
    </row>
    <row r="238" spans="1:16" ht="15" customHeight="1" x14ac:dyDescent="0.25">
      <c r="A238" s="155" t="s">
        <v>65</v>
      </c>
      <c r="B238" s="155" t="s">
        <v>547</v>
      </c>
      <c r="C238" s="155" t="s">
        <v>548</v>
      </c>
      <c r="D238" s="155">
        <v>50</v>
      </c>
      <c r="E238" s="155">
        <v>50</v>
      </c>
      <c r="F238" s="166">
        <v>40911</v>
      </c>
      <c r="G238" s="166">
        <v>40924</v>
      </c>
      <c r="H238" s="157">
        <v>1</v>
      </c>
      <c r="P238" s="160"/>
    </row>
    <row r="239" spans="1:16" ht="15" customHeight="1" x14ac:dyDescent="0.25">
      <c r="A239" s="155" t="s">
        <v>115</v>
      </c>
      <c r="B239" s="155" t="s">
        <v>549</v>
      </c>
      <c r="C239" s="155" t="s">
        <v>550</v>
      </c>
      <c r="D239" s="155">
        <v>20</v>
      </c>
      <c r="E239" s="155">
        <v>20</v>
      </c>
      <c r="F239" s="166">
        <v>40911</v>
      </c>
      <c r="G239" s="166">
        <v>40920</v>
      </c>
      <c r="H239" s="157">
        <v>1</v>
      </c>
      <c r="P239" s="160"/>
    </row>
    <row r="240" spans="1:16" ht="15" customHeight="1" x14ac:dyDescent="0.25">
      <c r="A240" s="155" t="s">
        <v>49</v>
      </c>
      <c r="B240" s="155" t="s">
        <v>54</v>
      </c>
      <c r="C240" s="155" t="s">
        <v>551</v>
      </c>
      <c r="D240" s="155">
        <v>2000</v>
      </c>
      <c r="E240" s="155">
        <v>2000</v>
      </c>
      <c r="F240" s="166">
        <v>40911</v>
      </c>
      <c r="G240" s="166">
        <v>40919</v>
      </c>
      <c r="H240" s="157">
        <v>1</v>
      </c>
      <c r="P240" s="160"/>
    </row>
    <row r="241" spans="1:16" ht="15" customHeight="1" x14ac:dyDescent="0.25">
      <c r="A241" s="155" t="s">
        <v>552</v>
      </c>
      <c r="B241" s="155" t="s">
        <v>555</v>
      </c>
      <c r="C241" s="155" t="s">
        <v>556</v>
      </c>
      <c r="D241" s="155">
        <v>250</v>
      </c>
      <c r="E241" s="155">
        <v>250</v>
      </c>
      <c r="F241" s="166">
        <v>40911</v>
      </c>
      <c r="G241" s="166">
        <v>40913</v>
      </c>
      <c r="H241" s="157">
        <v>1</v>
      </c>
      <c r="P241" s="160"/>
    </row>
    <row r="242" spans="1:16" ht="15" customHeight="1" x14ac:dyDescent="0.25">
      <c r="A242" s="155" t="s">
        <v>242</v>
      </c>
      <c r="B242" s="155" t="s">
        <v>553</v>
      </c>
      <c r="C242" s="155" t="s">
        <v>554</v>
      </c>
      <c r="D242" s="155">
        <v>125</v>
      </c>
      <c r="E242" s="155">
        <v>125</v>
      </c>
      <c r="F242" s="166">
        <v>40911</v>
      </c>
      <c r="G242" s="166">
        <v>40913</v>
      </c>
      <c r="H242" s="157">
        <v>1</v>
      </c>
      <c r="P242" s="160"/>
    </row>
    <row r="243" spans="1:16" ht="15" customHeight="1" x14ac:dyDescent="0.25">
      <c r="A243" s="155" t="s">
        <v>242</v>
      </c>
      <c r="B243" s="155" t="s">
        <v>557</v>
      </c>
      <c r="C243" s="155" t="s">
        <v>558</v>
      </c>
      <c r="D243" s="155">
        <v>250</v>
      </c>
      <c r="E243" s="155">
        <v>250</v>
      </c>
      <c r="F243" s="166">
        <v>40911</v>
      </c>
      <c r="G243" s="166">
        <v>40914</v>
      </c>
      <c r="H243" s="157">
        <v>1</v>
      </c>
      <c r="P243" s="160"/>
    </row>
    <row r="244" spans="1:16" ht="15" customHeight="1" x14ac:dyDescent="0.25">
      <c r="A244" s="155" t="s">
        <v>559</v>
      </c>
      <c r="B244" s="155" t="s">
        <v>560</v>
      </c>
      <c r="C244" s="155" t="s">
        <v>561</v>
      </c>
      <c r="D244" s="155">
        <v>15000</v>
      </c>
      <c r="E244" s="155">
        <v>15107</v>
      </c>
      <c r="F244" s="166">
        <v>40911</v>
      </c>
      <c r="G244" s="166">
        <v>40914</v>
      </c>
      <c r="H244" s="157">
        <v>1</v>
      </c>
      <c r="P244" s="160"/>
    </row>
    <row r="245" spans="1:16" ht="15" customHeight="1" x14ac:dyDescent="0.25">
      <c r="A245" s="155" t="s">
        <v>286</v>
      </c>
      <c r="B245" s="155" t="s">
        <v>562</v>
      </c>
      <c r="C245" s="155" t="s">
        <v>444</v>
      </c>
      <c r="D245" s="155">
        <v>100</v>
      </c>
      <c r="E245" s="155">
        <v>100</v>
      </c>
      <c r="F245" s="166">
        <v>40911</v>
      </c>
      <c r="G245" s="166">
        <v>40914</v>
      </c>
      <c r="H245" s="157">
        <v>1</v>
      </c>
      <c r="P245" s="160"/>
    </row>
    <row r="246" spans="1:16" ht="15" customHeight="1" x14ac:dyDescent="0.25">
      <c r="A246" s="155" t="s">
        <v>563</v>
      </c>
      <c r="B246" s="155" t="s">
        <v>309</v>
      </c>
      <c r="C246" s="155" t="s">
        <v>310</v>
      </c>
      <c r="D246" s="155">
        <v>100</v>
      </c>
      <c r="E246" s="155">
        <v>99</v>
      </c>
      <c r="F246" s="166">
        <v>40911</v>
      </c>
      <c r="G246" s="166">
        <v>40865</v>
      </c>
      <c r="H246" s="157">
        <v>0</v>
      </c>
      <c r="I246" s="192" t="s">
        <v>564</v>
      </c>
      <c r="P246" s="160"/>
    </row>
    <row r="247" spans="1:16" ht="15" customHeight="1" x14ac:dyDescent="0.25">
      <c r="A247" s="155" t="s">
        <v>71</v>
      </c>
      <c r="B247" s="155" t="s">
        <v>565</v>
      </c>
      <c r="C247" s="155" t="s">
        <v>566</v>
      </c>
      <c r="D247" s="155">
        <v>10</v>
      </c>
      <c r="E247" s="155">
        <v>10</v>
      </c>
      <c r="F247" s="166">
        <v>40911</v>
      </c>
      <c r="G247" s="166">
        <v>41258</v>
      </c>
      <c r="H247" s="157">
        <v>0</v>
      </c>
      <c r="P247" s="160"/>
    </row>
    <row r="248" spans="1:16" ht="15" customHeight="1" x14ac:dyDescent="0.25">
      <c r="A248" s="155" t="s">
        <v>71</v>
      </c>
      <c r="B248" s="155" t="s">
        <v>567</v>
      </c>
      <c r="C248" s="155" t="s">
        <v>568</v>
      </c>
      <c r="D248" s="155">
        <v>5</v>
      </c>
      <c r="E248" s="155">
        <v>5</v>
      </c>
      <c r="F248" s="166">
        <v>40911</v>
      </c>
      <c r="G248" s="166">
        <v>41258</v>
      </c>
      <c r="H248" s="157">
        <v>0</v>
      </c>
      <c r="P248" s="160"/>
    </row>
    <row r="249" spans="1:16" ht="15" customHeight="1" x14ac:dyDescent="0.25">
      <c r="A249" s="155" t="s">
        <v>71</v>
      </c>
      <c r="B249" s="155" t="s">
        <v>567</v>
      </c>
      <c r="C249" s="155" t="s">
        <v>569</v>
      </c>
      <c r="D249" s="155">
        <v>5</v>
      </c>
      <c r="E249" s="155">
        <v>5</v>
      </c>
      <c r="F249" s="166">
        <v>40911</v>
      </c>
      <c r="G249" s="166">
        <v>40917</v>
      </c>
      <c r="H249" s="157">
        <v>1</v>
      </c>
      <c r="P249" s="160"/>
    </row>
    <row r="250" spans="1:16" ht="15" customHeight="1" x14ac:dyDescent="0.25">
      <c r="A250" s="155" t="s">
        <v>576</v>
      </c>
      <c r="B250" s="155" t="s">
        <v>577</v>
      </c>
      <c r="C250" s="155" t="s">
        <v>570</v>
      </c>
      <c r="D250" s="155">
        <v>100</v>
      </c>
      <c r="E250" s="155">
        <v>103</v>
      </c>
      <c r="F250" s="166">
        <v>40911</v>
      </c>
      <c r="G250" s="166">
        <v>40911</v>
      </c>
      <c r="H250" s="157">
        <v>1</v>
      </c>
      <c r="I250" s="192" t="s">
        <v>571</v>
      </c>
      <c r="P250" s="160"/>
    </row>
    <row r="251" spans="1:16" ht="15" customHeight="1" x14ac:dyDescent="0.25">
      <c r="A251" s="155" t="s">
        <v>2714</v>
      </c>
      <c r="B251" s="155" t="s">
        <v>572</v>
      </c>
      <c r="C251" s="155" t="s">
        <v>578</v>
      </c>
      <c r="D251" s="155">
        <v>250</v>
      </c>
      <c r="E251" s="155">
        <v>250</v>
      </c>
      <c r="F251" s="166">
        <v>40912</v>
      </c>
      <c r="G251" s="166">
        <v>40917</v>
      </c>
      <c r="H251" s="157">
        <v>1</v>
      </c>
      <c r="P251" s="160"/>
    </row>
    <row r="252" spans="1:16" ht="15" customHeight="1" x14ac:dyDescent="0.25">
      <c r="A252" s="155" t="s">
        <v>251</v>
      </c>
      <c r="B252" s="155" t="s">
        <v>573</v>
      </c>
      <c r="C252" s="155" t="s">
        <v>579</v>
      </c>
      <c r="D252" s="155">
        <v>20</v>
      </c>
      <c r="E252" s="155">
        <v>20</v>
      </c>
      <c r="F252" s="166">
        <v>40912</v>
      </c>
      <c r="G252" s="166">
        <v>40917</v>
      </c>
      <c r="H252" s="157">
        <v>1</v>
      </c>
      <c r="P252" s="160"/>
    </row>
    <row r="253" spans="1:16" ht="15" customHeight="1" x14ac:dyDescent="0.25">
      <c r="A253" s="155" t="s">
        <v>574</v>
      </c>
      <c r="B253" s="155" t="s">
        <v>575</v>
      </c>
      <c r="C253" s="155" t="s">
        <v>580</v>
      </c>
      <c r="D253" s="155">
        <v>50</v>
      </c>
      <c r="E253" s="155">
        <v>50</v>
      </c>
      <c r="F253" s="166">
        <v>40912</v>
      </c>
      <c r="G253" s="166">
        <v>40917</v>
      </c>
      <c r="H253" s="157">
        <v>1</v>
      </c>
      <c r="P253" s="160"/>
    </row>
    <row r="254" spans="1:16" ht="15" customHeight="1" x14ac:dyDescent="0.25">
      <c r="A254" s="155" t="s">
        <v>286</v>
      </c>
      <c r="B254" s="155" t="s">
        <v>581</v>
      </c>
      <c r="C254" s="155" t="s">
        <v>582</v>
      </c>
      <c r="D254" s="155">
        <v>50</v>
      </c>
      <c r="E254" s="155">
        <v>50</v>
      </c>
      <c r="F254" s="166">
        <v>40912</v>
      </c>
      <c r="G254" s="166">
        <v>40917</v>
      </c>
      <c r="H254" s="157">
        <v>1</v>
      </c>
      <c r="P254" s="160"/>
    </row>
    <row r="255" spans="1:16" ht="15" customHeight="1" x14ac:dyDescent="0.25">
      <c r="A255" s="155" t="s">
        <v>71</v>
      </c>
      <c r="B255" s="155" t="s">
        <v>583</v>
      </c>
      <c r="C255" s="155" t="s">
        <v>584</v>
      </c>
      <c r="D255" s="155">
        <v>25</v>
      </c>
      <c r="E255" s="155">
        <v>25</v>
      </c>
      <c r="F255" s="166">
        <v>40912</v>
      </c>
      <c r="G255" s="166">
        <v>40899</v>
      </c>
      <c r="H255" s="157">
        <v>0</v>
      </c>
      <c r="P255" s="160"/>
    </row>
    <row r="256" spans="1:16" ht="15" customHeight="1" x14ac:dyDescent="0.25">
      <c r="A256" s="155" t="s">
        <v>585</v>
      </c>
      <c r="B256" s="155" t="s">
        <v>586</v>
      </c>
      <c r="C256" s="155" t="s">
        <v>587</v>
      </c>
      <c r="D256" s="155">
        <v>100</v>
      </c>
      <c r="E256" s="155">
        <v>100</v>
      </c>
      <c r="F256" s="166">
        <v>40913</v>
      </c>
      <c r="G256" s="166">
        <v>40921</v>
      </c>
      <c r="H256" s="157">
        <v>1</v>
      </c>
      <c r="P256" s="160"/>
    </row>
    <row r="257" spans="1:16" ht="15" customHeight="1" x14ac:dyDescent="0.25">
      <c r="A257" s="155" t="s">
        <v>576</v>
      </c>
      <c r="B257" s="155" t="s">
        <v>358</v>
      </c>
      <c r="C257" s="155" t="s">
        <v>588</v>
      </c>
      <c r="D257" s="155">
        <v>60</v>
      </c>
      <c r="E257" s="155">
        <v>60</v>
      </c>
      <c r="F257" s="166">
        <v>40913</v>
      </c>
      <c r="G257" s="166">
        <v>40924</v>
      </c>
      <c r="H257" s="157">
        <v>1</v>
      </c>
      <c r="P257" s="160"/>
    </row>
    <row r="258" spans="1:16" ht="15" customHeight="1" x14ac:dyDescent="0.25">
      <c r="A258" s="155" t="s">
        <v>576</v>
      </c>
      <c r="B258" s="155" t="s">
        <v>359</v>
      </c>
      <c r="C258" s="155" t="s">
        <v>589</v>
      </c>
      <c r="D258" s="155">
        <v>60</v>
      </c>
      <c r="E258" s="155">
        <v>60</v>
      </c>
      <c r="F258" s="166">
        <v>40913</v>
      </c>
      <c r="G258" s="166">
        <v>40924</v>
      </c>
      <c r="H258" s="157">
        <v>1</v>
      </c>
      <c r="P258" s="160"/>
    </row>
    <row r="259" spans="1:16" ht="15" customHeight="1" x14ac:dyDescent="0.25">
      <c r="A259" s="155" t="s">
        <v>576</v>
      </c>
      <c r="B259" s="155" t="s">
        <v>360</v>
      </c>
      <c r="C259" s="155" t="s">
        <v>590</v>
      </c>
      <c r="D259" s="155">
        <v>60</v>
      </c>
      <c r="E259" s="155">
        <v>60</v>
      </c>
      <c r="F259" s="166">
        <v>40913</v>
      </c>
      <c r="G259" s="166">
        <v>40924</v>
      </c>
      <c r="H259" s="157">
        <v>1</v>
      </c>
      <c r="P259" s="160"/>
    </row>
    <row r="260" spans="1:16" ht="15" customHeight="1" x14ac:dyDescent="0.25">
      <c r="A260" s="155" t="s">
        <v>576</v>
      </c>
      <c r="B260" s="155" t="s">
        <v>361</v>
      </c>
      <c r="C260" s="155" t="s">
        <v>591</v>
      </c>
      <c r="D260" s="155">
        <v>60</v>
      </c>
      <c r="E260" s="155">
        <v>60</v>
      </c>
      <c r="F260" s="166">
        <v>40913</v>
      </c>
      <c r="G260" s="166">
        <v>40924</v>
      </c>
      <c r="H260" s="157">
        <v>1</v>
      </c>
      <c r="P260" s="160"/>
    </row>
    <row r="261" spans="1:16" ht="15" customHeight="1" x14ac:dyDescent="0.25">
      <c r="A261" s="155" t="s">
        <v>71</v>
      </c>
      <c r="B261" s="155" t="s">
        <v>565</v>
      </c>
      <c r="C261" s="155" t="s">
        <v>592</v>
      </c>
      <c r="D261" s="155">
        <v>5</v>
      </c>
      <c r="E261" s="155">
        <v>5</v>
      </c>
      <c r="F261" s="166">
        <v>40913</v>
      </c>
      <c r="G261" s="166">
        <v>40920</v>
      </c>
      <c r="H261" s="157">
        <v>1</v>
      </c>
      <c r="P261" s="160"/>
    </row>
    <row r="262" spans="1:16" ht="15" customHeight="1" x14ac:dyDescent="0.25">
      <c r="A262" s="155" t="s">
        <v>593</v>
      </c>
      <c r="B262" s="155" t="s">
        <v>594</v>
      </c>
      <c r="C262" s="155" t="s">
        <v>595</v>
      </c>
      <c r="D262" s="155">
        <v>50</v>
      </c>
      <c r="E262" s="155">
        <v>50</v>
      </c>
      <c r="F262" s="166">
        <v>40914</v>
      </c>
      <c r="G262" s="166">
        <v>40914</v>
      </c>
      <c r="H262" s="157">
        <v>1</v>
      </c>
      <c r="P262" s="160"/>
    </row>
    <row r="263" spans="1:16" ht="15" customHeight="1" x14ac:dyDescent="0.25">
      <c r="A263" s="155" t="s">
        <v>12</v>
      </c>
      <c r="B263" s="155" t="s">
        <v>17</v>
      </c>
      <c r="C263" s="155" t="s">
        <v>596</v>
      </c>
      <c r="D263" s="155">
        <v>15</v>
      </c>
      <c r="E263" s="155">
        <v>15</v>
      </c>
      <c r="F263" s="166">
        <v>40914</v>
      </c>
      <c r="G263" s="166">
        <v>40918</v>
      </c>
      <c r="H263" s="157">
        <v>1</v>
      </c>
      <c r="P263" s="160"/>
    </row>
    <row r="264" spans="1:16" ht="15" customHeight="1" x14ac:dyDescent="0.25">
      <c r="A264" s="155" t="s">
        <v>597</v>
      </c>
      <c r="B264" s="155" t="s">
        <v>598</v>
      </c>
      <c r="C264" s="155" t="s">
        <v>599</v>
      </c>
      <c r="D264" s="155">
        <v>100</v>
      </c>
      <c r="E264" s="155">
        <v>100</v>
      </c>
      <c r="F264" s="166">
        <v>40914</v>
      </c>
      <c r="G264" s="166">
        <v>40912</v>
      </c>
      <c r="H264" s="157">
        <v>0</v>
      </c>
      <c r="I264" s="192" t="s">
        <v>600</v>
      </c>
      <c r="P264" s="160"/>
    </row>
    <row r="265" spans="1:16" ht="15" customHeight="1" x14ac:dyDescent="0.25">
      <c r="A265" s="155" t="s">
        <v>12</v>
      </c>
      <c r="B265" s="155" t="s">
        <v>601</v>
      </c>
      <c r="C265" s="155" t="s">
        <v>602</v>
      </c>
      <c r="D265" s="155">
        <v>10</v>
      </c>
      <c r="E265" s="155">
        <v>10</v>
      </c>
      <c r="F265" s="166">
        <v>40914</v>
      </c>
      <c r="G265" s="166">
        <v>40917</v>
      </c>
      <c r="H265" s="157">
        <v>1</v>
      </c>
      <c r="P265" s="160"/>
    </row>
    <row r="266" spans="1:16" ht="15" customHeight="1" x14ac:dyDescent="0.25">
      <c r="A266" s="155" t="s">
        <v>12</v>
      </c>
      <c r="B266" s="155" t="s">
        <v>13</v>
      </c>
      <c r="C266" s="155" t="s">
        <v>284</v>
      </c>
      <c r="D266" s="155">
        <v>10</v>
      </c>
      <c r="E266" s="155">
        <v>10</v>
      </c>
      <c r="F266" s="166">
        <v>40914</v>
      </c>
      <c r="G266" s="166">
        <v>40917</v>
      </c>
      <c r="H266" s="157">
        <v>1</v>
      </c>
      <c r="P266" s="160"/>
    </row>
    <row r="267" spans="1:16" ht="15" customHeight="1" x14ac:dyDescent="0.25">
      <c r="A267" s="155" t="s">
        <v>71</v>
      </c>
      <c r="B267" s="155" t="s">
        <v>186</v>
      </c>
      <c r="C267" s="155" t="s">
        <v>603</v>
      </c>
      <c r="D267" s="155">
        <v>20</v>
      </c>
      <c r="E267" s="155">
        <v>20</v>
      </c>
      <c r="F267" s="166">
        <v>40914</v>
      </c>
      <c r="G267" s="166">
        <v>40920</v>
      </c>
      <c r="H267" s="157">
        <v>1</v>
      </c>
      <c r="P267" s="160"/>
    </row>
    <row r="268" spans="1:16" ht="15" customHeight="1" x14ac:dyDescent="0.25">
      <c r="A268" s="155" t="s">
        <v>39</v>
      </c>
      <c r="B268" s="155" t="s">
        <v>437</v>
      </c>
      <c r="C268" s="155" t="s">
        <v>604</v>
      </c>
      <c r="D268" s="155">
        <v>100</v>
      </c>
      <c r="E268" s="155">
        <v>100</v>
      </c>
      <c r="F268" s="166">
        <v>40914</v>
      </c>
      <c r="G268" s="166">
        <v>40920</v>
      </c>
      <c r="H268" s="157">
        <v>1</v>
      </c>
      <c r="P268" s="160"/>
    </row>
    <row r="269" spans="1:16" ht="15" customHeight="1" x14ac:dyDescent="0.25">
      <c r="A269" s="155" t="s">
        <v>559</v>
      </c>
      <c r="B269" s="155" t="s">
        <v>336</v>
      </c>
      <c r="C269" s="155" t="s">
        <v>605</v>
      </c>
      <c r="D269" s="155">
        <v>15000</v>
      </c>
      <c r="E269" s="155">
        <v>15279</v>
      </c>
      <c r="F269" s="166">
        <v>40914</v>
      </c>
      <c r="G269" s="166">
        <v>40924</v>
      </c>
      <c r="H269" s="157">
        <v>1</v>
      </c>
      <c r="P269" s="160"/>
    </row>
    <row r="270" spans="1:16" ht="15" customHeight="1" x14ac:dyDescent="0.25">
      <c r="A270" s="155" t="s">
        <v>254</v>
      </c>
      <c r="B270" s="155" t="s">
        <v>606</v>
      </c>
      <c r="C270" s="155" t="s">
        <v>607</v>
      </c>
      <c r="D270" s="155">
        <v>50</v>
      </c>
      <c r="E270" s="155">
        <v>50</v>
      </c>
      <c r="F270" s="166">
        <v>40914</v>
      </c>
      <c r="G270" s="166">
        <v>40921</v>
      </c>
      <c r="H270" s="157">
        <v>1</v>
      </c>
      <c r="P270" s="160"/>
    </row>
    <row r="271" spans="1:16" ht="15" customHeight="1" x14ac:dyDescent="0.25">
      <c r="A271" s="155" t="s">
        <v>173</v>
      </c>
      <c r="B271" s="155" t="s">
        <v>445</v>
      </c>
      <c r="C271" s="155" t="s">
        <v>608</v>
      </c>
      <c r="D271" s="155">
        <v>100</v>
      </c>
      <c r="E271" s="155">
        <v>100</v>
      </c>
      <c r="F271" s="166">
        <v>40914</v>
      </c>
      <c r="G271" s="166">
        <v>40931</v>
      </c>
      <c r="H271" s="157">
        <v>1</v>
      </c>
      <c r="P271" s="160"/>
    </row>
    <row r="272" spans="1:16" ht="15" customHeight="1" x14ac:dyDescent="0.25">
      <c r="A272" s="155" t="s">
        <v>330</v>
      </c>
      <c r="B272" s="155" t="s">
        <v>331</v>
      </c>
      <c r="C272" s="155" t="s">
        <v>332</v>
      </c>
      <c r="D272" s="155">
        <v>250</v>
      </c>
      <c r="E272" s="155">
        <v>250</v>
      </c>
      <c r="F272" s="166">
        <v>40914</v>
      </c>
      <c r="G272" s="166">
        <v>40917</v>
      </c>
      <c r="H272" s="157">
        <v>1</v>
      </c>
      <c r="P272" s="160"/>
    </row>
    <row r="273" spans="1:16" ht="15" customHeight="1" x14ac:dyDescent="0.25">
      <c r="A273" s="155" t="s">
        <v>520</v>
      </c>
      <c r="B273" s="155" t="s">
        <v>609</v>
      </c>
      <c r="C273" s="155" t="s">
        <v>610</v>
      </c>
      <c r="D273" s="155">
        <v>1350</v>
      </c>
      <c r="E273" s="155">
        <v>1350</v>
      </c>
      <c r="F273" s="166">
        <v>40914</v>
      </c>
      <c r="G273" s="166">
        <v>40931</v>
      </c>
      <c r="H273" s="157">
        <v>1</v>
      </c>
      <c r="P273" s="160"/>
    </row>
    <row r="274" spans="1:16" ht="15" customHeight="1" x14ac:dyDescent="0.25">
      <c r="A274" s="155" t="s">
        <v>230</v>
      </c>
      <c r="B274" s="155" t="s">
        <v>611</v>
      </c>
      <c r="C274" s="155" t="s">
        <v>612</v>
      </c>
      <c r="D274" s="155">
        <v>100</v>
      </c>
      <c r="E274" s="155">
        <v>100</v>
      </c>
      <c r="F274" s="166">
        <v>40914</v>
      </c>
      <c r="G274" s="166">
        <v>40922</v>
      </c>
      <c r="H274" s="157">
        <v>1</v>
      </c>
      <c r="P274" s="160"/>
    </row>
    <row r="275" spans="1:16" ht="15" customHeight="1" x14ac:dyDescent="0.25">
      <c r="A275" s="155" t="s">
        <v>29</v>
      </c>
      <c r="B275" s="155" t="s">
        <v>614</v>
      </c>
      <c r="C275" s="155" t="s">
        <v>613</v>
      </c>
      <c r="D275" s="155">
        <v>50</v>
      </c>
      <c r="E275" s="155">
        <v>60</v>
      </c>
      <c r="F275" s="166">
        <v>40917</v>
      </c>
      <c r="G275" s="166">
        <v>40924</v>
      </c>
      <c r="H275" s="157">
        <v>1</v>
      </c>
      <c r="P275" s="160"/>
    </row>
    <row r="276" spans="1:16" ht="15" customHeight="1" x14ac:dyDescent="0.25">
      <c r="A276" s="155" t="s">
        <v>459</v>
      </c>
      <c r="B276" s="155" t="s">
        <v>615</v>
      </c>
      <c r="C276" s="155" t="s">
        <v>616</v>
      </c>
      <c r="D276" s="155">
        <v>100</v>
      </c>
      <c r="E276" s="155">
        <v>100</v>
      </c>
      <c r="F276" s="166">
        <v>40917</v>
      </c>
      <c r="G276" s="166">
        <v>40919</v>
      </c>
      <c r="H276" s="157">
        <v>1</v>
      </c>
      <c r="P276" s="160"/>
    </row>
    <row r="277" spans="1:16" ht="15" customHeight="1" x14ac:dyDescent="0.25">
      <c r="A277" s="155" t="s">
        <v>617</v>
      </c>
      <c r="B277" s="155" t="s">
        <v>618</v>
      </c>
      <c r="C277" s="155" t="s">
        <v>619</v>
      </c>
      <c r="D277" s="155">
        <v>150</v>
      </c>
      <c r="E277" s="155">
        <v>150</v>
      </c>
      <c r="F277" s="166">
        <v>40917</v>
      </c>
      <c r="G277" s="166">
        <v>40920</v>
      </c>
      <c r="H277" s="157">
        <v>1</v>
      </c>
      <c r="P277" s="160"/>
    </row>
    <row r="278" spans="1:16" ht="15" customHeight="1" x14ac:dyDescent="0.25">
      <c r="A278" s="155" t="s">
        <v>544</v>
      </c>
      <c r="B278" s="155" t="s">
        <v>621</v>
      </c>
      <c r="C278" s="155" t="s">
        <v>620</v>
      </c>
      <c r="D278" s="155">
        <v>455</v>
      </c>
      <c r="E278" s="155">
        <v>455</v>
      </c>
      <c r="F278" s="166">
        <v>40918</v>
      </c>
      <c r="G278" s="166">
        <v>40924</v>
      </c>
      <c r="H278" s="157">
        <v>1</v>
      </c>
      <c r="P278" s="160"/>
    </row>
    <row r="279" spans="1:16" ht="15" customHeight="1" x14ac:dyDescent="0.25">
      <c r="A279" s="155" t="s">
        <v>576</v>
      </c>
      <c r="B279" s="155" t="s">
        <v>362</v>
      </c>
      <c r="C279" s="155" t="s">
        <v>622</v>
      </c>
      <c r="D279" s="155">
        <v>60</v>
      </c>
      <c r="E279" s="155">
        <v>60</v>
      </c>
      <c r="F279" s="166">
        <v>40918</v>
      </c>
      <c r="G279" s="166">
        <v>40924</v>
      </c>
      <c r="H279" s="157">
        <v>1</v>
      </c>
      <c r="P279" s="160"/>
    </row>
    <row r="280" spans="1:16" ht="15" customHeight="1" x14ac:dyDescent="0.25">
      <c r="A280" s="155" t="s">
        <v>49</v>
      </c>
      <c r="B280" s="155" t="s">
        <v>54</v>
      </c>
      <c r="C280" s="155" t="s">
        <v>623</v>
      </c>
      <c r="D280" s="155">
        <v>2000</v>
      </c>
      <c r="E280" s="155">
        <v>2000</v>
      </c>
      <c r="F280" s="166">
        <v>40918</v>
      </c>
      <c r="G280" s="166">
        <v>40926</v>
      </c>
      <c r="H280" s="157">
        <v>1</v>
      </c>
      <c r="P280" s="160"/>
    </row>
    <row r="281" spans="1:16" ht="15" customHeight="1" x14ac:dyDescent="0.25">
      <c r="A281" s="155" t="s">
        <v>251</v>
      </c>
      <c r="B281" s="155" t="s">
        <v>252</v>
      </c>
      <c r="C281" s="155" t="s">
        <v>624</v>
      </c>
      <c r="D281" s="155">
        <v>10</v>
      </c>
      <c r="E281" s="155">
        <v>10</v>
      </c>
      <c r="F281" s="166">
        <v>40918</v>
      </c>
      <c r="G281" s="166">
        <v>40926</v>
      </c>
      <c r="H281" s="157">
        <v>1</v>
      </c>
      <c r="P281" s="160"/>
    </row>
    <row r="282" spans="1:16" ht="15" customHeight="1" x14ac:dyDescent="0.25">
      <c r="A282" s="155" t="s">
        <v>625</v>
      </c>
      <c r="B282" s="155" t="s">
        <v>626</v>
      </c>
      <c r="C282" s="155" t="s">
        <v>627</v>
      </c>
      <c r="D282" s="155">
        <v>4000</v>
      </c>
      <c r="E282" s="155">
        <v>4000</v>
      </c>
      <c r="F282" s="166">
        <v>40918</v>
      </c>
      <c r="G282" s="166">
        <v>40921</v>
      </c>
      <c r="H282" s="157">
        <v>1</v>
      </c>
      <c r="P282" s="160"/>
    </row>
    <row r="283" spans="1:16" ht="15" customHeight="1" x14ac:dyDescent="0.25">
      <c r="A283" s="155" t="s">
        <v>104</v>
      </c>
      <c r="B283" s="155" t="s">
        <v>628</v>
      </c>
      <c r="C283" s="155" t="s">
        <v>629</v>
      </c>
      <c r="D283" s="155">
        <v>20</v>
      </c>
      <c r="E283" s="155">
        <v>20</v>
      </c>
      <c r="F283" s="166">
        <v>40918</v>
      </c>
      <c r="G283" s="166">
        <v>40925</v>
      </c>
      <c r="H283" s="157">
        <v>1</v>
      </c>
      <c r="P283" s="160"/>
    </row>
    <row r="284" spans="1:16" ht="15" customHeight="1" x14ac:dyDescent="0.25">
      <c r="A284" s="155" t="s">
        <v>630</v>
      </c>
      <c r="B284" s="155" t="s">
        <v>149</v>
      </c>
      <c r="C284" s="155" t="s">
        <v>631</v>
      </c>
      <c r="D284" s="155">
        <v>50</v>
      </c>
      <c r="E284" s="155">
        <v>50</v>
      </c>
      <c r="F284" s="166">
        <v>40918</v>
      </c>
      <c r="G284" s="166">
        <v>40924</v>
      </c>
      <c r="H284" s="157">
        <v>1</v>
      </c>
      <c r="P284" s="160"/>
    </row>
    <row r="285" spans="1:16" ht="15" customHeight="1" x14ac:dyDescent="0.25">
      <c r="A285" s="155" t="s">
        <v>576</v>
      </c>
      <c r="B285" s="155" t="s">
        <v>632</v>
      </c>
      <c r="C285" s="155" t="s">
        <v>633</v>
      </c>
      <c r="D285" s="155">
        <v>8</v>
      </c>
      <c r="E285" s="155">
        <v>8</v>
      </c>
      <c r="F285" s="166">
        <v>40918</v>
      </c>
      <c r="G285" s="166">
        <v>40918</v>
      </c>
      <c r="H285" s="157">
        <v>1</v>
      </c>
      <c r="P285" s="160"/>
    </row>
    <row r="286" spans="1:16" ht="15" customHeight="1" x14ac:dyDescent="0.25">
      <c r="A286" s="155" t="s">
        <v>634</v>
      </c>
      <c r="B286" s="155" t="s">
        <v>632</v>
      </c>
      <c r="C286" s="155" t="s">
        <v>635</v>
      </c>
      <c r="D286" s="155">
        <v>20</v>
      </c>
      <c r="E286" s="155">
        <v>20</v>
      </c>
      <c r="F286" s="166">
        <v>40920</v>
      </c>
      <c r="G286" s="166">
        <v>40928</v>
      </c>
      <c r="H286" s="157">
        <v>1</v>
      </c>
      <c r="P286" s="160"/>
    </row>
    <row r="287" spans="1:16" ht="15" customHeight="1" x14ac:dyDescent="0.25">
      <c r="A287" s="155" t="s">
        <v>36</v>
      </c>
      <c r="B287" s="155" t="s">
        <v>636</v>
      </c>
      <c r="C287" s="155" t="s">
        <v>637</v>
      </c>
      <c r="D287" s="155">
        <v>50</v>
      </c>
      <c r="E287" s="155">
        <v>54</v>
      </c>
      <c r="F287" s="166">
        <v>40920</v>
      </c>
      <c r="G287" s="166">
        <v>40924</v>
      </c>
      <c r="H287" s="157">
        <v>1</v>
      </c>
      <c r="P287" s="160"/>
    </row>
    <row r="288" spans="1:16" ht="15" customHeight="1" x14ac:dyDescent="0.25">
      <c r="A288" s="155" t="s">
        <v>638</v>
      </c>
      <c r="B288" s="155" t="s">
        <v>639</v>
      </c>
      <c r="C288" s="155" t="s">
        <v>640</v>
      </c>
      <c r="D288" s="155">
        <v>1000</v>
      </c>
      <c r="E288" s="155">
        <v>1000</v>
      </c>
      <c r="F288" s="166">
        <v>40920</v>
      </c>
      <c r="G288" s="166">
        <v>40924</v>
      </c>
      <c r="H288" s="157">
        <v>1</v>
      </c>
      <c r="P288" s="160"/>
    </row>
    <row r="289" spans="1:16" ht="15" customHeight="1" x14ac:dyDescent="0.25">
      <c r="A289" s="155" t="s">
        <v>641</v>
      </c>
      <c r="B289" s="155" t="s">
        <v>642</v>
      </c>
      <c r="C289" s="155" t="s">
        <v>643</v>
      </c>
      <c r="D289" s="155">
        <v>300</v>
      </c>
      <c r="E289" s="155">
        <v>321</v>
      </c>
      <c r="F289" s="166">
        <v>40920</v>
      </c>
      <c r="G289" s="166">
        <v>41090</v>
      </c>
      <c r="H289" s="157">
        <v>0</v>
      </c>
      <c r="P289" s="160"/>
    </row>
    <row r="290" spans="1:16" ht="15" customHeight="1" x14ac:dyDescent="0.25">
      <c r="A290" s="155" t="s">
        <v>78</v>
      </c>
      <c r="B290" s="155" t="s">
        <v>644</v>
      </c>
      <c r="C290" s="155" t="s">
        <v>645</v>
      </c>
      <c r="D290" s="155">
        <v>3</v>
      </c>
      <c r="E290" s="155">
        <v>3</v>
      </c>
      <c r="F290" s="166">
        <v>40920</v>
      </c>
      <c r="G290" s="166">
        <v>40921</v>
      </c>
      <c r="H290" s="157">
        <v>1</v>
      </c>
      <c r="P290" s="160"/>
    </row>
    <row r="291" spans="1:16" ht="15" customHeight="1" x14ac:dyDescent="0.25">
      <c r="A291" s="155" t="s">
        <v>646</v>
      </c>
      <c r="B291" s="155" t="s">
        <v>647</v>
      </c>
      <c r="C291" s="155" t="s">
        <v>648</v>
      </c>
      <c r="D291" s="155">
        <v>3</v>
      </c>
      <c r="E291" s="155">
        <v>3</v>
      </c>
      <c r="F291" s="166">
        <v>40920</v>
      </c>
      <c r="G291" s="166">
        <v>40927</v>
      </c>
      <c r="H291" s="157">
        <v>1</v>
      </c>
      <c r="P291" s="160"/>
    </row>
    <row r="292" spans="1:16" ht="15" customHeight="1" x14ac:dyDescent="0.25">
      <c r="A292" s="155" t="s">
        <v>646</v>
      </c>
      <c r="B292" s="155" t="s">
        <v>649</v>
      </c>
      <c r="C292" s="155" t="s">
        <v>364</v>
      </c>
      <c r="D292" s="155">
        <v>3</v>
      </c>
      <c r="E292" s="155">
        <v>3</v>
      </c>
      <c r="F292" s="166">
        <v>40920</v>
      </c>
      <c r="G292" s="166">
        <v>40927</v>
      </c>
      <c r="H292" s="157">
        <v>1</v>
      </c>
      <c r="P292" s="160"/>
    </row>
    <row r="293" spans="1:16" ht="15" customHeight="1" x14ac:dyDescent="0.25">
      <c r="A293" s="155" t="s">
        <v>646</v>
      </c>
      <c r="B293" s="155" t="s">
        <v>650</v>
      </c>
      <c r="C293" s="155" t="s">
        <v>161</v>
      </c>
      <c r="D293" s="155">
        <v>3</v>
      </c>
      <c r="E293" s="155">
        <v>3</v>
      </c>
      <c r="F293" s="166">
        <v>40920</v>
      </c>
      <c r="G293" s="166">
        <v>40927</v>
      </c>
      <c r="H293" s="157">
        <v>1</v>
      </c>
      <c r="P293" s="160"/>
    </row>
    <row r="294" spans="1:16" ht="15" customHeight="1" x14ac:dyDescent="0.25">
      <c r="A294" s="155" t="s">
        <v>646</v>
      </c>
      <c r="B294" s="155" t="s">
        <v>651</v>
      </c>
      <c r="C294" s="155" t="s">
        <v>316</v>
      </c>
      <c r="D294" s="155">
        <v>3</v>
      </c>
      <c r="E294" s="155">
        <v>3</v>
      </c>
      <c r="F294" s="166">
        <v>40920</v>
      </c>
      <c r="G294" s="166">
        <v>40927</v>
      </c>
      <c r="H294" s="157">
        <v>1</v>
      </c>
      <c r="P294" s="160"/>
    </row>
    <row r="295" spans="1:16" ht="15" customHeight="1" x14ac:dyDescent="0.25">
      <c r="A295" s="155" t="s">
        <v>646</v>
      </c>
      <c r="B295" s="155" t="s">
        <v>652</v>
      </c>
      <c r="C295" s="155" t="s">
        <v>32</v>
      </c>
      <c r="D295" s="155">
        <v>3</v>
      </c>
      <c r="E295" s="155">
        <v>3</v>
      </c>
      <c r="F295" s="166">
        <v>40920</v>
      </c>
      <c r="G295" s="166">
        <v>40927</v>
      </c>
      <c r="H295" s="157">
        <v>1</v>
      </c>
      <c r="P295" s="160"/>
    </row>
    <row r="296" spans="1:16" ht="15" customHeight="1" x14ac:dyDescent="0.25">
      <c r="A296" s="155" t="s">
        <v>646</v>
      </c>
      <c r="B296" s="155" t="s">
        <v>653</v>
      </c>
      <c r="C296" s="155" t="s">
        <v>166</v>
      </c>
      <c r="D296" s="155">
        <v>3</v>
      </c>
      <c r="E296" s="155">
        <v>3</v>
      </c>
      <c r="F296" s="166">
        <v>40920</v>
      </c>
      <c r="G296" s="166">
        <v>40927</v>
      </c>
      <c r="H296" s="157">
        <v>1</v>
      </c>
      <c r="P296" s="160"/>
    </row>
    <row r="297" spans="1:16" ht="15" customHeight="1" x14ac:dyDescent="0.25">
      <c r="A297" s="155" t="s">
        <v>654</v>
      </c>
      <c r="B297" s="155" t="s">
        <v>655</v>
      </c>
      <c r="C297" s="155" t="s">
        <v>656</v>
      </c>
      <c r="D297" s="155">
        <v>100</v>
      </c>
      <c r="E297" s="155">
        <v>100</v>
      </c>
      <c r="F297" s="166">
        <v>40921</v>
      </c>
      <c r="G297" s="166">
        <v>40927</v>
      </c>
      <c r="H297" s="157">
        <v>1</v>
      </c>
      <c r="P297" s="160"/>
    </row>
    <row r="298" spans="1:16" ht="15" customHeight="1" x14ac:dyDescent="0.25">
      <c r="A298" s="155" t="s">
        <v>657</v>
      </c>
      <c r="B298" s="155" t="s">
        <v>658</v>
      </c>
      <c r="C298" s="155" t="s">
        <v>659</v>
      </c>
      <c r="D298" s="155">
        <v>100</v>
      </c>
      <c r="E298" s="155">
        <v>100</v>
      </c>
      <c r="F298" s="166">
        <v>40921</v>
      </c>
      <c r="G298" s="166">
        <v>40927</v>
      </c>
      <c r="H298" s="157">
        <v>1</v>
      </c>
      <c r="P298" s="160"/>
    </row>
    <row r="299" spans="1:16" ht="15" customHeight="1" x14ac:dyDescent="0.25">
      <c r="A299" s="155" t="s">
        <v>660</v>
      </c>
      <c r="B299" s="155" t="s">
        <v>66</v>
      </c>
      <c r="C299" s="155" t="s">
        <v>661</v>
      </c>
      <c r="D299" s="155">
        <v>250</v>
      </c>
      <c r="E299" s="155">
        <v>250</v>
      </c>
      <c r="F299" s="166">
        <v>40921</v>
      </c>
      <c r="G299" s="166">
        <v>40927</v>
      </c>
      <c r="H299" s="157">
        <v>1</v>
      </c>
      <c r="P299" s="160"/>
    </row>
    <row r="300" spans="1:16" ht="15" customHeight="1" x14ac:dyDescent="0.25">
      <c r="A300" s="155" t="s">
        <v>115</v>
      </c>
      <c r="B300" s="155" t="s">
        <v>116</v>
      </c>
      <c r="C300" s="155" t="s">
        <v>662</v>
      </c>
      <c r="D300" s="155">
        <v>13</v>
      </c>
      <c r="E300" s="155">
        <v>13</v>
      </c>
      <c r="F300" s="166">
        <v>40921</v>
      </c>
      <c r="G300" s="166">
        <v>40925</v>
      </c>
      <c r="H300" s="157">
        <v>1</v>
      </c>
      <c r="P300" s="160"/>
    </row>
    <row r="301" spans="1:16" ht="15" customHeight="1" x14ac:dyDescent="0.25">
      <c r="A301" s="155" t="s">
        <v>520</v>
      </c>
      <c r="B301" s="155" t="s">
        <v>609</v>
      </c>
      <c r="C301" s="155" t="s">
        <v>663</v>
      </c>
      <c r="D301" s="155">
        <v>600</v>
      </c>
      <c r="E301" s="155">
        <v>600</v>
      </c>
      <c r="F301" s="166">
        <v>40924</v>
      </c>
      <c r="G301" s="166">
        <v>40931</v>
      </c>
      <c r="H301" s="157">
        <v>1</v>
      </c>
      <c r="P301" s="160"/>
    </row>
    <row r="302" spans="1:16" ht="15" customHeight="1" x14ac:dyDescent="0.25">
      <c r="A302" s="155" t="s">
        <v>36</v>
      </c>
      <c r="B302" s="155" t="s">
        <v>664</v>
      </c>
      <c r="C302" s="155" t="s">
        <v>665</v>
      </c>
      <c r="D302" s="155">
        <v>40</v>
      </c>
      <c r="E302" s="155">
        <v>43</v>
      </c>
      <c r="F302" s="166">
        <v>40924</v>
      </c>
      <c r="G302" s="166">
        <v>40928</v>
      </c>
      <c r="H302" s="157">
        <v>1</v>
      </c>
      <c r="P302" s="160"/>
    </row>
    <row r="303" spans="1:16" ht="15" customHeight="1" x14ac:dyDescent="0.25">
      <c r="A303" s="155" t="s">
        <v>36</v>
      </c>
      <c r="B303" s="155" t="s">
        <v>666</v>
      </c>
      <c r="C303" s="155" t="s">
        <v>364</v>
      </c>
      <c r="D303" s="155">
        <v>10</v>
      </c>
      <c r="E303" s="155">
        <v>10</v>
      </c>
      <c r="F303" s="166">
        <v>40924</v>
      </c>
      <c r="G303" s="166">
        <v>40928</v>
      </c>
      <c r="H303" s="157">
        <v>1</v>
      </c>
      <c r="P303" s="160"/>
    </row>
    <row r="304" spans="1:16" ht="15" customHeight="1" x14ac:dyDescent="0.25">
      <c r="A304" s="155" t="s">
        <v>667</v>
      </c>
      <c r="B304" s="155" t="s">
        <v>668</v>
      </c>
      <c r="C304" s="155" t="s">
        <v>669</v>
      </c>
      <c r="D304" s="155">
        <v>100</v>
      </c>
      <c r="E304" s="155">
        <v>100</v>
      </c>
      <c r="F304" s="166">
        <v>40924</v>
      </c>
      <c r="G304" s="166">
        <v>40931</v>
      </c>
      <c r="H304" s="157">
        <v>1</v>
      </c>
      <c r="P304" s="160"/>
    </row>
    <row r="305" spans="1:16" ht="15" customHeight="1" x14ac:dyDescent="0.25">
      <c r="A305" s="155" t="s">
        <v>670</v>
      </c>
      <c r="B305" s="155" t="s">
        <v>671</v>
      </c>
      <c r="C305" s="155" t="s">
        <v>672</v>
      </c>
      <c r="D305" s="155">
        <v>2</v>
      </c>
      <c r="E305" s="155">
        <v>2</v>
      </c>
      <c r="F305" s="166">
        <v>40924</v>
      </c>
      <c r="G305" s="166">
        <v>40933</v>
      </c>
      <c r="H305" s="157">
        <v>1</v>
      </c>
      <c r="P305" s="160"/>
    </row>
    <row r="306" spans="1:16" ht="15" customHeight="1" x14ac:dyDescent="0.25">
      <c r="A306" s="155" t="s">
        <v>49</v>
      </c>
      <c r="B306" s="155" t="s">
        <v>54</v>
      </c>
      <c r="C306" s="155" t="s">
        <v>673</v>
      </c>
      <c r="D306" s="155">
        <v>2000</v>
      </c>
      <c r="E306" s="155">
        <v>2000</v>
      </c>
      <c r="F306" s="166">
        <v>40924</v>
      </c>
      <c r="G306" s="166">
        <v>40933</v>
      </c>
      <c r="H306" s="157">
        <v>1</v>
      </c>
      <c r="P306" s="160"/>
    </row>
    <row r="307" spans="1:16" ht="15" customHeight="1" x14ac:dyDescent="0.25">
      <c r="A307" s="155" t="s">
        <v>145</v>
      </c>
      <c r="B307" s="155" t="s">
        <v>676</v>
      </c>
      <c r="C307" s="155" t="s">
        <v>675</v>
      </c>
      <c r="D307" s="155">
        <v>300</v>
      </c>
      <c r="E307" s="155">
        <v>300</v>
      </c>
      <c r="F307" s="166">
        <v>40924</v>
      </c>
      <c r="G307" s="166">
        <v>40928</v>
      </c>
      <c r="H307" s="157">
        <v>1</v>
      </c>
      <c r="P307" s="160"/>
    </row>
    <row r="308" spans="1:16" ht="15" customHeight="1" x14ac:dyDescent="0.25">
      <c r="A308" s="155" t="s">
        <v>145</v>
      </c>
      <c r="B308" s="155" t="s">
        <v>674</v>
      </c>
      <c r="C308" s="155" t="s">
        <v>364</v>
      </c>
      <c r="D308" s="155">
        <v>300</v>
      </c>
      <c r="E308" s="155">
        <v>300</v>
      </c>
      <c r="F308" s="166">
        <v>40924</v>
      </c>
      <c r="G308" s="166">
        <v>40928</v>
      </c>
      <c r="H308" s="157">
        <v>1</v>
      </c>
      <c r="P308" s="160"/>
    </row>
    <row r="309" spans="1:16" ht="15" customHeight="1" x14ac:dyDescent="0.25">
      <c r="A309" s="155" t="s">
        <v>677</v>
      </c>
      <c r="B309" s="155" t="s">
        <v>154</v>
      </c>
      <c r="C309" s="155" t="s">
        <v>678</v>
      </c>
      <c r="D309" s="155">
        <v>6</v>
      </c>
      <c r="E309" s="155">
        <v>6</v>
      </c>
      <c r="F309" s="166">
        <v>40924</v>
      </c>
      <c r="G309" s="166">
        <v>40928</v>
      </c>
      <c r="H309" s="157">
        <v>1</v>
      </c>
      <c r="P309" s="160"/>
    </row>
    <row r="310" spans="1:16" ht="15" customHeight="1" x14ac:dyDescent="0.25">
      <c r="A310" s="155" t="s">
        <v>679</v>
      </c>
      <c r="B310" s="155" t="s">
        <v>681</v>
      </c>
      <c r="C310" s="155" t="s">
        <v>680</v>
      </c>
      <c r="D310" s="155">
        <v>100</v>
      </c>
      <c r="E310" s="155">
        <v>100</v>
      </c>
      <c r="F310" s="166">
        <v>40924</v>
      </c>
      <c r="G310" s="166">
        <v>40928</v>
      </c>
      <c r="H310" s="157">
        <v>1</v>
      </c>
      <c r="P310" s="160"/>
    </row>
    <row r="311" spans="1:16" ht="15" customHeight="1" x14ac:dyDescent="0.25">
      <c r="A311" s="155" t="s">
        <v>2714</v>
      </c>
      <c r="B311" s="155" t="s">
        <v>682</v>
      </c>
      <c r="C311" s="155" t="s">
        <v>683</v>
      </c>
      <c r="D311" s="155">
        <v>100</v>
      </c>
      <c r="E311" s="155">
        <v>100</v>
      </c>
      <c r="F311" s="166">
        <v>40924</v>
      </c>
      <c r="G311" s="166">
        <v>40926</v>
      </c>
      <c r="H311" s="157">
        <v>1</v>
      </c>
      <c r="P311" s="160"/>
    </row>
    <row r="312" spans="1:16" ht="15" customHeight="1" x14ac:dyDescent="0.25">
      <c r="A312" s="155" t="s">
        <v>2714</v>
      </c>
      <c r="B312" s="155" t="s">
        <v>684</v>
      </c>
      <c r="C312" s="155" t="s">
        <v>685</v>
      </c>
      <c r="D312" s="155">
        <v>100</v>
      </c>
      <c r="E312" s="155">
        <v>100</v>
      </c>
      <c r="F312" s="166">
        <v>40924</v>
      </c>
      <c r="G312" s="166">
        <v>40926</v>
      </c>
      <c r="H312" s="157">
        <v>1</v>
      </c>
      <c r="P312" s="160"/>
    </row>
    <row r="313" spans="1:16" ht="15" customHeight="1" x14ac:dyDescent="0.25">
      <c r="A313" s="155" t="s">
        <v>2714</v>
      </c>
      <c r="B313" s="155" t="s">
        <v>686</v>
      </c>
      <c r="C313" s="155" t="s">
        <v>364</v>
      </c>
      <c r="D313" s="155">
        <v>100</v>
      </c>
      <c r="E313" s="155">
        <v>100</v>
      </c>
      <c r="F313" s="166">
        <v>40924</v>
      </c>
      <c r="G313" s="166">
        <v>40926</v>
      </c>
      <c r="H313" s="157">
        <v>1</v>
      </c>
      <c r="P313" s="160"/>
    </row>
    <row r="314" spans="1:16" ht="15" customHeight="1" x14ac:dyDescent="0.25">
      <c r="A314" s="155" t="s">
        <v>65</v>
      </c>
      <c r="B314" s="155" t="s">
        <v>687</v>
      </c>
      <c r="C314" s="155" t="s">
        <v>688</v>
      </c>
      <c r="D314" s="155">
        <v>25</v>
      </c>
      <c r="E314" s="155">
        <v>25</v>
      </c>
      <c r="F314" s="166">
        <v>40924</v>
      </c>
      <c r="G314" s="166">
        <v>40928</v>
      </c>
      <c r="H314" s="157">
        <v>1</v>
      </c>
      <c r="P314" s="160"/>
    </row>
    <row r="315" spans="1:16" ht="15" customHeight="1" x14ac:dyDescent="0.25">
      <c r="A315" s="155" t="s">
        <v>71</v>
      </c>
      <c r="B315" s="155" t="s">
        <v>154</v>
      </c>
      <c r="C315" s="155" t="s">
        <v>689</v>
      </c>
      <c r="D315" s="155">
        <v>6</v>
      </c>
      <c r="E315" s="155">
        <v>6</v>
      </c>
      <c r="F315" s="166">
        <v>40924</v>
      </c>
      <c r="G315" s="166">
        <v>40926</v>
      </c>
      <c r="H315" s="157">
        <v>1</v>
      </c>
      <c r="P315" s="160"/>
    </row>
    <row r="316" spans="1:16" ht="15" customHeight="1" x14ac:dyDescent="0.25">
      <c r="A316" s="155" t="s">
        <v>520</v>
      </c>
      <c r="B316" s="155" t="s">
        <v>533</v>
      </c>
      <c r="C316" s="155" t="s">
        <v>690</v>
      </c>
      <c r="D316" s="155">
        <v>100</v>
      </c>
      <c r="E316" s="155">
        <v>100</v>
      </c>
      <c r="F316" s="166">
        <v>40924</v>
      </c>
      <c r="G316" s="166">
        <v>40927</v>
      </c>
      <c r="H316" s="157">
        <v>1</v>
      </c>
      <c r="P316" s="160"/>
    </row>
    <row r="317" spans="1:16" ht="15" customHeight="1" x14ac:dyDescent="0.25">
      <c r="A317" s="155" t="s">
        <v>49</v>
      </c>
      <c r="B317" s="155" t="s">
        <v>52</v>
      </c>
      <c r="C317" s="155" t="s">
        <v>691</v>
      </c>
      <c r="D317" s="155">
        <v>3000</v>
      </c>
      <c r="E317" s="155">
        <v>3000</v>
      </c>
      <c r="F317" s="166">
        <v>40924</v>
      </c>
      <c r="G317" s="166">
        <v>40932</v>
      </c>
      <c r="H317" s="157">
        <v>1</v>
      </c>
      <c r="P317" s="160"/>
    </row>
    <row r="318" spans="1:16" ht="15" customHeight="1" x14ac:dyDescent="0.25">
      <c r="A318" s="155" t="s">
        <v>49</v>
      </c>
      <c r="B318" s="155" t="s">
        <v>50</v>
      </c>
      <c r="C318" s="155" t="s">
        <v>692</v>
      </c>
      <c r="D318" s="155">
        <v>3000</v>
      </c>
      <c r="E318" s="155">
        <v>3000</v>
      </c>
      <c r="F318" s="166">
        <v>40924</v>
      </c>
      <c r="G318" s="166">
        <v>40932</v>
      </c>
      <c r="H318" s="157">
        <v>1</v>
      </c>
      <c r="P318" s="160"/>
    </row>
    <row r="319" spans="1:16" ht="15" customHeight="1" x14ac:dyDescent="0.25">
      <c r="A319" s="155" t="s">
        <v>254</v>
      </c>
      <c r="B319" s="155" t="s">
        <v>693</v>
      </c>
      <c r="C319" s="155" t="s">
        <v>694</v>
      </c>
      <c r="D319" s="155">
        <v>12</v>
      </c>
      <c r="E319" s="155">
        <v>12</v>
      </c>
      <c r="F319" s="166">
        <v>40924</v>
      </c>
      <c r="G319" s="166">
        <v>40926</v>
      </c>
      <c r="H319" s="157">
        <v>1</v>
      </c>
      <c r="P319" s="160"/>
    </row>
    <row r="320" spans="1:16" ht="15" customHeight="1" x14ac:dyDescent="0.25">
      <c r="A320" s="155" t="s">
        <v>46</v>
      </c>
      <c r="B320" s="155" t="s">
        <v>695</v>
      </c>
      <c r="C320" s="155" t="s">
        <v>696</v>
      </c>
      <c r="D320" s="155">
        <v>500</v>
      </c>
      <c r="E320" s="155">
        <v>500</v>
      </c>
      <c r="F320" s="166">
        <v>40925</v>
      </c>
      <c r="G320" s="166">
        <v>40927</v>
      </c>
      <c r="H320" s="157">
        <v>1</v>
      </c>
      <c r="P320" s="160"/>
    </row>
    <row r="321" spans="1:16" ht="15" customHeight="1" x14ac:dyDescent="0.25">
      <c r="A321" s="155" t="s">
        <v>679</v>
      </c>
      <c r="B321" s="155" t="s">
        <v>697</v>
      </c>
      <c r="C321" s="155" t="s">
        <v>698</v>
      </c>
      <c r="D321" s="155">
        <v>100</v>
      </c>
      <c r="E321" s="155">
        <v>100</v>
      </c>
      <c r="F321" s="166">
        <v>40925</v>
      </c>
      <c r="G321" s="166">
        <v>40927</v>
      </c>
      <c r="H321" s="157">
        <v>1</v>
      </c>
      <c r="P321" s="160"/>
    </row>
    <row r="322" spans="1:16" ht="15" customHeight="1" x14ac:dyDescent="0.25">
      <c r="A322" s="155" t="s">
        <v>394</v>
      </c>
      <c r="B322" s="155" t="s">
        <v>699</v>
      </c>
      <c r="C322" s="155" t="s">
        <v>700</v>
      </c>
      <c r="D322" s="155">
        <v>25</v>
      </c>
      <c r="E322" s="155">
        <v>25</v>
      </c>
      <c r="F322" s="166">
        <v>40925</v>
      </c>
      <c r="G322" s="166">
        <v>40925</v>
      </c>
      <c r="H322" s="157">
        <v>1</v>
      </c>
      <c r="P322" s="160"/>
    </row>
    <row r="323" spans="1:16" ht="15" customHeight="1" x14ac:dyDescent="0.25">
      <c r="A323" s="155" t="s">
        <v>701</v>
      </c>
      <c r="B323" s="155" t="s">
        <v>702</v>
      </c>
      <c r="C323" s="155" t="s">
        <v>703</v>
      </c>
      <c r="D323" s="155">
        <v>1</v>
      </c>
      <c r="E323" s="155">
        <v>1</v>
      </c>
      <c r="F323" s="166">
        <v>40926</v>
      </c>
      <c r="G323" s="166">
        <v>40930</v>
      </c>
      <c r="H323" s="157">
        <v>1</v>
      </c>
      <c r="P323" s="160"/>
    </row>
    <row r="324" spans="1:16" ht="15" customHeight="1" x14ac:dyDescent="0.25">
      <c r="A324" s="155" t="s">
        <v>39</v>
      </c>
      <c r="B324" s="155" t="s">
        <v>704</v>
      </c>
      <c r="C324" s="155" t="s">
        <v>705</v>
      </c>
      <c r="D324" s="155">
        <v>105</v>
      </c>
      <c r="E324" s="155">
        <v>105</v>
      </c>
      <c r="F324" s="166">
        <v>40926</v>
      </c>
      <c r="G324" s="166">
        <v>40931</v>
      </c>
      <c r="H324" s="157">
        <v>1</v>
      </c>
      <c r="P324" s="160"/>
    </row>
    <row r="325" spans="1:16" ht="15" customHeight="1" x14ac:dyDescent="0.25">
      <c r="A325" s="155" t="s">
        <v>706</v>
      </c>
      <c r="B325" s="155" t="s">
        <v>707</v>
      </c>
      <c r="C325" s="155" t="s">
        <v>708</v>
      </c>
      <c r="D325" s="155">
        <v>10</v>
      </c>
      <c r="E325" s="155">
        <v>10</v>
      </c>
      <c r="F325" s="166">
        <v>40926</v>
      </c>
      <c r="G325" s="166">
        <v>40927</v>
      </c>
      <c r="H325" s="157">
        <v>1</v>
      </c>
      <c r="P325" s="160"/>
    </row>
    <row r="326" spans="1:16" ht="15" customHeight="1" x14ac:dyDescent="0.25">
      <c r="A326" s="155" t="s">
        <v>706</v>
      </c>
      <c r="B326" s="155" t="s">
        <v>709</v>
      </c>
      <c r="C326" s="155" t="s">
        <v>364</v>
      </c>
      <c r="D326" s="155">
        <v>10</v>
      </c>
      <c r="E326" s="155">
        <v>10</v>
      </c>
      <c r="F326" s="166">
        <v>40926</v>
      </c>
      <c r="G326" s="166">
        <v>40927</v>
      </c>
      <c r="H326" s="157">
        <v>1</v>
      </c>
      <c r="P326" s="160"/>
    </row>
    <row r="327" spans="1:16" ht="15" customHeight="1" x14ac:dyDescent="0.25">
      <c r="A327" s="155" t="s">
        <v>173</v>
      </c>
      <c r="B327" s="155" t="s">
        <v>710</v>
      </c>
      <c r="C327" s="155" t="s">
        <v>711</v>
      </c>
      <c r="D327" s="155">
        <v>105</v>
      </c>
      <c r="E327" s="155">
        <v>105</v>
      </c>
      <c r="F327" s="166">
        <v>40927</v>
      </c>
      <c r="G327" s="166">
        <v>40932</v>
      </c>
      <c r="H327" s="157">
        <v>1</v>
      </c>
      <c r="P327" s="160"/>
    </row>
    <row r="328" spans="1:16" ht="15" customHeight="1" x14ac:dyDescent="0.25">
      <c r="A328" s="155" t="s">
        <v>173</v>
      </c>
      <c r="B328" s="155" t="s">
        <v>712</v>
      </c>
      <c r="C328" s="155" t="s">
        <v>161</v>
      </c>
      <c r="D328" s="155">
        <v>250</v>
      </c>
      <c r="E328" s="155">
        <v>259</v>
      </c>
      <c r="F328" s="166">
        <v>40927</v>
      </c>
      <c r="G328" s="166">
        <v>40932</v>
      </c>
      <c r="H328" s="157">
        <v>1</v>
      </c>
      <c r="P328" s="160"/>
    </row>
    <row r="329" spans="1:16" ht="15" customHeight="1" x14ac:dyDescent="0.25">
      <c r="A329" s="155" t="s">
        <v>230</v>
      </c>
      <c r="B329" s="155" t="s">
        <v>713</v>
      </c>
      <c r="C329" s="155" t="s">
        <v>714</v>
      </c>
      <c r="D329" s="155">
        <v>100</v>
      </c>
      <c r="E329" s="155">
        <v>100</v>
      </c>
      <c r="F329" s="166">
        <v>40927</v>
      </c>
      <c r="G329" s="166">
        <v>40939</v>
      </c>
      <c r="H329" s="157">
        <v>1</v>
      </c>
      <c r="P329" s="160"/>
    </row>
    <row r="330" spans="1:16" ht="15" customHeight="1" x14ac:dyDescent="0.25">
      <c r="A330" s="155" t="s">
        <v>630</v>
      </c>
      <c r="B330" s="155" t="s">
        <v>715</v>
      </c>
      <c r="C330" s="155" t="s">
        <v>716</v>
      </c>
      <c r="D330" s="155">
        <v>10</v>
      </c>
      <c r="E330" s="155">
        <v>10</v>
      </c>
      <c r="F330" s="166">
        <v>40927</v>
      </c>
      <c r="G330" s="166">
        <v>40928</v>
      </c>
      <c r="H330" s="157">
        <v>1</v>
      </c>
      <c r="P330" s="160"/>
    </row>
    <row r="331" spans="1:16" ht="15" customHeight="1" x14ac:dyDescent="0.25">
      <c r="A331" s="155" t="s">
        <v>251</v>
      </c>
      <c r="B331" s="155" t="s">
        <v>717</v>
      </c>
      <c r="C331" s="155" t="s">
        <v>718</v>
      </c>
      <c r="D331" s="155">
        <v>10</v>
      </c>
      <c r="E331" s="155">
        <v>10</v>
      </c>
      <c r="F331" s="166">
        <v>40927</v>
      </c>
      <c r="G331" s="166">
        <v>40931</v>
      </c>
      <c r="H331" s="157">
        <v>1</v>
      </c>
      <c r="P331" s="160"/>
    </row>
    <row r="332" spans="1:16" ht="15" customHeight="1" x14ac:dyDescent="0.25">
      <c r="A332" s="155" t="s">
        <v>719</v>
      </c>
      <c r="B332" s="155" t="s">
        <v>720</v>
      </c>
      <c r="C332" s="155" t="s">
        <v>721</v>
      </c>
      <c r="D332" s="155">
        <v>200</v>
      </c>
      <c r="E332" s="155">
        <v>200</v>
      </c>
      <c r="F332" s="166">
        <v>40927</v>
      </c>
      <c r="G332" s="166">
        <v>40931</v>
      </c>
      <c r="H332" s="157">
        <v>1</v>
      </c>
      <c r="P332" s="160"/>
    </row>
    <row r="333" spans="1:16" ht="15" customHeight="1" x14ac:dyDescent="0.25">
      <c r="A333" s="155" t="s">
        <v>722</v>
      </c>
      <c r="B333" s="155" t="s">
        <v>723</v>
      </c>
      <c r="C333" s="155" t="s">
        <v>724</v>
      </c>
      <c r="D333" s="155">
        <v>500</v>
      </c>
      <c r="E333" s="155">
        <v>500</v>
      </c>
      <c r="F333" s="166">
        <v>40927</v>
      </c>
      <c r="G333" s="166">
        <v>40931</v>
      </c>
      <c r="H333" s="157">
        <v>1</v>
      </c>
      <c r="P333" s="160"/>
    </row>
    <row r="334" spans="1:16" ht="15" customHeight="1" x14ac:dyDescent="0.25">
      <c r="A334" s="155" t="s">
        <v>725</v>
      </c>
      <c r="B334" s="155" t="s">
        <v>727</v>
      </c>
      <c r="C334" s="155" t="s">
        <v>726</v>
      </c>
      <c r="D334" s="155">
        <v>100</v>
      </c>
      <c r="E334" s="155">
        <v>100</v>
      </c>
      <c r="F334" s="166">
        <v>40927</v>
      </c>
      <c r="G334" s="166">
        <v>40932</v>
      </c>
      <c r="H334" s="157">
        <v>1</v>
      </c>
      <c r="P334" s="160"/>
    </row>
    <row r="335" spans="1:16" ht="15" customHeight="1" x14ac:dyDescent="0.25">
      <c r="A335" s="155" t="s">
        <v>559</v>
      </c>
      <c r="B335" s="155" t="s">
        <v>728</v>
      </c>
      <c r="C335" s="155" t="s">
        <v>729</v>
      </c>
      <c r="D335" s="155">
        <v>10000</v>
      </c>
      <c r="E335" s="155">
        <v>10032</v>
      </c>
      <c r="F335" s="166">
        <v>40927</v>
      </c>
      <c r="G335" s="166">
        <v>40940</v>
      </c>
      <c r="H335" s="157">
        <v>1</v>
      </c>
      <c r="P335" s="160"/>
    </row>
    <row r="336" spans="1:16" ht="15" customHeight="1" x14ac:dyDescent="0.25">
      <c r="A336" s="155" t="s">
        <v>544</v>
      </c>
      <c r="B336" s="155" t="s">
        <v>82</v>
      </c>
      <c r="C336" s="155" t="s">
        <v>730</v>
      </c>
      <c r="D336" s="155">
        <v>100</v>
      </c>
      <c r="E336" s="155">
        <v>100</v>
      </c>
      <c r="F336" s="166">
        <v>40927</v>
      </c>
      <c r="G336" s="166">
        <v>40935</v>
      </c>
      <c r="H336" s="157">
        <v>1</v>
      </c>
      <c r="P336" s="160"/>
    </row>
    <row r="337" spans="1:16" ht="15" customHeight="1" x14ac:dyDescent="0.25">
      <c r="A337" s="155" t="s">
        <v>731</v>
      </c>
      <c r="B337" s="155" t="s">
        <v>295</v>
      </c>
      <c r="C337" s="155" t="s">
        <v>732</v>
      </c>
      <c r="D337" s="155">
        <v>25</v>
      </c>
      <c r="E337" s="155">
        <v>25</v>
      </c>
      <c r="F337" s="166">
        <v>40927</v>
      </c>
      <c r="G337" s="166">
        <v>40938</v>
      </c>
      <c r="H337" s="157">
        <v>1</v>
      </c>
      <c r="P337" s="160"/>
    </row>
    <row r="338" spans="1:16" ht="15" customHeight="1" x14ac:dyDescent="0.25">
      <c r="A338" s="155" t="s">
        <v>190</v>
      </c>
      <c r="B338" s="155" t="s">
        <v>503</v>
      </c>
      <c r="C338" s="155" t="s">
        <v>733</v>
      </c>
      <c r="D338" s="155">
        <v>120</v>
      </c>
      <c r="E338" s="155">
        <v>120</v>
      </c>
      <c r="F338" s="166">
        <v>40927</v>
      </c>
      <c r="G338" s="166">
        <v>40938</v>
      </c>
      <c r="H338" s="157">
        <v>1</v>
      </c>
      <c r="P338" s="160"/>
    </row>
    <row r="339" spans="1:16" ht="15" customHeight="1" x14ac:dyDescent="0.25">
      <c r="A339" s="155" t="s">
        <v>734</v>
      </c>
      <c r="B339" s="155" t="s">
        <v>735</v>
      </c>
      <c r="C339" s="155" t="s">
        <v>738</v>
      </c>
      <c r="D339" s="155">
        <v>6</v>
      </c>
      <c r="E339" s="155">
        <v>6</v>
      </c>
      <c r="F339" s="166">
        <v>40927</v>
      </c>
      <c r="G339" s="166">
        <v>40935</v>
      </c>
      <c r="H339" s="157">
        <v>1</v>
      </c>
      <c r="P339" s="160"/>
    </row>
    <row r="340" spans="1:16" ht="15" customHeight="1" x14ac:dyDescent="0.25">
      <c r="A340" s="155" t="s">
        <v>2714</v>
      </c>
      <c r="B340" s="155" t="s">
        <v>736</v>
      </c>
      <c r="C340" s="155" t="s">
        <v>737</v>
      </c>
      <c r="D340" s="155">
        <v>100</v>
      </c>
      <c r="E340" s="155">
        <v>100</v>
      </c>
      <c r="F340" s="166">
        <v>40931</v>
      </c>
      <c r="G340" s="166">
        <v>40933</v>
      </c>
      <c r="H340" s="157">
        <v>1</v>
      </c>
      <c r="P340" s="160"/>
    </row>
    <row r="341" spans="1:16" ht="15" customHeight="1" x14ac:dyDescent="0.25">
      <c r="A341" s="155" t="s">
        <v>739</v>
      </c>
      <c r="B341" s="155" t="s">
        <v>740</v>
      </c>
      <c r="C341" s="155" t="s">
        <v>741</v>
      </c>
      <c r="D341" s="155">
        <v>30</v>
      </c>
      <c r="E341" s="155">
        <v>30</v>
      </c>
      <c r="F341" s="166">
        <v>40931</v>
      </c>
      <c r="G341" s="166">
        <v>40935</v>
      </c>
      <c r="H341" s="157">
        <v>1</v>
      </c>
      <c r="P341" s="160"/>
    </row>
    <row r="342" spans="1:16" ht="15" customHeight="1" x14ac:dyDescent="0.25">
      <c r="A342" s="155" t="s">
        <v>742</v>
      </c>
      <c r="B342" s="155" t="s">
        <v>743</v>
      </c>
      <c r="C342" s="155" t="s">
        <v>744</v>
      </c>
      <c r="D342" s="155">
        <v>130</v>
      </c>
      <c r="E342" s="155">
        <v>132</v>
      </c>
      <c r="F342" s="166">
        <v>40931</v>
      </c>
      <c r="G342" s="166">
        <v>40935</v>
      </c>
      <c r="H342" s="157">
        <v>1</v>
      </c>
      <c r="P342" s="160"/>
    </row>
    <row r="343" spans="1:16" ht="15" customHeight="1" x14ac:dyDescent="0.25">
      <c r="A343" s="155" t="s">
        <v>745</v>
      </c>
      <c r="B343" s="155" t="s">
        <v>746</v>
      </c>
      <c r="C343" s="155" t="s">
        <v>747</v>
      </c>
      <c r="D343" s="155">
        <v>100</v>
      </c>
      <c r="E343" s="155">
        <v>100</v>
      </c>
      <c r="F343" s="166">
        <v>40932</v>
      </c>
      <c r="G343" s="166">
        <v>40938</v>
      </c>
      <c r="H343" s="157">
        <v>1</v>
      </c>
      <c r="P343" s="160"/>
    </row>
    <row r="344" spans="1:16" ht="15" customHeight="1" x14ac:dyDescent="0.25">
      <c r="A344" s="155" t="s">
        <v>748</v>
      </c>
      <c r="B344" s="155" t="s">
        <v>749</v>
      </c>
      <c r="C344" s="155" t="s">
        <v>750</v>
      </c>
      <c r="D344" s="155">
        <v>54</v>
      </c>
      <c r="E344" s="155">
        <v>54</v>
      </c>
      <c r="F344" s="166">
        <v>40932</v>
      </c>
      <c r="G344" s="166">
        <v>40935</v>
      </c>
      <c r="H344" s="157">
        <v>1</v>
      </c>
      <c r="P344" s="160"/>
    </row>
    <row r="345" spans="1:16" ht="15" customHeight="1" x14ac:dyDescent="0.25">
      <c r="A345" s="155" t="s">
        <v>24</v>
      </c>
      <c r="B345" s="155" t="s">
        <v>751</v>
      </c>
      <c r="C345" s="155" t="s">
        <v>752</v>
      </c>
      <c r="D345" s="155">
        <v>10</v>
      </c>
      <c r="E345" s="155">
        <v>10</v>
      </c>
      <c r="F345" s="166">
        <v>40932</v>
      </c>
      <c r="G345" s="166">
        <v>40934</v>
      </c>
      <c r="H345" s="157">
        <v>1</v>
      </c>
      <c r="P345" s="160"/>
    </row>
    <row r="346" spans="1:16" ht="15" customHeight="1" x14ac:dyDescent="0.25">
      <c r="A346" s="155" t="s">
        <v>753</v>
      </c>
      <c r="B346" s="155" t="s">
        <v>754</v>
      </c>
      <c r="C346" s="155" t="s">
        <v>755</v>
      </c>
      <c r="D346" s="155">
        <v>50</v>
      </c>
      <c r="E346" s="155">
        <v>50</v>
      </c>
      <c r="F346" s="166">
        <v>40932</v>
      </c>
      <c r="G346" s="166">
        <v>40935</v>
      </c>
      <c r="H346" s="157">
        <v>1</v>
      </c>
      <c r="P346" s="160"/>
    </row>
    <row r="347" spans="1:16" ht="15" customHeight="1" x14ac:dyDescent="0.25">
      <c r="A347" s="155" t="s">
        <v>2714</v>
      </c>
      <c r="B347" s="155" t="s">
        <v>756</v>
      </c>
      <c r="C347" s="155" t="s">
        <v>757</v>
      </c>
      <c r="D347" s="155">
        <v>100</v>
      </c>
      <c r="E347" s="155">
        <v>101</v>
      </c>
      <c r="F347" s="166">
        <v>40932</v>
      </c>
      <c r="G347" s="166">
        <v>40939</v>
      </c>
      <c r="H347" s="157">
        <v>1</v>
      </c>
      <c r="P347" s="160"/>
    </row>
    <row r="348" spans="1:16" ht="15" customHeight="1" x14ac:dyDescent="0.25">
      <c r="A348" s="155" t="s">
        <v>121</v>
      </c>
      <c r="B348" s="155" t="s">
        <v>758</v>
      </c>
      <c r="C348" s="155" t="s">
        <v>759</v>
      </c>
      <c r="D348" s="155">
        <v>100</v>
      </c>
      <c r="E348" s="155">
        <v>100</v>
      </c>
      <c r="F348" s="166">
        <v>40933</v>
      </c>
      <c r="G348" s="166">
        <v>40936</v>
      </c>
      <c r="H348" s="157">
        <v>1</v>
      </c>
      <c r="P348" s="160"/>
    </row>
    <row r="349" spans="1:16" ht="15" customHeight="1" x14ac:dyDescent="0.25">
      <c r="A349" s="155" t="s">
        <v>563</v>
      </c>
      <c r="B349" s="155" t="s">
        <v>309</v>
      </c>
      <c r="C349" s="155" t="s">
        <v>760</v>
      </c>
      <c r="D349" s="155">
        <v>1</v>
      </c>
      <c r="E349" s="155">
        <v>1</v>
      </c>
      <c r="F349" s="166">
        <v>40933</v>
      </c>
      <c r="G349" s="166">
        <v>40938</v>
      </c>
      <c r="H349" s="157">
        <v>1</v>
      </c>
      <c r="P349" s="160"/>
    </row>
    <row r="350" spans="1:16" ht="15" customHeight="1" x14ac:dyDescent="0.25">
      <c r="A350" s="155" t="s">
        <v>761</v>
      </c>
      <c r="B350" s="155" t="s">
        <v>762</v>
      </c>
      <c r="C350" s="155" t="s">
        <v>763</v>
      </c>
      <c r="D350" s="155">
        <v>100</v>
      </c>
      <c r="E350" s="155">
        <v>100</v>
      </c>
      <c r="F350" s="166">
        <v>40933</v>
      </c>
      <c r="G350" s="166">
        <v>40938</v>
      </c>
      <c r="H350" s="157">
        <v>1</v>
      </c>
      <c r="P350" s="160"/>
    </row>
    <row r="351" spans="1:16" ht="15" customHeight="1" x14ac:dyDescent="0.25">
      <c r="A351" s="155" t="s">
        <v>12</v>
      </c>
      <c r="B351" s="155" t="s">
        <v>766</v>
      </c>
      <c r="C351" s="155" t="s">
        <v>764</v>
      </c>
      <c r="D351" s="155">
        <v>10</v>
      </c>
      <c r="E351" s="155">
        <v>10</v>
      </c>
      <c r="F351" s="166">
        <v>40934</v>
      </c>
      <c r="G351" s="166">
        <v>40938</v>
      </c>
      <c r="H351" s="157">
        <v>1</v>
      </c>
      <c r="P351" s="160"/>
    </row>
    <row r="352" spans="1:16" ht="15" customHeight="1" x14ac:dyDescent="0.25">
      <c r="A352" s="155" t="s">
        <v>12</v>
      </c>
      <c r="B352" s="155" t="s">
        <v>765</v>
      </c>
      <c r="C352" s="155" t="s">
        <v>364</v>
      </c>
      <c r="D352" s="155">
        <v>10</v>
      </c>
      <c r="E352" s="155">
        <v>10</v>
      </c>
      <c r="F352" s="166">
        <v>40934</v>
      </c>
      <c r="G352" s="166">
        <v>40938</v>
      </c>
      <c r="H352" s="157">
        <v>1</v>
      </c>
      <c r="P352" s="160"/>
    </row>
    <row r="353" spans="1:16" ht="15" customHeight="1" x14ac:dyDescent="0.25">
      <c r="A353" s="155" t="s">
        <v>12</v>
      </c>
      <c r="B353" s="155" t="s">
        <v>767</v>
      </c>
      <c r="C353" s="155" t="s">
        <v>161</v>
      </c>
      <c r="D353" s="155">
        <v>10</v>
      </c>
      <c r="E353" s="155">
        <v>10</v>
      </c>
      <c r="F353" s="166">
        <v>40934</v>
      </c>
      <c r="G353" s="166">
        <v>40938</v>
      </c>
      <c r="H353" s="157">
        <v>1</v>
      </c>
      <c r="P353" s="160"/>
    </row>
    <row r="354" spans="1:16" ht="15" customHeight="1" x14ac:dyDescent="0.25">
      <c r="A354" s="155" t="s">
        <v>12</v>
      </c>
      <c r="B354" s="155" t="s">
        <v>768</v>
      </c>
      <c r="C354" s="155" t="s">
        <v>316</v>
      </c>
      <c r="D354" s="155">
        <v>10</v>
      </c>
      <c r="E354" s="155">
        <v>10</v>
      </c>
      <c r="F354" s="166">
        <v>40934</v>
      </c>
      <c r="G354" s="166">
        <v>40938</v>
      </c>
      <c r="H354" s="157">
        <v>1</v>
      </c>
      <c r="P354" s="160"/>
    </row>
    <row r="355" spans="1:16" ht="15" customHeight="1" x14ac:dyDescent="0.25">
      <c r="A355" s="155" t="s">
        <v>251</v>
      </c>
      <c r="B355" s="155" t="s">
        <v>769</v>
      </c>
      <c r="C355" s="155" t="s">
        <v>770</v>
      </c>
      <c r="D355" s="155">
        <v>50</v>
      </c>
      <c r="E355" s="155">
        <v>50</v>
      </c>
      <c r="F355" s="166">
        <v>40934</v>
      </c>
      <c r="G355" s="166">
        <v>40941</v>
      </c>
      <c r="H355" s="157">
        <v>1</v>
      </c>
      <c r="P355" s="160"/>
    </row>
    <row r="356" spans="1:16" ht="15" customHeight="1" x14ac:dyDescent="0.25">
      <c r="A356" s="155" t="s">
        <v>251</v>
      </c>
      <c r="B356" s="155" t="s">
        <v>771</v>
      </c>
      <c r="C356" s="155" t="s">
        <v>161</v>
      </c>
      <c r="D356" s="155">
        <v>20</v>
      </c>
      <c r="E356" s="155">
        <v>20</v>
      </c>
      <c r="F356" s="166">
        <v>40934</v>
      </c>
      <c r="G356" s="166">
        <v>40941</v>
      </c>
      <c r="H356" s="157">
        <v>1</v>
      </c>
      <c r="P356" s="160"/>
    </row>
    <row r="357" spans="1:16" ht="15" customHeight="1" x14ac:dyDescent="0.25">
      <c r="A357" s="155" t="s">
        <v>772</v>
      </c>
      <c r="B357" s="155" t="s">
        <v>773</v>
      </c>
      <c r="C357" s="155" t="s">
        <v>774</v>
      </c>
      <c r="D357" s="155">
        <v>50</v>
      </c>
      <c r="E357" s="155">
        <v>50</v>
      </c>
      <c r="F357" s="166">
        <v>40934</v>
      </c>
      <c r="G357" s="166">
        <v>40940</v>
      </c>
      <c r="H357" s="157">
        <v>1</v>
      </c>
      <c r="P357" s="160"/>
    </row>
    <row r="358" spans="1:16" ht="15" customHeight="1" x14ac:dyDescent="0.25">
      <c r="A358" s="155" t="s">
        <v>775</v>
      </c>
      <c r="B358" s="155" t="s">
        <v>776</v>
      </c>
      <c r="C358" s="155" t="s">
        <v>777</v>
      </c>
      <c r="D358" s="155">
        <v>1000</v>
      </c>
      <c r="E358" s="155">
        <v>1000</v>
      </c>
      <c r="F358" s="166">
        <v>40934</v>
      </c>
      <c r="G358" s="166">
        <v>40940</v>
      </c>
      <c r="H358" s="157">
        <v>1</v>
      </c>
      <c r="P358" s="160"/>
    </row>
    <row r="359" spans="1:16" ht="15" customHeight="1" x14ac:dyDescent="0.25">
      <c r="A359" s="155" t="s">
        <v>71</v>
      </c>
      <c r="B359" s="155" t="s">
        <v>154</v>
      </c>
      <c r="C359" s="155" t="s">
        <v>778</v>
      </c>
      <c r="D359" s="155">
        <v>25</v>
      </c>
      <c r="E359" s="155">
        <v>25</v>
      </c>
      <c r="F359" s="166">
        <v>40934</v>
      </c>
      <c r="G359" s="166">
        <v>40942</v>
      </c>
      <c r="H359" s="157">
        <v>1</v>
      </c>
      <c r="P359" s="160"/>
    </row>
    <row r="360" spans="1:16" ht="15" customHeight="1" x14ac:dyDescent="0.25">
      <c r="A360" s="155" t="s">
        <v>2270</v>
      </c>
      <c r="B360" s="155" t="s">
        <v>779</v>
      </c>
      <c r="C360" s="155" t="s">
        <v>780</v>
      </c>
      <c r="D360" s="155">
        <v>50</v>
      </c>
      <c r="E360" s="155">
        <v>50</v>
      </c>
      <c r="F360" s="166">
        <v>40934</v>
      </c>
      <c r="G360" s="166">
        <v>40935</v>
      </c>
      <c r="H360" s="157">
        <v>1</v>
      </c>
      <c r="P360" s="160"/>
    </row>
    <row r="361" spans="1:16" ht="15" customHeight="1" x14ac:dyDescent="0.25">
      <c r="A361" s="155" t="s">
        <v>46</v>
      </c>
      <c r="B361" s="155" t="s">
        <v>781</v>
      </c>
      <c r="C361" s="155" t="s">
        <v>782</v>
      </c>
      <c r="D361" s="155">
        <v>100</v>
      </c>
      <c r="E361" s="155">
        <v>100</v>
      </c>
      <c r="F361" s="166">
        <v>40934</v>
      </c>
      <c r="G361" s="166">
        <v>40936</v>
      </c>
      <c r="H361" s="157">
        <v>1</v>
      </c>
      <c r="P361" s="160"/>
    </row>
    <row r="362" spans="1:16" ht="15" customHeight="1" x14ac:dyDescent="0.25">
      <c r="A362" s="155" t="s">
        <v>49</v>
      </c>
      <c r="B362" s="155" t="s">
        <v>52</v>
      </c>
      <c r="C362" s="155" t="s">
        <v>783</v>
      </c>
      <c r="D362" s="155">
        <v>3000</v>
      </c>
      <c r="E362" s="155">
        <v>3000</v>
      </c>
      <c r="F362" s="166">
        <v>40935</v>
      </c>
      <c r="G362" s="166">
        <v>40939</v>
      </c>
      <c r="H362" s="157">
        <v>1</v>
      </c>
      <c r="P362" s="160"/>
    </row>
    <row r="363" spans="1:16" ht="15" customHeight="1" x14ac:dyDescent="0.25">
      <c r="A363" s="155" t="s">
        <v>49</v>
      </c>
      <c r="B363" s="155" t="s">
        <v>50</v>
      </c>
      <c r="C363" s="155" t="s">
        <v>784</v>
      </c>
      <c r="D363" s="155">
        <v>3000</v>
      </c>
      <c r="E363" s="155">
        <v>3000</v>
      </c>
      <c r="F363" s="166">
        <v>40935</v>
      </c>
      <c r="G363" s="166">
        <v>40939</v>
      </c>
      <c r="H363" s="157">
        <v>1</v>
      </c>
      <c r="P363" s="160"/>
    </row>
    <row r="364" spans="1:16" ht="15" customHeight="1" x14ac:dyDescent="0.25">
      <c r="A364" s="155" t="s">
        <v>49</v>
      </c>
      <c r="B364" s="155" t="s">
        <v>54</v>
      </c>
      <c r="C364" s="155" t="s">
        <v>785</v>
      </c>
      <c r="D364" s="155">
        <v>2000</v>
      </c>
      <c r="E364" s="155">
        <v>2000</v>
      </c>
      <c r="F364" s="166">
        <v>40935</v>
      </c>
      <c r="G364" s="166">
        <v>40939</v>
      </c>
      <c r="H364" s="157">
        <v>1</v>
      </c>
      <c r="P364" s="160"/>
    </row>
    <row r="365" spans="1:16" ht="15" customHeight="1" x14ac:dyDescent="0.25">
      <c r="A365" s="155" t="s">
        <v>786</v>
      </c>
      <c r="B365" s="155" t="s">
        <v>787</v>
      </c>
      <c r="C365" s="155" t="s">
        <v>788</v>
      </c>
      <c r="D365" s="155">
        <v>3000</v>
      </c>
      <c r="E365" s="155">
        <v>3000</v>
      </c>
      <c r="F365" s="166">
        <v>40935</v>
      </c>
      <c r="G365" s="166">
        <v>40942</v>
      </c>
      <c r="H365" s="157">
        <v>1</v>
      </c>
      <c r="P365" s="160"/>
    </row>
    <row r="366" spans="1:16" ht="15" customHeight="1" x14ac:dyDescent="0.25">
      <c r="A366" s="155" t="s">
        <v>520</v>
      </c>
      <c r="B366" s="155" t="s">
        <v>789</v>
      </c>
      <c r="C366" s="155" t="s">
        <v>790</v>
      </c>
      <c r="D366" s="155">
        <v>100</v>
      </c>
      <c r="E366" s="155">
        <v>100</v>
      </c>
      <c r="F366" s="166">
        <v>40935</v>
      </c>
      <c r="G366" s="166">
        <v>40945</v>
      </c>
      <c r="H366" s="157">
        <v>1</v>
      </c>
      <c r="P366" s="160"/>
    </row>
    <row r="367" spans="1:16" ht="15" customHeight="1" x14ac:dyDescent="0.25">
      <c r="A367" s="155" t="s">
        <v>2714</v>
      </c>
      <c r="B367" s="155" t="s">
        <v>791</v>
      </c>
      <c r="C367" s="155" t="s">
        <v>792</v>
      </c>
      <c r="D367" s="155">
        <v>50</v>
      </c>
      <c r="E367" s="155">
        <v>50</v>
      </c>
      <c r="F367" s="166">
        <v>40935</v>
      </c>
      <c r="G367" s="166">
        <v>40939</v>
      </c>
      <c r="H367" s="157">
        <v>1</v>
      </c>
      <c r="P367" s="160"/>
    </row>
    <row r="368" spans="1:16" ht="15" customHeight="1" x14ac:dyDescent="0.25">
      <c r="A368" s="155" t="s">
        <v>151</v>
      </c>
      <c r="B368" s="155" t="s">
        <v>793</v>
      </c>
      <c r="C368" s="155" t="s">
        <v>794</v>
      </c>
      <c r="D368" s="155">
        <v>20</v>
      </c>
      <c r="E368" s="155">
        <v>20</v>
      </c>
      <c r="F368" s="166">
        <v>40935</v>
      </c>
      <c r="G368" s="166">
        <v>40938</v>
      </c>
      <c r="H368" s="157">
        <v>1</v>
      </c>
      <c r="P368" s="160"/>
    </row>
    <row r="369" spans="1:16" ht="15" customHeight="1" x14ac:dyDescent="0.25">
      <c r="A369" s="155" t="s">
        <v>151</v>
      </c>
      <c r="B369" s="155" t="s">
        <v>152</v>
      </c>
      <c r="C369" s="155" t="s">
        <v>364</v>
      </c>
      <c r="D369" s="155">
        <v>20</v>
      </c>
      <c r="E369" s="155">
        <v>20</v>
      </c>
      <c r="F369" s="166">
        <v>40935</v>
      </c>
      <c r="G369" s="166">
        <v>40938</v>
      </c>
      <c r="H369" s="157">
        <v>1</v>
      </c>
      <c r="P369" s="160"/>
    </row>
    <row r="370" spans="1:16" ht="15" customHeight="1" x14ac:dyDescent="0.25">
      <c r="A370" s="155" t="s">
        <v>795</v>
      </c>
      <c r="B370" s="155" t="s">
        <v>796</v>
      </c>
      <c r="C370" s="155" t="s">
        <v>797</v>
      </c>
      <c r="D370" s="155">
        <v>5</v>
      </c>
      <c r="E370" s="155">
        <v>5</v>
      </c>
      <c r="F370" s="166">
        <v>40935</v>
      </c>
      <c r="G370" s="166">
        <v>40938</v>
      </c>
      <c r="H370" s="157">
        <v>1</v>
      </c>
      <c r="P370" s="160"/>
    </row>
    <row r="371" spans="1:16" ht="15" customHeight="1" x14ac:dyDescent="0.25">
      <c r="A371" s="155" t="s">
        <v>798</v>
      </c>
      <c r="B371" s="155" t="s">
        <v>799</v>
      </c>
      <c r="C371" s="155" t="s">
        <v>800</v>
      </c>
      <c r="D371" s="155">
        <v>1</v>
      </c>
      <c r="E371" s="155">
        <v>1</v>
      </c>
      <c r="F371" s="166">
        <v>40938</v>
      </c>
      <c r="G371" s="166">
        <v>40945</v>
      </c>
      <c r="H371" s="157">
        <v>1</v>
      </c>
      <c r="P371" s="160"/>
    </row>
    <row r="372" spans="1:16" ht="15" customHeight="1" x14ac:dyDescent="0.25">
      <c r="A372" s="155" t="s">
        <v>512</v>
      </c>
      <c r="B372" s="155" t="s">
        <v>801</v>
      </c>
      <c r="C372" s="155" t="s">
        <v>802</v>
      </c>
      <c r="D372" s="155">
        <v>52</v>
      </c>
      <c r="E372" s="155">
        <v>52</v>
      </c>
      <c r="F372" s="166">
        <v>40938</v>
      </c>
      <c r="G372" s="166">
        <v>40942</v>
      </c>
      <c r="H372" s="157">
        <v>1</v>
      </c>
      <c r="P372" s="160"/>
    </row>
    <row r="373" spans="1:16" ht="15" customHeight="1" x14ac:dyDescent="0.25">
      <c r="A373" s="155" t="s">
        <v>576</v>
      </c>
      <c r="B373" s="155" t="s">
        <v>803</v>
      </c>
      <c r="C373" s="155" t="s">
        <v>804</v>
      </c>
      <c r="D373" s="155">
        <v>100</v>
      </c>
      <c r="E373" s="155">
        <v>100</v>
      </c>
      <c r="F373" s="166">
        <v>40938</v>
      </c>
      <c r="G373" s="166">
        <v>40942</v>
      </c>
      <c r="H373" s="157">
        <v>1</v>
      </c>
      <c r="P373" s="160"/>
    </row>
    <row r="374" spans="1:16" ht="15" customHeight="1" x14ac:dyDescent="0.25">
      <c r="A374" s="155" t="s">
        <v>7058</v>
      </c>
      <c r="B374" s="155" t="s">
        <v>805</v>
      </c>
      <c r="C374" s="155" t="s">
        <v>806</v>
      </c>
      <c r="D374" s="155">
        <v>500</v>
      </c>
      <c r="E374" s="155">
        <v>500</v>
      </c>
      <c r="F374" s="166">
        <v>40938</v>
      </c>
      <c r="G374" s="166">
        <v>40942</v>
      </c>
      <c r="H374" s="157">
        <v>1</v>
      </c>
      <c r="P374" s="160"/>
    </row>
    <row r="375" spans="1:16" ht="15" customHeight="1" x14ac:dyDescent="0.25">
      <c r="A375" s="155" t="s">
        <v>719</v>
      </c>
      <c r="B375" s="155" t="s">
        <v>807</v>
      </c>
      <c r="C375" s="155" t="s">
        <v>808</v>
      </c>
      <c r="D375" s="155">
        <v>250</v>
      </c>
      <c r="E375" s="155">
        <v>250</v>
      </c>
      <c r="F375" s="166">
        <v>40938</v>
      </c>
      <c r="G375" s="166">
        <v>40942</v>
      </c>
      <c r="H375" s="157">
        <v>1</v>
      </c>
      <c r="P375" s="160"/>
    </row>
    <row r="376" spans="1:16" ht="15" customHeight="1" x14ac:dyDescent="0.25">
      <c r="A376" s="155" t="s">
        <v>719</v>
      </c>
      <c r="B376" s="155" t="s">
        <v>809</v>
      </c>
      <c r="C376" s="155" t="s">
        <v>364</v>
      </c>
      <c r="D376" s="155">
        <v>100</v>
      </c>
      <c r="E376" s="155">
        <v>100</v>
      </c>
      <c r="F376" s="166">
        <v>40938</v>
      </c>
      <c r="G376" s="166">
        <v>40942</v>
      </c>
      <c r="H376" s="157">
        <v>1</v>
      </c>
      <c r="P376" s="160"/>
    </row>
    <row r="377" spans="1:16" ht="15" customHeight="1" x14ac:dyDescent="0.25">
      <c r="A377" s="155" t="s">
        <v>36</v>
      </c>
      <c r="B377" s="155" t="s">
        <v>810</v>
      </c>
      <c r="C377" s="155" t="s">
        <v>811</v>
      </c>
      <c r="D377" s="155">
        <v>25</v>
      </c>
      <c r="E377" s="155">
        <v>27</v>
      </c>
      <c r="F377" s="166">
        <v>40938</v>
      </c>
      <c r="G377" s="166">
        <v>40940</v>
      </c>
      <c r="H377" s="157">
        <v>1</v>
      </c>
      <c r="P377" s="160"/>
    </row>
    <row r="378" spans="1:16" ht="15" customHeight="1" x14ac:dyDescent="0.25">
      <c r="A378" s="155" t="s">
        <v>36</v>
      </c>
      <c r="B378" s="155" t="s">
        <v>812</v>
      </c>
      <c r="C378" s="155" t="s">
        <v>364</v>
      </c>
      <c r="D378" s="155">
        <v>50</v>
      </c>
      <c r="E378" s="155">
        <v>50</v>
      </c>
      <c r="F378" s="166">
        <v>40938</v>
      </c>
      <c r="G378" s="166">
        <v>40940</v>
      </c>
      <c r="H378" s="157">
        <v>1</v>
      </c>
      <c r="P378" s="160"/>
    </row>
    <row r="379" spans="1:16" ht="15" customHeight="1" x14ac:dyDescent="0.25">
      <c r="A379" s="155" t="s">
        <v>775</v>
      </c>
      <c r="B379" s="155" t="s">
        <v>813</v>
      </c>
      <c r="C379" s="155" t="s">
        <v>814</v>
      </c>
      <c r="D379" s="155">
        <v>1000</v>
      </c>
      <c r="E379" s="155">
        <v>1000</v>
      </c>
      <c r="F379" s="166">
        <v>40938</v>
      </c>
      <c r="G379" s="166">
        <v>40942</v>
      </c>
      <c r="H379" s="157">
        <v>1</v>
      </c>
      <c r="P379" s="160"/>
    </row>
    <row r="380" spans="1:16" ht="15" customHeight="1" x14ac:dyDescent="0.25">
      <c r="A380" s="155" t="s">
        <v>42</v>
      </c>
      <c r="B380" s="155" t="s">
        <v>815</v>
      </c>
      <c r="C380" s="155" t="s">
        <v>816</v>
      </c>
      <c r="D380" s="155">
        <v>300</v>
      </c>
      <c r="E380" s="155">
        <v>300</v>
      </c>
      <c r="F380" s="166">
        <v>40938</v>
      </c>
      <c r="G380" s="166">
        <v>40942</v>
      </c>
      <c r="H380" s="157">
        <v>1</v>
      </c>
      <c r="P380" s="160"/>
    </row>
    <row r="381" spans="1:16" ht="15" customHeight="1" x14ac:dyDescent="0.25">
      <c r="A381" s="155" t="s">
        <v>221</v>
      </c>
      <c r="B381" s="155" t="s">
        <v>817</v>
      </c>
      <c r="C381" s="155" t="s">
        <v>818</v>
      </c>
      <c r="D381" s="155">
        <v>7</v>
      </c>
      <c r="E381" s="155">
        <v>7</v>
      </c>
      <c r="F381" s="166">
        <v>40938</v>
      </c>
      <c r="G381" s="166">
        <v>40942</v>
      </c>
      <c r="H381" s="157">
        <v>1</v>
      </c>
      <c r="P381" s="160"/>
    </row>
    <row r="382" spans="1:16" ht="15" customHeight="1" x14ac:dyDescent="0.25">
      <c r="A382" s="155" t="s">
        <v>820</v>
      </c>
      <c r="B382" s="155" t="s">
        <v>821</v>
      </c>
      <c r="C382" s="155" t="s">
        <v>822</v>
      </c>
      <c r="D382" s="155">
        <v>200</v>
      </c>
      <c r="E382" s="155">
        <v>200</v>
      </c>
      <c r="F382" s="166">
        <v>40938</v>
      </c>
      <c r="G382" s="166">
        <v>40954</v>
      </c>
      <c r="H382" s="157">
        <v>1</v>
      </c>
      <c r="P382" s="160"/>
    </row>
    <row r="383" spans="1:16" ht="15" customHeight="1" x14ac:dyDescent="0.25">
      <c r="A383" s="155" t="s">
        <v>748</v>
      </c>
      <c r="B383" s="155" t="s">
        <v>823</v>
      </c>
      <c r="C383" s="155" t="s">
        <v>824</v>
      </c>
      <c r="D383" s="155">
        <v>200</v>
      </c>
      <c r="E383" s="155">
        <v>200</v>
      </c>
      <c r="F383" s="166">
        <v>40939</v>
      </c>
      <c r="G383" s="166">
        <v>40942</v>
      </c>
      <c r="H383" s="157">
        <v>1</v>
      </c>
      <c r="P383" s="160"/>
    </row>
    <row r="384" spans="1:16" ht="15" customHeight="1" x14ac:dyDescent="0.25">
      <c r="A384" s="155" t="s">
        <v>576</v>
      </c>
      <c r="B384" s="155" t="s">
        <v>825</v>
      </c>
      <c r="C384" s="155" t="s">
        <v>826</v>
      </c>
      <c r="D384" s="155">
        <v>25</v>
      </c>
      <c r="E384" s="155">
        <v>25</v>
      </c>
      <c r="F384" s="166">
        <v>40939</v>
      </c>
      <c r="G384" s="166">
        <v>40940</v>
      </c>
      <c r="H384" s="157">
        <v>1</v>
      </c>
      <c r="I384" s="192" t="s">
        <v>827</v>
      </c>
      <c r="P384" s="160"/>
    </row>
    <row r="385" spans="1:16" ht="15" customHeight="1" x14ac:dyDescent="0.25">
      <c r="A385" s="155" t="s">
        <v>520</v>
      </c>
      <c r="B385" s="155" t="s">
        <v>609</v>
      </c>
      <c r="C385" s="155" t="s">
        <v>828</v>
      </c>
      <c r="D385" s="155">
        <v>1050</v>
      </c>
      <c r="E385" s="155">
        <v>1050</v>
      </c>
      <c r="F385" s="166">
        <v>40939</v>
      </c>
      <c r="G385" s="166" t="s">
        <v>829</v>
      </c>
      <c r="H385" s="157">
        <v>1</v>
      </c>
      <c r="P385" s="160"/>
    </row>
    <row r="386" spans="1:16" ht="15" customHeight="1" x14ac:dyDescent="0.25">
      <c r="A386" s="155" t="s">
        <v>830</v>
      </c>
      <c r="B386" s="155" t="s">
        <v>831</v>
      </c>
      <c r="D386" s="155">
        <v>14</v>
      </c>
      <c r="E386" s="155">
        <v>14</v>
      </c>
      <c r="F386" s="166">
        <v>40939</v>
      </c>
      <c r="G386" s="166">
        <v>40944</v>
      </c>
      <c r="H386" s="157">
        <v>1</v>
      </c>
      <c r="P386" s="160"/>
    </row>
    <row r="387" spans="1:16" ht="15" customHeight="1" x14ac:dyDescent="0.25">
      <c r="A387" s="155" t="s">
        <v>820</v>
      </c>
      <c r="B387" s="155" t="s">
        <v>832</v>
      </c>
      <c r="C387" s="155" t="s">
        <v>833</v>
      </c>
      <c r="D387" s="155">
        <v>10</v>
      </c>
      <c r="E387" s="155">
        <v>12</v>
      </c>
      <c r="F387" s="166">
        <v>40939</v>
      </c>
      <c r="G387" s="166">
        <v>40959</v>
      </c>
      <c r="H387" s="157">
        <v>1</v>
      </c>
      <c r="P387" s="160"/>
    </row>
    <row r="388" spans="1:16" ht="15" customHeight="1" x14ac:dyDescent="0.25">
      <c r="A388" s="155" t="s">
        <v>820</v>
      </c>
      <c r="B388" s="155" t="s">
        <v>821</v>
      </c>
      <c r="D388" s="155">
        <v>10</v>
      </c>
      <c r="E388" s="155">
        <v>10</v>
      </c>
      <c r="F388" s="166">
        <v>40939</v>
      </c>
      <c r="G388" s="166" t="s">
        <v>834</v>
      </c>
      <c r="H388" s="157">
        <v>1</v>
      </c>
      <c r="I388" s="192" t="s">
        <v>2169</v>
      </c>
      <c r="P388" s="160"/>
    </row>
    <row r="389" spans="1:16" ht="15" customHeight="1" x14ac:dyDescent="0.25">
      <c r="A389" s="155" t="s">
        <v>835</v>
      </c>
      <c r="B389" s="155" t="s">
        <v>836</v>
      </c>
      <c r="D389" s="155">
        <v>1</v>
      </c>
      <c r="E389" s="155">
        <v>1</v>
      </c>
      <c r="F389" s="166">
        <v>40939</v>
      </c>
      <c r="G389" s="166" t="s">
        <v>837</v>
      </c>
      <c r="H389" s="157">
        <v>1</v>
      </c>
      <c r="I389" s="192" t="s">
        <v>838</v>
      </c>
      <c r="P389" s="160"/>
    </row>
    <row r="390" spans="1:16" ht="15" customHeight="1" x14ac:dyDescent="0.25">
      <c r="A390" s="155" t="s">
        <v>701</v>
      </c>
      <c r="B390" s="155" t="s">
        <v>702</v>
      </c>
      <c r="C390" s="155" t="s">
        <v>839</v>
      </c>
      <c r="D390" s="155">
        <v>150</v>
      </c>
      <c r="E390" s="155">
        <v>150</v>
      </c>
      <c r="F390" s="166">
        <v>40939</v>
      </c>
      <c r="G390" s="166">
        <v>40934</v>
      </c>
      <c r="H390" s="157">
        <v>1</v>
      </c>
      <c r="I390" s="192" t="s">
        <v>840</v>
      </c>
      <c r="P390" s="160"/>
    </row>
    <row r="391" spans="1:16" ht="15" customHeight="1" x14ac:dyDescent="0.25">
      <c r="A391" s="155" t="s">
        <v>841</v>
      </c>
      <c r="B391" s="155" t="s">
        <v>842</v>
      </c>
      <c r="C391" s="155" t="s">
        <v>843</v>
      </c>
      <c r="D391" s="155">
        <v>2500</v>
      </c>
      <c r="E391" s="155">
        <v>2500</v>
      </c>
      <c r="F391" s="166">
        <v>40939</v>
      </c>
      <c r="G391" s="166">
        <v>40940</v>
      </c>
      <c r="H391" s="157">
        <v>1</v>
      </c>
      <c r="P391" s="160"/>
    </row>
    <row r="392" spans="1:16" ht="15" customHeight="1" x14ac:dyDescent="0.25">
      <c r="A392" s="155" t="s">
        <v>2714</v>
      </c>
      <c r="B392" s="155" t="s">
        <v>736</v>
      </c>
      <c r="C392" s="155" t="s">
        <v>737</v>
      </c>
      <c r="D392" s="155">
        <v>150</v>
      </c>
      <c r="E392" s="155">
        <v>150</v>
      </c>
      <c r="F392" s="166">
        <v>40940</v>
      </c>
      <c r="G392" s="166">
        <v>40945</v>
      </c>
      <c r="H392" s="157">
        <v>1</v>
      </c>
      <c r="P392" s="160"/>
    </row>
    <row r="393" spans="1:16" ht="15" customHeight="1" x14ac:dyDescent="0.25">
      <c r="A393" s="155" t="s">
        <v>39</v>
      </c>
      <c r="B393" s="155" t="s">
        <v>437</v>
      </c>
      <c r="C393" s="155" t="s">
        <v>844</v>
      </c>
      <c r="D393" s="155">
        <v>100</v>
      </c>
      <c r="E393" s="155">
        <v>100</v>
      </c>
      <c r="F393" s="166">
        <v>40940</v>
      </c>
      <c r="G393" s="166">
        <v>40945</v>
      </c>
      <c r="H393" s="157">
        <v>1</v>
      </c>
      <c r="P393" s="160"/>
    </row>
    <row r="394" spans="1:16" ht="15" customHeight="1" x14ac:dyDescent="0.25">
      <c r="A394" s="155" t="s">
        <v>49</v>
      </c>
      <c r="B394" s="155" t="s">
        <v>54</v>
      </c>
      <c r="C394" s="155" t="s">
        <v>845</v>
      </c>
      <c r="D394" s="155">
        <v>2000</v>
      </c>
      <c r="E394" s="155">
        <v>2000</v>
      </c>
      <c r="F394" s="166">
        <v>40940</v>
      </c>
      <c r="G394" s="166">
        <v>40946</v>
      </c>
      <c r="H394" s="157">
        <v>1</v>
      </c>
      <c r="P394" s="160"/>
    </row>
    <row r="395" spans="1:16" ht="15" customHeight="1" x14ac:dyDescent="0.25">
      <c r="A395" s="155" t="s">
        <v>49</v>
      </c>
      <c r="B395" s="155" t="s">
        <v>50</v>
      </c>
      <c r="C395" s="155" t="s">
        <v>846</v>
      </c>
      <c r="D395" s="155">
        <v>3000</v>
      </c>
      <c r="E395" s="155">
        <v>3000</v>
      </c>
      <c r="F395" s="166">
        <v>40940</v>
      </c>
      <c r="G395" s="166">
        <v>40946</v>
      </c>
      <c r="H395" s="157">
        <v>1</v>
      </c>
      <c r="P395" s="160"/>
    </row>
    <row r="396" spans="1:16" ht="15" customHeight="1" x14ac:dyDescent="0.25">
      <c r="A396" s="155" t="s">
        <v>49</v>
      </c>
      <c r="B396" s="155" t="s">
        <v>52</v>
      </c>
      <c r="C396" s="155" t="s">
        <v>847</v>
      </c>
      <c r="D396" s="155">
        <v>3000</v>
      </c>
      <c r="E396" s="155">
        <v>3000</v>
      </c>
      <c r="F396" s="166">
        <v>40940</v>
      </c>
      <c r="G396" s="166">
        <v>40946</v>
      </c>
      <c r="H396" s="157">
        <v>1</v>
      </c>
      <c r="P396" s="160"/>
    </row>
    <row r="397" spans="1:16" ht="15" customHeight="1" x14ac:dyDescent="0.25">
      <c r="A397" s="155" t="s">
        <v>2714</v>
      </c>
      <c r="B397" s="155" t="s">
        <v>848</v>
      </c>
      <c r="C397" s="155" t="s">
        <v>849</v>
      </c>
      <c r="D397" s="155">
        <v>500</v>
      </c>
      <c r="E397" s="155">
        <v>500</v>
      </c>
      <c r="F397" s="166">
        <v>40940</v>
      </c>
      <c r="G397" s="166">
        <v>40958</v>
      </c>
      <c r="H397" s="157">
        <v>1</v>
      </c>
      <c r="P397" s="160"/>
    </row>
    <row r="398" spans="1:16" ht="15" customHeight="1" x14ac:dyDescent="0.25">
      <c r="A398" s="155" t="s">
        <v>841</v>
      </c>
      <c r="B398" s="155" t="s">
        <v>850</v>
      </c>
      <c r="C398" s="155" t="s">
        <v>851</v>
      </c>
      <c r="D398" s="155">
        <v>27</v>
      </c>
      <c r="E398" s="155">
        <v>27</v>
      </c>
      <c r="F398" s="166">
        <v>40940</v>
      </c>
      <c r="G398" s="166">
        <v>40941</v>
      </c>
      <c r="H398" s="157">
        <v>1</v>
      </c>
      <c r="P398" s="160"/>
    </row>
    <row r="399" spans="1:16" ht="15" customHeight="1" x14ac:dyDescent="0.25">
      <c r="A399" s="155" t="s">
        <v>852</v>
      </c>
      <c r="B399" s="155" t="s">
        <v>853</v>
      </c>
      <c r="C399" s="155" t="s">
        <v>854</v>
      </c>
      <c r="D399" s="155">
        <v>50</v>
      </c>
      <c r="E399" s="155">
        <v>50</v>
      </c>
      <c r="F399" s="166">
        <v>40940</v>
      </c>
      <c r="G399" s="166">
        <v>40945</v>
      </c>
      <c r="H399" s="157">
        <v>1</v>
      </c>
      <c r="P399" s="160"/>
    </row>
    <row r="400" spans="1:16" ht="15" customHeight="1" x14ac:dyDescent="0.25">
      <c r="A400" s="155" t="s">
        <v>2714</v>
      </c>
      <c r="B400" s="155" t="s">
        <v>682</v>
      </c>
      <c r="C400" s="155" t="s">
        <v>855</v>
      </c>
      <c r="D400" s="155">
        <v>400</v>
      </c>
      <c r="E400" s="155">
        <v>400</v>
      </c>
      <c r="F400" s="166">
        <v>40941</v>
      </c>
      <c r="G400" s="166">
        <v>40945</v>
      </c>
      <c r="H400" s="157">
        <v>1</v>
      </c>
      <c r="P400" s="160"/>
    </row>
    <row r="401" spans="1:16" ht="15" customHeight="1" x14ac:dyDescent="0.25">
      <c r="A401" s="155" t="s">
        <v>115</v>
      </c>
      <c r="B401" s="155" t="s">
        <v>856</v>
      </c>
      <c r="C401" s="155" t="s">
        <v>857</v>
      </c>
      <c r="D401" s="155">
        <v>10</v>
      </c>
      <c r="E401" s="155">
        <v>10</v>
      </c>
      <c r="F401" s="166">
        <v>40941</v>
      </c>
      <c r="G401" s="166">
        <v>40947</v>
      </c>
      <c r="H401" s="157">
        <v>1</v>
      </c>
      <c r="P401" s="160"/>
    </row>
    <row r="402" spans="1:16" ht="15" customHeight="1" x14ac:dyDescent="0.25">
      <c r="A402" s="155" t="s">
        <v>617</v>
      </c>
      <c r="B402" s="155" t="s">
        <v>618</v>
      </c>
      <c r="C402" s="155" t="s">
        <v>858</v>
      </c>
      <c r="D402" s="155">
        <v>175</v>
      </c>
      <c r="E402" s="155">
        <v>175</v>
      </c>
      <c r="F402" s="166">
        <v>40941</v>
      </c>
      <c r="G402" s="166">
        <v>40947</v>
      </c>
      <c r="H402" s="157">
        <v>1</v>
      </c>
      <c r="P402" s="160"/>
    </row>
    <row r="403" spans="1:16" ht="15" customHeight="1" x14ac:dyDescent="0.25">
      <c r="A403" s="155" t="s">
        <v>617</v>
      </c>
      <c r="B403" s="155" t="s">
        <v>859</v>
      </c>
      <c r="C403" s="155" t="s">
        <v>860</v>
      </c>
      <c r="D403" s="155">
        <v>75</v>
      </c>
      <c r="E403" s="155">
        <v>75</v>
      </c>
      <c r="F403" s="166">
        <v>40941</v>
      </c>
      <c r="G403" s="166">
        <v>40947</v>
      </c>
      <c r="H403" s="157">
        <v>1</v>
      </c>
      <c r="P403" s="160"/>
    </row>
    <row r="404" spans="1:16" ht="15" customHeight="1" x14ac:dyDescent="0.25">
      <c r="A404" s="155" t="s">
        <v>638</v>
      </c>
      <c r="B404" s="155" t="s">
        <v>639</v>
      </c>
      <c r="C404" s="155" t="s">
        <v>861</v>
      </c>
      <c r="D404" s="155">
        <v>1000</v>
      </c>
      <c r="E404" s="155">
        <v>1000</v>
      </c>
      <c r="F404" s="166">
        <v>40942</v>
      </c>
      <c r="G404" s="166">
        <v>40946</v>
      </c>
      <c r="H404" s="157">
        <v>1</v>
      </c>
      <c r="P404" s="160"/>
    </row>
    <row r="405" spans="1:16" ht="15" customHeight="1" x14ac:dyDescent="0.25">
      <c r="A405" s="155" t="s">
        <v>2714</v>
      </c>
      <c r="B405" s="155" t="s">
        <v>862</v>
      </c>
      <c r="C405" s="155" t="s">
        <v>863</v>
      </c>
      <c r="D405" s="155">
        <v>25</v>
      </c>
      <c r="E405" s="155">
        <v>25</v>
      </c>
      <c r="F405" s="166">
        <v>40945</v>
      </c>
      <c r="G405" s="166">
        <v>40946</v>
      </c>
      <c r="H405" s="157">
        <v>1</v>
      </c>
      <c r="P405" s="160"/>
    </row>
    <row r="406" spans="1:16" ht="15" customHeight="1" x14ac:dyDescent="0.25">
      <c r="A406" s="155" t="s">
        <v>42</v>
      </c>
      <c r="B406" s="155" t="s">
        <v>864</v>
      </c>
      <c r="C406" s="155" t="s">
        <v>865</v>
      </c>
      <c r="D406" s="155">
        <v>300</v>
      </c>
      <c r="E406" s="155">
        <v>100</v>
      </c>
      <c r="F406" s="166">
        <v>40945</v>
      </c>
      <c r="G406" s="166">
        <v>40945</v>
      </c>
      <c r="H406" s="157">
        <v>1</v>
      </c>
      <c r="P406" s="160"/>
    </row>
    <row r="407" spans="1:16" ht="15" customHeight="1" x14ac:dyDescent="0.25">
      <c r="A407" s="155" t="s">
        <v>39</v>
      </c>
      <c r="B407" s="155" t="s">
        <v>866</v>
      </c>
      <c r="C407" s="155" t="s">
        <v>867</v>
      </c>
      <c r="D407" s="155">
        <v>500</v>
      </c>
      <c r="E407" s="155">
        <v>512</v>
      </c>
      <c r="F407" s="166">
        <v>40945</v>
      </c>
      <c r="G407" s="166">
        <v>40949</v>
      </c>
      <c r="H407" s="157">
        <v>1</v>
      </c>
      <c r="P407" s="160"/>
    </row>
    <row r="408" spans="1:16" ht="15" customHeight="1" x14ac:dyDescent="0.25">
      <c r="A408" s="155" t="s">
        <v>559</v>
      </c>
      <c r="B408" s="155" t="s">
        <v>868</v>
      </c>
      <c r="C408" s="155" t="s">
        <v>869</v>
      </c>
      <c r="D408" s="155">
        <v>10000</v>
      </c>
      <c r="E408" s="155">
        <v>10080</v>
      </c>
      <c r="F408" s="166">
        <v>40945</v>
      </c>
      <c r="G408" s="166">
        <v>40948</v>
      </c>
      <c r="H408" s="157">
        <v>1</v>
      </c>
      <c r="P408" s="160"/>
    </row>
    <row r="409" spans="1:16" ht="15" customHeight="1" x14ac:dyDescent="0.25">
      <c r="A409" s="155" t="s">
        <v>1667</v>
      </c>
      <c r="B409" s="155" t="s">
        <v>870</v>
      </c>
      <c r="C409" s="155" t="s">
        <v>871</v>
      </c>
      <c r="D409" s="155">
        <v>304</v>
      </c>
      <c r="E409" s="155">
        <v>304</v>
      </c>
      <c r="F409" s="166">
        <v>40945</v>
      </c>
      <c r="G409" s="166">
        <v>40949</v>
      </c>
      <c r="H409" s="157">
        <v>1</v>
      </c>
      <c r="P409" s="160"/>
    </row>
    <row r="410" spans="1:16" ht="15" customHeight="1" x14ac:dyDescent="0.25">
      <c r="A410" s="155" t="s">
        <v>559</v>
      </c>
      <c r="B410" s="155" t="s">
        <v>872</v>
      </c>
      <c r="C410" s="155" t="s">
        <v>873</v>
      </c>
      <c r="D410" s="155">
        <v>10000</v>
      </c>
      <c r="E410" s="155">
        <v>10080</v>
      </c>
      <c r="F410" s="166">
        <v>40945</v>
      </c>
      <c r="G410" s="166">
        <v>40952</v>
      </c>
      <c r="H410" s="157">
        <v>1</v>
      </c>
      <c r="P410" s="160"/>
    </row>
    <row r="411" spans="1:16" ht="15" customHeight="1" x14ac:dyDescent="0.25">
      <c r="A411" s="155" t="s">
        <v>327</v>
      </c>
      <c r="B411" s="155" t="s">
        <v>874</v>
      </c>
      <c r="C411" s="155" t="s">
        <v>875</v>
      </c>
      <c r="D411" s="155">
        <v>30</v>
      </c>
      <c r="E411" s="155">
        <v>30</v>
      </c>
      <c r="F411" s="166">
        <v>40945</v>
      </c>
      <c r="G411" s="166">
        <v>40952</v>
      </c>
      <c r="H411" s="157">
        <v>1</v>
      </c>
      <c r="P411" s="160"/>
    </row>
    <row r="412" spans="1:16" ht="15" customHeight="1" x14ac:dyDescent="0.25">
      <c r="A412" s="155" t="s">
        <v>254</v>
      </c>
      <c r="B412" s="155" t="s">
        <v>255</v>
      </c>
      <c r="C412" s="155" t="s">
        <v>876</v>
      </c>
      <c r="D412" s="155">
        <v>100</v>
      </c>
      <c r="E412" s="155">
        <v>100</v>
      </c>
      <c r="F412" s="166">
        <v>40946</v>
      </c>
      <c r="G412" s="166">
        <v>40949</v>
      </c>
      <c r="H412" s="157">
        <v>1</v>
      </c>
      <c r="P412" s="160"/>
    </row>
    <row r="413" spans="1:16" ht="15" customHeight="1" x14ac:dyDescent="0.25">
      <c r="A413" s="155" t="s">
        <v>877</v>
      </c>
      <c r="B413" s="155" t="s">
        <v>878</v>
      </c>
      <c r="C413" s="155" t="s">
        <v>879</v>
      </c>
      <c r="D413" s="155">
        <v>25</v>
      </c>
      <c r="E413" s="155">
        <v>25</v>
      </c>
      <c r="F413" s="166">
        <v>40946</v>
      </c>
      <c r="G413" s="166">
        <v>40949</v>
      </c>
      <c r="H413" s="157">
        <v>1</v>
      </c>
      <c r="P413" s="160"/>
    </row>
    <row r="414" spans="1:16" ht="15" customHeight="1" x14ac:dyDescent="0.25">
      <c r="A414" s="155" t="s">
        <v>877</v>
      </c>
      <c r="B414" s="155" t="s">
        <v>880</v>
      </c>
      <c r="C414" s="155" t="s">
        <v>284</v>
      </c>
      <c r="D414" s="155">
        <v>25</v>
      </c>
      <c r="E414" s="155">
        <v>25</v>
      </c>
      <c r="F414" s="166">
        <v>40946</v>
      </c>
      <c r="G414" s="166">
        <v>40949</v>
      </c>
      <c r="H414" s="157">
        <v>1</v>
      </c>
      <c r="P414" s="160"/>
    </row>
    <row r="415" spans="1:16" ht="15" customHeight="1" x14ac:dyDescent="0.25">
      <c r="A415" s="155" t="s">
        <v>286</v>
      </c>
      <c r="B415" s="155" t="s">
        <v>289</v>
      </c>
      <c r="C415" s="155" t="s">
        <v>881</v>
      </c>
      <c r="D415" s="155">
        <v>100</v>
      </c>
      <c r="E415" s="155">
        <v>100</v>
      </c>
      <c r="F415" s="166">
        <v>40946</v>
      </c>
      <c r="G415" s="166">
        <v>40949</v>
      </c>
      <c r="H415" s="157">
        <v>1</v>
      </c>
      <c r="P415" s="160"/>
    </row>
    <row r="416" spans="1:16" ht="15" customHeight="1" x14ac:dyDescent="0.25">
      <c r="A416" s="155" t="s">
        <v>286</v>
      </c>
      <c r="B416" s="155" t="s">
        <v>287</v>
      </c>
      <c r="C416" s="155" t="s">
        <v>284</v>
      </c>
      <c r="D416" s="155">
        <v>100</v>
      </c>
      <c r="E416" s="155">
        <v>100</v>
      </c>
      <c r="F416" s="166">
        <v>40946</v>
      </c>
      <c r="G416" s="166">
        <v>40949</v>
      </c>
      <c r="H416" s="157">
        <v>1</v>
      </c>
      <c r="P416" s="160"/>
    </row>
    <row r="417" spans="1:16" ht="15" customHeight="1" x14ac:dyDescent="0.25">
      <c r="A417" s="155" t="s">
        <v>42</v>
      </c>
      <c r="B417" s="155" t="s">
        <v>43</v>
      </c>
      <c r="C417" s="155" t="s">
        <v>882</v>
      </c>
      <c r="D417" s="155">
        <v>25</v>
      </c>
      <c r="E417" s="155">
        <v>25</v>
      </c>
      <c r="F417" s="166">
        <v>40946</v>
      </c>
      <c r="G417" s="166">
        <v>40952</v>
      </c>
      <c r="H417" s="157">
        <v>1</v>
      </c>
      <c r="P417" s="160"/>
    </row>
    <row r="418" spans="1:16" ht="15" customHeight="1" x14ac:dyDescent="0.25">
      <c r="A418" s="155" t="s">
        <v>42</v>
      </c>
      <c r="B418" s="155" t="s">
        <v>883</v>
      </c>
      <c r="C418" s="155" t="s">
        <v>284</v>
      </c>
      <c r="D418" s="155">
        <v>25</v>
      </c>
      <c r="E418" s="155">
        <v>25</v>
      </c>
      <c r="F418" s="166">
        <v>40946</v>
      </c>
      <c r="G418" s="166">
        <v>40952</v>
      </c>
      <c r="H418" s="157">
        <v>1</v>
      </c>
      <c r="P418" s="160"/>
    </row>
    <row r="419" spans="1:16" ht="15" customHeight="1" x14ac:dyDescent="0.25">
      <c r="A419" s="155" t="s">
        <v>104</v>
      </c>
      <c r="B419" s="155" t="s">
        <v>884</v>
      </c>
      <c r="C419" s="155" t="s">
        <v>885</v>
      </c>
      <c r="D419" s="155">
        <v>10</v>
      </c>
      <c r="E419" s="155">
        <v>10</v>
      </c>
      <c r="F419" s="166">
        <v>40946</v>
      </c>
      <c r="G419" s="166">
        <v>40934</v>
      </c>
      <c r="H419" s="157">
        <v>0</v>
      </c>
      <c r="P419" s="160"/>
    </row>
    <row r="420" spans="1:16" ht="15" customHeight="1" x14ac:dyDescent="0.25">
      <c r="A420" s="155" t="s">
        <v>49</v>
      </c>
      <c r="B420" s="155" t="s">
        <v>54</v>
      </c>
      <c r="C420" s="155" t="s">
        <v>886</v>
      </c>
      <c r="D420" s="155">
        <v>2000</v>
      </c>
      <c r="E420" s="155">
        <v>2000</v>
      </c>
      <c r="F420" s="166">
        <v>40946</v>
      </c>
      <c r="G420" s="166">
        <v>40952</v>
      </c>
      <c r="H420" s="157">
        <v>1</v>
      </c>
      <c r="P420" s="160"/>
    </row>
    <row r="421" spans="1:16" ht="15" customHeight="1" x14ac:dyDescent="0.25">
      <c r="A421" s="155" t="s">
        <v>49</v>
      </c>
      <c r="B421" s="155" t="s">
        <v>52</v>
      </c>
      <c r="C421" s="155" t="s">
        <v>887</v>
      </c>
      <c r="D421" s="155">
        <v>3000</v>
      </c>
      <c r="E421" s="155">
        <v>3000</v>
      </c>
      <c r="F421" s="166">
        <v>40946</v>
      </c>
      <c r="G421" s="166">
        <v>40952</v>
      </c>
      <c r="H421" s="157">
        <v>1</v>
      </c>
      <c r="P421" s="160"/>
    </row>
    <row r="422" spans="1:16" ht="15" customHeight="1" x14ac:dyDescent="0.25">
      <c r="A422" s="155" t="s">
        <v>49</v>
      </c>
      <c r="B422" s="155" t="s">
        <v>50</v>
      </c>
      <c r="C422" s="155" t="s">
        <v>888</v>
      </c>
      <c r="D422" s="155">
        <v>3000</v>
      </c>
      <c r="E422" s="155">
        <v>3000</v>
      </c>
      <c r="F422" s="166">
        <v>40946</v>
      </c>
      <c r="G422" s="166">
        <v>40952</v>
      </c>
      <c r="H422" s="157">
        <v>1</v>
      </c>
      <c r="P422" s="160"/>
    </row>
    <row r="423" spans="1:16" ht="15" customHeight="1" x14ac:dyDescent="0.25">
      <c r="A423" s="155" t="s">
        <v>12</v>
      </c>
      <c r="B423" s="155" t="s">
        <v>367</v>
      </c>
      <c r="C423" s="155" t="s">
        <v>889</v>
      </c>
      <c r="D423" s="155">
        <v>10</v>
      </c>
      <c r="E423" s="155">
        <v>10</v>
      </c>
      <c r="F423" s="166">
        <v>40946</v>
      </c>
      <c r="G423" s="166">
        <v>40952</v>
      </c>
      <c r="H423" s="157">
        <v>1</v>
      </c>
      <c r="P423" s="160"/>
    </row>
    <row r="424" spans="1:16" ht="15" customHeight="1" x14ac:dyDescent="0.25">
      <c r="A424" s="155" t="s">
        <v>1667</v>
      </c>
      <c r="B424" s="155" t="s">
        <v>890</v>
      </c>
      <c r="C424" s="155" t="s">
        <v>891</v>
      </c>
      <c r="D424" s="155">
        <v>500</v>
      </c>
      <c r="E424" s="155">
        <v>503</v>
      </c>
      <c r="F424" s="166">
        <v>40946</v>
      </c>
      <c r="G424" s="166">
        <v>40952</v>
      </c>
      <c r="H424" s="157">
        <v>1</v>
      </c>
      <c r="P424" s="160"/>
    </row>
    <row r="425" spans="1:16" ht="15" customHeight="1" x14ac:dyDescent="0.25">
      <c r="A425" s="155" t="s">
        <v>145</v>
      </c>
      <c r="B425" s="155" t="s">
        <v>892</v>
      </c>
      <c r="C425" s="155" t="s">
        <v>893</v>
      </c>
      <c r="D425" s="155">
        <v>25</v>
      </c>
      <c r="E425" s="155">
        <v>25</v>
      </c>
      <c r="F425" s="166">
        <v>40946</v>
      </c>
      <c r="G425" s="166">
        <v>40949</v>
      </c>
      <c r="H425" s="157">
        <v>1</v>
      </c>
      <c r="P425" s="160"/>
    </row>
    <row r="426" spans="1:16" ht="15" customHeight="1" x14ac:dyDescent="0.25">
      <c r="A426" s="155" t="s">
        <v>894</v>
      </c>
      <c r="B426" s="155" t="s">
        <v>895</v>
      </c>
      <c r="C426" s="155" t="s">
        <v>896</v>
      </c>
      <c r="D426" s="155">
        <v>8</v>
      </c>
      <c r="E426" s="155">
        <v>8</v>
      </c>
      <c r="F426" s="166">
        <v>40946</v>
      </c>
      <c r="G426" s="166">
        <v>40947</v>
      </c>
      <c r="H426" s="157">
        <v>1</v>
      </c>
      <c r="P426" s="160"/>
    </row>
    <row r="427" spans="1:16" ht="15" customHeight="1" x14ac:dyDescent="0.25">
      <c r="A427" s="155" t="s">
        <v>12</v>
      </c>
      <c r="B427" s="155" t="s">
        <v>897</v>
      </c>
      <c r="C427" s="155" t="s">
        <v>898</v>
      </c>
      <c r="D427" s="155">
        <v>10</v>
      </c>
      <c r="E427" s="155">
        <v>10</v>
      </c>
      <c r="F427" s="166">
        <v>40949</v>
      </c>
      <c r="G427" s="166">
        <v>40953</v>
      </c>
      <c r="H427" s="157">
        <v>1</v>
      </c>
      <c r="P427" s="160"/>
    </row>
    <row r="428" spans="1:16" ht="15" customHeight="1" x14ac:dyDescent="0.25">
      <c r="A428" s="155" t="s">
        <v>899</v>
      </c>
      <c r="B428" s="155" t="s">
        <v>339</v>
      </c>
      <c r="C428" s="155" t="s">
        <v>900</v>
      </c>
      <c r="D428" s="155">
        <v>25</v>
      </c>
      <c r="E428" s="155">
        <v>25</v>
      </c>
      <c r="F428" s="166">
        <v>40949</v>
      </c>
      <c r="G428" s="166">
        <v>40956</v>
      </c>
      <c r="H428" s="157">
        <v>1</v>
      </c>
      <c r="P428" s="160"/>
    </row>
    <row r="429" spans="1:16" ht="15" customHeight="1" x14ac:dyDescent="0.25">
      <c r="A429" s="155" t="s">
        <v>679</v>
      </c>
      <c r="B429" s="155" t="s">
        <v>681</v>
      </c>
      <c r="C429" s="155" t="s">
        <v>901</v>
      </c>
      <c r="D429" s="155">
        <v>100</v>
      </c>
      <c r="E429" s="155">
        <v>100</v>
      </c>
      <c r="F429" s="166">
        <v>40949</v>
      </c>
      <c r="G429" s="166">
        <v>40956</v>
      </c>
      <c r="H429" s="157">
        <v>1</v>
      </c>
      <c r="P429" s="160"/>
    </row>
    <row r="430" spans="1:16" ht="15" customHeight="1" x14ac:dyDescent="0.25">
      <c r="A430" s="155" t="s">
        <v>224</v>
      </c>
      <c r="B430" s="155" t="s">
        <v>902</v>
      </c>
      <c r="C430" s="155" t="s">
        <v>903</v>
      </c>
      <c r="D430" s="155">
        <v>100</v>
      </c>
      <c r="E430" s="155">
        <v>103</v>
      </c>
      <c r="F430" s="166">
        <v>40949</v>
      </c>
      <c r="G430" s="166">
        <v>40956</v>
      </c>
      <c r="H430" s="157">
        <v>1</v>
      </c>
      <c r="P430" s="160"/>
    </row>
    <row r="431" spans="1:16" ht="15" customHeight="1" x14ac:dyDescent="0.25">
      <c r="A431" s="155" t="s">
        <v>224</v>
      </c>
      <c r="B431" s="155" t="s">
        <v>904</v>
      </c>
      <c r="C431" s="155" t="s">
        <v>284</v>
      </c>
      <c r="D431" s="155">
        <v>100</v>
      </c>
      <c r="E431" s="155">
        <v>103</v>
      </c>
      <c r="F431" s="166">
        <v>40949</v>
      </c>
      <c r="G431" s="166">
        <v>40956</v>
      </c>
      <c r="H431" s="157">
        <v>1</v>
      </c>
      <c r="P431" s="160"/>
    </row>
    <row r="432" spans="1:16" ht="15" customHeight="1" x14ac:dyDescent="0.25">
      <c r="A432" s="155" t="s">
        <v>42</v>
      </c>
      <c r="B432" s="155" t="s">
        <v>905</v>
      </c>
      <c r="C432" s="155" t="s">
        <v>906</v>
      </c>
      <c r="D432" s="155">
        <v>300</v>
      </c>
      <c r="E432" s="155">
        <v>300</v>
      </c>
      <c r="F432" s="166">
        <v>40949</v>
      </c>
      <c r="G432" s="166">
        <v>40956</v>
      </c>
      <c r="H432" s="157">
        <v>1</v>
      </c>
      <c r="P432" s="160"/>
    </row>
    <row r="433" spans="1:16" ht="15" customHeight="1" x14ac:dyDescent="0.25">
      <c r="A433" s="155" t="s">
        <v>29</v>
      </c>
      <c r="B433" s="155" t="s">
        <v>907</v>
      </c>
      <c r="C433" s="155" t="s">
        <v>908</v>
      </c>
      <c r="D433" s="155">
        <v>50</v>
      </c>
      <c r="E433" s="155">
        <v>51</v>
      </c>
      <c r="F433" s="166">
        <v>40952</v>
      </c>
      <c r="G433" s="166">
        <v>40959</v>
      </c>
      <c r="H433" s="157">
        <v>1</v>
      </c>
      <c r="P433" s="160"/>
    </row>
    <row r="434" spans="1:16" ht="15" customHeight="1" x14ac:dyDescent="0.25">
      <c r="A434" s="155" t="s">
        <v>299</v>
      </c>
      <c r="B434" s="155" t="s">
        <v>909</v>
      </c>
      <c r="C434" s="155" t="s">
        <v>910</v>
      </c>
      <c r="D434" s="155">
        <v>60</v>
      </c>
      <c r="E434" s="155">
        <v>60</v>
      </c>
      <c r="F434" s="166">
        <v>40952</v>
      </c>
      <c r="G434" s="166">
        <v>40952</v>
      </c>
      <c r="H434" s="157">
        <v>1</v>
      </c>
      <c r="P434" s="160"/>
    </row>
    <row r="435" spans="1:16" ht="15" customHeight="1" x14ac:dyDescent="0.25">
      <c r="A435" s="155" t="s">
        <v>36</v>
      </c>
      <c r="B435" s="155" t="s">
        <v>297</v>
      </c>
      <c r="C435" s="155" t="s">
        <v>298</v>
      </c>
      <c r="D435" s="155">
        <v>50</v>
      </c>
      <c r="E435" s="155">
        <v>51</v>
      </c>
      <c r="F435" s="166">
        <v>40952</v>
      </c>
      <c r="G435" s="166">
        <v>40959</v>
      </c>
      <c r="H435" s="157">
        <v>1</v>
      </c>
      <c r="P435" s="160"/>
    </row>
    <row r="436" spans="1:16" ht="15" customHeight="1" x14ac:dyDescent="0.25">
      <c r="A436" s="155" t="s">
        <v>911</v>
      </c>
      <c r="B436" s="155" t="s">
        <v>912</v>
      </c>
      <c r="C436" s="155" t="s">
        <v>913</v>
      </c>
      <c r="D436" s="155">
        <v>450</v>
      </c>
      <c r="E436" s="155">
        <v>450</v>
      </c>
      <c r="F436" s="166">
        <v>40952</v>
      </c>
      <c r="G436" s="166">
        <v>40949</v>
      </c>
      <c r="H436" s="157">
        <v>1</v>
      </c>
      <c r="I436" s="192" t="s">
        <v>214</v>
      </c>
      <c r="P436" s="160"/>
    </row>
    <row r="437" spans="1:16" ht="15" customHeight="1" x14ac:dyDescent="0.25">
      <c r="A437" s="155" t="s">
        <v>12</v>
      </c>
      <c r="B437" s="155" t="s">
        <v>17</v>
      </c>
      <c r="C437" s="155" t="s">
        <v>914</v>
      </c>
      <c r="D437" s="155">
        <v>10</v>
      </c>
      <c r="E437" s="155">
        <v>10</v>
      </c>
      <c r="F437" s="166">
        <v>40953</v>
      </c>
      <c r="G437" s="166">
        <v>40954</v>
      </c>
      <c r="H437" s="157">
        <v>1</v>
      </c>
      <c r="P437" s="160"/>
    </row>
    <row r="438" spans="1:16" ht="15" customHeight="1" x14ac:dyDescent="0.25">
      <c r="A438" s="155" t="s">
        <v>2714</v>
      </c>
      <c r="B438" s="155" t="s">
        <v>915</v>
      </c>
      <c r="C438" s="155" t="s">
        <v>916</v>
      </c>
      <c r="D438" s="155">
        <v>25</v>
      </c>
      <c r="E438" s="155">
        <v>25</v>
      </c>
      <c r="F438" s="166">
        <v>40954</v>
      </c>
      <c r="G438" s="166">
        <v>40959</v>
      </c>
      <c r="H438" s="157">
        <v>1</v>
      </c>
      <c r="P438" s="160"/>
    </row>
    <row r="439" spans="1:16" ht="15" customHeight="1" x14ac:dyDescent="0.25">
      <c r="A439" s="155" t="s">
        <v>78</v>
      </c>
      <c r="B439" s="155" t="s">
        <v>917</v>
      </c>
      <c r="C439" s="155" t="s">
        <v>918</v>
      </c>
      <c r="D439" s="155">
        <v>4</v>
      </c>
      <c r="E439" s="155">
        <v>4</v>
      </c>
      <c r="F439" s="166">
        <v>40954</v>
      </c>
      <c r="G439" s="166">
        <v>40962</v>
      </c>
      <c r="H439" s="157">
        <v>1</v>
      </c>
      <c r="P439" s="160"/>
    </row>
    <row r="440" spans="1:16" ht="15" customHeight="1" x14ac:dyDescent="0.25">
      <c r="A440" s="155" t="s">
        <v>512</v>
      </c>
      <c r="B440" s="155" t="s">
        <v>919</v>
      </c>
      <c r="C440" s="155" t="s">
        <v>920</v>
      </c>
      <c r="D440" s="155">
        <v>5</v>
      </c>
      <c r="E440" s="155">
        <v>5</v>
      </c>
      <c r="F440" s="166">
        <v>40954</v>
      </c>
      <c r="G440" s="166">
        <v>40960</v>
      </c>
      <c r="H440" s="157">
        <v>1</v>
      </c>
      <c r="P440" s="160"/>
    </row>
    <row r="441" spans="1:16" ht="15" customHeight="1" x14ac:dyDescent="0.25">
      <c r="A441" s="155" t="s">
        <v>512</v>
      </c>
      <c r="B441" s="155" t="s">
        <v>921</v>
      </c>
      <c r="C441" s="155" t="s">
        <v>364</v>
      </c>
      <c r="D441" s="155">
        <v>5</v>
      </c>
      <c r="E441" s="155">
        <v>5</v>
      </c>
      <c r="F441" s="166">
        <v>40954</v>
      </c>
      <c r="G441" s="166">
        <v>40960</v>
      </c>
      <c r="H441" s="157">
        <v>1</v>
      </c>
      <c r="P441" s="160"/>
    </row>
    <row r="442" spans="1:16" ht="15" customHeight="1" x14ac:dyDescent="0.25">
      <c r="A442" s="155" t="s">
        <v>39</v>
      </c>
      <c r="B442" s="155" t="s">
        <v>922</v>
      </c>
      <c r="C442" s="155" t="s">
        <v>923</v>
      </c>
      <c r="D442" s="155">
        <v>250</v>
      </c>
      <c r="E442" s="155">
        <v>250</v>
      </c>
      <c r="F442" s="166">
        <v>40954</v>
      </c>
      <c r="G442" s="166">
        <v>40960</v>
      </c>
      <c r="H442" s="157">
        <v>1</v>
      </c>
      <c r="P442" s="160"/>
    </row>
    <row r="443" spans="1:16" ht="15" customHeight="1" x14ac:dyDescent="0.25">
      <c r="A443" s="155" t="s">
        <v>924</v>
      </c>
      <c r="B443" s="155" t="s">
        <v>925</v>
      </c>
      <c r="C443" s="155" t="s">
        <v>926</v>
      </c>
      <c r="D443" s="155">
        <v>3</v>
      </c>
      <c r="E443" s="155">
        <v>3</v>
      </c>
      <c r="F443" s="166">
        <v>40954</v>
      </c>
      <c r="G443" s="166">
        <v>40960</v>
      </c>
      <c r="H443" s="157">
        <v>1</v>
      </c>
      <c r="P443" s="160"/>
    </row>
    <row r="444" spans="1:16" ht="15" customHeight="1" x14ac:dyDescent="0.25">
      <c r="A444" s="155" t="s">
        <v>230</v>
      </c>
      <c r="B444" s="155" t="s">
        <v>231</v>
      </c>
      <c r="C444" s="155" t="s">
        <v>927</v>
      </c>
      <c r="D444" s="155">
        <v>100</v>
      </c>
      <c r="E444" s="155">
        <v>100</v>
      </c>
      <c r="F444" s="166">
        <v>40954</v>
      </c>
      <c r="G444" s="166">
        <v>40960</v>
      </c>
      <c r="H444" s="157">
        <v>1</v>
      </c>
      <c r="P444" s="160"/>
    </row>
    <row r="445" spans="1:16" ht="15" customHeight="1" x14ac:dyDescent="0.25">
      <c r="A445" s="155" t="s">
        <v>2714</v>
      </c>
      <c r="B445" s="155" t="s">
        <v>928</v>
      </c>
      <c r="C445" s="155" t="s">
        <v>929</v>
      </c>
      <c r="D445" s="155">
        <v>200</v>
      </c>
      <c r="E445" s="155">
        <v>200</v>
      </c>
      <c r="F445" s="166">
        <v>40954</v>
      </c>
      <c r="G445" s="166">
        <v>40960</v>
      </c>
      <c r="H445" s="157">
        <v>1</v>
      </c>
      <c r="P445" s="160"/>
    </row>
    <row r="446" spans="1:16" ht="15" customHeight="1" x14ac:dyDescent="0.25">
      <c r="A446" s="155" t="s">
        <v>852</v>
      </c>
      <c r="B446" s="155" t="s">
        <v>468</v>
      </c>
      <c r="C446" s="155" t="s">
        <v>930</v>
      </c>
      <c r="D446" s="155">
        <v>110</v>
      </c>
      <c r="E446" s="155">
        <v>100</v>
      </c>
      <c r="F446" s="166">
        <v>40954</v>
      </c>
      <c r="G446" s="166">
        <v>40960</v>
      </c>
      <c r="H446" s="157">
        <v>1</v>
      </c>
      <c r="P446" s="160"/>
    </row>
    <row r="447" spans="1:16" ht="15" customHeight="1" x14ac:dyDescent="0.25">
      <c r="A447" s="155" t="s">
        <v>104</v>
      </c>
      <c r="B447" s="155" t="s">
        <v>931</v>
      </c>
      <c r="C447" s="155" t="s">
        <v>932</v>
      </c>
      <c r="D447" s="155">
        <v>20</v>
      </c>
      <c r="E447" s="155">
        <v>20</v>
      </c>
      <c r="F447" s="166">
        <v>40954</v>
      </c>
      <c r="G447" s="166">
        <v>40962</v>
      </c>
      <c r="H447" s="157">
        <v>1</v>
      </c>
      <c r="P447" s="160"/>
    </row>
    <row r="448" spans="1:16" ht="15" customHeight="1" x14ac:dyDescent="0.25">
      <c r="A448" s="155" t="s">
        <v>78</v>
      </c>
      <c r="B448" s="155" t="s">
        <v>917</v>
      </c>
      <c r="C448" s="155" t="s">
        <v>918</v>
      </c>
      <c r="D448" s="155">
        <v>4</v>
      </c>
      <c r="E448" s="155">
        <v>4</v>
      </c>
      <c r="F448" s="166">
        <v>40955</v>
      </c>
      <c r="G448" s="166">
        <v>40962</v>
      </c>
      <c r="H448" s="157">
        <v>1</v>
      </c>
      <c r="P448" s="160"/>
    </row>
    <row r="449" spans="1:16" ht="15" customHeight="1" x14ac:dyDescent="0.25">
      <c r="A449" s="155" t="s">
        <v>2714</v>
      </c>
      <c r="B449" s="155" t="s">
        <v>915</v>
      </c>
      <c r="C449" s="155" t="s">
        <v>916</v>
      </c>
      <c r="D449" s="155">
        <v>25</v>
      </c>
      <c r="E449" s="155">
        <v>25</v>
      </c>
      <c r="F449" s="166">
        <v>40955</v>
      </c>
      <c r="G449" s="166">
        <v>40962</v>
      </c>
      <c r="H449" s="157">
        <v>1</v>
      </c>
      <c r="P449" s="160"/>
    </row>
    <row r="450" spans="1:16" ht="15" customHeight="1" x14ac:dyDescent="0.25">
      <c r="A450" s="155" t="s">
        <v>520</v>
      </c>
      <c r="B450" s="155" t="s">
        <v>609</v>
      </c>
      <c r="D450" s="155">
        <v>1000</v>
      </c>
      <c r="E450" s="155">
        <v>1000</v>
      </c>
      <c r="F450" s="166">
        <v>40955</v>
      </c>
      <c r="G450" s="166" t="s">
        <v>829</v>
      </c>
      <c r="H450" s="157">
        <v>1</v>
      </c>
      <c r="P450" s="160"/>
    </row>
    <row r="451" spans="1:16" ht="15" customHeight="1" x14ac:dyDescent="0.25">
      <c r="A451" s="155" t="s">
        <v>190</v>
      </c>
      <c r="B451" s="155" t="s">
        <v>503</v>
      </c>
      <c r="C451" s="155" t="s">
        <v>933</v>
      </c>
      <c r="D451" s="155">
        <v>150</v>
      </c>
      <c r="E451" s="155">
        <v>150</v>
      </c>
      <c r="F451" s="166">
        <v>40956</v>
      </c>
      <c r="G451" s="166">
        <v>40909</v>
      </c>
      <c r="H451" s="157">
        <v>0</v>
      </c>
      <c r="I451" s="192" t="s">
        <v>934</v>
      </c>
      <c r="P451" s="160"/>
    </row>
    <row r="452" spans="1:16" ht="15" customHeight="1" x14ac:dyDescent="0.25">
      <c r="A452" s="155" t="s">
        <v>115</v>
      </c>
      <c r="B452" s="155" t="s">
        <v>935</v>
      </c>
      <c r="C452" s="155" t="s">
        <v>936</v>
      </c>
      <c r="D452" s="155">
        <v>10</v>
      </c>
      <c r="E452" s="155">
        <v>10</v>
      </c>
      <c r="F452" s="166">
        <v>40959</v>
      </c>
      <c r="G452" s="166">
        <v>40963</v>
      </c>
      <c r="H452" s="157">
        <v>1</v>
      </c>
      <c r="P452" s="160"/>
    </row>
    <row r="453" spans="1:16" ht="15" customHeight="1" x14ac:dyDescent="0.25">
      <c r="A453" s="155" t="s">
        <v>115</v>
      </c>
      <c r="B453" s="155" t="s">
        <v>549</v>
      </c>
      <c r="C453" s="155" t="s">
        <v>937</v>
      </c>
      <c r="D453" s="155">
        <v>20</v>
      </c>
      <c r="E453" s="155">
        <v>20</v>
      </c>
      <c r="F453" s="166">
        <v>40959</v>
      </c>
      <c r="G453" s="166">
        <v>40963</v>
      </c>
      <c r="H453" s="157">
        <v>1</v>
      </c>
      <c r="P453" s="160"/>
    </row>
    <row r="454" spans="1:16" ht="15" customHeight="1" x14ac:dyDescent="0.25">
      <c r="A454" s="155" t="s">
        <v>42</v>
      </c>
      <c r="B454" s="155" t="s">
        <v>864</v>
      </c>
      <c r="C454" s="155" t="s">
        <v>865</v>
      </c>
      <c r="D454" s="155">
        <v>200</v>
      </c>
      <c r="E454" s="155">
        <v>200</v>
      </c>
      <c r="F454" s="166">
        <v>40959</v>
      </c>
      <c r="G454" s="166">
        <v>40945</v>
      </c>
      <c r="H454" s="157">
        <v>0</v>
      </c>
      <c r="I454" s="192" t="s">
        <v>938</v>
      </c>
      <c r="P454" s="160"/>
    </row>
    <row r="455" spans="1:16" ht="15" customHeight="1" x14ac:dyDescent="0.25">
      <c r="A455" s="155" t="s">
        <v>251</v>
      </c>
      <c r="B455" s="155" t="s">
        <v>939</v>
      </c>
      <c r="C455" s="155" t="s">
        <v>940</v>
      </c>
      <c r="D455" s="155">
        <v>10</v>
      </c>
      <c r="E455" s="155">
        <v>10</v>
      </c>
      <c r="F455" s="166">
        <v>40959</v>
      </c>
      <c r="G455" s="166">
        <v>40966</v>
      </c>
      <c r="H455" s="157">
        <v>1</v>
      </c>
      <c r="P455" s="160"/>
    </row>
    <row r="456" spans="1:16" ht="15" customHeight="1" x14ac:dyDescent="0.25">
      <c r="A456" s="155" t="s">
        <v>251</v>
      </c>
      <c r="B456" s="155" t="s">
        <v>941</v>
      </c>
      <c r="C456" s="155" t="s">
        <v>364</v>
      </c>
      <c r="D456" s="155">
        <v>20</v>
      </c>
      <c r="E456" s="155">
        <v>20</v>
      </c>
      <c r="F456" s="166">
        <v>40959</v>
      </c>
      <c r="G456" s="166">
        <v>40966</v>
      </c>
      <c r="H456" s="157">
        <v>1</v>
      </c>
      <c r="P456" s="160"/>
    </row>
    <row r="457" spans="1:16" ht="15" customHeight="1" x14ac:dyDescent="0.25">
      <c r="A457" s="155" t="s">
        <v>254</v>
      </c>
      <c r="B457" s="155" t="s">
        <v>255</v>
      </c>
      <c r="C457" s="155" t="s">
        <v>942</v>
      </c>
      <c r="D457" s="155">
        <v>100</v>
      </c>
      <c r="E457" s="155">
        <v>100</v>
      </c>
      <c r="F457" s="166">
        <v>40959</v>
      </c>
      <c r="G457" s="166">
        <v>40966</v>
      </c>
      <c r="H457" s="157">
        <v>1</v>
      </c>
      <c r="P457" s="160"/>
    </row>
    <row r="458" spans="1:16" ht="15" customHeight="1" x14ac:dyDescent="0.25">
      <c r="A458" s="155" t="s">
        <v>679</v>
      </c>
      <c r="B458" s="155" t="s">
        <v>681</v>
      </c>
      <c r="C458" s="155" t="s">
        <v>943</v>
      </c>
      <c r="D458" s="155">
        <v>100</v>
      </c>
      <c r="E458" s="155">
        <v>100</v>
      </c>
      <c r="F458" s="166">
        <v>40959</v>
      </c>
      <c r="G458" s="166">
        <v>40969</v>
      </c>
      <c r="H458" s="157">
        <v>1</v>
      </c>
      <c r="P458" s="160"/>
    </row>
    <row r="459" spans="1:16" ht="15" customHeight="1" x14ac:dyDescent="0.25">
      <c r="A459" s="155" t="s">
        <v>944</v>
      </c>
      <c r="B459" s="155" t="s">
        <v>945</v>
      </c>
      <c r="C459" s="155" t="s">
        <v>946</v>
      </c>
      <c r="D459" s="155">
        <v>25</v>
      </c>
      <c r="E459" s="155">
        <v>25</v>
      </c>
      <c r="F459" s="166">
        <v>40959</v>
      </c>
      <c r="G459" s="166">
        <v>40963</v>
      </c>
      <c r="H459" s="157">
        <v>1</v>
      </c>
      <c r="P459" s="160"/>
    </row>
    <row r="460" spans="1:16" ht="15" customHeight="1" x14ac:dyDescent="0.25">
      <c r="A460" s="155" t="s">
        <v>830</v>
      </c>
      <c r="B460" s="155" t="s">
        <v>947</v>
      </c>
      <c r="C460" s="155" t="s">
        <v>948</v>
      </c>
      <c r="D460" s="155">
        <v>14</v>
      </c>
      <c r="E460" s="155">
        <v>14</v>
      </c>
      <c r="F460" s="166">
        <v>40960</v>
      </c>
      <c r="G460" s="166">
        <v>40963</v>
      </c>
      <c r="H460" s="157">
        <v>1</v>
      </c>
      <c r="P460" s="160"/>
    </row>
    <row r="461" spans="1:16" ht="15" customHeight="1" x14ac:dyDescent="0.25">
      <c r="A461" s="155" t="s">
        <v>46</v>
      </c>
      <c r="B461" s="155" t="s">
        <v>949</v>
      </c>
      <c r="C461" s="155" t="s">
        <v>950</v>
      </c>
      <c r="D461" s="155">
        <v>10</v>
      </c>
      <c r="E461" s="155">
        <v>10</v>
      </c>
      <c r="F461" s="166">
        <v>40960</v>
      </c>
      <c r="G461" s="166">
        <v>40962</v>
      </c>
      <c r="H461" s="157">
        <v>1</v>
      </c>
      <c r="P461" s="160"/>
    </row>
    <row r="462" spans="1:16" ht="15" customHeight="1" x14ac:dyDescent="0.25">
      <c r="A462" s="155" t="s">
        <v>951</v>
      </c>
      <c r="B462" s="155" t="s">
        <v>952</v>
      </c>
      <c r="C462" s="155" t="s">
        <v>953</v>
      </c>
      <c r="D462" s="155">
        <v>100</v>
      </c>
      <c r="E462" s="155">
        <v>100</v>
      </c>
      <c r="F462" s="166">
        <v>40961</v>
      </c>
      <c r="G462" s="166">
        <v>40962</v>
      </c>
      <c r="H462" s="157">
        <v>1</v>
      </c>
      <c r="P462" s="160"/>
    </row>
    <row r="463" spans="1:16" ht="15" customHeight="1" x14ac:dyDescent="0.25">
      <c r="A463" s="155" t="s">
        <v>719</v>
      </c>
      <c r="B463" s="155" t="s">
        <v>954</v>
      </c>
      <c r="C463" s="155" t="s">
        <v>955</v>
      </c>
      <c r="D463" s="155">
        <v>100</v>
      </c>
      <c r="E463" s="155">
        <v>100</v>
      </c>
      <c r="F463" s="166">
        <v>40962</v>
      </c>
      <c r="G463" s="166">
        <v>40969</v>
      </c>
      <c r="H463" s="157">
        <v>1</v>
      </c>
      <c r="P463" s="160"/>
    </row>
    <row r="464" spans="1:16" ht="15" customHeight="1" x14ac:dyDescent="0.25">
      <c r="A464" s="155" t="s">
        <v>42</v>
      </c>
      <c r="B464" s="155" t="s">
        <v>956</v>
      </c>
      <c r="C464" s="155" t="s">
        <v>957</v>
      </c>
      <c r="D464" s="155">
        <v>50</v>
      </c>
      <c r="E464" s="155">
        <v>50</v>
      </c>
      <c r="F464" s="166">
        <v>40962</v>
      </c>
      <c r="G464" s="166">
        <v>40967</v>
      </c>
      <c r="H464" s="157">
        <v>1</v>
      </c>
      <c r="P464" s="160"/>
    </row>
    <row r="465" spans="1:16" ht="15" customHeight="1" x14ac:dyDescent="0.25">
      <c r="A465" s="155" t="s">
        <v>145</v>
      </c>
      <c r="B465" s="155" t="s">
        <v>958</v>
      </c>
      <c r="C465" s="155" t="s">
        <v>959</v>
      </c>
      <c r="D465" s="155">
        <v>25</v>
      </c>
      <c r="E465" s="155">
        <v>25</v>
      </c>
      <c r="F465" s="166">
        <v>40962</v>
      </c>
      <c r="G465" s="166">
        <v>40967</v>
      </c>
      <c r="H465" s="157">
        <v>1</v>
      </c>
      <c r="P465" s="160"/>
    </row>
    <row r="466" spans="1:16" ht="15" customHeight="1" x14ac:dyDescent="0.25">
      <c r="A466" s="155" t="s">
        <v>49</v>
      </c>
      <c r="B466" s="155" t="s">
        <v>52</v>
      </c>
      <c r="C466" s="155" t="s">
        <v>961</v>
      </c>
      <c r="D466" s="155">
        <v>3000</v>
      </c>
      <c r="E466" s="155">
        <v>3000</v>
      </c>
      <c r="F466" s="166">
        <v>40963</v>
      </c>
      <c r="G466" s="166">
        <v>40969</v>
      </c>
      <c r="H466" s="157">
        <v>1</v>
      </c>
      <c r="P466" s="160"/>
    </row>
    <row r="467" spans="1:16" ht="15" customHeight="1" x14ac:dyDescent="0.25">
      <c r="A467" s="155" t="s">
        <v>49</v>
      </c>
      <c r="B467" s="155" t="s">
        <v>50</v>
      </c>
      <c r="C467" s="155" t="s">
        <v>960</v>
      </c>
      <c r="D467" s="155">
        <v>3000</v>
      </c>
      <c r="E467" s="155">
        <v>3000</v>
      </c>
      <c r="F467" s="166">
        <v>40963</v>
      </c>
      <c r="G467" s="166">
        <v>40969</v>
      </c>
      <c r="H467" s="157">
        <v>1</v>
      </c>
      <c r="P467" s="160"/>
    </row>
    <row r="468" spans="1:16" ht="15" customHeight="1" x14ac:dyDescent="0.25">
      <c r="A468" s="155" t="s">
        <v>520</v>
      </c>
      <c r="B468" s="155" t="s">
        <v>962</v>
      </c>
      <c r="C468" s="155" t="s">
        <v>963</v>
      </c>
      <c r="D468" s="155">
        <v>250</v>
      </c>
      <c r="E468" s="155">
        <v>250</v>
      </c>
      <c r="F468" s="166">
        <v>40963</v>
      </c>
      <c r="G468" s="166">
        <v>40973</v>
      </c>
      <c r="H468" s="157">
        <v>1</v>
      </c>
      <c r="P468" s="160"/>
    </row>
    <row r="469" spans="1:16" ht="15" customHeight="1" x14ac:dyDescent="0.25">
      <c r="A469" s="155" t="s">
        <v>520</v>
      </c>
      <c r="B469" s="155" t="s">
        <v>964</v>
      </c>
      <c r="C469" s="155" t="s">
        <v>965</v>
      </c>
      <c r="D469" s="155">
        <v>200</v>
      </c>
      <c r="E469" s="155">
        <v>200</v>
      </c>
      <c r="F469" s="166">
        <v>40963</v>
      </c>
      <c r="G469" s="166">
        <v>40973</v>
      </c>
      <c r="H469" s="157">
        <v>1</v>
      </c>
      <c r="P469" s="160"/>
    </row>
    <row r="470" spans="1:16" ht="15" customHeight="1" x14ac:dyDescent="0.25">
      <c r="A470" s="155" t="s">
        <v>520</v>
      </c>
      <c r="B470" s="155" t="s">
        <v>966</v>
      </c>
      <c r="C470" s="155" t="s">
        <v>967</v>
      </c>
      <c r="D470" s="155">
        <v>450</v>
      </c>
      <c r="E470" s="155">
        <v>450</v>
      </c>
      <c r="F470" s="166">
        <v>40963</v>
      </c>
      <c r="G470" s="166">
        <v>40973</v>
      </c>
      <c r="H470" s="157">
        <v>1</v>
      </c>
      <c r="P470" s="160"/>
    </row>
    <row r="471" spans="1:16" ht="15" customHeight="1" x14ac:dyDescent="0.25">
      <c r="A471" s="155" t="s">
        <v>731</v>
      </c>
      <c r="B471" s="155" t="s">
        <v>295</v>
      </c>
      <c r="C471" s="155" t="s">
        <v>968</v>
      </c>
      <c r="D471" s="155">
        <v>25</v>
      </c>
      <c r="E471" s="155">
        <v>25</v>
      </c>
      <c r="F471" s="166">
        <v>40963</v>
      </c>
      <c r="G471" s="166">
        <v>40969</v>
      </c>
      <c r="H471" s="157">
        <v>1</v>
      </c>
      <c r="P471" s="160"/>
    </row>
    <row r="472" spans="1:16" ht="15" customHeight="1" x14ac:dyDescent="0.25">
      <c r="A472" s="155" t="s">
        <v>12</v>
      </c>
      <c r="B472" s="155" t="s">
        <v>156</v>
      </c>
      <c r="C472" s="155" t="s">
        <v>969</v>
      </c>
      <c r="D472" s="155">
        <v>10</v>
      </c>
      <c r="E472" s="155">
        <v>10</v>
      </c>
      <c r="F472" s="166">
        <v>40963</v>
      </c>
      <c r="G472" s="166">
        <v>40967</v>
      </c>
      <c r="H472" s="157">
        <v>1</v>
      </c>
      <c r="P472" s="160"/>
    </row>
    <row r="473" spans="1:16" ht="15" customHeight="1" x14ac:dyDescent="0.25">
      <c r="A473" s="155" t="s">
        <v>12</v>
      </c>
      <c r="B473" s="155" t="s">
        <v>535</v>
      </c>
      <c r="C473" s="155" t="s">
        <v>970</v>
      </c>
      <c r="D473" s="155">
        <v>10</v>
      </c>
      <c r="E473" s="155">
        <v>10</v>
      </c>
      <c r="F473" s="166">
        <v>40963</v>
      </c>
      <c r="G473" s="166">
        <v>40966</v>
      </c>
      <c r="H473" s="157">
        <v>1</v>
      </c>
      <c r="P473" s="160"/>
    </row>
    <row r="474" spans="1:16" ht="15" customHeight="1" x14ac:dyDescent="0.25">
      <c r="A474" s="155" t="s">
        <v>71</v>
      </c>
      <c r="B474" s="155" t="s">
        <v>154</v>
      </c>
      <c r="C474" s="155" t="s">
        <v>971</v>
      </c>
      <c r="D474" s="155">
        <v>5</v>
      </c>
      <c r="E474" s="155">
        <v>5</v>
      </c>
      <c r="F474" s="166">
        <v>40963</v>
      </c>
      <c r="G474" s="166">
        <v>40970</v>
      </c>
      <c r="H474" s="157">
        <v>1</v>
      </c>
      <c r="P474" s="160"/>
    </row>
    <row r="475" spans="1:16" ht="15" customHeight="1" x14ac:dyDescent="0.25">
      <c r="A475" s="155" t="s">
        <v>71</v>
      </c>
      <c r="B475" s="155" t="s">
        <v>154</v>
      </c>
      <c r="C475" s="155" t="s">
        <v>972</v>
      </c>
      <c r="D475" s="155">
        <v>25</v>
      </c>
      <c r="E475" s="155">
        <v>25</v>
      </c>
      <c r="F475" s="166">
        <v>40963</v>
      </c>
      <c r="G475" s="166">
        <v>40970</v>
      </c>
      <c r="H475" s="157">
        <v>1</v>
      </c>
      <c r="P475" s="160"/>
    </row>
    <row r="476" spans="1:16" ht="15" customHeight="1" x14ac:dyDescent="0.25">
      <c r="A476" s="155" t="s">
        <v>973</v>
      </c>
      <c r="B476" s="155" t="s">
        <v>134</v>
      </c>
      <c r="C476" s="155" t="s">
        <v>135</v>
      </c>
      <c r="D476" s="155">
        <v>180</v>
      </c>
      <c r="E476" s="155">
        <v>192</v>
      </c>
      <c r="F476" s="166">
        <v>40963</v>
      </c>
      <c r="G476" s="166">
        <v>40970</v>
      </c>
      <c r="H476" s="157">
        <v>1</v>
      </c>
      <c r="P476" s="160"/>
    </row>
    <row r="477" spans="1:16" ht="15" customHeight="1" x14ac:dyDescent="0.25">
      <c r="A477" s="155" t="s">
        <v>49</v>
      </c>
      <c r="B477" s="155" t="s">
        <v>54</v>
      </c>
      <c r="C477" s="155" t="s">
        <v>974</v>
      </c>
      <c r="D477" s="155">
        <v>2000</v>
      </c>
      <c r="E477" s="155">
        <v>2000</v>
      </c>
      <c r="F477" s="166">
        <v>40963</v>
      </c>
      <c r="G477" s="166">
        <v>40969</v>
      </c>
      <c r="H477" s="157">
        <v>1</v>
      </c>
      <c r="P477" s="160"/>
    </row>
    <row r="478" spans="1:16" ht="15" customHeight="1" x14ac:dyDescent="0.25">
      <c r="A478" s="155" t="s">
        <v>115</v>
      </c>
      <c r="B478" s="155" t="s">
        <v>935</v>
      </c>
      <c r="C478" s="155" t="s">
        <v>975</v>
      </c>
      <c r="D478" s="155">
        <v>20</v>
      </c>
      <c r="E478" s="155">
        <v>20</v>
      </c>
      <c r="F478" s="166">
        <v>40966</v>
      </c>
      <c r="G478" s="166">
        <v>40968</v>
      </c>
      <c r="H478" s="157">
        <v>1</v>
      </c>
      <c r="P478" s="160"/>
    </row>
    <row r="479" spans="1:16" ht="15" customHeight="1" x14ac:dyDescent="0.25">
      <c r="A479" s="155" t="s">
        <v>2714</v>
      </c>
      <c r="B479" s="155" t="s">
        <v>976</v>
      </c>
      <c r="C479" s="155" t="s">
        <v>849</v>
      </c>
      <c r="D479" s="155">
        <v>275</v>
      </c>
      <c r="E479" s="155">
        <v>275</v>
      </c>
      <c r="F479" s="166">
        <v>40966</v>
      </c>
      <c r="G479" s="166">
        <v>40969</v>
      </c>
      <c r="H479" s="157">
        <v>1</v>
      </c>
      <c r="P479" s="160"/>
    </row>
    <row r="480" spans="1:16" ht="15" customHeight="1" x14ac:dyDescent="0.25">
      <c r="A480" s="155" t="s">
        <v>42</v>
      </c>
      <c r="B480" s="155" t="s">
        <v>977</v>
      </c>
      <c r="C480" s="155" t="s">
        <v>978</v>
      </c>
      <c r="D480" s="155">
        <v>200</v>
      </c>
      <c r="E480" s="155">
        <v>200</v>
      </c>
      <c r="F480" s="166">
        <v>40966</v>
      </c>
      <c r="G480" s="166">
        <v>40969</v>
      </c>
      <c r="H480" s="157">
        <v>1</v>
      </c>
      <c r="P480" s="160"/>
    </row>
    <row r="481" spans="1:16" ht="15" customHeight="1" x14ac:dyDescent="0.25">
      <c r="A481" s="155" t="s">
        <v>979</v>
      </c>
      <c r="B481" s="155" t="s">
        <v>980</v>
      </c>
      <c r="C481" s="155" t="s">
        <v>981</v>
      </c>
      <c r="D481" s="155">
        <v>250</v>
      </c>
      <c r="E481" s="155">
        <v>250</v>
      </c>
      <c r="F481" s="166">
        <v>40966</v>
      </c>
      <c r="G481" s="166">
        <v>40968</v>
      </c>
      <c r="H481" s="157">
        <v>1</v>
      </c>
      <c r="P481" s="160"/>
    </row>
    <row r="482" spans="1:16" ht="15" customHeight="1" x14ac:dyDescent="0.25">
      <c r="A482" s="155" t="s">
        <v>2714</v>
      </c>
      <c r="B482" s="155" t="s">
        <v>982</v>
      </c>
      <c r="C482" s="155" t="s">
        <v>983</v>
      </c>
      <c r="D482" s="155">
        <v>25</v>
      </c>
      <c r="E482" s="155">
        <v>25</v>
      </c>
      <c r="F482" s="166">
        <v>40966</v>
      </c>
      <c r="G482" s="166">
        <v>40968</v>
      </c>
      <c r="H482" s="157">
        <v>1</v>
      </c>
      <c r="P482" s="160"/>
    </row>
    <row r="483" spans="1:16" ht="15" customHeight="1" x14ac:dyDescent="0.25">
      <c r="A483" s="155" t="s">
        <v>2714</v>
      </c>
      <c r="B483" s="155" t="s">
        <v>505</v>
      </c>
      <c r="C483" s="155" t="s">
        <v>161</v>
      </c>
      <c r="D483" s="155">
        <v>25</v>
      </c>
      <c r="E483" s="155">
        <v>25</v>
      </c>
      <c r="F483" s="166">
        <v>40966</v>
      </c>
      <c r="G483" s="166">
        <v>40968</v>
      </c>
      <c r="H483" s="157">
        <v>1</v>
      </c>
      <c r="P483" s="160"/>
    </row>
    <row r="484" spans="1:16" ht="15" customHeight="1" x14ac:dyDescent="0.25">
      <c r="A484" s="155" t="s">
        <v>559</v>
      </c>
      <c r="B484" s="155" t="s">
        <v>560</v>
      </c>
      <c r="C484" s="155" t="s">
        <v>984</v>
      </c>
      <c r="D484" s="155">
        <v>10000</v>
      </c>
      <c r="E484" s="155">
        <v>10012</v>
      </c>
      <c r="F484" s="166">
        <v>40966</v>
      </c>
      <c r="G484" s="166">
        <v>40968</v>
      </c>
      <c r="H484" s="157">
        <v>1</v>
      </c>
      <c r="P484" s="160"/>
    </row>
    <row r="485" spans="1:16" ht="15" customHeight="1" x14ac:dyDescent="0.25">
      <c r="A485" s="155" t="s">
        <v>327</v>
      </c>
      <c r="B485" s="155" t="s">
        <v>985</v>
      </c>
      <c r="C485" s="155" t="s">
        <v>986</v>
      </c>
      <c r="D485" s="155">
        <v>100</v>
      </c>
      <c r="E485" s="155">
        <v>100</v>
      </c>
      <c r="F485" s="166">
        <v>40966</v>
      </c>
      <c r="G485" s="166">
        <v>40969</v>
      </c>
      <c r="H485" s="157">
        <v>1</v>
      </c>
      <c r="P485" s="160"/>
    </row>
    <row r="486" spans="1:16" ht="15" customHeight="1" x14ac:dyDescent="0.25">
      <c r="A486" s="155" t="s">
        <v>327</v>
      </c>
      <c r="B486" s="155" t="s">
        <v>987</v>
      </c>
      <c r="C486" s="155" t="s">
        <v>364</v>
      </c>
      <c r="D486" s="155">
        <v>560</v>
      </c>
      <c r="E486" s="155">
        <v>560</v>
      </c>
      <c r="F486" s="166">
        <v>40966</v>
      </c>
      <c r="G486" s="166">
        <v>40969</v>
      </c>
      <c r="H486" s="157">
        <v>1</v>
      </c>
      <c r="P486" s="160"/>
    </row>
    <row r="487" spans="1:16" ht="15" customHeight="1" x14ac:dyDescent="0.25">
      <c r="A487" s="155" t="s">
        <v>29</v>
      </c>
      <c r="B487" s="155" t="s">
        <v>30</v>
      </c>
      <c r="C487" s="155" t="s">
        <v>988</v>
      </c>
      <c r="D487" s="155">
        <v>50</v>
      </c>
      <c r="E487" s="155">
        <v>50</v>
      </c>
      <c r="F487" s="166">
        <v>40966</v>
      </c>
      <c r="G487" s="166">
        <v>40974</v>
      </c>
      <c r="H487" s="157">
        <v>1</v>
      </c>
      <c r="P487" s="160"/>
    </row>
    <row r="488" spans="1:16" ht="15" customHeight="1" x14ac:dyDescent="0.25">
      <c r="A488" s="155" t="s">
        <v>761</v>
      </c>
      <c r="B488" s="155" t="s">
        <v>989</v>
      </c>
      <c r="C488" s="155" t="s">
        <v>990</v>
      </c>
      <c r="D488" s="155">
        <v>100</v>
      </c>
      <c r="E488" s="155">
        <v>100</v>
      </c>
      <c r="F488" s="166">
        <v>40966</v>
      </c>
      <c r="G488" s="166">
        <v>40970</v>
      </c>
      <c r="H488" s="157">
        <v>1</v>
      </c>
      <c r="P488" s="160"/>
    </row>
    <row r="489" spans="1:16" ht="15" customHeight="1" x14ac:dyDescent="0.25">
      <c r="A489" s="155" t="s">
        <v>719</v>
      </c>
      <c r="B489" s="155" t="s">
        <v>991</v>
      </c>
      <c r="C489" s="155" t="s">
        <v>992</v>
      </c>
      <c r="D489" s="155">
        <v>250</v>
      </c>
      <c r="E489" s="155">
        <v>250</v>
      </c>
      <c r="F489" s="166">
        <v>40966</v>
      </c>
      <c r="G489" s="166">
        <v>40970</v>
      </c>
      <c r="H489" s="157">
        <v>1</v>
      </c>
      <c r="P489" s="160"/>
    </row>
    <row r="490" spans="1:16" ht="15" customHeight="1" x14ac:dyDescent="0.25">
      <c r="A490" s="155" t="s">
        <v>835</v>
      </c>
      <c r="B490" s="155" t="s">
        <v>836</v>
      </c>
      <c r="C490" s="155" t="s">
        <v>993</v>
      </c>
      <c r="D490" s="155">
        <v>4</v>
      </c>
      <c r="E490" s="155">
        <v>4</v>
      </c>
      <c r="F490" s="166">
        <v>40969</v>
      </c>
      <c r="G490" s="166">
        <v>40973</v>
      </c>
      <c r="H490" s="157">
        <v>1</v>
      </c>
      <c r="P490" s="160"/>
    </row>
    <row r="491" spans="1:16" ht="15" customHeight="1" x14ac:dyDescent="0.25">
      <c r="A491" s="155" t="s">
        <v>115</v>
      </c>
      <c r="B491" s="155" t="s">
        <v>994</v>
      </c>
      <c r="C491" s="155" t="s">
        <v>995</v>
      </c>
      <c r="D491" s="155">
        <v>10</v>
      </c>
      <c r="E491" s="155">
        <v>10</v>
      </c>
      <c r="F491" s="166">
        <v>40969</v>
      </c>
      <c r="G491" s="166">
        <v>40964</v>
      </c>
      <c r="H491" s="157">
        <v>1</v>
      </c>
      <c r="I491" s="192" t="s">
        <v>2167</v>
      </c>
      <c r="P491" s="160"/>
    </row>
    <row r="492" spans="1:16" ht="15" customHeight="1" x14ac:dyDescent="0.25">
      <c r="A492" s="155" t="s">
        <v>242</v>
      </c>
      <c r="B492" s="155" t="s">
        <v>243</v>
      </c>
      <c r="C492" s="155" t="s">
        <v>996</v>
      </c>
      <c r="D492" s="155">
        <v>50</v>
      </c>
      <c r="E492" s="155">
        <v>50</v>
      </c>
      <c r="F492" s="166">
        <v>40969</v>
      </c>
      <c r="G492" s="166">
        <v>40973</v>
      </c>
      <c r="H492" s="157">
        <v>1</v>
      </c>
      <c r="P492" s="160"/>
    </row>
    <row r="493" spans="1:16" ht="15" customHeight="1" x14ac:dyDescent="0.25">
      <c r="A493" s="155" t="s">
        <v>997</v>
      </c>
      <c r="B493" s="155" t="s">
        <v>473</v>
      </c>
      <c r="C493" s="155" t="s">
        <v>998</v>
      </c>
      <c r="D493" s="155">
        <v>100</v>
      </c>
      <c r="E493" s="155">
        <v>100</v>
      </c>
      <c r="F493" s="166">
        <v>40969</v>
      </c>
      <c r="G493" s="166">
        <v>40974</v>
      </c>
      <c r="H493" s="157">
        <v>1</v>
      </c>
      <c r="P493" s="160"/>
    </row>
    <row r="494" spans="1:16" ht="15" customHeight="1" x14ac:dyDescent="0.25">
      <c r="A494" s="155" t="s">
        <v>12</v>
      </c>
      <c r="B494" s="155" t="s">
        <v>13</v>
      </c>
      <c r="C494" s="155" t="s">
        <v>999</v>
      </c>
      <c r="D494" s="155">
        <v>10</v>
      </c>
      <c r="E494" s="155">
        <v>10</v>
      </c>
      <c r="F494" s="166">
        <v>40969</v>
      </c>
      <c r="G494" s="166">
        <v>40974</v>
      </c>
      <c r="H494" s="157">
        <v>1</v>
      </c>
      <c r="P494" s="160"/>
    </row>
    <row r="495" spans="1:16" ht="15" customHeight="1" x14ac:dyDescent="0.25">
      <c r="A495" s="155" t="s">
        <v>12</v>
      </c>
      <c r="B495" s="155" t="s">
        <v>15</v>
      </c>
      <c r="C495" s="155" t="s">
        <v>364</v>
      </c>
      <c r="D495" s="155">
        <v>10</v>
      </c>
      <c r="E495" s="155">
        <v>10</v>
      </c>
      <c r="F495" s="166">
        <v>40969</v>
      </c>
      <c r="G495" s="166">
        <v>40974</v>
      </c>
      <c r="H495" s="157">
        <v>1</v>
      </c>
      <c r="P495" s="160"/>
    </row>
    <row r="496" spans="1:16" ht="15" customHeight="1" x14ac:dyDescent="0.25">
      <c r="A496" s="155" t="s">
        <v>2714</v>
      </c>
      <c r="B496" s="155" t="s">
        <v>1000</v>
      </c>
      <c r="C496" s="155" t="s">
        <v>1001</v>
      </c>
      <c r="D496" s="155">
        <v>25</v>
      </c>
      <c r="E496" s="155">
        <v>25</v>
      </c>
      <c r="F496" s="166">
        <v>40969</v>
      </c>
      <c r="G496" s="166">
        <v>40970</v>
      </c>
      <c r="H496" s="157">
        <v>1</v>
      </c>
      <c r="P496" s="160"/>
    </row>
    <row r="497" spans="1:16" ht="15" customHeight="1" x14ac:dyDescent="0.25">
      <c r="A497" s="155" t="s">
        <v>820</v>
      </c>
      <c r="B497" s="155" t="s">
        <v>1002</v>
      </c>
      <c r="C497" s="155" t="s">
        <v>1003</v>
      </c>
      <c r="D497" s="155">
        <v>106</v>
      </c>
      <c r="E497" s="155">
        <v>106</v>
      </c>
      <c r="F497" s="166">
        <v>40969</v>
      </c>
      <c r="G497" s="166">
        <v>40970</v>
      </c>
      <c r="H497" s="157">
        <v>1</v>
      </c>
      <c r="P497" s="160"/>
    </row>
    <row r="498" spans="1:16" ht="15" customHeight="1" x14ac:dyDescent="0.25">
      <c r="A498" s="155" t="s">
        <v>679</v>
      </c>
      <c r="B498" s="155" t="s">
        <v>1004</v>
      </c>
      <c r="C498" s="155" t="s">
        <v>1005</v>
      </c>
      <c r="D498" s="155">
        <v>100</v>
      </c>
      <c r="E498" s="155">
        <v>100</v>
      </c>
      <c r="F498" s="166">
        <v>40970</v>
      </c>
      <c r="G498" s="166">
        <v>40971</v>
      </c>
      <c r="H498" s="157">
        <v>1</v>
      </c>
      <c r="P498" s="160"/>
    </row>
    <row r="499" spans="1:16" ht="15" customHeight="1" x14ac:dyDescent="0.25">
      <c r="A499" s="155" t="s">
        <v>254</v>
      </c>
      <c r="B499" s="155" t="s">
        <v>850</v>
      </c>
      <c r="C499" s="155" t="s">
        <v>1006</v>
      </c>
      <c r="D499" s="155">
        <v>500</v>
      </c>
      <c r="E499" s="155">
        <v>519</v>
      </c>
      <c r="F499" s="166">
        <v>40970</v>
      </c>
      <c r="G499" s="166">
        <v>40971</v>
      </c>
      <c r="H499" s="157">
        <v>1</v>
      </c>
      <c r="P499" s="160"/>
    </row>
    <row r="500" spans="1:16" ht="15" customHeight="1" x14ac:dyDescent="0.25">
      <c r="A500" s="155" t="s">
        <v>576</v>
      </c>
      <c r="B500" s="155" t="s">
        <v>825</v>
      </c>
      <c r="C500" s="155" t="s">
        <v>1007</v>
      </c>
      <c r="D500" s="155">
        <v>25</v>
      </c>
      <c r="E500" s="155">
        <v>5</v>
      </c>
      <c r="F500" s="166">
        <v>40970</v>
      </c>
      <c r="G500" s="166">
        <v>40970</v>
      </c>
      <c r="H500" s="157">
        <v>1</v>
      </c>
      <c r="I500" s="192" t="s">
        <v>2167</v>
      </c>
      <c r="P500" s="160"/>
    </row>
    <row r="501" spans="1:16" ht="15" customHeight="1" x14ac:dyDescent="0.25">
      <c r="A501" s="155" t="s">
        <v>145</v>
      </c>
      <c r="B501" s="155" t="s">
        <v>1008</v>
      </c>
      <c r="C501" s="155" t="s">
        <v>1009</v>
      </c>
      <c r="D501" s="155">
        <v>100</v>
      </c>
      <c r="E501" s="155">
        <v>112</v>
      </c>
      <c r="F501" s="166">
        <v>40970</v>
      </c>
      <c r="G501" s="166">
        <v>40975</v>
      </c>
      <c r="H501" s="157">
        <v>1</v>
      </c>
      <c r="P501" s="160"/>
    </row>
    <row r="502" spans="1:16" ht="15" customHeight="1" x14ac:dyDescent="0.25">
      <c r="A502" s="155" t="s">
        <v>71</v>
      </c>
      <c r="B502" s="155" t="s">
        <v>102</v>
      </c>
      <c r="C502" s="155" t="s">
        <v>1010</v>
      </c>
      <c r="D502" s="155">
        <v>10</v>
      </c>
      <c r="E502" s="155">
        <v>10</v>
      </c>
      <c r="F502" s="166">
        <v>40970</v>
      </c>
      <c r="G502" s="166">
        <v>40974</v>
      </c>
      <c r="H502" s="157">
        <v>1</v>
      </c>
      <c r="P502" s="160"/>
    </row>
    <row r="503" spans="1:16" ht="15" customHeight="1" x14ac:dyDescent="0.25">
      <c r="A503" s="155" t="s">
        <v>634</v>
      </c>
      <c r="B503" s="155" t="s">
        <v>1011</v>
      </c>
      <c r="C503" s="155" t="s">
        <v>1012</v>
      </c>
      <c r="D503" s="155">
        <v>50</v>
      </c>
      <c r="E503" s="155">
        <v>50</v>
      </c>
      <c r="F503" s="166">
        <v>40970</v>
      </c>
      <c r="G503" s="166">
        <v>40974</v>
      </c>
      <c r="H503" s="157">
        <v>1</v>
      </c>
      <c r="P503" s="160"/>
    </row>
    <row r="504" spans="1:16" ht="15" customHeight="1" x14ac:dyDescent="0.25">
      <c r="A504" s="155" t="s">
        <v>576</v>
      </c>
      <c r="B504" s="155" t="s">
        <v>825</v>
      </c>
      <c r="C504" s="155" t="s">
        <v>1007</v>
      </c>
      <c r="D504" s="155">
        <v>25</v>
      </c>
      <c r="E504" s="155">
        <v>20</v>
      </c>
      <c r="F504" s="166">
        <v>40973</v>
      </c>
      <c r="G504" s="166">
        <v>40970</v>
      </c>
      <c r="H504" s="157">
        <v>1</v>
      </c>
      <c r="I504" s="192" t="s">
        <v>2167</v>
      </c>
      <c r="P504" s="160"/>
    </row>
    <row r="505" spans="1:16" ht="15" customHeight="1" x14ac:dyDescent="0.25">
      <c r="A505" s="155" t="s">
        <v>46</v>
      </c>
      <c r="B505" s="155" t="s">
        <v>1013</v>
      </c>
      <c r="C505" s="155" t="s">
        <v>1014</v>
      </c>
      <c r="D505" s="155">
        <v>10</v>
      </c>
      <c r="E505" s="155">
        <v>10</v>
      </c>
      <c r="F505" s="166">
        <v>40973</v>
      </c>
      <c r="G505" s="166">
        <v>40974</v>
      </c>
      <c r="H505" s="157">
        <v>1</v>
      </c>
      <c r="P505" s="160"/>
    </row>
    <row r="506" spans="1:16" ht="15" customHeight="1" x14ac:dyDescent="0.25">
      <c r="A506" s="155" t="s">
        <v>46</v>
      </c>
      <c r="B506" s="155" t="s">
        <v>949</v>
      </c>
      <c r="C506" s="155" t="s">
        <v>1015</v>
      </c>
      <c r="D506" s="155">
        <v>60</v>
      </c>
      <c r="E506" s="155">
        <v>60</v>
      </c>
      <c r="F506" s="166">
        <v>40973</v>
      </c>
      <c r="G506" s="166">
        <v>40974</v>
      </c>
      <c r="H506" s="157">
        <v>1</v>
      </c>
      <c r="P506" s="160"/>
    </row>
    <row r="507" spans="1:16" ht="15" customHeight="1" x14ac:dyDescent="0.25">
      <c r="A507" s="155" t="s">
        <v>12</v>
      </c>
      <c r="B507" s="155" t="s">
        <v>1016</v>
      </c>
      <c r="C507" s="155" t="s">
        <v>1017</v>
      </c>
      <c r="D507" s="155">
        <v>10</v>
      </c>
      <c r="E507" s="155">
        <v>10</v>
      </c>
      <c r="F507" s="166">
        <v>40973</v>
      </c>
      <c r="G507" s="166">
        <v>40975</v>
      </c>
      <c r="H507" s="157">
        <v>1</v>
      </c>
      <c r="P507" s="160"/>
    </row>
    <row r="508" spans="1:16" ht="15" customHeight="1" x14ac:dyDescent="0.25">
      <c r="A508" s="155" t="s">
        <v>742</v>
      </c>
      <c r="B508" s="155" t="s">
        <v>1018</v>
      </c>
      <c r="C508" s="155" t="s">
        <v>1019</v>
      </c>
      <c r="D508" s="155">
        <v>25</v>
      </c>
      <c r="E508" s="155">
        <v>25</v>
      </c>
      <c r="F508" s="166">
        <v>40973</v>
      </c>
      <c r="G508" s="166">
        <v>40976</v>
      </c>
      <c r="H508" s="157">
        <v>1</v>
      </c>
      <c r="P508" s="160"/>
    </row>
    <row r="509" spans="1:16" ht="15" customHeight="1" x14ac:dyDescent="0.25">
      <c r="A509" s="155" t="s">
        <v>1020</v>
      </c>
      <c r="B509" s="155" t="s">
        <v>1021</v>
      </c>
      <c r="C509" s="155" t="s">
        <v>1022</v>
      </c>
      <c r="D509" s="155">
        <v>50</v>
      </c>
      <c r="E509" s="155">
        <v>50</v>
      </c>
      <c r="F509" s="166">
        <v>40973</v>
      </c>
      <c r="G509" s="166">
        <v>40976</v>
      </c>
      <c r="H509" s="157">
        <v>1</v>
      </c>
      <c r="P509" s="160"/>
    </row>
    <row r="510" spans="1:16" ht="15" customHeight="1" x14ac:dyDescent="0.25">
      <c r="A510" s="155" t="s">
        <v>520</v>
      </c>
      <c r="B510" s="155" t="s">
        <v>1023</v>
      </c>
      <c r="C510" s="155" t="s">
        <v>1024</v>
      </c>
      <c r="D510" s="155">
        <v>100</v>
      </c>
      <c r="E510" s="155">
        <v>100</v>
      </c>
      <c r="F510" s="166">
        <v>40973</v>
      </c>
      <c r="G510" s="166">
        <v>40980</v>
      </c>
      <c r="H510" s="157">
        <v>1</v>
      </c>
      <c r="P510" s="160"/>
    </row>
    <row r="511" spans="1:16" ht="15" customHeight="1" x14ac:dyDescent="0.25">
      <c r="A511" s="155" t="s">
        <v>1025</v>
      </c>
      <c r="B511" s="155" t="s">
        <v>529</v>
      </c>
      <c r="C511" s="155" t="s">
        <v>1026</v>
      </c>
      <c r="D511" s="155">
        <v>100</v>
      </c>
      <c r="E511" s="155">
        <v>100</v>
      </c>
      <c r="F511" s="166">
        <v>40973</v>
      </c>
      <c r="G511" s="166">
        <v>40974</v>
      </c>
      <c r="H511" s="157">
        <v>1</v>
      </c>
      <c r="P511" s="160"/>
    </row>
    <row r="512" spans="1:16" ht="15" customHeight="1" x14ac:dyDescent="0.25">
      <c r="A512" s="155" t="s">
        <v>49</v>
      </c>
      <c r="B512" s="155" t="s">
        <v>54</v>
      </c>
      <c r="C512" s="155" t="s">
        <v>1027</v>
      </c>
      <c r="D512" s="155">
        <v>2000</v>
      </c>
      <c r="E512" s="155">
        <v>2000</v>
      </c>
      <c r="F512" s="166">
        <v>40973</v>
      </c>
      <c r="G512" s="166">
        <v>40976</v>
      </c>
      <c r="H512" s="157">
        <v>1</v>
      </c>
      <c r="P512" s="160"/>
    </row>
    <row r="513" spans="1:16" ht="15" customHeight="1" x14ac:dyDescent="0.25">
      <c r="A513" s="155" t="s">
        <v>49</v>
      </c>
      <c r="B513" s="155" t="s">
        <v>52</v>
      </c>
      <c r="C513" s="155" t="s">
        <v>1028</v>
      </c>
      <c r="D513" s="155">
        <v>3000</v>
      </c>
      <c r="E513" s="155">
        <v>3000</v>
      </c>
      <c r="F513" s="166">
        <v>40973</v>
      </c>
      <c r="G513" s="166">
        <v>40976</v>
      </c>
      <c r="H513" s="157">
        <v>1</v>
      </c>
      <c r="P513" s="160"/>
    </row>
    <row r="514" spans="1:16" ht="15" customHeight="1" x14ac:dyDescent="0.25">
      <c r="A514" s="155" t="s">
        <v>49</v>
      </c>
      <c r="B514" s="155" t="s">
        <v>50</v>
      </c>
      <c r="C514" s="155" t="s">
        <v>1029</v>
      </c>
      <c r="D514" s="155">
        <v>3000</v>
      </c>
      <c r="E514" s="155">
        <v>3000</v>
      </c>
      <c r="F514" s="166">
        <v>40973</v>
      </c>
      <c r="G514" s="166">
        <v>40976</v>
      </c>
      <c r="H514" s="157">
        <v>1</v>
      </c>
      <c r="P514" s="160"/>
    </row>
    <row r="515" spans="1:16" ht="15" customHeight="1" x14ac:dyDescent="0.25">
      <c r="A515" s="155" t="s">
        <v>39</v>
      </c>
      <c r="B515" s="155" t="s">
        <v>437</v>
      </c>
      <c r="C515" s="155" t="s">
        <v>1030</v>
      </c>
      <c r="D515" s="155">
        <v>100</v>
      </c>
      <c r="E515" s="155">
        <v>100</v>
      </c>
      <c r="F515" s="166">
        <v>40974</v>
      </c>
      <c r="G515" s="166">
        <v>40980</v>
      </c>
      <c r="H515" s="157">
        <v>1</v>
      </c>
      <c r="P515" s="160"/>
    </row>
    <row r="516" spans="1:16" ht="15" customHeight="1" x14ac:dyDescent="0.25">
      <c r="A516" s="155" t="s">
        <v>71</v>
      </c>
      <c r="B516" s="155" t="s">
        <v>102</v>
      </c>
      <c r="C516" s="155" t="s">
        <v>1031</v>
      </c>
      <c r="D516" s="155">
        <v>10</v>
      </c>
      <c r="E516" s="155">
        <v>10</v>
      </c>
      <c r="F516" s="166">
        <v>40974</v>
      </c>
      <c r="G516" s="166">
        <v>40976</v>
      </c>
      <c r="H516" s="157">
        <v>1</v>
      </c>
      <c r="P516" s="160"/>
    </row>
    <row r="517" spans="1:16" ht="15" customHeight="1" x14ac:dyDescent="0.25">
      <c r="A517" s="155" t="s">
        <v>2714</v>
      </c>
      <c r="B517" s="155" t="s">
        <v>496</v>
      </c>
      <c r="C517" s="155" t="s">
        <v>1032</v>
      </c>
      <c r="D517" s="155">
        <v>100</v>
      </c>
      <c r="E517" s="155">
        <v>100</v>
      </c>
      <c r="F517" s="166">
        <v>40974</v>
      </c>
      <c r="G517" s="166">
        <v>40976</v>
      </c>
      <c r="H517" s="157">
        <v>1</v>
      </c>
      <c r="P517" s="160"/>
    </row>
    <row r="518" spans="1:16" ht="15" customHeight="1" x14ac:dyDescent="0.25">
      <c r="A518" s="155" t="s">
        <v>42</v>
      </c>
      <c r="B518" s="155" t="s">
        <v>1033</v>
      </c>
      <c r="C518" s="155" t="s">
        <v>1034</v>
      </c>
      <c r="D518" s="155">
        <v>50</v>
      </c>
      <c r="E518" s="155">
        <v>50</v>
      </c>
      <c r="F518" s="166">
        <v>40974</v>
      </c>
      <c r="G518" s="166">
        <v>40975</v>
      </c>
      <c r="H518" s="157">
        <v>1</v>
      </c>
      <c r="P518" s="160"/>
    </row>
    <row r="519" spans="1:16" ht="15" customHeight="1" x14ac:dyDescent="0.25">
      <c r="A519" s="155" t="s">
        <v>71</v>
      </c>
      <c r="B519" s="155" t="s">
        <v>154</v>
      </c>
      <c r="C519" s="155" t="s">
        <v>1035</v>
      </c>
      <c r="D519" s="155">
        <v>9</v>
      </c>
      <c r="E519" s="155">
        <v>9</v>
      </c>
      <c r="F519" s="166">
        <v>40974</v>
      </c>
      <c r="G519" s="166">
        <v>40975</v>
      </c>
      <c r="H519" s="157">
        <v>1</v>
      </c>
      <c r="P519" s="160"/>
    </row>
    <row r="520" spans="1:16" ht="15" customHeight="1" x14ac:dyDescent="0.25">
      <c r="A520" s="155" t="s">
        <v>261</v>
      </c>
      <c r="B520" s="155" t="s">
        <v>1036</v>
      </c>
      <c r="C520" s="155" t="s">
        <v>1037</v>
      </c>
      <c r="D520" s="155">
        <v>2</v>
      </c>
      <c r="E520" s="155">
        <v>2</v>
      </c>
      <c r="F520" s="166">
        <v>40976</v>
      </c>
      <c r="G520" s="166">
        <v>40977</v>
      </c>
      <c r="H520" s="157">
        <v>1</v>
      </c>
      <c r="P520" s="160"/>
    </row>
    <row r="521" spans="1:16" ht="15" customHeight="1" x14ac:dyDescent="0.25">
      <c r="A521" s="155" t="s">
        <v>115</v>
      </c>
      <c r="B521" s="155" t="s">
        <v>1038</v>
      </c>
      <c r="C521" s="155" t="s">
        <v>1039</v>
      </c>
      <c r="D521" s="155">
        <v>10</v>
      </c>
      <c r="E521" s="155">
        <v>10</v>
      </c>
      <c r="F521" s="166">
        <v>40976</v>
      </c>
      <c r="G521" s="166">
        <v>40967</v>
      </c>
      <c r="H521" s="157">
        <v>1</v>
      </c>
      <c r="I521" s="192" t="s">
        <v>2167</v>
      </c>
      <c r="P521" s="160"/>
    </row>
    <row r="522" spans="1:16" ht="15" customHeight="1" x14ac:dyDescent="0.25">
      <c r="A522" s="155" t="s">
        <v>286</v>
      </c>
      <c r="B522" s="155" t="s">
        <v>562</v>
      </c>
      <c r="C522" s="155" t="s">
        <v>1040</v>
      </c>
      <c r="D522" s="155">
        <v>200</v>
      </c>
      <c r="E522" s="155">
        <v>200</v>
      </c>
      <c r="F522" s="166">
        <v>40976</v>
      </c>
      <c r="G522" s="166">
        <v>40980</v>
      </c>
      <c r="H522" s="157">
        <v>1</v>
      </c>
      <c r="P522" s="160"/>
    </row>
    <row r="523" spans="1:16" ht="15" customHeight="1" x14ac:dyDescent="0.25">
      <c r="A523" s="155" t="s">
        <v>1041</v>
      </c>
      <c r="B523" s="155" t="s">
        <v>1042</v>
      </c>
      <c r="C523" s="155" t="s">
        <v>1043</v>
      </c>
      <c r="D523" s="155">
        <v>50</v>
      </c>
      <c r="E523" s="155">
        <v>50</v>
      </c>
      <c r="F523" s="166">
        <v>40976</v>
      </c>
      <c r="G523" s="166">
        <v>40981</v>
      </c>
      <c r="H523" s="157">
        <v>1</v>
      </c>
      <c r="P523" s="160"/>
    </row>
    <row r="524" spans="1:16" ht="15" customHeight="1" x14ac:dyDescent="0.25">
      <c r="A524" s="155" t="s">
        <v>145</v>
      </c>
      <c r="B524" s="155" t="s">
        <v>1044</v>
      </c>
      <c r="C524" s="155" t="s">
        <v>1045</v>
      </c>
      <c r="D524" s="155">
        <v>25</v>
      </c>
      <c r="E524" s="155">
        <v>25</v>
      </c>
      <c r="F524" s="166">
        <v>40976</v>
      </c>
      <c r="G524" s="166">
        <v>40980</v>
      </c>
      <c r="H524" s="157">
        <v>1</v>
      </c>
      <c r="P524" s="160"/>
    </row>
    <row r="525" spans="1:16" ht="15" customHeight="1" x14ac:dyDescent="0.25">
      <c r="A525" s="155" t="s">
        <v>145</v>
      </c>
      <c r="B525" s="155" t="s">
        <v>1046</v>
      </c>
      <c r="C525" s="155" t="s">
        <v>364</v>
      </c>
      <c r="D525" s="155">
        <v>10</v>
      </c>
      <c r="E525" s="155">
        <v>10</v>
      </c>
      <c r="F525" s="166">
        <v>40976</v>
      </c>
      <c r="G525" s="166">
        <v>40980</v>
      </c>
      <c r="H525" s="157">
        <v>1</v>
      </c>
      <c r="P525" s="160"/>
    </row>
    <row r="526" spans="1:16" ht="15" customHeight="1" x14ac:dyDescent="0.25">
      <c r="A526" s="155" t="s">
        <v>12</v>
      </c>
      <c r="B526" s="155" t="s">
        <v>490</v>
      </c>
      <c r="C526" s="155" t="s">
        <v>1047</v>
      </c>
      <c r="D526" s="155">
        <v>25</v>
      </c>
      <c r="E526" s="155">
        <v>25</v>
      </c>
      <c r="F526" s="166">
        <v>40976</v>
      </c>
      <c r="G526" s="166">
        <v>40980</v>
      </c>
      <c r="H526" s="157">
        <v>1</v>
      </c>
      <c r="P526" s="160"/>
    </row>
    <row r="527" spans="1:16" ht="15" customHeight="1" x14ac:dyDescent="0.25">
      <c r="A527" s="155" t="s">
        <v>745</v>
      </c>
      <c r="B527" s="155" t="s">
        <v>1048</v>
      </c>
      <c r="C527" s="155" t="s">
        <v>1049</v>
      </c>
      <c r="D527" s="155">
        <v>50</v>
      </c>
      <c r="E527" s="155">
        <v>50</v>
      </c>
      <c r="F527" s="166">
        <v>40976</v>
      </c>
      <c r="G527" s="166">
        <v>40980</v>
      </c>
      <c r="H527" s="157">
        <v>1</v>
      </c>
      <c r="P527" s="160"/>
    </row>
    <row r="528" spans="1:16" ht="15" customHeight="1" x14ac:dyDescent="0.25">
      <c r="A528" s="155" t="s">
        <v>254</v>
      </c>
      <c r="B528" s="155" t="s">
        <v>339</v>
      </c>
      <c r="C528" s="155" t="s">
        <v>1050</v>
      </c>
      <c r="D528" s="155">
        <v>50</v>
      </c>
      <c r="E528" s="155">
        <v>50</v>
      </c>
      <c r="F528" s="166">
        <v>40976</v>
      </c>
      <c r="G528" s="166">
        <v>40980</v>
      </c>
      <c r="H528" s="157">
        <v>1</v>
      </c>
      <c r="P528" s="160"/>
    </row>
    <row r="529" spans="1:16" ht="15" customHeight="1" x14ac:dyDescent="0.25">
      <c r="A529" s="155" t="s">
        <v>71</v>
      </c>
      <c r="B529" s="155" t="s">
        <v>583</v>
      </c>
      <c r="C529" s="155" t="s">
        <v>1051</v>
      </c>
      <c r="D529" s="155">
        <v>25</v>
      </c>
      <c r="E529" s="155">
        <v>25</v>
      </c>
      <c r="F529" s="166">
        <v>40976</v>
      </c>
      <c r="G529" s="166">
        <v>40980</v>
      </c>
      <c r="H529" s="157">
        <v>1</v>
      </c>
      <c r="P529" s="160"/>
    </row>
    <row r="530" spans="1:16" ht="15" customHeight="1" x14ac:dyDescent="0.25">
      <c r="A530" s="155" t="s">
        <v>1052</v>
      </c>
      <c r="B530" s="155" t="s">
        <v>1053</v>
      </c>
      <c r="C530" s="155" t="s">
        <v>1054</v>
      </c>
      <c r="D530" s="155">
        <v>200</v>
      </c>
      <c r="E530" s="155">
        <v>200</v>
      </c>
      <c r="F530" s="166">
        <v>40976</v>
      </c>
      <c r="G530" s="166">
        <v>40988</v>
      </c>
      <c r="H530" s="157">
        <v>1</v>
      </c>
      <c r="P530" s="160"/>
    </row>
    <row r="531" spans="1:16" ht="15" customHeight="1" x14ac:dyDescent="0.25">
      <c r="A531" s="155" t="s">
        <v>251</v>
      </c>
      <c r="B531" s="155" t="s">
        <v>285</v>
      </c>
      <c r="C531" s="155" t="s">
        <v>1055</v>
      </c>
      <c r="D531" s="155">
        <v>15</v>
      </c>
      <c r="E531" s="155">
        <v>15</v>
      </c>
      <c r="F531" s="166">
        <v>40980</v>
      </c>
      <c r="G531" s="166">
        <v>40983</v>
      </c>
      <c r="H531" s="157">
        <v>1</v>
      </c>
      <c r="P531" s="160"/>
    </row>
    <row r="532" spans="1:16" ht="15" customHeight="1" x14ac:dyDescent="0.25">
      <c r="A532" s="155" t="s">
        <v>251</v>
      </c>
      <c r="B532" s="155" t="s">
        <v>252</v>
      </c>
      <c r="C532" s="155" t="s">
        <v>364</v>
      </c>
      <c r="D532" s="155">
        <v>10</v>
      </c>
      <c r="E532" s="155">
        <v>10</v>
      </c>
      <c r="F532" s="166">
        <v>40980</v>
      </c>
      <c r="G532" s="166">
        <v>40983</v>
      </c>
      <c r="H532" s="157">
        <v>1</v>
      </c>
      <c r="P532" s="160"/>
    </row>
    <row r="533" spans="1:16" ht="15" customHeight="1" x14ac:dyDescent="0.25">
      <c r="A533" s="155" t="s">
        <v>251</v>
      </c>
      <c r="B533" s="155" t="s">
        <v>282</v>
      </c>
      <c r="C533" s="155" t="s">
        <v>161</v>
      </c>
      <c r="D533" s="155">
        <v>20</v>
      </c>
      <c r="E533" s="155">
        <v>20</v>
      </c>
      <c r="F533" s="166">
        <v>40980</v>
      </c>
      <c r="G533" s="166">
        <v>40983</v>
      </c>
      <c r="H533" s="157">
        <v>1</v>
      </c>
      <c r="P533" s="160"/>
    </row>
    <row r="534" spans="1:16" ht="15" customHeight="1" x14ac:dyDescent="0.25">
      <c r="A534" s="155" t="s">
        <v>911</v>
      </c>
      <c r="B534" s="155" t="s">
        <v>912</v>
      </c>
      <c r="C534" s="155" t="s">
        <v>1056</v>
      </c>
      <c r="D534" s="155">
        <v>450</v>
      </c>
      <c r="E534" s="155">
        <v>450</v>
      </c>
      <c r="F534" s="166">
        <v>40980</v>
      </c>
      <c r="G534" s="166">
        <v>40975</v>
      </c>
      <c r="H534" s="157">
        <v>1</v>
      </c>
      <c r="I534" s="192" t="s">
        <v>2167</v>
      </c>
      <c r="P534" s="160"/>
    </row>
    <row r="535" spans="1:16" ht="15" customHeight="1" x14ac:dyDescent="0.25">
      <c r="A535" s="155" t="s">
        <v>2714</v>
      </c>
      <c r="B535" s="155" t="s">
        <v>111</v>
      </c>
      <c r="C535" s="155" t="s">
        <v>1057</v>
      </c>
      <c r="D535" s="155">
        <v>200</v>
      </c>
      <c r="E535" s="155">
        <v>200</v>
      </c>
      <c r="F535" s="166">
        <v>40980</v>
      </c>
      <c r="G535" s="166">
        <v>40983</v>
      </c>
      <c r="H535" s="157">
        <v>1</v>
      </c>
      <c r="P535" s="160"/>
    </row>
    <row r="536" spans="1:16" ht="15" customHeight="1" x14ac:dyDescent="0.25">
      <c r="A536" s="155" t="s">
        <v>2714</v>
      </c>
      <c r="B536" s="155" t="s">
        <v>1058</v>
      </c>
      <c r="C536" s="155" t="s">
        <v>364</v>
      </c>
      <c r="D536" s="155">
        <v>50</v>
      </c>
      <c r="E536" s="155">
        <v>50</v>
      </c>
      <c r="F536" s="166">
        <v>40980</v>
      </c>
      <c r="G536" s="166">
        <v>40983</v>
      </c>
      <c r="H536" s="157">
        <v>1</v>
      </c>
      <c r="P536" s="160"/>
    </row>
    <row r="537" spans="1:16" ht="15" customHeight="1" x14ac:dyDescent="0.25">
      <c r="A537" s="155" t="s">
        <v>2714</v>
      </c>
      <c r="B537" s="155" t="s">
        <v>1059</v>
      </c>
      <c r="C537" s="155" t="s">
        <v>161</v>
      </c>
      <c r="D537" s="155">
        <v>50</v>
      </c>
      <c r="E537" s="155">
        <v>50</v>
      </c>
      <c r="F537" s="166">
        <v>40980</v>
      </c>
      <c r="G537" s="166">
        <v>40983</v>
      </c>
      <c r="H537" s="157">
        <v>1</v>
      </c>
      <c r="P537" s="160"/>
    </row>
    <row r="538" spans="1:16" ht="15" customHeight="1" x14ac:dyDescent="0.25">
      <c r="A538" s="155" t="s">
        <v>2714</v>
      </c>
      <c r="B538" s="155" t="s">
        <v>1060</v>
      </c>
      <c r="C538" s="155" t="s">
        <v>316</v>
      </c>
      <c r="D538" s="155">
        <v>200</v>
      </c>
      <c r="E538" s="155">
        <v>200</v>
      </c>
      <c r="F538" s="166">
        <v>40980</v>
      </c>
      <c r="G538" s="166">
        <v>40983</v>
      </c>
      <c r="H538" s="157">
        <v>1</v>
      </c>
      <c r="P538" s="160"/>
    </row>
    <row r="539" spans="1:16" ht="15" customHeight="1" x14ac:dyDescent="0.25">
      <c r="A539" s="155" t="s">
        <v>65</v>
      </c>
      <c r="B539" s="155" t="s">
        <v>547</v>
      </c>
      <c r="C539" s="155" t="s">
        <v>1061</v>
      </c>
      <c r="D539" s="155">
        <v>50</v>
      </c>
      <c r="E539" s="155">
        <v>50</v>
      </c>
      <c r="F539" s="166">
        <v>40980</v>
      </c>
      <c r="G539" s="166">
        <v>40983</v>
      </c>
      <c r="H539" s="157">
        <v>1</v>
      </c>
      <c r="P539" s="160"/>
    </row>
    <row r="540" spans="1:16" ht="15" customHeight="1" x14ac:dyDescent="0.25">
      <c r="A540" s="155" t="s">
        <v>638</v>
      </c>
      <c r="B540" s="155" t="s">
        <v>1062</v>
      </c>
      <c r="C540" s="155" t="s">
        <v>1063</v>
      </c>
      <c r="D540" s="155">
        <v>1000</v>
      </c>
      <c r="E540" s="155">
        <v>1000</v>
      </c>
      <c r="F540" s="166">
        <v>40980</v>
      </c>
      <c r="G540" s="166">
        <v>40983</v>
      </c>
      <c r="H540" s="157">
        <v>1</v>
      </c>
      <c r="P540" s="160"/>
    </row>
    <row r="541" spans="1:16" ht="15" customHeight="1" x14ac:dyDescent="0.25">
      <c r="A541" s="155" t="s">
        <v>820</v>
      </c>
      <c r="B541" s="155" t="s">
        <v>426</v>
      </c>
      <c r="C541" s="155" t="s">
        <v>1064</v>
      </c>
      <c r="D541" s="155">
        <v>300</v>
      </c>
      <c r="E541" s="155">
        <v>300</v>
      </c>
      <c r="F541" s="166">
        <v>40980</v>
      </c>
      <c r="G541" s="166">
        <v>40983</v>
      </c>
      <c r="H541" s="157">
        <v>1</v>
      </c>
      <c r="P541" s="160"/>
    </row>
    <row r="542" spans="1:16" ht="15" customHeight="1" x14ac:dyDescent="0.25">
      <c r="A542" s="155" t="s">
        <v>820</v>
      </c>
      <c r="B542" s="155" t="s">
        <v>439</v>
      </c>
      <c r="C542" s="155" t="s">
        <v>294</v>
      </c>
      <c r="D542" s="155">
        <v>250</v>
      </c>
      <c r="E542" s="155">
        <v>250</v>
      </c>
      <c r="F542" s="166">
        <v>40980</v>
      </c>
      <c r="G542" s="166">
        <v>40983</v>
      </c>
      <c r="H542" s="157">
        <v>1</v>
      </c>
      <c r="P542" s="160"/>
    </row>
    <row r="543" spans="1:16" ht="15" customHeight="1" x14ac:dyDescent="0.25">
      <c r="A543" s="155" t="s">
        <v>820</v>
      </c>
      <c r="B543" s="155" t="s">
        <v>89</v>
      </c>
      <c r="C543" s="155" t="s">
        <v>166</v>
      </c>
      <c r="D543" s="155">
        <v>200</v>
      </c>
      <c r="E543" s="155">
        <v>200</v>
      </c>
      <c r="F543" s="166">
        <v>40980</v>
      </c>
      <c r="G543" s="166">
        <v>40983</v>
      </c>
      <c r="H543" s="157">
        <v>1</v>
      </c>
      <c r="P543" s="160"/>
    </row>
    <row r="544" spans="1:16" ht="15" customHeight="1" x14ac:dyDescent="0.25">
      <c r="A544" s="155" t="s">
        <v>71</v>
      </c>
      <c r="B544" s="155" t="s">
        <v>167</v>
      </c>
      <c r="C544" s="155" t="s">
        <v>1065</v>
      </c>
      <c r="D544" s="155">
        <v>5</v>
      </c>
      <c r="E544" s="155">
        <v>5</v>
      </c>
      <c r="F544" s="166">
        <v>40980</v>
      </c>
      <c r="G544" s="166">
        <v>40983</v>
      </c>
      <c r="H544" s="157">
        <v>1</v>
      </c>
      <c r="P544" s="160"/>
    </row>
    <row r="545" spans="1:16" ht="15" customHeight="1" x14ac:dyDescent="0.25">
      <c r="A545" s="155" t="s">
        <v>1066</v>
      </c>
      <c r="B545" s="155" t="s">
        <v>1067</v>
      </c>
      <c r="C545" s="155" t="s">
        <v>1068</v>
      </c>
      <c r="D545" s="155">
        <v>100</v>
      </c>
      <c r="E545" s="155">
        <v>100</v>
      </c>
      <c r="F545" s="166">
        <v>40980</v>
      </c>
      <c r="G545" s="166">
        <v>40970</v>
      </c>
      <c r="H545" s="157">
        <v>1</v>
      </c>
      <c r="I545" s="192" t="s">
        <v>1069</v>
      </c>
      <c r="P545" s="160"/>
    </row>
    <row r="546" spans="1:16" ht="15" customHeight="1" x14ac:dyDescent="0.25">
      <c r="A546" s="155" t="s">
        <v>1070</v>
      </c>
      <c r="B546" s="155" t="s">
        <v>1071</v>
      </c>
      <c r="C546" s="155" t="s">
        <v>1072</v>
      </c>
      <c r="D546" s="155">
        <v>175</v>
      </c>
      <c r="E546" s="155">
        <v>175</v>
      </c>
      <c r="F546" s="166">
        <v>40982</v>
      </c>
      <c r="G546" s="166">
        <v>40987</v>
      </c>
      <c r="H546" s="157">
        <v>1</v>
      </c>
      <c r="P546" s="160"/>
    </row>
    <row r="547" spans="1:16" ht="15" customHeight="1" x14ac:dyDescent="0.25">
      <c r="A547" s="155" t="s">
        <v>559</v>
      </c>
      <c r="B547" s="155" t="s">
        <v>450</v>
      </c>
      <c r="C547" s="155" t="s">
        <v>1073</v>
      </c>
      <c r="D547" s="155">
        <v>10000</v>
      </c>
      <c r="E547" s="155">
        <v>10028</v>
      </c>
      <c r="F547" s="166">
        <v>40982</v>
      </c>
      <c r="G547" s="166">
        <v>40990</v>
      </c>
      <c r="H547" s="157">
        <v>1</v>
      </c>
      <c r="P547" s="160"/>
    </row>
    <row r="548" spans="1:16" ht="15" customHeight="1" x14ac:dyDescent="0.25">
      <c r="A548" s="155" t="s">
        <v>78</v>
      </c>
      <c r="B548" s="155" t="s">
        <v>1074</v>
      </c>
      <c r="C548" s="155" t="s">
        <v>1075</v>
      </c>
      <c r="D548" s="155">
        <v>20</v>
      </c>
      <c r="E548" s="155">
        <v>20</v>
      </c>
      <c r="F548" s="166">
        <v>40982</v>
      </c>
      <c r="G548" s="166">
        <v>40987</v>
      </c>
      <c r="H548" s="157">
        <v>1</v>
      </c>
      <c r="P548" s="160"/>
    </row>
    <row r="549" spans="1:16" ht="15" customHeight="1" x14ac:dyDescent="0.25">
      <c r="A549" s="155" t="s">
        <v>145</v>
      </c>
      <c r="B549" s="155" t="s">
        <v>1076</v>
      </c>
      <c r="C549" s="155" t="s">
        <v>1077</v>
      </c>
      <c r="D549" s="155">
        <v>60</v>
      </c>
      <c r="E549" s="155">
        <v>34</v>
      </c>
      <c r="F549" s="166">
        <v>40982</v>
      </c>
      <c r="G549" s="166">
        <v>40975</v>
      </c>
      <c r="H549" s="157">
        <v>0</v>
      </c>
      <c r="I549" s="192" t="s">
        <v>1078</v>
      </c>
      <c r="P549" s="160"/>
    </row>
    <row r="550" spans="1:16" ht="15" customHeight="1" x14ac:dyDescent="0.25">
      <c r="A550" s="155" t="s">
        <v>251</v>
      </c>
      <c r="B550" s="155" t="s">
        <v>1079</v>
      </c>
      <c r="C550" s="155" t="s">
        <v>1080</v>
      </c>
      <c r="D550" s="155">
        <v>17</v>
      </c>
      <c r="E550" s="155">
        <v>17</v>
      </c>
      <c r="F550" s="166">
        <v>40983</v>
      </c>
      <c r="G550" s="166">
        <v>40990</v>
      </c>
      <c r="H550" s="157">
        <v>1</v>
      </c>
      <c r="P550" s="160"/>
    </row>
    <row r="551" spans="1:16" ht="15" customHeight="1" x14ac:dyDescent="0.25">
      <c r="A551" s="155" t="s">
        <v>251</v>
      </c>
      <c r="B551" s="155" t="s">
        <v>283</v>
      </c>
      <c r="C551" s="155" t="s">
        <v>1081</v>
      </c>
      <c r="D551" s="155">
        <v>15</v>
      </c>
      <c r="E551" s="155">
        <v>15</v>
      </c>
      <c r="F551" s="166">
        <v>40983</v>
      </c>
      <c r="G551" s="166">
        <v>40990</v>
      </c>
      <c r="H551" s="157">
        <v>1</v>
      </c>
      <c r="P551" s="160"/>
    </row>
    <row r="552" spans="1:16" ht="15" customHeight="1" x14ac:dyDescent="0.25">
      <c r="A552" s="155" t="s">
        <v>261</v>
      </c>
      <c r="B552" s="155" t="s">
        <v>1036</v>
      </c>
      <c r="C552" s="155" t="s">
        <v>1082</v>
      </c>
      <c r="D552" s="155">
        <v>2</v>
      </c>
      <c r="E552" s="155">
        <v>2</v>
      </c>
      <c r="F552" s="166">
        <v>40983</v>
      </c>
      <c r="G552" s="166">
        <v>40996</v>
      </c>
      <c r="H552" s="157">
        <v>1</v>
      </c>
      <c r="P552" s="160"/>
    </row>
    <row r="553" spans="1:16" ht="15" customHeight="1" x14ac:dyDescent="0.25">
      <c r="A553" s="155" t="s">
        <v>1083</v>
      </c>
      <c r="B553" s="155" t="s">
        <v>1084</v>
      </c>
      <c r="C553" s="155" t="s">
        <v>1085</v>
      </c>
      <c r="D553" s="155">
        <v>6</v>
      </c>
      <c r="E553" s="155">
        <v>6</v>
      </c>
      <c r="F553" s="166">
        <v>40984</v>
      </c>
      <c r="G553" s="166">
        <v>40995</v>
      </c>
      <c r="H553" s="157">
        <v>1</v>
      </c>
      <c r="P553" s="160"/>
    </row>
    <row r="554" spans="1:16" ht="15" customHeight="1" x14ac:dyDescent="0.25">
      <c r="A554" s="155" t="s">
        <v>71</v>
      </c>
      <c r="B554" s="155" t="s">
        <v>1086</v>
      </c>
      <c r="C554" s="155" t="s">
        <v>1087</v>
      </c>
      <c r="D554" s="155">
        <v>10</v>
      </c>
      <c r="E554" s="155">
        <v>10</v>
      </c>
      <c r="F554" s="166">
        <v>40984</v>
      </c>
      <c r="G554" s="166">
        <v>40987</v>
      </c>
      <c r="H554" s="157">
        <v>1</v>
      </c>
      <c r="P554" s="160"/>
    </row>
    <row r="555" spans="1:16" ht="15" customHeight="1" x14ac:dyDescent="0.25">
      <c r="A555" s="155" t="s">
        <v>748</v>
      </c>
      <c r="B555" s="155" t="s">
        <v>823</v>
      </c>
      <c r="C555" s="155" t="s">
        <v>1088</v>
      </c>
      <c r="D555" s="155">
        <v>200</v>
      </c>
      <c r="E555" s="155">
        <v>200</v>
      </c>
      <c r="F555" s="166">
        <v>40984</v>
      </c>
      <c r="G555" s="166">
        <v>40988</v>
      </c>
      <c r="H555" s="157">
        <v>1</v>
      </c>
      <c r="P555" s="160"/>
    </row>
    <row r="556" spans="1:16" ht="15" customHeight="1" x14ac:dyDescent="0.25">
      <c r="A556" s="155" t="s">
        <v>1089</v>
      </c>
      <c r="B556" s="155" t="s">
        <v>1090</v>
      </c>
      <c r="C556" s="155" t="s">
        <v>1091</v>
      </c>
      <c r="D556" s="155">
        <v>5</v>
      </c>
      <c r="E556" s="155">
        <v>5</v>
      </c>
      <c r="F556" s="166">
        <v>40984</v>
      </c>
      <c r="G556" s="166">
        <v>40988</v>
      </c>
      <c r="H556" s="157">
        <v>1</v>
      </c>
      <c r="P556" s="160"/>
    </row>
    <row r="557" spans="1:16" ht="15" customHeight="1" x14ac:dyDescent="0.25">
      <c r="A557" s="155" t="s">
        <v>1092</v>
      </c>
      <c r="B557" s="155" t="s">
        <v>1093</v>
      </c>
      <c r="C557" s="155" t="s">
        <v>1094</v>
      </c>
      <c r="D557" s="155">
        <v>5</v>
      </c>
      <c r="E557" s="155">
        <v>5</v>
      </c>
      <c r="F557" s="166">
        <v>40984</v>
      </c>
      <c r="G557" s="166">
        <v>40998</v>
      </c>
      <c r="H557" s="157">
        <v>1</v>
      </c>
      <c r="P557" s="160"/>
    </row>
    <row r="558" spans="1:16" ht="15" customHeight="1" x14ac:dyDescent="0.25">
      <c r="A558" s="155" t="s">
        <v>29</v>
      </c>
      <c r="B558" s="155" t="s">
        <v>1095</v>
      </c>
      <c r="C558" s="155" t="s">
        <v>1096</v>
      </c>
      <c r="D558" s="155">
        <v>10</v>
      </c>
      <c r="E558" s="155">
        <v>11</v>
      </c>
      <c r="F558" s="166">
        <v>40984</v>
      </c>
      <c r="G558" s="166">
        <v>40991</v>
      </c>
      <c r="H558" s="157">
        <v>1</v>
      </c>
      <c r="P558" s="160"/>
    </row>
    <row r="559" spans="1:16" ht="15" customHeight="1" x14ac:dyDescent="0.25">
      <c r="A559" s="155" t="s">
        <v>145</v>
      </c>
      <c r="B559" s="155" t="s">
        <v>1097</v>
      </c>
      <c r="C559" s="155" t="s">
        <v>1098</v>
      </c>
      <c r="D559" s="155">
        <v>5</v>
      </c>
      <c r="E559" s="155">
        <v>5</v>
      </c>
      <c r="F559" s="166">
        <v>40987</v>
      </c>
      <c r="G559" s="166">
        <v>40988</v>
      </c>
      <c r="H559" s="157">
        <v>1</v>
      </c>
      <c r="P559" s="160"/>
    </row>
    <row r="560" spans="1:16" ht="15" customHeight="1" x14ac:dyDescent="0.25">
      <c r="A560" s="155" t="s">
        <v>742</v>
      </c>
      <c r="B560" s="155" t="s">
        <v>1099</v>
      </c>
      <c r="C560" s="155" t="s">
        <v>1100</v>
      </c>
      <c r="D560" s="155">
        <v>60</v>
      </c>
      <c r="E560" s="155">
        <v>60</v>
      </c>
      <c r="F560" s="166">
        <v>40987</v>
      </c>
      <c r="G560" s="166">
        <v>40988</v>
      </c>
      <c r="H560" s="157">
        <v>1</v>
      </c>
      <c r="P560" s="160"/>
    </row>
    <row r="561" spans="1:16" ht="15" customHeight="1" x14ac:dyDescent="0.25">
      <c r="A561" s="155" t="s">
        <v>230</v>
      </c>
      <c r="B561" s="155" t="s">
        <v>1101</v>
      </c>
      <c r="C561" s="155" t="s">
        <v>1102</v>
      </c>
      <c r="D561" s="155">
        <v>61</v>
      </c>
      <c r="E561" s="155">
        <v>61</v>
      </c>
      <c r="F561" s="166">
        <v>40987</v>
      </c>
      <c r="G561" s="166">
        <v>40991</v>
      </c>
      <c r="H561" s="157">
        <v>1</v>
      </c>
      <c r="P561" s="160"/>
    </row>
    <row r="562" spans="1:16" ht="15" customHeight="1" x14ac:dyDescent="0.25">
      <c r="A562" s="155" t="s">
        <v>230</v>
      </c>
      <c r="B562" s="155" t="s">
        <v>1103</v>
      </c>
      <c r="C562" s="155" t="s">
        <v>284</v>
      </c>
      <c r="D562" s="155">
        <v>61</v>
      </c>
      <c r="E562" s="155">
        <v>61</v>
      </c>
      <c r="F562" s="166">
        <v>40987</v>
      </c>
      <c r="G562" s="166">
        <v>40991</v>
      </c>
      <c r="H562" s="157">
        <v>1</v>
      </c>
      <c r="P562" s="160"/>
    </row>
    <row r="563" spans="1:16" ht="15" customHeight="1" x14ac:dyDescent="0.25">
      <c r="A563" s="155" t="s">
        <v>71</v>
      </c>
      <c r="B563" s="155" t="s">
        <v>102</v>
      </c>
      <c r="C563" s="155" t="s">
        <v>1104</v>
      </c>
      <c r="D563" s="155">
        <v>63</v>
      </c>
      <c r="E563" s="155">
        <v>63</v>
      </c>
      <c r="F563" s="166">
        <v>40987</v>
      </c>
      <c r="G563" s="166">
        <v>40991</v>
      </c>
      <c r="H563" s="157">
        <v>1</v>
      </c>
      <c r="P563" s="160"/>
    </row>
    <row r="564" spans="1:16" ht="15" customHeight="1" x14ac:dyDescent="0.25">
      <c r="A564" s="155" t="s">
        <v>820</v>
      </c>
      <c r="B564" s="155" t="s">
        <v>181</v>
      </c>
      <c r="C564" s="155" t="s">
        <v>1105</v>
      </c>
      <c r="D564" s="155">
        <v>200</v>
      </c>
      <c r="E564" s="155">
        <v>200</v>
      </c>
      <c r="F564" s="166">
        <v>40987</v>
      </c>
      <c r="G564" s="166">
        <v>40983</v>
      </c>
      <c r="H564" s="157">
        <v>1</v>
      </c>
      <c r="I564" s="192" t="s">
        <v>1069</v>
      </c>
      <c r="P564" s="160"/>
    </row>
    <row r="565" spans="1:16" ht="15" customHeight="1" x14ac:dyDescent="0.25">
      <c r="A565" s="155" t="s">
        <v>2714</v>
      </c>
      <c r="B565" s="155" t="s">
        <v>496</v>
      </c>
      <c r="C565" s="155" t="s">
        <v>1106</v>
      </c>
      <c r="D565" s="155">
        <v>100</v>
      </c>
      <c r="E565" s="155">
        <v>100</v>
      </c>
      <c r="F565" s="166">
        <v>40988</v>
      </c>
      <c r="G565" s="166">
        <v>40990</v>
      </c>
      <c r="H565" s="157">
        <v>1</v>
      </c>
      <c r="P565" s="160"/>
    </row>
    <row r="566" spans="1:16" ht="15" customHeight="1" x14ac:dyDescent="0.25">
      <c r="A566" s="155" t="s">
        <v>1107</v>
      </c>
      <c r="B566" s="155" t="s">
        <v>1108</v>
      </c>
      <c r="C566" s="155" t="s">
        <v>1109</v>
      </c>
      <c r="D566" s="155">
        <v>100</v>
      </c>
      <c r="E566" s="155">
        <v>100</v>
      </c>
      <c r="F566" s="166">
        <v>40988</v>
      </c>
      <c r="G566" s="166">
        <v>40994</v>
      </c>
      <c r="H566" s="157">
        <v>1</v>
      </c>
      <c r="P566" s="160"/>
    </row>
    <row r="567" spans="1:16" ht="15" customHeight="1" x14ac:dyDescent="0.25">
      <c r="A567" s="155" t="s">
        <v>1110</v>
      </c>
      <c r="B567" s="155" t="s">
        <v>1111</v>
      </c>
      <c r="C567" s="155" t="s">
        <v>1112</v>
      </c>
      <c r="D567" s="155">
        <v>200</v>
      </c>
      <c r="E567" s="155">
        <v>200</v>
      </c>
      <c r="F567" s="166">
        <v>40988</v>
      </c>
      <c r="G567" s="166">
        <v>40994</v>
      </c>
      <c r="H567" s="157">
        <v>1</v>
      </c>
      <c r="P567" s="160"/>
    </row>
    <row r="568" spans="1:16" ht="15" customHeight="1" x14ac:dyDescent="0.25">
      <c r="A568" s="155" t="s">
        <v>597</v>
      </c>
      <c r="B568" s="155" t="s">
        <v>598</v>
      </c>
      <c r="C568" s="155" t="s">
        <v>1113</v>
      </c>
      <c r="D568" s="155">
        <v>100</v>
      </c>
      <c r="E568" s="155">
        <v>100</v>
      </c>
      <c r="F568" s="166">
        <v>40988</v>
      </c>
      <c r="G568" s="166">
        <v>40994</v>
      </c>
      <c r="H568" s="157">
        <v>1</v>
      </c>
      <c r="P568" s="160"/>
    </row>
    <row r="569" spans="1:16" ht="15" customHeight="1" x14ac:dyDescent="0.25">
      <c r="A569" s="155" t="s">
        <v>1114</v>
      </c>
      <c r="B569" s="155" t="s">
        <v>1115</v>
      </c>
      <c r="C569" s="155" t="s">
        <v>1116</v>
      </c>
      <c r="D569" s="155">
        <v>25</v>
      </c>
      <c r="E569" s="155">
        <v>25</v>
      </c>
      <c r="F569" s="166">
        <v>40988</v>
      </c>
      <c r="G569" s="166">
        <v>40991</v>
      </c>
      <c r="H569" s="157">
        <v>1</v>
      </c>
      <c r="P569" s="160"/>
    </row>
    <row r="570" spans="1:16" ht="15" customHeight="1" x14ac:dyDescent="0.25">
      <c r="A570" s="155" t="s">
        <v>78</v>
      </c>
      <c r="B570" s="155" t="s">
        <v>1117</v>
      </c>
      <c r="C570" s="155" t="s">
        <v>1118</v>
      </c>
      <c r="D570" s="155">
        <v>4</v>
      </c>
      <c r="E570" s="155">
        <v>4</v>
      </c>
      <c r="F570" s="166">
        <v>40988</v>
      </c>
      <c r="G570" s="166">
        <v>40991</v>
      </c>
      <c r="H570" s="157">
        <v>1</v>
      </c>
      <c r="P570" s="160"/>
    </row>
    <row r="571" spans="1:16" ht="15" customHeight="1" x14ac:dyDescent="0.25">
      <c r="A571" s="155" t="s">
        <v>65</v>
      </c>
      <c r="B571" s="155" t="s">
        <v>1119</v>
      </c>
      <c r="C571" s="155" t="s">
        <v>1120</v>
      </c>
      <c r="D571" s="155">
        <v>50</v>
      </c>
      <c r="E571" s="155">
        <v>52</v>
      </c>
      <c r="F571" s="166">
        <v>40988</v>
      </c>
      <c r="G571" s="166">
        <v>40994</v>
      </c>
      <c r="H571" s="157">
        <v>1</v>
      </c>
      <c r="P571" s="160"/>
    </row>
    <row r="572" spans="1:16" ht="15" customHeight="1" x14ac:dyDescent="0.25">
      <c r="A572" s="155" t="s">
        <v>71</v>
      </c>
      <c r="B572" s="155" t="s">
        <v>565</v>
      </c>
      <c r="C572" s="155" t="s">
        <v>1121</v>
      </c>
      <c r="D572" s="155">
        <v>15</v>
      </c>
      <c r="E572" s="155">
        <v>15</v>
      </c>
      <c r="F572" s="166">
        <v>40988</v>
      </c>
      <c r="G572" s="166">
        <v>40983</v>
      </c>
      <c r="H572" s="157">
        <v>1</v>
      </c>
      <c r="I572" s="192" t="s">
        <v>1069</v>
      </c>
      <c r="P572" s="160"/>
    </row>
    <row r="573" spans="1:16" ht="15" customHeight="1" x14ac:dyDescent="0.25">
      <c r="A573" s="155" t="s">
        <v>1122</v>
      </c>
      <c r="B573" s="155" t="s">
        <v>1123</v>
      </c>
      <c r="C573" s="155" t="s">
        <v>1124</v>
      </c>
      <c r="D573" s="155">
        <v>5</v>
      </c>
      <c r="E573" s="155">
        <v>5</v>
      </c>
      <c r="F573" s="166">
        <v>40988</v>
      </c>
      <c r="G573" s="166">
        <v>40997</v>
      </c>
      <c r="H573" s="157">
        <v>1</v>
      </c>
      <c r="P573" s="160"/>
    </row>
    <row r="574" spans="1:16" ht="15" customHeight="1" x14ac:dyDescent="0.25">
      <c r="A574" s="155" t="s">
        <v>1125</v>
      </c>
      <c r="B574" s="155" t="s">
        <v>1126</v>
      </c>
      <c r="C574" s="155" t="s">
        <v>1127</v>
      </c>
      <c r="D574" s="155">
        <v>200</v>
      </c>
      <c r="E574" s="155">
        <v>215</v>
      </c>
      <c r="F574" s="166">
        <v>40988</v>
      </c>
      <c r="G574" s="166">
        <v>40994</v>
      </c>
      <c r="H574" s="157">
        <v>1</v>
      </c>
      <c r="P574" s="160"/>
    </row>
    <row r="575" spans="1:16" ht="15" customHeight="1" x14ac:dyDescent="0.25">
      <c r="A575" s="155" t="s">
        <v>1128</v>
      </c>
      <c r="B575" s="155" t="s">
        <v>1129</v>
      </c>
      <c r="C575" s="155" t="s">
        <v>1130</v>
      </c>
      <c r="D575" s="155">
        <v>5</v>
      </c>
      <c r="E575" s="155">
        <v>5</v>
      </c>
      <c r="F575" s="166">
        <v>40988</v>
      </c>
      <c r="G575" s="166">
        <v>40997</v>
      </c>
      <c r="H575" s="157">
        <v>1</v>
      </c>
      <c r="P575" s="160"/>
    </row>
    <row r="576" spans="1:16" ht="15" customHeight="1" x14ac:dyDescent="0.25">
      <c r="A576" s="155" t="s">
        <v>512</v>
      </c>
      <c r="B576" s="155" t="s">
        <v>1131</v>
      </c>
      <c r="C576" s="155" t="s">
        <v>1132</v>
      </c>
      <c r="D576" s="155">
        <v>10</v>
      </c>
      <c r="E576" s="155">
        <v>10</v>
      </c>
      <c r="F576" s="166">
        <v>40989</v>
      </c>
      <c r="G576" s="166">
        <v>40994</v>
      </c>
      <c r="H576" s="157">
        <v>1</v>
      </c>
      <c r="P576" s="160"/>
    </row>
    <row r="577" spans="1:16" ht="15" customHeight="1" x14ac:dyDescent="0.25">
      <c r="A577" s="155" t="s">
        <v>42</v>
      </c>
      <c r="B577" s="155" t="s">
        <v>1133</v>
      </c>
      <c r="C577" s="155" t="s">
        <v>1134</v>
      </c>
      <c r="D577" s="155">
        <v>10</v>
      </c>
      <c r="E577" s="155">
        <v>10</v>
      </c>
      <c r="F577" s="166">
        <v>40989</v>
      </c>
      <c r="G577" s="166">
        <v>40994</v>
      </c>
      <c r="H577" s="157">
        <v>1</v>
      </c>
      <c r="P577" s="160"/>
    </row>
    <row r="578" spans="1:16" ht="15" customHeight="1" x14ac:dyDescent="0.25">
      <c r="A578" s="155" t="s">
        <v>251</v>
      </c>
      <c r="B578" s="155" t="s">
        <v>1135</v>
      </c>
      <c r="C578" s="155" t="s">
        <v>1136</v>
      </c>
      <c r="D578" s="155">
        <v>10</v>
      </c>
      <c r="E578" s="155">
        <v>10</v>
      </c>
      <c r="F578" s="166">
        <v>40989</v>
      </c>
      <c r="G578" s="166">
        <v>40997</v>
      </c>
      <c r="H578" s="157">
        <v>1</v>
      </c>
      <c r="P578" s="160"/>
    </row>
    <row r="579" spans="1:16" ht="15" customHeight="1" x14ac:dyDescent="0.25">
      <c r="A579" s="155" t="s">
        <v>251</v>
      </c>
      <c r="B579" s="155" t="s">
        <v>1137</v>
      </c>
      <c r="C579" s="155" t="s">
        <v>1138</v>
      </c>
      <c r="D579" s="155">
        <v>20</v>
      </c>
      <c r="E579" s="155">
        <v>20</v>
      </c>
      <c r="F579" s="166">
        <v>40989</v>
      </c>
      <c r="G579" s="166">
        <v>41000</v>
      </c>
      <c r="H579" s="157">
        <v>1</v>
      </c>
      <c r="P579" s="160"/>
    </row>
    <row r="580" spans="1:16" ht="15" customHeight="1" x14ac:dyDescent="0.25">
      <c r="A580" s="155" t="s">
        <v>597</v>
      </c>
      <c r="B580" s="155" t="s">
        <v>1139</v>
      </c>
      <c r="C580" s="155" t="s">
        <v>1140</v>
      </c>
      <c r="D580" s="155">
        <v>250</v>
      </c>
      <c r="E580" s="155">
        <v>250</v>
      </c>
      <c r="F580" s="166">
        <v>40990</v>
      </c>
      <c r="G580" s="166">
        <v>40994</v>
      </c>
      <c r="H580" s="157">
        <v>1</v>
      </c>
      <c r="P580" s="160"/>
    </row>
    <row r="581" spans="1:16" ht="15" customHeight="1" x14ac:dyDescent="0.25">
      <c r="A581" s="155" t="s">
        <v>173</v>
      </c>
      <c r="B581" s="155" t="s">
        <v>1141</v>
      </c>
      <c r="C581" s="155" t="s">
        <v>1142</v>
      </c>
      <c r="D581" s="155">
        <v>500</v>
      </c>
      <c r="E581" s="155">
        <v>504</v>
      </c>
      <c r="F581" s="166">
        <v>40990</v>
      </c>
      <c r="G581" s="166">
        <v>40996</v>
      </c>
      <c r="H581" s="157">
        <v>1</v>
      </c>
      <c r="P581" s="160"/>
    </row>
    <row r="582" spans="1:16" ht="15" customHeight="1" x14ac:dyDescent="0.25">
      <c r="A582" s="155" t="s">
        <v>12</v>
      </c>
      <c r="B582" s="155" t="s">
        <v>424</v>
      </c>
      <c r="C582" s="155" t="s">
        <v>1143</v>
      </c>
      <c r="D582" s="155">
        <v>10</v>
      </c>
      <c r="E582" s="155">
        <v>10</v>
      </c>
      <c r="F582" s="166">
        <v>40990</v>
      </c>
      <c r="G582" s="166">
        <v>40995</v>
      </c>
      <c r="H582" s="157">
        <v>1</v>
      </c>
      <c r="P582" s="160"/>
    </row>
    <row r="583" spans="1:16" ht="15" customHeight="1" x14ac:dyDescent="0.25">
      <c r="A583" s="155" t="s">
        <v>12</v>
      </c>
      <c r="B583" s="155" t="s">
        <v>524</v>
      </c>
      <c r="C583" s="155" t="s">
        <v>364</v>
      </c>
      <c r="D583" s="155">
        <v>10</v>
      </c>
      <c r="E583" s="155">
        <v>10</v>
      </c>
      <c r="F583" s="166">
        <v>40990</v>
      </c>
      <c r="G583" s="166">
        <v>40995</v>
      </c>
      <c r="H583" s="157">
        <v>1</v>
      </c>
      <c r="P583" s="160"/>
    </row>
    <row r="584" spans="1:16" ht="15" customHeight="1" x14ac:dyDescent="0.25">
      <c r="A584" s="155" t="s">
        <v>136</v>
      </c>
      <c r="B584" s="155" t="s">
        <v>137</v>
      </c>
      <c r="C584" s="155" t="s">
        <v>1144</v>
      </c>
      <c r="D584" s="155">
        <v>250</v>
      </c>
      <c r="E584" s="155">
        <v>250</v>
      </c>
      <c r="F584" s="166">
        <v>40990</v>
      </c>
      <c r="G584" s="166">
        <v>40994</v>
      </c>
      <c r="H584" s="157">
        <v>1</v>
      </c>
      <c r="P584" s="160"/>
    </row>
    <row r="585" spans="1:16" ht="15" customHeight="1" x14ac:dyDescent="0.25">
      <c r="A585" s="155" t="s">
        <v>1145</v>
      </c>
      <c r="B585" s="155" t="s">
        <v>1146</v>
      </c>
      <c r="C585" s="155" t="s">
        <v>1147</v>
      </c>
      <c r="D585" s="155">
        <v>10</v>
      </c>
      <c r="E585" s="155">
        <v>10</v>
      </c>
      <c r="F585" s="166">
        <v>40990</v>
      </c>
      <c r="G585" s="166">
        <v>40994</v>
      </c>
      <c r="H585" s="157">
        <v>1</v>
      </c>
      <c r="P585" s="160"/>
    </row>
    <row r="586" spans="1:16" ht="15" customHeight="1" x14ac:dyDescent="0.25">
      <c r="A586" s="155" t="s">
        <v>520</v>
      </c>
      <c r="B586" s="155" t="s">
        <v>609</v>
      </c>
      <c r="C586" s="155" t="s">
        <v>1148</v>
      </c>
      <c r="D586" s="155">
        <v>1000</v>
      </c>
      <c r="E586" s="155">
        <v>1000</v>
      </c>
      <c r="F586" s="166">
        <v>40990</v>
      </c>
      <c r="G586" s="166" t="s">
        <v>829</v>
      </c>
      <c r="H586" s="157">
        <v>1</v>
      </c>
      <c r="P586" s="160"/>
    </row>
    <row r="587" spans="1:16" ht="15" customHeight="1" x14ac:dyDescent="0.25">
      <c r="A587" s="155" t="s">
        <v>1128</v>
      </c>
      <c r="B587" s="155" t="s">
        <v>1149</v>
      </c>
      <c r="C587" s="155" t="s">
        <v>1150</v>
      </c>
      <c r="D587" s="155">
        <v>5</v>
      </c>
      <c r="E587" s="155">
        <v>5</v>
      </c>
      <c r="F587" s="166">
        <v>40990</v>
      </c>
      <c r="G587" s="166">
        <v>40988</v>
      </c>
      <c r="H587" s="157">
        <v>1</v>
      </c>
      <c r="I587" s="192" t="s">
        <v>2167</v>
      </c>
      <c r="P587" s="160"/>
    </row>
    <row r="588" spans="1:16" ht="15" customHeight="1" x14ac:dyDescent="0.25">
      <c r="A588" s="155" t="s">
        <v>634</v>
      </c>
      <c r="B588" s="155" t="s">
        <v>1151</v>
      </c>
      <c r="C588" s="155" t="s">
        <v>1152</v>
      </c>
      <c r="D588" s="155">
        <v>6</v>
      </c>
      <c r="E588" s="155">
        <v>6</v>
      </c>
      <c r="F588" s="166">
        <v>40990</v>
      </c>
      <c r="G588" s="166">
        <v>40977</v>
      </c>
      <c r="H588" s="157">
        <v>1</v>
      </c>
      <c r="I588" s="192" t="s">
        <v>1069</v>
      </c>
      <c r="P588" s="160"/>
    </row>
    <row r="589" spans="1:16" ht="15" customHeight="1" x14ac:dyDescent="0.25">
      <c r="A589" s="155" t="s">
        <v>71</v>
      </c>
      <c r="B589" s="155" t="s">
        <v>102</v>
      </c>
      <c r="C589" s="155" t="s">
        <v>1153</v>
      </c>
      <c r="D589" s="155">
        <v>20</v>
      </c>
      <c r="E589" s="155">
        <v>20</v>
      </c>
      <c r="F589" s="166">
        <v>40991</v>
      </c>
      <c r="G589" s="166">
        <v>41011</v>
      </c>
      <c r="H589" s="157">
        <v>1</v>
      </c>
      <c r="P589" s="160"/>
    </row>
    <row r="590" spans="1:16" ht="15" customHeight="1" x14ac:dyDescent="0.25">
      <c r="A590" s="155" t="s">
        <v>1154</v>
      </c>
      <c r="B590" s="155" t="s">
        <v>1155</v>
      </c>
      <c r="C590" s="155" t="s">
        <v>1156</v>
      </c>
      <c r="D590" s="155">
        <v>100</v>
      </c>
      <c r="E590" s="155">
        <v>100</v>
      </c>
      <c r="F590" s="166">
        <v>40991</v>
      </c>
      <c r="G590" s="166">
        <v>40997</v>
      </c>
      <c r="H590" s="157">
        <v>1</v>
      </c>
      <c r="P590" s="160"/>
    </row>
    <row r="591" spans="1:16" ht="15" customHeight="1" x14ac:dyDescent="0.25">
      <c r="A591" s="155" t="s">
        <v>36</v>
      </c>
      <c r="B591" s="155" t="s">
        <v>1157</v>
      </c>
      <c r="C591" s="155" t="s">
        <v>1158</v>
      </c>
      <c r="D591" s="155">
        <v>50</v>
      </c>
      <c r="E591" s="155">
        <v>54</v>
      </c>
      <c r="F591" s="166">
        <v>40991</v>
      </c>
      <c r="G591" s="166">
        <v>40995</v>
      </c>
      <c r="H591" s="157">
        <v>1</v>
      </c>
      <c r="P591" s="160"/>
    </row>
    <row r="592" spans="1:16" ht="15" customHeight="1" x14ac:dyDescent="0.25">
      <c r="A592" s="155" t="s">
        <v>679</v>
      </c>
      <c r="B592" s="155" t="s">
        <v>1004</v>
      </c>
      <c r="C592" s="155" t="s">
        <v>1159</v>
      </c>
      <c r="D592" s="155">
        <v>100</v>
      </c>
      <c r="E592" s="155">
        <v>100</v>
      </c>
      <c r="F592" s="166">
        <v>40991</v>
      </c>
      <c r="G592" s="166">
        <v>41001</v>
      </c>
      <c r="H592" s="157">
        <v>1</v>
      </c>
      <c r="P592" s="160"/>
    </row>
    <row r="593" spans="1:16" ht="15" customHeight="1" x14ac:dyDescent="0.25">
      <c r="A593" s="155" t="s">
        <v>679</v>
      </c>
      <c r="B593" s="155" t="s">
        <v>681</v>
      </c>
      <c r="C593" s="155" t="s">
        <v>1160</v>
      </c>
      <c r="D593" s="155">
        <v>100</v>
      </c>
      <c r="E593" s="155">
        <v>100</v>
      </c>
      <c r="F593" s="166">
        <v>40991</v>
      </c>
      <c r="G593" s="166">
        <v>41001</v>
      </c>
      <c r="H593" s="157">
        <v>1</v>
      </c>
      <c r="P593" s="160"/>
    </row>
    <row r="594" spans="1:16" ht="15" customHeight="1" x14ac:dyDescent="0.25">
      <c r="A594" s="155" t="s">
        <v>748</v>
      </c>
      <c r="B594" s="155" t="s">
        <v>1161</v>
      </c>
      <c r="C594" s="155" t="s">
        <v>1162</v>
      </c>
      <c r="D594" s="155">
        <v>50</v>
      </c>
      <c r="E594" s="155">
        <v>50</v>
      </c>
      <c r="F594" s="166">
        <v>40991</v>
      </c>
      <c r="G594" s="166">
        <v>40996</v>
      </c>
      <c r="H594" s="157">
        <v>1</v>
      </c>
      <c r="P594" s="160"/>
    </row>
    <row r="595" spans="1:16" ht="15" customHeight="1" x14ac:dyDescent="0.25">
      <c r="A595" s="155" t="s">
        <v>1128</v>
      </c>
      <c r="B595" s="155" t="s">
        <v>1163</v>
      </c>
      <c r="C595" s="155" t="s">
        <v>1164</v>
      </c>
      <c r="D595" s="155">
        <v>5</v>
      </c>
      <c r="E595" s="155">
        <v>5</v>
      </c>
      <c r="F595" s="166">
        <v>40991</v>
      </c>
      <c r="G595" s="166">
        <v>40994</v>
      </c>
      <c r="H595" s="157">
        <v>1</v>
      </c>
      <c r="P595" s="160"/>
    </row>
    <row r="596" spans="1:16" ht="15" customHeight="1" x14ac:dyDescent="0.25">
      <c r="A596" s="155" t="s">
        <v>36</v>
      </c>
      <c r="B596" s="155" t="s">
        <v>812</v>
      </c>
      <c r="C596" s="155" t="s">
        <v>1165</v>
      </c>
      <c r="D596" s="155">
        <v>50</v>
      </c>
      <c r="E596" s="155">
        <v>56</v>
      </c>
      <c r="F596" s="166">
        <v>40991</v>
      </c>
      <c r="G596" s="166">
        <v>40995</v>
      </c>
      <c r="H596" s="157">
        <v>1</v>
      </c>
      <c r="P596" s="160"/>
    </row>
    <row r="597" spans="1:16" ht="15" customHeight="1" x14ac:dyDescent="0.25">
      <c r="A597" s="155" t="s">
        <v>71</v>
      </c>
      <c r="B597" s="155" t="s">
        <v>567</v>
      </c>
      <c r="C597" s="155" t="s">
        <v>1166</v>
      </c>
      <c r="D597" s="155">
        <v>15</v>
      </c>
      <c r="E597" s="155">
        <v>15</v>
      </c>
      <c r="F597" s="166">
        <v>40991</v>
      </c>
      <c r="G597" s="166">
        <v>40998</v>
      </c>
      <c r="H597" s="157">
        <v>1</v>
      </c>
      <c r="P597" s="160"/>
    </row>
    <row r="598" spans="1:16" ht="15" customHeight="1" x14ac:dyDescent="0.25">
      <c r="A598" s="155" t="s">
        <v>299</v>
      </c>
      <c r="B598" s="155" t="s">
        <v>300</v>
      </c>
      <c r="C598" s="155" t="s">
        <v>1167</v>
      </c>
      <c r="D598" s="155">
        <v>25</v>
      </c>
      <c r="E598" s="155">
        <v>25</v>
      </c>
      <c r="F598" s="166">
        <v>40991</v>
      </c>
      <c r="G598" s="166">
        <v>41005</v>
      </c>
      <c r="H598" s="157">
        <v>1</v>
      </c>
      <c r="P598" s="160"/>
    </row>
    <row r="599" spans="1:16" ht="15" customHeight="1" x14ac:dyDescent="0.25">
      <c r="A599" s="155" t="s">
        <v>71</v>
      </c>
      <c r="B599" s="155" t="s">
        <v>1168</v>
      </c>
      <c r="C599" s="155" t="s">
        <v>1169</v>
      </c>
      <c r="D599" s="155">
        <v>20</v>
      </c>
      <c r="E599" s="155">
        <v>20</v>
      </c>
      <c r="F599" s="166">
        <v>40991</v>
      </c>
      <c r="G599" s="166">
        <v>41005</v>
      </c>
      <c r="H599" s="157">
        <v>1</v>
      </c>
      <c r="P599" s="160"/>
    </row>
    <row r="600" spans="1:16" ht="15" customHeight="1" x14ac:dyDescent="0.25">
      <c r="A600" s="155" t="s">
        <v>173</v>
      </c>
      <c r="B600" s="155" t="s">
        <v>1170</v>
      </c>
      <c r="C600" s="155" t="s">
        <v>1171</v>
      </c>
      <c r="D600" s="155">
        <v>102</v>
      </c>
      <c r="E600" s="155">
        <v>103</v>
      </c>
      <c r="F600" s="166">
        <v>40994</v>
      </c>
      <c r="G600" s="166">
        <v>41002</v>
      </c>
      <c r="H600" s="157">
        <v>1</v>
      </c>
      <c r="P600" s="160"/>
    </row>
    <row r="601" spans="1:16" ht="15" customHeight="1" x14ac:dyDescent="0.25">
      <c r="A601" s="155" t="s">
        <v>173</v>
      </c>
      <c r="B601" s="155" t="s">
        <v>445</v>
      </c>
      <c r="C601" s="155" t="s">
        <v>364</v>
      </c>
      <c r="D601" s="155">
        <v>102</v>
      </c>
      <c r="E601" s="155">
        <v>102</v>
      </c>
      <c r="F601" s="166">
        <v>40994</v>
      </c>
      <c r="G601" s="166">
        <v>41002</v>
      </c>
      <c r="H601" s="157">
        <v>1</v>
      </c>
      <c r="P601" s="160"/>
    </row>
    <row r="602" spans="1:16" ht="15" customHeight="1" x14ac:dyDescent="0.25">
      <c r="A602" s="155" t="s">
        <v>520</v>
      </c>
      <c r="B602" s="155" t="s">
        <v>964</v>
      </c>
      <c r="C602" s="155" t="s">
        <v>1172</v>
      </c>
      <c r="D602" s="155">
        <v>100</v>
      </c>
      <c r="E602" s="155">
        <v>100</v>
      </c>
      <c r="F602" s="166">
        <v>40994</v>
      </c>
      <c r="G602" s="166">
        <v>41002</v>
      </c>
      <c r="H602" s="157">
        <v>1</v>
      </c>
      <c r="P602" s="160"/>
    </row>
    <row r="603" spans="1:16" ht="15" customHeight="1" x14ac:dyDescent="0.25">
      <c r="A603" s="155" t="s">
        <v>520</v>
      </c>
      <c r="B603" s="155" t="s">
        <v>964</v>
      </c>
      <c r="C603" s="155" t="s">
        <v>364</v>
      </c>
      <c r="D603" s="155">
        <v>200</v>
      </c>
      <c r="E603" s="155">
        <v>200</v>
      </c>
      <c r="F603" s="166">
        <v>40994</v>
      </c>
      <c r="G603" s="166">
        <v>41002</v>
      </c>
      <c r="H603" s="157">
        <v>1</v>
      </c>
      <c r="P603" s="160"/>
    </row>
    <row r="604" spans="1:16" ht="15" customHeight="1" x14ac:dyDescent="0.25">
      <c r="A604" s="155" t="s">
        <v>520</v>
      </c>
      <c r="B604" s="155" t="s">
        <v>521</v>
      </c>
      <c r="C604" s="155" t="s">
        <v>1173</v>
      </c>
      <c r="D604" s="155">
        <v>250</v>
      </c>
      <c r="E604" s="155">
        <v>250</v>
      </c>
      <c r="F604" s="166">
        <v>40994</v>
      </c>
      <c r="G604" s="166">
        <v>41001</v>
      </c>
      <c r="H604" s="157">
        <v>1</v>
      </c>
      <c r="P604" s="160"/>
    </row>
    <row r="605" spans="1:16" ht="15" customHeight="1" x14ac:dyDescent="0.25">
      <c r="A605" s="155" t="s">
        <v>748</v>
      </c>
      <c r="B605" s="155" t="s">
        <v>1174</v>
      </c>
      <c r="C605" s="155" t="s">
        <v>1175</v>
      </c>
      <c r="D605" s="155">
        <v>84</v>
      </c>
      <c r="E605" s="155">
        <v>84</v>
      </c>
      <c r="F605" s="166">
        <v>40994</v>
      </c>
      <c r="G605" s="166">
        <v>40998</v>
      </c>
      <c r="H605" s="157">
        <v>1</v>
      </c>
      <c r="P605" s="160"/>
    </row>
    <row r="606" spans="1:16" ht="15" customHeight="1" x14ac:dyDescent="0.25">
      <c r="A606" s="155" t="s">
        <v>911</v>
      </c>
      <c r="B606" s="155" t="s">
        <v>1176</v>
      </c>
      <c r="C606" s="155" t="s">
        <v>1177</v>
      </c>
      <c r="D606" s="155">
        <v>450</v>
      </c>
      <c r="E606" s="155">
        <v>450</v>
      </c>
      <c r="F606" s="166">
        <v>40994</v>
      </c>
      <c r="G606" s="166" t="s">
        <v>1178</v>
      </c>
      <c r="H606" s="157">
        <v>1</v>
      </c>
      <c r="P606" s="160"/>
    </row>
    <row r="607" spans="1:16" ht="15" customHeight="1" x14ac:dyDescent="0.25">
      <c r="A607" s="155" t="s">
        <v>520</v>
      </c>
      <c r="B607" s="155" t="s">
        <v>533</v>
      </c>
      <c r="C607" s="155" t="s">
        <v>1179</v>
      </c>
      <c r="D607" s="155">
        <v>100</v>
      </c>
      <c r="E607" s="155">
        <v>100</v>
      </c>
      <c r="F607" s="166">
        <v>40994</v>
      </c>
      <c r="G607" s="166">
        <v>41001</v>
      </c>
      <c r="H607" s="157">
        <v>1</v>
      </c>
      <c r="P607" s="160"/>
    </row>
    <row r="608" spans="1:16" ht="15" customHeight="1" x14ac:dyDescent="0.25">
      <c r="A608" s="155" t="s">
        <v>1180</v>
      </c>
      <c r="B608" s="155" t="s">
        <v>1181</v>
      </c>
      <c r="C608" s="155" t="s">
        <v>1182</v>
      </c>
      <c r="D608" s="155">
        <v>100</v>
      </c>
      <c r="E608" s="155">
        <v>106</v>
      </c>
      <c r="F608" s="166">
        <v>40995</v>
      </c>
      <c r="G608" s="166">
        <v>40997</v>
      </c>
      <c r="H608" s="157">
        <v>1</v>
      </c>
      <c r="P608" s="160"/>
    </row>
    <row r="609" spans="1:16" ht="15" customHeight="1" x14ac:dyDescent="0.25">
      <c r="A609" s="155" t="s">
        <v>492</v>
      </c>
      <c r="B609" s="155" t="s">
        <v>493</v>
      </c>
      <c r="C609" s="155" t="s">
        <v>1183</v>
      </c>
      <c r="D609" s="155">
        <v>5088</v>
      </c>
      <c r="E609" s="155">
        <v>5088</v>
      </c>
      <c r="F609" s="166">
        <v>40995</v>
      </c>
      <c r="G609" s="166">
        <v>40989</v>
      </c>
      <c r="H609" s="157">
        <v>0</v>
      </c>
      <c r="I609" s="192" t="s">
        <v>1184</v>
      </c>
      <c r="P609" s="160"/>
    </row>
    <row r="610" spans="1:16" ht="15" customHeight="1" x14ac:dyDescent="0.25">
      <c r="A610" s="155" t="s">
        <v>492</v>
      </c>
      <c r="B610" s="155" t="s">
        <v>495</v>
      </c>
      <c r="C610" s="155" t="s">
        <v>284</v>
      </c>
      <c r="D610" s="155">
        <v>5088</v>
      </c>
      <c r="E610" s="155">
        <v>5088</v>
      </c>
      <c r="F610" s="166">
        <v>40995</v>
      </c>
      <c r="G610" s="166">
        <v>40989</v>
      </c>
      <c r="H610" s="157">
        <v>0</v>
      </c>
      <c r="I610" s="192" t="s">
        <v>1184</v>
      </c>
      <c r="P610" s="160"/>
    </row>
    <row r="611" spans="1:16" ht="15" customHeight="1" x14ac:dyDescent="0.25">
      <c r="A611" s="155" t="s">
        <v>544</v>
      </c>
      <c r="B611" s="155" t="s">
        <v>545</v>
      </c>
      <c r="C611" s="155" t="s">
        <v>1185</v>
      </c>
      <c r="D611" s="155">
        <v>75</v>
      </c>
      <c r="E611" s="155">
        <v>75</v>
      </c>
      <c r="F611" s="166">
        <v>40996</v>
      </c>
      <c r="G611" s="166">
        <v>41002</v>
      </c>
      <c r="H611" s="157">
        <v>1</v>
      </c>
      <c r="P611" s="160"/>
    </row>
    <row r="612" spans="1:16" ht="15" customHeight="1" x14ac:dyDescent="0.25">
      <c r="A612" s="155" t="s">
        <v>544</v>
      </c>
      <c r="B612" s="155" t="s">
        <v>1186</v>
      </c>
      <c r="C612" s="155" t="s">
        <v>1187</v>
      </c>
      <c r="D612" s="155">
        <v>500</v>
      </c>
      <c r="E612" s="155">
        <v>504</v>
      </c>
      <c r="F612" s="166">
        <v>40996</v>
      </c>
      <c r="G612" s="166">
        <v>41003</v>
      </c>
      <c r="H612" s="157">
        <v>1</v>
      </c>
      <c r="P612" s="160"/>
    </row>
    <row r="613" spans="1:16" ht="15" customHeight="1" x14ac:dyDescent="0.25">
      <c r="A613" s="155" t="s">
        <v>1089</v>
      </c>
      <c r="B613" s="155" t="s">
        <v>1090</v>
      </c>
      <c r="C613" s="155" t="s">
        <v>1188</v>
      </c>
      <c r="D613" s="155">
        <v>95</v>
      </c>
      <c r="E613" s="155">
        <v>95</v>
      </c>
      <c r="F613" s="166">
        <v>40996</v>
      </c>
      <c r="G613" s="166">
        <v>41003</v>
      </c>
      <c r="H613" s="157">
        <v>1</v>
      </c>
      <c r="P613" s="160"/>
    </row>
    <row r="614" spans="1:16" ht="15" customHeight="1" x14ac:dyDescent="0.25">
      <c r="A614" s="155" t="s">
        <v>1189</v>
      </c>
      <c r="B614" s="155" t="s">
        <v>1190</v>
      </c>
      <c r="C614" s="155" t="s">
        <v>1191</v>
      </c>
      <c r="D614" s="155">
        <v>50</v>
      </c>
      <c r="E614" s="155">
        <v>50</v>
      </c>
      <c r="F614" s="166">
        <v>40996</v>
      </c>
      <c r="G614" s="166">
        <v>40998</v>
      </c>
      <c r="H614" s="157">
        <v>1</v>
      </c>
      <c r="P614" s="160"/>
    </row>
    <row r="615" spans="1:16" ht="15" customHeight="1" x14ac:dyDescent="0.25">
      <c r="A615" s="155" t="s">
        <v>254</v>
      </c>
      <c r="B615" s="155" t="s">
        <v>255</v>
      </c>
      <c r="C615" s="155" t="s">
        <v>1192</v>
      </c>
      <c r="D615" s="155">
        <v>100</v>
      </c>
      <c r="E615" s="155">
        <v>100</v>
      </c>
      <c r="F615" s="166">
        <v>40996</v>
      </c>
      <c r="G615" s="166">
        <v>40998</v>
      </c>
      <c r="H615" s="157">
        <v>1</v>
      </c>
      <c r="P615" s="160"/>
    </row>
    <row r="616" spans="1:16" ht="15" customHeight="1" x14ac:dyDescent="0.25">
      <c r="A616" s="155" t="s">
        <v>1122</v>
      </c>
      <c r="B616" s="155" t="s">
        <v>1193</v>
      </c>
      <c r="C616" s="155" t="s">
        <v>1194</v>
      </c>
      <c r="D616" s="155">
        <v>3</v>
      </c>
      <c r="E616" s="155">
        <v>3</v>
      </c>
      <c r="F616" s="166">
        <v>40996</v>
      </c>
      <c r="G616" s="166">
        <v>40988</v>
      </c>
      <c r="H616" s="157">
        <v>1</v>
      </c>
      <c r="I616" s="192" t="s">
        <v>2167</v>
      </c>
      <c r="P616" s="160"/>
    </row>
    <row r="617" spans="1:16" ht="15" customHeight="1" x14ac:dyDescent="0.25">
      <c r="A617" s="155" t="s">
        <v>1122</v>
      </c>
      <c r="B617" s="155" t="s">
        <v>1195</v>
      </c>
      <c r="C617" s="155" t="s">
        <v>284</v>
      </c>
      <c r="D617" s="155">
        <v>20</v>
      </c>
      <c r="E617" s="155">
        <v>20</v>
      </c>
      <c r="F617" s="166">
        <v>40996</v>
      </c>
      <c r="G617" s="166">
        <v>40988</v>
      </c>
      <c r="H617" s="157">
        <v>1</v>
      </c>
      <c r="I617" s="192" t="s">
        <v>2167</v>
      </c>
      <c r="P617" s="160"/>
    </row>
    <row r="618" spans="1:16" ht="15" customHeight="1" x14ac:dyDescent="0.25">
      <c r="A618" s="155" t="s">
        <v>71</v>
      </c>
      <c r="B618" s="155" t="s">
        <v>272</v>
      </c>
      <c r="C618" s="155" t="s">
        <v>1196</v>
      </c>
      <c r="D618" s="155">
        <v>2</v>
      </c>
      <c r="E618" s="155">
        <v>2</v>
      </c>
      <c r="F618" s="166">
        <v>40996</v>
      </c>
      <c r="G618" s="166">
        <v>40998</v>
      </c>
      <c r="H618" s="157">
        <v>1</v>
      </c>
      <c r="P618" s="160"/>
    </row>
    <row r="619" spans="1:16" ht="15" customHeight="1" x14ac:dyDescent="0.25">
      <c r="A619" s="155" t="s">
        <v>786</v>
      </c>
      <c r="B619" s="155" t="s">
        <v>1197</v>
      </c>
      <c r="C619" s="155" t="s">
        <v>1198</v>
      </c>
      <c r="D619" s="155">
        <v>1000</v>
      </c>
      <c r="E619" s="155">
        <v>1006</v>
      </c>
      <c r="F619" s="166">
        <v>40996</v>
      </c>
      <c r="G619" s="166">
        <v>41005</v>
      </c>
      <c r="H619" s="157">
        <v>1</v>
      </c>
      <c r="P619" s="160"/>
    </row>
    <row r="620" spans="1:16" ht="15" customHeight="1" x14ac:dyDescent="0.25">
      <c r="A620" s="155" t="s">
        <v>520</v>
      </c>
      <c r="B620" s="155" t="s">
        <v>1023</v>
      </c>
      <c r="C620" s="155" t="s">
        <v>1199</v>
      </c>
      <c r="D620" s="155">
        <v>125</v>
      </c>
      <c r="E620" s="155">
        <v>125</v>
      </c>
      <c r="F620" s="166">
        <v>40996</v>
      </c>
      <c r="G620" s="166">
        <v>41003</v>
      </c>
      <c r="H620" s="157">
        <v>1</v>
      </c>
      <c r="P620" s="160"/>
    </row>
    <row r="621" spans="1:16" ht="15" customHeight="1" x14ac:dyDescent="0.25">
      <c r="A621" s="155" t="s">
        <v>1200</v>
      </c>
      <c r="B621" s="155" t="s">
        <v>1201</v>
      </c>
      <c r="C621" s="155" t="s">
        <v>1202</v>
      </c>
      <c r="D621" s="155">
        <v>10</v>
      </c>
      <c r="E621" s="155">
        <v>10</v>
      </c>
      <c r="F621" s="166">
        <v>40996</v>
      </c>
      <c r="G621" s="166">
        <v>40997</v>
      </c>
      <c r="H621" s="157">
        <v>1</v>
      </c>
      <c r="P621" s="160"/>
    </row>
    <row r="622" spans="1:16" ht="15" customHeight="1" x14ac:dyDescent="0.25">
      <c r="A622" s="155" t="s">
        <v>462</v>
      </c>
      <c r="B622" s="155" t="s">
        <v>463</v>
      </c>
      <c r="C622" s="155" t="s">
        <v>1203</v>
      </c>
      <c r="D622" s="155">
        <v>30</v>
      </c>
      <c r="E622" s="155">
        <v>30</v>
      </c>
      <c r="F622" s="166">
        <v>40996</v>
      </c>
      <c r="G622" s="166">
        <v>40999</v>
      </c>
      <c r="H622" s="157">
        <v>1</v>
      </c>
      <c r="P622" s="160"/>
    </row>
    <row r="623" spans="1:16" ht="15" customHeight="1" x14ac:dyDescent="0.25">
      <c r="A623" s="155" t="s">
        <v>1180</v>
      </c>
      <c r="B623" s="155" t="s">
        <v>1204</v>
      </c>
      <c r="C623" s="155" t="s">
        <v>1205</v>
      </c>
      <c r="D623" s="155">
        <v>100</v>
      </c>
      <c r="E623" s="155">
        <v>25</v>
      </c>
      <c r="F623" s="166">
        <v>40996</v>
      </c>
      <c r="G623" s="166">
        <v>40998</v>
      </c>
      <c r="H623" s="157">
        <v>1</v>
      </c>
      <c r="P623" s="160"/>
    </row>
    <row r="624" spans="1:16" ht="15" customHeight="1" x14ac:dyDescent="0.25">
      <c r="A624" s="155" t="s">
        <v>78</v>
      </c>
      <c r="B624" s="155" t="s">
        <v>1206</v>
      </c>
      <c r="C624" s="155" t="s">
        <v>1207</v>
      </c>
      <c r="D624" s="155">
        <v>4</v>
      </c>
      <c r="E624" s="155">
        <v>4</v>
      </c>
      <c r="F624" s="166">
        <v>40997</v>
      </c>
      <c r="G624" s="166">
        <v>41001</v>
      </c>
      <c r="H624" s="157">
        <v>1</v>
      </c>
      <c r="P624" s="160"/>
    </row>
    <row r="625" spans="1:16" ht="15" customHeight="1" x14ac:dyDescent="0.25">
      <c r="A625" s="155" t="s">
        <v>1208</v>
      </c>
      <c r="B625" s="155" t="s">
        <v>1209</v>
      </c>
      <c r="C625" s="155" t="s">
        <v>1210</v>
      </c>
      <c r="D625" s="155">
        <v>150</v>
      </c>
      <c r="E625" s="155">
        <v>150</v>
      </c>
      <c r="F625" s="166">
        <v>40997</v>
      </c>
      <c r="G625" s="166">
        <v>40997</v>
      </c>
      <c r="H625" s="157">
        <v>1</v>
      </c>
      <c r="P625" s="160"/>
    </row>
    <row r="626" spans="1:16" ht="15" customHeight="1" x14ac:dyDescent="0.25">
      <c r="A626" s="155" t="s">
        <v>742</v>
      </c>
      <c r="B626" s="155" t="s">
        <v>1211</v>
      </c>
      <c r="C626" s="155" t="s">
        <v>1212</v>
      </c>
      <c r="D626" s="155">
        <v>110</v>
      </c>
      <c r="E626" s="155">
        <v>110</v>
      </c>
      <c r="F626" s="166">
        <v>40997</v>
      </c>
      <c r="G626" s="166">
        <v>40997</v>
      </c>
      <c r="H626" s="157">
        <v>1</v>
      </c>
      <c r="P626" s="160"/>
    </row>
    <row r="627" spans="1:16" ht="15" customHeight="1" x14ac:dyDescent="0.25">
      <c r="A627" s="155" t="s">
        <v>1070</v>
      </c>
      <c r="B627" s="155" t="s">
        <v>1213</v>
      </c>
      <c r="C627" s="155" t="s">
        <v>1214</v>
      </c>
      <c r="D627" s="155">
        <v>25</v>
      </c>
      <c r="E627" s="155">
        <v>25</v>
      </c>
      <c r="F627" s="166">
        <v>40997</v>
      </c>
      <c r="G627" s="166">
        <v>40994</v>
      </c>
      <c r="H627" s="157">
        <v>1</v>
      </c>
      <c r="I627" s="192" t="s">
        <v>2165</v>
      </c>
      <c r="P627" s="160"/>
    </row>
    <row r="628" spans="1:16" ht="15" customHeight="1" x14ac:dyDescent="0.25">
      <c r="A628" s="155" t="s">
        <v>1070</v>
      </c>
      <c r="B628" s="155" t="s">
        <v>1215</v>
      </c>
      <c r="C628" s="155" t="s">
        <v>284</v>
      </c>
      <c r="D628" s="155">
        <v>25</v>
      </c>
      <c r="E628" s="155">
        <v>25</v>
      </c>
      <c r="F628" s="166">
        <v>40997</v>
      </c>
      <c r="G628" s="166">
        <v>40994</v>
      </c>
      <c r="H628" s="157">
        <v>1</v>
      </c>
      <c r="I628" s="192" t="s">
        <v>2165</v>
      </c>
      <c r="P628" s="160"/>
    </row>
    <row r="629" spans="1:16" ht="15" customHeight="1" x14ac:dyDescent="0.25">
      <c r="A629" s="155" t="s">
        <v>1070</v>
      </c>
      <c r="B629" s="155" t="s">
        <v>1216</v>
      </c>
      <c r="C629" s="155" t="s">
        <v>1217</v>
      </c>
      <c r="D629" s="155">
        <v>80</v>
      </c>
      <c r="E629" s="155">
        <v>80</v>
      </c>
      <c r="F629" s="166">
        <v>40997</v>
      </c>
      <c r="G629" s="166">
        <v>40994</v>
      </c>
      <c r="H629" s="157">
        <v>1</v>
      </c>
      <c r="I629" s="192" t="s">
        <v>2165</v>
      </c>
      <c r="P629" s="160"/>
    </row>
    <row r="630" spans="1:16" ht="15" customHeight="1" x14ac:dyDescent="0.25">
      <c r="A630" s="155" t="s">
        <v>835</v>
      </c>
      <c r="B630" s="155" t="s">
        <v>836</v>
      </c>
      <c r="C630" s="155" t="s">
        <v>1218</v>
      </c>
      <c r="D630" s="155">
        <v>5</v>
      </c>
      <c r="E630" s="155">
        <v>5</v>
      </c>
      <c r="F630" s="166">
        <v>40998</v>
      </c>
      <c r="G630" s="166">
        <v>41004</v>
      </c>
      <c r="H630" s="157">
        <v>1</v>
      </c>
      <c r="P630" s="160"/>
    </row>
    <row r="631" spans="1:16" ht="15" customHeight="1" x14ac:dyDescent="0.25">
      <c r="A631" s="155" t="s">
        <v>29</v>
      </c>
      <c r="B631" s="155" t="s">
        <v>1219</v>
      </c>
      <c r="C631" s="155" t="s">
        <v>1220</v>
      </c>
      <c r="D631" s="155">
        <v>100</v>
      </c>
      <c r="E631" s="155">
        <v>102</v>
      </c>
      <c r="F631" s="166">
        <v>40998</v>
      </c>
      <c r="G631" s="166">
        <v>41009</v>
      </c>
      <c r="H631" s="157">
        <v>1</v>
      </c>
      <c r="P631" s="160"/>
    </row>
    <row r="632" spans="1:16" ht="15" customHeight="1" x14ac:dyDescent="0.25">
      <c r="A632" s="155" t="s">
        <v>29</v>
      </c>
      <c r="B632" s="155" t="s">
        <v>1221</v>
      </c>
      <c r="C632" s="155" t="s">
        <v>364</v>
      </c>
      <c r="D632" s="155">
        <v>250</v>
      </c>
      <c r="E632" s="155">
        <v>250</v>
      </c>
      <c r="F632" s="166">
        <v>40998</v>
      </c>
      <c r="G632" s="166">
        <v>41009</v>
      </c>
      <c r="H632" s="157">
        <v>1</v>
      </c>
      <c r="P632" s="160"/>
    </row>
    <row r="633" spans="1:16" ht="15" customHeight="1" x14ac:dyDescent="0.25">
      <c r="A633" s="155" t="s">
        <v>2714</v>
      </c>
      <c r="B633" s="155" t="s">
        <v>1222</v>
      </c>
      <c r="C633" s="155" t="s">
        <v>1223</v>
      </c>
      <c r="D633" s="155">
        <v>50</v>
      </c>
      <c r="E633" s="155">
        <v>50</v>
      </c>
      <c r="F633" s="166">
        <v>40998</v>
      </c>
      <c r="G633" s="166">
        <v>41004</v>
      </c>
      <c r="H633" s="157">
        <v>1</v>
      </c>
      <c r="P633" s="160"/>
    </row>
    <row r="634" spans="1:16" ht="15" customHeight="1" x14ac:dyDescent="0.25">
      <c r="A634" s="155" t="s">
        <v>2714</v>
      </c>
      <c r="B634" s="155" t="s">
        <v>1224</v>
      </c>
      <c r="C634" s="155" t="s">
        <v>1227</v>
      </c>
      <c r="D634" s="155">
        <v>100</v>
      </c>
      <c r="E634" s="155">
        <v>100</v>
      </c>
      <c r="F634" s="166">
        <v>40998</v>
      </c>
      <c r="G634" s="166">
        <v>41003</v>
      </c>
      <c r="H634" s="157">
        <v>1</v>
      </c>
      <c r="P634" s="160"/>
    </row>
    <row r="635" spans="1:16" ht="15" customHeight="1" x14ac:dyDescent="0.25">
      <c r="A635" s="155" t="s">
        <v>2714</v>
      </c>
      <c r="B635" s="155" t="s">
        <v>1225</v>
      </c>
      <c r="C635" s="155" t="s">
        <v>364</v>
      </c>
      <c r="D635" s="155">
        <v>100</v>
      </c>
      <c r="E635" s="155">
        <v>100</v>
      </c>
      <c r="F635" s="166">
        <v>40998</v>
      </c>
      <c r="G635" s="166">
        <v>41003</v>
      </c>
      <c r="H635" s="157">
        <v>1</v>
      </c>
      <c r="P635" s="160"/>
    </row>
    <row r="636" spans="1:16" ht="15" customHeight="1" x14ac:dyDescent="0.25">
      <c r="A636" s="155" t="s">
        <v>2714</v>
      </c>
      <c r="B636" s="155" t="s">
        <v>1226</v>
      </c>
      <c r="C636" s="155" t="s">
        <v>161</v>
      </c>
      <c r="D636" s="155">
        <v>100</v>
      </c>
      <c r="E636" s="155">
        <v>100</v>
      </c>
      <c r="F636" s="166">
        <v>40998</v>
      </c>
      <c r="G636" s="166">
        <v>41003</v>
      </c>
      <c r="H636" s="157">
        <v>1</v>
      </c>
      <c r="P636" s="160"/>
    </row>
    <row r="637" spans="1:16" ht="15" customHeight="1" x14ac:dyDescent="0.25">
      <c r="A637" s="155" t="s">
        <v>634</v>
      </c>
      <c r="B637" s="155" t="s">
        <v>1151</v>
      </c>
      <c r="C637" s="155" t="s">
        <v>1228</v>
      </c>
      <c r="D637" s="155">
        <v>6</v>
      </c>
      <c r="E637" s="155">
        <v>6</v>
      </c>
      <c r="F637" s="166">
        <v>40998</v>
      </c>
      <c r="G637" s="166">
        <v>40998</v>
      </c>
      <c r="H637" s="157">
        <v>1</v>
      </c>
      <c r="P637" s="160"/>
    </row>
    <row r="638" spans="1:16" ht="15" customHeight="1" x14ac:dyDescent="0.25">
      <c r="A638" s="155" t="s">
        <v>78</v>
      </c>
      <c r="B638" s="155" t="s">
        <v>1229</v>
      </c>
      <c r="C638" s="155" t="s">
        <v>1230</v>
      </c>
      <c r="D638" s="155">
        <v>3</v>
      </c>
      <c r="E638" s="155">
        <v>3</v>
      </c>
      <c r="F638" s="166">
        <v>40998</v>
      </c>
      <c r="G638" s="166">
        <v>41003</v>
      </c>
      <c r="H638" s="157">
        <v>1</v>
      </c>
      <c r="P638" s="160"/>
    </row>
    <row r="639" spans="1:16" ht="15" customHeight="1" x14ac:dyDescent="0.25">
      <c r="A639" s="155" t="s">
        <v>12</v>
      </c>
      <c r="B639" s="155" t="s">
        <v>1231</v>
      </c>
      <c r="C639" s="155" t="s">
        <v>1232</v>
      </c>
      <c r="D639" s="155">
        <v>10</v>
      </c>
      <c r="E639" s="155">
        <v>10</v>
      </c>
      <c r="F639" s="166">
        <v>40998</v>
      </c>
      <c r="G639" s="166">
        <v>41002</v>
      </c>
      <c r="H639" s="157">
        <v>1</v>
      </c>
      <c r="P639" s="160"/>
    </row>
    <row r="640" spans="1:16" ht="15" customHeight="1" x14ac:dyDescent="0.25">
      <c r="A640" s="155" t="s">
        <v>12</v>
      </c>
      <c r="B640" s="155" t="s">
        <v>1233</v>
      </c>
      <c r="C640" s="155" t="s">
        <v>364</v>
      </c>
      <c r="D640" s="155">
        <v>10</v>
      </c>
      <c r="E640" s="155">
        <v>10</v>
      </c>
      <c r="F640" s="166">
        <v>40998</v>
      </c>
      <c r="G640" s="166">
        <v>41002</v>
      </c>
      <c r="H640" s="157">
        <v>1</v>
      </c>
      <c r="P640" s="160"/>
    </row>
    <row r="641" spans="1:16" ht="15" customHeight="1" x14ac:dyDescent="0.25">
      <c r="A641" s="155" t="s">
        <v>12</v>
      </c>
      <c r="B641" s="155" t="s">
        <v>490</v>
      </c>
      <c r="C641" s="155" t="s">
        <v>161</v>
      </c>
      <c r="D641" s="155">
        <v>10</v>
      </c>
      <c r="E641" s="155">
        <v>10</v>
      </c>
      <c r="F641" s="166">
        <v>40998</v>
      </c>
      <c r="G641" s="166">
        <v>41002</v>
      </c>
      <c r="H641" s="157">
        <v>1</v>
      </c>
      <c r="P641" s="160"/>
    </row>
    <row r="642" spans="1:16" ht="15" customHeight="1" x14ac:dyDescent="0.25">
      <c r="A642" s="155" t="s">
        <v>42</v>
      </c>
      <c r="B642" s="155" t="s">
        <v>202</v>
      </c>
      <c r="C642" s="155" t="s">
        <v>1234</v>
      </c>
      <c r="D642" s="155">
        <v>250</v>
      </c>
      <c r="E642" s="155">
        <v>250</v>
      </c>
      <c r="F642" s="166">
        <v>40998</v>
      </c>
      <c r="G642" s="166">
        <v>41002</v>
      </c>
      <c r="H642" s="157">
        <v>1</v>
      </c>
      <c r="P642" s="160"/>
    </row>
    <row r="643" spans="1:16" ht="15" customHeight="1" x14ac:dyDescent="0.25">
      <c r="A643" s="155" t="s">
        <v>42</v>
      </c>
      <c r="B643" s="155" t="s">
        <v>204</v>
      </c>
      <c r="C643" s="155" t="s">
        <v>364</v>
      </c>
      <c r="D643" s="155">
        <v>250</v>
      </c>
      <c r="E643" s="155">
        <v>250</v>
      </c>
      <c r="F643" s="166">
        <v>40998</v>
      </c>
      <c r="G643" s="166">
        <v>41002</v>
      </c>
      <c r="H643" s="157">
        <v>1</v>
      </c>
      <c r="P643" s="160"/>
    </row>
    <row r="644" spans="1:16" ht="15" customHeight="1" x14ac:dyDescent="0.25">
      <c r="A644" s="155" t="s">
        <v>71</v>
      </c>
      <c r="B644" s="155" t="s">
        <v>154</v>
      </c>
      <c r="C644" s="155" t="s">
        <v>1235</v>
      </c>
      <c r="D644" s="155">
        <v>5</v>
      </c>
      <c r="E644" s="155">
        <v>5</v>
      </c>
      <c r="F644" s="166">
        <v>40998</v>
      </c>
      <c r="G644" s="166">
        <v>41004</v>
      </c>
      <c r="H644" s="157">
        <v>1</v>
      </c>
      <c r="P644" s="160"/>
    </row>
    <row r="645" spans="1:16" ht="15" customHeight="1" x14ac:dyDescent="0.25">
      <c r="A645" s="155" t="s">
        <v>657</v>
      </c>
      <c r="B645" s="155" t="s">
        <v>1236</v>
      </c>
      <c r="C645" s="155" t="s">
        <v>1237</v>
      </c>
      <c r="D645" s="155">
        <v>50</v>
      </c>
      <c r="E645" s="155">
        <v>50</v>
      </c>
      <c r="F645" s="166">
        <v>41001</v>
      </c>
      <c r="G645" s="166">
        <v>41003</v>
      </c>
      <c r="H645" s="157">
        <v>1</v>
      </c>
      <c r="P645" s="160"/>
    </row>
    <row r="646" spans="1:16" ht="15" customHeight="1" x14ac:dyDescent="0.25">
      <c r="A646" s="155" t="s">
        <v>657</v>
      </c>
      <c r="B646" s="155" t="s">
        <v>1238</v>
      </c>
      <c r="C646" s="155" t="s">
        <v>364</v>
      </c>
      <c r="D646" s="155">
        <v>50</v>
      </c>
      <c r="E646" s="155">
        <v>50</v>
      </c>
      <c r="F646" s="166">
        <v>41001</v>
      </c>
      <c r="G646" s="166">
        <v>41003</v>
      </c>
      <c r="H646" s="157">
        <v>1</v>
      </c>
      <c r="P646" s="160"/>
    </row>
    <row r="647" spans="1:16" ht="15" customHeight="1" x14ac:dyDescent="0.25">
      <c r="A647" s="155" t="s">
        <v>42</v>
      </c>
      <c r="B647" s="155" t="s">
        <v>1239</v>
      </c>
      <c r="C647" s="155" t="s">
        <v>1240</v>
      </c>
      <c r="D647" s="155">
        <v>100</v>
      </c>
      <c r="E647" s="155">
        <v>100</v>
      </c>
      <c r="F647" s="166">
        <v>41001</v>
      </c>
      <c r="G647" s="166">
        <v>41003</v>
      </c>
      <c r="H647" s="157">
        <v>1</v>
      </c>
      <c r="P647" s="160"/>
    </row>
    <row r="648" spans="1:16" ht="15" customHeight="1" x14ac:dyDescent="0.25">
      <c r="A648" s="155" t="s">
        <v>462</v>
      </c>
      <c r="B648" s="155" t="s">
        <v>1241</v>
      </c>
      <c r="C648" s="155" t="s">
        <v>1242</v>
      </c>
      <c r="D648" s="155">
        <v>70</v>
      </c>
      <c r="E648" s="155">
        <v>70</v>
      </c>
      <c r="F648" s="166">
        <v>41001</v>
      </c>
      <c r="G648" s="166">
        <v>41002</v>
      </c>
      <c r="H648" s="157">
        <v>1</v>
      </c>
      <c r="P648" s="160"/>
    </row>
    <row r="649" spans="1:16" ht="15" customHeight="1" x14ac:dyDescent="0.25">
      <c r="A649" s="155" t="s">
        <v>634</v>
      </c>
      <c r="B649" s="155" t="s">
        <v>1243</v>
      </c>
      <c r="C649" s="155" t="s">
        <v>1244</v>
      </c>
      <c r="D649" s="155">
        <v>35</v>
      </c>
      <c r="E649" s="155">
        <v>35</v>
      </c>
      <c r="F649" s="166">
        <v>41001</v>
      </c>
      <c r="G649" s="166">
        <v>41003</v>
      </c>
      <c r="H649" s="157">
        <v>1</v>
      </c>
      <c r="P649" s="160"/>
    </row>
    <row r="650" spans="1:16" ht="15" customHeight="1" x14ac:dyDescent="0.25">
      <c r="A650" s="155" t="s">
        <v>634</v>
      </c>
      <c r="B650" s="155" t="s">
        <v>1245</v>
      </c>
      <c r="C650" s="155" t="s">
        <v>364</v>
      </c>
      <c r="D650" s="155">
        <v>35</v>
      </c>
      <c r="E650" s="155">
        <v>35</v>
      </c>
      <c r="F650" s="166">
        <v>41001</v>
      </c>
      <c r="G650" s="166">
        <v>41003</v>
      </c>
      <c r="H650" s="157">
        <v>1</v>
      </c>
      <c r="P650" s="160"/>
    </row>
    <row r="651" spans="1:16" ht="15" customHeight="1" x14ac:dyDescent="0.25">
      <c r="A651" s="155" t="s">
        <v>286</v>
      </c>
      <c r="B651" s="155" t="s">
        <v>289</v>
      </c>
      <c r="C651" s="155" t="s">
        <v>1246</v>
      </c>
      <c r="D651" s="155">
        <v>200</v>
      </c>
      <c r="E651" s="155">
        <v>200</v>
      </c>
      <c r="F651" s="166">
        <v>41001</v>
      </c>
      <c r="G651" s="166">
        <v>41003</v>
      </c>
      <c r="H651" s="157">
        <v>1</v>
      </c>
      <c r="P651" s="160"/>
    </row>
    <row r="652" spans="1:16" ht="15" customHeight="1" x14ac:dyDescent="0.25">
      <c r="A652" s="155" t="s">
        <v>286</v>
      </c>
      <c r="B652" s="155" t="s">
        <v>287</v>
      </c>
      <c r="C652" s="155" t="s">
        <v>364</v>
      </c>
      <c r="D652" s="155">
        <v>200</v>
      </c>
      <c r="E652" s="155">
        <v>200</v>
      </c>
      <c r="F652" s="166">
        <v>41001</v>
      </c>
      <c r="G652" s="166">
        <v>41003</v>
      </c>
      <c r="H652" s="157">
        <v>1</v>
      </c>
      <c r="P652" s="160"/>
    </row>
    <row r="653" spans="1:16" ht="15" customHeight="1" x14ac:dyDescent="0.25">
      <c r="A653" s="155" t="s">
        <v>286</v>
      </c>
      <c r="B653" s="155" t="s">
        <v>1247</v>
      </c>
      <c r="C653" s="155" t="s">
        <v>161</v>
      </c>
      <c r="D653" s="155">
        <v>50</v>
      </c>
      <c r="E653" s="155">
        <v>50</v>
      </c>
      <c r="F653" s="166">
        <v>41001</v>
      </c>
      <c r="G653" s="166">
        <v>41003</v>
      </c>
      <c r="H653" s="157">
        <v>1</v>
      </c>
      <c r="P653" s="160"/>
    </row>
    <row r="654" spans="1:16" ht="15" customHeight="1" x14ac:dyDescent="0.25">
      <c r="A654" s="155" t="s">
        <v>559</v>
      </c>
      <c r="B654" s="155" t="s">
        <v>868</v>
      </c>
      <c r="C654" s="155" t="s">
        <v>1248</v>
      </c>
      <c r="D654" s="155">
        <v>10000</v>
      </c>
      <c r="E654" s="155">
        <v>10080</v>
      </c>
      <c r="F654" s="166">
        <v>41001</v>
      </c>
      <c r="G654" s="166">
        <v>41008</v>
      </c>
      <c r="H654" s="157">
        <v>1</v>
      </c>
      <c r="P654" s="160"/>
    </row>
    <row r="655" spans="1:16" ht="15" customHeight="1" x14ac:dyDescent="0.25">
      <c r="A655" s="155" t="s">
        <v>559</v>
      </c>
      <c r="B655" s="155" t="s">
        <v>560</v>
      </c>
      <c r="C655" s="155" t="s">
        <v>1249</v>
      </c>
      <c r="D655" s="155">
        <v>15000</v>
      </c>
      <c r="E655" s="155">
        <v>15030</v>
      </c>
      <c r="F655" s="166">
        <v>41001</v>
      </c>
      <c r="G655" s="166">
        <v>41008</v>
      </c>
      <c r="H655" s="157">
        <v>1</v>
      </c>
      <c r="P655" s="160"/>
    </row>
    <row r="656" spans="1:16" ht="15" customHeight="1" x14ac:dyDescent="0.25">
      <c r="A656" s="155" t="s">
        <v>71</v>
      </c>
      <c r="B656" s="155" t="s">
        <v>167</v>
      </c>
      <c r="C656" s="155" t="s">
        <v>1250</v>
      </c>
      <c r="D656" s="155">
        <v>25</v>
      </c>
      <c r="E656" s="155">
        <v>25</v>
      </c>
      <c r="F656" s="166">
        <v>41001</v>
      </c>
      <c r="G656" s="166">
        <v>41011</v>
      </c>
      <c r="H656" s="157">
        <v>1</v>
      </c>
      <c r="P656" s="160"/>
    </row>
    <row r="657" spans="1:16" ht="15" customHeight="1" x14ac:dyDescent="0.25">
      <c r="A657" s="155" t="s">
        <v>12</v>
      </c>
      <c r="B657" s="155" t="s">
        <v>17</v>
      </c>
      <c r="C657" s="155" t="s">
        <v>1251</v>
      </c>
      <c r="D657" s="155">
        <v>10</v>
      </c>
      <c r="E657" s="155">
        <v>10</v>
      </c>
      <c r="F657" s="166">
        <v>41001</v>
      </c>
      <c r="G657" s="166">
        <v>41005</v>
      </c>
      <c r="H657" s="157">
        <v>1</v>
      </c>
      <c r="P657" s="160"/>
    </row>
    <row r="658" spans="1:16" ht="15" customHeight="1" x14ac:dyDescent="0.25">
      <c r="A658" s="155" t="s">
        <v>835</v>
      </c>
      <c r="B658" s="155" t="s">
        <v>1252</v>
      </c>
      <c r="C658" s="155" t="s">
        <v>1253</v>
      </c>
      <c r="D658" s="155">
        <v>25</v>
      </c>
      <c r="E658" s="155">
        <v>25</v>
      </c>
      <c r="F658" s="166">
        <v>41001</v>
      </c>
      <c r="G658" s="166">
        <v>41002</v>
      </c>
      <c r="H658" s="157">
        <v>1</v>
      </c>
      <c r="P658" s="160"/>
    </row>
    <row r="659" spans="1:16" ht="15" customHeight="1" x14ac:dyDescent="0.25">
      <c r="A659" s="155" t="s">
        <v>1254</v>
      </c>
      <c r="B659" s="155" t="s">
        <v>1255</v>
      </c>
      <c r="C659" s="155" t="s">
        <v>1256</v>
      </c>
      <c r="D659" s="155">
        <v>50</v>
      </c>
      <c r="E659" s="155">
        <v>50</v>
      </c>
      <c r="F659" s="166">
        <v>41002</v>
      </c>
      <c r="G659" s="166">
        <v>41005</v>
      </c>
      <c r="H659" s="157">
        <v>1</v>
      </c>
      <c r="P659" s="160"/>
    </row>
    <row r="660" spans="1:16" ht="15" customHeight="1" x14ac:dyDescent="0.25">
      <c r="A660" s="155" t="s">
        <v>911</v>
      </c>
      <c r="B660" s="155" t="s">
        <v>912</v>
      </c>
      <c r="C660" s="155" t="s">
        <v>1257</v>
      </c>
      <c r="D660" s="155">
        <v>450</v>
      </c>
      <c r="E660" s="155">
        <v>440</v>
      </c>
      <c r="F660" s="166">
        <v>41002</v>
      </c>
      <c r="G660" s="166">
        <v>40998</v>
      </c>
      <c r="H660" s="157">
        <v>1</v>
      </c>
      <c r="I660" s="192" t="s">
        <v>1258</v>
      </c>
      <c r="P660" s="160"/>
    </row>
    <row r="661" spans="1:16" ht="15" customHeight="1" x14ac:dyDescent="0.25">
      <c r="A661" s="155" t="s">
        <v>71</v>
      </c>
      <c r="B661" s="155" t="s">
        <v>583</v>
      </c>
      <c r="C661" s="155" t="s">
        <v>1259</v>
      </c>
      <c r="D661" s="155">
        <v>25</v>
      </c>
      <c r="E661" s="155">
        <v>25</v>
      </c>
      <c r="F661" s="166">
        <v>41002</v>
      </c>
      <c r="G661" s="166">
        <v>41012</v>
      </c>
      <c r="H661" s="157">
        <v>1</v>
      </c>
      <c r="P661" s="160"/>
    </row>
    <row r="662" spans="1:16" ht="15" customHeight="1" x14ac:dyDescent="0.25">
      <c r="A662" s="155" t="s">
        <v>1020</v>
      </c>
      <c r="B662" s="155" t="s">
        <v>1260</v>
      </c>
      <c r="C662" s="155" t="s">
        <v>1261</v>
      </c>
      <c r="D662" s="155">
        <v>50</v>
      </c>
      <c r="E662" s="155">
        <v>50</v>
      </c>
      <c r="F662" s="166">
        <v>41002</v>
      </c>
      <c r="G662" s="166">
        <v>41004</v>
      </c>
      <c r="H662" s="157">
        <v>1</v>
      </c>
      <c r="P662" s="160"/>
    </row>
    <row r="663" spans="1:16" ht="15" customHeight="1" x14ac:dyDescent="0.25">
      <c r="A663" s="155" t="s">
        <v>748</v>
      </c>
      <c r="B663" s="155" t="s">
        <v>483</v>
      </c>
      <c r="C663" s="155" t="s">
        <v>1262</v>
      </c>
      <c r="D663" s="155">
        <v>200</v>
      </c>
      <c r="E663" s="155">
        <v>200</v>
      </c>
      <c r="F663" s="166">
        <v>41002</v>
      </c>
      <c r="G663" s="166">
        <v>41003</v>
      </c>
      <c r="H663" s="157">
        <v>1</v>
      </c>
      <c r="P663" s="160"/>
    </row>
    <row r="664" spans="1:16" ht="15" customHeight="1" x14ac:dyDescent="0.25">
      <c r="A664" s="155" t="s">
        <v>748</v>
      </c>
      <c r="B664" s="155" t="s">
        <v>1263</v>
      </c>
      <c r="C664" s="155" t="s">
        <v>1264</v>
      </c>
      <c r="D664" s="155">
        <v>100</v>
      </c>
      <c r="E664" s="155">
        <v>100</v>
      </c>
      <c r="F664" s="166">
        <v>41002</v>
      </c>
      <c r="G664" s="166">
        <v>41003</v>
      </c>
      <c r="H664" s="157">
        <v>1</v>
      </c>
      <c r="P664" s="160"/>
    </row>
    <row r="665" spans="1:16" ht="15" customHeight="1" x14ac:dyDescent="0.25">
      <c r="A665" s="155" t="s">
        <v>12</v>
      </c>
      <c r="B665" s="155" t="s">
        <v>490</v>
      </c>
      <c r="C665" s="155" t="s">
        <v>1265</v>
      </c>
      <c r="D665" s="155">
        <v>25</v>
      </c>
      <c r="E665" s="155">
        <v>25</v>
      </c>
      <c r="F665" s="166">
        <v>41003</v>
      </c>
      <c r="G665" s="166">
        <v>40914</v>
      </c>
      <c r="H665" s="157">
        <v>1</v>
      </c>
      <c r="P665" s="160"/>
    </row>
    <row r="666" spans="1:16" ht="15" customHeight="1" x14ac:dyDescent="0.25">
      <c r="A666" s="155" t="s">
        <v>29</v>
      </c>
      <c r="B666" s="155" t="s">
        <v>1095</v>
      </c>
      <c r="C666" s="155" t="s">
        <v>1266</v>
      </c>
      <c r="D666" s="155">
        <v>10</v>
      </c>
      <c r="E666" s="155">
        <v>10</v>
      </c>
      <c r="F666" s="166">
        <v>41003</v>
      </c>
      <c r="G666" s="166">
        <v>41006</v>
      </c>
      <c r="H666" s="157">
        <v>1</v>
      </c>
      <c r="P666" s="160"/>
    </row>
    <row r="667" spans="1:16" ht="15" customHeight="1" x14ac:dyDescent="0.25">
      <c r="A667" s="155" t="s">
        <v>520</v>
      </c>
      <c r="B667" s="155" t="s">
        <v>1267</v>
      </c>
      <c r="C667" s="155" t="s">
        <v>1269</v>
      </c>
      <c r="D667" s="155">
        <v>500</v>
      </c>
      <c r="E667" s="155">
        <v>500</v>
      </c>
      <c r="F667" s="166">
        <v>41003</v>
      </c>
      <c r="G667" s="166" t="s">
        <v>829</v>
      </c>
      <c r="H667" s="157">
        <v>1</v>
      </c>
      <c r="P667" s="160"/>
    </row>
    <row r="668" spans="1:16" ht="15" customHeight="1" x14ac:dyDescent="0.25">
      <c r="A668" s="155" t="s">
        <v>145</v>
      </c>
      <c r="B668" s="155" t="s">
        <v>1097</v>
      </c>
      <c r="C668" s="155" t="s">
        <v>1268</v>
      </c>
      <c r="D668" s="155">
        <v>10</v>
      </c>
      <c r="E668" s="155">
        <v>10</v>
      </c>
      <c r="F668" s="166">
        <v>41003</v>
      </c>
      <c r="G668" s="166">
        <v>41005</v>
      </c>
      <c r="H668" s="157">
        <v>1</v>
      </c>
      <c r="P668" s="160"/>
    </row>
    <row r="669" spans="1:16" ht="15" customHeight="1" x14ac:dyDescent="0.25">
      <c r="A669" s="155" t="s">
        <v>12</v>
      </c>
      <c r="B669" s="155" t="s">
        <v>767</v>
      </c>
      <c r="C669" s="155" t="s">
        <v>1270</v>
      </c>
      <c r="D669" s="155">
        <v>10</v>
      </c>
      <c r="E669" s="155">
        <v>10</v>
      </c>
      <c r="F669" s="166">
        <v>41004</v>
      </c>
      <c r="G669" s="166">
        <v>41008</v>
      </c>
      <c r="H669" s="157">
        <v>1</v>
      </c>
      <c r="P669" s="160"/>
    </row>
    <row r="670" spans="1:16" ht="15" customHeight="1" x14ac:dyDescent="0.25">
      <c r="A670" s="155" t="s">
        <v>12</v>
      </c>
      <c r="B670" s="155" t="s">
        <v>388</v>
      </c>
      <c r="C670" s="155" t="s">
        <v>364</v>
      </c>
      <c r="D670" s="155">
        <v>10</v>
      </c>
      <c r="E670" s="155">
        <v>10</v>
      </c>
      <c r="F670" s="166">
        <v>41004</v>
      </c>
      <c r="G670" s="166">
        <v>41008</v>
      </c>
      <c r="H670" s="157">
        <v>1</v>
      </c>
      <c r="P670" s="160"/>
    </row>
    <row r="671" spans="1:16" ht="15" customHeight="1" x14ac:dyDescent="0.25">
      <c r="A671" s="155" t="s">
        <v>12</v>
      </c>
      <c r="B671" s="155" t="s">
        <v>768</v>
      </c>
      <c r="C671" s="155" t="s">
        <v>1271</v>
      </c>
      <c r="D671" s="155">
        <v>10</v>
      </c>
      <c r="E671" s="155">
        <v>10</v>
      </c>
      <c r="F671" s="166">
        <v>41004</v>
      </c>
      <c r="G671" s="166">
        <v>41008</v>
      </c>
      <c r="H671" s="157">
        <v>1</v>
      </c>
      <c r="P671" s="160"/>
    </row>
    <row r="672" spans="1:16" ht="15" customHeight="1" x14ac:dyDescent="0.25">
      <c r="A672" s="155" t="s">
        <v>384</v>
      </c>
      <c r="B672" s="155" t="s">
        <v>1272</v>
      </c>
      <c r="C672" s="155" t="s">
        <v>1273</v>
      </c>
      <c r="D672" s="155">
        <v>108</v>
      </c>
      <c r="E672" s="155">
        <v>108</v>
      </c>
      <c r="F672" s="166">
        <v>41004</v>
      </c>
      <c r="G672" s="166">
        <v>41005</v>
      </c>
      <c r="H672" s="157">
        <v>1</v>
      </c>
      <c r="P672" s="160"/>
    </row>
    <row r="673" spans="1:16" ht="15" customHeight="1" x14ac:dyDescent="0.25">
      <c r="A673" s="155" t="s">
        <v>71</v>
      </c>
      <c r="B673" s="155" t="s">
        <v>567</v>
      </c>
      <c r="C673" s="155" t="s">
        <v>1274</v>
      </c>
      <c r="D673" s="155">
        <v>5</v>
      </c>
      <c r="E673" s="155">
        <v>5</v>
      </c>
      <c r="F673" s="166">
        <v>41005</v>
      </c>
      <c r="G673" s="166">
        <v>41026</v>
      </c>
      <c r="H673" s="157">
        <v>1</v>
      </c>
      <c r="P673" s="160"/>
    </row>
    <row r="674" spans="1:16" ht="15" customHeight="1" x14ac:dyDescent="0.25">
      <c r="A674" s="155" t="s">
        <v>121</v>
      </c>
      <c r="B674" s="155" t="s">
        <v>758</v>
      </c>
      <c r="C674" s="155" t="s">
        <v>1275</v>
      </c>
      <c r="D674" s="155">
        <v>6</v>
      </c>
      <c r="E674" s="155">
        <v>6</v>
      </c>
      <c r="F674" s="166">
        <v>41008</v>
      </c>
      <c r="G674" s="166">
        <v>40998</v>
      </c>
      <c r="H674" s="157">
        <v>1</v>
      </c>
      <c r="I674" s="192" t="s">
        <v>1276</v>
      </c>
      <c r="P674" s="160"/>
    </row>
    <row r="675" spans="1:16" ht="15" customHeight="1" x14ac:dyDescent="0.25">
      <c r="A675" s="155" t="s">
        <v>251</v>
      </c>
      <c r="B675" s="155" t="s">
        <v>1277</v>
      </c>
      <c r="C675" s="155" t="s">
        <v>1278</v>
      </c>
      <c r="D675" s="155">
        <v>100</v>
      </c>
      <c r="E675" s="155">
        <v>100</v>
      </c>
      <c r="F675" s="166">
        <v>41008</v>
      </c>
      <c r="G675" s="166">
        <v>41009</v>
      </c>
      <c r="H675" s="157">
        <v>1</v>
      </c>
      <c r="P675" s="160"/>
    </row>
    <row r="676" spans="1:16" ht="15" customHeight="1" x14ac:dyDescent="0.25">
      <c r="A676" s="155" t="s">
        <v>2270</v>
      </c>
      <c r="B676" s="155" t="s">
        <v>457</v>
      </c>
      <c r="C676" s="155" t="s">
        <v>1279</v>
      </c>
      <c r="D676" s="155">
        <v>50</v>
      </c>
      <c r="E676" s="155">
        <v>50</v>
      </c>
      <c r="F676" s="166">
        <v>41008</v>
      </c>
      <c r="G676" s="166">
        <v>41012</v>
      </c>
      <c r="H676" s="157">
        <v>1</v>
      </c>
      <c r="P676" s="160"/>
    </row>
    <row r="677" spans="1:16" ht="15" customHeight="1" x14ac:dyDescent="0.25">
      <c r="A677" s="155" t="s">
        <v>1280</v>
      </c>
      <c r="B677" s="155" t="s">
        <v>1281</v>
      </c>
      <c r="C677" s="155" t="s">
        <v>1282</v>
      </c>
      <c r="D677" s="155">
        <v>600</v>
      </c>
      <c r="E677" s="155">
        <v>600</v>
      </c>
      <c r="F677" s="166">
        <v>41008</v>
      </c>
      <c r="G677" s="166">
        <v>41012</v>
      </c>
      <c r="H677" s="157">
        <v>1</v>
      </c>
      <c r="P677" s="160"/>
    </row>
    <row r="678" spans="1:16" ht="15" customHeight="1" x14ac:dyDescent="0.25">
      <c r="A678" s="155" t="s">
        <v>230</v>
      </c>
      <c r="B678" s="155" t="s">
        <v>1283</v>
      </c>
      <c r="C678" s="155" t="s">
        <v>1284</v>
      </c>
      <c r="D678" s="155">
        <v>100</v>
      </c>
      <c r="E678" s="155">
        <v>100</v>
      </c>
      <c r="F678" s="166">
        <v>41008</v>
      </c>
      <c r="G678" s="166">
        <v>41014</v>
      </c>
      <c r="H678" s="157">
        <v>1</v>
      </c>
      <c r="P678" s="160"/>
    </row>
    <row r="679" spans="1:16" ht="15" customHeight="1" x14ac:dyDescent="0.25">
      <c r="A679" s="155" t="s">
        <v>173</v>
      </c>
      <c r="B679" s="155" t="s">
        <v>1285</v>
      </c>
      <c r="C679" s="155" t="s">
        <v>1286</v>
      </c>
      <c r="D679" s="155">
        <v>252</v>
      </c>
      <c r="E679" s="155">
        <v>252</v>
      </c>
      <c r="F679" s="166">
        <v>41009</v>
      </c>
      <c r="G679" s="166">
        <v>41012</v>
      </c>
      <c r="H679" s="157">
        <v>1</v>
      </c>
      <c r="P679" s="160"/>
    </row>
    <row r="680" spans="1:16" ht="15" customHeight="1" x14ac:dyDescent="0.25">
      <c r="A680" s="155" t="s">
        <v>173</v>
      </c>
      <c r="B680" s="155" t="s">
        <v>1287</v>
      </c>
      <c r="C680" s="155" t="s">
        <v>161</v>
      </c>
      <c r="D680" s="155">
        <v>99</v>
      </c>
      <c r="E680" s="155">
        <v>99</v>
      </c>
      <c r="F680" s="166">
        <v>41009</v>
      </c>
      <c r="G680" s="166">
        <v>41012</v>
      </c>
      <c r="H680" s="157">
        <v>1</v>
      </c>
      <c r="P680" s="160"/>
    </row>
    <row r="681" spans="1:16" ht="15" customHeight="1" x14ac:dyDescent="0.25">
      <c r="A681" s="155" t="s">
        <v>173</v>
      </c>
      <c r="B681" s="155" t="s">
        <v>445</v>
      </c>
      <c r="C681" s="155" t="s">
        <v>59</v>
      </c>
      <c r="D681" s="155">
        <v>100</v>
      </c>
      <c r="E681" s="155">
        <v>100</v>
      </c>
      <c r="F681" s="166">
        <v>41009</v>
      </c>
      <c r="G681" s="166">
        <v>41012</v>
      </c>
      <c r="H681" s="157">
        <v>1</v>
      </c>
      <c r="P681" s="160"/>
    </row>
    <row r="682" spans="1:16" ht="15" customHeight="1" x14ac:dyDescent="0.25">
      <c r="A682" s="155" t="s">
        <v>2714</v>
      </c>
      <c r="B682" s="155" t="s">
        <v>1288</v>
      </c>
      <c r="C682" s="155" t="s">
        <v>1289</v>
      </c>
      <c r="D682" s="155">
        <v>100</v>
      </c>
      <c r="E682" s="155">
        <v>100</v>
      </c>
      <c r="F682" s="166">
        <v>41009</v>
      </c>
      <c r="G682" s="166">
        <v>41012</v>
      </c>
      <c r="H682" s="157">
        <v>1</v>
      </c>
      <c r="P682" s="160"/>
    </row>
    <row r="683" spans="1:16" ht="15" customHeight="1" x14ac:dyDescent="0.25">
      <c r="A683" s="155" t="s">
        <v>2714</v>
      </c>
      <c r="B683" s="155" t="s">
        <v>249</v>
      </c>
      <c r="C683" s="155" t="s">
        <v>364</v>
      </c>
      <c r="D683" s="155">
        <v>100</v>
      </c>
      <c r="E683" s="155">
        <v>100</v>
      </c>
      <c r="F683" s="166">
        <v>41009</v>
      </c>
      <c r="G683" s="166">
        <v>41012</v>
      </c>
      <c r="H683" s="157">
        <v>1</v>
      </c>
      <c r="P683" s="160"/>
    </row>
    <row r="684" spans="1:16" ht="15" customHeight="1" x14ac:dyDescent="0.25">
      <c r="A684" s="155" t="s">
        <v>78</v>
      </c>
      <c r="B684" s="155" t="s">
        <v>1290</v>
      </c>
      <c r="C684" s="155" t="s">
        <v>1291</v>
      </c>
      <c r="D684" s="155">
        <v>10</v>
      </c>
      <c r="E684" s="155">
        <v>10</v>
      </c>
      <c r="F684" s="166">
        <v>41009</v>
      </c>
      <c r="G684" s="166">
        <v>41012</v>
      </c>
      <c r="H684" s="157">
        <v>1</v>
      </c>
      <c r="P684" s="160"/>
    </row>
    <row r="685" spans="1:16" ht="15" customHeight="1" x14ac:dyDescent="0.25">
      <c r="A685" s="155" t="s">
        <v>2714</v>
      </c>
      <c r="B685" s="155" t="s">
        <v>1292</v>
      </c>
      <c r="C685" s="155" t="s">
        <v>1293</v>
      </c>
      <c r="D685" s="155">
        <v>50</v>
      </c>
      <c r="E685" s="155">
        <v>50</v>
      </c>
      <c r="F685" s="166">
        <v>41009</v>
      </c>
      <c r="G685" s="166">
        <v>41012</v>
      </c>
      <c r="H685" s="157">
        <v>1</v>
      </c>
      <c r="P685" s="160"/>
    </row>
    <row r="686" spans="1:16" ht="15" customHeight="1" x14ac:dyDescent="0.25">
      <c r="A686" s="155" t="s">
        <v>71</v>
      </c>
      <c r="B686" s="155" t="s">
        <v>1294</v>
      </c>
      <c r="C686" s="155" t="s">
        <v>1295</v>
      </c>
      <c r="D686" s="155">
        <v>5</v>
      </c>
      <c r="E686" s="155">
        <v>5</v>
      </c>
      <c r="F686" s="166">
        <v>41009</v>
      </c>
      <c r="G686" s="166">
        <v>41019</v>
      </c>
      <c r="H686" s="157">
        <v>1</v>
      </c>
      <c r="P686" s="160"/>
    </row>
    <row r="687" spans="1:16" ht="15" customHeight="1" x14ac:dyDescent="0.25">
      <c r="A687" s="155" t="s">
        <v>12</v>
      </c>
      <c r="B687" s="155" t="s">
        <v>1296</v>
      </c>
      <c r="C687" s="155" t="s">
        <v>1297</v>
      </c>
      <c r="D687" s="155">
        <v>10</v>
      </c>
      <c r="E687" s="155">
        <v>10</v>
      </c>
      <c r="F687" s="166">
        <v>41010</v>
      </c>
      <c r="G687" s="166">
        <v>41012</v>
      </c>
      <c r="H687" s="157">
        <v>1</v>
      </c>
      <c r="P687" s="160"/>
    </row>
    <row r="688" spans="1:16" ht="15" customHeight="1" x14ac:dyDescent="0.25">
      <c r="A688" s="155" t="s">
        <v>1298</v>
      </c>
      <c r="B688" s="155" t="s">
        <v>1299</v>
      </c>
      <c r="C688" s="155" t="s">
        <v>1300</v>
      </c>
      <c r="D688" s="155">
        <v>12</v>
      </c>
      <c r="E688" s="155">
        <v>12</v>
      </c>
      <c r="F688" s="166">
        <v>41010</v>
      </c>
      <c r="G688" s="166">
        <v>41010</v>
      </c>
      <c r="H688" s="157">
        <v>0</v>
      </c>
      <c r="I688" s="192" t="s">
        <v>1301</v>
      </c>
      <c r="P688" s="160"/>
    </row>
    <row r="689" spans="1:16" ht="15" customHeight="1" x14ac:dyDescent="0.25">
      <c r="A689" s="155" t="s">
        <v>254</v>
      </c>
      <c r="B689" s="155" t="s">
        <v>149</v>
      </c>
      <c r="C689" s="155" t="s">
        <v>1302</v>
      </c>
      <c r="D689" s="155">
        <v>25</v>
      </c>
      <c r="E689" s="155">
        <v>25</v>
      </c>
      <c r="F689" s="166">
        <v>41011</v>
      </c>
      <c r="G689" s="166">
        <v>41015</v>
      </c>
      <c r="H689" s="157">
        <v>1</v>
      </c>
      <c r="P689" s="160"/>
    </row>
    <row r="690" spans="1:16" ht="15" customHeight="1" x14ac:dyDescent="0.25">
      <c r="A690" s="155" t="s">
        <v>254</v>
      </c>
      <c r="B690" s="155" t="s">
        <v>255</v>
      </c>
      <c r="C690" s="155" t="s">
        <v>32</v>
      </c>
      <c r="D690" s="155">
        <v>50</v>
      </c>
      <c r="E690" s="155">
        <v>50</v>
      </c>
      <c r="F690" s="166">
        <v>41011</v>
      </c>
      <c r="G690" s="166">
        <v>41015</v>
      </c>
      <c r="H690" s="157">
        <v>1</v>
      </c>
      <c r="P690" s="160"/>
    </row>
    <row r="691" spans="1:16" ht="15" customHeight="1" x14ac:dyDescent="0.25">
      <c r="A691" s="155" t="s">
        <v>254</v>
      </c>
      <c r="B691" s="155" t="s">
        <v>693</v>
      </c>
      <c r="C691" s="155" t="s">
        <v>166</v>
      </c>
      <c r="D691" s="155">
        <v>12</v>
      </c>
      <c r="E691" s="155">
        <v>12</v>
      </c>
      <c r="F691" s="166">
        <v>41011</v>
      </c>
      <c r="G691" s="166">
        <v>41015</v>
      </c>
      <c r="H691" s="157">
        <v>1</v>
      </c>
      <c r="P691" s="160"/>
    </row>
    <row r="692" spans="1:16" ht="15" customHeight="1" x14ac:dyDescent="0.25">
      <c r="A692" s="155" t="s">
        <v>1303</v>
      </c>
      <c r="B692" s="155" t="s">
        <v>1304</v>
      </c>
      <c r="C692" s="155" t="s">
        <v>1305</v>
      </c>
      <c r="D692" s="155">
        <v>50</v>
      </c>
      <c r="E692" s="155">
        <v>50</v>
      </c>
      <c r="F692" s="166">
        <v>41011</v>
      </c>
      <c r="G692" s="166">
        <v>41015</v>
      </c>
      <c r="H692" s="157">
        <v>1</v>
      </c>
      <c r="P692" s="160"/>
    </row>
    <row r="693" spans="1:16" ht="15" customHeight="1" x14ac:dyDescent="0.25">
      <c r="A693" s="155" t="s">
        <v>230</v>
      </c>
      <c r="B693" s="155" t="s">
        <v>231</v>
      </c>
      <c r="C693" s="155" t="s">
        <v>1306</v>
      </c>
      <c r="D693" s="155">
        <v>150</v>
      </c>
      <c r="E693" s="155">
        <v>150</v>
      </c>
      <c r="F693" s="166">
        <v>41011</v>
      </c>
      <c r="G693" s="166">
        <v>41015</v>
      </c>
      <c r="H693" s="157">
        <v>1</v>
      </c>
      <c r="P693" s="160"/>
    </row>
    <row r="694" spans="1:16" ht="15" customHeight="1" x14ac:dyDescent="0.25">
      <c r="A694" s="155" t="s">
        <v>230</v>
      </c>
      <c r="B694" s="155" t="s">
        <v>9</v>
      </c>
      <c r="C694" s="155" t="s">
        <v>364</v>
      </c>
      <c r="D694" s="155">
        <v>50</v>
      </c>
      <c r="E694" s="155">
        <v>50</v>
      </c>
      <c r="F694" s="166">
        <v>41011</v>
      </c>
      <c r="G694" s="166">
        <v>41015</v>
      </c>
      <c r="H694" s="157">
        <v>1</v>
      </c>
      <c r="P694" s="160"/>
    </row>
    <row r="695" spans="1:16" ht="15" customHeight="1" x14ac:dyDescent="0.25">
      <c r="A695" s="155" t="s">
        <v>670</v>
      </c>
      <c r="B695" s="155" t="s">
        <v>1307</v>
      </c>
      <c r="C695" s="155" t="s">
        <v>1308</v>
      </c>
      <c r="D695" s="155">
        <v>2</v>
      </c>
      <c r="E695" s="155">
        <v>2</v>
      </c>
      <c r="F695" s="166">
        <v>41011</v>
      </c>
      <c r="G695" s="166">
        <v>41015</v>
      </c>
      <c r="H695" s="157">
        <v>1</v>
      </c>
      <c r="P695" s="160"/>
    </row>
    <row r="696" spans="1:16" ht="15" customHeight="1" x14ac:dyDescent="0.25">
      <c r="A696" s="155" t="s">
        <v>39</v>
      </c>
      <c r="B696" s="155" t="s">
        <v>40</v>
      </c>
      <c r="C696" s="155" t="s">
        <v>1309</v>
      </c>
      <c r="D696" s="155">
        <v>100</v>
      </c>
      <c r="E696" s="155">
        <v>100</v>
      </c>
      <c r="F696" s="166">
        <v>41011</v>
      </c>
      <c r="G696" s="166">
        <v>41017</v>
      </c>
      <c r="H696" s="157">
        <v>1</v>
      </c>
      <c r="P696" s="160"/>
    </row>
    <row r="697" spans="1:16" ht="15" customHeight="1" x14ac:dyDescent="0.25">
      <c r="A697" s="155" t="s">
        <v>12</v>
      </c>
      <c r="B697" s="155" t="s">
        <v>1311</v>
      </c>
      <c r="C697" s="155" t="s">
        <v>1310</v>
      </c>
      <c r="D697" s="155">
        <v>10</v>
      </c>
      <c r="E697" s="155">
        <v>10</v>
      </c>
      <c r="F697" s="166">
        <v>41011</v>
      </c>
      <c r="G697" s="166">
        <v>41016</v>
      </c>
      <c r="H697" s="157">
        <v>1</v>
      </c>
      <c r="P697" s="160"/>
    </row>
    <row r="698" spans="1:16" ht="15" customHeight="1" x14ac:dyDescent="0.25">
      <c r="A698" s="155" t="s">
        <v>42</v>
      </c>
      <c r="B698" s="155" t="s">
        <v>1312</v>
      </c>
      <c r="C698" s="155" t="s">
        <v>1175</v>
      </c>
      <c r="D698" s="155">
        <v>60</v>
      </c>
      <c r="E698" s="155">
        <v>60</v>
      </c>
      <c r="F698" s="166">
        <v>41011</v>
      </c>
      <c r="G698" s="166">
        <v>41004</v>
      </c>
      <c r="H698" s="157">
        <v>0</v>
      </c>
      <c r="I698" s="192" t="s">
        <v>1184</v>
      </c>
      <c r="P698" s="160"/>
    </row>
    <row r="699" spans="1:16" ht="15" customHeight="1" x14ac:dyDescent="0.25">
      <c r="A699" s="155" t="s">
        <v>1313</v>
      </c>
      <c r="B699" s="155" t="s">
        <v>1314</v>
      </c>
      <c r="C699" s="155" t="s">
        <v>1315</v>
      </c>
      <c r="D699" s="155">
        <v>15</v>
      </c>
      <c r="E699" s="155">
        <v>15</v>
      </c>
      <c r="F699" s="166">
        <v>41012</v>
      </c>
      <c r="G699" s="166">
        <v>41012</v>
      </c>
      <c r="H699" s="157">
        <v>1</v>
      </c>
      <c r="P699" s="160"/>
    </row>
    <row r="700" spans="1:16" ht="15" customHeight="1" x14ac:dyDescent="0.25">
      <c r="A700" s="155" t="s">
        <v>1313</v>
      </c>
      <c r="B700" s="155" t="s">
        <v>1316</v>
      </c>
      <c r="C700" s="155" t="s">
        <v>364</v>
      </c>
      <c r="D700" s="155">
        <v>20</v>
      </c>
      <c r="E700" s="155">
        <v>20</v>
      </c>
      <c r="F700" s="166">
        <v>41012</v>
      </c>
      <c r="G700" s="166">
        <v>41012</v>
      </c>
      <c r="H700" s="157">
        <v>1</v>
      </c>
      <c r="P700" s="160"/>
    </row>
    <row r="701" spans="1:16" ht="15" customHeight="1" x14ac:dyDescent="0.25">
      <c r="A701" s="155" t="s">
        <v>1114</v>
      </c>
      <c r="B701" s="155" t="s">
        <v>1317</v>
      </c>
      <c r="C701" s="155" t="s">
        <v>1318</v>
      </c>
      <c r="D701" s="155">
        <v>10</v>
      </c>
      <c r="E701" s="155">
        <v>10</v>
      </c>
      <c r="F701" s="166">
        <v>41012</v>
      </c>
      <c r="G701" s="166">
        <v>41012</v>
      </c>
      <c r="H701" s="157">
        <v>1</v>
      </c>
      <c r="P701" s="160"/>
    </row>
    <row r="702" spans="1:16" ht="15" customHeight="1" x14ac:dyDescent="0.25">
      <c r="A702" s="155" t="s">
        <v>227</v>
      </c>
      <c r="B702" s="155" t="s">
        <v>1320</v>
      </c>
      <c r="C702" s="155" t="s">
        <v>1319</v>
      </c>
      <c r="D702" s="155">
        <v>100</v>
      </c>
      <c r="E702" s="155">
        <v>100</v>
      </c>
      <c r="F702" s="166">
        <v>41012</v>
      </c>
      <c r="G702" s="166">
        <v>41017</v>
      </c>
      <c r="H702" s="157">
        <v>1</v>
      </c>
      <c r="P702" s="160"/>
    </row>
    <row r="703" spans="1:16" ht="15" customHeight="1" x14ac:dyDescent="0.25">
      <c r="A703" s="155" t="s">
        <v>42</v>
      </c>
      <c r="B703" s="155" t="s">
        <v>1321</v>
      </c>
      <c r="C703" s="155" t="s">
        <v>1322</v>
      </c>
      <c r="D703" s="155">
        <v>300</v>
      </c>
      <c r="E703" s="155">
        <v>300</v>
      </c>
      <c r="F703" s="166">
        <v>41012</v>
      </c>
      <c r="G703" s="166">
        <v>41017</v>
      </c>
      <c r="H703" s="157">
        <v>1</v>
      </c>
      <c r="P703" s="160"/>
    </row>
    <row r="704" spans="1:16" ht="15" customHeight="1" x14ac:dyDescent="0.25">
      <c r="A704" s="155" t="s">
        <v>459</v>
      </c>
      <c r="B704" s="155" t="s">
        <v>1323</v>
      </c>
      <c r="C704" s="155" t="s">
        <v>1324</v>
      </c>
      <c r="D704" s="155">
        <v>1</v>
      </c>
      <c r="E704" s="155">
        <v>1</v>
      </c>
      <c r="F704" s="166">
        <v>41012</v>
      </c>
      <c r="G704" s="166">
        <v>41024</v>
      </c>
      <c r="H704" s="157">
        <v>1</v>
      </c>
      <c r="P704" s="160"/>
    </row>
    <row r="705" spans="1:16" ht="15" customHeight="1" x14ac:dyDescent="0.25">
      <c r="A705" s="155" t="s">
        <v>1122</v>
      </c>
      <c r="B705" s="155" t="s">
        <v>1325</v>
      </c>
      <c r="C705" s="155" t="s">
        <v>1326</v>
      </c>
      <c r="D705" s="155">
        <v>14</v>
      </c>
      <c r="E705" s="155">
        <v>14</v>
      </c>
      <c r="F705" s="166">
        <v>41012</v>
      </c>
      <c r="G705" s="166">
        <v>41004</v>
      </c>
      <c r="H705" s="157">
        <v>1</v>
      </c>
      <c r="I705" s="192" t="s">
        <v>1327</v>
      </c>
      <c r="P705" s="160"/>
    </row>
    <row r="706" spans="1:16" ht="15" customHeight="1" x14ac:dyDescent="0.25">
      <c r="A706" s="155" t="s">
        <v>820</v>
      </c>
      <c r="B706" s="155" t="s">
        <v>181</v>
      </c>
      <c r="C706" s="155" t="s">
        <v>1328</v>
      </c>
      <c r="D706" s="155">
        <v>400</v>
      </c>
      <c r="E706" s="155">
        <v>400</v>
      </c>
      <c r="F706" s="166">
        <v>41015</v>
      </c>
      <c r="G706" s="166">
        <v>41024</v>
      </c>
      <c r="H706" s="157">
        <v>1</v>
      </c>
      <c r="P706" s="160"/>
    </row>
    <row r="707" spans="1:16" ht="15" customHeight="1" x14ac:dyDescent="0.25">
      <c r="A707" s="155" t="s">
        <v>719</v>
      </c>
      <c r="B707" s="155" t="s">
        <v>1329</v>
      </c>
      <c r="C707" s="155" t="s">
        <v>1330</v>
      </c>
      <c r="D707" s="155">
        <v>200</v>
      </c>
      <c r="E707" s="155">
        <v>200</v>
      </c>
      <c r="F707" s="166">
        <v>41015</v>
      </c>
      <c r="G707" s="166">
        <v>41018</v>
      </c>
      <c r="H707" s="157">
        <v>1</v>
      </c>
      <c r="P707" s="160"/>
    </row>
    <row r="708" spans="1:16" ht="15" customHeight="1" x14ac:dyDescent="0.25">
      <c r="A708" s="155" t="s">
        <v>1025</v>
      </c>
      <c r="B708" s="155" t="s">
        <v>529</v>
      </c>
      <c r="C708" s="155" t="s">
        <v>1331</v>
      </c>
      <c r="D708" s="155">
        <v>100</v>
      </c>
      <c r="E708" s="155">
        <v>100</v>
      </c>
      <c r="F708" s="166">
        <v>41015</v>
      </c>
      <c r="G708" s="166">
        <v>41016</v>
      </c>
      <c r="H708" s="157">
        <v>1</v>
      </c>
      <c r="P708" s="160"/>
    </row>
    <row r="709" spans="1:16" ht="15" customHeight="1" x14ac:dyDescent="0.25">
      <c r="A709" s="155" t="s">
        <v>12</v>
      </c>
      <c r="B709" s="155" t="s">
        <v>1332</v>
      </c>
      <c r="C709" s="155" t="s">
        <v>1333</v>
      </c>
      <c r="D709" s="155">
        <v>10</v>
      </c>
      <c r="E709" s="155">
        <v>10</v>
      </c>
      <c r="F709" s="166">
        <v>41015</v>
      </c>
      <c r="G709" s="166">
        <v>41017</v>
      </c>
      <c r="H709" s="157">
        <v>1</v>
      </c>
      <c r="P709" s="160"/>
    </row>
    <row r="710" spans="1:16" ht="15" customHeight="1" x14ac:dyDescent="0.25">
      <c r="A710" s="155" t="s">
        <v>12</v>
      </c>
      <c r="B710" s="155" t="s">
        <v>280</v>
      </c>
      <c r="C710" s="155" t="s">
        <v>364</v>
      </c>
      <c r="D710" s="155">
        <v>10</v>
      </c>
      <c r="E710" s="155">
        <v>10</v>
      </c>
      <c r="F710" s="166">
        <v>41015</v>
      </c>
      <c r="G710" s="166">
        <v>41017</v>
      </c>
      <c r="H710" s="157">
        <v>1</v>
      </c>
      <c r="P710" s="160"/>
    </row>
    <row r="711" spans="1:16" ht="15" customHeight="1" x14ac:dyDescent="0.25">
      <c r="A711" s="155" t="s">
        <v>12</v>
      </c>
      <c r="B711" s="155" t="s">
        <v>1334</v>
      </c>
      <c r="C711" s="155" t="s">
        <v>161</v>
      </c>
      <c r="D711" s="155">
        <v>10</v>
      </c>
      <c r="E711" s="155">
        <v>10</v>
      </c>
      <c r="F711" s="166">
        <v>41015</v>
      </c>
      <c r="G711" s="166">
        <v>41017</v>
      </c>
      <c r="H711" s="157">
        <v>1</v>
      </c>
      <c r="P711" s="160"/>
    </row>
    <row r="712" spans="1:16" ht="15" customHeight="1" x14ac:dyDescent="0.25">
      <c r="A712" s="155" t="s">
        <v>39</v>
      </c>
      <c r="B712" s="155" t="s">
        <v>380</v>
      </c>
      <c r="C712" s="155" t="s">
        <v>1335</v>
      </c>
      <c r="D712" s="155">
        <v>500</v>
      </c>
      <c r="E712" s="155">
        <v>500</v>
      </c>
      <c r="F712" s="166">
        <v>41015</v>
      </c>
      <c r="G712" s="166">
        <v>41019</v>
      </c>
      <c r="H712" s="157">
        <v>1</v>
      </c>
      <c r="P712" s="160"/>
    </row>
    <row r="713" spans="1:16" ht="15" customHeight="1" x14ac:dyDescent="0.25">
      <c r="A713" s="155" t="s">
        <v>1336</v>
      </c>
      <c r="B713" s="155" t="s">
        <v>366</v>
      </c>
      <c r="C713" s="155" t="s">
        <v>1337</v>
      </c>
      <c r="D713" s="155">
        <v>35</v>
      </c>
      <c r="E713" s="155">
        <v>35</v>
      </c>
      <c r="F713" s="166">
        <v>41015</v>
      </c>
      <c r="G713" s="166">
        <v>41026</v>
      </c>
      <c r="H713" s="157">
        <v>1</v>
      </c>
      <c r="P713" s="160"/>
    </row>
    <row r="714" spans="1:16" ht="15" customHeight="1" x14ac:dyDescent="0.25">
      <c r="A714" s="155" t="s">
        <v>12</v>
      </c>
      <c r="B714" s="155" t="s">
        <v>367</v>
      </c>
      <c r="C714" s="155" t="s">
        <v>1338</v>
      </c>
      <c r="D714" s="155">
        <v>10</v>
      </c>
      <c r="E714" s="155">
        <v>10</v>
      </c>
      <c r="F714" s="166">
        <v>41016</v>
      </c>
      <c r="G714" s="166">
        <v>41018</v>
      </c>
      <c r="H714" s="157">
        <v>1</v>
      </c>
      <c r="P714" s="160"/>
    </row>
    <row r="715" spans="1:16" ht="15" customHeight="1" x14ac:dyDescent="0.25">
      <c r="A715" s="155" t="s">
        <v>12</v>
      </c>
      <c r="B715" s="155" t="s">
        <v>535</v>
      </c>
      <c r="C715" s="155" t="s">
        <v>364</v>
      </c>
      <c r="D715" s="155">
        <v>10</v>
      </c>
      <c r="E715" s="155">
        <v>10</v>
      </c>
      <c r="F715" s="166">
        <v>41016</v>
      </c>
      <c r="G715" s="166">
        <v>41018</v>
      </c>
      <c r="H715" s="157">
        <v>1</v>
      </c>
      <c r="P715" s="160"/>
    </row>
    <row r="716" spans="1:16" ht="15" customHeight="1" x14ac:dyDescent="0.25">
      <c r="A716" s="155" t="s">
        <v>173</v>
      </c>
      <c r="B716" s="155" t="s">
        <v>1339</v>
      </c>
      <c r="C716" s="155" t="s">
        <v>1340</v>
      </c>
      <c r="D716" s="155">
        <v>52</v>
      </c>
      <c r="E716" s="155">
        <v>52</v>
      </c>
      <c r="F716" s="166">
        <v>41016</v>
      </c>
      <c r="G716" s="166">
        <v>41019</v>
      </c>
      <c r="H716" s="157">
        <v>1</v>
      </c>
      <c r="P716" s="160"/>
    </row>
    <row r="717" spans="1:16" ht="15" customHeight="1" x14ac:dyDescent="0.25">
      <c r="A717" s="155" t="s">
        <v>173</v>
      </c>
      <c r="B717" s="155" t="s">
        <v>445</v>
      </c>
      <c r="C717" s="155" t="s">
        <v>364</v>
      </c>
      <c r="D717" s="155">
        <v>52</v>
      </c>
      <c r="E717" s="155">
        <v>52</v>
      </c>
      <c r="F717" s="166">
        <v>41016</v>
      </c>
      <c r="G717" s="166">
        <v>41019</v>
      </c>
      <c r="H717" s="157">
        <v>1</v>
      </c>
      <c r="P717" s="160"/>
    </row>
    <row r="718" spans="1:16" ht="15" customHeight="1" x14ac:dyDescent="0.25">
      <c r="A718" s="155" t="s">
        <v>559</v>
      </c>
      <c r="B718" s="155" t="s">
        <v>450</v>
      </c>
      <c r="C718" s="155" t="s">
        <v>1341</v>
      </c>
      <c r="D718" s="155">
        <v>15000</v>
      </c>
      <c r="E718" s="155">
        <v>16584</v>
      </c>
      <c r="F718" s="166">
        <v>41016</v>
      </c>
      <c r="G718" s="166">
        <v>41022</v>
      </c>
      <c r="H718" s="157">
        <v>1</v>
      </c>
      <c r="P718" s="160"/>
    </row>
    <row r="719" spans="1:16" ht="15" customHeight="1" x14ac:dyDescent="0.25">
      <c r="A719" s="155" t="s">
        <v>820</v>
      </c>
      <c r="B719" s="155" t="s">
        <v>99</v>
      </c>
      <c r="C719" s="155" t="s">
        <v>1342</v>
      </c>
      <c r="D719" s="155">
        <v>400</v>
      </c>
      <c r="E719" s="155">
        <v>400</v>
      </c>
      <c r="F719" s="166">
        <v>41016</v>
      </c>
      <c r="G719" s="166">
        <v>41024</v>
      </c>
      <c r="H719" s="157">
        <v>1</v>
      </c>
      <c r="P719" s="160"/>
    </row>
    <row r="720" spans="1:16" ht="15" customHeight="1" x14ac:dyDescent="0.25">
      <c r="A720" s="155" t="s">
        <v>71</v>
      </c>
      <c r="B720" s="155" t="s">
        <v>102</v>
      </c>
      <c r="C720" s="155" t="s">
        <v>1343</v>
      </c>
      <c r="D720" s="155">
        <v>10</v>
      </c>
      <c r="E720" s="155">
        <v>10</v>
      </c>
      <c r="F720" s="166">
        <v>41016</v>
      </c>
      <c r="G720" s="166">
        <v>41024</v>
      </c>
      <c r="H720" s="157">
        <v>1</v>
      </c>
      <c r="P720" s="160"/>
    </row>
    <row r="721" spans="1:16" ht="15" customHeight="1" x14ac:dyDescent="0.25">
      <c r="A721" s="155" t="s">
        <v>1180</v>
      </c>
      <c r="B721" s="155" t="s">
        <v>1204</v>
      </c>
      <c r="C721" s="155" t="s">
        <v>1344</v>
      </c>
      <c r="D721" s="155">
        <v>75</v>
      </c>
      <c r="E721" s="155">
        <v>75</v>
      </c>
      <c r="F721" s="166">
        <v>41016</v>
      </c>
      <c r="G721" s="166">
        <v>41017</v>
      </c>
      <c r="H721" s="157">
        <v>1</v>
      </c>
      <c r="P721" s="160"/>
    </row>
    <row r="722" spans="1:16" ht="15" customHeight="1" x14ac:dyDescent="0.25">
      <c r="A722" s="155" t="s">
        <v>1180</v>
      </c>
      <c r="B722" s="155" t="s">
        <v>1181</v>
      </c>
      <c r="C722" s="155" t="s">
        <v>1345</v>
      </c>
      <c r="D722" s="155">
        <v>75</v>
      </c>
      <c r="E722" s="155">
        <v>75</v>
      </c>
      <c r="F722" s="166">
        <v>41016</v>
      </c>
      <c r="G722" s="166">
        <v>41017</v>
      </c>
      <c r="H722" s="157">
        <v>1</v>
      </c>
      <c r="P722" s="160"/>
    </row>
    <row r="723" spans="1:16" ht="15" customHeight="1" x14ac:dyDescent="0.25">
      <c r="A723" s="155" t="s">
        <v>46</v>
      </c>
      <c r="B723" s="155" t="s">
        <v>949</v>
      </c>
      <c r="C723" s="155" t="s">
        <v>1346</v>
      </c>
      <c r="D723" s="155">
        <v>100</v>
      </c>
      <c r="E723" s="155">
        <v>100</v>
      </c>
      <c r="F723" s="166">
        <v>41017</v>
      </c>
      <c r="G723" s="166">
        <v>41018</v>
      </c>
      <c r="H723" s="157">
        <v>1</v>
      </c>
      <c r="P723" s="160"/>
    </row>
    <row r="724" spans="1:16" ht="15" customHeight="1" x14ac:dyDescent="0.25">
      <c r="A724" s="155" t="s">
        <v>745</v>
      </c>
      <c r="B724" s="155" t="s">
        <v>1347</v>
      </c>
      <c r="C724" s="155" t="s">
        <v>1348</v>
      </c>
      <c r="D724" s="155">
        <v>50</v>
      </c>
      <c r="E724" s="155">
        <v>50</v>
      </c>
      <c r="F724" s="166">
        <v>41018</v>
      </c>
      <c r="G724" s="166">
        <v>41025</v>
      </c>
      <c r="H724" s="157">
        <v>1</v>
      </c>
      <c r="P724" s="160"/>
    </row>
    <row r="725" spans="1:16" ht="15" customHeight="1" x14ac:dyDescent="0.25">
      <c r="A725" s="155" t="s">
        <v>745</v>
      </c>
      <c r="B725" s="155" t="s">
        <v>1349</v>
      </c>
      <c r="C725" s="155" t="s">
        <v>1350</v>
      </c>
      <c r="D725" s="155">
        <v>50</v>
      </c>
      <c r="E725" s="155">
        <v>50</v>
      </c>
      <c r="F725" s="166">
        <v>41018</v>
      </c>
      <c r="G725" s="166">
        <v>41025</v>
      </c>
      <c r="H725" s="157">
        <v>1</v>
      </c>
      <c r="P725" s="160"/>
    </row>
    <row r="726" spans="1:16" ht="15" customHeight="1" x14ac:dyDescent="0.25">
      <c r="A726" s="155" t="s">
        <v>597</v>
      </c>
      <c r="B726" s="155" t="s">
        <v>1351</v>
      </c>
      <c r="C726" s="155" t="s">
        <v>1352</v>
      </c>
      <c r="D726" s="155">
        <v>10</v>
      </c>
      <c r="E726" s="155">
        <v>10</v>
      </c>
      <c r="F726" s="166">
        <v>41018</v>
      </c>
      <c r="G726" s="166">
        <v>41022</v>
      </c>
      <c r="H726" s="157">
        <v>1</v>
      </c>
      <c r="P726" s="160"/>
    </row>
    <row r="727" spans="1:16" ht="15" customHeight="1" x14ac:dyDescent="0.25">
      <c r="A727" s="155" t="s">
        <v>42</v>
      </c>
      <c r="B727" s="155" t="s">
        <v>803</v>
      </c>
      <c r="C727" s="155" t="s">
        <v>1353</v>
      </c>
      <c r="D727" s="155">
        <v>100</v>
      </c>
      <c r="E727" s="155">
        <v>100</v>
      </c>
      <c r="F727" s="166">
        <v>41018</v>
      </c>
      <c r="G727" s="166">
        <v>41025</v>
      </c>
      <c r="H727" s="157">
        <v>1</v>
      </c>
      <c r="P727" s="160"/>
    </row>
    <row r="728" spans="1:16" ht="15" customHeight="1" x14ac:dyDescent="0.25">
      <c r="A728" s="155" t="s">
        <v>520</v>
      </c>
      <c r="B728" s="155" t="s">
        <v>609</v>
      </c>
      <c r="C728" s="155" t="s">
        <v>1354</v>
      </c>
      <c r="D728" s="155">
        <v>1000</v>
      </c>
      <c r="E728" s="155">
        <v>1000</v>
      </c>
      <c r="F728" s="166">
        <v>41022</v>
      </c>
      <c r="G728" s="166" t="s">
        <v>829</v>
      </c>
      <c r="H728" s="157">
        <v>1</v>
      </c>
      <c r="P728" s="160"/>
    </row>
    <row r="729" spans="1:16" ht="15" customHeight="1" x14ac:dyDescent="0.25">
      <c r="A729" s="155" t="s">
        <v>520</v>
      </c>
      <c r="B729" s="155" t="s">
        <v>964</v>
      </c>
      <c r="C729" s="155" t="s">
        <v>1355</v>
      </c>
      <c r="D729" s="155">
        <v>200</v>
      </c>
      <c r="E729" s="155">
        <v>200</v>
      </c>
      <c r="F729" s="166">
        <v>41022</v>
      </c>
      <c r="G729" s="166">
        <v>41029</v>
      </c>
      <c r="H729" s="157">
        <v>1</v>
      </c>
      <c r="P729" s="160"/>
    </row>
    <row r="730" spans="1:16" ht="15" customHeight="1" x14ac:dyDescent="0.25">
      <c r="A730" s="155" t="s">
        <v>520</v>
      </c>
      <c r="B730" s="155" t="s">
        <v>964</v>
      </c>
      <c r="C730" s="155" t="s">
        <v>1356</v>
      </c>
      <c r="D730" s="155">
        <v>200</v>
      </c>
      <c r="E730" s="155">
        <v>200</v>
      </c>
      <c r="F730" s="166">
        <v>41022</v>
      </c>
      <c r="G730" s="166">
        <v>41029</v>
      </c>
      <c r="H730" s="157">
        <v>1</v>
      </c>
      <c r="P730" s="160"/>
    </row>
    <row r="731" spans="1:16" ht="15" customHeight="1" x14ac:dyDescent="0.25">
      <c r="A731" s="155" t="s">
        <v>1357</v>
      </c>
      <c r="B731" s="155" t="s">
        <v>82</v>
      </c>
      <c r="C731" s="155" t="s">
        <v>1358</v>
      </c>
      <c r="D731" s="155">
        <v>100</v>
      </c>
      <c r="E731" s="155">
        <v>100</v>
      </c>
      <c r="F731" s="166">
        <v>41022</v>
      </c>
      <c r="G731" s="166">
        <v>41026</v>
      </c>
      <c r="H731" s="157">
        <v>1</v>
      </c>
      <c r="P731" s="160"/>
    </row>
    <row r="732" spans="1:16" ht="15" customHeight="1" x14ac:dyDescent="0.25">
      <c r="A732" s="155" t="s">
        <v>104</v>
      </c>
      <c r="B732" s="155" t="s">
        <v>1359</v>
      </c>
      <c r="C732" s="155" t="s">
        <v>1360</v>
      </c>
      <c r="D732" s="155">
        <v>15</v>
      </c>
      <c r="E732" s="155">
        <v>15</v>
      </c>
      <c r="F732" s="166">
        <v>41022</v>
      </c>
      <c r="G732" s="166">
        <v>41024</v>
      </c>
      <c r="H732" s="157">
        <v>1</v>
      </c>
      <c r="P732" s="160"/>
    </row>
    <row r="733" spans="1:16" ht="15" customHeight="1" x14ac:dyDescent="0.25">
      <c r="A733" s="155" t="s">
        <v>1361</v>
      </c>
      <c r="B733" s="155" t="s">
        <v>1362</v>
      </c>
      <c r="C733" s="155" t="s">
        <v>1363</v>
      </c>
      <c r="D733" s="155">
        <v>50</v>
      </c>
      <c r="E733" s="155">
        <v>50</v>
      </c>
      <c r="F733" s="166">
        <v>41022</v>
      </c>
      <c r="G733" s="166">
        <v>41023</v>
      </c>
      <c r="H733" s="157">
        <v>1</v>
      </c>
      <c r="P733" s="160"/>
    </row>
    <row r="734" spans="1:16" ht="15" customHeight="1" x14ac:dyDescent="0.25">
      <c r="A734" s="155" t="s">
        <v>894</v>
      </c>
      <c r="B734" s="155" t="s">
        <v>1364</v>
      </c>
      <c r="C734" s="155" t="s">
        <v>1365</v>
      </c>
      <c r="D734" s="155">
        <v>20</v>
      </c>
      <c r="E734" s="155">
        <v>20</v>
      </c>
      <c r="F734" s="166">
        <v>41022</v>
      </c>
      <c r="G734" s="166">
        <v>41026</v>
      </c>
      <c r="H734" s="157">
        <v>1</v>
      </c>
      <c r="P734" s="160"/>
    </row>
    <row r="735" spans="1:16" ht="15" customHeight="1" x14ac:dyDescent="0.25">
      <c r="A735" s="155" t="s">
        <v>1366</v>
      </c>
      <c r="B735" s="155" t="s">
        <v>1367</v>
      </c>
      <c r="C735" s="155" t="s">
        <v>1368</v>
      </c>
      <c r="D735" s="155">
        <v>50</v>
      </c>
      <c r="E735" s="155">
        <v>50</v>
      </c>
      <c r="F735" s="166">
        <v>41022</v>
      </c>
      <c r="G735" s="166">
        <v>41026</v>
      </c>
      <c r="H735" s="157">
        <v>1</v>
      </c>
      <c r="P735" s="160"/>
    </row>
    <row r="736" spans="1:16" ht="15" customHeight="1" x14ac:dyDescent="0.25">
      <c r="A736" s="155" t="s">
        <v>679</v>
      </c>
      <c r="B736" s="155" t="s">
        <v>697</v>
      </c>
      <c r="C736" s="155" t="s">
        <v>1369</v>
      </c>
      <c r="D736" s="155">
        <v>32</v>
      </c>
      <c r="E736" s="155">
        <v>32</v>
      </c>
      <c r="F736" s="166">
        <v>41023</v>
      </c>
      <c r="G736" s="166">
        <v>41030</v>
      </c>
      <c r="H736" s="157">
        <v>1</v>
      </c>
      <c r="P736" s="160"/>
    </row>
    <row r="737" spans="1:16" ht="15" customHeight="1" x14ac:dyDescent="0.25">
      <c r="A737" s="155" t="s">
        <v>748</v>
      </c>
      <c r="B737" s="155" t="s">
        <v>823</v>
      </c>
      <c r="C737" s="155" t="s">
        <v>1370</v>
      </c>
      <c r="D737" s="155">
        <v>200</v>
      </c>
      <c r="E737" s="155">
        <v>200</v>
      </c>
      <c r="F737" s="166">
        <v>41023</v>
      </c>
      <c r="G737" s="166">
        <v>41026</v>
      </c>
      <c r="H737" s="157">
        <v>1</v>
      </c>
      <c r="P737" s="160"/>
    </row>
    <row r="738" spans="1:16" ht="15" customHeight="1" x14ac:dyDescent="0.25">
      <c r="A738" s="155" t="s">
        <v>638</v>
      </c>
      <c r="B738" s="155" t="s">
        <v>639</v>
      </c>
      <c r="C738" s="155" t="s">
        <v>1371</v>
      </c>
      <c r="D738" s="155">
        <v>1000</v>
      </c>
      <c r="E738" s="155">
        <v>1000</v>
      </c>
      <c r="F738" s="166">
        <v>41023</v>
      </c>
      <c r="G738" s="166">
        <v>41026</v>
      </c>
      <c r="H738" s="157">
        <v>1</v>
      </c>
      <c r="P738" s="160"/>
    </row>
    <row r="739" spans="1:16" ht="15" customHeight="1" x14ac:dyDescent="0.25">
      <c r="A739" s="155" t="s">
        <v>1372</v>
      </c>
      <c r="B739" s="155" t="s">
        <v>1373</v>
      </c>
      <c r="C739" s="155" t="s">
        <v>1374</v>
      </c>
      <c r="D739" s="155">
        <v>100</v>
      </c>
      <c r="E739" s="155">
        <v>100</v>
      </c>
      <c r="F739" s="166">
        <v>41023</v>
      </c>
      <c r="G739" s="166">
        <v>41026</v>
      </c>
      <c r="H739" s="157">
        <v>1</v>
      </c>
      <c r="P739" s="160"/>
    </row>
    <row r="740" spans="1:16" ht="15" customHeight="1" x14ac:dyDescent="0.25">
      <c r="A740" s="155" t="s">
        <v>1372</v>
      </c>
      <c r="B740" s="155" t="s">
        <v>1375</v>
      </c>
      <c r="C740" s="155" t="s">
        <v>161</v>
      </c>
      <c r="D740" s="155">
        <v>100</v>
      </c>
      <c r="E740" s="155">
        <v>100</v>
      </c>
      <c r="F740" s="166">
        <v>41023</v>
      </c>
      <c r="G740" s="166">
        <v>41026</v>
      </c>
      <c r="H740" s="157">
        <v>1</v>
      </c>
      <c r="P740" s="160"/>
    </row>
    <row r="741" spans="1:16" ht="15" customHeight="1" x14ac:dyDescent="0.25">
      <c r="A741" s="155" t="s">
        <v>71</v>
      </c>
      <c r="B741" s="155" t="s">
        <v>1376</v>
      </c>
      <c r="C741" s="155" t="s">
        <v>1377</v>
      </c>
      <c r="D741" s="155">
        <v>5</v>
      </c>
      <c r="E741" s="155">
        <v>5</v>
      </c>
      <c r="F741" s="166">
        <v>41023</v>
      </c>
      <c r="G741" s="166">
        <v>41019</v>
      </c>
      <c r="H741" s="157">
        <v>0</v>
      </c>
      <c r="I741" s="192" t="s">
        <v>1378</v>
      </c>
      <c r="P741" s="160"/>
    </row>
    <row r="742" spans="1:16" ht="15" customHeight="1" x14ac:dyDescent="0.25">
      <c r="A742" s="155" t="s">
        <v>1180</v>
      </c>
      <c r="B742" s="155" t="s">
        <v>1181</v>
      </c>
      <c r="C742" s="155" t="s">
        <v>1379</v>
      </c>
      <c r="D742" s="155">
        <v>75</v>
      </c>
      <c r="E742" s="155">
        <v>75</v>
      </c>
      <c r="F742" s="166">
        <v>41024</v>
      </c>
      <c r="G742" s="166">
        <v>41044</v>
      </c>
      <c r="H742" s="157">
        <v>1</v>
      </c>
      <c r="P742" s="160"/>
    </row>
    <row r="743" spans="1:16" ht="15" customHeight="1" x14ac:dyDescent="0.25">
      <c r="A743" s="155" t="s">
        <v>1180</v>
      </c>
      <c r="B743" s="155" t="s">
        <v>1204</v>
      </c>
      <c r="C743" s="155" t="s">
        <v>1380</v>
      </c>
      <c r="D743" s="155">
        <v>75</v>
      </c>
      <c r="E743" s="155">
        <v>75</v>
      </c>
      <c r="F743" s="166">
        <v>41024</v>
      </c>
      <c r="G743" s="166">
        <v>41044</v>
      </c>
      <c r="H743" s="157">
        <v>1</v>
      </c>
      <c r="P743" s="160"/>
    </row>
    <row r="744" spans="1:16" ht="15" customHeight="1" x14ac:dyDescent="0.25">
      <c r="A744" s="155" t="s">
        <v>679</v>
      </c>
      <c r="B744" s="155" t="s">
        <v>681</v>
      </c>
      <c r="C744" s="155" t="s">
        <v>1381</v>
      </c>
      <c r="D744" s="155">
        <v>100</v>
      </c>
      <c r="E744" s="155">
        <v>100</v>
      </c>
      <c r="F744" s="166">
        <v>41024</v>
      </c>
      <c r="G744" s="166">
        <v>41030</v>
      </c>
      <c r="H744" s="157">
        <v>1</v>
      </c>
      <c r="P744" s="160"/>
    </row>
    <row r="745" spans="1:16" ht="15" customHeight="1" x14ac:dyDescent="0.25">
      <c r="A745" s="155" t="s">
        <v>979</v>
      </c>
      <c r="B745" s="155" t="s">
        <v>1382</v>
      </c>
      <c r="C745" s="155" t="s">
        <v>1383</v>
      </c>
      <c r="D745" s="155">
        <v>25</v>
      </c>
      <c r="E745" s="155">
        <v>25</v>
      </c>
      <c r="F745" s="166">
        <v>41024</v>
      </c>
      <c r="G745" s="166">
        <v>41024</v>
      </c>
      <c r="H745" s="157">
        <v>1</v>
      </c>
      <c r="I745" s="192" t="s">
        <v>1389</v>
      </c>
      <c r="P745" s="160"/>
    </row>
    <row r="746" spans="1:16" ht="15" customHeight="1" x14ac:dyDescent="0.25">
      <c r="A746" s="155" t="s">
        <v>979</v>
      </c>
      <c r="B746" s="155" t="s">
        <v>1384</v>
      </c>
      <c r="C746" s="155" t="s">
        <v>284</v>
      </c>
      <c r="D746" s="155">
        <v>25</v>
      </c>
      <c r="E746" s="155">
        <v>25</v>
      </c>
      <c r="F746" s="166">
        <v>41024</v>
      </c>
      <c r="G746" s="166">
        <v>41024</v>
      </c>
      <c r="H746" s="157">
        <v>1</v>
      </c>
      <c r="I746" s="192" t="s">
        <v>1389</v>
      </c>
      <c r="P746" s="160"/>
    </row>
    <row r="747" spans="1:16" ht="15" customHeight="1" x14ac:dyDescent="0.25">
      <c r="A747" s="155" t="s">
        <v>979</v>
      </c>
      <c r="B747" s="155" t="s">
        <v>1385</v>
      </c>
      <c r="C747" s="155" t="s">
        <v>161</v>
      </c>
      <c r="D747" s="155">
        <v>25</v>
      </c>
      <c r="E747" s="155">
        <v>25</v>
      </c>
      <c r="F747" s="166">
        <v>41024</v>
      </c>
      <c r="G747" s="166">
        <v>41024</v>
      </c>
      <c r="H747" s="157">
        <v>1</v>
      </c>
      <c r="I747" s="192" t="s">
        <v>1389</v>
      </c>
      <c r="P747" s="160"/>
    </row>
    <row r="748" spans="1:16" ht="15" customHeight="1" x14ac:dyDescent="0.25">
      <c r="A748" s="155" t="s">
        <v>1386</v>
      </c>
      <c r="B748" s="155" t="s">
        <v>1387</v>
      </c>
      <c r="C748" s="155" t="s">
        <v>1388</v>
      </c>
      <c r="D748" s="155">
        <v>25</v>
      </c>
      <c r="E748" s="155">
        <v>25</v>
      </c>
      <c r="F748" s="166">
        <v>41024</v>
      </c>
      <c r="G748" s="166">
        <v>41025</v>
      </c>
      <c r="H748" s="157">
        <v>1</v>
      </c>
      <c r="I748" s="192" t="s">
        <v>1389</v>
      </c>
      <c r="P748" s="160"/>
    </row>
    <row r="749" spans="1:16" ht="15" customHeight="1" x14ac:dyDescent="0.25">
      <c r="A749" s="155" t="s">
        <v>820</v>
      </c>
      <c r="B749" s="155" t="s">
        <v>89</v>
      </c>
      <c r="C749" s="155" t="s">
        <v>1390</v>
      </c>
      <c r="D749" s="155">
        <v>200</v>
      </c>
      <c r="E749" s="155">
        <v>200</v>
      </c>
      <c r="F749" s="166">
        <v>41025</v>
      </c>
      <c r="G749" s="166">
        <v>41030</v>
      </c>
      <c r="H749" s="157">
        <v>1</v>
      </c>
      <c r="P749" s="160"/>
    </row>
    <row r="750" spans="1:16" ht="15" customHeight="1" x14ac:dyDescent="0.25">
      <c r="A750" s="155" t="s">
        <v>820</v>
      </c>
      <c r="B750" s="155" t="s">
        <v>1002</v>
      </c>
      <c r="C750" s="155" t="s">
        <v>316</v>
      </c>
      <c r="D750" s="155">
        <v>38</v>
      </c>
      <c r="E750" s="155">
        <v>38</v>
      </c>
      <c r="F750" s="166">
        <v>41025</v>
      </c>
      <c r="G750" s="166">
        <v>41030</v>
      </c>
      <c r="H750" s="157">
        <v>1</v>
      </c>
      <c r="P750" s="160"/>
    </row>
    <row r="751" spans="1:16" ht="15" customHeight="1" x14ac:dyDescent="0.25">
      <c r="A751" s="155" t="s">
        <v>520</v>
      </c>
      <c r="B751" s="155" t="s">
        <v>533</v>
      </c>
      <c r="C751" s="155" t="s">
        <v>1391</v>
      </c>
      <c r="D751" s="155">
        <v>100</v>
      </c>
      <c r="E751" s="155">
        <v>100</v>
      </c>
      <c r="F751" s="166">
        <v>41025</v>
      </c>
      <c r="G751" s="166">
        <v>41031</v>
      </c>
      <c r="H751" s="157">
        <v>1</v>
      </c>
      <c r="P751" s="160"/>
    </row>
    <row r="752" spans="1:16" ht="15" customHeight="1" x14ac:dyDescent="0.25">
      <c r="A752" s="155" t="s">
        <v>634</v>
      </c>
      <c r="B752" s="155" t="s">
        <v>1392</v>
      </c>
      <c r="C752" s="155" t="s">
        <v>1393</v>
      </c>
      <c r="D752" s="155">
        <v>25</v>
      </c>
      <c r="E752" s="155">
        <v>25</v>
      </c>
      <c r="F752" s="166">
        <v>41025</v>
      </c>
      <c r="G752" s="166">
        <v>41031</v>
      </c>
      <c r="H752" s="157">
        <v>1</v>
      </c>
      <c r="P752" s="160"/>
    </row>
    <row r="753" spans="1:16" ht="15" customHeight="1" x14ac:dyDescent="0.25">
      <c r="A753" s="155" t="s">
        <v>71</v>
      </c>
      <c r="B753" s="155" t="s">
        <v>567</v>
      </c>
      <c r="C753" s="155" t="s">
        <v>1404</v>
      </c>
      <c r="D753" s="155">
        <v>10</v>
      </c>
      <c r="E753" s="155">
        <v>10</v>
      </c>
      <c r="F753" s="166">
        <v>41026</v>
      </c>
      <c r="G753" s="166">
        <v>41032</v>
      </c>
      <c r="H753" s="157">
        <v>1</v>
      </c>
      <c r="P753" s="160"/>
    </row>
    <row r="754" spans="1:16" ht="15" customHeight="1" x14ac:dyDescent="0.25">
      <c r="A754" s="155" t="s">
        <v>71</v>
      </c>
      <c r="B754" s="155" t="s">
        <v>1405</v>
      </c>
      <c r="C754" s="155" t="s">
        <v>1406</v>
      </c>
      <c r="D754" s="155">
        <v>200</v>
      </c>
      <c r="E754" s="155">
        <v>200</v>
      </c>
      <c r="F754" s="166">
        <v>41026</v>
      </c>
      <c r="G754" s="166">
        <v>41032</v>
      </c>
      <c r="H754" s="157">
        <v>1</v>
      </c>
      <c r="P754" s="160"/>
    </row>
    <row r="755" spans="1:16" ht="15" customHeight="1" x14ac:dyDescent="0.25">
      <c r="A755" s="155" t="s">
        <v>12</v>
      </c>
      <c r="B755" s="155" t="s">
        <v>524</v>
      </c>
      <c r="C755" s="155" t="s">
        <v>1407</v>
      </c>
      <c r="D755" s="155">
        <v>15</v>
      </c>
      <c r="E755" s="155">
        <v>15</v>
      </c>
      <c r="F755" s="166">
        <v>41026</v>
      </c>
      <c r="G755" s="166">
        <v>41032</v>
      </c>
      <c r="H755" s="157">
        <v>1</v>
      </c>
      <c r="P755" s="160"/>
    </row>
    <row r="756" spans="1:16" ht="15" customHeight="1" x14ac:dyDescent="0.25">
      <c r="A756" s="155" t="s">
        <v>1083</v>
      </c>
      <c r="B756" s="155" t="s">
        <v>1408</v>
      </c>
      <c r="C756" s="155" t="s">
        <v>1409</v>
      </c>
      <c r="D756" s="155">
        <v>25</v>
      </c>
      <c r="E756" s="155">
        <v>25</v>
      </c>
      <c r="F756" s="166">
        <v>41026</v>
      </c>
      <c r="G756" s="166">
        <v>41032</v>
      </c>
      <c r="H756" s="157">
        <v>1</v>
      </c>
      <c r="P756" s="160"/>
    </row>
    <row r="757" spans="1:16" ht="15" customHeight="1" x14ac:dyDescent="0.25">
      <c r="A757" s="155" t="s">
        <v>459</v>
      </c>
      <c r="B757" s="155" t="s">
        <v>1410</v>
      </c>
      <c r="C757" s="155" t="s">
        <v>1411</v>
      </c>
      <c r="D757" s="155">
        <v>100</v>
      </c>
      <c r="E757" s="155">
        <v>100</v>
      </c>
      <c r="F757" s="166">
        <v>41026</v>
      </c>
      <c r="G757" s="166">
        <v>41038</v>
      </c>
      <c r="H757" s="157">
        <v>1</v>
      </c>
      <c r="P757" s="160"/>
    </row>
    <row r="758" spans="1:16" ht="15" customHeight="1" x14ac:dyDescent="0.25">
      <c r="A758" s="155" t="s">
        <v>820</v>
      </c>
      <c r="B758" s="155" t="s">
        <v>428</v>
      </c>
      <c r="C758" s="155" t="s">
        <v>1412</v>
      </c>
      <c r="D758" s="155">
        <v>72</v>
      </c>
      <c r="E758" s="155">
        <v>72</v>
      </c>
      <c r="F758" s="166">
        <v>41029</v>
      </c>
      <c r="G758" s="166">
        <v>41044</v>
      </c>
      <c r="H758" s="157">
        <v>1</v>
      </c>
      <c r="P758" s="160"/>
    </row>
    <row r="759" spans="1:16" ht="15" customHeight="1" x14ac:dyDescent="0.25">
      <c r="A759" s="155" t="s">
        <v>835</v>
      </c>
      <c r="B759" s="155" t="s">
        <v>1413</v>
      </c>
      <c r="C759" s="155" t="s">
        <v>1414</v>
      </c>
      <c r="D759" s="155">
        <v>5</v>
      </c>
      <c r="E759" s="155">
        <v>5</v>
      </c>
      <c r="F759" s="166">
        <v>41029</v>
      </c>
      <c r="G759" s="166">
        <v>41033</v>
      </c>
      <c r="H759" s="157">
        <v>1</v>
      </c>
      <c r="P759" s="160"/>
    </row>
    <row r="760" spans="1:16" ht="15" customHeight="1" x14ac:dyDescent="0.25">
      <c r="A760" s="155" t="s">
        <v>71</v>
      </c>
      <c r="B760" s="155" t="s">
        <v>583</v>
      </c>
      <c r="C760" s="155" t="s">
        <v>1415</v>
      </c>
      <c r="D760" s="155">
        <v>25</v>
      </c>
      <c r="E760" s="155">
        <v>25</v>
      </c>
      <c r="F760" s="166">
        <v>41029</v>
      </c>
      <c r="G760" s="166">
        <v>41036</v>
      </c>
      <c r="H760" s="157">
        <v>1</v>
      </c>
      <c r="P760" s="160"/>
    </row>
    <row r="761" spans="1:16" ht="15" customHeight="1" x14ac:dyDescent="0.25">
      <c r="A761" s="155" t="s">
        <v>71</v>
      </c>
      <c r="B761" s="155" t="s">
        <v>167</v>
      </c>
      <c r="C761" s="155" t="s">
        <v>1416</v>
      </c>
      <c r="D761" s="155">
        <v>25</v>
      </c>
      <c r="E761" s="155">
        <v>25</v>
      </c>
      <c r="F761" s="166">
        <v>41029</v>
      </c>
      <c r="G761" s="166">
        <v>41029</v>
      </c>
      <c r="H761" s="157">
        <v>1</v>
      </c>
      <c r="P761" s="160"/>
    </row>
    <row r="762" spans="1:16" ht="15" customHeight="1" x14ac:dyDescent="0.25">
      <c r="A762" s="155" t="s">
        <v>46</v>
      </c>
      <c r="B762" s="155" t="s">
        <v>1417</v>
      </c>
      <c r="C762" s="155" t="s">
        <v>1418</v>
      </c>
      <c r="D762" s="155">
        <v>50</v>
      </c>
      <c r="E762" s="155">
        <v>50</v>
      </c>
      <c r="F762" s="166">
        <v>41029</v>
      </c>
      <c r="G762" s="166">
        <v>41031</v>
      </c>
      <c r="H762" s="157">
        <v>1</v>
      </c>
      <c r="P762" s="160"/>
    </row>
    <row r="763" spans="1:16" ht="15" customHeight="1" x14ac:dyDescent="0.25">
      <c r="A763" s="155" t="s">
        <v>1419</v>
      </c>
      <c r="B763" s="155" t="s">
        <v>626</v>
      </c>
      <c r="C763" s="155" t="s">
        <v>1420</v>
      </c>
      <c r="D763" s="155">
        <v>2000</v>
      </c>
      <c r="E763" s="155">
        <v>200</v>
      </c>
      <c r="F763" s="166">
        <v>41030</v>
      </c>
      <c r="G763" s="166">
        <v>41032</v>
      </c>
      <c r="H763" s="157">
        <v>1</v>
      </c>
      <c r="P763" s="160"/>
    </row>
    <row r="764" spans="1:16" ht="15" customHeight="1" x14ac:dyDescent="0.25">
      <c r="A764" s="155" t="s">
        <v>78</v>
      </c>
      <c r="B764" s="155" t="s">
        <v>1421</v>
      </c>
      <c r="C764" s="155" t="s">
        <v>1424</v>
      </c>
      <c r="D764" s="155">
        <v>6</v>
      </c>
      <c r="E764" s="155">
        <v>6</v>
      </c>
      <c r="F764" s="166">
        <v>41030</v>
      </c>
      <c r="G764" s="166">
        <v>41033</v>
      </c>
      <c r="H764" s="157">
        <v>1</v>
      </c>
      <c r="P764" s="160"/>
    </row>
    <row r="765" spans="1:16" ht="15" customHeight="1" x14ac:dyDescent="0.25">
      <c r="A765" s="155" t="s">
        <v>42</v>
      </c>
      <c r="B765" s="155" t="s">
        <v>1422</v>
      </c>
      <c r="C765" s="155" t="s">
        <v>1423</v>
      </c>
      <c r="D765" s="155">
        <v>15</v>
      </c>
      <c r="E765" s="155">
        <v>15</v>
      </c>
      <c r="F765" s="166">
        <v>41030</v>
      </c>
      <c r="G765" s="166">
        <v>41033</v>
      </c>
      <c r="H765" s="157">
        <v>1</v>
      </c>
      <c r="P765" s="160"/>
    </row>
    <row r="766" spans="1:16" ht="15" customHeight="1" x14ac:dyDescent="0.25">
      <c r="A766" s="155" t="s">
        <v>173</v>
      </c>
      <c r="B766" s="155" t="s">
        <v>445</v>
      </c>
      <c r="C766" s="155" t="s">
        <v>1425</v>
      </c>
      <c r="D766" s="155">
        <v>200</v>
      </c>
      <c r="E766" s="155">
        <v>200</v>
      </c>
      <c r="F766" s="166">
        <v>41030</v>
      </c>
      <c r="G766" s="166">
        <v>41036</v>
      </c>
      <c r="H766" s="157">
        <v>1</v>
      </c>
      <c r="P766" s="160"/>
    </row>
    <row r="767" spans="1:16" ht="15" customHeight="1" x14ac:dyDescent="0.25">
      <c r="A767" s="155" t="s">
        <v>634</v>
      </c>
      <c r="B767" s="155" t="s">
        <v>1426</v>
      </c>
      <c r="C767" s="155" t="s">
        <v>1427</v>
      </c>
      <c r="D767" s="155">
        <v>10</v>
      </c>
      <c r="E767" s="155">
        <v>10</v>
      </c>
      <c r="F767" s="166">
        <v>41030</v>
      </c>
      <c r="G767" s="166">
        <v>41033</v>
      </c>
      <c r="H767" s="157">
        <v>1</v>
      </c>
      <c r="P767" s="160"/>
    </row>
    <row r="768" spans="1:16" ht="15" customHeight="1" x14ac:dyDescent="0.25">
      <c r="A768" s="155" t="s">
        <v>634</v>
      </c>
      <c r="B768" s="155" t="s">
        <v>1428</v>
      </c>
      <c r="C768" s="155" t="s">
        <v>364</v>
      </c>
      <c r="D768" s="155">
        <v>10</v>
      </c>
      <c r="E768" s="155">
        <v>10</v>
      </c>
      <c r="F768" s="166">
        <v>41030</v>
      </c>
      <c r="G768" s="166">
        <v>41033</v>
      </c>
      <c r="H768" s="157">
        <v>1</v>
      </c>
      <c r="P768" s="160"/>
    </row>
    <row r="769" spans="1:16" ht="15" customHeight="1" x14ac:dyDescent="0.25">
      <c r="A769" s="155" t="s">
        <v>173</v>
      </c>
      <c r="B769" s="155" t="s">
        <v>445</v>
      </c>
      <c r="C769" s="155" t="s">
        <v>1429</v>
      </c>
      <c r="D769" s="155">
        <v>250</v>
      </c>
      <c r="E769" s="155">
        <v>250</v>
      </c>
      <c r="F769" s="166">
        <v>41031</v>
      </c>
      <c r="G769" s="166">
        <v>41046</v>
      </c>
      <c r="H769" s="157">
        <v>1</v>
      </c>
      <c r="P769" s="160"/>
    </row>
    <row r="770" spans="1:16" ht="15" customHeight="1" x14ac:dyDescent="0.25">
      <c r="A770" s="155" t="s">
        <v>173</v>
      </c>
      <c r="B770" s="155" t="s">
        <v>445</v>
      </c>
      <c r="C770" s="155" t="s">
        <v>364</v>
      </c>
      <c r="D770" s="155">
        <v>20</v>
      </c>
      <c r="E770" s="155">
        <v>20</v>
      </c>
      <c r="F770" s="166">
        <v>41031</v>
      </c>
      <c r="G770" s="166">
        <v>41046</v>
      </c>
      <c r="H770" s="157">
        <v>1</v>
      </c>
      <c r="P770" s="160"/>
    </row>
    <row r="771" spans="1:16" ht="15" customHeight="1" x14ac:dyDescent="0.25">
      <c r="A771" s="155" t="s">
        <v>1430</v>
      </c>
      <c r="B771" s="155" t="s">
        <v>947</v>
      </c>
      <c r="C771" s="155" t="s">
        <v>1431</v>
      </c>
      <c r="D771" s="155">
        <v>35</v>
      </c>
      <c r="E771" s="155">
        <v>42</v>
      </c>
      <c r="F771" s="166">
        <v>41031</v>
      </c>
      <c r="G771" s="166">
        <v>41044</v>
      </c>
      <c r="H771" s="157">
        <v>1</v>
      </c>
      <c r="P771" s="160"/>
    </row>
    <row r="772" spans="1:16" ht="15" customHeight="1" x14ac:dyDescent="0.25">
      <c r="A772" s="155" t="s">
        <v>115</v>
      </c>
      <c r="B772" s="155" t="s">
        <v>1432</v>
      </c>
      <c r="C772" s="155" t="s">
        <v>1433</v>
      </c>
      <c r="D772" s="155">
        <v>20</v>
      </c>
      <c r="E772" s="155">
        <v>20</v>
      </c>
      <c r="F772" s="166">
        <v>41031</v>
      </c>
      <c r="G772" s="166">
        <v>40969</v>
      </c>
      <c r="H772" s="157">
        <v>1</v>
      </c>
      <c r="I772" s="192" t="s">
        <v>1434</v>
      </c>
      <c r="P772" s="160"/>
    </row>
    <row r="773" spans="1:16" ht="15" customHeight="1" x14ac:dyDescent="0.25">
      <c r="A773" s="155" t="s">
        <v>115</v>
      </c>
      <c r="B773" s="155" t="s">
        <v>994</v>
      </c>
      <c r="C773" s="155" t="s">
        <v>32</v>
      </c>
      <c r="D773" s="155">
        <v>20</v>
      </c>
      <c r="E773" s="155">
        <v>20</v>
      </c>
      <c r="F773" s="166">
        <v>41031</v>
      </c>
      <c r="G773" s="166">
        <v>40969</v>
      </c>
      <c r="H773" s="157">
        <v>1</v>
      </c>
      <c r="I773" s="192" t="s">
        <v>1434</v>
      </c>
      <c r="P773" s="160"/>
    </row>
    <row r="774" spans="1:16" ht="15" customHeight="1" x14ac:dyDescent="0.25">
      <c r="A774" s="155" t="s">
        <v>115</v>
      </c>
      <c r="B774" s="155" t="s">
        <v>1038</v>
      </c>
      <c r="C774" s="155" t="s">
        <v>294</v>
      </c>
      <c r="D774" s="155">
        <v>20</v>
      </c>
      <c r="E774" s="155">
        <v>20</v>
      </c>
      <c r="F774" s="166">
        <v>41031</v>
      </c>
      <c r="G774" s="166">
        <v>40981</v>
      </c>
      <c r="H774" s="157">
        <v>1</v>
      </c>
      <c r="I774" s="192" t="s">
        <v>1434</v>
      </c>
      <c r="P774" s="160"/>
    </row>
    <row r="775" spans="1:16" ht="15" customHeight="1" x14ac:dyDescent="0.25">
      <c r="A775" s="155" t="s">
        <v>1435</v>
      </c>
      <c r="B775" s="155" t="s">
        <v>1436</v>
      </c>
      <c r="C775" s="155" t="s">
        <v>1437</v>
      </c>
      <c r="D775" s="155">
        <v>10</v>
      </c>
      <c r="E775" s="155">
        <v>10</v>
      </c>
      <c r="F775" s="166">
        <v>41031</v>
      </c>
      <c r="G775" s="166">
        <v>41034</v>
      </c>
      <c r="H775" s="157">
        <v>1</v>
      </c>
      <c r="P775" s="160"/>
    </row>
    <row r="776" spans="1:16" ht="15" customHeight="1" x14ac:dyDescent="0.25">
      <c r="A776" s="155" t="s">
        <v>1438</v>
      </c>
      <c r="B776" s="155" t="s">
        <v>1439</v>
      </c>
      <c r="C776" s="155" t="s">
        <v>1440</v>
      </c>
      <c r="D776" s="155">
        <v>10</v>
      </c>
      <c r="E776" s="155">
        <v>10</v>
      </c>
      <c r="F776" s="166">
        <v>41031</v>
      </c>
      <c r="G776" s="166">
        <v>41032</v>
      </c>
      <c r="H776" s="157">
        <v>1</v>
      </c>
      <c r="P776" s="160"/>
    </row>
    <row r="777" spans="1:16" ht="15" customHeight="1" x14ac:dyDescent="0.25">
      <c r="A777" s="155" t="s">
        <v>1438</v>
      </c>
      <c r="B777" s="155" t="s">
        <v>1441</v>
      </c>
      <c r="C777" s="155" t="s">
        <v>364</v>
      </c>
      <c r="D777" s="155">
        <v>10</v>
      </c>
      <c r="E777" s="155">
        <v>10</v>
      </c>
      <c r="F777" s="166">
        <v>41031</v>
      </c>
      <c r="G777" s="166">
        <v>41032</v>
      </c>
      <c r="H777" s="157">
        <v>1</v>
      </c>
      <c r="P777" s="160"/>
    </row>
    <row r="778" spans="1:16" ht="15" customHeight="1" x14ac:dyDescent="0.25">
      <c r="A778" s="155" t="s">
        <v>1438</v>
      </c>
      <c r="B778" s="155" t="s">
        <v>1442</v>
      </c>
      <c r="C778" s="155" t="s">
        <v>161</v>
      </c>
      <c r="D778" s="155">
        <v>10</v>
      </c>
      <c r="E778" s="155">
        <v>10</v>
      </c>
      <c r="F778" s="166">
        <v>41031</v>
      </c>
      <c r="G778" s="166">
        <v>41032</v>
      </c>
      <c r="H778" s="157">
        <v>1</v>
      </c>
      <c r="P778" s="160"/>
    </row>
    <row r="779" spans="1:16" ht="15" customHeight="1" x14ac:dyDescent="0.25">
      <c r="A779" s="155" t="s">
        <v>136</v>
      </c>
      <c r="B779" s="155" t="s">
        <v>555</v>
      </c>
      <c r="C779" s="155" t="s">
        <v>1443</v>
      </c>
      <c r="D779" s="155">
        <v>250</v>
      </c>
      <c r="E779" s="155">
        <v>250</v>
      </c>
      <c r="F779" s="166">
        <v>41032</v>
      </c>
      <c r="G779" s="166">
        <v>41036</v>
      </c>
      <c r="H779" s="157">
        <v>1</v>
      </c>
      <c r="P779" s="160"/>
    </row>
    <row r="780" spans="1:16" ht="15" customHeight="1" x14ac:dyDescent="0.25">
      <c r="A780" s="155" t="s">
        <v>634</v>
      </c>
      <c r="B780" s="155" t="s">
        <v>1151</v>
      </c>
      <c r="C780" s="155" t="s">
        <v>1445</v>
      </c>
      <c r="D780" s="155">
        <v>6</v>
      </c>
      <c r="E780" s="155">
        <v>6</v>
      </c>
      <c r="F780" s="166">
        <v>41032</v>
      </c>
      <c r="G780" s="166">
        <v>41036</v>
      </c>
      <c r="H780" s="157">
        <v>1</v>
      </c>
      <c r="P780" s="160"/>
    </row>
    <row r="781" spans="1:16" ht="15" customHeight="1" x14ac:dyDescent="0.25">
      <c r="A781" s="155" t="s">
        <v>286</v>
      </c>
      <c r="B781" s="155" t="s">
        <v>1446</v>
      </c>
      <c r="C781" s="155" t="s">
        <v>1447</v>
      </c>
      <c r="D781" s="155">
        <v>50</v>
      </c>
      <c r="E781" s="155">
        <v>50</v>
      </c>
      <c r="F781" s="166">
        <v>41032</v>
      </c>
      <c r="G781" s="166">
        <v>41036</v>
      </c>
      <c r="H781" s="157">
        <v>1</v>
      </c>
      <c r="P781" s="160"/>
    </row>
    <row r="782" spans="1:16" ht="15" customHeight="1" x14ac:dyDescent="0.25">
      <c r="A782" s="155" t="s">
        <v>286</v>
      </c>
      <c r="B782" s="155" t="s">
        <v>1448</v>
      </c>
      <c r="C782" s="155" t="s">
        <v>364</v>
      </c>
      <c r="D782" s="155">
        <v>50</v>
      </c>
      <c r="E782" s="155">
        <v>50</v>
      </c>
      <c r="F782" s="166">
        <v>41032</v>
      </c>
      <c r="G782" s="166">
        <v>41036</v>
      </c>
      <c r="H782" s="157">
        <v>1</v>
      </c>
      <c r="P782" s="160"/>
    </row>
    <row r="783" spans="1:16" ht="15" customHeight="1" x14ac:dyDescent="0.25">
      <c r="A783" s="155" t="s">
        <v>173</v>
      </c>
      <c r="B783" s="155" t="s">
        <v>1449</v>
      </c>
      <c r="C783" s="155" t="s">
        <v>1450</v>
      </c>
      <c r="D783" s="155">
        <v>504</v>
      </c>
      <c r="E783" s="155">
        <v>504</v>
      </c>
      <c r="F783" s="166">
        <v>41032</v>
      </c>
      <c r="G783" s="166">
        <v>41036</v>
      </c>
      <c r="H783" s="157">
        <v>1</v>
      </c>
      <c r="P783" s="160"/>
    </row>
    <row r="784" spans="1:16" ht="15" customHeight="1" x14ac:dyDescent="0.25">
      <c r="A784" s="155" t="s">
        <v>173</v>
      </c>
      <c r="B784" s="155" t="s">
        <v>1444</v>
      </c>
      <c r="C784" s="155" t="s">
        <v>1451</v>
      </c>
      <c r="D784" s="155">
        <v>100</v>
      </c>
      <c r="E784" s="155">
        <v>100</v>
      </c>
      <c r="F784" s="166">
        <v>41033</v>
      </c>
      <c r="G784" s="166">
        <v>41037</v>
      </c>
      <c r="H784" s="157">
        <v>1</v>
      </c>
      <c r="P784" s="160"/>
    </row>
    <row r="785" spans="1:16" ht="15" customHeight="1" x14ac:dyDescent="0.25">
      <c r="A785" s="155" t="s">
        <v>2714</v>
      </c>
      <c r="B785" s="155" t="s">
        <v>1452</v>
      </c>
      <c r="C785" s="155" t="s">
        <v>1453</v>
      </c>
      <c r="D785" s="155">
        <v>200</v>
      </c>
      <c r="E785" s="155">
        <v>200</v>
      </c>
      <c r="F785" s="166">
        <v>41033</v>
      </c>
      <c r="G785" s="166">
        <v>41037</v>
      </c>
      <c r="H785" s="157">
        <v>1</v>
      </c>
      <c r="P785" s="160"/>
    </row>
    <row r="786" spans="1:16" ht="15" customHeight="1" x14ac:dyDescent="0.25">
      <c r="A786" s="155" t="s">
        <v>145</v>
      </c>
      <c r="B786" s="155" t="s">
        <v>1454</v>
      </c>
      <c r="C786" s="155" t="s">
        <v>1455</v>
      </c>
      <c r="D786" s="155">
        <v>10</v>
      </c>
      <c r="E786" s="155">
        <v>10</v>
      </c>
      <c r="F786" s="166">
        <v>41033</v>
      </c>
      <c r="G786" s="166">
        <v>41037</v>
      </c>
      <c r="H786" s="157">
        <v>1</v>
      </c>
      <c r="P786" s="160"/>
    </row>
    <row r="787" spans="1:16" ht="15" customHeight="1" x14ac:dyDescent="0.25">
      <c r="A787" s="155" t="s">
        <v>242</v>
      </c>
      <c r="B787" s="155" t="s">
        <v>1456</v>
      </c>
      <c r="C787" s="155" t="s">
        <v>1457</v>
      </c>
      <c r="D787" s="155">
        <v>250</v>
      </c>
      <c r="E787" s="155">
        <v>250</v>
      </c>
      <c r="F787" s="166">
        <v>41033</v>
      </c>
      <c r="G787" s="166">
        <v>41036</v>
      </c>
      <c r="H787" s="157">
        <v>1</v>
      </c>
      <c r="P787" s="160"/>
    </row>
    <row r="788" spans="1:16" ht="15" customHeight="1" x14ac:dyDescent="0.25">
      <c r="A788" s="155" t="s">
        <v>1458</v>
      </c>
      <c r="B788" s="155" t="s">
        <v>1459</v>
      </c>
      <c r="C788" s="155" t="s">
        <v>1460</v>
      </c>
      <c r="D788" s="155">
        <v>3000</v>
      </c>
      <c r="E788" s="155">
        <v>3000</v>
      </c>
      <c r="F788" s="166">
        <v>41033</v>
      </c>
      <c r="G788" s="166">
        <v>41043</v>
      </c>
      <c r="H788" s="157">
        <v>1</v>
      </c>
      <c r="P788" s="160"/>
    </row>
    <row r="789" spans="1:16" ht="15" customHeight="1" x14ac:dyDescent="0.25">
      <c r="A789" s="155" t="s">
        <v>1122</v>
      </c>
      <c r="B789" s="155" t="s">
        <v>272</v>
      </c>
      <c r="C789" s="155" t="s">
        <v>1461</v>
      </c>
      <c r="D789" s="155">
        <v>3</v>
      </c>
      <c r="E789" s="155">
        <v>3</v>
      </c>
      <c r="F789" s="166">
        <v>41033</v>
      </c>
      <c r="G789" s="166">
        <v>41043</v>
      </c>
      <c r="H789" s="157">
        <v>1</v>
      </c>
      <c r="P789" s="160"/>
    </row>
    <row r="790" spans="1:16" ht="15" customHeight="1" x14ac:dyDescent="0.25">
      <c r="A790" s="155" t="s">
        <v>71</v>
      </c>
      <c r="B790" s="155" t="s">
        <v>1376</v>
      </c>
      <c r="C790" s="155" t="s">
        <v>1462</v>
      </c>
      <c r="D790" s="155">
        <v>5</v>
      </c>
      <c r="E790" s="155">
        <v>2</v>
      </c>
      <c r="F790" s="166">
        <v>41033</v>
      </c>
      <c r="G790" s="166">
        <v>41036</v>
      </c>
      <c r="H790" s="157">
        <v>1</v>
      </c>
      <c r="P790" s="160"/>
    </row>
    <row r="791" spans="1:16" ht="15" customHeight="1" x14ac:dyDescent="0.25">
      <c r="A791" s="155" t="s">
        <v>1463</v>
      </c>
      <c r="B791" s="155" t="s">
        <v>1464</v>
      </c>
      <c r="C791" s="155" t="s">
        <v>1465</v>
      </c>
      <c r="D791" s="155">
        <v>10</v>
      </c>
      <c r="E791" s="155">
        <v>10</v>
      </c>
      <c r="F791" s="166">
        <v>41036</v>
      </c>
      <c r="G791" s="166">
        <v>41038</v>
      </c>
      <c r="H791" s="157">
        <v>1</v>
      </c>
      <c r="P791" s="160"/>
    </row>
    <row r="792" spans="1:16" ht="15" customHeight="1" x14ac:dyDescent="0.25">
      <c r="A792" s="155" t="s">
        <v>251</v>
      </c>
      <c r="B792" s="155" t="s">
        <v>717</v>
      </c>
      <c r="C792" s="155" t="s">
        <v>1466</v>
      </c>
      <c r="D792" s="155">
        <v>20</v>
      </c>
      <c r="E792" s="155">
        <v>18</v>
      </c>
      <c r="F792" s="166">
        <v>41036</v>
      </c>
      <c r="G792" s="166">
        <v>41040</v>
      </c>
      <c r="H792" s="157">
        <v>1</v>
      </c>
      <c r="I792" s="192" t="s">
        <v>1467</v>
      </c>
      <c r="P792" s="160"/>
    </row>
    <row r="793" spans="1:16" ht="15" customHeight="1" x14ac:dyDescent="0.25">
      <c r="A793" s="155" t="s">
        <v>12</v>
      </c>
      <c r="B793" s="155" t="s">
        <v>488</v>
      </c>
      <c r="C793" s="155" t="s">
        <v>1468</v>
      </c>
      <c r="D793" s="155">
        <v>10</v>
      </c>
      <c r="E793" s="155">
        <v>10</v>
      </c>
      <c r="F793" s="166">
        <v>41036</v>
      </c>
      <c r="G793" s="166">
        <v>41038</v>
      </c>
      <c r="H793" s="157">
        <v>1</v>
      </c>
      <c r="P793" s="160"/>
    </row>
    <row r="794" spans="1:16" ht="15" customHeight="1" x14ac:dyDescent="0.25">
      <c r="A794" s="155" t="s">
        <v>46</v>
      </c>
      <c r="B794" s="155" t="s">
        <v>949</v>
      </c>
      <c r="C794" s="155" t="s">
        <v>1469</v>
      </c>
      <c r="D794" s="155">
        <v>100</v>
      </c>
      <c r="E794" s="155">
        <v>100</v>
      </c>
      <c r="F794" s="166">
        <v>41036</v>
      </c>
      <c r="G794" s="166">
        <v>41038</v>
      </c>
      <c r="H794" s="157">
        <v>1</v>
      </c>
      <c r="P794" s="160"/>
    </row>
    <row r="795" spans="1:16" ht="15" customHeight="1" x14ac:dyDescent="0.25">
      <c r="A795" s="155" t="s">
        <v>1472</v>
      </c>
      <c r="B795" s="155" t="s">
        <v>1470</v>
      </c>
      <c r="C795" s="155" t="s">
        <v>1471</v>
      </c>
      <c r="D795" s="155">
        <v>100</v>
      </c>
      <c r="E795" s="155">
        <v>100</v>
      </c>
      <c r="F795" s="166">
        <v>41036</v>
      </c>
      <c r="G795" s="166">
        <v>41046</v>
      </c>
      <c r="H795" s="157">
        <v>1</v>
      </c>
      <c r="P795" s="160"/>
    </row>
    <row r="796" spans="1:16" ht="15" customHeight="1" x14ac:dyDescent="0.25">
      <c r="A796" s="155" t="s">
        <v>597</v>
      </c>
      <c r="B796" s="155" t="s">
        <v>1351</v>
      </c>
      <c r="C796" s="155" t="s">
        <v>1473</v>
      </c>
      <c r="D796" s="155">
        <v>1000</v>
      </c>
      <c r="E796" s="155">
        <v>1046</v>
      </c>
      <c r="F796" s="166">
        <v>41036</v>
      </c>
      <c r="G796" s="166">
        <v>41045</v>
      </c>
      <c r="H796" s="157">
        <v>1</v>
      </c>
      <c r="P796" s="160"/>
    </row>
    <row r="797" spans="1:16" ht="15" customHeight="1" x14ac:dyDescent="0.25">
      <c r="A797" s="155" t="s">
        <v>1474</v>
      </c>
      <c r="B797" s="155" t="s">
        <v>1475</v>
      </c>
      <c r="C797" s="155" t="s">
        <v>1476</v>
      </c>
      <c r="D797" s="155">
        <v>3</v>
      </c>
      <c r="E797" s="155">
        <v>3</v>
      </c>
      <c r="F797" s="166">
        <v>41036</v>
      </c>
      <c r="G797" s="166">
        <v>41038</v>
      </c>
      <c r="H797" s="157">
        <v>1</v>
      </c>
      <c r="P797" s="160"/>
    </row>
    <row r="798" spans="1:16" ht="15" customHeight="1" x14ac:dyDescent="0.25">
      <c r="A798" s="155" t="s">
        <v>46</v>
      </c>
      <c r="B798" s="155" t="s">
        <v>47</v>
      </c>
      <c r="C798" s="155" t="s">
        <v>1477</v>
      </c>
      <c r="D798" s="155">
        <v>100</v>
      </c>
      <c r="E798" s="155">
        <v>100</v>
      </c>
      <c r="F798" s="166">
        <v>41037</v>
      </c>
      <c r="G798" s="166">
        <v>41040</v>
      </c>
      <c r="H798" s="157">
        <v>1</v>
      </c>
      <c r="P798" s="160"/>
    </row>
    <row r="799" spans="1:16" ht="15" customHeight="1" x14ac:dyDescent="0.25">
      <c r="A799" s="155" t="s">
        <v>227</v>
      </c>
      <c r="B799" s="155" t="s">
        <v>1478</v>
      </c>
      <c r="C799" s="155" t="s">
        <v>1479</v>
      </c>
      <c r="D799" s="155">
        <v>25</v>
      </c>
      <c r="E799" s="155">
        <v>25</v>
      </c>
      <c r="F799" s="166">
        <v>41037</v>
      </c>
      <c r="G799" s="166">
        <v>41039</v>
      </c>
      <c r="H799" s="157">
        <v>1</v>
      </c>
      <c r="P799" s="160"/>
    </row>
    <row r="800" spans="1:16" ht="15" customHeight="1" x14ac:dyDescent="0.25">
      <c r="A800" s="155" t="s">
        <v>227</v>
      </c>
      <c r="B800" s="155" t="s">
        <v>1480</v>
      </c>
      <c r="C800" s="155" t="s">
        <v>364</v>
      </c>
      <c r="D800" s="155">
        <v>100</v>
      </c>
      <c r="E800" s="155">
        <v>100</v>
      </c>
      <c r="F800" s="166">
        <v>41037</v>
      </c>
      <c r="G800" s="166">
        <v>41039</v>
      </c>
      <c r="H800" s="157">
        <v>1</v>
      </c>
      <c r="P800" s="160"/>
    </row>
    <row r="801" spans="1:16" ht="15" customHeight="1" x14ac:dyDescent="0.25">
      <c r="A801" s="155" t="s">
        <v>227</v>
      </c>
      <c r="B801" s="155" t="s">
        <v>1481</v>
      </c>
      <c r="C801" s="155" t="s">
        <v>161</v>
      </c>
      <c r="D801" s="155">
        <v>100</v>
      </c>
      <c r="E801" s="155">
        <v>100</v>
      </c>
      <c r="F801" s="166">
        <v>41037</v>
      </c>
      <c r="G801" s="166">
        <v>41039</v>
      </c>
      <c r="H801" s="157">
        <v>1</v>
      </c>
      <c r="P801" s="160"/>
    </row>
    <row r="802" spans="1:16" ht="15" customHeight="1" x14ac:dyDescent="0.25">
      <c r="A802" s="155" t="s">
        <v>71</v>
      </c>
      <c r="B802" s="155" t="s">
        <v>74</v>
      </c>
      <c r="C802" s="155" t="s">
        <v>1482</v>
      </c>
      <c r="D802" s="155">
        <v>25</v>
      </c>
      <c r="E802" s="155">
        <v>25</v>
      </c>
      <c r="F802" s="166">
        <v>41037</v>
      </c>
      <c r="G802" s="166">
        <v>41039</v>
      </c>
      <c r="H802" s="157">
        <v>1</v>
      </c>
      <c r="P802" s="160"/>
    </row>
    <row r="803" spans="1:16" ht="15" customHeight="1" x14ac:dyDescent="0.25">
      <c r="A803" s="155" t="s">
        <v>719</v>
      </c>
      <c r="B803" s="155" t="s">
        <v>1483</v>
      </c>
      <c r="C803" s="155" t="s">
        <v>1484</v>
      </c>
      <c r="D803" s="155">
        <v>100</v>
      </c>
      <c r="E803" s="155">
        <v>100</v>
      </c>
      <c r="F803" s="166">
        <v>41037</v>
      </c>
      <c r="G803" s="166">
        <v>41039</v>
      </c>
      <c r="H803" s="157">
        <v>1</v>
      </c>
      <c r="P803" s="160"/>
    </row>
    <row r="804" spans="1:16" ht="15" customHeight="1" x14ac:dyDescent="0.25">
      <c r="A804" s="155" t="s">
        <v>173</v>
      </c>
      <c r="B804" s="155" t="s">
        <v>1485</v>
      </c>
      <c r="C804" s="155" t="s">
        <v>1486</v>
      </c>
      <c r="D804" s="155">
        <v>500</v>
      </c>
      <c r="E804" s="155">
        <v>504</v>
      </c>
      <c r="F804" s="166">
        <v>41037</v>
      </c>
      <c r="G804" s="166">
        <v>41019</v>
      </c>
      <c r="H804" s="157">
        <v>0</v>
      </c>
      <c r="I804" s="192" t="s">
        <v>1487</v>
      </c>
      <c r="P804" s="160"/>
    </row>
    <row r="805" spans="1:16" ht="15" customHeight="1" x14ac:dyDescent="0.25">
      <c r="A805" s="155" t="s">
        <v>245</v>
      </c>
      <c r="B805" s="155" t="s">
        <v>1488</v>
      </c>
      <c r="C805" s="155" t="s">
        <v>1489</v>
      </c>
      <c r="D805" s="155">
        <v>200</v>
      </c>
      <c r="E805" s="155">
        <v>200</v>
      </c>
      <c r="F805" s="166">
        <v>41038</v>
      </c>
      <c r="G805" s="166">
        <v>41040</v>
      </c>
      <c r="H805" s="157">
        <v>1</v>
      </c>
      <c r="P805" s="160"/>
    </row>
    <row r="806" spans="1:16" ht="15" customHeight="1" x14ac:dyDescent="0.25">
      <c r="A806" s="155" t="s">
        <v>39</v>
      </c>
      <c r="B806" s="155" t="s">
        <v>1490</v>
      </c>
      <c r="C806" s="155" t="s">
        <v>1491</v>
      </c>
      <c r="D806" s="155">
        <v>200</v>
      </c>
      <c r="E806" s="155">
        <v>200</v>
      </c>
      <c r="F806" s="166">
        <v>41038</v>
      </c>
      <c r="G806" s="166">
        <v>41043</v>
      </c>
      <c r="H806" s="157">
        <v>1</v>
      </c>
      <c r="P806" s="160"/>
    </row>
    <row r="807" spans="1:16" ht="15" customHeight="1" x14ac:dyDescent="0.25">
      <c r="A807" s="155" t="s">
        <v>42</v>
      </c>
      <c r="B807" s="155" t="s">
        <v>956</v>
      </c>
      <c r="C807" s="155" t="s">
        <v>1491</v>
      </c>
      <c r="D807" s="155">
        <v>30</v>
      </c>
      <c r="E807" s="155">
        <v>30</v>
      </c>
      <c r="F807" s="166">
        <v>41038</v>
      </c>
      <c r="G807" s="166">
        <v>41040</v>
      </c>
      <c r="H807" s="157">
        <v>1</v>
      </c>
      <c r="P807" s="160"/>
    </row>
    <row r="808" spans="1:16" ht="15" customHeight="1" x14ac:dyDescent="0.25">
      <c r="A808" s="155" t="s">
        <v>1492</v>
      </c>
      <c r="B808" s="155" t="s">
        <v>1493</v>
      </c>
      <c r="C808" s="155" t="s">
        <v>1494</v>
      </c>
      <c r="D808" s="155">
        <v>1</v>
      </c>
      <c r="E808" s="155">
        <v>1</v>
      </c>
      <c r="F808" s="166">
        <v>41038</v>
      </c>
      <c r="G808" s="166">
        <v>41055</v>
      </c>
      <c r="H808" s="157">
        <v>1</v>
      </c>
      <c r="I808" s="192" t="s">
        <v>1495</v>
      </c>
      <c r="P808" s="160"/>
    </row>
    <row r="809" spans="1:16" ht="15" customHeight="1" x14ac:dyDescent="0.25">
      <c r="A809" s="155" t="s">
        <v>820</v>
      </c>
      <c r="B809" s="155" t="s">
        <v>439</v>
      </c>
      <c r="C809" s="155" t="s">
        <v>1496</v>
      </c>
      <c r="D809" s="155">
        <v>400</v>
      </c>
      <c r="E809" s="155">
        <v>400</v>
      </c>
      <c r="F809" s="166">
        <v>41038</v>
      </c>
      <c r="G809" s="166">
        <v>41039</v>
      </c>
      <c r="H809" s="157">
        <v>1</v>
      </c>
      <c r="P809" s="160"/>
    </row>
    <row r="810" spans="1:16" ht="15" customHeight="1" x14ac:dyDescent="0.25">
      <c r="A810" s="155" t="s">
        <v>1180</v>
      </c>
      <c r="B810" s="155" t="s">
        <v>272</v>
      </c>
      <c r="C810" s="155" t="s">
        <v>1497</v>
      </c>
      <c r="D810" s="155">
        <v>4</v>
      </c>
      <c r="E810" s="155">
        <v>4</v>
      </c>
      <c r="F810" s="166">
        <v>41038</v>
      </c>
      <c r="G810" s="166">
        <v>41043</v>
      </c>
      <c r="H810" s="157">
        <v>1</v>
      </c>
      <c r="P810" s="160"/>
    </row>
    <row r="811" spans="1:16" ht="15" customHeight="1" x14ac:dyDescent="0.25">
      <c r="A811" s="155" t="s">
        <v>544</v>
      </c>
      <c r="B811" s="155" t="s">
        <v>347</v>
      </c>
      <c r="C811" s="155" t="s">
        <v>1498</v>
      </c>
      <c r="D811" s="155">
        <v>390</v>
      </c>
      <c r="E811" s="155">
        <v>390</v>
      </c>
      <c r="F811" s="166">
        <v>41039</v>
      </c>
      <c r="G811" s="166">
        <v>41044</v>
      </c>
      <c r="H811" s="157">
        <v>1</v>
      </c>
      <c r="P811" s="160"/>
    </row>
    <row r="812" spans="1:16" ht="15" customHeight="1" x14ac:dyDescent="0.25">
      <c r="A812" s="155" t="s">
        <v>544</v>
      </c>
      <c r="B812" s="155" t="s">
        <v>82</v>
      </c>
      <c r="C812" s="155" t="s">
        <v>1499</v>
      </c>
      <c r="D812" s="155">
        <v>200</v>
      </c>
      <c r="E812" s="155">
        <v>200</v>
      </c>
      <c r="F812" s="166">
        <v>41039</v>
      </c>
      <c r="G812" s="166">
        <v>41044</v>
      </c>
      <c r="H812" s="157">
        <v>1</v>
      </c>
      <c r="P812" s="160"/>
    </row>
    <row r="813" spans="1:16" ht="15" customHeight="1" x14ac:dyDescent="0.25">
      <c r="A813" s="155" t="s">
        <v>544</v>
      </c>
      <c r="B813" s="155" t="s">
        <v>621</v>
      </c>
      <c r="C813" s="155" t="s">
        <v>1500</v>
      </c>
      <c r="D813" s="155">
        <v>455</v>
      </c>
      <c r="E813" s="155">
        <v>455</v>
      </c>
      <c r="F813" s="166">
        <v>41039</v>
      </c>
      <c r="G813" s="166">
        <v>41041</v>
      </c>
      <c r="H813" s="157">
        <v>1</v>
      </c>
      <c r="P813" s="160"/>
    </row>
    <row r="814" spans="1:16" ht="15" customHeight="1" x14ac:dyDescent="0.25">
      <c r="A814" s="155" t="s">
        <v>65</v>
      </c>
      <c r="B814" s="155" t="s">
        <v>1501</v>
      </c>
      <c r="C814" s="155" t="s">
        <v>1502</v>
      </c>
      <c r="D814" s="155">
        <v>50</v>
      </c>
      <c r="E814" s="155">
        <v>50</v>
      </c>
      <c r="F814" s="166">
        <v>41039</v>
      </c>
      <c r="G814" s="166">
        <v>41047</v>
      </c>
      <c r="H814" s="157">
        <v>1</v>
      </c>
      <c r="P814" s="160"/>
    </row>
    <row r="815" spans="1:16" ht="15" customHeight="1" x14ac:dyDescent="0.25">
      <c r="A815" s="155" t="s">
        <v>820</v>
      </c>
      <c r="B815" s="155" t="s">
        <v>1002</v>
      </c>
      <c r="C815" s="155" t="s">
        <v>1503</v>
      </c>
      <c r="D815" s="155">
        <v>38</v>
      </c>
      <c r="E815" s="155">
        <v>38</v>
      </c>
      <c r="F815" s="166">
        <v>41039</v>
      </c>
      <c r="G815" s="166">
        <v>41044</v>
      </c>
      <c r="H815" s="157">
        <v>1</v>
      </c>
      <c r="P815" s="160"/>
    </row>
    <row r="816" spans="1:16" ht="15" customHeight="1" x14ac:dyDescent="0.25">
      <c r="A816" s="155" t="s">
        <v>748</v>
      </c>
      <c r="B816" s="155" t="s">
        <v>1504</v>
      </c>
      <c r="C816" s="155" t="s">
        <v>1505</v>
      </c>
      <c r="D816" s="155">
        <v>25</v>
      </c>
      <c r="E816" s="155">
        <v>25</v>
      </c>
      <c r="F816" s="166">
        <v>41039</v>
      </c>
      <c r="G816" s="166">
        <v>41043</v>
      </c>
      <c r="H816" s="157">
        <v>1</v>
      </c>
      <c r="P816" s="160"/>
    </row>
    <row r="817" spans="1:16" ht="15" customHeight="1" x14ac:dyDescent="0.25">
      <c r="A817" s="155" t="s">
        <v>748</v>
      </c>
      <c r="B817" s="155" t="s">
        <v>1506</v>
      </c>
      <c r="C817" s="155" t="s">
        <v>1507</v>
      </c>
      <c r="D817" s="155">
        <v>30</v>
      </c>
      <c r="E817" s="155">
        <v>30</v>
      </c>
      <c r="F817" s="166">
        <v>41039</v>
      </c>
      <c r="G817" s="166">
        <v>41043</v>
      </c>
      <c r="H817" s="157">
        <v>1</v>
      </c>
      <c r="P817" s="160"/>
    </row>
    <row r="818" spans="1:16" ht="15" customHeight="1" x14ac:dyDescent="0.25">
      <c r="A818" s="155" t="s">
        <v>1508</v>
      </c>
      <c r="B818" s="155" t="s">
        <v>1509</v>
      </c>
      <c r="C818" s="155" t="s">
        <v>1510</v>
      </c>
      <c r="D818" s="155">
        <v>100</v>
      </c>
      <c r="E818" s="155">
        <v>100</v>
      </c>
      <c r="F818" s="166">
        <v>41039</v>
      </c>
      <c r="G818" s="166">
        <v>41044</v>
      </c>
      <c r="H818" s="157">
        <v>1</v>
      </c>
      <c r="P818" s="160"/>
    </row>
    <row r="819" spans="1:16" ht="15" customHeight="1" x14ac:dyDescent="0.25">
      <c r="A819" s="155" t="s">
        <v>78</v>
      </c>
      <c r="B819" s="155" t="s">
        <v>1511</v>
      </c>
      <c r="C819" s="155" t="s">
        <v>1512</v>
      </c>
      <c r="D819" s="155">
        <v>3</v>
      </c>
      <c r="E819" s="155">
        <v>3</v>
      </c>
      <c r="F819" s="166">
        <v>41039</v>
      </c>
      <c r="G819" s="166">
        <v>41044</v>
      </c>
      <c r="H819" s="157">
        <v>1</v>
      </c>
      <c r="P819" s="160"/>
    </row>
    <row r="820" spans="1:16" ht="15" customHeight="1" x14ac:dyDescent="0.25">
      <c r="A820" s="155" t="s">
        <v>145</v>
      </c>
      <c r="B820" s="155" t="s">
        <v>1513</v>
      </c>
      <c r="C820" s="155" t="s">
        <v>1514</v>
      </c>
      <c r="D820" s="155">
        <v>10</v>
      </c>
      <c r="E820" s="155">
        <v>10</v>
      </c>
      <c r="F820" s="166">
        <v>41039</v>
      </c>
      <c r="G820" s="166">
        <v>41046</v>
      </c>
      <c r="H820" s="157">
        <v>1</v>
      </c>
      <c r="P820" s="160"/>
    </row>
    <row r="821" spans="1:16" ht="15" customHeight="1" x14ac:dyDescent="0.25">
      <c r="A821" s="155" t="s">
        <v>71</v>
      </c>
      <c r="B821" s="155" t="s">
        <v>102</v>
      </c>
      <c r="C821" s="155" t="s">
        <v>1515</v>
      </c>
      <c r="D821" s="155">
        <v>10</v>
      </c>
      <c r="E821" s="155">
        <v>10</v>
      </c>
      <c r="F821" s="166">
        <v>41039</v>
      </c>
      <c r="G821" s="166">
        <v>41046</v>
      </c>
      <c r="H821" s="157">
        <v>1</v>
      </c>
      <c r="P821" s="160"/>
    </row>
    <row r="822" spans="1:16" ht="15" customHeight="1" x14ac:dyDescent="0.25">
      <c r="A822" s="155" t="s">
        <v>1180</v>
      </c>
      <c r="B822" s="155" t="s">
        <v>1181</v>
      </c>
      <c r="C822" s="155" t="s">
        <v>1516</v>
      </c>
      <c r="D822" s="155">
        <v>75</v>
      </c>
      <c r="E822" s="155">
        <v>75</v>
      </c>
      <c r="F822" s="166">
        <v>41039</v>
      </c>
      <c r="G822" s="166">
        <v>41075</v>
      </c>
      <c r="H822" s="157">
        <v>1</v>
      </c>
      <c r="P822" s="160"/>
    </row>
    <row r="823" spans="1:16" ht="15" customHeight="1" x14ac:dyDescent="0.25">
      <c r="A823" s="155" t="s">
        <v>1180</v>
      </c>
      <c r="B823" s="155" t="s">
        <v>1204</v>
      </c>
      <c r="C823" s="155" t="s">
        <v>1517</v>
      </c>
      <c r="D823" s="155">
        <v>75</v>
      </c>
      <c r="E823" s="155">
        <v>75</v>
      </c>
      <c r="F823" s="166">
        <v>41039</v>
      </c>
      <c r="G823" s="166">
        <v>41075</v>
      </c>
      <c r="H823" s="157">
        <v>1</v>
      </c>
      <c r="P823" s="160"/>
    </row>
    <row r="824" spans="1:16" ht="15" customHeight="1" x14ac:dyDescent="0.25">
      <c r="A824" s="155" t="s">
        <v>997</v>
      </c>
      <c r="B824" s="155" t="s">
        <v>1518</v>
      </c>
      <c r="C824" s="155" t="s">
        <v>1519</v>
      </c>
      <c r="D824" s="155">
        <v>27</v>
      </c>
      <c r="E824" s="155">
        <v>27</v>
      </c>
      <c r="F824" s="166">
        <v>41039</v>
      </c>
      <c r="G824" s="166">
        <v>41044</v>
      </c>
      <c r="H824" s="157">
        <v>1</v>
      </c>
      <c r="P824" s="160"/>
    </row>
    <row r="825" spans="1:16" ht="15" customHeight="1" x14ac:dyDescent="0.25">
      <c r="A825" s="155" t="s">
        <v>1474</v>
      </c>
      <c r="B825" s="155" t="s">
        <v>345</v>
      </c>
      <c r="C825" s="155" t="s">
        <v>1520</v>
      </c>
      <c r="D825" s="155">
        <v>50</v>
      </c>
      <c r="E825" s="155">
        <v>50</v>
      </c>
      <c r="F825" s="166">
        <v>41040</v>
      </c>
      <c r="G825" s="166">
        <v>41043</v>
      </c>
      <c r="H825" s="157">
        <v>1</v>
      </c>
      <c r="P825" s="160"/>
    </row>
    <row r="826" spans="1:16" ht="15" customHeight="1" x14ac:dyDescent="0.25">
      <c r="A826" s="155" t="s">
        <v>1521</v>
      </c>
      <c r="B826" s="155" t="s">
        <v>1522</v>
      </c>
      <c r="C826" s="155" t="s">
        <v>1523</v>
      </c>
      <c r="D826" s="155">
        <v>10</v>
      </c>
      <c r="E826" s="155">
        <v>10</v>
      </c>
      <c r="F826" s="166">
        <v>41040</v>
      </c>
      <c r="G826" s="166">
        <v>41032</v>
      </c>
      <c r="H826" s="157">
        <v>0</v>
      </c>
      <c r="I826" s="192" t="s">
        <v>1524</v>
      </c>
      <c r="P826" s="160"/>
    </row>
    <row r="827" spans="1:16" ht="15" customHeight="1" x14ac:dyDescent="0.25">
      <c r="A827" s="155" t="s">
        <v>36</v>
      </c>
      <c r="B827" s="155" t="s">
        <v>1526</v>
      </c>
      <c r="C827" s="155" t="s">
        <v>1525</v>
      </c>
      <c r="D827" s="155">
        <v>50</v>
      </c>
      <c r="E827" s="155">
        <v>52</v>
      </c>
      <c r="F827" s="166">
        <v>41040</v>
      </c>
      <c r="G827" s="166">
        <v>41044</v>
      </c>
      <c r="H827" s="157">
        <v>1</v>
      </c>
      <c r="P827" s="160"/>
    </row>
    <row r="828" spans="1:16" ht="15" customHeight="1" x14ac:dyDescent="0.25">
      <c r="A828" s="155" t="s">
        <v>408</v>
      </c>
      <c r="B828" s="155" t="s">
        <v>411</v>
      </c>
      <c r="C828" s="155" t="s">
        <v>1527</v>
      </c>
      <c r="D828" s="155">
        <v>13</v>
      </c>
      <c r="E828" s="155">
        <v>13</v>
      </c>
      <c r="F828" s="166">
        <v>41043</v>
      </c>
      <c r="G828" s="166">
        <v>41052</v>
      </c>
      <c r="H828" s="157">
        <v>1</v>
      </c>
      <c r="P828" s="160"/>
    </row>
    <row r="829" spans="1:16" ht="15" customHeight="1" x14ac:dyDescent="0.25">
      <c r="A829" s="155" t="s">
        <v>408</v>
      </c>
      <c r="B829" s="155" t="s">
        <v>411</v>
      </c>
      <c r="C829" s="155" t="s">
        <v>1528</v>
      </c>
      <c r="D829" s="155">
        <v>37</v>
      </c>
      <c r="E829" s="155">
        <v>37</v>
      </c>
      <c r="F829" s="166">
        <v>41043</v>
      </c>
      <c r="G829" s="166">
        <v>41052</v>
      </c>
      <c r="H829" s="157">
        <v>1</v>
      </c>
      <c r="P829" s="160"/>
    </row>
    <row r="830" spans="1:16" ht="15" customHeight="1" x14ac:dyDescent="0.25">
      <c r="A830" s="155" t="s">
        <v>973</v>
      </c>
      <c r="B830" s="155" t="s">
        <v>134</v>
      </c>
      <c r="C830" s="155" t="s">
        <v>1529</v>
      </c>
      <c r="D830" s="155">
        <v>180</v>
      </c>
      <c r="E830" s="155">
        <v>192</v>
      </c>
      <c r="F830" s="166">
        <v>41043</v>
      </c>
      <c r="G830" s="166">
        <v>41061</v>
      </c>
      <c r="H830" s="157">
        <v>1</v>
      </c>
      <c r="P830" s="160"/>
    </row>
    <row r="831" spans="1:16" ht="15" customHeight="1" x14ac:dyDescent="0.25">
      <c r="A831" s="155" t="s">
        <v>71</v>
      </c>
      <c r="B831" s="155" t="s">
        <v>1530</v>
      </c>
      <c r="C831" s="155" t="s">
        <v>1531</v>
      </c>
      <c r="D831" s="155">
        <v>1</v>
      </c>
      <c r="E831" s="155">
        <v>1</v>
      </c>
      <c r="F831" s="166">
        <v>41043</v>
      </c>
      <c r="G831" s="166">
        <v>41047</v>
      </c>
      <c r="H831" s="157">
        <v>1</v>
      </c>
      <c r="P831" s="160"/>
    </row>
    <row r="832" spans="1:16" ht="15" customHeight="1" x14ac:dyDescent="0.25">
      <c r="A832" s="155" t="s">
        <v>12</v>
      </c>
      <c r="B832" s="155" t="s">
        <v>1532</v>
      </c>
      <c r="C832" s="155" t="s">
        <v>1533</v>
      </c>
      <c r="D832" s="155">
        <v>10</v>
      </c>
      <c r="E832" s="155">
        <v>10</v>
      </c>
      <c r="F832" s="166">
        <v>41043</v>
      </c>
      <c r="G832" s="166">
        <v>41045</v>
      </c>
      <c r="H832" s="157">
        <v>1</v>
      </c>
      <c r="P832" s="160"/>
    </row>
    <row r="833" spans="1:16" ht="15" customHeight="1" x14ac:dyDescent="0.25">
      <c r="A833" s="155" t="s">
        <v>634</v>
      </c>
      <c r="B833" s="155" t="s">
        <v>1534</v>
      </c>
      <c r="C833" s="155" t="s">
        <v>1535</v>
      </c>
      <c r="D833" s="155">
        <v>50</v>
      </c>
      <c r="E833" s="155">
        <v>50</v>
      </c>
      <c r="F833" s="166">
        <v>41043</v>
      </c>
      <c r="G833" s="166">
        <v>41043</v>
      </c>
      <c r="H833" s="157">
        <v>1</v>
      </c>
      <c r="P833" s="160"/>
    </row>
    <row r="834" spans="1:16" ht="15" customHeight="1" x14ac:dyDescent="0.25">
      <c r="A834" s="155" t="s">
        <v>1536</v>
      </c>
      <c r="B834" s="155" t="s">
        <v>1537</v>
      </c>
      <c r="C834" s="155" t="s">
        <v>1538</v>
      </c>
      <c r="D834" s="155">
        <v>125</v>
      </c>
      <c r="E834" s="155">
        <v>125</v>
      </c>
      <c r="F834" s="166">
        <v>41043</v>
      </c>
      <c r="G834" s="166">
        <v>41046</v>
      </c>
      <c r="H834" s="157">
        <v>1</v>
      </c>
      <c r="P834" s="160"/>
    </row>
    <row r="835" spans="1:16" ht="15" customHeight="1" x14ac:dyDescent="0.25">
      <c r="A835" s="155" t="s">
        <v>795</v>
      </c>
      <c r="B835" s="155" t="s">
        <v>796</v>
      </c>
      <c r="C835" s="155" t="s">
        <v>1539</v>
      </c>
      <c r="D835" s="155">
        <v>27</v>
      </c>
      <c r="E835" s="155">
        <v>27</v>
      </c>
      <c r="F835" s="166">
        <v>41044</v>
      </c>
      <c r="G835" s="166">
        <v>41045</v>
      </c>
      <c r="H835" s="157">
        <v>1</v>
      </c>
      <c r="P835" s="160"/>
    </row>
    <row r="836" spans="1:16" ht="15" customHeight="1" x14ac:dyDescent="0.25">
      <c r="A836" s="155" t="s">
        <v>71</v>
      </c>
      <c r="B836" s="155" t="s">
        <v>72</v>
      </c>
      <c r="C836" s="155" t="s">
        <v>1540</v>
      </c>
      <c r="D836" s="155">
        <v>100</v>
      </c>
      <c r="E836" s="155">
        <v>100</v>
      </c>
      <c r="F836" s="166">
        <v>41045</v>
      </c>
      <c r="G836" s="166">
        <v>41047</v>
      </c>
      <c r="H836" s="157">
        <v>1</v>
      </c>
      <c r="P836" s="160"/>
    </row>
    <row r="837" spans="1:16" ht="15" customHeight="1" x14ac:dyDescent="0.25">
      <c r="A837" s="155" t="s">
        <v>245</v>
      </c>
      <c r="B837" s="155" t="s">
        <v>1541</v>
      </c>
      <c r="C837" s="155" t="s">
        <v>1542</v>
      </c>
      <c r="D837" s="155">
        <v>50</v>
      </c>
      <c r="E837" s="155">
        <v>50</v>
      </c>
      <c r="F837" s="166">
        <v>41045</v>
      </c>
      <c r="G837" s="166">
        <v>41051</v>
      </c>
      <c r="H837" s="157">
        <v>1</v>
      </c>
      <c r="P837" s="160"/>
    </row>
    <row r="838" spans="1:16" ht="15" customHeight="1" x14ac:dyDescent="0.25">
      <c r="A838" s="155" t="s">
        <v>65</v>
      </c>
      <c r="B838" s="155" t="s">
        <v>547</v>
      </c>
      <c r="C838" s="155" t="s">
        <v>1543</v>
      </c>
      <c r="D838" s="155">
        <v>50</v>
      </c>
      <c r="E838" s="155">
        <v>50</v>
      </c>
      <c r="F838" s="166">
        <v>41045</v>
      </c>
      <c r="G838" s="166">
        <v>41072</v>
      </c>
      <c r="H838" s="157">
        <v>1</v>
      </c>
      <c r="P838" s="160"/>
    </row>
    <row r="839" spans="1:16" ht="15" customHeight="1" x14ac:dyDescent="0.25">
      <c r="A839" s="155" t="s">
        <v>820</v>
      </c>
      <c r="B839" s="155" t="s">
        <v>428</v>
      </c>
      <c r="C839" s="155" t="s">
        <v>1544</v>
      </c>
      <c r="D839" s="155">
        <v>96</v>
      </c>
      <c r="E839" s="155">
        <v>96</v>
      </c>
      <c r="F839" s="166">
        <v>41045</v>
      </c>
      <c r="G839" s="166">
        <v>41047</v>
      </c>
      <c r="H839" s="157">
        <v>1</v>
      </c>
      <c r="P839" s="160"/>
    </row>
    <row r="840" spans="1:16" ht="15" customHeight="1" x14ac:dyDescent="0.25">
      <c r="A840" s="155" t="s">
        <v>1128</v>
      </c>
      <c r="B840" s="155" t="s">
        <v>1163</v>
      </c>
      <c r="C840" s="155" t="s">
        <v>1545</v>
      </c>
      <c r="D840" s="155">
        <v>25</v>
      </c>
      <c r="E840" s="155">
        <v>25</v>
      </c>
      <c r="F840" s="166">
        <v>41045</v>
      </c>
      <c r="G840" s="166">
        <v>41043</v>
      </c>
      <c r="H840" s="157">
        <v>1</v>
      </c>
      <c r="I840" s="192" t="s">
        <v>1546</v>
      </c>
      <c r="P840" s="160"/>
    </row>
    <row r="841" spans="1:16" ht="15" customHeight="1" x14ac:dyDescent="0.25">
      <c r="A841" s="155" t="s">
        <v>745</v>
      </c>
      <c r="B841" s="155" t="s">
        <v>1547</v>
      </c>
      <c r="C841" s="155" t="s">
        <v>1548</v>
      </c>
      <c r="D841" s="155">
        <v>25</v>
      </c>
      <c r="E841" s="155">
        <v>25</v>
      </c>
      <c r="F841" s="166">
        <v>41046</v>
      </c>
      <c r="G841" s="166">
        <v>41053</v>
      </c>
      <c r="H841" s="157">
        <v>1</v>
      </c>
      <c r="P841" s="160"/>
    </row>
    <row r="842" spans="1:16" ht="15" customHeight="1" x14ac:dyDescent="0.25">
      <c r="A842" s="155" t="s">
        <v>71</v>
      </c>
      <c r="B842" s="155" t="s">
        <v>1168</v>
      </c>
      <c r="C842" s="155" t="s">
        <v>1549</v>
      </c>
      <c r="D842" s="155">
        <v>10</v>
      </c>
      <c r="E842" s="155">
        <v>10</v>
      </c>
      <c r="F842" s="166">
        <v>41046</v>
      </c>
      <c r="G842" s="166">
        <v>41052</v>
      </c>
      <c r="H842" s="157">
        <v>1</v>
      </c>
      <c r="P842" s="160"/>
    </row>
    <row r="843" spans="1:16" ht="15" customHeight="1" x14ac:dyDescent="0.25">
      <c r="A843" s="155" t="s">
        <v>71</v>
      </c>
      <c r="B843" s="155" t="s">
        <v>1550</v>
      </c>
      <c r="C843" s="155" t="s">
        <v>1551</v>
      </c>
      <c r="D843" s="155">
        <v>5</v>
      </c>
      <c r="E843" s="155">
        <v>3</v>
      </c>
      <c r="F843" s="166">
        <v>41046</v>
      </c>
      <c r="G843" s="166">
        <v>41036</v>
      </c>
      <c r="H843" s="157">
        <v>0</v>
      </c>
      <c r="P843" s="160"/>
    </row>
    <row r="844" spans="1:16" ht="15" customHeight="1" x14ac:dyDescent="0.25">
      <c r="A844" s="155" t="s">
        <v>71</v>
      </c>
      <c r="B844" s="155" t="s">
        <v>1550</v>
      </c>
      <c r="C844" s="155" t="s">
        <v>1552</v>
      </c>
      <c r="D844" s="155">
        <v>5</v>
      </c>
      <c r="E844" s="155">
        <v>5</v>
      </c>
      <c r="F844" s="166">
        <v>41046</v>
      </c>
      <c r="G844" s="166">
        <v>41036</v>
      </c>
      <c r="H844" s="157">
        <v>0</v>
      </c>
      <c r="P844" s="160"/>
    </row>
    <row r="845" spans="1:16" ht="15" customHeight="1" x14ac:dyDescent="0.25">
      <c r="A845" s="155" t="s">
        <v>71</v>
      </c>
      <c r="B845" s="155" t="s">
        <v>1550</v>
      </c>
      <c r="C845" s="155" t="s">
        <v>1553</v>
      </c>
      <c r="D845" s="155">
        <v>3</v>
      </c>
      <c r="E845" s="155">
        <v>3</v>
      </c>
      <c r="F845" s="166">
        <v>41046</v>
      </c>
      <c r="G845" s="166">
        <v>41047</v>
      </c>
      <c r="H845" s="157">
        <v>1</v>
      </c>
      <c r="P845" s="160"/>
    </row>
    <row r="846" spans="1:16" ht="15" customHeight="1" x14ac:dyDescent="0.25">
      <c r="A846" s="155" t="s">
        <v>1554</v>
      </c>
      <c r="B846" s="155" t="s">
        <v>1555</v>
      </c>
      <c r="C846" s="155" t="s">
        <v>1558</v>
      </c>
      <c r="D846" s="155">
        <v>75</v>
      </c>
      <c r="E846" s="155">
        <v>75</v>
      </c>
      <c r="F846" s="166">
        <v>41047</v>
      </c>
      <c r="G846" s="166">
        <v>41047</v>
      </c>
      <c r="H846" s="157">
        <v>1</v>
      </c>
      <c r="P846" s="160"/>
    </row>
    <row r="847" spans="1:16" ht="15" customHeight="1" x14ac:dyDescent="0.25">
      <c r="A847" s="155" t="s">
        <v>1554</v>
      </c>
      <c r="B847" s="155" t="s">
        <v>1557</v>
      </c>
      <c r="C847" s="155" t="s">
        <v>1556</v>
      </c>
      <c r="D847" s="155">
        <v>75</v>
      </c>
      <c r="E847" s="155">
        <v>75</v>
      </c>
      <c r="F847" s="166">
        <v>41047</v>
      </c>
      <c r="G847" s="166">
        <v>41047</v>
      </c>
      <c r="H847" s="157">
        <v>1</v>
      </c>
      <c r="P847" s="160"/>
    </row>
    <row r="848" spans="1:16" ht="15" customHeight="1" x14ac:dyDescent="0.25">
      <c r="A848" s="155" t="s">
        <v>638</v>
      </c>
      <c r="B848" s="155" t="s">
        <v>639</v>
      </c>
      <c r="C848" s="155" t="s">
        <v>1559</v>
      </c>
      <c r="D848" s="155">
        <v>1000</v>
      </c>
      <c r="E848" s="155">
        <v>1000</v>
      </c>
      <c r="F848" s="166">
        <v>41047</v>
      </c>
      <c r="G848" s="166">
        <v>41050</v>
      </c>
      <c r="H848" s="157">
        <v>1</v>
      </c>
      <c r="P848" s="160"/>
    </row>
    <row r="849" spans="1:16" ht="15" customHeight="1" x14ac:dyDescent="0.25">
      <c r="A849" s="155" t="s">
        <v>559</v>
      </c>
      <c r="B849" s="155" t="s">
        <v>1560</v>
      </c>
      <c r="C849" s="155" t="s">
        <v>1561</v>
      </c>
      <c r="D849" s="155">
        <v>900</v>
      </c>
      <c r="E849" s="155">
        <v>900</v>
      </c>
      <c r="F849" s="166">
        <v>41047</v>
      </c>
      <c r="G849" s="166">
        <v>41051</v>
      </c>
      <c r="H849" s="157">
        <v>1</v>
      </c>
      <c r="P849" s="160"/>
    </row>
    <row r="850" spans="1:16" ht="15" customHeight="1" x14ac:dyDescent="0.25">
      <c r="A850" s="155" t="s">
        <v>277</v>
      </c>
      <c r="B850" s="155" t="s">
        <v>1562</v>
      </c>
      <c r="C850" s="155" t="s">
        <v>1563</v>
      </c>
      <c r="D850" s="155">
        <v>10</v>
      </c>
      <c r="E850" s="155">
        <v>10</v>
      </c>
      <c r="F850" s="166">
        <v>41050</v>
      </c>
      <c r="G850" s="166">
        <v>41054</v>
      </c>
      <c r="H850" s="157">
        <v>1</v>
      </c>
      <c r="P850" s="160"/>
    </row>
    <row r="851" spans="1:16" ht="15" customHeight="1" x14ac:dyDescent="0.25">
      <c r="A851" s="155" t="s">
        <v>277</v>
      </c>
      <c r="B851" s="155" t="s">
        <v>1564</v>
      </c>
      <c r="C851" s="155" t="s">
        <v>364</v>
      </c>
      <c r="D851" s="155">
        <v>100</v>
      </c>
      <c r="E851" s="155">
        <v>100</v>
      </c>
      <c r="F851" s="166">
        <v>41050</v>
      </c>
      <c r="G851" s="166">
        <v>41054</v>
      </c>
      <c r="H851" s="157">
        <v>1</v>
      </c>
      <c r="P851" s="160"/>
    </row>
    <row r="852" spans="1:16" ht="15" customHeight="1" x14ac:dyDescent="0.25">
      <c r="A852" s="155" t="s">
        <v>277</v>
      </c>
      <c r="B852" s="155" t="s">
        <v>1565</v>
      </c>
      <c r="C852" s="155" t="s">
        <v>161</v>
      </c>
      <c r="D852" s="155">
        <v>200</v>
      </c>
      <c r="E852" s="155">
        <v>200</v>
      </c>
      <c r="F852" s="166">
        <v>41050</v>
      </c>
      <c r="G852" s="166">
        <v>41054</v>
      </c>
      <c r="H852" s="157">
        <v>1</v>
      </c>
      <c r="P852" s="160"/>
    </row>
    <row r="853" spans="1:16" ht="15" customHeight="1" x14ac:dyDescent="0.25">
      <c r="A853" s="155" t="s">
        <v>911</v>
      </c>
      <c r="B853" s="155" t="s">
        <v>912</v>
      </c>
      <c r="C853" s="155" t="s">
        <v>1566</v>
      </c>
      <c r="D853" s="155">
        <v>500</v>
      </c>
      <c r="E853" s="155">
        <v>500</v>
      </c>
      <c r="F853" s="166">
        <v>41050</v>
      </c>
      <c r="G853" s="166">
        <v>41051</v>
      </c>
      <c r="H853" s="157">
        <v>1</v>
      </c>
      <c r="P853" s="160"/>
    </row>
    <row r="854" spans="1:16" ht="15" customHeight="1" x14ac:dyDescent="0.25">
      <c r="A854" s="155" t="s">
        <v>462</v>
      </c>
      <c r="B854" s="155" t="s">
        <v>272</v>
      </c>
      <c r="C854" s="155" t="s">
        <v>1567</v>
      </c>
      <c r="D854" s="155">
        <v>2</v>
      </c>
      <c r="E854" s="155">
        <v>2</v>
      </c>
      <c r="F854" s="166">
        <v>41050</v>
      </c>
      <c r="G854" s="166">
        <v>41053</v>
      </c>
      <c r="H854" s="157">
        <v>1</v>
      </c>
      <c r="P854" s="160"/>
    </row>
    <row r="855" spans="1:16" ht="15" customHeight="1" x14ac:dyDescent="0.25">
      <c r="A855" s="155" t="s">
        <v>1107</v>
      </c>
      <c r="B855" s="155" t="s">
        <v>1568</v>
      </c>
      <c r="C855" s="155" t="s">
        <v>1569</v>
      </c>
      <c r="D855" s="155">
        <v>25</v>
      </c>
      <c r="E855" s="155">
        <v>25</v>
      </c>
      <c r="F855" s="166">
        <v>41050</v>
      </c>
      <c r="G855" s="166">
        <v>41053</v>
      </c>
      <c r="H855" s="157">
        <v>1</v>
      </c>
      <c r="P855" s="160"/>
    </row>
    <row r="856" spans="1:16" ht="15" customHeight="1" x14ac:dyDescent="0.25">
      <c r="A856" s="155" t="s">
        <v>71</v>
      </c>
      <c r="B856" s="155" t="s">
        <v>167</v>
      </c>
      <c r="C856" s="155" t="s">
        <v>1570</v>
      </c>
      <c r="D856" s="155">
        <v>25</v>
      </c>
      <c r="E856" s="155">
        <v>25</v>
      </c>
      <c r="F856" s="166">
        <v>41050</v>
      </c>
      <c r="G856" s="166">
        <v>41054</v>
      </c>
      <c r="H856" s="157">
        <v>1</v>
      </c>
      <c r="P856" s="160"/>
    </row>
    <row r="857" spans="1:16" ht="15" customHeight="1" x14ac:dyDescent="0.25">
      <c r="A857" s="155" t="s">
        <v>173</v>
      </c>
      <c r="B857" s="155" t="s">
        <v>445</v>
      </c>
      <c r="C857" s="155" t="s">
        <v>1571</v>
      </c>
      <c r="D857" s="155">
        <v>102</v>
      </c>
      <c r="E857" s="155">
        <v>102</v>
      </c>
      <c r="F857" s="166">
        <v>41050</v>
      </c>
      <c r="G857" s="166">
        <v>41067</v>
      </c>
      <c r="H857" s="157">
        <v>1</v>
      </c>
      <c r="P857" s="160"/>
    </row>
    <row r="858" spans="1:16" ht="15" customHeight="1" x14ac:dyDescent="0.25">
      <c r="A858" s="155" t="s">
        <v>679</v>
      </c>
      <c r="B858" s="155" t="s">
        <v>697</v>
      </c>
      <c r="C858" s="155" t="s">
        <v>1572</v>
      </c>
      <c r="D858" s="155">
        <v>32</v>
      </c>
      <c r="E858" s="155">
        <v>32</v>
      </c>
      <c r="F858" s="166">
        <v>41051</v>
      </c>
      <c r="G858" s="166">
        <v>41061</v>
      </c>
      <c r="H858" s="157">
        <v>1</v>
      </c>
      <c r="P858" s="160"/>
    </row>
    <row r="859" spans="1:16" ht="15" customHeight="1" x14ac:dyDescent="0.25">
      <c r="A859" s="155" t="s">
        <v>29</v>
      </c>
      <c r="B859" s="155" t="s">
        <v>351</v>
      </c>
      <c r="C859" s="155" t="s">
        <v>1573</v>
      </c>
      <c r="D859" s="155">
        <v>100</v>
      </c>
      <c r="E859" s="155">
        <v>108</v>
      </c>
      <c r="F859" s="166">
        <v>41051</v>
      </c>
      <c r="G859" s="166">
        <v>41058</v>
      </c>
      <c r="H859" s="157">
        <v>1</v>
      </c>
      <c r="P859" s="160"/>
    </row>
    <row r="860" spans="1:16" ht="15" customHeight="1" x14ac:dyDescent="0.25">
      <c r="A860" s="155" t="s">
        <v>1574</v>
      </c>
      <c r="B860" s="155" t="s">
        <v>1575</v>
      </c>
      <c r="C860" s="155" t="s">
        <v>1576</v>
      </c>
      <c r="D860" s="155">
        <v>3</v>
      </c>
      <c r="E860" s="155">
        <v>3</v>
      </c>
      <c r="F860" s="166">
        <v>41051</v>
      </c>
      <c r="G860" s="166">
        <v>40998</v>
      </c>
      <c r="H860" s="157">
        <v>0</v>
      </c>
      <c r="I860" s="192" t="s">
        <v>1577</v>
      </c>
      <c r="P860" s="160"/>
    </row>
    <row r="861" spans="1:16" ht="15" customHeight="1" x14ac:dyDescent="0.25">
      <c r="A861" s="155" t="s">
        <v>1574</v>
      </c>
      <c r="B861" s="155" t="s">
        <v>1578</v>
      </c>
      <c r="C861" s="155" t="s">
        <v>316</v>
      </c>
      <c r="D861" s="155">
        <v>3</v>
      </c>
      <c r="E861" s="155">
        <v>3</v>
      </c>
      <c r="F861" s="166">
        <v>41051</v>
      </c>
      <c r="G861" s="166">
        <v>40998</v>
      </c>
      <c r="H861" s="157">
        <v>0</v>
      </c>
      <c r="I861" s="192" t="s">
        <v>1577</v>
      </c>
      <c r="P861" s="160"/>
    </row>
    <row r="862" spans="1:16" ht="15" customHeight="1" x14ac:dyDescent="0.25">
      <c r="A862" s="155" t="s">
        <v>1438</v>
      </c>
      <c r="B862" s="155" t="s">
        <v>1441</v>
      </c>
      <c r="C862" s="155" t="s">
        <v>1579</v>
      </c>
      <c r="D862" s="155">
        <v>100</v>
      </c>
      <c r="E862" s="155">
        <v>100</v>
      </c>
      <c r="F862" s="166">
        <v>41051</v>
      </c>
      <c r="G862" s="166">
        <v>41052</v>
      </c>
      <c r="H862" s="157">
        <v>1</v>
      </c>
      <c r="P862" s="160"/>
    </row>
    <row r="863" spans="1:16" ht="15" customHeight="1" x14ac:dyDescent="0.25">
      <c r="A863" s="155" t="s">
        <v>1438</v>
      </c>
      <c r="B863" s="155" t="s">
        <v>1580</v>
      </c>
      <c r="C863" s="155" t="s">
        <v>1581</v>
      </c>
      <c r="D863" s="155">
        <v>250</v>
      </c>
      <c r="E863" s="155">
        <v>254</v>
      </c>
      <c r="F863" s="166">
        <v>41051</v>
      </c>
      <c r="G863" s="166">
        <v>41052</v>
      </c>
      <c r="H863" s="157">
        <v>1</v>
      </c>
      <c r="P863" s="160"/>
    </row>
    <row r="864" spans="1:16" ht="15" customHeight="1" x14ac:dyDescent="0.25">
      <c r="A864" s="155" t="s">
        <v>195</v>
      </c>
      <c r="B864" s="155" t="s">
        <v>1582</v>
      </c>
      <c r="C864" s="155" t="s">
        <v>1583</v>
      </c>
      <c r="D864" s="155">
        <v>500</v>
      </c>
      <c r="E864" s="155">
        <v>500</v>
      </c>
      <c r="F864" s="166">
        <v>41051</v>
      </c>
      <c r="G864" s="166">
        <v>41052</v>
      </c>
      <c r="H864" s="157">
        <v>1</v>
      </c>
      <c r="P864" s="160"/>
    </row>
    <row r="865" spans="1:16" ht="15" customHeight="1" x14ac:dyDescent="0.25">
      <c r="A865" s="155" t="s">
        <v>195</v>
      </c>
      <c r="B865" s="155" t="s">
        <v>1584</v>
      </c>
      <c r="C865" s="155" t="s">
        <v>1585</v>
      </c>
      <c r="D865" s="155">
        <v>50</v>
      </c>
      <c r="E865" s="155">
        <v>50</v>
      </c>
      <c r="F865" s="166">
        <v>41051</v>
      </c>
      <c r="G865" s="166">
        <v>41052</v>
      </c>
      <c r="H865" s="157">
        <v>1</v>
      </c>
      <c r="P865" s="160"/>
    </row>
    <row r="866" spans="1:16" ht="15" customHeight="1" x14ac:dyDescent="0.25">
      <c r="A866" s="155" t="s">
        <v>2714</v>
      </c>
      <c r="B866" s="155" t="s">
        <v>1586</v>
      </c>
      <c r="C866" s="155" t="s">
        <v>1587</v>
      </c>
      <c r="D866" s="155">
        <v>50</v>
      </c>
      <c r="E866" s="155">
        <v>50</v>
      </c>
      <c r="F866" s="166">
        <v>41052</v>
      </c>
      <c r="G866" s="166">
        <v>41058</v>
      </c>
      <c r="H866" s="157">
        <v>1</v>
      </c>
      <c r="P866" s="160"/>
    </row>
    <row r="867" spans="1:16" ht="15" customHeight="1" x14ac:dyDescent="0.25">
      <c r="A867" s="155" t="s">
        <v>2714</v>
      </c>
      <c r="B867" s="155" t="s">
        <v>1588</v>
      </c>
      <c r="C867" s="155" t="s">
        <v>364</v>
      </c>
      <c r="D867" s="155">
        <v>50</v>
      </c>
      <c r="E867" s="155">
        <v>50</v>
      </c>
      <c r="F867" s="166">
        <v>41052</v>
      </c>
      <c r="G867" s="166">
        <v>41058</v>
      </c>
      <c r="H867" s="157">
        <v>1</v>
      </c>
      <c r="P867" s="160"/>
    </row>
    <row r="868" spans="1:16" ht="15" customHeight="1" x14ac:dyDescent="0.25">
      <c r="A868" s="155" t="s">
        <v>597</v>
      </c>
      <c r="B868" s="155" t="s">
        <v>1589</v>
      </c>
      <c r="C868" s="155" t="s">
        <v>1590</v>
      </c>
      <c r="D868" s="155">
        <v>1000</v>
      </c>
      <c r="E868" s="155">
        <v>600</v>
      </c>
      <c r="F868" s="166">
        <v>41052</v>
      </c>
      <c r="G868" s="166">
        <v>41058</v>
      </c>
      <c r="H868" s="157">
        <v>1</v>
      </c>
      <c r="P868" s="160"/>
    </row>
    <row r="869" spans="1:16" ht="15" customHeight="1" x14ac:dyDescent="0.25">
      <c r="A869" s="155" t="s">
        <v>1180</v>
      </c>
      <c r="B869" s="155" t="s">
        <v>272</v>
      </c>
      <c r="C869" s="155" t="s">
        <v>1591</v>
      </c>
      <c r="D869" s="155">
        <v>16</v>
      </c>
      <c r="E869" s="155">
        <v>16</v>
      </c>
      <c r="F869" s="166">
        <v>41052</v>
      </c>
      <c r="G869" s="166">
        <v>41058</v>
      </c>
      <c r="H869" s="157">
        <v>1</v>
      </c>
      <c r="P869" s="160"/>
    </row>
    <row r="870" spans="1:16" ht="15" customHeight="1" x14ac:dyDescent="0.25">
      <c r="A870" s="155" t="s">
        <v>71</v>
      </c>
      <c r="B870" s="155" t="s">
        <v>1530</v>
      </c>
      <c r="C870" s="155" t="s">
        <v>1592</v>
      </c>
      <c r="D870" s="155">
        <v>5</v>
      </c>
      <c r="E870" s="155">
        <v>5</v>
      </c>
      <c r="F870" s="166">
        <v>41052</v>
      </c>
      <c r="G870" s="166">
        <v>41061</v>
      </c>
      <c r="H870" s="157">
        <v>1</v>
      </c>
      <c r="P870" s="160"/>
    </row>
    <row r="871" spans="1:16" ht="15" customHeight="1" x14ac:dyDescent="0.25">
      <c r="A871" s="155" t="s">
        <v>71</v>
      </c>
      <c r="B871" s="155" t="s">
        <v>1550</v>
      </c>
      <c r="C871" s="155" t="s">
        <v>1593</v>
      </c>
      <c r="D871" s="155">
        <v>4</v>
      </c>
      <c r="E871" s="155">
        <v>4</v>
      </c>
      <c r="F871" s="166">
        <v>41052</v>
      </c>
      <c r="G871" s="166">
        <v>41061</v>
      </c>
      <c r="H871" s="157">
        <v>1</v>
      </c>
      <c r="P871" s="160"/>
    </row>
    <row r="872" spans="1:16" ht="15" customHeight="1" x14ac:dyDescent="0.25">
      <c r="A872" s="155" t="s">
        <v>634</v>
      </c>
      <c r="B872" s="155" t="s">
        <v>1594</v>
      </c>
      <c r="C872" s="155" t="s">
        <v>1595</v>
      </c>
      <c r="D872" s="155">
        <v>144</v>
      </c>
      <c r="E872" s="155">
        <v>144</v>
      </c>
      <c r="F872" s="166">
        <v>41053</v>
      </c>
      <c r="G872" s="166">
        <v>41060</v>
      </c>
      <c r="H872" s="157">
        <v>1</v>
      </c>
      <c r="P872" s="160"/>
    </row>
    <row r="873" spans="1:16" ht="15" customHeight="1" x14ac:dyDescent="0.25">
      <c r="A873" s="155" t="s">
        <v>1492</v>
      </c>
      <c r="B873" s="155" t="s">
        <v>1493</v>
      </c>
      <c r="C873" s="155" t="s">
        <v>1494</v>
      </c>
      <c r="D873" s="155">
        <v>130</v>
      </c>
      <c r="E873" s="155">
        <v>130</v>
      </c>
      <c r="F873" s="166">
        <v>41054</v>
      </c>
      <c r="G873" s="166">
        <v>41058</v>
      </c>
      <c r="H873" s="157">
        <v>1</v>
      </c>
      <c r="P873" s="160"/>
    </row>
    <row r="874" spans="1:16" ht="15" customHeight="1" x14ac:dyDescent="0.25">
      <c r="A874" s="155" t="s">
        <v>462</v>
      </c>
      <c r="B874" s="155" t="s">
        <v>1241</v>
      </c>
      <c r="C874" s="155" t="s">
        <v>1596</v>
      </c>
      <c r="D874" s="155">
        <v>200</v>
      </c>
      <c r="E874" s="155">
        <v>200</v>
      </c>
      <c r="F874" s="166">
        <v>41054</v>
      </c>
      <c r="G874" s="166">
        <v>41058</v>
      </c>
      <c r="H874" s="157">
        <v>1</v>
      </c>
      <c r="P874" s="160"/>
    </row>
    <row r="875" spans="1:16" ht="15" customHeight="1" x14ac:dyDescent="0.25">
      <c r="A875" s="155" t="s">
        <v>462</v>
      </c>
      <c r="B875" s="155" t="s">
        <v>463</v>
      </c>
      <c r="C875" s="155" t="s">
        <v>316</v>
      </c>
      <c r="D875" s="155">
        <v>100</v>
      </c>
      <c r="E875" s="155">
        <v>100</v>
      </c>
      <c r="F875" s="166">
        <v>41054</v>
      </c>
      <c r="G875" s="166">
        <v>41058</v>
      </c>
      <c r="H875" s="157">
        <v>1</v>
      </c>
      <c r="P875" s="160"/>
    </row>
    <row r="876" spans="1:16" ht="15" customHeight="1" x14ac:dyDescent="0.25">
      <c r="A876" s="155" t="s">
        <v>71</v>
      </c>
      <c r="B876" s="155" t="s">
        <v>154</v>
      </c>
      <c r="C876" s="155" t="s">
        <v>1597</v>
      </c>
      <c r="D876" s="155">
        <v>31</v>
      </c>
      <c r="E876" s="155">
        <v>31</v>
      </c>
      <c r="F876" s="166">
        <v>41054</v>
      </c>
      <c r="G876" s="166">
        <v>41064</v>
      </c>
      <c r="H876" s="157">
        <v>1</v>
      </c>
      <c r="P876" s="160"/>
    </row>
    <row r="877" spans="1:16" ht="15" customHeight="1" x14ac:dyDescent="0.25">
      <c r="A877" s="155" t="s">
        <v>520</v>
      </c>
      <c r="B877" s="155" t="s">
        <v>962</v>
      </c>
      <c r="C877" s="155" t="s">
        <v>1598</v>
      </c>
      <c r="D877" s="155">
        <v>200</v>
      </c>
      <c r="E877" s="155">
        <v>200</v>
      </c>
      <c r="F877" s="166">
        <v>41054</v>
      </c>
      <c r="G877" s="166">
        <v>41064</v>
      </c>
      <c r="H877" s="157">
        <v>1</v>
      </c>
      <c r="P877" s="160"/>
    </row>
    <row r="878" spans="1:16" ht="15" customHeight="1" x14ac:dyDescent="0.25">
      <c r="A878" s="155" t="s">
        <v>520</v>
      </c>
      <c r="B878" s="155" t="s">
        <v>962</v>
      </c>
      <c r="C878" s="155" t="s">
        <v>1599</v>
      </c>
      <c r="D878" s="155">
        <v>100</v>
      </c>
      <c r="E878" s="155">
        <v>100</v>
      </c>
      <c r="F878" s="166">
        <v>41054</v>
      </c>
      <c r="G878" s="166">
        <v>41064</v>
      </c>
      <c r="H878" s="157">
        <v>1</v>
      </c>
      <c r="P878" s="160"/>
    </row>
    <row r="879" spans="1:16" ht="15" customHeight="1" x14ac:dyDescent="0.25">
      <c r="A879" s="155" t="s">
        <v>49</v>
      </c>
      <c r="B879" s="155" t="s">
        <v>50</v>
      </c>
      <c r="C879" s="155" t="s">
        <v>1600</v>
      </c>
      <c r="D879" s="155">
        <v>3000</v>
      </c>
      <c r="E879" s="155">
        <v>3000</v>
      </c>
      <c r="F879" s="166">
        <v>41054</v>
      </c>
      <c r="G879" s="166">
        <v>41066</v>
      </c>
      <c r="H879" s="157">
        <v>1</v>
      </c>
      <c r="P879" s="160"/>
    </row>
    <row r="880" spans="1:16" ht="15" customHeight="1" x14ac:dyDescent="0.25">
      <c r="A880" s="155" t="s">
        <v>49</v>
      </c>
      <c r="B880" s="155" t="s">
        <v>52</v>
      </c>
      <c r="C880" s="155" t="s">
        <v>1601</v>
      </c>
      <c r="D880" s="155">
        <v>3000</v>
      </c>
      <c r="E880" s="155">
        <v>3000</v>
      </c>
      <c r="F880" s="166">
        <v>41054</v>
      </c>
      <c r="G880" s="166">
        <v>41066</v>
      </c>
      <c r="H880" s="157">
        <v>1</v>
      </c>
      <c r="P880" s="160"/>
    </row>
    <row r="881" spans="1:16" ht="15" customHeight="1" x14ac:dyDescent="0.25">
      <c r="A881" s="155" t="s">
        <v>49</v>
      </c>
      <c r="B881" s="155" t="s">
        <v>54</v>
      </c>
      <c r="C881" s="155" t="s">
        <v>1602</v>
      </c>
      <c r="D881" s="155">
        <v>2000</v>
      </c>
      <c r="E881" s="155">
        <v>2000</v>
      </c>
      <c r="F881" s="166">
        <v>41054</v>
      </c>
      <c r="G881" s="166">
        <v>41066</v>
      </c>
      <c r="H881" s="157">
        <v>1</v>
      </c>
      <c r="P881" s="160"/>
    </row>
    <row r="882" spans="1:16" ht="15" customHeight="1" x14ac:dyDescent="0.25">
      <c r="A882" s="155" t="s">
        <v>115</v>
      </c>
      <c r="B882" s="155" t="s">
        <v>116</v>
      </c>
      <c r="C882" s="155" t="s">
        <v>1603</v>
      </c>
      <c r="D882" s="155">
        <v>10</v>
      </c>
      <c r="E882" s="155">
        <v>10</v>
      </c>
      <c r="F882" s="166">
        <v>41054</v>
      </c>
      <c r="G882" s="166">
        <v>41026</v>
      </c>
      <c r="H882" s="157">
        <v>0</v>
      </c>
      <c r="I882" s="192" t="s">
        <v>1604</v>
      </c>
      <c r="P882" s="160"/>
    </row>
    <row r="883" spans="1:16" ht="15" customHeight="1" x14ac:dyDescent="0.25">
      <c r="A883" s="155" t="s">
        <v>158</v>
      </c>
      <c r="B883" s="155" t="s">
        <v>164</v>
      </c>
      <c r="C883" s="155" t="s">
        <v>1605</v>
      </c>
      <c r="D883" s="155">
        <v>5</v>
      </c>
      <c r="E883" s="155">
        <v>5</v>
      </c>
      <c r="F883" s="166">
        <v>41058</v>
      </c>
      <c r="G883" s="166">
        <v>41060</v>
      </c>
      <c r="H883" s="157">
        <v>1</v>
      </c>
      <c r="P883" s="160"/>
    </row>
    <row r="884" spans="1:16" ht="15" customHeight="1" x14ac:dyDescent="0.25">
      <c r="A884" s="155" t="s">
        <v>559</v>
      </c>
      <c r="B884" s="155" t="s">
        <v>560</v>
      </c>
      <c r="C884" s="155" t="s">
        <v>1606</v>
      </c>
      <c r="D884" s="155">
        <v>15000</v>
      </c>
      <c r="E884" s="155">
        <v>15030</v>
      </c>
      <c r="F884" s="166">
        <v>41058</v>
      </c>
      <c r="G884" s="166">
        <v>41065</v>
      </c>
      <c r="H884" s="157">
        <v>1</v>
      </c>
      <c r="P884" s="160"/>
    </row>
    <row r="885" spans="1:16" ht="15" customHeight="1" x14ac:dyDescent="0.25">
      <c r="A885" s="155" t="s">
        <v>254</v>
      </c>
      <c r="B885" s="155" t="s">
        <v>255</v>
      </c>
      <c r="C885" s="155" t="s">
        <v>1607</v>
      </c>
      <c r="D885" s="155">
        <v>100</v>
      </c>
      <c r="E885" s="155">
        <v>100</v>
      </c>
      <c r="F885" s="166">
        <v>41058</v>
      </c>
      <c r="G885" s="166">
        <v>41061</v>
      </c>
      <c r="H885" s="157">
        <v>1</v>
      </c>
      <c r="P885" s="160"/>
    </row>
    <row r="886" spans="1:16" ht="15" customHeight="1" x14ac:dyDescent="0.25">
      <c r="A886" s="155" t="s">
        <v>1574</v>
      </c>
      <c r="B886" s="155" t="s">
        <v>1608</v>
      </c>
      <c r="C886" s="155" t="s">
        <v>1609</v>
      </c>
      <c r="D886" s="155">
        <v>3</v>
      </c>
      <c r="E886" s="155">
        <v>3</v>
      </c>
      <c r="F886" s="166">
        <v>41058</v>
      </c>
      <c r="G886" s="166">
        <v>40998</v>
      </c>
      <c r="H886" s="157">
        <v>0</v>
      </c>
      <c r="I886" s="192" t="s">
        <v>1577</v>
      </c>
      <c r="P886" s="160"/>
    </row>
    <row r="887" spans="1:16" ht="15" customHeight="1" x14ac:dyDescent="0.25">
      <c r="A887" s="155" t="s">
        <v>1574</v>
      </c>
      <c r="B887" s="155" t="s">
        <v>1610</v>
      </c>
      <c r="C887" s="155" t="s">
        <v>161</v>
      </c>
      <c r="D887" s="155">
        <v>3</v>
      </c>
      <c r="E887" s="155">
        <v>3</v>
      </c>
      <c r="F887" s="166">
        <v>41058</v>
      </c>
      <c r="G887" s="166">
        <v>40998</v>
      </c>
      <c r="H887" s="157">
        <v>0</v>
      </c>
      <c r="I887" s="192" t="s">
        <v>1577</v>
      </c>
      <c r="P887" s="160"/>
    </row>
    <row r="888" spans="1:16" ht="15" customHeight="1" x14ac:dyDescent="0.25">
      <c r="A888" s="155" t="s">
        <v>1574</v>
      </c>
      <c r="B888" s="155" t="s">
        <v>1611</v>
      </c>
      <c r="C888" s="155" t="s">
        <v>32</v>
      </c>
      <c r="D888" s="155">
        <v>3</v>
      </c>
      <c r="E888" s="155">
        <v>3</v>
      </c>
      <c r="F888" s="166">
        <v>41058</v>
      </c>
      <c r="G888" s="166">
        <v>40998</v>
      </c>
      <c r="H888" s="157">
        <v>0</v>
      </c>
      <c r="I888" s="192" t="s">
        <v>1577</v>
      </c>
      <c r="P888" s="160"/>
    </row>
    <row r="889" spans="1:16" ht="15" customHeight="1" x14ac:dyDescent="0.25">
      <c r="A889" s="155" t="s">
        <v>520</v>
      </c>
      <c r="B889" s="155" t="s">
        <v>962</v>
      </c>
      <c r="C889" s="155" t="s">
        <v>1612</v>
      </c>
      <c r="D889" s="155">
        <v>30</v>
      </c>
      <c r="E889" s="155">
        <v>30</v>
      </c>
      <c r="F889" s="166">
        <v>41059</v>
      </c>
      <c r="G889" s="166">
        <v>41067</v>
      </c>
      <c r="H889" s="157">
        <v>1</v>
      </c>
      <c r="P889" s="160"/>
    </row>
    <row r="890" spans="1:16" ht="15" customHeight="1" x14ac:dyDescent="0.25">
      <c r="A890" s="155" t="s">
        <v>145</v>
      </c>
      <c r="B890" s="155" t="s">
        <v>1613</v>
      </c>
      <c r="C890" s="155" t="s">
        <v>1614</v>
      </c>
      <c r="D890" s="155">
        <v>250</v>
      </c>
      <c r="E890" s="155">
        <v>256</v>
      </c>
      <c r="F890" s="166">
        <v>41059</v>
      </c>
      <c r="G890" s="166">
        <v>41064</v>
      </c>
      <c r="H890" s="157">
        <v>1</v>
      </c>
      <c r="P890" s="160"/>
    </row>
    <row r="891" spans="1:16" ht="15" customHeight="1" x14ac:dyDescent="0.25">
      <c r="A891" s="155" t="s">
        <v>597</v>
      </c>
      <c r="B891" s="155" t="s">
        <v>1589</v>
      </c>
      <c r="C891" s="155" t="s">
        <v>1590</v>
      </c>
      <c r="D891" s="155">
        <v>400</v>
      </c>
      <c r="E891" s="155">
        <v>400</v>
      </c>
      <c r="F891" s="166">
        <v>41059</v>
      </c>
      <c r="G891" s="166">
        <v>41060</v>
      </c>
      <c r="H891" s="157">
        <v>1</v>
      </c>
      <c r="P891" s="160"/>
    </row>
    <row r="892" spans="1:16" ht="15" customHeight="1" x14ac:dyDescent="0.25">
      <c r="A892" s="155" t="s">
        <v>1521</v>
      </c>
      <c r="B892" s="155" t="s">
        <v>1522</v>
      </c>
      <c r="C892" s="155" t="s">
        <v>1523</v>
      </c>
      <c r="D892" s="155">
        <v>8</v>
      </c>
      <c r="E892" s="155">
        <v>8</v>
      </c>
      <c r="F892" s="166">
        <v>41059</v>
      </c>
      <c r="G892" s="166">
        <v>41032</v>
      </c>
      <c r="H892" s="157">
        <v>1</v>
      </c>
      <c r="I892" s="192" t="s">
        <v>1615</v>
      </c>
      <c r="P892" s="160"/>
    </row>
    <row r="893" spans="1:16" ht="15" customHeight="1" x14ac:dyDescent="0.25">
      <c r="A893" s="155" t="s">
        <v>1430</v>
      </c>
      <c r="B893" s="155" t="s">
        <v>1616</v>
      </c>
      <c r="C893" s="155" t="s">
        <v>1617</v>
      </c>
      <c r="D893" s="155">
        <v>6</v>
      </c>
      <c r="E893" s="155">
        <v>6</v>
      </c>
      <c r="F893" s="166">
        <v>41059</v>
      </c>
      <c r="G893" s="166">
        <v>41061</v>
      </c>
      <c r="H893" s="157">
        <v>1</v>
      </c>
      <c r="P893" s="160"/>
    </row>
    <row r="894" spans="1:16" ht="15" customHeight="1" x14ac:dyDescent="0.25">
      <c r="A894" s="155" t="s">
        <v>71</v>
      </c>
      <c r="B894" s="155" t="s">
        <v>1550</v>
      </c>
      <c r="C894" s="155" t="s">
        <v>1618</v>
      </c>
      <c r="D894" s="155">
        <v>7</v>
      </c>
      <c r="E894" s="155">
        <v>7</v>
      </c>
      <c r="F894" s="166">
        <v>41061</v>
      </c>
      <c r="G894" s="166">
        <v>41068</v>
      </c>
      <c r="H894" s="157">
        <v>1</v>
      </c>
      <c r="P894" s="160"/>
    </row>
    <row r="895" spans="1:16" ht="15" customHeight="1" x14ac:dyDescent="0.25">
      <c r="A895" s="155" t="s">
        <v>42</v>
      </c>
      <c r="B895" s="155" t="s">
        <v>1619</v>
      </c>
      <c r="C895" s="155" t="s">
        <v>1622</v>
      </c>
      <c r="D895" s="155">
        <v>75</v>
      </c>
      <c r="E895" s="155">
        <v>75</v>
      </c>
      <c r="F895" s="166">
        <v>41061</v>
      </c>
      <c r="G895" s="166">
        <v>41065</v>
      </c>
      <c r="H895" s="157">
        <v>1</v>
      </c>
      <c r="P895" s="160"/>
    </row>
    <row r="896" spans="1:16" ht="15" customHeight="1" x14ac:dyDescent="0.25">
      <c r="A896" s="155" t="s">
        <v>42</v>
      </c>
      <c r="B896" s="155" t="s">
        <v>1620</v>
      </c>
      <c r="C896" s="155" t="s">
        <v>364</v>
      </c>
      <c r="D896" s="155">
        <v>75</v>
      </c>
      <c r="E896" s="155">
        <v>75</v>
      </c>
      <c r="F896" s="166">
        <v>41061</v>
      </c>
      <c r="G896" s="166">
        <v>41065</v>
      </c>
      <c r="H896" s="157">
        <v>1</v>
      </c>
      <c r="P896" s="160"/>
    </row>
    <row r="897" spans="1:16" ht="15" customHeight="1" x14ac:dyDescent="0.25">
      <c r="A897" s="155" t="s">
        <v>42</v>
      </c>
      <c r="B897" s="155" t="s">
        <v>1621</v>
      </c>
      <c r="C897" s="155" t="s">
        <v>161</v>
      </c>
      <c r="D897" s="155">
        <v>100</v>
      </c>
      <c r="E897" s="155">
        <v>100</v>
      </c>
      <c r="F897" s="166">
        <v>41061</v>
      </c>
      <c r="G897" s="166">
        <v>41065</v>
      </c>
      <c r="H897" s="157">
        <v>1</v>
      </c>
      <c r="P897" s="160"/>
    </row>
    <row r="898" spans="1:16" ht="15" customHeight="1" x14ac:dyDescent="0.25">
      <c r="A898" s="155" t="s">
        <v>835</v>
      </c>
      <c r="B898" s="155" t="s">
        <v>836</v>
      </c>
      <c r="C898" s="155" t="s">
        <v>1623</v>
      </c>
      <c r="D898" s="155">
        <v>5</v>
      </c>
      <c r="E898" s="155">
        <v>5</v>
      </c>
      <c r="F898" s="166">
        <v>41061</v>
      </c>
      <c r="G898" s="166">
        <v>41065</v>
      </c>
      <c r="H898" s="157">
        <v>1</v>
      </c>
      <c r="P898" s="160"/>
    </row>
    <row r="899" spans="1:16" ht="15" customHeight="1" x14ac:dyDescent="0.25">
      <c r="A899" s="155" t="s">
        <v>12</v>
      </c>
      <c r="B899" s="155" t="s">
        <v>766</v>
      </c>
      <c r="C899" s="155" t="s">
        <v>1624</v>
      </c>
      <c r="D899" s="155">
        <v>10</v>
      </c>
      <c r="E899" s="155">
        <v>10</v>
      </c>
      <c r="F899" s="166">
        <v>41061</v>
      </c>
      <c r="G899" s="166">
        <v>41064</v>
      </c>
      <c r="H899" s="157">
        <v>1</v>
      </c>
      <c r="P899" s="160"/>
    </row>
    <row r="900" spans="1:16" ht="15" customHeight="1" x14ac:dyDescent="0.25">
      <c r="A900" s="155" t="s">
        <v>544</v>
      </c>
      <c r="B900" s="155" t="s">
        <v>1625</v>
      </c>
      <c r="C900" s="155" t="s">
        <v>1626</v>
      </c>
      <c r="D900" s="155">
        <v>165</v>
      </c>
      <c r="E900" s="155">
        <v>165</v>
      </c>
      <c r="F900" s="166">
        <v>41061</v>
      </c>
      <c r="G900" s="166">
        <v>41067</v>
      </c>
      <c r="H900" s="157">
        <v>1</v>
      </c>
      <c r="P900" s="160"/>
    </row>
    <row r="901" spans="1:16" ht="15" customHeight="1" x14ac:dyDescent="0.25">
      <c r="A901" s="155" t="s">
        <v>173</v>
      </c>
      <c r="B901" s="155" t="s">
        <v>1170</v>
      </c>
      <c r="C901" s="155" t="s">
        <v>1627</v>
      </c>
      <c r="D901" s="155">
        <v>102</v>
      </c>
      <c r="E901" s="155">
        <v>102</v>
      </c>
      <c r="F901" s="166">
        <v>41061</v>
      </c>
      <c r="G901" s="166">
        <v>41067</v>
      </c>
      <c r="H901" s="157">
        <v>1</v>
      </c>
      <c r="P901" s="160"/>
    </row>
    <row r="902" spans="1:16" ht="15" customHeight="1" x14ac:dyDescent="0.25">
      <c r="A902" s="155" t="s">
        <v>36</v>
      </c>
      <c r="B902" s="155" t="s">
        <v>1629</v>
      </c>
      <c r="C902" s="155" t="s">
        <v>1628</v>
      </c>
      <c r="D902" s="155">
        <v>20</v>
      </c>
      <c r="E902" s="155">
        <v>20</v>
      </c>
      <c r="F902" s="166">
        <v>41064</v>
      </c>
      <c r="G902" s="166">
        <v>41066</v>
      </c>
      <c r="H902" s="157">
        <v>1</v>
      </c>
      <c r="P902" s="160"/>
    </row>
    <row r="903" spans="1:16" ht="15" customHeight="1" x14ac:dyDescent="0.25">
      <c r="A903" s="155" t="s">
        <v>36</v>
      </c>
      <c r="B903" s="155" t="s">
        <v>1630</v>
      </c>
      <c r="C903" s="155" t="s">
        <v>364</v>
      </c>
      <c r="D903" s="155">
        <v>20</v>
      </c>
      <c r="E903" s="155">
        <v>20</v>
      </c>
      <c r="F903" s="166">
        <v>41064</v>
      </c>
      <c r="G903" s="166">
        <v>41066</v>
      </c>
      <c r="H903" s="157">
        <v>1</v>
      </c>
      <c r="P903" s="160"/>
    </row>
    <row r="904" spans="1:16" ht="15" customHeight="1" x14ac:dyDescent="0.25">
      <c r="A904" s="155" t="s">
        <v>36</v>
      </c>
      <c r="B904" s="155" t="s">
        <v>1631</v>
      </c>
      <c r="C904" s="155" t="s">
        <v>161</v>
      </c>
      <c r="D904" s="155">
        <v>20</v>
      </c>
      <c r="E904" s="155">
        <v>20</v>
      </c>
      <c r="F904" s="166">
        <v>41064</v>
      </c>
      <c r="G904" s="166">
        <v>41066</v>
      </c>
      <c r="H904" s="157">
        <v>1</v>
      </c>
      <c r="P904" s="160"/>
    </row>
    <row r="905" spans="1:16" ht="15" customHeight="1" x14ac:dyDescent="0.25">
      <c r="A905" s="155" t="s">
        <v>36</v>
      </c>
      <c r="B905" s="155" t="s">
        <v>1632</v>
      </c>
      <c r="C905" s="155" t="s">
        <v>316</v>
      </c>
      <c r="D905" s="155">
        <v>10</v>
      </c>
      <c r="E905" s="155">
        <v>10</v>
      </c>
      <c r="F905" s="166">
        <v>41064</v>
      </c>
      <c r="G905" s="166">
        <v>41066</v>
      </c>
      <c r="H905" s="157">
        <v>1</v>
      </c>
      <c r="P905" s="160"/>
    </row>
    <row r="906" spans="1:16" ht="15" customHeight="1" x14ac:dyDescent="0.25">
      <c r="A906" s="155" t="s">
        <v>39</v>
      </c>
      <c r="B906" s="155" t="s">
        <v>1633</v>
      </c>
      <c r="C906" s="155" t="s">
        <v>1634</v>
      </c>
      <c r="D906" s="155">
        <v>50</v>
      </c>
      <c r="E906" s="155">
        <v>50</v>
      </c>
      <c r="F906" s="166">
        <v>41064</v>
      </c>
      <c r="G906" s="166">
        <v>41067</v>
      </c>
      <c r="H906" s="157">
        <v>1</v>
      </c>
      <c r="P906" s="160"/>
    </row>
    <row r="907" spans="1:16" ht="15" customHeight="1" x14ac:dyDescent="0.25">
      <c r="A907" s="155" t="s">
        <v>12</v>
      </c>
      <c r="B907" s="155" t="s">
        <v>17</v>
      </c>
      <c r="C907" s="155" t="s">
        <v>1635</v>
      </c>
      <c r="D907" s="155">
        <v>15</v>
      </c>
      <c r="E907" s="155">
        <v>15</v>
      </c>
      <c r="F907" s="166">
        <v>41064</v>
      </c>
      <c r="G907" s="166">
        <v>41067</v>
      </c>
      <c r="H907" s="157">
        <v>1</v>
      </c>
      <c r="P907" s="160"/>
    </row>
    <row r="908" spans="1:16" ht="15" customHeight="1" x14ac:dyDescent="0.25">
      <c r="A908" s="155" t="s">
        <v>78</v>
      </c>
      <c r="B908" s="155" t="s">
        <v>1636</v>
      </c>
      <c r="C908" s="155" t="s">
        <v>1637</v>
      </c>
      <c r="D908" s="155">
        <v>18</v>
      </c>
      <c r="E908" s="155">
        <v>18</v>
      </c>
      <c r="F908" s="166">
        <v>41064</v>
      </c>
      <c r="G908" s="166">
        <v>41067</v>
      </c>
      <c r="H908" s="157">
        <v>1</v>
      </c>
      <c r="P908" s="160"/>
    </row>
    <row r="909" spans="1:16" ht="15" customHeight="1" x14ac:dyDescent="0.25">
      <c r="A909" s="155" t="s">
        <v>71</v>
      </c>
      <c r="B909" s="155" t="s">
        <v>1550</v>
      </c>
      <c r="C909" s="155" t="s">
        <v>1638</v>
      </c>
      <c r="D909" s="155">
        <v>5</v>
      </c>
      <c r="E909" s="155">
        <v>5</v>
      </c>
      <c r="F909" s="166">
        <v>41064</v>
      </c>
      <c r="G909" s="166">
        <v>41067</v>
      </c>
      <c r="H909" s="157">
        <v>1</v>
      </c>
      <c r="P909" s="160"/>
    </row>
    <row r="910" spans="1:16" ht="15" customHeight="1" x14ac:dyDescent="0.25">
      <c r="A910" s="155" t="s">
        <v>71</v>
      </c>
      <c r="B910" s="155" t="s">
        <v>477</v>
      </c>
      <c r="C910" s="155" t="s">
        <v>1639</v>
      </c>
      <c r="D910" s="155">
        <v>25</v>
      </c>
      <c r="E910" s="155">
        <v>25</v>
      </c>
      <c r="F910" s="166">
        <v>41064</v>
      </c>
      <c r="G910" s="166">
        <v>41072</v>
      </c>
      <c r="H910" s="157">
        <v>1</v>
      </c>
      <c r="P910" s="160"/>
    </row>
    <row r="911" spans="1:16" ht="15" customHeight="1" x14ac:dyDescent="0.25">
      <c r="A911" s="155" t="s">
        <v>71</v>
      </c>
      <c r="B911" s="155" t="s">
        <v>1641</v>
      </c>
      <c r="C911" s="155" t="s">
        <v>1640</v>
      </c>
      <c r="D911" s="155">
        <v>17</v>
      </c>
      <c r="E911" s="155">
        <v>17</v>
      </c>
      <c r="F911" s="166">
        <v>41064</v>
      </c>
      <c r="G911" s="166">
        <v>41060</v>
      </c>
      <c r="H911" s="157">
        <v>0</v>
      </c>
      <c r="I911" s="192" t="s">
        <v>1524</v>
      </c>
      <c r="P911" s="160"/>
    </row>
    <row r="912" spans="1:16" ht="15" customHeight="1" x14ac:dyDescent="0.25">
      <c r="A912" s="155" t="s">
        <v>638</v>
      </c>
      <c r="B912" s="155" t="s">
        <v>639</v>
      </c>
      <c r="C912" s="155" t="s">
        <v>1642</v>
      </c>
      <c r="D912" s="155">
        <v>1000</v>
      </c>
      <c r="E912" s="155">
        <v>1000</v>
      </c>
      <c r="F912" s="166">
        <v>41065</v>
      </c>
      <c r="G912" s="166">
        <v>41067</v>
      </c>
      <c r="H912" s="157">
        <v>1</v>
      </c>
      <c r="P912" s="160"/>
    </row>
    <row r="913" spans="1:16" ht="15" customHeight="1" x14ac:dyDescent="0.25">
      <c r="A913" s="155" t="s">
        <v>1554</v>
      </c>
      <c r="B913" s="155" t="s">
        <v>1555</v>
      </c>
      <c r="C913" s="155" t="s">
        <v>1643</v>
      </c>
      <c r="D913" s="155">
        <v>75</v>
      </c>
      <c r="E913" s="155">
        <v>75</v>
      </c>
      <c r="F913" s="166">
        <v>41065</v>
      </c>
      <c r="G913" s="166">
        <v>41066</v>
      </c>
      <c r="H913" s="157">
        <v>1</v>
      </c>
      <c r="P913" s="160"/>
    </row>
    <row r="914" spans="1:16" ht="15" customHeight="1" x14ac:dyDescent="0.25">
      <c r="A914" s="155" t="s">
        <v>1554</v>
      </c>
      <c r="B914" s="155" t="s">
        <v>1181</v>
      </c>
      <c r="C914" s="155" t="s">
        <v>1644</v>
      </c>
      <c r="D914" s="155">
        <v>75</v>
      </c>
      <c r="E914" s="155">
        <v>75</v>
      </c>
      <c r="F914" s="166">
        <v>41065</v>
      </c>
      <c r="G914" s="166">
        <v>41066</v>
      </c>
      <c r="H914" s="157">
        <v>1</v>
      </c>
      <c r="P914" s="160"/>
    </row>
    <row r="915" spans="1:16" ht="15" customHeight="1" x14ac:dyDescent="0.25">
      <c r="A915" s="155" t="s">
        <v>115</v>
      </c>
      <c r="B915" s="155" t="s">
        <v>116</v>
      </c>
      <c r="C915" s="155" t="s">
        <v>1645</v>
      </c>
      <c r="D915" s="155">
        <v>10</v>
      </c>
      <c r="E915" s="155">
        <v>10</v>
      </c>
      <c r="F915" s="166">
        <v>41065</v>
      </c>
      <c r="G915" s="166">
        <v>41058</v>
      </c>
      <c r="H915" s="157">
        <v>1</v>
      </c>
      <c r="I915" s="192" t="s">
        <v>1646</v>
      </c>
      <c r="P915" s="160"/>
    </row>
    <row r="916" spans="1:16" ht="15" customHeight="1" x14ac:dyDescent="0.25">
      <c r="A916" s="155" t="s">
        <v>42</v>
      </c>
      <c r="B916" s="155" t="s">
        <v>1647</v>
      </c>
      <c r="C916" s="155" t="s">
        <v>1648</v>
      </c>
      <c r="D916" s="155">
        <v>100</v>
      </c>
      <c r="E916" s="155">
        <v>100</v>
      </c>
      <c r="F916" s="166">
        <v>41066</v>
      </c>
      <c r="G916" s="166">
        <v>41072</v>
      </c>
      <c r="H916" s="157">
        <v>1</v>
      </c>
      <c r="P916" s="160"/>
    </row>
    <row r="917" spans="1:16" ht="15" customHeight="1" x14ac:dyDescent="0.25">
      <c r="A917" s="155" t="s">
        <v>42</v>
      </c>
      <c r="B917" s="155" t="s">
        <v>1647</v>
      </c>
      <c r="C917" s="155" t="s">
        <v>1649</v>
      </c>
      <c r="D917" s="155">
        <v>500</v>
      </c>
      <c r="E917" s="155">
        <v>500</v>
      </c>
      <c r="F917" s="166">
        <v>41066</v>
      </c>
      <c r="G917" s="166">
        <v>41072</v>
      </c>
      <c r="H917" s="157">
        <v>1</v>
      </c>
      <c r="P917" s="160"/>
    </row>
    <row r="918" spans="1:16" ht="15" customHeight="1" x14ac:dyDescent="0.25">
      <c r="A918" s="155" t="s">
        <v>42</v>
      </c>
      <c r="B918" s="155" t="s">
        <v>1647</v>
      </c>
      <c r="C918" s="155" t="s">
        <v>1650</v>
      </c>
      <c r="D918" s="155">
        <v>50</v>
      </c>
      <c r="E918" s="155">
        <v>50</v>
      </c>
      <c r="F918" s="166">
        <v>41066</v>
      </c>
      <c r="G918" s="166">
        <v>41072</v>
      </c>
      <c r="H918" s="157">
        <v>1</v>
      </c>
      <c r="P918" s="160"/>
    </row>
    <row r="919" spans="1:16" ht="15" customHeight="1" x14ac:dyDescent="0.25">
      <c r="A919" s="155" t="s">
        <v>593</v>
      </c>
      <c r="B919" s="155" t="s">
        <v>1651</v>
      </c>
      <c r="C919" s="155" t="s">
        <v>1652</v>
      </c>
      <c r="D919" s="155">
        <v>100</v>
      </c>
      <c r="E919" s="155">
        <v>100</v>
      </c>
      <c r="F919" s="166">
        <v>41066</v>
      </c>
      <c r="G919" s="166">
        <v>41072</v>
      </c>
      <c r="H919" s="157">
        <v>1</v>
      </c>
      <c r="P919" s="160"/>
    </row>
    <row r="920" spans="1:16" ht="15" customHeight="1" x14ac:dyDescent="0.25">
      <c r="A920" s="155" t="s">
        <v>2270</v>
      </c>
      <c r="B920" s="155" t="s">
        <v>779</v>
      </c>
      <c r="C920" s="155" t="s">
        <v>1655</v>
      </c>
      <c r="D920" s="155">
        <v>200</v>
      </c>
      <c r="E920" s="155">
        <v>200</v>
      </c>
      <c r="F920" s="166">
        <v>41066</v>
      </c>
      <c r="G920" s="166">
        <v>41071</v>
      </c>
      <c r="H920" s="157">
        <v>1</v>
      </c>
      <c r="P920" s="160"/>
    </row>
    <row r="921" spans="1:16" ht="15" customHeight="1" x14ac:dyDescent="0.25">
      <c r="A921" s="155" t="s">
        <v>2270</v>
      </c>
      <c r="B921" s="155" t="s">
        <v>457</v>
      </c>
      <c r="C921" s="155" t="s">
        <v>1654</v>
      </c>
      <c r="D921" s="155">
        <v>50</v>
      </c>
      <c r="E921" s="155">
        <v>50</v>
      </c>
      <c r="F921" s="166">
        <v>41066</v>
      </c>
      <c r="G921" s="166">
        <v>41071</v>
      </c>
      <c r="H921" s="157">
        <v>1</v>
      </c>
      <c r="P921" s="160"/>
    </row>
    <row r="922" spans="1:16" ht="15" customHeight="1" x14ac:dyDescent="0.25">
      <c r="A922" s="155" t="s">
        <v>2270</v>
      </c>
      <c r="B922" s="155" t="s">
        <v>455</v>
      </c>
      <c r="C922" s="155" t="s">
        <v>1653</v>
      </c>
      <c r="D922" s="155">
        <v>50</v>
      </c>
      <c r="E922" s="155">
        <v>50</v>
      </c>
      <c r="F922" s="166">
        <v>41066</v>
      </c>
      <c r="G922" s="166">
        <v>41071</v>
      </c>
      <c r="H922" s="157">
        <v>1</v>
      </c>
      <c r="P922" s="160"/>
    </row>
    <row r="923" spans="1:16" ht="15" customHeight="1" x14ac:dyDescent="0.25">
      <c r="A923" s="155" t="s">
        <v>49</v>
      </c>
      <c r="B923" s="155" t="s">
        <v>50</v>
      </c>
      <c r="C923" s="155" t="s">
        <v>1656</v>
      </c>
      <c r="D923" s="155">
        <v>3000</v>
      </c>
      <c r="E923" s="155">
        <v>3000</v>
      </c>
      <c r="F923" s="166">
        <v>41067</v>
      </c>
      <c r="G923" s="166">
        <v>41073</v>
      </c>
      <c r="H923" s="157">
        <v>1</v>
      </c>
      <c r="P923" s="160"/>
    </row>
    <row r="924" spans="1:16" ht="15" customHeight="1" x14ac:dyDescent="0.25">
      <c r="A924" s="155" t="s">
        <v>49</v>
      </c>
      <c r="B924" s="155" t="s">
        <v>52</v>
      </c>
      <c r="C924" s="155" t="s">
        <v>1656</v>
      </c>
      <c r="D924" s="155">
        <v>3000</v>
      </c>
      <c r="E924" s="155">
        <v>3000</v>
      </c>
      <c r="F924" s="166">
        <v>41067</v>
      </c>
      <c r="G924" s="166">
        <v>41073</v>
      </c>
      <c r="H924" s="157">
        <v>1</v>
      </c>
      <c r="P924" s="160"/>
    </row>
    <row r="925" spans="1:16" ht="15" customHeight="1" x14ac:dyDescent="0.25">
      <c r="A925" s="155" t="s">
        <v>49</v>
      </c>
      <c r="B925" s="155" t="s">
        <v>54</v>
      </c>
      <c r="C925" s="155" t="s">
        <v>1657</v>
      </c>
      <c r="D925" s="155">
        <v>2000</v>
      </c>
      <c r="E925" s="155">
        <v>2000</v>
      </c>
      <c r="F925" s="166">
        <v>41067</v>
      </c>
      <c r="G925" s="166">
        <v>41073</v>
      </c>
      <c r="H925" s="157">
        <v>1</v>
      </c>
      <c r="P925" s="160"/>
    </row>
    <row r="926" spans="1:16" ht="15" customHeight="1" x14ac:dyDescent="0.25">
      <c r="A926" s="155" t="s">
        <v>820</v>
      </c>
      <c r="B926" s="155" t="s">
        <v>181</v>
      </c>
      <c r="C926" s="155" t="s">
        <v>1658</v>
      </c>
      <c r="D926" s="155">
        <v>200</v>
      </c>
      <c r="E926" s="155">
        <v>200</v>
      </c>
      <c r="F926" s="166">
        <v>41068</v>
      </c>
      <c r="G926" s="166">
        <v>41073</v>
      </c>
      <c r="H926" s="157">
        <v>1</v>
      </c>
      <c r="P926" s="160"/>
    </row>
    <row r="927" spans="1:16" ht="15" customHeight="1" x14ac:dyDescent="0.25">
      <c r="A927" s="155" t="s">
        <v>408</v>
      </c>
      <c r="B927" s="155" t="s">
        <v>1659</v>
      </c>
      <c r="C927" s="155" t="s">
        <v>1660</v>
      </c>
      <c r="D927" s="155">
        <v>1</v>
      </c>
      <c r="E927" s="155">
        <v>1</v>
      </c>
      <c r="F927" s="166">
        <v>41068</v>
      </c>
      <c r="G927" s="166">
        <v>41079</v>
      </c>
      <c r="H927" s="157">
        <v>1</v>
      </c>
      <c r="I927" s="192" t="s">
        <v>1663</v>
      </c>
      <c r="P927" s="160"/>
    </row>
    <row r="928" spans="1:16" ht="15" customHeight="1" x14ac:dyDescent="0.25">
      <c r="A928" s="155" t="s">
        <v>408</v>
      </c>
      <c r="B928" s="155" t="s">
        <v>1661</v>
      </c>
      <c r="C928" s="155" t="s">
        <v>1662</v>
      </c>
      <c r="D928" s="155">
        <v>1</v>
      </c>
      <c r="E928" s="155">
        <v>1</v>
      </c>
      <c r="F928" s="166">
        <v>41068</v>
      </c>
      <c r="G928" s="166">
        <v>41079</v>
      </c>
      <c r="H928" s="157">
        <v>1</v>
      </c>
      <c r="I928" s="192" t="s">
        <v>1663</v>
      </c>
      <c r="P928" s="160"/>
    </row>
    <row r="929" spans="1:16" ht="15" customHeight="1" x14ac:dyDescent="0.25">
      <c r="A929" s="155" t="s">
        <v>36</v>
      </c>
      <c r="B929" s="155" t="s">
        <v>1664</v>
      </c>
      <c r="C929" s="155" t="s">
        <v>1665</v>
      </c>
      <c r="D929" s="155">
        <v>50</v>
      </c>
      <c r="E929" s="155">
        <v>50</v>
      </c>
      <c r="F929" s="166">
        <v>41071</v>
      </c>
      <c r="G929" s="166">
        <v>41072</v>
      </c>
      <c r="H929" s="157">
        <v>1</v>
      </c>
      <c r="P929" s="160"/>
    </row>
    <row r="930" spans="1:16" ht="15" customHeight="1" x14ac:dyDescent="0.25">
      <c r="A930" s="155" t="s">
        <v>277</v>
      </c>
      <c r="B930" s="155" t="s">
        <v>878</v>
      </c>
      <c r="C930" s="155" t="s">
        <v>1666</v>
      </c>
      <c r="D930" s="155">
        <v>50</v>
      </c>
      <c r="E930" s="155">
        <v>50</v>
      </c>
      <c r="F930" s="166">
        <v>41071</v>
      </c>
      <c r="G930" s="166">
        <v>41074</v>
      </c>
      <c r="H930" s="157">
        <v>1</v>
      </c>
      <c r="P930" s="160"/>
    </row>
    <row r="931" spans="1:16" ht="15" customHeight="1" x14ac:dyDescent="0.25">
      <c r="A931" s="155" t="s">
        <v>1667</v>
      </c>
      <c r="B931" s="155" t="s">
        <v>1668</v>
      </c>
      <c r="C931" s="155" t="s">
        <v>1669</v>
      </c>
      <c r="D931" s="155">
        <v>25</v>
      </c>
      <c r="E931" s="155">
        <v>25</v>
      </c>
      <c r="F931" s="166">
        <v>41071</v>
      </c>
      <c r="G931" s="166">
        <v>41072</v>
      </c>
      <c r="H931" s="157">
        <v>1</v>
      </c>
      <c r="P931" s="160"/>
    </row>
    <row r="932" spans="1:16" ht="15" customHeight="1" x14ac:dyDescent="0.25">
      <c r="A932" s="155" t="s">
        <v>719</v>
      </c>
      <c r="B932" s="155" t="s">
        <v>1670</v>
      </c>
      <c r="C932" s="155" t="s">
        <v>1671</v>
      </c>
      <c r="D932" s="155">
        <v>100</v>
      </c>
      <c r="E932" s="155">
        <v>100</v>
      </c>
      <c r="F932" s="166">
        <v>41071</v>
      </c>
      <c r="G932" s="166">
        <v>41073</v>
      </c>
      <c r="H932" s="157">
        <v>1</v>
      </c>
      <c r="P932" s="160"/>
    </row>
    <row r="933" spans="1:16" ht="15" customHeight="1" x14ac:dyDescent="0.25">
      <c r="A933" s="155" t="s">
        <v>559</v>
      </c>
      <c r="B933" s="155" t="s">
        <v>1672</v>
      </c>
      <c r="C933" s="155" t="s">
        <v>1673</v>
      </c>
      <c r="D933" s="155">
        <v>100</v>
      </c>
      <c r="E933" s="155">
        <v>100</v>
      </c>
      <c r="F933" s="166">
        <v>41071</v>
      </c>
      <c r="G933" s="166">
        <v>41074</v>
      </c>
      <c r="H933" s="157">
        <v>1</v>
      </c>
      <c r="P933" s="160"/>
    </row>
    <row r="934" spans="1:16" ht="15" customHeight="1" x14ac:dyDescent="0.25">
      <c r="A934" s="155" t="s">
        <v>559</v>
      </c>
      <c r="B934" s="155" t="s">
        <v>1674</v>
      </c>
      <c r="C934" s="155" t="s">
        <v>1675</v>
      </c>
      <c r="D934" s="155">
        <v>100</v>
      </c>
      <c r="E934" s="155">
        <v>100</v>
      </c>
      <c r="F934" s="166">
        <v>41071</v>
      </c>
      <c r="G934" s="166">
        <v>41074</v>
      </c>
      <c r="H934" s="157">
        <v>1</v>
      </c>
      <c r="P934" s="160"/>
    </row>
    <row r="935" spans="1:16" ht="15" customHeight="1" x14ac:dyDescent="0.25">
      <c r="A935" s="155" t="s">
        <v>559</v>
      </c>
      <c r="B935" s="155" t="s">
        <v>1677</v>
      </c>
      <c r="C935" s="155" t="s">
        <v>1676</v>
      </c>
      <c r="D935" s="155">
        <v>50</v>
      </c>
      <c r="E935" s="155">
        <v>50</v>
      </c>
      <c r="F935" s="166">
        <v>41071</v>
      </c>
      <c r="G935" s="166">
        <v>41074</v>
      </c>
      <c r="H935" s="157">
        <v>1</v>
      </c>
      <c r="P935" s="160"/>
    </row>
    <row r="936" spans="1:16" ht="15" customHeight="1" x14ac:dyDescent="0.25">
      <c r="A936" s="155" t="s">
        <v>39</v>
      </c>
      <c r="B936" s="155" t="s">
        <v>866</v>
      </c>
      <c r="C936" s="155" t="s">
        <v>1678</v>
      </c>
      <c r="D936" s="155">
        <v>500</v>
      </c>
      <c r="E936" s="155">
        <v>500</v>
      </c>
      <c r="F936" s="166">
        <v>41071</v>
      </c>
      <c r="G936" s="166">
        <v>41075</v>
      </c>
      <c r="H936" s="157">
        <v>1</v>
      </c>
      <c r="P936" s="160"/>
    </row>
    <row r="937" spans="1:16" ht="15" customHeight="1" x14ac:dyDescent="0.25">
      <c r="A937" s="155" t="s">
        <v>78</v>
      </c>
      <c r="B937" s="155" t="s">
        <v>79</v>
      </c>
      <c r="C937" s="155" t="s">
        <v>1679</v>
      </c>
      <c r="D937" s="155">
        <v>50</v>
      </c>
      <c r="E937" s="155">
        <v>50</v>
      </c>
      <c r="F937" s="166">
        <v>41071</v>
      </c>
      <c r="G937" s="166">
        <v>41073</v>
      </c>
      <c r="H937" s="157">
        <v>1</v>
      </c>
      <c r="P937" s="160"/>
    </row>
    <row r="938" spans="1:16" ht="15" customHeight="1" x14ac:dyDescent="0.25">
      <c r="A938" s="155" t="s">
        <v>65</v>
      </c>
      <c r="B938" s="155" t="s">
        <v>1501</v>
      </c>
      <c r="C938" s="155" t="s">
        <v>1680</v>
      </c>
      <c r="D938" s="155">
        <v>50</v>
      </c>
      <c r="E938" s="155">
        <v>50</v>
      </c>
      <c r="F938" s="166">
        <v>41071</v>
      </c>
      <c r="G938" s="166">
        <v>41075</v>
      </c>
      <c r="H938" s="157">
        <v>1</v>
      </c>
      <c r="P938" s="160"/>
    </row>
    <row r="939" spans="1:16" ht="15" customHeight="1" x14ac:dyDescent="0.25">
      <c r="A939" s="155" t="s">
        <v>42</v>
      </c>
      <c r="B939" s="155" t="s">
        <v>370</v>
      </c>
      <c r="C939" s="155" t="s">
        <v>1681</v>
      </c>
      <c r="D939" s="155">
        <v>250</v>
      </c>
      <c r="E939" s="155">
        <v>250</v>
      </c>
      <c r="F939" s="166">
        <v>41071</v>
      </c>
      <c r="G939" s="166">
        <v>41075</v>
      </c>
      <c r="H939" s="157">
        <v>1</v>
      </c>
      <c r="P939" s="160"/>
    </row>
    <row r="940" spans="1:16" ht="15" customHeight="1" x14ac:dyDescent="0.25">
      <c r="A940" s="155" t="s">
        <v>1684</v>
      </c>
      <c r="B940" s="155" t="s">
        <v>1683</v>
      </c>
      <c r="C940" s="155" t="s">
        <v>1685</v>
      </c>
      <c r="D940" s="155">
        <v>25</v>
      </c>
      <c r="E940" s="155">
        <v>25</v>
      </c>
      <c r="F940" s="166">
        <v>41072</v>
      </c>
      <c r="G940" s="166">
        <v>41072</v>
      </c>
      <c r="H940" s="157">
        <v>1</v>
      </c>
      <c r="I940" s="192" t="s">
        <v>214</v>
      </c>
      <c r="P940" s="160"/>
    </row>
    <row r="941" spans="1:16" ht="15" customHeight="1" x14ac:dyDescent="0.25">
      <c r="A941" s="155" t="s">
        <v>71</v>
      </c>
      <c r="B941" s="155" t="s">
        <v>154</v>
      </c>
      <c r="C941" s="155" t="s">
        <v>1686</v>
      </c>
      <c r="D941" s="155">
        <v>3</v>
      </c>
      <c r="E941" s="155">
        <v>3</v>
      </c>
      <c r="F941" s="166">
        <v>41072</v>
      </c>
      <c r="G941" s="166">
        <v>41078</v>
      </c>
      <c r="H941" s="157">
        <v>1</v>
      </c>
      <c r="P941" s="160"/>
    </row>
    <row r="942" spans="1:16" ht="15" customHeight="1" x14ac:dyDescent="0.25">
      <c r="A942" s="155" t="s">
        <v>42</v>
      </c>
      <c r="B942" s="155" t="s">
        <v>1687</v>
      </c>
      <c r="C942" s="155" t="s">
        <v>1688</v>
      </c>
      <c r="D942" s="155">
        <v>10</v>
      </c>
      <c r="E942" s="155">
        <v>10</v>
      </c>
      <c r="F942" s="166">
        <v>41072</v>
      </c>
      <c r="G942" s="166">
        <v>41073</v>
      </c>
      <c r="H942" s="157">
        <v>1</v>
      </c>
      <c r="P942" s="160"/>
    </row>
    <row r="943" spans="1:16" ht="15" customHeight="1" x14ac:dyDescent="0.25">
      <c r="A943" s="155" t="s">
        <v>748</v>
      </c>
      <c r="B943" s="155" t="s">
        <v>1689</v>
      </c>
      <c r="C943" s="155" t="s">
        <v>1690</v>
      </c>
      <c r="D943" s="155">
        <v>1000</v>
      </c>
      <c r="E943" s="155">
        <v>1000</v>
      </c>
      <c r="F943" s="166">
        <v>41072</v>
      </c>
      <c r="G943" s="166">
        <v>41075</v>
      </c>
      <c r="H943" s="157">
        <v>1</v>
      </c>
      <c r="P943" s="160"/>
    </row>
    <row r="944" spans="1:16" ht="15" customHeight="1" x14ac:dyDescent="0.25">
      <c r="A944" s="155" t="s">
        <v>748</v>
      </c>
      <c r="B944" s="155" t="s">
        <v>483</v>
      </c>
      <c r="C944" s="155" t="s">
        <v>1691</v>
      </c>
      <c r="D944" s="155">
        <v>200</v>
      </c>
      <c r="E944" s="155">
        <v>200</v>
      </c>
      <c r="F944" s="166">
        <v>41072</v>
      </c>
      <c r="G944" s="166">
        <v>41074</v>
      </c>
      <c r="H944" s="157">
        <v>1</v>
      </c>
      <c r="P944" s="160"/>
    </row>
    <row r="945" spans="1:16" ht="15" customHeight="1" x14ac:dyDescent="0.25">
      <c r="A945" s="155" t="s">
        <v>748</v>
      </c>
      <c r="B945" s="155" t="s">
        <v>481</v>
      </c>
      <c r="C945" s="155" t="s">
        <v>364</v>
      </c>
      <c r="D945" s="155">
        <v>400</v>
      </c>
      <c r="E945" s="155">
        <v>400</v>
      </c>
      <c r="F945" s="166">
        <v>41072</v>
      </c>
      <c r="G945" s="166">
        <v>41074</v>
      </c>
      <c r="H945" s="157">
        <v>1</v>
      </c>
      <c r="P945" s="160"/>
    </row>
    <row r="946" spans="1:16" ht="15" customHeight="1" x14ac:dyDescent="0.25">
      <c r="A946" s="155" t="s">
        <v>1280</v>
      </c>
      <c r="B946" s="155" t="s">
        <v>1692</v>
      </c>
      <c r="C946" s="155" t="s">
        <v>1693</v>
      </c>
      <c r="D946" s="155">
        <v>150</v>
      </c>
      <c r="E946" s="155">
        <v>150</v>
      </c>
      <c r="F946" s="166">
        <v>41072</v>
      </c>
      <c r="G946" s="166">
        <v>41074</v>
      </c>
      <c r="H946" s="157">
        <v>1</v>
      </c>
      <c r="P946" s="160"/>
    </row>
    <row r="947" spans="1:16" ht="15" customHeight="1" x14ac:dyDescent="0.25">
      <c r="A947" s="155" t="s">
        <v>492</v>
      </c>
      <c r="B947" s="155" t="s">
        <v>493</v>
      </c>
      <c r="C947" s="155" t="s">
        <v>1694</v>
      </c>
      <c r="D947" s="155">
        <v>5088</v>
      </c>
      <c r="E947" s="155">
        <v>5088</v>
      </c>
      <c r="F947" s="166">
        <v>41072</v>
      </c>
      <c r="G947" s="166">
        <v>41074</v>
      </c>
      <c r="H947" s="157">
        <v>1</v>
      </c>
      <c r="P947" s="160"/>
    </row>
    <row r="948" spans="1:16" ht="15" customHeight="1" x14ac:dyDescent="0.25">
      <c r="A948" s="155" t="s">
        <v>492</v>
      </c>
      <c r="B948" s="155" t="s">
        <v>495</v>
      </c>
      <c r="C948" s="155" t="s">
        <v>364</v>
      </c>
      <c r="D948" s="155">
        <v>5088</v>
      </c>
      <c r="E948" s="155">
        <v>5088</v>
      </c>
      <c r="F948" s="166">
        <v>41072</v>
      </c>
      <c r="G948" s="166">
        <v>41074</v>
      </c>
      <c r="H948" s="157">
        <v>1</v>
      </c>
      <c r="P948" s="160"/>
    </row>
    <row r="949" spans="1:16" ht="15" customHeight="1" x14ac:dyDescent="0.25">
      <c r="A949" s="155" t="s">
        <v>1435</v>
      </c>
      <c r="B949" s="155" t="s">
        <v>1436</v>
      </c>
      <c r="C949" s="155" t="s">
        <v>1695</v>
      </c>
      <c r="D949" s="155">
        <v>9</v>
      </c>
      <c r="E949" s="155">
        <v>9</v>
      </c>
      <c r="F949" s="166">
        <v>41072</v>
      </c>
      <c r="G949" s="166">
        <v>41079</v>
      </c>
      <c r="H949" s="157">
        <v>1</v>
      </c>
      <c r="I949" s="192" t="s">
        <v>1696</v>
      </c>
      <c r="P949" s="160"/>
    </row>
    <row r="950" spans="1:16" ht="15" customHeight="1" x14ac:dyDescent="0.25">
      <c r="A950" s="155" t="s">
        <v>1419</v>
      </c>
      <c r="B950" s="155" t="s">
        <v>626</v>
      </c>
      <c r="C950" s="155" t="s">
        <v>1697</v>
      </c>
      <c r="D950" s="155">
        <v>2000</v>
      </c>
      <c r="E950" s="155">
        <v>2000</v>
      </c>
      <c r="F950" s="166">
        <v>41074</v>
      </c>
      <c r="G950" s="166">
        <v>41078</v>
      </c>
      <c r="H950" s="157">
        <v>1</v>
      </c>
      <c r="P950" s="160"/>
    </row>
    <row r="951" spans="1:16" ht="15" customHeight="1" x14ac:dyDescent="0.25">
      <c r="A951" s="155" t="s">
        <v>49</v>
      </c>
      <c r="B951" s="155" t="s">
        <v>54</v>
      </c>
      <c r="C951" s="155" t="s">
        <v>1698</v>
      </c>
      <c r="D951" s="155">
        <v>2000</v>
      </c>
      <c r="E951" s="155">
        <v>2000</v>
      </c>
      <c r="F951" s="166">
        <v>41074</v>
      </c>
      <c r="G951" s="166">
        <v>41080</v>
      </c>
      <c r="H951" s="157">
        <v>1</v>
      </c>
      <c r="P951" s="160"/>
    </row>
    <row r="952" spans="1:16" ht="15" customHeight="1" x14ac:dyDescent="0.25">
      <c r="A952" s="155" t="s">
        <v>49</v>
      </c>
      <c r="B952" s="155" t="s">
        <v>52</v>
      </c>
      <c r="C952" s="155" t="s">
        <v>1699</v>
      </c>
      <c r="D952" s="155">
        <v>3000</v>
      </c>
      <c r="E952" s="155">
        <v>3000</v>
      </c>
      <c r="F952" s="166">
        <v>41074</v>
      </c>
      <c r="G952" s="166">
        <v>41080</v>
      </c>
      <c r="H952" s="157">
        <v>1</v>
      </c>
      <c r="P952" s="160"/>
    </row>
    <row r="953" spans="1:16" ht="15" customHeight="1" x14ac:dyDescent="0.25">
      <c r="A953" s="155" t="s">
        <v>49</v>
      </c>
      <c r="B953" s="155" t="s">
        <v>50</v>
      </c>
      <c r="C953" s="155" t="s">
        <v>1700</v>
      </c>
      <c r="D953" s="155">
        <v>3000</v>
      </c>
      <c r="E953" s="155">
        <v>3000</v>
      </c>
      <c r="F953" s="166">
        <v>41074</v>
      </c>
      <c r="G953" s="166">
        <v>41080</v>
      </c>
      <c r="H953" s="157">
        <v>1</v>
      </c>
      <c r="P953" s="160"/>
    </row>
    <row r="954" spans="1:16" ht="15" customHeight="1" x14ac:dyDescent="0.25">
      <c r="A954" s="155" t="s">
        <v>39</v>
      </c>
      <c r="B954" s="155" t="s">
        <v>437</v>
      </c>
      <c r="C954" s="155" t="s">
        <v>1701</v>
      </c>
      <c r="D954" s="155">
        <v>100</v>
      </c>
      <c r="E954" s="155">
        <v>100</v>
      </c>
      <c r="F954" s="166">
        <v>41074</v>
      </c>
      <c r="G954" s="166">
        <v>41080</v>
      </c>
      <c r="H954" s="157">
        <v>1</v>
      </c>
      <c r="P954" s="160"/>
    </row>
    <row r="955" spans="1:16" ht="15" customHeight="1" x14ac:dyDescent="0.25">
      <c r="A955" s="155" t="s">
        <v>39</v>
      </c>
      <c r="B955" s="155" t="s">
        <v>922</v>
      </c>
      <c r="C955" s="155" t="s">
        <v>1702</v>
      </c>
      <c r="D955" s="155">
        <v>300</v>
      </c>
      <c r="E955" s="155">
        <v>300</v>
      </c>
      <c r="F955" s="166">
        <v>41074</v>
      </c>
      <c r="G955" s="166">
        <v>41092</v>
      </c>
      <c r="H955" s="157">
        <v>1</v>
      </c>
      <c r="P955" s="160"/>
    </row>
    <row r="956" spans="1:16" ht="15" customHeight="1" x14ac:dyDescent="0.25">
      <c r="A956" s="155" t="s">
        <v>405</v>
      </c>
      <c r="B956" s="155" t="s">
        <v>1703</v>
      </c>
      <c r="C956" s="155" t="s">
        <v>1704</v>
      </c>
      <c r="D956" s="155">
        <v>2</v>
      </c>
      <c r="E956" s="155">
        <v>2</v>
      </c>
      <c r="F956" s="166">
        <v>41074</v>
      </c>
      <c r="G956" s="166">
        <v>41080</v>
      </c>
      <c r="H956" s="157">
        <v>1</v>
      </c>
      <c r="P956" s="160"/>
    </row>
    <row r="957" spans="1:16" ht="15" customHeight="1" x14ac:dyDescent="0.25">
      <c r="A957" s="155" t="s">
        <v>46</v>
      </c>
      <c r="B957" s="155" t="s">
        <v>949</v>
      </c>
      <c r="C957" s="155" t="s">
        <v>1705</v>
      </c>
      <c r="D957" s="155">
        <v>200</v>
      </c>
      <c r="E957" s="155">
        <v>205</v>
      </c>
      <c r="F957" s="166">
        <v>41074</v>
      </c>
      <c r="G957" s="166">
        <v>41080</v>
      </c>
      <c r="H957" s="157">
        <v>1</v>
      </c>
      <c r="P957" s="160"/>
    </row>
    <row r="958" spans="1:16" ht="15" customHeight="1" x14ac:dyDescent="0.25">
      <c r="A958" s="155" t="s">
        <v>242</v>
      </c>
      <c r="B958" s="155" t="s">
        <v>553</v>
      </c>
      <c r="C958" s="155" t="s">
        <v>1706</v>
      </c>
      <c r="D958" s="155">
        <v>125</v>
      </c>
      <c r="E958" s="155">
        <v>125</v>
      </c>
      <c r="F958" s="166">
        <v>41075</v>
      </c>
      <c r="G958" s="166">
        <v>41080</v>
      </c>
      <c r="H958" s="157">
        <v>1</v>
      </c>
      <c r="P958" s="160"/>
    </row>
    <row r="959" spans="1:16" ht="15" customHeight="1" x14ac:dyDescent="0.25">
      <c r="A959" s="155" t="s">
        <v>158</v>
      </c>
      <c r="B959" s="155" t="s">
        <v>1707</v>
      </c>
      <c r="C959" s="155" t="s">
        <v>1708</v>
      </c>
      <c r="D959" s="155">
        <v>3</v>
      </c>
      <c r="E959" s="155">
        <v>3</v>
      </c>
      <c r="F959" s="166">
        <v>41075</v>
      </c>
      <c r="G959" s="166">
        <v>41079</v>
      </c>
      <c r="H959" s="157">
        <v>1</v>
      </c>
      <c r="P959" s="160"/>
    </row>
    <row r="960" spans="1:16" ht="15" customHeight="1" x14ac:dyDescent="0.25">
      <c r="A960" s="155" t="s">
        <v>820</v>
      </c>
      <c r="B960" s="155" t="s">
        <v>1709</v>
      </c>
      <c r="C960" s="155" t="s">
        <v>1710</v>
      </c>
      <c r="D960" s="155">
        <v>100</v>
      </c>
      <c r="E960" s="155">
        <v>100</v>
      </c>
      <c r="F960" s="166">
        <v>41075</v>
      </c>
      <c r="G960" s="166">
        <v>41081</v>
      </c>
      <c r="H960" s="157">
        <v>1</v>
      </c>
      <c r="P960" s="160"/>
    </row>
    <row r="961" spans="1:16" ht="15" customHeight="1" x14ac:dyDescent="0.25">
      <c r="A961" s="155" t="s">
        <v>911</v>
      </c>
      <c r="B961" s="155" t="s">
        <v>1176</v>
      </c>
      <c r="C961" s="155" t="s">
        <v>1711</v>
      </c>
      <c r="D961" s="155">
        <v>500</v>
      </c>
      <c r="E961" s="155">
        <v>572</v>
      </c>
      <c r="F961" s="166">
        <v>41067</v>
      </c>
      <c r="G961" s="166">
        <v>41074</v>
      </c>
      <c r="H961" s="157">
        <v>1</v>
      </c>
      <c r="I961" s="192" t="s">
        <v>1712</v>
      </c>
      <c r="P961" s="160"/>
    </row>
    <row r="962" spans="1:16" ht="15" customHeight="1" x14ac:dyDescent="0.25">
      <c r="A962" s="155" t="s">
        <v>42</v>
      </c>
      <c r="B962" s="155" t="s">
        <v>956</v>
      </c>
      <c r="C962" s="155" t="s">
        <v>1713</v>
      </c>
      <c r="D962" s="155">
        <v>100</v>
      </c>
      <c r="E962" s="155">
        <v>100</v>
      </c>
      <c r="F962" s="166">
        <v>41067</v>
      </c>
      <c r="G962" s="166">
        <v>41078</v>
      </c>
      <c r="H962" s="157">
        <v>1</v>
      </c>
      <c r="P962" s="160"/>
    </row>
    <row r="963" spans="1:16" ht="15" customHeight="1" x14ac:dyDescent="0.25">
      <c r="A963" s="155" t="s">
        <v>1715</v>
      </c>
      <c r="B963" s="155" t="s">
        <v>1717</v>
      </c>
      <c r="C963" s="155" t="s">
        <v>1716</v>
      </c>
      <c r="D963" s="155">
        <v>30</v>
      </c>
      <c r="E963" s="155">
        <v>30</v>
      </c>
      <c r="F963" s="166">
        <v>41078</v>
      </c>
      <c r="G963" s="166">
        <v>41075</v>
      </c>
      <c r="H963" s="157">
        <v>0</v>
      </c>
      <c r="I963" s="192" t="s">
        <v>1718</v>
      </c>
      <c r="P963" s="160"/>
    </row>
    <row r="964" spans="1:16" ht="15" customHeight="1" x14ac:dyDescent="0.25">
      <c r="A964" s="155" t="s">
        <v>1684</v>
      </c>
      <c r="B964" s="155" t="s">
        <v>1719</v>
      </c>
      <c r="C964" s="155" t="s">
        <v>1720</v>
      </c>
      <c r="D964" s="155">
        <v>100</v>
      </c>
      <c r="E964" s="155">
        <v>100</v>
      </c>
      <c r="F964" s="166">
        <v>41078</v>
      </c>
      <c r="G964" s="166">
        <v>41080</v>
      </c>
      <c r="H964" s="157">
        <v>1</v>
      </c>
      <c r="I964" s="192" t="s">
        <v>214</v>
      </c>
      <c r="P964" s="160"/>
    </row>
    <row r="965" spans="1:16" ht="15" customHeight="1" x14ac:dyDescent="0.25">
      <c r="A965" s="155" t="s">
        <v>1684</v>
      </c>
      <c r="B965" s="155" t="s">
        <v>445</v>
      </c>
      <c r="C965" s="155" t="s">
        <v>1721</v>
      </c>
      <c r="D965" s="155">
        <v>100</v>
      </c>
      <c r="E965" s="155">
        <v>100</v>
      </c>
      <c r="F965" s="166">
        <v>41078</v>
      </c>
      <c r="G965" s="166">
        <v>41080</v>
      </c>
      <c r="H965" s="157">
        <v>1</v>
      </c>
      <c r="I965" s="192" t="s">
        <v>214</v>
      </c>
      <c r="P965" s="160"/>
    </row>
    <row r="966" spans="1:16" ht="15" customHeight="1" x14ac:dyDescent="0.25">
      <c r="A966" s="155" t="s">
        <v>634</v>
      </c>
      <c r="B966" s="155" t="s">
        <v>1151</v>
      </c>
      <c r="C966" s="155" t="s">
        <v>1722</v>
      </c>
      <c r="D966" s="155">
        <v>6</v>
      </c>
      <c r="E966" s="155">
        <v>6</v>
      </c>
      <c r="F966" s="166">
        <v>41079</v>
      </c>
      <c r="G966" s="166">
        <v>41066</v>
      </c>
      <c r="H966" s="157">
        <v>0</v>
      </c>
      <c r="I966" s="192" t="s">
        <v>1731</v>
      </c>
      <c r="P966" s="160"/>
    </row>
    <row r="967" spans="1:16" ht="15" customHeight="1" x14ac:dyDescent="0.25">
      <c r="A967" s="155" t="s">
        <v>634</v>
      </c>
      <c r="B967" s="155" t="s">
        <v>1723</v>
      </c>
      <c r="C967" s="155" t="s">
        <v>1724</v>
      </c>
      <c r="D967" s="155">
        <v>50</v>
      </c>
      <c r="E967" s="155">
        <v>50</v>
      </c>
      <c r="F967" s="166">
        <v>41079</v>
      </c>
      <c r="G967" s="166">
        <v>41080</v>
      </c>
      <c r="H967" s="157">
        <v>1</v>
      </c>
      <c r="P967" s="160"/>
    </row>
    <row r="968" spans="1:16" ht="15" customHeight="1" x14ac:dyDescent="0.25">
      <c r="A968" s="155" t="s">
        <v>786</v>
      </c>
      <c r="B968" s="155" t="s">
        <v>1725</v>
      </c>
      <c r="C968" s="155" t="s">
        <v>1726</v>
      </c>
      <c r="D968" s="155">
        <v>200</v>
      </c>
      <c r="E968" s="155">
        <v>200</v>
      </c>
      <c r="F968" s="166">
        <v>41080</v>
      </c>
      <c r="G968" s="166">
        <v>41085</v>
      </c>
      <c r="H968" s="157">
        <v>1</v>
      </c>
      <c r="P968" s="160"/>
    </row>
    <row r="969" spans="1:16" ht="15" customHeight="1" x14ac:dyDescent="0.25">
      <c r="A969" s="155" t="s">
        <v>39</v>
      </c>
      <c r="B969" s="155" t="s">
        <v>1727</v>
      </c>
      <c r="C969" s="155" t="s">
        <v>1728</v>
      </c>
      <c r="D969" s="155">
        <v>100</v>
      </c>
      <c r="E969" s="155">
        <v>120</v>
      </c>
      <c r="F969" s="166">
        <v>41080</v>
      </c>
      <c r="G969" s="166">
        <v>41085</v>
      </c>
      <c r="H969" s="157">
        <v>1</v>
      </c>
      <c r="P969" s="160"/>
    </row>
    <row r="970" spans="1:16" ht="15" customHeight="1" x14ac:dyDescent="0.25">
      <c r="A970" s="155" t="s">
        <v>71</v>
      </c>
      <c r="B970" s="155" t="s">
        <v>74</v>
      </c>
      <c r="C970" s="155" t="s">
        <v>1729</v>
      </c>
      <c r="D970" s="155">
        <v>25</v>
      </c>
      <c r="E970" s="155">
        <v>25</v>
      </c>
      <c r="F970" s="166">
        <v>41080</v>
      </c>
      <c r="G970" s="166">
        <v>41085</v>
      </c>
      <c r="H970" s="157">
        <v>1</v>
      </c>
      <c r="P970" s="160"/>
    </row>
    <row r="971" spans="1:16" ht="15" customHeight="1" x14ac:dyDescent="0.25">
      <c r="A971" s="155" t="s">
        <v>71</v>
      </c>
      <c r="B971" s="155" t="s">
        <v>1530</v>
      </c>
      <c r="C971" s="155" t="s">
        <v>1730</v>
      </c>
      <c r="D971" s="155">
        <v>5</v>
      </c>
      <c r="E971" s="155">
        <v>5</v>
      </c>
      <c r="F971" s="166">
        <v>41080</v>
      </c>
      <c r="G971" s="166">
        <v>41081</v>
      </c>
      <c r="H971" s="157">
        <v>1</v>
      </c>
      <c r="P971" s="160"/>
    </row>
    <row r="972" spans="1:16" ht="15" customHeight="1" x14ac:dyDescent="0.25">
      <c r="A972" s="155" t="s">
        <v>71</v>
      </c>
      <c r="B972" s="155" t="s">
        <v>1550</v>
      </c>
      <c r="C972" s="155" t="s">
        <v>1732</v>
      </c>
      <c r="D972" s="155">
        <v>5</v>
      </c>
      <c r="E972" s="155">
        <v>5</v>
      </c>
      <c r="F972" s="166">
        <v>41080</v>
      </c>
      <c r="G972" s="166">
        <v>41081</v>
      </c>
      <c r="H972" s="157">
        <v>1</v>
      </c>
      <c r="P972" s="160"/>
    </row>
    <row r="973" spans="1:16" ht="15" customHeight="1" x14ac:dyDescent="0.25">
      <c r="A973" s="155" t="s">
        <v>239</v>
      </c>
      <c r="B973" s="155" t="s">
        <v>1733</v>
      </c>
      <c r="C973" s="155" t="s">
        <v>1734</v>
      </c>
      <c r="D973" s="155">
        <v>150</v>
      </c>
      <c r="E973" s="155">
        <v>150</v>
      </c>
      <c r="F973" s="166">
        <v>41080</v>
      </c>
      <c r="G973" s="166">
        <v>41081</v>
      </c>
      <c r="H973" s="157">
        <v>1</v>
      </c>
      <c r="P973" s="160"/>
    </row>
    <row r="974" spans="1:16" ht="15" customHeight="1" x14ac:dyDescent="0.25">
      <c r="A974" s="155" t="s">
        <v>239</v>
      </c>
      <c r="B974" s="155" t="s">
        <v>364</v>
      </c>
      <c r="C974" s="155" t="s">
        <v>364</v>
      </c>
      <c r="D974" s="155">
        <v>50</v>
      </c>
      <c r="E974" s="155">
        <v>50</v>
      </c>
      <c r="F974" s="166">
        <v>41080</v>
      </c>
      <c r="G974" s="166">
        <v>41081</v>
      </c>
      <c r="H974" s="157">
        <v>1</v>
      </c>
      <c r="P974" s="160"/>
    </row>
    <row r="975" spans="1:16" ht="15" customHeight="1" x14ac:dyDescent="0.25">
      <c r="A975" s="155" t="s">
        <v>239</v>
      </c>
      <c r="B975" s="155" t="s">
        <v>161</v>
      </c>
      <c r="C975" s="155" t="s">
        <v>161</v>
      </c>
      <c r="D975" s="155">
        <v>50</v>
      </c>
      <c r="E975" s="155">
        <v>50</v>
      </c>
      <c r="F975" s="166">
        <v>41080</v>
      </c>
      <c r="G975" s="166">
        <v>41081</v>
      </c>
      <c r="H975" s="157">
        <v>1</v>
      </c>
      <c r="P975" s="160"/>
    </row>
    <row r="976" spans="1:16" ht="15" customHeight="1" x14ac:dyDescent="0.25">
      <c r="A976" s="155" t="s">
        <v>239</v>
      </c>
      <c r="B976" s="155" t="s">
        <v>316</v>
      </c>
      <c r="C976" s="155" t="s">
        <v>316</v>
      </c>
      <c r="D976" s="155">
        <v>25</v>
      </c>
      <c r="E976" s="155">
        <v>25</v>
      </c>
      <c r="F976" s="166">
        <v>41080</v>
      </c>
      <c r="G976" s="166">
        <v>41081</v>
      </c>
      <c r="H976" s="157">
        <v>1</v>
      </c>
      <c r="P976" s="160"/>
    </row>
    <row r="977" spans="1:16" ht="15" customHeight="1" x14ac:dyDescent="0.25">
      <c r="A977" s="155" t="s">
        <v>520</v>
      </c>
      <c r="B977" s="155" t="s">
        <v>1267</v>
      </c>
      <c r="C977" s="155" t="s">
        <v>1735</v>
      </c>
      <c r="D977" s="155">
        <v>500</v>
      </c>
      <c r="E977" s="155">
        <v>500</v>
      </c>
      <c r="F977" s="166">
        <v>41080</v>
      </c>
      <c r="G977" s="166" t="s">
        <v>829</v>
      </c>
      <c r="H977" s="157">
        <v>1</v>
      </c>
      <c r="P977" s="160"/>
    </row>
    <row r="978" spans="1:16" ht="15" customHeight="1" x14ac:dyDescent="0.25">
      <c r="A978" s="155" t="s">
        <v>679</v>
      </c>
      <c r="B978" s="155" t="s">
        <v>697</v>
      </c>
      <c r="C978" s="155" t="s">
        <v>1736</v>
      </c>
      <c r="D978" s="155">
        <v>32</v>
      </c>
      <c r="E978" s="155">
        <v>32</v>
      </c>
      <c r="F978" s="166">
        <v>41081</v>
      </c>
      <c r="G978" s="166">
        <v>41092</v>
      </c>
      <c r="H978" s="157">
        <v>1</v>
      </c>
      <c r="P978" s="160"/>
    </row>
    <row r="979" spans="1:16" ht="15" customHeight="1" x14ac:dyDescent="0.25">
      <c r="A979" s="155" t="s">
        <v>42</v>
      </c>
      <c r="B979" s="155" t="s">
        <v>1239</v>
      </c>
      <c r="C979" s="155" t="s">
        <v>1737</v>
      </c>
      <c r="D979" s="155">
        <v>100</v>
      </c>
      <c r="E979" s="155">
        <v>100</v>
      </c>
      <c r="F979" s="166">
        <v>41081</v>
      </c>
      <c r="G979" s="166">
        <v>41087</v>
      </c>
      <c r="H979" s="157">
        <v>1</v>
      </c>
      <c r="P979" s="160"/>
    </row>
    <row r="980" spans="1:16" ht="15" customHeight="1" x14ac:dyDescent="0.25">
      <c r="A980" s="155" t="s">
        <v>245</v>
      </c>
      <c r="B980" s="155" t="s">
        <v>1738</v>
      </c>
      <c r="C980" s="155" t="s">
        <v>1739</v>
      </c>
      <c r="D980" s="155">
        <v>1200</v>
      </c>
      <c r="E980" s="155">
        <v>1200</v>
      </c>
      <c r="F980" s="166">
        <v>41081</v>
      </c>
      <c r="G980" s="166">
        <v>41085</v>
      </c>
      <c r="H980" s="157">
        <v>1</v>
      </c>
      <c r="P980" s="160"/>
    </row>
    <row r="981" spans="1:16" ht="15" customHeight="1" x14ac:dyDescent="0.25">
      <c r="A981" s="155" t="s">
        <v>820</v>
      </c>
      <c r="B981" s="155" t="s">
        <v>428</v>
      </c>
      <c r="C981" s="155" t="s">
        <v>1740</v>
      </c>
      <c r="D981" s="155">
        <v>36</v>
      </c>
      <c r="E981" s="155">
        <v>36</v>
      </c>
      <c r="F981" s="166">
        <v>41081</v>
      </c>
      <c r="G981" s="166">
        <v>41092</v>
      </c>
      <c r="H981" s="157">
        <v>1</v>
      </c>
      <c r="P981" s="160"/>
    </row>
    <row r="982" spans="1:16" ht="15" customHeight="1" x14ac:dyDescent="0.25">
      <c r="A982" s="155" t="s">
        <v>29</v>
      </c>
      <c r="B982" s="155" t="s">
        <v>1219</v>
      </c>
      <c r="C982" s="155" t="s">
        <v>1741</v>
      </c>
      <c r="D982" s="155">
        <v>100</v>
      </c>
      <c r="E982" s="155">
        <v>100</v>
      </c>
      <c r="F982" s="166">
        <v>41081</v>
      </c>
      <c r="G982" s="166">
        <v>41092</v>
      </c>
      <c r="H982" s="157">
        <v>1</v>
      </c>
      <c r="P982" s="160"/>
    </row>
    <row r="983" spans="1:16" ht="15" customHeight="1" x14ac:dyDescent="0.25">
      <c r="A983" s="155" t="s">
        <v>29</v>
      </c>
      <c r="B983" s="155" t="s">
        <v>1742</v>
      </c>
      <c r="C983" s="155" t="s">
        <v>364</v>
      </c>
      <c r="D983" s="155">
        <v>200</v>
      </c>
      <c r="E983" s="155">
        <v>200</v>
      </c>
      <c r="F983" s="166">
        <v>41081</v>
      </c>
      <c r="G983" s="166">
        <v>41092</v>
      </c>
      <c r="H983" s="157">
        <v>1</v>
      </c>
      <c r="P983" s="160"/>
    </row>
    <row r="984" spans="1:16" ht="15" customHeight="1" x14ac:dyDescent="0.25">
      <c r="A984" s="155" t="s">
        <v>29</v>
      </c>
      <c r="B984" s="155" t="s">
        <v>139</v>
      </c>
      <c r="C984" s="155" t="s">
        <v>161</v>
      </c>
      <c r="D984" s="155">
        <v>100</v>
      </c>
      <c r="E984" s="155">
        <v>100</v>
      </c>
      <c r="F984" s="166">
        <v>41081</v>
      </c>
      <c r="G984" s="166">
        <v>41092</v>
      </c>
      <c r="H984" s="157">
        <v>1</v>
      </c>
      <c r="P984" s="160"/>
    </row>
    <row r="985" spans="1:16" ht="15" customHeight="1" x14ac:dyDescent="0.25">
      <c r="A985" s="155" t="s">
        <v>71</v>
      </c>
      <c r="B985" s="155" t="s">
        <v>1550</v>
      </c>
      <c r="C985" s="155" t="s">
        <v>1743</v>
      </c>
      <c r="D985" s="155">
        <v>5</v>
      </c>
      <c r="E985" s="155">
        <v>5</v>
      </c>
      <c r="F985" s="166">
        <v>41081</v>
      </c>
      <c r="G985" s="166">
        <v>41082</v>
      </c>
      <c r="H985" s="157">
        <v>1</v>
      </c>
      <c r="P985" s="160"/>
    </row>
    <row r="986" spans="1:16" ht="15" customHeight="1" x14ac:dyDescent="0.25">
      <c r="A986" s="155" t="s">
        <v>42</v>
      </c>
      <c r="B986" s="155" t="s">
        <v>1744</v>
      </c>
      <c r="C986" s="155" t="s">
        <v>1745</v>
      </c>
      <c r="D986" s="155">
        <v>500</v>
      </c>
      <c r="E986" s="155">
        <v>500</v>
      </c>
      <c r="F986" s="166">
        <v>41081</v>
      </c>
      <c r="G986" s="166">
        <v>41082</v>
      </c>
      <c r="H986" s="157">
        <v>1</v>
      </c>
      <c r="P986" s="160"/>
    </row>
    <row r="987" spans="1:16" ht="15" customHeight="1" x14ac:dyDescent="0.25">
      <c r="A987" s="155" t="s">
        <v>173</v>
      </c>
      <c r="B987" s="155" t="s">
        <v>445</v>
      </c>
      <c r="C987" s="155" t="s">
        <v>1746</v>
      </c>
      <c r="D987" s="155">
        <v>104</v>
      </c>
      <c r="E987" s="155">
        <v>104</v>
      </c>
      <c r="F987" s="166">
        <v>41082</v>
      </c>
      <c r="G987" s="166">
        <v>41093</v>
      </c>
      <c r="H987" s="157">
        <v>1</v>
      </c>
      <c r="P987" s="160"/>
    </row>
    <row r="988" spans="1:16" ht="15" customHeight="1" x14ac:dyDescent="0.25">
      <c r="A988" s="155" t="s">
        <v>173</v>
      </c>
      <c r="B988" s="155" t="s">
        <v>1339</v>
      </c>
      <c r="C988" s="155" t="s">
        <v>59</v>
      </c>
      <c r="D988" s="155">
        <v>104</v>
      </c>
      <c r="E988" s="155">
        <v>104</v>
      </c>
      <c r="F988" s="166">
        <v>41082</v>
      </c>
      <c r="G988" s="166">
        <v>41093</v>
      </c>
      <c r="H988" s="157">
        <v>1</v>
      </c>
      <c r="P988" s="160"/>
    </row>
    <row r="989" spans="1:16" ht="15" customHeight="1" x14ac:dyDescent="0.25">
      <c r="A989" s="155" t="s">
        <v>115</v>
      </c>
      <c r="B989" s="155" t="s">
        <v>116</v>
      </c>
      <c r="C989" s="155" t="s">
        <v>1747</v>
      </c>
      <c r="D989" s="155">
        <v>10</v>
      </c>
      <c r="E989" s="155">
        <v>10</v>
      </c>
      <c r="F989" s="166">
        <v>41082</v>
      </c>
      <c r="G989" s="166">
        <v>41089</v>
      </c>
      <c r="H989" s="157">
        <v>1</v>
      </c>
      <c r="P989" s="160"/>
    </row>
    <row r="990" spans="1:16" ht="15" customHeight="1" x14ac:dyDescent="0.25">
      <c r="A990" s="155" t="s">
        <v>1463</v>
      </c>
      <c r="B990" s="155" t="s">
        <v>1748</v>
      </c>
      <c r="C990" s="155" t="s">
        <v>1749</v>
      </c>
      <c r="D990" s="155">
        <v>2</v>
      </c>
      <c r="E990" s="155">
        <v>2</v>
      </c>
      <c r="F990" s="166">
        <v>41082</v>
      </c>
      <c r="G990" s="166">
        <v>41088</v>
      </c>
      <c r="H990" s="157">
        <v>1</v>
      </c>
      <c r="P990" s="160"/>
    </row>
    <row r="991" spans="1:16" ht="15" customHeight="1" x14ac:dyDescent="0.25">
      <c r="A991" s="155" t="s">
        <v>820</v>
      </c>
      <c r="B991" s="155" t="s">
        <v>439</v>
      </c>
      <c r="C991" s="155" t="s">
        <v>1750</v>
      </c>
      <c r="D991" s="155">
        <v>300</v>
      </c>
      <c r="E991" s="155">
        <v>300</v>
      </c>
      <c r="F991" s="166">
        <v>41082</v>
      </c>
      <c r="G991" s="166">
        <v>41092</v>
      </c>
      <c r="H991" s="157">
        <v>1</v>
      </c>
      <c r="P991" s="160"/>
    </row>
    <row r="992" spans="1:16" ht="15" customHeight="1" x14ac:dyDescent="0.25">
      <c r="A992" s="155" t="s">
        <v>820</v>
      </c>
      <c r="B992" s="155" t="s">
        <v>1751</v>
      </c>
      <c r="C992" s="155" t="s">
        <v>294</v>
      </c>
      <c r="D992" s="155">
        <v>200</v>
      </c>
      <c r="E992" s="155">
        <v>200</v>
      </c>
      <c r="F992" s="166">
        <v>41082</v>
      </c>
      <c r="G992" s="166">
        <v>41092</v>
      </c>
      <c r="H992" s="157">
        <v>1</v>
      </c>
      <c r="P992" s="160"/>
    </row>
    <row r="993" spans="1:16" ht="15" customHeight="1" x14ac:dyDescent="0.25">
      <c r="A993" s="155" t="s">
        <v>559</v>
      </c>
      <c r="B993" s="155" t="s">
        <v>450</v>
      </c>
      <c r="C993" s="155" t="s">
        <v>1752</v>
      </c>
      <c r="D993" s="155">
        <v>15000</v>
      </c>
      <c r="E993" s="155">
        <v>15030</v>
      </c>
      <c r="F993" s="166">
        <v>41082</v>
      </c>
      <c r="G993" s="166">
        <v>41093</v>
      </c>
      <c r="H993" s="157">
        <v>1</v>
      </c>
      <c r="P993" s="160"/>
    </row>
    <row r="994" spans="1:16" ht="15" customHeight="1" x14ac:dyDescent="0.25">
      <c r="A994" s="155" t="s">
        <v>286</v>
      </c>
      <c r="B994" s="155" t="s">
        <v>581</v>
      </c>
      <c r="C994" s="155" t="s">
        <v>1753</v>
      </c>
      <c r="D994" s="155">
        <v>50</v>
      </c>
      <c r="E994" s="155">
        <v>50</v>
      </c>
      <c r="F994" s="166">
        <v>41082</v>
      </c>
      <c r="G994" s="166">
        <v>41088</v>
      </c>
      <c r="H994" s="157">
        <v>1</v>
      </c>
      <c r="P994" s="160"/>
    </row>
    <row r="995" spans="1:16" ht="15" customHeight="1" x14ac:dyDescent="0.25">
      <c r="A995" s="155" t="s">
        <v>1508</v>
      </c>
      <c r="B995" s="155" t="s">
        <v>1754</v>
      </c>
      <c r="C995" s="155" t="s">
        <v>1755</v>
      </c>
      <c r="D995" s="155">
        <v>100</v>
      </c>
      <c r="E995" s="155">
        <v>100</v>
      </c>
      <c r="F995" s="166">
        <v>41082</v>
      </c>
      <c r="G995" s="166">
        <v>41086</v>
      </c>
      <c r="H995" s="157">
        <v>1</v>
      </c>
      <c r="P995" s="160"/>
    </row>
    <row r="996" spans="1:16" ht="15" customHeight="1" x14ac:dyDescent="0.25">
      <c r="A996" s="155" t="s">
        <v>71</v>
      </c>
      <c r="B996" s="155" t="s">
        <v>167</v>
      </c>
      <c r="C996" s="155" t="s">
        <v>1756</v>
      </c>
      <c r="D996" s="155">
        <v>25</v>
      </c>
      <c r="E996" s="155">
        <v>25</v>
      </c>
      <c r="F996" s="166">
        <v>41082</v>
      </c>
      <c r="G996" s="166">
        <v>41089</v>
      </c>
      <c r="H996" s="157">
        <v>1</v>
      </c>
      <c r="P996" s="160"/>
    </row>
    <row r="997" spans="1:16" ht="15" customHeight="1" x14ac:dyDescent="0.25">
      <c r="A997" s="155" t="s">
        <v>1757</v>
      </c>
      <c r="B997" s="155" t="s">
        <v>1758</v>
      </c>
      <c r="C997" s="155" t="s">
        <v>1759</v>
      </c>
      <c r="D997" s="155">
        <v>1</v>
      </c>
      <c r="E997" s="155">
        <v>1</v>
      </c>
      <c r="F997" s="166">
        <v>41082</v>
      </c>
      <c r="G997" s="166">
        <v>41092</v>
      </c>
      <c r="H997" s="157">
        <v>1</v>
      </c>
      <c r="P997" s="160"/>
    </row>
    <row r="998" spans="1:16" ht="15" customHeight="1" x14ac:dyDescent="0.25">
      <c r="A998" s="155" t="s">
        <v>327</v>
      </c>
      <c r="B998" s="155" t="s">
        <v>1760</v>
      </c>
      <c r="C998" s="155" t="s">
        <v>1762</v>
      </c>
      <c r="D998" s="155">
        <v>25</v>
      </c>
      <c r="E998" s="155">
        <v>25</v>
      </c>
      <c r="F998" s="166">
        <v>41082</v>
      </c>
      <c r="G998" s="166">
        <v>41092</v>
      </c>
      <c r="H998" s="157">
        <v>1</v>
      </c>
      <c r="P998" s="160"/>
    </row>
    <row r="999" spans="1:16" ht="15" customHeight="1" x14ac:dyDescent="0.25">
      <c r="A999" s="155" t="s">
        <v>327</v>
      </c>
      <c r="B999" s="155" t="s">
        <v>1761</v>
      </c>
      <c r="C999" s="155" t="s">
        <v>364</v>
      </c>
      <c r="D999" s="155">
        <v>10</v>
      </c>
      <c r="E999" s="155">
        <v>10</v>
      </c>
      <c r="F999" s="166">
        <v>41082</v>
      </c>
      <c r="G999" s="166">
        <v>41092</v>
      </c>
      <c r="H999" s="157">
        <v>1</v>
      </c>
      <c r="P999" s="160"/>
    </row>
    <row r="1000" spans="1:16" ht="15" customHeight="1" x14ac:dyDescent="0.25">
      <c r="A1000" s="155" t="s">
        <v>1554</v>
      </c>
      <c r="B1000" s="155" t="s">
        <v>1204</v>
      </c>
      <c r="C1000" s="155" t="s">
        <v>1764</v>
      </c>
      <c r="D1000" s="155">
        <v>100</v>
      </c>
      <c r="E1000" s="155">
        <v>100</v>
      </c>
      <c r="F1000" s="166">
        <v>41082</v>
      </c>
      <c r="G1000" s="166">
        <v>41068</v>
      </c>
      <c r="H1000" s="157">
        <v>0</v>
      </c>
      <c r="P1000" s="160"/>
    </row>
    <row r="1001" spans="1:16" ht="15" customHeight="1" x14ac:dyDescent="0.25">
      <c r="A1001" s="155" t="s">
        <v>1554</v>
      </c>
      <c r="B1001" s="155" t="s">
        <v>1181</v>
      </c>
      <c r="C1001" s="155" t="s">
        <v>1763</v>
      </c>
      <c r="D1001" s="155">
        <v>100</v>
      </c>
      <c r="E1001" s="155">
        <v>100</v>
      </c>
      <c r="F1001" s="166">
        <v>41082</v>
      </c>
      <c r="G1001" s="166">
        <v>41068</v>
      </c>
      <c r="H1001" s="157">
        <v>0</v>
      </c>
      <c r="P1001" s="160"/>
    </row>
    <row r="1002" spans="1:16" ht="15" customHeight="1" x14ac:dyDescent="0.25">
      <c r="A1002" s="155" t="s">
        <v>230</v>
      </c>
      <c r="B1002" s="155" t="s">
        <v>471</v>
      </c>
      <c r="C1002" s="155" t="s">
        <v>1765</v>
      </c>
      <c r="D1002" s="155">
        <v>90</v>
      </c>
      <c r="E1002" s="155">
        <v>90</v>
      </c>
      <c r="F1002" s="166">
        <v>41082</v>
      </c>
      <c r="G1002" s="166">
        <v>41090</v>
      </c>
      <c r="H1002" s="157">
        <v>1</v>
      </c>
      <c r="P1002" s="160"/>
    </row>
    <row r="1003" spans="1:16" ht="15" customHeight="1" x14ac:dyDescent="0.25">
      <c r="A1003" s="155" t="s">
        <v>230</v>
      </c>
      <c r="B1003" s="155" t="s">
        <v>471</v>
      </c>
      <c r="C1003" s="155" t="s">
        <v>284</v>
      </c>
      <c r="D1003" s="155">
        <v>80</v>
      </c>
      <c r="E1003" s="155">
        <v>80</v>
      </c>
      <c r="F1003" s="166">
        <v>41082</v>
      </c>
      <c r="G1003" s="166">
        <v>41090</v>
      </c>
      <c r="H1003" s="157">
        <v>1</v>
      </c>
      <c r="P1003" s="160"/>
    </row>
    <row r="1004" spans="1:16" ht="15" customHeight="1" x14ac:dyDescent="0.25">
      <c r="A1004" s="155" t="s">
        <v>78</v>
      </c>
      <c r="B1004" s="155" t="s">
        <v>1766</v>
      </c>
      <c r="C1004" s="155" t="s">
        <v>1767</v>
      </c>
      <c r="D1004" s="155">
        <v>2</v>
      </c>
      <c r="E1004" s="155">
        <v>2</v>
      </c>
      <c r="F1004" s="166">
        <v>41085</v>
      </c>
      <c r="G1004" s="166">
        <v>41088</v>
      </c>
      <c r="H1004" s="157">
        <v>1</v>
      </c>
      <c r="P1004" s="160"/>
    </row>
    <row r="1005" spans="1:16" ht="15" customHeight="1" x14ac:dyDescent="0.25">
      <c r="A1005" s="155" t="s">
        <v>820</v>
      </c>
      <c r="B1005" s="155" t="s">
        <v>89</v>
      </c>
      <c r="C1005" s="155" t="s">
        <v>1768</v>
      </c>
      <c r="D1005" s="155">
        <v>200</v>
      </c>
      <c r="E1005" s="155">
        <v>200</v>
      </c>
      <c r="F1005" s="166">
        <v>41085</v>
      </c>
      <c r="G1005" s="166">
        <v>41092</v>
      </c>
      <c r="H1005" s="157">
        <v>1</v>
      </c>
      <c r="P1005" s="160"/>
    </row>
    <row r="1006" spans="1:16" ht="15" customHeight="1" x14ac:dyDescent="0.25">
      <c r="A1006" s="155" t="s">
        <v>820</v>
      </c>
      <c r="B1006" s="155" t="s">
        <v>1002</v>
      </c>
      <c r="C1006" s="155" t="s">
        <v>320</v>
      </c>
      <c r="D1006" s="155">
        <v>154</v>
      </c>
      <c r="E1006" s="155">
        <v>154</v>
      </c>
      <c r="F1006" s="166">
        <v>41085</v>
      </c>
      <c r="G1006" s="166">
        <v>41092</v>
      </c>
      <c r="H1006" s="157">
        <v>1</v>
      </c>
      <c r="P1006" s="160"/>
    </row>
    <row r="1007" spans="1:16" ht="15" customHeight="1" x14ac:dyDescent="0.25">
      <c r="A1007" s="155" t="s">
        <v>559</v>
      </c>
      <c r="B1007" s="155" t="s">
        <v>336</v>
      </c>
      <c r="C1007" s="155" t="s">
        <v>1769</v>
      </c>
      <c r="D1007" s="155">
        <v>10000</v>
      </c>
      <c r="E1007" s="155">
        <v>10037</v>
      </c>
      <c r="F1007" s="166">
        <v>41085</v>
      </c>
      <c r="G1007" s="166">
        <v>41090</v>
      </c>
      <c r="H1007" s="157">
        <v>1</v>
      </c>
      <c r="P1007" s="160"/>
    </row>
    <row r="1008" spans="1:16" ht="15" customHeight="1" x14ac:dyDescent="0.25">
      <c r="A1008" s="155" t="s">
        <v>71</v>
      </c>
      <c r="B1008" s="155" t="s">
        <v>1550</v>
      </c>
      <c r="C1008" s="155" t="s">
        <v>1743</v>
      </c>
      <c r="D1008" s="155">
        <v>5</v>
      </c>
      <c r="E1008" s="155">
        <v>5</v>
      </c>
      <c r="F1008" s="166">
        <v>41085</v>
      </c>
      <c r="G1008" s="166">
        <v>41089</v>
      </c>
      <c r="H1008" s="157">
        <v>1</v>
      </c>
      <c r="P1008" s="160"/>
    </row>
    <row r="1009" spans="1:16" ht="15" customHeight="1" x14ac:dyDescent="0.25">
      <c r="A1009" s="155" t="s">
        <v>12</v>
      </c>
      <c r="B1009" s="155" t="s">
        <v>388</v>
      </c>
      <c r="C1009" s="155" t="s">
        <v>1770</v>
      </c>
      <c r="D1009" s="155">
        <v>10</v>
      </c>
      <c r="E1009" s="155">
        <v>10</v>
      </c>
      <c r="F1009" s="166">
        <v>41085</v>
      </c>
      <c r="G1009" s="166">
        <v>41086</v>
      </c>
      <c r="H1009" s="157">
        <v>1</v>
      </c>
      <c r="I1009" s="192" t="s">
        <v>1771</v>
      </c>
      <c r="P1009" s="160"/>
    </row>
    <row r="1010" spans="1:16" ht="15" customHeight="1" x14ac:dyDescent="0.25">
      <c r="A1010" s="155" t="s">
        <v>1107</v>
      </c>
      <c r="B1010" s="155" t="s">
        <v>1772</v>
      </c>
      <c r="C1010" s="155" t="s">
        <v>1773</v>
      </c>
      <c r="D1010" s="155">
        <v>50</v>
      </c>
      <c r="E1010" s="155">
        <v>50</v>
      </c>
      <c r="F1010" s="166">
        <v>41085</v>
      </c>
      <c r="G1010" s="166">
        <v>41076</v>
      </c>
      <c r="H1010" s="157">
        <v>0</v>
      </c>
      <c r="I1010" s="192" t="s">
        <v>1774</v>
      </c>
      <c r="P1010" s="160"/>
    </row>
    <row r="1011" spans="1:16" ht="15" customHeight="1" x14ac:dyDescent="0.25">
      <c r="A1011" s="155" t="s">
        <v>78</v>
      </c>
      <c r="B1011" s="155" t="s">
        <v>1775</v>
      </c>
      <c r="C1011" s="155" t="s">
        <v>1776</v>
      </c>
      <c r="D1011" s="155">
        <v>2</v>
      </c>
      <c r="E1011" s="155">
        <v>2</v>
      </c>
      <c r="F1011" s="166">
        <v>41086</v>
      </c>
      <c r="G1011" s="166">
        <v>41088</v>
      </c>
      <c r="H1011" s="157">
        <v>1</v>
      </c>
      <c r="P1011" s="160"/>
    </row>
    <row r="1012" spans="1:16" ht="15" customHeight="1" x14ac:dyDescent="0.25">
      <c r="A1012" s="155" t="s">
        <v>71</v>
      </c>
      <c r="B1012" s="155" t="s">
        <v>167</v>
      </c>
      <c r="C1012" s="155" t="s">
        <v>1777</v>
      </c>
      <c r="D1012" s="155">
        <v>50</v>
      </c>
      <c r="E1012" s="155">
        <v>50</v>
      </c>
      <c r="F1012" s="166">
        <v>41086</v>
      </c>
      <c r="G1012" s="166">
        <v>41090</v>
      </c>
      <c r="H1012" s="157">
        <v>1</v>
      </c>
      <c r="P1012" s="160"/>
    </row>
    <row r="1013" spans="1:16" ht="15" customHeight="1" x14ac:dyDescent="0.25">
      <c r="A1013" s="155" t="s">
        <v>520</v>
      </c>
      <c r="B1013" s="155" t="s">
        <v>964</v>
      </c>
      <c r="C1013" s="155" t="s">
        <v>1778</v>
      </c>
      <c r="D1013" s="155">
        <v>200</v>
      </c>
      <c r="E1013" s="155">
        <v>200</v>
      </c>
      <c r="F1013" s="166">
        <v>41086</v>
      </c>
      <c r="G1013" s="166">
        <v>41092</v>
      </c>
      <c r="H1013" s="157">
        <v>1</v>
      </c>
      <c r="P1013" s="160"/>
    </row>
    <row r="1014" spans="1:16" ht="15" customHeight="1" x14ac:dyDescent="0.25">
      <c r="A1014" s="155" t="s">
        <v>1438</v>
      </c>
      <c r="B1014" s="155" t="s">
        <v>1779</v>
      </c>
      <c r="C1014" s="155" t="s">
        <v>1780</v>
      </c>
      <c r="D1014" s="155">
        <v>300</v>
      </c>
      <c r="E1014" s="155">
        <v>60</v>
      </c>
      <c r="F1014" s="166">
        <v>41086</v>
      </c>
      <c r="G1014" s="166">
        <v>41085</v>
      </c>
      <c r="H1014" s="157">
        <v>0</v>
      </c>
      <c r="I1014" s="192" t="s">
        <v>1781</v>
      </c>
      <c r="P1014" s="160"/>
    </row>
    <row r="1015" spans="1:16" ht="15" customHeight="1" x14ac:dyDescent="0.25">
      <c r="A1015" s="155" t="s">
        <v>173</v>
      </c>
      <c r="B1015" s="155" t="s">
        <v>1782</v>
      </c>
      <c r="C1015" s="155" t="s">
        <v>1783</v>
      </c>
      <c r="D1015" s="155">
        <v>111</v>
      </c>
      <c r="E1015" s="155">
        <v>111</v>
      </c>
      <c r="F1015" s="166">
        <v>41087</v>
      </c>
      <c r="G1015" s="166">
        <v>41093</v>
      </c>
      <c r="H1015" s="157">
        <v>1</v>
      </c>
      <c r="P1015" s="160"/>
    </row>
    <row r="1016" spans="1:16" ht="15" customHeight="1" x14ac:dyDescent="0.25">
      <c r="A1016" s="155" t="s">
        <v>1208</v>
      </c>
      <c r="B1016" s="155" t="s">
        <v>1209</v>
      </c>
      <c r="C1016" s="155" t="s">
        <v>1784</v>
      </c>
      <c r="D1016" s="155">
        <v>210</v>
      </c>
      <c r="E1016" s="155">
        <v>210</v>
      </c>
      <c r="F1016" s="166">
        <v>41087</v>
      </c>
      <c r="G1016" s="166">
        <v>41093</v>
      </c>
      <c r="H1016" s="157">
        <v>1</v>
      </c>
      <c r="P1016" s="160"/>
    </row>
    <row r="1017" spans="1:16" ht="15" customHeight="1" x14ac:dyDescent="0.25">
      <c r="A1017" s="155" t="s">
        <v>820</v>
      </c>
      <c r="B1017" s="155" t="s">
        <v>426</v>
      </c>
      <c r="C1017" s="155" t="s">
        <v>1785</v>
      </c>
      <c r="D1017" s="155">
        <v>300</v>
      </c>
      <c r="E1017" s="155">
        <v>300</v>
      </c>
      <c r="F1017" s="166">
        <v>41087</v>
      </c>
      <c r="G1017" s="166">
        <v>41093</v>
      </c>
      <c r="H1017" s="157">
        <v>1</v>
      </c>
      <c r="P1017" s="160"/>
    </row>
    <row r="1018" spans="1:16" ht="15" customHeight="1" x14ac:dyDescent="0.25">
      <c r="A1018" s="155" t="s">
        <v>820</v>
      </c>
      <c r="B1018" s="155" t="s">
        <v>428</v>
      </c>
      <c r="C1018" s="155" t="s">
        <v>1786</v>
      </c>
      <c r="D1018" s="155">
        <v>108</v>
      </c>
      <c r="E1018" s="155">
        <v>108</v>
      </c>
      <c r="F1018" s="166">
        <v>41087</v>
      </c>
      <c r="G1018" s="166">
        <v>41092</v>
      </c>
      <c r="H1018" s="157">
        <v>1</v>
      </c>
      <c r="P1018" s="160"/>
    </row>
    <row r="1019" spans="1:16" ht="15" customHeight="1" x14ac:dyDescent="0.25">
      <c r="A1019" s="155" t="s">
        <v>286</v>
      </c>
      <c r="B1019" s="155" t="s">
        <v>1247</v>
      </c>
      <c r="C1019" s="155" t="s">
        <v>1787</v>
      </c>
      <c r="D1019" s="155">
        <v>25</v>
      </c>
      <c r="E1019" s="155">
        <v>25</v>
      </c>
      <c r="F1019" s="166">
        <v>41087</v>
      </c>
      <c r="G1019" s="166">
        <v>41089</v>
      </c>
      <c r="H1019" s="157">
        <v>1</v>
      </c>
      <c r="P1019" s="160"/>
    </row>
    <row r="1020" spans="1:16" ht="15" customHeight="1" x14ac:dyDescent="0.25">
      <c r="A1020" s="155" t="s">
        <v>1788</v>
      </c>
      <c r="B1020" s="155" t="s">
        <v>1789</v>
      </c>
      <c r="C1020" s="155" t="s">
        <v>1790</v>
      </c>
      <c r="D1020" s="155">
        <v>10</v>
      </c>
      <c r="E1020" s="155">
        <v>10</v>
      </c>
      <c r="F1020" s="166">
        <v>41087</v>
      </c>
      <c r="G1020" s="166">
        <v>41087</v>
      </c>
      <c r="H1020" s="157">
        <v>1</v>
      </c>
      <c r="I1020" s="192" t="s">
        <v>1791</v>
      </c>
      <c r="P1020" s="160"/>
    </row>
    <row r="1021" spans="1:16" ht="15" customHeight="1" x14ac:dyDescent="0.25">
      <c r="A1021" s="155" t="s">
        <v>227</v>
      </c>
      <c r="B1021" s="155" t="s">
        <v>1442</v>
      </c>
      <c r="C1021" s="155" t="s">
        <v>1792</v>
      </c>
      <c r="D1021" s="155">
        <v>100</v>
      </c>
      <c r="E1021" s="155">
        <v>100</v>
      </c>
      <c r="F1021" s="166">
        <v>41088</v>
      </c>
      <c r="G1021" s="166">
        <v>41060</v>
      </c>
      <c r="H1021" s="157">
        <v>0</v>
      </c>
      <c r="I1021" s="192" t="s">
        <v>1793</v>
      </c>
      <c r="P1021" s="160"/>
    </row>
    <row r="1022" spans="1:16" ht="15" customHeight="1" x14ac:dyDescent="0.25">
      <c r="A1022" s="155" t="s">
        <v>1794</v>
      </c>
      <c r="B1022" s="155" t="s">
        <v>1795</v>
      </c>
      <c r="C1022" s="155" t="s">
        <v>1796</v>
      </c>
      <c r="D1022" s="155">
        <v>250</v>
      </c>
      <c r="E1022" s="155">
        <v>250</v>
      </c>
      <c r="F1022" s="166">
        <v>41089</v>
      </c>
      <c r="G1022" s="166">
        <v>41093</v>
      </c>
      <c r="H1022" s="157">
        <v>1</v>
      </c>
      <c r="P1022" s="160"/>
    </row>
    <row r="1023" spans="1:16" ht="15" customHeight="1" x14ac:dyDescent="0.25">
      <c r="A1023" s="155" t="s">
        <v>520</v>
      </c>
      <c r="B1023" s="155" t="s">
        <v>1023</v>
      </c>
      <c r="C1023" s="155" t="s">
        <v>1797</v>
      </c>
      <c r="D1023" s="155">
        <v>150</v>
      </c>
      <c r="E1023" s="155">
        <v>150</v>
      </c>
      <c r="F1023" s="166">
        <v>41089</v>
      </c>
      <c r="G1023" s="166">
        <v>41096</v>
      </c>
      <c r="H1023" s="157">
        <v>1</v>
      </c>
      <c r="P1023" s="160"/>
    </row>
    <row r="1024" spans="1:16" ht="15" customHeight="1" x14ac:dyDescent="0.25">
      <c r="A1024" s="155" t="s">
        <v>748</v>
      </c>
      <c r="B1024" s="155" t="s">
        <v>823</v>
      </c>
      <c r="C1024" s="155" t="s">
        <v>1798</v>
      </c>
      <c r="D1024" s="155">
        <v>200</v>
      </c>
      <c r="E1024" s="155">
        <v>200</v>
      </c>
      <c r="F1024" s="166">
        <v>41089</v>
      </c>
      <c r="G1024" s="166">
        <v>41092</v>
      </c>
      <c r="H1024" s="157">
        <v>1</v>
      </c>
      <c r="P1024" s="160"/>
    </row>
    <row r="1025" spans="1:16" ht="15" customHeight="1" x14ac:dyDescent="0.25">
      <c r="A1025" s="155" t="s">
        <v>1574</v>
      </c>
      <c r="B1025" s="155" t="s">
        <v>1799</v>
      </c>
      <c r="C1025" s="155" t="s">
        <v>1800</v>
      </c>
      <c r="D1025" s="155">
        <v>3</v>
      </c>
      <c r="E1025" s="155">
        <v>3</v>
      </c>
      <c r="F1025" s="166">
        <v>41089</v>
      </c>
      <c r="G1025" s="166">
        <v>41061</v>
      </c>
      <c r="H1025" s="157">
        <v>0</v>
      </c>
      <c r="I1025" s="192" t="s">
        <v>1577</v>
      </c>
      <c r="P1025" s="160"/>
    </row>
    <row r="1026" spans="1:16" ht="15" customHeight="1" x14ac:dyDescent="0.25">
      <c r="A1026" s="155" t="s">
        <v>230</v>
      </c>
      <c r="B1026" s="155" t="s">
        <v>471</v>
      </c>
      <c r="C1026" s="155" t="s">
        <v>1765</v>
      </c>
      <c r="D1026" s="155">
        <v>30</v>
      </c>
      <c r="E1026" s="155">
        <v>30</v>
      </c>
      <c r="F1026" s="166">
        <v>41089</v>
      </c>
      <c r="G1026" s="166">
        <v>41090</v>
      </c>
      <c r="H1026" s="157">
        <v>1</v>
      </c>
      <c r="P1026" s="160"/>
    </row>
    <row r="1027" spans="1:16" ht="15" customHeight="1" x14ac:dyDescent="0.25">
      <c r="A1027" s="155" t="s">
        <v>1438</v>
      </c>
      <c r="B1027" s="155" t="s">
        <v>1779</v>
      </c>
      <c r="C1027" s="155" t="s">
        <v>1801</v>
      </c>
      <c r="D1027" s="155">
        <v>190</v>
      </c>
      <c r="E1027" s="155">
        <v>190</v>
      </c>
      <c r="F1027" s="166">
        <v>41089</v>
      </c>
      <c r="G1027" s="166">
        <v>41085</v>
      </c>
      <c r="H1027" s="157">
        <v>1</v>
      </c>
      <c r="I1027" s="192" t="s">
        <v>1802</v>
      </c>
      <c r="P1027" s="160"/>
    </row>
    <row r="1028" spans="1:16" ht="15" customHeight="1" x14ac:dyDescent="0.25">
      <c r="A1028" s="155" t="s">
        <v>520</v>
      </c>
      <c r="B1028" s="155" t="s">
        <v>609</v>
      </c>
      <c r="C1028" s="155" t="s">
        <v>1803</v>
      </c>
      <c r="D1028" s="155">
        <v>1000</v>
      </c>
      <c r="E1028" s="155">
        <v>1000</v>
      </c>
      <c r="F1028" s="166">
        <v>41092</v>
      </c>
      <c r="G1028" s="166" t="s">
        <v>829</v>
      </c>
      <c r="H1028" s="157">
        <v>1</v>
      </c>
      <c r="P1028" s="160"/>
    </row>
    <row r="1029" spans="1:16" ht="15" customHeight="1" x14ac:dyDescent="0.25">
      <c r="A1029" s="155" t="s">
        <v>911</v>
      </c>
      <c r="B1029" s="155" t="s">
        <v>912</v>
      </c>
      <c r="C1029" s="155" t="s">
        <v>1804</v>
      </c>
      <c r="D1029" s="155">
        <v>500</v>
      </c>
      <c r="E1029" s="155">
        <v>500</v>
      </c>
      <c r="F1029" s="166">
        <v>41092</v>
      </c>
      <c r="G1029" s="166">
        <v>41088</v>
      </c>
      <c r="H1029" s="157">
        <v>1</v>
      </c>
      <c r="I1029" s="192" t="s">
        <v>1805</v>
      </c>
      <c r="P1029" s="160"/>
    </row>
    <row r="1030" spans="1:16" ht="15" customHeight="1" x14ac:dyDescent="0.25">
      <c r="A1030" s="155" t="s">
        <v>49</v>
      </c>
      <c r="B1030" s="155" t="s">
        <v>54</v>
      </c>
      <c r="C1030" s="155" t="s">
        <v>1806</v>
      </c>
      <c r="D1030" s="155">
        <v>1500</v>
      </c>
      <c r="E1030" s="155">
        <v>1500</v>
      </c>
      <c r="F1030" s="166">
        <v>41092</v>
      </c>
      <c r="G1030" s="166">
        <v>41099</v>
      </c>
      <c r="H1030" s="157">
        <v>1</v>
      </c>
      <c r="P1030" s="160"/>
    </row>
    <row r="1031" spans="1:16" ht="15" customHeight="1" x14ac:dyDescent="0.25">
      <c r="A1031" s="155" t="s">
        <v>634</v>
      </c>
      <c r="B1031" s="155" t="s">
        <v>1151</v>
      </c>
      <c r="C1031" s="155" t="s">
        <v>1807</v>
      </c>
      <c r="D1031" s="155">
        <v>6</v>
      </c>
      <c r="E1031" s="155">
        <v>6</v>
      </c>
      <c r="F1031" s="166">
        <v>41092</v>
      </c>
      <c r="G1031" s="166">
        <v>41092</v>
      </c>
      <c r="H1031" s="157">
        <v>1</v>
      </c>
      <c r="P1031" s="160"/>
    </row>
    <row r="1032" spans="1:16" ht="15" customHeight="1" x14ac:dyDescent="0.25">
      <c r="A1032" s="155" t="s">
        <v>1808</v>
      </c>
      <c r="B1032" s="155" t="s">
        <v>1809</v>
      </c>
      <c r="C1032" s="155" t="s">
        <v>1810</v>
      </c>
      <c r="D1032" s="155">
        <v>10</v>
      </c>
      <c r="E1032" s="155">
        <v>10</v>
      </c>
      <c r="F1032" s="166">
        <v>41092</v>
      </c>
      <c r="G1032" s="166">
        <v>41093</v>
      </c>
      <c r="H1032" s="157">
        <v>1</v>
      </c>
      <c r="P1032" s="160"/>
    </row>
    <row r="1033" spans="1:16" ht="15" customHeight="1" x14ac:dyDescent="0.25">
      <c r="A1033" s="155" t="s">
        <v>1430</v>
      </c>
      <c r="B1033" s="155" t="s">
        <v>947</v>
      </c>
      <c r="C1033" s="155" t="s">
        <v>1811</v>
      </c>
      <c r="D1033" s="155">
        <v>2</v>
      </c>
      <c r="E1033" s="155">
        <v>2</v>
      </c>
      <c r="F1033" s="166">
        <v>41092</v>
      </c>
      <c r="G1033" s="166">
        <v>41094</v>
      </c>
      <c r="H1033" s="157">
        <v>1</v>
      </c>
      <c r="P1033" s="160"/>
    </row>
    <row r="1034" spans="1:16" ht="15" customHeight="1" x14ac:dyDescent="0.25">
      <c r="A1034" s="155" t="s">
        <v>1812</v>
      </c>
      <c r="B1034" s="155" t="s">
        <v>1813</v>
      </c>
      <c r="C1034" s="155" t="s">
        <v>1814</v>
      </c>
      <c r="D1034" s="155">
        <v>10</v>
      </c>
      <c r="E1034" s="155">
        <v>10</v>
      </c>
      <c r="F1034" s="166">
        <v>41093</v>
      </c>
      <c r="G1034" s="166">
        <v>41096</v>
      </c>
      <c r="H1034" s="157">
        <v>1</v>
      </c>
      <c r="P1034" s="160"/>
    </row>
    <row r="1035" spans="1:16" ht="15" customHeight="1" x14ac:dyDescent="0.25">
      <c r="A1035" s="155" t="s">
        <v>254</v>
      </c>
      <c r="B1035" s="155" t="s">
        <v>255</v>
      </c>
      <c r="C1035" s="155" t="s">
        <v>1815</v>
      </c>
      <c r="D1035" s="155">
        <v>100</v>
      </c>
      <c r="E1035" s="155">
        <v>100</v>
      </c>
      <c r="F1035" s="166">
        <v>41093</v>
      </c>
      <c r="G1035" s="166">
        <v>41099</v>
      </c>
      <c r="H1035" s="157">
        <v>1</v>
      </c>
      <c r="P1035" s="160"/>
    </row>
    <row r="1036" spans="1:16" ht="15" customHeight="1" x14ac:dyDescent="0.25">
      <c r="A1036" s="155" t="s">
        <v>254</v>
      </c>
      <c r="B1036" s="155" t="s">
        <v>1816</v>
      </c>
      <c r="C1036" s="155" t="s">
        <v>1817</v>
      </c>
      <c r="D1036" s="155">
        <v>25</v>
      </c>
      <c r="E1036" s="155">
        <v>25</v>
      </c>
      <c r="F1036" s="166">
        <v>41093</v>
      </c>
      <c r="G1036" s="166">
        <v>41099</v>
      </c>
      <c r="H1036" s="157">
        <v>1</v>
      </c>
      <c r="P1036" s="160"/>
    </row>
    <row r="1037" spans="1:16" ht="15" customHeight="1" x14ac:dyDescent="0.25">
      <c r="A1037" s="155" t="s">
        <v>39</v>
      </c>
      <c r="B1037" s="155" t="s">
        <v>437</v>
      </c>
      <c r="C1037" s="155" t="s">
        <v>1818</v>
      </c>
      <c r="D1037" s="155">
        <v>100</v>
      </c>
      <c r="E1037" s="155">
        <v>100</v>
      </c>
      <c r="F1037" s="166">
        <v>41093</v>
      </c>
      <c r="G1037" s="166">
        <v>41099</v>
      </c>
      <c r="H1037" s="157">
        <v>1</v>
      </c>
      <c r="P1037" s="160"/>
    </row>
    <row r="1038" spans="1:16" ht="15" customHeight="1" x14ac:dyDescent="0.25">
      <c r="A1038" s="155" t="s">
        <v>173</v>
      </c>
      <c r="B1038" s="155" t="s">
        <v>1819</v>
      </c>
      <c r="C1038" s="155" t="s">
        <v>1820</v>
      </c>
      <c r="D1038" s="155">
        <v>24</v>
      </c>
      <c r="E1038" s="155">
        <v>24</v>
      </c>
      <c r="F1038" s="166">
        <v>41093</v>
      </c>
      <c r="G1038" s="166">
        <v>41099</v>
      </c>
      <c r="H1038" s="157">
        <v>1</v>
      </c>
      <c r="P1038" s="160"/>
    </row>
    <row r="1039" spans="1:16" ht="15" customHeight="1" x14ac:dyDescent="0.25">
      <c r="A1039" s="155" t="s">
        <v>261</v>
      </c>
      <c r="B1039" s="155" t="s">
        <v>1821</v>
      </c>
      <c r="C1039" s="155" t="s">
        <v>1822</v>
      </c>
      <c r="D1039" s="155">
        <v>10</v>
      </c>
      <c r="E1039" s="155">
        <v>10</v>
      </c>
      <c r="F1039" s="166">
        <v>41093</v>
      </c>
      <c r="G1039" s="166">
        <v>41096</v>
      </c>
      <c r="H1039" s="157">
        <v>1</v>
      </c>
      <c r="P1039" s="160"/>
    </row>
    <row r="1040" spans="1:16" ht="15" customHeight="1" x14ac:dyDescent="0.25">
      <c r="A1040" s="155" t="s">
        <v>104</v>
      </c>
      <c r="B1040" s="155" t="s">
        <v>1823</v>
      </c>
      <c r="C1040" s="155" t="s">
        <v>1824</v>
      </c>
      <c r="D1040" s="155">
        <v>10</v>
      </c>
      <c r="E1040" s="155">
        <v>10</v>
      </c>
      <c r="F1040" s="166">
        <v>41093</v>
      </c>
      <c r="G1040" s="166">
        <v>41060</v>
      </c>
      <c r="H1040" s="157">
        <v>0</v>
      </c>
      <c r="I1040" s="192" t="s">
        <v>1577</v>
      </c>
      <c r="P1040" s="160"/>
    </row>
    <row r="1041" spans="1:16" ht="15" customHeight="1" x14ac:dyDescent="0.25">
      <c r="A1041" s="155" t="s">
        <v>748</v>
      </c>
      <c r="B1041" s="155" t="s">
        <v>1161</v>
      </c>
      <c r="C1041" s="155" t="s">
        <v>1825</v>
      </c>
      <c r="D1041" s="155">
        <v>20</v>
      </c>
      <c r="E1041" s="155">
        <v>20</v>
      </c>
      <c r="F1041" s="166">
        <v>41095</v>
      </c>
      <c r="G1041" s="166">
        <v>41099</v>
      </c>
      <c r="H1041" s="157">
        <v>1</v>
      </c>
      <c r="P1041" s="160"/>
    </row>
    <row r="1042" spans="1:16" ht="15" customHeight="1" x14ac:dyDescent="0.25">
      <c r="A1042" s="155" t="s">
        <v>1826</v>
      </c>
      <c r="B1042" s="155" t="s">
        <v>1827</v>
      </c>
      <c r="C1042" s="155" t="s">
        <v>1828</v>
      </c>
      <c r="D1042" s="155">
        <v>100</v>
      </c>
      <c r="E1042" s="155">
        <v>100</v>
      </c>
      <c r="F1042" s="166">
        <v>41095</v>
      </c>
      <c r="G1042" s="166">
        <v>41100</v>
      </c>
      <c r="H1042" s="157">
        <v>1</v>
      </c>
      <c r="P1042" s="160"/>
    </row>
    <row r="1043" spans="1:16" ht="15" customHeight="1" x14ac:dyDescent="0.25">
      <c r="A1043" s="155" t="s">
        <v>65</v>
      </c>
      <c r="B1043" s="155" t="s">
        <v>1501</v>
      </c>
      <c r="C1043" s="155" t="s">
        <v>1829</v>
      </c>
      <c r="D1043" s="155">
        <v>50</v>
      </c>
      <c r="E1043" s="155">
        <v>50</v>
      </c>
      <c r="F1043" s="166">
        <v>41095</v>
      </c>
      <c r="G1043" s="166">
        <v>41103</v>
      </c>
      <c r="H1043" s="157">
        <v>1</v>
      </c>
      <c r="P1043" s="160"/>
    </row>
    <row r="1044" spans="1:16" ht="15" customHeight="1" x14ac:dyDescent="0.25">
      <c r="A1044" s="155" t="s">
        <v>12</v>
      </c>
      <c r="B1044" s="155" t="s">
        <v>897</v>
      </c>
      <c r="C1044" s="155" t="s">
        <v>1830</v>
      </c>
      <c r="D1044" s="155">
        <v>10</v>
      </c>
      <c r="E1044" s="155">
        <v>10</v>
      </c>
      <c r="F1044" s="166">
        <v>41095</v>
      </c>
      <c r="G1044" s="166">
        <v>41100</v>
      </c>
      <c r="H1044" s="157">
        <v>1</v>
      </c>
      <c r="P1044" s="160"/>
    </row>
    <row r="1045" spans="1:16" ht="15" customHeight="1" x14ac:dyDescent="0.25">
      <c r="A1045" s="155" t="s">
        <v>1831</v>
      </c>
      <c r="B1045" s="155" t="s">
        <v>1832</v>
      </c>
      <c r="C1045" s="155" t="s">
        <v>1833</v>
      </c>
      <c r="D1045" s="155">
        <v>15</v>
      </c>
      <c r="E1045" s="155">
        <v>15</v>
      </c>
      <c r="F1045" s="166">
        <v>41095</v>
      </c>
      <c r="G1045" s="166">
        <v>41099</v>
      </c>
      <c r="H1045" s="157">
        <v>1</v>
      </c>
      <c r="P1045" s="160"/>
    </row>
    <row r="1046" spans="1:16" ht="15" customHeight="1" x14ac:dyDescent="0.25">
      <c r="A1046" s="155" t="s">
        <v>1554</v>
      </c>
      <c r="B1046" s="155" t="s">
        <v>1204</v>
      </c>
      <c r="C1046" s="155" t="s">
        <v>1834</v>
      </c>
      <c r="D1046" s="155">
        <v>100</v>
      </c>
      <c r="E1046" s="155">
        <v>100</v>
      </c>
      <c r="F1046" s="166">
        <v>41095</v>
      </c>
      <c r="G1046" s="166">
        <v>41096</v>
      </c>
      <c r="H1046" s="157">
        <v>1</v>
      </c>
      <c r="P1046" s="160"/>
    </row>
    <row r="1047" spans="1:16" ht="15" customHeight="1" x14ac:dyDescent="0.25">
      <c r="A1047" s="155" t="s">
        <v>1554</v>
      </c>
      <c r="B1047" s="155" t="s">
        <v>1181</v>
      </c>
      <c r="C1047" s="155" t="s">
        <v>1835</v>
      </c>
      <c r="D1047" s="155">
        <v>100</v>
      </c>
      <c r="E1047" s="155">
        <v>100</v>
      </c>
      <c r="F1047" s="166">
        <v>41095</v>
      </c>
      <c r="G1047" s="166">
        <v>41096</v>
      </c>
      <c r="H1047" s="157">
        <v>1</v>
      </c>
      <c r="P1047" s="160"/>
    </row>
    <row r="1048" spans="1:16" ht="15" customHeight="1" x14ac:dyDescent="0.25">
      <c r="A1048" s="155" t="s">
        <v>1757</v>
      </c>
      <c r="B1048" s="155" t="s">
        <v>1758</v>
      </c>
      <c r="C1048" s="155" t="s">
        <v>1836</v>
      </c>
      <c r="D1048" s="155">
        <v>14</v>
      </c>
      <c r="E1048" s="155">
        <v>14</v>
      </c>
      <c r="F1048" s="166">
        <v>41095</v>
      </c>
      <c r="G1048" s="166">
        <v>41096</v>
      </c>
      <c r="H1048" s="157">
        <v>1</v>
      </c>
      <c r="P1048" s="160"/>
    </row>
    <row r="1049" spans="1:16" ht="15" customHeight="1" x14ac:dyDescent="0.25">
      <c r="A1049" s="155" t="s">
        <v>2714</v>
      </c>
      <c r="B1049" s="155" t="s">
        <v>1837</v>
      </c>
      <c r="C1049" s="155" t="s">
        <v>1838</v>
      </c>
      <c r="D1049" s="155">
        <v>50</v>
      </c>
      <c r="E1049" s="155">
        <v>50</v>
      </c>
      <c r="F1049" s="166">
        <v>41096</v>
      </c>
      <c r="G1049" s="166">
        <v>41100</v>
      </c>
      <c r="H1049" s="157">
        <v>1</v>
      </c>
      <c r="P1049" s="160"/>
    </row>
    <row r="1050" spans="1:16" ht="15" customHeight="1" x14ac:dyDescent="0.25">
      <c r="A1050" s="155" t="s">
        <v>286</v>
      </c>
      <c r="B1050" s="155" t="s">
        <v>562</v>
      </c>
      <c r="C1050" s="155" t="s">
        <v>1839</v>
      </c>
      <c r="D1050" s="155">
        <v>200</v>
      </c>
      <c r="E1050" s="155">
        <v>200</v>
      </c>
      <c r="F1050" s="166">
        <v>41096</v>
      </c>
      <c r="G1050" s="166">
        <v>41102</v>
      </c>
      <c r="H1050" s="157">
        <v>1</v>
      </c>
      <c r="P1050" s="160"/>
    </row>
    <row r="1051" spans="1:16" ht="15" customHeight="1" x14ac:dyDescent="0.25">
      <c r="A1051" s="155" t="s">
        <v>78</v>
      </c>
      <c r="B1051" s="155" t="s">
        <v>448</v>
      </c>
      <c r="C1051" s="155" t="s">
        <v>1840</v>
      </c>
      <c r="D1051" s="155">
        <v>4</v>
      </c>
      <c r="E1051" s="155">
        <v>4</v>
      </c>
      <c r="F1051" s="166">
        <v>41096</v>
      </c>
      <c r="G1051" s="166">
        <v>41101</v>
      </c>
      <c r="H1051" s="157">
        <v>1</v>
      </c>
      <c r="P1051" s="160"/>
    </row>
    <row r="1052" spans="1:16" ht="15" customHeight="1" x14ac:dyDescent="0.25">
      <c r="A1052" s="155" t="s">
        <v>42</v>
      </c>
      <c r="B1052" s="155" t="s">
        <v>204</v>
      </c>
      <c r="C1052" s="155" t="s">
        <v>1841</v>
      </c>
      <c r="D1052" s="155">
        <v>250</v>
      </c>
      <c r="E1052" s="155">
        <v>250</v>
      </c>
      <c r="F1052" s="166">
        <v>41096</v>
      </c>
      <c r="G1052" s="166">
        <v>41103</v>
      </c>
      <c r="H1052" s="157">
        <v>1</v>
      </c>
      <c r="P1052" s="160"/>
    </row>
    <row r="1053" spans="1:16" ht="15" customHeight="1" x14ac:dyDescent="0.25">
      <c r="A1053" s="155" t="s">
        <v>42</v>
      </c>
      <c r="B1053" s="155" t="s">
        <v>1842</v>
      </c>
      <c r="C1053" s="155" t="s">
        <v>1843</v>
      </c>
      <c r="D1053" s="155">
        <v>10</v>
      </c>
      <c r="E1053" s="155">
        <v>10</v>
      </c>
      <c r="F1053" s="166">
        <v>41096</v>
      </c>
      <c r="G1053" s="166">
        <v>41099</v>
      </c>
      <c r="H1053" s="157">
        <v>1</v>
      </c>
      <c r="P1053" s="160"/>
    </row>
    <row r="1054" spans="1:16" ht="15" customHeight="1" x14ac:dyDescent="0.25">
      <c r="A1054" s="155" t="s">
        <v>1438</v>
      </c>
      <c r="B1054" s="155" t="s">
        <v>1439</v>
      </c>
      <c r="C1054" s="155" t="s">
        <v>1844</v>
      </c>
      <c r="D1054" s="155">
        <v>10</v>
      </c>
      <c r="E1054" s="155">
        <v>10</v>
      </c>
      <c r="F1054" s="166">
        <v>41096</v>
      </c>
      <c r="G1054" s="166">
        <v>41096</v>
      </c>
      <c r="H1054" s="157">
        <v>1</v>
      </c>
      <c r="I1054" s="192" t="s">
        <v>1845</v>
      </c>
      <c r="P1054" s="160"/>
    </row>
    <row r="1055" spans="1:16" ht="15" customHeight="1" x14ac:dyDescent="0.25">
      <c r="A1055" s="155" t="s">
        <v>1438</v>
      </c>
      <c r="B1055" s="155" t="s">
        <v>1846</v>
      </c>
      <c r="C1055" s="155" t="s">
        <v>364</v>
      </c>
      <c r="D1055" s="155">
        <v>10</v>
      </c>
      <c r="E1055" s="155">
        <v>10</v>
      </c>
      <c r="F1055" s="166">
        <v>41096</v>
      </c>
      <c r="G1055" s="166">
        <v>41096</v>
      </c>
      <c r="H1055" s="157">
        <v>1</v>
      </c>
      <c r="I1055" s="192" t="s">
        <v>1845</v>
      </c>
      <c r="P1055" s="160"/>
    </row>
    <row r="1056" spans="1:16" ht="15" customHeight="1" x14ac:dyDescent="0.25">
      <c r="A1056" s="155" t="s">
        <v>1430</v>
      </c>
      <c r="B1056" s="155" t="s">
        <v>947</v>
      </c>
      <c r="C1056" s="155" t="s">
        <v>1431</v>
      </c>
      <c r="D1056" s="155">
        <v>28</v>
      </c>
      <c r="E1056" s="155">
        <v>28</v>
      </c>
      <c r="F1056" s="166">
        <v>41099</v>
      </c>
      <c r="G1056" s="166">
        <v>41090</v>
      </c>
      <c r="H1056" s="157">
        <v>0</v>
      </c>
      <c r="I1056" s="192" t="s">
        <v>1847</v>
      </c>
      <c r="P1056" s="160"/>
    </row>
    <row r="1057" spans="1:16" ht="15" customHeight="1" x14ac:dyDescent="0.25">
      <c r="A1057" s="155" t="s">
        <v>230</v>
      </c>
      <c r="B1057" s="155" t="s">
        <v>713</v>
      </c>
      <c r="C1057" s="155" t="s">
        <v>1848</v>
      </c>
      <c r="D1057" s="155">
        <v>200</v>
      </c>
      <c r="E1057" s="155">
        <v>200</v>
      </c>
      <c r="F1057" s="166">
        <v>41099</v>
      </c>
      <c r="G1057" s="166">
        <v>41124</v>
      </c>
      <c r="H1057" s="157">
        <v>1</v>
      </c>
      <c r="P1057" s="160"/>
    </row>
    <row r="1058" spans="1:16" ht="15" customHeight="1" x14ac:dyDescent="0.25">
      <c r="A1058" s="155" t="s">
        <v>559</v>
      </c>
      <c r="B1058" s="155" t="s">
        <v>1849</v>
      </c>
      <c r="C1058" s="155" t="s">
        <v>1850</v>
      </c>
      <c r="D1058" s="155">
        <v>800</v>
      </c>
      <c r="E1058" s="155">
        <v>800</v>
      </c>
      <c r="F1058" s="166">
        <v>41100</v>
      </c>
      <c r="G1058" s="166">
        <v>41108</v>
      </c>
      <c r="H1058" s="157">
        <v>1</v>
      </c>
      <c r="P1058" s="160"/>
    </row>
    <row r="1059" spans="1:16" ht="15" customHeight="1" x14ac:dyDescent="0.25">
      <c r="A1059" s="155" t="s">
        <v>29</v>
      </c>
      <c r="B1059" s="155" t="s">
        <v>1851</v>
      </c>
      <c r="C1059" s="155" t="s">
        <v>1852</v>
      </c>
      <c r="D1059" s="155">
        <v>50</v>
      </c>
      <c r="E1059" s="155">
        <v>50</v>
      </c>
      <c r="F1059" s="166">
        <v>41100</v>
      </c>
      <c r="G1059" s="166">
        <v>41108</v>
      </c>
      <c r="H1059" s="157">
        <v>1</v>
      </c>
      <c r="P1059" s="160"/>
    </row>
    <row r="1060" spans="1:16" ht="15" customHeight="1" x14ac:dyDescent="0.25">
      <c r="A1060" s="155" t="s">
        <v>46</v>
      </c>
      <c r="B1060" s="155" t="s">
        <v>1417</v>
      </c>
      <c r="C1060" s="155" t="s">
        <v>1853</v>
      </c>
      <c r="D1060" s="155">
        <v>100</v>
      </c>
      <c r="E1060" s="155">
        <v>100</v>
      </c>
      <c r="F1060" s="166">
        <v>41100</v>
      </c>
      <c r="G1060" s="166">
        <v>41102</v>
      </c>
      <c r="H1060" s="157">
        <v>1</v>
      </c>
      <c r="P1060" s="160"/>
    </row>
    <row r="1061" spans="1:16" ht="15" customHeight="1" x14ac:dyDescent="0.25">
      <c r="A1061" s="155" t="s">
        <v>563</v>
      </c>
      <c r="B1061" s="155" t="s">
        <v>307</v>
      </c>
      <c r="C1061" s="155" t="s">
        <v>1854</v>
      </c>
      <c r="D1061" s="155">
        <v>150</v>
      </c>
      <c r="E1061" s="155">
        <v>150</v>
      </c>
      <c r="F1061" s="166">
        <v>41100</v>
      </c>
      <c r="G1061" s="166">
        <v>41102</v>
      </c>
      <c r="H1061" s="157">
        <v>1</v>
      </c>
      <c r="I1061" s="192" t="s">
        <v>1855</v>
      </c>
      <c r="P1061" s="160"/>
    </row>
    <row r="1062" spans="1:16" ht="15" customHeight="1" x14ac:dyDescent="0.25">
      <c r="A1062" s="155" t="s">
        <v>12</v>
      </c>
      <c r="B1062" s="155" t="s">
        <v>767</v>
      </c>
      <c r="C1062" s="155" t="s">
        <v>1856</v>
      </c>
      <c r="D1062" s="155">
        <v>10</v>
      </c>
      <c r="E1062" s="155">
        <v>10</v>
      </c>
      <c r="F1062" s="166">
        <v>41101</v>
      </c>
      <c r="G1062" s="166">
        <v>41107</v>
      </c>
      <c r="H1062" s="157">
        <v>1</v>
      </c>
      <c r="P1062" s="160"/>
    </row>
    <row r="1063" spans="1:16" ht="15" customHeight="1" x14ac:dyDescent="0.25">
      <c r="A1063" s="155" t="s">
        <v>42</v>
      </c>
      <c r="B1063" s="155" t="s">
        <v>202</v>
      </c>
      <c r="C1063" s="155" t="s">
        <v>1857</v>
      </c>
      <c r="D1063" s="155">
        <v>300</v>
      </c>
      <c r="E1063" s="155">
        <v>300</v>
      </c>
      <c r="F1063" s="166">
        <v>41102</v>
      </c>
      <c r="G1063" s="166">
        <v>41107</v>
      </c>
      <c r="H1063" s="157">
        <v>1</v>
      </c>
      <c r="P1063" s="160"/>
    </row>
    <row r="1064" spans="1:16" ht="15" customHeight="1" x14ac:dyDescent="0.25">
      <c r="A1064" s="155" t="s">
        <v>1107</v>
      </c>
      <c r="B1064" s="155" t="s">
        <v>1858</v>
      </c>
      <c r="C1064" s="155" t="s">
        <v>1859</v>
      </c>
      <c r="D1064" s="155">
        <v>100</v>
      </c>
      <c r="E1064" s="155">
        <v>100</v>
      </c>
      <c r="F1064" s="166">
        <v>41102</v>
      </c>
      <c r="G1064" s="166">
        <v>41106</v>
      </c>
      <c r="H1064" s="157">
        <v>1</v>
      </c>
      <c r="P1064" s="160"/>
    </row>
    <row r="1065" spans="1:16" ht="15" customHeight="1" x14ac:dyDescent="0.25">
      <c r="A1065" s="155" t="s">
        <v>136</v>
      </c>
      <c r="B1065" s="155" t="s">
        <v>137</v>
      </c>
      <c r="C1065" s="155" t="s">
        <v>1860</v>
      </c>
      <c r="D1065" s="155">
        <v>250</v>
      </c>
      <c r="E1065" s="155">
        <v>250</v>
      </c>
      <c r="F1065" s="166">
        <v>41102</v>
      </c>
      <c r="G1065" s="166">
        <v>41106</v>
      </c>
      <c r="H1065" s="157">
        <v>1</v>
      </c>
      <c r="P1065" s="160"/>
    </row>
    <row r="1066" spans="1:16" ht="15" customHeight="1" x14ac:dyDescent="0.25">
      <c r="A1066" s="155" t="s">
        <v>173</v>
      </c>
      <c r="B1066" s="155" t="s">
        <v>1861</v>
      </c>
      <c r="C1066" s="155" t="s">
        <v>1862</v>
      </c>
      <c r="D1066" s="155">
        <v>75</v>
      </c>
      <c r="E1066" s="155">
        <v>75</v>
      </c>
      <c r="F1066" s="166">
        <v>41102</v>
      </c>
      <c r="G1066" s="166">
        <v>41106</v>
      </c>
      <c r="H1066" s="157">
        <v>1</v>
      </c>
      <c r="P1066" s="160"/>
    </row>
    <row r="1067" spans="1:16" ht="15" customHeight="1" x14ac:dyDescent="0.25">
      <c r="A1067" s="155" t="s">
        <v>42</v>
      </c>
      <c r="B1067" s="155" t="s">
        <v>1863</v>
      </c>
      <c r="C1067" s="155" t="s">
        <v>1864</v>
      </c>
      <c r="D1067" s="155">
        <v>300</v>
      </c>
      <c r="E1067" s="155">
        <v>300</v>
      </c>
      <c r="F1067" s="166">
        <v>41102</v>
      </c>
      <c r="G1067" s="166">
        <v>41108</v>
      </c>
      <c r="H1067" s="157">
        <v>1</v>
      </c>
      <c r="P1067" s="160"/>
    </row>
    <row r="1068" spans="1:16" ht="15" customHeight="1" x14ac:dyDescent="0.25">
      <c r="A1068" s="155" t="s">
        <v>71</v>
      </c>
      <c r="B1068" s="155" t="s">
        <v>154</v>
      </c>
      <c r="C1068" s="155" t="s">
        <v>1865</v>
      </c>
      <c r="D1068" s="155">
        <v>4</v>
      </c>
      <c r="E1068" s="155">
        <v>4</v>
      </c>
      <c r="F1068" s="166">
        <v>41102</v>
      </c>
      <c r="G1068" s="166">
        <v>41109</v>
      </c>
      <c r="H1068" s="157">
        <v>1</v>
      </c>
      <c r="P1068" s="160"/>
    </row>
    <row r="1069" spans="1:16" ht="15" customHeight="1" x14ac:dyDescent="0.25">
      <c r="A1069" s="155" t="s">
        <v>1866</v>
      </c>
      <c r="B1069" s="155" t="s">
        <v>1867</v>
      </c>
      <c r="C1069" s="155" t="s">
        <v>1868</v>
      </c>
      <c r="D1069" s="155">
        <v>10</v>
      </c>
      <c r="E1069" s="155">
        <v>10</v>
      </c>
      <c r="F1069" s="166">
        <v>41102</v>
      </c>
      <c r="G1069" s="166">
        <v>41110</v>
      </c>
      <c r="H1069" s="157">
        <v>1</v>
      </c>
      <c r="P1069" s="160"/>
    </row>
    <row r="1070" spans="1:16" ht="15" customHeight="1" x14ac:dyDescent="0.25">
      <c r="A1070" s="155" t="s">
        <v>820</v>
      </c>
      <c r="B1070" s="155" t="s">
        <v>1002</v>
      </c>
      <c r="C1070" s="155" t="s">
        <v>1869</v>
      </c>
      <c r="D1070" s="155">
        <v>36</v>
      </c>
      <c r="E1070" s="155">
        <v>36</v>
      </c>
      <c r="F1070" s="166">
        <v>41102</v>
      </c>
      <c r="G1070" s="166">
        <v>41110</v>
      </c>
      <c r="H1070" s="157">
        <v>1</v>
      </c>
      <c r="P1070" s="160"/>
    </row>
    <row r="1071" spans="1:16" ht="15" customHeight="1" x14ac:dyDescent="0.25">
      <c r="A1071" s="155" t="s">
        <v>1554</v>
      </c>
      <c r="B1071" s="155" t="s">
        <v>1871</v>
      </c>
      <c r="C1071" s="155" t="s">
        <v>1870</v>
      </c>
      <c r="D1071" s="155">
        <v>10</v>
      </c>
      <c r="E1071" s="155">
        <v>10</v>
      </c>
      <c r="F1071" s="166">
        <v>41103</v>
      </c>
      <c r="G1071" s="166">
        <v>41109</v>
      </c>
      <c r="H1071" s="157">
        <v>1</v>
      </c>
      <c r="P1071" s="160"/>
    </row>
    <row r="1072" spans="1:16" ht="15" customHeight="1" x14ac:dyDescent="0.25">
      <c r="A1072" s="155" t="s">
        <v>1554</v>
      </c>
      <c r="B1072" s="155" t="s">
        <v>1872</v>
      </c>
      <c r="C1072" s="155" t="s">
        <v>1217</v>
      </c>
      <c r="D1072" s="155">
        <v>5</v>
      </c>
      <c r="E1072" s="155">
        <v>5</v>
      </c>
      <c r="F1072" s="166">
        <v>41103</v>
      </c>
      <c r="G1072" s="166">
        <v>41109</v>
      </c>
      <c r="H1072" s="157">
        <v>1</v>
      </c>
      <c r="P1072" s="160"/>
    </row>
    <row r="1073" spans="1:16" ht="15" customHeight="1" x14ac:dyDescent="0.25">
      <c r="A1073" s="155" t="s">
        <v>719</v>
      </c>
      <c r="B1073" s="155" t="s">
        <v>807</v>
      </c>
      <c r="C1073" s="155" t="s">
        <v>1873</v>
      </c>
      <c r="D1073" s="155">
        <v>250</v>
      </c>
      <c r="E1073" s="155">
        <v>250</v>
      </c>
      <c r="F1073" s="166">
        <v>41103</v>
      </c>
      <c r="G1073" s="166">
        <v>41109</v>
      </c>
      <c r="H1073" s="157">
        <v>1</v>
      </c>
      <c r="P1073" s="160"/>
    </row>
    <row r="1074" spans="1:16" ht="15" customHeight="1" x14ac:dyDescent="0.25">
      <c r="A1074" s="155" t="s">
        <v>719</v>
      </c>
      <c r="B1074" s="155" t="s">
        <v>991</v>
      </c>
      <c r="C1074" s="155" t="s">
        <v>364</v>
      </c>
      <c r="D1074" s="155">
        <v>250</v>
      </c>
      <c r="E1074" s="155">
        <v>250</v>
      </c>
      <c r="F1074" s="166">
        <v>41103</v>
      </c>
      <c r="G1074" s="166">
        <v>41109</v>
      </c>
      <c r="H1074" s="157">
        <v>1</v>
      </c>
      <c r="P1074" s="160"/>
    </row>
    <row r="1075" spans="1:16" ht="15" customHeight="1" x14ac:dyDescent="0.25">
      <c r="A1075" s="155" t="s">
        <v>36</v>
      </c>
      <c r="B1075" s="155" t="s">
        <v>1874</v>
      </c>
      <c r="C1075" s="155" t="s">
        <v>1875</v>
      </c>
      <c r="D1075" s="155">
        <v>50</v>
      </c>
      <c r="E1075" s="155">
        <v>54</v>
      </c>
      <c r="F1075" s="166">
        <v>41103</v>
      </c>
      <c r="G1075" s="166">
        <v>41107</v>
      </c>
      <c r="H1075" s="157">
        <v>1</v>
      </c>
      <c r="P1075" s="160"/>
    </row>
    <row r="1076" spans="1:16" ht="15" customHeight="1" x14ac:dyDescent="0.25">
      <c r="A1076" s="155" t="s">
        <v>42</v>
      </c>
      <c r="B1076" s="155" t="s">
        <v>1876</v>
      </c>
      <c r="C1076" s="155" t="s">
        <v>1877</v>
      </c>
      <c r="D1076" s="155">
        <v>300</v>
      </c>
      <c r="E1076" s="155">
        <v>300</v>
      </c>
      <c r="F1076" s="166">
        <v>41103</v>
      </c>
      <c r="G1076" s="166">
        <v>41108</v>
      </c>
      <c r="H1076" s="157">
        <v>1</v>
      </c>
      <c r="P1076" s="160"/>
    </row>
    <row r="1077" spans="1:16" ht="15" customHeight="1" x14ac:dyDescent="0.25">
      <c r="A1077" s="155" t="s">
        <v>245</v>
      </c>
      <c r="B1077" s="155" t="s">
        <v>1878</v>
      </c>
      <c r="C1077" s="155" t="s">
        <v>1879</v>
      </c>
      <c r="D1077" s="155">
        <v>50</v>
      </c>
      <c r="E1077" s="155">
        <v>50</v>
      </c>
      <c r="F1077" s="166">
        <v>41103</v>
      </c>
      <c r="G1077" s="166">
        <v>41107</v>
      </c>
      <c r="H1077" s="157">
        <v>1</v>
      </c>
      <c r="P1077" s="160"/>
    </row>
    <row r="1078" spans="1:16" ht="15" customHeight="1" x14ac:dyDescent="0.25">
      <c r="A1078" s="155" t="s">
        <v>46</v>
      </c>
      <c r="B1078" s="155" t="s">
        <v>1880</v>
      </c>
      <c r="C1078" s="155" t="s">
        <v>1881</v>
      </c>
      <c r="D1078" s="155">
        <v>10</v>
      </c>
      <c r="E1078" s="155">
        <v>10</v>
      </c>
      <c r="F1078" s="166">
        <v>41103</v>
      </c>
      <c r="G1078" s="166">
        <v>41107</v>
      </c>
      <c r="H1078" s="157">
        <v>1</v>
      </c>
      <c r="P1078" s="160"/>
    </row>
    <row r="1079" spans="1:16" ht="15" customHeight="1" x14ac:dyDescent="0.25">
      <c r="A1079" s="155" t="s">
        <v>230</v>
      </c>
      <c r="B1079" s="155" t="s">
        <v>471</v>
      </c>
      <c r="C1079" s="155" t="s">
        <v>1882</v>
      </c>
      <c r="D1079" s="155">
        <v>200</v>
      </c>
      <c r="E1079" s="155">
        <v>200</v>
      </c>
      <c r="F1079" s="166">
        <v>41103</v>
      </c>
      <c r="G1079" s="166">
        <v>41120</v>
      </c>
      <c r="H1079" s="157">
        <v>1</v>
      </c>
      <c r="P1079" s="160"/>
    </row>
    <row r="1080" spans="1:16" ht="15" customHeight="1" x14ac:dyDescent="0.25">
      <c r="A1080" s="155" t="s">
        <v>1667</v>
      </c>
      <c r="B1080" s="155" t="s">
        <v>890</v>
      </c>
      <c r="C1080" s="155" t="s">
        <v>1883</v>
      </c>
      <c r="D1080" s="155">
        <v>168</v>
      </c>
      <c r="E1080" s="155">
        <v>168</v>
      </c>
      <c r="F1080" s="166">
        <v>41106</v>
      </c>
      <c r="G1080" s="166">
        <v>41115</v>
      </c>
      <c r="H1080" s="157">
        <v>1</v>
      </c>
      <c r="I1080" s="192" t="s">
        <v>1884</v>
      </c>
      <c r="P1080" s="160"/>
    </row>
    <row r="1081" spans="1:16" ht="15" customHeight="1" x14ac:dyDescent="0.25">
      <c r="A1081" s="155" t="s">
        <v>2714</v>
      </c>
      <c r="B1081" s="155" t="s">
        <v>1885</v>
      </c>
      <c r="C1081" s="155" t="s">
        <v>1886</v>
      </c>
      <c r="D1081" s="155">
        <v>100</v>
      </c>
      <c r="E1081" s="155">
        <v>100</v>
      </c>
      <c r="F1081" s="166">
        <v>41106</v>
      </c>
      <c r="G1081" s="166">
        <v>41109</v>
      </c>
      <c r="H1081" s="157">
        <v>1</v>
      </c>
      <c r="P1081" s="160"/>
    </row>
    <row r="1082" spans="1:16" ht="15" customHeight="1" x14ac:dyDescent="0.25">
      <c r="A1082" s="155" t="s">
        <v>2714</v>
      </c>
      <c r="B1082" s="155" t="s">
        <v>756</v>
      </c>
      <c r="C1082" s="155" t="s">
        <v>364</v>
      </c>
      <c r="D1082" s="155">
        <v>100</v>
      </c>
      <c r="E1082" s="155">
        <v>104</v>
      </c>
      <c r="F1082" s="166">
        <v>41106</v>
      </c>
      <c r="G1082" s="166">
        <v>41109</v>
      </c>
      <c r="H1082" s="157">
        <v>1</v>
      </c>
      <c r="P1082" s="160"/>
    </row>
    <row r="1083" spans="1:16" ht="15" customHeight="1" x14ac:dyDescent="0.25">
      <c r="A1083" s="155" t="s">
        <v>2714</v>
      </c>
      <c r="B1083" s="155" t="s">
        <v>1887</v>
      </c>
      <c r="C1083" s="155" t="s">
        <v>161</v>
      </c>
      <c r="D1083" s="155">
        <v>100</v>
      </c>
      <c r="E1083" s="155">
        <v>100</v>
      </c>
      <c r="F1083" s="166">
        <v>41106</v>
      </c>
      <c r="G1083" s="166">
        <v>41109</v>
      </c>
      <c r="H1083" s="157">
        <v>1</v>
      </c>
      <c r="P1083" s="160"/>
    </row>
    <row r="1084" spans="1:16" ht="15" customHeight="1" x14ac:dyDescent="0.25">
      <c r="A1084" s="155" t="s">
        <v>2714</v>
      </c>
      <c r="B1084" s="155" t="s">
        <v>1888</v>
      </c>
      <c r="C1084" s="155" t="s">
        <v>316</v>
      </c>
      <c r="D1084" s="155">
        <v>1000</v>
      </c>
      <c r="E1084" s="155">
        <v>1000</v>
      </c>
      <c r="F1084" s="166">
        <v>41106</v>
      </c>
      <c r="G1084" s="166">
        <v>41109</v>
      </c>
      <c r="H1084" s="157">
        <v>1</v>
      </c>
      <c r="P1084" s="160"/>
    </row>
    <row r="1085" spans="1:16" ht="15" customHeight="1" x14ac:dyDescent="0.25">
      <c r="A1085" s="155" t="s">
        <v>899</v>
      </c>
      <c r="B1085" s="155" t="s">
        <v>339</v>
      </c>
      <c r="C1085" s="155" t="s">
        <v>1889</v>
      </c>
      <c r="D1085" s="155">
        <v>10</v>
      </c>
      <c r="E1085" s="155">
        <v>10</v>
      </c>
      <c r="F1085" s="166">
        <v>41106</v>
      </c>
      <c r="G1085" s="166">
        <v>41110</v>
      </c>
      <c r="H1085" s="157">
        <v>1</v>
      </c>
      <c r="P1085" s="160"/>
    </row>
    <row r="1086" spans="1:16" ht="15" customHeight="1" x14ac:dyDescent="0.25">
      <c r="A1086" s="155" t="s">
        <v>617</v>
      </c>
      <c r="B1086" s="155" t="s">
        <v>618</v>
      </c>
      <c r="C1086" s="155" t="s">
        <v>1890</v>
      </c>
      <c r="D1086" s="155">
        <v>48</v>
      </c>
      <c r="E1086" s="155">
        <v>48</v>
      </c>
      <c r="F1086" s="166">
        <v>41106</v>
      </c>
      <c r="G1086" s="166">
        <v>41117</v>
      </c>
      <c r="H1086" s="157">
        <v>1</v>
      </c>
      <c r="P1086" s="160"/>
    </row>
    <row r="1087" spans="1:16" ht="15" customHeight="1" x14ac:dyDescent="0.25">
      <c r="A1087" s="155" t="s">
        <v>286</v>
      </c>
      <c r="B1087" s="155" t="s">
        <v>289</v>
      </c>
      <c r="C1087" s="155" t="s">
        <v>1891</v>
      </c>
      <c r="D1087" s="155">
        <v>200</v>
      </c>
      <c r="E1087" s="155">
        <v>200</v>
      </c>
      <c r="F1087" s="166">
        <v>41106</v>
      </c>
      <c r="G1087" s="166">
        <v>41108</v>
      </c>
      <c r="H1087" s="157">
        <v>1</v>
      </c>
      <c r="P1087" s="160"/>
    </row>
    <row r="1088" spans="1:16" ht="15" customHeight="1" x14ac:dyDescent="0.25">
      <c r="A1088" s="155" t="s">
        <v>286</v>
      </c>
      <c r="B1088" s="155" t="s">
        <v>1446</v>
      </c>
      <c r="C1088" s="155" t="s">
        <v>364</v>
      </c>
      <c r="D1088" s="155">
        <v>50</v>
      </c>
      <c r="E1088" s="155">
        <v>50</v>
      </c>
      <c r="F1088" s="166">
        <v>41106</v>
      </c>
      <c r="G1088" s="166">
        <v>41108</v>
      </c>
      <c r="H1088" s="157">
        <v>1</v>
      </c>
      <c r="P1088" s="160"/>
    </row>
    <row r="1089" spans="1:16" ht="15" customHeight="1" x14ac:dyDescent="0.25">
      <c r="A1089" s="155" t="s">
        <v>742</v>
      </c>
      <c r="B1089" s="155" t="s">
        <v>1099</v>
      </c>
      <c r="C1089" s="155" t="s">
        <v>1892</v>
      </c>
      <c r="D1089" s="155">
        <v>100</v>
      </c>
      <c r="E1089" s="155">
        <v>100</v>
      </c>
      <c r="F1089" s="166">
        <v>41106</v>
      </c>
      <c r="G1089" s="166">
        <v>41108</v>
      </c>
      <c r="H1089" s="157">
        <v>1</v>
      </c>
      <c r="P1089" s="160"/>
    </row>
    <row r="1090" spans="1:16" ht="15" customHeight="1" x14ac:dyDescent="0.25">
      <c r="A1090" s="155" t="s">
        <v>559</v>
      </c>
      <c r="B1090" s="155" t="s">
        <v>560</v>
      </c>
      <c r="C1090" s="155" t="s">
        <v>1893</v>
      </c>
      <c r="D1090" s="155">
        <v>15000</v>
      </c>
      <c r="E1090" s="155">
        <v>15030</v>
      </c>
      <c r="F1090" s="166">
        <v>41106</v>
      </c>
      <c r="G1090" s="166">
        <v>41113</v>
      </c>
      <c r="H1090" s="157">
        <v>1</v>
      </c>
      <c r="P1090" s="160"/>
    </row>
    <row r="1091" spans="1:16" ht="15" customHeight="1" x14ac:dyDescent="0.25">
      <c r="A1091" s="155" t="s">
        <v>286</v>
      </c>
      <c r="B1091" s="155" t="s">
        <v>1894</v>
      </c>
      <c r="C1091" s="155" t="s">
        <v>1895</v>
      </c>
      <c r="D1091" s="155">
        <v>10</v>
      </c>
      <c r="E1091" s="155">
        <v>10</v>
      </c>
      <c r="F1091" s="166">
        <v>41107</v>
      </c>
      <c r="G1091" s="166">
        <v>41109</v>
      </c>
      <c r="H1091" s="157">
        <v>1</v>
      </c>
      <c r="P1091" s="160"/>
    </row>
    <row r="1092" spans="1:16" ht="15" customHeight="1" x14ac:dyDescent="0.25">
      <c r="A1092" s="155" t="s">
        <v>1438</v>
      </c>
      <c r="B1092" s="155" t="s">
        <v>1580</v>
      </c>
      <c r="C1092" s="155" t="s">
        <v>1896</v>
      </c>
      <c r="D1092" s="155">
        <v>250</v>
      </c>
      <c r="E1092" s="155">
        <v>250</v>
      </c>
      <c r="F1092" s="166">
        <v>41108</v>
      </c>
      <c r="G1092" s="166">
        <v>41124</v>
      </c>
      <c r="H1092" s="157">
        <v>1</v>
      </c>
      <c r="P1092" s="160"/>
    </row>
    <row r="1093" spans="1:16" ht="15" customHeight="1" x14ac:dyDescent="0.25">
      <c r="A1093" s="155" t="s">
        <v>12</v>
      </c>
      <c r="B1093" s="155" t="s">
        <v>768</v>
      </c>
      <c r="C1093" s="155" t="s">
        <v>1897</v>
      </c>
      <c r="D1093" s="155">
        <v>10</v>
      </c>
      <c r="E1093" s="155">
        <v>10</v>
      </c>
      <c r="F1093" s="166">
        <v>41109</v>
      </c>
      <c r="G1093" s="166">
        <v>41113</v>
      </c>
      <c r="H1093" s="157">
        <v>1</v>
      </c>
      <c r="P1093" s="160"/>
    </row>
    <row r="1094" spans="1:16" ht="15" customHeight="1" x14ac:dyDescent="0.25">
      <c r="A1094" s="155" t="s">
        <v>1667</v>
      </c>
      <c r="B1094" s="155" t="s">
        <v>1898</v>
      </c>
      <c r="C1094" s="155" t="s">
        <v>1899</v>
      </c>
      <c r="D1094" s="155">
        <v>102</v>
      </c>
      <c r="E1094" s="155">
        <v>102</v>
      </c>
      <c r="F1094" s="166">
        <v>41109</v>
      </c>
      <c r="G1094" s="166">
        <v>41110</v>
      </c>
      <c r="H1094" s="157">
        <v>1</v>
      </c>
      <c r="P1094" s="160"/>
    </row>
    <row r="1095" spans="1:16" ht="15" customHeight="1" x14ac:dyDescent="0.25">
      <c r="A1095" s="155" t="s">
        <v>1900</v>
      </c>
      <c r="B1095" s="155" t="s">
        <v>773</v>
      </c>
      <c r="C1095" s="155" t="s">
        <v>1901</v>
      </c>
      <c r="D1095" s="155">
        <v>100</v>
      </c>
      <c r="E1095" s="155">
        <v>100</v>
      </c>
      <c r="F1095" s="166">
        <v>41109</v>
      </c>
      <c r="G1095" s="166">
        <v>41115</v>
      </c>
      <c r="H1095" s="157">
        <v>1</v>
      </c>
      <c r="P1095" s="160"/>
    </row>
    <row r="1096" spans="1:16" ht="15" customHeight="1" x14ac:dyDescent="0.25">
      <c r="A1096" s="155" t="s">
        <v>12</v>
      </c>
      <c r="B1096" s="155" t="s">
        <v>280</v>
      </c>
      <c r="C1096" s="155" t="s">
        <v>1902</v>
      </c>
      <c r="D1096" s="155">
        <v>10</v>
      </c>
      <c r="E1096" s="155">
        <v>10</v>
      </c>
      <c r="F1096" s="166">
        <v>41109</v>
      </c>
      <c r="G1096" s="166">
        <v>41114</v>
      </c>
      <c r="H1096" s="157">
        <v>1</v>
      </c>
      <c r="P1096" s="160"/>
    </row>
    <row r="1097" spans="1:16" ht="15" customHeight="1" x14ac:dyDescent="0.25">
      <c r="A1097" s="155" t="s">
        <v>254</v>
      </c>
      <c r="B1097" s="155" t="s">
        <v>255</v>
      </c>
      <c r="C1097" s="155" t="s">
        <v>1903</v>
      </c>
      <c r="D1097" s="155">
        <v>50</v>
      </c>
      <c r="E1097" s="155">
        <v>50</v>
      </c>
      <c r="F1097" s="166">
        <v>41109</v>
      </c>
      <c r="G1097" s="166">
        <v>41113</v>
      </c>
      <c r="H1097" s="157">
        <v>1</v>
      </c>
      <c r="P1097" s="160"/>
    </row>
    <row r="1098" spans="1:16" ht="15" customHeight="1" x14ac:dyDescent="0.25">
      <c r="A1098" s="155" t="s">
        <v>1812</v>
      </c>
      <c r="B1098" s="155" t="s">
        <v>746</v>
      </c>
      <c r="C1098" s="155" t="s">
        <v>1904</v>
      </c>
      <c r="D1098" s="155">
        <v>64</v>
      </c>
      <c r="E1098" s="155">
        <v>64</v>
      </c>
      <c r="F1098" s="166">
        <v>41109</v>
      </c>
      <c r="G1098" s="166">
        <v>41113</v>
      </c>
      <c r="H1098" s="157">
        <v>1</v>
      </c>
      <c r="P1098" s="160"/>
    </row>
    <row r="1099" spans="1:16" ht="15" customHeight="1" x14ac:dyDescent="0.25">
      <c r="A1099" s="155" t="s">
        <v>1812</v>
      </c>
      <c r="B1099" s="155" t="s">
        <v>1048</v>
      </c>
      <c r="C1099" s="155" t="s">
        <v>364</v>
      </c>
      <c r="D1099" s="155">
        <v>50</v>
      </c>
      <c r="E1099" s="155">
        <v>50</v>
      </c>
      <c r="F1099" s="166">
        <v>41109</v>
      </c>
      <c r="G1099" s="166">
        <v>41113</v>
      </c>
      <c r="H1099" s="157">
        <v>1</v>
      </c>
      <c r="P1099" s="160"/>
    </row>
    <row r="1100" spans="1:16" ht="15" customHeight="1" x14ac:dyDescent="0.25">
      <c r="A1100" s="155" t="s">
        <v>1812</v>
      </c>
      <c r="B1100" s="155" t="s">
        <v>1905</v>
      </c>
      <c r="C1100" s="155" t="s">
        <v>161</v>
      </c>
      <c r="D1100" s="155">
        <v>170</v>
      </c>
      <c r="E1100" s="155">
        <v>170</v>
      </c>
      <c r="F1100" s="166">
        <v>41109</v>
      </c>
      <c r="G1100" s="166">
        <v>41113</v>
      </c>
      <c r="H1100" s="157">
        <v>1</v>
      </c>
      <c r="P1100" s="160"/>
    </row>
    <row r="1101" spans="1:16" ht="15" customHeight="1" x14ac:dyDescent="0.25">
      <c r="A1101" s="155" t="s">
        <v>748</v>
      </c>
      <c r="B1101" s="155" t="s">
        <v>1504</v>
      </c>
      <c r="C1101" s="155" t="s">
        <v>1906</v>
      </c>
      <c r="D1101" s="155">
        <v>25</v>
      </c>
      <c r="E1101" s="155">
        <v>25</v>
      </c>
      <c r="F1101" s="166">
        <v>41109</v>
      </c>
      <c r="G1101" s="166">
        <v>41110</v>
      </c>
      <c r="H1101" s="157">
        <v>1</v>
      </c>
      <c r="P1101" s="160"/>
    </row>
    <row r="1102" spans="1:16" ht="15" customHeight="1" x14ac:dyDescent="0.25">
      <c r="A1102" s="155" t="s">
        <v>634</v>
      </c>
      <c r="B1102" s="155" t="s">
        <v>1907</v>
      </c>
      <c r="C1102" s="155" t="s">
        <v>1908</v>
      </c>
      <c r="D1102" s="155">
        <v>50</v>
      </c>
      <c r="E1102" s="155">
        <v>50</v>
      </c>
      <c r="F1102" s="166">
        <v>41109</v>
      </c>
      <c r="G1102" s="166">
        <v>41110</v>
      </c>
      <c r="H1102" s="157">
        <v>1</v>
      </c>
      <c r="P1102" s="160"/>
    </row>
    <row r="1103" spans="1:16" ht="15" customHeight="1" x14ac:dyDescent="0.25">
      <c r="A1103" s="155" t="s">
        <v>634</v>
      </c>
      <c r="B1103" s="155" t="s">
        <v>1909</v>
      </c>
      <c r="C1103" s="155" t="s">
        <v>1910</v>
      </c>
      <c r="D1103" s="155">
        <v>6</v>
      </c>
      <c r="E1103" s="155">
        <v>6</v>
      </c>
      <c r="F1103" s="166">
        <v>41109</v>
      </c>
      <c r="G1103" s="166">
        <v>41113</v>
      </c>
      <c r="H1103" s="157">
        <v>1</v>
      </c>
      <c r="P1103" s="160"/>
    </row>
    <row r="1104" spans="1:16" ht="15" customHeight="1" x14ac:dyDescent="0.25">
      <c r="A1104" s="155" t="s">
        <v>1200</v>
      </c>
      <c r="B1104" s="155" t="s">
        <v>1911</v>
      </c>
      <c r="C1104" s="155" t="s">
        <v>1912</v>
      </c>
      <c r="D1104" s="155">
        <v>8</v>
      </c>
      <c r="E1104" s="155">
        <v>8</v>
      </c>
      <c r="F1104" s="166">
        <v>41109</v>
      </c>
      <c r="G1104" s="166">
        <v>41113</v>
      </c>
      <c r="H1104" s="157">
        <v>1</v>
      </c>
      <c r="P1104" s="160"/>
    </row>
    <row r="1105" spans="1:16" ht="15" customHeight="1" x14ac:dyDescent="0.25">
      <c r="A1105" s="155" t="s">
        <v>277</v>
      </c>
      <c r="B1105" s="155" t="s">
        <v>1913</v>
      </c>
      <c r="C1105" s="155" t="s">
        <v>1914</v>
      </c>
      <c r="D1105" s="155">
        <v>10</v>
      </c>
      <c r="E1105" s="155">
        <v>10</v>
      </c>
      <c r="F1105" s="166">
        <v>41109</v>
      </c>
      <c r="G1105" s="166">
        <v>41113</v>
      </c>
      <c r="H1105" s="157">
        <v>1</v>
      </c>
      <c r="P1105" s="160"/>
    </row>
    <row r="1106" spans="1:16" ht="15" customHeight="1" x14ac:dyDescent="0.25">
      <c r="A1106" s="155" t="s">
        <v>520</v>
      </c>
      <c r="B1106" s="155" t="s">
        <v>609</v>
      </c>
      <c r="C1106" s="155" t="s">
        <v>1915</v>
      </c>
      <c r="D1106" s="155">
        <v>1000</v>
      </c>
      <c r="E1106" s="155">
        <v>1000</v>
      </c>
      <c r="F1106" s="166">
        <v>41110</v>
      </c>
      <c r="G1106" s="166" t="s">
        <v>829</v>
      </c>
      <c r="H1106" s="157">
        <v>1</v>
      </c>
      <c r="P1106" s="160"/>
    </row>
    <row r="1107" spans="1:16" ht="15" customHeight="1" x14ac:dyDescent="0.25">
      <c r="A1107" s="155" t="s">
        <v>520</v>
      </c>
      <c r="B1107" s="155" t="s">
        <v>533</v>
      </c>
      <c r="C1107" s="155" t="s">
        <v>1916</v>
      </c>
      <c r="D1107" s="155">
        <v>100</v>
      </c>
      <c r="E1107" s="155">
        <v>100</v>
      </c>
      <c r="F1107" s="166">
        <v>41110</v>
      </c>
      <c r="G1107" s="166">
        <v>41113</v>
      </c>
      <c r="H1107" s="157">
        <v>1</v>
      </c>
      <c r="P1107" s="160"/>
    </row>
    <row r="1108" spans="1:16" ht="15" customHeight="1" x14ac:dyDescent="0.25">
      <c r="A1108" s="155" t="s">
        <v>1917</v>
      </c>
      <c r="B1108" s="155" t="s">
        <v>1918</v>
      </c>
      <c r="C1108" s="155" t="s">
        <v>1919</v>
      </c>
      <c r="D1108" s="155">
        <v>9</v>
      </c>
      <c r="E1108" s="155">
        <v>9</v>
      </c>
      <c r="F1108" s="166">
        <v>41110</v>
      </c>
      <c r="G1108" s="166">
        <v>41110</v>
      </c>
      <c r="H1108" s="157">
        <v>1</v>
      </c>
      <c r="I1108" s="192" t="s">
        <v>1920</v>
      </c>
      <c r="P1108" s="160"/>
    </row>
    <row r="1109" spans="1:16" ht="15" customHeight="1" x14ac:dyDescent="0.25">
      <c r="A1109" s="155" t="s">
        <v>145</v>
      </c>
      <c r="B1109" s="155" t="s">
        <v>1921</v>
      </c>
      <c r="C1109" s="155" t="s">
        <v>1922</v>
      </c>
      <c r="D1109" s="155">
        <v>5</v>
      </c>
      <c r="E1109" s="155">
        <v>5</v>
      </c>
      <c r="F1109" s="166">
        <v>41113</v>
      </c>
      <c r="G1109" s="166">
        <v>41115</v>
      </c>
      <c r="H1109" s="157">
        <v>1</v>
      </c>
      <c r="P1109" s="160"/>
    </row>
    <row r="1110" spans="1:16" ht="15" customHeight="1" x14ac:dyDescent="0.25">
      <c r="A1110" s="155" t="s">
        <v>145</v>
      </c>
      <c r="B1110" s="155" t="s">
        <v>1923</v>
      </c>
      <c r="C1110" s="155" t="s">
        <v>364</v>
      </c>
      <c r="D1110" s="155">
        <v>10</v>
      </c>
      <c r="E1110" s="155">
        <v>10</v>
      </c>
      <c r="F1110" s="166">
        <v>41113</v>
      </c>
      <c r="G1110" s="166">
        <v>41115</v>
      </c>
      <c r="H1110" s="157">
        <v>1</v>
      </c>
      <c r="P1110" s="160"/>
    </row>
    <row r="1111" spans="1:16" ht="15" customHeight="1" x14ac:dyDescent="0.25">
      <c r="A1111" s="155" t="s">
        <v>251</v>
      </c>
      <c r="B1111" s="155" t="s">
        <v>717</v>
      </c>
      <c r="C1111" s="155" t="s">
        <v>1924</v>
      </c>
      <c r="D1111" s="155">
        <v>20</v>
      </c>
      <c r="E1111" s="155">
        <v>20</v>
      </c>
      <c r="F1111" s="166">
        <v>41113</v>
      </c>
      <c r="G1111" s="166">
        <v>41116</v>
      </c>
      <c r="H1111" s="157">
        <v>1</v>
      </c>
      <c r="P1111" s="160"/>
    </row>
    <row r="1112" spans="1:16" ht="15" customHeight="1" x14ac:dyDescent="0.25">
      <c r="A1112" s="155" t="s">
        <v>29</v>
      </c>
      <c r="B1112" s="155" t="s">
        <v>30</v>
      </c>
      <c r="C1112" s="155" t="s">
        <v>1925</v>
      </c>
      <c r="D1112" s="155">
        <v>100</v>
      </c>
      <c r="E1112" s="155">
        <v>105</v>
      </c>
      <c r="F1112" s="166">
        <v>41113</v>
      </c>
      <c r="G1112" s="166">
        <v>41120</v>
      </c>
      <c r="H1112" s="157">
        <v>1</v>
      </c>
      <c r="P1112" s="160"/>
    </row>
    <row r="1113" spans="1:16" ht="15" customHeight="1" x14ac:dyDescent="0.25">
      <c r="A1113" s="155" t="s">
        <v>634</v>
      </c>
      <c r="B1113" s="155" t="s">
        <v>1151</v>
      </c>
      <c r="C1113" s="155" t="s">
        <v>1926</v>
      </c>
      <c r="D1113" s="155">
        <v>6</v>
      </c>
      <c r="E1113" s="155">
        <v>6</v>
      </c>
      <c r="F1113" s="166">
        <v>41113</v>
      </c>
      <c r="G1113" s="166">
        <v>41113</v>
      </c>
      <c r="H1113" s="157">
        <v>1</v>
      </c>
      <c r="P1113" s="160"/>
    </row>
    <row r="1114" spans="1:16" ht="15" customHeight="1" x14ac:dyDescent="0.25">
      <c r="A1114" s="155" t="s">
        <v>520</v>
      </c>
      <c r="B1114" s="155" t="s">
        <v>964</v>
      </c>
      <c r="C1114" s="155" t="s">
        <v>1927</v>
      </c>
      <c r="D1114" s="155">
        <v>200</v>
      </c>
      <c r="E1114" s="155">
        <v>200</v>
      </c>
      <c r="F1114" s="166">
        <v>41113</v>
      </c>
      <c r="G1114" s="166">
        <v>41120</v>
      </c>
      <c r="H1114" s="157">
        <v>1</v>
      </c>
      <c r="P1114" s="160"/>
    </row>
    <row r="1115" spans="1:16" ht="15" customHeight="1" x14ac:dyDescent="0.25">
      <c r="A1115" s="155" t="s">
        <v>71</v>
      </c>
      <c r="B1115" s="155" t="s">
        <v>1530</v>
      </c>
      <c r="C1115" s="155" t="s">
        <v>1928</v>
      </c>
      <c r="D1115" s="155">
        <v>5</v>
      </c>
      <c r="E1115" s="155">
        <v>5</v>
      </c>
      <c r="F1115" s="166">
        <v>41113</v>
      </c>
      <c r="G1115" s="166">
        <v>41124</v>
      </c>
      <c r="H1115" s="157">
        <v>1</v>
      </c>
      <c r="P1115" s="160"/>
    </row>
    <row r="1116" spans="1:16" ht="15" customHeight="1" x14ac:dyDescent="0.25">
      <c r="A1116" s="155" t="s">
        <v>394</v>
      </c>
      <c r="B1116" s="155" t="s">
        <v>1943</v>
      </c>
      <c r="C1116" s="155" t="s">
        <v>1944</v>
      </c>
      <c r="D1116" s="155">
        <v>25</v>
      </c>
      <c r="E1116" s="155">
        <v>25</v>
      </c>
      <c r="F1116" s="166">
        <v>41113</v>
      </c>
      <c r="G1116" s="166">
        <v>41113</v>
      </c>
      <c r="H1116" s="157">
        <v>1</v>
      </c>
      <c r="I1116" s="192" t="s">
        <v>13297</v>
      </c>
      <c r="P1116" s="160"/>
    </row>
    <row r="1117" spans="1:16" ht="15" customHeight="1" x14ac:dyDescent="0.25">
      <c r="A1117" s="155" t="s">
        <v>394</v>
      </c>
      <c r="B1117" s="155" t="s">
        <v>1945</v>
      </c>
      <c r="C1117" s="155" t="s">
        <v>364</v>
      </c>
      <c r="D1117" s="155">
        <v>25</v>
      </c>
      <c r="E1117" s="155">
        <v>35</v>
      </c>
      <c r="F1117" s="166">
        <v>41113</v>
      </c>
      <c r="G1117" s="166">
        <v>41113</v>
      </c>
      <c r="H1117" s="157">
        <v>1</v>
      </c>
      <c r="I1117" s="192" t="s">
        <v>13297</v>
      </c>
      <c r="P1117" s="160"/>
    </row>
    <row r="1118" spans="1:16" ht="15" customHeight="1" x14ac:dyDescent="0.25">
      <c r="A1118" s="155" t="s">
        <v>394</v>
      </c>
      <c r="B1118" s="155" t="s">
        <v>1550</v>
      </c>
      <c r="C1118" s="155" t="s">
        <v>1929</v>
      </c>
      <c r="D1118" s="155">
        <v>5</v>
      </c>
      <c r="E1118" s="155">
        <v>5</v>
      </c>
      <c r="F1118" s="166">
        <v>41113</v>
      </c>
      <c r="G1118" s="166">
        <v>41124</v>
      </c>
      <c r="H1118" s="157">
        <v>1</v>
      </c>
      <c r="P1118" s="160"/>
    </row>
    <row r="1119" spans="1:16" ht="15" customHeight="1" x14ac:dyDescent="0.25">
      <c r="A1119" s="155" t="s">
        <v>145</v>
      </c>
      <c r="B1119" s="155" t="s">
        <v>674</v>
      </c>
      <c r="C1119" s="155" t="s">
        <v>1930</v>
      </c>
      <c r="D1119" s="155">
        <v>100</v>
      </c>
      <c r="E1119" s="155">
        <v>100</v>
      </c>
      <c r="F1119" s="166">
        <v>41114</v>
      </c>
      <c r="G1119" s="166">
        <v>41117</v>
      </c>
      <c r="H1119" s="157">
        <v>1</v>
      </c>
      <c r="P1119" s="160"/>
    </row>
    <row r="1120" spans="1:16" ht="15" customHeight="1" x14ac:dyDescent="0.25">
      <c r="A1120" s="155" t="s">
        <v>520</v>
      </c>
      <c r="B1120" s="155" t="s">
        <v>1931</v>
      </c>
      <c r="C1120" s="155" t="s">
        <v>1932</v>
      </c>
      <c r="D1120" s="155">
        <v>300</v>
      </c>
      <c r="E1120" s="155">
        <v>300</v>
      </c>
      <c r="F1120" s="166">
        <v>41114</v>
      </c>
      <c r="G1120" s="166">
        <v>41122</v>
      </c>
      <c r="H1120" s="157">
        <v>1</v>
      </c>
      <c r="P1120" s="160"/>
    </row>
    <row r="1121" spans="1:16" ht="15" customHeight="1" x14ac:dyDescent="0.25">
      <c r="A1121" s="155" t="s">
        <v>2714</v>
      </c>
      <c r="B1121" s="155" t="s">
        <v>1933</v>
      </c>
      <c r="C1121" s="155" t="s">
        <v>1934</v>
      </c>
      <c r="D1121" s="155">
        <v>200</v>
      </c>
      <c r="E1121" s="155">
        <v>99</v>
      </c>
      <c r="F1121" s="166">
        <v>41114</v>
      </c>
      <c r="G1121" s="166">
        <v>41134</v>
      </c>
      <c r="H1121" s="157">
        <v>1</v>
      </c>
      <c r="I1121" s="192" t="s">
        <v>1949</v>
      </c>
      <c r="P1121" s="160"/>
    </row>
    <row r="1122" spans="1:16" ht="15" customHeight="1" x14ac:dyDescent="0.25">
      <c r="A1122" s="155" t="s">
        <v>670</v>
      </c>
      <c r="B1122" s="155" t="s">
        <v>1935</v>
      </c>
      <c r="C1122" s="155" t="s">
        <v>1936</v>
      </c>
      <c r="D1122" s="155">
        <v>4</v>
      </c>
      <c r="E1122" s="155">
        <v>4</v>
      </c>
      <c r="F1122" s="166">
        <v>41114</v>
      </c>
      <c r="G1122" s="166">
        <v>41117</v>
      </c>
      <c r="H1122" s="157">
        <v>1</v>
      </c>
      <c r="P1122" s="160"/>
    </row>
    <row r="1123" spans="1:16" ht="15" customHeight="1" x14ac:dyDescent="0.25">
      <c r="A1123" s="155" t="s">
        <v>39</v>
      </c>
      <c r="B1123" s="155" t="s">
        <v>1937</v>
      </c>
      <c r="C1123" s="155" t="s">
        <v>1938</v>
      </c>
      <c r="D1123" s="155">
        <v>500</v>
      </c>
      <c r="E1123" s="155">
        <v>500</v>
      </c>
      <c r="F1123" s="166">
        <v>41114</v>
      </c>
      <c r="G1123" s="166">
        <v>41120</v>
      </c>
      <c r="H1123" s="157">
        <v>1</v>
      </c>
      <c r="P1123" s="160"/>
    </row>
    <row r="1124" spans="1:16" ht="15" customHeight="1" x14ac:dyDescent="0.25">
      <c r="A1124" s="155" t="s">
        <v>679</v>
      </c>
      <c r="B1124" s="155" t="s">
        <v>1501</v>
      </c>
      <c r="C1124" s="155" t="s">
        <v>1939</v>
      </c>
      <c r="D1124" s="155">
        <v>150</v>
      </c>
      <c r="E1124" s="155">
        <v>150</v>
      </c>
      <c r="F1124" s="166">
        <v>41114</v>
      </c>
      <c r="G1124" s="166">
        <v>41115</v>
      </c>
      <c r="H1124" s="157">
        <v>1</v>
      </c>
      <c r="P1124" s="160"/>
    </row>
    <row r="1125" spans="1:16" ht="15" customHeight="1" x14ac:dyDescent="0.25">
      <c r="A1125" s="155" t="s">
        <v>1940</v>
      </c>
      <c r="B1125" s="155" t="s">
        <v>1941</v>
      </c>
      <c r="C1125" s="155" t="s">
        <v>1942</v>
      </c>
      <c r="D1125" s="155">
        <v>24</v>
      </c>
      <c r="E1125" s="155">
        <v>24</v>
      </c>
      <c r="F1125" s="166">
        <v>41114</v>
      </c>
      <c r="G1125" s="166">
        <v>41115</v>
      </c>
      <c r="H1125" s="157">
        <v>1</v>
      </c>
      <c r="P1125" s="160"/>
    </row>
    <row r="1126" spans="1:16" ht="15" customHeight="1" x14ac:dyDescent="0.25">
      <c r="A1126" s="155" t="s">
        <v>1025</v>
      </c>
      <c r="B1126" s="155" t="s">
        <v>1947</v>
      </c>
      <c r="C1126" s="155" t="s">
        <v>1948</v>
      </c>
      <c r="D1126" s="155">
        <v>200</v>
      </c>
      <c r="E1126" s="155">
        <v>200</v>
      </c>
      <c r="F1126" s="166">
        <v>41115</v>
      </c>
      <c r="G1126" s="166">
        <v>41123</v>
      </c>
      <c r="H1126" s="157">
        <v>1</v>
      </c>
      <c r="P1126" s="160"/>
    </row>
    <row r="1127" spans="1:16" ht="15" customHeight="1" x14ac:dyDescent="0.25">
      <c r="A1127" s="155" t="s">
        <v>115</v>
      </c>
      <c r="B1127" s="155" t="s">
        <v>935</v>
      </c>
      <c r="C1127" s="155" t="s">
        <v>1950</v>
      </c>
      <c r="D1127" s="155">
        <v>15</v>
      </c>
      <c r="E1127" s="155">
        <v>15</v>
      </c>
      <c r="F1127" s="166">
        <v>41115</v>
      </c>
      <c r="G1127" s="166">
        <v>41127</v>
      </c>
      <c r="H1127" s="157">
        <v>1</v>
      </c>
      <c r="P1127" s="160"/>
    </row>
    <row r="1128" spans="1:16" ht="15" customHeight="1" x14ac:dyDescent="0.25">
      <c r="A1128" s="155" t="s">
        <v>1951</v>
      </c>
      <c r="B1128" s="155" t="s">
        <v>1952</v>
      </c>
      <c r="C1128" s="155" t="s">
        <v>1953</v>
      </c>
      <c r="D1128" s="155">
        <v>1</v>
      </c>
      <c r="E1128" s="155">
        <v>1</v>
      </c>
      <c r="F1128" s="166">
        <v>41115</v>
      </c>
      <c r="G1128" s="166">
        <v>41123</v>
      </c>
      <c r="H1128" s="157">
        <v>1</v>
      </c>
      <c r="P1128" s="160"/>
    </row>
    <row r="1129" spans="1:16" ht="15" customHeight="1" x14ac:dyDescent="0.25">
      <c r="A1129" s="155" t="s">
        <v>251</v>
      </c>
      <c r="B1129" s="155" t="s">
        <v>1954</v>
      </c>
      <c r="C1129" s="155" t="s">
        <v>1955</v>
      </c>
      <c r="D1129" s="155">
        <v>17</v>
      </c>
      <c r="E1129" s="155">
        <v>17</v>
      </c>
      <c r="F1129" s="166">
        <v>41116</v>
      </c>
      <c r="G1129" s="166">
        <v>41122</v>
      </c>
      <c r="H1129" s="157">
        <v>1</v>
      </c>
      <c r="P1129" s="160"/>
    </row>
    <row r="1130" spans="1:16" ht="15" customHeight="1" x14ac:dyDescent="0.25">
      <c r="A1130" s="155" t="s">
        <v>597</v>
      </c>
      <c r="B1130" s="155" t="s">
        <v>598</v>
      </c>
      <c r="C1130" s="155" t="s">
        <v>1956</v>
      </c>
      <c r="D1130" s="155">
        <v>100</v>
      </c>
      <c r="E1130" s="155">
        <v>100</v>
      </c>
      <c r="F1130" s="166">
        <v>41116</v>
      </c>
      <c r="G1130" s="166">
        <v>41121</v>
      </c>
      <c r="H1130" s="157">
        <v>1</v>
      </c>
      <c r="P1130" s="160"/>
    </row>
    <row r="1131" spans="1:16" ht="15" customHeight="1" x14ac:dyDescent="0.25">
      <c r="A1131" s="155" t="s">
        <v>1957</v>
      </c>
      <c r="B1131" s="155" t="s">
        <v>1959</v>
      </c>
      <c r="C1131" s="155" t="s">
        <v>1958</v>
      </c>
      <c r="D1131" s="155">
        <v>50</v>
      </c>
      <c r="E1131" s="155">
        <v>50</v>
      </c>
      <c r="F1131" s="166">
        <v>41116</v>
      </c>
      <c r="G1131" s="166">
        <v>41123</v>
      </c>
      <c r="H1131" s="157">
        <v>1</v>
      </c>
      <c r="P1131" s="160"/>
    </row>
    <row r="1132" spans="1:16" ht="15" customHeight="1" x14ac:dyDescent="0.25">
      <c r="A1132" s="155" t="s">
        <v>254</v>
      </c>
      <c r="B1132" s="155" t="s">
        <v>149</v>
      </c>
      <c r="C1132" s="155" t="s">
        <v>1960</v>
      </c>
      <c r="D1132" s="155">
        <v>25</v>
      </c>
      <c r="E1132" s="155">
        <v>25</v>
      </c>
      <c r="F1132" s="166">
        <v>41116</v>
      </c>
      <c r="G1132" s="166">
        <v>41120</v>
      </c>
      <c r="H1132" s="157">
        <v>1</v>
      </c>
      <c r="P1132" s="160"/>
    </row>
    <row r="1133" spans="1:16" ht="15" customHeight="1" x14ac:dyDescent="0.25">
      <c r="A1133" s="155" t="s">
        <v>286</v>
      </c>
      <c r="B1133" s="155" t="s">
        <v>287</v>
      </c>
      <c r="C1133" s="155" t="s">
        <v>1961</v>
      </c>
      <c r="D1133" s="155">
        <v>100</v>
      </c>
      <c r="E1133" s="155">
        <v>100</v>
      </c>
      <c r="F1133" s="166">
        <v>41116</v>
      </c>
      <c r="G1133" s="166">
        <v>41120</v>
      </c>
      <c r="H1133" s="157">
        <v>1</v>
      </c>
      <c r="P1133" s="160"/>
    </row>
    <row r="1134" spans="1:16" ht="15" customHeight="1" x14ac:dyDescent="0.25">
      <c r="A1134" s="155" t="s">
        <v>1667</v>
      </c>
      <c r="B1134" s="155" t="s">
        <v>890</v>
      </c>
      <c r="C1134" s="155" t="s">
        <v>1883</v>
      </c>
      <c r="D1134" s="155">
        <v>2500</v>
      </c>
      <c r="E1134" s="155">
        <v>2400</v>
      </c>
      <c r="F1134" s="166">
        <v>41116</v>
      </c>
      <c r="G1134" s="166">
        <v>41116</v>
      </c>
      <c r="H1134" s="157">
        <v>1</v>
      </c>
      <c r="I1134" s="192" t="s">
        <v>214</v>
      </c>
      <c r="P1134" s="160"/>
    </row>
    <row r="1135" spans="1:16" ht="15" customHeight="1" x14ac:dyDescent="0.25">
      <c r="A1135" s="155" t="s">
        <v>1962</v>
      </c>
      <c r="B1135" s="155" t="s">
        <v>1963</v>
      </c>
      <c r="C1135" s="155" t="s">
        <v>1964</v>
      </c>
      <c r="D1135" s="155">
        <v>5</v>
      </c>
      <c r="E1135" s="155">
        <v>5</v>
      </c>
      <c r="F1135" s="166">
        <v>41116</v>
      </c>
      <c r="G1135" s="166">
        <v>41123</v>
      </c>
      <c r="H1135" s="157">
        <v>1</v>
      </c>
      <c r="P1135" s="160"/>
    </row>
    <row r="1136" spans="1:16" ht="15" customHeight="1" x14ac:dyDescent="0.25">
      <c r="A1136" s="155" t="s">
        <v>42</v>
      </c>
      <c r="B1136" s="155" t="s">
        <v>475</v>
      </c>
      <c r="C1136" s="155" t="s">
        <v>1965</v>
      </c>
      <c r="D1136" s="155">
        <v>50</v>
      </c>
      <c r="E1136" s="155">
        <v>50</v>
      </c>
      <c r="F1136" s="166">
        <v>41117</v>
      </c>
      <c r="G1136" s="166">
        <v>41122</v>
      </c>
      <c r="H1136" s="157">
        <v>1</v>
      </c>
      <c r="P1136" s="160"/>
    </row>
    <row r="1137" spans="1:16" ht="15" customHeight="1" x14ac:dyDescent="0.25">
      <c r="A1137" s="155" t="s">
        <v>725</v>
      </c>
      <c r="B1137" s="155" t="s">
        <v>1966</v>
      </c>
      <c r="C1137" s="155" t="s">
        <v>1967</v>
      </c>
      <c r="D1137" s="155">
        <v>50</v>
      </c>
      <c r="E1137" s="155">
        <v>50</v>
      </c>
      <c r="F1137" s="166">
        <v>41117</v>
      </c>
      <c r="G1137" s="166">
        <v>41121</v>
      </c>
      <c r="H1137" s="157">
        <v>1</v>
      </c>
      <c r="P1137" s="160"/>
    </row>
    <row r="1138" spans="1:16" ht="15" customHeight="1" x14ac:dyDescent="0.25">
      <c r="A1138" s="155" t="s">
        <v>559</v>
      </c>
      <c r="B1138" s="155" t="s">
        <v>1968</v>
      </c>
      <c r="C1138" s="155" t="s">
        <v>1969</v>
      </c>
      <c r="D1138" s="155">
        <v>50</v>
      </c>
      <c r="E1138" s="155">
        <v>50</v>
      </c>
      <c r="F1138" s="166">
        <v>41117</v>
      </c>
      <c r="G1138" s="166">
        <v>41121</v>
      </c>
      <c r="H1138" s="157">
        <v>1</v>
      </c>
      <c r="P1138" s="160"/>
    </row>
    <row r="1139" spans="1:16" ht="15" customHeight="1" x14ac:dyDescent="0.25">
      <c r="A1139" s="155" t="s">
        <v>7058</v>
      </c>
      <c r="B1139" s="155" t="s">
        <v>264</v>
      </c>
      <c r="C1139" s="155" t="s">
        <v>1970</v>
      </c>
      <c r="D1139" s="155">
        <v>250</v>
      </c>
      <c r="E1139" s="155">
        <v>250</v>
      </c>
      <c r="F1139" s="166">
        <v>41117</v>
      </c>
      <c r="G1139" s="166">
        <v>41123</v>
      </c>
      <c r="H1139" s="157">
        <v>1</v>
      </c>
      <c r="P1139" s="160"/>
    </row>
    <row r="1140" spans="1:16" ht="15" customHeight="1" x14ac:dyDescent="0.25">
      <c r="A1140" s="155" t="s">
        <v>71</v>
      </c>
      <c r="B1140" s="155" t="s">
        <v>74</v>
      </c>
      <c r="C1140" s="155" t="s">
        <v>1971</v>
      </c>
      <c r="D1140" s="155">
        <v>25</v>
      </c>
      <c r="E1140" s="155">
        <v>25</v>
      </c>
      <c r="F1140" s="166">
        <v>41117</v>
      </c>
      <c r="G1140" s="166">
        <v>41123</v>
      </c>
      <c r="H1140" s="157">
        <v>1</v>
      </c>
      <c r="P1140" s="160"/>
    </row>
    <row r="1141" spans="1:16" ht="15" customHeight="1" x14ac:dyDescent="0.25">
      <c r="A1141" s="155" t="s">
        <v>71</v>
      </c>
      <c r="B1141" s="155" t="s">
        <v>74</v>
      </c>
      <c r="C1141" s="155" t="s">
        <v>364</v>
      </c>
      <c r="D1141" s="155">
        <v>25</v>
      </c>
      <c r="E1141" s="155">
        <v>25</v>
      </c>
      <c r="F1141" s="166">
        <v>41117</v>
      </c>
      <c r="G1141" s="166">
        <v>41120</v>
      </c>
      <c r="H1141" s="157">
        <v>1</v>
      </c>
      <c r="P1141" s="160"/>
    </row>
    <row r="1142" spans="1:16" ht="15" customHeight="1" x14ac:dyDescent="0.25">
      <c r="A1142" s="155" t="s">
        <v>1972</v>
      </c>
      <c r="B1142" s="155" t="s">
        <v>1973</v>
      </c>
      <c r="C1142" s="155" t="s">
        <v>1974</v>
      </c>
      <c r="D1142" s="155">
        <v>50</v>
      </c>
      <c r="E1142" s="155">
        <v>50</v>
      </c>
      <c r="F1142" s="166">
        <v>41117</v>
      </c>
      <c r="G1142" s="166">
        <v>41120</v>
      </c>
      <c r="H1142" s="157">
        <v>1</v>
      </c>
      <c r="P1142" s="160"/>
    </row>
    <row r="1143" spans="1:16" ht="15" customHeight="1" x14ac:dyDescent="0.25">
      <c r="A1143" s="155" t="s">
        <v>1972</v>
      </c>
      <c r="B1143" s="155" t="s">
        <v>364</v>
      </c>
      <c r="C1143" s="155" t="s">
        <v>364</v>
      </c>
      <c r="D1143" s="155">
        <v>50</v>
      </c>
      <c r="E1143" s="155">
        <v>50</v>
      </c>
      <c r="F1143" s="166">
        <v>41117</v>
      </c>
      <c r="G1143" s="166">
        <v>41120</v>
      </c>
      <c r="H1143" s="157">
        <v>1</v>
      </c>
      <c r="P1143" s="160"/>
    </row>
    <row r="1144" spans="1:16" ht="15" customHeight="1" x14ac:dyDescent="0.25">
      <c r="A1144" s="155" t="s">
        <v>1972</v>
      </c>
      <c r="B1144" s="155" t="s">
        <v>1975</v>
      </c>
      <c r="C1144" s="155" t="s">
        <v>161</v>
      </c>
      <c r="D1144" s="155">
        <v>50</v>
      </c>
      <c r="E1144" s="155">
        <v>50</v>
      </c>
      <c r="F1144" s="166">
        <v>41117</v>
      </c>
      <c r="G1144" s="166">
        <v>41120</v>
      </c>
      <c r="H1144" s="157">
        <v>1</v>
      </c>
      <c r="P1144" s="160"/>
    </row>
    <row r="1145" spans="1:16" ht="15" customHeight="1" x14ac:dyDescent="0.25">
      <c r="A1145" s="155" t="s">
        <v>1972</v>
      </c>
      <c r="B1145" s="155" t="s">
        <v>364</v>
      </c>
      <c r="C1145" s="155" t="s">
        <v>316</v>
      </c>
      <c r="D1145" s="155">
        <v>50</v>
      </c>
      <c r="E1145" s="155">
        <v>50</v>
      </c>
      <c r="F1145" s="166">
        <v>41117</v>
      </c>
      <c r="G1145" s="166">
        <v>41120</v>
      </c>
      <c r="H1145" s="157">
        <v>1</v>
      </c>
      <c r="P1145" s="160"/>
    </row>
    <row r="1146" spans="1:16" ht="15" customHeight="1" x14ac:dyDescent="0.25">
      <c r="A1146" s="155" t="s">
        <v>520</v>
      </c>
      <c r="B1146" s="155" t="s">
        <v>1267</v>
      </c>
      <c r="C1146" s="155" t="s">
        <v>1976</v>
      </c>
      <c r="D1146" s="155">
        <v>500</v>
      </c>
      <c r="E1146" s="155">
        <v>500</v>
      </c>
      <c r="F1146" s="166">
        <v>41120</v>
      </c>
      <c r="G1146" s="166">
        <v>41127</v>
      </c>
      <c r="H1146" s="157">
        <v>1</v>
      </c>
      <c r="P1146" s="160"/>
    </row>
    <row r="1147" spans="1:16" ht="15" customHeight="1" x14ac:dyDescent="0.25">
      <c r="A1147" s="155" t="s">
        <v>1788</v>
      </c>
      <c r="B1147" s="155" t="s">
        <v>128</v>
      </c>
      <c r="C1147" s="155" t="s">
        <v>1977</v>
      </c>
      <c r="D1147" s="155">
        <v>10</v>
      </c>
      <c r="E1147" s="155">
        <v>10</v>
      </c>
      <c r="F1147" s="166">
        <v>41120</v>
      </c>
      <c r="G1147" s="166">
        <v>41134</v>
      </c>
      <c r="H1147" s="157">
        <v>1</v>
      </c>
      <c r="P1147" s="160"/>
    </row>
    <row r="1148" spans="1:16" ht="15" customHeight="1" x14ac:dyDescent="0.25">
      <c r="A1148" s="155" t="s">
        <v>230</v>
      </c>
      <c r="B1148" s="155" t="s">
        <v>471</v>
      </c>
      <c r="C1148" s="155" t="s">
        <v>1978</v>
      </c>
      <c r="D1148" s="155">
        <v>200</v>
      </c>
      <c r="E1148" s="155">
        <v>200</v>
      </c>
      <c r="F1148" s="166">
        <v>41120</v>
      </c>
      <c r="G1148" s="166">
        <v>41194</v>
      </c>
      <c r="H1148" s="157">
        <v>1</v>
      </c>
      <c r="P1148" s="160"/>
    </row>
    <row r="1149" spans="1:16" ht="15" customHeight="1" x14ac:dyDescent="0.25">
      <c r="A1149" s="155" t="s">
        <v>405</v>
      </c>
      <c r="B1149" s="155" t="s">
        <v>1979</v>
      </c>
      <c r="C1149" s="155" t="s">
        <v>1980</v>
      </c>
      <c r="D1149" s="155">
        <v>20</v>
      </c>
      <c r="E1149" s="155">
        <v>20</v>
      </c>
      <c r="F1149" s="166">
        <v>41120</v>
      </c>
      <c r="G1149" s="166">
        <v>41127</v>
      </c>
      <c r="H1149" s="157">
        <v>1</v>
      </c>
      <c r="P1149" s="160"/>
    </row>
    <row r="1150" spans="1:16" ht="15" customHeight="1" x14ac:dyDescent="0.25">
      <c r="A1150" s="155" t="s">
        <v>254</v>
      </c>
      <c r="B1150" s="155" t="s">
        <v>255</v>
      </c>
      <c r="C1150" s="155" t="s">
        <v>1981</v>
      </c>
      <c r="D1150" s="155">
        <v>50</v>
      </c>
      <c r="E1150" s="155">
        <v>50</v>
      </c>
      <c r="F1150" s="166">
        <v>41121</v>
      </c>
      <c r="G1150" s="166">
        <v>41127</v>
      </c>
      <c r="H1150" s="157">
        <v>1</v>
      </c>
      <c r="P1150" s="160"/>
    </row>
    <row r="1151" spans="1:16" ht="15" customHeight="1" x14ac:dyDescent="0.25">
      <c r="A1151" s="155" t="s">
        <v>115</v>
      </c>
      <c r="B1151" s="155" t="s">
        <v>994</v>
      </c>
      <c r="C1151" s="155" t="s">
        <v>1982</v>
      </c>
      <c r="D1151" s="155">
        <v>15</v>
      </c>
      <c r="E1151" s="155">
        <v>15</v>
      </c>
      <c r="F1151" s="166">
        <v>41121</v>
      </c>
      <c r="G1151" s="166">
        <v>41158</v>
      </c>
      <c r="H1151" s="157">
        <v>1</v>
      </c>
      <c r="P1151" s="160"/>
    </row>
    <row r="1152" spans="1:16" ht="15" customHeight="1" x14ac:dyDescent="0.25">
      <c r="A1152" s="155" t="s">
        <v>1983</v>
      </c>
      <c r="B1152" s="155" t="s">
        <v>1426</v>
      </c>
      <c r="C1152" s="155" t="s">
        <v>1984</v>
      </c>
      <c r="D1152" s="155">
        <v>90</v>
      </c>
      <c r="E1152" s="155">
        <v>90</v>
      </c>
      <c r="F1152" s="166">
        <v>41122</v>
      </c>
      <c r="G1152" s="166">
        <v>41124</v>
      </c>
      <c r="H1152" s="157">
        <v>1</v>
      </c>
      <c r="I1152" s="192" t="s">
        <v>1987</v>
      </c>
      <c r="P1152" s="160"/>
    </row>
    <row r="1153" spans="1:16" ht="15" customHeight="1" x14ac:dyDescent="0.25">
      <c r="A1153" s="155" t="s">
        <v>1983</v>
      </c>
      <c r="B1153" s="155" t="s">
        <v>1985</v>
      </c>
      <c r="C1153" s="155" t="s">
        <v>1986</v>
      </c>
      <c r="D1153" s="155">
        <v>144</v>
      </c>
      <c r="E1153" s="155">
        <v>144</v>
      </c>
      <c r="F1153" s="166">
        <v>41122</v>
      </c>
      <c r="G1153" s="166">
        <v>41124</v>
      </c>
      <c r="H1153" s="157">
        <v>1</v>
      </c>
      <c r="I1153" s="192" t="s">
        <v>1987</v>
      </c>
      <c r="P1153" s="160"/>
    </row>
    <row r="1154" spans="1:16" ht="15" customHeight="1" x14ac:dyDescent="0.25">
      <c r="A1154" s="155" t="s">
        <v>242</v>
      </c>
      <c r="B1154" s="155" t="s">
        <v>557</v>
      </c>
      <c r="C1154" s="155" t="s">
        <v>1988</v>
      </c>
      <c r="D1154" s="155">
        <v>250</v>
      </c>
      <c r="E1154" s="155">
        <v>250</v>
      </c>
      <c r="F1154" s="166">
        <v>41122</v>
      </c>
      <c r="G1154" s="166">
        <v>41124</v>
      </c>
      <c r="H1154" s="157">
        <v>1</v>
      </c>
      <c r="P1154" s="160"/>
    </row>
    <row r="1155" spans="1:16" ht="15" customHeight="1" x14ac:dyDescent="0.25">
      <c r="A1155" s="155" t="s">
        <v>1122</v>
      </c>
      <c r="B1155" s="155" t="s">
        <v>1696</v>
      </c>
      <c r="C1155" s="155" t="s">
        <v>1989</v>
      </c>
      <c r="D1155" s="155">
        <v>18</v>
      </c>
      <c r="E1155" s="155">
        <v>18</v>
      </c>
      <c r="F1155" s="166">
        <v>41122</v>
      </c>
      <c r="G1155" s="166">
        <v>41134</v>
      </c>
      <c r="H1155" s="157">
        <v>1</v>
      </c>
      <c r="P1155" s="160"/>
    </row>
    <row r="1156" spans="1:16" ht="15" customHeight="1" x14ac:dyDescent="0.25">
      <c r="A1156" s="155" t="s">
        <v>104</v>
      </c>
      <c r="B1156" s="155" t="s">
        <v>1990</v>
      </c>
      <c r="C1156" s="155" t="s">
        <v>1991</v>
      </c>
      <c r="D1156" s="155">
        <v>10</v>
      </c>
      <c r="E1156" s="155">
        <v>10</v>
      </c>
      <c r="F1156" s="166">
        <v>41122</v>
      </c>
      <c r="G1156" s="166">
        <v>41144</v>
      </c>
      <c r="H1156" s="157">
        <v>1</v>
      </c>
      <c r="P1156" s="160"/>
    </row>
    <row r="1157" spans="1:16" ht="15" customHeight="1" x14ac:dyDescent="0.25">
      <c r="A1157" s="155" t="s">
        <v>104</v>
      </c>
      <c r="B1157" s="155" t="s">
        <v>1990</v>
      </c>
      <c r="C1157" s="155" t="s">
        <v>364</v>
      </c>
      <c r="D1157" s="155">
        <v>5</v>
      </c>
      <c r="E1157" s="155">
        <v>5</v>
      </c>
      <c r="F1157" s="166">
        <v>41122</v>
      </c>
      <c r="G1157" s="166">
        <v>41144</v>
      </c>
      <c r="H1157" s="157">
        <v>1</v>
      </c>
      <c r="P1157" s="160"/>
    </row>
    <row r="1158" spans="1:16" ht="15" customHeight="1" x14ac:dyDescent="0.25">
      <c r="A1158" s="155" t="s">
        <v>145</v>
      </c>
      <c r="B1158" s="155" t="s">
        <v>206</v>
      </c>
      <c r="C1158" s="155" t="s">
        <v>1992</v>
      </c>
      <c r="D1158" s="155">
        <v>300</v>
      </c>
      <c r="E1158" s="155">
        <v>304</v>
      </c>
      <c r="F1158" s="166">
        <v>41123</v>
      </c>
      <c r="G1158" s="166">
        <v>41128</v>
      </c>
      <c r="H1158" s="157">
        <v>1</v>
      </c>
      <c r="P1158" s="160"/>
    </row>
    <row r="1159" spans="1:16" ht="15" customHeight="1" x14ac:dyDescent="0.25">
      <c r="A1159" s="155" t="s">
        <v>1122</v>
      </c>
      <c r="B1159" s="155" t="s">
        <v>1696</v>
      </c>
      <c r="C1159" s="155" t="s">
        <v>1989</v>
      </c>
      <c r="D1159" s="155">
        <v>18</v>
      </c>
      <c r="E1159" s="155">
        <v>18</v>
      </c>
      <c r="F1159" s="166">
        <v>41123</v>
      </c>
      <c r="G1159" s="166">
        <v>41131</v>
      </c>
      <c r="H1159" s="157">
        <v>1</v>
      </c>
      <c r="P1159" s="160"/>
    </row>
    <row r="1160" spans="1:16" ht="15" customHeight="1" x14ac:dyDescent="0.25">
      <c r="A1160" s="155" t="s">
        <v>42</v>
      </c>
      <c r="B1160" s="155" t="s">
        <v>1993</v>
      </c>
      <c r="C1160" s="155" t="s">
        <v>1994</v>
      </c>
      <c r="D1160" s="155">
        <v>15</v>
      </c>
      <c r="E1160" s="155">
        <v>15</v>
      </c>
      <c r="F1160" s="166">
        <v>41123</v>
      </c>
      <c r="G1160" s="166">
        <v>41128</v>
      </c>
      <c r="H1160" s="157">
        <v>1</v>
      </c>
      <c r="P1160" s="160"/>
    </row>
    <row r="1161" spans="1:16" ht="15" customHeight="1" x14ac:dyDescent="0.25">
      <c r="A1161" s="155" t="s">
        <v>520</v>
      </c>
      <c r="B1161" s="155" t="s">
        <v>789</v>
      </c>
      <c r="C1161" s="155" t="s">
        <v>1995</v>
      </c>
      <c r="D1161" s="155">
        <v>310</v>
      </c>
      <c r="E1161" s="155">
        <v>310</v>
      </c>
      <c r="F1161" s="166">
        <v>41123</v>
      </c>
      <c r="G1161" s="166">
        <v>41131</v>
      </c>
      <c r="H1161" s="157">
        <v>1</v>
      </c>
      <c r="P1161" s="160"/>
    </row>
    <row r="1162" spans="1:16" ht="15" customHeight="1" x14ac:dyDescent="0.25">
      <c r="A1162" s="155" t="s">
        <v>65</v>
      </c>
      <c r="B1162" s="155" t="s">
        <v>547</v>
      </c>
      <c r="C1162" s="155" t="s">
        <v>1996</v>
      </c>
      <c r="D1162" s="155">
        <v>50</v>
      </c>
      <c r="E1162" s="155">
        <v>50</v>
      </c>
      <c r="F1162" s="166">
        <v>41123</v>
      </c>
      <c r="G1162" s="166">
        <v>41131</v>
      </c>
      <c r="H1162" s="157">
        <v>1</v>
      </c>
      <c r="P1162" s="160"/>
    </row>
    <row r="1163" spans="1:16" ht="15" customHeight="1" x14ac:dyDescent="0.25">
      <c r="A1163" s="155" t="s">
        <v>520</v>
      </c>
      <c r="B1163" s="155" t="s">
        <v>609</v>
      </c>
      <c r="C1163" s="155" t="s">
        <v>1997</v>
      </c>
      <c r="D1163" s="155">
        <v>1000</v>
      </c>
      <c r="E1163" s="155">
        <v>1000</v>
      </c>
      <c r="F1163" s="166">
        <v>41124</v>
      </c>
      <c r="G1163" s="166" t="s">
        <v>829</v>
      </c>
      <c r="H1163" s="157">
        <v>1</v>
      </c>
      <c r="P1163" s="160"/>
    </row>
    <row r="1164" spans="1:16" ht="15" customHeight="1" x14ac:dyDescent="0.25">
      <c r="A1164" s="155" t="s">
        <v>71</v>
      </c>
      <c r="B1164" s="155" t="s">
        <v>154</v>
      </c>
      <c r="C1164" s="155" t="s">
        <v>1998</v>
      </c>
      <c r="D1164" s="155">
        <v>5</v>
      </c>
      <c r="E1164" s="155">
        <v>5</v>
      </c>
      <c r="F1164" s="166">
        <v>41124</v>
      </c>
      <c r="G1164" s="166">
        <v>41131</v>
      </c>
      <c r="H1164" s="157">
        <v>1</v>
      </c>
      <c r="P1164" s="160"/>
    </row>
    <row r="1165" spans="1:16" ht="15" customHeight="1" x14ac:dyDescent="0.25">
      <c r="A1165" s="155" t="s">
        <v>630</v>
      </c>
      <c r="B1165" s="155" t="s">
        <v>149</v>
      </c>
      <c r="C1165" s="155" t="s">
        <v>1999</v>
      </c>
      <c r="D1165" s="155">
        <v>50</v>
      </c>
      <c r="E1165" s="155">
        <v>50</v>
      </c>
      <c r="F1165" s="166">
        <v>41124</v>
      </c>
      <c r="G1165" s="166">
        <v>41131</v>
      </c>
      <c r="H1165" s="157">
        <v>1</v>
      </c>
      <c r="P1165" s="160"/>
    </row>
    <row r="1166" spans="1:16" ht="15" customHeight="1" x14ac:dyDescent="0.25">
      <c r="A1166" s="155" t="s">
        <v>2000</v>
      </c>
      <c r="B1166" s="155" t="s">
        <v>2001</v>
      </c>
      <c r="C1166" s="155" t="s">
        <v>2002</v>
      </c>
      <c r="D1166" s="155">
        <v>25</v>
      </c>
      <c r="E1166" s="155">
        <v>25</v>
      </c>
      <c r="F1166" s="166">
        <v>41124</v>
      </c>
      <c r="G1166" s="166">
        <v>41130</v>
      </c>
      <c r="H1166" s="157">
        <v>1</v>
      </c>
      <c r="P1166" s="160"/>
    </row>
    <row r="1167" spans="1:16" ht="15" customHeight="1" x14ac:dyDescent="0.25">
      <c r="A1167" s="155" t="s">
        <v>42</v>
      </c>
      <c r="B1167" s="155" t="s">
        <v>2003</v>
      </c>
      <c r="C1167" s="155" t="s">
        <v>2004</v>
      </c>
      <c r="D1167" s="155">
        <v>10</v>
      </c>
      <c r="E1167" s="155">
        <v>10</v>
      </c>
      <c r="F1167" s="166">
        <v>41127</v>
      </c>
      <c r="G1167" s="166">
        <v>41130</v>
      </c>
      <c r="H1167" s="157">
        <v>1</v>
      </c>
      <c r="P1167" s="160"/>
    </row>
    <row r="1168" spans="1:16" ht="15" customHeight="1" x14ac:dyDescent="0.25">
      <c r="A1168" s="155" t="s">
        <v>820</v>
      </c>
      <c r="B1168" s="155" t="s">
        <v>2007</v>
      </c>
      <c r="C1168" s="155" t="s">
        <v>2006</v>
      </c>
      <c r="D1168" s="155">
        <v>50</v>
      </c>
      <c r="E1168" s="155">
        <v>50</v>
      </c>
      <c r="F1168" s="166">
        <v>41127</v>
      </c>
      <c r="G1168" s="166">
        <v>41131</v>
      </c>
      <c r="H1168" s="157">
        <v>1</v>
      </c>
      <c r="P1168" s="160"/>
    </row>
    <row r="1169" spans="1:16" ht="15" customHeight="1" x14ac:dyDescent="0.25">
      <c r="A1169" s="155" t="s">
        <v>820</v>
      </c>
      <c r="B1169" s="155" t="s">
        <v>2005</v>
      </c>
      <c r="C1169" s="155" t="s">
        <v>2008</v>
      </c>
      <c r="D1169" s="155">
        <v>38</v>
      </c>
      <c r="E1169" s="155">
        <v>38</v>
      </c>
      <c r="F1169" s="166">
        <v>41127</v>
      </c>
      <c r="G1169" s="166">
        <v>41134</v>
      </c>
      <c r="H1169" s="157">
        <v>1</v>
      </c>
      <c r="P1169" s="160"/>
    </row>
    <row r="1170" spans="1:16" ht="15" customHeight="1" x14ac:dyDescent="0.25">
      <c r="A1170" s="155" t="s">
        <v>820</v>
      </c>
      <c r="B1170" s="155" t="s">
        <v>439</v>
      </c>
      <c r="C1170" s="155" t="s">
        <v>2009</v>
      </c>
      <c r="D1170" s="155">
        <v>200</v>
      </c>
      <c r="E1170" s="155">
        <v>200</v>
      </c>
      <c r="F1170" s="166">
        <v>41128</v>
      </c>
      <c r="G1170" s="166">
        <v>41134</v>
      </c>
      <c r="H1170" s="157">
        <v>1</v>
      </c>
      <c r="P1170" s="160"/>
    </row>
    <row r="1171" spans="1:16" ht="15" customHeight="1" x14ac:dyDescent="0.25">
      <c r="A1171" s="155" t="s">
        <v>820</v>
      </c>
      <c r="B1171" s="155" t="s">
        <v>2010</v>
      </c>
      <c r="C1171" s="155" t="s">
        <v>2011</v>
      </c>
      <c r="D1171" s="155">
        <v>38</v>
      </c>
      <c r="E1171" s="155">
        <v>38</v>
      </c>
      <c r="F1171" s="166">
        <v>41128</v>
      </c>
      <c r="G1171" s="166">
        <v>41131</v>
      </c>
      <c r="H1171" s="157">
        <v>1</v>
      </c>
      <c r="P1171" s="160"/>
    </row>
    <row r="1172" spans="1:16" ht="15" customHeight="1" x14ac:dyDescent="0.25">
      <c r="A1172" s="155" t="s">
        <v>820</v>
      </c>
      <c r="B1172" s="155" t="s">
        <v>428</v>
      </c>
      <c r="C1172" s="155" t="s">
        <v>161</v>
      </c>
      <c r="D1172" s="155">
        <v>36</v>
      </c>
      <c r="E1172" s="155">
        <v>36</v>
      </c>
      <c r="F1172" s="166">
        <v>41128</v>
      </c>
      <c r="G1172" s="166">
        <v>41131</v>
      </c>
      <c r="H1172" s="157">
        <v>1</v>
      </c>
      <c r="P1172" s="160"/>
    </row>
    <row r="1173" spans="1:16" ht="15" customHeight="1" x14ac:dyDescent="0.25">
      <c r="A1173" s="155" t="s">
        <v>2714</v>
      </c>
      <c r="B1173" s="155" t="s">
        <v>2012</v>
      </c>
      <c r="C1173" s="155" t="s">
        <v>2013</v>
      </c>
      <c r="D1173" s="155">
        <v>100</v>
      </c>
      <c r="E1173" s="155">
        <v>100</v>
      </c>
      <c r="F1173" s="166">
        <v>41128</v>
      </c>
      <c r="G1173" s="166">
        <v>41131</v>
      </c>
      <c r="H1173" s="157">
        <v>1</v>
      </c>
      <c r="P1173" s="160"/>
    </row>
    <row r="1174" spans="1:16" ht="15" customHeight="1" x14ac:dyDescent="0.25">
      <c r="A1174" s="155" t="s">
        <v>2714</v>
      </c>
      <c r="B1174" s="155" t="s">
        <v>1933</v>
      </c>
      <c r="C1174" s="155" t="s">
        <v>1934</v>
      </c>
      <c r="D1174" s="155">
        <v>200</v>
      </c>
      <c r="E1174" s="155">
        <v>101</v>
      </c>
      <c r="F1174" s="166">
        <v>41128</v>
      </c>
      <c r="G1174" s="166">
        <v>41134</v>
      </c>
      <c r="H1174" s="157">
        <v>1</v>
      </c>
      <c r="I1174" s="192" t="s">
        <v>2014</v>
      </c>
      <c r="P1174" s="160"/>
    </row>
    <row r="1175" spans="1:16" ht="15" customHeight="1" x14ac:dyDescent="0.25">
      <c r="A1175" s="155" t="s">
        <v>49</v>
      </c>
      <c r="B1175" s="155" t="s">
        <v>2015</v>
      </c>
      <c r="C1175" s="155" t="s">
        <v>2016</v>
      </c>
      <c r="D1175" s="155">
        <v>25</v>
      </c>
      <c r="E1175" s="155">
        <v>25</v>
      </c>
      <c r="F1175" s="166">
        <v>41128</v>
      </c>
      <c r="G1175" s="166">
        <v>41130</v>
      </c>
      <c r="H1175" s="157">
        <v>1</v>
      </c>
      <c r="P1175" s="160"/>
    </row>
    <row r="1176" spans="1:16" ht="15" customHeight="1" x14ac:dyDescent="0.25">
      <c r="A1176" s="155" t="s">
        <v>820</v>
      </c>
      <c r="B1176" s="155" t="s">
        <v>426</v>
      </c>
      <c r="C1176" s="155" t="s">
        <v>2017</v>
      </c>
      <c r="D1176" s="155">
        <v>275</v>
      </c>
      <c r="E1176" s="155">
        <v>275</v>
      </c>
      <c r="F1176" s="166">
        <v>41129</v>
      </c>
      <c r="G1176" s="166">
        <v>41134</v>
      </c>
      <c r="H1176" s="157">
        <v>1</v>
      </c>
      <c r="P1176" s="160"/>
    </row>
    <row r="1177" spans="1:16" ht="15" customHeight="1" x14ac:dyDescent="0.25">
      <c r="A1177" s="155" t="s">
        <v>1419</v>
      </c>
      <c r="B1177" s="155" t="s">
        <v>626</v>
      </c>
      <c r="C1177" s="155" t="s">
        <v>2018</v>
      </c>
      <c r="D1177" s="155">
        <v>2000</v>
      </c>
      <c r="E1177" s="155">
        <v>2000</v>
      </c>
      <c r="F1177" s="166">
        <v>41129</v>
      </c>
      <c r="G1177" s="166">
        <v>41130</v>
      </c>
      <c r="H1177" s="157">
        <v>1</v>
      </c>
      <c r="P1177" s="160"/>
    </row>
    <row r="1178" spans="1:16" ht="15" customHeight="1" x14ac:dyDescent="0.25">
      <c r="A1178" s="155" t="s">
        <v>405</v>
      </c>
      <c r="B1178" s="155" t="s">
        <v>1703</v>
      </c>
      <c r="C1178" s="155" t="s">
        <v>1980</v>
      </c>
      <c r="D1178" s="155">
        <v>300</v>
      </c>
      <c r="E1178" s="155">
        <v>285</v>
      </c>
      <c r="F1178" s="166">
        <v>41129</v>
      </c>
      <c r="G1178" s="166">
        <v>41122</v>
      </c>
      <c r="H1178" s="157">
        <v>1</v>
      </c>
      <c r="I1178" s="192" t="s">
        <v>1615</v>
      </c>
      <c r="P1178" s="160"/>
    </row>
    <row r="1179" spans="1:16" ht="15" customHeight="1" x14ac:dyDescent="0.25">
      <c r="A1179" s="155" t="s">
        <v>911</v>
      </c>
      <c r="B1179" s="155" t="s">
        <v>1176</v>
      </c>
      <c r="C1179" s="155" t="s">
        <v>2019</v>
      </c>
      <c r="D1179" s="155">
        <v>499</v>
      </c>
      <c r="E1179" s="155">
        <v>499</v>
      </c>
      <c r="F1179" s="166">
        <v>41129</v>
      </c>
      <c r="G1179" s="166">
        <v>41138</v>
      </c>
      <c r="H1179" s="157">
        <v>1</v>
      </c>
      <c r="I1179" s="192" t="s">
        <v>2020</v>
      </c>
      <c r="P1179" s="160"/>
    </row>
    <row r="1180" spans="1:16" ht="15" customHeight="1" x14ac:dyDescent="0.25">
      <c r="A1180" s="155" t="s">
        <v>71</v>
      </c>
      <c r="B1180" s="155" t="s">
        <v>1550</v>
      </c>
      <c r="C1180" s="155" t="s">
        <v>2021</v>
      </c>
      <c r="D1180" s="155">
        <v>5</v>
      </c>
      <c r="E1180" s="155">
        <v>5</v>
      </c>
      <c r="F1180" s="166">
        <v>41131</v>
      </c>
      <c r="G1180" s="166">
        <v>41138</v>
      </c>
      <c r="H1180" s="157">
        <v>1</v>
      </c>
      <c r="P1180" s="160"/>
    </row>
    <row r="1181" spans="1:16" ht="15" customHeight="1" x14ac:dyDescent="0.25">
      <c r="A1181" s="155" t="s">
        <v>559</v>
      </c>
      <c r="B1181" s="155" t="s">
        <v>1849</v>
      </c>
      <c r="C1181" s="155" t="s">
        <v>2022</v>
      </c>
      <c r="D1181" s="155">
        <v>600</v>
      </c>
      <c r="E1181" s="155">
        <v>600</v>
      </c>
      <c r="F1181" s="166">
        <v>41134</v>
      </c>
      <c r="G1181" s="166">
        <v>41141</v>
      </c>
      <c r="H1181" s="157">
        <v>1</v>
      </c>
      <c r="P1181" s="160"/>
    </row>
    <row r="1182" spans="1:16" ht="15" customHeight="1" x14ac:dyDescent="0.25">
      <c r="A1182" s="155" t="s">
        <v>173</v>
      </c>
      <c r="B1182" s="155" t="s">
        <v>1339</v>
      </c>
      <c r="C1182" s="155" t="s">
        <v>2023</v>
      </c>
      <c r="D1182" s="155">
        <v>104</v>
      </c>
      <c r="E1182" s="155">
        <v>104</v>
      </c>
      <c r="F1182" s="166">
        <v>41134</v>
      </c>
      <c r="G1182" s="166">
        <v>41138</v>
      </c>
      <c r="H1182" s="157">
        <v>1</v>
      </c>
      <c r="P1182" s="160"/>
    </row>
    <row r="1183" spans="1:16" ht="15" customHeight="1" x14ac:dyDescent="0.25">
      <c r="A1183" s="155" t="s">
        <v>173</v>
      </c>
      <c r="B1183" s="155" t="s">
        <v>445</v>
      </c>
      <c r="C1183" s="155" t="s">
        <v>364</v>
      </c>
      <c r="D1183" s="155">
        <v>104</v>
      </c>
      <c r="E1183" s="155">
        <v>104</v>
      </c>
      <c r="F1183" s="166">
        <v>41134</v>
      </c>
      <c r="G1183" s="166">
        <v>41138</v>
      </c>
      <c r="H1183" s="157">
        <v>1</v>
      </c>
      <c r="P1183" s="160"/>
    </row>
    <row r="1184" spans="1:16" ht="15" customHeight="1" x14ac:dyDescent="0.25">
      <c r="A1184" s="155" t="s">
        <v>230</v>
      </c>
      <c r="B1184" s="155" t="s">
        <v>2024</v>
      </c>
      <c r="C1184" s="155" t="s">
        <v>2025</v>
      </c>
      <c r="D1184" s="155">
        <v>50</v>
      </c>
      <c r="E1184" s="155">
        <v>50</v>
      </c>
      <c r="F1184" s="166">
        <v>41134</v>
      </c>
      <c r="G1184" s="166">
        <v>41136</v>
      </c>
      <c r="H1184" s="157">
        <v>1</v>
      </c>
      <c r="P1184" s="160"/>
    </row>
    <row r="1185" spans="1:16" ht="15" customHeight="1" x14ac:dyDescent="0.25">
      <c r="A1185" s="155" t="s">
        <v>145</v>
      </c>
      <c r="B1185" s="155" t="s">
        <v>958</v>
      </c>
      <c r="C1185" s="155" t="s">
        <v>2026</v>
      </c>
      <c r="D1185" s="155">
        <v>50</v>
      </c>
      <c r="E1185" s="155">
        <v>50</v>
      </c>
      <c r="F1185" s="166">
        <v>41134</v>
      </c>
      <c r="G1185" s="166">
        <v>41136</v>
      </c>
      <c r="H1185" s="157">
        <v>1</v>
      </c>
      <c r="P1185" s="160"/>
    </row>
    <row r="1186" spans="1:16" ht="15" customHeight="1" x14ac:dyDescent="0.25">
      <c r="A1186" s="155" t="s">
        <v>65</v>
      </c>
      <c r="B1186" s="155" t="s">
        <v>1501</v>
      </c>
      <c r="C1186" s="155" t="s">
        <v>2027</v>
      </c>
      <c r="D1186" s="155">
        <v>50</v>
      </c>
      <c r="E1186" s="155">
        <v>50</v>
      </c>
      <c r="F1186" s="166">
        <v>41134</v>
      </c>
      <c r="G1186" s="166">
        <v>41138</v>
      </c>
      <c r="H1186" s="157">
        <v>1</v>
      </c>
      <c r="P1186" s="160"/>
    </row>
    <row r="1187" spans="1:16" ht="15" customHeight="1" x14ac:dyDescent="0.25">
      <c r="A1187" s="155" t="s">
        <v>29</v>
      </c>
      <c r="B1187" s="155" t="s">
        <v>2028</v>
      </c>
      <c r="C1187" s="155" t="s">
        <v>2029</v>
      </c>
      <c r="D1187" s="155">
        <v>5</v>
      </c>
      <c r="E1187" s="155">
        <v>6</v>
      </c>
      <c r="F1187" s="166">
        <v>41134</v>
      </c>
      <c r="G1187" s="166">
        <v>41138</v>
      </c>
      <c r="H1187" s="157">
        <v>1</v>
      </c>
      <c r="P1187" s="160"/>
    </row>
    <row r="1188" spans="1:16" ht="15" customHeight="1" x14ac:dyDescent="0.25">
      <c r="A1188" s="155" t="s">
        <v>2030</v>
      </c>
      <c r="B1188" s="155" t="s">
        <v>304</v>
      </c>
      <c r="C1188" s="155" t="s">
        <v>2031</v>
      </c>
      <c r="D1188" s="155">
        <v>1000</v>
      </c>
      <c r="E1188" s="155">
        <v>1000</v>
      </c>
      <c r="F1188" s="166">
        <v>41134</v>
      </c>
      <c r="G1188" s="166">
        <v>41141</v>
      </c>
      <c r="H1188" s="157">
        <v>1</v>
      </c>
      <c r="P1188" s="160"/>
    </row>
    <row r="1189" spans="1:16" ht="15" customHeight="1" x14ac:dyDescent="0.25">
      <c r="A1189" s="155" t="s">
        <v>36</v>
      </c>
      <c r="B1189" s="155" t="s">
        <v>2032</v>
      </c>
      <c r="C1189" s="155" t="s">
        <v>2033</v>
      </c>
      <c r="D1189" s="155">
        <v>5</v>
      </c>
      <c r="E1189" s="155">
        <v>6</v>
      </c>
      <c r="F1189" s="166">
        <v>41134</v>
      </c>
      <c r="G1189" s="166">
        <v>41136</v>
      </c>
      <c r="H1189" s="157">
        <v>1</v>
      </c>
      <c r="P1189" s="160"/>
    </row>
    <row r="1190" spans="1:16" ht="15" customHeight="1" x14ac:dyDescent="0.25">
      <c r="A1190" s="155" t="s">
        <v>71</v>
      </c>
      <c r="B1190" s="155" t="s">
        <v>154</v>
      </c>
      <c r="C1190" s="155" t="s">
        <v>2034</v>
      </c>
      <c r="D1190" s="155">
        <v>30</v>
      </c>
      <c r="E1190" s="155">
        <v>30</v>
      </c>
      <c r="F1190" s="166">
        <v>41135</v>
      </c>
      <c r="G1190" s="166">
        <v>41142</v>
      </c>
      <c r="H1190" s="157">
        <v>1</v>
      </c>
      <c r="P1190" s="160"/>
    </row>
    <row r="1191" spans="1:16" ht="15" customHeight="1" x14ac:dyDescent="0.25">
      <c r="A1191" s="155" t="s">
        <v>71</v>
      </c>
      <c r="B1191" s="155" t="s">
        <v>583</v>
      </c>
      <c r="C1191" s="155" t="s">
        <v>2035</v>
      </c>
      <c r="D1191" s="155">
        <v>25</v>
      </c>
      <c r="E1191" s="155">
        <v>25</v>
      </c>
      <c r="F1191" s="166">
        <v>41135</v>
      </c>
      <c r="G1191" s="166">
        <v>41142</v>
      </c>
      <c r="H1191" s="157">
        <v>1</v>
      </c>
      <c r="P1191" s="160"/>
    </row>
    <row r="1192" spans="1:16" ht="15" customHeight="1" x14ac:dyDescent="0.25">
      <c r="A1192" s="155" t="s">
        <v>394</v>
      </c>
      <c r="B1192" s="155" t="s">
        <v>395</v>
      </c>
      <c r="C1192" s="155" t="s">
        <v>2036</v>
      </c>
      <c r="D1192" s="155">
        <v>25</v>
      </c>
      <c r="E1192" s="155">
        <v>25</v>
      </c>
      <c r="F1192" s="166">
        <v>41135</v>
      </c>
      <c r="G1192" s="166">
        <v>41137</v>
      </c>
      <c r="H1192" s="157">
        <v>1</v>
      </c>
      <c r="P1192" s="160"/>
    </row>
    <row r="1193" spans="1:16" ht="15" customHeight="1" x14ac:dyDescent="0.25">
      <c r="A1193" s="155" t="s">
        <v>394</v>
      </c>
      <c r="B1193" s="155" t="s">
        <v>2037</v>
      </c>
      <c r="C1193" s="155" t="s">
        <v>819</v>
      </c>
      <c r="D1193" s="155">
        <v>25</v>
      </c>
      <c r="E1193" s="155">
        <v>25</v>
      </c>
      <c r="F1193" s="166">
        <v>41135</v>
      </c>
      <c r="G1193" s="166">
        <v>41137</v>
      </c>
      <c r="H1193" s="157">
        <v>1</v>
      </c>
      <c r="P1193" s="160"/>
    </row>
    <row r="1194" spans="1:16" ht="15" customHeight="1" x14ac:dyDescent="0.25">
      <c r="A1194" s="155" t="s">
        <v>394</v>
      </c>
      <c r="B1194" s="155" t="s">
        <v>398</v>
      </c>
      <c r="C1194" s="155" t="s">
        <v>294</v>
      </c>
      <c r="D1194" s="155">
        <v>25</v>
      </c>
      <c r="E1194" s="155">
        <v>25</v>
      </c>
      <c r="F1194" s="166">
        <v>41135</v>
      </c>
      <c r="G1194" s="166">
        <v>41137</v>
      </c>
      <c r="H1194" s="157">
        <v>1</v>
      </c>
      <c r="P1194" s="160"/>
    </row>
    <row r="1195" spans="1:16" ht="15" customHeight="1" x14ac:dyDescent="0.25">
      <c r="A1195" s="155" t="s">
        <v>638</v>
      </c>
      <c r="B1195" s="155" t="s">
        <v>639</v>
      </c>
      <c r="C1195" s="155" t="s">
        <v>2038</v>
      </c>
      <c r="D1195" s="155">
        <v>1000</v>
      </c>
      <c r="E1195" s="155">
        <v>1000</v>
      </c>
      <c r="F1195" s="166">
        <v>41135</v>
      </c>
      <c r="G1195" s="166">
        <v>41137</v>
      </c>
      <c r="H1195" s="157">
        <v>1</v>
      </c>
      <c r="P1195" s="160"/>
    </row>
    <row r="1196" spans="1:16" ht="15" customHeight="1" x14ac:dyDescent="0.25">
      <c r="A1196" s="155" t="s">
        <v>820</v>
      </c>
      <c r="B1196" s="155" t="s">
        <v>428</v>
      </c>
      <c r="C1196" s="155" t="s">
        <v>2039</v>
      </c>
      <c r="D1196" s="155">
        <v>72</v>
      </c>
      <c r="E1196" s="155">
        <v>72</v>
      </c>
      <c r="F1196" s="166">
        <v>41135</v>
      </c>
      <c r="G1196" s="166">
        <v>41136</v>
      </c>
      <c r="H1196" s="157">
        <v>1</v>
      </c>
      <c r="P1196" s="160"/>
    </row>
    <row r="1197" spans="1:16" ht="15" customHeight="1" x14ac:dyDescent="0.25">
      <c r="A1197" s="155" t="s">
        <v>820</v>
      </c>
      <c r="B1197" s="155" t="s">
        <v>1002</v>
      </c>
      <c r="C1197" s="155" t="s">
        <v>2040</v>
      </c>
      <c r="D1197" s="155">
        <v>15</v>
      </c>
      <c r="E1197" s="155">
        <v>15</v>
      </c>
      <c r="F1197" s="166">
        <v>41135</v>
      </c>
      <c r="G1197" s="166">
        <v>41141</v>
      </c>
      <c r="H1197" s="157">
        <v>1</v>
      </c>
      <c r="P1197" s="160"/>
    </row>
    <row r="1198" spans="1:16" ht="15" customHeight="1" x14ac:dyDescent="0.25">
      <c r="A1198" s="155" t="s">
        <v>559</v>
      </c>
      <c r="B1198" s="155" t="s">
        <v>560</v>
      </c>
      <c r="C1198" s="155" t="s">
        <v>2041</v>
      </c>
      <c r="D1198" s="155">
        <v>15000</v>
      </c>
      <c r="E1198" s="155">
        <v>15023</v>
      </c>
      <c r="F1198" s="166">
        <v>41136</v>
      </c>
      <c r="G1198" s="166">
        <v>41144</v>
      </c>
      <c r="H1198" s="157">
        <v>1</v>
      </c>
      <c r="P1198" s="160"/>
    </row>
    <row r="1199" spans="1:16" ht="15" customHeight="1" x14ac:dyDescent="0.25">
      <c r="A1199" s="155" t="s">
        <v>12</v>
      </c>
      <c r="B1199" s="155" t="s">
        <v>13</v>
      </c>
      <c r="C1199" s="155" t="s">
        <v>2042</v>
      </c>
      <c r="D1199" s="155">
        <v>10</v>
      </c>
      <c r="E1199" s="155">
        <v>10</v>
      </c>
      <c r="F1199" s="166">
        <v>41136</v>
      </c>
      <c r="G1199" s="166">
        <v>41141</v>
      </c>
      <c r="H1199" s="157">
        <v>1</v>
      </c>
      <c r="P1199" s="160"/>
    </row>
    <row r="1200" spans="1:16" ht="15" customHeight="1" x14ac:dyDescent="0.25">
      <c r="A1200" s="155" t="s">
        <v>12</v>
      </c>
      <c r="B1200" s="155" t="s">
        <v>1016</v>
      </c>
      <c r="C1200" s="155" t="s">
        <v>364</v>
      </c>
      <c r="D1200" s="155">
        <v>10</v>
      </c>
      <c r="E1200" s="155">
        <v>10</v>
      </c>
      <c r="F1200" s="166">
        <v>41136</v>
      </c>
      <c r="G1200" s="166">
        <v>41141</v>
      </c>
      <c r="H1200" s="157">
        <v>1</v>
      </c>
      <c r="P1200" s="160"/>
    </row>
    <row r="1201" spans="1:16" ht="15" customHeight="1" x14ac:dyDescent="0.25">
      <c r="A1201" s="155" t="s">
        <v>254</v>
      </c>
      <c r="B1201" s="155" t="s">
        <v>255</v>
      </c>
      <c r="C1201" s="155" t="s">
        <v>2043</v>
      </c>
      <c r="D1201" s="155">
        <v>200</v>
      </c>
      <c r="E1201" s="155">
        <v>200</v>
      </c>
      <c r="F1201" s="166">
        <v>41136</v>
      </c>
      <c r="G1201" s="166">
        <v>41141</v>
      </c>
      <c r="H1201" s="157">
        <v>1</v>
      </c>
      <c r="P1201" s="160"/>
    </row>
    <row r="1202" spans="1:16" ht="15" customHeight="1" x14ac:dyDescent="0.25">
      <c r="A1202" s="155" t="s">
        <v>520</v>
      </c>
      <c r="B1202" s="155" t="s">
        <v>964</v>
      </c>
      <c r="C1202" s="155" t="s">
        <v>2044</v>
      </c>
      <c r="D1202" s="155">
        <v>150</v>
      </c>
      <c r="E1202" s="155">
        <v>150</v>
      </c>
      <c r="F1202" s="166">
        <v>41136</v>
      </c>
      <c r="G1202" s="166">
        <v>41141</v>
      </c>
      <c r="H1202" s="157">
        <v>1</v>
      </c>
      <c r="P1202" s="160"/>
    </row>
    <row r="1203" spans="1:16" ht="15" customHeight="1" x14ac:dyDescent="0.25">
      <c r="A1203" s="155" t="s">
        <v>261</v>
      </c>
      <c r="B1203" s="155" t="s">
        <v>2045</v>
      </c>
      <c r="C1203" s="155" t="s">
        <v>2046</v>
      </c>
      <c r="D1203" s="155">
        <v>10</v>
      </c>
      <c r="E1203" s="155">
        <v>10</v>
      </c>
      <c r="F1203" s="166">
        <v>41136</v>
      </c>
      <c r="G1203" s="166">
        <v>41103</v>
      </c>
      <c r="H1203" s="157">
        <v>1</v>
      </c>
      <c r="I1203" s="192" t="s">
        <v>2047</v>
      </c>
      <c r="P1203" s="160"/>
    </row>
    <row r="1204" spans="1:16" ht="15" customHeight="1" x14ac:dyDescent="0.25">
      <c r="A1204" s="155" t="s">
        <v>1125</v>
      </c>
      <c r="B1204" s="155" t="s">
        <v>272</v>
      </c>
      <c r="C1204" s="155" t="s">
        <v>2048</v>
      </c>
      <c r="D1204" s="155">
        <v>20</v>
      </c>
      <c r="E1204" s="155">
        <v>20</v>
      </c>
      <c r="F1204" s="166">
        <v>41136</v>
      </c>
      <c r="G1204" s="166">
        <v>41138</v>
      </c>
      <c r="H1204" s="157">
        <v>1</v>
      </c>
      <c r="P1204" s="160"/>
    </row>
    <row r="1205" spans="1:16" ht="15" customHeight="1" x14ac:dyDescent="0.25">
      <c r="A1205" s="155" t="s">
        <v>12</v>
      </c>
      <c r="B1205" s="155" t="s">
        <v>156</v>
      </c>
      <c r="C1205" s="155" t="s">
        <v>2049</v>
      </c>
      <c r="D1205" s="155">
        <v>10</v>
      </c>
      <c r="E1205" s="155">
        <v>10</v>
      </c>
      <c r="F1205" s="166">
        <v>41137</v>
      </c>
      <c r="G1205" s="166">
        <v>41142</v>
      </c>
      <c r="H1205" s="157">
        <v>1</v>
      </c>
      <c r="P1205" s="160"/>
    </row>
    <row r="1206" spans="1:16" ht="15" customHeight="1" x14ac:dyDescent="0.25">
      <c r="A1206" s="155" t="s">
        <v>115</v>
      </c>
      <c r="B1206" s="155" t="s">
        <v>1038</v>
      </c>
      <c r="C1206" s="155" t="s">
        <v>2050</v>
      </c>
      <c r="D1206" s="155">
        <v>15</v>
      </c>
      <c r="E1206" s="155">
        <v>15</v>
      </c>
      <c r="F1206" s="166">
        <v>41137</v>
      </c>
      <c r="G1206" s="166">
        <v>41127</v>
      </c>
      <c r="H1206" s="157">
        <v>1</v>
      </c>
      <c r="I1206" s="192" t="s">
        <v>1646</v>
      </c>
      <c r="P1206" s="160"/>
    </row>
    <row r="1207" spans="1:16" ht="15" customHeight="1" x14ac:dyDescent="0.25">
      <c r="A1207" s="155" t="s">
        <v>115</v>
      </c>
      <c r="B1207" s="155" t="s">
        <v>1432</v>
      </c>
      <c r="C1207" s="155" t="s">
        <v>32</v>
      </c>
      <c r="D1207" s="155">
        <v>15</v>
      </c>
      <c r="E1207" s="155">
        <v>15</v>
      </c>
      <c r="F1207" s="166">
        <v>41137</v>
      </c>
      <c r="G1207" s="166">
        <v>41127</v>
      </c>
      <c r="H1207" s="157">
        <v>1</v>
      </c>
      <c r="I1207" s="192" t="s">
        <v>1646</v>
      </c>
      <c r="P1207" s="160"/>
    </row>
    <row r="1208" spans="1:16" ht="15" customHeight="1" x14ac:dyDescent="0.25">
      <c r="A1208" s="155" t="s">
        <v>71</v>
      </c>
      <c r="B1208" s="155" t="s">
        <v>1550</v>
      </c>
      <c r="C1208" s="155" t="s">
        <v>2051</v>
      </c>
      <c r="D1208" s="155">
        <v>5</v>
      </c>
      <c r="E1208" s="155">
        <v>5</v>
      </c>
      <c r="F1208" s="166">
        <v>41137</v>
      </c>
      <c r="G1208" s="166">
        <v>41145</v>
      </c>
      <c r="H1208" s="157">
        <v>1</v>
      </c>
      <c r="P1208" s="160"/>
    </row>
    <row r="1209" spans="1:16" ht="15" customHeight="1" x14ac:dyDescent="0.25">
      <c r="A1209" s="155" t="s">
        <v>1208</v>
      </c>
      <c r="B1209" s="155" t="s">
        <v>1209</v>
      </c>
      <c r="C1209" s="155" t="s">
        <v>2052</v>
      </c>
      <c r="D1209" s="155">
        <v>120</v>
      </c>
      <c r="E1209" s="155">
        <v>120</v>
      </c>
      <c r="F1209" s="166">
        <v>41138</v>
      </c>
      <c r="G1209" s="166">
        <v>41145</v>
      </c>
      <c r="H1209" s="157">
        <v>1</v>
      </c>
      <c r="P1209" s="160"/>
    </row>
    <row r="1210" spans="1:16" ht="15" customHeight="1" x14ac:dyDescent="0.25">
      <c r="A1210" s="155" t="s">
        <v>71</v>
      </c>
      <c r="B1210" s="155" t="s">
        <v>1550</v>
      </c>
      <c r="C1210" s="155" t="s">
        <v>2053</v>
      </c>
      <c r="D1210" s="155">
        <v>5</v>
      </c>
      <c r="E1210" s="155">
        <v>5</v>
      </c>
      <c r="F1210" s="166">
        <v>41138</v>
      </c>
      <c r="G1210" s="166">
        <v>41148</v>
      </c>
      <c r="H1210" s="157">
        <v>1</v>
      </c>
      <c r="P1210" s="160"/>
    </row>
    <row r="1211" spans="1:16" ht="15" customHeight="1" x14ac:dyDescent="0.25">
      <c r="A1211" s="155" t="s">
        <v>78</v>
      </c>
      <c r="B1211" s="155" t="s">
        <v>1074</v>
      </c>
      <c r="C1211" s="155" t="s">
        <v>2054</v>
      </c>
      <c r="D1211" s="155">
        <v>20</v>
      </c>
      <c r="E1211" s="155">
        <v>20</v>
      </c>
      <c r="F1211" s="166">
        <v>41141</v>
      </c>
      <c r="G1211" s="166">
        <v>41165</v>
      </c>
      <c r="H1211" s="157">
        <v>1</v>
      </c>
      <c r="P1211" s="160"/>
    </row>
    <row r="1212" spans="1:16" ht="15" customHeight="1" x14ac:dyDescent="0.25">
      <c r="A1212" s="155" t="s">
        <v>924</v>
      </c>
      <c r="B1212" s="155" t="s">
        <v>2055</v>
      </c>
      <c r="C1212" s="155" t="s">
        <v>2056</v>
      </c>
      <c r="D1212" s="155">
        <v>25</v>
      </c>
      <c r="E1212" s="155">
        <v>25</v>
      </c>
      <c r="F1212" s="166">
        <v>41141</v>
      </c>
      <c r="G1212" s="166">
        <v>41159</v>
      </c>
      <c r="H1212" s="157">
        <v>1</v>
      </c>
      <c r="P1212" s="160"/>
    </row>
    <row r="1213" spans="1:16" ht="15" customHeight="1" x14ac:dyDescent="0.25">
      <c r="A1213" s="155" t="s">
        <v>2714</v>
      </c>
      <c r="B1213" s="155" t="s">
        <v>2057</v>
      </c>
      <c r="C1213" s="155" t="s">
        <v>2058</v>
      </c>
      <c r="D1213" s="155">
        <v>300</v>
      </c>
      <c r="E1213" s="155">
        <v>300</v>
      </c>
      <c r="F1213" s="166">
        <v>41141</v>
      </c>
      <c r="G1213" s="166">
        <v>41145</v>
      </c>
      <c r="H1213" s="157">
        <v>1</v>
      </c>
      <c r="P1213" s="160"/>
    </row>
    <row r="1214" spans="1:16" ht="15" customHeight="1" x14ac:dyDescent="0.25">
      <c r="A1214" s="155" t="s">
        <v>2714</v>
      </c>
      <c r="B1214" s="155" t="s">
        <v>2059</v>
      </c>
      <c r="C1214" s="155" t="s">
        <v>2060</v>
      </c>
      <c r="D1214" s="155">
        <v>200</v>
      </c>
      <c r="E1214" s="155">
        <v>240</v>
      </c>
      <c r="F1214" s="166">
        <v>41141</v>
      </c>
      <c r="G1214" s="166">
        <v>41143</v>
      </c>
      <c r="H1214" s="157">
        <v>1</v>
      </c>
      <c r="P1214" s="160"/>
    </row>
    <row r="1215" spans="1:16" ht="15" customHeight="1" x14ac:dyDescent="0.25">
      <c r="A1215" s="155" t="s">
        <v>1438</v>
      </c>
      <c r="B1215" s="155" t="s">
        <v>1846</v>
      </c>
      <c r="C1215" s="155" t="s">
        <v>2061</v>
      </c>
      <c r="D1215" s="155">
        <v>50</v>
      </c>
      <c r="E1215" s="155">
        <v>50</v>
      </c>
      <c r="F1215" s="166">
        <v>41141</v>
      </c>
      <c r="G1215" s="166">
        <v>41152</v>
      </c>
      <c r="H1215" s="157">
        <v>1</v>
      </c>
      <c r="P1215" s="160"/>
    </row>
    <row r="1216" spans="1:16" ht="15" customHeight="1" x14ac:dyDescent="0.25">
      <c r="A1216" s="155" t="s">
        <v>2062</v>
      </c>
      <c r="B1216" s="155" t="s">
        <v>2063</v>
      </c>
      <c r="C1216" s="155" t="s">
        <v>2064</v>
      </c>
      <c r="D1216" s="155">
        <v>10</v>
      </c>
      <c r="E1216" s="155">
        <v>10</v>
      </c>
      <c r="F1216" s="166">
        <v>41141</v>
      </c>
      <c r="G1216" s="166">
        <v>41138</v>
      </c>
      <c r="H1216" s="157">
        <v>1</v>
      </c>
      <c r="I1216" s="192" t="s">
        <v>2065</v>
      </c>
      <c r="P1216" s="160"/>
    </row>
    <row r="1217" spans="1:16" ht="15" customHeight="1" x14ac:dyDescent="0.25">
      <c r="A1217" s="155" t="s">
        <v>2714</v>
      </c>
      <c r="B1217" s="155" t="s">
        <v>2066</v>
      </c>
      <c r="C1217" s="155" t="s">
        <v>2067</v>
      </c>
      <c r="D1217" s="155">
        <v>800</v>
      </c>
      <c r="E1217" s="155">
        <v>762</v>
      </c>
      <c r="F1217" s="166">
        <v>41142</v>
      </c>
      <c r="G1217" s="166">
        <v>41137</v>
      </c>
      <c r="H1217" s="157">
        <v>0</v>
      </c>
      <c r="I1217" s="192" t="s">
        <v>1774</v>
      </c>
      <c r="P1217" s="160"/>
    </row>
    <row r="1218" spans="1:16" ht="15" customHeight="1" x14ac:dyDescent="0.25">
      <c r="A1218" s="155" t="s">
        <v>2714</v>
      </c>
      <c r="B1218" s="155" t="s">
        <v>2068</v>
      </c>
      <c r="C1218" s="155" t="s">
        <v>316</v>
      </c>
      <c r="D1218" s="155">
        <v>500</v>
      </c>
      <c r="E1218" s="155">
        <v>500</v>
      </c>
      <c r="F1218" s="166">
        <v>41142</v>
      </c>
      <c r="G1218" s="166">
        <v>41137</v>
      </c>
      <c r="H1218" s="157">
        <v>0</v>
      </c>
      <c r="I1218" s="192" t="s">
        <v>1774</v>
      </c>
      <c r="P1218" s="160"/>
    </row>
    <row r="1219" spans="1:16" ht="15" customHeight="1" x14ac:dyDescent="0.25">
      <c r="A1219" s="155" t="s">
        <v>520</v>
      </c>
      <c r="B1219" s="155" t="s">
        <v>1267</v>
      </c>
      <c r="C1219" s="155" t="s">
        <v>2069</v>
      </c>
      <c r="D1219" s="155">
        <v>500</v>
      </c>
      <c r="E1219" s="155">
        <v>500</v>
      </c>
      <c r="F1219" s="166">
        <v>41142</v>
      </c>
      <c r="G1219" s="166" t="s">
        <v>829</v>
      </c>
      <c r="H1219" s="157">
        <v>1</v>
      </c>
      <c r="P1219" s="160"/>
    </row>
    <row r="1220" spans="1:16" ht="15" customHeight="1" x14ac:dyDescent="0.25">
      <c r="A1220" s="155" t="s">
        <v>46</v>
      </c>
      <c r="B1220" s="155" t="s">
        <v>1880</v>
      </c>
      <c r="C1220" s="155" t="s">
        <v>2070</v>
      </c>
      <c r="D1220" s="155">
        <v>25</v>
      </c>
      <c r="E1220" s="155">
        <v>25</v>
      </c>
      <c r="F1220" s="166">
        <v>41142</v>
      </c>
      <c r="G1220" s="166">
        <v>41145</v>
      </c>
      <c r="H1220" s="157">
        <v>1</v>
      </c>
      <c r="P1220" s="160"/>
    </row>
    <row r="1221" spans="1:16" ht="15" customHeight="1" x14ac:dyDescent="0.25">
      <c r="A1221" s="155" t="s">
        <v>2073</v>
      </c>
      <c r="B1221" s="155" t="s">
        <v>2071</v>
      </c>
      <c r="C1221" s="155" t="s">
        <v>2072</v>
      </c>
      <c r="D1221" s="155">
        <v>10</v>
      </c>
      <c r="E1221" s="155">
        <v>10</v>
      </c>
      <c r="F1221" s="166">
        <v>41143</v>
      </c>
      <c r="G1221" s="166">
        <v>41149</v>
      </c>
      <c r="H1221" s="157">
        <v>1</v>
      </c>
      <c r="P1221" s="160"/>
    </row>
    <row r="1222" spans="1:16" ht="15" customHeight="1" x14ac:dyDescent="0.25">
      <c r="A1222" s="155" t="s">
        <v>39</v>
      </c>
      <c r="B1222" s="155" t="s">
        <v>380</v>
      </c>
      <c r="C1222" s="155" t="s">
        <v>2074</v>
      </c>
      <c r="D1222" s="155">
        <v>500</v>
      </c>
      <c r="E1222" s="155">
        <v>525</v>
      </c>
      <c r="F1222" s="166">
        <v>41143</v>
      </c>
      <c r="G1222" s="166">
        <v>41149</v>
      </c>
      <c r="H1222" s="157">
        <v>1</v>
      </c>
      <c r="P1222" s="160"/>
    </row>
    <row r="1223" spans="1:16" ht="15" customHeight="1" x14ac:dyDescent="0.25">
      <c r="A1223" s="155" t="s">
        <v>39</v>
      </c>
      <c r="B1223" s="155" t="s">
        <v>437</v>
      </c>
      <c r="C1223" s="155" t="s">
        <v>364</v>
      </c>
      <c r="D1223" s="155">
        <v>100</v>
      </c>
      <c r="E1223" s="155">
        <v>100</v>
      </c>
      <c r="F1223" s="166">
        <v>41143</v>
      </c>
      <c r="G1223" s="166">
        <v>41149</v>
      </c>
      <c r="H1223" s="157">
        <v>1</v>
      </c>
      <c r="P1223" s="160"/>
    </row>
    <row r="1224" spans="1:16" ht="15" customHeight="1" x14ac:dyDescent="0.25">
      <c r="A1224" s="155" t="s">
        <v>911</v>
      </c>
      <c r="B1224" s="155" t="s">
        <v>912</v>
      </c>
      <c r="C1224" s="155" t="s">
        <v>2075</v>
      </c>
      <c r="D1224" s="155">
        <v>475</v>
      </c>
      <c r="E1224" s="155">
        <v>475</v>
      </c>
      <c r="F1224" s="166">
        <v>41143</v>
      </c>
      <c r="G1224" s="166">
        <v>41148</v>
      </c>
      <c r="H1224" s="157">
        <v>1</v>
      </c>
      <c r="P1224" s="160"/>
    </row>
    <row r="1225" spans="1:16" ht="15" customHeight="1" x14ac:dyDescent="0.25">
      <c r="A1225" s="155" t="s">
        <v>911</v>
      </c>
      <c r="B1225" s="155" t="s">
        <v>2076</v>
      </c>
      <c r="C1225" s="155" t="s">
        <v>161</v>
      </c>
      <c r="D1225" s="155">
        <v>24</v>
      </c>
      <c r="E1225" s="155">
        <v>24</v>
      </c>
      <c r="F1225" s="166">
        <v>41143</v>
      </c>
      <c r="G1225" s="166">
        <v>41148</v>
      </c>
      <c r="H1225" s="157">
        <v>1</v>
      </c>
      <c r="P1225" s="160"/>
    </row>
    <row r="1226" spans="1:16" ht="15" customHeight="1" x14ac:dyDescent="0.25">
      <c r="A1226" s="155" t="s">
        <v>742</v>
      </c>
      <c r="B1226" s="155" t="s">
        <v>1211</v>
      </c>
      <c r="C1226" s="155" t="s">
        <v>2077</v>
      </c>
      <c r="D1226" s="155">
        <v>640</v>
      </c>
      <c r="E1226" s="155">
        <v>640</v>
      </c>
      <c r="F1226" s="166">
        <v>41144</v>
      </c>
      <c r="G1226" s="166">
        <v>41148</v>
      </c>
      <c r="H1226" s="157">
        <v>1</v>
      </c>
      <c r="P1226" s="160"/>
    </row>
    <row r="1227" spans="1:16" ht="15" customHeight="1" x14ac:dyDescent="0.25">
      <c r="A1227" s="155" t="s">
        <v>136</v>
      </c>
      <c r="B1227" s="155" t="s">
        <v>555</v>
      </c>
      <c r="C1227" s="155" t="s">
        <v>2078</v>
      </c>
      <c r="D1227" s="155">
        <v>250</v>
      </c>
      <c r="E1227" s="155">
        <v>250</v>
      </c>
      <c r="F1227" s="166">
        <v>41144</v>
      </c>
      <c r="G1227" s="166">
        <v>41148</v>
      </c>
      <c r="H1227" s="157">
        <v>1</v>
      </c>
      <c r="P1227" s="160"/>
    </row>
    <row r="1228" spans="1:16" ht="15" customHeight="1" x14ac:dyDescent="0.25">
      <c r="A1228" s="155" t="s">
        <v>230</v>
      </c>
      <c r="B1228" s="155" t="s">
        <v>471</v>
      </c>
      <c r="C1228" s="155" t="s">
        <v>2079</v>
      </c>
      <c r="D1228" s="155">
        <v>200</v>
      </c>
      <c r="E1228" s="155">
        <v>200</v>
      </c>
      <c r="F1228" s="166">
        <v>41144</v>
      </c>
      <c r="G1228" s="166">
        <v>41151</v>
      </c>
      <c r="H1228" s="157">
        <v>1</v>
      </c>
      <c r="P1228" s="160"/>
    </row>
    <row r="1229" spans="1:16" ht="15" customHeight="1" x14ac:dyDescent="0.25">
      <c r="A1229" s="155" t="s">
        <v>2080</v>
      </c>
      <c r="B1229" s="155" t="s">
        <v>2081</v>
      </c>
      <c r="C1229" s="155" t="s">
        <v>2082</v>
      </c>
      <c r="D1229" s="155">
        <v>3</v>
      </c>
      <c r="E1229" s="155">
        <v>3</v>
      </c>
      <c r="F1229" s="166">
        <v>41144</v>
      </c>
      <c r="G1229" s="166">
        <v>41152</v>
      </c>
      <c r="H1229" s="157">
        <v>1</v>
      </c>
      <c r="P1229" s="160"/>
    </row>
    <row r="1230" spans="1:16" ht="15" customHeight="1" x14ac:dyDescent="0.25">
      <c r="A1230" s="155" t="s">
        <v>820</v>
      </c>
      <c r="B1230" s="155" t="s">
        <v>89</v>
      </c>
      <c r="C1230" s="155" t="s">
        <v>2083</v>
      </c>
      <c r="D1230" s="155">
        <v>250</v>
      </c>
      <c r="E1230" s="155">
        <v>250</v>
      </c>
      <c r="F1230" s="166">
        <v>41144</v>
      </c>
      <c r="G1230" s="166">
        <v>41152</v>
      </c>
      <c r="H1230" s="157">
        <v>1</v>
      </c>
      <c r="P1230" s="160"/>
    </row>
    <row r="1231" spans="1:16" ht="15" customHeight="1" x14ac:dyDescent="0.25">
      <c r="A1231" s="155" t="s">
        <v>1438</v>
      </c>
      <c r="B1231" s="155" t="s">
        <v>2084</v>
      </c>
      <c r="C1231" s="155" t="s">
        <v>2085</v>
      </c>
      <c r="D1231" s="155">
        <v>50</v>
      </c>
      <c r="E1231" s="155">
        <v>50</v>
      </c>
      <c r="F1231" s="166">
        <v>41144</v>
      </c>
      <c r="G1231" s="166">
        <v>41145</v>
      </c>
      <c r="H1231" s="157">
        <v>1</v>
      </c>
      <c r="P1231" s="160"/>
    </row>
    <row r="1232" spans="1:16" ht="15" customHeight="1" x14ac:dyDescent="0.25">
      <c r="A1232" s="155" t="s">
        <v>227</v>
      </c>
      <c r="B1232" s="155" t="s">
        <v>2086</v>
      </c>
      <c r="C1232" s="155" t="s">
        <v>2087</v>
      </c>
      <c r="D1232" s="155">
        <v>100</v>
      </c>
      <c r="E1232" s="155">
        <v>100</v>
      </c>
      <c r="F1232" s="166">
        <v>41144</v>
      </c>
      <c r="G1232" s="166">
        <v>41145</v>
      </c>
      <c r="H1232" s="157">
        <v>1</v>
      </c>
      <c r="I1232" s="192" t="s">
        <v>2088</v>
      </c>
      <c r="P1232" s="160"/>
    </row>
    <row r="1233" spans="1:16" ht="15" customHeight="1" x14ac:dyDescent="0.25">
      <c r="A1233" s="155" t="s">
        <v>1808</v>
      </c>
      <c r="B1233" s="155" t="s">
        <v>2089</v>
      </c>
      <c r="C1233" s="155" t="s">
        <v>2090</v>
      </c>
      <c r="D1233" s="155">
        <v>5</v>
      </c>
      <c r="E1233" s="155">
        <v>5</v>
      </c>
      <c r="F1233" s="166">
        <v>41144</v>
      </c>
      <c r="G1233" s="166">
        <v>41149</v>
      </c>
      <c r="H1233" s="157">
        <v>1</v>
      </c>
      <c r="P1233" s="160"/>
    </row>
    <row r="1234" spans="1:16" ht="15" customHeight="1" x14ac:dyDescent="0.25">
      <c r="A1234" s="155" t="s">
        <v>39</v>
      </c>
      <c r="B1234" s="155" t="s">
        <v>922</v>
      </c>
      <c r="C1234" s="155" t="s">
        <v>2091</v>
      </c>
      <c r="D1234" s="155">
        <v>300</v>
      </c>
      <c r="E1234" s="155">
        <v>300</v>
      </c>
      <c r="F1234" s="166">
        <v>41145</v>
      </c>
      <c r="G1234" s="166">
        <v>41151</v>
      </c>
      <c r="H1234" s="157">
        <v>1</v>
      </c>
      <c r="P1234" s="160"/>
    </row>
    <row r="1235" spans="1:16" ht="15" customHeight="1" x14ac:dyDescent="0.25">
      <c r="A1235" s="155" t="s">
        <v>145</v>
      </c>
      <c r="B1235" s="155" t="s">
        <v>1008</v>
      </c>
      <c r="C1235" s="155" t="s">
        <v>2092</v>
      </c>
      <c r="D1235" s="155">
        <v>200</v>
      </c>
      <c r="E1235" s="155">
        <v>200</v>
      </c>
      <c r="F1235" s="166">
        <v>41145</v>
      </c>
      <c r="G1235" s="166">
        <v>41150</v>
      </c>
      <c r="H1235" s="157">
        <v>1</v>
      </c>
      <c r="P1235" s="160"/>
    </row>
    <row r="1236" spans="1:16" ht="15" customHeight="1" x14ac:dyDescent="0.25">
      <c r="A1236" s="155" t="s">
        <v>12</v>
      </c>
      <c r="B1236" s="155" t="s">
        <v>1233</v>
      </c>
      <c r="C1236" s="155" t="s">
        <v>2093</v>
      </c>
      <c r="D1236" s="155">
        <v>10</v>
      </c>
      <c r="E1236" s="155">
        <v>10</v>
      </c>
      <c r="F1236" s="166">
        <v>41145</v>
      </c>
      <c r="G1236" s="166">
        <v>41149</v>
      </c>
      <c r="H1236" s="157">
        <v>1</v>
      </c>
      <c r="P1236" s="160"/>
    </row>
    <row r="1237" spans="1:16" ht="15" customHeight="1" x14ac:dyDescent="0.25">
      <c r="A1237" s="155" t="s">
        <v>221</v>
      </c>
      <c r="B1237" s="155" t="s">
        <v>817</v>
      </c>
      <c r="C1237" s="155" t="s">
        <v>2094</v>
      </c>
      <c r="D1237" s="155">
        <v>7</v>
      </c>
      <c r="E1237" s="155">
        <v>7</v>
      </c>
      <c r="F1237" s="166">
        <v>41148</v>
      </c>
      <c r="G1237" s="166">
        <v>41152</v>
      </c>
      <c r="H1237" s="157">
        <v>1</v>
      </c>
      <c r="P1237" s="160"/>
    </row>
    <row r="1238" spans="1:16" ht="15" customHeight="1" x14ac:dyDescent="0.25">
      <c r="A1238" s="155" t="s">
        <v>820</v>
      </c>
      <c r="B1238" s="155" t="s">
        <v>439</v>
      </c>
      <c r="C1238" s="155" t="s">
        <v>2095</v>
      </c>
      <c r="D1238" s="155">
        <v>300</v>
      </c>
      <c r="E1238" s="155">
        <v>300</v>
      </c>
      <c r="F1238" s="166">
        <v>41148</v>
      </c>
      <c r="G1238" s="166">
        <v>41152</v>
      </c>
      <c r="H1238" s="157">
        <v>1</v>
      </c>
      <c r="P1238" s="160"/>
    </row>
    <row r="1239" spans="1:16" ht="15" customHeight="1" x14ac:dyDescent="0.25">
      <c r="A1239" s="155" t="s">
        <v>2096</v>
      </c>
      <c r="B1239" s="155" t="s">
        <v>2097</v>
      </c>
      <c r="C1239" s="155" t="s">
        <v>2098</v>
      </c>
      <c r="D1239" s="155">
        <v>250</v>
      </c>
      <c r="E1239" s="155">
        <v>250</v>
      </c>
      <c r="F1239" s="166">
        <v>41148</v>
      </c>
      <c r="G1239" s="166">
        <v>41151</v>
      </c>
      <c r="H1239" s="157">
        <v>1</v>
      </c>
      <c r="P1239" s="160"/>
    </row>
    <row r="1240" spans="1:16" ht="15" customHeight="1" x14ac:dyDescent="0.25">
      <c r="A1240" s="155" t="s">
        <v>820</v>
      </c>
      <c r="B1240" s="155" t="s">
        <v>594</v>
      </c>
      <c r="C1240" s="155" t="s">
        <v>2099</v>
      </c>
      <c r="D1240" s="155">
        <v>150</v>
      </c>
      <c r="E1240" s="155">
        <v>150</v>
      </c>
      <c r="F1240" s="166">
        <v>41149</v>
      </c>
      <c r="G1240" s="166">
        <v>41152</v>
      </c>
      <c r="H1240" s="157">
        <v>1</v>
      </c>
      <c r="P1240" s="160"/>
    </row>
    <row r="1241" spans="1:16" ht="15" customHeight="1" x14ac:dyDescent="0.25">
      <c r="A1241" s="155" t="s">
        <v>973</v>
      </c>
      <c r="B1241" s="155" t="s">
        <v>134</v>
      </c>
      <c r="C1241" s="155" t="s">
        <v>2100</v>
      </c>
      <c r="D1241" s="155">
        <v>180</v>
      </c>
      <c r="E1241" s="155">
        <v>192</v>
      </c>
      <c r="F1241" s="166">
        <v>41149</v>
      </c>
      <c r="G1241" s="166">
        <v>41159</v>
      </c>
      <c r="H1241" s="157">
        <v>1</v>
      </c>
      <c r="P1241" s="160"/>
    </row>
    <row r="1242" spans="1:16" ht="15" customHeight="1" x14ac:dyDescent="0.25">
      <c r="A1242" s="155" t="s">
        <v>973</v>
      </c>
      <c r="B1242" s="155" t="s">
        <v>134</v>
      </c>
      <c r="C1242" s="155" t="s">
        <v>364</v>
      </c>
      <c r="D1242" s="155">
        <v>180</v>
      </c>
      <c r="E1242" s="155">
        <v>192</v>
      </c>
      <c r="F1242" s="166">
        <v>41149</v>
      </c>
      <c r="G1242" s="166">
        <v>41243</v>
      </c>
      <c r="H1242" s="157">
        <v>1</v>
      </c>
      <c r="P1242" s="160"/>
    </row>
    <row r="1243" spans="1:16" ht="15" customHeight="1" x14ac:dyDescent="0.25">
      <c r="A1243" s="155" t="s">
        <v>520</v>
      </c>
      <c r="B1243" s="155" t="s">
        <v>964</v>
      </c>
      <c r="C1243" s="155" t="s">
        <v>2101</v>
      </c>
      <c r="D1243" s="155">
        <v>250</v>
      </c>
      <c r="E1243" s="155">
        <v>250</v>
      </c>
      <c r="F1243" s="166">
        <v>41149</v>
      </c>
      <c r="G1243" s="166">
        <v>41155</v>
      </c>
      <c r="H1243" s="157">
        <v>1</v>
      </c>
      <c r="P1243" s="160"/>
    </row>
    <row r="1244" spans="1:16" ht="15" customHeight="1" x14ac:dyDescent="0.25">
      <c r="A1244" s="155" t="s">
        <v>2714</v>
      </c>
      <c r="B1244" s="155" t="s">
        <v>2102</v>
      </c>
      <c r="C1244" s="155" t="s">
        <v>2103</v>
      </c>
      <c r="D1244" s="155">
        <v>150</v>
      </c>
      <c r="E1244" s="155">
        <v>150</v>
      </c>
      <c r="F1244" s="166">
        <v>41149</v>
      </c>
      <c r="G1244" s="166">
        <v>41152</v>
      </c>
      <c r="H1244" s="157">
        <v>1</v>
      </c>
      <c r="P1244" s="160"/>
    </row>
    <row r="1245" spans="1:16" ht="15" customHeight="1" x14ac:dyDescent="0.25">
      <c r="A1245" s="155" t="s">
        <v>559</v>
      </c>
      <c r="B1245" s="155" t="s">
        <v>1849</v>
      </c>
      <c r="C1245" s="155" t="s">
        <v>2104</v>
      </c>
      <c r="D1245" s="155">
        <v>1000</v>
      </c>
      <c r="E1245" s="155">
        <v>1000</v>
      </c>
      <c r="F1245" s="166">
        <v>41149</v>
      </c>
      <c r="G1245" s="166">
        <v>41156</v>
      </c>
      <c r="H1245" s="157">
        <v>1</v>
      </c>
      <c r="P1245" s="160"/>
    </row>
    <row r="1246" spans="1:16" ht="15" customHeight="1" x14ac:dyDescent="0.25">
      <c r="A1246" s="155" t="s">
        <v>559</v>
      </c>
      <c r="B1246" s="155" t="s">
        <v>1560</v>
      </c>
      <c r="C1246" s="155" t="s">
        <v>2105</v>
      </c>
      <c r="D1246" s="155">
        <v>1300</v>
      </c>
      <c r="E1246" s="155">
        <v>1300</v>
      </c>
      <c r="F1246" s="166">
        <v>41149</v>
      </c>
      <c r="G1246" s="166">
        <v>41156</v>
      </c>
      <c r="H1246" s="157">
        <v>1</v>
      </c>
      <c r="P1246" s="160"/>
    </row>
    <row r="1247" spans="1:16" ht="15" customHeight="1" x14ac:dyDescent="0.25">
      <c r="A1247" s="155" t="s">
        <v>2106</v>
      </c>
      <c r="B1247" s="155" t="s">
        <v>2107</v>
      </c>
      <c r="C1247" s="155" t="s">
        <v>2108</v>
      </c>
      <c r="D1247" s="155">
        <v>25</v>
      </c>
      <c r="E1247" s="155">
        <v>25</v>
      </c>
      <c r="F1247" s="166">
        <v>41149</v>
      </c>
      <c r="G1247" s="166">
        <v>41152</v>
      </c>
      <c r="H1247" s="157">
        <v>1</v>
      </c>
      <c r="P1247" s="160"/>
    </row>
    <row r="1248" spans="1:16" ht="15" customHeight="1" x14ac:dyDescent="0.25">
      <c r="A1248" s="155" t="s">
        <v>46</v>
      </c>
      <c r="B1248" s="155" t="s">
        <v>1880</v>
      </c>
      <c r="C1248" s="155" t="s">
        <v>2109</v>
      </c>
      <c r="D1248" s="155">
        <v>25</v>
      </c>
      <c r="E1248" s="155">
        <v>25</v>
      </c>
      <c r="F1248" s="166">
        <v>41149</v>
      </c>
      <c r="G1248" s="166">
        <v>41150</v>
      </c>
      <c r="H1248" s="157">
        <v>1</v>
      </c>
      <c r="P1248" s="160"/>
    </row>
    <row r="1249" spans="1:16" ht="15" customHeight="1" x14ac:dyDescent="0.25">
      <c r="A1249" s="155" t="s">
        <v>1962</v>
      </c>
      <c r="B1249" s="155" t="s">
        <v>2110</v>
      </c>
      <c r="C1249" s="155" t="s">
        <v>2111</v>
      </c>
      <c r="D1249" s="155">
        <v>3</v>
      </c>
      <c r="E1249" s="155">
        <v>3</v>
      </c>
      <c r="F1249" s="166">
        <v>41149</v>
      </c>
      <c r="G1249" s="166">
        <v>41150</v>
      </c>
      <c r="H1249" s="157">
        <v>1</v>
      </c>
      <c r="P1249" s="160"/>
    </row>
    <row r="1250" spans="1:16" ht="15" customHeight="1" x14ac:dyDescent="0.25">
      <c r="A1250" s="155" t="s">
        <v>820</v>
      </c>
      <c r="B1250" s="155" t="s">
        <v>594</v>
      </c>
      <c r="C1250" s="155" t="s">
        <v>2112</v>
      </c>
      <c r="D1250" s="155">
        <v>150</v>
      </c>
      <c r="E1250" s="155">
        <v>150</v>
      </c>
      <c r="F1250" s="166">
        <v>41149</v>
      </c>
      <c r="G1250" s="166">
        <v>41152</v>
      </c>
      <c r="H1250" s="157">
        <v>1</v>
      </c>
      <c r="P1250" s="160"/>
    </row>
    <row r="1251" spans="1:16" ht="15" customHeight="1" x14ac:dyDescent="0.25">
      <c r="A1251" s="155" t="s">
        <v>899</v>
      </c>
      <c r="B1251" s="155" t="s">
        <v>2113</v>
      </c>
      <c r="C1251" s="155" t="s">
        <v>2114</v>
      </c>
      <c r="D1251" s="155">
        <v>25</v>
      </c>
      <c r="E1251" s="155">
        <v>25</v>
      </c>
      <c r="F1251" s="166">
        <v>41150</v>
      </c>
      <c r="G1251" s="166">
        <v>41155</v>
      </c>
      <c r="H1251" s="157">
        <v>1</v>
      </c>
      <c r="I1251" s="192" t="s">
        <v>1847</v>
      </c>
      <c r="P1251" s="160"/>
    </row>
    <row r="1252" spans="1:16" ht="15" customHeight="1" x14ac:dyDescent="0.25">
      <c r="A1252" s="155" t="s">
        <v>29</v>
      </c>
      <c r="B1252" s="155" t="s">
        <v>2115</v>
      </c>
      <c r="C1252" s="155" t="s">
        <v>2116</v>
      </c>
      <c r="D1252" s="155">
        <v>20</v>
      </c>
      <c r="E1252" s="155">
        <v>22</v>
      </c>
      <c r="F1252" s="166">
        <v>41150</v>
      </c>
      <c r="G1252" s="166">
        <v>41155</v>
      </c>
      <c r="H1252" s="157">
        <v>1</v>
      </c>
      <c r="P1252" s="160"/>
    </row>
    <row r="1253" spans="1:16" ht="15" customHeight="1" x14ac:dyDescent="0.25">
      <c r="A1253" s="155" t="s">
        <v>997</v>
      </c>
      <c r="B1253" s="155" t="s">
        <v>473</v>
      </c>
      <c r="C1253" s="155" t="s">
        <v>2117</v>
      </c>
      <c r="D1253" s="155">
        <v>100</v>
      </c>
      <c r="E1253" s="155">
        <v>100</v>
      </c>
      <c r="F1253" s="166">
        <v>41150</v>
      </c>
      <c r="G1253" s="166">
        <v>41156</v>
      </c>
      <c r="H1253" s="157">
        <v>1</v>
      </c>
      <c r="P1253" s="160"/>
    </row>
    <row r="1254" spans="1:16" ht="15" customHeight="1" x14ac:dyDescent="0.25">
      <c r="A1254" s="155" t="s">
        <v>563</v>
      </c>
      <c r="B1254" s="155" t="s">
        <v>2118</v>
      </c>
      <c r="C1254" s="155" t="s">
        <v>2119</v>
      </c>
      <c r="D1254" s="155">
        <v>100</v>
      </c>
      <c r="E1254" s="155">
        <v>65</v>
      </c>
      <c r="F1254" s="166">
        <v>41150</v>
      </c>
      <c r="G1254" s="166">
        <v>41192</v>
      </c>
      <c r="H1254" s="157">
        <v>1</v>
      </c>
      <c r="P1254" s="160"/>
    </row>
    <row r="1255" spans="1:16" ht="15" customHeight="1" x14ac:dyDescent="0.25">
      <c r="A1255" s="155" t="s">
        <v>173</v>
      </c>
      <c r="B1255" s="155" t="s">
        <v>1782</v>
      </c>
      <c r="C1255" s="155" t="s">
        <v>2120</v>
      </c>
      <c r="D1255" s="155">
        <v>501</v>
      </c>
      <c r="E1255" s="155">
        <v>501</v>
      </c>
      <c r="F1255" s="166">
        <v>41151</v>
      </c>
      <c r="G1255" s="166">
        <v>41155</v>
      </c>
      <c r="H1255" s="157">
        <v>1</v>
      </c>
      <c r="P1255" s="160"/>
    </row>
    <row r="1256" spans="1:16" ht="15" customHeight="1" x14ac:dyDescent="0.25">
      <c r="A1256" s="155" t="s">
        <v>254</v>
      </c>
      <c r="B1256" s="155" t="s">
        <v>255</v>
      </c>
      <c r="C1256" s="155" t="s">
        <v>2121</v>
      </c>
      <c r="D1256" s="155">
        <v>50</v>
      </c>
      <c r="E1256" s="155">
        <v>50</v>
      </c>
      <c r="F1256" s="166">
        <v>41151</v>
      </c>
      <c r="G1256" s="166">
        <v>41156</v>
      </c>
      <c r="H1256" s="157">
        <v>1</v>
      </c>
      <c r="P1256" s="160"/>
    </row>
    <row r="1257" spans="1:16" ht="15" customHeight="1" x14ac:dyDescent="0.25">
      <c r="A1257" s="155" t="s">
        <v>254</v>
      </c>
      <c r="B1257" s="155" t="s">
        <v>149</v>
      </c>
      <c r="C1257" s="155" t="s">
        <v>2122</v>
      </c>
      <c r="D1257" s="155">
        <v>25</v>
      </c>
      <c r="E1257" s="155">
        <v>25</v>
      </c>
      <c r="F1257" s="166">
        <v>41151</v>
      </c>
      <c r="G1257" s="166">
        <v>41156</v>
      </c>
      <c r="H1257" s="157">
        <v>1</v>
      </c>
      <c r="P1257" s="160"/>
    </row>
    <row r="1258" spans="1:16" ht="15" customHeight="1" x14ac:dyDescent="0.25">
      <c r="A1258" s="155" t="s">
        <v>254</v>
      </c>
      <c r="B1258" s="155" t="s">
        <v>255</v>
      </c>
      <c r="C1258" s="155" t="s">
        <v>316</v>
      </c>
      <c r="D1258" s="155">
        <v>50</v>
      </c>
      <c r="E1258" s="155">
        <v>50</v>
      </c>
      <c r="F1258" s="166">
        <v>41151</v>
      </c>
      <c r="G1258" s="166">
        <v>41156</v>
      </c>
      <c r="H1258" s="157">
        <v>1</v>
      </c>
      <c r="P1258" s="160"/>
    </row>
    <row r="1259" spans="1:16" ht="15" customHeight="1" x14ac:dyDescent="0.25">
      <c r="A1259" s="155" t="s">
        <v>71</v>
      </c>
      <c r="B1259" s="155" t="s">
        <v>72</v>
      </c>
      <c r="C1259" s="155" t="s">
        <v>2123</v>
      </c>
      <c r="D1259" s="155">
        <v>150</v>
      </c>
      <c r="E1259" s="155">
        <v>150</v>
      </c>
      <c r="F1259" s="166">
        <v>41152</v>
      </c>
      <c r="G1259" s="166">
        <v>41157</v>
      </c>
      <c r="H1259" s="157">
        <v>1</v>
      </c>
      <c r="P1259" s="160"/>
    </row>
    <row r="1260" spans="1:16" ht="15" customHeight="1" x14ac:dyDescent="0.25">
      <c r="A1260" s="155" t="s">
        <v>71</v>
      </c>
      <c r="B1260" s="155" t="s">
        <v>74</v>
      </c>
      <c r="C1260" s="155" t="s">
        <v>364</v>
      </c>
      <c r="D1260" s="155">
        <v>50</v>
      </c>
      <c r="E1260" s="155">
        <v>50</v>
      </c>
      <c r="F1260" s="166">
        <v>41152</v>
      </c>
      <c r="G1260" s="166">
        <v>41157</v>
      </c>
      <c r="H1260" s="157">
        <v>1</v>
      </c>
      <c r="P1260" s="160"/>
    </row>
    <row r="1261" spans="1:16" ht="15" customHeight="1" x14ac:dyDescent="0.25">
      <c r="A1261" s="155" t="s">
        <v>42</v>
      </c>
      <c r="B1261" s="155" t="s">
        <v>2124</v>
      </c>
      <c r="C1261" s="155" t="s">
        <v>2125</v>
      </c>
      <c r="D1261" s="155">
        <v>100</v>
      </c>
      <c r="E1261" s="155">
        <v>100</v>
      </c>
      <c r="F1261" s="166">
        <v>41152</v>
      </c>
      <c r="G1261" s="166">
        <v>41159</v>
      </c>
      <c r="H1261" s="157">
        <v>1</v>
      </c>
      <c r="P1261" s="160"/>
    </row>
    <row r="1262" spans="1:16" ht="15" customHeight="1" x14ac:dyDescent="0.25">
      <c r="A1262" s="155" t="s">
        <v>42</v>
      </c>
      <c r="B1262" s="155" t="s">
        <v>1744</v>
      </c>
      <c r="C1262" s="155" t="s">
        <v>2126</v>
      </c>
      <c r="D1262" s="155">
        <v>600</v>
      </c>
      <c r="E1262" s="155">
        <v>600</v>
      </c>
      <c r="F1262" s="166">
        <v>41152</v>
      </c>
      <c r="G1262" s="166">
        <v>41159</v>
      </c>
      <c r="H1262" s="157">
        <v>1</v>
      </c>
      <c r="P1262" s="160"/>
    </row>
    <row r="1263" spans="1:16" ht="15" customHeight="1" x14ac:dyDescent="0.25">
      <c r="A1263" s="155" t="s">
        <v>286</v>
      </c>
      <c r="B1263" s="155" t="s">
        <v>581</v>
      </c>
      <c r="C1263" s="155" t="s">
        <v>2127</v>
      </c>
      <c r="D1263" s="155">
        <v>50</v>
      </c>
      <c r="E1263" s="155">
        <v>50</v>
      </c>
      <c r="F1263" s="166">
        <v>41152</v>
      </c>
      <c r="G1263" s="166">
        <v>41157</v>
      </c>
      <c r="H1263" s="157">
        <v>1</v>
      </c>
      <c r="P1263" s="160"/>
    </row>
    <row r="1264" spans="1:16" ht="15" customHeight="1" x14ac:dyDescent="0.25">
      <c r="A1264" s="155" t="s">
        <v>286</v>
      </c>
      <c r="B1264" s="155" t="s">
        <v>1023</v>
      </c>
      <c r="C1264" s="155" t="s">
        <v>2128</v>
      </c>
      <c r="D1264" s="155">
        <v>150</v>
      </c>
      <c r="E1264" s="155">
        <v>150</v>
      </c>
      <c r="F1264" s="166">
        <v>41152</v>
      </c>
      <c r="G1264" s="166">
        <v>41162</v>
      </c>
      <c r="H1264" s="157">
        <v>1</v>
      </c>
      <c r="P1264" s="160"/>
    </row>
    <row r="1265" spans="1:16" ht="15" customHeight="1" x14ac:dyDescent="0.25">
      <c r="A1265" s="155" t="s">
        <v>2129</v>
      </c>
      <c r="B1265" s="155" t="s">
        <v>2130</v>
      </c>
      <c r="C1265" s="155" t="s">
        <v>2131</v>
      </c>
      <c r="D1265" s="155">
        <v>3</v>
      </c>
      <c r="E1265" s="155">
        <v>3</v>
      </c>
      <c r="F1265" s="166">
        <v>41156</v>
      </c>
      <c r="G1265" s="166">
        <v>41164</v>
      </c>
      <c r="H1265" s="157">
        <v>1</v>
      </c>
      <c r="P1265" s="160"/>
    </row>
    <row r="1266" spans="1:16" ht="15" customHeight="1" x14ac:dyDescent="0.25">
      <c r="A1266" s="155" t="s">
        <v>2129</v>
      </c>
      <c r="B1266" s="155" t="s">
        <v>2132</v>
      </c>
      <c r="C1266" s="155" t="s">
        <v>2133</v>
      </c>
      <c r="D1266" s="155">
        <v>3</v>
      </c>
      <c r="E1266" s="155">
        <v>3</v>
      </c>
      <c r="F1266" s="166">
        <v>41156</v>
      </c>
      <c r="G1266" s="166">
        <v>41166</v>
      </c>
      <c r="H1266" s="157">
        <v>1</v>
      </c>
      <c r="P1266" s="160"/>
    </row>
    <row r="1267" spans="1:16" ht="15" customHeight="1" x14ac:dyDescent="0.25">
      <c r="A1267" s="155" t="s">
        <v>145</v>
      </c>
      <c r="B1267" s="155" t="s">
        <v>676</v>
      </c>
      <c r="C1267" s="155" t="s">
        <v>2134</v>
      </c>
      <c r="D1267" s="155">
        <v>300</v>
      </c>
      <c r="E1267" s="155">
        <v>300</v>
      </c>
      <c r="F1267" s="166">
        <v>41156</v>
      </c>
      <c r="G1267" s="166">
        <v>41159</v>
      </c>
      <c r="H1267" s="157">
        <v>1</v>
      </c>
      <c r="P1267" s="160"/>
    </row>
    <row r="1268" spans="1:16" ht="15" customHeight="1" x14ac:dyDescent="0.25">
      <c r="A1268" s="155" t="s">
        <v>71</v>
      </c>
      <c r="B1268" s="155" t="s">
        <v>154</v>
      </c>
      <c r="C1268" s="155" t="s">
        <v>2135</v>
      </c>
      <c r="D1268" s="155">
        <v>6</v>
      </c>
      <c r="E1268" s="155">
        <v>6</v>
      </c>
      <c r="F1268" s="166">
        <v>41156</v>
      </c>
      <c r="G1268" s="166">
        <v>41159</v>
      </c>
      <c r="H1268" s="157">
        <v>1</v>
      </c>
      <c r="P1268" s="160"/>
    </row>
    <row r="1269" spans="1:16" ht="15" customHeight="1" x14ac:dyDescent="0.25">
      <c r="A1269" s="155" t="s">
        <v>71</v>
      </c>
      <c r="B1269" s="155" t="s">
        <v>1550</v>
      </c>
      <c r="C1269" s="155" t="s">
        <v>2136</v>
      </c>
      <c r="D1269" s="155">
        <v>5</v>
      </c>
      <c r="E1269" s="155">
        <v>5</v>
      </c>
      <c r="F1269" s="166">
        <v>41156</v>
      </c>
      <c r="G1269" s="166">
        <v>41162</v>
      </c>
      <c r="H1269" s="157">
        <v>1</v>
      </c>
      <c r="P1269" s="160"/>
    </row>
    <row r="1270" spans="1:16" ht="15" customHeight="1" x14ac:dyDescent="0.25">
      <c r="A1270" s="155" t="s">
        <v>2714</v>
      </c>
      <c r="B1270" s="155" t="s">
        <v>2059</v>
      </c>
      <c r="C1270" s="155" t="s">
        <v>2137</v>
      </c>
      <c r="D1270" s="155">
        <v>800</v>
      </c>
      <c r="E1270" s="155">
        <v>760</v>
      </c>
      <c r="F1270" s="166">
        <v>41156</v>
      </c>
      <c r="G1270" s="166">
        <v>41158</v>
      </c>
      <c r="H1270" s="157">
        <v>1</v>
      </c>
      <c r="I1270" s="192" t="s">
        <v>1855</v>
      </c>
      <c r="P1270" s="160"/>
    </row>
    <row r="1271" spans="1:16" ht="15" customHeight="1" x14ac:dyDescent="0.25">
      <c r="A1271" s="155" t="s">
        <v>145</v>
      </c>
      <c r="B1271" s="155" t="s">
        <v>2138</v>
      </c>
      <c r="C1271" s="155" t="s">
        <v>2139</v>
      </c>
      <c r="D1271" s="155">
        <v>10</v>
      </c>
      <c r="E1271" s="155">
        <v>10</v>
      </c>
      <c r="F1271" s="166">
        <v>41157</v>
      </c>
      <c r="G1271" s="166">
        <v>41162</v>
      </c>
      <c r="H1271" s="157">
        <v>1</v>
      </c>
      <c r="P1271" s="160"/>
    </row>
    <row r="1272" spans="1:16" ht="15" customHeight="1" x14ac:dyDescent="0.25">
      <c r="A1272" s="155" t="s">
        <v>36</v>
      </c>
      <c r="B1272" s="155" t="s">
        <v>2140</v>
      </c>
      <c r="C1272" s="155" t="s">
        <v>2141</v>
      </c>
      <c r="D1272" s="155">
        <v>10</v>
      </c>
      <c r="E1272" s="155">
        <v>10</v>
      </c>
      <c r="F1272" s="166">
        <v>41157</v>
      </c>
      <c r="G1272" s="166">
        <v>41159</v>
      </c>
      <c r="H1272" s="157">
        <v>1</v>
      </c>
      <c r="P1272" s="160"/>
    </row>
    <row r="1273" spans="1:16" ht="15" customHeight="1" x14ac:dyDescent="0.25">
      <c r="A1273" s="155" t="s">
        <v>71</v>
      </c>
      <c r="B1273" s="155" t="s">
        <v>2142</v>
      </c>
      <c r="C1273" s="155" t="s">
        <v>2143</v>
      </c>
      <c r="D1273" s="155">
        <v>5</v>
      </c>
      <c r="E1273" s="155">
        <v>5</v>
      </c>
      <c r="F1273" s="166">
        <v>41157</v>
      </c>
      <c r="G1273" s="166">
        <v>41159</v>
      </c>
      <c r="H1273" s="157">
        <v>1</v>
      </c>
      <c r="P1273" s="160"/>
    </row>
    <row r="1274" spans="1:16" ht="15" customHeight="1" x14ac:dyDescent="0.25">
      <c r="A1274" s="155" t="s">
        <v>2144</v>
      </c>
      <c r="B1274" s="155" t="s">
        <v>57</v>
      </c>
      <c r="C1274" s="155" t="s">
        <v>2145</v>
      </c>
      <c r="D1274" s="155">
        <v>10</v>
      </c>
      <c r="E1274" s="155">
        <v>10</v>
      </c>
      <c r="F1274" s="166">
        <v>41157</v>
      </c>
      <c r="G1274" s="166" t="s">
        <v>2146</v>
      </c>
      <c r="H1274" s="157">
        <v>1</v>
      </c>
      <c r="I1274" s="192" t="s">
        <v>2147</v>
      </c>
      <c r="P1274" s="160"/>
    </row>
    <row r="1275" spans="1:16" ht="15" customHeight="1" x14ac:dyDescent="0.25">
      <c r="A1275" s="155" t="s">
        <v>2148</v>
      </c>
      <c r="B1275" s="155" t="s">
        <v>2149</v>
      </c>
      <c r="C1275" s="155" t="s">
        <v>2150</v>
      </c>
      <c r="D1275" s="155">
        <v>3</v>
      </c>
      <c r="E1275" s="155">
        <v>3</v>
      </c>
      <c r="F1275" s="166">
        <v>41158</v>
      </c>
      <c r="G1275" s="166">
        <v>41158</v>
      </c>
      <c r="H1275" s="157">
        <v>1</v>
      </c>
      <c r="I1275" s="192" t="s">
        <v>2151</v>
      </c>
      <c r="P1275" s="160"/>
    </row>
    <row r="1276" spans="1:16" ht="15" customHeight="1" x14ac:dyDescent="0.25">
      <c r="A1276" s="155" t="s">
        <v>2148</v>
      </c>
      <c r="B1276" s="155" t="s">
        <v>2152</v>
      </c>
      <c r="C1276" s="155" t="s">
        <v>2153</v>
      </c>
      <c r="D1276" s="155">
        <v>1</v>
      </c>
      <c r="E1276" s="155">
        <v>1</v>
      </c>
      <c r="F1276" s="166">
        <v>41158</v>
      </c>
      <c r="G1276" s="166">
        <v>41166</v>
      </c>
      <c r="H1276" s="157">
        <v>1</v>
      </c>
      <c r="P1276" s="160"/>
    </row>
    <row r="1277" spans="1:16" ht="15" customHeight="1" x14ac:dyDescent="0.25">
      <c r="A1277" s="155" t="s">
        <v>71</v>
      </c>
      <c r="B1277" s="155" t="s">
        <v>154</v>
      </c>
      <c r="C1277" s="155" t="s">
        <v>2154</v>
      </c>
      <c r="D1277" s="155">
        <v>4</v>
      </c>
      <c r="E1277" s="155">
        <v>4</v>
      </c>
      <c r="F1277" s="166">
        <v>41158</v>
      </c>
      <c r="G1277" s="166">
        <v>41166</v>
      </c>
      <c r="H1277" s="157">
        <v>1</v>
      </c>
      <c r="P1277" s="160"/>
    </row>
    <row r="1278" spans="1:16" ht="15" customHeight="1" x14ac:dyDescent="0.25">
      <c r="A1278" s="155" t="s">
        <v>71</v>
      </c>
      <c r="B1278" s="155" t="s">
        <v>154</v>
      </c>
      <c r="C1278" s="155" t="s">
        <v>2155</v>
      </c>
      <c r="D1278" s="155">
        <v>5</v>
      </c>
      <c r="E1278" s="155">
        <v>5</v>
      </c>
      <c r="F1278" s="166">
        <v>41158</v>
      </c>
      <c r="G1278" s="166">
        <v>41165</v>
      </c>
      <c r="H1278" s="157">
        <v>1</v>
      </c>
      <c r="P1278" s="160"/>
    </row>
    <row r="1279" spans="1:16" ht="15" customHeight="1" x14ac:dyDescent="0.25">
      <c r="A1279" s="155" t="s">
        <v>173</v>
      </c>
      <c r="B1279" s="155" t="s">
        <v>1339</v>
      </c>
      <c r="C1279" s="155" t="s">
        <v>2156</v>
      </c>
      <c r="D1279" s="155">
        <v>104</v>
      </c>
      <c r="E1279" s="155">
        <v>104</v>
      </c>
      <c r="F1279" s="166">
        <v>41158</v>
      </c>
      <c r="G1279" s="166">
        <v>41164</v>
      </c>
      <c r="H1279" s="157">
        <v>1</v>
      </c>
      <c r="P1279" s="160"/>
    </row>
    <row r="1280" spans="1:16" ht="15" customHeight="1" x14ac:dyDescent="0.25">
      <c r="A1280" s="155" t="s">
        <v>173</v>
      </c>
      <c r="B1280" s="155" t="s">
        <v>445</v>
      </c>
      <c r="C1280" s="155" t="s">
        <v>364</v>
      </c>
      <c r="D1280" s="155">
        <v>104</v>
      </c>
      <c r="E1280" s="155">
        <v>104</v>
      </c>
      <c r="F1280" s="166">
        <v>41158</v>
      </c>
      <c r="G1280" s="166">
        <v>41164</v>
      </c>
      <c r="H1280" s="157">
        <v>1</v>
      </c>
      <c r="P1280" s="160"/>
    </row>
    <row r="1281" spans="1:16" ht="15" customHeight="1" x14ac:dyDescent="0.25">
      <c r="A1281" s="155" t="s">
        <v>1419</v>
      </c>
      <c r="B1281" s="155" t="s">
        <v>2157</v>
      </c>
      <c r="C1281" s="155" t="s">
        <v>2158</v>
      </c>
      <c r="D1281" s="155">
        <v>18</v>
      </c>
      <c r="E1281" s="155">
        <v>18</v>
      </c>
      <c r="F1281" s="166">
        <v>41158</v>
      </c>
      <c r="G1281" s="166">
        <v>41166</v>
      </c>
      <c r="H1281" s="157">
        <v>1</v>
      </c>
      <c r="P1281" s="160"/>
    </row>
    <row r="1282" spans="1:16" ht="15" customHeight="1" x14ac:dyDescent="0.25">
      <c r="A1282" s="155" t="s">
        <v>327</v>
      </c>
      <c r="B1282" s="155" t="s">
        <v>1760</v>
      </c>
      <c r="C1282" s="155" t="s">
        <v>2159</v>
      </c>
      <c r="D1282" s="155">
        <v>20</v>
      </c>
      <c r="E1282" s="155">
        <v>20</v>
      </c>
      <c r="F1282" s="166">
        <v>41158</v>
      </c>
      <c r="G1282" s="166">
        <v>41159</v>
      </c>
      <c r="H1282" s="157">
        <v>1</v>
      </c>
      <c r="P1282" s="160"/>
    </row>
    <row r="1283" spans="1:16" ht="15" customHeight="1" x14ac:dyDescent="0.25">
      <c r="A1283" s="155" t="s">
        <v>327</v>
      </c>
      <c r="B1283" s="155" t="s">
        <v>1761</v>
      </c>
      <c r="C1283" s="155" t="s">
        <v>284</v>
      </c>
      <c r="D1283" s="155">
        <v>10</v>
      </c>
      <c r="E1283" s="155">
        <v>10</v>
      </c>
      <c r="F1283" s="166">
        <v>41158</v>
      </c>
      <c r="G1283" s="166">
        <v>41159</v>
      </c>
      <c r="H1283" s="157">
        <v>1</v>
      </c>
      <c r="P1283" s="160"/>
    </row>
    <row r="1284" spans="1:16" ht="15" customHeight="1" x14ac:dyDescent="0.25">
      <c r="A1284" s="155" t="s">
        <v>2714</v>
      </c>
      <c r="B1284" s="155" t="s">
        <v>1837</v>
      </c>
      <c r="C1284" s="155" t="s">
        <v>2160</v>
      </c>
      <c r="D1284" s="155">
        <v>50</v>
      </c>
      <c r="E1284" s="155">
        <v>50</v>
      </c>
      <c r="F1284" s="166">
        <v>41159</v>
      </c>
      <c r="G1284" s="166">
        <v>41169</v>
      </c>
      <c r="H1284" s="157">
        <v>1</v>
      </c>
      <c r="P1284" s="160"/>
    </row>
    <row r="1285" spans="1:16" ht="15" customHeight="1" x14ac:dyDescent="0.25">
      <c r="A1285" s="155" t="s">
        <v>1419</v>
      </c>
      <c r="B1285" s="155" t="s">
        <v>626</v>
      </c>
      <c r="C1285" s="155" t="s">
        <v>2161</v>
      </c>
      <c r="D1285" s="155">
        <v>2000</v>
      </c>
      <c r="E1285" s="155">
        <v>2000</v>
      </c>
      <c r="F1285" s="166">
        <v>41159</v>
      </c>
      <c r="G1285" s="166">
        <v>41163</v>
      </c>
      <c r="H1285" s="157">
        <v>1</v>
      </c>
      <c r="P1285" s="160"/>
    </row>
    <row r="1286" spans="1:16" ht="15" customHeight="1" x14ac:dyDescent="0.25">
      <c r="A1286" s="155" t="s">
        <v>1114</v>
      </c>
      <c r="B1286" s="155" t="s">
        <v>1317</v>
      </c>
      <c r="C1286" s="155" t="s">
        <v>2162</v>
      </c>
      <c r="D1286" s="155">
        <v>5</v>
      </c>
      <c r="E1286" s="155">
        <v>5</v>
      </c>
      <c r="F1286" s="166">
        <v>41159</v>
      </c>
      <c r="G1286" s="166">
        <v>41162</v>
      </c>
      <c r="H1286" s="157">
        <v>1</v>
      </c>
      <c r="P1286" s="160"/>
    </row>
    <row r="1287" spans="1:16" ht="15" customHeight="1" x14ac:dyDescent="0.25">
      <c r="A1287" s="155" t="s">
        <v>520</v>
      </c>
      <c r="B1287" s="155" t="s">
        <v>964</v>
      </c>
      <c r="C1287" s="155" t="s">
        <v>2163</v>
      </c>
      <c r="D1287" s="155">
        <v>160</v>
      </c>
      <c r="E1287" s="155">
        <v>160</v>
      </c>
      <c r="F1287" s="166">
        <v>41159</v>
      </c>
      <c r="G1287" s="166">
        <v>41172</v>
      </c>
      <c r="H1287" s="157">
        <v>1</v>
      </c>
      <c r="P1287" s="160"/>
    </row>
    <row r="1288" spans="1:16" ht="15" customHeight="1" x14ac:dyDescent="0.25">
      <c r="A1288" s="155" t="s">
        <v>520</v>
      </c>
      <c r="B1288" s="155" t="s">
        <v>1267</v>
      </c>
      <c r="C1288" s="155" t="s">
        <v>2069</v>
      </c>
      <c r="D1288" s="155">
        <v>500</v>
      </c>
      <c r="E1288" s="155">
        <v>500</v>
      </c>
      <c r="F1288" s="166">
        <v>41159</v>
      </c>
      <c r="G1288" s="166" t="s">
        <v>829</v>
      </c>
      <c r="H1288" s="157">
        <v>1</v>
      </c>
      <c r="P1288" s="160"/>
    </row>
    <row r="1289" spans="1:16" ht="15" customHeight="1" x14ac:dyDescent="0.25">
      <c r="A1289" s="155" t="s">
        <v>71</v>
      </c>
      <c r="B1289" s="155" t="s">
        <v>583</v>
      </c>
      <c r="C1289" s="155" t="s">
        <v>2164</v>
      </c>
      <c r="D1289" s="155">
        <v>5</v>
      </c>
      <c r="E1289" s="155">
        <v>5</v>
      </c>
      <c r="F1289" s="166">
        <v>41159</v>
      </c>
      <c r="G1289" s="166">
        <v>41165</v>
      </c>
      <c r="H1289" s="157">
        <v>1</v>
      </c>
      <c r="P1289" s="160"/>
    </row>
    <row r="1290" spans="1:16" ht="15" customHeight="1" x14ac:dyDescent="0.25">
      <c r="A1290" s="155" t="s">
        <v>261</v>
      </c>
      <c r="B1290" s="155" t="s">
        <v>1821</v>
      </c>
      <c r="C1290" s="155" t="s">
        <v>2170</v>
      </c>
      <c r="D1290" s="155">
        <v>10</v>
      </c>
      <c r="E1290" s="155">
        <v>10</v>
      </c>
      <c r="F1290" s="166">
        <v>41159</v>
      </c>
      <c r="G1290" s="166">
        <v>41169</v>
      </c>
      <c r="H1290" s="157">
        <v>1</v>
      </c>
      <c r="P1290" s="160"/>
    </row>
    <row r="1291" spans="1:16" ht="15" customHeight="1" x14ac:dyDescent="0.25">
      <c r="A1291" s="155" t="s">
        <v>559</v>
      </c>
      <c r="B1291" s="155" t="s">
        <v>2265</v>
      </c>
      <c r="C1291" s="155" t="s">
        <v>2266</v>
      </c>
      <c r="D1291" s="155">
        <v>15000</v>
      </c>
      <c r="E1291" s="155">
        <v>15038</v>
      </c>
      <c r="F1291" s="166">
        <v>41162</v>
      </c>
      <c r="G1291" s="166">
        <v>41172</v>
      </c>
      <c r="H1291" s="157">
        <v>1</v>
      </c>
      <c r="P1291" s="160"/>
    </row>
    <row r="1292" spans="1:16" ht="15" customHeight="1" x14ac:dyDescent="0.25">
      <c r="A1292" s="155" t="s">
        <v>29</v>
      </c>
      <c r="B1292" s="155" t="s">
        <v>2267</v>
      </c>
      <c r="C1292" s="155" t="s">
        <v>2268</v>
      </c>
      <c r="D1292" s="155">
        <v>200</v>
      </c>
      <c r="E1292" s="155">
        <v>223</v>
      </c>
      <c r="F1292" s="166">
        <v>41162</v>
      </c>
      <c r="G1292" s="166">
        <v>41169</v>
      </c>
      <c r="H1292" s="157">
        <v>1</v>
      </c>
      <c r="P1292" s="160"/>
    </row>
    <row r="1293" spans="1:16" ht="15" customHeight="1" x14ac:dyDescent="0.25">
      <c r="A1293" s="155" t="s">
        <v>39</v>
      </c>
      <c r="B1293" s="155" t="s">
        <v>437</v>
      </c>
      <c r="C1293" s="155" t="s">
        <v>2269</v>
      </c>
      <c r="D1293" s="155">
        <v>100</v>
      </c>
      <c r="E1293" s="155">
        <v>100</v>
      </c>
      <c r="F1293" s="166">
        <v>41162</v>
      </c>
      <c r="G1293" s="166">
        <v>41171</v>
      </c>
      <c r="H1293" s="157">
        <v>1</v>
      </c>
      <c r="P1293" s="160"/>
    </row>
    <row r="1294" spans="1:16" ht="15" customHeight="1" x14ac:dyDescent="0.25">
      <c r="A1294" s="155" t="s">
        <v>2270</v>
      </c>
      <c r="B1294" s="155" t="s">
        <v>2271</v>
      </c>
      <c r="C1294" s="155" t="s">
        <v>2272</v>
      </c>
      <c r="D1294" s="155">
        <v>10</v>
      </c>
      <c r="E1294" s="155">
        <v>10</v>
      </c>
      <c r="F1294" s="166">
        <v>41162</v>
      </c>
      <c r="G1294" s="166">
        <v>41164</v>
      </c>
      <c r="H1294" s="157">
        <v>1</v>
      </c>
      <c r="P1294" s="160"/>
    </row>
    <row r="1295" spans="1:16" ht="15" customHeight="1" x14ac:dyDescent="0.25">
      <c r="A1295" s="155" t="s">
        <v>2270</v>
      </c>
      <c r="B1295" s="155" t="s">
        <v>2273</v>
      </c>
      <c r="C1295" s="155" t="s">
        <v>364</v>
      </c>
      <c r="D1295" s="155">
        <v>10</v>
      </c>
      <c r="E1295" s="155">
        <v>10</v>
      </c>
      <c r="F1295" s="166">
        <v>41162</v>
      </c>
      <c r="G1295" s="166">
        <v>41164</v>
      </c>
      <c r="H1295" s="157">
        <v>1</v>
      </c>
      <c r="P1295" s="160"/>
    </row>
    <row r="1296" spans="1:16" ht="15" customHeight="1" x14ac:dyDescent="0.25">
      <c r="A1296" s="155" t="s">
        <v>2270</v>
      </c>
      <c r="B1296" s="155" t="s">
        <v>2274</v>
      </c>
      <c r="C1296" s="155" t="s">
        <v>161</v>
      </c>
      <c r="D1296" s="155">
        <v>10</v>
      </c>
      <c r="E1296" s="155">
        <v>10</v>
      </c>
      <c r="F1296" s="166">
        <v>41162</v>
      </c>
      <c r="G1296" s="166">
        <v>41164</v>
      </c>
      <c r="H1296" s="157">
        <v>1</v>
      </c>
      <c r="P1296" s="160"/>
    </row>
    <row r="1297" spans="1:16" ht="15" customHeight="1" x14ac:dyDescent="0.25">
      <c r="A1297" s="155" t="s">
        <v>1419</v>
      </c>
      <c r="B1297" s="155" t="s">
        <v>2275</v>
      </c>
      <c r="C1297" s="155" t="s">
        <v>2276</v>
      </c>
      <c r="D1297" s="155">
        <v>18</v>
      </c>
      <c r="E1297" s="155">
        <v>18</v>
      </c>
      <c r="F1297" s="166">
        <v>41163</v>
      </c>
      <c r="G1297" s="166">
        <v>41166</v>
      </c>
      <c r="H1297" s="157">
        <v>1</v>
      </c>
      <c r="P1297" s="160"/>
    </row>
    <row r="1298" spans="1:16" ht="15" customHeight="1" x14ac:dyDescent="0.25">
      <c r="A1298" s="155" t="s">
        <v>459</v>
      </c>
      <c r="B1298" s="155" t="s">
        <v>2277</v>
      </c>
      <c r="C1298" s="155" t="s">
        <v>2278</v>
      </c>
      <c r="D1298" s="155">
        <v>100</v>
      </c>
      <c r="E1298" s="155">
        <v>100</v>
      </c>
      <c r="F1298" s="166">
        <v>41163</v>
      </c>
      <c r="G1298" s="166">
        <v>41173</v>
      </c>
      <c r="H1298" s="157">
        <v>1</v>
      </c>
      <c r="P1298" s="160"/>
    </row>
    <row r="1299" spans="1:16" ht="15" customHeight="1" x14ac:dyDescent="0.25">
      <c r="A1299" s="155" t="s">
        <v>559</v>
      </c>
      <c r="B1299" s="155" t="s">
        <v>450</v>
      </c>
      <c r="C1299" s="155" t="s">
        <v>2279</v>
      </c>
      <c r="D1299" s="155">
        <v>15000</v>
      </c>
      <c r="E1299" s="155">
        <v>15030</v>
      </c>
      <c r="F1299" s="166">
        <v>41163</v>
      </c>
      <c r="G1299" s="166">
        <v>41166</v>
      </c>
      <c r="H1299" s="157">
        <v>1</v>
      </c>
      <c r="P1299" s="160"/>
    </row>
    <row r="1300" spans="1:16" ht="15" customHeight="1" x14ac:dyDescent="0.25">
      <c r="A1300" s="155" t="s">
        <v>520</v>
      </c>
      <c r="B1300" s="155" t="s">
        <v>1267</v>
      </c>
      <c r="C1300" s="155" t="s">
        <v>2280</v>
      </c>
      <c r="D1300" s="155">
        <v>500</v>
      </c>
      <c r="E1300" s="155">
        <v>500</v>
      </c>
      <c r="F1300" s="166">
        <v>41164</v>
      </c>
      <c r="G1300" s="166" t="s">
        <v>829</v>
      </c>
      <c r="H1300" s="157">
        <v>1</v>
      </c>
      <c r="P1300" s="160"/>
    </row>
    <row r="1301" spans="1:16" ht="15" customHeight="1" x14ac:dyDescent="0.25">
      <c r="A1301" s="155" t="s">
        <v>719</v>
      </c>
      <c r="B1301" s="155" t="s">
        <v>954</v>
      </c>
      <c r="C1301" s="155" t="s">
        <v>2281</v>
      </c>
      <c r="D1301" s="155">
        <v>100</v>
      </c>
      <c r="E1301" s="155">
        <v>100</v>
      </c>
      <c r="F1301" s="166">
        <v>41164</v>
      </c>
      <c r="G1301" s="166">
        <v>41169</v>
      </c>
      <c r="H1301" s="157">
        <v>1</v>
      </c>
      <c r="P1301" s="160"/>
    </row>
    <row r="1302" spans="1:16" ht="15" customHeight="1" x14ac:dyDescent="0.25">
      <c r="A1302" s="155" t="s">
        <v>7058</v>
      </c>
      <c r="B1302" s="155" t="s">
        <v>2282</v>
      </c>
      <c r="C1302" s="155" t="s">
        <v>2283</v>
      </c>
      <c r="D1302" s="155">
        <v>100</v>
      </c>
      <c r="E1302" s="155">
        <v>100</v>
      </c>
      <c r="F1302" s="166">
        <v>41164</v>
      </c>
      <c r="G1302" s="166">
        <v>41166</v>
      </c>
      <c r="H1302" s="157">
        <v>1</v>
      </c>
      <c r="P1302" s="160"/>
    </row>
    <row r="1303" spans="1:16" ht="15" customHeight="1" x14ac:dyDescent="0.25">
      <c r="A1303" s="155" t="s">
        <v>230</v>
      </c>
      <c r="B1303" s="155" t="s">
        <v>2284</v>
      </c>
      <c r="C1303" s="155" t="s">
        <v>2285</v>
      </c>
      <c r="D1303" s="155">
        <v>250</v>
      </c>
      <c r="E1303" s="155">
        <v>250</v>
      </c>
      <c r="F1303" s="166">
        <v>41165</v>
      </c>
      <c r="G1303" s="166">
        <v>41168</v>
      </c>
      <c r="H1303" s="157">
        <v>1</v>
      </c>
      <c r="P1303" s="160"/>
    </row>
    <row r="1304" spans="1:16" ht="15" customHeight="1" x14ac:dyDescent="0.25">
      <c r="A1304" s="155" t="s">
        <v>71</v>
      </c>
      <c r="B1304" s="155" t="s">
        <v>1168</v>
      </c>
      <c r="C1304" s="155" t="s">
        <v>2286</v>
      </c>
      <c r="D1304" s="155">
        <v>10</v>
      </c>
      <c r="E1304" s="155">
        <v>10</v>
      </c>
      <c r="F1304" s="166">
        <v>41165</v>
      </c>
      <c r="G1304" s="166">
        <v>41173</v>
      </c>
      <c r="H1304" s="157">
        <v>1</v>
      </c>
      <c r="P1304" s="160"/>
    </row>
    <row r="1305" spans="1:16" ht="15" customHeight="1" x14ac:dyDescent="0.25">
      <c r="A1305" s="155" t="s">
        <v>230</v>
      </c>
      <c r="B1305" s="155" t="s">
        <v>471</v>
      </c>
      <c r="C1305" s="155" t="s">
        <v>2287</v>
      </c>
      <c r="D1305" s="155">
        <v>15</v>
      </c>
      <c r="E1305" s="155">
        <v>15</v>
      </c>
      <c r="F1305" s="166">
        <v>41165</v>
      </c>
      <c r="G1305" s="166">
        <v>41173</v>
      </c>
      <c r="H1305" s="157">
        <v>1</v>
      </c>
      <c r="P1305" s="160"/>
    </row>
    <row r="1306" spans="1:16" ht="15" customHeight="1" x14ac:dyDescent="0.25">
      <c r="A1306" s="155" t="s">
        <v>2288</v>
      </c>
      <c r="B1306" s="155" t="s">
        <v>2289</v>
      </c>
      <c r="C1306" s="155" t="s">
        <v>2290</v>
      </c>
      <c r="D1306" s="155">
        <v>3</v>
      </c>
      <c r="E1306" s="155">
        <v>3</v>
      </c>
      <c r="F1306" s="166">
        <v>41165</v>
      </c>
      <c r="G1306" s="166">
        <v>41169</v>
      </c>
      <c r="H1306" s="157">
        <v>1</v>
      </c>
      <c r="I1306" s="192" t="s">
        <v>2291</v>
      </c>
      <c r="P1306" s="160"/>
    </row>
    <row r="1307" spans="1:16" ht="15" customHeight="1" x14ac:dyDescent="0.25">
      <c r="A1307" s="155" t="s">
        <v>46</v>
      </c>
      <c r="B1307" s="155" t="s">
        <v>1417</v>
      </c>
      <c r="C1307" s="155" t="s">
        <v>2292</v>
      </c>
      <c r="D1307" s="155">
        <v>50</v>
      </c>
      <c r="E1307" s="155">
        <v>50</v>
      </c>
      <c r="F1307" s="166">
        <v>41166</v>
      </c>
      <c r="G1307" s="166">
        <v>41176</v>
      </c>
      <c r="H1307" s="157">
        <v>1</v>
      </c>
      <c r="P1307" s="160"/>
    </row>
    <row r="1308" spans="1:16" ht="15" customHeight="1" x14ac:dyDescent="0.25">
      <c r="A1308" s="155" t="s">
        <v>145</v>
      </c>
      <c r="B1308" s="155" t="s">
        <v>2293</v>
      </c>
      <c r="C1308" s="155" t="s">
        <v>2294</v>
      </c>
      <c r="D1308" s="155">
        <v>25</v>
      </c>
      <c r="E1308" s="155">
        <v>25</v>
      </c>
      <c r="F1308" s="166">
        <v>41166</v>
      </c>
      <c r="G1308" s="166">
        <v>41173</v>
      </c>
      <c r="H1308" s="157">
        <v>1</v>
      </c>
      <c r="P1308" s="160"/>
    </row>
    <row r="1309" spans="1:16" ht="15" customHeight="1" x14ac:dyDescent="0.25">
      <c r="A1309" s="155" t="s">
        <v>145</v>
      </c>
      <c r="B1309" s="155" t="s">
        <v>2295</v>
      </c>
      <c r="C1309" s="155" t="s">
        <v>364</v>
      </c>
      <c r="D1309" s="155">
        <v>25</v>
      </c>
      <c r="E1309" s="155">
        <v>25</v>
      </c>
      <c r="F1309" s="166">
        <v>41166</v>
      </c>
      <c r="G1309" s="166">
        <v>41173</v>
      </c>
      <c r="H1309" s="157">
        <v>1</v>
      </c>
      <c r="P1309" s="160"/>
    </row>
    <row r="1310" spans="1:16" ht="15" customHeight="1" x14ac:dyDescent="0.25">
      <c r="A1310" s="155" t="s">
        <v>2296</v>
      </c>
      <c r="B1310" s="155" t="s">
        <v>2297</v>
      </c>
      <c r="C1310" s="155" t="s">
        <v>2298</v>
      </c>
      <c r="D1310" s="155">
        <v>10</v>
      </c>
      <c r="E1310" s="155">
        <v>10</v>
      </c>
      <c r="F1310" s="166">
        <v>41166</v>
      </c>
      <c r="G1310" s="166">
        <v>41170</v>
      </c>
      <c r="H1310" s="157">
        <v>1</v>
      </c>
      <c r="P1310" s="160"/>
    </row>
    <row r="1311" spans="1:16" ht="15" customHeight="1" x14ac:dyDescent="0.25">
      <c r="A1311" s="155" t="s">
        <v>638</v>
      </c>
      <c r="B1311" s="155" t="s">
        <v>639</v>
      </c>
      <c r="C1311" s="155" t="s">
        <v>2299</v>
      </c>
      <c r="D1311" s="155">
        <v>2000</v>
      </c>
      <c r="E1311" s="155">
        <v>1000</v>
      </c>
      <c r="F1311" s="166">
        <v>41166</v>
      </c>
      <c r="G1311" s="166">
        <v>41171</v>
      </c>
      <c r="H1311" s="157">
        <v>1</v>
      </c>
      <c r="P1311" s="160"/>
    </row>
    <row r="1312" spans="1:16" ht="15" customHeight="1" x14ac:dyDescent="0.25">
      <c r="A1312" s="155" t="s">
        <v>46</v>
      </c>
      <c r="B1312" s="155" t="s">
        <v>949</v>
      </c>
      <c r="C1312" s="155" t="s">
        <v>2300</v>
      </c>
      <c r="D1312" s="155">
        <v>50</v>
      </c>
      <c r="E1312" s="155">
        <v>50</v>
      </c>
      <c r="F1312" s="166">
        <v>41169</v>
      </c>
      <c r="G1312" s="166">
        <v>41173</v>
      </c>
      <c r="H1312" s="157">
        <v>1</v>
      </c>
      <c r="P1312" s="160"/>
    </row>
    <row r="1313" spans="1:16" ht="15" customHeight="1" x14ac:dyDescent="0.25">
      <c r="A1313" s="155" t="s">
        <v>559</v>
      </c>
      <c r="B1313" s="155" t="s">
        <v>336</v>
      </c>
      <c r="C1313" s="155" t="s">
        <v>2301</v>
      </c>
      <c r="D1313" s="155">
        <v>10000</v>
      </c>
      <c r="E1313" s="155">
        <v>10040</v>
      </c>
      <c r="F1313" s="166">
        <v>41169</v>
      </c>
      <c r="G1313" s="166">
        <v>41173</v>
      </c>
      <c r="H1313" s="157">
        <v>1</v>
      </c>
      <c r="P1313" s="160"/>
    </row>
    <row r="1314" spans="1:16" ht="15" customHeight="1" x14ac:dyDescent="0.25">
      <c r="A1314" s="155" t="s">
        <v>2302</v>
      </c>
      <c r="B1314" s="155" t="s">
        <v>1090</v>
      </c>
      <c r="C1314" s="155" t="s">
        <v>2303</v>
      </c>
      <c r="D1314" s="155">
        <v>100</v>
      </c>
      <c r="E1314" s="155">
        <v>100</v>
      </c>
      <c r="F1314" s="166">
        <v>41169</v>
      </c>
      <c r="G1314" s="166">
        <v>41173</v>
      </c>
      <c r="H1314" s="157">
        <v>1</v>
      </c>
      <c r="P1314" s="160"/>
    </row>
    <row r="1315" spans="1:16" ht="15" customHeight="1" x14ac:dyDescent="0.25">
      <c r="A1315" s="155" t="s">
        <v>251</v>
      </c>
      <c r="B1315" s="155" t="s">
        <v>2304</v>
      </c>
      <c r="C1315" s="155" t="s">
        <v>2305</v>
      </c>
      <c r="D1315" s="155">
        <v>13</v>
      </c>
      <c r="E1315" s="155">
        <v>13</v>
      </c>
      <c r="F1315" s="166">
        <v>41169</v>
      </c>
      <c r="G1315" s="166">
        <v>41173</v>
      </c>
      <c r="H1315" s="157">
        <v>1</v>
      </c>
      <c r="P1315" s="160"/>
    </row>
    <row r="1316" spans="1:16" ht="15" customHeight="1" x14ac:dyDescent="0.25">
      <c r="A1316" s="155" t="s">
        <v>251</v>
      </c>
      <c r="B1316" s="155" t="s">
        <v>2306</v>
      </c>
      <c r="C1316" s="155" t="s">
        <v>364</v>
      </c>
      <c r="D1316" s="155">
        <v>10</v>
      </c>
      <c r="E1316" s="155">
        <v>10</v>
      </c>
      <c r="F1316" s="166">
        <v>41169</v>
      </c>
      <c r="G1316" s="166">
        <v>41173</v>
      </c>
      <c r="H1316" s="157">
        <v>1</v>
      </c>
      <c r="P1316" s="160"/>
    </row>
    <row r="1317" spans="1:16" ht="15" customHeight="1" x14ac:dyDescent="0.25">
      <c r="A1317" s="155" t="s">
        <v>333</v>
      </c>
      <c r="B1317" s="155" t="s">
        <v>334</v>
      </c>
      <c r="C1317" s="155" t="s">
        <v>2307</v>
      </c>
      <c r="D1317" s="155">
        <v>25</v>
      </c>
      <c r="E1317" s="155">
        <v>25</v>
      </c>
      <c r="F1317" s="166">
        <v>41169</v>
      </c>
      <c r="G1317" s="166">
        <v>41179</v>
      </c>
      <c r="H1317" s="157">
        <v>1</v>
      </c>
      <c r="P1317" s="160"/>
    </row>
    <row r="1318" spans="1:16" ht="15" customHeight="1" x14ac:dyDescent="0.25">
      <c r="A1318" s="155" t="s">
        <v>71</v>
      </c>
      <c r="B1318" s="155" t="s">
        <v>1550</v>
      </c>
      <c r="C1318" s="155" t="s">
        <v>2308</v>
      </c>
      <c r="D1318" s="155">
        <v>5</v>
      </c>
      <c r="E1318" s="155">
        <v>5</v>
      </c>
      <c r="F1318" s="166">
        <v>41170</v>
      </c>
      <c r="G1318" s="166">
        <v>41172</v>
      </c>
      <c r="H1318" s="157">
        <v>1</v>
      </c>
      <c r="P1318" s="160"/>
    </row>
    <row r="1319" spans="1:16" ht="15" customHeight="1" x14ac:dyDescent="0.25">
      <c r="A1319" s="155" t="s">
        <v>71</v>
      </c>
      <c r="B1319" s="155" t="s">
        <v>1550</v>
      </c>
      <c r="C1319" s="155" t="s">
        <v>2309</v>
      </c>
      <c r="D1319" s="155">
        <v>5</v>
      </c>
      <c r="E1319" s="155">
        <v>5</v>
      </c>
      <c r="F1319" s="166">
        <v>41170</v>
      </c>
      <c r="G1319" s="166">
        <v>41172</v>
      </c>
      <c r="H1319" s="157">
        <v>1</v>
      </c>
      <c r="P1319" s="160"/>
    </row>
    <row r="1320" spans="1:16" ht="15" customHeight="1" x14ac:dyDescent="0.25">
      <c r="A1320" s="155" t="s">
        <v>597</v>
      </c>
      <c r="B1320" s="155" t="s">
        <v>2310</v>
      </c>
      <c r="C1320" s="155" t="s">
        <v>2311</v>
      </c>
      <c r="D1320" s="155">
        <v>250</v>
      </c>
      <c r="E1320" s="155">
        <v>250</v>
      </c>
      <c r="F1320" s="166">
        <v>41170</v>
      </c>
      <c r="G1320" s="166">
        <v>41178</v>
      </c>
      <c r="H1320" s="157">
        <v>1</v>
      </c>
      <c r="P1320" s="160"/>
    </row>
    <row r="1321" spans="1:16" ht="15" customHeight="1" x14ac:dyDescent="0.25">
      <c r="A1321" s="155" t="s">
        <v>820</v>
      </c>
      <c r="B1321" s="155" t="s">
        <v>1002</v>
      </c>
      <c r="C1321" s="155" t="s">
        <v>2312</v>
      </c>
      <c r="D1321" s="155">
        <v>228</v>
      </c>
      <c r="E1321" s="155">
        <v>228</v>
      </c>
      <c r="F1321" s="166">
        <v>41170</v>
      </c>
      <c r="G1321" s="166">
        <v>41177</v>
      </c>
      <c r="H1321" s="157">
        <v>1</v>
      </c>
      <c r="P1321" s="160"/>
    </row>
    <row r="1322" spans="1:16" ht="15" customHeight="1" x14ac:dyDescent="0.25">
      <c r="A1322" s="155" t="s">
        <v>2313</v>
      </c>
      <c r="B1322" s="155" t="s">
        <v>2314</v>
      </c>
      <c r="C1322" s="155" t="s">
        <v>2315</v>
      </c>
      <c r="D1322" s="155">
        <v>190</v>
      </c>
      <c r="E1322" s="155">
        <v>190</v>
      </c>
      <c r="F1322" s="166">
        <v>41170</v>
      </c>
      <c r="G1322" s="166">
        <v>41178</v>
      </c>
      <c r="H1322" s="157">
        <v>1</v>
      </c>
      <c r="P1322" s="160"/>
    </row>
    <row r="1323" spans="1:16" ht="15" customHeight="1" x14ac:dyDescent="0.25">
      <c r="A1323" s="155" t="s">
        <v>2714</v>
      </c>
      <c r="B1323" s="155" t="s">
        <v>1000</v>
      </c>
      <c r="C1323" s="155" t="s">
        <v>2316</v>
      </c>
      <c r="D1323" s="155">
        <v>150</v>
      </c>
      <c r="E1323" s="155">
        <v>150</v>
      </c>
      <c r="F1323" s="166">
        <v>41170</v>
      </c>
      <c r="G1323" s="166">
        <v>41172</v>
      </c>
      <c r="H1323" s="157">
        <v>1</v>
      </c>
      <c r="P1323" s="160"/>
    </row>
    <row r="1324" spans="1:16" ht="15" customHeight="1" x14ac:dyDescent="0.25">
      <c r="A1324" s="155" t="s">
        <v>2317</v>
      </c>
      <c r="B1324" s="155" t="s">
        <v>2318</v>
      </c>
      <c r="C1324" s="155" t="s">
        <v>2319</v>
      </c>
      <c r="D1324" s="155">
        <v>500</v>
      </c>
      <c r="E1324" s="155">
        <v>500</v>
      </c>
      <c r="F1324" s="166">
        <v>41170</v>
      </c>
      <c r="G1324" s="166">
        <v>41173</v>
      </c>
      <c r="H1324" s="157">
        <v>1</v>
      </c>
      <c r="P1324" s="160"/>
    </row>
    <row r="1325" spans="1:16" ht="15" customHeight="1" x14ac:dyDescent="0.25">
      <c r="A1325" s="155" t="s">
        <v>1145</v>
      </c>
      <c r="B1325" s="155" t="s">
        <v>2320</v>
      </c>
      <c r="C1325" s="155" t="s">
        <v>2321</v>
      </c>
      <c r="D1325" s="155">
        <v>2</v>
      </c>
      <c r="E1325" s="155">
        <v>2</v>
      </c>
      <c r="F1325" s="166">
        <v>41170</v>
      </c>
      <c r="G1325" s="166">
        <v>41177</v>
      </c>
      <c r="H1325" s="157">
        <v>1</v>
      </c>
      <c r="P1325" s="160"/>
    </row>
    <row r="1326" spans="1:16" ht="15" customHeight="1" x14ac:dyDescent="0.25">
      <c r="A1326" s="155" t="s">
        <v>1554</v>
      </c>
      <c r="B1326" s="155" t="s">
        <v>1204</v>
      </c>
      <c r="C1326" s="155" t="s">
        <v>2322</v>
      </c>
      <c r="D1326" s="155">
        <v>119</v>
      </c>
      <c r="E1326" s="155">
        <v>119</v>
      </c>
      <c r="F1326" s="166">
        <v>41171</v>
      </c>
      <c r="G1326" s="166">
        <v>41173</v>
      </c>
      <c r="H1326" s="157">
        <v>1</v>
      </c>
      <c r="I1326" s="192" t="s">
        <v>2323</v>
      </c>
      <c r="P1326" s="160"/>
    </row>
    <row r="1327" spans="1:16" ht="15" customHeight="1" x14ac:dyDescent="0.25">
      <c r="A1327" s="155" t="s">
        <v>1554</v>
      </c>
      <c r="B1327" s="155" t="s">
        <v>1181</v>
      </c>
      <c r="C1327" s="155" t="s">
        <v>860</v>
      </c>
      <c r="D1327" s="155">
        <v>119</v>
      </c>
      <c r="E1327" s="155">
        <v>119</v>
      </c>
      <c r="F1327" s="166">
        <v>41171</v>
      </c>
      <c r="G1327" s="166">
        <v>41173</v>
      </c>
      <c r="H1327" s="157">
        <v>1</v>
      </c>
      <c r="I1327" s="192" t="s">
        <v>2323</v>
      </c>
      <c r="P1327" s="160"/>
    </row>
    <row r="1328" spans="1:16" ht="15" customHeight="1" x14ac:dyDescent="0.25">
      <c r="A1328" s="155" t="s">
        <v>1280</v>
      </c>
      <c r="B1328" s="155" t="s">
        <v>1281</v>
      </c>
      <c r="C1328" s="155" t="s">
        <v>2324</v>
      </c>
      <c r="D1328" s="155">
        <v>510</v>
      </c>
      <c r="E1328" s="155">
        <v>510</v>
      </c>
      <c r="F1328" s="166">
        <v>41171</v>
      </c>
      <c r="G1328" s="166">
        <v>41178</v>
      </c>
      <c r="H1328" s="157">
        <v>1</v>
      </c>
      <c r="P1328" s="160"/>
    </row>
    <row r="1329" spans="1:16" ht="15" customHeight="1" x14ac:dyDescent="0.25">
      <c r="A1329" s="155" t="s">
        <v>559</v>
      </c>
      <c r="B1329" s="155" t="s">
        <v>728</v>
      </c>
      <c r="C1329" s="155" t="s">
        <v>2325</v>
      </c>
      <c r="D1329" s="155">
        <v>10000</v>
      </c>
      <c r="E1329" s="155">
        <v>10064</v>
      </c>
      <c r="F1329" s="166">
        <v>41171</v>
      </c>
      <c r="G1329" s="166">
        <v>41176</v>
      </c>
      <c r="H1329" s="157">
        <v>1</v>
      </c>
      <c r="P1329" s="160"/>
    </row>
    <row r="1330" spans="1:16" ht="15" customHeight="1" x14ac:dyDescent="0.25">
      <c r="A1330" s="155" t="s">
        <v>1808</v>
      </c>
      <c r="B1330" s="155" t="s">
        <v>272</v>
      </c>
      <c r="C1330" s="155" t="s">
        <v>2326</v>
      </c>
      <c r="D1330" s="155">
        <v>35</v>
      </c>
      <c r="E1330" s="155">
        <v>35</v>
      </c>
      <c r="F1330" s="166">
        <v>41171</v>
      </c>
      <c r="G1330" s="166">
        <v>41178</v>
      </c>
      <c r="H1330" s="157">
        <v>1</v>
      </c>
      <c r="P1330" s="160"/>
    </row>
    <row r="1331" spans="1:16" ht="15" customHeight="1" x14ac:dyDescent="0.25">
      <c r="A1331" s="155" t="s">
        <v>520</v>
      </c>
      <c r="B1331" s="155" t="s">
        <v>609</v>
      </c>
      <c r="C1331" s="155" t="s">
        <v>2327</v>
      </c>
      <c r="D1331" s="155">
        <v>1000</v>
      </c>
      <c r="E1331" s="155">
        <v>1000</v>
      </c>
      <c r="F1331" s="166">
        <v>41172</v>
      </c>
      <c r="G1331" s="166" t="s">
        <v>829</v>
      </c>
      <c r="H1331" s="157">
        <v>1</v>
      </c>
      <c r="P1331" s="160"/>
    </row>
    <row r="1332" spans="1:16" ht="15" customHeight="1" x14ac:dyDescent="0.25">
      <c r="A1332" s="155" t="s">
        <v>520</v>
      </c>
      <c r="B1332" s="155" t="s">
        <v>964</v>
      </c>
      <c r="C1332" s="155" t="s">
        <v>2328</v>
      </c>
      <c r="D1332" s="155">
        <v>250</v>
      </c>
      <c r="E1332" s="155">
        <v>250</v>
      </c>
      <c r="F1332" s="166">
        <v>41172</v>
      </c>
      <c r="G1332" s="166">
        <v>41178</v>
      </c>
      <c r="H1332" s="157">
        <v>1</v>
      </c>
      <c r="P1332" s="160"/>
    </row>
    <row r="1333" spans="1:16" ht="15" customHeight="1" x14ac:dyDescent="0.25">
      <c r="A1333" s="155" t="s">
        <v>12</v>
      </c>
      <c r="B1333" s="155" t="s">
        <v>367</v>
      </c>
      <c r="C1333" s="155" t="s">
        <v>2329</v>
      </c>
      <c r="D1333" s="155">
        <v>10</v>
      </c>
      <c r="E1333" s="155">
        <v>10</v>
      </c>
      <c r="F1333" s="166">
        <v>41172</v>
      </c>
      <c r="G1333" s="166">
        <v>41178</v>
      </c>
      <c r="H1333" s="157">
        <v>1</v>
      </c>
      <c r="P1333" s="160"/>
    </row>
    <row r="1334" spans="1:16" ht="15" customHeight="1" x14ac:dyDescent="0.25">
      <c r="A1334" s="155" t="s">
        <v>254</v>
      </c>
      <c r="B1334" s="155" t="s">
        <v>255</v>
      </c>
      <c r="C1334" s="155" t="s">
        <v>2330</v>
      </c>
      <c r="D1334" s="155">
        <v>50</v>
      </c>
      <c r="E1334" s="155">
        <v>50</v>
      </c>
      <c r="F1334" s="166">
        <v>41172</v>
      </c>
      <c r="G1334" s="166">
        <v>41176</v>
      </c>
      <c r="H1334" s="157">
        <v>1</v>
      </c>
      <c r="P1334" s="160"/>
    </row>
    <row r="1335" spans="1:16" ht="15" customHeight="1" x14ac:dyDescent="0.25">
      <c r="A1335" s="155" t="s">
        <v>230</v>
      </c>
      <c r="B1335" s="155" t="s">
        <v>471</v>
      </c>
      <c r="C1335" s="155" t="s">
        <v>2331</v>
      </c>
      <c r="D1335" s="155">
        <v>250</v>
      </c>
      <c r="E1335" s="155">
        <v>250</v>
      </c>
      <c r="F1335" s="166">
        <v>41173</v>
      </c>
      <c r="G1335" s="166">
        <v>41180</v>
      </c>
      <c r="H1335" s="157">
        <v>1</v>
      </c>
      <c r="P1335" s="160"/>
    </row>
    <row r="1336" spans="1:16" ht="15" customHeight="1" x14ac:dyDescent="0.25">
      <c r="A1336" s="155" t="s">
        <v>261</v>
      </c>
      <c r="B1336" s="155" t="s">
        <v>255</v>
      </c>
      <c r="C1336" s="155" t="s">
        <v>2332</v>
      </c>
      <c r="D1336" s="155">
        <v>3</v>
      </c>
      <c r="E1336" s="155">
        <v>3</v>
      </c>
      <c r="F1336" s="166">
        <v>41173</v>
      </c>
      <c r="G1336" s="166">
        <v>41179</v>
      </c>
      <c r="H1336" s="157">
        <v>1</v>
      </c>
      <c r="P1336" s="160"/>
    </row>
    <row r="1337" spans="1:16" ht="15" customHeight="1" x14ac:dyDescent="0.25">
      <c r="A1337" s="155" t="s">
        <v>71</v>
      </c>
      <c r="B1337" s="155" t="s">
        <v>583</v>
      </c>
      <c r="C1337" s="155" t="s">
        <v>2333</v>
      </c>
      <c r="D1337" s="155">
        <v>25</v>
      </c>
      <c r="E1337" s="155">
        <v>25</v>
      </c>
      <c r="F1337" s="166">
        <v>41173</v>
      </c>
      <c r="G1337" s="166">
        <v>41180</v>
      </c>
      <c r="H1337" s="157">
        <v>1</v>
      </c>
      <c r="P1337" s="160"/>
    </row>
    <row r="1338" spans="1:16" ht="15" customHeight="1" x14ac:dyDescent="0.25">
      <c r="A1338" s="155" t="s">
        <v>71</v>
      </c>
      <c r="B1338" s="155" t="s">
        <v>74</v>
      </c>
      <c r="C1338" s="155" t="s">
        <v>2334</v>
      </c>
      <c r="D1338" s="155">
        <v>25</v>
      </c>
      <c r="E1338" s="155">
        <v>25</v>
      </c>
      <c r="F1338" s="166">
        <v>41173</v>
      </c>
      <c r="G1338" s="166">
        <v>41179</v>
      </c>
      <c r="H1338" s="157">
        <v>1</v>
      </c>
      <c r="P1338" s="160"/>
    </row>
    <row r="1339" spans="1:16" ht="15" customHeight="1" x14ac:dyDescent="0.25">
      <c r="A1339" s="155" t="s">
        <v>224</v>
      </c>
      <c r="B1339" s="155" t="s">
        <v>2335</v>
      </c>
      <c r="C1339" s="155" t="s">
        <v>2336</v>
      </c>
      <c r="D1339" s="155">
        <v>90</v>
      </c>
      <c r="E1339" s="155">
        <v>90</v>
      </c>
      <c r="F1339" s="166">
        <v>41176</v>
      </c>
      <c r="G1339" s="166">
        <v>41179</v>
      </c>
      <c r="H1339" s="157">
        <v>1</v>
      </c>
      <c r="P1339" s="160"/>
    </row>
    <row r="1340" spans="1:16" ht="15" customHeight="1" x14ac:dyDescent="0.25">
      <c r="A1340" s="155" t="s">
        <v>2714</v>
      </c>
      <c r="B1340" s="155" t="s">
        <v>143</v>
      </c>
      <c r="C1340" s="155" t="s">
        <v>2349</v>
      </c>
      <c r="D1340" s="155">
        <v>500</v>
      </c>
      <c r="E1340" s="155">
        <v>501</v>
      </c>
      <c r="F1340" s="166">
        <v>41177</v>
      </c>
      <c r="G1340" s="166">
        <v>41172</v>
      </c>
      <c r="H1340" s="157">
        <v>0</v>
      </c>
    </row>
    <row r="1341" spans="1:16" ht="15" customHeight="1" x14ac:dyDescent="0.25">
      <c r="A1341" s="155" t="s">
        <v>71</v>
      </c>
      <c r="B1341" s="155" t="s">
        <v>1550</v>
      </c>
      <c r="C1341" s="155" t="s">
        <v>2350</v>
      </c>
      <c r="D1341" s="155">
        <v>5</v>
      </c>
      <c r="E1341" s="155">
        <v>5</v>
      </c>
      <c r="F1341" s="166">
        <v>41177</v>
      </c>
      <c r="G1341" s="166">
        <v>41185</v>
      </c>
      <c r="H1341" s="157">
        <v>1</v>
      </c>
    </row>
    <row r="1342" spans="1:16" ht="15" customHeight="1" x14ac:dyDescent="0.25">
      <c r="A1342" s="155" t="s">
        <v>597</v>
      </c>
      <c r="B1342" s="155" t="s">
        <v>598</v>
      </c>
      <c r="C1342" s="155" t="s">
        <v>2351</v>
      </c>
      <c r="D1342" s="155">
        <v>250</v>
      </c>
      <c r="E1342" s="155">
        <v>250</v>
      </c>
      <c r="F1342" s="166">
        <v>41177</v>
      </c>
      <c r="G1342" s="166">
        <v>41180</v>
      </c>
      <c r="H1342" s="157">
        <v>1</v>
      </c>
    </row>
    <row r="1343" spans="1:16" ht="15" customHeight="1" x14ac:dyDescent="0.25">
      <c r="A1343" s="155" t="s">
        <v>39</v>
      </c>
      <c r="B1343" s="155" t="s">
        <v>437</v>
      </c>
      <c r="C1343" s="155" t="s">
        <v>2352</v>
      </c>
      <c r="D1343" s="155">
        <v>100</v>
      </c>
      <c r="E1343" s="155">
        <v>100</v>
      </c>
      <c r="F1343" s="166">
        <v>41177</v>
      </c>
      <c r="G1343" s="166">
        <v>41185</v>
      </c>
      <c r="H1343" s="157">
        <v>1</v>
      </c>
    </row>
    <row r="1344" spans="1:16" ht="15" customHeight="1" x14ac:dyDescent="0.25">
      <c r="A1344" s="155" t="s">
        <v>12</v>
      </c>
      <c r="B1344" s="155" t="s">
        <v>2353</v>
      </c>
      <c r="C1344" s="155" t="s">
        <v>2354</v>
      </c>
      <c r="D1344" s="155">
        <v>10</v>
      </c>
      <c r="E1344" s="155">
        <v>10</v>
      </c>
      <c r="F1344" s="166">
        <v>41177</v>
      </c>
      <c r="G1344" s="166">
        <v>41179</v>
      </c>
      <c r="H1344" s="157">
        <v>1</v>
      </c>
    </row>
    <row r="1345" spans="1:8" ht="15" customHeight="1" x14ac:dyDescent="0.25">
      <c r="A1345" s="155" t="s">
        <v>12</v>
      </c>
      <c r="B1345" s="155" t="s">
        <v>524</v>
      </c>
      <c r="C1345" s="155" t="s">
        <v>364</v>
      </c>
      <c r="D1345" s="155">
        <v>10</v>
      </c>
      <c r="E1345" s="155">
        <v>10</v>
      </c>
      <c r="F1345" s="166">
        <v>41177</v>
      </c>
      <c r="G1345" s="166">
        <v>41179</v>
      </c>
      <c r="H1345" s="157">
        <v>1</v>
      </c>
    </row>
    <row r="1346" spans="1:8" ht="15" customHeight="1" x14ac:dyDescent="0.25">
      <c r="A1346" s="155" t="s">
        <v>71</v>
      </c>
      <c r="B1346" s="155" t="s">
        <v>1550</v>
      </c>
      <c r="C1346" s="155" t="s">
        <v>2355</v>
      </c>
      <c r="D1346" s="155">
        <v>5</v>
      </c>
      <c r="E1346" s="155">
        <v>5</v>
      </c>
      <c r="F1346" s="166">
        <v>41177</v>
      </c>
      <c r="G1346" s="166">
        <v>41185</v>
      </c>
      <c r="H1346" s="157">
        <v>1</v>
      </c>
    </row>
    <row r="1347" spans="1:8" ht="15" customHeight="1" x14ac:dyDescent="0.25">
      <c r="A1347" s="155" t="s">
        <v>1962</v>
      </c>
      <c r="B1347" s="155" t="s">
        <v>2110</v>
      </c>
      <c r="C1347" s="155" t="s">
        <v>2356</v>
      </c>
      <c r="D1347" s="155">
        <v>6</v>
      </c>
      <c r="E1347" s="155">
        <v>6</v>
      </c>
      <c r="F1347" s="166">
        <v>41177</v>
      </c>
      <c r="G1347" s="166">
        <v>41177</v>
      </c>
      <c r="H1347" s="157">
        <v>1</v>
      </c>
    </row>
    <row r="1348" spans="1:8" ht="15" customHeight="1" x14ac:dyDescent="0.25">
      <c r="A1348" s="155" t="s">
        <v>520</v>
      </c>
      <c r="B1348" s="155" t="s">
        <v>609</v>
      </c>
      <c r="C1348" s="155" t="s">
        <v>2357</v>
      </c>
      <c r="D1348" s="155">
        <v>1000</v>
      </c>
      <c r="E1348" s="155">
        <v>1000</v>
      </c>
      <c r="F1348" s="166">
        <v>41177</v>
      </c>
      <c r="G1348" s="166" t="s">
        <v>829</v>
      </c>
      <c r="H1348" s="157">
        <v>1</v>
      </c>
    </row>
    <row r="1349" spans="1:8" ht="15" customHeight="1" x14ac:dyDescent="0.25">
      <c r="A1349" s="155" t="s">
        <v>1983</v>
      </c>
      <c r="B1349" s="155" t="s">
        <v>2358</v>
      </c>
      <c r="C1349" s="155" t="s">
        <v>2359</v>
      </c>
      <c r="D1349" s="155">
        <v>50</v>
      </c>
      <c r="E1349" s="155">
        <v>50</v>
      </c>
      <c r="F1349" s="166">
        <v>41177</v>
      </c>
      <c r="G1349" s="166">
        <v>41180</v>
      </c>
      <c r="H1349" s="157">
        <v>1</v>
      </c>
    </row>
    <row r="1350" spans="1:8" ht="15" customHeight="1" x14ac:dyDescent="0.25">
      <c r="A1350" s="155" t="s">
        <v>520</v>
      </c>
      <c r="B1350" s="155" t="s">
        <v>609</v>
      </c>
      <c r="C1350" s="155" t="s">
        <v>2360</v>
      </c>
      <c r="D1350" s="155">
        <v>1000</v>
      </c>
      <c r="E1350" s="155">
        <v>1000</v>
      </c>
      <c r="F1350" s="166">
        <v>41178</v>
      </c>
      <c r="G1350" s="166" t="s">
        <v>829</v>
      </c>
      <c r="H1350" s="157">
        <v>1</v>
      </c>
    </row>
    <row r="1351" spans="1:8" ht="15" customHeight="1" x14ac:dyDescent="0.25">
      <c r="A1351" s="155" t="s">
        <v>2361</v>
      </c>
      <c r="B1351" s="155" t="s">
        <v>2362</v>
      </c>
      <c r="C1351" s="155" t="s">
        <v>2363</v>
      </c>
      <c r="D1351" s="155">
        <v>25</v>
      </c>
      <c r="E1351" s="155">
        <v>25</v>
      </c>
      <c r="F1351" s="166">
        <v>41178</v>
      </c>
      <c r="G1351" s="166">
        <v>41180</v>
      </c>
      <c r="H1351" s="157">
        <v>1</v>
      </c>
    </row>
    <row r="1352" spans="1:8" ht="15" customHeight="1" x14ac:dyDescent="0.25">
      <c r="A1352" s="155" t="s">
        <v>2361</v>
      </c>
      <c r="B1352" s="155" t="s">
        <v>2364</v>
      </c>
      <c r="C1352" s="155" t="s">
        <v>364</v>
      </c>
      <c r="D1352" s="155">
        <v>25</v>
      </c>
      <c r="E1352" s="155">
        <v>25</v>
      </c>
      <c r="F1352" s="166">
        <v>41178</v>
      </c>
      <c r="G1352" s="166">
        <v>41180</v>
      </c>
      <c r="H1352" s="157">
        <v>1</v>
      </c>
    </row>
    <row r="1353" spans="1:8" ht="15" customHeight="1" x14ac:dyDescent="0.25">
      <c r="A1353" s="155" t="s">
        <v>544</v>
      </c>
      <c r="B1353" s="155" t="s">
        <v>347</v>
      </c>
      <c r="C1353" s="155" t="s">
        <v>2365</v>
      </c>
      <c r="D1353" s="155">
        <v>390</v>
      </c>
      <c r="E1353" s="155">
        <v>390</v>
      </c>
      <c r="F1353" s="166">
        <v>41178</v>
      </c>
      <c r="G1353" s="166">
        <v>41185</v>
      </c>
      <c r="H1353" s="157">
        <v>1</v>
      </c>
    </row>
    <row r="1354" spans="1:8" ht="15" customHeight="1" x14ac:dyDescent="0.25">
      <c r="A1354" s="155" t="s">
        <v>2366</v>
      </c>
      <c r="B1354" s="155" t="s">
        <v>2367</v>
      </c>
      <c r="C1354" s="155" t="s">
        <v>2368</v>
      </c>
      <c r="D1354" s="155">
        <v>12</v>
      </c>
      <c r="E1354" s="155">
        <v>12</v>
      </c>
      <c r="F1354" s="166">
        <v>41178</v>
      </c>
      <c r="G1354" s="166">
        <v>41185</v>
      </c>
      <c r="H1354" s="157">
        <v>1</v>
      </c>
    </row>
    <row r="1355" spans="1:8" ht="15" customHeight="1" x14ac:dyDescent="0.25">
      <c r="A1355" s="155" t="s">
        <v>1083</v>
      </c>
      <c r="B1355" s="155" t="s">
        <v>1408</v>
      </c>
      <c r="C1355" s="155" t="s">
        <v>2369</v>
      </c>
      <c r="D1355" s="155">
        <v>3</v>
      </c>
      <c r="E1355" s="155">
        <v>3</v>
      </c>
      <c r="F1355" s="166">
        <v>41178</v>
      </c>
      <c r="G1355" s="166">
        <v>41192</v>
      </c>
      <c r="H1355" s="157">
        <v>1</v>
      </c>
    </row>
    <row r="1356" spans="1:8" ht="15" customHeight="1" x14ac:dyDescent="0.25">
      <c r="A1356" s="155" t="s">
        <v>2370</v>
      </c>
      <c r="B1356" s="155" t="s">
        <v>2371</v>
      </c>
      <c r="C1356" s="155" t="s">
        <v>2372</v>
      </c>
      <c r="D1356" s="155">
        <v>100</v>
      </c>
      <c r="E1356" s="155">
        <v>100</v>
      </c>
      <c r="F1356" s="166">
        <v>41179</v>
      </c>
      <c r="G1356" s="166">
        <v>41180</v>
      </c>
      <c r="H1356" s="157">
        <v>1</v>
      </c>
    </row>
    <row r="1357" spans="1:8" ht="15" customHeight="1" x14ac:dyDescent="0.25">
      <c r="A1357" s="155" t="s">
        <v>29</v>
      </c>
      <c r="B1357" s="155" t="s">
        <v>614</v>
      </c>
      <c r="C1357" s="155" t="s">
        <v>2373</v>
      </c>
      <c r="D1357" s="155">
        <v>50</v>
      </c>
      <c r="E1357" s="155">
        <v>59</v>
      </c>
      <c r="F1357" s="166">
        <v>41179</v>
      </c>
      <c r="G1357" s="166">
        <v>41190</v>
      </c>
      <c r="H1357" s="157">
        <v>1</v>
      </c>
    </row>
    <row r="1358" spans="1:8" ht="15" customHeight="1" x14ac:dyDescent="0.25">
      <c r="A1358" s="155" t="s">
        <v>71</v>
      </c>
      <c r="B1358" s="155" t="s">
        <v>1530</v>
      </c>
      <c r="C1358" s="155" t="s">
        <v>2374</v>
      </c>
      <c r="D1358" s="155">
        <v>5</v>
      </c>
      <c r="E1358" s="155">
        <v>5</v>
      </c>
      <c r="F1358" s="166">
        <v>41179</v>
      </c>
      <c r="G1358" s="166">
        <v>41187</v>
      </c>
      <c r="H1358" s="157">
        <v>1</v>
      </c>
    </row>
    <row r="1359" spans="1:8" ht="15" customHeight="1" x14ac:dyDescent="0.25">
      <c r="A1359" s="155" t="s">
        <v>1962</v>
      </c>
      <c r="B1359" s="155" t="s">
        <v>2110</v>
      </c>
      <c r="C1359" s="155" t="s">
        <v>2375</v>
      </c>
      <c r="D1359" s="155">
        <v>4</v>
      </c>
      <c r="E1359" s="155">
        <v>4</v>
      </c>
      <c r="F1359" s="166">
        <v>41179</v>
      </c>
      <c r="G1359" s="166">
        <v>41179</v>
      </c>
      <c r="H1359" s="157">
        <v>1</v>
      </c>
    </row>
    <row r="1360" spans="1:8" ht="15" customHeight="1" x14ac:dyDescent="0.25">
      <c r="A1360" s="155" t="s">
        <v>7790</v>
      </c>
      <c r="B1360" s="155" t="s">
        <v>2376</v>
      </c>
      <c r="C1360" s="155" t="s">
        <v>2377</v>
      </c>
      <c r="D1360" s="155">
        <v>12</v>
      </c>
      <c r="E1360" s="155">
        <v>12</v>
      </c>
      <c r="F1360" s="166">
        <v>41179</v>
      </c>
      <c r="G1360" s="166">
        <v>41187</v>
      </c>
      <c r="H1360" s="157">
        <v>1</v>
      </c>
    </row>
    <row r="1361" spans="1:9" ht="15" customHeight="1" x14ac:dyDescent="0.25">
      <c r="A1361" s="155" t="s">
        <v>7790</v>
      </c>
      <c r="B1361" s="155" t="s">
        <v>2378</v>
      </c>
      <c r="C1361" s="155" t="s">
        <v>2379</v>
      </c>
      <c r="D1361" s="155">
        <v>12</v>
      </c>
      <c r="E1361" s="155">
        <v>12</v>
      </c>
      <c r="F1361" s="166">
        <v>41179</v>
      </c>
      <c r="G1361" s="166">
        <v>41187</v>
      </c>
      <c r="H1361" s="157">
        <v>1</v>
      </c>
    </row>
    <row r="1362" spans="1:9" ht="15" customHeight="1" x14ac:dyDescent="0.25">
      <c r="A1362" s="155" t="s">
        <v>638</v>
      </c>
      <c r="B1362" s="155" t="s">
        <v>639</v>
      </c>
      <c r="C1362" s="155" t="s">
        <v>2299</v>
      </c>
      <c r="D1362" s="155">
        <v>2000</v>
      </c>
      <c r="E1362" s="155">
        <v>1000</v>
      </c>
      <c r="F1362" s="166">
        <v>41180</v>
      </c>
      <c r="G1362" s="166">
        <v>41171</v>
      </c>
      <c r="H1362" s="157">
        <v>1</v>
      </c>
      <c r="I1362" s="192" t="s">
        <v>2384</v>
      </c>
    </row>
    <row r="1363" spans="1:9" ht="15" customHeight="1" x14ac:dyDescent="0.25">
      <c r="A1363" s="155" t="s">
        <v>719</v>
      </c>
      <c r="B1363" s="155" t="s">
        <v>720</v>
      </c>
      <c r="C1363" s="155" t="s">
        <v>2385</v>
      </c>
      <c r="D1363" s="155">
        <v>200</v>
      </c>
      <c r="E1363" s="155">
        <v>200</v>
      </c>
      <c r="F1363" s="166">
        <v>41180</v>
      </c>
      <c r="G1363" s="166">
        <v>41187</v>
      </c>
      <c r="H1363" s="157">
        <v>1</v>
      </c>
    </row>
    <row r="1364" spans="1:9" ht="15" customHeight="1" x14ac:dyDescent="0.25">
      <c r="A1364" s="155" t="s">
        <v>333</v>
      </c>
      <c r="B1364" s="155" t="s">
        <v>1405</v>
      </c>
      <c r="C1364" s="155" t="s">
        <v>2386</v>
      </c>
      <c r="D1364" s="155">
        <v>250</v>
      </c>
      <c r="E1364" s="155">
        <v>250</v>
      </c>
      <c r="F1364" s="166">
        <v>41180</v>
      </c>
      <c r="G1364" s="166">
        <v>41191</v>
      </c>
      <c r="H1364" s="157">
        <v>1</v>
      </c>
    </row>
    <row r="1365" spans="1:9" ht="15" customHeight="1" x14ac:dyDescent="0.25">
      <c r="A1365" s="155" t="s">
        <v>71</v>
      </c>
      <c r="B1365" s="155" t="s">
        <v>1550</v>
      </c>
      <c r="C1365" s="155" t="s">
        <v>2387</v>
      </c>
      <c r="D1365" s="155">
        <v>5</v>
      </c>
      <c r="E1365" s="155">
        <v>5</v>
      </c>
      <c r="F1365" s="166">
        <v>41180</v>
      </c>
      <c r="G1365" s="166">
        <v>41191</v>
      </c>
      <c r="H1365" s="157">
        <v>1</v>
      </c>
    </row>
    <row r="1366" spans="1:9" ht="15" customHeight="1" x14ac:dyDescent="0.25">
      <c r="A1366" s="155" t="s">
        <v>820</v>
      </c>
      <c r="B1366" s="155" t="s">
        <v>426</v>
      </c>
      <c r="C1366" s="155" t="s">
        <v>2388</v>
      </c>
      <c r="D1366" s="155">
        <v>275</v>
      </c>
      <c r="E1366" s="155">
        <v>275</v>
      </c>
      <c r="F1366" s="166">
        <v>41183</v>
      </c>
      <c r="G1366" s="166">
        <v>41192</v>
      </c>
      <c r="H1366" s="157">
        <v>1</v>
      </c>
    </row>
    <row r="1367" spans="1:9" ht="15" customHeight="1" x14ac:dyDescent="0.25">
      <c r="A1367" s="155" t="s">
        <v>1983</v>
      </c>
      <c r="B1367" s="155" t="s">
        <v>2389</v>
      </c>
      <c r="C1367" s="155" t="s">
        <v>2390</v>
      </c>
      <c r="D1367" s="155">
        <v>92</v>
      </c>
      <c r="E1367" s="155">
        <v>92</v>
      </c>
      <c r="F1367" s="166">
        <v>41183</v>
      </c>
      <c r="G1367" s="166">
        <v>41185</v>
      </c>
      <c r="H1367" s="157">
        <v>1</v>
      </c>
    </row>
    <row r="1368" spans="1:9" ht="15" customHeight="1" x14ac:dyDescent="0.25">
      <c r="A1368" s="155" t="s">
        <v>563</v>
      </c>
      <c r="B1368" s="155" t="s">
        <v>2118</v>
      </c>
      <c r="C1368" s="155" t="s">
        <v>2391</v>
      </c>
      <c r="D1368" s="155">
        <v>65</v>
      </c>
      <c r="E1368" s="155">
        <v>64</v>
      </c>
      <c r="F1368" s="166">
        <v>41183</v>
      </c>
      <c r="G1368" s="166">
        <v>41192</v>
      </c>
      <c r="H1368" s="157">
        <v>1</v>
      </c>
    </row>
    <row r="1369" spans="1:9" ht="15" customHeight="1" x14ac:dyDescent="0.25">
      <c r="A1369" s="155" t="s">
        <v>2288</v>
      </c>
      <c r="B1369" s="155" t="s">
        <v>2289</v>
      </c>
      <c r="C1369" s="155" t="s">
        <v>2392</v>
      </c>
      <c r="D1369" s="155">
        <v>22</v>
      </c>
      <c r="E1369" s="155">
        <v>22</v>
      </c>
      <c r="F1369" s="166">
        <v>41183</v>
      </c>
      <c r="G1369" s="166">
        <v>41197</v>
      </c>
      <c r="H1369" s="157">
        <v>1</v>
      </c>
    </row>
    <row r="1370" spans="1:9" ht="15" customHeight="1" x14ac:dyDescent="0.25">
      <c r="A1370" s="155" t="s">
        <v>2144</v>
      </c>
      <c r="B1370" s="155" t="s">
        <v>2393</v>
      </c>
      <c r="C1370" s="155" t="s">
        <v>2394</v>
      </c>
      <c r="D1370" s="155">
        <v>100</v>
      </c>
      <c r="E1370" s="155">
        <v>100</v>
      </c>
      <c r="F1370" s="166">
        <v>41184</v>
      </c>
      <c r="G1370" s="166">
        <v>41185</v>
      </c>
      <c r="H1370" s="157">
        <v>1</v>
      </c>
    </row>
    <row r="1371" spans="1:9" ht="15" customHeight="1" x14ac:dyDescent="0.25">
      <c r="A1371" s="155" t="s">
        <v>2144</v>
      </c>
      <c r="B1371" s="155" t="s">
        <v>2395</v>
      </c>
      <c r="C1371" s="155" t="s">
        <v>161</v>
      </c>
      <c r="D1371" s="155">
        <v>100</v>
      </c>
      <c r="E1371" s="155">
        <v>100</v>
      </c>
      <c r="F1371" s="166">
        <v>41184</v>
      </c>
      <c r="G1371" s="166">
        <v>41185</v>
      </c>
      <c r="H1371" s="157">
        <v>1</v>
      </c>
    </row>
    <row r="1372" spans="1:9" ht="15" customHeight="1" x14ac:dyDescent="0.25">
      <c r="A1372" s="155" t="s">
        <v>2396</v>
      </c>
      <c r="B1372" s="155" t="s">
        <v>2397</v>
      </c>
      <c r="C1372" s="155" t="s">
        <v>2398</v>
      </c>
      <c r="D1372" s="155">
        <v>50</v>
      </c>
      <c r="E1372" s="155">
        <v>50</v>
      </c>
      <c r="F1372" s="166">
        <v>41185</v>
      </c>
      <c r="G1372" s="166">
        <v>41192</v>
      </c>
      <c r="H1372" s="157">
        <v>1</v>
      </c>
    </row>
    <row r="1373" spans="1:9" ht="15" customHeight="1" x14ac:dyDescent="0.25">
      <c r="A1373" s="155" t="s">
        <v>559</v>
      </c>
      <c r="B1373" s="155" t="s">
        <v>2399</v>
      </c>
      <c r="C1373" s="155" t="s">
        <v>2400</v>
      </c>
      <c r="D1373" s="155">
        <v>10000</v>
      </c>
      <c r="E1373" s="155">
        <v>10080</v>
      </c>
      <c r="F1373" s="166">
        <v>41185</v>
      </c>
      <c r="G1373" s="166">
        <v>41193</v>
      </c>
      <c r="H1373" s="157">
        <v>1</v>
      </c>
    </row>
    <row r="1374" spans="1:9" ht="15" customHeight="1" x14ac:dyDescent="0.25">
      <c r="A1374" s="155" t="s">
        <v>254</v>
      </c>
      <c r="B1374" s="155" t="s">
        <v>255</v>
      </c>
      <c r="C1374" s="155" t="s">
        <v>2401</v>
      </c>
      <c r="D1374" s="155">
        <v>50</v>
      </c>
      <c r="E1374" s="155">
        <v>50</v>
      </c>
      <c r="F1374" s="166">
        <v>41185</v>
      </c>
      <c r="G1374" s="166">
        <v>41190</v>
      </c>
      <c r="H1374" s="157">
        <v>1</v>
      </c>
    </row>
    <row r="1375" spans="1:9" ht="15" customHeight="1" x14ac:dyDescent="0.25">
      <c r="A1375" s="155" t="s">
        <v>254</v>
      </c>
      <c r="B1375" s="155" t="s">
        <v>693</v>
      </c>
      <c r="C1375" s="155" t="s">
        <v>316</v>
      </c>
      <c r="D1375" s="155">
        <v>12</v>
      </c>
      <c r="E1375" s="155">
        <v>12</v>
      </c>
      <c r="F1375" s="166">
        <v>41185</v>
      </c>
      <c r="G1375" s="166">
        <v>41190</v>
      </c>
      <c r="H1375" s="157">
        <v>1</v>
      </c>
    </row>
    <row r="1376" spans="1:9" ht="15" customHeight="1" x14ac:dyDescent="0.25">
      <c r="A1376" s="155" t="s">
        <v>71</v>
      </c>
      <c r="B1376" s="155" t="s">
        <v>583</v>
      </c>
      <c r="C1376" s="155" t="s">
        <v>2402</v>
      </c>
      <c r="D1376" s="155">
        <v>18</v>
      </c>
      <c r="E1376" s="155">
        <v>18</v>
      </c>
      <c r="F1376" s="166">
        <v>41185</v>
      </c>
      <c r="G1376" s="166">
        <v>41191</v>
      </c>
      <c r="H1376" s="157">
        <v>1</v>
      </c>
    </row>
    <row r="1377" spans="1:8" ht="15" customHeight="1" x14ac:dyDescent="0.25">
      <c r="A1377" s="155" t="s">
        <v>71</v>
      </c>
      <c r="B1377" s="155" t="s">
        <v>167</v>
      </c>
      <c r="C1377" s="155" t="s">
        <v>2403</v>
      </c>
      <c r="D1377" s="155">
        <v>25</v>
      </c>
      <c r="E1377" s="155">
        <v>25</v>
      </c>
      <c r="F1377" s="166">
        <v>41186</v>
      </c>
      <c r="G1377" s="166">
        <v>41194</v>
      </c>
      <c r="H1377" s="157">
        <v>1</v>
      </c>
    </row>
    <row r="1378" spans="1:8" ht="15" customHeight="1" x14ac:dyDescent="0.25">
      <c r="A1378" s="155" t="s">
        <v>748</v>
      </c>
      <c r="B1378" s="155" t="s">
        <v>2404</v>
      </c>
      <c r="C1378" s="155" t="s">
        <v>2405</v>
      </c>
      <c r="D1378" s="155">
        <v>15</v>
      </c>
      <c r="E1378" s="155">
        <v>15</v>
      </c>
      <c r="F1378" s="166">
        <v>41186</v>
      </c>
      <c r="G1378" s="166">
        <v>41191</v>
      </c>
      <c r="H1378" s="157">
        <v>1</v>
      </c>
    </row>
    <row r="1379" spans="1:8" ht="15" customHeight="1" x14ac:dyDescent="0.25">
      <c r="A1379" s="155" t="s">
        <v>748</v>
      </c>
      <c r="B1379" s="155" t="s">
        <v>233</v>
      </c>
      <c r="C1379" s="155" t="s">
        <v>364</v>
      </c>
      <c r="D1379" s="155">
        <v>16</v>
      </c>
      <c r="E1379" s="155">
        <v>16</v>
      </c>
      <c r="F1379" s="166">
        <v>41186</v>
      </c>
      <c r="G1379" s="166">
        <v>41191</v>
      </c>
      <c r="H1379" s="157">
        <v>1</v>
      </c>
    </row>
    <row r="1380" spans="1:8" ht="15" customHeight="1" x14ac:dyDescent="0.25">
      <c r="A1380" s="155" t="s">
        <v>1474</v>
      </c>
      <c r="B1380" s="155" t="s">
        <v>345</v>
      </c>
      <c r="C1380" s="155" t="s">
        <v>2406</v>
      </c>
      <c r="D1380" s="155">
        <v>50</v>
      </c>
      <c r="E1380" s="155">
        <v>50</v>
      </c>
      <c r="F1380" s="166">
        <v>41186</v>
      </c>
      <c r="G1380" s="166">
        <v>41191</v>
      </c>
      <c r="H1380" s="157">
        <v>1</v>
      </c>
    </row>
    <row r="1381" spans="1:8" ht="15" customHeight="1" x14ac:dyDescent="0.25">
      <c r="A1381" s="155" t="s">
        <v>330</v>
      </c>
      <c r="B1381" s="155" t="s">
        <v>2407</v>
      </c>
      <c r="C1381" s="155" t="s">
        <v>2408</v>
      </c>
      <c r="D1381" s="155">
        <v>50</v>
      </c>
      <c r="E1381" s="155">
        <v>50</v>
      </c>
      <c r="F1381" s="166">
        <v>41187</v>
      </c>
      <c r="G1381" s="166">
        <v>41194</v>
      </c>
      <c r="H1381" s="157">
        <v>1</v>
      </c>
    </row>
    <row r="1382" spans="1:8" ht="15" customHeight="1" x14ac:dyDescent="0.25">
      <c r="A1382" s="155" t="s">
        <v>330</v>
      </c>
      <c r="B1382" s="155" t="s">
        <v>2409</v>
      </c>
      <c r="C1382" s="155" t="s">
        <v>2410</v>
      </c>
      <c r="D1382" s="155">
        <v>20</v>
      </c>
      <c r="E1382" s="155">
        <v>20</v>
      </c>
      <c r="F1382" s="166">
        <v>41187</v>
      </c>
      <c r="G1382" s="166">
        <v>41194</v>
      </c>
      <c r="H1382" s="157">
        <v>1</v>
      </c>
    </row>
    <row r="1383" spans="1:8" ht="15" customHeight="1" x14ac:dyDescent="0.25">
      <c r="A1383" s="155" t="s">
        <v>330</v>
      </c>
      <c r="B1383" s="155" t="s">
        <v>2411</v>
      </c>
      <c r="C1383" s="155" t="s">
        <v>2412</v>
      </c>
      <c r="D1383" s="155">
        <v>60</v>
      </c>
      <c r="E1383" s="155">
        <v>60</v>
      </c>
      <c r="F1383" s="166">
        <v>41187</v>
      </c>
      <c r="G1383" s="166">
        <v>41194</v>
      </c>
      <c r="H1383" s="157">
        <v>1</v>
      </c>
    </row>
    <row r="1384" spans="1:8" ht="15" customHeight="1" x14ac:dyDescent="0.25">
      <c r="A1384" s="155" t="s">
        <v>42</v>
      </c>
      <c r="B1384" s="155" t="s">
        <v>2413</v>
      </c>
      <c r="C1384" s="155" t="s">
        <v>2414</v>
      </c>
      <c r="D1384" s="155">
        <v>50</v>
      </c>
      <c r="E1384" s="155">
        <v>50</v>
      </c>
      <c r="F1384" s="166">
        <v>41187</v>
      </c>
      <c r="G1384" s="166">
        <v>41192</v>
      </c>
      <c r="H1384" s="157">
        <v>1</v>
      </c>
    </row>
    <row r="1385" spans="1:8" ht="15" customHeight="1" x14ac:dyDescent="0.25">
      <c r="A1385" s="155" t="s">
        <v>520</v>
      </c>
      <c r="B1385" s="155" t="s">
        <v>533</v>
      </c>
      <c r="C1385" s="155" t="s">
        <v>2415</v>
      </c>
      <c r="D1385" s="155">
        <v>100</v>
      </c>
      <c r="E1385" s="155">
        <v>100</v>
      </c>
      <c r="F1385" s="166">
        <v>41187</v>
      </c>
      <c r="G1385" s="166">
        <v>41194</v>
      </c>
      <c r="H1385" s="157">
        <v>1</v>
      </c>
    </row>
    <row r="1386" spans="1:8" ht="15" customHeight="1" x14ac:dyDescent="0.25">
      <c r="A1386" s="155" t="s">
        <v>1438</v>
      </c>
      <c r="B1386" s="155" t="s">
        <v>1779</v>
      </c>
      <c r="C1386" s="155" t="s">
        <v>2416</v>
      </c>
      <c r="D1386" s="155">
        <v>300</v>
      </c>
      <c r="E1386" s="155">
        <v>300</v>
      </c>
      <c r="F1386" s="166">
        <v>41187</v>
      </c>
      <c r="G1386" s="166">
        <v>41197</v>
      </c>
      <c r="H1386" s="157">
        <v>1</v>
      </c>
    </row>
    <row r="1387" spans="1:8" ht="15" customHeight="1" x14ac:dyDescent="0.25">
      <c r="A1387" s="155" t="s">
        <v>638</v>
      </c>
      <c r="B1387" s="155" t="s">
        <v>2417</v>
      </c>
      <c r="C1387" s="155" t="s">
        <v>2299</v>
      </c>
      <c r="D1387" s="155">
        <v>1000</v>
      </c>
      <c r="E1387" s="155">
        <v>1000</v>
      </c>
      <c r="F1387" s="166">
        <v>41187</v>
      </c>
      <c r="G1387" s="166">
        <v>41192</v>
      </c>
      <c r="H1387" s="157">
        <v>1</v>
      </c>
    </row>
    <row r="1388" spans="1:8" ht="15" customHeight="1" x14ac:dyDescent="0.25">
      <c r="A1388" s="155" t="s">
        <v>630</v>
      </c>
      <c r="B1388" s="155" t="s">
        <v>149</v>
      </c>
      <c r="C1388" s="155" t="s">
        <v>2418</v>
      </c>
      <c r="D1388" s="155">
        <v>50</v>
      </c>
      <c r="E1388" s="155">
        <v>50</v>
      </c>
      <c r="F1388" s="166">
        <v>41190</v>
      </c>
      <c r="G1388" s="166">
        <v>41194</v>
      </c>
      <c r="H1388" s="157">
        <v>1</v>
      </c>
    </row>
    <row r="1389" spans="1:8" ht="15" customHeight="1" x14ac:dyDescent="0.25">
      <c r="A1389" s="155" t="s">
        <v>520</v>
      </c>
      <c r="B1389" s="155" t="s">
        <v>966</v>
      </c>
      <c r="C1389" s="155" t="s">
        <v>2419</v>
      </c>
      <c r="D1389" s="155">
        <v>250</v>
      </c>
      <c r="E1389" s="155">
        <v>250</v>
      </c>
      <c r="F1389" s="166">
        <v>41190</v>
      </c>
      <c r="G1389" s="166">
        <v>41194</v>
      </c>
      <c r="H1389" s="157">
        <v>1</v>
      </c>
    </row>
    <row r="1390" spans="1:8" ht="15" customHeight="1" x14ac:dyDescent="0.25">
      <c r="A1390" s="155" t="s">
        <v>2420</v>
      </c>
      <c r="B1390" s="155" t="s">
        <v>2421</v>
      </c>
      <c r="C1390" s="155" t="s">
        <v>1803</v>
      </c>
      <c r="D1390" s="155">
        <v>5</v>
      </c>
      <c r="E1390" s="155">
        <v>5</v>
      </c>
      <c r="F1390" s="166">
        <v>41190</v>
      </c>
      <c r="G1390" s="166">
        <v>41194</v>
      </c>
      <c r="H1390" s="157">
        <v>1</v>
      </c>
    </row>
    <row r="1391" spans="1:8" ht="15" customHeight="1" x14ac:dyDescent="0.25">
      <c r="A1391" s="155" t="s">
        <v>65</v>
      </c>
      <c r="B1391" s="155" t="s">
        <v>547</v>
      </c>
      <c r="C1391" s="155" t="s">
        <v>2422</v>
      </c>
      <c r="D1391" s="155">
        <v>50</v>
      </c>
      <c r="E1391" s="155">
        <v>50</v>
      </c>
      <c r="F1391" s="166">
        <v>41190</v>
      </c>
      <c r="G1391" s="166">
        <v>41194</v>
      </c>
      <c r="H1391" s="157">
        <v>1</v>
      </c>
    </row>
    <row r="1392" spans="1:8" ht="15" customHeight="1" x14ac:dyDescent="0.25">
      <c r="A1392" s="155" t="s">
        <v>597</v>
      </c>
      <c r="B1392" s="155" t="s">
        <v>1351</v>
      </c>
      <c r="C1392" s="155" t="s">
        <v>2423</v>
      </c>
      <c r="D1392" s="155">
        <v>1000</v>
      </c>
      <c r="E1392" s="155">
        <v>1001</v>
      </c>
      <c r="F1392" s="166">
        <v>41191</v>
      </c>
      <c r="G1392" s="166">
        <v>41199</v>
      </c>
      <c r="H1392" s="157">
        <v>1</v>
      </c>
    </row>
    <row r="1393" spans="1:9" ht="15" customHeight="1" x14ac:dyDescent="0.25">
      <c r="A1393" s="155" t="s">
        <v>42</v>
      </c>
      <c r="B1393" s="155" t="s">
        <v>1321</v>
      </c>
      <c r="C1393" s="155" t="s">
        <v>2424</v>
      </c>
      <c r="D1393" s="155">
        <v>300</v>
      </c>
      <c r="E1393" s="155">
        <v>300</v>
      </c>
      <c r="F1393" s="166">
        <v>41191</v>
      </c>
      <c r="G1393" s="166">
        <v>41197</v>
      </c>
      <c r="H1393" s="157">
        <v>1</v>
      </c>
    </row>
    <row r="1394" spans="1:9" ht="15" customHeight="1" x14ac:dyDescent="0.25">
      <c r="A1394" s="155" t="s">
        <v>544</v>
      </c>
      <c r="B1394" s="155" t="s">
        <v>545</v>
      </c>
      <c r="C1394" s="155" t="s">
        <v>2425</v>
      </c>
      <c r="D1394" s="155">
        <v>60</v>
      </c>
      <c r="E1394" s="155">
        <v>60</v>
      </c>
      <c r="F1394" s="166">
        <v>41191</v>
      </c>
      <c r="G1394" s="166">
        <v>41194</v>
      </c>
      <c r="H1394" s="157">
        <v>1</v>
      </c>
    </row>
    <row r="1395" spans="1:9" ht="15" customHeight="1" x14ac:dyDescent="0.25">
      <c r="A1395" s="155" t="s">
        <v>12</v>
      </c>
      <c r="B1395" s="155" t="s">
        <v>2353</v>
      </c>
      <c r="C1395" s="155" t="s">
        <v>2426</v>
      </c>
      <c r="D1395" s="155">
        <v>12</v>
      </c>
      <c r="E1395" s="155">
        <v>12</v>
      </c>
      <c r="F1395" s="166">
        <v>41191</v>
      </c>
      <c r="G1395" s="166">
        <v>41192</v>
      </c>
      <c r="H1395" s="157">
        <v>1</v>
      </c>
      <c r="I1395" s="192" t="s">
        <v>2088</v>
      </c>
    </row>
    <row r="1396" spans="1:9" ht="15" customHeight="1" x14ac:dyDescent="0.25">
      <c r="A1396" s="155" t="s">
        <v>1041</v>
      </c>
      <c r="B1396" s="155" t="s">
        <v>2427</v>
      </c>
      <c r="C1396" s="155" t="s">
        <v>2428</v>
      </c>
      <c r="D1396" s="155">
        <v>50</v>
      </c>
      <c r="E1396" s="155">
        <v>50</v>
      </c>
      <c r="F1396" s="166">
        <v>41191</v>
      </c>
      <c r="G1396" s="166">
        <v>41193</v>
      </c>
      <c r="H1396" s="157">
        <v>1</v>
      </c>
    </row>
    <row r="1397" spans="1:9" ht="15" customHeight="1" x14ac:dyDescent="0.25">
      <c r="A1397" s="155" t="s">
        <v>997</v>
      </c>
      <c r="B1397" s="155" t="s">
        <v>2429</v>
      </c>
      <c r="C1397" s="155" t="s">
        <v>2430</v>
      </c>
      <c r="D1397" s="155">
        <v>300</v>
      </c>
      <c r="E1397" s="155">
        <v>315</v>
      </c>
      <c r="F1397" s="166">
        <v>41191</v>
      </c>
      <c r="G1397" s="166">
        <v>41194</v>
      </c>
      <c r="H1397" s="157">
        <v>1</v>
      </c>
    </row>
    <row r="1398" spans="1:9" ht="15" customHeight="1" x14ac:dyDescent="0.25">
      <c r="A1398" s="155" t="s">
        <v>78</v>
      </c>
      <c r="B1398" s="155" t="s">
        <v>84</v>
      </c>
      <c r="C1398" s="155" t="s">
        <v>2431</v>
      </c>
      <c r="D1398" s="155">
        <v>10</v>
      </c>
      <c r="E1398" s="155">
        <v>10</v>
      </c>
      <c r="F1398" s="166">
        <v>41191</v>
      </c>
      <c r="G1398" s="166">
        <v>41193</v>
      </c>
      <c r="H1398" s="157">
        <v>1</v>
      </c>
    </row>
    <row r="1399" spans="1:9" ht="15" customHeight="1" x14ac:dyDescent="0.25">
      <c r="A1399" s="155" t="s">
        <v>520</v>
      </c>
      <c r="B1399" s="155" t="s">
        <v>2432</v>
      </c>
      <c r="C1399" s="155" t="s">
        <v>2433</v>
      </c>
      <c r="D1399" s="155">
        <v>100</v>
      </c>
      <c r="E1399" s="155">
        <v>100</v>
      </c>
      <c r="F1399" s="166">
        <v>41191</v>
      </c>
      <c r="G1399" s="166">
        <v>41197</v>
      </c>
      <c r="H1399" s="157">
        <v>1</v>
      </c>
    </row>
    <row r="1400" spans="1:9" ht="15" customHeight="1" x14ac:dyDescent="0.25">
      <c r="A1400" s="155" t="s">
        <v>559</v>
      </c>
      <c r="B1400" s="155" t="s">
        <v>1560</v>
      </c>
      <c r="C1400" s="155" t="s">
        <v>2434</v>
      </c>
      <c r="D1400" s="155">
        <v>600</v>
      </c>
      <c r="E1400" s="155">
        <v>100</v>
      </c>
      <c r="F1400" s="166">
        <v>41191</v>
      </c>
      <c r="G1400" s="166">
        <v>41197</v>
      </c>
      <c r="H1400" s="157">
        <v>1</v>
      </c>
      <c r="I1400" s="192" t="s">
        <v>2435</v>
      </c>
    </row>
    <row r="1401" spans="1:9" ht="15" customHeight="1" x14ac:dyDescent="0.25">
      <c r="A1401" s="155" t="s">
        <v>1041</v>
      </c>
      <c r="B1401" s="155" t="s">
        <v>1042</v>
      </c>
      <c r="C1401" s="155" t="s">
        <v>2441</v>
      </c>
      <c r="D1401" s="155">
        <v>50</v>
      </c>
      <c r="E1401" s="155">
        <v>50</v>
      </c>
      <c r="F1401" s="166">
        <v>41193</v>
      </c>
      <c r="G1401" s="166">
        <v>41197</v>
      </c>
      <c r="H1401" s="157">
        <v>1</v>
      </c>
    </row>
    <row r="1402" spans="1:9" ht="15" customHeight="1" x14ac:dyDescent="0.25">
      <c r="A1402" s="155" t="s">
        <v>145</v>
      </c>
      <c r="B1402" s="155" t="s">
        <v>2442</v>
      </c>
      <c r="C1402" s="155" t="s">
        <v>2443</v>
      </c>
      <c r="D1402" s="155">
        <v>6</v>
      </c>
      <c r="E1402" s="155">
        <v>6</v>
      </c>
      <c r="F1402" s="166">
        <v>41193</v>
      </c>
      <c r="G1402" s="166">
        <v>41198</v>
      </c>
      <c r="H1402" s="157">
        <v>1</v>
      </c>
    </row>
    <row r="1403" spans="1:9" ht="15" customHeight="1" x14ac:dyDescent="0.25">
      <c r="A1403" s="155" t="s">
        <v>78</v>
      </c>
      <c r="B1403" s="155" t="s">
        <v>2444</v>
      </c>
      <c r="C1403" s="155" t="s">
        <v>2445</v>
      </c>
      <c r="D1403" s="155">
        <v>4</v>
      </c>
      <c r="E1403" s="155">
        <v>4</v>
      </c>
      <c r="F1403" s="166">
        <v>41193</v>
      </c>
      <c r="G1403" s="166">
        <v>41197</v>
      </c>
      <c r="H1403" s="157">
        <v>1</v>
      </c>
    </row>
    <row r="1404" spans="1:9" ht="15" customHeight="1" x14ac:dyDescent="0.25">
      <c r="A1404" s="155" t="s">
        <v>42</v>
      </c>
      <c r="B1404" s="155" t="s">
        <v>2446</v>
      </c>
      <c r="C1404" s="155" t="s">
        <v>2447</v>
      </c>
      <c r="D1404" s="155">
        <v>150</v>
      </c>
      <c r="E1404" s="155">
        <v>150</v>
      </c>
      <c r="F1404" s="166">
        <v>41193</v>
      </c>
      <c r="G1404" s="166">
        <v>41200</v>
      </c>
      <c r="H1404" s="157">
        <v>1</v>
      </c>
    </row>
    <row r="1405" spans="1:9" ht="15" customHeight="1" x14ac:dyDescent="0.25">
      <c r="A1405" s="155" t="s">
        <v>173</v>
      </c>
      <c r="B1405" s="155" t="s">
        <v>445</v>
      </c>
      <c r="C1405" s="155" t="s">
        <v>2448</v>
      </c>
      <c r="D1405" s="155">
        <v>100</v>
      </c>
      <c r="E1405" s="155">
        <v>100</v>
      </c>
      <c r="F1405" s="166">
        <v>41193</v>
      </c>
      <c r="G1405" s="166">
        <v>41204</v>
      </c>
      <c r="H1405" s="157">
        <v>1</v>
      </c>
    </row>
    <row r="1406" spans="1:9" ht="15" customHeight="1" x14ac:dyDescent="0.25">
      <c r="A1406" s="155" t="s">
        <v>39</v>
      </c>
      <c r="B1406" s="155" t="s">
        <v>437</v>
      </c>
      <c r="C1406" s="155" t="s">
        <v>2449</v>
      </c>
      <c r="D1406" s="155">
        <v>100</v>
      </c>
      <c r="E1406" s="155">
        <v>100</v>
      </c>
      <c r="F1406" s="166">
        <v>41193</v>
      </c>
      <c r="G1406" s="166">
        <v>41200</v>
      </c>
      <c r="H1406" s="157">
        <v>1</v>
      </c>
    </row>
    <row r="1407" spans="1:9" ht="15" customHeight="1" x14ac:dyDescent="0.25">
      <c r="A1407" s="155" t="s">
        <v>230</v>
      </c>
      <c r="B1407" s="155" t="s">
        <v>272</v>
      </c>
      <c r="C1407" s="155" t="s">
        <v>2450</v>
      </c>
      <c r="D1407" s="155">
        <v>21</v>
      </c>
      <c r="E1407" s="155">
        <v>21</v>
      </c>
      <c r="F1407" s="166">
        <v>41193</v>
      </c>
      <c r="G1407" s="166">
        <v>41199</v>
      </c>
      <c r="H1407" s="157">
        <v>1</v>
      </c>
    </row>
    <row r="1408" spans="1:9" ht="15" customHeight="1" x14ac:dyDescent="0.25">
      <c r="A1408" s="155" t="s">
        <v>29</v>
      </c>
      <c r="B1408" s="155" t="s">
        <v>2451</v>
      </c>
      <c r="C1408" s="155" t="s">
        <v>2452</v>
      </c>
      <c r="D1408" s="155">
        <v>5</v>
      </c>
      <c r="E1408" s="155">
        <v>10</v>
      </c>
      <c r="F1408" s="166">
        <v>41193</v>
      </c>
      <c r="G1408" s="166">
        <v>41191</v>
      </c>
      <c r="H1408" s="157">
        <v>0</v>
      </c>
      <c r="I1408" s="192" t="s">
        <v>2453</v>
      </c>
    </row>
    <row r="1409" spans="1:9" ht="15" customHeight="1" x14ac:dyDescent="0.25">
      <c r="A1409" s="155" t="s">
        <v>145</v>
      </c>
      <c r="B1409" s="155" t="s">
        <v>2454</v>
      </c>
      <c r="C1409" s="155" t="s">
        <v>2455</v>
      </c>
      <c r="D1409" s="155">
        <v>10</v>
      </c>
      <c r="E1409" s="155">
        <v>10</v>
      </c>
      <c r="F1409" s="166">
        <v>41194</v>
      </c>
      <c r="G1409" s="166">
        <v>41198</v>
      </c>
      <c r="H1409" s="157">
        <v>1</v>
      </c>
    </row>
    <row r="1410" spans="1:9" ht="15" customHeight="1" x14ac:dyDescent="0.25">
      <c r="A1410" s="155" t="s">
        <v>559</v>
      </c>
      <c r="B1410" s="155" t="s">
        <v>1560</v>
      </c>
      <c r="C1410" s="155" t="s">
        <v>2434</v>
      </c>
      <c r="D1410" s="155">
        <v>600</v>
      </c>
      <c r="E1410" s="155">
        <v>500</v>
      </c>
      <c r="F1410" s="166">
        <v>41194</v>
      </c>
      <c r="G1410" s="166">
        <v>41204</v>
      </c>
      <c r="H1410" s="157">
        <v>1</v>
      </c>
      <c r="I1410" s="192" t="s">
        <v>2456</v>
      </c>
    </row>
    <row r="1411" spans="1:9" ht="15" customHeight="1" x14ac:dyDescent="0.25">
      <c r="A1411" s="155" t="s">
        <v>559</v>
      </c>
      <c r="B1411" s="155" t="s">
        <v>2265</v>
      </c>
      <c r="C1411" s="155" t="s">
        <v>2457</v>
      </c>
      <c r="D1411" s="155">
        <v>12000</v>
      </c>
      <c r="E1411" s="155">
        <v>12000</v>
      </c>
      <c r="F1411" s="166">
        <v>41194</v>
      </c>
      <c r="G1411" s="166">
        <v>41200</v>
      </c>
      <c r="H1411" s="157">
        <v>1</v>
      </c>
    </row>
    <row r="1412" spans="1:9" ht="15" customHeight="1" x14ac:dyDescent="0.25">
      <c r="A1412" s="155" t="s">
        <v>1020</v>
      </c>
      <c r="B1412" s="155" t="s">
        <v>1021</v>
      </c>
      <c r="C1412" s="155" t="s">
        <v>2458</v>
      </c>
      <c r="D1412" s="155">
        <v>50</v>
      </c>
      <c r="E1412" s="155">
        <v>50</v>
      </c>
      <c r="F1412" s="166">
        <v>41194</v>
      </c>
      <c r="G1412" s="166">
        <v>41197</v>
      </c>
      <c r="H1412" s="157">
        <v>1</v>
      </c>
    </row>
    <row r="1413" spans="1:9" ht="15" customHeight="1" x14ac:dyDescent="0.25">
      <c r="A1413" s="155" t="s">
        <v>36</v>
      </c>
      <c r="B1413" s="155" t="s">
        <v>2459</v>
      </c>
      <c r="C1413" s="155" t="s">
        <v>2460</v>
      </c>
      <c r="D1413" s="155">
        <v>50</v>
      </c>
      <c r="E1413" s="155">
        <v>50</v>
      </c>
      <c r="F1413" s="166">
        <v>41194</v>
      </c>
      <c r="G1413" s="166">
        <v>41197</v>
      </c>
      <c r="H1413" s="157">
        <v>1</v>
      </c>
    </row>
    <row r="1414" spans="1:9" ht="15" customHeight="1" x14ac:dyDescent="0.25">
      <c r="A1414" s="155" t="s">
        <v>722</v>
      </c>
      <c r="B1414" s="155" t="s">
        <v>723</v>
      </c>
      <c r="C1414" s="155" t="s">
        <v>2461</v>
      </c>
      <c r="D1414" s="155">
        <v>500</v>
      </c>
      <c r="E1414" s="155">
        <v>500</v>
      </c>
      <c r="F1414" s="166">
        <v>41194</v>
      </c>
      <c r="G1414" s="166">
        <v>41198</v>
      </c>
      <c r="H1414" s="157">
        <v>1</v>
      </c>
    </row>
    <row r="1415" spans="1:9" ht="15" customHeight="1" x14ac:dyDescent="0.25">
      <c r="A1415" s="155" t="s">
        <v>899</v>
      </c>
      <c r="B1415" s="155" t="s">
        <v>339</v>
      </c>
      <c r="C1415" s="155" t="s">
        <v>2462</v>
      </c>
      <c r="D1415" s="155">
        <v>10</v>
      </c>
      <c r="E1415" s="155">
        <v>10</v>
      </c>
      <c r="F1415" s="166">
        <v>41194</v>
      </c>
      <c r="G1415" s="166">
        <v>41200</v>
      </c>
      <c r="H1415" s="157">
        <v>1</v>
      </c>
    </row>
    <row r="1416" spans="1:9" ht="15" customHeight="1" x14ac:dyDescent="0.25">
      <c r="A1416" s="155" t="s">
        <v>115</v>
      </c>
      <c r="B1416" s="155" t="s">
        <v>2463</v>
      </c>
      <c r="C1416" s="155" t="s">
        <v>2464</v>
      </c>
      <c r="D1416" s="155">
        <v>4</v>
      </c>
      <c r="E1416" s="155">
        <v>4</v>
      </c>
      <c r="F1416" s="166">
        <v>41194</v>
      </c>
      <c r="G1416" s="166">
        <v>41198</v>
      </c>
      <c r="H1416" s="157">
        <v>1</v>
      </c>
    </row>
    <row r="1417" spans="1:9" ht="15" customHeight="1" x14ac:dyDescent="0.25">
      <c r="A1417" s="155" t="s">
        <v>559</v>
      </c>
      <c r="B1417" s="155" t="s">
        <v>1849</v>
      </c>
      <c r="C1417" s="155" t="s">
        <v>2465</v>
      </c>
      <c r="D1417" s="155">
        <v>600</v>
      </c>
      <c r="E1417" s="155">
        <v>600</v>
      </c>
      <c r="F1417" s="166">
        <v>41197</v>
      </c>
      <c r="G1417" s="166">
        <v>41204</v>
      </c>
      <c r="H1417" s="157">
        <v>1</v>
      </c>
    </row>
    <row r="1418" spans="1:9" ht="15" customHeight="1" x14ac:dyDescent="0.25">
      <c r="A1418" s="155" t="s">
        <v>1361</v>
      </c>
      <c r="B1418" s="155" t="s">
        <v>2466</v>
      </c>
      <c r="C1418" s="155" t="s">
        <v>2467</v>
      </c>
      <c r="D1418" s="155">
        <v>10</v>
      </c>
      <c r="E1418" s="155">
        <v>10</v>
      </c>
      <c r="F1418" s="166">
        <v>41197</v>
      </c>
      <c r="G1418" s="166">
        <v>41198</v>
      </c>
      <c r="H1418" s="157">
        <v>1</v>
      </c>
      <c r="I1418" s="192" t="s">
        <v>2468</v>
      </c>
    </row>
    <row r="1419" spans="1:9" ht="15" customHeight="1" x14ac:dyDescent="0.25">
      <c r="A1419" s="155" t="s">
        <v>136</v>
      </c>
      <c r="B1419" s="155" t="s">
        <v>137</v>
      </c>
      <c r="C1419" s="155" t="s">
        <v>2469</v>
      </c>
      <c r="D1419" s="155">
        <v>250</v>
      </c>
      <c r="E1419" s="155">
        <v>250</v>
      </c>
      <c r="F1419" s="166">
        <v>41197</v>
      </c>
      <c r="G1419" s="166">
        <v>41197</v>
      </c>
      <c r="H1419" s="157">
        <v>1</v>
      </c>
    </row>
    <row r="1420" spans="1:9" ht="15" customHeight="1" x14ac:dyDescent="0.25">
      <c r="A1420" s="155" t="s">
        <v>2144</v>
      </c>
      <c r="B1420" s="155" t="s">
        <v>2470</v>
      </c>
      <c r="C1420" s="155" t="s">
        <v>2471</v>
      </c>
      <c r="D1420" s="155">
        <v>100</v>
      </c>
      <c r="E1420" s="155">
        <v>100</v>
      </c>
      <c r="F1420" s="166">
        <v>41197</v>
      </c>
      <c r="G1420" s="166">
        <v>41201</v>
      </c>
      <c r="H1420" s="157">
        <v>1</v>
      </c>
    </row>
    <row r="1421" spans="1:9" ht="15" customHeight="1" x14ac:dyDescent="0.25">
      <c r="A1421" s="155" t="s">
        <v>121</v>
      </c>
      <c r="B1421" s="155" t="s">
        <v>2472</v>
      </c>
      <c r="C1421" s="155" t="s">
        <v>2473</v>
      </c>
      <c r="D1421" s="155">
        <v>10</v>
      </c>
      <c r="E1421" s="155">
        <v>10</v>
      </c>
      <c r="F1421" s="166">
        <v>41198</v>
      </c>
      <c r="G1421" s="166">
        <v>41202</v>
      </c>
      <c r="H1421" s="157">
        <v>1</v>
      </c>
    </row>
    <row r="1422" spans="1:9" ht="15" customHeight="1" x14ac:dyDescent="0.25">
      <c r="A1422" s="155" t="s">
        <v>121</v>
      </c>
      <c r="B1422" s="155" t="s">
        <v>2474</v>
      </c>
      <c r="C1422" s="155" t="s">
        <v>316</v>
      </c>
      <c r="D1422" s="155">
        <v>15</v>
      </c>
      <c r="E1422" s="155">
        <v>15</v>
      </c>
      <c r="F1422" s="166">
        <v>41198</v>
      </c>
      <c r="G1422" s="166">
        <v>41208</v>
      </c>
      <c r="H1422" s="157">
        <v>1</v>
      </c>
    </row>
    <row r="1423" spans="1:9" ht="15" customHeight="1" x14ac:dyDescent="0.25">
      <c r="A1423" s="155" t="s">
        <v>121</v>
      </c>
      <c r="B1423" s="155" t="s">
        <v>2475</v>
      </c>
      <c r="C1423" s="155" t="s">
        <v>32</v>
      </c>
      <c r="D1423" s="155">
        <v>15</v>
      </c>
      <c r="E1423" s="155">
        <v>15</v>
      </c>
      <c r="F1423" s="166">
        <v>41198</v>
      </c>
      <c r="G1423" s="166">
        <v>41208</v>
      </c>
      <c r="H1423" s="157">
        <v>1</v>
      </c>
    </row>
    <row r="1424" spans="1:9" ht="15" customHeight="1" x14ac:dyDescent="0.25">
      <c r="A1424" s="155" t="s">
        <v>121</v>
      </c>
      <c r="B1424" s="155" t="s">
        <v>2476</v>
      </c>
      <c r="C1424" s="155" t="s">
        <v>166</v>
      </c>
      <c r="D1424" s="155">
        <v>15</v>
      </c>
      <c r="E1424" s="155">
        <v>15</v>
      </c>
      <c r="F1424" s="166">
        <v>41198</v>
      </c>
      <c r="G1424" s="166">
        <v>41208</v>
      </c>
      <c r="H1424" s="157">
        <v>1</v>
      </c>
    </row>
    <row r="1425" spans="1:9" ht="15" customHeight="1" x14ac:dyDescent="0.25">
      <c r="A1425" s="155" t="s">
        <v>121</v>
      </c>
      <c r="B1425" s="155" t="s">
        <v>2477</v>
      </c>
      <c r="C1425" s="155" t="s">
        <v>819</v>
      </c>
      <c r="D1425" s="155">
        <v>15</v>
      </c>
      <c r="E1425" s="155">
        <v>15</v>
      </c>
      <c r="F1425" s="166">
        <v>41198</v>
      </c>
      <c r="G1425" s="166">
        <v>41208</v>
      </c>
      <c r="H1425" s="157">
        <v>1</v>
      </c>
    </row>
    <row r="1426" spans="1:9" ht="15" customHeight="1" x14ac:dyDescent="0.25">
      <c r="A1426" s="155" t="s">
        <v>121</v>
      </c>
      <c r="B1426" s="155" t="s">
        <v>2478</v>
      </c>
      <c r="C1426" s="155" t="s">
        <v>294</v>
      </c>
      <c r="D1426" s="155">
        <v>15</v>
      </c>
      <c r="E1426" s="155">
        <v>15</v>
      </c>
      <c r="F1426" s="166">
        <v>41198</v>
      </c>
      <c r="G1426" s="166">
        <v>41208</v>
      </c>
      <c r="H1426" s="157">
        <v>1</v>
      </c>
    </row>
    <row r="1427" spans="1:9" ht="15" customHeight="1" x14ac:dyDescent="0.25">
      <c r="A1427" s="155" t="s">
        <v>121</v>
      </c>
      <c r="B1427" s="155" t="s">
        <v>2479</v>
      </c>
      <c r="C1427" s="155" t="s">
        <v>2480</v>
      </c>
      <c r="D1427" s="155">
        <v>15</v>
      </c>
      <c r="E1427" s="155">
        <v>15</v>
      </c>
      <c r="F1427" s="166">
        <v>41198</v>
      </c>
      <c r="G1427" s="166">
        <v>41208</v>
      </c>
      <c r="H1427" s="157">
        <v>1</v>
      </c>
    </row>
    <row r="1428" spans="1:9" ht="15" customHeight="1" x14ac:dyDescent="0.25">
      <c r="A1428" s="155" t="s">
        <v>42</v>
      </c>
      <c r="B1428" s="155" t="s">
        <v>2481</v>
      </c>
      <c r="C1428" s="155" t="s">
        <v>2482</v>
      </c>
      <c r="D1428" s="155">
        <v>500</v>
      </c>
      <c r="E1428" s="155">
        <v>500</v>
      </c>
      <c r="F1428" s="166">
        <v>41198</v>
      </c>
      <c r="G1428" s="166">
        <v>41199</v>
      </c>
      <c r="H1428" s="157">
        <v>1</v>
      </c>
    </row>
    <row r="1429" spans="1:9" ht="15" customHeight="1" x14ac:dyDescent="0.25">
      <c r="A1429" s="155" t="s">
        <v>12</v>
      </c>
      <c r="B1429" s="155" t="s">
        <v>2483</v>
      </c>
      <c r="C1429" s="155" t="s">
        <v>2484</v>
      </c>
      <c r="D1429" s="155">
        <v>12</v>
      </c>
      <c r="E1429" s="155">
        <v>12</v>
      </c>
      <c r="F1429" s="166">
        <v>41198</v>
      </c>
      <c r="G1429" s="166">
        <v>41192</v>
      </c>
      <c r="H1429" s="157">
        <v>1</v>
      </c>
      <c r="I1429" s="192" t="s">
        <v>2485</v>
      </c>
    </row>
    <row r="1430" spans="1:9" ht="15" customHeight="1" x14ac:dyDescent="0.25">
      <c r="A1430" s="155" t="s">
        <v>1962</v>
      </c>
      <c r="B1430" s="155" t="s">
        <v>2110</v>
      </c>
      <c r="C1430" s="155" t="s">
        <v>2486</v>
      </c>
      <c r="D1430" s="155">
        <v>10</v>
      </c>
      <c r="E1430" s="155">
        <v>10</v>
      </c>
      <c r="F1430" s="166">
        <v>41198</v>
      </c>
      <c r="G1430" s="166">
        <v>41201</v>
      </c>
      <c r="H1430" s="157">
        <v>1</v>
      </c>
    </row>
    <row r="1431" spans="1:9" ht="15" customHeight="1" x14ac:dyDescent="0.25">
      <c r="A1431" s="155" t="s">
        <v>230</v>
      </c>
      <c r="B1431" s="155" t="s">
        <v>471</v>
      </c>
      <c r="C1431" s="155" t="s">
        <v>2489</v>
      </c>
      <c r="D1431" s="155">
        <v>250</v>
      </c>
      <c r="E1431" s="155">
        <v>250</v>
      </c>
      <c r="F1431" s="166">
        <v>41199</v>
      </c>
      <c r="G1431" s="166">
        <v>41211</v>
      </c>
      <c r="H1431" s="157">
        <v>1</v>
      </c>
    </row>
    <row r="1432" spans="1:9" ht="15" customHeight="1" x14ac:dyDescent="0.25">
      <c r="A1432" s="155" t="s">
        <v>71</v>
      </c>
      <c r="B1432" s="155" t="s">
        <v>1550</v>
      </c>
      <c r="C1432" s="155" t="s">
        <v>2490</v>
      </c>
      <c r="D1432" s="155">
        <v>5</v>
      </c>
      <c r="E1432" s="155">
        <v>5</v>
      </c>
      <c r="F1432" s="166">
        <v>41199</v>
      </c>
      <c r="G1432" s="166">
        <v>41207</v>
      </c>
      <c r="H1432" s="157">
        <v>1</v>
      </c>
    </row>
    <row r="1433" spans="1:9" ht="15" customHeight="1" x14ac:dyDescent="0.25">
      <c r="A1433" s="155" t="s">
        <v>42</v>
      </c>
      <c r="B1433" s="155" t="s">
        <v>2491</v>
      </c>
      <c r="C1433" s="155" t="s">
        <v>2492</v>
      </c>
      <c r="D1433" s="155">
        <v>100</v>
      </c>
      <c r="E1433" s="155">
        <v>100</v>
      </c>
      <c r="F1433" s="166">
        <v>41199</v>
      </c>
      <c r="G1433" s="166">
        <v>41205</v>
      </c>
      <c r="H1433" s="157">
        <v>1</v>
      </c>
    </row>
    <row r="1434" spans="1:9" ht="15" customHeight="1" x14ac:dyDescent="0.25">
      <c r="A1434" s="155" t="s">
        <v>78</v>
      </c>
      <c r="B1434" s="155" t="s">
        <v>2493</v>
      </c>
      <c r="C1434" s="155" t="s">
        <v>2494</v>
      </c>
      <c r="D1434" s="155">
        <v>5</v>
      </c>
      <c r="E1434" s="155">
        <v>5</v>
      </c>
      <c r="F1434" s="166">
        <v>41199</v>
      </c>
      <c r="G1434" s="166">
        <v>41204</v>
      </c>
      <c r="H1434" s="157">
        <v>1</v>
      </c>
    </row>
    <row r="1435" spans="1:9" ht="15" customHeight="1" x14ac:dyDescent="0.25">
      <c r="A1435" s="155" t="s">
        <v>12</v>
      </c>
      <c r="B1435" s="155" t="s">
        <v>2496</v>
      </c>
      <c r="C1435" s="155" t="s">
        <v>2498</v>
      </c>
      <c r="D1435" s="155">
        <v>10</v>
      </c>
      <c r="E1435" s="155">
        <v>10</v>
      </c>
      <c r="F1435" s="166">
        <v>41200</v>
      </c>
      <c r="G1435" s="166">
        <v>41206</v>
      </c>
      <c r="H1435" s="157">
        <v>1</v>
      </c>
    </row>
    <row r="1436" spans="1:9" ht="15" customHeight="1" x14ac:dyDescent="0.25">
      <c r="A1436" s="155" t="s">
        <v>12</v>
      </c>
      <c r="B1436" s="155" t="s">
        <v>2497</v>
      </c>
      <c r="C1436" s="155" t="s">
        <v>161</v>
      </c>
      <c r="D1436" s="155">
        <v>10</v>
      </c>
      <c r="E1436" s="155">
        <v>10</v>
      </c>
      <c r="F1436" s="166">
        <v>41200</v>
      </c>
      <c r="G1436" s="166">
        <v>41206</v>
      </c>
      <c r="H1436" s="157">
        <v>1</v>
      </c>
    </row>
    <row r="1437" spans="1:9" ht="15" customHeight="1" x14ac:dyDescent="0.25">
      <c r="A1437" s="155" t="s">
        <v>492</v>
      </c>
      <c r="B1437" s="155" t="s">
        <v>2499</v>
      </c>
      <c r="C1437" s="155" t="s">
        <v>2500</v>
      </c>
      <c r="D1437" s="155">
        <v>100</v>
      </c>
      <c r="E1437" s="155">
        <v>100</v>
      </c>
      <c r="F1437" s="166">
        <v>41200</v>
      </c>
      <c r="G1437" s="166">
        <v>41201</v>
      </c>
      <c r="H1437" s="157">
        <v>1</v>
      </c>
    </row>
    <row r="1438" spans="1:9" ht="15" customHeight="1" x14ac:dyDescent="0.25">
      <c r="A1438" s="155" t="s">
        <v>719</v>
      </c>
      <c r="B1438" s="155" t="s">
        <v>991</v>
      </c>
      <c r="C1438" s="155" t="s">
        <v>2501</v>
      </c>
      <c r="D1438" s="155">
        <v>250</v>
      </c>
      <c r="E1438" s="155">
        <v>250</v>
      </c>
      <c r="F1438" s="166">
        <v>41200</v>
      </c>
      <c r="G1438" s="166">
        <v>41205</v>
      </c>
      <c r="H1438" s="157">
        <v>1</v>
      </c>
    </row>
    <row r="1439" spans="1:9" ht="15" customHeight="1" x14ac:dyDescent="0.25">
      <c r="A1439" s="155" t="s">
        <v>286</v>
      </c>
      <c r="B1439" s="155" t="s">
        <v>287</v>
      </c>
      <c r="C1439" s="155" t="s">
        <v>2502</v>
      </c>
      <c r="D1439" s="155">
        <v>100</v>
      </c>
      <c r="E1439" s="155">
        <v>100</v>
      </c>
      <c r="F1439" s="166">
        <v>41200</v>
      </c>
      <c r="G1439" s="166">
        <v>41204</v>
      </c>
      <c r="H1439" s="157">
        <v>1</v>
      </c>
    </row>
    <row r="1440" spans="1:9" ht="15" customHeight="1" x14ac:dyDescent="0.25">
      <c r="A1440" s="155" t="s">
        <v>2503</v>
      </c>
      <c r="B1440" s="155" t="s">
        <v>2504</v>
      </c>
      <c r="C1440" s="155" t="s">
        <v>2505</v>
      </c>
      <c r="D1440" s="155">
        <v>10</v>
      </c>
      <c r="E1440" s="155">
        <v>10</v>
      </c>
      <c r="F1440" s="166">
        <v>41200</v>
      </c>
      <c r="G1440" s="166">
        <v>41211</v>
      </c>
      <c r="H1440" s="157">
        <v>1</v>
      </c>
    </row>
    <row r="1441" spans="1:9" ht="15" customHeight="1" x14ac:dyDescent="0.25">
      <c r="A1441" s="155" t="s">
        <v>742</v>
      </c>
      <c r="B1441" s="155" t="s">
        <v>743</v>
      </c>
      <c r="C1441" s="155" t="s">
        <v>2506</v>
      </c>
      <c r="D1441" s="155">
        <v>185</v>
      </c>
      <c r="E1441" s="155">
        <v>187</v>
      </c>
      <c r="F1441" s="166">
        <v>41201</v>
      </c>
      <c r="G1441" s="166">
        <v>41205</v>
      </c>
      <c r="H1441" s="157">
        <v>1</v>
      </c>
    </row>
    <row r="1442" spans="1:9" ht="15" customHeight="1" x14ac:dyDescent="0.25">
      <c r="A1442" s="155" t="s">
        <v>12</v>
      </c>
      <c r="B1442" s="155" t="s">
        <v>2507</v>
      </c>
      <c r="C1442" s="155" t="s">
        <v>2508</v>
      </c>
      <c r="D1442" s="155">
        <v>25</v>
      </c>
      <c r="E1442" s="155">
        <v>25</v>
      </c>
      <c r="F1442" s="166">
        <v>41201</v>
      </c>
      <c r="G1442" s="166">
        <v>41206</v>
      </c>
      <c r="H1442" s="157">
        <v>1</v>
      </c>
    </row>
    <row r="1443" spans="1:9" ht="15" customHeight="1" x14ac:dyDescent="0.25">
      <c r="A1443" s="155" t="s">
        <v>12</v>
      </c>
      <c r="B1443" s="155" t="s">
        <v>490</v>
      </c>
      <c r="C1443" s="155" t="s">
        <v>364</v>
      </c>
      <c r="D1443" s="155">
        <v>25</v>
      </c>
      <c r="E1443" s="155">
        <v>25</v>
      </c>
      <c r="F1443" s="166">
        <v>41201</v>
      </c>
      <c r="G1443" s="166">
        <v>41206</v>
      </c>
      <c r="H1443" s="157">
        <v>1</v>
      </c>
    </row>
    <row r="1444" spans="1:9" ht="15" customHeight="1" x14ac:dyDescent="0.25">
      <c r="A1444" s="155" t="s">
        <v>1208</v>
      </c>
      <c r="B1444" s="155" t="s">
        <v>1209</v>
      </c>
      <c r="C1444" s="155" t="s">
        <v>2509</v>
      </c>
      <c r="D1444" s="155">
        <v>120</v>
      </c>
      <c r="E1444" s="155">
        <v>120</v>
      </c>
      <c r="F1444" s="166">
        <v>41201</v>
      </c>
      <c r="G1444" s="166">
        <v>41206</v>
      </c>
      <c r="H1444" s="157">
        <v>1</v>
      </c>
    </row>
    <row r="1445" spans="1:9" ht="15" customHeight="1" x14ac:dyDescent="0.25">
      <c r="A1445" s="155" t="s">
        <v>1114</v>
      </c>
      <c r="B1445" s="155" t="s">
        <v>1115</v>
      </c>
      <c r="C1445" s="155" t="s">
        <v>2510</v>
      </c>
      <c r="D1445" s="155">
        <v>25</v>
      </c>
      <c r="E1445" s="155">
        <v>25</v>
      </c>
      <c r="F1445" s="166">
        <v>41201</v>
      </c>
      <c r="G1445" s="166">
        <v>41205</v>
      </c>
      <c r="H1445" s="157">
        <v>1</v>
      </c>
    </row>
    <row r="1446" spans="1:9" ht="15" customHeight="1" x14ac:dyDescent="0.25">
      <c r="A1446" s="155" t="s">
        <v>1114</v>
      </c>
      <c r="B1446" s="155" t="s">
        <v>1317</v>
      </c>
      <c r="C1446" s="155" t="s">
        <v>2511</v>
      </c>
      <c r="D1446" s="155">
        <v>5</v>
      </c>
      <c r="E1446" s="155">
        <v>5</v>
      </c>
      <c r="F1446" s="166">
        <v>41201</v>
      </c>
      <c r="G1446" s="166">
        <v>41204</v>
      </c>
      <c r="H1446" s="157">
        <v>1</v>
      </c>
    </row>
    <row r="1447" spans="1:9" ht="15" customHeight="1" x14ac:dyDescent="0.25">
      <c r="A1447" s="155" t="s">
        <v>911</v>
      </c>
      <c r="B1447" s="155" t="s">
        <v>1176</v>
      </c>
      <c r="C1447" s="155" t="s">
        <v>2512</v>
      </c>
      <c r="D1447" s="155">
        <v>500</v>
      </c>
      <c r="E1447" s="155">
        <v>500</v>
      </c>
      <c r="F1447" s="166">
        <v>41201</v>
      </c>
      <c r="G1447" s="166">
        <v>41212</v>
      </c>
      <c r="H1447" s="157">
        <v>1</v>
      </c>
      <c r="I1447" s="192" t="s">
        <v>2020</v>
      </c>
    </row>
    <row r="1448" spans="1:9" ht="15" customHeight="1" x14ac:dyDescent="0.25">
      <c r="A1448" s="155" t="s">
        <v>195</v>
      </c>
      <c r="B1448" s="155" t="s">
        <v>2513</v>
      </c>
      <c r="C1448" s="155" t="s">
        <v>2514</v>
      </c>
      <c r="D1448" s="155">
        <v>100</v>
      </c>
      <c r="E1448" s="155">
        <v>108</v>
      </c>
      <c r="F1448" s="166">
        <v>41201</v>
      </c>
      <c r="G1448" s="166">
        <v>41207</v>
      </c>
      <c r="H1448" s="157">
        <v>1</v>
      </c>
    </row>
    <row r="1449" spans="1:9" ht="15" customHeight="1" x14ac:dyDescent="0.25">
      <c r="A1449" s="155" t="s">
        <v>195</v>
      </c>
      <c r="B1449" s="155" t="s">
        <v>2515</v>
      </c>
      <c r="C1449" s="155" t="s">
        <v>2516</v>
      </c>
      <c r="D1449" s="155">
        <v>100</v>
      </c>
      <c r="E1449" s="155">
        <v>107</v>
      </c>
      <c r="F1449" s="166">
        <v>41201</v>
      </c>
      <c r="G1449" s="166">
        <v>41207</v>
      </c>
      <c r="H1449" s="157">
        <v>1</v>
      </c>
    </row>
    <row r="1450" spans="1:9" ht="15" customHeight="1" x14ac:dyDescent="0.25">
      <c r="A1450" s="155" t="s">
        <v>520</v>
      </c>
      <c r="B1450" s="155" t="s">
        <v>1267</v>
      </c>
      <c r="C1450" s="155" t="s">
        <v>2517</v>
      </c>
      <c r="D1450" s="155">
        <v>500</v>
      </c>
      <c r="E1450" s="155">
        <v>500</v>
      </c>
      <c r="F1450" s="166">
        <v>41204</v>
      </c>
      <c r="G1450" s="166" t="s">
        <v>829</v>
      </c>
      <c r="H1450" s="157">
        <v>1</v>
      </c>
    </row>
    <row r="1451" spans="1:9" ht="15" customHeight="1" x14ac:dyDescent="0.25">
      <c r="A1451" s="155" t="s">
        <v>239</v>
      </c>
      <c r="B1451" s="155" t="s">
        <v>1733</v>
      </c>
      <c r="C1451" s="155" t="s">
        <v>2518</v>
      </c>
      <c r="D1451" s="155">
        <v>300</v>
      </c>
      <c r="E1451" s="155">
        <v>300</v>
      </c>
      <c r="F1451" s="166">
        <v>41204</v>
      </c>
      <c r="G1451" s="166">
        <v>41206</v>
      </c>
      <c r="H1451" s="157">
        <v>1</v>
      </c>
    </row>
    <row r="1452" spans="1:9" ht="15" customHeight="1" x14ac:dyDescent="0.25">
      <c r="A1452" s="155" t="s">
        <v>239</v>
      </c>
      <c r="B1452" s="155" t="s">
        <v>364</v>
      </c>
      <c r="C1452" s="155" t="s">
        <v>364</v>
      </c>
      <c r="D1452" s="155">
        <v>100</v>
      </c>
      <c r="E1452" s="155">
        <v>100</v>
      </c>
      <c r="F1452" s="166">
        <v>41204</v>
      </c>
      <c r="G1452" s="166">
        <v>41206</v>
      </c>
      <c r="H1452" s="157">
        <v>1</v>
      </c>
    </row>
    <row r="1453" spans="1:9" ht="15" customHeight="1" x14ac:dyDescent="0.25">
      <c r="A1453" s="155" t="s">
        <v>239</v>
      </c>
      <c r="B1453" s="155" t="s">
        <v>161</v>
      </c>
      <c r="C1453" s="155" t="s">
        <v>161</v>
      </c>
      <c r="D1453" s="155">
        <v>100</v>
      </c>
      <c r="E1453" s="155">
        <v>100</v>
      </c>
      <c r="F1453" s="166">
        <v>41204</v>
      </c>
      <c r="G1453" s="166">
        <v>41206</v>
      </c>
      <c r="H1453" s="157">
        <v>1</v>
      </c>
    </row>
    <row r="1454" spans="1:9" ht="15" customHeight="1" x14ac:dyDescent="0.25">
      <c r="A1454" s="155" t="s">
        <v>239</v>
      </c>
      <c r="B1454" s="155" t="s">
        <v>316</v>
      </c>
      <c r="C1454" s="155" t="s">
        <v>316</v>
      </c>
      <c r="D1454" s="155">
        <v>50</v>
      </c>
      <c r="E1454" s="155">
        <v>50</v>
      </c>
      <c r="F1454" s="166">
        <v>41204</v>
      </c>
      <c r="G1454" s="166">
        <v>41206</v>
      </c>
      <c r="H1454" s="157">
        <v>1</v>
      </c>
    </row>
    <row r="1455" spans="1:9" ht="15" customHeight="1" x14ac:dyDescent="0.25">
      <c r="A1455" s="155" t="s">
        <v>559</v>
      </c>
      <c r="B1455" s="155" t="s">
        <v>1677</v>
      </c>
      <c r="C1455" s="155" t="s">
        <v>2519</v>
      </c>
      <c r="D1455" s="155">
        <v>50</v>
      </c>
      <c r="E1455" s="155">
        <v>50</v>
      </c>
      <c r="F1455" s="166">
        <v>41204</v>
      </c>
      <c r="G1455" s="166">
        <v>41207</v>
      </c>
      <c r="H1455" s="157">
        <v>1</v>
      </c>
    </row>
    <row r="1456" spans="1:9" ht="15" customHeight="1" x14ac:dyDescent="0.25">
      <c r="A1456" s="155" t="s">
        <v>221</v>
      </c>
      <c r="B1456" s="155" t="s">
        <v>2520</v>
      </c>
      <c r="C1456" s="155" t="s">
        <v>2094</v>
      </c>
      <c r="D1456" s="155">
        <v>8</v>
      </c>
      <c r="E1456" s="155">
        <v>7</v>
      </c>
      <c r="F1456" s="166">
        <v>41204</v>
      </c>
      <c r="G1456" s="166">
        <v>41210</v>
      </c>
      <c r="H1456" s="157">
        <v>1</v>
      </c>
    </row>
    <row r="1457" spans="1:9" ht="15" customHeight="1" x14ac:dyDescent="0.25">
      <c r="A1457" s="155" t="s">
        <v>2521</v>
      </c>
      <c r="B1457" s="155" t="s">
        <v>2522</v>
      </c>
      <c r="C1457" s="155" t="s">
        <v>2523</v>
      </c>
      <c r="D1457" s="155">
        <v>5</v>
      </c>
      <c r="E1457" s="155">
        <v>5</v>
      </c>
      <c r="F1457" s="166">
        <v>41204</v>
      </c>
      <c r="G1457" s="166">
        <v>41201</v>
      </c>
      <c r="H1457" s="157">
        <v>1</v>
      </c>
      <c r="I1457" s="192" t="s">
        <v>2530</v>
      </c>
    </row>
    <row r="1458" spans="1:9" ht="15" customHeight="1" x14ac:dyDescent="0.25">
      <c r="A1458" s="155" t="s">
        <v>820</v>
      </c>
      <c r="B1458" s="155" t="s">
        <v>101</v>
      </c>
      <c r="C1458" s="155" t="s">
        <v>2524</v>
      </c>
      <c r="D1458" s="155">
        <v>250</v>
      </c>
      <c r="E1458" s="155">
        <v>250</v>
      </c>
      <c r="F1458" s="166">
        <v>41205</v>
      </c>
      <c r="G1458" s="166">
        <v>41212</v>
      </c>
      <c r="H1458" s="157">
        <v>1</v>
      </c>
    </row>
    <row r="1459" spans="1:9" ht="15" customHeight="1" x14ac:dyDescent="0.25">
      <c r="A1459" s="155" t="s">
        <v>71</v>
      </c>
      <c r="B1459" s="155" t="s">
        <v>1530</v>
      </c>
      <c r="C1459" s="155" t="s">
        <v>2525</v>
      </c>
      <c r="D1459" s="155">
        <v>5</v>
      </c>
      <c r="E1459" s="155">
        <v>5</v>
      </c>
      <c r="F1459" s="166">
        <v>41205</v>
      </c>
      <c r="G1459" s="166">
        <v>41215</v>
      </c>
      <c r="H1459" s="157">
        <v>1</v>
      </c>
    </row>
    <row r="1460" spans="1:9" ht="15" customHeight="1" x14ac:dyDescent="0.25">
      <c r="A1460" s="155" t="s">
        <v>1474</v>
      </c>
      <c r="B1460" s="155" t="s">
        <v>345</v>
      </c>
      <c r="C1460" s="155" t="s">
        <v>2526</v>
      </c>
      <c r="D1460" s="155">
        <v>50</v>
      </c>
      <c r="E1460" s="155">
        <v>50</v>
      </c>
      <c r="F1460" s="166">
        <v>41205</v>
      </c>
      <c r="G1460" s="166">
        <v>41213</v>
      </c>
      <c r="H1460" s="157">
        <v>1</v>
      </c>
    </row>
    <row r="1461" spans="1:9" ht="15" customHeight="1" x14ac:dyDescent="0.25">
      <c r="A1461" s="155" t="s">
        <v>65</v>
      </c>
      <c r="B1461" s="155" t="s">
        <v>547</v>
      </c>
      <c r="C1461" s="155" t="s">
        <v>2527</v>
      </c>
      <c r="D1461" s="155">
        <v>50</v>
      </c>
      <c r="E1461" s="155">
        <v>50</v>
      </c>
      <c r="F1461" s="166">
        <v>41205</v>
      </c>
      <c r="G1461" s="166">
        <v>41214</v>
      </c>
      <c r="H1461" s="157">
        <v>1</v>
      </c>
    </row>
    <row r="1462" spans="1:9" ht="15" customHeight="1" x14ac:dyDescent="0.25">
      <c r="A1462" s="155" t="s">
        <v>1107</v>
      </c>
      <c r="B1462" s="155" t="s">
        <v>1108</v>
      </c>
      <c r="C1462" s="155" t="s">
        <v>2531</v>
      </c>
      <c r="D1462" s="155">
        <v>100</v>
      </c>
      <c r="E1462" s="155">
        <v>100</v>
      </c>
      <c r="F1462" s="166">
        <v>41206</v>
      </c>
      <c r="G1462" s="166">
        <v>41207</v>
      </c>
      <c r="H1462" s="157">
        <v>1</v>
      </c>
    </row>
    <row r="1463" spans="1:9" ht="15" customHeight="1" x14ac:dyDescent="0.25">
      <c r="A1463" s="155" t="s">
        <v>173</v>
      </c>
      <c r="B1463" s="155" t="s">
        <v>1170</v>
      </c>
      <c r="C1463" s="155" t="s">
        <v>2532</v>
      </c>
      <c r="D1463" s="155">
        <v>51</v>
      </c>
      <c r="E1463" s="155">
        <v>51</v>
      </c>
      <c r="F1463" s="166">
        <v>41206</v>
      </c>
      <c r="G1463" s="166">
        <v>41207</v>
      </c>
      <c r="H1463" s="157">
        <v>1</v>
      </c>
      <c r="I1463" s="192" t="s">
        <v>1855</v>
      </c>
    </row>
    <row r="1464" spans="1:9" ht="15" customHeight="1" x14ac:dyDescent="0.25">
      <c r="A1464" s="155" t="s">
        <v>173</v>
      </c>
      <c r="B1464" s="155" t="s">
        <v>445</v>
      </c>
      <c r="C1464" s="155" t="s">
        <v>364</v>
      </c>
      <c r="D1464" s="155">
        <v>51</v>
      </c>
      <c r="E1464" s="155">
        <v>51</v>
      </c>
      <c r="F1464" s="166">
        <v>41206</v>
      </c>
      <c r="G1464" s="166">
        <v>41207</v>
      </c>
      <c r="H1464" s="157">
        <v>1</v>
      </c>
    </row>
    <row r="1465" spans="1:9" ht="15" customHeight="1" x14ac:dyDescent="0.25">
      <c r="A1465" s="155" t="s">
        <v>2534</v>
      </c>
      <c r="B1465" s="155" t="s">
        <v>2535</v>
      </c>
      <c r="C1465" s="155" t="s">
        <v>2536</v>
      </c>
      <c r="D1465" s="155">
        <v>100</v>
      </c>
      <c r="E1465" s="155">
        <v>100</v>
      </c>
      <c r="F1465" s="166">
        <v>41207</v>
      </c>
      <c r="G1465" s="166">
        <v>41211</v>
      </c>
      <c r="H1465" s="157">
        <v>1</v>
      </c>
    </row>
    <row r="1466" spans="1:9" ht="15" customHeight="1" x14ac:dyDescent="0.25">
      <c r="A1466" s="155" t="s">
        <v>520</v>
      </c>
      <c r="B1466" s="155" t="s">
        <v>533</v>
      </c>
      <c r="C1466" s="155" t="s">
        <v>2537</v>
      </c>
      <c r="D1466" s="155">
        <v>100</v>
      </c>
      <c r="E1466" s="155">
        <v>100</v>
      </c>
      <c r="F1466" s="166">
        <v>41207</v>
      </c>
      <c r="G1466" s="166">
        <v>41218</v>
      </c>
      <c r="H1466" s="157">
        <v>1</v>
      </c>
    </row>
    <row r="1467" spans="1:9" ht="15" customHeight="1" x14ac:dyDescent="0.25">
      <c r="A1467" s="155" t="s">
        <v>520</v>
      </c>
      <c r="B1467" s="155" t="s">
        <v>533</v>
      </c>
      <c r="C1467" s="155" t="s">
        <v>1844</v>
      </c>
      <c r="D1467" s="155">
        <v>27</v>
      </c>
      <c r="E1467" s="155">
        <v>27</v>
      </c>
      <c r="F1467" s="166">
        <v>41207</v>
      </c>
      <c r="G1467" s="166">
        <v>41208</v>
      </c>
      <c r="H1467" s="157">
        <v>1</v>
      </c>
      <c r="I1467" s="192" t="s">
        <v>2468</v>
      </c>
    </row>
    <row r="1468" spans="1:9" ht="15" customHeight="1" x14ac:dyDescent="0.25">
      <c r="A1468" s="155" t="s">
        <v>12</v>
      </c>
      <c r="B1468" s="155" t="s">
        <v>13</v>
      </c>
      <c r="C1468" s="155" t="s">
        <v>2538</v>
      </c>
      <c r="D1468" s="155">
        <v>20</v>
      </c>
      <c r="E1468" s="155">
        <v>20</v>
      </c>
      <c r="F1468" s="166">
        <v>41211</v>
      </c>
      <c r="G1468" s="166">
        <v>41214</v>
      </c>
      <c r="H1468" s="157">
        <v>1</v>
      </c>
    </row>
    <row r="1469" spans="1:9" ht="15" customHeight="1" x14ac:dyDescent="0.25">
      <c r="A1469" s="155" t="s">
        <v>12</v>
      </c>
      <c r="B1469" s="155" t="s">
        <v>156</v>
      </c>
      <c r="C1469" s="155" t="s">
        <v>364</v>
      </c>
      <c r="D1469" s="155">
        <v>25</v>
      </c>
      <c r="E1469" s="155">
        <v>25</v>
      </c>
      <c r="F1469" s="166">
        <v>41211</v>
      </c>
      <c r="G1469" s="166">
        <v>41214</v>
      </c>
      <c r="H1469" s="157">
        <v>1</v>
      </c>
    </row>
    <row r="1470" spans="1:9" ht="15" customHeight="1" x14ac:dyDescent="0.25">
      <c r="A1470" s="155" t="s">
        <v>12</v>
      </c>
      <c r="B1470" s="155" t="s">
        <v>15</v>
      </c>
      <c r="C1470" s="155" t="s">
        <v>161</v>
      </c>
      <c r="D1470" s="155">
        <v>25</v>
      </c>
      <c r="E1470" s="155">
        <v>25</v>
      </c>
      <c r="F1470" s="166">
        <v>41211</v>
      </c>
      <c r="G1470" s="166">
        <v>41214</v>
      </c>
      <c r="H1470" s="157">
        <v>1</v>
      </c>
    </row>
    <row r="1471" spans="1:9" ht="15" customHeight="1" x14ac:dyDescent="0.25">
      <c r="A1471" s="155" t="s">
        <v>71</v>
      </c>
      <c r="B1471" s="155" t="s">
        <v>1550</v>
      </c>
      <c r="C1471" s="155" t="s">
        <v>2539</v>
      </c>
      <c r="D1471" s="155">
        <v>5</v>
      </c>
      <c r="E1471" s="155">
        <v>5</v>
      </c>
      <c r="F1471" s="166">
        <v>41211</v>
      </c>
      <c r="G1471" s="166">
        <v>41213</v>
      </c>
      <c r="H1471" s="157">
        <v>1</v>
      </c>
    </row>
    <row r="1472" spans="1:9" ht="15" customHeight="1" x14ac:dyDescent="0.25">
      <c r="A1472" s="155" t="s">
        <v>71</v>
      </c>
      <c r="B1472" s="155" t="s">
        <v>1550</v>
      </c>
      <c r="C1472" s="155" t="s">
        <v>2540</v>
      </c>
      <c r="D1472" s="155">
        <v>1</v>
      </c>
      <c r="E1472" s="155">
        <v>1</v>
      </c>
      <c r="F1472" s="166">
        <v>41211</v>
      </c>
      <c r="G1472" s="166">
        <v>41219</v>
      </c>
      <c r="H1472" s="157">
        <v>1</v>
      </c>
    </row>
    <row r="1473" spans="1:8" ht="15" customHeight="1" x14ac:dyDescent="0.25">
      <c r="A1473" s="155" t="s">
        <v>251</v>
      </c>
      <c r="B1473" s="155" t="s">
        <v>717</v>
      </c>
      <c r="C1473" s="155" t="s">
        <v>2541</v>
      </c>
      <c r="D1473" s="155">
        <v>20</v>
      </c>
      <c r="E1473" s="155">
        <v>20</v>
      </c>
      <c r="F1473" s="166">
        <v>41211</v>
      </c>
      <c r="G1473" s="166">
        <v>41215</v>
      </c>
      <c r="H1473" s="157">
        <v>1</v>
      </c>
    </row>
    <row r="1474" spans="1:8" ht="15" customHeight="1" x14ac:dyDescent="0.25">
      <c r="A1474" s="155" t="s">
        <v>748</v>
      </c>
      <c r="B1474" s="155" t="s">
        <v>2542</v>
      </c>
      <c r="C1474" s="155" t="s">
        <v>2543</v>
      </c>
      <c r="D1474" s="155">
        <v>75</v>
      </c>
      <c r="E1474" s="155">
        <v>75</v>
      </c>
      <c r="F1474" s="166">
        <v>41211</v>
      </c>
      <c r="G1474" s="166">
        <v>41213</v>
      </c>
      <c r="H1474" s="157">
        <v>1</v>
      </c>
    </row>
    <row r="1475" spans="1:8" ht="15" customHeight="1" x14ac:dyDescent="0.25">
      <c r="A1475" s="155" t="s">
        <v>638</v>
      </c>
      <c r="B1475" s="155" t="s">
        <v>639</v>
      </c>
      <c r="C1475" s="155" t="s">
        <v>2544</v>
      </c>
      <c r="D1475" s="155">
        <v>1000</v>
      </c>
      <c r="E1475" s="155">
        <v>1000</v>
      </c>
      <c r="F1475" s="166">
        <v>41211</v>
      </c>
      <c r="G1475" s="166">
        <v>41213</v>
      </c>
      <c r="H1475" s="157">
        <v>1</v>
      </c>
    </row>
    <row r="1476" spans="1:8" ht="15" customHeight="1" x14ac:dyDescent="0.25">
      <c r="A1476" s="155" t="s">
        <v>1554</v>
      </c>
      <c r="B1476" s="155" t="s">
        <v>2545</v>
      </c>
      <c r="C1476" s="155" t="s">
        <v>2546</v>
      </c>
      <c r="D1476" s="155">
        <v>119</v>
      </c>
      <c r="E1476" s="155">
        <v>119</v>
      </c>
      <c r="F1476" s="166">
        <v>41211</v>
      </c>
      <c r="G1476" s="166">
        <v>41233</v>
      </c>
      <c r="H1476" s="157">
        <v>1</v>
      </c>
    </row>
    <row r="1477" spans="1:8" ht="15" customHeight="1" x14ac:dyDescent="0.25">
      <c r="A1477" s="155" t="s">
        <v>1554</v>
      </c>
      <c r="B1477" s="155" t="s">
        <v>2547</v>
      </c>
      <c r="C1477" s="155" t="s">
        <v>316</v>
      </c>
      <c r="D1477" s="155">
        <v>119</v>
      </c>
      <c r="E1477" s="155">
        <v>119</v>
      </c>
      <c r="F1477" s="166">
        <v>41211</v>
      </c>
      <c r="G1477" s="166">
        <v>41233</v>
      </c>
      <c r="H1477" s="157">
        <v>1</v>
      </c>
    </row>
    <row r="1478" spans="1:8" ht="15" customHeight="1" x14ac:dyDescent="0.25">
      <c r="A1478" s="155" t="s">
        <v>71</v>
      </c>
      <c r="B1478" s="155" t="s">
        <v>583</v>
      </c>
      <c r="C1478" s="155" t="s">
        <v>2402</v>
      </c>
      <c r="D1478" s="155">
        <v>7</v>
      </c>
      <c r="E1478" s="155">
        <v>7</v>
      </c>
      <c r="F1478" s="166">
        <v>41212</v>
      </c>
      <c r="G1478" s="166">
        <v>41213</v>
      </c>
      <c r="H1478" s="157">
        <v>1</v>
      </c>
    </row>
    <row r="1479" spans="1:8" ht="15" customHeight="1" x14ac:dyDescent="0.25">
      <c r="A1479" s="155" t="s">
        <v>559</v>
      </c>
      <c r="B1479" s="155" t="s">
        <v>560</v>
      </c>
      <c r="C1479" s="155" t="s">
        <v>2549</v>
      </c>
      <c r="D1479" s="155">
        <v>15000</v>
      </c>
      <c r="E1479" s="155">
        <v>15030</v>
      </c>
      <c r="F1479" s="166">
        <v>41213</v>
      </c>
      <c r="G1479" s="166">
        <v>41215</v>
      </c>
      <c r="H1479" s="157">
        <v>1</v>
      </c>
    </row>
    <row r="1480" spans="1:8" ht="15" customHeight="1" x14ac:dyDescent="0.25">
      <c r="A1480" s="155" t="s">
        <v>512</v>
      </c>
      <c r="B1480" s="155" t="s">
        <v>2550</v>
      </c>
      <c r="C1480" s="155" t="s">
        <v>2551</v>
      </c>
      <c r="D1480" s="155">
        <v>5</v>
      </c>
      <c r="E1480" s="155">
        <v>5</v>
      </c>
      <c r="F1480" s="166">
        <v>41213</v>
      </c>
      <c r="G1480" s="166">
        <v>41218</v>
      </c>
      <c r="H1480" s="157">
        <v>1</v>
      </c>
    </row>
    <row r="1481" spans="1:8" ht="15" customHeight="1" x14ac:dyDescent="0.25">
      <c r="A1481" s="155" t="s">
        <v>512</v>
      </c>
      <c r="B1481" s="155" t="s">
        <v>919</v>
      </c>
      <c r="C1481" s="155" t="s">
        <v>2552</v>
      </c>
      <c r="D1481" s="155">
        <v>4</v>
      </c>
      <c r="E1481" s="155">
        <v>4</v>
      </c>
      <c r="F1481" s="166">
        <v>41213</v>
      </c>
      <c r="G1481" s="166">
        <v>41218</v>
      </c>
      <c r="H1481" s="157">
        <v>1</v>
      </c>
    </row>
    <row r="1482" spans="1:8" ht="15" customHeight="1" x14ac:dyDescent="0.25">
      <c r="A1482" s="155" t="s">
        <v>254</v>
      </c>
      <c r="B1482" s="155" t="s">
        <v>255</v>
      </c>
      <c r="C1482" s="155" t="s">
        <v>2553</v>
      </c>
      <c r="D1482" s="155">
        <v>50</v>
      </c>
      <c r="E1482" s="155">
        <v>50</v>
      </c>
      <c r="F1482" s="166">
        <v>41213</v>
      </c>
      <c r="G1482" s="166">
        <v>41218</v>
      </c>
      <c r="H1482" s="157">
        <v>1</v>
      </c>
    </row>
    <row r="1483" spans="1:8" ht="15" customHeight="1" x14ac:dyDescent="0.25">
      <c r="A1483" s="155" t="s">
        <v>254</v>
      </c>
      <c r="B1483" s="155" t="s">
        <v>149</v>
      </c>
      <c r="C1483" s="155" t="s">
        <v>161</v>
      </c>
      <c r="D1483" s="155">
        <v>25</v>
      </c>
      <c r="E1483" s="155">
        <v>25</v>
      </c>
      <c r="F1483" s="166">
        <v>41213</v>
      </c>
      <c r="G1483" s="166">
        <v>41218</v>
      </c>
      <c r="H1483" s="157">
        <v>1</v>
      </c>
    </row>
    <row r="1484" spans="1:8" ht="15" customHeight="1" x14ac:dyDescent="0.25">
      <c r="A1484" s="155" t="s">
        <v>725</v>
      </c>
      <c r="B1484" s="155" t="s">
        <v>2554</v>
      </c>
      <c r="C1484" s="155" t="s">
        <v>2555</v>
      </c>
      <c r="D1484" s="155">
        <v>50</v>
      </c>
      <c r="E1484" s="155">
        <v>50</v>
      </c>
      <c r="F1484" s="166">
        <v>41213</v>
      </c>
      <c r="G1484" s="166">
        <v>41218</v>
      </c>
      <c r="H1484" s="157">
        <v>1</v>
      </c>
    </row>
    <row r="1485" spans="1:8" ht="15" customHeight="1" x14ac:dyDescent="0.25">
      <c r="A1485" s="155" t="s">
        <v>251</v>
      </c>
      <c r="B1485" s="155" t="s">
        <v>1135</v>
      </c>
      <c r="C1485" s="155" t="s">
        <v>2556</v>
      </c>
      <c r="D1485" s="155">
        <v>10</v>
      </c>
      <c r="E1485" s="155">
        <v>10</v>
      </c>
      <c r="F1485" s="166">
        <v>41213</v>
      </c>
      <c r="G1485" s="166">
        <v>41218</v>
      </c>
      <c r="H1485" s="157">
        <v>1</v>
      </c>
    </row>
    <row r="1486" spans="1:8" ht="15" customHeight="1" x14ac:dyDescent="0.25">
      <c r="A1486" s="155" t="s">
        <v>251</v>
      </c>
      <c r="B1486" s="155" t="s">
        <v>2557</v>
      </c>
      <c r="C1486" s="155" t="s">
        <v>2558</v>
      </c>
      <c r="D1486" s="155">
        <v>120</v>
      </c>
      <c r="E1486" s="155">
        <v>120</v>
      </c>
      <c r="F1486" s="166">
        <v>41213</v>
      </c>
      <c r="G1486" s="166">
        <v>41218</v>
      </c>
      <c r="H1486" s="157">
        <v>1</v>
      </c>
    </row>
    <row r="1487" spans="1:8" ht="15" customHeight="1" x14ac:dyDescent="0.25">
      <c r="A1487" s="155" t="s">
        <v>820</v>
      </c>
      <c r="B1487" s="155" t="s">
        <v>99</v>
      </c>
      <c r="C1487" s="155" t="s">
        <v>2559</v>
      </c>
      <c r="D1487" s="155">
        <v>200</v>
      </c>
      <c r="E1487" s="155">
        <v>200</v>
      </c>
      <c r="F1487" s="166">
        <v>41213</v>
      </c>
      <c r="G1487" s="166">
        <v>41218</v>
      </c>
      <c r="H1487" s="157">
        <v>1</v>
      </c>
    </row>
    <row r="1488" spans="1:8" ht="15" customHeight="1" x14ac:dyDescent="0.25">
      <c r="A1488" s="155" t="s">
        <v>520</v>
      </c>
      <c r="B1488" s="155" t="s">
        <v>964</v>
      </c>
      <c r="C1488" s="155" t="s">
        <v>2560</v>
      </c>
      <c r="D1488" s="155">
        <v>250</v>
      </c>
      <c r="E1488" s="155">
        <v>250</v>
      </c>
      <c r="F1488" s="166">
        <v>41213</v>
      </c>
      <c r="G1488" s="166" t="s">
        <v>829</v>
      </c>
      <c r="H1488" s="157">
        <v>1</v>
      </c>
    </row>
    <row r="1489" spans="1:9" ht="15" customHeight="1" x14ac:dyDescent="0.25">
      <c r="A1489" s="155" t="s">
        <v>820</v>
      </c>
      <c r="B1489" s="155" t="s">
        <v>89</v>
      </c>
      <c r="C1489" s="155" t="s">
        <v>2561</v>
      </c>
      <c r="D1489" s="155">
        <v>200</v>
      </c>
      <c r="E1489" s="155">
        <v>200</v>
      </c>
      <c r="F1489" s="166">
        <v>41213</v>
      </c>
      <c r="G1489" s="166">
        <v>41218</v>
      </c>
      <c r="H1489" s="157">
        <v>1</v>
      </c>
    </row>
    <row r="1490" spans="1:9" ht="15" customHeight="1" x14ac:dyDescent="0.25">
      <c r="A1490" s="155" t="s">
        <v>2562</v>
      </c>
      <c r="B1490" s="155" t="s">
        <v>2563</v>
      </c>
      <c r="C1490" s="155" t="s">
        <v>2564</v>
      </c>
      <c r="D1490" s="155">
        <v>3600</v>
      </c>
      <c r="E1490" s="155">
        <v>3600</v>
      </c>
      <c r="F1490" s="166">
        <v>41213</v>
      </c>
      <c r="G1490" s="166">
        <v>41218</v>
      </c>
      <c r="H1490" s="157">
        <v>1</v>
      </c>
    </row>
    <row r="1491" spans="1:9" ht="15" customHeight="1" x14ac:dyDescent="0.25">
      <c r="A1491" s="155" t="s">
        <v>1474</v>
      </c>
      <c r="B1491" s="155" t="s">
        <v>2565</v>
      </c>
      <c r="C1491" s="155" t="s">
        <v>2566</v>
      </c>
      <c r="D1491" s="155">
        <v>1</v>
      </c>
      <c r="E1491" s="155">
        <v>1</v>
      </c>
      <c r="F1491" s="166">
        <v>41213</v>
      </c>
      <c r="G1491" s="166">
        <v>41151</v>
      </c>
      <c r="H1491" s="157">
        <v>1</v>
      </c>
      <c r="I1491" s="192" t="s">
        <v>2579</v>
      </c>
    </row>
    <row r="1492" spans="1:9" ht="15" customHeight="1" x14ac:dyDescent="0.25">
      <c r="A1492" s="155" t="s">
        <v>563</v>
      </c>
      <c r="B1492" s="155" t="s">
        <v>2118</v>
      </c>
      <c r="C1492" s="155" t="s">
        <v>2119</v>
      </c>
      <c r="D1492" s="155">
        <v>35</v>
      </c>
      <c r="E1492" s="155">
        <v>35</v>
      </c>
      <c r="F1492" s="166">
        <v>41213</v>
      </c>
      <c r="G1492" s="166">
        <v>41239</v>
      </c>
      <c r="H1492" s="157">
        <v>1</v>
      </c>
    </row>
    <row r="1493" spans="1:9" ht="15" customHeight="1" x14ac:dyDescent="0.25">
      <c r="A1493" s="155" t="s">
        <v>78</v>
      </c>
      <c r="B1493" s="155" t="s">
        <v>249</v>
      </c>
      <c r="C1493" s="155" t="s">
        <v>2567</v>
      </c>
      <c r="D1493" s="155">
        <v>6</v>
      </c>
      <c r="E1493" s="155">
        <v>6</v>
      </c>
      <c r="F1493" s="166">
        <v>41214</v>
      </c>
      <c r="G1493" s="166">
        <v>41219</v>
      </c>
      <c r="H1493" s="157">
        <v>1</v>
      </c>
    </row>
    <row r="1494" spans="1:9" ht="15" customHeight="1" x14ac:dyDescent="0.25">
      <c r="A1494" s="155" t="s">
        <v>12</v>
      </c>
      <c r="B1494" s="155" t="s">
        <v>2568</v>
      </c>
      <c r="C1494" s="155" t="s">
        <v>2569</v>
      </c>
      <c r="D1494" s="155">
        <v>5</v>
      </c>
      <c r="E1494" s="155">
        <v>5</v>
      </c>
      <c r="F1494" s="166">
        <v>41214</v>
      </c>
      <c r="G1494" s="166">
        <v>41219</v>
      </c>
      <c r="H1494" s="157">
        <v>1</v>
      </c>
    </row>
    <row r="1495" spans="1:9" ht="15" customHeight="1" x14ac:dyDescent="0.25">
      <c r="A1495" s="155" t="s">
        <v>12</v>
      </c>
      <c r="B1495" s="155" t="s">
        <v>1334</v>
      </c>
      <c r="C1495" s="155" t="s">
        <v>364</v>
      </c>
      <c r="D1495" s="155">
        <v>10</v>
      </c>
      <c r="E1495" s="155">
        <v>10</v>
      </c>
      <c r="F1495" s="166">
        <v>41214</v>
      </c>
      <c r="G1495" s="166">
        <v>41219</v>
      </c>
      <c r="H1495" s="157">
        <v>1</v>
      </c>
    </row>
    <row r="1496" spans="1:9" ht="15" customHeight="1" x14ac:dyDescent="0.25">
      <c r="A1496" s="155" t="s">
        <v>2714</v>
      </c>
      <c r="B1496" s="155" t="s">
        <v>2066</v>
      </c>
      <c r="C1496" s="155" t="s">
        <v>2570</v>
      </c>
      <c r="D1496" s="155">
        <v>136</v>
      </c>
      <c r="E1496" s="155">
        <v>136</v>
      </c>
      <c r="F1496" s="166">
        <v>41214</v>
      </c>
      <c r="G1496" s="166">
        <v>41218</v>
      </c>
      <c r="H1496" s="157">
        <v>1</v>
      </c>
    </row>
    <row r="1497" spans="1:9" ht="15" customHeight="1" x14ac:dyDescent="0.25">
      <c r="A1497" s="155" t="s">
        <v>29</v>
      </c>
      <c r="B1497" s="155" t="s">
        <v>2028</v>
      </c>
      <c r="C1497" s="155" t="s">
        <v>2571</v>
      </c>
      <c r="D1497" s="155">
        <v>10</v>
      </c>
      <c r="E1497" s="155">
        <v>10</v>
      </c>
      <c r="F1497" s="166">
        <v>41214</v>
      </c>
      <c r="G1497" s="166">
        <v>41220</v>
      </c>
      <c r="H1497" s="157">
        <v>1</v>
      </c>
    </row>
    <row r="1498" spans="1:9" ht="15" customHeight="1" x14ac:dyDescent="0.25">
      <c r="A1498" s="155" t="s">
        <v>2572</v>
      </c>
      <c r="B1498" s="155" t="s">
        <v>2573</v>
      </c>
      <c r="C1498" s="155" t="s">
        <v>2574</v>
      </c>
      <c r="D1498" s="155">
        <v>50</v>
      </c>
      <c r="E1498" s="155">
        <v>50</v>
      </c>
      <c r="F1498" s="166">
        <v>41215</v>
      </c>
      <c r="G1498" s="166">
        <v>41220</v>
      </c>
      <c r="H1498" s="157">
        <v>1</v>
      </c>
    </row>
    <row r="1499" spans="1:9" ht="15" customHeight="1" x14ac:dyDescent="0.25">
      <c r="A1499" s="155" t="s">
        <v>1083</v>
      </c>
      <c r="B1499" s="155" t="s">
        <v>1408</v>
      </c>
      <c r="C1499" s="155" t="s">
        <v>2575</v>
      </c>
      <c r="D1499" s="155">
        <v>5</v>
      </c>
      <c r="E1499" s="155">
        <v>5</v>
      </c>
      <c r="F1499" s="166">
        <v>41215</v>
      </c>
      <c r="G1499" s="166">
        <v>41215</v>
      </c>
      <c r="H1499" s="157">
        <v>1</v>
      </c>
    </row>
    <row r="1500" spans="1:9" ht="15" customHeight="1" x14ac:dyDescent="0.25">
      <c r="A1500" s="155" t="s">
        <v>2576</v>
      </c>
      <c r="B1500" s="155" t="s">
        <v>2577</v>
      </c>
      <c r="C1500" s="155" t="s">
        <v>2578</v>
      </c>
      <c r="D1500" s="155">
        <v>5</v>
      </c>
      <c r="E1500" s="155">
        <v>5</v>
      </c>
      <c r="F1500" s="166">
        <v>41215</v>
      </c>
      <c r="G1500" s="166">
        <v>41222</v>
      </c>
      <c r="H1500" s="157">
        <v>1</v>
      </c>
    </row>
    <row r="1501" spans="1:9" ht="15" customHeight="1" x14ac:dyDescent="0.25">
      <c r="A1501" s="155" t="s">
        <v>1808</v>
      </c>
      <c r="B1501" s="155" t="s">
        <v>272</v>
      </c>
      <c r="C1501" s="155" t="s">
        <v>2583</v>
      </c>
      <c r="D1501" s="155">
        <v>30</v>
      </c>
      <c r="E1501" s="155">
        <v>30</v>
      </c>
      <c r="F1501" s="166">
        <v>41218</v>
      </c>
      <c r="G1501" s="166">
        <v>41219</v>
      </c>
      <c r="H1501" s="157">
        <v>1</v>
      </c>
    </row>
    <row r="1502" spans="1:9" ht="15" customHeight="1" x14ac:dyDescent="0.25">
      <c r="A1502" s="155" t="s">
        <v>559</v>
      </c>
      <c r="B1502" s="155" t="s">
        <v>2265</v>
      </c>
      <c r="C1502" s="155" t="s">
        <v>2584</v>
      </c>
      <c r="D1502" s="155">
        <v>15000</v>
      </c>
      <c r="E1502" s="155">
        <v>15040</v>
      </c>
      <c r="F1502" s="166">
        <v>41218</v>
      </c>
      <c r="G1502" s="166">
        <v>41222</v>
      </c>
      <c r="H1502" s="157">
        <v>1</v>
      </c>
    </row>
    <row r="1503" spans="1:9" ht="15" customHeight="1" x14ac:dyDescent="0.25">
      <c r="A1503" s="155" t="s">
        <v>71</v>
      </c>
      <c r="B1503" s="155" t="s">
        <v>1530</v>
      </c>
      <c r="C1503" s="155" t="s">
        <v>2585</v>
      </c>
      <c r="D1503" s="155">
        <v>5</v>
      </c>
      <c r="E1503" s="155">
        <v>5</v>
      </c>
      <c r="F1503" s="166">
        <v>41218</v>
      </c>
      <c r="G1503" s="166">
        <v>41226</v>
      </c>
      <c r="H1503" s="157">
        <v>1</v>
      </c>
    </row>
    <row r="1504" spans="1:9" ht="15" customHeight="1" x14ac:dyDescent="0.25">
      <c r="A1504" s="155" t="s">
        <v>29</v>
      </c>
      <c r="B1504" s="155" t="s">
        <v>258</v>
      </c>
      <c r="C1504" s="155" t="s">
        <v>2586</v>
      </c>
      <c r="D1504" s="155">
        <v>200</v>
      </c>
      <c r="E1504" s="155">
        <v>208</v>
      </c>
      <c r="F1504" s="166">
        <v>41218</v>
      </c>
      <c r="G1504" s="166">
        <v>41212</v>
      </c>
      <c r="H1504" s="157">
        <v>0</v>
      </c>
      <c r="I1504" s="192" t="s">
        <v>1184</v>
      </c>
    </row>
    <row r="1505" spans="1:9" ht="15" customHeight="1" x14ac:dyDescent="0.25">
      <c r="A1505" s="155" t="s">
        <v>251</v>
      </c>
      <c r="B1505" s="155" t="s">
        <v>2587</v>
      </c>
      <c r="C1505" s="155" t="s">
        <v>2588</v>
      </c>
      <c r="D1505" s="155">
        <v>10</v>
      </c>
      <c r="E1505" s="155">
        <v>10</v>
      </c>
      <c r="F1505" s="166">
        <v>41219</v>
      </c>
      <c r="G1505" s="166">
        <v>41225</v>
      </c>
      <c r="H1505" s="157">
        <v>1</v>
      </c>
    </row>
    <row r="1506" spans="1:9" ht="15" customHeight="1" x14ac:dyDescent="0.25">
      <c r="A1506" s="155" t="s">
        <v>462</v>
      </c>
      <c r="B1506" s="155" t="s">
        <v>1241</v>
      </c>
      <c r="C1506" s="155" t="s">
        <v>2589</v>
      </c>
      <c r="D1506" s="155">
        <v>250</v>
      </c>
      <c r="E1506" s="155">
        <v>250</v>
      </c>
      <c r="F1506" s="166">
        <v>41219</v>
      </c>
      <c r="G1506" s="166">
        <v>41222</v>
      </c>
      <c r="H1506" s="157">
        <v>1</v>
      </c>
    </row>
    <row r="1507" spans="1:9" ht="15" customHeight="1" x14ac:dyDescent="0.25">
      <c r="A1507" s="155" t="s">
        <v>462</v>
      </c>
      <c r="B1507" s="155" t="s">
        <v>463</v>
      </c>
      <c r="C1507" s="155" t="s">
        <v>316</v>
      </c>
      <c r="D1507" s="155">
        <v>150</v>
      </c>
      <c r="E1507" s="155">
        <v>150</v>
      </c>
      <c r="F1507" s="166">
        <v>41219</v>
      </c>
      <c r="G1507" s="166">
        <v>41222</v>
      </c>
      <c r="H1507" s="157">
        <v>1</v>
      </c>
    </row>
    <row r="1508" spans="1:9" ht="15" customHeight="1" x14ac:dyDescent="0.25">
      <c r="A1508" s="155" t="s">
        <v>2144</v>
      </c>
      <c r="B1508" s="155" t="s">
        <v>2590</v>
      </c>
      <c r="C1508" s="155" t="s">
        <v>2592</v>
      </c>
      <c r="D1508" s="155">
        <v>100</v>
      </c>
      <c r="E1508" s="155">
        <v>75</v>
      </c>
      <c r="F1508" s="166">
        <v>41219</v>
      </c>
      <c r="G1508" s="166">
        <v>41219</v>
      </c>
      <c r="H1508" s="157">
        <v>1</v>
      </c>
      <c r="I1508" s="192" t="s">
        <v>2593</v>
      </c>
    </row>
    <row r="1509" spans="1:9" ht="15" customHeight="1" x14ac:dyDescent="0.25">
      <c r="A1509" s="155" t="s">
        <v>2144</v>
      </c>
      <c r="B1509" s="155" t="s">
        <v>2591</v>
      </c>
      <c r="C1509" s="155" t="s">
        <v>364</v>
      </c>
      <c r="D1509" s="155">
        <v>100</v>
      </c>
      <c r="E1509" s="155">
        <v>75</v>
      </c>
      <c r="F1509" s="166">
        <v>41219</v>
      </c>
      <c r="G1509" s="166">
        <v>41219</v>
      </c>
      <c r="H1509" s="157">
        <v>1</v>
      </c>
      <c r="I1509" s="192" t="s">
        <v>214</v>
      </c>
    </row>
    <row r="1510" spans="1:9" ht="15" customHeight="1" x14ac:dyDescent="0.25">
      <c r="A1510" s="155" t="s">
        <v>1145</v>
      </c>
      <c r="B1510" s="155" t="s">
        <v>2594</v>
      </c>
      <c r="C1510" s="155" t="s">
        <v>2595</v>
      </c>
      <c r="D1510" s="155">
        <v>2</v>
      </c>
      <c r="E1510" s="155">
        <v>2</v>
      </c>
      <c r="F1510" s="166">
        <v>41221</v>
      </c>
      <c r="G1510" s="166">
        <v>41234</v>
      </c>
      <c r="H1510" s="157">
        <v>1</v>
      </c>
    </row>
    <row r="1511" spans="1:9" ht="15" customHeight="1" x14ac:dyDescent="0.25">
      <c r="A1511" s="155" t="s">
        <v>2596</v>
      </c>
      <c r="B1511" s="155" t="s">
        <v>2597</v>
      </c>
      <c r="C1511" s="155" t="s">
        <v>2598</v>
      </c>
      <c r="D1511" s="155">
        <v>15</v>
      </c>
      <c r="E1511" s="155">
        <v>15</v>
      </c>
      <c r="F1511" s="166">
        <v>41222</v>
      </c>
      <c r="G1511" s="166">
        <v>41229</v>
      </c>
      <c r="H1511" s="157">
        <v>1</v>
      </c>
    </row>
    <row r="1512" spans="1:9" ht="15" customHeight="1" x14ac:dyDescent="0.25">
      <c r="A1512" s="155" t="s">
        <v>230</v>
      </c>
      <c r="B1512" s="155" t="s">
        <v>2599</v>
      </c>
      <c r="C1512" s="155" t="s">
        <v>2600</v>
      </c>
      <c r="D1512" s="155">
        <v>200</v>
      </c>
      <c r="E1512" s="155">
        <v>200</v>
      </c>
      <c r="F1512" s="166">
        <v>41222</v>
      </c>
      <c r="G1512" s="166">
        <v>41228</v>
      </c>
      <c r="H1512" s="157">
        <v>1</v>
      </c>
    </row>
    <row r="1513" spans="1:9" ht="15" customHeight="1" x14ac:dyDescent="0.25">
      <c r="A1513" s="155" t="s">
        <v>78</v>
      </c>
      <c r="B1513" s="155" t="s">
        <v>292</v>
      </c>
      <c r="C1513" s="155" t="s">
        <v>2601</v>
      </c>
      <c r="D1513" s="155">
        <v>5</v>
      </c>
      <c r="E1513" s="155">
        <v>5</v>
      </c>
      <c r="F1513" s="166">
        <v>41222</v>
      </c>
      <c r="G1513" s="166">
        <v>41226</v>
      </c>
      <c r="H1513" s="157">
        <v>1</v>
      </c>
    </row>
    <row r="1514" spans="1:9" ht="15" customHeight="1" x14ac:dyDescent="0.25">
      <c r="A1514" s="155" t="s">
        <v>36</v>
      </c>
      <c r="B1514" s="155" t="s">
        <v>2602</v>
      </c>
      <c r="C1514" s="155" t="s">
        <v>2603</v>
      </c>
      <c r="D1514" s="155">
        <v>50</v>
      </c>
      <c r="E1514" s="155">
        <v>55</v>
      </c>
      <c r="F1514" s="166">
        <v>41222</v>
      </c>
      <c r="G1514" s="166">
        <v>41225</v>
      </c>
      <c r="H1514" s="157">
        <v>1</v>
      </c>
    </row>
    <row r="1515" spans="1:9" ht="15" customHeight="1" x14ac:dyDescent="0.25">
      <c r="A1515" s="155" t="s">
        <v>36</v>
      </c>
      <c r="B1515" s="155" t="s">
        <v>2604</v>
      </c>
      <c r="C1515" s="155" t="s">
        <v>364</v>
      </c>
      <c r="D1515" s="155">
        <v>50</v>
      </c>
      <c r="E1515" s="155">
        <v>50</v>
      </c>
      <c r="F1515" s="166">
        <v>41222</v>
      </c>
      <c r="G1515" s="166">
        <v>41225</v>
      </c>
      <c r="H1515" s="157">
        <v>1</v>
      </c>
    </row>
    <row r="1516" spans="1:9" ht="15" customHeight="1" x14ac:dyDescent="0.25">
      <c r="A1516" s="155" t="s">
        <v>36</v>
      </c>
      <c r="B1516" s="155" t="s">
        <v>1157</v>
      </c>
      <c r="C1516" s="155" t="s">
        <v>161</v>
      </c>
      <c r="D1516" s="155">
        <v>50</v>
      </c>
      <c r="E1516" s="155">
        <v>54</v>
      </c>
      <c r="F1516" s="166">
        <v>41222</v>
      </c>
      <c r="G1516" s="166">
        <v>41225</v>
      </c>
      <c r="H1516" s="157">
        <v>1</v>
      </c>
    </row>
    <row r="1517" spans="1:9" ht="15" customHeight="1" x14ac:dyDescent="0.25">
      <c r="A1517" s="155" t="s">
        <v>71</v>
      </c>
      <c r="B1517" s="155" t="s">
        <v>154</v>
      </c>
      <c r="C1517" s="155" t="s">
        <v>2605</v>
      </c>
      <c r="D1517" s="155">
        <v>5</v>
      </c>
      <c r="E1517" s="155">
        <v>5</v>
      </c>
      <c r="F1517" s="166">
        <v>41222</v>
      </c>
      <c r="G1517" s="166">
        <v>41228</v>
      </c>
      <c r="H1517" s="157">
        <v>1</v>
      </c>
    </row>
    <row r="1518" spans="1:9" ht="15" customHeight="1" x14ac:dyDescent="0.25">
      <c r="A1518" s="155" t="s">
        <v>71</v>
      </c>
      <c r="B1518" s="155" t="s">
        <v>1168</v>
      </c>
      <c r="C1518" s="155" t="s">
        <v>2606</v>
      </c>
      <c r="D1518" s="155">
        <v>10</v>
      </c>
      <c r="E1518" s="155">
        <v>10</v>
      </c>
      <c r="F1518" s="166">
        <v>41222</v>
      </c>
      <c r="G1518" s="166">
        <v>41227</v>
      </c>
      <c r="H1518" s="157">
        <v>1</v>
      </c>
    </row>
    <row r="1519" spans="1:9" ht="15" customHeight="1" x14ac:dyDescent="0.25">
      <c r="A1519" s="155" t="s">
        <v>820</v>
      </c>
      <c r="B1519" s="155" t="s">
        <v>426</v>
      </c>
      <c r="C1519" s="155" t="s">
        <v>2607</v>
      </c>
      <c r="D1519" s="155">
        <v>600</v>
      </c>
      <c r="E1519" s="155">
        <v>600</v>
      </c>
      <c r="F1519" s="166">
        <v>41225</v>
      </c>
      <c r="G1519" s="166">
        <v>41229</v>
      </c>
      <c r="H1519" s="157">
        <v>1</v>
      </c>
    </row>
    <row r="1520" spans="1:9" ht="15" customHeight="1" x14ac:dyDescent="0.25">
      <c r="A1520" s="155" t="s">
        <v>820</v>
      </c>
      <c r="B1520" s="155" t="s">
        <v>1432</v>
      </c>
      <c r="C1520" s="155" t="s">
        <v>166</v>
      </c>
      <c r="D1520" s="155">
        <v>300</v>
      </c>
      <c r="E1520" s="155">
        <v>300</v>
      </c>
      <c r="F1520" s="166">
        <v>41225</v>
      </c>
      <c r="G1520" s="166">
        <v>41229</v>
      </c>
      <c r="H1520" s="157">
        <v>1</v>
      </c>
    </row>
    <row r="1521" spans="1:8" ht="15" customHeight="1" x14ac:dyDescent="0.25">
      <c r="A1521" s="155" t="s">
        <v>820</v>
      </c>
      <c r="B1521" s="155" t="s">
        <v>181</v>
      </c>
      <c r="C1521" s="155" t="s">
        <v>819</v>
      </c>
      <c r="D1521" s="155">
        <v>200</v>
      </c>
      <c r="E1521" s="155">
        <v>200</v>
      </c>
      <c r="F1521" s="166">
        <v>41225</v>
      </c>
      <c r="G1521" s="166">
        <v>41229</v>
      </c>
      <c r="H1521" s="157">
        <v>1</v>
      </c>
    </row>
    <row r="1522" spans="1:8" ht="15" customHeight="1" x14ac:dyDescent="0.25">
      <c r="A1522" s="155" t="s">
        <v>820</v>
      </c>
      <c r="B1522" s="155" t="s">
        <v>439</v>
      </c>
      <c r="C1522" s="155" t="s">
        <v>294</v>
      </c>
      <c r="D1522" s="155">
        <v>350</v>
      </c>
      <c r="E1522" s="155">
        <v>350</v>
      </c>
      <c r="F1522" s="166">
        <v>41225</v>
      </c>
      <c r="G1522" s="166">
        <v>41229</v>
      </c>
      <c r="H1522" s="157">
        <v>1</v>
      </c>
    </row>
    <row r="1523" spans="1:8" ht="15" customHeight="1" x14ac:dyDescent="0.25">
      <c r="A1523" s="155" t="s">
        <v>78</v>
      </c>
      <c r="B1523" s="155" t="s">
        <v>2608</v>
      </c>
      <c r="C1523" s="155" t="s">
        <v>2609</v>
      </c>
      <c r="D1523" s="155">
        <v>10</v>
      </c>
      <c r="E1523" s="155">
        <v>10</v>
      </c>
      <c r="F1523" s="166">
        <v>41225</v>
      </c>
      <c r="G1523" s="166">
        <v>41227</v>
      </c>
      <c r="H1523" s="157">
        <v>1</v>
      </c>
    </row>
    <row r="1524" spans="1:8" ht="15" customHeight="1" x14ac:dyDescent="0.25">
      <c r="A1524" s="155" t="s">
        <v>1280</v>
      </c>
      <c r="B1524" s="155" t="s">
        <v>2610</v>
      </c>
      <c r="C1524" s="155" t="s">
        <v>2611</v>
      </c>
      <c r="D1524" s="155">
        <v>50</v>
      </c>
      <c r="E1524" s="155">
        <v>50</v>
      </c>
      <c r="F1524" s="166">
        <v>41225</v>
      </c>
      <c r="G1524" s="166">
        <v>41227</v>
      </c>
      <c r="H1524" s="157">
        <v>1</v>
      </c>
    </row>
    <row r="1525" spans="1:8" ht="15" customHeight="1" x14ac:dyDescent="0.25">
      <c r="A1525" s="155" t="s">
        <v>2612</v>
      </c>
      <c r="B1525" s="155" t="s">
        <v>1373</v>
      </c>
      <c r="C1525" s="155" t="s">
        <v>2613</v>
      </c>
      <c r="D1525" s="155">
        <v>100</v>
      </c>
      <c r="E1525" s="155">
        <v>100</v>
      </c>
      <c r="F1525" s="166">
        <v>41225</v>
      </c>
      <c r="G1525" s="166">
        <v>41229</v>
      </c>
      <c r="H1525" s="157">
        <v>1</v>
      </c>
    </row>
    <row r="1526" spans="1:8" ht="15" customHeight="1" x14ac:dyDescent="0.25">
      <c r="A1526" s="155" t="s">
        <v>2144</v>
      </c>
      <c r="B1526" s="155" t="s">
        <v>2590</v>
      </c>
      <c r="C1526" s="155" t="s">
        <v>2592</v>
      </c>
      <c r="D1526" s="155">
        <v>25</v>
      </c>
      <c r="E1526" s="155">
        <v>25</v>
      </c>
      <c r="F1526" s="166">
        <v>41225</v>
      </c>
      <c r="G1526" s="166">
        <v>41227</v>
      </c>
      <c r="H1526" s="157">
        <v>1</v>
      </c>
    </row>
    <row r="1527" spans="1:8" ht="15" customHeight="1" x14ac:dyDescent="0.25">
      <c r="A1527" s="155" t="s">
        <v>1983</v>
      </c>
      <c r="B1527" s="155" t="s">
        <v>2614</v>
      </c>
      <c r="C1527" s="155" t="s">
        <v>2615</v>
      </c>
      <c r="D1527" s="155">
        <v>230</v>
      </c>
      <c r="E1527" s="155">
        <v>230</v>
      </c>
      <c r="F1527" s="166">
        <v>41225</v>
      </c>
      <c r="G1527" s="166">
        <v>41229</v>
      </c>
      <c r="H1527" s="157">
        <v>1</v>
      </c>
    </row>
    <row r="1528" spans="1:8" ht="15" customHeight="1" x14ac:dyDescent="0.25">
      <c r="A1528" s="155" t="s">
        <v>327</v>
      </c>
      <c r="B1528" s="155" t="s">
        <v>479</v>
      </c>
      <c r="C1528" s="155" t="s">
        <v>2616</v>
      </c>
      <c r="D1528" s="155">
        <v>350</v>
      </c>
      <c r="E1528" s="155">
        <v>350</v>
      </c>
      <c r="F1528" s="166">
        <v>41226</v>
      </c>
      <c r="G1528" s="166">
        <v>41229</v>
      </c>
      <c r="H1528" s="157">
        <v>1</v>
      </c>
    </row>
    <row r="1529" spans="1:8" ht="15" customHeight="1" x14ac:dyDescent="0.25">
      <c r="A1529" s="155" t="s">
        <v>1788</v>
      </c>
      <c r="B1529" s="155" t="s">
        <v>2617</v>
      </c>
      <c r="C1529" s="155" t="s">
        <v>2618</v>
      </c>
      <c r="D1529" s="155">
        <v>20</v>
      </c>
      <c r="E1529" s="155">
        <v>20</v>
      </c>
      <c r="F1529" s="166">
        <v>41226</v>
      </c>
      <c r="G1529" s="166">
        <v>41229</v>
      </c>
      <c r="H1529" s="157">
        <v>1</v>
      </c>
    </row>
    <row r="1530" spans="1:8" ht="15" customHeight="1" x14ac:dyDescent="0.25">
      <c r="A1530" s="155" t="s">
        <v>657</v>
      </c>
      <c r="B1530" s="155" t="s">
        <v>658</v>
      </c>
      <c r="C1530" s="155" t="s">
        <v>2619</v>
      </c>
      <c r="D1530" s="155">
        <v>100</v>
      </c>
      <c r="E1530" s="155">
        <v>100</v>
      </c>
      <c r="F1530" s="166">
        <v>41226</v>
      </c>
      <c r="G1530" s="166">
        <v>41229</v>
      </c>
      <c r="H1530" s="157">
        <v>1</v>
      </c>
    </row>
    <row r="1531" spans="1:8" ht="15" customHeight="1" x14ac:dyDescent="0.25">
      <c r="A1531" s="155" t="s">
        <v>1020</v>
      </c>
      <c r="B1531" s="155" t="s">
        <v>909</v>
      </c>
      <c r="C1531" s="155" t="s">
        <v>2620</v>
      </c>
      <c r="D1531" s="155">
        <v>75</v>
      </c>
      <c r="E1531" s="155">
        <v>75</v>
      </c>
      <c r="F1531" s="166">
        <v>41226</v>
      </c>
      <c r="G1531" s="166">
        <v>41229</v>
      </c>
      <c r="H1531" s="157">
        <v>1</v>
      </c>
    </row>
    <row r="1532" spans="1:8" ht="15" customHeight="1" x14ac:dyDescent="0.25">
      <c r="A1532" s="155" t="s">
        <v>12</v>
      </c>
      <c r="B1532" s="155" t="s">
        <v>2507</v>
      </c>
      <c r="C1532" s="155" t="s">
        <v>2621</v>
      </c>
      <c r="D1532" s="155">
        <v>10</v>
      </c>
      <c r="E1532" s="155">
        <v>10</v>
      </c>
      <c r="F1532" s="166">
        <v>41226</v>
      </c>
      <c r="G1532" s="166">
        <v>41229</v>
      </c>
      <c r="H1532" s="157">
        <v>1</v>
      </c>
    </row>
    <row r="1533" spans="1:8" ht="15" customHeight="1" x14ac:dyDescent="0.25">
      <c r="A1533" s="155" t="s">
        <v>12</v>
      </c>
      <c r="B1533" s="155" t="s">
        <v>490</v>
      </c>
      <c r="C1533" s="155" t="s">
        <v>364</v>
      </c>
      <c r="D1533" s="155">
        <v>10</v>
      </c>
      <c r="E1533" s="155">
        <v>10</v>
      </c>
      <c r="F1533" s="166">
        <v>41226</v>
      </c>
      <c r="G1533" s="166">
        <v>41229</v>
      </c>
      <c r="H1533" s="157">
        <v>1</v>
      </c>
    </row>
    <row r="1534" spans="1:8" ht="15" customHeight="1" x14ac:dyDescent="0.25">
      <c r="A1534" s="155" t="s">
        <v>1492</v>
      </c>
      <c r="B1534" s="155" t="s">
        <v>1493</v>
      </c>
      <c r="C1534" s="155" t="s">
        <v>2622</v>
      </c>
      <c r="D1534" s="155">
        <v>100</v>
      </c>
      <c r="E1534" s="155">
        <v>100</v>
      </c>
      <c r="F1534" s="166">
        <v>41227</v>
      </c>
      <c r="G1534" s="166">
        <v>41233</v>
      </c>
      <c r="H1534" s="157">
        <v>1</v>
      </c>
    </row>
    <row r="1535" spans="1:8" ht="15" customHeight="1" x14ac:dyDescent="0.25">
      <c r="A1535" s="155" t="s">
        <v>227</v>
      </c>
      <c r="B1535" s="155" t="s">
        <v>2623</v>
      </c>
      <c r="C1535" s="155" t="s">
        <v>2624</v>
      </c>
      <c r="D1535" s="155">
        <v>25</v>
      </c>
      <c r="E1535" s="155">
        <v>25</v>
      </c>
      <c r="F1535" s="166">
        <v>41227</v>
      </c>
      <c r="G1535" s="166">
        <v>41234</v>
      </c>
      <c r="H1535" s="157">
        <v>1</v>
      </c>
    </row>
    <row r="1536" spans="1:8" ht="15" customHeight="1" x14ac:dyDescent="0.25">
      <c r="A1536" s="155" t="s">
        <v>1554</v>
      </c>
      <c r="B1536" s="155" t="s">
        <v>2625</v>
      </c>
      <c r="C1536" s="155" t="s">
        <v>2626</v>
      </c>
      <c r="D1536" s="155">
        <v>10</v>
      </c>
      <c r="E1536" s="155">
        <v>10</v>
      </c>
      <c r="F1536" s="166">
        <v>41227</v>
      </c>
      <c r="G1536" s="166">
        <v>41234</v>
      </c>
      <c r="H1536" s="157">
        <v>1</v>
      </c>
    </row>
    <row r="1537" spans="1:8" ht="15" customHeight="1" x14ac:dyDescent="0.25">
      <c r="A1537" s="155" t="s">
        <v>115</v>
      </c>
      <c r="B1537" s="155" t="s">
        <v>549</v>
      </c>
      <c r="C1537" s="155" t="s">
        <v>2627</v>
      </c>
      <c r="D1537" s="155">
        <v>50</v>
      </c>
      <c r="E1537" s="155">
        <v>50</v>
      </c>
      <c r="F1537" s="166">
        <v>41227</v>
      </c>
      <c r="G1537" s="166">
        <v>41236</v>
      </c>
      <c r="H1537" s="157">
        <v>1</v>
      </c>
    </row>
    <row r="1538" spans="1:8" ht="15" customHeight="1" x14ac:dyDescent="0.25">
      <c r="A1538" s="155" t="s">
        <v>277</v>
      </c>
      <c r="B1538" s="155" t="s">
        <v>878</v>
      </c>
      <c r="C1538" s="155" t="s">
        <v>2628</v>
      </c>
      <c r="D1538" s="155">
        <v>50</v>
      </c>
      <c r="E1538" s="155">
        <v>50</v>
      </c>
      <c r="F1538" s="166">
        <v>41227</v>
      </c>
      <c r="G1538" s="166">
        <v>41232</v>
      </c>
      <c r="H1538" s="157">
        <v>1</v>
      </c>
    </row>
    <row r="1539" spans="1:8" ht="15" customHeight="1" x14ac:dyDescent="0.25">
      <c r="A1539" s="155" t="s">
        <v>12</v>
      </c>
      <c r="B1539" s="155" t="s">
        <v>388</v>
      </c>
      <c r="C1539" s="155" t="s">
        <v>2632</v>
      </c>
      <c r="D1539" s="155">
        <v>10</v>
      </c>
      <c r="E1539" s="155">
        <v>10</v>
      </c>
      <c r="F1539" s="166">
        <v>41228</v>
      </c>
      <c r="G1539" s="166">
        <v>41233</v>
      </c>
      <c r="H1539" s="157">
        <v>1</v>
      </c>
    </row>
    <row r="1540" spans="1:8" ht="15" customHeight="1" x14ac:dyDescent="0.25">
      <c r="A1540" s="155" t="s">
        <v>12</v>
      </c>
      <c r="B1540" s="155" t="s">
        <v>767</v>
      </c>
      <c r="C1540" s="155" t="s">
        <v>364</v>
      </c>
      <c r="D1540" s="155">
        <v>10</v>
      </c>
      <c r="E1540" s="155">
        <v>10</v>
      </c>
      <c r="F1540" s="166">
        <v>41228</v>
      </c>
      <c r="G1540" s="166">
        <v>41233</v>
      </c>
      <c r="H1540" s="157">
        <v>1</v>
      </c>
    </row>
    <row r="1541" spans="1:8" ht="15" customHeight="1" x14ac:dyDescent="0.25">
      <c r="A1541" s="155" t="s">
        <v>520</v>
      </c>
      <c r="B1541" s="155" t="s">
        <v>1267</v>
      </c>
      <c r="C1541" s="155" t="s">
        <v>2633</v>
      </c>
      <c r="D1541" s="155">
        <v>500</v>
      </c>
      <c r="E1541" s="155">
        <v>500</v>
      </c>
      <c r="F1541" s="166">
        <v>41228</v>
      </c>
      <c r="G1541" s="166" t="s">
        <v>829</v>
      </c>
      <c r="H1541" s="157">
        <v>1</v>
      </c>
    </row>
    <row r="1542" spans="1:8" ht="15" customHeight="1" x14ac:dyDescent="0.25">
      <c r="A1542" s="155" t="s">
        <v>2634</v>
      </c>
      <c r="B1542" s="155" t="s">
        <v>945</v>
      </c>
      <c r="C1542" s="155" t="s">
        <v>2635</v>
      </c>
      <c r="D1542" s="155">
        <v>20</v>
      </c>
      <c r="E1542" s="155">
        <v>20</v>
      </c>
      <c r="F1542" s="166">
        <v>41228</v>
      </c>
      <c r="G1542" s="166">
        <v>41236</v>
      </c>
      <c r="H1542" s="157">
        <v>1</v>
      </c>
    </row>
    <row r="1543" spans="1:8" ht="15" customHeight="1" x14ac:dyDescent="0.25">
      <c r="A1543" s="155" t="s">
        <v>2714</v>
      </c>
      <c r="B1543" s="155" t="s">
        <v>1452</v>
      </c>
      <c r="C1543" s="155" t="s">
        <v>2636</v>
      </c>
      <c r="D1543" s="155">
        <v>200</v>
      </c>
      <c r="E1543" s="155">
        <v>200</v>
      </c>
      <c r="F1543" s="166">
        <v>41229</v>
      </c>
      <c r="G1543" s="166">
        <v>41236</v>
      </c>
      <c r="H1543" s="157">
        <v>1</v>
      </c>
    </row>
    <row r="1544" spans="1:8" ht="15" customHeight="1" x14ac:dyDescent="0.25">
      <c r="A1544" s="155" t="s">
        <v>2637</v>
      </c>
      <c r="B1544" s="155" t="s">
        <v>2638</v>
      </c>
      <c r="C1544" s="155" t="s">
        <v>2639</v>
      </c>
      <c r="D1544" s="155">
        <v>10</v>
      </c>
      <c r="E1544" s="155">
        <v>10</v>
      </c>
      <c r="F1544" s="166">
        <v>41229</v>
      </c>
      <c r="G1544" s="166">
        <v>41240</v>
      </c>
      <c r="H1544" s="157">
        <v>1</v>
      </c>
    </row>
    <row r="1545" spans="1:8" ht="15" customHeight="1" x14ac:dyDescent="0.25">
      <c r="A1545" s="155" t="s">
        <v>2637</v>
      </c>
      <c r="B1545" s="155" t="s">
        <v>2638</v>
      </c>
      <c r="C1545" s="155" t="s">
        <v>2640</v>
      </c>
      <c r="D1545" s="155">
        <v>10</v>
      </c>
      <c r="E1545" s="155">
        <v>10</v>
      </c>
      <c r="F1545" s="166">
        <v>41229</v>
      </c>
      <c r="G1545" s="166">
        <v>41240</v>
      </c>
      <c r="H1545" s="157">
        <v>1</v>
      </c>
    </row>
    <row r="1546" spans="1:8" ht="15" customHeight="1" x14ac:dyDescent="0.25">
      <c r="A1546" s="155" t="s">
        <v>1114</v>
      </c>
      <c r="B1546" s="155" t="s">
        <v>1317</v>
      </c>
      <c r="C1546" s="155" t="s">
        <v>2641</v>
      </c>
      <c r="D1546" s="155">
        <v>10</v>
      </c>
      <c r="E1546" s="155">
        <v>10</v>
      </c>
      <c r="F1546" s="166">
        <v>41229</v>
      </c>
      <c r="G1546" s="166">
        <v>41235</v>
      </c>
      <c r="H1546" s="157">
        <v>1</v>
      </c>
    </row>
    <row r="1547" spans="1:8" ht="15" customHeight="1" x14ac:dyDescent="0.25">
      <c r="A1547" s="155" t="s">
        <v>394</v>
      </c>
      <c r="B1547" s="155" t="s">
        <v>2642</v>
      </c>
      <c r="C1547" s="155" t="s">
        <v>2643</v>
      </c>
      <c r="D1547" s="155">
        <v>100</v>
      </c>
      <c r="E1547" s="155">
        <v>100</v>
      </c>
      <c r="F1547" s="166">
        <v>41229</v>
      </c>
      <c r="G1547" s="166">
        <v>41232</v>
      </c>
      <c r="H1547" s="157">
        <v>1</v>
      </c>
    </row>
    <row r="1548" spans="1:8" ht="15" customHeight="1" x14ac:dyDescent="0.25">
      <c r="A1548" s="155" t="s">
        <v>394</v>
      </c>
      <c r="B1548" s="155" t="s">
        <v>2644</v>
      </c>
      <c r="C1548" s="155" t="s">
        <v>364</v>
      </c>
      <c r="D1548" s="155">
        <v>100</v>
      </c>
      <c r="E1548" s="155">
        <v>100</v>
      </c>
      <c r="F1548" s="166">
        <v>41229</v>
      </c>
      <c r="G1548" s="166">
        <v>41232</v>
      </c>
      <c r="H1548" s="157">
        <v>1</v>
      </c>
    </row>
    <row r="1549" spans="1:8" ht="15" customHeight="1" x14ac:dyDescent="0.25">
      <c r="A1549" s="155" t="s">
        <v>145</v>
      </c>
      <c r="B1549" s="155" t="s">
        <v>2646</v>
      </c>
      <c r="C1549" s="155" t="s">
        <v>2645</v>
      </c>
      <c r="D1549" s="155">
        <v>5</v>
      </c>
      <c r="E1549" s="155">
        <v>5</v>
      </c>
      <c r="F1549" s="166">
        <v>41229</v>
      </c>
      <c r="G1549" s="166">
        <v>41232</v>
      </c>
      <c r="H1549" s="157">
        <v>1</v>
      </c>
    </row>
    <row r="1550" spans="1:8" ht="15" customHeight="1" x14ac:dyDescent="0.25">
      <c r="A1550" s="155" t="s">
        <v>12</v>
      </c>
      <c r="B1550" s="155" t="s">
        <v>1332</v>
      </c>
      <c r="C1550" s="155" t="s">
        <v>2647</v>
      </c>
      <c r="D1550" s="155">
        <v>10</v>
      </c>
      <c r="E1550" s="155">
        <v>10</v>
      </c>
      <c r="F1550" s="166">
        <v>41229</v>
      </c>
      <c r="G1550" s="166">
        <v>41234</v>
      </c>
      <c r="H1550" s="157">
        <v>1</v>
      </c>
    </row>
    <row r="1551" spans="1:8" ht="15" customHeight="1" x14ac:dyDescent="0.25">
      <c r="A1551" s="155" t="s">
        <v>78</v>
      </c>
      <c r="B1551" s="155" t="s">
        <v>2648</v>
      </c>
      <c r="C1551" s="155" t="s">
        <v>2649</v>
      </c>
      <c r="D1551" s="155">
        <v>5</v>
      </c>
      <c r="E1551" s="155">
        <v>5</v>
      </c>
      <c r="F1551" s="166">
        <v>41229</v>
      </c>
      <c r="G1551" s="166">
        <v>41235</v>
      </c>
      <c r="H1551" s="157">
        <v>1</v>
      </c>
    </row>
    <row r="1552" spans="1:8" ht="15" customHeight="1" x14ac:dyDescent="0.25">
      <c r="A1552" s="155" t="s">
        <v>136</v>
      </c>
      <c r="B1552" s="155" t="s">
        <v>555</v>
      </c>
      <c r="C1552" s="155" t="s">
        <v>2650</v>
      </c>
      <c r="D1552" s="155">
        <v>250</v>
      </c>
      <c r="E1552" s="155">
        <v>250</v>
      </c>
      <c r="F1552" s="166">
        <v>41229</v>
      </c>
      <c r="G1552" s="166">
        <v>41235</v>
      </c>
      <c r="H1552" s="157">
        <v>1</v>
      </c>
    </row>
    <row r="1553" spans="1:9" ht="15" customHeight="1" x14ac:dyDescent="0.25">
      <c r="A1553" s="155" t="s">
        <v>1145</v>
      </c>
      <c r="B1553" s="155" t="s">
        <v>1146</v>
      </c>
      <c r="C1553" s="155" t="s">
        <v>2651</v>
      </c>
      <c r="D1553" s="155">
        <v>15</v>
      </c>
      <c r="E1553" s="155">
        <v>15</v>
      </c>
      <c r="F1553" s="166">
        <v>41229</v>
      </c>
      <c r="G1553" s="166">
        <v>41235</v>
      </c>
      <c r="H1553" s="157">
        <v>1</v>
      </c>
    </row>
    <row r="1554" spans="1:9" ht="15" customHeight="1" x14ac:dyDescent="0.25">
      <c r="A1554" s="155" t="s">
        <v>2652</v>
      </c>
      <c r="B1554" s="155" t="s">
        <v>2653</v>
      </c>
      <c r="C1554" s="155" t="s">
        <v>2654</v>
      </c>
      <c r="D1554" s="155">
        <v>2</v>
      </c>
      <c r="E1554" s="155">
        <v>2</v>
      </c>
      <c r="F1554" s="166">
        <v>41229</v>
      </c>
      <c r="G1554" s="166">
        <v>41234</v>
      </c>
      <c r="H1554" s="157">
        <v>1</v>
      </c>
    </row>
    <row r="1555" spans="1:9" ht="15" customHeight="1" x14ac:dyDescent="0.25">
      <c r="A1555" s="155" t="s">
        <v>2612</v>
      </c>
      <c r="B1555" s="155" t="s">
        <v>1375</v>
      </c>
      <c r="C1555" s="155" t="s">
        <v>2655</v>
      </c>
      <c r="D1555" s="155">
        <v>100</v>
      </c>
      <c r="E1555" s="155">
        <v>100</v>
      </c>
      <c r="F1555" s="166">
        <v>41229</v>
      </c>
      <c r="G1555" s="166">
        <v>41236</v>
      </c>
      <c r="H1555" s="157">
        <v>1</v>
      </c>
    </row>
    <row r="1556" spans="1:9" ht="15" customHeight="1" x14ac:dyDescent="0.25">
      <c r="A1556" s="155" t="s">
        <v>2656</v>
      </c>
      <c r="B1556" s="155" t="s">
        <v>2657</v>
      </c>
      <c r="C1556" s="155" t="s">
        <v>2658</v>
      </c>
      <c r="D1556" s="155">
        <v>1000</v>
      </c>
      <c r="E1556" s="155">
        <v>1000</v>
      </c>
      <c r="F1556" s="166">
        <v>41229</v>
      </c>
      <c r="G1556" s="166">
        <v>41243</v>
      </c>
      <c r="H1556" s="157">
        <v>1</v>
      </c>
    </row>
    <row r="1557" spans="1:9" ht="15" customHeight="1" x14ac:dyDescent="0.25">
      <c r="A1557" s="155" t="s">
        <v>2656</v>
      </c>
      <c r="B1557" s="155" t="s">
        <v>2657</v>
      </c>
      <c r="C1557" s="155" t="s">
        <v>2659</v>
      </c>
      <c r="D1557" s="155">
        <v>500</v>
      </c>
      <c r="E1557" s="155">
        <v>500</v>
      </c>
      <c r="F1557" s="166">
        <v>41229</v>
      </c>
      <c r="G1557" s="166">
        <v>41243</v>
      </c>
      <c r="H1557" s="157">
        <v>1</v>
      </c>
    </row>
    <row r="1558" spans="1:9" ht="15" customHeight="1" x14ac:dyDescent="0.25">
      <c r="A1558" s="155" t="s">
        <v>911</v>
      </c>
      <c r="B1558" s="155" t="s">
        <v>1176</v>
      </c>
      <c r="C1558" s="155" t="s">
        <v>2660</v>
      </c>
      <c r="D1558" s="155">
        <v>500</v>
      </c>
      <c r="E1558" s="155">
        <v>500</v>
      </c>
      <c r="F1558" s="166">
        <v>41233</v>
      </c>
      <c r="G1558" s="166">
        <v>41240</v>
      </c>
      <c r="H1558" s="157">
        <v>1</v>
      </c>
    </row>
    <row r="1559" spans="1:9" ht="15" customHeight="1" x14ac:dyDescent="0.25">
      <c r="A1559" s="155" t="s">
        <v>12</v>
      </c>
      <c r="B1559" s="155" t="s">
        <v>1233</v>
      </c>
      <c r="C1559" s="155" t="s">
        <v>2661</v>
      </c>
      <c r="D1559" s="155">
        <v>25</v>
      </c>
      <c r="E1559" s="155">
        <v>25</v>
      </c>
      <c r="F1559" s="166">
        <v>41233</v>
      </c>
      <c r="G1559" s="166">
        <v>41235</v>
      </c>
      <c r="H1559" s="157">
        <v>1</v>
      </c>
    </row>
    <row r="1560" spans="1:9" ht="15" customHeight="1" x14ac:dyDescent="0.25">
      <c r="A1560" s="155" t="s">
        <v>2612</v>
      </c>
      <c r="B1560" s="155" t="s">
        <v>272</v>
      </c>
      <c r="C1560" s="155" t="s">
        <v>2662</v>
      </c>
      <c r="D1560" s="155">
        <v>85</v>
      </c>
      <c r="E1560" s="155">
        <v>85</v>
      </c>
      <c r="F1560" s="166">
        <v>41233</v>
      </c>
      <c r="G1560" s="166">
        <v>41234</v>
      </c>
      <c r="H1560" s="157">
        <v>1</v>
      </c>
    </row>
    <row r="1561" spans="1:9" ht="15" customHeight="1" x14ac:dyDescent="0.25">
      <c r="A1561" s="155" t="s">
        <v>1554</v>
      </c>
      <c r="B1561" s="155" t="s">
        <v>2663</v>
      </c>
      <c r="C1561" s="155" t="s">
        <v>2664</v>
      </c>
      <c r="D1561" s="155">
        <v>20</v>
      </c>
      <c r="E1561" s="155">
        <v>20</v>
      </c>
      <c r="F1561" s="166">
        <v>41233</v>
      </c>
      <c r="G1561" s="166">
        <v>41239</v>
      </c>
      <c r="H1561" s="157">
        <v>1</v>
      </c>
    </row>
    <row r="1562" spans="1:9" ht="15" customHeight="1" x14ac:dyDescent="0.25">
      <c r="A1562" s="155" t="s">
        <v>286</v>
      </c>
      <c r="B1562" s="155" t="s">
        <v>2665</v>
      </c>
      <c r="C1562" s="155" t="s">
        <v>2666</v>
      </c>
      <c r="D1562" s="155">
        <v>25</v>
      </c>
      <c r="E1562" s="155">
        <v>25</v>
      </c>
      <c r="F1562" s="166">
        <v>41233</v>
      </c>
      <c r="G1562" s="166">
        <v>41235</v>
      </c>
      <c r="H1562" s="157">
        <v>1</v>
      </c>
    </row>
    <row r="1563" spans="1:9" ht="15" customHeight="1" x14ac:dyDescent="0.25">
      <c r="A1563" s="155" t="s">
        <v>1808</v>
      </c>
      <c r="B1563" s="155" t="s">
        <v>2667</v>
      </c>
      <c r="C1563" s="155" t="s">
        <v>2668</v>
      </c>
      <c r="D1563" s="155">
        <v>25</v>
      </c>
      <c r="E1563" s="155">
        <v>11</v>
      </c>
      <c r="F1563" s="166">
        <v>41233</v>
      </c>
      <c r="G1563" s="166">
        <v>41292</v>
      </c>
      <c r="H1563" s="157">
        <v>1</v>
      </c>
      <c r="I1563" s="192" t="s">
        <v>2669</v>
      </c>
    </row>
    <row r="1564" spans="1:9" ht="15" customHeight="1" x14ac:dyDescent="0.25">
      <c r="A1564" s="155" t="s">
        <v>2714</v>
      </c>
      <c r="B1564" s="155" t="s">
        <v>2066</v>
      </c>
      <c r="C1564" s="155" t="s">
        <v>2670</v>
      </c>
      <c r="D1564" s="155">
        <v>864</v>
      </c>
      <c r="E1564" s="155">
        <v>864</v>
      </c>
      <c r="F1564" s="166">
        <v>41233</v>
      </c>
      <c r="G1564" s="166">
        <v>41235</v>
      </c>
      <c r="H1564" s="157">
        <v>1</v>
      </c>
    </row>
    <row r="1565" spans="1:9" ht="15" customHeight="1" x14ac:dyDescent="0.25">
      <c r="A1565" s="155" t="s">
        <v>46</v>
      </c>
      <c r="B1565" s="155" t="s">
        <v>1880</v>
      </c>
      <c r="C1565" s="155" t="s">
        <v>2671</v>
      </c>
      <c r="D1565" s="155">
        <v>100</v>
      </c>
      <c r="E1565" s="155">
        <v>108</v>
      </c>
      <c r="F1565" s="166">
        <v>41234</v>
      </c>
      <c r="G1565" s="166">
        <v>41240</v>
      </c>
      <c r="H1565" s="157">
        <v>1</v>
      </c>
    </row>
    <row r="1566" spans="1:9" ht="15" customHeight="1" x14ac:dyDescent="0.25">
      <c r="A1566" s="155" t="s">
        <v>559</v>
      </c>
      <c r="B1566" s="155" t="s">
        <v>450</v>
      </c>
      <c r="C1566" s="155" t="s">
        <v>2672</v>
      </c>
      <c r="D1566" s="155">
        <v>15000</v>
      </c>
      <c r="E1566" s="155">
        <v>15030</v>
      </c>
      <c r="F1566" s="166">
        <v>41234</v>
      </c>
      <c r="G1566" s="166">
        <v>41243</v>
      </c>
      <c r="H1566" s="157">
        <v>1</v>
      </c>
    </row>
    <row r="1567" spans="1:9" ht="15" customHeight="1" x14ac:dyDescent="0.25">
      <c r="A1567" s="155" t="s">
        <v>559</v>
      </c>
      <c r="B1567" s="155" t="s">
        <v>1560</v>
      </c>
      <c r="C1567" s="155" t="s">
        <v>2673</v>
      </c>
      <c r="D1567" s="155">
        <v>500</v>
      </c>
      <c r="E1567" s="155">
        <v>500</v>
      </c>
      <c r="F1567" s="166">
        <v>41234</v>
      </c>
      <c r="G1567" s="166">
        <v>41239</v>
      </c>
      <c r="H1567" s="157">
        <v>1</v>
      </c>
    </row>
    <row r="1568" spans="1:9" ht="15" customHeight="1" x14ac:dyDescent="0.25">
      <c r="A1568" s="155" t="s">
        <v>71</v>
      </c>
      <c r="B1568" s="155" t="s">
        <v>2674</v>
      </c>
      <c r="C1568" s="155" t="s">
        <v>2675</v>
      </c>
      <c r="D1568" s="155">
        <v>10</v>
      </c>
      <c r="E1568" s="155">
        <v>10</v>
      </c>
      <c r="F1568" s="166">
        <v>41234</v>
      </c>
      <c r="G1568" s="166">
        <v>41243</v>
      </c>
      <c r="H1568" s="157">
        <v>1</v>
      </c>
    </row>
    <row r="1569" spans="1:8" ht="15" customHeight="1" x14ac:dyDescent="0.25">
      <c r="A1569" s="155" t="s">
        <v>158</v>
      </c>
      <c r="B1569" s="155" t="s">
        <v>2676</v>
      </c>
      <c r="C1569" s="155" t="s">
        <v>2677</v>
      </c>
      <c r="D1569" s="155">
        <v>6</v>
      </c>
      <c r="E1569" s="155">
        <v>6</v>
      </c>
      <c r="F1569" s="166">
        <v>41234</v>
      </c>
      <c r="G1569" s="166">
        <v>41239</v>
      </c>
      <c r="H1569" s="157">
        <v>1</v>
      </c>
    </row>
    <row r="1570" spans="1:8" ht="15" customHeight="1" x14ac:dyDescent="0.25">
      <c r="A1570" s="155" t="s">
        <v>12</v>
      </c>
      <c r="B1570" s="155" t="s">
        <v>280</v>
      </c>
      <c r="C1570" s="155" t="s">
        <v>2679</v>
      </c>
      <c r="D1570" s="155">
        <v>20</v>
      </c>
      <c r="E1570" s="155">
        <v>20</v>
      </c>
      <c r="F1570" s="166">
        <v>41239</v>
      </c>
      <c r="G1570" s="166">
        <v>41242</v>
      </c>
      <c r="H1570" s="157">
        <v>1</v>
      </c>
    </row>
    <row r="1571" spans="1:8" ht="15" customHeight="1" x14ac:dyDescent="0.25">
      <c r="A1571" s="155" t="s">
        <v>12</v>
      </c>
      <c r="B1571" s="155" t="s">
        <v>13</v>
      </c>
      <c r="C1571" s="155" t="s">
        <v>2680</v>
      </c>
      <c r="D1571" s="155">
        <v>10</v>
      </c>
      <c r="E1571" s="155">
        <v>10</v>
      </c>
      <c r="F1571" s="166">
        <v>41239</v>
      </c>
      <c r="G1571" s="166">
        <v>41241</v>
      </c>
      <c r="H1571" s="157">
        <v>1</v>
      </c>
    </row>
    <row r="1572" spans="1:8" ht="15" customHeight="1" x14ac:dyDescent="0.25">
      <c r="A1572" s="155" t="s">
        <v>12</v>
      </c>
      <c r="B1572" s="155" t="s">
        <v>156</v>
      </c>
      <c r="C1572" s="155" t="s">
        <v>2681</v>
      </c>
      <c r="D1572" s="155">
        <v>10</v>
      </c>
      <c r="E1572" s="155">
        <v>10</v>
      </c>
      <c r="F1572" s="166">
        <v>41239</v>
      </c>
      <c r="G1572" s="166">
        <v>41242</v>
      </c>
      <c r="H1572" s="157">
        <v>1</v>
      </c>
    </row>
    <row r="1573" spans="1:8" ht="15" customHeight="1" x14ac:dyDescent="0.25">
      <c r="A1573" s="155" t="s">
        <v>679</v>
      </c>
      <c r="B1573" s="155" t="s">
        <v>681</v>
      </c>
      <c r="C1573" s="155" t="s">
        <v>2682</v>
      </c>
      <c r="D1573" s="155">
        <v>64</v>
      </c>
      <c r="E1573" s="155">
        <v>64</v>
      </c>
      <c r="F1573" s="166">
        <v>41239</v>
      </c>
      <c r="G1573" s="166">
        <v>41243</v>
      </c>
      <c r="H1573" s="157">
        <v>1</v>
      </c>
    </row>
    <row r="1574" spans="1:8" ht="15" customHeight="1" x14ac:dyDescent="0.25">
      <c r="A1574" s="155" t="s">
        <v>679</v>
      </c>
      <c r="B1574" s="155" t="s">
        <v>681</v>
      </c>
      <c r="C1574" s="155" t="s">
        <v>294</v>
      </c>
      <c r="D1574" s="155">
        <v>64</v>
      </c>
      <c r="E1574" s="155">
        <v>64</v>
      </c>
      <c r="F1574" s="166">
        <v>41239</v>
      </c>
      <c r="G1574" s="166">
        <v>41243</v>
      </c>
      <c r="H1574" s="157">
        <v>1</v>
      </c>
    </row>
    <row r="1575" spans="1:8" ht="15" customHeight="1" x14ac:dyDescent="0.25">
      <c r="A1575" s="155" t="s">
        <v>679</v>
      </c>
      <c r="B1575" s="155" t="s">
        <v>697</v>
      </c>
      <c r="C1575" s="155" t="s">
        <v>161</v>
      </c>
      <c r="D1575" s="155">
        <v>32</v>
      </c>
      <c r="E1575" s="155">
        <v>32</v>
      </c>
      <c r="F1575" s="166">
        <v>41239</v>
      </c>
      <c r="G1575" s="166">
        <v>41243</v>
      </c>
      <c r="H1575" s="157">
        <v>1</v>
      </c>
    </row>
    <row r="1576" spans="1:8" ht="15" customHeight="1" x14ac:dyDescent="0.25">
      <c r="A1576" s="155" t="s">
        <v>679</v>
      </c>
      <c r="B1576" s="155" t="s">
        <v>697</v>
      </c>
      <c r="C1576" s="155" t="s">
        <v>316</v>
      </c>
      <c r="D1576" s="155">
        <v>32</v>
      </c>
      <c r="E1576" s="155">
        <v>32</v>
      </c>
      <c r="F1576" s="166">
        <v>41239</v>
      </c>
      <c r="G1576" s="166">
        <v>41243</v>
      </c>
      <c r="H1576" s="157">
        <v>1</v>
      </c>
    </row>
    <row r="1577" spans="1:8" ht="15" customHeight="1" x14ac:dyDescent="0.25">
      <c r="A1577" s="155" t="s">
        <v>719</v>
      </c>
      <c r="B1577" s="155" t="s">
        <v>809</v>
      </c>
      <c r="C1577" s="155" t="s">
        <v>2683</v>
      </c>
      <c r="D1577" s="155">
        <v>100</v>
      </c>
      <c r="E1577" s="155">
        <v>100</v>
      </c>
      <c r="F1577" s="166">
        <v>41239</v>
      </c>
      <c r="G1577" s="166">
        <v>41243</v>
      </c>
      <c r="H1577" s="157">
        <v>1</v>
      </c>
    </row>
    <row r="1578" spans="1:8" ht="15" customHeight="1" x14ac:dyDescent="0.25">
      <c r="A1578" s="155" t="s">
        <v>12</v>
      </c>
      <c r="B1578" s="155" t="s">
        <v>2497</v>
      </c>
      <c r="C1578" s="155" t="s">
        <v>2684</v>
      </c>
      <c r="D1578" s="155">
        <v>20</v>
      </c>
      <c r="E1578" s="155">
        <v>20</v>
      </c>
      <c r="F1578" s="166">
        <v>41239</v>
      </c>
      <c r="G1578" s="166">
        <v>41241</v>
      </c>
      <c r="H1578" s="157">
        <v>1</v>
      </c>
    </row>
    <row r="1579" spans="1:8" ht="15" customHeight="1" x14ac:dyDescent="0.25">
      <c r="A1579" s="155" t="s">
        <v>2685</v>
      </c>
      <c r="B1579" s="155" t="s">
        <v>2686</v>
      </c>
      <c r="C1579" s="155" t="s">
        <v>2687</v>
      </c>
      <c r="D1579" s="155">
        <v>25</v>
      </c>
      <c r="E1579" s="155">
        <v>25</v>
      </c>
      <c r="F1579" s="166">
        <v>41239</v>
      </c>
      <c r="G1579" s="166">
        <v>41243</v>
      </c>
      <c r="H1579" s="157">
        <v>1</v>
      </c>
    </row>
    <row r="1580" spans="1:8" ht="15" customHeight="1" x14ac:dyDescent="0.25">
      <c r="A1580" s="155" t="s">
        <v>2688</v>
      </c>
      <c r="B1580" s="155" t="s">
        <v>2689</v>
      </c>
      <c r="C1580" s="155" t="s">
        <v>2690</v>
      </c>
      <c r="D1580" s="155">
        <v>10</v>
      </c>
      <c r="E1580" s="155">
        <v>10</v>
      </c>
      <c r="F1580" s="166">
        <v>41240</v>
      </c>
      <c r="G1580" s="166">
        <v>41250</v>
      </c>
      <c r="H1580" s="157">
        <v>1</v>
      </c>
    </row>
    <row r="1581" spans="1:8" ht="15" customHeight="1" x14ac:dyDescent="0.25">
      <c r="A1581" s="155" t="s">
        <v>520</v>
      </c>
      <c r="B1581" s="155" t="s">
        <v>521</v>
      </c>
      <c r="C1581" s="155" t="s">
        <v>2691</v>
      </c>
      <c r="D1581" s="155">
        <v>275</v>
      </c>
      <c r="E1581" s="155">
        <v>275</v>
      </c>
      <c r="F1581" s="166">
        <v>41240</v>
      </c>
      <c r="G1581" s="166">
        <v>41246</v>
      </c>
      <c r="H1581" s="157">
        <v>1</v>
      </c>
    </row>
    <row r="1582" spans="1:8" ht="15" customHeight="1" x14ac:dyDescent="0.25">
      <c r="A1582" s="155" t="s">
        <v>520</v>
      </c>
      <c r="B1582" s="155" t="s">
        <v>1931</v>
      </c>
      <c r="C1582" s="155" t="s">
        <v>2692</v>
      </c>
      <c r="D1582" s="155">
        <v>300</v>
      </c>
      <c r="E1582" s="155">
        <v>300</v>
      </c>
      <c r="F1582" s="166">
        <v>41240</v>
      </c>
      <c r="G1582" s="166">
        <v>41246</v>
      </c>
      <c r="H1582" s="157">
        <v>1</v>
      </c>
    </row>
    <row r="1583" spans="1:8" ht="15" customHeight="1" x14ac:dyDescent="0.25">
      <c r="A1583" s="155" t="s">
        <v>29</v>
      </c>
      <c r="B1583" s="155" t="s">
        <v>1742</v>
      </c>
      <c r="C1583" s="155" t="s">
        <v>2693</v>
      </c>
      <c r="D1583" s="155">
        <v>400</v>
      </c>
      <c r="E1583" s="155">
        <v>400</v>
      </c>
      <c r="F1583" s="166">
        <v>41240</v>
      </c>
      <c r="G1583" s="166">
        <v>41246</v>
      </c>
      <c r="H1583" s="157">
        <v>1</v>
      </c>
    </row>
    <row r="1584" spans="1:8" ht="15" customHeight="1" x14ac:dyDescent="0.25">
      <c r="A1584" s="155" t="s">
        <v>39</v>
      </c>
      <c r="B1584" s="155" t="s">
        <v>922</v>
      </c>
      <c r="C1584" s="155" t="s">
        <v>2694</v>
      </c>
      <c r="D1584" s="155">
        <v>100</v>
      </c>
      <c r="E1584" s="155">
        <v>100</v>
      </c>
      <c r="F1584" s="166">
        <v>41240</v>
      </c>
      <c r="G1584" s="166">
        <v>41246</v>
      </c>
      <c r="H1584" s="157">
        <v>1</v>
      </c>
    </row>
    <row r="1585" spans="1:9" ht="15" customHeight="1" x14ac:dyDescent="0.25">
      <c r="A1585" s="155" t="s">
        <v>39</v>
      </c>
      <c r="B1585" s="155" t="s">
        <v>922</v>
      </c>
      <c r="C1585" s="155" t="s">
        <v>2695</v>
      </c>
      <c r="D1585" s="155">
        <v>100</v>
      </c>
      <c r="E1585" s="155">
        <v>100</v>
      </c>
      <c r="F1585" s="166">
        <v>41240</v>
      </c>
      <c r="G1585" s="166">
        <v>41246</v>
      </c>
      <c r="H1585" s="157">
        <v>1</v>
      </c>
    </row>
    <row r="1586" spans="1:9" ht="15" customHeight="1" x14ac:dyDescent="0.25">
      <c r="A1586" s="155" t="s">
        <v>384</v>
      </c>
      <c r="B1586" s="155" t="s">
        <v>2696</v>
      </c>
      <c r="C1586" s="155" t="s">
        <v>2697</v>
      </c>
      <c r="D1586" s="155">
        <v>110</v>
      </c>
      <c r="E1586" s="155">
        <v>110</v>
      </c>
      <c r="F1586" s="166">
        <v>41241</v>
      </c>
      <c r="G1586" s="166">
        <v>41242</v>
      </c>
      <c r="H1586" s="157">
        <v>1</v>
      </c>
    </row>
    <row r="1587" spans="1:9" ht="15" customHeight="1" x14ac:dyDescent="0.25">
      <c r="A1587" s="155" t="s">
        <v>512</v>
      </c>
      <c r="B1587" s="155" t="s">
        <v>2698</v>
      </c>
      <c r="C1587" s="155" t="s">
        <v>2699</v>
      </c>
      <c r="D1587" s="155">
        <v>23</v>
      </c>
      <c r="E1587" s="155">
        <v>23</v>
      </c>
      <c r="F1587" s="166">
        <v>41241</v>
      </c>
      <c r="G1587" s="166">
        <v>41246</v>
      </c>
      <c r="H1587" s="157">
        <v>1</v>
      </c>
    </row>
    <row r="1588" spans="1:9" ht="15" customHeight="1" x14ac:dyDescent="0.25">
      <c r="A1588" s="155" t="s">
        <v>42</v>
      </c>
      <c r="B1588" s="155" t="s">
        <v>2702</v>
      </c>
      <c r="C1588" s="155" t="s">
        <v>2703</v>
      </c>
      <c r="D1588" s="155">
        <v>10</v>
      </c>
      <c r="E1588" s="155">
        <v>10</v>
      </c>
      <c r="F1588" s="166">
        <v>41241</v>
      </c>
      <c r="G1588" s="166">
        <v>41243</v>
      </c>
      <c r="H1588" s="157">
        <v>1</v>
      </c>
    </row>
    <row r="1589" spans="1:9" ht="15" customHeight="1" x14ac:dyDescent="0.25">
      <c r="A1589" s="155" t="s">
        <v>42</v>
      </c>
      <c r="B1589" s="155" t="s">
        <v>2704</v>
      </c>
      <c r="C1589" s="155" t="s">
        <v>364</v>
      </c>
      <c r="D1589" s="155">
        <v>10</v>
      </c>
      <c r="E1589" s="155">
        <v>10</v>
      </c>
      <c r="F1589" s="166">
        <v>41241</v>
      </c>
      <c r="G1589" s="166">
        <v>41243</v>
      </c>
      <c r="H1589" s="157">
        <v>1</v>
      </c>
    </row>
    <row r="1590" spans="1:9" ht="15" customHeight="1" x14ac:dyDescent="0.25">
      <c r="A1590" s="155" t="s">
        <v>2705</v>
      </c>
      <c r="B1590" s="155" t="s">
        <v>2706</v>
      </c>
      <c r="C1590" s="155" t="s">
        <v>2707</v>
      </c>
      <c r="D1590" s="155">
        <v>1000</v>
      </c>
      <c r="E1590" s="155">
        <v>135</v>
      </c>
      <c r="F1590" s="166">
        <v>41241</v>
      </c>
      <c r="G1590" s="166">
        <v>41304</v>
      </c>
      <c r="H1590" s="157">
        <v>1</v>
      </c>
      <c r="I1590" s="192" t="s">
        <v>2708</v>
      </c>
    </row>
    <row r="1591" spans="1:9" ht="15" customHeight="1" x14ac:dyDescent="0.25">
      <c r="A1591" s="155" t="s">
        <v>2705</v>
      </c>
      <c r="B1591" s="155" t="s">
        <v>2709</v>
      </c>
      <c r="C1591" s="155" t="s">
        <v>59</v>
      </c>
      <c r="D1591" s="155">
        <v>1000</v>
      </c>
      <c r="E1591" s="155">
        <v>135</v>
      </c>
      <c r="F1591" s="166">
        <v>41241</v>
      </c>
      <c r="G1591" s="166">
        <v>40938</v>
      </c>
      <c r="H1591" s="157">
        <v>1</v>
      </c>
      <c r="I1591" s="192" t="s">
        <v>2708</v>
      </c>
    </row>
    <row r="1592" spans="1:9" ht="15" customHeight="1" x14ac:dyDescent="0.25">
      <c r="A1592" s="155" t="s">
        <v>492</v>
      </c>
      <c r="B1592" s="155" t="s">
        <v>493</v>
      </c>
      <c r="C1592" s="155" t="s">
        <v>2710</v>
      </c>
      <c r="D1592" s="155">
        <v>5088</v>
      </c>
      <c r="E1592" s="155">
        <v>5088</v>
      </c>
      <c r="F1592" s="166">
        <v>41242</v>
      </c>
      <c r="G1592" s="166">
        <v>41243</v>
      </c>
      <c r="H1592" s="157">
        <v>1</v>
      </c>
    </row>
    <row r="1593" spans="1:9" ht="15" customHeight="1" x14ac:dyDescent="0.25">
      <c r="A1593" s="155" t="s">
        <v>492</v>
      </c>
      <c r="B1593" s="155" t="s">
        <v>495</v>
      </c>
      <c r="C1593" s="155" t="s">
        <v>364</v>
      </c>
      <c r="D1593" s="155">
        <v>5088</v>
      </c>
      <c r="E1593" s="155">
        <v>5088</v>
      </c>
      <c r="F1593" s="166">
        <v>41242</v>
      </c>
      <c r="G1593" s="166">
        <v>41243</v>
      </c>
      <c r="H1593" s="157">
        <v>1</v>
      </c>
    </row>
    <row r="1594" spans="1:9" ht="15" customHeight="1" x14ac:dyDescent="0.25">
      <c r="A1594" s="155" t="s">
        <v>12</v>
      </c>
      <c r="B1594" s="155" t="s">
        <v>766</v>
      </c>
      <c r="C1594" s="155" t="s">
        <v>2711</v>
      </c>
      <c r="D1594" s="155">
        <v>10</v>
      </c>
      <c r="E1594" s="155">
        <v>10</v>
      </c>
      <c r="F1594" s="166">
        <v>41242</v>
      </c>
      <c r="G1594" s="166">
        <v>41247</v>
      </c>
      <c r="H1594" s="157">
        <v>1</v>
      </c>
    </row>
    <row r="1595" spans="1:9" ht="15" customHeight="1" x14ac:dyDescent="0.25">
      <c r="A1595" s="155" t="s">
        <v>12</v>
      </c>
      <c r="B1595" s="155" t="s">
        <v>2353</v>
      </c>
      <c r="C1595" s="155" t="s">
        <v>364</v>
      </c>
      <c r="D1595" s="155">
        <v>10</v>
      </c>
      <c r="E1595" s="155">
        <v>10</v>
      </c>
      <c r="F1595" s="166">
        <v>41242</v>
      </c>
      <c r="G1595" s="166">
        <v>41247</v>
      </c>
      <c r="H1595" s="157">
        <v>1</v>
      </c>
    </row>
    <row r="1596" spans="1:9" ht="15" customHeight="1" x14ac:dyDescent="0.25">
      <c r="A1596" s="155" t="s">
        <v>12</v>
      </c>
      <c r="B1596" s="155" t="s">
        <v>1016</v>
      </c>
      <c r="C1596" s="155" t="s">
        <v>2712</v>
      </c>
      <c r="D1596" s="155">
        <v>20</v>
      </c>
      <c r="E1596" s="155">
        <v>20</v>
      </c>
      <c r="F1596" s="166">
        <v>41242</v>
      </c>
      <c r="G1596" s="166">
        <v>41247</v>
      </c>
      <c r="H1596" s="157">
        <v>1</v>
      </c>
    </row>
    <row r="1597" spans="1:9" ht="15" customHeight="1" x14ac:dyDescent="0.25">
      <c r="A1597" s="155" t="s">
        <v>1041</v>
      </c>
      <c r="B1597" s="155" t="s">
        <v>2427</v>
      </c>
      <c r="C1597" s="155" t="s">
        <v>2713</v>
      </c>
      <c r="D1597" s="155">
        <v>75</v>
      </c>
      <c r="E1597" s="155">
        <v>75</v>
      </c>
      <c r="F1597" s="166">
        <v>41242</v>
      </c>
      <c r="G1597" s="166">
        <v>41247</v>
      </c>
      <c r="H1597" s="157">
        <v>1</v>
      </c>
    </row>
    <row r="1598" spans="1:9" ht="15" customHeight="1" x14ac:dyDescent="0.25">
      <c r="A1598" s="155" t="s">
        <v>2715</v>
      </c>
      <c r="B1598" s="155" t="s">
        <v>2716</v>
      </c>
      <c r="C1598" s="155" t="s">
        <v>2717</v>
      </c>
      <c r="D1598" s="155">
        <v>50</v>
      </c>
      <c r="E1598" s="155">
        <v>50</v>
      </c>
      <c r="F1598" s="166">
        <v>41242</v>
      </c>
      <c r="G1598" s="166">
        <v>41247</v>
      </c>
      <c r="H1598" s="157">
        <v>1</v>
      </c>
    </row>
    <row r="1599" spans="1:9" ht="15" customHeight="1" x14ac:dyDescent="0.25">
      <c r="A1599" s="155" t="s">
        <v>512</v>
      </c>
      <c r="B1599" s="155" t="s">
        <v>2718</v>
      </c>
      <c r="C1599" s="155" t="s">
        <v>2721</v>
      </c>
      <c r="D1599" s="155">
        <v>6</v>
      </c>
      <c r="E1599" s="155">
        <v>6</v>
      </c>
      <c r="F1599" s="166">
        <v>41242</v>
      </c>
      <c r="G1599" s="166">
        <v>41248</v>
      </c>
      <c r="H1599" s="157">
        <v>1</v>
      </c>
    </row>
    <row r="1600" spans="1:9" ht="15" customHeight="1" x14ac:dyDescent="0.25">
      <c r="A1600" s="155" t="s">
        <v>512</v>
      </c>
      <c r="B1600" s="155" t="s">
        <v>2719</v>
      </c>
      <c r="C1600" s="155" t="s">
        <v>2720</v>
      </c>
      <c r="D1600" s="155">
        <v>6</v>
      </c>
      <c r="E1600" s="155">
        <v>6</v>
      </c>
      <c r="F1600" s="166">
        <v>41242</v>
      </c>
      <c r="G1600" s="166">
        <v>41248</v>
      </c>
      <c r="H1600" s="157">
        <v>1</v>
      </c>
    </row>
    <row r="1601" spans="1:9" ht="15" customHeight="1" x14ac:dyDescent="0.25">
      <c r="A1601" s="155" t="s">
        <v>29</v>
      </c>
      <c r="B1601" s="155" t="s">
        <v>1221</v>
      </c>
      <c r="C1601" s="155" t="s">
        <v>2722</v>
      </c>
      <c r="D1601" s="155">
        <v>288</v>
      </c>
      <c r="E1601" s="155">
        <v>289</v>
      </c>
      <c r="F1601" s="166">
        <v>41242</v>
      </c>
      <c r="G1601" s="166">
        <v>41248</v>
      </c>
      <c r="H1601" s="157">
        <v>1</v>
      </c>
    </row>
    <row r="1602" spans="1:9" ht="15" customHeight="1" x14ac:dyDescent="0.25">
      <c r="A1602" s="155" t="s">
        <v>2030</v>
      </c>
      <c r="B1602" s="155" t="s">
        <v>2723</v>
      </c>
      <c r="C1602" s="155" t="s">
        <v>2724</v>
      </c>
      <c r="D1602" s="155">
        <v>20</v>
      </c>
      <c r="E1602" s="155">
        <v>20</v>
      </c>
      <c r="F1602" s="166">
        <v>41243</v>
      </c>
      <c r="G1602" s="166">
        <v>41249</v>
      </c>
      <c r="H1602" s="157">
        <v>1</v>
      </c>
    </row>
    <row r="1603" spans="1:9" ht="15" customHeight="1" x14ac:dyDescent="0.25">
      <c r="A1603" s="155" t="s">
        <v>71</v>
      </c>
      <c r="B1603" s="155" t="s">
        <v>1530</v>
      </c>
      <c r="C1603" s="155" t="s">
        <v>2725</v>
      </c>
      <c r="D1603" s="155">
        <v>5</v>
      </c>
      <c r="E1603" s="155">
        <v>5</v>
      </c>
      <c r="F1603" s="166">
        <v>41243</v>
      </c>
      <c r="G1603" s="166">
        <v>41257</v>
      </c>
      <c r="H1603" s="157">
        <v>1</v>
      </c>
    </row>
    <row r="1604" spans="1:9" ht="15" customHeight="1" x14ac:dyDescent="0.25">
      <c r="A1604" s="155" t="s">
        <v>1492</v>
      </c>
      <c r="B1604" s="155" t="s">
        <v>2726</v>
      </c>
      <c r="C1604" s="155" t="s">
        <v>2727</v>
      </c>
      <c r="D1604" s="155">
        <v>250</v>
      </c>
      <c r="E1604" s="155">
        <v>250</v>
      </c>
      <c r="F1604" s="166">
        <v>41243</v>
      </c>
      <c r="G1604" s="166">
        <v>41250</v>
      </c>
      <c r="H1604" s="157">
        <v>1</v>
      </c>
    </row>
    <row r="1605" spans="1:9" ht="15" customHeight="1" x14ac:dyDescent="0.25">
      <c r="A1605" s="155" t="s">
        <v>638</v>
      </c>
      <c r="B1605" s="155" t="s">
        <v>639</v>
      </c>
      <c r="C1605" s="155" t="s">
        <v>2728</v>
      </c>
      <c r="D1605" s="155">
        <v>1000</v>
      </c>
      <c r="E1605" s="155">
        <v>1000</v>
      </c>
      <c r="F1605" s="166">
        <v>41243</v>
      </c>
      <c r="G1605" s="166">
        <v>41246</v>
      </c>
      <c r="H1605" s="157">
        <v>1</v>
      </c>
    </row>
    <row r="1606" spans="1:9" ht="15" customHeight="1" x14ac:dyDescent="0.25">
      <c r="A1606" s="155" t="s">
        <v>2714</v>
      </c>
      <c r="B1606" s="155" t="s">
        <v>982</v>
      </c>
      <c r="C1606" s="155" t="s">
        <v>2729</v>
      </c>
      <c r="D1606" s="155">
        <v>500</v>
      </c>
      <c r="E1606" s="155">
        <v>500</v>
      </c>
      <c r="F1606" s="166">
        <v>41243</v>
      </c>
      <c r="G1606" s="166">
        <v>41248</v>
      </c>
      <c r="H1606" s="157">
        <v>1</v>
      </c>
    </row>
    <row r="1607" spans="1:9" ht="15" customHeight="1" x14ac:dyDescent="0.25">
      <c r="A1607" s="155" t="s">
        <v>71</v>
      </c>
      <c r="B1607" s="155" t="s">
        <v>2730</v>
      </c>
      <c r="C1607" s="155" t="s">
        <v>2731</v>
      </c>
      <c r="D1607" s="155">
        <v>26</v>
      </c>
      <c r="E1607" s="155">
        <v>26</v>
      </c>
      <c r="F1607" s="166">
        <v>41243</v>
      </c>
      <c r="G1607" s="166">
        <v>41253</v>
      </c>
      <c r="H1607" s="157">
        <v>1</v>
      </c>
    </row>
    <row r="1608" spans="1:9" ht="15" customHeight="1" x14ac:dyDescent="0.25">
      <c r="A1608" s="155" t="s">
        <v>261</v>
      </c>
      <c r="B1608" s="155" t="s">
        <v>2732</v>
      </c>
      <c r="C1608" s="155" t="s">
        <v>2733</v>
      </c>
      <c r="D1608" s="155">
        <v>3</v>
      </c>
      <c r="E1608" s="155">
        <v>3</v>
      </c>
      <c r="F1608" s="166">
        <v>41246</v>
      </c>
      <c r="G1608" s="166">
        <v>41256</v>
      </c>
      <c r="H1608" s="157">
        <v>1</v>
      </c>
    </row>
    <row r="1609" spans="1:9" ht="15" customHeight="1" x14ac:dyDescent="0.25">
      <c r="A1609" s="155" t="s">
        <v>78</v>
      </c>
      <c r="B1609" s="155" t="s">
        <v>2734</v>
      </c>
      <c r="C1609" s="155" t="s">
        <v>2735</v>
      </c>
      <c r="D1609" s="155">
        <v>2</v>
      </c>
      <c r="E1609" s="155">
        <v>2</v>
      </c>
      <c r="F1609" s="166">
        <v>41246</v>
      </c>
      <c r="G1609" s="166">
        <v>41250</v>
      </c>
      <c r="H1609" s="157">
        <v>1</v>
      </c>
    </row>
    <row r="1610" spans="1:9" ht="15" customHeight="1" x14ac:dyDescent="0.25">
      <c r="A1610" s="155" t="s">
        <v>559</v>
      </c>
      <c r="B1610" s="155" t="s">
        <v>1560</v>
      </c>
      <c r="C1610" s="155" t="s">
        <v>2736</v>
      </c>
      <c r="D1610" s="155">
        <v>2000</v>
      </c>
      <c r="E1610" s="155">
        <v>2000</v>
      </c>
      <c r="F1610" s="166">
        <v>41246</v>
      </c>
      <c r="G1610" s="166">
        <v>41248</v>
      </c>
      <c r="H1610" s="157">
        <v>1</v>
      </c>
    </row>
    <row r="1611" spans="1:9" ht="15" customHeight="1" x14ac:dyDescent="0.25">
      <c r="A1611" s="155" t="s">
        <v>2747</v>
      </c>
      <c r="B1611" s="155" t="s">
        <v>2667</v>
      </c>
      <c r="C1611" s="155" t="s">
        <v>2668</v>
      </c>
      <c r="D1611" s="155">
        <v>25</v>
      </c>
      <c r="E1611" s="155">
        <v>14</v>
      </c>
      <c r="F1611" s="166">
        <v>41246</v>
      </c>
      <c r="G1611" s="166">
        <v>41292</v>
      </c>
      <c r="H1611" s="157">
        <v>1</v>
      </c>
      <c r="I1611" s="192" t="s">
        <v>2737</v>
      </c>
    </row>
    <row r="1612" spans="1:9" ht="15" customHeight="1" x14ac:dyDescent="0.25">
      <c r="A1612" s="155" t="s">
        <v>1554</v>
      </c>
      <c r="B1612" s="155" t="s">
        <v>1204</v>
      </c>
      <c r="C1612" s="155" t="s">
        <v>2738</v>
      </c>
      <c r="D1612" s="155">
        <v>125</v>
      </c>
      <c r="E1612" s="155">
        <v>125</v>
      </c>
      <c r="F1612" s="166">
        <v>41246</v>
      </c>
      <c r="G1612" s="166">
        <v>41248</v>
      </c>
      <c r="H1612" s="157">
        <v>1</v>
      </c>
    </row>
    <row r="1613" spans="1:9" ht="15" customHeight="1" x14ac:dyDescent="0.25">
      <c r="A1613" s="155" t="s">
        <v>1554</v>
      </c>
      <c r="B1613" s="155" t="s">
        <v>1181</v>
      </c>
      <c r="C1613" s="155" t="s">
        <v>316</v>
      </c>
      <c r="D1613" s="155">
        <v>125</v>
      </c>
      <c r="E1613" s="155">
        <v>125</v>
      </c>
      <c r="F1613" s="166">
        <v>41246</v>
      </c>
      <c r="G1613" s="166">
        <v>41248</v>
      </c>
      <c r="H1613" s="157">
        <v>1</v>
      </c>
    </row>
    <row r="1614" spans="1:9" ht="15" customHeight="1" x14ac:dyDescent="0.25">
      <c r="A1614" s="155" t="s">
        <v>115</v>
      </c>
      <c r="B1614" s="155" t="s">
        <v>2739</v>
      </c>
      <c r="C1614" s="155" t="s">
        <v>2740</v>
      </c>
      <c r="D1614" s="155">
        <v>4</v>
      </c>
      <c r="E1614" s="155">
        <v>4</v>
      </c>
      <c r="F1614" s="166">
        <v>41246</v>
      </c>
      <c r="G1614" s="166">
        <v>41250</v>
      </c>
      <c r="H1614" s="157">
        <v>1</v>
      </c>
    </row>
    <row r="1615" spans="1:9" ht="15" customHeight="1" x14ac:dyDescent="0.25">
      <c r="A1615" s="155" t="s">
        <v>115</v>
      </c>
      <c r="B1615" s="155" t="s">
        <v>2741</v>
      </c>
      <c r="C1615" s="155" t="s">
        <v>2742</v>
      </c>
      <c r="D1615" s="155">
        <v>2</v>
      </c>
      <c r="E1615" s="155">
        <v>2</v>
      </c>
      <c r="F1615" s="166">
        <v>41246</v>
      </c>
      <c r="G1615" s="166">
        <v>41249</v>
      </c>
      <c r="H1615" s="157">
        <v>1</v>
      </c>
    </row>
    <row r="1616" spans="1:9" ht="15" customHeight="1" x14ac:dyDescent="0.25">
      <c r="A1616" s="155" t="s">
        <v>2747</v>
      </c>
      <c r="B1616" s="155" t="s">
        <v>2743</v>
      </c>
      <c r="C1616" s="155" t="s">
        <v>2744</v>
      </c>
      <c r="D1616" s="155">
        <v>250</v>
      </c>
      <c r="E1616" s="155">
        <v>250</v>
      </c>
      <c r="F1616" s="166">
        <v>41246</v>
      </c>
      <c r="G1616" s="166">
        <v>41239</v>
      </c>
      <c r="H1616" s="157">
        <v>1</v>
      </c>
      <c r="I1616" s="192" t="s">
        <v>2745</v>
      </c>
    </row>
    <row r="1617" spans="1:9" ht="15" customHeight="1" x14ac:dyDescent="0.25">
      <c r="A1617" s="155" t="s">
        <v>2749</v>
      </c>
      <c r="B1617" s="155" t="s">
        <v>1304</v>
      </c>
      <c r="C1617" s="155" t="s">
        <v>2750</v>
      </c>
      <c r="D1617" s="155">
        <v>50</v>
      </c>
      <c r="E1617" s="155">
        <v>50</v>
      </c>
      <c r="F1617" s="166">
        <v>41247</v>
      </c>
      <c r="G1617" s="166">
        <v>41250</v>
      </c>
      <c r="H1617" s="157">
        <v>1</v>
      </c>
    </row>
    <row r="1618" spans="1:9" ht="15" customHeight="1" x14ac:dyDescent="0.25">
      <c r="A1618" s="155" t="s">
        <v>2751</v>
      </c>
      <c r="B1618" s="155" t="s">
        <v>1099</v>
      </c>
      <c r="C1618" s="155" t="s">
        <v>2752</v>
      </c>
      <c r="D1618" s="155">
        <v>250</v>
      </c>
      <c r="E1618" s="155">
        <v>250</v>
      </c>
      <c r="F1618" s="166">
        <v>41247</v>
      </c>
      <c r="G1618" s="166">
        <v>41250</v>
      </c>
      <c r="H1618" s="157">
        <v>1</v>
      </c>
    </row>
    <row r="1619" spans="1:9" ht="15" customHeight="1" x14ac:dyDescent="0.25">
      <c r="A1619" s="155" t="s">
        <v>121</v>
      </c>
      <c r="B1619" s="155" t="s">
        <v>758</v>
      </c>
      <c r="C1619" s="155" t="s">
        <v>2756</v>
      </c>
      <c r="D1619" s="155">
        <v>100</v>
      </c>
      <c r="E1619" s="155">
        <v>100</v>
      </c>
      <c r="F1619" s="166">
        <v>41247</v>
      </c>
      <c r="G1619" s="166">
        <v>41273</v>
      </c>
      <c r="H1619" s="157">
        <v>1</v>
      </c>
      <c r="I1619" s="192" t="s">
        <v>2757</v>
      </c>
    </row>
    <row r="1620" spans="1:9" ht="15" customHeight="1" x14ac:dyDescent="0.25">
      <c r="A1620" s="155" t="s">
        <v>29</v>
      </c>
      <c r="B1620" s="155" t="s">
        <v>1221</v>
      </c>
      <c r="C1620" s="155" t="s">
        <v>2758</v>
      </c>
      <c r="D1620" s="155">
        <v>112</v>
      </c>
      <c r="E1620" s="155">
        <v>123</v>
      </c>
      <c r="F1620" s="166">
        <v>41248</v>
      </c>
      <c r="G1620" s="166">
        <v>41273</v>
      </c>
      <c r="H1620" s="157">
        <v>1</v>
      </c>
    </row>
    <row r="1621" spans="1:9" ht="15" customHeight="1" x14ac:dyDescent="0.25">
      <c r="A1621" s="155" t="s">
        <v>299</v>
      </c>
      <c r="B1621" s="155" t="s">
        <v>1021</v>
      </c>
      <c r="C1621" s="155" t="s">
        <v>2759</v>
      </c>
      <c r="D1621" s="155">
        <v>75</v>
      </c>
      <c r="E1621" s="155">
        <v>75</v>
      </c>
      <c r="F1621" s="166">
        <v>41248</v>
      </c>
      <c r="G1621" s="166">
        <v>41255</v>
      </c>
      <c r="H1621" s="157">
        <v>1</v>
      </c>
    </row>
    <row r="1622" spans="1:9" ht="15" customHeight="1" x14ac:dyDescent="0.25">
      <c r="A1622" s="155" t="s">
        <v>173</v>
      </c>
      <c r="B1622" s="155" t="s">
        <v>1170</v>
      </c>
      <c r="C1622" s="155" t="s">
        <v>2760</v>
      </c>
      <c r="D1622" s="155">
        <v>51</v>
      </c>
      <c r="E1622" s="155">
        <v>51</v>
      </c>
      <c r="F1622" s="166">
        <v>41248</v>
      </c>
      <c r="G1622" s="166">
        <v>41253</v>
      </c>
      <c r="H1622" s="157">
        <v>1</v>
      </c>
    </row>
    <row r="1623" spans="1:9" ht="15" customHeight="1" x14ac:dyDescent="0.25">
      <c r="A1623" s="155" t="s">
        <v>670</v>
      </c>
      <c r="B1623" s="155" t="s">
        <v>2761</v>
      </c>
      <c r="C1623" s="155" t="s">
        <v>2762</v>
      </c>
      <c r="D1623" s="155">
        <v>1</v>
      </c>
      <c r="E1623" s="155">
        <v>1</v>
      </c>
      <c r="F1623" s="166">
        <v>41248</v>
      </c>
      <c r="G1623" s="166">
        <v>41253</v>
      </c>
      <c r="H1623" s="157">
        <v>1</v>
      </c>
    </row>
    <row r="1624" spans="1:9" ht="15" customHeight="1" x14ac:dyDescent="0.25">
      <c r="A1624" s="155" t="s">
        <v>670</v>
      </c>
      <c r="B1624" s="155" t="s">
        <v>2763</v>
      </c>
      <c r="C1624" s="155" t="s">
        <v>364</v>
      </c>
      <c r="D1624" s="155">
        <v>1</v>
      </c>
      <c r="E1624" s="155">
        <v>1</v>
      </c>
      <c r="F1624" s="166">
        <v>41248</v>
      </c>
      <c r="G1624" s="166">
        <v>41253</v>
      </c>
      <c r="H1624" s="157">
        <v>1</v>
      </c>
    </row>
    <row r="1625" spans="1:9" ht="15" customHeight="1" x14ac:dyDescent="0.25">
      <c r="A1625" s="155" t="s">
        <v>254</v>
      </c>
      <c r="B1625" s="155" t="s">
        <v>255</v>
      </c>
      <c r="C1625" s="155" t="s">
        <v>2764</v>
      </c>
      <c r="D1625" s="155">
        <v>50</v>
      </c>
      <c r="E1625" s="155">
        <v>50</v>
      </c>
      <c r="F1625" s="166">
        <v>41248</v>
      </c>
      <c r="G1625" s="166">
        <v>41253</v>
      </c>
      <c r="H1625" s="157">
        <v>1</v>
      </c>
    </row>
    <row r="1626" spans="1:9" ht="15" customHeight="1" x14ac:dyDescent="0.25">
      <c r="A1626" s="155" t="s">
        <v>12</v>
      </c>
      <c r="B1626" s="155" t="s">
        <v>15</v>
      </c>
      <c r="C1626" s="155" t="s">
        <v>2765</v>
      </c>
      <c r="D1626" s="155">
        <v>10</v>
      </c>
      <c r="E1626" s="155">
        <v>10</v>
      </c>
      <c r="F1626" s="166">
        <v>41248</v>
      </c>
      <c r="G1626" s="166">
        <v>41250</v>
      </c>
      <c r="H1626" s="157">
        <v>1</v>
      </c>
    </row>
    <row r="1627" spans="1:9" ht="15" customHeight="1" x14ac:dyDescent="0.25">
      <c r="A1627" s="155" t="s">
        <v>2766</v>
      </c>
      <c r="B1627" s="155" t="s">
        <v>1703</v>
      </c>
      <c r="C1627" s="155" t="s">
        <v>2767</v>
      </c>
      <c r="D1627" s="155">
        <v>10</v>
      </c>
      <c r="E1627" s="155">
        <v>10</v>
      </c>
      <c r="F1627" s="166">
        <v>41248</v>
      </c>
      <c r="G1627" s="166">
        <v>41255</v>
      </c>
      <c r="H1627" s="157">
        <v>1</v>
      </c>
    </row>
    <row r="1628" spans="1:9" ht="15" customHeight="1" x14ac:dyDescent="0.25">
      <c r="A1628" s="155" t="s">
        <v>820</v>
      </c>
      <c r="B1628" s="155" t="s">
        <v>101</v>
      </c>
      <c r="C1628" s="155" t="s">
        <v>2768</v>
      </c>
      <c r="D1628" s="155">
        <v>200</v>
      </c>
      <c r="E1628" s="155">
        <v>200</v>
      </c>
      <c r="F1628" s="166">
        <v>41248</v>
      </c>
      <c r="G1628" s="166">
        <v>41253</v>
      </c>
      <c r="H1628" s="157">
        <v>1</v>
      </c>
    </row>
    <row r="1629" spans="1:9" ht="15" customHeight="1" x14ac:dyDescent="0.25">
      <c r="A1629" s="155" t="s">
        <v>820</v>
      </c>
      <c r="B1629" s="155" t="s">
        <v>89</v>
      </c>
      <c r="C1629" s="155" t="s">
        <v>166</v>
      </c>
      <c r="D1629" s="155">
        <v>200</v>
      </c>
      <c r="E1629" s="155">
        <v>200</v>
      </c>
      <c r="F1629" s="166">
        <v>41248</v>
      </c>
      <c r="G1629" s="166">
        <v>41253</v>
      </c>
      <c r="H1629" s="157">
        <v>1</v>
      </c>
    </row>
    <row r="1630" spans="1:9" ht="15" customHeight="1" x14ac:dyDescent="0.25">
      <c r="A1630" s="155" t="s">
        <v>2769</v>
      </c>
      <c r="B1630" s="155" t="s">
        <v>2770</v>
      </c>
      <c r="C1630" s="155" t="s">
        <v>2771</v>
      </c>
      <c r="D1630" s="155">
        <v>200</v>
      </c>
      <c r="E1630" s="155">
        <v>160</v>
      </c>
      <c r="F1630" s="166">
        <v>41248</v>
      </c>
      <c r="G1630" s="166">
        <v>41250</v>
      </c>
      <c r="H1630" s="157">
        <v>1</v>
      </c>
    </row>
    <row r="1631" spans="1:9" ht="15" customHeight="1" x14ac:dyDescent="0.25">
      <c r="A1631" s="155" t="s">
        <v>820</v>
      </c>
      <c r="B1631" s="155" t="s">
        <v>439</v>
      </c>
      <c r="C1631" s="155" t="s">
        <v>2772</v>
      </c>
      <c r="D1631" s="155">
        <v>500</v>
      </c>
      <c r="E1631" s="155">
        <v>500</v>
      </c>
      <c r="F1631" s="166">
        <v>41248</v>
      </c>
      <c r="G1631" s="166">
        <v>41253</v>
      </c>
      <c r="H1631" s="157">
        <v>1</v>
      </c>
    </row>
    <row r="1632" spans="1:9" ht="15" customHeight="1" x14ac:dyDescent="0.25">
      <c r="A1632" s="155" t="s">
        <v>42</v>
      </c>
      <c r="B1632" s="155" t="s">
        <v>2774</v>
      </c>
      <c r="C1632" s="155" t="s">
        <v>2775</v>
      </c>
      <c r="D1632" s="155">
        <v>10</v>
      </c>
      <c r="E1632" s="155">
        <v>10</v>
      </c>
      <c r="F1632" s="166">
        <v>41248</v>
      </c>
      <c r="G1632" s="166">
        <v>41249</v>
      </c>
      <c r="H1632" s="157">
        <v>1</v>
      </c>
    </row>
    <row r="1633" spans="1:9" ht="15" customHeight="1" x14ac:dyDescent="0.25">
      <c r="A1633" s="155" t="s">
        <v>911</v>
      </c>
      <c r="B1633" s="155" t="s">
        <v>912</v>
      </c>
      <c r="C1633" s="155" t="s">
        <v>2776</v>
      </c>
      <c r="D1633" s="155">
        <v>500</v>
      </c>
      <c r="E1633" s="155">
        <v>500</v>
      </c>
      <c r="F1633" s="166">
        <v>41249</v>
      </c>
      <c r="G1633" s="166">
        <v>41253</v>
      </c>
      <c r="H1633" s="157">
        <v>1</v>
      </c>
    </row>
    <row r="1634" spans="1:9" ht="15" customHeight="1" x14ac:dyDescent="0.25">
      <c r="A1634" s="155" t="s">
        <v>559</v>
      </c>
      <c r="B1634" s="155" t="s">
        <v>560</v>
      </c>
      <c r="C1634" s="155" t="s">
        <v>2777</v>
      </c>
      <c r="D1634" s="155">
        <v>15000</v>
      </c>
      <c r="E1634" s="155">
        <v>15075</v>
      </c>
      <c r="F1634" s="166">
        <v>41250</v>
      </c>
      <c r="G1634" s="166">
        <v>41255</v>
      </c>
      <c r="H1634" s="157">
        <v>1</v>
      </c>
    </row>
    <row r="1635" spans="1:9" ht="15" customHeight="1" x14ac:dyDescent="0.25">
      <c r="A1635" s="155" t="s">
        <v>2688</v>
      </c>
      <c r="B1635" s="155" t="s">
        <v>2781</v>
      </c>
      <c r="C1635" s="155" t="s">
        <v>2782</v>
      </c>
      <c r="D1635" s="155">
        <v>10</v>
      </c>
      <c r="E1635" s="155">
        <v>10</v>
      </c>
      <c r="F1635" s="166">
        <v>41250</v>
      </c>
      <c r="G1635" s="166">
        <v>41255</v>
      </c>
      <c r="H1635" s="157">
        <v>1</v>
      </c>
    </row>
    <row r="1636" spans="1:9" ht="15" customHeight="1" x14ac:dyDescent="0.25">
      <c r="A1636" s="155" t="s">
        <v>2769</v>
      </c>
      <c r="B1636" s="155" t="s">
        <v>2770</v>
      </c>
      <c r="C1636" s="155" t="s">
        <v>2771</v>
      </c>
      <c r="D1636" s="155">
        <v>200</v>
      </c>
      <c r="E1636" s="155">
        <v>9</v>
      </c>
      <c r="F1636" s="166">
        <v>41250</v>
      </c>
      <c r="G1636" s="166">
        <v>41248</v>
      </c>
      <c r="H1636" s="157">
        <v>1</v>
      </c>
      <c r="I1636" s="192" t="s">
        <v>2783</v>
      </c>
    </row>
    <row r="1637" spans="1:9" ht="15" customHeight="1" x14ac:dyDescent="0.25">
      <c r="A1637" s="155" t="s">
        <v>2769</v>
      </c>
      <c r="B1637" s="155" t="s">
        <v>2784</v>
      </c>
      <c r="C1637" s="155" t="s">
        <v>364</v>
      </c>
      <c r="D1637" s="155">
        <v>200</v>
      </c>
      <c r="E1637" s="155">
        <v>192</v>
      </c>
      <c r="F1637" s="166">
        <v>41250</v>
      </c>
      <c r="G1637" s="166">
        <v>41255</v>
      </c>
      <c r="H1637" s="157">
        <v>1</v>
      </c>
      <c r="I1637" s="192" t="s">
        <v>2785</v>
      </c>
    </row>
    <row r="1638" spans="1:9" ht="15" customHeight="1" x14ac:dyDescent="0.25">
      <c r="A1638" s="155" t="s">
        <v>251</v>
      </c>
      <c r="B1638" s="155" t="s">
        <v>2786</v>
      </c>
      <c r="C1638" s="155" t="s">
        <v>2787</v>
      </c>
      <c r="D1638" s="155">
        <v>10</v>
      </c>
      <c r="E1638" s="155">
        <v>10</v>
      </c>
      <c r="F1638" s="166">
        <v>41253</v>
      </c>
      <c r="G1638" s="166">
        <v>41257</v>
      </c>
      <c r="H1638" s="157">
        <v>1</v>
      </c>
    </row>
    <row r="1639" spans="1:9" ht="15" customHeight="1" x14ac:dyDescent="0.25">
      <c r="A1639" s="155" t="s">
        <v>1107</v>
      </c>
      <c r="B1639" s="155" t="s">
        <v>2788</v>
      </c>
      <c r="C1639" s="155" t="s">
        <v>2789</v>
      </c>
      <c r="D1639" s="155">
        <v>50</v>
      </c>
      <c r="E1639" s="155">
        <v>50</v>
      </c>
      <c r="F1639" s="166">
        <v>41253</v>
      </c>
      <c r="G1639" s="166">
        <v>41255</v>
      </c>
      <c r="H1639" s="157">
        <v>1</v>
      </c>
    </row>
    <row r="1640" spans="1:9" ht="15" customHeight="1" x14ac:dyDescent="0.25">
      <c r="A1640" s="155" t="s">
        <v>42</v>
      </c>
      <c r="B1640" s="155" t="s">
        <v>1993</v>
      </c>
      <c r="C1640" s="155" t="s">
        <v>2790</v>
      </c>
      <c r="D1640" s="155">
        <v>15</v>
      </c>
      <c r="E1640" s="155">
        <v>15</v>
      </c>
      <c r="F1640" s="166">
        <v>41253</v>
      </c>
      <c r="G1640" s="166">
        <v>41257</v>
      </c>
      <c r="H1640" s="157">
        <v>1</v>
      </c>
    </row>
    <row r="1641" spans="1:9" ht="15" customHeight="1" x14ac:dyDescent="0.25">
      <c r="A1641" s="155" t="s">
        <v>657</v>
      </c>
      <c r="B1641" s="155" t="s">
        <v>2791</v>
      </c>
      <c r="C1641" s="155" t="s">
        <v>2792</v>
      </c>
      <c r="D1641" s="155">
        <v>50</v>
      </c>
      <c r="E1641" s="155">
        <v>50</v>
      </c>
      <c r="F1641" s="166">
        <v>41253</v>
      </c>
      <c r="G1641" s="166">
        <v>41257</v>
      </c>
      <c r="H1641" s="157">
        <v>1</v>
      </c>
    </row>
    <row r="1642" spans="1:9" ht="15" customHeight="1" x14ac:dyDescent="0.25">
      <c r="A1642" s="155" t="s">
        <v>71</v>
      </c>
      <c r="B1642" s="155" t="s">
        <v>2793</v>
      </c>
      <c r="C1642" s="155" t="s">
        <v>2794</v>
      </c>
      <c r="D1642" s="155">
        <v>21</v>
      </c>
      <c r="E1642" s="155">
        <v>21</v>
      </c>
      <c r="F1642" s="166">
        <v>41253</v>
      </c>
      <c r="G1642" s="166">
        <v>41281</v>
      </c>
      <c r="H1642" s="157">
        <v>1</v>
      </c>
    </row>
    <row r="1643" spans="1:9" ht="15" customHeight="1" x14ac:dyDescent="0.25">
      <c r="A1643" s="155" t="s">
        <v>2769</v>
      </c>
      <c r="B1643" s="155" t="s">
        <v>2795</v>
      </c>
      <c r="C1643" s="155" t="s">
        <v>2796</v>
      </c>
      <c r="D1643" s="155">
        <v>200</v>
      </c>
      <c r="E1643" s="155">
        <v>192</v>
      </c>
      <c r="F1643" s="166">
        <v>41253</v>
      </c>
      <c r="G1643" s="166">
        <v>41256</v>
      </c>
      <c r="H1643" s="157">
        <v>1</v>
      </c>
    </row>
    <row r="1644" spans="1:9" ht="15" customHeight="1" x14ac:dyDescent="0.25">
      <c r="A1644" s="155" t="s">
        <v>2769</v>
      </c>
      <c r="B1644" s="155" t="s">
        <v>316</v>
      </c>
      <c r="C1644" s="155" t="s">
        <v>316</v>
      </c>
      <c r="D1644" s="155">
        <v>200</v>
      </c>
      <c r="E1644" s="155">
        <v>189</v>
      </c>
      <c r="F1644" s="166">
        <v>41253</v>
      </c>
      <c r="G1644" s="166">
        <v>41261</v>
      </c>
      <c r="H1644" s="157">
        <v>1</v>
      </c>
    </row>
    <row r="1645" spans="1:9" ht="15" customHeight="1" x14ac:dyDescent="0.25">
      <c r="A1645" s="155" t="s">
        <v>2769</v>
      </c>
      <c r="B1645" s="155" t="s">
        <v>32</v>
      </c>
      <c r="C1645" s="155" t="s">
        <v>32</v>
      </c>
      <c r="D1645" s="155">
        <v>200</v>
      </c>
      <c r="E1645" s="155">
        <v>191</v>
      </c>
      <c r="F1645" s="166">
        <v>41253</v>
      </c>
      <c r="G1645" s="166">
        <v>41264</v>
      </c>
      <c r="H1645" s="157">
        <v>1</v>
      </c>
    </row>
    <row r="1646" spans="1:9" ht="15" customHeight="1" x14ac:dyDescent="0.25">
      <c r="A1646" s="155" t="s">
        <v>71</v>
      </c>
      <c r="B1646" s="155" t="s">
        <v>2730</v>
      </c>
      <c r="C1646" s="155" t="s">
        <v>2798</v>
      </c>
      <c r="D1646" s="155">
        <v>24</v>
      </c>
      <c r="E1646" s="155">
        <v>24</v>
      </c>
      <c r="F1646" s="166">
        <v>41254</v>
      </c>
      <c r="G1646" s="166">
        <v>41253</v>
      </c>
      <c r="H1646" s="157">
        <v>1</v>
      </c>
      <c r="I1646" s="192" t="s">
        <v>2799</v>
      </c>
    </row>
    <row r="1647" spans="1:9" ht="15" customHeight="1" x14ac:dyDescent="0.25">
      <c r="A1647" s="155" t="s">
        <v>245</v>
      </c>
      <c r="B1647" s="155" t="s">
        <v>2800</v>
      </c>
      <c r="C1647" s="155" t="s">
        <v>2801</v>
      </c>
      <c r="D1647" s="155">
        <v>278</v>
      </c>
      <c r="E1647" s="155">
        <v>278</v>
      </c>
      <c r="F1647" s="166">
        <v>41255</v>
      </c>
      <c r="G1647" s="166">
        <v>41260</v>
      </c>
      <c r="H1647" s="157">
        <v>1</v>
      </c>
    </row>
    <row r="1648" spans="1:9" ht="15" customHeight="1" x14ac:dyDescent="0.25">
      <c r="A1648" s="155" t="s">
        <v>544</v>
      </c>
      <c r="B1648" s="155" t="s">
        <v>1625</v>
      </c>
      <c r="C1648" s="155" t="s">
        <v>2802</v>
      </c>
      <c r="D1648" s="155">
        <v>160</v>
      </c>
      <c r="E1648" s="155">
        <v>165</v>
      </c>
      <c r="F1648" s="166">
        <v>41255</v>
      </c>
      <c r="G1648" s="166">
        <v>41260</v>
      </c>
      <c r="H1648" s="157">
        <v>1</v>
      </c>
    </row>
    <row r="1649" spans="1:9" ht="15" customHeight="1" x14ac:dyDescent="0.25">
      <c r="A1649" s="155" t="s">
        <v>29</v>
      </c>
      <c r="B1649" s="155" t="s">
        <v>130</v>
      </c>
      <c r="C1649" s="155" t="s">
        <v>2803</v>
      </c>
      <c r="D1649" s="155">
        <v>100</v>
      </c>
      <c r="E1649" s="155">
        <v>100</v>
      </c>
      <c r="F1649" s="166">
        <v>41255</v>
      </c>
      <c r="G1649" s="166">
        <v>41260</v>
      </c>
      <c r="H1649" s="157">
        <v>1</v>
      </c>
    </row>
    <row r="1650" spans="1:9" ht="15" customHeight="1" x14ac:dyDescent="0.25">
      <c r="A1650" s="155" t="s">
        <v>1983</v>
      </c>
      <c r="B1650" s="155" t="s">
        <v>2804</v>
      </c>
      <c r="C1650" s="155" t="s">
        <v>2805</v>
      </c>
      <c r="D1650" s="155">
        <v>1</v>
      </c>
      <c r="E1650" s="155">
        <v>1</v>
      </c>
      <c r="F1650" s="166">
        <v>41256</v>
      </c>
      <c r="G1650" s="166">
        <v>41263</v>
      </c>
      <c r="H1650" s="157">
        <v>1</v>
      </c>
    </row>
    <row r="1651" spans="1:9" ht="15" customHeight="1" x14ac:dyDescent="0.25">
      <c r="A1651" s="155" t="s">
        <v>2809</v>
      </c>
      <c r="B1651" s="155" t="s">
        <v>2806</v>
      </c>
      <c r="C1651" s="155" t="s">
        <v>2807</v>
      </c>
      <c r="D1651" s="155">
        <v>25</v>
      </c>
      <c r="E1651" s="155">
        <v>5</v>
      </c>
      <c r="F1651" s="166">
        <v>41256</v>
      </c>
      <c r="G1651" s="166">
        <v>41222</v>
      </c>
      <c r="H1651" s="157">
        <v>1</v>
      </c>
      <c r="I1651" s="192" t="s">
        <v>2808</v>
      </c>
    </row>
    <row r="1652" spans="1:9" ht="15" customHeight="1" x14ac:dyDescent="0.25">
      <c r="A1652" s="155" t="s">
        <v>2747</v>
      </c>
      <c r="B1652" s="155" t="s">
        <v>2810</v>
      </c>
      <c r="C1652" s="155" t="s">
        <v>2811</v>
      </c>
      <c r="D1652" s="155">
        <v>30</v>
      </c>
      <c r="E1652" s="155">
        <v>18</v>
      </c>
      <c r="F1652" s="166">
        <v>41256</v>
      </c>
      <c r="G1652" s="166">
        <v>41257</v>
      </c>
      <c r="H1652" s="157">
        <v>1</v>
      </c>
      <c r="I1652" s="192" t="s">
        <v>2812</v>
      </c>
    </row>
    <row r="1653" spans="1:9" ht="15" customHeight="1" x14ac:dyDescent="0.25">
      <c r="A1653" s="155" t="s">
        <v>2747</v>
      </c>
      <c r="B1653" s="155" t="s">
        <v>272</v>
      </c>
      <c r="C1653" s="155" t="s">
        <v>2813</v>
      </c>
      <c r="D1653" s="155">
        <v>5</v>
      </c>
      <c r="E1653" s="155">
        <v>5</v>
      </c>
      <c r="F1653" s="166">
        <v>41255</v>
      </c>
      <c r="G1653" s="166">
        <v>41211</v>
      </c>
      <c r="H1653" s="157">
        <v>1</v>
      </c>
      <c r="I1653" s="192" t="s">
        <v>2814</v>
      </c>
    </row>
    <row r="1654" spans="1:9" ht="15" customHeight="1" x14ac:dyDescent="0.25">
      <c r="A1654" s="155" t="s">
        <v>2769</v>
      </c>
      <c r="B1654" s="155" t="s">
        <v>2815</v>
      </c>
      <c r="C1654" s="155" t="s">
        <v>2816</v>
      </c>
      <c r="D1654" s="155">
        <v>200</v>
      </c>
      <c r="E1654" s="155">
        <v>192</v>
      </c>
      <c r="F1654" s="166">
        <v>41256</v>
      </c>
      <c r="G1654" s="166">
        <v>41278</v>
      </c>
      <c r="H1654" s="157">
        <v>1</v>
      </c>
      <c r="I1654" s="192" t="s">
        <v>2785</v>
      </c>
    </row>
    <row r="1655" spans="1:9" ht="15" customHeight="1" x14ac:dyDescent="0.25">
      <c r="A1655" s="155" t="s">
        <v>2769</v>
      </c>
      <c r="B1655" s="155" t="s">
        <v>2817</v>
      </c>
      <c r="C1655" s="155" t="s">
        <v>819</v>
      </c>
      <c r="D1655" s="155">
        <v>200</v>
      </c>
      <c r="E1655" s="155">
        <v>154</v>
      </c>
      <c r="F1655" s="166">
        <v>41256</v>
      </c>
      <c r="G1655" s="166">
        <v>41283</v>
      </c>
      <c r="H1655" s="157">
        <v>1</v>
      </c>
      <c r="I1655" s="192" t="s">
        <v>2785</v>
      </c>
    </row>
    <row r="1656" spans="1:9" ht="15" customHeight="1" x14ac:dyDescent="0.25">
      <c r="A1656" s="155" t="s">
        <v>924</v>
      </c>
      <c r="B1656" s="155" t="s">
        <v>2818</v>
      </c>
      <c r="C1656" s="155" t="s">
        <v>2819</v>
      </c>
      <c r="D1656" s="155">
        <v>1</v>
      </c>
      <c r="E1656" s="155">
        <v>1</v>
      </c>
      <c r="F1656" s="166">
        <v>41257</v>
      </c>
      <c r="G1656" s="166">
        <v>41263</v>
      </c>
      <c r="H1656" s="157">
        <v>1</v>
      </c>
    </row>
    <row r="1657" spans="1:9" ht="15" customHeight="1" x14ac:dyDescent="0.25">
      <c r="A1657" s="155" t="s">
        <v>1386</v>
      </c>
      <c r="B1657" s="155" t="s">
        <v>2820</v>
      </c>
      <c r="C1657" s="155" t="s">
        <v>2821</v>
      </c>
      <c r="D1657" s="155">
        <v>2</v>
      </c>
      <c r="E1657" s="155">
        <v>2</v>
      </c>
      <c r="F1657" s="166">
        <v>41257</v>
      </c>
      <c r="G1657" s="166">
        <v>41257</v>
      </c>
      <c r="H1657" s="157">
        <v>1</v>
      </c>
      <c r="I1657" s="192" t="s">
        <v>214</v>
      </c>
    </row>
    <row r="1658" spans="1:9" ht="15" customHeight="1" x14ac:dyDescent="0.25">
      <c r="A1658" s="155" t="s">
        <v>42</v>
      </c>
      <c r="B1658" s="155" t="s">
        <v>204</v>
      </c>
      <c r="C1658" s="155" t="s">
        <v>2824</v>
      </c>
      <c r="D1658" s="155">
        <v>250</v>
      </c>
      <c r="E1658" s="155">
        <v>250</v>
      </c>
      <c r="F1658" s="166">
        <v>41260</v>
      </c>
      <c r="G1658" s="166">
        <v>41264</v>
      </c>
      <c r="H1658" s="157">
        <v>1</v>
      </c>
    </row>
    <row r="1659" spans="1:9" ht="15" customHeight="1" x14ac:dyDescent="0.25">
      <c r="A1659" s="155" t="s">
        <v>2747</v>
      </c>
      <c r="B1659" s="155" t="s">
        <v>2825</v>
      </c>
      <c r="C1659" s="155" t="s">
        <v>2826</v>
      </c>
      <c r="D1659" s="155">
        <v>28</v>
      </c>
      <c r="E1659" s="155">
        <v>28</v>
      </c>
      <c r="F1659" s="166">
        <v>41260</v>
      </c>
      <c r="G1659" s="166">
        <v>40915</v>
      </c>
      <c r="H1659" s="157">
        <v>1</v>
      </c>
      <c r="I1659" s="192" t="s">
        <v>2827</v>
      </c>
    </row>
    <row r="1660" spans="1:9" ht="15" customHeight="1" x14ac:dyDescent="0.25">
      <c r="A1660" s="155" t="s">
        <v>330</v>
      </c>
      <c r="B1660" s="155" t="s">
        <v>2411</v>
      </c>
      <c r="C1660" s="155" t="s">
        <v>2828</v>
      </c>
      <c r="D1660" s="155">
        <v>60</v>
      </c>
      <c r="E1660" s="155">
        <v>60</v>
      </c>
      <c r="F1660" s="166">
        <v>41260</v>
      </c>
      <c r="G1660" s="166">
        <v>41263</v>
      </c>
      <c r="H1660" s="157">
        <v>1</v>
      </c>
    </row>
    <row r="1661" spans="1:9" ht="15" customHeight="1" x14ac:dyDescent="0.25">
      <c r="A1661" s="155" t="s">
        <v>71</v>
      </c>
      <c r="B1661" s="155" t="s">
        <v>1168</v>
      </c>
      <c r="C1661" s="155" t="s">
        <v>2829</v>
      </c>
      <c r="D1661" s="155">
        <v>10</v>
      </c>
      <c r="E1661" s="155">
        <v>10</v>
      </c>
      <c r="F1661" s="166">
        <v>41260</v>
      </c>
      <c r="G1661" s="166">
        <v>41264</v>
      </c>
      <c r="H1661" s="157">
        <v>1</v>
      </c>
    </row>
    <row r="1662" spans="1:9" ht="15" customHeight="1" x14ac:dyDescent="0.25">
      <c r="A1662" s="155" t="s">
        <v>71</v>
      </c>
      <c r="B1662" s="155" t="s">
        <v>72</v>
      </c>
      <c r="C1662" s="155" t="s">
        <v>59</v>
      </c>
      <c r="D1662" s="155">
        <v>100</v>
      </c>
      <c r="E1662" s="155">
        <v>100</v>
      </c>
      <c r="F1662" s="166">
        <v>41260</v>
      </c>
      <c r="G1662" s="166">
        <v>41264</v>
      </c>
      <c r="H1662" s="157">
        <v>1</v>
      </c>
    </row>
    <row r="1663" spans="1:9" ht="15" customHeight="1" x14ac:dyDescent="0.25">
      <c r="A1663" s="155" t="s">
        <v>221</v>
      </c>
      <c r="B1663" s="155" t="s">
        <v>2830</v>
      </c>
      <c r="C1663" s="155" t="s">
        <v>2831</v>
      </c>
      <c r="D1663" s="155">
        <v>15</v>
      </c>
      <c r="E1663" s="155">
        <v>15</v>
      </c>
      <c r="F1663" s="166">
        <v>41261</v>
      </c>
      <c r="G1663" s="166">
        <v>41264</v>
      </c>
      <c r="H1663" s="157">
        <v>1</v>
      </c>
      <c r="I1663" s="192" t="s">
        <v>2832</v>
      </c>
    </row>
    <row r="1664" spans="1:9" ht="15" customHeight="1" x14ac:dyDescent="0.25">
      <c r="A1664" s="155" t="s">
        <v>42</v>
      </c>
      <c r="B1664" s="155" t="s">
        <v>370</v>
      </c>
      <c r="C1664" s="155" t="s">
        <v>2833</v>
      </c>
      <c r="D1664" s="155">
        <v>250</v>
      </c>
      <c r="E1664" s="155">
        <v>250</v>
      </c>
      <c r="F1664" s="166">
        <v>41261</v>
      </c>
      <c r="G1664" s="166">
        <v>41264</v>
      </c>
      <c r="H1664" s="157">
        <v>1</v>
      </c>
    </row>
    <row r="1665" spans="1:9" ht="15" customHeight="1" x14ac:dyDescent="0.25">
      <c r="A1665" s="155" t="s">
        <v>12</v>
      </c>
      <c r="B1665" s="155" t="s">
        <v>768</v>
      </c>
      <c r="C1665" s="155" t="s">
        <v>2834</v>
      </c>
      <c r="D1665" s="155">
        <v>10</v>
      </c>
      <c r="E1665" s="155">
        <v>10</v>
      </c>
      <c r="F1665" s="166">
        <v>41261</v>
      </c>
      <c r="G1665" s="166">
        <v>41264</v>
      </c>
      <c r="H1665" s="157">
        <v>1</v>
      </c>
    </row>
    <row r="1666" spans="1:9" ht="15" customHeight="1" x14ac:dyDescent="0.25">
      <c r="A1666" s="155" t="s">
        <v>12</v>
      </c>
      <c r="B1666" s="155" t="s">
        <v>601</v>
      </c>
      <c r="C1666" s="155" t="s">
        <v>364</v>
      </c>
      <c r="D1666" s="155">
        <v>10</v>
      </c>
      <c r="E1666" s="155">
        <v>10</v>
      </c>
      <c r="F1666" s="166">
        <v>41261</v>
      </c>
      <c r="G1666" s="166">
        <v>41264</v>
      </c>
      <c r="H1666" s="157">
        <v>1</v>
      </c>
    </row>
    <row r="1667" spans="1:9" ht="15" customHeight="1" x14ac:dyDescent="0.25">
      <c r="A1667" s="155" t="s">
        <v>2129</v>
      </c>
      <c r="B1667" s="155" t="s">
        <v>2130</v>
      </c>
      <c r="C1667" s="155" t="s">
        <v>2835</v>
      </c>
      <c r="D1667" s="155">
        <v>2</v>
      </c>
      <c r="E1667" s="155">
        <v>2</v>
      </c>
      <c r="F1667" s="166">
        <v>41261</v>
      </c>
      <c r="G1667" s="166">
        <v>41264</v>
      </c>
      <c r="H1667" s="157">
        <v>1</v>
      </c>
    </row>
    <row r="1668" spans="1:9" ht="15" customHeight="1" x14ac:dyDescent="0.25">
      <c r="A1668" s="155" t="s">
        <v>559</v>
      </c>
      <c r="B1668" s="155" t="s">
        <v>1849</v>
      </c>
      <c r="C1668" s="155" t="s">
        <v>2836</v>
      </c>
      <c r="D1668" s="155">
        <v>1000</v>
      </c>
      <c r="E1668" s="155">
        <v>1000</v>
      </c>
      <c r="F1668" s="166">
        <v>41261</v>
      </c>
      <c r="G1668" s="166">
        <v>41264</v>
      </c>
      <c r="H1668" s="157">
        <v>1</v>
      </c>
    </row>
    <row r="1669" spans="1:9" ht="15" customHeight="1" x14ac:dyDescent="0.25">
      <c r="A1669" s="155" t="s">
        <v>1386</v>
      </c>
      <c r="B1669" s="155" t="s">
        <v>2837</v>
      </c>
      <c r="C1669" s="155" t="s">
        <v>2838</v>
      </c>
      <c r="D1669" s="155">
        <v>3</v>
      </c>
      <c r="E1669" s="155">
        <v>3</v>
      </c>
      <c r="F1669" s="166">
        <v>41261</v>
      </c>
      <c r="G1669" s="166">
        <v>41262</v>
      </c>
      <c r="H1669" s="157">
        <v>1</v>
      </c>
    </row>
    <row r="1670" spans="1:9" ht="15" customHeight="1" x14ac:dyDescent="0.25">
      <c r="A1670" s="155" t="s">
        <v>230</v>
      </c>
      <c r="B1670" s="155" t="s">
        <v>1101</v>
      </c>
      <c r="C1670" s="155" t="s">
        <v>2839</v>
      </c>
      <c r="D1670" s="155">
        <v>75</v>
      </c>
      <c r="E1670" s="155">
        <v>75</v>
      </c>
      <c r="F1670" s="166">
        <v>41261</v>
      </c>
      <c r="G1670" s="166">
        <v>41271</v>
      </c>
      <c r="H1670" s="157">
        <v>1</v>
      </c>
    </row>
    <row r="1671" spans="1:9" ht="15" customHeight="1" x14ac:dyDescent="0.25">
      <c r="A1671" s="155" t="s">
        <v>230</v>
      </c>
      <c r="B1671" s="155" t="s">
        <v>1103</v>
      </c>
      <c r="C1671" s="155" t="s">
        <v>316</v>
      </c>
      <c r="D1671" s="155">
        <v>75</v>
      </c>
      <c r="E1671" s="155">
        <v>75</v>
      </c>
      <c r="F1671" s="166">
        <v>41261</v>
      </c>
      <c r="G1671" s="166">
        <v>41271</v>
      </c>
      <c r="H1671" s="157">
        <v>1</v>
      </c>
    </row>
    <row r="1672" spans="1:9" ht="15" customHeight="1" x14ac:dyDescent="0.25">
      <c r="A1672" s="155" t="s">
        <v>230</v>
      </c>
      <c r="B1672" s="155" t="s">
        <v>2840</v>
      </c>
      <c r="C1672" s="155" t="s">
        <v>2841</v>
      </c>
      <c r="D1672" s="155">
        <v>200</v>
      </c>
      <c r="E1672" s="155">
        <v>200</v>
      </c>
      <c r="F1672" s="166">
        <v>41261</v>
      </c>
      <c r="G1672" s="166">
        <v>41264</v>
      </c>
      <c r="H1672" s="157">
        <v>1</v>
      </c>
    </row>
    <row r="1673" spans="1:9" ht="15" customHeight="1" x14ac:dyDescent="0.25">
      <c r="A1673" s="155" t="s">
        <v>2747</v>
      </c>
      <c r="B1673" s="155" t="s">
        <v>2810</v>
      </c>
      <c r="C1673" s="155" t="s">
        <v>2811</v>
      </c>
      <c r="D1673" s="155">
        <v>25</v>
      </c>
      <c r="E1673" s="155">
        <v>12</v>
      </c>
      <c r="F1673" s="166">
        <v>41261</v>
      </c>
      <c r="G1673" s="166">
        <v>41257</v>
      </c>
      <c r="H1673" s="157">
        <v>1</v>
      </c>
      <c r="I1673" s="192" t="s">
        <v>2842</v>
      </c>
    </row>
    <row r="1674" spans="1:9" ht="15" customHeight="1" x14ac:dyDescent="0.25">
      <c r="A1674" s="155" t="s">
        <v>71</v>
      </c>
      <c r="B1674" s="155" t="s">
        <v>583</v>
      </c>
      <c r="C1674" s="155" t="s">
        <v>2843</v>
      </c>
      <c r="D1674" s="155">
        <v>25</v>
      </c>
      <c r="E1674" s="155">
        <v>25</v>
      </c>
      <c r="F1674" s="166">
        <v>41262</v>
      </c>
      <c r="G1674" s="166">
        <v>41271</v>
      </c>
      <c r="H1674" s="157">
        <v>1</v>
      </c>
    </row>
    <row r="1675" spans="1:9" ht="15" customHeight="1" x14ac:dyDescent="0.25">
      <c r="A1675" s="155" t="s">
        <v>2844</v>
      </c>
      <c r="B1675" s="155" t="s">
        <v>538</v>
      </c>
      <c r="C1675" s="155" t="s">
        <v>2845</v>
      </c>
      <c r="D1675" s="155">
        <v>520</v>
      </c>
      <c r="E1675" s="155">
        <v>520</v>
      </c>
      <c r="F1675" s="166">
        <v>41262</v>
      </c>
      <c r="G1675" s="166">
        <v>41264</v>
      </c>
      <c r="H1675" s="157">
        <v>1</v>
      </c>
    </row>
    <row r="1676" spans="1:9" ht="15" customHeight="1" x14ac:dyDescent="0.25">
      <c r="A1676" s="155" t="s">
        <v>1554</v>
      </c>
      <c r="B1676" s="155" t="s">
        <v>272</v>
      </c>
      <c r="C1676" s="155" t="s">
        <v>2846</v>
      </c>
      <c r="D1676" s="155">
        <v>3</v>
      </c>
      <c r="E1676" s="155">
        <v>3</v>
      </c>
      <c r="F1676" s="166">
        <v>41262</v>
      </c>
      <c r="G1676" s="166">
        <v>41264</v>
      </c>
      <c r="H1676" s="157">
        <v>1</v>
      </c>
    </row>
    <row r="1677" spans="1:9" ht="15" customHeight="1" x14ac:dyDescent="0.25">
      <c r="A1677" s="155" t="s">
        <v>2847</v>
      </c>
      <c r="B1677" s="155" t="s">
        <v>1307</v>
      </c>
      <c r="C1677" s="155" t="s">
        <v>2848</v>
      </c>
      <c r="D1677" s="155">
        <v>2</v>
      </c>
      <c r="E1677" s="155">
        <v>2</v>
      </c>
      <c r="F1677" s="166">
        <v>41262</v>
      </c>
      <c r="G1677" s="166">
        <v>41264</v>
      </c>
      <c r="H1677" s="157">
        <v>1</v>
      </c>
    </row>
    <row r="1678" spans="1:9" ht="15" customHeight="1" x14ac:dyDescent="0.25">
      <c r="A1678" s="155" t="s">
        <v>173</v>
      </c>
      <c r="B1678" s="155" t="s">
        <v>710</v>
      </c>
      <c r="C1678" s="155" t="s">
        <v>2849</v>
      </c>
      <c r="D1678" s="155">
        <v>105</v>
      </c>
      <c r="E1678" s="155">
        <v>105</v>
      </c>
      <c r="F1678" s="166">
        <v>41262</v>
      </c>
      <c r="G1678" s="166">
        <v>41264</v>
      </c>
      <c r="H1678" s="157">
        <v>1</v>
      </c>
    </row>
    <row r="1679" spans="1:9" ht="15" customHeight="1" x14ac:dyDescent="0.25">
      <c r="A1679" s="155" t="s">
        <v>520</v>
      </c>
      <c r="B1679" s="155" t="s">
        <v>521</v>
      </c>
      <c r="C1679" s="155" t="s">
        <v>2850</v>
      </c>
      <c r="D1679" s="155">
        <v>275</v>
      </c>
      <c r="E1679" s="155">
        <v>275</v>
      </c>
      <c r="F1679" s="166">
        <v>41262</v>
      </c>
      <c r="G1679" s="166">
        <v>41284</v>
      </c>
      <c r="H1679" s="157">
        <v>1</v>
      </c>
    </row>
    <row r="1680" spans="1:9" ht="15" customHeight="1" x14ac:dyDescent="0.25">
      <c r="A1680" s="155" t="s">
        <v>7790</v>
      </c>
      <c r="B1680" s="155" t="s">
        <v>2851</v>
      </c>
      <c r="C1680" s="155" t="s">
        <v>2852</v>
      </c>
      <c r="D1680" s="155">
        <v>10</v>
      </c>
      <c r="E1680" s="155">
        <v>10</v>
      </c>
      <c r="F1680" s="166">
        <v>41262</v>
      </c>
      <c r="G1680" s="166">
        <v>41264</v>
      </c>
      <c r="H1680" s="157">
        <v>1</v>
      </c>
    </row>
    <row r="1681" spans="1:9" ht="15" customHeight="1" x14ac:dyDescent="0.25">
      <c r="A1681" s="155" t="s">
        <v>46</v>
      </c>
      <c r="B1681" s="155" t="s">
        <v>2853</v>
      </c>
      <c r="C1681" s="155" t="s">
        <v>2854</v>
      </c>
      <c r="D1681" s="155">
        <v>10</v>
      </c>
      <c r="E1681" s="155">
        <v>10</v>
      </c>
      <c r="F1681" s="166">
        <v>41262</v>
      </c>
      <c r="G1681" s="166">
        <v>41264</v>
      </c>
      <c r="H1681" s="157">
        <v>1</v>
      </c>
    </row>
    <row r="1682" spans="1:9" ht="15" customHeight="1" x14ac:dyDescent="0.25">
      <c r="A1682" s="155" t="s">
        <v>2747</v>
      </c>
      <c r="B1682" s="155" t="s">
        <v>2806</v>
      </c>
      <c r="C1682" s="155" t="s">
        <v>2807</v>
      </c>
      <c r="D1682" s="155">
        <v>25</v>
      </c>
      <c r="E1682" s="155">
        <v>20</v>
      </c>
      <c r="F1682" s="166">
        <v>41262</v>
      </c>
      <c r="G1682" s="166">
        <v>41222</v>
      </c>
      <c r="H1682" s="157">
        <v>1</v>
      </c>
      <c r="I1682" s="192" t="s">
        <v>2856</v>
      </c>
    </row>
    <row r="1683" spans="1:9" ht="15" customHeight="1" x14ac:dyDescent="0.25">
      <c r="A1683" s="155" t="s">
        <v>748</v>
      </c>
      <c r="B1683" s="155" t="s">
        <v>749</v>
      </c>
      <c r="C1683" s="155" t="s">
        <v>2855</v>
      </c>
      <c r="D1683" s="155">
        <v>60</v>
      </c>
      <c r="E1683" s="155">
        <v>60</v>
      </c>
      <c r="F1683" s="166">
        <v>41262</v>
      </c>
      <c r="G1683" s="166">
        <v>41269</v>
      </c>
      <c r="H1683" s="157">
        <v>1</v>
      </c>
    </row>
    <row r="1684" spans="1:9" ht="15" customHeight="1" x14ac:dyDescent="0.25">
      <c r="A1684" s="155" t="s">
        <v>646</v>
      </c>
      <c r="B1684" s="155" t="s">
        <v>2857</v>
      </c>
      <c r="C1684" s="155" t="s">
        <v>2858</v>
      </c>
      <c r="D1684" s="155">
        <v>3</v>
      </c>
      <c r="E1684" s="155">
        <v>3</v>
      </c>
      <c r="F1684" s="166">
        <v>41263</v>
      </c>
      <c r="G1684" s="166">
        <v>41264</v>
      </c>
      <c r="H1684" s="157">
        <v>1</v>
      </c>
    </row>
    <row r="1685" spans="1:9" ht="15" customHeight="1" x14ac:dyDescent="0.25">
      <c r="A1685" s="155" t="s">
        <v>1254</v>
      </c>
      <c r="B1685" s="155" t="s">
        <v>2859</v>
      </c>
      <c r="C1685" s="155" t="s">
        <v>2860</v>
      </c>
      <c r="D1685" s="155">
        <v>500</v>
      </c>
      <c r="E1685" s="155">
        <v>500</v>
      </c>
      <c r="F1685" s="166">
        <v>41263</v>
      </c>
      <c r="G1685" s="166">
        <v>41264</v>
      </c>
      <c r="H1685" s="157">
        <v>1</v>
      </c>
      <c r="I1685" s="192" t="s">
        <v>2861</v>
      </c>
    </row>
    <row r="1686" spans="1:9" ht="15" customHeight="1" x14ac:dyDescent="0.25">
      <c r="A1686" s="155" t="s">
        <v>2862</v>
      </c>
      <c r="B1686" s="155" t="s">
        <v>2863</v>
      </c>
      <c r="C1686" s="155" t="s">
        <v>2864</v>
      </c>
      <c r="D1686" s="155">
        <v>500</v>
      </c>
      <c r="E1686" s="155">
        <v>500</v>
      </c>
      <c r="F1686" s="166">
        <v>41263</v>
      </c>
      <c r="G1686" s="166">
        <v>41271</v>
      </c>
      <c r="H1686" s="157">
        <v>1</v>
      </c>
    </row>
    <row r="1687" spans="1:9" ht="15" customHeight="1" x14ac:dyDescent="0.25">
      <c r="A1687" s="155" t="s">
        <v>71</v>
      </c>
      <c r="B1687" s="155" t="s">
        <v>1550</v>
      </c>
      <c r="C1687" s="155" t="s">
        <v>2868</v>
      </c>
      <c r="D1687" s="155">
        <v>5</v>
      </c>
      <c r="E1687" s="155">
        <v>5</v>
      </c>
      <c r="F1687" s="166">
        <v>41263</v>
      </c>
      <c r="G1687" s="166">
        <v>41313</v>
      </c>
      <c r="H1687" s="157">
        <v>1</v>
      </c>
    </row>
    <row r="1688" spans="1:9" ht="15" customHeight="1" x14ac:dyDescent="0.25">
      <c r="A1688" s="155" t="s">
        <v>71</v>
      </c>
      <c r="B1688" s="155" t="s">
        <v>1550</v>
      </c>
      <c r="C1688" s="155" t="s">
        <v>2867</v>
      </c>
      <c r="D1688" s="155">
        <v>5</v>
      </c>
      <c r="E1688" s="155">
        <v>5</v>
      </c>
      <c r="F1688" s="166">
        <v>41263</v>
      </c>
      <c r="G1688" s="166">
        <v>41285</v>
      </c>
      <c r="H1688" s="157">
        <v>1</v>
      </c>
    </row>
    <row r="1689" spans="1:9" ht="15" customHeight="1" x14ac:dyDescent="0.25">
      <c r="A1689" s="155" t="s">
        <v>71</v>
      </c>
      <c r="B1689" s="155" t="s">
        <v>1550</v>
      </c>
      <c r="C1689" s="155" t="s">
        <v>2866</v>
      </c>
      <c r="D1689" s="155">
        <v>5</v>
      </c>
      <c r="E1689" s="155">
        <v>5</v>
      </c>
      <c r="F1689" s="166">
        <v>41263</v>
      </c>
      <c r="G1689" s="166">
        <v>41264</v>
      </c>
      <c r="H1689" s="157">
        <v>1</v>
      </c>
    </row>
    <row r="1690" spans="1:9" ht="15" customHeight="1" x14ac:dyDescent="0.25">
      <c r="A1690" s="155" t="s">
        <v>71</v>
      </c>
      <c r="B1690" s="155" t="s">
        <v>1530</v>
      </c>
      <c r="C1690" s="155" t="s">
        <v>2865</v>
      </c>
      <c r="D1690" s="155">
        <v>5</v>
      </c>
      <c r="E1690" s="155">
        <v>5</v>
      </c>
      <c r="F1690" s="166">
        <v>41263</v>
      </c>
      <c r="G1690" s="166">
        <v>41275</v>
      </c>
      <c r="H1690" s="157">
        <v>1</v>
      </c>
    </row>
    <row r="1691" spans="1:9" ht="15" customHeight="1" x14ac:dyDescent="0.25">
      <c r="A1691" s="155" t="s">
        <v>42</v>
      </c>
      <c r="B1691" s="155" t="s">
        <v>2869</v>
      </c>
      <c r="C1691" s="155" t="s">
        <v>2870</v>
      </c>
      <c r="D1691" s="155">
        <v>15</v>
      </c>
      <c r="E1691" s="155">
        <v>15</v>
      </c>
      <c r="F1691" s="166">
        <v>41263</v>
      </c>
      <c r="G1691" s="166">
        <v>41269</v>
      </c>
      <c r="H1691" s="157">
        <v>1</v>
      </c>
    </row>
    <row r="1692" spans="1:9" ht="15" customHeight="1" x14ac:dyDescent="0.25">
      <c r="A1692" s="155" t="s">
        <v>29</v>
      </c>
      <c r="B1692" s="155" t="s">
        <v>139</v>
      </c>
      <c r="C1692" s="155" t="s">
        <v>2871</v>
      </c>
      <c r="D1692" s="155">
        <v>117</v>
      </c>
      <c r="E1692" s="155">
        <v>118</v>
      </c>
      <c r="F1692" s="166">
        <v>41264</v>
      </c>
      <c r="G1692" s="166">
        <v>41281</v>
      </c>
      <c r="H1692" s="157">
        <v>1</v>
      </c>
    </row>
    <row r="1693" spans="1:9" ht="15" customHeight="1" x14ac:dyDescent="0.25">
      <c r="A1693" s="155" t="s">
        <v>512</v>
      </c>
      <c r="B1693" s="155" t="s">
        <v>2623</v>
      </c>
      <c r="C1693" s="155" t="s">
        <v>2872</v>
      </c>
      <c r="D1693" s="155">
        <v>250</v>
      </c>
      <c r="E1693" s="155">
        <v>250</v>
      </c>
      <c r="F1693" s="166">
        <v>41264</v>
      </c>
      <c r="G1693" s="166">
        <v>41271</v>
      </c>
      <c r="H1693" s="157">
        <v>1</v>
      </c>
    </row>
    <row r="1694" spans="1:9" ht="15" customHeight="1" x14ac:dyDescent="0.25">
      <c r="A1694" s="155" t="s">
        <v>1554</v>
      </c>
      <c r="B1694" s="155" t="s">
        <v>1204</v>
      </c>
      <c r="C1694" s="155" t="s">
        <v>2873</v>
      </c>
      <c r="D1694" s="155">
        <v>125</v>
      </c>
      <c r="E1694" s="155">
        <v>125</v>
      </c>
      <c r="F1694" s="166">
        <v>41264</v>
      </c>
      <c r="G1694" s="166">
        <v>41278</v>
      </c>
      <c r="H1694" s="157">
        <v>1</v>
      </c>
    </row>
    <row r="1695" spans="1:9" ht="15" customHeight="1" x14ac:dyDescent="0.25">
      <c r="A1695" s="155" t="s">
        <v>1554</v>
      </c>
      <c r="B1695" s="155" t="s">
        <v>1181</v>
      </c>
      <c r="C1695" s="155" t="s">
        <v>2874</v>
      </c>
      <c r="D1695" s="155">
        <v>125</v>
      </c>
      <c r="E1695" s="155">
        <v>125</v>
      </c>
      <c r="F1695" s="166">
        <v>41264</v>
      </c>
      <c r="G1695" s="166">
        <v>41278</v>
      </c>
      <c r="H1695" s="157">
        <v>1</v>
      </c>
    </row>
    <row r="1696" spans="1:9" ht="15" customHeight="1" x14ac:dyDescent="0.25">
      <c r="A1696" s="155" t="s">
        <v>2875</v>
      </c>
      <c r="B1696" s="155" t="s">
        <v>2107</v>
      </c>
      <c r="C1696" s="155" t="s">
        <v>2876</v>
      </c>
      <c r="D1696" s="155">
        <v>40</v>
      </c>
      <c r="E1696" s="155">
        <v>40</v>
      </c>
      <c r="F1696" s="166">
        <v>41264</v>
      </c>
      <c r="G1696" s="166">
        <v>41278</v>
      </c>
      <c r="H1696" s="157">
        <v>1</v>
      </c>
    </row>
    <row r="1697" spans="1:11" ht="15" customHeight="1" x14ac:dyDescent="0.25">
      <c r="A1697" s="155" t="s">
        <v>679</v>
      </c>
      <c r="B1697" s="155" t="s">
        <v>681</v>
      </c>
      <c r="C1697" s="155" t="s">
        <v>2877</v>
      </c>
      <c r="D1697" s="155">
        <v>64</v>
      </c>
      <c r="E1697" s="155">
        <v>64</v>
      </c>
      <c r="F1697" s="166">
        <v>41264</v>
      </c>
      <c r="G1697" s="166">
        <v>41274</v>
      </c>
      <c r="H1697" s="157">
        <v>1</v>
      </c>
    </row>
    <row r="1698" spans="1:11" ht="15" customHeight="1" x14ac:dyDescent="0.25">
      <c r="A1698" s="155" t="s">
        <v>679</v>
      </c>
      <c r="B1698" s="155" t="s">
        <v>697</v>
      </c>
      <c r="C1698" s="155" t="s">
        <v>32</v>
      </c>
      <c r="D1698" s="155">
        <v>32</v>
      </c>
      <c r="E1698" s="155">
        <v>32</v>
      </c>
      <c r="F1698" s="166">
        <v>41264</v>
      </c>
      <c r="G1698" s="166">
        <v>41274</v>
      </c>
      <c r="H1698" s="157">
        <v>1</v>
      </c>
    </row>
    <row r="1699" spans="1:11" ht="15" customHeight="1" x14ac:dyDescent="0.25">
      <c r="A1699" s="155" t="s">
        <v>12</v>
      </c>
      <c r="B1699" s="155" t="s">
        <v>535</v>
      </c>
      <c r="C1699" s="155" t="s">
        <v>2878</v>
      </c>
      <c r="D1699" s="155">
        <v>10</v>
      </c>
      <c r="E1699" s="155">
        <v>10</v>
      </c>
      <c r="F1699" s="166">
        <v>41264</v>
      </c>
      <c r="G1699" s="166">
        <v>41271</v>
      </c>
      <c r="H1699" s="157">
        <v>1</v>
      </c>
    </row>
    <row r="1700" spans="1:11" ht="15" customHeight="1" x14ac:dyDescent="0.25">
      <c r="A1700" s="155" t="s">
        <v>12</v>
      </c>
      <c r="B1700" s="155" t="s">
        <v>424</v>
      </c>
      <c r="C1700" s="155" t="s">
        <v>2879</v>
      </c>
      <c r="D1700" s="155">
        <v>10</v>
      </c>
      <c r="E1700" s="155">
        <v>10</v>
      </c>
      <c r="F1700" s="166">
        <v>41264</v>
      </c>
      <c r="G1700" s="166">
        <v>41277</v>
      </c>
      <c r="H1700" s="157">
        <v>1</v>
      </c>
    </row>
    <row r="1701" spans="1:11" ht="15" customHeight="1" x14ac:dyDescent="0.25">
      <c r="A1701" s="155" t="s">
        <v>136</v>
      </c>
      <c r="B1701" s="155" t="s">
        <v>137</v>
      </c>
      <c r="C1701" s="155" t="s">
        <v>2880</v>
      </c>
      <c r="D1701" s="155">
        <v>250</v>
      </c>
      <c r="E1701" s="155">
        <v>250</v>
      </c>
      <c r="F1701" s="166">
        <v>41264</v>
      </c>
      <c r="G1701" s="166">
        <v>41269</v>
      </c>
      <c r="H1701" s="157">
        <v>1</v>
      </c>
    </row>
    <row r="1702" spans="1:11" ht="15" customHeight="1" x14ac:dyDescent="0.25">
      <c r="A1702" s="155" t="s">
        <v>242</v>
      </c>
      <c r="B1702" s="155" t="s">
        <v>2881</v>
      </c>
      <c r="C1702" s="155" t="s">
        <v>2882</v>
      </c>
      <c r="D1702" s="155">
        <v>200</v>
      </c>
      <c r="E1702" s="155">
        <v>200</v>
      </c>
      <c r="F1702" s="166">
        <v>41264</v>
      </c>
      <c r="G1702" s="166">
        <v>41278</v>
      </c>
      <c r="H1702" s="157">
        <v>1</v>
      </c>
    </row>
    <row r="1703" spans="1:11" ht="15" customHeight="1" x14ac:dyDescent="0.25">
      <c r="A1703" s="155" t="s">
        <v>1208</v>
      </c>
      <c r="B1703" s="155" t="s">
        <v>1209</v>
      </c>
      <c r="C1703" s="155" t="s">
        <v>2883</v>
      </c>
      <c r="D1703" s="155">
        <v>120</v>
      </c>
      <c r="E1703" s="155">
        <v>120</v>
      </c>
      <c r="F1703" s="166">
        <v>41264</v>
      </c>
      <c r="G1703" s="166">
        <v>41278</v>
      </c>
      <c r="H1703" s="157">
        <v>1</v>
      </c>
    </row>
    <row r="1704" spans="1:11" ht="15" customHeight="1" x14ac:dyDescent="0.25">
      <c r="A1704" s="155" t="s">
        <v>394</v>
      </c>
      <c r="B1704" s="155" t="s">
        <v>2884</v>
      </c>
      <c r="C1704" s="155" t="s">
        <v>2885</v>
      </c>
      <c r="D1704" s="155">
        <v>100</v>
      </c>
      <c r="E1704" s="155">
        <v>75</v>
      </c>
      <c r="F1704" s="166">
        <v>41264</v>
      </c>
      <c r="G1704" s="166">
        <v>41264</v>
      </c>
      <c r="H1704" s="157">
        <v>1</v>
      </c>
      <c r="I1704" s="192" t="s">
        <v>2151</v>
      </c>
    </row>
    <row r="1705" spans="1:11" ht="15" customHeight="1" x14ac:dyDescent="0.25">
      <c r="A1705" s="155" t="s">
        <v>394</v>
      </c>
      <c r="B1705" s="155" t="s">
        <v>2894</v>
      </c>
      <c r="C1705" s="155" t="s">
        <v>161</v>
      </c>
      <c r="D1705" s="155">
        <v>25</v>
      </c>
      <c r="E1705" s="155">
        <v>10</v>
      </c>
      <c r="F1705" s="166">
        <v>41264</v>
      </c>
      <c r="G1705" s="166">
        <v>41264</v>
      </c>
      <c r="H1705" s="157">
        <v>1</v>
      </c>
      <c r="I1705" s="192" t="s">
        <v>2151</v>
      </c>
    </row>
    <row r="1706" spans="1:11" ht="15" customHeight="1" x14ac:dyDescent="0.25">
      <c r="A1706" s="155" t="s">
        <v>71</v>
      </c>
      <c r="B1706" s="155" t="s">
        <v>477</v>
      </c>
      <c r="C1706" s="155" t="s">
        <v>2900</v>
      </c>
      <c r="D1706" s="155">
        <v>25</v>
      </c>
      <c r="E1706" s="155">
        <v>25</v>
      </c>
      <c r="F1706" s="166">
        <v>41264</v>
      </c>
      <c r="G1706" s="166">
        <v>40915</v>
      </c>
      <c r="H1706" s="157">
        <v>1</v>
      </c>
    </row>
    <row r="1707" spans="1:11" ht="15" customHeight="1" x14ac:dyDescent="0.25">
      <c r="A1707" s="155" t="s">
        <v>71</v>
      </c>
      <c r="B1707" s="155" t="s">
        <v>2793</v>
      </c>
      <c r="C1707" s="155" t="s">
        <v>2903</v>
      </c>
      <c r="D1707" s="155">
        <v>24</v>
      </c>
      <c r="E1707" s="155">
        <v>24</v>
      </c>
      <c r="F1707" s="166">
        <v>41264</v>
      </c>
      <c r="G1707" s="166">
        <v>40915</v>
      </c>
      <c r="H1707" s="157">
        <v>1</v>
      </c>
    </row>
    <row r="1708" spans="1:11" s="173" customFormat="1" ht="15" customHeight="1" x14ac:dyDescent="0.25">
      <c r="A1708" s="167" t="s">
        <v>71</v>
      </c>
      <c r="B1708" s="167" t="s">
        <v>2901</v>
      </c>
      <c r="C1708" s="167" t="s">
        <v>2902</v>
      </c>
      <c r="D1708" s="167">
        <v>10</v>
      </c>
      <c r="E1708" s="167">
        <v>10</v>
      </c>
      <c r="F1708" s="166">
        <v>41264</v>
      </c>
      <c r="G1708" s="168">
        <v>40912</v>
      </c>
      <c r="H1708" s="169">
        <v>1</v>
      </c>
      <c r="I1708" s="192"/>
      <c r="J1708" s="172"/>
      <c r="K1708" s="172"/>
    </row>
    <row r="1709" spans="1:11" s="173" customFormat="1" ht="15" customHeight="1" x14ac:dyDescent="0.25">
      <c r="A1709" s="167" t="s">
        <v>71</v>
      </c>
      <c r="B1709" s="167" t="s">
        <v>1530</v>
      </c>
      <c r="C1709" s="167" t="s">
        <v>2886</v>
      </c>
      <c r="D1709" s="167">
        <v>5</v>
      </c>
      <c r="E1709" s="167">
        <v>5</v>
      </c>
      <c r="F1709" s="166">
        <v>41276</v>
      </c>
      <c r="G1709" s="168">
        <v>41285</v>
      </c>
      <c r="H1709" s="169">
        <v>1</v>
      </c>
      <c r="I1709" s="192"/>
      <c r="J1709" s="172"/>
      <c r="K1709" s="172"/>
    </row>
    <row r="1710" spans="1:11" ht="15" customHeight="1" x14ac:dyDescent="0.25">
      <c r="A1710" s="155" t="s">
        <v>394</v>
      </c>
      <c r="B1710" s="155" t="s">
        <v>430</v>
      </c>
      <c r="C1710" s="155" t="s">
        <v>2887</v>
      </c>
      <c r="D1710" s="155">
        <v>25</v>
      </c>
      <c r="E1710" s="155">
        <v>25</v>
      </c>
      <c r="F1710" s="166">
        <v>41276</v>
      </c>
      <c r="G1710" s="166">
        <v>41279</v>
      </c>
      <c r="H1710" s="157">
        <v>1</v>
      </c>
    </row>
    <row r="1711" spans="1:11" ht="15" customHeight="1" x14ac:dyDescent="0.25">
      <c r="A1711" s="155" t="s">
        <v>1536</v>
      </c>
      <c r="B1711" s="155" t="s">
        <v>2888</v>
      </c>
      <c r="C1711" s="155" t="s">
        <v>2889</v>
      </c>
      <c r="D1711" s="155">
        <v>50</v>
      </c>
      <c r="E1711" s="155">
        <v>50</v>
      </c>
      <c r="F1711" s="166">
        <v>41276</v>
      </c>
      <c r="G1711" s="166">
        <v>41278</v>
      </c>
      <c r="H1711" s="157">
        <v>1</v>
      </c>
    </row>
    <row r="1712" spans="1:11" ht="15" customHeight="1" x14ac:dyDescent="0.25">
      <c r="A1712" s="155" t="s">
        <v>544</v>
      </c>
      <c r="B1712" s="155" t="s">
        <v>545</v>
      </c>
      <c r="C1712" s="155" t="s">
        <v>2890</v>
      </c>
      <c r="D1712" s="155">
        <v>115</v>
      </c>
      <c r="E1712" s="155">
        <v>115</v>
      </c>
      <c r="F1712" s="166">
        <v>41276</v>
      </c>
      <c r="G1712" s="166">
        <v>41284</v>
      </c>
      <c r="H1712" s="157">
        <v>1</v>
      </c>
      <c r="I1712" s="192" t="s">
        <v>2891</v>
      </c>
    </row>
    <row r="1713" spans="1:9" ht="15" customHeight="1" x14ac:dyDescent="0.25">
      <c r="A1713" s="155" t="s">
        <v>42</v>
      </c>
      <c r="B1713" s="155" t="s">
        <v>815</v>
      </c>
      <c r="C1713" s="155" t="s">
        <v>2892</v>
      </c>
      <c r="D1713" s="155">
        <v>200</v>
      </c>
      <c r="E1713" s="155">
        <v>200</v>
      </c>
      <c r="F1713" s="166">
        <v>41276</v>
      </c>
      <c r="G1713" s="166">
        <v>41277</v>
      </c>
      <c r="H1713" s="157">
        <v>1</v>
      </c>
    </row>
    <row r="1714" spans="1:9" ht="15" customHeight="1" x14ac:dyDescent="0.25">
      <c r="A1714" s="155" t="s">
        <v>42</v>
      </c>
      <c r="B1714" s="155" t="s">
        <v>202</v>
      </c>
      <c r="C1714" s="155" t="s">
        <v>2893</v>
      </c>
      <c r="D1714" s="155">
        <v>250</v>
      </c>
      <c r="E1714" s="155">
        <v>250</v>
      </c>
      <c r="F1714" s="166">
        <v>41276</v>
      </c>
      <c r="G1714" s="166">
        <v>41279</v>
      </c>
      <c r="H1714" s="157">
        <v>1</v>
      </c>
      <c r="I1714" s="192" t="s">
        <v>2891</v>
      </c>
    </row>
    <row r="1715" spans="1:9" ht="15" customHeight="1" x14ac:dyDescent="0.25">
      <c r="A1715" s="155" t="s">
        <v>39</v>
      </c>
      <c r="B1715" s="155" t="s">
        <v>40</v>
      </c>
      <c r="C1715" s="155" t="s">
        <v>2895</v>
      </c>
      <c r="D1715" s="155">
        <v>100</v>
      </c>
      <c r="E1715" s="155">
        <v>120</v>
      </c>
      <c r="F1715" s="166">
        <v>41277</v>
      </c>
      <c r="G1715" s="166">
        <v>41291</v>
      </c>
      <c r="H1715" s="157">
        <v>1</v>
      </c>
      <c r="I1715" s="192" t="s">
        <v>2891</v>
      </c>
    </row>
    <row r="1716" spans="1:9" ht="15" customHeight="1" x14ac:dyDescent="0.25">
      <c r="A1716" s="155" t="s">
        <v>173</v>
      </c>
      <c r="B1716" s="155" t="s">
        <v>272</v>
      </c>
      <c r="C1716" s="155" t="s">
        <v>2896</v>
      </c>
      <c r="D1716" s="155">
        <v>12</v>
      </c>
      <c r="E1716" s="155">
        <v>12</v>
      </c>
      <c r="F1716" s="166">
        <v>41277</v>
      </c>
      <c r="G1716" s="166">
        <v>41282</v>
      </c>
      <c r="H1716" s="157">
        <v>1</v>
      </c>
    </row>
    <row r="1717" spans="1:9" ht="15" customHeight="1" x14ac:dyDescent="0.25">
      <c r="A1717" s="155" t="s">
        <v>1983</v>
      </c>
      <c r="B1717" s="155" t="s">
        <v>2897</v>
      </c>
      <c r="C1717" s="155" t="s">
        <v>2898</v>
      </c>
      <c r="D1717" s="155">
        <v>6</v>
      </c>
      <c r="E1717" s="155">
        <v>6</v>
      </c>
      <c r="F1717" s="166">
        <v>41277</v>
      </c>
      <c r="G1717" s="166">
        <v>41283</v>
      </c>
      <c r="H1717" s="157">
        <v>1</v>
      </c>
    </row>
    <row r="1718" spans="1:9" ht="15" customHeight="1" x14ac:dyDescent="0.25">
      <c r="A1718" s="155" t="s">
        <v>1145</v>
      </c>
      <c r="B1718" s="155" t="s">
        <v>2594</v>
      </c>
      <c r="C1718" s="155" t="s">
        <v>2899</v>
      </c>
      <c r="D1718" s="155">
        <v>4</v>
      </c>
      <c r="E1718" s="155">
        <v>4</v>
      </c>
      <c r="F1718" s="166">
        <v>41277</v>
      </c>
      <c r="G1718" s="166">
        <v>41278</v>
      </c>
      <c r="H1718" s="157">
        <v>1</v>
      </c>
    </row>
    <row r="1719" spans="1:9" ht="15" customHeight="1" x14ac:dyDescent="0.25">
      <c r="A1719" s="155" t="s">
        <v>394</v>
      </c>
      <c r="B1719" s="155" t="s">
        <v>2904</v>
      </c>
      <c r="C1719" s="155" t="s">
        <v>2905</v>
      </c>
      <c r="D1719" s="155">
        <v>15</v>
      </c>
      <c r="E1719" s="155">
        <v>15</v>
      </c>
      <c r="F1719" s="166">
        <v>41277</v>
      </c>
      <c r="G1719" s="166">
        <v>41279</v>
      </c>
      <c r="H1719" s="157">
        <v>1</v>
      </c>
    </row>
    <row r="1720" spans="1:9" ht="15" customHeight="1" x14ac:dyDescent="0.25">
      <c r="A1720" s="155" t="s">
        <v>2906</v>
      </c>
      <c r="B1720" s="155" t="s">
        <v>626</v>
      </c>
      <c r="C1720" s="155" t="s">
        <v>2907</v>
      </c>
      <c r="D1720" s="155">
        <v>57</v>
      </c>
      <c r="E1720" s="155">
        <v>57</v>
      </c>
      <c r="F1720" s="166">
        <v>41278</v>
      </c>
      <c r="G1720" s="166">
        <v>41284</v>
      </c>
      <c r="H1720" s="157">
        <v>1</v>
      </c>
    </row>
    <row r="1721" spans="1:9" ht="15" customHeight="1" x14ac:dyDescent="0.25">
      <c r="A1721" s="155" t="s">
        <v>2906</v>
      </c>
      <c r="B1721" s="155" t="s">
        <v>1547</v>
      </c>
      <c r="C1721" s="155" t="s">
        <v>364</v>
      </c>
      <c r="D1721" s="155">
        <v>25</v>
      </c>
      <c r="E1721" s="155">
        <v>25</v>
      </c>
      <c r="F1721" s="166">
        <v>41278</v>
      </c>
      <c r="G1721" s="166">
        <v>41284</v>
      </c>
      <c r="H1721" s="157">
        <v>1</v>
      </c>
    </row>
    <row r="1722" spans="1:9" ht="15" customHeight="1" x14ac:dyDescent="0.25">
      <c r="A1722" s="155" t="s">
        <v>71</v>
      </c>
      <c r="B1722" s="155" t="s">
        <v>2730</v>
      </c>
      <c r="C1722" s="155" t="s">
        <v>2908</v>
      </c>
      <c r="D1722" s="155">
        <v>5</v>
      </c>
      <c r="E1722" s="155">
        <v>5</v>
      </c>
      <c r="F1722" s="166">
        <v>41278</v>
      </c>
      <c r="G1722" s="166">
        <v>41285</v>
      </c>
      <c r="H1722" s="157">
        <v>1</v>
      </c>
    </row>
    <row r="1723" spans="1:9" ht="15" customHeight="1" x14ac:dyDescent="0.25">
      <c r="A1723" s="155" t="s">
        <v>29</v>
      </c>
      <c r="B1723" s="155" t="s">
        <v>268</v>
      </c>
      <c r="C1723" s="155" t="s">
        <v>2909</v>
      </c>
      <c r="D1723" s="155">
        <v>50</v>
      </c>
      <c r="E1723" s="155">
        <v>53</v>
      </c>
      <c r="F1723" s="166">
        <v>41281</v>
      </c>
      <c r="G1723" s="166">
        <v>41288</v>
      </c>
      <c r="H1723" s="157">
        <v>1</v>
      </c>
    </row>
    <row r="1724" spans="1:9" ht="15" customHeight="1" x14ac:dyDescent="0.25">
      <c r="A1724" s="155" t="s">
        <v>261</v>
      </c>
      <c r="B1724" s="155" t="s">
        <v>2732</v>
      </c>
      <c r="C1724" s="155" t="s">
        <v>2910</v>
      </c>
      <c r="D1724" s="155">
        <v>25</v>
      </c>
      <c r="E1724" s="155">
        <v>25</v>
      </c>
      <c r="F1724" s="166">
        <v>41281</v>
      </c>
      <c r="G1724" s="166">
        <v>41288</v>
      </c>
      <c r="H1724" s="157">
        <v>1</v>
      </c>
    </row>
    <row r="1725" spans="1:9" ht="15" customHeight="1" x14ac:dyDescent="0.25">
      <c r="A1725" s="155" t="s">
        <v>1474</v>
      </c>
      <c r="B1725" s="155" t="s">
        <v>345</v>
      </c>
      <c r="C1725" s="155" t="s">
        <v>2911</v>
      </c>
      <c r="D1725" s="155">
        <v>50</v>
      </c>
      <c r="E1725" s="155">
        <v>50</v>
      </c>
      <c r="F1725" s="166">
        <v>41281</v>
      </c>
      <c r="G1725" s="166">
        <v>41288</v>
      </c>
      <c r="H1725" s="157">
        <v>1</v>
      </c>
    </row>
    <row r="1726" spans="1:9" ht="15" customHeight="1" x14ac:dyDescent="0.25">
      <c r="A1726" s="155" t="s">
        <v>459</v>
      </c>
      <c r="B1726" s="155" t="s">
        <v>2912</v>
      </c>
      <c r="C1726" s="155" t="s">
        <v>2913</v>
      </c>
      <c r="D1726" s="155">
        <v>100</v>
      </c>
      <c r="E1726" s="155">
        <v>100</v>
      </c>
      <c r="F1726" s="166">
        <v>41281</v>
      </c>
      <c r="G1726" s="166">
        <v>41292</v>
      </c>
      <c r="H1726" s="157">
        <v>1</v>
      </c>
    </row>
    <row r="1727" spans="1:9" ht="15" customHeight="1" x14ac:dyDescent="0.25">
      <c r="A1727" s="155" t="s">
        <v>71</v>
      </c>
      <c r="B1727" s="155" t="s">
        <v>1168</v>
      </c>
      <c r="C1727" s="155" t="s">
        <v>2914</v>
      </c>
      <c r="D1727" s="155">
        <v>10</v>
      </c>
      <c r="E1727" s="155">
        <v>10</v>
      </c>
      <c r="F1727" s="166">
        <v>41281</v>
      </c>
      <c r="G1727" s="166">
        <v>41288</v>
      </c>
      <c r="H1727" s="157">
        <v>1</v>
      </c>
    </row>
    <row r="1728" spans="1:9" ht="15" customHeight="1" x14ac:dyDescent="0.25">
      <c r="A1728" s="155" t="s">
        <v>245</v>
      </c>
      <c r="B1728" s="155" t="s">
        <v>1488</v>
      </c>
      <c r="C1728" s="155" t="s">
        <v>2915</v>
      </c>
      <c r="D1728" s="155">
        <v>200</v>
      </c>
      <c r="E1728" s="155">
        <v>200</v>
      </c>
      <c r="F1728" s="166">
        <v>41281</v>
      </c>
      <c r="G1728" s="166">
        <v>41282</v>
      </c>
      <c r="H1728" s="157">
        <v>1</v>
      </c>
    </row>
    <row r="1729" spans="1:9" ht="15" customHeight="1" x14ac:dyDescent="0.25">
      <c r="A1729" s="155" t="s">
        <v>36</v>
      </c>
      <c r="B1729" s="155" t="s">
        <v>812</v>
      </c>
      <c r="C1729" s="155" t="s">
        <v>2916</v>
      </c>
      <c r="D1729" s="155">
        <v>50</v>
      </c>
      <c r="E1729" s="155">
        <v>56</v>
      </c>
      <c r="F1729" s="166">
        <v>41282</v>
      </c>
      <c r="G1729" s="166">
        <v>41285</v>
      </c>
      <c r="H1729" s="157">
        <v>1</v>
      </c>
    </row>
    <row r="1730" spans="1:9" ht="15" customHeight="1" x14ac:dyDescent="0.25">
      <c r="A1730" s="155" t="s">
        <v>36</v>
      </c>
      <c r="B1730" s="155" t="s">
        <v>1664</v>
      </c>
      <c r="C1730" s="155" t="s">
        <v>364</v>
      </c>
      <c r="D1730" s="155">
        <v>50</v>
      </c>
      <c r="E1730" s="155">
        <v>50</v>
      </c>
      <c r="F1730" s="166">
        <v>41282</v>
      </c>
      <c r="G1730" s="166">
        <v>41285</v>
      </c>
      <c r="H1730" s="157">
        <v>1</v>
      </c>
    </row>
    <row r="1731" spans="1:9" ht="15" customHeight="1" x14ac:dyDescent="0.25">
      <c r="A1731" s="155" t="s">
        <v>36</v>
      </c>
      <c r="B1731" s="155" t="s">
        <v>664</v>
      </c>
      <c r="C1731" s="155" t="s">
        <v>2917</v>
      </c>
      <c r="D1731" s="155">
        <v>50</v>
      </c>
      <c r="E1731" s="155">
        <v>50</v>
      </c>
      <c r="F1731" s="166">
        <v>41282</v>
      </c>
      <c r="G1731" s="166">
        <v>41288</v>
      </c>
      <c r="H1731" s="157">
        <v>1</v>
      </c>
    </row>
    <row r="1732" spans="1:9" ht="15" customHeight="1" x14ac:dyDescent="0.25">
      <c r="A1732" s="155" t="s">
        <v>544</v>
      </c>
      <c r="B1732" s="155" t="s">
        <v>82</v>
      </c>
      <c r="C1732" s="155" t="s">
        <v>2918</v>
      </c>
      <c r="D1732" s="155">
        <v>200</v>
      </c>
      <c r="E1732" s="155">
        <v>200</v>
      </c>
      <c r="F1732" s="166">
        <v>41282</v>
      </c>
      <c r="G1732" s="166">
        <v>41284</v>
      </c>
      <c r="H1732" s="157">
        <v>1</v>
      </c>
    </row>
    <row r="1733" spans="1:9" ht="15" customHeight="1" x14ac:dyDescent="0.25">
      <c r="A1733" s="155" t="s">
        <v>286</v>
      </c>
      <c r="B1733" s="155" t="s">
        <v>1247</v>
      </c>
      <c r="C1733" s="155" t="s">
        <v>2919</v>
      </c>
      <c r="D1733" s="155">
        <v>25</v>
      </c>
      <c r="E1733" s="155">
        <v>25</v>
      </c>
      <c r="F1733" s="166">
        <v>41282</v>
      </c>
      <c r="G1733" s="166">
        <v>41285</v>
      </c>
      <c r="H1733" s="157">
        <v>1</v>
      </c>
    </row>
    <row r="1734" spans="1:9" ht="15" customHeight="1" x14ac:dyDescent="0.25">
      <c r="A1734" s="155" t="s">
        <v>39</v>
      </c>
      <c r="B1734" s="155" t="s">
        <v>380</v>
      </c>
      <c r="C1734" s="155" t="s">
        <v>2920</v>
      </c>
      <c r="D1734" s="155">
        <v>500</v>
      </c>
      <c r="E1734" s="155">
        <v>525</v>
      </c>
      <c r="F1734" s="166">
        <v>41282</v>
      </c>
      <c r="G1734" s="166">
        <v>41289</v>
      </c>
      <c r="H1734" s="157">
        <v>1</v>
      </c>
    </row>
    <row r="1735" spans="1:9" ht="15" customHeight="1" x14ac:dyDescent="0.25">
      <c r="A1735" s="155" t="s">
        <v>2921</v>
      </c>
      <c r="B1735" s="155" t="s">
        <v>2922</v>
      </c>
      <c r="C1735" s="155" t="s">
        <v>2923</v>
      </c>
      <c r="D1735" s="155">
        <v>40</v>
      </c>
      <c r="E1735" s="155">
        <v>40</v>
      </c>
      <c r="F1735" s="166">
        <v>41282</v>
      </c>
      <c r="G1735" s="166">
        <v>41288</v>
      </c>
      <c r="H1735" s="157">
        <v>1</v>
      </c>
    </row>
    <row r="1736" spans="1:9" ht="15" customHeight="1" x14ac:dyDescent="0.25">
      <c r="A1736" s="155" t="s">
        <v>2921</v>
      </c>
      <c r="B1736" s="155" t="s">
        <v>2924</v>
      </c>
      <c r="C1736" s="155" t="s">
        <v>2925</v>
      </c>
      <c r="D1736" s="155">
        <v>10</v>
      </c>
      <c r="E1736" s="155">
        <v>10</v>
      </c>
      <c r="F1736" s="166">
        <v>41282</v>
      </c>
      <c r="G1736" s="166">
        <v>41288</v>
      </c>
      <c r="H1736" s="157">
        <v>1</v>
      </c>
    </row>
    <row r="1737" spans="1:9" ht="15" customHeight="1" x14ac:dyDescent="0.25">
      <c r="A1737" s="155" t="s">
        <v>173</v>
      </c>
      <c r="B1737" s="155" t="s">
        <v>272</v>
      </c>
      <c r="C1737" s="155" t="s">
        <v>2926</v>
      </c>
      <c r="D1737" s="155">
        <v>6</v>
      </c>
      <c r="E1737" s="155">
        <v>6</v>
      </c>
      <c r="F1737" s="166">
        <v>41282</v>
      </c>
      <c r="G1737" s="166">
        <v>41288</v>
      </c>
      <c r="H1737" s="157">
        <v>1</v>
      </c>
    </row>
    <row r="1738" spans="1:9" ht="15" customHeight="1" x14ac:dyDescent="0.25">
      <c r="A1738" s="155" t="s">
        <v>71</v>
      </c>
      <c r="B1738" s="155" t="s">
        <v>1168</v>
      </c>
      <c r="C1738" s="155" t="s">
        <v>2914</v>
      </c>
      <c r="D1738" s="155">
        <v>10</v>
      </c>
      <c r="E1738" s="155">
        <v>10</v>
      </c>
      <c r="F1738" s="166">
        <v>41282</v>
      </c>
      <c r="G1738" s="166">
        <v>41288</v>
      </c>
      <c r="H1738" s="157">
        <v>1</v>
      </c>
    </row>
    <row r="1739" spans="1:9" ht="15" customHeight="1" x14ac:dyDescent="0.25">
      <c r="A1739" s="155" t="s">
        <v>2030</v>
      </c>
      <c r="B1739" s="155" t="s">
        <v>2723</v>
      </c>
      <c r="C1739" s="155" t="s">
        <v>2927</v>
      </c>
      <c r="D1739" s="155">
        <v>20</v>
      </c>
      <c r="E1739" s="155">
        <v>20</v>
      </c>
      <c r="F1739" s="166">
        <v>41282</v>
      </c>
      <c r="G1739" s="166">
        <v>41288</v>
      </c>
      <c r="H1739" s="157">
        <v>1</v>
      </c>
    </row>
    <row r="1740" spans="1:9" ht="15" customHeight="1" x14ac:dyDescent="0.25">
      <c r="A1740" s="155" t="s">
        <v>706</v>
      </c>
      <c r="B1740" s="155" t="s">
        <v>2928</v>
      </c>
      <c r="C1740" s="155" t="s">
        <v>2929</v>
      </c>
      <c r="D1740" s="155">
        <v>20</v>
      </c>
      <c r="E1740" s="155">
        <v>20</v>
      </c>
      <c r="F1740" s="166">
        <v>41282</v>
      </c>
      <c r="G1740" s="166">
        <v>41278</v>
      </c>
      <c r="H1740" s="157">
        <v>0</v>
      </c>
      <c r="I1740" s="192" t="s">
        <v>1184</v>
      </c>
    </row>
    <row r="1741" spans="1:9" ht="15" customHeight="1" x14ac:dyDescent="0.25">
      <c r="A1741" s="155" t="s">
        <v>706</v>
      </c>
      <c r="B1741" s="155" t="s">
        <v>2930</v>
      </c>
      <c r="C1741" s="155" t="s">
        <v>364</v>
      </c>
      <c r="D1741" s="155">
        <v>20</v>
      </c>
      <c r="E1741" s="155">
        <v>20</v>
      </c>
      <c r="F1741" s="166">
        <v>41282</v>
      </c>
      <c r="G1741" s="166">
        <v>41278</v>
      </c>
      <c r="H1741" s="157">
        <v>0</v>
      </c>
      <c r="I1741" s="192" t="s">
        <v>1184</v>
      </c>
    </row>
    <row r="1742" spans="1:9" ht="15" customHeight="1" x14ac:dyDescent="0.25">
      <c r="A1742" s="155" t="s">
        <v>2747</v>
      </c>
      <c r="B1742" s="155" t="s">
        <v>2806</v>
      </c>
      <c r="C1742" s="155" t="s">
        <v>2931</v>
      </c>
      <c r="D1742" s="155">
        <v>25</v>
      </c>
      <c r="E1742" s="155">
        <v>25</v>
      </c>
      <c r="F1742" s="166">
        <v>41283</v>
      </c>
      <c r="G1742" s="166">
        <v>41292</v>
      </c>
      <c r="H1742" s="157">
        <v>1</v>
      </c>
    </row>
    <row r="1743" spans="1:9" ht="15" customHeight="1" x14ac:dyDescent="0.25">
      <c r="A1743" s="155" t="s">
        <v>719</v>
      </c>
      <c r="B1743" s="155" t="s">
        <v>720</v>
      </c>
      <c r="C1743" s="155" t="s">
        <v>2932</v>
      </c>
      <c r="D1743" s="155">
        <v>200</v>
      </c>
      <c r="E1743" s="155">
        <v>200</v>
      </c>
      <c r="F1743" s="166">
        <v>41283</v>
      </c>
      <c r="G1743" s="166">
        <v>41290</v>
      </c>
      <c r="H1743" s="157">
        <v>1</v>
      </c>
    </row>
    <row r="1744" spans="1:9" ht="15" customHeight="1" x14ac:dyDescent="0.25">
      <c r="A1744" s="155" t="s">
        <v>657</v>
      </c>
      <c r="B1744" s="155" t="s">
        <v>2933</v>
      </c>
      <c r="C1744" s="155" t="s">
        <v>2934</v>
      </c>
      <c r="D1744" s="155">
        <v>50</v>
      </c>
      <c r="E1744" s="155">
        <v>50</v>
      </c>
      <c r="F1744" s="166">
        <v>41283</v>
      </c>
      <c r="G1744" s="166">
        <v>41285</v>
      </c>
      <c r="H1744" s="157">
        <v>1</v>
      </c>
    </row>
    <row r="1745" spans="1:9" ht="15" customHeight="1" x14ac:dyDescent="0.25">
      <c r="A1745" s="155" t="s">
        <v>2936</v>
      </c>
      <c r="B1745" s="155" t="s">
        <v>2937</v>
      </c>
      <c r="C1745" s="155" t="s">
        <v>2938</v>
      </c>
      <c r="D1745" s="155">
        <v>100</v>
      </c>
      <c r="E1745" s="155">
        <v>100</v>
      </c>
      <c r="F1745" s="166">
        <v>41284</v>
      </c>
      <c r="G1745" s="166">
        <v>41292</v>
      </c>
      <c r="H1745" s="157">
        <v>1</v>
      </c>
    </row>
    <row r="1746" spans="1:9" ht="15" customHeight="1" x14ac:dyDescent="0.25">
      <c r="A1746" s="155" t="s">
        <v>2030</v>
      </c>
      <c r="B1746" s="155" t="s">
        <v>2723</v>
      </c>
      <c r="C1746" s="155" t="s">
        <v>2939</v>
      </c>
      <c r="D1746" s="155">
        <v>20</v>
      </c>
      <c r="E1746" s="155">
        <v>20</v>
      </c>
      <c r="F1746" s="166">
        <v>41284</v>
      </c>
      <c r="G1746" s="166">
        <v>41289</v>
      </c>
      <c r="H1746" s="157">
        <v>1</v>
      </c>
    </row>
    <row r="1747" spans="1:9" ht="15" customHeight="1" x14ac:dyDescent="0.25">
      <c r="A1747" s="155" t="s">
        <v>71</v>
      </c>
      <c r="B1747" s="155" t="s">
        <v>74</v>
      </c>
      <c r="C1747" s="155" t="s">
        <v>2940</v>
      </c>
      <c r="D1747" s="155">
        <v>25</v>
      </c>
      <c r="E1747" s="155">
        <v>25</v>
      </c>
      <c r="F1747" s="166">
        <v>41284</v>
      </c>
      <c r="G1747" s="166">
        <v>41303</v>
      </c>
      <c r="H1747" s="157">
        <v>1</v>
      </c>
      <c r="I1747" s="192" t="s">
        <v>2941</v>
      </c>
    </row>
    <row r="1748" spans="1:9" ht="15" customHeight="1" x14ac:dyDescent="0.25">
      <c r="A1748" s="155" t="s">
        <v>2705</v>
      </c>
      <c r="B1748" s="155" t="s">
        <v>2709</v>
      </c>
      <c r="C1748" s="155" t="s">
        <v>2942</v>
      </c>
      <c r="D1748" s="155">
        <v>865</v>
      </c>
      <c r="E1748" s="155">
        <v>865</v>
      </c>
      <c r="F1748" s="166">
        <v>41284</v>
      </c>
      <c r="G1748" s="166">
        <v>41292</v>
      </c>
      <c r="H1748" s="157">
        <v>1</v>
      </c>
      <c r="I1748" s="192" t="s">
        <v>2950</v>
      </c>
    </row>
    <row r="1749" spans="1:9" ht="15" customHeight="1" x14ac:dyDescent="0.25">
      <c r="A1749" s="155" t="s">
        <v>2705</v>
      </c>
      <c r="B1749" s="155" t="s">
        <v>2706</v>
      </c>
      <c r="C1749" s="155" t="s">
        <v>2707</v>
      </c>
      <c r="D1749" s="155">
        <v>270</v>
      </c>
      <c r="E1749" s="155">
        <v>270</v>
      </c>
      <c r="F1749" s="166">
        <v>41284</v>
      </c>
      <c r="G1749" s="166">
        <v>41292</v>
      </c>
      <c r="H1749" s="157">
        <v>1</v>
      </c>
      <c r="I1749" s="192" t="s">
        <v>2950</v>
      </c>
    </row>
    <row r="1750" spans="1:9" ht="15" customHeight="1" x14ac:dyDescent="0.25">
      <c r="A1750" s="155" t="s">
        <v>2943</v>
      </c>
      <c r="B1750" s="155" t="s">
        <v>2944</v>
      </c>
      <c r="C1750" s="155" t="s">
        <v>2945</v>
      </c>
      <c r="D1750" s="155">
        <v>5</v>
      </c>
      <c r="E1750" s="155">
        <v>5</v>
      </c>
      <c r="F1750" s="166">
        <v>41284</v>
      </c>
      <c r="G1750" s="166">
        <v>41285</v>
      </c>
      <c r="H1750" s="157">
        <v>1</v>
      </c>
    </row>
    <row r="1751" spans="1:9" ht="15" customHeight="1" x14ac:dyDescent="0.25">
      <c r="A1751" s="155" t="s">
        <v>563</v>
      </c>
      <c r="B1751" s="155" t="s">
        <v>2946</v>
      </c>
      <c r="C1751" s="155" t="s">
        <v>2947</v>
      </c>
      <c r="D1751" s="155">
        <v>2</v>
      </c>
      <c r="E1751" s="155">
        <v>2</v>
      </c>
      <c r="F1751" s="166">
        <v>41284</v>
      </c>
      <c r="G1751" s="166">
        <v>41289</v>
      </c>
      <c r="H1751" s="157">
        <v>1</v>
      </c>
    </row>
    <row r="1752" spans="1:9" ht="15" customHeight="1" x14ac:dyDescent="0.25">
      <c r="A1752" s="155" t="s">
        <v>563</v>
      </c>
      <c r="B1752" s="155" t="s">
        <v>2948</v>
      </c>
      <c r="C1752" s="155" t="s">
        <v>2949</v>
      </c>
      <c r="D1752" s="155">
        <v>2</v>
      </c>
      <c r="E1752" s="155">
        <v>2</v>
      </c>
      <c r="F1752" s="166">
        <v>41284</v>
      </c>
      <c r="G1752" s="166">
        <v>41289</v>
      </c>
      <c r="H1752" s="157">
        <v>1</v>
      </c>
    </row>
    <row r="1753" spans="1:9" ht="15" customHeight="1" x14ac:dyDescent="0.25">
      <c r="A1753" s="155" t="s">
        <v>520</v>
      </c>
      <c r="B1753" s="155" t="s">
        <v>964</v>
      </c>
      <c r="C1753" s="155" t="s">
        <v>2951</v>
      </c>
      <c r="D1753" s="155">
        <v>600</v>
      </c>
      <c r="E1753" s="155">
        <v>600</v>
      </c>
      <c r="F1753" s="166">
        <v>41285</v>
      </c>
      <c r="G1753" s="166" t="s">
        <v>829</v>
      </c>
      <c r="H1753" s="157">
        <v>1</v>
      </c>
    </row>
    <row r="1754" spans="1:9" ht="15" customHeight="1" x14ac:dyDescent="0.25">
      <c r="A1754" s="155" t="s">
        <v>261</v>
      </c>
      <c r="B1754" s="155" t="s">
        <v>2952</v>
      </c>
      <c r="C1754" s="155" t="s">
        <v>2953</v>
      </c>
      <c r="D1754" s="155">
        <v>25</v>
      </c>
      <c r="E1754" s="155">
        <v>25</v>
      </c>
      <c r="F1754" s="166">
        <v>41285</v>
      </c>
      <c r="G1754" s="166">
        <v>41292</v>
      </c>
      <c r="H1754" s="157">
        <v>1</v>
      </c>
    </row>
    <row r="1755" spans="1:9" ht="15" customHeight="1" x14ac:dyDescent="0.25">
      <c r="A1755" s="155" t="s">
        <v>71</v>
      </c>
      <c r="B1755" s="155" t="s">
        <v>2730</v>
      </c>
      <c r="C1755" s="155" t="s">
        <v>2954</v>
      </c>
      <c r="D1755" s="155">
        <v>14</v>
      </c>
      <c r="E1755" s="155">
        <v>14</v>
      </c>
      <c r="F1755" s="166">
        <v>41285</v>
      </c>
      <c r="G1755" s="166">
        <v>41296</v>
      </c>
      <c r="H1755" s="157">
        <v>1</v>
      </c>
    </row>
    <row r="1756" spans="1:9" ht="15" customHeight="1" x14ac:dyDescent="0.25">
      <c r="A1756" s="155" t="s">
        <v>261</v>
      </c>
      <c r="B1756" s="155" t="s">
        <v>2955</v>
      </c>
      <c r="C1756" s="155" t="s">
        <v>2956</v>
      </c>
      <c r="D1756" s="155">
        <v>5</v>
      </c>
      <c r="E1756" s="155">
        <v>5</v>
      </c>
      <c r="F1756" s="166">
        <v>41285</v>
      </c>
      <c r="G1756" s="166">
        <v>41284</v>
      </c>
      <c r="H1756" s="157">
        <v>1</v>
      </c>
      <c r="I1756" s="192" t="s">
        <v>2962</v>
      </c>
    </row>
    <row r="1757" spans="1:9" ht="15" customHeight="1" x14ac:dyDescent="0.25">
      <c r="A1757" s="155" t="s">
        <v>71</v>
      </c>
      <c r="B1757" s="155" t="s">
        <v>2957</v>
      </c>
      <c r="C1757" s="155" t="s">
        <v>2958</v>
      </c>
      <c r="D1757" s="155">
        <v>10</v>
      </c>
      <c r="E1757" s="155">
        <v>10</v>
      </c>
      <c r="F1757" s="166">
        <v>41285</v>
      </c>
      <c r="G1757" s="166">
        <v>41284</v>
      </c>
      <c r="H1757" s="157">
        <v>1</v>
      </c>
      <c r="I1757" s="192" t="s">
        <v>2959</v>
      </c>
    </row>
    <row r="1758" spans="1:9" ht="15" customHeight="1" x14ac:dyDescent="0.25">
      <c r="A1758" s="155" t="s">
        <v>71</v>
      </c>
      <c r="B1758" s="155" t="s">
        <v>2730</v>
      </c>
      <c r="C1758" s="155" t="s">
        <v>2961</v>
      </c>
      <c r="D1758" s="155">
        <v>4</v>
      </c>
      <c r="E1758" s="155">
        <v>4</v>
      </c>
      <c r="F1758" s="166">
        <v>41288</v>
      </c>
      <c r="G1758" s="166">
        <v>41296</v>
      </c>
      <c r="H1758" s="157">
        <v>1</v>
      </c>
    </row>
    <row r="1759" spans="1:9" ht="15" customHeight="1" x14ac:dyDescent="0.25">
      <c r="A1759" s="155" t="s">
        <v>71</v>
      </c>
      <c r="B1759" s="155" t="s">
        <v>74</v>
      </c>
      <c r="C1759" s="155" t="s">
        <v>2963</v>
      </c>
      <c r="D1759" s="155">
        <v>25</v>
      </c>
      <c r="E1759" s="155">
        <v>25</v>
      </c>
      <c r="F1759" s="166">
        <v>41289</v>
      </c>
      <c r="G1759" s="166">
        <v>41303</v>
      </c>
      <c r="H1759" s="157">
        <v>1</v>
      </c>
    </row>
    <row r="1760" spans="1:9" ht="15" customHeight="1" x14ac:dyDescent="0.25">
      <c r="A1760" s="155" t="s">
        <v>2964</v>
      </c>
      <c r="B1760" s="155" t="s">
        <v>2318</v>
      </c>
      <c r="C1760" s="155" t="s">
        <v>2965</v>
      </c>
      <c r="D1760" s="155">
        <v>200</v>
      </c>
      <c r="E1760" s="155">
        <v>200</v>
      </c>
      <c r="F1760" s="166">
        <v>41289</v>
      </c>
      <c r="G1760" s="166">
        <v>41292</v>
      </c>
      <c r="H1760" s="157">
        <v>1</v>
      </c>
    </row>
    <row r="1761" spans="1:9" ht="15" customHeight="1" x14ac:dyDescent="0.25">
      <c r="A1761" s="155" t="s">
        <v>2964</v>
      </c>
      <c r="B1761" s="155" t="s">
        <v>2318</v>
      </c>
      <c r="C1761" s="155" t="s">
        <v>161</v>
      </c>
      <c r="D1761" s="155">
        <v>300</v>
      </c>
      <c r="E1761" s="155">
        <v>300</v>
      </c>
      <c r="F1761" s="166">
        <v>41289</v>
      </c>
      <c r="G1761" s="166">
        <v>41292</v>
      </c>
      <c r="H1761" s="157">
        <v>1</v>
      </c>
    </row>
    <row r="1762" spans="1:9" ht="15" customHeight="1" x14ac:dyDescent="0.25">
      <c r="A1762" s="155" t="s">
        <v>1554</v>
      </c>
      <c r="B1762" s="155" t="s">
        <v>2966</v>
      </c>
      <c r="C1762" s="155" t="s">
        <v>2967</v>
      </c>
      <c r="D1762" s="155">
        <v>12</v>
      </c>
      <c r="E1762" s="155">
        <v>10</v>
      </c>
      <c r="F1762" s="166">
        <v>41289</v>
      </c>
      <c r="G1762" s="166">
        <v>41292</v>
      </c>
      <c r="H1762" s="157">
        <v>1</v>
      </c>
    </row>
    <row r="1763" spans="1:9" ht="15" customHeight="1" x14ac:dyDescent="0.25">
      <c r="A1763" s="155" t="s">
        <v>820</v>
      </c>
      <c r="B1763" s="155" t="s">
        <v>2968</v>
      </c>
      <c r="C1763" s="155" t="s">
        <v>2969</v>
      </c>
      <c r="D1763" s="155">
        <v>50</v>
      </c>
      <c r="E1763" s="155">
        <v>54</v>
      </c>
      <c r="F1763" s="166">
        <v>41290</v>
      </c>
      <c r="G1763" s="166">
        <v>41292</v>
      </c>
      <c r="H1763" s="157">
        <v>1</v>
      </c>
    </row>
    <row r="1764" spans="1:9" ht="15" customHeight="1" x14ac:dyDescent="0.25">
      <c r="A1764" s="155" t="s">
        <v>71</v>
      </c>
      <c r="B1764" s="155" t="s">
        <v>2730</v>
      </c>
      <c r="C1764" s="155" t="s">
        <v>2971</v>
      </c>
      <c r="D1764" s="155">
        <v>4</v>
      </c>
      <c r="E1764" s="155">
        <v>4</v>
      </c>
      <c r="F1764" s="166">
        <v>41290</v>
      </c>
      <c r="G1764" s="166">
        <v>41305</v>
      </c>
      <c r="H1764" s="157">
        <v>1</v>
      </c>
    </row>
    <row r="1765" spans="1:9" ht="15" customHeight="1" x14ac:dyDescent="0.25">
      <c r="A1765" s="155" t="s">
        <v>1492</v>
      </c>
      <c r="B1765" s="155" t="s">
        <v>2726</v>
      </c>
      <c r="C1765" s="155" t="s">
        <v>2970</v>
      </c>
      <c r="D1765" s="155">
        <v>4</v>
      </c>
      <c r="E1765" s="155">
        <v>4</v>
      </c>
      <c r="F1765" s="166">
        <v>41290</v>
      </c>
      <c r="G1765" s="166">
        <v>41296</v>
      </c>
      <c r="H1765" s="157">
        <v>1</v>
      </c>
    </row>
    <row r="1766" spans="1:9" ht="15" customHeight="1" x14ac:dyDescent="0.25">
      <c r="A1766" s="155" t="s">
        <v>2705</v>
      </c>
      <c r="B1766" s="155" t="s">
        <v>2706</v>
      </c>
      <c r="C1766" s="155" t="s">
        <v>2707</v>
      </c>
      <c r="D1766" s="155">
        <v>1000</v>
      </c>
      <c r="E1766" s="155">
        <v>270</v>
      </c>
      <c r="F1766" s="166">
        <v>41290</v>
      </c>
      <c r="G1766" s="166">
        <v>41305</v>
      </c>
      <c r="H1766" s="157">
        <v>1</v>
      </c>
      <c r="I1766" s="192" t="s">
        <v>2950</v>
      </c>
    </row>
    <row r="1767" spans="1:9" ht="15" customHeight="1" x14ac:dyDescent="0.25">
      <c r="A1767" s="155" t="s">
        <v>29</v>
      </c>
      <c r="B1767" s="155" t="s">
        <v>2972</v>
      </c>
      <c r="C1767" s="155" t="s">
        <v>2973</v>
      </c>
      <c r="D1767" s="155">
        <v>5</v>
      </c>
      <c r="E1767" s="155">
        <v>5</v>
      </c>
      <c r="F1767" s="166">
        <v>41290</v>
      </c>
      <c r="G1767" s="166">
        <v>41292</v>
      </c>
      <c r="H1767" s="157">
        <v>1</v>
      </c>
    </row>
    <row r="1768" spans="1:9" ht="15" customHeight="1" x14ac:dyDescent="0.25">
      <c r="A1768" s="155" t="s">
        <v>2769</v>
      </c>
      <c r="B1768" s="155" t="s">
        <v>2977</v>
      </c>
      <c r="C1768" s="155" t="s">
        <v>2771</v>
      </c>
      <c r="D1768" s="155">
        <v>200</v>
      </c>
      <c r="E1768" s="155">
        <v>20</v>
      </c>
      <c r="F1768" s="166">
        <v>41290</v>
      </c>
      <c r="G1768" s="166">
        <v>40913</v>
      </c>
      <c r="H1768" s="157">
        <v>1</v>
      </c>
      <c r="I1768" s="192" t="s">
        <v>2978</v>
      </c>
    </row>
    <row r="1769" spans="1:9" ht="15" customHeight="1" x14ac:dyDescent="0.25">
      <c r="A1769" s="155" t="s">
        <v>2769</v>
      </c>
      <c r="B1769" s="155" t="s">
        <v>2976</v>
      </c>
      <c r="C1769" s="155" t="s">
        <v>819</v>
      </c>
      <c r="D1769" s="155">
        <v>200</v>
      </c>
      <c r="E1769" s="155">
        <v>16</v>
      </c>
      <c r="F1769" s="166">
        <v>41290</v>
      </c>
      <c r="G1769" s="166">
        <v>41285</v>
      </c>
      <c r="H1769" s="157">
        <v>1</v>
      </c>
    </row>
    <row r="1770" spans="1:9" ht="15" customHeight="1" x14ac:dyDescent="0.25">
      <c r="A1770" s="155" t="s">
        <v>2769</v>
      </c>
      <c r="B1770" s="155" t="s">
        <v>2975</v>
      </c>
      <c r="C1770" s="155" t="s">
        <v>294</v>
      </c>
      <c r="D1770" s="155">
        <v>200</v>
      </c>
      <c r="E1770" s="155">
        <v>178</v>
      </c>
      <c r="F1770" s="166">
        <v>41290</v>
      </c>
      <c r="G1770" s="166">
        <v>41290</v>
      </c>
      <c r="H1770" s="157">
        <v>1</v>
      </c>
    </row>
    <row r="1771" spans="1:9" ht="15" customHeight="1" x14ac:dyDescent="0.25">
      <c r="A1771" s="155" t="s">
        <v>2769</v>
      </c>
      <c r="B1771" s="155" t="s">
        <v>2974</v>
      </c>
      <c r="C1771" s="155" t="s">
        <v>2480</v>
      </c>
      <c r="D1771" s="155">
        <v>200</v>
      </c>
      <c r="E1771" s="155">
        <v>36</v>
      </c>
      <c r="F1771" s="166">
        <v>41290</v>
      </c>
      <c r="G1771" s="166">
        <v>41299</v>
      </c>
      <c r="H1771" s="157">
        <v>1</v>
      </c>
    </row>
    <row r="1772" spans="1:9" ht="15" customHeight="1" x14ac:dyDescent="0.25">
      <c r="A1772" s="155" t="s">
        <v>634</v>
      </c>
      <c r="B1772" s="155" t="s">
        <v>1909</v>
      </c>
      <c r="C1772" s="155" t="s">
        <v>2979</v>
      </c>
      <c r="D1772" s="155">
        <v>6</v>
      </c>
      <c r="E1772" s="155">
        <v>6</v>
      </c>
      <c r="F1772" s="166">
        <v>41291</v>
      </c>
      <c r="G1772" s="166">
        <v>41183</v>
      </c>
      <c r="H1772" s="157">
        <v>1</v>
      </c>
      <c r="I1772" s="192" t="s">
        <v>1847</v>
      </c>
    </row>
    <row r="1773" spans="1:9" ht="15" customHeight="1" x14ac:dyDescent="0.25">
      <c r="A1773" s="155" t="s">
        <v>145</v>
      </c>
      <c r="B1773" s="155" t="s">
        <v>2138</v>
      </c>
      <c r="C1773" s="155" t="s">
        <v>2980</v>
      </c>
      <c r="D1773" s="155">
        <v>10</v>
      </c>
      <c r="E1773" s="155">
        <v>10</v>
      </c>
      <c r="F1773" s="166">
        <v>41291</v>
      </c>
      <c r="G1773" s="166">
        <v>41302</v>
      </c>
      <c r="H1773" s="157">
        <v>1</v>
      </c>
    </row>
    <row r="1774" spans="1:9" ht="15" customHeight="1" x14ac:dyDescent="0.25">
      <c r="A1774" s="155" t="s">
        <v>12</v>
      </c>
      <c r="B1774" s="155" t="s">
        <v>1334</v>
      </c>
      <c r="C1774" s="155" t="s">
        <v>2981</v>
      </c>
      <c r="D1774" s="155">
        <v>10</v>
      </c>
      <c r="E1774" s="155">
        <v>10</v>
      </c>
      <c r="F1774" s="166">
        <v>41291</v>
      </c>
      <c r="G1774" s="166">
        <v>41295</v>
      </c>
      <c r="H1774" s="157">
        <v>1</v>
      </c>
    </row>
    <row r="1775" spans="1:9" ht="15" customHeight="1" x14ac:dyDescent="0.25">
      <c r="A1775" s="155" t="s">
        <v>136</v>
      </c>
      <c r="B1775" s="155" t="s">
        <v>2982</v>
      </c>
      <c r="C1775" s="155" t="s">
        <v>2983</v>
      </c>
      <c r="D1775" s="155">
        <v>250</v>
      </c>
      <c r="E1775" s="155">
        <v>250</v>
      </c>
      <c r="F1775" s="166">
        <v>41291</v>
      </c>
      <c r="G1775" s="166">
        <v>41296</v>
      </c>
      <c r="H1775" s="157">
        <v>1</v>
      </c>
    </row>
    <row r="1776" spans="1:9" ht="15" customHeight="1" x14ac:dyDescent="0.25">
      <c r="A1776" s="155" t="s">
        <v>254</v>
      </c>
      <c r="B1776" s="155" t="s">
        <v>255</v>
      </c>
      <c r="C1776" s="155" t="s">
        <v>2984</v>
      </c>
      <c r="D1776" s="155">
        <v>50</v>
      </c>
      <c r="E1776" s="155">
        <v>50</v>
      </c>
      <c r="F1776" s="166">
        <v>41291</v>
      </c>
      <c r="G1776" s="166">
        <v>41295</v>
      </c>
      <c r="H1776" s="157">
        <v>1</v>
      </c>
    </row>
    <row r="1777" spans="1:9" ht="15" customHeight="1" x14ac:dyDescent="0.25">
      <c r="A1777" s="155" t="s">
        <v>820</v>
      </c>
      <c r="B1777" s="155" t="s">
        <v>1002</v>
      </c>
      <c r="C1777" s="155" t="s">
        <v>2985</v>
      </c>
      <c r="D1777" s="155">
        <v>42</v>
      </c>
      <c r="E1777" s="155">
        <v>42</v>
      </c>
      <c r="F1777" s="166">
        <v>41291</v>
      </c>
      <c r="G1777" s="166">
        <v>41293</v>
      </c>
      <c r="H1777" s="157">
        <v>1</v>
      </c>
    </row>
    <row r="1778" spans="1:9" ht="15" customHeight="1" x14ac:dyDescent="0.25">
      <c r="A1778" s="155" t="s">
        <v>71</v>
      </c>
      <c r="B1778" s="155" t="s">
        <v>2986</v>
      </c>
      <c r="C1778" s="155" t="s">
        <v>2987</v>
      </c>
      <c r="D1778" s="155">
        <v>10</v>
      </c>
      <c r="E1778" s="155">
        <v>10</v>
      </c>
      <c r="F1778" s="166">
        <v>41285</v>
      </c>
      <c r="G1778" s="166">
        <v>41291</v>
      </c>
      <c r="H1778" s="157">
        <v>1</v>
      </c>
    </row>
    <row r="1779" spans="1:9" ht="15" customHeight="1" x14ac:dyDescent="0.25">
      <c r="A1779" s="155" t="s">
        <v>71</v>
      </c>
      <c r="B1779" s="155" t="s">
        <v>2988</v>
      </c>
      <c r="C1779" s="155" t="s">
        <v>364</v>
      </c>
      <c r="D1779" s="155">
        <v>10</v>
      </c>
      <c r="E1779" s="155">
        <v>10</v>
      </c>
      <c r="F1779" s="166">
        <v>41285</v>
      </c>
      <c r="G1779" s="166">
        <v>41291</v>
      </c>
      <c r="H1779" s="157">
        <v>1</v>
      </c>
    </row>
    <row r="1780" spans="1:9" ht="15" customHeight="1" x14ac:dyDescent="0.25">
      <c r="A1780" s="155" t="s">
        <v>71</v>
      </c>
      <c r="B1780" s="155" t="s">
        <v>2989</v>
      </c>
      <c r="C1780" s="155" t="s">
        <v>161</v>
      </c>
      <c r="D1780" s="155">
        <v>10</v>
      </c>
      <c r="E1780" s="155">
        <v>10</v>
      </c>
      <c r="F1780" s="166">
        <v>41285</v>
      </c>
      <c r="G1780" s="166">
        <v>41291</v>
      </c>
      <c r="H1780" s="157">
        <v>1</v>
      </c>
    </row>
    <row r="1781" spans="1:9" ht="15" customHeight="1" x14ac:dyDescent="0.25">
      <c r="A1781" s="155" t="s">
        <v>12</v>
      </c>
      <c r="B1781" s="155" t="s">
        <v>2990</v>
      </c>
      <c r="C1781" s="155" t="s">
        <v>2991</v>
      </c>
      <c r="D1781" s="155">
        <v>10</v>
      </c>
      <c r="E1781" s="155">
        <v>10</v>
      </c>
      <c r="F1781" s="166">
        <v>41285</v>
      </c>
      <c r="G1781" s="166">
        <v>41297</v>
      </c>
      <c r="H1781" s="157">
        <v>1</v>
      </c>
    </row>
    <row r="1782" spans="1:9" ht="15" customHeight="1" x14ac:dyDescent="0.25">
      <c r="A1782" s="155" t="s">
        <v>12</v>
      </c>
      <c r="B1782" s="155" t="s">
        <v>156</v>
      </c>
      <c r="C1782" s="155" t="s">
        <v>364</v>
      </c>
      <c r="D1782" s="155">
        <v>10</v>
      </c>
      <c r="E1782" s="155">
        <v>10</v>
      </c>
      <c r="F1782" s="166">
        <v>41285</v>
      </c>
      <c r="G1782" s="166">
        <v>41297</v>
      </c>
      <c r="H1782" s="157">
        <v>1</v>
      </c>
    </row>
    <row r="1783" spans="1:9" ht="15" customHeight="1" x14ac:dyDescent="0.25">
      <c r="A1783" s="155" t="s">
        <v>12</v>
      </c>
      <c r="B1783" s="155" t="s">
        <v>2497</v>
      </c>
      <c r="C1783" s="155" t="s">
        <v>161</v>
      </c>
      <c r="D1783" s="155">
        <v>10</v>
      </c>
      <c r="E1783" s="155">
        <v>10</v>
      </c>
      <c r="F1783" s="166">
        <v>41285</v>
      </c>
      <c r="G1783" s="166">
        <v>41297</v>
      </c>
      <c r="H1783" s="157">
        <v>1</v>
      </c>
    </row>
    <row r="1784" spans="1:9" ht="15" customHeight="1" x14ac:dyDescent="0.25">
      <c r="A1784" s="155" t="s">
        <v>12</v>
      </c>
      <c r="B1784" s="155" t="s">
        <v>1233</v>
      </c>
      <c r="C1784" s="155" t="s">
        <v>316</v>
      </c>
      <c r="D1784" s="155">
        <v>10</v>
      </c>
      <c r="E1784" s="155">
        <v>10</v>
      </c>
      <c r="F1784" s="166">
        <v>41285</v>
      </c>
      <c r="G1784" s="166">
        <v>41297</v>
      </c>
      <c r="H1784" s="157">
        <v>1</v>
      </c>
    </row>
    <row r="1785" spans="1:9" ht="15" customHeight="1" x14ac:dyDescent="0.25">
      <c r="A1785" s="155" t="s">
        <v>731</v>
      </c>
      <c r="B1785" s="155" t="s">
        <v>295</v>
      </c>
      <c r="C1785" s="155" t="s">
        <v>2992</v>
      </c>
      <c r="D1785" s="155">
        <v>25</v>
      </c>
      <c r="E1785" s="155">
        <v>25</v>
      </c>
      <c r="F1785" s="166">
        <v>41285</v>
      </c>
      <c r="G1785" s="166">
        <v>41299</v>
      </c>
      <c r="H1785" s="157">
        <v>1</v>
      </c>
    </row>
    <row r="1786" spans="1:9" ht="15" customHeight="1" x14ac:dyDescent="0.25">
      <c r="A1786" s="155" t="s">
        <v>2096</v>
      </c>
      <c r="B1786" s="155" t="s">
        <v>2097</v>
      </c>
      <c r="C1786" s="155" t="s">
        <v>2993</v>
      </c>
      <c r="D1786" s="155">
        <v>250</v>
      </c>
      <c r="E1786" s="155">
        <v>273</v>
      </c>
      <c r="F1786" s="166">
        <v>41295</v>
      </c>
      <c r="G1786" s="166">
        <v>41298</v>
      </c>
      <c r="H1786" s="157">
        <v>1</v>
      </c>
    </row>
    <row r="1787" spans="1:9" ht="15" customHeight="1" x14ac:dyDescent="0.25">
      <c r="A1787" s="155" t="s">
        <v>65</v>
      </c>
      <c r="B1787" s="155" t="s">
        <v>2994</v>
      </c>
      <c r="C1787" s="155" t="s">
        <v>2995</v>
      </c>
      <c r="D1787" s="155">
        <v>200</v>
      </c>
      <c r="E1787" s="155">
        <v>200</v>
      </c>
      <c r="F1787" s="166">
        <v>41295</v>
      </c>
      <c r="G1787" s="166">
        <v>41302</v>
      </c>
      <c r="H1787" s="157">
        <v>1</v>
      </c>
    </row>
    <row r="1788" spans="1:9" ht="15" customHeight="1" x14ac:dyDescent="0.25">
      <c r="A1788" s="155" t="s">
        <v>115</v>
      </c>
      <c r="B1788" s="155" t="s">
        <v>116</v>
      </c>
      <c r="C1788" s="155" t="s">
        <v>2996</v>
      </c>
      <c r="D1788" s="155">
        <v>31</v>
      </c>
      <c r="E1788" s="155">
        <v>20</v>
      </c>
      <c r="F1788" s="166">
        <v>41295</v>
      </c>
      <c r="G1788" s="166">
        <v>41289</v>
      </c>
      <c r="H1788" s="157">
        <v>1</v>
      </c>
      <c r="I1788" s="192" t="s">
        <v>1847</v>
      </c>
    </row>
    <row r="1789" spans="1:9" ht="15" customHeight="1" x14ac:dyDescent="0.25">
      <c r="A1789" s="155" t="s">
        <v>1145</v>
      </c>
      <c r="B1789" s="155" t="s">
        <v>2594</v>
      </c>
      <c r="C1789" s="155" t="s">
        <v>2997</v>
      </c>
      <c r="D1789" s="155">
        <v>20</v>
      </c>
      <c r="E1789" s="155">
        <v>20</v>
      </c>
      <c r="F1789" s="166">
        <v>41296</v>
      </c>
      <c r="G1789" s="166">
        <v>41309</v>
      </c>
      <c r="H1789" s="157">
        <v>1</v>
      </c>
    </row>
    <row r="1790" spans="1:9" ht="15" customHeight="1" x14ac:dyDescent="0.25">
      <c r="A1790" s="155" t="s">
        <v>46</v>
      </c>
      <c r="B1790" s="155" t="s">
        <v>1417</v>
      </c>
      <c r="C1790" s="155" t="s">
        <v>2998</v>
      </c>
      <c r="D1790" s="155">
        <v>55</v>
      </c>
      <c r="E1790" s="155">
        <v>55</v>
      </c>
      <c r="F1790" s="166">
        <v>41296</v>
      </c>
      <c r="G1790" s="166">
        <v>41298</v>
      </c>
      <c r="H1790" s="157">
        <v>1</v>
      </c>
    </row>
    <row r="1791" spans="1:9" ht="15" customHeight="1" x14ac:dyDescent="0.25">
      <c r="A1791" s="155" t="s">
        <v>520</v>
      </c>
      <c r="B1791" s="155" t="s">
        <v>2999</v>
      </c>
      <c r="C1791" s="155" t="s">
        <v>3000</v>
      </c>
      <c r="D1791" s="155">
        <v>50</v>
      </c>
      <c r="E1791" s="155">
        <v>50</v>
      </c>
      <c r="F1791" s="166">
        <v>41296</v>
      </c>
      <c r="G1791" s="166">
        <v>41309</v>
      </c>
      <c r="H1791" s="157">
        <v>1</v>
      </c>
      <c r="I1791" s="192" t="s">
        <v>2891</v>
      </c>
    </row>
    <row r="1792" spans="1:9" ht="15" customHeight="1" x14ac:dyDescent="0.25">
      <c r="A1792" s="155" t="s">
        <v>78</v>
      </c>
      <c r="B1792" s="155" t="s">
        <v>79</v>
      </c>
      <c r="C1792" s="155" t="s">
        <v>3001</v>
      </c>
      <c r="D1792" s="155">
        <v>20</v>
      </c>
      <c r="E1792" s="155">
        <v>20</v>
      </c>
      <c r="F1792" s="166">
        <v>41296</v>
      </c>
      <c r="G1792" s="166">
        <v>41299</v>
      </c>
      <c r="H1792" s="157">
        <v>1</v>
      </c>
    </row>
    <row r="1793" spans="1:9" ht="15" customHeight="1" x14ac:dyDescent="0.25">
      <c r="A1793" s="155" t="s">
        <v>286</v>
      </c>
      <c r="B1793" s="155" t="s">
        <v>3002</v>
      </c>
      <c r="C1793" s="155" t="s">
        <v>3003</v>
      </c>
      <c r="D1793" s="155">
        <v>25</v>
      </c>
      <c r="E1793" s="155">
        <v>25</v>
      </c>
      <c r="F1793" s="166">
        <v>41296</v>
      </c>
      <c r="G1793" s="166">
        <v>41299</v>
      </c>
      <c r="H1793" s="157">
        <v>1</v>
      </c>
    </row>
    <row r="1794" spans="1:9" ht="15" customHeight="1" x14ac:dyDescent="0.25">
      <c r="A1794" s="155" t="s">
        <v>2921</v>
      </c>
      <c r="B1794" s="155" t="s">
        <v>2922</v>
      </c>
      <c r="C1794" s="155" t="s">
        <v>3004</v>
      </c>
      <c r="D1794" s="155">
        <v>40</v>
      </c>
      <c r="E1794" s="155">
        <v>40</v>
      </c>
      <c r="F1794" s="166">
        <v>41296</v>
      </c>
      <c r="G1794" s="166">
        <v>41299</v>
      </c>
      <c r="H1794" s="157">
        <v>1</v>
      </c>
    </row>
    <row r="1795" spans="1:9" ht="15" customHeight="1" x14ac:dyDescent="0.25">
      <c r="A1795" s="155" t="s">
        <v>3005</v>
      </c>
      <c r="B1795" s="155" t="s">
        <v>3006</v>
      </c>
      <c r="C1795" s="155" t="s">
        <v>3007</v>
      </c>
      <c r="D1795" s="155">
        <v>10</v>
      </c>
      <c r="E1795" s="155">
        <v>10</v>
      </c>
      <c r="F1795" s="166">
        <v>41296</v>
      </c>
      <c r="G1795" s="166">
        <v>41299</v>
      </c>
      <c r="H1795" s="157">
        <v>1</v>
      </c>
    </row>
    <row r="1796" spans="1:9" ht="15" customHeight="1" x14ac:dyDescent="0.25">
      <c r="A1796" s="155" t="s">
        <v>2129</v>
      </c>
      <c r="B1796" s="155" t="s">
        <v>3008</v>
      </c>
      <c r="C1796" s="155" t="s">
        <v>3009</v>
      </c>
      <c r="D1796" s="155">
        <v>3</v>
      </c>
      <c r="E1796" s="155">
        <v>2</v>
      </c>
      <c r="F1796" s="166">
        <v>41297</v>
      </c>
      <c r="G1796" s="166">
        <v>41302</v>
      </c>
      <c r="H1796" s="157">
        <v>1</v>
      </c>
      <c r="I1796" s="192" t="s">
        <v>3010</v>
      </c>
    </row>
    <row r="1797" spans="1:9" ht="15" customHeight="1" x14ac:dyDescent="0.25">
      <c r="A1797" s="155" t="s">
        <v>3011</v>
      </c>
      <c r="B1797" s="155" t="s">
        <v>3012</v>
      </c>
      <c r="C1797" s="155" t="s">
        <v>3013</v>
      </c>
      <c r="D1797" s="155">
        <v>2</v>
      </c>
      <c r="E1797" s="155">
        <v>2</v>
      </c>
      <c r="F1797" s="166">
        <v>41297</v>
      </c>
      <c r="G1797" s="166">
        <v>41302</v>
      </c>
      <c r="H1797" s="157">
        <v>1</v>
      </c>
    </row>
    <row r="1798" spans="1:9" ht="15" customHeight="1" x14ac:dyDescent="0.25">
      <c r="A1798" s="155" t="s">
        <v>286</v>
      </c>
      <c r="B1798" s="155" t="s">
        <v>3014</v>
      </c>
      <c r="C1798" s="155" t="s">
        <v>3015</v>
      </c>
      <c r="D1798" s="155">
        <v>25</v>
      </c>
      <c r="E1798" s="155">
        <v>25</v>
      </c>
      <c r="F1798" s="166">
        <v>41297</v>
      </c>
      <c r="G1798" s="166">
        <v>41299</v>
      </c>
      <c r="H1798" s="157">
        <v>1</v>
      </c>
    </row>
    <row r="1799" spans="1:9" ht="15" customHeight="1" x14ac:dyDescent="0.25">
      <c r="A1799" s="155" t="s">
        <v>679</v>
      </c>
      <c r="B1799" s="155" t="s">
        <v>697</v>
      </c>
      <c r="C1799" s="155" t="s">
        <v>3016</v>
      </c>
      <c r="D1799" s="155">
        <v>32</v>
      </c>
      <c r="E1799" s="155">
        <v>32</v>
      </c>
      <c r="F1799" s="166">
        <v>41297</v>
      </c>
      <c r="G1799" s="166">
        <v>41304</v>
      </c>
      <c r="H1799" s="157">
        <v>1</v>
      </c>
    </row>
    <row r="1800" spans="1:9" ht="15" customHeight="1" x14ac:dyDescent="0.25">
      <c r="A1800" s="155" t="s">
        <v>65</v>
      </c>
      <c r="B1800" s="155" t="s">
        <v>547</v>
      </c>
      <c r="C1800" s="155" t="s">
        <v>3017</v>
      </c>
      <c r="D1800" s="155">
        <v>50</v>
      </c>
      <c r="E1800" s="155">
        <v>50</v>
      </c>
      <c r="F1800" s="166">
        <v>41298</v>
      </c>
      <c r="G1800" s="166">
        <v>41306</v>
      </c>
      <c r="H1800" s="157">
        <v>1</v>
      </c>
    </row>
    <row r="1801" spans="1:9" ht="15" customHeight="1" x14ac:dyDescent="0.25">
      <c r="A1801" s="155" t="s">
        <v>65</v>
      </c>
      <c r="B1801" s="155" t="s">
        <v>1501</v>
      </c>
      <c r="C1801" s="155" t="s">
        <v>3018</v>
      </c>
      <c r="D1801" s="155">
        <v>250</v>
      </c>
      <c r="E1801" s="155">
        <v>250</v>
      </c>
      <c r="F1801" s="166">
        <v>41298</v>
      </c>
      <c r="G1801" s="166">
        <v>41306</v>
      </c>
      <c r="H1801" s="157">
        <v>1</v>
      </c>
    </row>
    <row r="1802" spans="1:9" ht="15" customHeight="1" x14ac:dyDescent="0.25">
      <c r="A1802" s="155" t="s">
        <v>786</v>
      </c>
      <c r="B1802" s="155" t="s">
        <v>1197</v>
      </c>
      <c r="C1802" s="155" t="s">
        <v>3019</v>
      </c>
      <c r="D1802" s="155">
        <v>1008</v>
      </c>
      <c r="E1802" s="155">
        <v>1008</v>
      </c>
      <c r="F1802" s="166">
        <v>41298</v>
      </c>
      <c r="G1802" s="166">
        <v>41302</v>
      </c>
      <c r="H1802" s="157">
        <v>1</v>
      </c>
    </row>
    <row r="1803" spans="1:9" ht="15" customHeight="1" x14ac:dyDescent="0.25">
      <c r="A1803" s="155" t="s">
        <v>46</v>
      </c>
      <c r="B1803" s="155" t="s">
        <v>1417</v>
      </c>
      <c r="C1803" s="155" t="s">
        <v>3020</v>
      </c>
      <c r="D1803" s="155">
        <v>45</v>
      </c>
      <c r="E1803" s="155">
        <v>45</v>
      </c>
      <c r="F1803" s="166">
        <v>41298</v>
      </c>
      <c r="G1803" s="166">
        <v>41302</v>
      </c>
      <c r="H1803" s="157">
        <v>1</v>
      </c>
    </row>
    <row r="1804" spans="1:9" ht="15" customHeight="1" x14ac:dyDescent="0.25">
      <c r="A1804" s="155" t="s">
        <v>261</v>
      </c>
      <c r="B1804" s="155" t="s">
        <v>3021</v>
      </c>
      <c r="C1804" s="155" t="s">
        <v>3022</v>
      </c>
      <c r="D1804" s="155">
        <v>3</v>
      </c>
      <c r="E1804" s="155">
        <v>3</v>
      </c>
      <c r="F1804" s="166">
        <v>41298</v>
      </c>
      <c r="G1804" s="166">
        <v>41303</v>
      </c>
      <c r="H1804" s="157">
        <v>1</v>
      </c>
    </row>
    <row r="1805" spans="1:9" ht="15" customHeight="1" x14ac:dyDescent="0.25">
      <c r="A1805" s="155" t="s">
        <v>261</v>
      </c>
      <c r="B1805" s="155" t="s">
        <v>3023</v>
      </c>
      <c r="C1805" s="155" t="s">
        <v>364</v>
      </c>
      <c r="D1805" s="155">
        <v>3</v>
      </c>
      <c r="E1805" s="155">
        <v>3</v>
      </c>
      <c r="F1805" s="166">
        <v>41298</v>
      </c>
      <c r="G1805" s="166">
        <v>41303</v>
      </c>
      <c r="H1805" s="157">
        <v>1</v>
      </c>
    </row>
    <row r="1806" spans="1:9" ht="15" customHeight="1" x14ac:dyDescent="0.25">
      <c r="A1806" s="155" t="s">
        <v>634</v>
      </c>
      <c r="B1806" s="155" t="s">
        <v>2614</v>
      </c>
      <c r="C1806" s="155" t="s">
        <v>3024</v>
      </c>
      <c r="D1806" s="155">
        <v>138</v>
      </c>
      <c r="E1806" s="155">
        <v>138</v>
      </c>
      <c r="F1806" s="166">
        <v>41298</v>
      </c>
      <c r="G1806" s="166" t="s">
        <v>2146</v>
      </c>
      <c r="H1806" s="157">
        <v>1</v>
      </c>
      <c r="I1806" s="192" t="s">
        <v>2167</v>
      </c>
    </row>
    <row r="1807" spans="1:9" ht="15" customHeight="1" x14ac:dyDescent="0.25">
      <c r="A1807" s="155" t="s">
        <v>2705</v>
      </c>
      <c r="B1807" s="155" t="s">
        <v>2706</v>
      </c>
      <c r="C1807" s="155" t="s">
        <v>2707</v>
      </c>
      <c r="D1807" s="155">
        <v>230</v>
      </c>
      <c r="E1807" s="155">
        <v>230</v>
      </c>
      <c r="F1807" s="166">
        <v>41298</v>
      </c>
      <c r="G1807" s="166" t="s">
        <v>3025</v>
      </c>
      <c r="H1807" s="157">
        <v>1</v>
      </c>
    </row>
    <row r="1808" spans="1:9" ht="15" customHeight="1" x14ac:dyDescent="0.25">
      <c r="A1808" s="155" t="s">
        <v>3026</v>
      </c>
      <c r="B1808" s="155" t="s">
        <v>3028</v>
      </c>
      <c r="C1808" s="155" t="s">
        <v>3027</v>
      </c>
      <c r="D1808" s="155">
        <v>4</v>
      </c>
      <c r="E1808" s="155">
        <v>4</v>
      </c>
      <c r="F1808" s="166">
        <v>41298</v>
      </c>
      <c r="G1808" s="166">
        <v>41302</v>
      </c>
      <c r="H1808" s="157">
        <v>1</v>
      </c>
    </row>
    <row r="1809" spans="1:9" ht="15" customHeight="1" x14ac:dyDescent="0.25">
      <c r="A1809" s="155" t="s">
        <v>2714</v>
      </c>
      <c r="B1809" s="155" t="s">
        <v>3029</v>
      </c>
      <c r="C1809" s="155" t="s">
        <v>3030</v>
      </c>
      <c r="D1809" s="155">
        <v>500</v>
      </c>
      <c r="E1809" s="155">
        <v>500</v>
      </c>
      <c r="F1809" s="166">
        <v>41299</v>
      </c>
      <c r="G1809" s="166">
        <v>41304</v>
      </c>
      <c r="H1809" s="157">
        <v>1</v>
      </c>
    </row>
    <row r="1810" spans="1:9" ht="15" customHeight="1" x14ac:dyDescent="0.25">
      <c r="A1810" s="155" t="s">
        <v>2714</v>
      </c>
      <c r="B1810" s="155" t="s">
        <v>736</v>
      </c>
      <c r="C1810" s="155" t="s">
        <v>161</v>
      </c>
      <c r="D1810" s="155">
        <v>250</v>
      </c>
      <c r="E1810" s="155">
        <v>250</v>
      </c>
      <c r="F1810" s="166">
        <v>41299</v>
      </c>
      <c r="G1810" s="166">
        <v>41304</v>
      </c>
      <c r="H1810" s="157">
        <v>1</v>
      </c>
    </row>
    <row r="1811" spans="1:9" ht="15" customHeight="1" x14ac:dyDescent="0.25">
      <c r="A1811" s="155" t="s">
        <v>2030</v>
      </c>
      <c r="B1811" s="155" t="s">
        <v>3031</v>
      </c>
      <c r="C1811" s="155" t="s">
        <v>3032</v>
      </c>
      <c r="D1811" s="155">
        <v>150</v>
      </c>
      <c r="E1811" s="155">
        <v>150</v>
      </c>
      <c r="F1811" s="166">
        <v>41299</v>
      </c>
      <c r="G1811" s="166">
        <v>41306</v>
      </c>
      <c r="H1811" s="157">
        <v>1</v>
      </c>
    </row>
    <row r="1812" spans="1:9" ht="15" customHeight="1" x14ac:dyDescent="0.25">
      <c r="A1812" s="155" t="s">
        <v>911</v>
      </c>
      <c r="B1812" s="155" t="s">
        <v>1176</v>
      </c>
      <c r="C1812" s="155" t="s">
        <v>3033</v>
      </c>
      <c r="D1812" s="155">
        <v>500</v>
      </c>
      <c r="E1812" s="155">
        <v>500</v>
      </c>
      <c r="F1812" s="166">
        <v>41299</v>
      </c>
      <c r="G1812" s="166" t="s">
        <v>1178</v>
      </c>
      <c r="H1812" s="157">
        <v>1</v>
      </c>
    </row>
    <row r="1813" spans="1:9" ht="15" customHeight="1" x14ac:dyDescent="0.25">
      <c r="A1813" s="155" t="s">
        <v>115</v>
      </c>
      <c r="B1813" s="155" t="s">
        <v>2739</v>
      </c>
      <c r="C1813" s="155" t="s">
        <v>3034</v>
      </c>
      <c r="D1813" s="155">
        <v>25</v>
      </c>
      <c r="E1813" s="155">
        <v>25</v>
      </c>
      <c r="F1813" s="166">
        <v>41299</v>
      </c>
      <c r="G1813" s="166">
        <v>41299</v>
      </c>
      <c r="H1813" s="157">
        <v>1</v>
      </c>
      <c r="I1813" s="192" t="s">
        <v>178</v>
      </c>
    </row>
    <row r="1814" spans="1:9" ht="15" customHeight="1" x14ac:dyDescent="0.25">
      <c r="A1814" s="155" t="s">
        <v>2714</v>
      </c>
      <c r="B1814" s="155" t="s">
        <v>976</v>
      </c>
      <c r="C1814" s="155" t="s">
        <v>3035</v>
      </c>
      <c r="D1814" s="155">
        <v>500</v>
      </c>
      <c r="E1814" s="155">
        <v>500</v>
      </c>
      <c r="F1814" s="166">
        <v>41299</v>
      </c>
      <c r="G1814" s="166">
        <v>41304</v>
      </c>
      <c r="H1814" s="157">
        <v>1</v>
      </c>
    </row>
    <row r="1815" spans="1:9" ht="15" customHeight="1" x14ac:dyDescent="0.25">
      <c r="A1815" s="155" t="s">
        <v>630</v>
      </c>
      <c r="B1815" s="155" t="s">
        <v>149</v>
      </c>
      <c r="C1815" s="155" t="s">
        <v>3036</v>
      </c>
      <c r="D1815" s="155">
        <v>25</v>
      </c>
      <c r="E1815" s="155">
        <v>25</v>
      </c>
      <c r="F1815" s="166">
        <v>41302</v>
      </c>
      <c r="G1815" s="166">
        <v>41310</v>
      </c>
      <c r="H1815" s="157">
        <v>1</v>
      </c>
    </row>
    <row r="1816" spans="1:9" ht="15" customHeight="1" x14ac:dyDescent="0.25">
      <c r="A1816" s="155" t="s">
        <v>145</v>
      </c>
      <c r="B1816" s="155" t="s">
        <v>1076</v>
      </c>
      <c r="C1816" s="155" t="s">
        <v>3037</v>
      </c>
      <c r="D1816" s="155">
        <v>50</v>
      </c>
      <c r="E1816" s="155">
        <v>52</v>
      </c>
      <c r="F1816" s="166">
        <v>41302</v>
      </c>
      <c r="G1816" s="166">
        <v>41306</v>
      </c>
      <c r="H1816" s="157">
        <v>1</v>
      </c>
    </row>
    <row r="1817" spans="1:9" ht="15" customHeight="1" x14ac:dyDescent="0.25">
      <c r="A1817" s="155" t="s">
        <v>634</v>
      </c>
      <c r="B1817" s="155" t="s">
        <v>318</v>
      </c>
      <c r="C1817" s="155" t="s">
        <v>3038</v>
      </c>
      <c r="D1817" s="155">
        <v>10</v>
      </c>
      <c r="E1817" s="155">
        <v>10</v>
      </c>
      <c r="F1817" s="166">
        <v>41302</v>
      </c>
      <c r="G1817" s="166">
        <v>41306</v>
      </c>
      <c r="H1817" s="157">
        <v>1</v>
      </c>
    </row>
    <row r="1818" spans="1:9" ht="15" customHeight="1" x14ac:dyDescent="0.25">
      <c r="A1818" s="155" t="s">
        <v>78</v>
      </c>
      <c r="B1818" s="155" t="s">
        <v>1421</v>
      </c>
      <c r="C1818" s="155" t="s">
        <v>2805</v>
      </c>
      <c r="D1818" s="155">
        <v>6</v>
      </c>
      <c r="E1818" s="155">
        <v>6</v>
      </c>
      <c r="F1818" s="166">
        <v>41302</v>
      </c>
      <c r="G1818" s="166">
        <v>41305</v>
      </c>
      <c r="H1818" s="157">
        <v>1</v>
      </c>
    </row>
    <row r="1819" spans="1:9" ht="15" customHeight="1" x14ac:dyDescent="0.25">
      <c r="A1819" s="155" t="s">
        <v>520</v>
      </c>
      <c r="B1819" s="155" t="s">
        <v>966</v>
      </c>
      <c r="C1819" s="155" t="s">
        <v>3039</v>
      </c>
      <c r="D1819" s="155">
        <v>200</v>
      </c>
      <c r="E1819" s="155">
        <v>200</v>
      </c>
      <c r="F1819" s="166">
        <v>41302</v>
      </c>
      <c r="G1819" s="166">
        <v>41310</v>
      </c>
      <c r="H1819" s="157">
        <v>1</v>
      </c>
    </row>
    <row r="1820" spans="1:9" ht="15" customHeight="1" x14ac:dyDescent="0.25">
      <c r="A1820" s="155" t="s">
        <v>115</v>
      </c>
      <c r="B1820" s="155" t="s">
        <v>2463</v>
      </c>
      <c r="C1820" s="155" t="s">
        <v>3040</v>
      </c>
      <c r="D1820" s="155">
        <v>25</v>
      </c>
      <c r="E1820" s="155">
        <v>25</v>
      </c>
      <c r="F1820" s="166">
        <v>41302</v>
      </c>
      <c r="G1820" s="166">
        <v>41303</v>
      </c>
      <c r="H1820" s="157">
        <v>1</v>
      </c>
      <c r="I1820" s="192" t="s">
        <v>178</v>
      </c>
    </row>
    <row r="1821" spans="1:9" ht="15" customHeight="1" x14ac:dyDescent="0.25">
      <c r="A1821" s="155" t="s">
        <v>559</v>
      </c>
      <c r="B1821" s="155" t="s">
        <v>336</v>
      </c>
      <c r="C1821" s="155" t="s">
        <v>3041</v>
      </c>
      <c r="D1821" s="155">
        <v>10000</v>
      </c>
      <c r="E1821" s="155">
        <v>10034</v>
      </c>
      <c r="F1821" s="166">
        <v>41302</v>
      </c>
      <c r="G1821" s="166">
        <v>41309</v>
      </c>
      <c r="H1821" s="157">
        <v>1</v>
      </c>
    </row>
    <row r="1822" spans="1:9" ht="15" customHeight="1" x14ac:dyDescent="0.25">
      <c r="A1822" s="155" t="s">
        <v>71</v>
      </c>
      <c r="B1822" s="155" t="s">
        <v>1550</v>
      </c>
      <c r="C1822" s="155" t="s">
        <v>3042</v>
      </c>
      <c r="D1822" s="155">
        <v>5</v>
      </c>
      <c r="E1822" s="155">
        <v>5</v>
      </c>
      <c r="F1822" s="166">
        <v>41302</v>
      </c>
      <c r="G1822" s="166">
        <v>41295</v>
      </c>
      <c r="H1822" s="157">
        <v>0</v>
      </c>
      <c r="I1822" s="192" t="s">
        <v>3063</v>
      </c>
    </row>
    <row r="1823" spans="1:9" ht="15" customHeight="1" x14ac:dyDescent="0.25">
      <c r="A1823" s="155" t="s">
        <v>3043</v>
      </c>
      <c r="B1823" s="155" t="s">
        <v>1703</v>
      </c>
      <c r="C1823" s="155" t="s">
        <v>3044</v>
      </c>
      <c r="D1823" s="155">
        <v>19</v>
      </c>
      <c r="E1823" s="155">
        <v>19</v>
      </c>
      <c r="F1823" s="166">
        <v>41303</v>
      </c>
      <c r="G1823" s="166">
        <v>41309</v>
      </c>
      <c r="H1823" s="157">
        <v>1</v>
      </c>
    </row>
    <row r="1824" spans="1:9" ht="15" customHeight="1" x14ac:dyDescent="0.25">
      <c r="A1824" s="155" t="s">
        <v>559</v>
      </c>
      <c r="B1824" s="155" t="s">
        <v>560</v>
      </c>
      <c r="C1824" s="155" t="s">
        <v>3045</v>
      </c>
      <c r="D1824" s="155">
        <v>15000</v>
      </c>
      <c r="E1824" s="155">
        <v>15029</v>
      </c>
      <c r="F1824" s="166">
        <v>41303</v>
      </c>
      <c r="G1824" s="166">
        <v>41309</v>
      </c>
      <c r="H1824" s="157">
        <v>1</v>
      </c>
    </row>
    <row r="1825" spans="1:9" ht="15" customHeight="1" x14ac:dyDescent="0.25">
      <c r="A1825" s="155" t="s">
        <v>29</v>
      </c>
      <c r="B1825" s="155" t="s">
        <v>3052</v>
      </c>
      <c r="C1825" s="155" t="s">
        <v>2871</v>
      </c>
      <c r="D1825" s="155">
        <v>83</v>
      </c>
      <c r="E1825" s="155">
        <v>87</v>
      </c>
      <c r="F1825" s="166">
        <v>41303</v>
      </c>
      <c r="G1825" s="166">
        <v>41290</v>
      </c>
      <c r="H1825" s="157">
        <v>0</v>
      </c>
      <c r="I1825" s="192" t="s">
        <v>1184</v>
      </c>
    </row>
    <row r="1826" spans="1:9" ht="15" customHeight="1" x14ac:dyDescent="0.25">
      <c r="A1826" s="155" t="s">
        <v>71</v>
      </c>
      <c r="B1826" s="155" t="s">
        <v>1550</v>
      </c>
      <c r="C1826" s="155" t="s">
        <v>3053</v>
      </c>
      <c r="D1826" s="155">
        <v>6</v>
      </c>
      <c r="E1826" s="155">
        <v>6</v>
      </c>
      <c r="F1826" s="166">
        <v>41303</v>
      </c>
      <c r="G1826" s="166">
        <v>41295</v>
      </c>
      <c r="H1826" s="157">
        <v>0</v>
      </c>
      <c r="I1826" s="192" t="s">
        <v>3062</v>
      </c>
    </row>
    <row r="1827" spans="1:9" ht="15" customHeight="1" x14ac:dyDescent="0.25">
      <c r="A1827" s="155" t="s">
        <v>71</v>
      </c>
      <c r="B1827" s="155" t="s">
        <v>1550</v>
      </c>
      <c r="C1827" s="155" t="s">
        <v>3054</v>
      </c>
      <c r="D1827" s="155">
        <v>5</v>
      </c>
      <c r="E1827" s="155">
        <v>5</v>
      </c>
      <c r="F1827" s="166">
        <v>41303</v>
      </c>
      <c r="G1827" s="166">
        <v>41306</v>
      </c>
      <c r="H1827" s="157">
        <v>1</v>
      </c>
    </row>
    <row r="1828" spans="1:9" ht="15" customHeight="1" x14ac:dyDescent="0.25">
      <c r="A1828" s="155" t="s">
        <v>71</v>
      </c>
      <c r="B1828" s="155" t="s">
        <v>1550</v>
      </c>
      <c r="C1828" s="155" t="s">
        <v>3055</v>
      </c>
      <c r="D1828" s="155">
        <v>5</v>
      </c>
      <c r="E1828" s="155">
        <v>5</v>
      </c>
      <c r="F1828" s="166">
        <v>41303</v>
      </c>
      <c r="G1828" s="166">
        <v>41292</v>
      </c>
      <c r="H1828" s="157">
        <v>0</v>
      </c>
      <c r="I1828" s="192" t="s">
        <v>3062</v>
      </c>
    </row>
    <row r="1829" spans="1:9" ht="15" customHeight="1" x14ac:dyDescent="0.25">
      <c r="A1829" s="155" t="s">
        <v>71</v>
      </c>
      <c r="B1829" s="155" t="s">
        <v>1530</v>
      </c>
      <c r="C1829" s="155" t="s">
        <v>3056</v>
      </c>
      <c r="D1829" s="155">
        <v>5</v>
      </c>
      <c r="E1829" s="155">
        <v>5</v>
      </c>
      <c r="F1829" s="166">
        <v>41304</v>
      </c>
      <c r="G1829" s="166">
        <v>41303</v>
      </c>
      <c r="H1829" s="157">
        <v>1</v>
      </c>
    </row>
    <row r="1830" spans="1:9" ht="15" customHeight="1" x14ac:dyDescent="0.25">
      <c r="A1830" s="155" t="s">
        <v>71</v>
      </c>
      <c r="B1830" s="155" t="s">
        <v>1550</v>
      </c>
      <c r="C1830" s="155" t="s">
        <v>3057</v>
      </c>
      <c r="D1830" s="155">
        <v>5</v>
      </c>
      <c r="E1830" s="155">
        <v>5</v>
      </c>
      <c r="F1830" s="166">
        <v>41304</v>
      </c>
      <c r="G1830" s="166">
        <v>41305</v>
      </c>
      <c r="H1830" s="157">
        <v>1</v>
      </c>
    </row>
    <row r="1831" spans="1:9" ht="15" customHeight="1" x14ac:dyDescent="0.25">
      <c r="A1831" s="155" t="s">
        <v>2106</v>
      </c>
      <c r="B1831" s="155" t="s">
        <v>2107</v>
      </c>
      <c r="C1831" s="155" t="s">
        <v>3058</v>
      </c>
      <c r="D1831" s="155">
        <v>20</v>
      </c>
      <c r="E1831" s="155">
        <v>20</v>
      </c>
      <c r="F1831" s="166">
        <v>41304</v>
      </c>
      <c r="G1831" s="166">
        <v>41306</v>
      </c>
      <c r="H1831" s="157">
        <v>1</v>
      </c>
    </row>
    <row r="1832" spans="1:9" ht="15" customHeight="1" x14ac:dyDescent="0.25">
      <c r="A1832" s="155" t="s">
        <v>1788</v>
      </c>
      <c r="B1832" s="155" t="s">
        <v>3059</v>
      </c>
      <c r="C1832" s="155" t="s">
        <v>3060</v>
      </c>
      <c r="D1832" s="155">
        <v>20</v>
      </c>
      <c r="E1832" s="155">
        <v>20</v>
      </c>
      <c r="F1832" s="166">
        <v>41304</v>
      </c>
      <c r="G1832" s="166">
        <v>41309</v>
      </c>
      <c r="H1832" s="157">
        <v>1</v>
      </c>
    </row>
    <row r="1833" spans="1:9" ht="15" customHeight="1" x14ac:dyDescent="0.25">
      <c r="A1833" s="155" t="s">
        <v>748</v>
      </c>
      <c r="B1833" s="155" t="s">
        <v>823</v>
      </c>
      <c r="C1833" s="155" t="s">
        <v>3061</v>
      </c>
      <c r="D1833" s="155">
        <v>200</v>
      </c>
      <c r="E1833" s="155">
        <v>200</v>
      </c>
      <c r="F1833" s="166">
        <v>41304</v>
      </c>
      <c r="G1833" s="166">
        <v>41306</v>
      </c>
      <c r="H1833" s="157">
        <v>1</v>
      </c>
    </row>
    <row r="1834" spans="1:9" ht="15" customHeight="1" x14ac:dyDescent="0.25">
      <c r="A1834" s="155" t="s">
        <v>39</v>
      </c>
      <c r="B1834" s="155" t="s">
        <v>866</v>
      </c>
      <c r="C1834" s="155" t="s">
        <v>3064</v>
      </c>
      <c r="D1834" s="155">
        <v>500</v>
      </c>
      <c r="E1834" s="155">
        <v>512</v>
      </c>
      <c r="F1834" s="166">
        <v>41305</v>
      </c>
      <c r="G1834" s="166">
        <v>41311</v>
      </c>
      <c r="H1834" s="157">
        <v>1</v>
      </c>
    </row>
    <row r="1835" spans="1:9" ht="15" customHeight="1" x14ac:dyDescent="0.25">
      <c r="A1835" s="155" t="s">
        <v>286</v>
      </c>
      <c r="B1835" s="155" t="s">
        <v>3065</v>
      </c>
      <c r="C1835" s="155" t="s">
        <v>3066</v>
      </c>
      <c r="D1835" s="155">
        <v>25</v>
      </c>
      <c r="E1835" s="155">
        <v>25</v>
      </c>
      <c r="F1835" s="166">
        <v>41305</v>
      </c>
      <c r="G1835" s="166">
        <v>41306</v>
      </c>
      <c r="H1835" s="157">
        <v>1</v>
      </c>
    </row>
    <row r="1836" spans="1:9" ht="15" customHeight="1" x14ac:dyDescent="0.25">
      <c r="A1836" s="155" t="s">
        <v>12</v>
      </c>
      <c r="B1836" s="155" t="s">
        <v>1016</v>
      </c>
      <c r="C1836" s="155" t="s">
        <v>3067</v>
      </c>
      <c r="D1836" s="155">
        <v>10</v>
      </c>
      <c r="E1836" s="155">
        <v>10</v>
      </c>
      <c r="F1836" s="166">
        <v>41305</v>
      </c>
      <c r="G1836" s="166">
        <v>41309</v>
      </c>
      <c r="H1836" s="157">
        <v>1</v>
      </c>
    </row>
    <row r="1837" spans="1:9" ht="15" customHeight="1" x14ac:dyDescent="0.25">
      <c r="A1837" s="155" t="s">
        <v>71</v>
      </c>
      <c r="B1837" s="155" t="s">
        <v>167</v>
      </c>
      <c r="C1837" s="155" t="s">
        <v>3068</v>
      </c>
      <c r="D1837" s="155">
        <v>25</v>
      </c>
      <c r="E1837" s="155">
        <v>25</v>
      </c>
      <c r="F1837" s="166">
        <v>41305</v>
      </c>
      <c r="G1837" s="166">
        <v>41309</v>
      </c>
      <c r="H1837" s="157">
        <v>1</v>
      </c>
    </row>
    <row r="1838" spans="1:9" ht="15" customHeight="1" x14ac:dyDescent="0.25">
      <c r="A1838" s="155" t="s">
        <v>115</v>
      </c>
      <c r="B1838" s="155" t="s">
        <v>116</v>
      </c>
      <c r="C1838" s="155" t="s">
        <v>2996</v>
      </c>
      <c r="D1838" s="155">
        <v>11</v>
      </c>
      <c r="E1838" s="155">
        <v>11</v>
      </c>
      <c r="F1838" s="166">
        <v>41305</v>
      </c>
      <c r="G1838" s="166">
        <v>41289</v>
      </c>
      <c r="H1838" s="157">
        <v>1</v>
      </c>
      <c r="I1838" s="192" t="s">
        <v>1524</v>
      </c>
    </row>
    <row r="1839" spans="1:9" ht="15" customHeight="1" x14ac:dyDescent="0.25">
      <c r="A1839" s="155" t="s">
        <v>173</v>
      </c>
      <c r="B1839" s="155" t="s">
        <v>3069</v>
      </c>
      <c r="C1839" s="155" t="s">
        <v>3070</v>
      </c>
      <c r="D1839" s="155">
        <v>250</v>
      </c>
      <c r="E1839" s="155">
        <v>250</v>
      </c>
      <c r="F1839" s="166">
        <v>41305</v>
      </c>
      <c r="G1839" s="166">
        <v>41313</v>
      </c>
      <c r="H1839" s="157">
        <v>1</v>
      </c>
    </row>
    <row r="1840" spans="1:9" ht="15" customHeight="1" x14ac:dyDescent="0.25">
      <c r="A1840" s="155" t="s">
        <v>71</v>
      </c>
      <c r="B1840" s="155" t="s">
        <v>74</v>
      </c>
      <c r="C1840" s="155" t="s">
        <v>3071</v>
      </c>
      <c r="D1840" s="155">
        <v>25</v>
      </c>
      <c r="E1840" s="155">
        <v>25</v>
      </c>
      <c r="F1840" s="166">
        <v>41305</v>
      </c>
      <c r="G1840" s="166">
        <v>41313</v>
      </c>
      <c r="H1840" s="157">
        <v>1</v>
      </c>
      <c r="I1840" s="192" t="s">
        <v>3072</v>
      </c>
    </row>
    <row r="1841" spans="1:9" ht="15" customHeight="1" x14ac:dyDescent="0.25">
      <c r="A1841" s="155" t="s">
        <v>3073</v>
      </c>
      <c r="B1841" s="155" t="s">
        <v>3074</v>
      </c>
      <c r="C1841" s="155" t="s">
        <v>3075</v>
      </c>
      <c r="D1841" s="155">
        <v>10</v>
      </c>
      <c r="E1841" s="155">
        <v>10</v>
      </c>
      <c r="F1841" s="166">
        <v>41305</v>
      </c>
      <c r="G1841" s="166">
        <v>41306</v>
      </c>
      <c r="H1841" s="157">
        <v>1</v>
      </c>
      <c r="I1841" s="192" t="s">
        <v>3076</v>
      </c>
    </row>
    <row r="1842" spans="1:9" ht="15" customHeight="1" x14ac:dyDescent="0.25">
      <c r="A1842" s="155" t="s">
        <v>12</v>
      </c>
      <c r="B1842" s="155" t="s">
        <v>897</v>
      </c>
      <c r="C1842" s="155" t="s">
        <v>3077</v>
      </c>
      <c r="D1842" s="155">
        <v>10</v>
      </c>
      <c r="E1842" s="155">
        <v>10</v>
      </c>
      <c r="F1842" s="166">
        <v>41306</v>
      </c>
      <c r="G1842" s="166">
        <v>41311</v>
      </c>
      <c r="H1842" s="157">
        <v>1</v>
      </c>
    </row>
    <row r="1843" spans="1:9" ht="15" customHeight="1" x14ac:dyDescent="0.25">
      <c r="A1843" s="155" t="s">
        <v>71</v>
      </c>
      <c r="B1843" s="155" t="s">
        <v>154</v>
      </c>
      <c r="C1843" s="155" t="s">
        <v>3078</v>
      </c>
      <c r="D1843" s="155">
        <v>5</v>
      </c>
      <c r="E1843" s="155">
        <v>5</v>
      </c>
      <c r="F1843" s="166">
        <v>41312</v>
      </c>
      <c r="G1843" s="166">
        <v>41313</v>
      </c>
      <c r="H1843" s="157">
        <v>1</v>
      </c>
    </row>
    <row r="1844" spans="1:9" ht="15" customHeight="1" x14ac:dyDescent="0.25">
      <c r="A1844" s="155" t="s">
        <v>1554</v>
      </c>
      <c r="B1844" s="155" t="s">
        <v>1204</v>
      </c>
      <c r="C1844" s="155" t="s">
        <v>3079</v>
      </c>
      <c r="D1844" s="155">
        <v>125</v>
      </c>
      <c r="E1844" s="155">
        <v>125</v>
      </c>
      <c r="F1844" s="166">
        <v>41306</v>
      </c>
      <c r="G1844" s="166">
        <v>41313</v>
      </c>
      <c r="H1844" s="157">
        <v>1</v>
      </c>
    </row>
    <row r="1845" spans="1:9" ht="15" customHeight="1" x14ac:dyDescent="0.25">
      <c r="A1845" s="155" t="s">
        <v>1554</v>
      </c>
      <c r="B1845" s="155" t="s">
        <v>1181</v>
      </c>
      <c r="C1845" s="155" t="s">
        <v>316</v>
      </c>
      <c r="D1845" s="155">
        <v>125</v>
      </c>
      <c r="E1845" s="155">
        <v>125</v>
      </c>
      <c r="F1845" s="166">
        <v>41306</v>
      </c>
      <c r="G1845" s="166">
        <v>41313</v>
      </c>
      <c r="H1845" s="157">
        <v>1</v>
      </c>
    </row>
    <row r="1846" spans="1:9" ht="15" customHeight="1" x14ac:dyDescent="0.25">
      <c r="A1846" s="155" t="s">
        <v>36</v>
      </c>
      <c r="B1846" s="155" t="s">
        <v>3080</v>
      </c>
      <c r="C1846" s="155" t="s">
        <v>3081</v>
      </c>
      <c r="D1846" s="155">
        <v>30</v>
      </c>
      <c r="E1846" s="155">
        <v>30</v>
      </c>
      <c r="F1846" s="166">
        <v>41309</v>
      </c>
      <c r="G1846" s="166">
        <v>41310</v>
      </c>
      <c r="H1846" s="157">
        <v>1</v>
      </c>
    </row>
    <row r="1847" spans="1:9" ht="15" customHeight="1" x14ac:dyDescent="0.25">
      <c r="A1847" s="155" t="s">
        <v>29</v>
      </c>
      <c r="B1847" s="155" t="s">
        <v>3082</v>
      </c>
      <c r="C1847" s="155" t="s">
        <v>3083</v>
      </c>
      <c r="D1847" s="155">
        <v>25</v>
      </c>
      <c r="E1847" s="155">
        <v>27</v>
      </c>
      <c r="F1847" s="166">
        <v>41309</v>
      </c>
      <c r="G1847" s="166">
        <v>41316</v>
      </c>
      <c r="H1847" s="157">
        <v>1</v>
      </c>
    </row>
    <row r="1848" spans="1:9" ht="15" customHeight="1" x14ac:dyDescent="0.25">
      <c r="A1848" s="155" t="s">
        <v>71</v>
      </c>
      <c r="B1848" s="155" t="s">
        <v>74</v>
      </c>
      <c r="C1848" s="155" t="s">
        <v>3084</v>
      </c>
      <c r="D1848" s="155">
        <v>25</v>
      </c>
      <c r="E1848" s="155">
        <v>25</v>
      </c>
      <c r="F1848" s="166">
        <v>41309</v>
      </c>
      <c r="G1848" s="166">
        <v>41315</v>
      </c>
      <c r="H1848" s="157">
        <v>1</v>
      </c>
    </row>
    <row r="1849" spans="1:9" ht="15" customHeight="1" x14ac:dyDescent="0.25">
      <c r="A1849" s="155" t="s">
        <v>1280</v>
      </c>
      <c r="B1849" s="155" t="s">
        <v>3085</v>
      </c>
      <c r="C1849" s="155" t="s">
        <v>3086</v>
      </c>
      <c r="D1849" s="155">
        <v>28</v>
      </c>
      <c r="E1849" s="155">
        <v>28</v>
      </c>
      <c r="F1849" s="166">
        <v>41309</v>
      </c>
      <c r="G1849" s="166">
        <v>41313</v>
      </c>
      <c r="H1849" s="157">
        <v>1</v>
      </c>
    </row>
    <row r="1850" spans="1:9" ht="15" customHeight="1" x14ac:dyDescent="0.25">
      <c r="A1850" s="155" t="s">
        <v>46</v>
      </c>
      <c r="B1850" s="155" t="s">
        <v>47</v>
      </c>
      <c r="C1850" s="155" t="s">
        <v>3087</v>
      </c>
      <c r="D1850" s="155">
        <v>100</v>
      </c>
      <c r="E1850" s="155">
        <v>100</v>
      </c>
      <c r="F1850" s="166">
        <v>41309</v>
      </c>
      <c r="G1850" s="166">
        <v>41312</v>
      </c>
      <c r="H1850" s="157">
        <v>1</v>
      </c>
    </row>
    <row r="1851" spans="1:9" ht="15" customHeight="1" x14ac:dyDescent="0.25">
      <c r="A1851" s="155" t="s">
        <v>3103</v>
      </c>
      <c r="B1851" s="155" t="s">
        <v>3104</v>
      </c>
      <c r="C1851" s="155" t="s">
        <v>3105</v>
      </c>
      <c r="D1851" s="155">
        <v>2</v>
      </c>
      <c r="E1851" s="155">
        <v>2</v>
      </c>
      <c r="F1851" s="166">
        <v>41309</v>
      </c>
      <c r="G1851" s="166">
        <v>41313</v>
      </c>
      <c r="H1851" s="157">
        <v>1</v>
      </c>
    </row>
    <row r="1852" spans="1:9" ht="15" customHeight="1" x14ac:dyDescent="0.25">
      <c r="A1852" s="155" t="s">
        <v>3106</v>
      </c>
      <c r="B1852" s="155" t="s">
        <v>2577</v>
      </c>
      <c r="C1852" s="155" t="s">
        <v>3107</v>
      </c>
      <c r="D1852" s="155">
        <v>2</v>
      </c>
      <c r="E1852" s="155">
        <v>2</v>
      </c>
      <c r="F1852" s="166">
        <v>41310</v>
      </c>
      <c r="G1852" s="166">
        <v>41313</v>
      </c>
      <c r="H1852" s="157">
        <v>1</v>
      </c>
      <c r="I1852" s="192" t="s">
        <v>1524</v>
      </c>
    </row>
    <row r="1853" spans="1:9" ht="15" customHeight="1" x14ac:dyDescent="0.25">
      <c r="A1853" s="155" t="s">
        <v>2562</v>
      </c>
      <c r="B1853" s="155" t="s">
        <v>2563</v>
      </c>
      <c r="C1853" s="155" t="s">
        <v>3108</v>
      </c>
      <c r="D1853" s="155">
        <v>1500</v>
      </c>
      <c r="E1853" s="155">
        <v>1500</v>
      </c>
      <c r="F1853" s="166">
        <v>41310</v>
      </c>
      <c r="G1853" s="166">
        <v>41273</v>
      </c>
      <c r="H1853" s="157">
        <v>1</v>
      </c>
      <c r="I1853" s="192" t="s">
        <v>3109</v>
      </c>
    </row>
    <row r="1854" spans="1:9" ht="15" customHeight="1" x14ac:dyDescent="0.25">
      <c r="A1854" s="155" t="s">
        <v>1438</v>
      </c>
      <c r="B1854" s="155" t="s">
        <v>1846</v>
      </c>
      <c r="C1854" s="155" t="s">
        <v>3110</v>
      </c>
      <c r="D1854" s="155">
        <v>50</v>
      </c>
      <c r="E1854" s="155">
        <v>50</v>
      </c>
      <c r="F1854" s="166">
        <v>41311</v>
      </c>
      <c r="G1854" s="166">
        <v>41316</v>
      </c>
      <c r="H1854" s="157">
        <v>1</v>
      </c>
    </row>
    <row r="1855" spans="1:9" ht="15" customHeight="1" x14ac:dyDescent="0.25">
      <c r="A1855" s="155" t="s">
        <v>71</v>
      </c>
      <c r="B1855" s="155" t="s">
        <v>1550</v>
      </c>
      <c r="C1855" s="155" t="s">
        <v>3111</v>
      </c>
      <c r="D1855" s="155">
        <v>5</v>
      </c>
      <c r="E1855" s="155">
        <v>5</v>
      </c>
      <c r="F1855" s="166">
        <v>41310</v>
      </c>
      <c r="G1855" s="166">
        <v>41320</v>
      </c>
      <c r="H1855" s="157">
        <v>1</v>
      </c>
    </row>
    <row r="1856" spans="1:9" ht="15" customHeight="1" x14ac:dyDescent="0.25">
      <c r="A1856" s="155" t="s">
        <v>115</v>
      </c>
      <c r="B1856" s="155" t="s">
        <v>3112</v>
      </c>
      <c r="C1856" s="155" t="s">
        <v>3113</v>
      </c>
      <c r="D1856" s="155">
        <v>10</v>
      </c>
      <c r="E1856" s="155">
        <v>10</v>
      </c>
      <c r="F1856" s="166">
        <v>41310</v>
      </c>
      <c r="G1856" s="166">
        <v>41310</v>
      </c>
      <c r="H1856" s="157">
        <v>1</v>
      </c>
      <c r="I1856" s="192" t="s">
        <v>3114</v>
      </c>
    </row>
    <row r="1857" spans="1:9" ht="15" customHeight="1" x14ac:dyDescent="0.25">
      <c r="A1857" s="155" t="s">
        <v>1438</v>
      </c>
      <c r="B1857" s="155" t="s">
        <v>1439</v>
      </c>
      <c r="C1857" s="155" t="s">
        <v>3115</v>
      </c>
      <c r="D1857" s="155">
        <v>50</v>
      </c>
      <c r="E1857" s="155">
        <v>50</v>
      </c>
      <c r="F1857" s="166">
        <v>41311</v>
      </c>
      <c r="G1857" s="166">
        <v>41316</v>
      </c>
      <c r="H1857" s="157">
        <v>1</v>
      </c>
    </row>
    <row r="1858" spans="1:9" ht="15" customHeight="1" x14ac:dyDescent="0.25">
      <c r="A1858" s="155" t="s">
        <v>3116</v>
      </c>
      <c r="B1858" s="155" t="s">
        <v>3117</v>
      </c>
      <c r="C1858" s="155" t="s">
        <v>3118</v>
      </c>
      <c r="D1858" s="155">
        <v>239</v>
      </c>
      <c r="E1858" s="155">
        <v>307</v>
      </c>
      <c r="F1858" s="166">
        <v>41311</v>
      </c>
      <c r="G1858" s="166">
        <v>41207</v>
      </c>
      <c r="H1858" s="157">
        <v>1</v>
      </c>
      <c r="I1858" s="192" t="s">
        <v>3119</v>
      </c>
    </row>
    <row r="1859" spans="1:9" ht="15" customHeight="1" x14ac:dyDescent="0.25">
      <c r="A1859" s="155" t="s">
        <v>42</v>
      </c>
      <c r="B1859" s="155" t="s">
        <v>905</v>
      </c>
      <c r="C1859" s="155" t="s">
        <v>3120</v>
      </c>
      <c r="D1859" s="155">
        <v>200</v>
      </c>
      <c r="E1859" s="155">
        <v>200</v>
      </c>
      <c r="F1859" s="166">
        <v>41311</v>
      </c>
      <c r="G1859" s="166">
        <v>41313</v>
      </c>
      <c r="H1859" s="157">
        <v>1</v>
      </c>
    </row>
    <row r="1860" spans="1:9" ht="15" customHeight="1" x14ac:dyDescent="0.25">
      <c r="A1860" s="155" t="s">
        <v>173</v>
      </c>
      <c r="B1860" s="155" t="s">
        <v>3121</v>
      </c>
      <c r="C1860" s="155" t="s">
        <v>3122</v>
      </c>
      <c r="D1860" s="155">
        <v>500</v>
      </c>
      <c r="E1860" s="155">
        <v>500</v>
      </c>
      <c r="F1860" s="166">
        <v>41311</v>
      </c>
      <c r="G1860" s="166">
        <v>41316</v>
      </c>
      <c r="H1860" s="157">
        <v>1</v>
      </c>
    </row>
    <row r="1861" spans="1:9" ht="15" customHeight="1" x14ac:dyDescent="0.25">
      <c r="A1861" s="155" t="s">
        <v>173</v>
      </c>
      <c r="B1861" s="155" t="s">
        <v>3124</v>
      </c>
      <c r="C1861" s="155" t="s">
        <v>3123</v>
      </c>
      <c r="D1861" s="155">
        <v>54</v>
      </c>
      <c r="E1861" s="155">
        <v>54</v>
      </c>
      <c r="F1861" s="166">
        <v>41311</v>
      </c>
      <c r="G1861" s="166">
        <v>41313</v>
      </c>
      <c r="H1861" s="157">
        <v>1</v>
      </c>
    </row>
    <row r="1862" spans="1:9" ht="15" customHeight="1" x14ac:dyDescent="0.25">
      <c r="A1862" s="155" t="s">
        <v>173</v>
      </c>
      <c r="B1862" s="155" t="s">
        <v>445</v>
      </c>
      <c r="C1862" s="155" t="s">
        <v>364</v>
      </c>
      <c r="D1862" s="155">
        <v>54</v>
      </c>
      <c r="E1862" s="155">
        <v>54</v>
      </c>
      <c r="F1862" s="166">
        <v>41311</v>
      </c>
      <c r="G1862" s="166">
        <v>41313</v>
      </c>
      <c r="H1862" s="157">
        <v>1</v>
      </c>
    </row>
    <row r="1863" spans="1:9" ht="15" customHeight="1" x14ac:dyDescent="0.25">
      <c r="A1863" s="155" t="s">
        <v>173</v>
      </c>
      <c r="B1863" s="155" t="s">
        <v>2901</v>
      </c>
      <c r="C1863" s="155" t="s">
        <v>3125</v>
      </c>
      <c r="D1863" s="155">
        <v>51</v>
      </c>
      <c r="E1863" s="155">
        <v>52</v>
      </c>
      <c r="F1863" s="166">
        <v>41311</v>
      </c>
      <c r="G1863" s="166">
        <v>41313</v>
      </c>
      <c r="H1863" s="157">
        <v>1</v>
      </c>
    </row>
    <row r="1864" spans="1:9" ht="15" customHeight="1" x14ac:dyDescent="0.25">
      <c r="A1864" s="155" t="s">
        <v>173</v>
      </c>
      <c r="B1864" s="155" t="s">
        <v>445</v>
      </c>
      <c r="C1864" s="155" t="s">
        <v>364</v>
      </c>
      <c r="D1864" s="155">
        <v>51</v>
      </c>
      <c r="E1864" s="155">
        <v>52</v>
      </c>
      <c r="F1864" s="166">
        <v>41311</v>
      </c>
      <c r="G1864" s="166">
        <v>41313</v>
      </c>
      <c r="H1864" s="157">
        <v>1</v>
      </c>
    </row>
    <row r="1865" spans="1:9" ht="15" customHeight="1" x14ac:dyDescent="0.25">
      <c r="A1865" s="155" t="s">
        <v>245</v>
      </c>
      <c r="B1865" s="155" t="s">
        <v>3127</v>
      </c>
      <c r="C1865" s="155" t="s">
        <v>3128</v>
      </c>
      <c r="D1865" s="155">
        <v>10</v>
      </c>
      <c r="E1865" s="155">
        <v>10</v>
      </c>
      <c r="F1865" s="166">
        <v>41311</v>
      </c>
      <c r="G1865" s="166">
        <v>41313</v>
      </c>
      <c r="H1865" s="157">
        <v>1</v>
      </c>
    </row>
    <row r="1866" spans="1:9" ht="15" customHeight="1" x14ac:dyDescent="0.25">
      <c r="A1866" s="155" t="s">
        <v>317</v>
      </c>
      <c r="B1866" s="155" t="s">
        <v>3129</v>
      </c>
      <c r="C1866" s="155" t="s">
        <v>3130</v>
      </c>
      <c r="D1866" s="155">
        <v>25</v>
      </c>
      <c r="E1866" s="155">
        <v>25</v>
      </c>
      <c r="F1866" s="166">
        <v>41311</v>
      </c>
      <c r="G1866" s="166">
        <v>41312</v>
      </c>
      <c r="H1866" s="157">
        <v>1</v>
      </c>
    </row>
    <row r="1867" spans="1:9" ht="15" customHeight="1" x14ac:dyDescent="0.25">
      <c r="A1867" s="155" t="s">
        <v>286</v>
      </c>
      <c r="B1867" s="155" t="s">
        <v>3127</v>
      </c>
      <c r="C1867" s="155" t="s">
        <v>3128</v>
      </c>
      <c r="D1867" s="155">
        <v>10</v>
      </c>
      <c r="E1867" s="155">
        <v>10</v>
      </c>
      <c r="F1867" s="166">
        <v>41311</v>
      </c>
      <c r="G1867" s="166">
        <v>41313</v>
      </c>
      <c r="H1867" s="157">
        <v>1</v>
      </c>
    </row>
    <row r="1868" spans="1:9" ht="15" customHeight="1" x14ac:dyDescent="0.25">
      <c r="A1868" s="155" t="s">
        <v>3132</v>
      </c>
      <c r="B1868" s="155" t="s">
        <v>3133</v>
      </c>
      <c r="C1868" s="155" t="s">
        <v>3134</v>
      </c>
      <c r="D1868" s="155">
        <v>100</v>
      </c>
      <c r="E1868" s="155">
        <v>100</v>
      </c>
      <c r="F1868" s="166">
        <v>41311</v>
      </c>
      <c r="G1868" s="166">
        <v>41320</v>
      </c>
      <c r="H1868" s="157">
        <v>1</v>
      </c>
    </row>
    <row r="1869" spans="1:9" ht="15" customHeight="1" x14ac:dyDescent="0.25">
      <c r="A1869" s="155" t="s">
        <v>3132</v>
      </c>
      <c r="B1869" s="155" t="s">
        <v>3135</v>
      </c>
      <c r="C1869" s="155" t="s">
        <v>316</v>
      </c>
      <c r="D1869" s="155">
        <v>100</v>
      </c>
      <c r="E1869" s="155">
        <v>3</v>
      </c>
      <c r="F1869" s="166">
        <v>41311</v>
      </c>
      <c r="G1869" s="166">
        <v>41320</v>
      </c>
      <c r="H1869" s="157">
        <v>1</v>
      </c>
      <c r="I1869" s="192" t="s">
        <v>3137</v>
      </c>
    </row>
    <row r="1870" spans="1:9" ht="15" customHeight="1" x14ac:dyDescent="0.25">
      <c r="A1870" s="155" t="s">
        <v>3132</v>
      </c>
      <c r="B1870" s="155" t="s">
        <v>3136</v>
      </c>
      <c r="C1870" s="155" t="s">
        <v>32</v>
      </c>
      <c r="D1870" s="155">
        <v>100</v>
      </c>
      <c r="E1870" s="155">
        <v>3</v>
      </c>
      <c r="F1870" s="166">
        <v>41311</v>
      </c>
      <c r="G1870" s="166">
        <v>41320</v>
      </c>
      <c r="H1870" s="157">
        <v>1</v>
      </c>
      <c r="I1870" s="192" t="s">
        <v>3137</v>
      </c>
    </row>
    <row r="1871" spans="1:9" ht="15" customHeight="1" x14ac:dyDescent="0.25">
      <c r="A1871" s="155" t="s">
        <v>158</v>
      </c>
      <c r="B1871" s="155" t="s">
        <v>1707</v>
      </c>
      <c r="C1871" s="155" t="s">
        <v>3141</v>
      </c>
      <c r="D1871" s="155">
        <v>5</v>
      </c>
      <c r="E1871" s="155">
        <v>5</v>
      </c>
      <c r="F1871" s="166">
        <v>41312</v>
      </c>
      <c r="G1871" s="166">
        <v>41312</v>
      </c>
      <c r="H1871" s="157">
        <v>1</v>
      </c>
      <c r="I1871" s="192" t="s">
        <v>3142</v>
      </c>
    </row>
    <row r="1872" spans="1:9" ht="15" customHeight="1" x14ac:dyDescent="0.25">
      <c r="A1872" s="155" t="s">
        <v>997</v>
      </c>
      <c r="B1872" s="155" t="s">
        <v>2429</v>
      </c>
      <c r="C1872" s="155" t="s">
        <v>3143</v>
      </c>
      <c r="D1872" s="155">
        <v>300</v>
      </c>
      <c r="E1872" s="155">
        <v>315</v>
      </c>
      <c r="F1872" s="166">
        <v>41312</v>
      </c>
      <c r="G1872" s="166">
        <v>41318</v>
      </c>
      <c r="H1872" s="157">
        <v>1</v>
      </c>
    </row>
    <row r="1873" spans="1:9" ht="15" customHeight="1" x14ac:dyDescent="0.25">
      <c r="A1873" s="155" t="s">
        <v>71</v>
      </c>
      <c r="B1873" s="155" t="s">
        <v>102</v>
      </c>
      <c r="C1873" s="155" t="s">
        <v>3144</v>
      </c>
      <c r="D1873" s="155">
        <v>10</v>
      </c>
      <c r="E1873" s="155">
        <v>10</v>
      </c>
      <c r="F1873" s="166">
        <v>41312</v>
      </c>
      <c r="G1873" s="166">
        <v>41317</v>
      </c>
      <c r="H1873" s="157">
        <v>1</v>
      </c>
    </row>
    <row r="1874" spans="1:9" ht="15" customHeight="1" x14ac:dyDescent="0.25">
      <c r="A1874" s="155" t="s">
        <v>1122</v>
      </c>
      <c r="B1874" s="155" t="s">
        <v>1696</v>
      </c>
      <c r="C1874" s="155" t="s">
        <v>3145</v>
      </c>
      <c r="D1874" s="155">
        <v>9</v>
      </c>
      <c r="E1874" s="155">
        <v>9</v>
      </c>
      <c r="F1874" s="166">
        <v>41312</v>
      </c>
      <c r="G1874" s="166">
        <v>41314</v>
      </c>
      <c r="H1874" s="157">
        <v>1</v>
      </c>
    </row>
    <row r="1875" spans="1:9" ht="15" customHeight="1" x14ac:dyDescent="0.25">
      <c r="A1875" s="155" t="s">
        <v>71</v>
      </c>
      <c r="B1875" s="155" t="s">
        <v>1530</v>
      </c>
      <c r="C1875" s="155" t="s">
        <v>3146</v>
      </c>
      <c r="D1875" s="155">
        <v>5</v>
      </c>
      <c r="E1875" s="155">
        <v>5</v>
      </c>
      <c r="F1875" s="166">
        <v>41312</v>
      </c>
      <c r="G1875" s="166">
        <v>41313</v>
      </c>
      <c r="H1875" s="157">
        <v>1</v>
      </c>
    </row>
    <row r="1876" spans="1:9" ht="15" customHeight="1" x14ac:dyDescent="0.25">
      <c r="A1876" s="155" t="s">
        <v>71</v>
      </c>
      <c r="B1876" s="155" t="s">
        <v>1550</v>
      </c>
      <c r="C1876" s="155" t="s">
        <v>3147</v>
      </c>
      <c r="D1876" s="155">
        <v>5</v>
      </c>
      <c r="E1876" s="155">
        <v>5</v>
      </c>
      <c r="F1876" s="166">
        <v>41312</v>
      </c>
      <c r="G1876" s="166">
        <v>41317</v>
      </c>
      <c r="H1876" s="157">
        <v>1</v>
      </c>
    </row>
    <row r="1877" spans="1:9" ht="15" customHeight="1" x14ac:dyDescent="0.25">
      <c r="A1877" s="155" t="s">
        <v>2714</v>
      </c>
      <c r="B1877" s="155" t="s">
        <v>60</v>
      </c>
      <c r="C1877" s="155" t="s">
        <v>3148</v>
      </c>
      <c r="D1877" s="155">
        <v>250</v>
      </c>
      <c r="E1877" s="155">
        <v>250</v>
      </c>
      <c r="F1877" s="166">
        <v>41313</v>
      </c>
      <c r="G1877" s="166">
        <v>41313</v>
      </c>
      <c r="H1877" s="157">
        <v>0</v>
      </c>
      <c r="I1877" s="192" t="s">
        <v>1184</v>
      </c>
    </row>
    <row r="1878" spans="1:9" ht="15" customHeight="1" x14ac:dyDescent="0.25">
      <c r="A1878" s="155" t="s">
        <v>36</v>
      </c>
      <c r="B1878" s="155" t="s">
        <v>60</v>
      </c>
      <c r="C1878" s="155" t="s">
        <v>3149</v>
      </c>
      <c r="D1878" s="155">
        <v>25</v>
      </c>
      <c r="E1878" s="155">
        <v>27</v>
      </c>
      <c r="F1878" s="166">
        <v>41313</v>
      </c>
      <c r="G1878" s="166">
        <v>41317</v>
      </c>
      <c r="H1878" s="157">
        <v>1</v>
      </c>
    </row>
    <row r="1879" spans="1:9" ht="15" customHeight="1" x14ac:dyDescent="0.25">
      <c r="A1879" s="155" t="s">
        <v>2129</v>
      </c>
      <c r="B1879" s="155" t="s">
        <v>3151</v>
      </c>
      <c r="C1879" s="155" t="s">
        <v>3150</v>
      </c>
      <c r="D1879" s="155">
        <v>1</v>
      </c>
      <c r="E1879" s="155">
        <v>1</v>
      </c>
      <c r="F1879" s="166">
        <v>41313</v>
      </c>
      <c r="G1879" s="166">
        <v>41318</v>
      </c>
      <c r="H1879" s="157">
        <v>1</v>
      </c>
    </row>
    <row r="1880" spans="1:9" ht="15" customHeight="1" x14ac:dyDescent="0.25">
      <c r="A1880" s="155" t="s">
        <v>71</v>
      </c>
      <c r="B1880" s="155" t="s">
        <v>102</v>
      </c>
      <c r="C1880" s="155" t="s">
        <v>3152</v>
      </c>
      <c r="D1880" s="155">
        <v>10</v>
      </c>
      <c r="E1880" s="155">
        <v>10</v>
      </c>
      <c r="F1880" s="166">
        <v>41313</v>
      </c>
      <c r="G1880" s="166">
        <v>41320</v>
      </c>
      <c r="H1880" s="157">
        <v>1</v>
      </c>
    </row>
    <row r="1881" spans="1:9" ht="15" customHeight="1" x14ac:dyDescent="0.25">
      <c r="A1881" s="155" t="s">
        <v>520</v>
      </c>
      <c r="B1881" s="155" t="s">
        <v>1267</v>
      </c>
      <c r="C1881" s="155" t="s">
        <v>3153</v>
      </c>
      <c r="D1881" s="155">
        <v>400</v>
      </c>
      <c r="E1881" s="155">
        <v>400</v>
      </c>
      <c r="F1881" s="166">
        <v>41313</v>
      </c>
      <c r="G1881" s="166">
        <v>41320</v>
      </c>
      <c r="H1881" s="157">
        <v>1</v>
      </c>
    </row>
    <row r="1882" spans="1:9" ht="15" customHeight="1" x14ac:dyDescent="0.25">
      <c r="A1882" s="155" t="s">
        <v>71</v>
      </c>
      <c r="B1882" s="155" t="s">
        <v>1530</v>
      </c>
      <c r="C1882" s="155" t="s">
        <v>3154</v>
      </c>
      <c r="D1882" s="155">
        <v>5</v>
      </c>
      <c r="E1882" s="155">
        <v>5</v>
      </c>
      <c r="F1882" s="166">
        <v>41313</v>
      </c>
      <c r="G1882" s="166">
        <v>41317</v>
      </c>
      <c r="H1882" s="157">
        <v>1</v>
      </c>
    </row>
    <row r="1883" spans="1:9" ht="15" customHeight="1" x14ac:dyDescent="0.25">
      <c r="A1883" s="155" t="s">
        <v>2769</v>
      </c>
      <c r="B1883" s="155" t="s">
        <v>3155</v>
      </c>
      <c r="C1883" s="155" t="s">
        <v>3156</v>
      </c>
      <c r="D1883" s="155">
        <v>495</v>
      </c>
      <c r="E1883" s="155">
        <v>476</v>
      </c>
      <c r="F1883" s="166">
        <v>41313</v>
      </c>
      <c r="G1883" s="166">
        <v>41299</v>
      </c>
      <c r="H1883" s="157">
        <v>1</v>
      </c>
      <c r="I1883" s="192" t="s">
        <v>3157</v>
      </c>
    </row>
    <row r="1884" spans="1:9" ht="15" customHeight="1" x14ac:dyDescent="0.25">
      <c r="A1884" s="155" t="s">
        <v>408</v>
      </c>
      <c r="B1884" s="155" t="s">
        <v>409</v>
      </c>
      <c r="C1884" s="155" t="s">
        <v>3158</v>
      </c>
      <c r="D1884" s="155">
        <v>50</v>
      </c>
      <c r="E1884" s="155">
        <v>50</v>
      </c>
      <c r="F1884" s="166">
        <v>41313</v>
      </c>
      <c r="G1884" s="166">
        <v>41320</v>
      </c>
      <c r="H1884" s="157">
        <v>1</v>
      </c>
    </row>
    <row r="1885" spans="1:9" ht="15" customHeight="1" x14ac:dyDescent="0.25">
      <c r="A1885" s="155" t="s">
        <v>408</v>
      </c>
      <c r="B1885" s="155" t="s">
        <v>411</v>
      </c>
      <c r="C1885" s="155" t="s">
        <v>3159</v>
      </c>
      <c r="D1885" s="155">
        <v>50</v>
      </c>
      <c r="E1885" s="155">
        <v>50</v>
      </c>
      <c r="F1885" s="166">
        <v>41313</v>
      </c>
      <c r="G1885" s="166">
        <v>41323</v>
      </c>
      <c r="H1885" s="157">
        <v>1</v>
      </c>
    </row>
    <row r="1886" spans="1:9" ht="15" customHeight="1" x14ac:dyDescent="0.25">
      <c r="A1886" s="155" t="s">
        <v>230</v>
      </c>
      <c r="B1886" s="155" t="s">
        <v>3160</v>
      </c>
      <c r="C1886" s="155" t="s">
        <v>3161</v>
      </c>
      <c r="D1886" s="155">
        <v>30</v>
      </c>
      <c r="E1886" s="155">
        <v>30</v>
      </c>
      <c r="F1886" s="166">
        <v>41313</v>
      </c>
      <c r="G1886" s="166">
        <v>41299</v>
      </c>
      <c r="H1886" s="157">
        <v>1</v>
      </c>
      <c r="I1886" s="192" t="s">
        <v>3162</v>
      </c>
    </row>
    <row r="1887" spans="1:9" ht="15" customHeight="1" x14ac:dyDescent="0.25">
      <c r="A1887" s="155" t="s">
        <v>2747</v>
      </c>
      <c r="B1887" s="155" t="s">
        <v>2667</v>
      </c>
      <c r="C1887" s="155" t="s">
        <v>3163</v>
      </c>
      <c r="D1887" s="155">
        <v>25</v>
      </c>
      <c r="E1887" s="155">
        <v>25</v>
      </c>
      <c r="F1887" s="166">
        <v>41316</v>
      </c>
      <c r="G1887" s="166">
        <v>41327</v>
      </c>
      <c r="H1887" s="157">
        <v>1</v>
      </c>
    </row>
    <row r="1888" spans="1:9" ht="15" customHeight="1" x14ac:dyDescent="0.25">
      <c r="A1888" s="155" t="s">
        <v>29</v>
      </c>
      <c r="B1888" s="155" t="s">
        <v>1219</v>
      </c>
      <c r="C1888" s="155" t="s">
        <v>3164</v>
      </c>
      <c r="D1888" s="155">
        <v>200</v>
      </c>
      <c r="E1888" s="155">
        <v>200</v>
      </c>
      <c r="F1888" s="166">
        <v>41316</v>
      </c>
      <c r="G1888" s="166">
        <v>41323</v>
      </c>
      <c r="H1888" s="157">
        <v>1</v>
      </c>
    </row>
    <row r="1889" spans="1:9" ht="15" customHeight="1" x14ac:dyDescent="0.25">
      <c r="A1889" s="155" t="s">
        <v>42</v>
      </c>
      <c r="B1889" s="155" t="s">
        <v>1744</v>
      </c>
      <c r="C1889" s="155" t="s">
        <v>3165</v>
      </c>
      <c r="D1889" s="155">
        <v>300</v>
      </c>
      <c r="E1889" s="155">
        <v>300</v>
      </c>
      <c r="F1889" s="166">
        <v>41316</v>
      </c>
      <c r="G1889" s="166">
        <v>41320</v>
      </c>
      <c r="H1889" s="157">
        <v>1</v>
      </c>
    </row>
    <row r="1890" spans="1:9" ht="15" customHeight="1" x14ac:dyDescent="0.25">
      <c r="A1890" s="155" t="s">
        <v>520</v>
      </c>
      <c r="B1890" s="155" t="s">
        <v>962</v>
      </c>
      <c r="C1890" s="155" t="s">
        <v>3166</v>
      </c>
      <c r="D1890" s="155">
        <v>250</v>
      </c>
      <c r="E1890" s="155">
        <v>250</v>
      </c>
      <c r="F1890" s="166">
        <v>41316</v>
      </c>
      <c r="G1890" s="166">
        <v>41323</v>
      </c>
      <c r="H1890" s="157">
        <v>1</v>
      </c>
    </row>
    <row r="1891" spans="1:9" ht="15" customHeight="1" x14ac:dyDescent="0.25">
      <c r="A1891" s="155" t="s">
        <v>563</v>
      </c>
      <c r="B1891" s="155" t="s">
        <v>2948</v>
      </c>
      <c r="C1891" s="155" t="s">
        <v>3167</v>
      </c>
      <c r="D1891" s="155">
        <v>50</v>
      </c>
      <c r="E1891" s="155">
        <v>50</v>
      </c>
      <c r="F1891" s="166">
        <v>41316</v>
      </c>
      <c r="G1891" s="166">
        <v>41327</v>
      </c>
      <c r="H1891" s="157">
        <v>1</v>
      </c>
    </row>
    <row r="1892" spans="1:9" ht="15" customHeight="1" x14ac:dyDescent="0.25">
      <c r="A1892" s="155" t="s">
        <v>221</v>
      </c>
      <c r="B1892" s="155" t="s">
        <v>817</v>
      </c>
      <c r="C1892" s="155" t="s">
        <v>3169</v>
      </c>
      <c r="D1892" s="155">
        <v>20</v>
      </c>
      <c r="E1892" s="155">
        <v>14</v>
      </c>
      <c r="F1892" s="166">
        <v>41316</v>
      </c>
      <c r="G1892" s="166">
        <v>41299</v>
      </c>
      <c r="H1892" s="157">
        <v>1</v>
      </c>
      <c r="I1892" s="192" t="s">
        <v>3170</v>
      </c>
    </row>
    <row r="1893" spans="1:9" ht="15" customHeight="1" x14ac:dyDescent="0.25">
      <c r="A1893" s="155" t="s">
        <v>12</v>
      </c>
      <c r="B1893" s="155" t="s">
        <v>13</v>
      </c>
      <c r="C1893" s="155" t="s">
        <v>3171</v>
      </c>
      <c r="D1893" s="155">
        <v>10</v>
      </c>
      <c r="E1893" s="155">
        <v>10</v>
      </c>
      <c r="F1893" s="166">
        <v>41317</v>
      </c>
      <c r="G1893" s="166">
        <v>41320</v>
      </c>
      <c r="H1893" s="157">
        <v>1</v>
      </c>
    </row>
    <row r="1894" spans="1:9" ht="15" customHeight="1" x14ac:dyDescent="0.25">
      <c r="A1894" s="155" t="s">
        <v>78</v>
      </c>
      <c r="B1894" s="155" t="s">
        <v>3172</v>
      </c>
      <c r="C1894" s="155" t="s">
        <v>3173</v>
      </c>
      <c r="D1894" s="155">
        <v>2</v>
      </c>
      <c r="E1894" s="155">
        <v>2</v>
      </c>
      <c r="F1894" s="166">
        <v>41317</v>
      </c>
      <c r="G1894" s="166">
        <v>41319</v>
      </c>
      <c r="H1894" s="157">
        <v>1</v>
      </c>
    </row>
    <row r="1895" spans="1:9" ht="15" customHeight="1" x14ac:dyDescent="0.25">
      <c r="A1895" s="155" t="s">
        <v>71</v>
      </c>
      <c r="B1895" s="155" t="s">
        <v>102</v>
      </c>
      <c r="C1895" s="155" t="s">
        <v>3174</v>
      </c>
      <c r="D1895" s="155">
        <v>10</v>
      </c>
      <c r="E1895" s="155">
        <v>10</v>
      </c>
      <c r="F1895" s="166">
        <v>41317</v>
      </c>
      <c r="G1895" s="166">
        <v>41327</v>
      </c>
      <c r="H1895" s="157">
        <v>1</v>
      </c>
      <c r="I1895" s="192" t="s">
        <v>3175</v>
      </c>
    </row>
    <row r="1896" spans="1:9" ht="15" customHeight="1" x14ac:dyDescent="0.25">
      <c r="A1896" s="155" t="s">
        <v>911</v>
      </c>
      <c r="B1896" s="155" t="s">
        <v>912</v>
      </c>
      <c r="C1896" s="155" t="s">
        <v>3176</v>
      </c>
      <c r="D1896" s="155">
        <v>500</v>
      </c>
      <c r="E1896" s="155">
        <v>500</v>
      </c>
      <c r="F1896" s="166">
        <v>41317</v>
      </c>
      <c r="G1896" s="166">
        <v>41316</v>
      </c>
      <c r="H1896" s="157">
        <v>1</v>
      </c>
      <c r="I1896" s="192" t="s">
        <v>3177</v>
      </c>
    </row>
    <row r="1897" spans="1:9" ht="15" customHeight="1" x14ac:dyDescent="0.25">
      <c r="A1897" s="155" t="s">
        <v>563</v>
      </c>
      <c r="B1897" s="155" t="s">
        <v>2946</v>
      </c>
      <c r="C1897" s="155" t="s">
        <v>3178</v>
      </c>
      <c r="D1897" s="155">
        <v>25</v>
      </c>
      <c r="E1897" s="155">
        <v>25</v>
      </c>
      <c r="F1897" s="166">
        <v>41317</v>
      </c>
      <c r="G1897" s="166">
        <v>41330</v>
      </c>
      <c r="H1897" s="157">
        <v>1</v>
      </c>
    </row>
    <row r="1898" spans="1:9" ht="15" customHeight="1" x14ac:dyDescent="0.25">
      <c r="A1898" s="155" t="s">
        <v>574</v>
      </c>
      <c r="B1898" s="155" t="s">
        <v>3179</v>
      </c>
      <c r="C1898" s="155" t="s">
        <v>3180</v>
      </c>
      <c r="D1898" s="155">
        <v>50</v>
      </c>
      <c r="E1898" s="155">
        <v>50</v>
      </c>
      <c r="F1898" s="166">
        <v>41318</v>
      </c>
      <c r="G1898" s="166">
        <v>41320</v>
      </c>
      <c r="H1898" s="157">
        <v>1</v>
      </c>
    </row>
    <row r="1899" spans="1:9" ht="15" customHeight="1" x14ac:dyDescent="0.25">
      <c r="A1899" s="155" t="s">
        <v>115</v>
      </c>
      <c r="B1899" s="155" t="s">
        <v>3181</v>
      </c>
      <c r="C1899" s="155" t="s">
        <v>3182</v>
      </c>
      <c r="D1899" s="155">
        <v>10</v>
      </c>
      <c r="E1899" s="155">
        <v>10</v>
      </c>
      <c r="F1899" s="166">
        <v>41318</v>
      </c>
      <c r="G1899" s="166">
        <v>41320</v>
      </c>
      <c r="H1899" s="157">
        <v>1</v>
      </c>
      <c r="I1899" s="192" t="s">
        <v>178</v>
      </c>
    </row>
    <row r="1900" spans="1:9" ht="15" customHeight="1" x14ac:dyDescent="0.25">
      <c r="A1900" s="155" t="s">
        <v>71</v>
      </c>
      <c r="B1900" s="155" t="s">
        <v>1696</v>
      </c>
      <c r="C1900" s="155" t="s">
        <v>3183</v>
      </c>
      <c r="D1900" s="155">
        <v>1</v>
      </c>
      <c r="E1900" s="155">
        <v>1</v>
      </c>
      <c r="F1900" s="166">
        <v>41318</v>
      </c>
      <c r="G1900" s="166">
        <v>41319</v>
      </c>
      <c r="H1900" s="157">
        <v>1</v>
      </c>
    </row>
    <row r="1901" spans="1:9" ht="15" customHeight="1" x14ac:dyDescent="0.25">
      <c r="A1901" s="155" t="s">
        <v>29</v>
      </c>
      <c r="B1901" s="155" t="s">
        <v>3184</v>
      </c>
      <c r="C1901" s="155" t="s">
        <v>3185</v>
      </c>
      <c r="D1901" s="155">
        <v>11</v>
      </c>
      <c r="E1901" s="155">
        <v>11</v>
      </c>
      <c r="F1901" s="166">
        <v>41318</v>
      </c>
      <c r="G1901" s="166">
        <v>41319</v>
      </c>
      <c r="H1901" s="157">
        <v>1</v>
      </c>
      <c r="I1901" s="192" t="s">
        <v>2468</v>
      </c>
    </row>
    <row r="1902" spans="1:9" ht="15" customHeight="1" x14ac:dyDescent="0.25">
      <c r="A1902" s="155" t="s">
        <v>29</v>
      </c>
      <c r="B1902" s="155" t="s">
        <v>3096</v>
      </c>
      <c r="C1902" s="155" t="s">
        <v>3186</v>
      </c>
      <c r="D1902" s="155">
        <v>10</v>
      </c>
      <c r="E1902" s="155">
        <v>10</v>
      </c>
      <c r="F1902" s="166">
        <v>41318</v>
      </c>
      <c r="G1902" s="166" t="s">
        <v>1178</v>
      </c>
      <c r="H1902" s="157">
        <v>1</v>
      </c>
    </row>
    <row r="1903" spans="1:9" ht="15" customHeight="1" x14ac:dyDescent="0.25">
      <c r="A1903" s="155" t="s">
        <v>29</v>
      </c>
      <c r="B1903" s="155" t="s">
        <v>3188</v>
      </c>
      <c r="C1903" s="155" t="s">
        <v>3187</v>
      </c>
      <c r="D1903" s="155">
        <v>10</v>
      </c>
      <c r="E1903" s="155">
        <v>10</v>
      </c>
      <c r="F1903" s="166">
        <v>41318</v>
      </c>
      <c r="G1903" s="166">
        <v>41320</v>
      </c>
      <c r="H1903" s="157">
        <v>1</v>
      </c>
    </row>
    <row r="1904" spans="1:9" ht="15" customHeight="1" x14ac:dyDescent="0.25">
      <c r="A1904" s="155" t="s">
        <v>3189</v>
      </c>
      <c r="B1904" s="155" t="s">
        <v>1696</v>
      </c>
      <c r="C1904" s="155" t="s">
        <v>3190</v>
      </c>
      <c r="D1904" s="155">
        <v>6</v>
      </c>
      <c r="E1904" s="155">
        <v>6</v>
      </c>
      <c r="F1904" s="166">
        <v>41318</v>
      </c>
      <c r="G1904" s="166">
        <v>41316</v>
      </c>
      <c r="H1904" s="157">
        <v>1</v>
      </c>
      <c r="I1904" s="192" t="s">
        <v>2151</v>
      </c>
    </row>
    <row r="1905" spans="1:9" ht="15" customHeight="1" x14ac:dyDescent="0.25">
      <c r="A1905" s="155" t="s">
        <v>634</v>
      </c>
      <c r="B1905" s="155" t="s">
        <v>1151</v>
      </c>
      <c r="C1905" s="155" t="s">
        <v>3191</v>
      </c>
      <c r="D1905" s="155">
        <v>6</v>
      </c>
      <c r="E1905" s="155">
        <v>6</v>
      </c>
      <c r="F1905" s="166">
        <v>41318</v>
      </c>
      <c r="G1905" s="166">
        <v>41323</v>
      </c>
      <c r="H1905" s="157">
        <v>1</v>
      </c>
    </row>
    <row r="1906" spans="1:9" ht="15" customHeight="1" x14ac:dyDescent="0.25">
      <c r="A1906" s="155" t="s">
        <v>227</v>
      </c>
      <c r="B1906" s="155" t="s">
        <v>3192</v>
      </c>
      <c r="C1906" s="155" t="s">
        <v>3193</v>
      </c>
      <c r="D1906" s="155">
        <v>50</v>
      </c>
      <c r="E1906" s="155">
        <v>50</v>
      </c>
      <c r="F1906" s="166">
        <v>41319</v>
      </c>
      <c r="G1906" s="166">
        <v>41323</v>
      </c>
      <c r="H1906" s="157">
        <v>1</v>
      </c>
    </row>
    <row r="1907" spans="1:9" ht="15" customHeight="1" x14ac:dyDescent="0.25">
      <c r="A1907" s="155" t="s">
        <v>78</v>
      </c>
      <c r="B1907" s="155" t="s">
        <v>3194</v>
      </c>
      <c r="C1907" s="155" t="s">
        <v>3195</v>
      </c>
      <c r="D1907" s="155">
        <v>5</v>
      </c>
      <c r="E1907" s="155">
        <v>5</v>
      </c>
      <c r="F1907" s="166">
        <v>41319</v>
      </c>
      <c r="G1907" s="166">
        <v>41320</v>
      </c>
      <c r="H1907" s="157">
        <v>1</v>
      </c>
      <c r="I1907" s="192" t="s">
        <v>2468</v>
      </c>
    </row>
    <row r="1908" spans="1:9" ht="15" customHeight="1" x14ac:dyDescent="0.25">
      <c r="A1908" s="155" t="s">
        <v>820</v>
      </c>
      <c r="B1908" s="155" t="s">
        <v>3196</v>
      </c>
      <c r="C1908" s="155" t="s">
        <v>3197</v>
      </c>
      <c r="D1908" s="155">
        <v>300</v>
      </c>
      <c r="E1908" s="155">
        <v>300</v>
      </c>
      <c r="F1908" s="166">
        <v>41319</v>
      </c>
      <c r="G1908" s="166">
        <v>41323</v>
      </c>
      <c r="H1908" s="157">
        <v>1</v>
      </c>
    </row>
    <row r="1909" spans="1:9" ht="15" customHeight="1" x14ac:dyDescent="0.25">
      <c r="A1909" s="155" t="s">
        <v>254</v>
      </c>
      <c r="B1909" s="155" t="s">
        <v>149</v>
      </c>
      <c r="C1909" s="155" t="s">
        <v>3198</v>
      </c>
      <c r="D1909" s="155">
        <v>50</v>
      </c>
      <c r="E1909" s="155">
        <v>50</v>
      </c>
      <c r="F1909" s="166">
        <v>41319</v>
      </c>
      <c r="G1909" s="166">
        <v>41323</v>
      </c>
      <c r="H1909" s="157">
        <v>1</v>
      </c>
    </row>
    <row r="1910" spans="1:9" ht="15" customHeight="1" x14ac:dyDescent="0.25">
      <c r="A1910" s="155" t="s">
        <v>2847</v>
      </c>
      <c r="B1910" s="155" t="s">
        <v>3200</v>
      </c>
      <c r="C1910" s="155" t="s">
        <v>3201</v>
      </c>
      <c r="D1910" s="155">
        <v>6</v>
      </c>
      <c r="E1910" s="155">
        <v>6</v>
      </c>
      <c r="F1910" s="166">
        <v>41320</v>
      </c>
      <c r="G1910" s="166">
        <v>41325</v>
      </c>
      <c r="H1910" s="157">
        <v>1</v>
      </c>
    </row>
    <row r="1911" spans="1:9" ht="15" customHeight="1" x14ac:dyDescent="0.25">
      <c r="A1911" s="155" t="s">
        <v>136</v>
      </c>
      <c r="B1911" s="155" t="s">
        <v>3203</v>
      </c>
      <c r="C1911" s="155" t="s">
        <v>3202</v>
      </c>
      <c r="D1911" s="155">
        <v>200</v>
      </c>
      <c r="E1911" s="155">
        <v>200</v>
      </c>
      <c r="F1911" s="166">
        <v>41320</v>
      </c>
      <c r="G1911" s="166">
        <v>41324</v>
      </c>
      <c r="H1911" s="157">
        <v>1</v>
      </c>
    </row>
    <row r="1912" spans="1:9" ht="15" customHeight="1" x14ac:dyDescent="0.25">
      <c r="A1912" s="155" t="s">
        <v>227</v>
      </c>
      <c r="B1912" s="155" t="s">
        <v>2086</v>
      </c>
      <c r="C1912" s="155" t="s">
        <v>3204</v>
      </c>
      <c r="D1912" s="155">
        <v>100</v>
      </c>
      <c r="E1912" s="155">
        <v>105</v>
      </c>
      <c r="F1912" s="166">
        <v>41320</v>
      </c>
      <c r="G1912" s="166">
        <v>41332</v>
      </c>
      <c r="H1912" s="157">
        <v>1</v>
      </c>
    </row>
    <row r="1913" spans="1:9" ht="15" customHeight="1" x14ac:dyDescent="0.25">
      <c r="A1913" s="155" t="s">
        <v>227</v>
      </c>
      <c r="B1913" s="155" t="s">
        <v>3206</v>
      </c>
      <c r="C1913" s="155" t="s">
        <v>3205</v>
      </c>
      <c r="D1913" s="155">
        <v>50</v>
      </c>
      <c r="E1913" s="155">
        <v>50</v>
      </c>
      <c r="F1913" s="166">
        <v>41320</v>
      </c>
      <c r="G1913" s="166">
        <v>41324</v>
      </c>
      <c r="H1913" s="157">
        <v>1</v>
      </c>
    </row>
    <row r="1914" spans="1:9" ht="15" customHeight="1" x14ac:dyDescent="0.25">
      <c r="A1914" s="155" t="s">
        <v>520</v>
      </c>
      <c r="B1914" s="155" t="s">
        <v>3207</v>
      </c>
      <c r="C1914" s="155" t="s">
        <v>3208</v>
      </c>
      <c r="D1914" s="155">
        <v>100</v>
      </c>
      <c r="E1914" s="155">
        <v>100</v>
      </c>
      <c r="F1914" s="166">
        <v>41320</v>
      </c>
      <c r="G1914" s="166">
        <v>41330</v>
      </c>
      <c r="H1914" s="157">
        <v>1</v>
      </c>
    </row>
    <row r="1915" spans="1:9" ht="15" customHeight="1" x14ac:dyDescent="0.25">
      <c r="A1915" s="155" t="s">
        <v>509</v>
      </c>
      <c r="B1915" s="155" t="s">
        <v>3209</v>
      </c>
      <c r="C1915" s="155" t="s">
        <v>3210</v>
      </c>
      <c r="D1915" s="155">
        <v>25</v>
      </c>
      <c r="E1915" s="155">
        <v>25</v>
      </c>
      <c r="F1915" s="166">
        <v>41320</v>
      </c>
      <c r="G1915" s="166">
        <v>41324</v>
      </c>
      <c r="H1915" s="157">
        <v>1</v>
      </c>
    </row>
    <row r="1916" spans="1:9" ht="15" customHeight="1" x14ac:dyDescent="0.25">
      <c r="A1916" s="155" t="s">
        <v>7790</v>
      </c>
      <c r="B1916" s="155" t="s">
        <v>3211</v>
      </c>
      <c r="C1916" s="155" t="s">
        <v>3212</v>
      </c>
      <c r="D1916" s="155">
        <v>200</v>
      </c>
      <c r="E1916" s="155">
        <v>200</v>
      </c>
      <c r="F1916" s="166">
        <v>41320</v>
      </c>
      <c r="G1916" s="166">
        <v>41324</v>
      </c>
      <c r="H1916" s="157">
        <v>1</v>
      </c>
    </row>
    <row r="1917" spans="1:9" ht="15" customHeight="1" x14ac:dyDescent="0.25">
      <c r="A1917" s="155" t="s">
        <v>7790</v>
      </c>
      <c r="B1917" s="155" t="s">
        <v>3213</v>
      </c>
      <c r="C1917" s="155" t="s">
        <v>364</v>
      </c>
      <c r="D1917" s="155">
        <v>20</v>
      </c>
      <c r="E1917" s="155">
        <v>20</v>
      </c>
      <c r="F1917" s="166">
        <v>41320</v>
      </c>
      <c r="G1917" s="166">
        <v>41324</v>
      </c>
      <c r="H1917" s="157">
        <v>1</v>
      </c>
    </row>
    <row r="1918" spans="1:9" ht="15" customHeight="1" x14ac:dyDescent="0.25">
      <c r="A1918" s="155" t="s">
        <v>7790</v>
      </c>
      <c r="B1918" s="155" t="s">
        <v>3214</v>
      </c>
      <c r="C1918" s="155" t="s">
        <v>161</v>
      </c>
      <c r="D1918" s="155">
        <v>120</v>
      </c>
      <c r="E1918" s="155">
        <v>120</v>
      </c>
      <c r="F1918" s="166">
        <v>41320</v>
      </c>
      <c r="G1918" s="166">
        <v>41324</v>
      </c>
      <c r="H1918" s="157">
        <v>1</v>
      </c>
    </row>
    <row r="1919" spans="1:9" ht="15" customHeight="1" x14ac:dyDescent="0.25">
      <c r="A1919" s="155" t="s">
        <v>7790</v>
      </c>
      <c r="B1919" s="155" t="s">
        <v>3215</v>
      </c>
      <c r="C1919" s="155" t="s">
        <v>32</v>
      </c>
      <c r="D1919" s="155">
        <v>50</v>
      </c>
      <c r="E1919" s="155">
        <v>50</v>
      </c>
      <c r="F1919" s="166">
        <v>41320</v>
      </c>
      <c r="G1919" s="166">
        <v>41324</v>
      </c>
      <c r="H1919" s="157">
        <v>1</v>
      </c>
    </row>
    <row r="1920" spans="1:9" ht="15" customHeight="1" x14ac:dyDescent="0.25">
      <c r="A1920" s="155" t="s">
        <v>7790</v>
      </c>
      <c r="B1920" s="155" t="s">
        <v>3216</v>
      </c>
      <c r="C1920" s="155" t="s">
        <v>166</v>
      </c>
      <c r="D1920" s="155">
        <v>64</v>
      </c>
      <c r="E1920" s="155">
        <v>64</v>
      </c>
      <c r="F1920" s="166">
        <v>41320</v>
      </c>
      <c r="G1920" s="166">
        <v>41324</v>
      </c>
      <c r="H1920" s="157">
        <v>1</v>
      </c>
    </row>
    <row r="1921" spans="1:9" ht="15" customHeight="1" x14ac:dyDescent="0.25">
      <c r="A1921" s="155" t="s">
        <v>7790</v>
      </c>
      <c r="B1921" s="155" t="s">
        <v>3217</v>
      </c>
      <c r="C1921" s="155" t="s">
        <v>27</v>
      </c>
      <c r="D1921" s="155">
        <v>50</v>
      </c>
      <c r="E1921" s="155">
        <v>50</v>
      </c>
      <c r="F1921" s="166">
        <v>41320</v>
      </c>
      <c r="G1921" s="166">
        <v>41324</v>
      </c>
      <c r="H1921" s="157">
        <v>1</v>
      </c>
    </row>
    <row r="1922" spans="1:9" ht="15" customHeight="1" x14ac:dyDescent="0.25">
      <c r="A1922" s="155" t="s">
        <v>7790</v>
      </c>
      <c r="B1922" s="155" t="s">
        <v>3219</v>
      </c>
      <c r="C1922" s="155" t="s">
        <v>3218</v>
      </c>
      <c r="D1922" s="155">
        <v>50</v>
      </c>
      <c r="E1922" s="155">
        <v>50</v>
      </c>
      <c r="F1922" s="166">
        <v>41320</v>
      </c>
      <c r="G1922" s="166">
        <v>41324</v>
      </c>
      <c r="H1922" s="157">
        <v>1</v>
      </c>
    </row>
    <row r="1923" spans="1:9" ht="15" customHeight="1" x14ac:dyDescent="0.25">
      <c r="A1923" s="155" t="s">
        <v>7790</v>
      </c>
      <c r="B1923" s="155" t="s">
        <v>3220</v>
      </c>
      <c r="C1923" s="155" t="s">
        <v>320</v>
      </c>
      <c r="D1923" s="155">
        <v>50</v>
      </c>
      <c r="E1923" s="155">
        <v>50</v>
      </c>
      <c r="F1923" s="166">
        <v>41320</v>
      </c>
      <c r="G1923" s="166">
        <v>41324</v>
      </c>
      <c r="H1923" s="157">
        <v>1</v>
      </c>
    </row>
    <row r="1924" spans="1:9" ht="15" customHeight="1" x14ac:dyDescent="0.25">
      <c r="A1924" s="155" t="s">
        <v>7790</v>
      </c>
      <c r="B1924" s="155" t="s">
        <v>3221</v>
      </c>
      <c r="C1924" s="155" t="s">
        <v>819</v>
      </c>
      <c r="D1924" s="155">
        <v>84</v>
      </c>
      <c r="E1924" s="155">
        <v>84</v>
      </c>
      <c r="F1924" s="166">
        <v>41320</v>
      </c>
      <c r="G1924" s="166">
        <v>41324</v>
      </c>
      <c r="H1924" s="157">
        <v>1</v>
      </c>
    </row>
    <row r="1925" spans="1:9" ht="15" customHeight="1" x14ac:dyDescent="0.25">
      <c r="A1925" s="155" t="s">
        <v>7790</v>
      </c>
      <c r="B1925" s="155" t="s">
        <v>3222</v>
      </c>
      <c r="C1925" s="155" t="s">
        <v>294</v>
      </c>
      <c r="D1925" s="155">
        <v>84</v>
      </c>
      <c r="E1925" s="155">
        <v>84</v>
      </c>
      <c r="F1925" s="166">
        <v>41320</v>
      </c>
      <c r="G1925" s="166">
        <v>41324</v>
      </c>
      <c r="H1925" s="157">
        <v>1</v>
      </c>
    </row>
    <row r="1926" spans="1:9" ht="15" customHeight="1" x14ac:dyDescent="0.25">
      <c r="A1926" s="155" t="s">
        <v>7790</v>
      </c>
      <c r="B1926" s="155" t="s">
        <v>3223</v>
      </c>
      <c r="C1926" s="155" t="s">
        <v>2480</v>
      </c>
      <c r="D1926" s="155">
        <v>84</v>
      </c>
      <c r="E1926" s="155">
        <v>84</v>
      </c>
      <c r="F1926" s="166">
        <v>41320</v>
      </c>
      <c r="G1926" s="166">
        <v>41324</v>
      </c>
      <c r="H1926" s="157">
        <v>1</v>
      </c>
    </row>
    <row r="1927" spans="1:9" ht="15" customHeight="1" x14ac:dyDescent="0.25">
      <c r="A1927" s="155" t="s">
        <v>7790</v>
      </c>
      <c r="B1927" s="155" t="s">
        <v>3224</v>
      </c>
      <c r="C1927" s="155" t="s">
        <v>316</v>
      </c>
      <c r="D1927" s="155">
        <v>150</v>
      </c>
      <c r="E1927" s="155">
        <v>131</v>
      </c>
      <c r="F1927" s="166">
        <v>41320</v>
      </c>
      <c r="G1927" s="166">
        <v>41324</v>
      </c>
      <c r="H1927" s="157">
        <v>1</v>
      </c>
    </row>
    <row r="1928" spans="1:9" ht="15" customHeight="1" x14ac:dyDescent="0.25">
      <c r="A1928" s="155" t="s">
        <v>115</v>
      </c>
      <c r="B1928" s="155" t="s">
        <v>549</v>
      </c>
      <c r="C1928" s="155" t="s">
        <v>3225</v>
      </c>
      <c r="D1928" s="155">
        <v>15</v>
      </c>
      <c r="E1928" s="155">
        <v>15</v>
      </c>
      <c r="F1928" s="166">
        <v>41323</v>
      </c>
      <c r="G1928" s="166">
        <v>41326</v>
      </c>
      <c r="H1928" s="157">
        <v>1</v>
      </c>
    </row>
    <row r="1929" spans="1:9" ht="15" customHeight="1" x14ac:dyDescent="0.25">
      <c r="A1929" s="155" t="s">
        <v>1114</v>
      </c>
      <c r="B1929" s="155" t="s">
        <v>1317</v>
      </c>
      <c r="C1929" s="155" t="s">
        <v>3226</v>
      </c>
      <c r="D1929" s="155">
        <v>10</v>
      </c>
      <c r="E1929" s="155">
        <v>10</v>
      </c>
      <c r="F1929" s="166">
        <v>41323</v>
      </c>
      <c r="G1929" s="166">
        <v>41326</v>
      </c>
      <c r="H1929" s="157">
        <v>1</v>
      </c>
    </row>
    <row r="1930" spans="1:9" ht="15" customHeight="1" x14ac:dyDescent="0.25">
      <c r="A1930" s="155" t="s">
        <v>136</v>
      </c>
      <c r="B1930" s="155" t="s">
        <v>555</v>
      </c>
      <c r="C1930" s="155" t="s">
        <v>3227</v>
      </c>
      <c r="D1930" s="155">
        <v>250</v>
      </c>
      <c r="E1930" s="155">
        <v>250</v>
      </c>
      <c r="F1930" s="166">
        <v>41323</v>
      </c>
      <c r="G1930" s="166">
        <v>41326</v>
      </c>
      <c r="H1930" s="157">
        <v>1</v>
      </c>
    </row>
    <row r="1931" spans="1:9" ht="15" customHeight="1" x14ac:dyDescent="0.25">
      <c r="A1931" s="155" t="s">
        <v>1145</v>
      </c>
      <c r="B1931" s="155" t="s">
        <v>3228</v>
      </c>
      <c r="C1931" s="155" t="s">
        <v>3229</v>
      </c>
      <c r="D1931" s="155">
        <v>25</v>
      </c>
      <c r="E1931" s="155">
        <v>25</v>
      </c>
      <c r="F1931" s="166">
        <v>41323</v>
      </c>
      <c r="G1931" s="166">
        <v>41340</v>
      </c>
      <c r="H1931" s="157">
        <v>1</v>
      </c>
    </row>
    <row r="1932" spans="1:9" ht="15" customHeight="1" x14ac:dyDescent="0.25">
      <c r="A1932" s="155" t="s">
        <v>3132</v>
      </c>
      <c r="B1932" s="155" t="s">
        <v>3135</v>
      </c>
      <c r="C1932" s="155" t="s">
        <v>3230</v>
      </c>
      <c r="D1932" s="155">
        <v>100</v>
      </c>
      <c r="E1932" s="155">
        <v>97</v>
      </c>
      <c r="F1932" s="166">
        <v>41324</v>
      </c>
      <c r="G1932" s="166">
        <v>41320</v>
      </c>
      <c r="H1932" s="157">
        <v>1</v>
      </c>
      <c r="I1932" s="192" t="s">
        <v>2827</v>
      </c>
    </row>
    <row r="1933" spans="1:9" ht="15" customHeight="1" x14ac:dyDescent="0.25">
      <c r="A1933" s="155" t="s">
        <v>3132</v>
      </c>
      <c r="B1933" s="155" t="s">
        <v>3136</v>
      </c>
      <c r="C1933" s="155" t="s">
        <v>32</v>
      </c>
      <c r="D1933" s="155">
        <v>100</v>
      </c>
      <c r="E1933" s="155">
        <v>97</v>
      </c>
      <c r="F1933" s="166">
        <v>41324</v>
      </c>
      <c r="G1933" s="166">
        <v>41320</v>
      </c>
      <c r="H1933" s="157">
        <v>1</v>
      </c>
      <c r="I1933" s="192" t="s">
        <v>2827</v>
      </c>
    </row>
    <row r="1934" spans="1:9" ht="15" customHeight="1" x14ac:dyDescent="0.25">
      <c r="A1934" s="155" t="s">
        <v>2906</v>
      </c>
      <c r="B1934" s="155" t="s">
        <v>1813</v>
      </c>
      <c r="C1934" s="155" t="s">
        <v>3232</v>
      </c>
      <c r="D1934" s="155">
        <v>10</v>
      </c>
      <c r="E1934" s="155">
        <v>10</v>
      </c>
      <c r="F1934" s="166">
        <v>41324</v>
      </c>
      <c r="G1934" s="166">
        <v>41331</v>
      </c>
      <c r="H1934" s="157">
        <v>1</v>
      </c>
    </row>
    <row r="1935" spans="1:9" ht="15" customHeight="1" x14ac:dyDescent="0.25">
      <c r="A1935" s="155" t="s">
        <v>1419</v>
      </c>
      <c r="B1935" s="155" t="s">
        <v>626</v>
      </c>
      <c r="C1935" s="155" t="s">
        <v>3231</v>
      </c>
      <c r="D1935" s="155">
        <v>2000</v>
      </c>
      <c r="E1935" s="155">
        <v>2000</v>
      </c>
      <c r="F1935" s="166">
        <v>41324</v>
      </c>
      <c r="G1935" s="166">
        <v>41327</v>
      </c>
      <c r="H1935" s="157">
        <v>1</v>
      </c>
    </row>
    <row r="1936" spans="1:9" ht="15" customHeight="1" x14ac:dyDescent="0.25">
      <c r="A1936" s="155" t="s">
        <v>36</v>
      </c>
      <c r="B1936" s="155" t="s">
        <v>2032</v>
      </c>
      <c r="C1936" s="155" t="s">
        <v>3233</v>
      </c>
      <c r="D1936" s="155">
        <v>5</v>
      </c>
      <c r="E1936" s="155">
        <v>5</v>
      </c>
      <c r="F1936" s="166">
        <v>41324</v>
      </c>
      <c r="G1936" s="166">
        <v>41326</v>
      </c>
      <c r="H1936" s="157">
        <v>1</v>
      </c>
    </row>
    <row r="1937" spans="1:8" ht="15" customHeight="1" x14ac:dyDescent="0.25">
      <c r="A1937" s="155" t="s">
        <v>327</v>
      </c>
      <c r="B1937" s="155" t="s">
        <v>3235</v>
      </c>
      <c r="C1937" s="155" t="s">
        <v>3234</v>
      </c>
      <c r="D1937" s="155">
        <v>10</v>
      </c>
      <c r="E1937" s="155">
        <v>10</v>
      </c>
      <c r="F1937" s="166">
        <v>41324</v>
      </c>
      <c r="G1937" s="166">
        <v>41327</v>
      </c>
      <c r="H1937" s="157">
        <v>1</v>
      </c>
    </row>
    <row r="1938" spans="1:8" ht="15" customHeight="1" x14ac:dyDescent="0.25">
      <c r="A1938" s="155" t="s">
        <v>327</v>
      </c>
      <c r="B1938" s="155" t="s">
        <v>3236</v>
      </c>
      <c r="C1938" s="155" t="s">
        <v>364</v>
      </c>
      <c r="D1938" s="155">
        <v>10</v>
      </c>
      <c r="E1938" s="155">
        <v>10</v>
      </c>
      <c r="F1938" s="166">
        <v>41324</v>
      </c>
      <c r="G1938" s="166">
        <v>41327</v>
      </c>
      <c r="H1938" s="157">
        <v>1</v>
      </c>
    </row>
    <row r="1939" spans="1:8" ht="15" customHeight="1" x14ac:dyDescent="0.25">
      <c r="A1939" s="155" t="s">
        <v>251</v>
      </c>
      <c r="B1939" s="155" t="s">
        <v>3237</v>
      </c>
      <c r="C1939" s="155" t="s">
        <v>3239</v>
      </c>
      <c r="D1939" s="155">
        <v>25</v>
      </c>
      <c r="E1939" s="155">
        <v>25</v>
      </c>
      <c r="F1939" s="166">
        <v>41324</v>
      </c>
      <c r="G1939" s="166">
        <v>41327</v>
      </c>
      <c r="H1939" s="157">
        <v>1</v>
      </c>
    </row>
    <row r="1940" spans="1:8" ht="15" customHeight="1" x14ac:dyDescent="0.25">
      <c r="A1940" s="155" t="s">
        <v>251</v>
      </c>
      <c r="B1940" s="155" t="s">
        <v>252</v>
      </c>
      <c r="C1940" s="155" t="s">
        <v>364</v>
      </c>
      <c r="D1940" s="155">
        <v>10</v>
      </c>
      <c r="E1940" s="155">
        <v>10</v>
      </c>
      <c r="F1940" s="166">
        <v>41324</v>
      </c>
      <c r="G1940" s="166">
        <v>41327</v>
      </c>
      <c r="H1940" s="157">
        <v>1</v>
      </c>
    </row>
    <row r="1941" spans="1:8" ht="15" customHeight="1" x14ac:dyDescent="0.25">
      <c r="A1941" s="155" t="s">
        <v>251</v>
      </c>
      <c r="B1941" s="155" t="s">
        <v>3238</v>
      </c>
      <c r="C1941" s="155" t="s">
        <v>161</v>
      </c>
      <c r="D1941" s="155">
        <v>10</v>
      </c>
      <c r="E1941" s="155">
        <v>10</v>
      </c>
      <c r="F1941" s="166">
        <v>41324</v>
      </c>
      <c r="G1941" s="166">
        <v>41327</v>
      </c>
      <c r="H1941" s="157">
        <v>1</v>
      </c>
    </row>
    <row r="1942" spans="1:8" ht="15" customHeight="1" x14ac:dyDescent="0.25">
      <c r="A1942" s="155" t="s">
        <v>654</v>
      </c>
      <c r="B1942" s="155" t="s">
        <v>3240</v>
      </c>
      <c r="C1942" s="155" t="s">
        <v>3242</v>
      </c>
      <c r="D1942" s="155">
        <v>50</v>
      </c>
      <c r="E1942" s="155">
        <v>50</v>
      </c>
      <c r="F1942" s="166">
        <v>41324</v>
      </c>
      <c r="G1942" s="166">
        <v>41326</v>
      </c>
      <c r="H1942" s="157">
        <v>1</v>
      </c>
    </row>
    <row r="1943" spans="1:8" ht="15" customHeight="1" x14ac:dyDescent="0.25">
      <c r="A1943" s="155" t="s">
        <v>654</v>
      </c>
      <c r="B1943" s="155" t="s">
        <v>3241</v>
      </c>
      <c r="C1943" s="155" t="s">
        <v>364</v>
      </c>
      <c r="D1943" s="155">
        <v>50</v>
      </c>
      <c r="E1943" s="155">
        <v>50</v>
      </c>
      <c r="F1943" s="166">
        <v>41324</v>
      </c>
      <c r="G1943" s="166">
        <v>41326</v>
      </c>
      <c r="H1943" s="157">
        <v>1</v>
      </c>
    </row>
    <row r="1944" spans="1:8" ht="15" customHeight="1" x14ac:dyDescent="0.25">
      <c r="A1944" s="155" t="s">
        <v>39</v>
      </c>
      <c r="B1944" s="155" t="s">
        <v>1727</v>
      </c>
      <c r="C1944" s="155" t="s">
        <v>3243</v>
      </c>
      <c r="D1944" s="155">
        <v>100</v>
      </c>
      <c r="E1944" s="155">
        <v>120</v>
      </c>
      <c r="F1944" s="166">
        <v>41324</v>
      </c>
      <c r="G1944" s="166">
        <v>41330</v>
      </c>
      <c r="H1944" s="157">
        <v>1</v>
      </c>
    </row>
    <row r="1945" spans="1:8" ht="15" customHeight="1" x14ac:dyDescent="0.25">
      <c r="A1945" s="155" t="s">
        <v>638</v>
      </c>
      <c r="B1945" s="155" t="s">
        <v>639</v>
      </c>
      <c r="C1945" s="155" t="s">
        <v>3244</v>
      </c>
      <c r="D1945" s="155">
        <v>1000</v>
      </c>
      <c r="E1945" s="155">
        <v>1000</v>
      </c>
      <c r="F1945" s="166">
        <v>41324</v>
      </c>
      <c r="G1945" s="166">
        <v>41326</v>
      </c>
      <c r="H1945" s="157">
        <v>1</v>
      </c>
    </row>
    <row r="1946" spans="1:8" ht="15" customHeight="1" x14ac:dyDescent="0.25">
      <c r="A1946" s="155" t="s">
        <v>679</v>
      </c>
      <c r="B1946" s="155" t="s">
        <v>1501</v>
      </c>
      <c r="C1946" s="155" t="s">
        <v>3245</v>
      </c>
      <c r="D1946" s="155">
        <v>150</v>
      </c>
      <c r="E1946" s="155">
        <v>150</v>
      </c>
      <c r="F1946" s="166">
        <v>41324</v>
      </c>
      <c r="G1946" s="166">
        <v>41333</v>
      </c>
      <c r="H1946" s="157">
        <v>1</v>
      </c>
    </row>
    <row r="1947" spans="1:8" ht="15" customHeight="1" x14ac:dyDescent="0.25">
      <c r="A1947" s="155" t="s">
        <v>679</v>
      </c>
      <c r="B1947" s="155" t="s">
        <v>681</v>
      </c>
      <c r="C1947" s="155" t="s">
        <v>316</v>
      </c>
      <c r="D1947" s="155">
        <v>64</v>
      </c>
      <c r="E1947" s="155">
        <v>64</v>
      </c>
      <c r="F1947" s="166">
        <v>41324</v>
      </c>
      <c r="G1947" s="166">
        <v>41333</v>
      </c>
      <c r="H1947" s="157">
        <v>1</v>
      </c>
    </row>
    <row r="1948" spans="1:8" ht="15" customHeight="1" x14ac:dyDescent="0.25">
      <c r="A1948" s="155" t="s">
        <v>2244</v>
      </c>
      <c r="B1948" s="155" t="s">
        <v>3246</v>
      </c>
      <c r="C1948" s="155" t="s">
        <v>3247</v>
      </c>
      <c r="D1948" s="155">
        <v>10</v>
      </c>
      <c r="E1948" s="155">
        <v>10</v>
      </c>
      <c r="F1948" s="166">
        <v>41325</v>
      </c>
      <c r="G1948" s="166">
        <v>41330</v>
      </c>
      <c r="H1948" s="157">
        <v>1</v>
      </c>
    </row>
    <row r="1949" spans="1:8" ht="15" customHeight="1" x14ac:dyDescent="0.25">
      <c r="A1949" s="155" t="s">
        <v>251</v>
      </c>
      <c r="B1949" s="155" t="s">
        <v>1832</v>
      </c>
      <c r="C1949" s="155" t="s">
        <v>3248</v>
      </c>
      <c r="D1949" s="155">
        <v>15</v>
      </c>
      <c r="E1949" s="155">
        <v>15</v>
      </c>
      <c r="F1949" s="166">
        <v>41325</v>
      </c>
      <c r="G1949" s="166">
        <v>41330</v>
      </c>
      <c r="H1949" s="157">
        <v>1</v>
      </c>
    </row>
    <row r="1950" spans="1:8" ht="15" customHeight="1" x14ac:dyDescent="0.25">
      <c r="A1950" s="155" t="s">
        <v>29</v>
      </c>
      <c r="B1950" s="155" t="s">
        <v>3249</v>
      </c>
      <c r="C1950" s="155" t="s">
        <v>3250</v>
      </c>
      <c r="D1950" s="155">
        <v>10</v>
      </c>
      <c r="E1950" s="155">
        <v>11</v>
      </c>
      <c r="F1950" s="166">
        <v>41325</v>
      </c>
      <c r="G1950" s="166">
        <v>41334</v>
      </c>
      <c r="H1950" s="157">
        <v>1</v>
      </c>
    </row>
    <row r="1951" spans="1:8" ht="15" customHeight="1" x14ac:dyDescent="0.25">
      <c r="A1951" s="155" t="s">
        <v>42</v>
      </c>
      <c r="B1951" s="155" t="s">
        <v>2702</v>
      </c>
      <c r="C1951" s="155" t="s">
        <v>3251</v>
      </c>
      <c r="D1951" s="155">
        <v>10</v>
      </c>
      <c r="E1951" s="155">
        <v>10</v>
      </c>
      <c r="F1951" s="166">
        <v>41325</v>
      </c>
      <c r="G1951" s="166">
        <v>41330</v>
      </c>
      <c r="H1951" s="157">
        <v>1</v>
      </c>
    </row>
    <row r="1952" spans="1:8" ht="15" customHeight="1" x14ac:dyDescent="0.25">
      <c r="A1952" s="155" t="s">
        <v>42</v>
      </c>
      <c r="B1952" s="155" t="s">
        <v>2704</v>
      </c>
      <c r="C1952" s="155" t="s">
        <v>364</v>
      </c>
      <c r="D1952" s="155">
        <v>10</v>
      </c>
      <c r="E1952" s="155">
        <v>10</v>
      </c>
      <c r="F1952" s="166">
        <v>41325</v>
      </c>
      <c r="G1952" s="166">
        <v>41330</v>
      </c>
      <c r="H1952" s="157">
        <v>1</v>
      </c>
    </row>
    <row r="1953" spans="1:9" ht="15" customHeight="1" x14ac:dyDescent="0.25">
      <c r="A1953" s="155" t="s">
        <v>7790</v>
      </c>
      <c r="B1953" s="155" t="s">
        <v>3224</v>
      </c>
      <c r="C1953" s="155" t="s">
        <v>3252</v>
      </c>
      <c r="D1953" s="155">
        <v>150</v>
      </c>
      <c r="E1953" s="155">
        <v>30</v>
      </c>
      <c r="F1953" s="166">
        <v>41325</v>
      </c>
      <c r="G1953" s="166">
        <v>41324</v>
      </c>
      <c r="H1953" s="157">
        <v>1</v>
      </c>
      <c r="I1953" s="192" t="s">
        <v>3253</v>
      </c>
    </row>
    <row r="1954" spans="1:9" ht="15" customHeight="1" x14ac:dyDescent="0.25">
      <c r="A1954" s="155" t="s">
        <v>3256</v>
      </c>
      <c r="B1954" s="155" t="s">
        <v>3257</v>
      </c>
      <c r="C1954" s="155" t="s">
        <v>3258</v>
      </c>
      <c r="D1954" s="155">
        <v>5</v>
      </c>
      <c r="E1954" s="155">
        <v>5</v>
      </c>
      <c r="F1954" s="166">
        <v>41325</v>
      </c>
      <c r="G1954" s="166">
        <v>41327</v>
      </c>
      <c r="H1954" s="157">
        <v>1</v>
      </c>
    </row>
    <row r="1955" spans="1:9" ht="15" customHeight="1" x14ac:dyDescent="0.25">
      <c r="A1955" s="155" t="s">
        <v>3259</v>
      </c>
      <c r="B1955" s="155" t="s">
        <v>1973</v>
      </c>
      <c r="C1955" s="155" t="s">
        <v>3260</v>
      </c>
      <c r="D1955" s="155">
        <v>65</v>
      </c>
      <c r="E1955" s="155">
        <v>65</v>
      </c>
      <c r="F1955" s="166">
        <v>41326</v>
      </c>
      <c r="G1955" s="166">
        <v>41332</v>
      </c>
      <c r="H1955" s="157">
        <v>1</v>
      </c>
    </row>
    <row r="1956" spans="1:9" ht="15" customHeight="1" x14ac:dyDescent="0.25">
      <c r="A1956" s="155" t="s">
        <v>3259</v>
      </c>
      <c r="B1956" s="155" t="s">
        <v>1975</v>
      </c>
      <c r="C1956" s="155" t="s">
        <v>316</v>
      </c>
      <c r="D1956" s="155">
        <v>65</v>
      </c>
      <c r="E1956" s="155">
        <v>65</v>
      </c>
      <c r="F1956" s="166">
        <v>41326</v>
      </c>
      <c r="G1956" s="166">
        <v>41332</v>
      </c>
      <c r="H1956" s="157">
        <v>1</v>
      </c>
    </row>
    <row r="1957" spans="1:9" ht="15" customHeight="1" x14ac:dyDescent="0.25">
      <c r="A1957" s="155" t="s">
        <v>3259</v>
      </c>
      <c r="B1957" s="155" t="s">
        <v>3261</v>
      </c>
      <c r="C1957" s="155" t="s">
        <v>32</v>
      </c>
      <c r="D1957" s="155">
        <v>35</v>
      </c>
      <c r="E1957" s="155">
        <v>35</v>
      </c>
      <c r="F1957" s="166">
        <v>41326</v>
      </c>
      <c r="G1957" s="166">
        <v>41332</v>
      </c>
      <c r="H1957" s="157">
        <v>1</v>
      </c>
    </row>
    <row r="1958" spans="1:9" ht="15" customHeight="1" x14ac:dyDescent="0.25">
      <c r="A1958" s="155" t="s">
        <v>3259</v>
      </c>
      <c r="B1958" s="155" t="s">
        <v>3262</v>
      </c>
      <c r="C1958" s="155" t="s">
        <v>166</v>
      </c>
      <c r="D1958" s="155">
        <v>35</v>
      </c>
      <c r="E1958" s="155">
        <v>35</v>
      </c>
      <c r="F1958" s="166">
        <v>41326</v>
      </c>
      <c r="G1958" s="166">
        <v>41332</v>
      </c>
      <c r="H1958" s="157">
        <v>1</v>
      </c>
    </row>
    <row r="1959" spans="1:9" ht="15" customHeight="1" x14ac:dyDescent="0.25">
      <c r="A1959" s="155" t="s">
        <v>39</v>
      </c>
      <c r="B1959" s="155" t="s">
        <v>704</v>
      </c>
      <c r="C1959" s="155" t="s">
        <v>3263</v>
      </c>
      <c r="D1959" s="155">
        <v>105</v>
      </c>
      <c r="E1959" s="155">
        <v>105</v>
      </c>
      <c r="F1959" s="166">
        <v>41326</v>
      </c>
      <c r="G1959" s="166">
        <v>41333</v>
      </c>
      <c r="H1959" s="157">
        <v>1</v>
      </c>
    </row>
    <row r="1960" spans="1:9" ht="15" customHeight="1" x14ac:dyDescent="0.25">
      <c r="A1960" s="155" t="s">
        <v>115</v>
      </c>
      <c r="B1960" s="155" t="s">
        <v>116</v>
      </c>
      <c r="C1960" s="155" t="s">
        <v>3264</v>
      </c>
      <c r="D1960" s="155">
        <v>10</v>
      </c>
      <c r="E1960" s="155">
        <v>10</v>
      </c>
      <c r="F1960" s="166">
        <v>41326</v>
      </c>
      <c r="G1960" s="166">
        <v>41326</v>
      </c>
      <c r="H1960" s="157">
        <v>1</v>
      </c>
    </row>
    <row r="1961" spans="1:9" ht="15" customHeight="1" x14ac:dyDescent="0.25">
      <c r="A1961" s="155" t="s">
        <v>230</v>
      </c>
      <c r="B1961" s="155" t="s">
        <v>3160</v>
      </c>
      <c r="C1961" s="155" t="s">
        <v>3161</v>
      </c>
      <c r="D1961" s="155">
        <v>66</v>
      </c>
      <c r="E1961" s="155">
        <v>66</v>
      </c>
      <c r="F1961" s="166">
        <v>41326</v>
      </c>
      <c r="G1961" s="166">
        <v>41299</v>
      </c>
      <c r="H1961" s="157">
        <v>1</v>
      </c>
      <c r="I1961" s="192" t="s">
        <v>3266</v>
      </c>
    </row>
    <row r="1962" spans="1:9" ht="15" customHeight="1" x14ac:dyDescent="0.25">
      <c r="A1962" s="155" t="s">
        <v>753</v>
      </c>
      <c r="B1962" s="155" t="s">
        <v>754</v>
      </c>
      <c r="C1962" s="155" t="s">
        <v>3267</v>
      </c>
      <c r="D1962" s="155">
        <v>100</v>
      </c>
      <c r="E1962" s="155">
        <v>100</v>
      </c>
      <c r="F1962" s="166">
        <v>41327</v>
      </c>
      <c r="G1962" s="166">
        <v>41334</v>
      </c>
      <c r="H1962" s="157">
        <v>1</v>
      </c>
    </row>
    <row r="1963" spans="1:9" ht="15" customHeight="1" x14ac:dyDescent="0.25">
      <c r="A1963" s="155" t="s">
        <v>1554</v>
      </c>
      <c r="B1963" s="155" t="s">
        <v>1204</v>
      </c>
      <c r="C1963" s="155" t="s">
        <v>3268</v>
      </c>
      <c r="D1963" s="155">
        <v>200</v>
      </c>
      <c r="E1963" s="155">
        <v>200</v>
      </c>
      <c r="F1963" s="166">
        <v>41327</v>
      </c>
      <c r="G1963" s="166">
        <v>41337</v>
      </c>
      <c r="H1963" s="157">
        <v>1</v>
      </c>
    </row>
    <row r="1964" spans="1:9" ht="15" customHeight="1" x14ac:dyDescent="0.25">
      <c r="A1964" s="155" t="s">
        <v>1554</v>
      </c>
      <c r="B1964" s="155" t="s">
        <v>1181</v>
      </c>
      <c r="C1964" s="155" t="s">
        <v>860</v>
      </c>
      <c r="D1964" s="155">
        <v>200</v>
      </c>
      <c r="E1964" s="155">
        <v>200</v>
      </c>
      <c r="F1964" s="166">
        <v>41327</v>
      </c>
      <c r="G1964" s="166">
        <v>41337</v>
      </c>
      <c r="H1964" s="157">
        <v>1</v>
      </c>
    </row>
    <row r="1965" spans="1:9" ht="15" customHeight="1" x14ac:dyDescent="0.25">
      <c r="A1965" s="155" t="s">
        <v>1386</v>
      </c>
      <c r="B1965" s="155" t="s">
        <v>3269</v>
      </c>
      <c r="C1965" s="155" t="s">
        <v>3270</v>
      </c>
      <c r="D1965" s="155">
        <v>25</v>
      </c>
      <c r="E1965" s="155">
        <v>25</v>
      </c>
      <c r="F1965" s="166">
        <v>41327</v>
      </c>
      <c r="G1965" s="166">
        <v>41333</v>
      </c>
      <c r="H1965" s="157">
        <v>1</v>
      </c>
      <c r="I1965" s="192" t="s">
        <v>2151</v>
      </c>
    </row>
    <row r="1966" spans="1:9" ht="15" customHeight="1" x14ac:dyDescent="0.25">
      <c r="A1966" s="155" t="s">
        <v>3097</v>
      </c>
      <c r="B1966" s="155" t="s">
        <v>3271</v>
      </c>
      <c r="C1966" s="155" t="s">
        <v>3272</v>
      </c>
      <c r="D1966" s="155">
        <v>3</v>
      </c>
      <c r="E1966" s="155">
        <v>3</v>
      </c>
      <c r="F1966" s="166">
        <v>41327</v>
      </c>
      <c r="G1966" s="166">
        <v>41331</v>
      </c>
      <c r="H1966" s="157">
        <v>1</v>
      </c>
    </row>
    <row r="1967" spans="1:9" ht="15" customHeight="1" x14ac:dyDescent="0.25">
      <c r="A1967" s="155" t="s">
        <v>286</v>
      </c>
      <c r="B1967" s="155" t="s">
        <v>289</v>
      </c>
      <c r="C1967" s="155" t="s">
        <v>3273</v>
      </c>
      <c r="D1967" s="155">
        <v>100</v>
      </c>
      <c r="E1967" s="155">
        <v>100</v>
      </c>
      <c r="F1967" s="166">
        <v>41330</v>
      </c>
      <c r="G1967" s="166">
        <v>41333</v>
      </c>
      <c r="H1967" s="157">
        <v>1</v>
      </c>
    </row>
    <row r="1968" spans="1:9" ht="15" customHeight="1" x14ac:dyDescent="0.25">
      <c r="A1968" s="155" t="s">
        <v>286</v>
      </c>
      <c r="B1968" s="155" t="s">
        <v>287</v>
      </c>
      <c r="C1968" s="155" t="s">
        <v>364</v>
      </c>
      <c r="D1968" s="155">
        <v>100</v>
      </c>
      <c r="E1968" s="155">
        <v>100</v>
      </c>
      <c r="F1968" s="166">
        <v>41330</v>
      </c>
      <c r="G1968" s="166">
        <v>41333</v>
      </c>
      <c r="H1968" s="157">
        <v>1</v>
      </c>
    </row>
    <row r="1969" spans="1:8" ht="15" customHeight="1" x14ac:dyDescent="0.25">
      <c r="A1969" s="155" t="s">
        <v>286</v>
      </c>
      <c r="B1969" s="155" t="s">
        <v>1247</v>
      </c>
      <c r="C1969" s="155" t="s">
        <v>161</v>
      </c>
      <c r="D1969" s="155">
        <v>25</v>
      </c>
      <c r="E1969" s="155">
        <v>25</v>
      </c>
      <c r="F1969" s="166">
        <v>41330</v>
      </c>
      <c r="G1969" s="166">
        <v>41333</v>
      </c>
      <c r="H1969" s="157">
        <v>1</v>
      </c>
    </row>
    <row r="1970" spans="1:8" ht="15" customHeight="1" x14ac:dyDescent="0.25">
      <c r="A1970" s="155" t="s">
        <v>973</v>
      </c>
      <c r="B1970" s="155" t="s">
        <v>134</v>
      </c>
      <c r="C1970" s="155" t="s">
        <v>3275</v>
      </c>
      <c r="D1970" s="155">
        <v>180</v>
      </c>
      <c r="E1970" s="155">
        <v>240</v>
      </c>
      <c r="F1970" s="166">
        <v>41330</v>
      </c>
      <c r="G1970" s="166">
        <v>41334</v>
      </c>
      <c r="H1970" s="157">
        <v>1</v>
      </c>
    </row>
    <row r="1971" spans="1:8" ht="15" customHeight="1" x14ac:dyDescent="0.25">
      <c r="A1971" s="155" t="s">
        <v>973</v>
      </c>
      <c r="B1971" s="155" t="s">
        <v>134</v>
      </c>
      <c r="C1971" s="155" t="s">
        <v>3274</v>
      </c>
      <c r="D1971" s="155">
        <v>180</v>
      </c>
      <c r="E1971" s="155">
        <v>192</v>
      </c>
      <c r="F1971" s="166">
        <v>41330</v>
      </c>
      <c r="G1971" s="166">
        <v>41334</v>
      </c>
      <c r="H1971" s="157">
        <v>1</v>
      </c>
    </row>
    <row r="1972" spans="1:8" ht="15" customHeight="1" x14ac:dyDescent="0.25">
      <c r="A1972" s="155" t="s">
        <v>1536</v>
      </c>
      <c r="B1972" s="155" t="s">
        <v>3276</v>
      </c>
      <c r="C1972" s="155" t="s">
        <v>3277</v>
      </c>
      <c r="D1972" s="155">
        <v>10</v>
      </c>
      <c r="E1972" s="155">
        <v>10</v>
      </c>
      <c r="F1972" s="166">
        <v>41330</v>
      </c>
      <c r="G1972" s="166">
        <v>41332</v>
      </c>
      <c r="H1972" s="157">
        <v>1</v>
      </c>
    </row>
    <row r="1973" spans="1:8" ht="15" customHeight="1" x14ac:dyDescent="0.25">
      <c r="A1973" s="155" t="s">
        <v>71</v>
      </c>
      <c r="B1973" s="155" t="s">
        <v>154</v>
      </c>
      <c r="C1973" s="155" t="s">
        <v>3278</v>
      </c>
      <c r="D1973" s="155">
        <v>5</v>
      </c>
      <c r="E1973" s="155">
        <v>5</v>
      </c>
      <c r="F1973" s="166">
        <v>41330</v>
      </c>
      <c r="G1973" s="166">
        <v>41348</v>
      </c>
      <c r="H1973" s="157">
        <v>1</v>
      </c>
    </row>
    <row r="1974" spans="1:8" ht="15" customHeight="1" x14ac:dyDescent="0.25">
      <c r="A1974" s="155" t="s">
        <v>3279</v>
      </c>
      <c r="B1974" s="155" t="s">
        <v>3280</v>
      </c>
      <c r="C1974" s="155" t="s">
        <v>3281</v>
      </c>
      <c r="D1974" s="155">
        <v>50</v>
      </c>
      <c r="E1974" s="155">
        <v>50</v>
      </c>
      <c r="F1974" s="166">
        <v>41330</v>
      </c>
      <c r="G1974" s="166">
        <v>41345</v>
      </c>
      <c r="H1974" s="157">
        <v>1</v>
      </c>
    </row>
    <row r="1975" spans="1:8" ht="15" customHeight="1" x14ac:dyDescent="0.25">
      <c r="A1975" s="155" t="s">
        <v>2503</v>
      </c>
      <c r="B1975" s="155" t="s">
        <v>3282</v>
      </c>
      <c r="C1975" s="155" t="s">
        <v>3283</v>
      </c>
      <c r="D1975" s="155">
        <v>50</v>
      </c>
      <c r="E1975" s="155">
        <v>50</v>
      </c>
      <c r="F1975" s="166">
        <v>41330</v>
      </c>
      <c r="G1975" s="166">
        <v>41334</v>
      </c>
      <c r="H1975" s="157">
        <v>1</v>
      </c>
    </row>
    <row r="1976" spans="1:8" ht="15" customHeight="1" x14ac:dyDescent="0.25">
      <c r="A1976" s="155" t="s">
        <v>520</v>
      </c>
      <c r="B1976" s="155" t="s">
        <v>521</v>
      </c>
      <c r="C1976" s="155" t="s">
        <v>3284</v>
      </c>
      <c r="D1976" s="155">
        <v>275</v>
      </c>
      <c r="E1976" s="155">
        <v>275</v>
      </c>
      <c r="F1976" s="166">
        <v>41330</v>
      </c>
      <c r="G1976" s="166">
        <v>41337</v>
      </c>
      <c r="H1976" s="157">
        <v>1</v>
      </c>
    </row>
    <row r="1977" spans="1:8" ht="15" customHeight="1" x14ac:dyDescent="0.25">
      <c r="A1977" s="155" t="s">
        <v>3285</v>
      </c>
      <c r="B1977" s="155" t="s">
        <v>3286</v>
      </c>
      <c r="C1977" s="155" t="s">
        <v>3287</v>
      </c>
      <c r="D1977" s="155">
        <v>100</v>
      </c>
      <c r="E1977" s="155">
        <v>100</v>
      </c>
      <c r="F1977" s="166">
        <v>41331</v>
      </c>
      <c r="G1977" s="166">
        <v>41334</v>
      </c>
      <c r="H1977" s="157">
        <v>1</v>
      </c>
    </row>
    <row r="1978" spans="1:8" ht="15" customHeight="1" x14ac:dyDescent="0.25">
      <c r="A1978" s="155" t="s">
        <v>512</v>
      </c>
      <c r="B1978" s="155" t="s">
        <v>513</v>
      </c>
      <c r="C1978" s="155" t="s">
        <v>3288</v>
      </c>
      <c r="D1978" s="155">
        <v>48</v>
      </c>
      <c r="E1978" s="155">
        <v>48</v>
      </c>
      <c r="F1978" s="166">
        <v>41331</v>
      </c>
      <c r="G1978" s="166">
        <v>41379</v>
      </c>
      <c r="H1978" s="157">
        <v>1</v>
      </c>
    </row>
    <row r="1979" spans="1:8" ht="15" customHeight="1" x14ac:dyDescent="0.25">
      <c r="A1979" s="155" t="s">
        <v>39</v>
      </c>
      <c r="B1979" s="155" t="s">
        <v>1633</v>
      </c>
      <c r="C1979" s="155" t="s">
        <v>3289</v>
      </c>
      <c r="D1979" s="155">
        <v>50</v>
      </c>
      <c r="E1979" s="155">
        <v>50</v>
      </c>
      <c r="F1979" s="166">
        <v>41331</v>
      </c>
      <c r="G1979" s="166">
        <v>41337</v>
      </c>
      <c r="H1979" s="157">
        <v>1</v>
      </c>
    </row>
    <row r="1980" spans="1:8" ht="15" customHeight="1" x14ac:dyDescent="0.25">
      <c r="A1980" s="155" t="s">
        <v>251</v>
      </c>
      <c r="B1980" s="155" t="s">
        <v>252</v>
      </c>
      <c r="C1980" s="155" t="s">
        <v>3290</v>
      </c>
      <c r="D1980" s="155">
        <v>10</v>
      </c>
      <c r="E1980" s="155">
        <v>10</v>
      </c>
      <c r="F1980" s="166">
        <v>41331</v>
      </c>
      <c r="G1980" s="166">
        <v>41334</v>
      </c>
      <c r="H1980" s="157">
        <v>1</v>
      </c>
    </row>
    <row r="1981" spans="1:8" ht="15" customHeight="1" x14ac:dyDescent="0.25">
      <c r="A1981" s="155" t="s">
        <v>2030</v>
      </c>
      <c r="B1981" s="155" t="s">
        <v>2723</v>
      </c>
      <c r="C1981" s="155" t="s">
        <v>3292</v>
      </c>
      <c r="D1981" s="155">
        <v>20</v>
      </c>
      <c r="E1981" s="155">
        <v>20</v>
      </c>
      <c r="F1981" s="166">
        <v>41333</v>
      </c>
      <c r="G1981" s="166">
        <v>41341</v>
      </c>
      <c r="H1981" s="157">
        <v>1</v>
      </c>
    </row>
    <row r="1982" spans="1:8" ht="15" customHeight="1" x14ac:dyDescent="0.25">
      <c r="A1982" s="155" t="s">
        <v>78</v>
      </c>
      <c r="B1982" s="155" t="s">
        <v>3293</v>
      </c>
      <c r="C1982" s="155" t="s">
        <v>3294</v>
      </c>
      <c r="D1982" s="155">
        <v>10</v>
      </c>
      <c r="E1982" s="155">
        <v>10</v>
      </c>
      <c r="F1982" s="166">
        <v>41334</v>
      </c>
      <c r="G1982" s="166">
        <v>41340</v>
      </c>
      <c r="H1982" s="157">
        <v>1</v>
      </c>
    </row>
    <row r="1983" spans="1:8" ht="15" customHeight="1" x14ac:dyDescent="0.25">
      <c r="A1983" s="155" t="s">
        <v>29</v>
      </c>
      <c r="B1983" s="155" t="s">
        <v>3295</v>
      </c>
      <c r="C1983" s="155" t="s">
        <v>3296</v>
      </c>
      <c r="D1983" s="155">
        <v>50</v>
      </c>
      <c r="E1983" s="155">
        <v>51</v>
      </c>
      <c r="F1983" s="166">
        <v>41334</v>
      </c>
      <c r="G1983" s="166">
        <v>41341</v>
      </c>
      <c r="H1983" s="157">
        <v>1</v>
      </c>
    </row>
    <row r="1984" spans="1:8" ht="15" customHeight="1" x14ac:dyDescent="0.25">
      <c r="A1984" s="155" t="s">
        <v>227</v>
      </c>
      <c r="B1984" s="155" t="s">
        <v>3297</v>
      </c>
      <c r="C1984" s="155" t="s">
        <v>3298</v>
      </c>
      <c r="D1984" s="155">
        <v>50</v>
      </c>
      <c r="E1984" s="155">
        <v>50</v>
      </c>
      <c r="F1984" s="166">
        <v>41334</v>
      </c>
      <c r="G1984" s="166">
        <v>41341</v>
      </c>
      <c r="H1984" s="157">
        <v>1</v>
      </c>
    </row>
    <row r="1985" spans="1:9" ht="15" customHeight="1" x14ac:dyDescent="0.25">
      <c r="A1985" s="155" t="s">
        <v>71</v>
      </c>
      <c r="B1985" s="155" t="s">
        <v>167</v>
      </c>
      <c r="C1985" s="155" t="s">
        <v>3299</v>
      </c>
      <c r="D1985" s="155">
        <v>25</v>
      </c>
      <c r="E1985" s="155">
        <v>25</v>
      </c>
      <c r="F1985" s="166">
        <v>41334</v>
      </c>
      <c r="G1985" s="166">
        <v>41341</v>
      </c>
      <c r="H1985" s="157">
        <v>1</v>
      </c>
    </row>
    <row r="1986" spans="1:9" ht="15" customHeight="1" x14ac:dyDescent="0.25">
      <c r="A1986" s="155" t="s">
        <v>36</v>
      </c>
      <c r="B1986" s="155" t="s">
        <v>3300</v>
      </c>
      <c r="C1986" s="155" t="s">
        <v>3301</v>
      </c>
      <c r="D1986" s="155">
        <v>25</v>
      </c>
      <c r="E1986" s="155">
        <v>25</v>
      </c>
      <c r="F1986" s="166">
        <v>41334</v>
      </c>
      <c r="G1986" s="166">
        <v>41339</v>
      </c>
      <c r="H1986" s="157">
        <v>1</v>
      </c>
    </row>
    <row r="1987" spans="1:9" ht="15" customHeight="1" x14ac:dyDescent="0.25">
      <c r="A1987" s="155" t="s">
        <v>3303</v>
      </c>
      <c r="B1987" s="155" t="s">
        <v>3304</v>
      </c>
      <c r="C1987" s="155" t="s">
        <v>3305</v>
      </c>
      <c r="D1987" s="155">
        <v>1</v>
      </c>
      <c r="E1987" s="155">
        <v>1</v>
      </c>
      <c r="F1987" s="166">
        <v>41334</v>
      </c>
      <c r="G1987" s="166">
        <v>41338</v>
      </c>
      <c r="H1987" s="157">
        <v>1</v>
      </c>
    </row>
    <row r="1988" spans="1:9" ht="15" customHeight="1" x14ac:dyDescent="0.25">
      <c r="A1988" s="155" t="s">
        <v>3303</v>
      </c>
      <c r="B1988" s="155" t="s">
        <v>3306</v>
      </c>
      <c r="C1988" s="155" t="s">
        <v>3307</v>
      </c>
      <c r="D1988" s="155">
        <v>1</v>
      </c>
      <c r="E1988" s="155">
        <v>1</v>
      </c>
      <c r="F1988" s="166">
        <v>41334</v>
      </c>
      <c r="G1988" s="166">
        <v>41338</v>
      </c>
      <c r="H1988" s="157">
        <v>1</v>
      </c>
    </row>
    <row r="1989" spans="1:9" ht="15" customHeight="1" x14ac:dyDescent="0.25">
      <c r="A1989" s="155" t="s">
        <v>173</v>
      </c>
      <c r="B1989" s="155" t="s">
        <v>3308</v>
      </c>
      <c r="C1989" s="155" t="s">
        <v>3309</v>
      </c>
      <c r="D1989" s="155">
        <v>100</v>
      </c>
      <c r="E1989" s="155">
        <v>102</v>
      </c>
      <c r="F1989" s="166">
        <v>41337</v>
      </c>
      <c r="G1989" s="166">
        <v>41339</v>
      </c>
      <c r="H1989" s="157">
        <v>1</v>
      </c>
    </row>
    <row r="1990" spans="1:9" ht="15" customHeight="1" x14ac:dyDescent="0.25">
      <c r="A1990" s="155" t="s">
        <v>2361</v>
      </c>
      <c r="B1990" s="155" t="s">
        <v>3310</v>
      </c>
      <c r="C1990" s="155" t="s">
        <v>3311</v>
      </c>
      <c r="D1990" s="155">
        <v>25</v>
      </c>
      <c r="E1990" s="155">
        <v>25</v>
      </c>
      <c r="F1990" s="166">
        <v>41337</v>
      </c>
      <c r="G1990" s="166">
        <v>41433</v>
      </c>
      <c r="H1990" s="157">
        <v>1</v>
      </c>
    </row>
    <row r="1991" spans="1:9" ht="15" customHeight="1" x14ac:dyDescent="0.25">
      <c r="A1991" s="155" t="s">
        <v>559</v>
      </c>
      <c r="B1991" s="155" t="s">
        <v>560</v>
      </c>
      <c r="C1991" s="155" t="s">
        <v>3312</v>
      </c>
      <c r="D1991" s="155">
        <v>15000</v>
      </c>
      <c r="E1991" s="155">
        <v>15030</v>
      </c>
      <c r="F1991" s="166">
        <v>41337</v>
      </c>
      <c r="G1991" s="166">
        <v>41345</v>
      </c>
      <c r="H1991" s="157">
        <v>1</v>
      </c>
    </row>
    <row r="1992" spans="1:9" ht="15" customHeight="1" x14ac:dyDescent="0.25">
      <c r="A1992" s="155" t="s">
        <v>2906</v>
      </c>
      <c r="B1992" s="155" t="s">
        <v>1048</v>
      </c>
      <c r="C1992" s="155" t="s">
        <v>3313</v>
      </c>
      <c r="D1992" s="155">
        <v>50</v>
      </c>
      <c r="E1992" s="155">
        <v>50</v>
      </c>
      <c r="F1992" s="166">
        <v>41338</v>
      </c>
      <c r="G1992" s="166">
        <v>41345</v>
      </c>
      <c r="H1992" s="157">
        <v>1</v>
      </c>
    </row>
    <row r="1993" spans="1:9" ht="15" customHeight="1" x14ac:dyDescent="0.25">
      <c r="A1993" s="155" t="s">
        <v>719</v>
      </c>
      <c r="B1993" s="155" t="s">
        <v>954</v>
      </c>
      <c r="C1993" s="155" t="s">
        <v>3314</v>
      </c>
      <c r="D1993" s="155">
        <v>100</v>
      </c>
      <c r="E1993" s="155">
        <v>100</v>
      </c>
      <c r="F1993" s="166">
        <v>41338</v>
      </c>
      <c r="G1993" s="166">
        <v>41345</v>
      </c>
      <c r="H1993" s="157">
        <v>1</v>
      </c>
    </row>
    <row r="1994" spans="1:9" ht="15" customHeight="1" x14ac:dyDescent="0.25">
      <c r="A1994" s="155" t="s">
        <v>719</v>
      </c>
      <c r="B1994" s="155" t="s">
        <v>3315</v>
      </c>
      <c r="C1994" s="155" t="s">
        <v>364</v>
      </c>
      <c r="D1994" s="155">
        <v>100</v>
      </c>
      <c r="E1994" s="155">
        <v>100</v>
      </c>
      <c r="F1994" s="166">
        <v>41338</v>
      </c>
      <c r="G1994" s="166">
        <v>41345</v>
      </c>
      <c r="H1994" s="157">
        <v>1</v>
      </c>
    </row>
    <row r="1995" spans="1:9" ht="15" customHeight="1" x14ac:dyDescent="0.25">
      <c r="A1995" s="155" t="s">
        <v>924</v>
      </c>
      <c r="B1995" s="155" t="s">
        <v>3316</v>
      </c>
      <c r="C1995" s="155" t="s">
        <v>3317</v>
      </c>
      <c r="D1995" s="155">
        <v>1</v>
      </c>
      <c r="E1995" s="155">
        <v>1</v>
      </c>
      <c r="F1995" s="166">
        <v>41338</v>
      </c>
      <c r="G1995" s="166">
        <v>41369</v>
      </c>
      <c r="H1995" s="157">
        <v>1</v>
      </c>
    </row>
    <row r="1996" spans="1:9" ht="15" customHeight="1" x14ac:dyDescent="0.25">
      <c r="A1996" s="155" t="s">
        <v>3011</v>
      </c>
      <c r="B1996" s="155" t="s">
        <v>3012</v>
      </c>
      <c r="C1996" s="155" t="s">
        <v>3318</v>
      </c>
      <c r="D1996" s="155">
        <v>3</v>
      </c>
      <c r="E1996" s="155">
        <v>3</v>
      </c>
      <c r="F1996" s="166">
        <v>41338</v>
      </c>
      <c r="G1996" s="166">
        <v>41339</v>
      </c>
      <c r="H1996" s="157">
        <v>1</v>
      </c>
    </row>
    <row r="1997" spans="1:9" ht="15" customHeight="1" x14ac:dyDescent="0.25">
      <c r="A1997" s="155" t="s">
        <v>78</v>
      </c>
      <c r="B1997" s="155" t="s">
        <v>1074</v>
      </c>
      <c r="C1997" s="155" t="s">
        <v>3319</v>
      </c>
      <c r="D1997" s="155">
        <v>10</v>
      </c>
      <c r="E1997" s="155">
        <v>10</v>
      </c>
      <c r="F1997" s="166">
        <v>41339</v>
      </c>
      <c r="G1997" s="166">
        <v>41346</v>
      </c>
      <c r="H1997" s="157">
        <v>1</v>
      </c>
    </row>
    <row r="1998" spans="1:9" ht="15" customHeight="1" x14ac:dyDescent="0.25">
      <c r="A1998" s="155" t="s">
        <v>3322</v>
      </c>
      <c r="B1998" s="155" t="s">
        <v>3321</v>
      </c>
      <c r="C1998" s="155" t="s">
        <v>3320</v>
      </c>
      <c r="D1998" s="155">
        <v>200</v>
      </c>
      <c r="E1998" s="155">
        <v>199</v>
      </c>
      <c r="F1998" s="166">
        <v>41339</v>
      </c>
      <c r="G1998" s="166">
        <v>41341</v>
      </c>
      <c r="H1998" s="157">
        <v>1</v>
      </c>
      <c r="I1998" s="192" t="s">
        <v>3323</v>
      </c>
    </row>
    <row r="1999" spans="1:9" ht="15" customHeight="1" x14ac:dyDescent="0.25">
      <c r="A1999" s="155" t="s">
        <v>559</v>
      </c>
      <c r="B1999" s="155" t="s">
        <v>868</v>
      </c>
      <c r="C1999" s="155" t="s">
        <v>3324</v>
      </c>
      <c r="D1999" s="155">
        <v>10000</v>
      </c>
      <c r="E1999" s="155">
        <v>10080</v>
      </c>
      <c r="F1999" s="166">
        <v>41339</v>
      </c>
      <c r="G1999" s="166">
        <v>41346</v>
      </c>
      <c r="H1999" s="157">
        <v>1</v>
      </c>
    </row>
    <row r="2000" spans="1:9" ht="15" customHeight="1" x14ac:dyDescent="0.25">
      <c r="A2000" s="155" t="s">
        <v>509</v>
      </c>
      <c r="B2000" s="155" t="s">
        <v>3325</v>
      </c>
      <c r="C2000" s="155" t="s">
        <v>3326</v>
      </c>
      <c r="D2000" s="155">
        <v>25</v>
      </c>
      <c r="E2000" s="155">
        <v>25</v>
      </c>
      <c r="F2000" s="166">
        <v>41339</v>
      </c>
      <c r="G2000" s="166">
        <v>41341</v>
      </c>
      <c r="H2000" s="157">
        <v>1</v>
      </c>
    </row>
    <row r="2001" spans="1:9" ht="15" customHeight="1" x14ac:dyDescent="0.25">
      <c r="A2001" s="155" t="s">
        <v>509</v>
      </c>
      <c r="B2001" s="155" t="s">
        <v>3327</v>
      </c>
      <c r="C2001" s="155" t="s">
        <v>27</v>
      </c>
      <c r="D2001" s="155">
        <v>25</v>
      </c>
      <c r="E2001" s="155">
        <v>25</v>
      </c>
      <c r="F2001" s="166">
        <v>41339</v>
      </c>
      <c r="G2001" s="166">
        <v>41341</v>
      </c>
      <c r="H2001" s="157">
        <v>1</v>
      </c>
    </row>
    <row r="2002" spans="1:9" ht="15" customHeight="1" x14ac:dyDescent="0.25">
      <c r="A2002" s="155" t="s">
        <v>71</v>
      </c>
      <c r="B2002" s="155" t="s">
        <v>1550</v>
      </c>
      <c r="C2002" s="155" t="s">
        <v>32</v>
      </c>
      <c r="D2002" s="155">
        <v>5</v>
      </c>
      <c r="E2002" s="155">
        <v>5</v>
      </c>
      <c r="F2002" s="166">
        <v>41339</v>
      </c>
      <c r="G2002" s="166">
        <v>41352</v>
      </c>
      <c r="H2002" s="157">
        <v>1</v>
      </c>
    </row>
    <row r="2003" spans="1:9" ht="15" customHeight="1" x14ac:dyDescent="0.25">
      <c r="A2003" s="155" t="s">
        <v>3328</v>
      </c>
      <c r="B2003" s="155" t="s">
        <v>3329</v>
      </c>
      <c r="C2003" s="155" t="s">
        <v>3330</v>
      </c>
      <c r="D2003" s="155">
        <v>1</v>
      </c>
      <c r="E2003" s="155">
        <v>1</v>
      </c>
      <c r="F2003" s="166">
        <v>41339</v>
      </c>
      <c r="G2003" s="166">
        <v>41342</v>
      </c>
      <c r="H2003" s="157">
        <v>1</v>
      </c>
      <c r="I2003" s="192" t="s">
        <v>3332</v>
      </c>
    </row>
    <row r="2004" spans="1:9" ht="15" customHeight="1" x14ac:dyDescent="0.25">
      <c r="A2004" s="155" t="s">
        <v>3328</v>
      </c>
      <c r="B2004" s="155" t="s">
        <v>3331</v>
      </c>
      <c r="C2004" s="155" t="s">
        <v>364</v>
      </c>
      <c r="D2004" s="155">
        <v>1</v>
      </c>
      <c r="E2004" s="155">
        <v>1</v>
      </c>
      <c r="F2004" s="166">
        <v>41339</v>
      </c>
      <c r="G2004" s="166">
        <v>41342</v>
      </c>
      <c r="H2004" s="157">
        <v>1</v>
      </c>
      <c r="I2004" s="192" t="s">
        <v>3332</v>
      </c>
    </row>
    <row r="2005" spans="1:9" ht="15" customHeight="1" x14ac:dyDescent="0.25">
      <c r="A2005" s="155" t="s">
        <v>254</v>
      </c>
      <c r="B2005" s="155" t="s">
        <v>255</v>
      </c>
      <c r="C2005" s="155" t="s">
        <v>3333</v>
      </c>
      <c r="D2005" s="155">
        <v>50</v>
      </c>
      <c r="E2005" s="155">
        <v>50</v>
      </c>
      <c r="F2005" s="166">
        <v>41340</v>
      </c>
      <c r="G2005" s="166">
        <v>41344</v>
      </c>
      <c r="H2005" s="157">
        <v>1</v>
      </c>
    </row>
    <row r="2006" spans="1:9" ht="15" customHeight="1" x14ac:dyDescent="0.25">
      <c r="A2006" s="155" t="s">
        <v>71</v>
      </c>
      <c r="B2006" s="155" t="s">
        <v>1550</v>
      </c>
      <c r="C2006" s="155" t="s">
        <v>3334</v>
      </c>
      <c r="D2006" s="155">
        <v>5</v>
      </c>
      <c r="E2006" s="155">
        <v>5</v>
      </c>
      <c r="F2006" s="166">
        <v>41340</v>
      </c>
      <c r="G2006" s="166">
        <v>41358</v>
      </c>
      <c r="H2006" s="157">
        <v>1</v>
      </c>
    </row>
    <row r="2007" spans="1:9" ht="15" customHeight="1" x14ac:dyDescent="0.25">
      <c r="A2007" s="155" t="s">
        <v>230</v>
      </c>
      <c r="B2007" s="155" t="s">
        <v>471</v>
      </c>
      <c r="C2007" s="155" t="s">
        <v>3335</v>
      </c>
      <c r="D2007" s="155">
        <v>200</v>
      </c>
      <c r="E2007" s="155">
        <v>200</v>
      </c>
      <c r="F2007" s="166">
        <v>41340</v>
      </c>
      <c r="G2007" s="166">
        <v>41355</v>
      </c>
      <c r="H2007" s="157">
        <v>1</v>
      </c>
    </row>
    <row r="2008" spans="1:9" ht="15" customHeight="1" x14ac:dyDescent="0.25">
      <c r="A2008" s="155" t="s">
        <v>911</v>
      </c>
      <c r="B2008" s="155" t="s">
        <v>1176</v>
      </c>
      <c r="C2008" s="155" t="s">
        <v>3336</v>
      </c>
      <c r="D2008" s="155">
        <v>500</v>
      </c>
      <c r="E2008" s="155">
        <v>500</v>
      </c>
      <c r="F2008" s="166">
        <v>41340</v>
      </c>
      <c r="G2008" s="166">
        <v>41345</v>
      </c>
      <c r="H2008" s="157">
        <v>1</v>
      </c>
      <c r="I2008" s="192" t="s">
        <v>3337</v>
      </c>
    </row>
    <row r="2009" spans="1:9" ht="15" customHeight="1" x14ac:dyDescent="0.25">
      <c r="A2009" s="155" t="s">
        <v>1083</v>
      </c>
      <c r="B2009" s="155" t="s">
        <v>3338</v>
      </c>
      <c r="C2009" s="155" t="s">
        <v>3339</v>
      </c>
      <c r="D2009" s="155">
        <v>30</v>
      </c>
      <c r="E2009" s="155">
        <v>29</v>
      </c>
      <c r="F2009" s="166">
        <v>41340</v>
      </c>
      <c r="G2009" s="166">
        <v>41341</v>
      </c>
      <c r="H2009" s="157">
        <v>1</v>
      </c>
      <c r="I2009" s="192" t="s">
        <v>3340</v>
      </c>
    </row>
    <row r="2010" spans="1:9" ht="15" customHeight="1" x14ac:dyDescent="0.25">
      <c r="A2010" s="155" t="s">
        <v>71</v>
      </c>
      <c r="B2010" s="155" t="s">
        <v>154</v>
      </c>
      <c r="C2010" s="155" t="s">
        <v>3342</v>
      </c>
      <c r="D2010" s="155">
        <v>5</v>
      </c>
      <c r="E2010" s="155">
        <v>5</v>
      </c>
      <c r="F2010" s="166">
        <v>41344</v>
      </c>
      <c r="G2010" s="166">
        <v>41348</v>
      </c>
      <c r="H2010" s="157">
        <v>1</v>
      </c>
    </row>
    <row r="2011" spans="1:9" ht="15" customHeight="1" x14ac:dyDescent="0.25">
      <c r="A2011" s="155" t="s">
        <v>748</v>
      </c>
      <c r="B2011" s="155" t="s">
        <v>1161</v>
      </c>
      <c r="C2011" s="155" t="s">
        <v>3343</v>
      </c>
      <c r="D2011" s="155">
        <v>20</v>
      </c>
      <c r="E2011" s="155">
        <v>20</v>
      </c>
      <c r="F2011" s="166">
        <v>41344</v>
      </c>
      <c r="G2011" s="166">
        <v>41347</v>
      </c>
      <c r="H2011" s="157">
        <v>1</v>
      </c>
    </row>
    <row r="2012" spans="1:9" ht="15" customHeight="1" x14ac:dyDescent="0.25">
      <c r="A2012" s="155" t="s">
        <v>242</v>
      </c>
      <c r="B2012" s="155" t="s">
        <v>1456</v>
      </c>
      <c r="C2012" s="155" t="s">
        <v>3344</v>
      </c>
      <c r="D2012" s="155">
        <v>250</v>
      </c>
      <c r="E2012" s="155">
        <v>250</v>
      </c>
      <c r="F2012" s="166">
        <v>41344</v>
      </c>
      <c r="G2012" s="166">
        <v>41348</v>
      </c>
      <c r="H2012" s="157">
        <v>1</v>
      </c>
    </row>
    <row r="2013" spans="1:9" ht="15" customHeight="1" x14ac:dyDescent="0.25">
      <c r="A2013" s="155" t="s">
        <v>3345</v>
      </c>
      <c r="B2013" s="155" t="s">
        <v>3346</v>
      </c>
      <c r="C2013" s="155" t="s">
        <v>3347</v>
      </c>
      <c r="D2013" s="155">
        <v>8</v>
      </c>
      <c r="E2013" s="155">
        <v>8</v>
      </c>
      <c r="F2013" s="166">
        <v>41346</v>
      </c>
      <c r="G2013" s="166">
        <v>41281</v>
      </c>
      <c r="H2013" s="157">
        <v>1</v>
      </c>
      <c r="I2013" s="192" t="s">
        <v>3348</v>
      </c>
    </row>
    <row r="2014" spans="1:9" ht="15" customHeight="1" x14ac:dyDescent="0.25">
      <c r="A2014" s="155" t="s">
        <v>29</v>
      </c>
      <c r="B2014" s="155" t="s">
        <v>3349</v>
      </c>
      <c r="C2014" s="155" t="s">
        <v>3350</v>
      </c>
      <c r="D2014" s="155">
        <v>5</v>
      </c>
      <c r="E2014" s="155">
        <v>6</v>
      </c>
      <c r="F2014" s="166">
        <v>41346</v>
      </c>
      <c r="G2014" s="166">
        <v>41348</v>
      </c>
      <c r="H2014" s="157">
        <v>1</v>
      </c>
    </row>
    <row r="2015" spans="1:9" ht="15" customHeight="1" x14ac:dyDescent="0.25">
      <c r="A2015" s="155" t="s">
        <v>2714</v>
      </c>
      <c r="B2015" s="155" t="s">
        <v>3351</v>
      </c>
      <c r="C2015" s="155" t="s">
        <v>3352</v>
      </c>
      <c r="D2015" s="155">
        <v>15</v>
      </c>
      <c r="E2015" s="155">
        <v>15</v>
      </c>
      <c r="F2015" s="166">
        <v>41346</v>
      </c>
      <c r="G2015" s="166">
        <v>41352</v>
      </c>
      <c r="H2015" s="157">
        <v>1</v>
      </c>
    </row>
    <row r="2016" spans="1:9" ht="15" customHeight="1" x14ac:dyDescent="0.25">
      <c r="A2016" s="155" t="s">
        <v>12</v>
      </c>
      <c r="B2016" s="155" t="s">
        <v>367</v>
      </c>
      <c r="C2016" s="155" t="s">
        <v>3353</v>
      </c>
      <c r="D2016" s="155">
        <v>10</v>
      </c>
      <c r="E2016" s="155">
        <v>10</v>
      </c>
      <c r="F2016" s="166">
        <v>41346</v>
      </c>
      <c r="G2016" s="166">
        <v>41351</v>
      </c>
      <c r="H2016" s="157">
        <v>1</v>
      </c>
    </row>
    <row r="2017" spans="1:9" ht="15" customHeight="1" x14ac:dyDescent="0.25">
      <c r="A2017" s="155" t="s">
        <v>12</v>
      </c>
      <c r="B2017" s="155" t="s">
        <v>388</v>
      </c>
      <c r="C2017" s="155" t="s">
        <v>364</v>
      </c>
      <c r="D2017" s="155">
        <v>10</v>
      </c>
      <c r="E2017" s="155">
        <v>10</v>
      </c>
      <c r="F2017" s="166">
        <v>41346</v>
      </c>
      <c r="G2017" s="166">
        <v>41351</v>
      </c>
      <c r="H2017" s="157">
        <v>1</v>
      </c>
    </row>
    <row r="2018" spans="1:9" ht="15" customHeight="1" x14ac:dyDescent="0.25">
      <c r="A2018" s="155" t="s">
        <v>12</v>
      </c>
      <c r="B2018" s="155" t="s">
        <v>767</v>
      </c>
      <c r="C2018" s="155" t="s">
        <v>161</v>
      </c>
      <c r="D2018" s="155">
        <v>10</v>
      </c>
      <c r="E2018" s="155">
        <v>10</v>
      </c>
      <c r="F2018" s="166">
        <v>41346</v>
      </c>
      <c r="G2018" s="166">
        <v>41351</v>
      </c>
      <c r="H2018" s="157">
        <v>1</v>
      </c>
    </row>
    <row r="2019" spans="1:9" ht="15" customHeight="1" x14ac:dyDescent="0.25">
      <c r="A2019" s="155" t="s">
        <v>630</v>
      </c>
      <c r="B2019" s="155" t="s">
        <v>149</v>
      </c>
      <c r="C2019" s="155" t="s">
        <v>3354</v>
      </c>
      <c r="D2019" s="155">
        <v>50</v>
      </c>
      <c r="E2019" s="155">
        <v>50</v>
      </c>
      <c r="F2019" s="166">
        <v>41346</v>
      </c>
      <c r="G2019" s="166">
        <v>41348</v>
      </c>
      <c r="H2019" s="157">
        <v>1</v>
      </c>
    </row>
    <row r="2020" spans="1:9" ht="15" customHeight="1" x14ac:dyDescent="0.25">
      <c r="A2020" s="155" t="s">
        <v>71</v>
      </c>
      <c r="B2020" s="155" t="s">
        <v>583</v>
      </c>
      <c r="C2020" s="155" t="s">
        <v>3355</v>
      </c>
      <c r="D2020" s="155">
        <v>25</v>
      </c>
      <c r="E2020" s="155">
        <v>25</v>
      </c>
      <c r="F2020" s="166">
        <v>41346</v>
      </c>
      <c r="G2020" s="166">
        <v>41362</v>
      </c>
      <c r="H2020" s="157">
        <v>1</v>
      </c>
    </row>
    <row r="2021" spans="1:9" ht="15" customHeight="1" x14ac:dyDescent="0.25">
      <c r="A2021" s="155" t="s">
        <v>173</v>
      </c>
      <c r="B2021" s="155" t="s">
        <v>1170</v>
      </c>
      <c r="C2021" s="155" t="s">
        <v>3356</v>
      </c>
      <c r="D2021" s="155">
        <v>102</v>
      </c>
      <c r="E2021" s="155">
        <v>102</v>
      </c>
      <c r="F2021" s="166">
        <v>41346</v>
      </c>
      <c r="G2021" s="166">
        <v>41351</v>
      </c>
      <c r="H2021" s="157">
        <v>1</v>
      </c>
    </row>
    <row r="2022" spans="1:9" ht="15" customHeight="1" x14ac:dyDescent="0.25">
      <c r="A2022" s="155" t="s">
        <v>173</v>
      </c>
      <c r="B2022" s="155" t="s">
        <v>445</v>
      </c>
      <c r="C2022" s="155" t="s">
        <v>364</v>
      </c>
      <c r="D2022" s="155">
        <v>102</v>
      </c>
      <c r="E2022" s="155">
        <v>102</v>
      </c>
      <c r="F2022" s="166">
        <v>41346</v>
      </c>
      <c r="G2022" s="166">
        <v>41351</v>
      </c>
      <c r="H2022" s="157">
        <v>1</v>
      </c>
    </row>
    <row r="2023" spans="1:9" ht="15" customHeight="1" x14ac:dyDescent="0.25">
      <c r="A2023" s="155" t="s">
        <v>3322</v>
      </c>
      <c r="B2023" s="155" t="s">
        <v>3321</v>
      </c>
      <c r="C2023" s="155" t="s">
        <v>3358</v>
      </c>
      <c r="D2023" s="155">
        <v>50</v>
      </c>
      <c r="E2023" s="155">
        <v>51</v>
      </c>
      <c r="F2023" s="166">
        <v>41347</v>
      </c>
      <c r="G2023" s="166">
        <v>41348</v>
      </c>
      <c r="H2023" s="157">
        <v>1</v>
      </c>
      <c r="I2023" s="192" t="s">
        <v>3359</v>
      </c>
    </row>
    <row r="2024" spans="1:9" ht="15" customHeight="1" x14ac:dyDescent="0.25">
      <c r="A2024" s="155" t="s">
        <v>559</v>
      </c>
      <c r="B2024" s="155" t="s">
        <v>1849</v>
      </c>
      <c r="C2024" s="155" t="s">
        <v>3360</v>
      </c>
      <c r="D2024" s="155">
        <v>800</v>
      </c>
      <c r="E2024" s="155">
        <v>800</v>
      </c>
      <c r="F2024" s="166">
        <v>41347</v>
      </c>
      <c r="G2024" s="166">
        <v>41353</v>
      </c>
      <c r="H2024" s="157">
        <v>1</v>
      </c>
    </row>
    <row r="2025" spans="1:9" ht="15" customHeight="1" x14ac:dyDescent="0.25">
      <c r="A2025" s="155" t="s">
        <v>71</v>
      </c>
      <c r="B2025" s="155" t="s">
        <v>1550</v>
      </c>
      <c r="C2025" s="155" t="s">
        <v>3361</v>
      </c>
      <c r="D2025" s="155">
        <v>6</v>
      </c>
      <c r="E2025" s="155">
        <v>6</v>
      </c>
      <c r="F2025" s="166">
        <v>41347</v>
      </c>
      <c r="G2025" s="166">
        <v>41355</v>
      </c>
      <c r="H2025" s="157">
        <v>1</v>
      </c>
    </row>
    <row r="2026" spans="1:9" ht="15" customHeight="1" x14ac:dyDescent="0.25">
      <c r="A2026" s="155" t="s">
        <v>12</v>
      </c>
      <c r="B2026" s="155" t="s">
        <v>17</v>
      </c>
      <c r="C2026" s="155" t="s">
        <v>3362</v>
      </c>
      <c r="D2026" s="155">
        <v>10</v>
      </c>
      <c r="E2026" s="155">
        <v>10</v>
      </c>
      <c r="F2026" s="166">
        <v>41347</v>
      </c>
      <c r="G2026" s="166">
        <v>41352</v>
      </c>
      <c r="H2026" s="157">
        <v>1</v>
      </c>
    </row>
    <row r="2027" spans="1:9" ht="15" customHeight="1" x14ac:dyDescent="0.25">
      <c r="A2027" s="155" t="s">
        <v>12</v>
      </c>
      <c r="B2027" s="155" t="s">
        <v>524</v>
      </c>
      <c r="C2027" s="155" t="s">
        <v>364</v>
      </c>
      <c r="D2027" s="155">
        <v>10</v>
      </c>
      <c r="E2027" s="155">
        <v>10</v>
      </c>
      <c r="F2027" s="166">
        <v>41347</v>
      </c>
      <c r="G2027" s="166">
        <v>41352</v>
      </c>
      <c r="H2027" s="157">
        <v>1</v>
      </c>
    </row>
    <row r="2028" spans="1:9" ht="15" customHeight="1" x14ac:dyDescent="0.25">
      <c r="A2028" s="155" t="s">
        <v>2270</v>
      </c>
      <c r="B2028" s="155" t="s">
        <v>3363</v>
      </c>
      <c r="C2028" s="155" t="s">
        <v>3364</v>
      </c>
      <c r="D2028" s="155">
        <v>10</v>
      </c>
      <c r="E2028" s="155">
        <v>10</v>
      </c>
      <c r="F2028" s="166">
        <v>41347</v>
      </c>
      <c r="G2028" s="166">
        <v>41348</v>
      </c>
      <c r="H2028" s="157">
        <v>1</v>
      </c>
    </row>
    <row r="2029" spans="1:9" ht="15" customHeight="1" x14ac:dyDescent="0.25">
      <c r="A2029" s="155" t="s">
        <v>2714</v>
      </c>
      <c r="B2029" s="155" t="s">
        <v>642</v>
      </c>
      <c r="C2029" s="155" t="s">
        <v>3365</v>
      </c>
      <c r="D2029" s="155">
        <v>100</v>
      </c>
      <c r="E2029" s="155">
        <v>100</v>
      </c>
      <c r="F2029" s="166">
        <v>41347</v>
      </c>
      <c r="G2029" s="166">
        <v>41348</v>
      </c>
      <c r="H2029" s="157">
        <v>1</v>
      </c>
      <c r="I2029" s="192" t="s">
        <v>2468</v>
      </c>
    </row>
    <row r="2030" spans="1:9" ht="15" customHeight="1" x14ac:dyDescent="0.25">
      <c r="A2030" s="155" t="s">
        <v>820</v>
      </c>
      <c r="B2030" s="155" t="s">
        <v>426</v>
      </c>
      <c r="C2030" s="155" t="s">
        <v>3366</v>
      </c>
      <c r="D2030" s="155">
        <v>300</v>
      </c>
      <c r="E2030" s="155">
        <v>300</v>
      </c>
      <c r="F2030" s="166">
        <v>41348</v>
      </c>
      <c r="G2030" s="166">
        <v>41353</v>
      </c>
      <c r="H2030" s="157">
        <v>1</v>
      </c>
    </row>
    <row r="2031" spans="1:9" ht="15" customHeight="1" x14ac:dyDescent="0.25">
      <c r="A2031" s="155" t="s">
        <v>820</v>
      </c>
      <c r="B2031" s="155" t="s">
        <v>101</v>
      </c>
      <c r="C2031" s="155" t="s">
        <v>166</v>
      </c>
      <c r="D2031" s="155">
        <v>200</v>
      </c>
      <c r="E2031" s="155">
        <v>200</v>
      </c>
      <c r="F2031" s="166">
        <v>41348</v>
      </c>
      <c r="G2031" s="166">
        <v>41353</v>
      </c>
      <c r="H2031" s="157">
        <v>1</v>
      </c>
    </row>
    <row r="2032" spans="1:9" ht="15" customHeight="1" x14ac:dyDescent="0.25">
      <c r="A2032" s="155" t="s">
        <v>820</v>
      </c>
      <c r="B2032" s="155" t="s">
        <v>439</v>
      </c>
      <c r="C2032" s="155" t="s">
        <v>819</v>
      </c>
      <c r="D2032" s="155">
        <v>400</v>
      </c>
      <c r="E2032" s="155">
        <v>400</v>
      </c>
      <c r="F2032" s="166">
        <v>41348</v>
      </c>
      <c r="G2032" s="166">
        <v>41353</v>
      </c>
      <c r="H2032" s="157">
        <v>1</v>
      </c>
    </row>
    <row r="2033" spans="1:9" ht="15" customHeight="1" x14ac:dyDescent="0.25">
      <c r="A2033" s="155" t="s">
        <v>820</v>
      </c>
      <c r="B2033" s="155" t="s">
        <v>3367</v>
      </c>
      <c r="C2033" s="155" t="s">
        <v>294</v>
      </c>
      <c r="D2033" s="155">
        <v>100</v>
      </c>
      <c r="E2033" s="155">
        <v>100</v>
      </c>
      <c r="F2033" s="166">
        <v>41348</v>
      </c>
      <c r="G2033" s="166">
        <v>41353</v>
      </c>
      <c r="H2033" s="157">
        <v>1</v>
      </c>
    </row>
    <row r="2034" spans="1:9" ht="15" customHeight="1" x14ac:dyDescent="0.25">
      <c r="A2034" s="155" t="s">
        <v>630</v>
      </c>
      <c r="B2034" s="155" t="s">
        <v>3368</v>
      </c>
      <c r="C2034" s="155" t="s">
        <v>3369</v>
      </c>
      <c r="D2034" s="155">
        <v>10</v>
      </c>
      <c r="E2034" s="155">
        <v>10</v>
      </c>
      <c r="F2034" s="166">
        <v>41348</v>
      </c>
      <c r="G2034" s="166">
        <v>41355</v>
      </c>
      <c r="H2034" s="157">
        <v>1</v>
      </c>
    </row>
    <row r="2035" spans="1:9" ht="15" customHeight="1" x14ac:dyDescent="0.25">
      <c r="A2035" s="155" t="s">
        <v>748</v>
      </c>
      <c r="B2035" s="155" t="s">
        <v>3371</v>
      </c>
      <c r="C2035" s="155" t="s">
        <v>3370</v>
      </c>
      <c r="D2035" s="155">
        <v>28</v>
      </c>
      <c r="E2035" s="155">
        <v>28</v>
      </c>
      <c r="F2035" s="166">
        <v>41348</v>
      </c>
      <c r="G2035" s="166">
        <v>41355</v>
      </c>
      <c r="H2035" s="157">
        <v>1</v>
      </c>
    </row>
    <row r="2036" spans="1:9" ht="15" customHeight="1" x14ac:dyDescent="0.25">
      <c r="A2036" s="155" t="s">
        <v>251</v>
      </c>
      <c r="B2036" s="155" t="s">
        <v>3372</v>
      </c>
      <c r="C2036" s="155" t="s">
        <v>3373</v>
      </c>
      <c r="D2036" s="155">
        <v>20</v>
      </c>
      <c r="E2036" s="155">
        <v>20</v>
      </c>
      <c r="F2036" s="166">
        <v>41348</v>
      </c>
      <c r="G2036" s="166">
        <v>41353</v>
      </c>
      <c r="H2036" s="157">
        <v>1</v>
      </c>
    </row>
    <row r="2037" spans="1:9" ht="15" customHeight="1" x14ac:dyDescent="0.25">
      <c r="A2037" s="155" t="s">
        <v>251</v>
      </c>
      <c r="B2037" s="155" t="s">
        <v>939</v>
      </c>
      <c r="C2037" s="155" t="s">
        <v>364</v>
      </c>
      <c r="D2037" s="155">
        <v>10</v>
      </c>
      <c r="E2037" s="155">
        <v>10</v>
      </c>
      <c r="F2037" s="166">
        <v>41348</v>
      </c>
      <c r="G2037" s="166">
        <v>41353</v>
      </c>
      <c r="H2037" s="157">
        <v>1</v>
      </c>
    </row>
    <row r="2038" spans="1:9" ht="15" customHeight="1" x14ac:dyDescent="0.25">
      <c r="A2038" s="155" t="s">
        <v>261</v>
      </c>
      <c r="B2038" s="155" t="s">
        <v>2045</v>
      </c>
      <c r="C2038" s="155" t="s">
        <v>3376</v>
      </c>
      <c r="D2038" s="155">
        <v>10</v>
      </c>
      <c r="E2038" s="155">
        <v>10</v>
      </c>
      <c r="F2038" s="166">
        <v>41348</v>
      </c>
      <c r="G2038" s="166">
        <v>40919</v>
      </c>
      <c r="H2038" s="157">
        <v>1</v>
      </c>
      <c r="I2038" s="192" t="s">
        <v>3377</v>
      </c>
    </row>
    <row r="2039" spans="1:9" ht="15" customHeight="1" x14ac:dyDescent="0.25">
      <c r="A2039" s="155" t="s">
        <v>1474</v>
      </c>
      <c r="B2039" s="155" t="s">
        <v>3378</v>
      </c>
      <c r="C2039" s="155" t="s">
        <v>3379</v>
      </c>
      <c r="D2039" s="155">
        <v>10</v>
      </c>
      <c r="E2039" s="155">
        <v>10</v>
      </c>
      <c r="F2039" s="166">
        <v>41351</v>
      </c>
      <c r="G2039" s="166">
        <v>41358</v>
      </c>
      <c r="H2039" s="157">
        <v>1</v>
      </c>
    </row>
    <row r="2040" spans="1:9" ht="15" customHeight="1" x14ac:dyDescent="0.25">
      <c r="A2040" s="155" t="s">
        <v>173</v>
      </c>
      <c r="B2040" s="155" t="s">
        <v>3308</v>
      </c>
      <c r="C2040" s="155" t="s">
        <v>3380</v>
      </c>
      <c r="D2040" s="155">
        <v>400</v>
      </c>
      <c r="E2040" s="155">
        <v>399</v>
      </c>
      <c r="F2040" s="166">
        <v>41351</v>
      </c>
      <c r="G2040" s="166">
        <v>41355</v>
      </c>
      <c r="H2040" s="157">
        <v>1</v>
      </c>
    </row>
    <row r="2041" spans="1:9" ht="15" customHeight="1" x14ac:dyDescent="0.25">
      <c r="A2041" s="155" t="s">
        <v>719</v>
      </c>
      <c r="B2041" s="155" t="s">
        <v>807</v>
      </c>
      <c r="C2041" s="155" t="s">
        <v>3381</v>
      </c>
      <c r="D2041" s="155">
        <v>250</v>
      </c>
      <c r="E2041" s="155">
        <v>250</v>
      </c>
      <c r="F2041" s="166">
        <v>41351</v>
      </c>
      <c r="G2041" s="166">
        <v>41355</v>
      </c>
      <c r="H2041" s="157">
        <v>1</v>
      </c>
    </row>
    <row r="2042" spans="1:9" ht="15" customHeight="1" x14ac:dyDescent="0.25">
      <c r="A2042" s="155" t="s">
        <v>1419</v>
      </c>
      <c r="B2042" s="155" t="s">
        <v>626</v>
      </c>
      <c r="C2042" s="155" t="s">
        <v>3382</v>
      </c>
      <c r="D2042" s="155">
        <v>2000</v>
      </c>
      <c r="E2042" s="155">
        <v>2000</v>
      </c>
      <c r="F2042" s="166">
        <v>41351</v>
      </c>
      <c r="G2042" s="166">
        <v>41353</v>
      </c>
      <c r="H2042" s="157">
        <v>1</v>
      </c>
    </row>
    <row r="2043" spans="1:9" ht="15" customHeight="1" x14ac:dyDescent="0.25">
      <c r="A2043" s="155" t="s">
        <v>12</v>
      </c>
      <c r="B2043" s="155" t="s">
        <v>488</v>
      </c>
      <c r="C2043" s="155" t="s">
        <v>3383</v>
      </c>
      <c r="D2043" s="155">
        <v>10</v>
      </c>
      <c r="E2043" s="155">
        <v>10</v>
      </c>
      <c r="F2043" s="166">
        <v>41351</v>
      </c>
      <c r="G2043" s="166">
        <v>41355</v>
      </c>
      <c r="H2043" s="157">
        <v>1</v>
      </c>
    </row>
    <row r="2044" spans="1:9" ht="15" customHeight="1" x14ac:dyDescent="0.25">
      <c r="A2044" s="155" t="s">
        <v>820</v>
      </c>
      <c r="B2044" s="155" t="s">
        <v>439</v>
      </c>
      <c r="C2044" s="155" t="s">
        <v>3384</v>
      </c>
      <c r="D2044" s="155">
        <v>200</v>
      </c>
      <c r="E2044" s="155">
        <v>200</v>
      </c>
      <c r="F2044" s="166">
        <v>41351</v>
      </c>
      <c r="G2044" s="166">
        <v>41358</v>
      </c>
      <c r="H2044" s="157">
        <v>1</v>
      </c>
    </row>
    <row r="2045" spans="1:9" ht="15" customHeight="1" x14ac:dyDescent="0.25">
      <c r="A2045" s="155" t="s">
        <v>820</v>
      </c>
      <c r="B2045" s="155" t="s">
        <v>99</v>
      </c>
      <c r="C2045" s="155" t="s">
        <v>316</v>
      </c>
      <c r="D2045" s="155">
        <v>200</v>
      </c>
      <c r="E2045" s="155">
        <v>200</v>
      </c>
      <c r="F2045" s="166">
        <v>41351</v>
      </c>
      <c r="G2045" s="166">
        <v>41358</v>
      </c>
      <c r="H2045" s="157">
        <v>1</v>
      </c>
    </row>
    <row r="2046" spans="1:9" ht="15" customHeight="1" x14ac:dyDescent="0.25">
      <c r="A2046" s="155" t="s">
        <v>820</v>
      </c>
      <c r="B2046" s="155" t="s">
        <v>181</v>
      </c>
      <c r="C2046" s="155" t="s">
        <v>166</v>
      </c>
      <c r="D2046" s="155">
        <v>200</v>
      </c>
      <c r="E2046" s="155">
        <v>200</v>
      </c>
      <c r="F2046" s="166">
        <v>41351</v>
      </c>
      <c r="G2046" s="166">
        <v>41358</v>
      </c>
      <c r="H2046" s="157">
        <v>1</v>
      </c>
    </row>
    <row r="2047" spans="1:9" ht="15" customHeight="1" x14ac:dyDescent="0.25">
      <c r="A2047" s="155" t="s">
        <v>1983</v>
      </c>
      <c r="B2047" s="155" t="s">
        <v>3385</v>
      </c>
      <c r="C2047" s="155" t="s">
        <v>3386</v>
      </c>
      <c r="D2047" s="155">
        <v>3</v>
      </c>
      <c r="E2047" s="155">
        <v>3</v>
      </c>
      <c r="F2047" s="166">
        <v>41351</v>
      </c>
      <c r="G2047" s="166">
        <v>41364</v>
      </c>
      <c r="H2047" s="157">
        <v>1</v>
      </c>
      <c r="I2047" s="192" t="s">
        <v>3387</v>
      </c>
    </row>
    <row r="2048" spans="1:9" ht="15" customHeight="1" x14ac:dyDescent="0.25">
      <c r="A2048" s="155" t="s">
        <v>3388</v>
      </c>
      <c r="B2048" s="155" t="s">
        <v>3389</v>
      </c>
      <c r="C2048" s="155" t="s">
        <v>3390</v>
      </c>
      <c r="D2048" s="155">
        <v>50</v>
      </c>
      <c r="E2048" s="155">
        <v>50</v>
      </c>
      <c r="F2048" s="166">
        <v>41352</v>
      </c>
      <c r="G2048" s="166">
        <v>41361</v>
      </c>
      <c r="H2048" s="157">
        <v>1</v>
      </c>
    </row>
    <row r="2049" spans="1:8" ht="15" customHeight="1" x14ac:dyDescent="0.25">
      <c r="A2049" s="155" t="s">
        <v>512</v>
      </c>
      <c r="B2049" s="155" t="s">
        <v>2718</v>
      </c>
      <c r="C2049" s="155" t="s">
        <v>3391</v>
      </c>
      <c r="D2049" s="155">
        <v>38</v>
      </c>
      <c r="E2049" s="155">
        <v>38</v>
      </c>
      <c r="F2049" s="166">
        <v>41352</v>
      </c>
      <c r="G2049" s="166">
        <v>41355</v>
      </c>
      <c r="H2049" s="157">
        <v>1</v>
      </c>
    </row>
    <row r="2050" spans="1:8" ht="15" customHeight="1" x14ac:dyDescent="0.25">
      <c r="A2050" s="155" t="s">
        <v>512</v>
      </c>
      <c r="B2050" s="155" t="s">
        <v>3392</v>
      </c>
      <c r="C2050" s="155" t="s">
        <v>364</v>
      </c>
      <c r="D2050" s="155">
        <v>41</v>
      </c>
      <c r="E2050" s="155">
        <v>41</v>
      </c>
      <c r="F2050" s="166">
        <v>41352</v>
      </c>
      <c r="G2050" s="166">
        <v>41355</v>
      </c>
      <c r="H2050" s="157">
        <v>1</v>
      </c>
    </row>
    <row r="2051" spans="1:8" ht="15" customHeight="1" x14ac:dyDescent="0.25">
      <c r="A2051" s="155" t="s">
        <v>835</v>
      </c>
      <c r="B2051" s="155" t="s">
        <v>836</v>
      </c>
      <c r="C2051" s="155" t="s">
        <v>3393</v>
      </c>
      <c r="D2051" s="155">
        <v>5</v>
      </c>
      <c r="E2051" s="155">
        <v>5</v>
      </c>
      <c r="F2051" s="166">
        <v>41353</v>
      </c>
      <c r="G2051" s="166">
        <v>41361</v>
      </c>
      <c r="H2051" s="157">
        <v>1</v>
      </c>
    </row>
    <row r="2052" spans="1:8" ht="15" customHeight="1" x14ac:dyDescent="0.25">
      <c r="A2052" s="155" t="s">
        <v>230</v>
      </c>
      <c r="B2052" s="155" t="s">
        <v>2599</v>
      </c>
      <c r="C2052" s="155" t="s">
        <v>3394</v>
      </c>
      <c r="D2052" s="155">
        <v>200</v>
      </c>
      <c r="E2052" s="155">
        <v>200</v>
      </c>
      <c r="F2052" s="166">
        <v>41353</v>
      </c>
      <c r="G2052" s="166">
        <v>41365</v>
      </c>
      <c r="H2052" s="157">
        <v>1</v>
      </c>
    </row>
    <row r="2053" spans="1:8" ht="15" customHeight="1" x14ac:dyDescent="0.25">
      <c r="A2053" s="155" t="s">
        <v>65</v>
      </c>
      <c r="B2053" s="155" t="s">
        <v>2994</v>
      </c>
      <c r="C2053" s="155" t="s">
        <v>3395</v>
      </c>
      <c r="D2053" s="155">
        <v>200</v>
      </c>
      <c r="E2053" s="155">
        <v>200</v>
      </c>
      <c r="F2053" s="166">
        <v>41353</v>
      </c>
      <c r="G2053" s="166">
        <v>41365</v>
      </c>
      <c r="H2053" s="157">
        <v>1</v>
      </c>
    </row>
    <row r="2054" spans="1:8" ht="15" customHeight="1" x14ac:dyDescent="0.25">
      <c r="A2054" s="155" t="s">
        <v>71</v>
      </c>
      <c r="B2054" s="155" t="s">
        <v>154</v>
      </c>
      <c r="C2054" s="155" t="s">
        <v>3396</v>
      </c>
      <c r="D2054" s="155">
        <v>5</v>
      </c>
      <c r="E2054" s="155">
        <v>5</v>
      </c>
      <c r="F2054" s="166">
        <v>41353</v>
      </c>
      <c r="G2054" s="166">
        <v>41372</v>
      </c>
      <c r="H2054" s="157">
        <v>1</v>
      </c>
    </row>
    <row r="2055" spans="1:8" ht="15" customHeight="1" x14ac:dyDescent="0.25">
      <c r="A2055" s="155" t="s">
        <v>997</v>
      </c>
      <c r="B2055" s="155" t="s">
        <v>473</v>
      </c>
      <c r="C2055" s="155" t="s">
        <v>3397</v>
      </c>
      <c r="D2055" s="155">
        <v>5</v>
      </c>
      <c r="E2055" s="155">
        <v>5</v>
      </c>
      <c r="F2055" s="166">
        <v>41353</v>
      </c>
      <c r="G2055" s="166">
        <v>41358</v>
      </c>
      <c r="H2055" s="157">
        <v>1</v>
      </c>
    </row>
    <row r="2056" spans="1:8" ht="15" customHeight="1" x14ac:dyDescent="0.25">
      <c r="A2056" s="155" t="s">
        <v>731</v>
      </c>
      <c r="B2056" s="155" t="s">
        <v>3398</v>
      </c>
      <c r="C2056" s="155" t="s">
        <v>3399</v>
      </c>
      <c r="D2056" s="155">
        <v>25</v>
      </c>
      <c r="E2056" s="155">
        <v>25</v>
      </c>
      <c r="F2056" s="166">
        <v>41353</v>
      </c>
      <c r="G2056" s="166">
        <v>41362</v>
      </c>
      <c r="H2056" s="157">
        <v>1</v>
      </c>
    </row>
    <row r="2057" spans="1:8" ht="15" customHeight="1" x14ac:dyDescent="0.25">
      <c r="A2057" s="155" t="s">
        <v>12</v>
      </c>
      <c r="B2057" s="155" t="s">
        <v>13</v>
      </c>
      <c r="C2057" s="155" t="s">
        <v>3400</v>
      </c>
      <c r="D2057" s="155">
        <v>10</v>
      </c>
      <c r="E2057" s="155">
        <v>10</v>
      </c>
      <c r="F2057" s="166">
        <v>41353</v>
      </c>
      <c r="G2057" s="166">
        <v>41358</v>
      </c>
      <c r="H2057" s="157">
        <v>1</v>
      </c>
    </row>
    <row r="2058" spans="1:8" ht="15" customHeight="1" x14ac:dyDescent="0.25">
      <c r="A2058" s="155" t="s">
        <v>12</v>
      </c>
      <c r="B2058" s="155" t="s">
        <v>1016</v>
      </c>
      <c r="C2058" s="155" t="s">
        <v>3401</v>
      </c>
      <c r="D2058" s="155">
        <v>10</v>
      </c>
      <c r="E2058" s="155">
        <v>10</v>
      </c>
      <c r="F2058" s="166">
        <v>41353</v>
      </c>
      <c r="G2058" s="166">
        <v>41358</v>
      </c>
      <c r="H2058" s="157">
        <v>1</v>
      </c>
    </row>
    <row r="2059" spans="1:8" ht="15" customHeight="1" x14ac:dyDescent="0.25">
      <c r="A2059" s="155" t="s">
        <v>12</v>
      </c>
      <c r="B2059" s="155" t="s">
        <v>2497</v>
      </c>
      <c r="C2059" s="155" t="s">
        <v>3402</v>
      </c>
      <c r="D2059" s="155">
        <v>10</v>
      </c>
      <c r="E2059" s="155">
        <v>10</v>
      </c>
      <c r="F2059" s="166">
        <v>41353</v>
      </c>
      <c r="G2059" s="166">
        <v>41358</v>
      </c>
      <c r="H2059" s="157">
        <v>1</v>
      </c>
    </row>
    <row r="2060" spans="1:8" ht="15" customHeight="1" x14ac:dyDescent="0.25">
      <c r="A2060" s="155" t="s">
        <v>12</v>
      </c>
      <c r="B2060" s="155" t="s">
        <v>156</v>
      </c>
      <c r="C2060" s="155" t="s">
        <v>3403</v>
      </c>
      <c r="D2060" s="155">
        <v>10</v>
      </c>
      <c r="E2060" s="155">
        <v>10</v>
      </c>
      <c r="F2060" s="166">
        <v>41353</v>
      </c>
      <c r="G2060" s="166">
        <v>41358</v>
      </c>
      <c r="H2060" s="157">
        <v>1</v>
      </c>
    </row>
    <row r="2061" spans="1:8" ht="15" customHeight="1" x14ac:dyDescent="0.25">
      <c r="A2061" s="155" t="s">
        <v>12</v>
      </c>
      <c r="B2061" s="155" t="s">
        <v>15</v>
      </c>
      <c r="C2061" s="155" t="s">
        <v>3404</v>
      </c>
      <c r="D2061" s="155">
        <v>10</v>
      </c>
      <c r="E2061" s="155">
        <v>10</v>
      </c>
      <c r="F2061" s="166">
        <v>41353</v>
      </c>
      <c r="G2061" s="166">
        <v>41358</v>
      </c>
      <c r="H2061" s="157">
        <v>1</v>
      </c>
    </row>
    <row r="2062" spans="1:8" ht="15" customHeight="1" x14ac:dyDescent="0.25">
      <c r="A2062" s="155" t="s">
        <v>12</v>
      </c>
      <c r="B2062" s="155" t="s">
        <v>2353</v>
      </c>
      <c r="C2062" s="155" t="s">
        <v>3405</v>
      </c>
      <c r="D2062" s="155">
        <v>20</v>
      </c>
      <c r="E2062" s="155">
        <v>20</v>
      </c>
      <c r="F2062" s="166">
        <v>41353</v>
      </c>
      <c r="G2062" s="166">
        <v>41358</v>
      </c>
      <c r="H2062" s="157">
        <v>1</v>
      </c>
    </row>
    <row r="2063" spans="1:8" ht="15" customHeight="1" x14ac:dyDescent="0.25">
      <c r="A2063" s="155" t="s">
        <v>12</v>
      </c>
      <c r="B2063" s="155" t="s">
        <v>1233</v>
      </c>
      <c r="C2063" s="155" t="s">
        <v>3406</v>
      </c>
      <c r="D2063" s="155">
        <v>10</v>
      </c>
      <c r="E2063" s="155">
        <v>10</v>
      </c>
      <c r="F2063" s="166">
        <v>41353</v>
      </c>
      <c r="G2063" s="166">
        <v>41359</v>
      </c>
      <c r="H2063" s="157">
        <v>1</v>
      </c>
    </row>
    <row r="2064" spans="1:8" ht="15" customHeight="1" x14ac:dyDescent="0.25">
      <c r="A2064" s="155" t="s">
        <v>2106</v>
      </c>
      <c r="B2064" s="155" t="s">
        <v>2107</v>
      </c>
      <c r="C2064" s="155" t="s">
        <v>3407</v>
      </c>
      <c r="D2064" s="155">
        <v>20</v>
      </c>
      <c r="E2064" s="155">
        <v>20</v>
      </c>
      <c r="F2064" s="166">
        <v>41354</v>
      </c>
      <c r="G2064" s="166">
        <v>41358</v>
      </c>
      <c r="H2064" s="157">
        <v>1</v>
      </c>
    </row>
    <row r="2065" spans="1:9" ht="15" customHeight="1" x14ac:dyDescent="0.25">
      <c r="A2065" s="155" t="s">
        <v>2714</v>
      </c>
      <c r="B2065" s="155" t="s">
        <v>3408</v>
      </c>
      <c r="C2065" s="155" t="s">
        <v>3409</v>
      </c>
      <c r="D2065" s="155">
        <v>200</v>
      </c>
      <c r="E2065" s="155">
        <v>200</v>
      </c>
      <c r="F2065" s="166">
        <v>41354</v>
      </c>
      <c r="G2065" s="166">
        <v>41361</v>
      </c>
      <c r="H2065" s="157">
        <v>1</v>
      </c>
    </row>
    <row r="2066" spans="1:9" ht="15" customHeight="1" x14ac:dyDescent="0.25">
      <c r="A2066" s="155" t="s">
        <v>520</v>
      </c>
      <c r="B2066" s="155" t="s">
        <v>966</v>
      </c>
      <c r="C2066" s="155" t="s">
        <v>3410</v>
      </c>
      <c r="D2066" s="155">
        <v>15</v>
      </c>
      <c r="E2066" s="155">
        <v>15</v>
      </c>
      <c r="F2066" s="166">
        <v>41354</v>
      </c>
      <c r="G2066" s="166">
        <v>41361</v>
      </c>
      <c r="H2066" s="157">
        <v>1</v>
      </c>
    </row>
    <row r="2067" spans="1:9" ht="15" customHeight="1" x14ac:dyDescent="0.25">
      <c r="A2067" s="155" t="s">
        <v>2030</v>
      </c>
      <c r="B2067" s="155" t="s">
        <v>3411</v>
      </c>
      <c r="C2067" s="155" t="s">
        <v>3412</v>
      </c>
      <c r="D2067" s="155">
        <v>100</v>
      </c>
      <c r="E2067" s="155">
        <v>100</v>
      </c>
      <c r="F2067" s="166">
        <v>41354</v>
      </c>
      <c r="G2067" s="166">
        <v>41355</v>
      </c>
      <c r="H2067" s="157">
        <v>1</v>
      </c>
      <c r="I2067" s="192" t="s">
        <v>2468</v>
      </c>
    </row>
    <row r="2068" spans="1:9" ht="15" customHeight="1" x14ac:dyDescent="0.25">
      <c r="A2068" s="155" t="s">
        <v>2936</v>
      </c>
      <c r="B2068" s="155" t="s">
        <v>762</v>
      </c>
      <c r="C2068" s="155" t="s">
        <v>3413</v>
      </c>
      <c r="D2068" s="155">
        <v>100</v>
      </c>
      <c r="E2068" s="155">
        <v>100</v>
      </c>
      <c r="F2068" s="166">
        <v>41354</v>
      </c>
      <c r="G2068" s="166">
        <v>41361</v>
      </c>
      <c r="H2068" s="157">
        <v>1</v>
      </c>
    </row>
    <row r="2069" spans="1:9" ht="15" customHeight="1" x14ac:dyDescent="0.25">
      <c r="A2069" s="155" t="s">
        <v>2936</v>
      </c>
      <c r="B2069" s="155" t="s">
        <v>3414</v>
      </c>
      <c r="C2069" s="155" t="s">
        <v>364</v>
      </c>
      <c r="D2069" s="155">
        <v>100</v>
      </c>
      <c r="E2069" s="155">
        <v>100</v>
      </c>
      <c r="F2069" s="166">
        <v>41354</v>
      </c>
      <c r="G2069" s="166">
        <v>41361</v>
      </c>
      <c r="H2069" s="157">
        <v>1</v>
      </c>
    </row>
    <row r="2070" spans="1:9" ht="15" customHeight="1" x14ac:dyDescent="0.25">
      <c r="A2070" s="155" t="s">
        <v>3303</v>
      </c>
      <c r="B2070" s="155" t="s">
        <v>3304</v>
      </c>
      <c r="C2070" s="155" t="s">
        <v>3415</v>
      </c>
      <c r="D2070" s="155">
        <v>1</v>
      </c>
      <c r="E2070" s="155">
        <v>1</v>
      </c>
      <c r="F2070" s="166">
        <v>41355</v>
      </c>
      <c r="G2070" s="166">
        <v>41359</v>
      </c>
      <c r="H2070" s="157">
        <v>1</v>
      </c>
    </row>
    <row r="2071" spans="1:9" ht="15" customHeight="1" x14ac:dyDescent="0.25">
      <c r="A2071" s="155" t="s">
        <v>748</v>
      </c>
      <c r="B2071" s="155" t="s">
        <v>823</v>
      </c>
      <c r="C2071" s="155" t="s">
        <v>3416</v>
      </c>
      <c r="D2071" s="155">
        <v>200</v>
      </c>
      <c r="E2071" s="155">
        <v>200</v>
      </c>
      <c r="F2071" s="166">
        <v>41355</v>
      </c>
      <c r="G2071" s="166">
        <v>41358</v>
      </c>
      <c r="H2071" s="157">
        <v>1</v>
      </c>
    </row>
    <row r="2072" spans="1:9" ht="15" customHeight="1" x14ac:dyDescent="0.25">
      <c r="A2072" s="155" t="s">
        <v>71</v>
      </c>
      <c r="B2072" s="155" t="s">
        <v>1530</v>
      </c>
      <c r="C2072" s="155" t="s">
        <v>3417</v>
      </c>
      <c r="D2072" s="155">
        <v>5</v>
      </c>
      <c r="E2072" s="155">
        <v>5</v>
      </c>
      <c r="F2072" s="166">
        <v>41355</v>
      </c>
      <c r="G2072" s="166">
        <v>41376</v>
      </c>
      <c r="H2072" s="157">
        <v>1</v>
      </c>
    </row>
    <row r="2073" spans="1:9" ht="15" customHeight="1" x14ac:dyDescent="0.25">
      <c r="A2073" s="155" t="s">
        <v>3303</v>
      </c>
      <c r="B2073" s="155" t="s">
        <v>3418</v>
      </c>
      <c r="C2073" s="155" t="s">
        <v>3419</v>
      </c>
      <c r="D2073" s="155">
        <v>1</v>
      </c>
      <c r="E2073" s="155">
        <v>1</v>
      </c>
      <c r="F2073" s="166">
        <v>41355</v>
      </c>
      <c r="G2073" s="166">
        <v>41359</v>
      </c>
      <c r="H2073" s="157">
        <v>1</v>
      </c>
    </row>
    <row r="2074" spans="1:9" ht="15" customHeight="1" x14ac:dyDescent="0.25">
      <c r="A2074" s="155" t="s">
        <v>2030</v>
      </c>
      <c r="B2074" s="155" t="s">
        <v>3411</v>
      </c>
      <c r="C2074" s="155" t="s">
        <v>3420</v>
      </c>
      <c r="D2074" s="155">
        <v>20</v>
      </c>
      <c r="E2074" s="155">
        <v>20</v>
      </c>
      <c r="F2074" s="166">
        <v>41358</v>
      </c>
      <c r="G2074" s="166">
        <v>41360</v>
      </c>
      <c r="H2074" s="157">
        <v>1</v>
      </c>
    </row>
    <row r="2075" spans="1:9" ht="15" customHeight="1" x14ac:dyDescent="0.25">
      <c r="A2075" s="155" t="s">
        <v>12</v>
      </c>
      <c r="B2075" s="155" t="s">
        <v>424</v>
      </c>
      <c r="C2075" s="155" t="s">
        <v>3421</v>
      </c>
      <c r="D2075" s="155">
        <v>10</v>
      </c>
      <c r="E2075" s="155">
        <v>10</v>
      </c>
      <c r="F2075" s="166">
        <v>41358</v>
      </c>
      <c r="G2075" s="166">
        <v>41359</v>
      </c>
      <c r="H2075" s="157">
        <v>1</v>
      </c>
    </row>
    <row r="2076" spans="1:9" ht="15" customHeight="1" x14ac:dyDescent="0.25">
      <c r="A2076" s="155" t="s">
        <v>12</v>
      </c>
      <c r="B2076" s="155" t="s">
        <v>388</v>
      </c>
      <c r="C2076" s="155" t="s">
        <v>3422</v>
      </c>
      <c r="D2076" s="155">
        <v>15</v>
      </c>
      <c r="E2076" s="155">
        <v>15</v>
      </c>
      <c r="F2076" s="166">
        <v>41358</v>
      </c>
      <c r="G2076" s="166">
        <v>41359</v>
      </c>
      <c r="H2076" s="157">
        <v>1</v>
      </c>
    </row>
    <row r="2077" spans="1:9" ht="15" customHeight="1" x14ac:dyDescent="0.25">
      <c r="A2077" s="155" t="s">
        <v>2714</v>
      </c>
      <c r="B2077" s="155" t="s">
        <v>248</v>
      </c>
      <c r="C2077" s="155" t="s">
        <v>3424</v>
      </c>
      <c r="D2077" s="155">
        <v>200</v>
      </c>
      <c r="E2077" s="155">
        <v>200</v>
      </c>
      <c r="F2077" s="166">
        <v>41358</v>
      </c>
      <c r="G2077" s="166">
        <v>41359</v>
      </c>
      <c r="H2077" s="157">
        <v>1</v>
      </c>
    </row>
    <row r="2078" spans="1:9" ht="15" customHeight="1" x14ac:dyDescent="0.25">
      <c r="A2078" s="155" t="s">
        <v>2714</v>
      </c>
      <c r="B2078" s="155" t="s">
        <v>3423</v>
      </c>
      <c r="C2078" s="155" t="s">
        <v>3425</v>
      </c>
      <c r="D2078" s="155">
        <v>560</v>
      </c>
      <c r="E2078" s="155">
        <v>560</v>
      </c>
      <c r="F2078" s="166">
        <v>41358</v>
      </c>
      <c r="G2078" s="166">
        <v>41359</v>
      </c>
      <c r="H2078" s="157">
        <v>1</v>
      </c>
    </row>
    <row r="2079" spans="1:9" ht="15" customHeight="1" x14ac:dyDescent="0.25">
      <c r="A2079" s="155" t="s">
        <v>3426</v>
      </c>
      <c r="B2079" s="155" t="s">
        <v>1616</v>
      </c>
      <c r="C2079" s="155" t="s">
        <v>3427</v>
      </c>
      <c r="D2079" s="155">
        <v>4</v>
      </c>
      <c r="E2079" s="155">
        <v>4</v>
      </c>
      <c r="F2079" s="166">
        <v>41358</v>
      </c>
      <c r="G2079" s="166">
        <v>41375</v>
      </c>
      <c r="H2079" s="157">
        <v>1</v>
      </c>
    </row>
    <row r="2080" spans="1:9" ht="15" customHeight="1" x14ac:dyDescent="0.25">
      <c r="A2080" s="155" t="s">
        <v>1554</v>
      </c>
      <c r="B2080" s="155" t="s">
        <v>1204</v>
      </c>
      <c r="C2080" s="155" t="s">
        <v>3428</v>
      </c>
      <c r="D2080" s="155">
        <v>139</v>
      </c>
      <c r="E2080" s="155">
        <v>139</v>
      </c>
      <c r="F2080" s="166">
        <v>41358</v>
      </c>
      <c r="G2080" s="166">
        <v>41368</v>
      </c>
      <c r="H2080" s="157">
        <v>1</v>
      </c>
    </row>
    <row r="2081" spans="1:9" ht="15" customHeight="1" x14ac:dyDescent="0.25">
      <c r="A2081" s="155" t="s">
        <v>1554</v>
      </c>
      <c r="B2081" s="155" t="s">
        <v>1181</v>
      </c>
      <c r="C2081" s="155" t="s">
        <v>3429</v>
      </c>
      <c r="D2081" s="155">
        <v>139</v>
      </c>
      <c r="E2081" s="155">
        <v>139</v>
      </c>
      <c r="F2081" s="166">
        <v>41358</v>
      </c>
      <c r="G2081" s="166">
        <v>41368</v>
      </c>
      <c r="H2081" s="157">
        <v>1</v>
      </c>
    </row>
    <row r="2082" spans="1:9" ht="15" customHeight="1" x14ac:dyDescent="0.25">
      <c r="A2082" s="155" t="s">
        <v>3430</v>
      </c>
      <c r="B2082" s="155" t="s">
        <v>681</v>
      </c>
      <c r="C2082" s="155" t="s">
        <v>3431</v>
      </c>
      <c r="D2082" s="155">
        <v>64</v>
      </c>
      <c r="E2082" s="155">
        <v>64</v>
      </c>
      <c r="F2082" s="166">
        <v>41358</v>
      </c>
      <c r="G2082" s="166">
        <v>41366</v>
      </c>
      <c r="H2082" s="157">
        <v>1</v>
      </c>
    </row>
    <row r="2083" spans="1:9" ht="15" customHeight="1" x14ac:dyDescent="0.25">
      <c r="A2083" s="155" t="s">
        <v>3430</v>
      </c>
      <c r="B2083" s="155" t="s">
        <v>1501</v>
      </c>
      <c r="C2083" s="155" t="s">
        <v>3432</v>
      </c>
      <c r="D2083" s="155">
        <v>150</v>
      </c>
      <c r="E2083" s="155">
        <v>150</v>
      </c>
      <c r="F2083" s="166">
        <v>41358</v>
      </c>
      <c r="G2083" s="166">
        <v>41366</v>
      </c>
      <c r="H2083" s="157">
        <v>1</v>
      </c>
    </row>
    <row r="2084" spans="1:9" ht="15" customHeight="1" x14ac:dyDescent="0.25">
      <c r="A2084" s="155" t="s">
        <v>1667</v>
      </c>
      <c r="B2084" s="155" t="s">
        <v>3433</v>
      </c>
      <c r="C2084" s="155" t="s">
        <v>3434</v>
      </c>
      <c r="D2084" s="155">
        <v>1020</v>
      </c>
      <c r="E2084" s="155">
        <v>1020</v>
      </c>
      <c r="F2084" s="166">
        <v>41358</v>
      </c>
      <c r="G2084" s="166">
        <v>41362</v>
      </c>
      <c r="H2084" s="157">
        <v>1</v>
      </c>
    </row>
    <row r="2085" spans="1:9" ht="15" customHeight="1" x14ac:dyDescent="0.25">
      <c r="A2085" s="155" t="s">
        <v>820</v>
      </c>
      <c r="B2085" s="155" t="s">
        <v>1002</v>
      </c>
      <c r="C2085" s="155" t="s">
        <v>3435</v>
      </c>
      <c r="D2085" s="155">
        <v>26</v>
      </c>
      <c r="E2085" s="155">
        <v>26</v>
      </c>
      <c r="F2085" s="166">
        <v>41358</v>
      </c>
      <c r="G2085" s="166">
        <v>41365</v>
      </c>
      <c r="H2085" s="157">
        <v>1</v>
      </c>
    </row>
    <row r="2086" spans="1:9" ht="15" customHeight="1" x14ac:dyDescent="0.25">
      <c r="A2086" s="155" t="s">
        <v>71</v>
      </c>
      <c r="B2086" s="155" t="s">
        <v>154</v>
      </c>
      <c r="C2086" s="155" t="s">
        <v>3436</v>
      </c>
      <c r="D2086" s="155">
        <v>5</v>
      </c>
      <c r="E2086" s="155">
        <v>5</v>
      </c>
      <c r="F2086" s="166">
        <v>41358</v>
      </c>
      <c r="G2086" s="166">
        <v>41367</v>
      </c>
      <c r="H2086" s="157">
        <v>1</v>
      </c>
    </row>
    <row r="2087" spans="1:9" ht="15" customHeight="1" x14ac:dyDescent="0.25">
      <c r="A2087" s="155" t="s">
        <v>3437</v>
      </c>
      <c r="B2087" s="155" t="s">
        <v>3438</v>
      </c>
      <c r="C2087" s="155" t="s">
        <v>3439</v>
      </c>
      <c r="D2087" s="155">
        <v>5</v>
      </c>
      <c r="E2087" s="155">
        <v>5</v>
      </c>
      <c r="F2087" s="166">
        <v>41358</v>
      </c>
      <c r="G2087" s="166">
        <v>41373</v>
      </c>
      <c r="H2087" s="157">
        <v>1</v>
      </c>
    </row>
    <row r="2088" spans="1:9" ht="15" customHeight="1" x14ac:dyDescent="0.25">
      <c r="A2088" s="155" t="s">
        <v>2270</v>
      </c>
      <c r="B2088" s="155" t="s">
        <v>455</v>
      </c>
      <c r="C2088" s="155" t="s">
        <v>3440</v>
      </c>
      <c r="D2088" s="155">
        <v>50</v>
      </c>
      <c r="E2088" s="155">
        <v>50</v>
      </c>
      <c r="F2088" s="166">
        <v>41359</v>
      </c>
      <c r="G2088" s="166">
        <v>41362</v>
      </c>
      <c r="H2088" s="157">
        <v>1</v>
      </c>
    </row>
    <row r="2089" spans="1:9" ht="15" customHeight="1" x14ac:dyDescent="0.25">
      <c r="A2089" s="155" t="s">
        <v>2270</v>
      </c>
      <c r="B2089" s="155" t="s">
        <v>457</v>
      </c>
      <c r="C2089" s="155" t="s">
        <v>3441</v>
      </c>
      <c r="D2089" s="155">
        <v>50</v>
      </c>
      <c r="E2089" s="155">
        <v>50</v>
      </c>
      <c r="F2089" s="166">
        <v>41359</v>
      </c>
      <c r="G2089" s="166">
        <v>41362</v>
      </c>
      <c r="H2089" s="157">
        <v>1</v>
      </c>
    </row>
    <row r="2090" spans="1:9" ht="15" customHeight="1" x14ac:dyDescent="0.25">
      <c r="A2090" s="155" t="s">
        <v>3442</v>
      </c>
      <c r="B2090" s="155" t="s">
        <v>3443</v>
      </c>
      <c r="C2090" s="155" t="s">
        <v>3444</v>
      </c>
      <c r="D2090" s="155">
        <v>5</v>
      </c>
      <c r="E2090" s="155">
        <v>5</v>
      </c>
      <c r="F2090" s="166">
        <v>41359</v>
      </c>
      <c r="G2090" s="166">
        <v>41366</v>
      </c>
      <c r="H2090" s="157">
        <v>1</v>
      </c>
    </row>
    <row r="2091" spans="1:9" ht="15" customHeight="1" x14ac:dyDescent="0.25">
      <c r="A2091" s="155" t="s">
        <v>3447</v>
      </c>
      <c r="B2091" s="155" t="s">
        <v>3448</v>
      </c>
      <c r="C2091" s="155" t="s">
        <v>3449</v>
      </c>
      <c r="D2091" s="155">
        <v>252</v>
      </c>
      <c r="E2091" s="155">
        <v>252</v>
      </c>
      <c r="F2091" s="166">
        <v>41360</v>
      </c>
      <c r="G2091" s="166">
        <v>41362</v>
      </c>
      <c r="H2091" s="157">
        <v>1</v>
      </c>
    </row>
    <row r="2092" spans="1:9" ht="15" customHeight="1" x14ac:dyDescent="0.25">
      <c r="A2092" s="155" t="s">
        <v>173</v>
      </c>
      <c r="B2092" s="155" t="s">
        <v>3450</v>
      </c>
      <c r="C2092" s="155" t="s">
        <v>3451</v>
      </c>
      <c r="D2092" s="155">
        <v>108</v>
      </c>
      <c r="E2092" s="155">
        <v>108</v>
      </c>
      <c r="F2092" s="166">
        <v>41360</v>
      </c>
      <c r="G2092" s="166">
        <v>41369</v>
      </c>
      <c r="H2092" s="157">
        <v>1</v>
      </c>
    </row>
    <row r="2093" spans="1:9" ht="15" customHeight="1" x14ac:dyDescent="0.25">
      <c r="A2093" s="155" t="s">
        <v>173</v>
      </c>
      <c r="B2093" s="155" t="s">
        <v>445</v>
      </c>
      <c r="C2093" s="155" t="s">
        <v>364</v>
      </c>
      <c r="D2093" s="155">
        <v>108</v>
      </c>
      <c r="E2093" s="155">
        <v>108</v>
      </c>
      <c r="F2093" s="166">
        <v>41360</v>
      </c>
      <c r="G2093" s="166">
        <v>41369</v>
      </c>
      <c r="H2093" s="157">
        <v>1</v>
      </c>
    </row>
    <row r="2094" spans="1:9" ht="15" customHeight="1" x14ac:dyDescent="0.25">
      <c r="A2094" s="155" t="s">
        <v>78</v>
      </c>
      <c r="B2094" s="155" t="s">
        <v>3452</v>
      </c>
      <c r="C2094" s="155" t="s">
        <v>3453</v>
      </c>
      <c r="D2094" s="155">
        <v>2</v>
      </c>
      <c r="E2094" s="155">
        <v>2</v>
      </c>
      <c r="F2094" s="166">
        <v>41360</v>
      </c>
      <c r="G2094" s="166">
        <v>41366</v>
      </c>
      <c r="H2094" s="157">
        <v>1</v>
      </c>
    </row>
    <row r="2095" spans="1:9" ht="15" customHeight="1" x14ac:dyDescent="0.25">
      <c r="A2095" s="155" t="s">
        <v>509</v>
      </c>
      <c r="B2095" s="155" t="s">
        <v>3454</v>
      </c>
      <c r="C2095" s="155" t="s">
        <v>3456</v>
      </c>
      <c r="D2095" s="155">
        <v>25</v>
      </c>
      <c r="E2095" s="155">
        <v>24</v>
      </c>
      <c r="F2095" s="166">
        <v>41361</v>
      </c>
      <c r="G2095" s="166">
        <v>41365</v>
      </c>
      <c r="H2095" s="157">
        <v>1</v>
      </c>
      <c r="I2095" s="192" t="s">
        <v>3457</v>
      </c>
    </row>
    <row r="2096" spans="1:9" ht="15" customHeight="1" x14ac:dyDescent="0.25">
      <c r="A2096" s="155" t="s">
        <v>509</v>
      </c>
      <c r="B2096" s="155" t="s">
        <v>3325</v>
      </c>
      <c r="C2096" s="155" t="s">
        <v>294</v>
      </c>
      <c r="D2096" s="155">
        <v>25</v>
      </c>
      <c r="E2096" s="155">
        <v>24</v>
      </c>
      <c r="F2096" s="166">
        <v>41361</v>
      </c>
      <c r="G2096" s="166">
        <v>41365</v>
      </c>
      <c r="H2096" s="157">
        <v>1</v>
      </c>
      <c r="I2096" s="192" t="s">
        <v>3457</v>
      </c>
    </row>
    <row r="2097" spans="1:9" ht="15" customHeight="1" x14ac:dyDescent="0.25">
      <c r="A2097" s="155" t="s">
        <v>509</v>
      </c>
      <c r="B2097" s="155" t="s">
        <v>3455</v>
      </c>
      <c r="C2097" s="155" t="s">
        <v>2480</v>
      </c>
      <c r="D2097" s="155">
        <v>25</v>
      </c>
      <c r="E2097" s="155">
        <v>23</v>
      </c>
      <c r="F2097" s="166">
        <v>41361</v>
      </c>
      <c r="G2097" s="166">
        <v>41365</v>
      </c>
      <c r="H2097" s="157">
        <v>1</v>
      </c>
      <c r="I2097" s="192" t="s">
        <v>3458</v>
      </c>
    </row>
    <row r="2098" spans="1:9" ht="15" customHeight="1" x14ac:dyDescent="0.25">
      <c r="A2098" s="155" t="s">
        <v>251</v>
      </c>
      <c r="B2098" s="155" t="s">
        <v>771</v>
      </c>
      <c r="C2098" s="155" t="s">
        <v>3459</v>
      </c>
      <c r="D2098" s="155">
        <v>20</v>
      </c>
      <c r="E2098" s="155">
        <v>20</v>
      </c>
      <c r="F2098" s="166">
        <v>41362</v>
      </c>
      <c r="G2098" s="166">
        <v>41372</v>
      </c>
      <c r="H2098" s="157">
        <v>1</v>
      </c>
    </row>
    <row r="2099" spans="1:9" ht="15" customHeight="1" x14ac:dyDescent="0.25">
      <c r="A2099" s="155" t="s">
        <v>559</v>
      </c>
      <c r="B2099" s="155" t="s">
        <v>2399</v>
      </c>
      <c r="C2099" s="155" t="s">
        <v>3460</v>
      </c>
      <c r="D2099" s="155">
        <v>10080</v>
      </c>
      <c r="E2099" s="155">
        <v>10080</v>
      </c>
      <c r="F2099" s="166">
        <v>41362</v>
      </c>
      <c r="G2099" s="166">
        <v>41367</v>
      </c>
      <c r="H2099" s="157">
        <v>1</v>
      </c>
    </row>
    <row r="2100" spans="1:9" ht="15" customHeight="1" x14ac:dyDescent="0.25">
      <c r="A2100" s="155" t="s">
        <v>286</v>
      </c>
      <c r="B2100" s="155" t="s">
        <v>562</v>
      </c>
      <c r="C2100" s="155" t="s">
        <v>3461</v>
      </c>
      <c r="D2100" s="155">
        <v>100</v>
      </c>
      <c r="E2100" s="155">
        <v>100</v>
      </c>
      <c r="F2100" s="166">
        <v>41362</v>
      </c>
      <c r="G2100" s="166">
        <v>41368</v>
      </c>
      <c r="H2100" s="157">
        <v>1</v>
      </c>
    </row>
    <row r="2101" spans="1:9" ht="15" customHeight="1" x14ac:dyDescent="0.25">
      <c r="A2101" s="155" t="s">
        <v>136</v>
      </c>
      <c r="B2101" s="155" t="s">
        <v>137</v>
      </c>
      <c r="C2101" s="155" t="s">
        <v>3464</v>
      </c>
      <c r="D2101" s="155">
        <v>250</v>
      </c>
      <c r="E2101" s="155">
        <v>250</v>
      </c>
      <c r="F2101" s="166">
        <v>41362</v>
      </c>
      <c r="G2101" s="166">
        <v>41367</v>
      </c>
      <c r="H2101" s="157">
        <v>1</v>
      </c>
    </row>
    <row r="2102" spans="1:9" ht="15" customHeight="1" x14ac:dyDescent="0.25">
      <c r="A2102" s="155" t="s">
        <v>71</v>
      </c>
      <c r="B2102" s="155" t="s">
        <v>477</v>
      </c>
      <c r="C2102" s="155" t="s">
        <v>3465</v>
      </c>
      <c r="D2102" s="155">
        <v>10</v>
      </c>
      <c r="E2102" s="155">
        <v>10</v>
      </c>
      <c r="F2102" s="166">
        <v>41362</v>
      </c>
      <c r="G2102" s="166">
        <v>41372</v>
      </c>
      <c r="H2102" s="157">
        <v>1</v>
      </c>
    </row>
    <row r="2103" spans="1:9" ht="15" customHeight="1" x14ac:dyDescent="0.25">
      <c r="A2103" s="155" t="s">
        <v>2714</v>
      </c>
      <c r="B2103" s="155" t="s">
        <v>642</v>
      </c>
      <c r="C2103" s="155" t="s">
        <v>3466</v>
      </c>
      <c r="D2103" s="155">
        <v>200</v>
      </c>
      <c r="E2103" s="155">
        <v>200</v>
      </c>
      <c r="F2103" s="166">
        <v>41362</v>
      </c>
      <c r="G2103" s="166">
        <v>41365</v>
      </c>
      <c r="H2103" s="157">
        <v>1</v>
      </c>
      <c r="I2103" s="192" t="s">
        <v>3467</v>
      </c>
    </row>
    <row r="2104" spans="1:9" ht="15" customHeight="1" x14ac:dyDescent="0.25">
      <c r="A2104" s="155" t="s">
        <v>42</v>
      </c>
      <c r="B2104" s="155" t="s">
        <v>3468</v>
      </c>
      <c r="C2104" s="155" t="s">
        <v>3469</v>
      </c>
      <c r="D2104" s="155">
        <v>100</v>
      </c>
      <c r="E2104" s="155">
        <v>100</v>
      </c>
      <c r="F2104" s="166">
        <v>41362</v>
      </c>
      <c r="G2104" s="166">
        <v>41365</v>
      </c>
      <c r="H2104" s="157">
        <v>1</v>
      </c>
    </row>
    <row r="2105" spans="1:9" ht="15" customHeight="1" x14ac:dyDescent="0.25">
      <c r="A2105" s="155" t="s">
        <v>251</v>
      </c>
      <c r="B2105" s="155" t="s">
        <v>1137</v>
      </c>
      <c r="C2105" s="155" t="s">
        <v>3470</v>
      </c>
      <c r="D2105" s="155">
        <v>20</v>
      </c>
      <c r="E2105" s="155">
        <v>20</v>
      </c>
      <c r="F2105" s="166">
        <v>41365</v>
      </c>
      <c r="G2105" s="166">
        <v>41372</v>
      </c>
      <c r="H2105" s="157">
        <v>1</v>
      </c>
    </row>
    <row r="2106" spans="1:9" ht="15" customHeight="1" x14ac:dyDescent="0.25">
      <c r="A2106" s="155" t="s">
        <v>251</v>
      </c>
      <c r="B2106" s="155" t="s">
        <v>1137</v>
      </c>
      <c r="C2106" s="155" t="s">
        <v>3471</v>
      </c>
      <c r="D2106" s="155">
        <v>10</v>
      </c>
      <c r="E2106" s="155">
        <v>10</v>
      </c>
      <c r="F2106" s="166">
        <v>41365</v>
      </c>
      <c r="G2106" s="166">
        <v>41372</v>
      </c>
      <c r="H2106" s="157">
        <v>1</v>
      </c>
    </row>
    <row r="2107" spans="1:9" ht="15" customHeight="1" x14ac:dyDescent="0.25">
      <c r="A2107" s="155" t="s">
        <v>1474</v>
      </c>
      <c r="B2107" s="155" t="s">
        <v>345</v>
      </c>
      <c r="C2107" s="155" t="s">
        <v>3472</v>
      </c>
      <c r="D2107" s="155">
        <v>50</v>
      </c>
      <c r="E2107" s="155">
        <v>50</v>
      </c>
      <c r="F2107" s="166">
        <v>41365</v>
      </c>
      <c r="G2107" s="166">
        <v>41369</v>
      </c>
      <c r="H2107" s="157">
        <v>1</v>
      </c>
    </row>
    <row r="2108" spans="1:9" ht="30" customHeight="1" x14ac:dyDescent="0.25">
      <c r="A2108" s="155" t="s">
        <v>3473</v>
      </c>
      <c r="B2108" s="155" t="s">
        <v>526</v>
      </c>
      <c r="C2108" s="155" t="s">
        <v>3474</v>
      </c>
      <c r="D2108" s="155">
        <v>25</v>
      </c>
      <c r="E2108" s="155">
        <v>25</v>
      </c>
      <c r="F2108" s="166">
        <v>41365</v>
      </c>
      <c r="G2108" s="166">
        <v>41369</v>
      </c>
      <c r="H2108" s="157">
        <v>1</v>
      </c>
      <c r="I2108" s="192" t="s">
        <v>3475</v>
      </c>
    </row>
    <row r="2109" spans="1:9" ht="15" customHeight="1" x14ac:dyDescent="0.25">
      <c r="A2109" s="155" t="s">
        <v>78</v>
      </c>
      <c r="B2109" s="155" t="s">
        <v>3462</v>
      </c>
      <c r="C2109" s="155" t="s">
        <v>3463</v>
      </c>
      <c r="D2109" s="155">
        <v>6</v>
      </c>
      <c r="E2109" s="155">
        <v>6</v>
      </c>
      <c r="F2109" s="166">
        <v>41366</v>
      </c>
      <c r="G2109" s="166">
        <v>41367</v>
      </c>
      <c r="H2109" s="157">
        <v>1</v>
      </c>
      <c r="I2109" s="192" t="s">
        <v>3477</v>
      </c>
    </row>
    <row r="2110" spans="1:9" ht="15" customHeight="1" x14ac:dyDescent="0.25">
      <c r="A2110" s="155" t="s">
        <v>3478</v>
      </c>
      <c r="B2110" s="155" t="s">
        <v>3479</v>
      </c>
      <c r="C2110" s="155" t="s">
        <v>3476</v>
      </c>
      <c r="D2110" s="155">
        <v>50016</v>
      </c>
      <c r="E2110" s="155">
        <v>50016</v>
      </c>
      <c r="F2110" s="166">
        <v>41366</v>
      </c>
      <c r="G2110" s="166">
        <v>41369</v>
      </c>
      <c r="H2110" s="157">
        <v>1</v>
      </c>
    </row>
    <row r="2111" spans="1:9" ht="15" customHeight="1" x14ac:dyDescent="0.25">
      <c r="A2111" s="155" t="s">
        <v>520</v>
      </c>
      <c r="B2111" s="155" t="s">
        <v>2432</v>
      </c>
      <c r="C2111" s="155" t="s">
        <v>3480</v>
      </c>
      <c r="D2111" s="155">
        <v>175</v>
      </c>
      <c r="E2111" s="155">
        <v>175</v>
      </c>
      <c r="F2111" s="166">
        <v>41368</v>
      </c>
      <c r="G2111" s="166">
        <v>41375</v>
      </c>
      <c r="H2111" s="157">
        <v>1</v>
      </c>
    </row>
    <row r="2112" spans="1:9" ht="15" customHeight="1" x14ac:dyDescent="0.25">
      <c r="A2112" s="155" t="s">
        <v>520</v>
      </c>
      <c r="B2112" s="155" t="s">
        <v>964</v>
      </c>
      <c r="C2112" s="155" t="s">
        <v>3482</v>
      </c>
      <c r="D2112" s="155">
        <v>250</v>
      </c>
      <c r="E2112" s="155">
        <v>250</v>
      </c>
      <c r="F2112" s="166">
        <v>41368</v>
      </c>
      <c r="G2112" s="166" t="s">
        <v>829</v>
      </c>
      <c r="H2112" s="157">
        <v>1</v>
      </c>
    </row>
    <row r="2113" spans="1:8" ht="15" customHeight="1" x14ac:dyDescent="0.25">
      <c r="A2113" s="155" t="s">
        <v>509</v>
      </c>
      <c r="B2113" s="155" t="s">
        <v>3327</v>
      </c>
      <c r="C2113" s="155" t="s">
        <v>3484</v>
      </c>
      <c r="D2113" s="155">
        <v>25</v>
      </c>
      <c r="E2113" s="155">
        <v>25</v>
      </c>
      <c r="F2113" s="166">
        <v>41368</v>
      </c>
      <c r="G2113" s="166">
        <v>41372</v>
      </c>
      <c r="H2113" s="157">
        <v>1</v>
      </c>
    </row>
    <row r="2114" spans="1:8" ht="15" customHeight="1" x14ac:dyDescent="0.25">
      <c r="A2114" s="155" t="s">
        <v>7790</v>
      </c>
      <c r="B2114" s="155" t="s">
        <v>3214</v>
      </c>
      <c r="C2114" s="155" t="s">
        <v>3485</v>
      </c>
      <c r="D2114" s="155">
        <v>120</v>
      </c>
      <c r="E2114" s="155">
        <v>120</v>
      </c>
      <c r="F2114" s="166">
        <v>41368</v>
      </c>
      <c r="G2114" s="166">
        <v>41374</v>
      </c>
      <c r="H2114" s="157">
        <v>1</v>
      </c>
    </row>
    <row r="2115" spans="1:8" ht="15" customHeight="1" x14ac:dyDescent="0.25">
      <c r="A2115" s="155" t="s">
        <v>7790</v>
      </c>
      <c r="B2115" s="155" t="s">
        <v>3224</v>
      </c>
      <c r="C2115" s="155" t="s">
        <v>3486</v>
      </c>
      <c r="D2115" s="155">
        <v>150</v>
      </c>
      <c r="E2115" s="155">
        <v>150</v>
      </c>
      <c r="F2115" s="166">
        <v>41368</v>
      </c>
      <c r="G2115" s="166">
        <v>41374</v>
      </c>
      <c r="H2115" s="157">
        <v>1</v>
      </c>
    </row>
    <row r="2116" spans="1:8" ht="15" customHeight="1" x14ac:dyDescent="0.25">
      <c r="A2116" s="155" t="s">
        <v>7790</v>
      </c>
      <c r="B2116" s="155" t="s">
        <v>3216</v>
      </c>
      <c r="C2116" s="155" t="s">
        <v>3487</v>
      </c>
      <c r="D2116" s="155">
        <v>64</v>
      </c>
      <c r="E2116" s="155">
        <v>64</v>
      </c>
      <c r="F2116" s="166">
        <v>41368</v>
      </c>
      <c r="G2116" s="166">
        <v>41374</v>
      </c>
      <c r="H2116" s="157">
        <v>1</v>
      </c>
    </row>
    <row r="2117" spans="1:8" ht="15" customHeight="1" x14ac:dyDescent="0.25">
      <c r="A2117" s="155" t="s">
        <v>7790</v>
      </c>
      <c r="B2117" s="155" t="s">
        <v>3217</v>
      </c>
      <c r="C2117" s="155" t="s">
        <v>3488</v>
      </c>
      <c r="D2117" s="155">
        <v>50</v>
      </c>
      <c r="E2117" s="155">
        <v>50</v>
      </c>
      <c r="F2117" s="166">
        <v>41368</v>
      </c>
      <c r="G2117" s="166">
        <v>41374</v>
      </c>
      <c r="H2117" s="157">
        <v>1</v>
      </c>
    </row>
    <row r="2118" spans="1:8" ht="15" customHeight="1" x14ac:dyDescent="0.25">
      <c r="A2118" s="155" t="s">
        <v>7790</v>
      </c>
      <c r="B2118" s="155" t="s">
        <v>3219</v>
      </c>
      <c r="C2118" s="155" t="s">
        <v>3489</v>
      </c>
      <c r="D2118" s="155">
        <v>50</v>
      </c>
      <c r="E2118" s="155">
        <v>50</v>
      </c>
      <c r="F2118" s="166">
        <v>41368</v>
      </c>
      <c r="G2118" s="166">
        <v>41374</v>
      </c>
      <c r="H2118" s="157">
        <v>1</v>
      </c>
    </row>
    <row r="2119" spans="1:8" ht="15" customHeight="1" x14ac:dyDescent="0.25">
      <c r="A2119" s="155" t="s">
        <v>7790</v>
      </c>
      <c r="B2119" s="155" t="s">
        <v>3220</v>
      </c>
      <c r="C2119" s="155" t="s">
        <v>3490</v>
      </c>
      <c r="D2119" s="155">
        <v>50</v>
      </c>
      <c r="E2119" s="155">
        <v>50</v>
      </c>
      <c r="F2119" s="166">
        <v>41368</v>
      </c>
      <c r="G2119" s="166">
        <v>41374</v>
      </c>
      <c r="H2119" s="157">
        <v>1</v>
      </c>
    </row>
    <row r="2120" spans="1:8" ht="15" customHeight="1" x14ac:dyDescent="0.25">
      <c r="A2120" s="155" t="s">
        <v>3481</v>
      </c>
      <c r="B2120" s="155" t="s">
        <v>255</v>
      </c>
      <c r="C2120" s="155" t="s">
        <v>3483</v>
      </c>
      <c r="D2120" s="155">
        <v>50</v>
      </c>
      <c r="E2120" s="155">
        <v>50</v>
      </c>
      <c r="F2120" s="166">
        <v>41369</v>
      </c>
      <c r="G2120" s="166">
        <v>41374</v>
      </c>
      <c r="H2120" s="157">
        <v>1</v>
      </c>
    </row>
    <row r="2121" spans="1:8" ht="15" customHeight="1" x14ac:dyDescent="0.25">
      <c r="A2121" s="155" t="s">
        <v>638</v>
      </c>
      <c r="B2121" s="155" t="s">
        <v>639</v>
      </c>
      <c r="C2121" s="155" t="s">
        <v>3491</v>
      </c>
      <c r="D2121" s="155">
        <v>1000</v>
      </c>
      <c r="E2121" s="155">
        <v>1000</v>
      </c>
      <c r="F2121" s="166">
        <v>41369</v>
      </c>
      <c r="G2121" s="166">
        <v>41373</v>
      </c>
      <c r="H2121" s="157">
        <v>1</v>
      </c>
    </row>
    <row r="2122" spans="1:8" ht="15" customHeight="1" x14ac:dyDescent="0.25">
      <c r="A2122" s="155" t="s">
        <v>78</v>
      </c>
      <c r="B2122" s="155" t="s">
        <v>3492</v>
      </c>
      <c r="C2122" s="155" t="s">
        <v>3493</v>
      </c>
      <c r="D2122" s="155">
        <v>2</v>
      </c>
      <c r="E2122" s="155">
        <v>2</v>
      </c>
      <c r="F2122" s="166">
        <v>41369</v>
      </c>
      <c r="G2122" s="166">
        <v>41375</v>
      </c>
      <c r="H2122" s="157">
        <v>1</v>
      </c>
    </row>
    <row r="2123" spans="1:8" ht="15" customHeight="1" x14ac:dyDescent="0.25">
      <c r="A2123" s="155" t="s">
        <v>3494</v>
      </c>
      <c r="B2123" s="155" t="s">
        <v>949</v>
      </c>
      <c r="C2123" s="155" t="s">
        <v>3495</v>
      </c>
      <c r="D2123" s="155">
        <v>107</v>
      </c>
      <c r="E2123" s="155">
        <v>107</v>
      </c>
      <c r="F2123" s="166">
        <v>41369</v>
      </c>
      <c r="G2123" s="166">
        <v>41372</v>
      </c>
      <c r="H2123" s="157">
        <v>1</v>
      </c>
    </row>
    <row r="2124" spans="1:8" ht="15" customHeight="1" x14ac:dyDescent="0.25">
      <c r="A2124" s="155" t="s">
        <v>3494</v>
      </c>
      <c r="B2124" s="155" t="s">
        <v>1880</v>
      </c>
      <c r="C2124" s="155" t="s">
        <v>3496</v>
      </c>
      <c r="D2124" s="155">
        <v>107</v>
      </c>
      <c r="E2124" s="155">
        <v>107</v>
      </c>
      <c r="F2124" s="166">
        <v>41369</v>
      </c>
      <c r="G2124" s="166">
        <v>41372</v>
      </c>
      <c r="H2124" s="157">
        <v>1</v>
      </c>
    </row>
    <row r="2125" spans="1:8" ht="15" customHeight="1" x14ac:dyDescent="0.25">
      <c r="A2125" s="155" t="s">
        <v>3189</v>
      </c>
      <c r="B2125" s="155" t="s">
        <v>3497</v>
      </c>
      <c r="C2125" s="155" t="s">
        <v>3498</v>
      </c>
      <c r="D2125" s="155">
        <v>5</v>
      </c>
      <c r="E2125" s="155">
        <v>5</v>
      </c>
      <c r="F2125" s="166">
        <v>41372</v>
      </c>
      <c r="G2125" s="166">
        <v>41379</v>
      </c>
      <c r="H2125" s="157">
        <v>1</v>
      </c>
    </row>
    <row r="2126" spans="1:8" ht="15" customHeight="1" x14ac:dyDescent="0.25">
      <c r="A2126" s="155" t="s">
        <v>3189</v>
      </c>
      <c r="B2126" s="155" t="s">
        <v>3499</v>
      </c>
      <c r="C2126" s="155" t="s">
        <v>161</v>
      </c>
      <c r="D2126" s="155">
        <v>10</v>
      </c>
      <c r="E2126" s="155">
        <v>10</v>
      </c>
      <c r="F2126" s="166">
        <v>41372</v>
      </c>
      <c r="G2126" s="166">
        <v>41379</v>
      </c>
      <c r="H2126" s="157">
        <v>1</v>
      </c>
    </row>
    <row r="2127" spans="1:8" ht="15" customHeight="1" x14ac:dyDescent="0.25">
      <c r="A2127" s="155" t="s">
        <v>71</v>
      </c>
      <c r="B2127" s="155" t="s">
        <v>1550</v>
      </c>
      <c r="C2127" s="155" t="s">
        <v>3500</v>
      </c>
      <c r="D2127" s="155">
        <v>5</v>
      </c>
      <c r="E2127" s="155">
        <v>5</v>
      </c>
      <c r="F2127" s="166">
        <v>41372</v>
      </c>
      <c r="G2127" s="166">
        <v>41388</v>
      </c>
      <c r="H2127" s="157">
        <v>1</v>
      </c>
    </row>
    <row r="2128" spans="1:8" ht="15" customHeight="1" x14ac:dyDescent="0.25">
      <c r="A2128" s="155" t="s">
        <v>820</v>
      </c>
      <c r="B2128" s="155" t="s">
        <v>428</v>
      </c>
      <c r="C2128" s="155" t="s">
        <v>3501</v>
      </c>
      <c r="D2128" s="155">
        <v>72</v>
      </c>
      <c r="E2128" s="155">
        <v>72</v>
      </c>
      <c r="F2128" s="166">
        <v>41372</v>
      </c>
      <c r="G2128" s="166">
        <v>41379</v>
      </c>
      <c r="H2128" s="157">
        <v>1</v>
      </c>
    </row>
    <row r="2129" spans="1:9" ht="15" customHeight="1" x14ac:dyDescent="0.25">
      <c r="A2129" s="155" t="s">
        <v>820</v>
      </c>
      <c r="B2129" s="155" t="s">
        <v>89</v>
      </c>
      <c r="C2129" s="155" t="s">
        <v>316</v>
      </c>
      <c r="D2129" s="155">
        <v>200</v>
      </c>
      <c r="E2129" s="155">
        <v>200</v>
      </c>
      <c r="F2129" s="166">
        <v>41372</v>
      </c>
      <c r="G2129" s="166">
        <v>41379</v>
      </c>
      <c r="H2129" s="157">
        <v>1</v>
      </c>
    </row>
    <row r="2130" spans="1:9" ht="15" customHeight="1" x14ac:dyDescent="0.25">
      <c r="A2130" s="155" t="s">
        <v>820</v>
      </c>
      <c r="B2130" s="155" t="s">
        <v>1002</v>
      </c>
      <c r="C2130" s="155" t="s">
        <v>32</v>
      </c>
      <c r="D2130" s="155">
        <v>55</v>
      </c>
      <c r="E2130" s="155">
        <v>55</v>
      </c>
      <c r="F2130" s="166">
        <v>41372</v>
      </c>
      <c r="G2130" s="166">
        <v>41379</v>
      </c>
      <c r="H2130" s="157">
        <v>1</v>
      </c>
    </row>
    <row r="2131" spans="1:9" ht="15" customHeight="1" x14ac:dyDescent="0.25">
      <c r="A2131" s="155" t="s">
        <v>1107</v>
      </c>
      <c r="B2131" s="155" t="s">
        <v>1858</v>
      </c>
      <c r="C2131" s="155" t="s">
        <v>3502</v>
      </c>
      <c r="D2131" s="155">
        <v>100</v>
      </c>
      <c r="E2131" s="155">
        <v>100</v>
      </c>
      <c r="F2131" s="166">
        <v>41372</v>
      </c>
      <c r="G2131" s="166">
        <v>41374</v>
      </c>
      <c r="H2131" s="157">
        <v>1</v>
      </c>
    </row>
    <row r="2132" spans="1:9" ht="15" customHeight="1" x14ac:dyDescent="0.25">
      <c r="A2132" s="155" t="s">
        <v>748</v>
      </c>
      <c r="B2132" s="155" t="s">
        <v>3503</v>
      </c>
      <c r="C2132" s="155" t="s">
        <v>3504</v>
      </c>
      <c r="D2132" s="155">
        <v>20</v>
      </c>
      <c r="E2132" s="155">
        <v>20</v>
      </c>
      <c r="F2132" s="166">
        <v>41372</v>
      </c>
      <c r="G2132" s="166">
        <v>41374</v>
      </c>
      <c r="H2132" s="157">
        <v>1</v>
      </c>
    </row>
    <row r="2133" spans="1:9" ht="15" customHeight="1" x14ac:dyDescent="0.25">
      <c r="A2133" s="155" t="s">
        <v>3303</v>
      </c>
      <c r="B2133" s="155" t="s">
        <v>3304</v>
      </c>
      <c r="C2133" s="155" t="s">
        <v>3505</v>
      </c>
      <c r="D2133" s="155">
        <v>4</v>
      </c>
      <c r="E2133" s="155">
        <v>4</v>
      </c>
      <c r="F2133" s="166">
        <v>41373</v>
      </c>
      <c r="G2133" s="166">
        <v>41379</v>
      </c>
      <c r="H2133" s="157">
        <v>1</v>
      </c>
    </row>
    <row r="2134" spans="1:9" ht="15" customHeight="1" x14ac:dyDescent="0.25">
      <c r="A2134" s="155" t="s">
        <v>71</v>
      </c>
      <c r="B2134" s="155" t="s">
        <v>1550</v>
      </c>
      <c r="C2134" s="155" t="s">
        <v>3506</v>
      </c>
      <c r="D2134" s="155">
        <v>5</v>
      </c>
      <c r="E2134" s="155">
        <v>5</v>
      </c>
      <c r="F2134" s="166">
        <v>41373</v>
      </c>
      <c r="G2134" s="166">
        <v>41397</v>
      </c>
      <c r="H2134" s="157">
        <v>1</v>
      </c>
    </row>
    <row r="2135" spans="1:9" ht="15" customHeight="1" x14ac:dyDescent="0.25">
      <c r="A2135" s="155" t="s">
        <v>3509</v>
      </c>
      <c r="B2135" s="155" t="s">
        <v>3508</v>
      </c>
      <c r="C2135" s="155" t="s">
        <v>3507</v>
      </c>
      <c r="D2135" s="155">
        <v>100</v>
      </c>
      <c r="E2135" s="155">
        <v>100</v>
      </c>
      <c r="F2135" s="166">
        <v>41373</v>
      </c>
      <c r="G2135" s="166">
        <v>41379</v>
      </c>
      <c r="H2135" s="157">
        <v>1</v>
      </c>
    </row>
    <row r="2136" spans="1:9" ht="15" customHeight="1" x14ac:dyDescent="0.25">
      <c r="A2136" s="155" t="s">
        <v>3510</v>
      </c>
      <c r="B2136" s="155" t="s">
        <v>3511</v>
      </c>
      <c r="C2136" s="155" t="s">
        <v>3512</v>
      </c>
      <c r="D2136" s="155">
        <v>100</v>
      </c>
      <c r="E2136" s="155">
        <v>100</v>
      </c>
      <c r="F2136" s="166">
        <v>41373</v>
      </c>
      <c r="G2136" s="166">
        <v>41376</v>
      </c>
      <c r="H2136" s="157">
        <v>1</v>
      </c>
    </row>
    <row r="2137" spans="1:9" ht="15" customHeight="1" x14ac:dyDescent="0.25">
      <c r="A2137" s="155" t="s">
        <v>3510</v>
      </c>
      <c r="B2137" s="155" t="s">
        <v>3513</v>
      </c>
      <c r="C2137" s="155" t="s">
        <v>364</v>
      </c>
      <c r="D2137" s="155">
        <v>100</v>
      </c>
      <c r="E2137" s="155">
        <v>100</v>
      </c>
      <c r="F2137" s="166">
        <v>41373</v>
      </c>
      <c r="G2137" s="166">
        <v>41376</v>
      </c>
      <c r="H2137" s="157">
        <v>1</v>
      </c>
    </row>
    <row r="2138" spans="1:9" ht="15" customHeight="1" x14ac:dyDescent="0.25">
      <c r="A2138" s="155" t="s">
        <v>509</v>
      </c>
      <c r="B2138" s="155" t="s">
        <v>3325</v>
      </c>
      <c r="C2138" s="155" t="s">
        <v>3514</v>
      </c>
      <c r="D2138" s="155">
        <v>25</v>
      </c>
      <c r="E2138" s="155">
        <v>12</v>
      </c>
      <c r="F2138" s="166">
        <v>41373</v>
      </c>
      <c r="G2138" s="166">
        <v>41379</v>
      </c>
      <c r="H2138" s="157">
        <v>1</v>
      </c>
      <c r="I2138" s="192" t="s">
        <v>3515</v>
      </c>
    </row>
    <row r="2139" spans="1:9" ht="15" customHeight="1" x14ac:dyDescent="0.25">
      <c r="A2139" s="155" t="s">
        <v>230</v>
      </c>
      <c r="B2139" s="155" t="s">
        <v>3516</v>
      </c>
      <c r="C2139" s="155" t="s">
        <v>3517</v>
      </c>
      <c r="D2139" s="155">
        <v>100</v>
      </c>
      <c r="E2139" s="155">
        <v>100</v>
      </c>
      <c r="F2139" s="166">
        <v>41373</v>
      </c>
      <c r="G2139" s="166">
        <v>41375</v>
      </c>
      <c r="H2139" s="157">
        <v>1</v>
      </c>
    </row>
    <row r="2140" spans="1:9" ht="15" customHeight="1" x14ac:dyDescent="0.25">
      <c r="A2140" s="155" t="s">
        <v>230</v>
      </c>
      <c r="B2140" s="155" t="s">
        <v>3518</v>
      </c>
      <c r="C2140" s="155" t="s">
        <v>161</v>
      </c>
      <c r="D2140" s="155">
        <v>200</v>
      </c>
      <c r="E2140" s="155">
        <v>200</v>
      </c>
      <c r="F2140" s="166">
        <v>41373</v>
      </c>
      <c r="G2140" s="166">
        <v>41375</v>
      </c>
      <c r="H2140" s="157">
        <v>1</v>
      </c>
    </row>
    <row r="2141" spans="1:9" ht="15" customHeight="1" x14ac:dyDescent="0.25">
      <c r="A2141" s="155" t="s">
        <v>327</v>
      </c>
      <c r="B2141" s="155" t="s">
        <v>3519</v>
      </c>
      <c r="C2141" s="155" t="s">
        <v>3520</v>
      </c>
      <c r="D2141" s="155">
        <v>350</v>
      </c>
      <c r="E2141" s="155">
        <v>350</v>
      </c>
      <c r="F2141" s="166">
        <v>41374</v>
      </c>
      <c r="G2141" s="166">
        <v>41383</v>
      </c>
      <c r="H2141" s="157">
        <v>1</v>
      </c>
    </row>
    <row r="2142" spans="1:9" ht="15" customHeight="1" x14ac:dyDescent="0.25">
      <c r="A2142" s="155" t="s">
        <v>327</v>
      </c>
      <c r="B2142" s="155" t="s">
        <v>985</v>
      </c>
      <c r="C2142" s="155" t="s">
        <v>364</v>
      </c>
      <c r="D2142" s="155">
        <v>100</v>
      </c>
      <c r="E2142" s="155">
        <v>100</v>
      </c>
      <c r="F2142" s="166">
        <v>41374</v>
      </c>
      <c r="G2142" s="166">
        <v>41383</v>
      </c>
      <c r="H2142" s="157">
        <v>1</v>
      </c>
    </row>
    <row r="2143" spans="1:9" ht="15" customHeight="1" x14ac:dyDescent="0.25">
      <c r="A2143" s="155" t="s">
        <v>327</v>
      </c>
      <c r="B2143" s="155" t="s">
        <v>987</v>
      </c>
      <c r="C2143" s="155" t="s">
        <v>161</v>
      </c>
      <c r="D2143" s="155">
        <v>500</v>
      </c>
      <c r="E2143" s="155">
        <v>500</v>
      </c>
      <c r="F2143" s="166">
        <v>41373</v>
      </c>
      <c r="G2143" s="166">
        <v>41383</v>
      </c>
      <c r="H2143" s="157">
        <v>1</v>
      </c>
    </row>
    <row r="2144" spans="1:9" ht="15" customHeight="1" x14ac:dyDescent="0.25">
      <c r="A2144" s="155" t="s">
        <v>261</v>
      </c>
      <c r="B2144" s="155" t="s">
        <v>3521</v>
      </c>
      <c r="C2144" s="155" t="s">
        <v>3522</v>
      </c>
      <c r="D2144" s="155">
        <v>10</v>
      </c>
      <c r="E2144" s="155">
        <v>10</v>
      </c>
      <c r="F2144" s="166">
        <v>41375</v>
      </c>
      <c r="G2144" s="166">
        <v>41379</v>
      </c>
      <c r="H2144" s="157">
        <v>1</v>
      </c>
    </row>
    <row r="2145" spans="1:9" ht="15" customHeight="1" x14ac:dyDescent="0.25">
      <c r="A2145" s="155" t="s">
        <v>71</v>
      </c>
      <c r="B2145" s="155" t="s">
        <v>1530</v>
      </c>
      <c r="C2145" s="155" t="s">
        <v>3523</v>
      </c>
      <c r="D2145" s="155">
        <v>5</v>
      </c>
      <c r="E2145" s="155">
        <v>5</v>
      </c>
      <c r="F2145" s="166">
        <v>41375</v>
      </c>
      <c r="G2145" s="166">
        <v>41404</v>
      </c>
      <c r="H2145" s="157">
        <v>1</v>
      </c>
    </row>
    <row r="2146" spans="1:9" ht="15" customHeight="1" x14ac:dyDescent="0.25">
      <c r="A2146" s="155" t="s">
        <v>509</v>
      </c>
      <c r="B2146" s="155" t="s">
        <v>3325</v>
      </c>
      <c r="C2146" s="155" t="s">
        <v>3514</v>
      </c>
      <c r="D2146" s="155">
        <v>75</v>
      </c>
      <c r="E2146" s="155">
        <v>63</v>
      </c>
      <c r="F2146" s="166">
        <v>41375</v>
      </c>
      <c r="G2146" s="166">
        <v>41379</v>
      </c>
      <c r="H2146" s="157">
        <v>1</v>
      </c>
      <c r="I2146" s="192" t="s">
        <v>3524</v>
      </c>
    </row>
    <row r="2147" spans="1:9" ht="15" customHeight="1" x14ac:dyDescent="0.25">
      <c r="A2147" s="155" t="s">
        <v>42</v>
      </c>
      <c r="B2147" s="155" t="s">
        <v>3525</v>
      </c>
      <c r="C2147" s="155" t="s">
        <v>3526</v>
      </c>
      <c r="D2147" s="155">
        <v>100</v>
      </c>
      <c r="E2147" s="155">
        <v>100</v>
      </c>
      <c r="F2147" s="166">
        <v>41375</v>
      </c>
      <c r="G2147" s="166">
        <v>41379</v>
      </c>
      <c r="H2147" s="157">
        <v>1</v>
      </c>
    </row>
    <row r="2148" spans="1:9" ht="15" customHeight="1" x14ac:dyDescent="0.25">
      <c r="A2148" s="155" t="s">
        <v>3303</v>
      </c>
      <c r="B2148" s="155" t="s">
        <v>3418</v>
      </c>
      <c r="C2148" s="155" t="s">
        <v>3527</v>
      </c>
      <c r="D2148" s="155">
        <v>3</v>
      </c>
      <c r="E2148" s="155">
        <v>3</v>
      </c>
      <c r="F2148" s="166">
        <v>41375</v>
      </c>
      <c r="G2148" s="166">
        <v>41379</v>
      </c>
      <c r="H2148" s="157">
        <v>1</v>
      </c>
    </row>
    <row r="2149" spans="1:9" ht="15" customHeight="1" x14ac:dyDescent="0.25">
      <c r="A2149" s="155" t="s">
        <v>835</v>
      </c>
      <c r="B2149" s="155" t="s">
        <v>836</v>
      </c>
      <c r="C2149" s="155" t="s">
        <v>3528</v>
      </c>
      <c r="D2149" s="155">
        <v>5</v>
      </c>
      <c r="E2149" s="155">
        <v>5</v>
      </c>
      <c r="F2149" s="166">
        <v>41376</v>
      </c>
      <c r="G2149" s="166">
        <v>41395</v>
      </c>
      <c r="H2149" s="157">
        <v>1</v>
      </c>
    </row>
    <row r="2150" spans="1:9" ht="15" customHeight="1" x14ac:dyDescent="0.25">
      <c r="A2150" s="155" t="s">
        <v>559</v>
      </c>
      <c r="B2150" s="155" t="s">
        <v>1849</v>
      </c>
      <c r="C2150" s="155" t="s">
        <v>3529</v>
      </c>
      <c r="D2150" s="155">
        <v>2000</v>
      </c>
      <c r="E2150" s="155">
        <v>2000</v>
      </c>
      <c r="F2150" s="166">
        <v>41376</v>
      </c>
      <c r="G2150" s="166">
        <v>41386</v>
      </c>
      <c r="H2150" s="157">
        <v>1</v>
      </c>
    </row>
    <row r="2151" spans="1:9" ht="15" customHeight="1" x14ac:dyDescent="0.25">
      <c r="A2151" s="155" t="s">
        <v>559</v>
      </c>
      <c r="B2151" s="155" t="s">
        <v>336</v>
      </c>
      <c r="C2151" s="155" t="s">
        <v>3530</v>
      </c>
      <c r="D2151" s="155">
        <v>15000</v>
      </c>
      <c r="E2151" s="155">
        <v>15030</v>
      </c>
      <c r="F2151" s="166">
        <v>41376</v>
      </c>
      <c r="G2151" s="166">
        <v>41386</v>
      </c>
      <c r="H2151" s="157">
        <v>1</v>
      </c>
    </row>
    <row r="2152" spans="1:9" ht="15" customHeight="1" x14ac:dyDescent="0.25">
      <c r="A2152" s="155" t="s">
        <v>71</v>
      </c>
      <c r="B2152" s="155" t="s">
        <v>154</v>
      </c>
      <c r="C2152" s="155" t="s">
        <v>3531</v>
      </c>
      <c r="D2152" s="155">
        <v>5</v>
      </c>
      <c r="E2152" s="155">
        <v>5</v>
      </c>
      <c r="F2152" s="166">
        <v>41376</v>
      </c>
      <c r="G2152" s="166">
        <v>41296</v>
      </c>
      <c r="H2152" s="157">
        <v>1</v>
      </c>
    </row>
    <row r="2153" spans="1:9" ht="15" customHeight="1" x14ac:dyDescent="0.25">
      <c r="A2153" s="155" t="s">
        <v>230</v>
      </c>
      <c r="B2153" s="155" t="s">
        <v>471</v>
      </c>
      <c r="C2153" s="155" t="s">
        <v>3532</v>
      </c>
      <c r="D2153" s="155">
        <v>100</v>
      </c>
      <c r="E2153" s="155">
        <v>100</v>
      </c>
      <c r="F2153" s="166">
        <v>41376</v>
      </c>
      <c r="G2153" s="166">
        <v>41380</v>
      </c>
      <c r="H2153" s="157">
        <v>1</v>
      </c>
    </row>
    <row r="2154" spans="1:9" ht="15" customHeight="1" x14ac:dyDescent="0.25">
      <c r="A2154" s="155" t="s">
        <v>78</v>
      </c>
      <c r="B2154" s="155" t="s">
        <v>3533</v>
      </c>
      <c r="C2154" s="155" t="s">
        <v>3534</v>
      </c>
      <c r="D2154" s="155">
        <v>64</v>
      </c>
      <c r="E2154" s="155">
        <v>64</v>
      </c>
      <c r="F2154" s="166">
        <v>41376</v>
      </c>
      <c r="G2154" s="166">
        <v>41379</v>
      </c>
      <c r="H2154" s="157">
        <v>1</v>
      </c>
    </row>
    <row r="2155" spans="1:9" ht="15" customHeight="1" x14ac:dyDescent="0.25">
      <c r="A2155" s="155" t="s">
        <v>230</v>
      </c>
      <c r="B2155" s="155" t="s">
        <v>3535</v>
      </c>
      <c r="C2155" s="155" t="s">
        <v>3536</v>
      </c>
      <c r="D2155" s="155">
        <v>100</v>
      </c>
      <c r="E2155" s="155">
        <v>100</v>
      </c>
      <c r="F2155" s="166">
        <v>41379</v>
      </c>
      <c r="G2155" s="166">
        <v>41389</v>
      </c>
      <c r="H2155" s="157">
        <v>1</v>
      </c>
    </row>
    <row r="2156" spans="1:9" ht="15" customHeight="1" x14ac:dyDescent="0.25">
      <c r="A2156" s="155" t="s">
        <v>173</v>
      </c>
      <c r="B2156" s="155" t="s">
        <v>3537</v>
      </c>
      <c r="C2156" s="155" t="s">
        <v>3538</v>
      </c>
      <c r="D2156" s="155">
        <v>500</v>
      </c>
      <c r="E2156" s="155">
        <v>500</v>
      </c>
      <c r="F2156" s="166">
        <v>41379</v>
      </c>
      <c r="G2156" s="166">
        <v>41382</v>
      </c>
      <c r="H2156" s="157">
        <v>1</v>
      </c>
    </row>
    <row r="2157" spans="1:9" ht="15" customHeight="1" x14ac:dyDescent="0.25">
      <c r="A2157" s="155" t="s">
        <v>509</v>
      </c>
      <c r="B2157" s="155" t="s">
        <v>3455</v>
      </c>
      <c r="C2157" s="155" t="s">
        <v>3539</v>
      </c>
      <c r="D2157" s="155">
        <v>250</v>
      </c>
      <c r="E2157" s="155">
        <v>250</v>
      </c>
      <c r="F2157" s="166">
        <v>41379</v>
      </c>
      <c r="G2157" s="166">
        <v>41390</v>
      </c>
      <c r="H2157" s="157">
        <v>1</v>
      </c>
    </row>
    <row r="2158" spans="1:9" ht="15" customHeight="1" x14ac:dyDescent="0.25">
      <c r="A2158" s="155" t="s">
        <v>509</v>
      </c>
      <c r="B2158" s="155" t="s">
        <v>3454</v>
      </c>
      <c r="C2158" s="155" t="s">
        <v>860</v>
      </c>
      <c r="D2158" s="155">
        <v>250</v>
      </c>
      <c r="E2158" s="155">
        <v>250</v>
      </c>
      <c r="F2158" s="166">
        <v>41379</v>
      </c>
      <c r="G2158" s="166">
        <v>41394</v>
      </c>
      <c r="H2158" s="157">
        <v>1</v>
      </c>
    </row>
    <row r="2159" spans="1:9" ht="15" customHeight="1" x14ac:dyDescent="0.25">
      <c r="A2159" s="155" t="s">
        <v>509</v>
      </c>
      <c r="B2159" s="155" t="s">
        <v>3540</v>
      </c>
      <c r="C2159" s="155" t="s">
        <v>32</v>
      </c>
      <c r="D2159" s="155">
        <v>250</v>
      </c>
      <c r="E2159" s="155">
        <v>250</v>
      </c>
      <c r="F2159" s="166">
        <v>41379</v>
      </c>
      <c r="G2159" s="166">
        <v>41394</v>
      </c>
      <c r="H2159" s="157">
        <v>1</v>
      </c>
    </row>
    <row r="2160" spans="1:9" ht="15" customHeight="1" x14ac:dyDescent="0.25">
      <c r="A2160" s="155" t="s">
        <v>173</v>
      </c>
      <c r="B2160" s="155" t="s">
        <v>1819</v>
      </c>
      <c r="C2160" s="155" t="s">
        <v>3541</v>
      </c>
      <c r="D2160" s="155">
        <v>26</v>
      </c>
      <c r="E2160" s="155">
        <v>26</v>
      </c>
      <c r="F2160" s="166">
        <v>41379</v>
      </c>
      <c r="G2160" s="166">
        <v>41382</v>
      </c>
      <c r="H2160" s="157">
        <v>1</v>
      </c>
    </row>
    <row r="2161" spans="1:8" ht="15" customHeight="1" x14ac:dyDescent="0.25">
      <c r="A2161" s="155" t="s">
        <v>2847</v>
      </c>
      <c r="B2161" s="155" t="s">
        <v>3542</v>
      </c>
      <c r="C2161" s="155" t="s">
        <v>3543</v>
      </c>
      <c r="D2161" s="155">
        <v>2</v>
      </c>
      <c r="E2161" s="155">
        <v>2</v>
      </c>
      <c r="F2161" s="166">
        <v>41379</v>
      </c>
      <c r="G2161" s="166">
        <v>41382</v>
      </c>
      <c r="H2161" s="157">
        <v>1</v>
      </c>
    </row>
    <row r="2162" spans="1:8" ht="15" customHeight="1" x14ac:dyDescent="0.25">
      <c r="A2162" s="155" t="s">
        <v>3303</v>
      </c>
      <c r="B2162" s="155" t="s">
        <v>3306</v>
      </c>
      <c r="C2162" s="155" t="s">
        <v>3544</v>
      </c>
      <c r="D2162" s="155">
        <v>2</v>
      </c>
      <c r="E2162" s="155">
        <v>2</v>
      </c>
      <c r="F2162" s="166">
        <v>41379</v>
      </c>
      <c r="G2162" s="166">
        <v>41381</v>
      </c>
      <c r="H2162" s="157">
        <v>1</v>
      </c>
    </row>
    <row r="2163" spans="1:8" ht="15" customHeight="1" x14ac:dyDescent="0.25">
      <c r="A2163" s="155" t="s">
        <v>1983</v>
      </c>
      <c r="B2163" s="155" t="s">
        <v>3545</v>
      </c>
      <c r="C2163" s="155" t="s">
        <v>3546</v>
      </c>
      <c r="D2163" s="155">
        <v>20</v>
      </c>
      <c r="E2163" s="155">
        <v>20</v>
      </c>
      <c r="F2163" s="166">
        <v>41379</v>
      </c>
      <c r="G2163" s="166">
        <v>41383</v>
      </c>
      <c r="H2163" s="157">
        <v>1</v>
      </c>
    </row>
    <row r="2164" spans="1:8" ht="15" customHeight="1" x14ac:dyDescent="0.25">
      <c r="A2164" s="155" t="s">
        <v>1983</v>
      </c>
      <c r="B2164" s="155" t="s">
        <v>3545</v>
      </c>
      <c r="C2164" s="155" t="s">
        <v>364</v>
      </c>
      <c r="D2164" s="155">
        <v>20</v>
      </c>
      <c r="E2164" s="155">
        <v>20</v>
      </c>
      <c r="F2164" s="166">
        <v>41379</v>
      </c>
      <c r="G2164" s="166">
        <v>41394</v>
      </c>
      <c r="H2164" s="157">
        <v>1</v>
      </c>
    </row>
    <row r="2165" spans="1:8" ht="15" customHeight="1" x14ac:dyDescent="0.25">
      <c r="A2165" s="155" t="s">
        <v>286</v>
      </c>
      <c r="B2165" s="155" t="s">
        <v>3547</v>
      </c>
      <c r="C2165" s="155" t="s">
        <v>3548</v>
      </c>
      <c r="D2165" s="155">
        <v>25</v>
      </c>
      <c r="E2165" s="155">
        <v>25</v>
      </c>
      <c r="F2165" s="166">
        <v>41379</v>
      </c>
      <c r="G2165" s="166">
        <v>41381</v>
      </c>
      <c r="H2165" s="157">
        <v>1</v>
      </c>
    </row>
    <row r="2166" spans="1:8" ht="15" customHeight="1" x14ac:dyDescent="0.25">
      <c r="A2166" s="155" t="s">
        <v>394</v>
      </c>
      <c r="B2166" s="155" t="s">
        <v>2904</v>
      </c>
      <c r="C2166" s="155" t="s">
        <v>3549</v>
      </c>
      <c r="D2166" s="155">
        <v>10</v>
      </c>
      <c r="E2166" s="155">
        <v>10</v>
      </c>
      <c r="F2166" s="166">
        <v>41380</v>
      </c>
      <c r="G2166" s="166">
        <v>41381</v>
      </c>
      <c r="H2166" s="157">
        <v>1</v>
      </c>
    </row>
    <row r="2167" spans="1:8" ht="15" customHeight="1" x14ac:dyDescent="0.25">
      <c r="A2167" s="155" t="s">
        <v>3550</v>
      </c>
      <c r="B2167" s="155" t="s">
        <v>3551</v>
      </c>
      <c r="C2167" s="155" t="s">
        <v>3552</v>
      </c>
      <c r="D2167" s="155">
        <v>30</v>
      </c>
      <c r="E2167" s="155">
        <v>30</v>
      </c>
      <c r="F2167" s="166">
        <v>41380</v>
      </c>
      <c r="G2167" s="166">
        <v>41384</v>
      </c>
      <c r="H2167" s="157">
        <v>1</v>
      </c>
    </row>
    <row r="2168" spans="1:8" ht="15" customHeight="1" x14ac:dyDescent="0.25">
      <c r="A2168" s="155" t="s">
        <v>42</v>
      </c>
      <c r="B2168" s="155" t="s">
        <v>3553</v>
      </c>
      <c r="C2168" s="155" t="s">
        <v>3554</v>
      </c>
      <c r="D2168" s="155">
        <v>550</v>
      </c>
      <c r="E2168" s="155">
        <v>500</v>
      </c>
      <c r="F2168" s="166">
        <v>41380</v>
      </c>
      <c r="G2168" s="166">
        <v>41381</v>
      </c>
      <c r="H2168" s="157">
        <v>0</v>
      </c>
    </row>
    <row r="2169" spans="1:8" ht="15" customHeight="1" x14ac:dyDescent="0.25">
      <c r="A2169" s="155" t="s">
        <v>877</v>
      </c>
      <c r="B2169" s="155" t="s">
        <v>278</v>
      </c>
      <c r="C2169" s="155" t="s">
        <v>3559</v>
      </c>
      <c r="D2169" s="155">
        <v>25</v>
      </c>
      <c r="E2169" s="155">
        <v>25</v>
      </c>
      <c r="F2169" s="166">
        <v>41381</v>
      </c>
      <c r="G2169" s="166">
        <v>41383</v>
      </c>
      <c r="H2169" s="157">
        <v>1</v>
      </c>
    </row>
    <row r="2170" spans="1:8" ht="15" customHeight="1" x14ac:dyDescent="0.25">
      <c r="A2170" s="155" t="s">
        <v>877</v>
      </c>
      <c r="B2170" s="155" t="s">
        <v>3560</v>
      </c>
      <c r="C2170" s="155" t="s">
        <v>3558</v>
      </c>
      <c r="D2170" s="155">
        <v>25</v>
      </c>
      <c r="E2170" s="155">
        <v>25</v>
      </c>
      <c r="F2170" s="166">
        <v>41381</v>
      </c>
      <c r="G2170" s="166">
        <v>41383</v>
      </c>
      <c r="H2170" s="157">
        <v>1</v>
      </c>
    </row>
    <row r="2171" spans="1:8" ht="15" customHeight="1" x14ac:dyDescent="0.25">
      <c r="A2171" s="155" t="s">
        <v>7790</v>
      </c>
      <c r="B2171" s="155" t="s">
        <v>3556</v>
      </c>
      <c r="C2171" s="155" t="s">
        <v>3557</v>
      </c>
      <c r="D2171" s="155">
        <v>20</v>
      </c>
      <c r="E2171" s="155">
        <v>20</v>
      </c>
      <c r="F2171" s="166">
        <v>41381</v>
      </c>
      <c r="G2171" s="166">
        <v>41383</v>
      </c>
      <c r="H2171" s="157">
        <v>1</v>
      </c>
    </row>
    <row r="2172" spans="1:8" ht="15" customHeight="1" x14ac:dyDescent="0.25">
      <c r="A2172" s="155" t="s">
        <v>559</v>
      </c>
      <c r="B2172" s="155" t="s">
        <v>560</v>
      </c>
      <c r="C2172" s="155" t="s">
        <v>3555</v>
      </c>
      <c r="D2172" s="155">
        <v>15000</v>
      </c>
      <c r="E2172" s="155">
        <v>15043</v>
      </c>
      <c r="F2172" s="166">
        <v>41381</v>
      </c>
      <c r="G2172" s="166">
        <v>41477</v>
      </c>
      <c r="H2172" s="157">
        <v>1</v>
      </c>
    </row>
    <row r="2173" spans="1:8" ht="15" customHeight="1" x14ac:dyDescent="0.25">
      <c r="A2173" s="155" t="s">
        <v>227</v>
      </c>
      <c r="B2173" s="155" t="s">
        <v>3561</v>
      </c>
      <c r="C2173" s="155" t="s">
        <v>3562</v>
      </c>
      <c r="D2173" s="155">
        <v>10</v>
      </c>
      <c r="E2173" s="155">
        <v>10</v>
      </c>
      <c r="F2173" s="166">
        <v>41382</v>
      </c>
      <c r="G2173" s="166">
        <v>41298</v>
      </c>
      <c r="H2173" s="157">
        <v>1</v>
      </c>
    </row>
    <row r="2174" spans="1:8" ht="15" customHeight="1" x14ac:dyDescent="0.25">
      <c r="A2174" s="155" t="s">
        <v>3563</v>
      </c>
      <c r="B2174" s="155" t="s">
        <v>3564</v>
      </c>
      <c r="C2174" s="155" t="s">
        <v>364</v>
      </c>
      <c r="D2174" s="155">
        <v>10</v>
      </c>
      <c r="E2174" s="155">
        <v>10</v>
      </c>
      <c r="F2174" s="166">
        <v>41382</v>
      </c>
      <c r="G2174" s="166">
        <v>41388</v>
      </c>
      <c r="H2174" s="157">
        <v>1</v>
      </c>
    </row>
    <row r="2175" spans="1:8" ht="15" customHeight="1" x14ac:dyDescent="0.25">
      <c r="A2175" s="155" t="s">
        <v>227</v>
      </c>
      <c r="B2175" s="155" t="s">
        <v>3565</v>
      </c>
      <c r="C2175" s="155" t="s">
        <v>161</v>
      </c>
      <c r="D2175" s="155">
        <v>10</v>
      </c>
      <c r="E2175" s="155">
        <v>10</v>
      </c>
      <c r="F2175" s="166">
        <v>41382</v>
      </c>
      <c r="G2175" s="166">
        <v>41388</v>
      </c>
      <c r="H2175" s="157">
        <v>1</v>
      </c>
    </row>
    <row r="2176" spans="1:8" ht="15" customHeight="1" x14ac:dyDescent="0.25">
      <c r="A2176" s="155" t="s">
        <v>742</v>
      </c>
      <c r="B2176" s="155" t="s">
        <v>1211</v>
      </c>
      <c r="C2176" s="155" t="s">
        <v>3566</v>
      </c>
      <c r="D2176" s="155">
        <v>30</v>
      </c>
      <c r="E2176" s="155">
        <v>30</v>
      </c>
      <c r="F2176" s="166">
        <v>41382</v>
      </c>
      <c r="G2176" s="166">
        <v>41384</v>
      </c>
      <c r="H2176" s="157">
        <v>1</v>
      </c>
    </row>
    <row r="2177" spans="1:8" ht="15" customHeight="1" x14ac:dyDescent="0.25">
      <c r="A2177" s="155" t="s">
        <v>71</v>
      </c>
      <c r="B2177" s="155" t="s">
        <v>1530</v>
      </c>
      <c r="C2177" s="155" t="s">
        <v>3567</v>
      </c>
      <c r="D2177" s="155">
        <v>5</v>
      </c>
      <c r="E2177" s="155">
        <v>5</v>
      </c>
      <c r="F2177" s="166">
        <v>41383</v>
      </c>
      <c r="G2177" s="166">
        <v>41396</v>
      </c>
      <c r="H2177" s="157">
        <v>1</v>
      </c>
    </row>
    <row r="2178" spans="1:8" ht="15" customHeight="1" x14ac:dyDescent="0.25">
      <c r="A2178" s="155" t="s">
        <v>1983</v>
      </c>
      <c r="B2178" s="155" t="s">
        <v>1909</v>
      </c>
      <c r="C2178" s="155" t="s">
        <v>3568</v>
      </c>
      <c r="D2178" s="155">
        <v>6</v>
      </c>
      <c r="E2178" s="155">
        <v>6</v>
      </c>
      <c r="F2178" s="166">
        <v>41383</v>
      </c>
      <c r="G2178" s="166">
        <v>41384</v>
      </c>
      <c r="H2178" s="157">
        <v>1</v>
      </c>
    </row>
    <row r="2179" spans="1:8" ht="15" customHeight="1" x14ac:dyDescent="0.25">
      <c r="A2179" s="155" t="s">
        <v>520</v>
      </c>
      <c r="B2179" s="155" t="s">
        <v>964</v>
      </c>
      <c r="C2179" s="155" t="s">
        <v>3569</v>
      </c>
      <c r="D2179" s="155">
        <v>250</v>
      </c>
      <c r="E2179" s="155">
        <v>250</v>
      </c>
      <c r="F2179" s="166">
        <v>41383</v>
      </c>
      <c r="G2179" s="166" t="s">
        <v>829</v>
      </c>
      <c r="H2179" s="157">
        <v>1</v>
      </c>
    </row>
    <row r="2180" spans="1:8" ht="15" customHeight="1" x14ac:dyDescent="0.25">
      <c r="A2180" s="155" t="s">
        <v>877</v>
      </c>
      <c r="B2180" s="155" t="s">
        <v>3570</v>
      </c>
      <c r="C2180" s="155" t="s">
        <v>3571</v>
      </c>
      <c r="D2180" s="155">
        <v>25</v>
      </c>
      <c r="E2180" s="155">
        <v>25</v>
      </c>
      <c r="F2180" s="166">
        <v>41383</v>
      </c>
      <c r="G2180" s="166">
        <v>41387</v>
      </c>
      <c r="H2180" s="157">
        <v>1</v>
      </c>
    </row>
    <row r="2181" spans="1:8" ht="15" customHeight="1" x14ac:dyDescent="0.25">
      <c r="A2181" s="155" t="s">
        <v>7058</v>
      </c>
      <c r="B2181" s="155" t="s">
        <v>264</v>
      </c>
      <c r="C2181" s="155" t="s">
        <v>3572</v>
      </c>
      <c r="D2181" s="155">
        <v>75</v>
      </c>
      <c r="E2181" s="155">
        <v>75</v>
      </c>
      <c r="F2181" s="166">
        <v>41383</v>
      </c>
      <c r="G2181" s="166">
        <v>41387</v>
      </c>
      <c r="H2181" s="157">
        <v>1</v>
      </c>
    </row>
    <row r="2182" spans="1:8" ht="15" customHeight="1" x14ac:dyDescent="0.25">
      <c r="A2182" s="155" t="s">
        <v>158</v>
      </c>
      <c r="B2182" s="155" t="s">
        <v>3575</v>
      </c>
      <c r="C2182" s="155" t="s">
        <v>3573</v>
      </c>
      <c r="D2182" s="155">
        <v>10</v>
      </c>
      <c r="E2182" s="155">
        <v>10</v>
      </c>
      <c r="F2182" s="166">
        <v>41386</v>
      </c>
      <c r="G2182" s="166">
        <v>41394</v>
      </c>
      <c r="H2182" s="157">
        <v>1</v>
      </c>
    </row>
    <row r="2183" spans="1:8" ht="15" customHeight="1" x14ac:dyDescent="0.25">
      <c r="A2183" s="155" t="s">
        <v>158</v>
      </c>
      <c r="B2183" s="155" t="s">
        <v>3574</v>
      </c>
      <c r="C2183" s="155" t="s">
        <v>364</v>
      </c>
      <c r="D2183" s="155">
        <v>5</v>
      </c>
      <c r="E2183" s="155">
        <v>5</v>
      </c>
      <c r="F2183" s="166">
        <v>41386</v>
      </c>
      <c r="G2183" s="166">
        <v>41394</v>
      </c>
      <c r="H2183" s="157">
        <v>1</v>
      </c>
    </row>
    <row r="2184" spans="1:8" ht="15" customHeight="1" x14ac:dyDescent="0.25">
      <c r="A2184" s="155" t="s">
        <v>71</v>
      </c>
      <c r="B2184" s="155" t="s">
        <v>154</v>
      </c>
      <c r="C2184" s="155" t="s">
        <v>3576</v>
      </c>
      <c r="D2184" s="155">
        <v>5</v>
      </c>
      <c r="E2184" s="155">
        <v>5</v>
      </c>
      <c r="F2184" s="166">
        <v>41386</v>
      </c>
      <c r="G2184" s="166">
        <v>41393</v>
      </c>
      <c r="H2184" s="157">
        <v>1</v>
      </c>
    </row>
    <row r="2185" spans="1:8" ht="15" customHeight="1" x14ac:dyDescent="0.25">
      <c r="A2185" s="155" t="s">
        <v>65</v>
      </c>
      <c r="B2185" s="155" t="s">
        <v>1501</v>
      </c>
      <c r="C2185" s="155" t="s">
        <v>3577</v>
      </c>
      <c r="D2185" s="155">
        <v>250</v>
      </c>
      <c r="E2185" s="155">
        <v>250</v>
      </c>
      <c r="F2185" s="166">
        <v>41386</v>
      </c>
      <c r="G2185" s="166">
        <v>41395</v>
      </c>
      <c r="H2185" s="157">
        <v>1</v>
      </c>
    </row>
    <row r="2186" spans="1:8" ht="15" customHeight="1" x14ac:dyDescent="0.25">
      <c r="A2186" s="155" t="s">
        <v>65</v>
      </c>
      <c r="B2186" s="155" t="s">
        <v>547</v>
      </c>
      <c r="C2186" s="155" t="s">
        <v>3578</v>
      </c>
      <c r="D2186" s="155">
        <v>50</v>
      </c>
      <c r="E2186" s="155">
        <v>50</v>
      </c>
      <c r="F2186" s="166">
        <v>41386</v>
      </c>
      <c r="G2186" s="166">
        <v>41395</v>
      </c>
      <c r="H2186" s="157">
        <v>1</v>
      </c>
    </row>
    <row r="2187" spans="1:8" ht="15" customHeight="1" x14ac:dyDescent="0.25">
      <c r="A2187" s="155" t="s">
        <v>78</v>
      </c>
      <c r="B2187" s="155" t="s">
        <v>2493</v>
      </c>
      <c r="C2187" s="155" t="s">
        <v>3579</v>
      </c>
      <c r="D2187" s="155">
        <v>5</v>
      </c>
      <c r="E2187" s="155">
        <v>5</v>
      </c>
      <c r="F2187" s="166">
        <v>41386</v>
      </c>
      <c r="G2187" s="166">
        <v>41390</v>
      </c>
      <c r="H2187" s="157">
        <v>1</v>
      </c>
    </row>
    <row r="2188" spans="1:8" ht="15" customHeight="1" x14ac:dyDescent="0.25">
      <c r="A2188" s="155" t="s">
        <v>277</v>
      </c>
      <c r="B2188" s="155" t="s">
        <v>3580</v>
      </c>
      <c r="C2188" s="155" t="s">
        <v>3581</v>
      </c>
      <c r="D2188" s="155">
        <v>10</v>
      </c>
      <c r="E2188" s="155">
        <v>10</v>
      </c>
      <c r="F2188" s="166">
        <v>41386</v>
      </c>
      <c r="G2188" s="166">
        <v>41391</v>
      </c>
      <c r="H2188" s="157">
        <v>1</v>
      </c>
    </row>
    <row r="2189" spans="1:8" ht="15" customHeight="1" x14ac:dyDescent="0.25">
      <c r="A2189" s="155" t="s">
        <v>277</v>
      </c>
      <c r="B2189" s="155" t="s">
        <v>382</v>
      </c>
      <c r="C2189" s="155" t="s">
        <v>364</v>
      </c>
      <c r="D2189" s="155">
        <v>25</v>
      </c>
      <c r="E2189" s="155">
        <v>25</v>
      </c>
      <c r="F2189" s="166">
        <v>41386</v>
      </c>
      <c r="G2189" s="166">
        <v>41391</v>
      </c>
      <c r="H2189" s="157">
        <v>1</v>
      </c>
    </row>
    <row r="2190" spans="1:8" ht="15" customHeight="1" x14ac:dyDescent="0.25">
      <c r="A2190" s="155" t="s">
        <v>158</v>
      </c>
      <c r="B2190" s="155" t="s">
        <v>1707</v>
      </c>
      <c r="C2190" s="155" t="s">
        <v>3582</v>
      </c>
      <c r="D2190" s="155">
        <v>3</v>
      </c>
      <c r="E2190" s="155">
        <v>3</v>
      </c>
      <c r="F2190" s="166">
        <v>41386</v>
      </c>
      <c r="G2190" s="166">
        <v>41394</v>
      </c>
      <c r="H2190" s="157">
        <v>1</v>
      </c>
    </row>
    <row r="2191" spans="1:8" ht="15" customHeight="1" x14ac:dyDescent="0.25">
      <c r="A2191" s="155" t="s">
        <v>638</v>
      </c>
      <c r="B2191" s="155" t="s">
        <v>639</v>
      </c>
      <c r="C2191" s="155" t="s">
        <v>3584</v>
      </c>
      <c r="D2191" s="155">
        <v>2000</v>
      </c>
      <c r="E2191" s="155">
        <v>2000</v>
      </c>
      <c r="F2191" s="166">
        <v>41387</v>
      </c>
      <c r="G2191" s="166">
        <v>41304</v>
      </c>
      <c r="H2191" s="157">
        <v>1</v>
      </c>
    </row>
    <row r="2192" spans="1:8" ht="15" customHeight="1" x14ac:dyDescent="0.25">
      <c r="A2192" s="155" t="s">
        <v>2714</v>
      </c>
      <c r="B2192" s="155" t="s">
        <v>111</v>
      </c>
      <c r="C2192" s="155" t="s">
        <v>3585</v>
      </c>
      <c r="D2192" s="155">
        <v>250</v>
      </c>
      <c r="E2192" s="155">
        <v>250</v>
      </c>
      <c r="F2192" s="166">
        <v>41387</v>
      </c>
      <c r="G2192" s="166">
        <v>41393</v>
      </c>
      <c r="H2192" s="157">
        <v>1</v>
      </c>
    </row>
    <row r="2193" spans="1:9" ht="15" customHeight="1" x14ac:dyDescent="0.25">
      <c r="A2193" s="155" t="s">
        <v>719</v>
      </c>
      <c r="B2193" s="155" t="s">
        <v>1670</v>
      </c>
      <c r="C2193" s="155" t="s">
        <v>3586</v>
      </c>
      <c r="D2193" s="155">
        <v>100</v>
      </c>
      <c r="E2193" s="155">
        <v>100</v>
      </c>
      <c r="F2193" s="166">
        <v>41387</v>
      </c>
      <c r="G2193" s="166">
        <v>41394</v>
      </c>
      <c r="H2193" s="157">
        <v>1</v>
      </c>
    </row>
    <row r="2194" spans="1:9" ht="15" customHeight="1" x14ac:dyDescent="0.25">
      <c r="A2194" s="155" t="s">
        <v>742</v>
      </c>
      <c r="B2194" s="155" t="s">
        <v>1018</v>
      </c>
      <c r="C2194" s="155" t="s">
        <v>3587</v>
      </c>
      <c r="D2194" s="155">
        <v>25</v>
      </c>
      <c r="E2194" s="155">
        <v>25</v>
      </c>
      <c r="F2194" s="166">
        <v>41387</v>
      </c>
      <c r="G2194" s="166">
        <v>41390</v>
      </c>
      <c r="H2194" s="157">
        <v>1</v>
      </c>
    </row>
    <row r="2195" spans="1:9" ht="15" customHeight="1" x14ac:dyDescent="0.25">
      <c r="A2195" s="155" t="s">
        <v>71</v>
      </c>
      <c r="B2195" s="155" t="s">
        <v>1550</v>
      </c>
      <c r="C2195" s="155" t="s">
        <v>3588</v>
      </c>
      <c r="D2195" s="155">
        <v>5</v>
      </c>
      <c r="E2195" s="155">
        <v>5</v>
      </c>
      <c r="F2195" s="166">
        <v>41387</v>
      </c>
      <c r="G2195" s="166">
        <v>41404</v>
      </c>
      <c r="H2195" s="157">
        <v>1</v>
      </c>
    </row>
    <row r="2196" spans="1:9" ht="15" customHeight="1" x14ac:dyDescent="0.25">
      <c r="A2196" s="155" t="s">
        <v>78</v>
      </c>
      <c r="B2196" s="155" t="s">
        <v>1206</v>
      </c>
      <c r="C2196" s="155" t="s">
        <v>3589</v>
      </c>
      <c r="D2196" s="155">
        <v>4</v>
      </c>
      <c r="E2196" s="155">
        <v>4</v>
      </c>
      <c r="F2196" s="166">
        <v>41387</v>
      </c>
      <c r="G2196" s="166">
        <v>41304</v>
      </c>
      <c r="H2196" s="157">
        <v>1</v>
      </c>
    </row>
    <row r="2197" spans="1:9" ht="15" customHeight="1" x14ac:dyDescent="0.25">
      <c r="A2197" s="155" t="s">
        <v>3590</v>
      </c>
      <c r="B2197" s="155" t="s">
        <v>3591</v>
      </c>
      <c r="C2197" s="155" t="s">
        <v>3592</v>
      </c>
      <c r="D2197" s="155">
        <v>5</v>
      </c>
      <c r="E2197" s="155">
        <v>5</v>
      </c>
      <c r="F2197" s="166">
        <v>41387</v>
      </c>
      <c r="G2197" s="166">
        <v>41388</v>
      </c>
      <c r="H2197" s="157">
        <v>1</v>
      </c>
      <c r="I2197" s="192" t="s">
        <v>214</v>
      </c>
    </row>
    <row r="2198" spans="1:9" ht="15" customHeight="1" x14ac:dyDescent="0.25">
      <c r="A2198" s="155" t="s">
        <v>71</v>
      </c>
      <c r="B2198" s="155" t="s">
        <v>2730</v>
      </c>
      <c r="C2198" s="155" t="s">
        <v>3593</v>
      </c>
      <c r="D2198" s="155">
        <v>6</v>
      </c>
      <c r="E2198" s="155">
        <v>6</v>
      </c>
      <c r="F2198" s="166">
        <v>41388</v>
      </c>
      <c r="G2198" s="166">
        <v>41400</v>
      </c>
      <c r="H2198" s="157">
        <v>1</v>
      </c>
    </row>
    <row r="2199" spans="1:9" ht="15" customHeight="1" x14ac:dyDescent="0.25">
      <c r="A2199" s="155" t="s">
        <v>2714</v>
      </c>
      <c r="B2199" s="155" t="s">
        <v>3594</v>
      </c>
      <c r="C2199" s="155" t="s">
        <v>3595</v>
      </c>
      <c r="D2199" s="155">
        <v>250</v>
      </c>
      <c r="E2199" s="155">
        <v>250</v>
      </c>
      <c r="F2199" s="166">
        <v>41388</v>
      </c>
      <c r="G2199" s="166">
        <v>41393</v>
      </c>
      <c r="H2199" s="157">
        <v>1</v>
      </c>
    </row>
    <row r="2200" spans="1:9" ht="15" customHeight="1" x14ac:dyDescent="0.25">
      <c r="A2200" s="155" t="s">
        <v>520</v>
      </c>
      <c r="B2200" s="155" t="s">
        <v>1267</v>
      </c>
      <c r="C2200" s="155" t="s">
        <v>3599</v>
      </c>
      <c r="D2200" s="155">
        <v>500</v>
      </c>
      <c r="E2200" s="155">
        <v>500</v>
      </c>
      <c r="F2200" s="166">
        <v>41389</v>
      </c>
      <c r="G2200" s="166">
        <v>41397</v>
      </c>
      <c r="H2200" s="157">
        <v>1</v>
      </c>
    </row>
    <row r="2201" spans="1:9" ht="15" customHeight="1" x14ac:dyDescent="0.25">
      <c r="A2201" s="155" t="s">
        <v>520</v>
      </c>
      <c r="B2201" s="155" t="s">
        <v>966</v>
      </c>
      <c r="C2201" s="155" t="s">
        <v>3600</v>
      </c>
      <c r="D2201" s="155">
        <v>15</v>
      </c>
      <c r="E2201" s="155">
        <v>15</v>
      </c>
      <c r="F2201" s="166">
        <v>41389</v>
      </c>
      <c r="G2201" s="166">
        <v>41397</v>
      </c>
      <c r="H2201" s="157">
        <v>1</v>
      </c>
    </row>
    <row r="2202" spans="1:9" ht="15" customHeight="1" x14ac:dyDescent="0.25">
      <c r="A2202" s="155" t="s">
        <v>911</v>
      </c>
      <c r="B2202" s="155" t="s">
        <v>912</v>
      </c>
      <c r="C2202" s="155" t="s">
        <v>3601</v>
      </c>
      <c r="D2202" s="155">
        <v>500</v>
      </c>
      <c r="E2202" s="155">
        <v>500</v>
      </c>
      <c r="F2202" s="166">
        <v>41389</v>
      </c>
      <c r="G2202" s="166">
        <v>41394</v>
      </c>
      <c r="H2202" s="157">
        <v>1</v>
      </c>
      <c r="I2202" s="192" t="s">
        <v>214</v>
      </c>
    </row>
    <row r="2203" spans="1:9" ht="15" customHeight="1" x14ac:dyDescent="0.25">
      <c r="A2203" s="155" t="s">
        <v>3322</v>
      </c>
      <c r="B2203" s="155" t="s">
        <v>3602</v>
      </c>
      <c r="C2203" s="155" t="s">
        <v>3603</v>
      </c>
      <c r="D2203" s="155">
        <v>50</v>
      </c>
      <c r="E2203" s="155">
        <v>50</v>
      </c>
      <c r="F2203" s="166">
        <v>41389</v>
      </c>
      <c r="G2203" s="166">
        <v>41390</v>
      </c>
      <c r="H2203" s="157">
        <v>1</v>
      </c>
    </row>
    <row r="2204" spans="1:9" ht="15" customHeight="1" x14ac:dyDescent="0.25">
      <c r="A2204" s="155" t="s">
        <v>394</v>
      </c>
      <c r="B2204" s="155" t="s">
        <v>3604</v>
      </c>
      <c r="C2204" s="155" t="s">
        <v>3605</v>
      </c>
      <c r="D2204" s="155">
        <v>100</v>
      </c>
      <c r="E2204" s="155">
        <v>100</v>
      </c>
      <c r="F2204" s="166">
        <v>41390</v>
      </c>
      <c r="G2204" s="166">
        <v>41394</v>
      </c>
      <c r="H2204" s="157">
        <v>1</v>
      </c>
    </row>
    <row r="2205" spans="1:9" ht="15" customHeight="1" x14ac:dyDescent="0.25">
      <c r="A2205" s="155" t="s">
        <v>3303</v>
      </c>
      <c r="B2205" s="155" t="s">
        <v>3606</v>
      </c>
      <c r="C2205" s="155" t="s">
        <v>3607</v>
      </c>
      <c r="D2205" s="155">
        <v>4</v>
      </c>
      <c r="E2205" s="155">
        <v>4</v>
      </c>
      <c r="F2205" s="166">
        <v>41393</v>
      </c>
      <c r="G2205" s="166">
        <v>41400</v>
      </c>
      <c r="H2205" s="157">
        <v>1</v>
      </c>
    </row>
    <row r="2206" spans="1:9" ht="15" customHeight="1" x14ac:dyDescent="0.25">
      <c r="A2206" s="155" t="s">
        <v>3447</v>
      </c>
      <c r="B2206" s="155" t="s">
        <v>3448</v>
      </c>
      <c r="C2206" s="155" t="s">
        <v>3608</v>
      </c>
      <c r="D2206" s="155">
        <v>252</v>
      </c>
      <c r="E2206" s="155">
        <v>252</v>
      </c>
      <c r="F2206" s="166">
        <v>41393</v>
      </c>
      <c r="G2206" s="166">
        <v>41395</v>
      </c>
      <c r="H2206" s="157">
        <v>1</v>
      </c>
    </row>
    <row r="2207" spans="1:9" ht="15" customHeight="1" x14ac:dyDescent="0.25">
      <c r="A2207" s="155" t="s">
        <v>899</v>
      </c>
      <c r="B2207" s="155" t="s">
        <v>3609</v>
      </c>
      <c r="C2207" s="155" t="s">
        <v>3610</v>
      </c>
      <c r="D2207" s="155">
        <v>10</v>
      </c>
      <c r="E2207" s="155">
        <v>10</v>
      </c>
      <c r="F2207" s="166">
        <v>41393</v>
      </c>
      <c r="G2207" s="166">
        <v>41397</v>
      </c>
      <c r="H2207" s="157">
        <v>1</v>
      </c>
    </row>
    <row r="2208" spans="1:9" ht="15" customHeight="1" x14ac:dyDescent="0.25">
      <c r="A2208" s="155" t="s">
        <v>330</v>
      </c>
      <c r="B2208" s="155" t="s">
        <v>3611</v>
      </c>
      <c r="C2208" s="155" t="s">
        <v>3612</v>
      </c>
      <c r="D2208" s="155">
        <v>30</v>
      </c>
      <c r="E2208" s="155">
        <v>30</v>
      </c>
      <c r="F2208" s="166">
        <v>41393</v>
      </c>
      <c r="G2208" s="166">
        <v>41397</v>
      </c>
      <c r="H2208" s="157">
        <v>1</v>
      </c>
    </row>
    <row r="2209" spans="1:9" ht="15" customHeight="1" x14ac:dyDescent="0.25">
      <c r="A2209" s="155" t="s">
        <v>78</v>
      </c>
      <c r="B2209" s="155" t="s">
        <v>3613</v>
      </c>
      <c r="C2209" s="155" t="s">
        <v>3614</v>
      </c>
      <c r="D2209" s="155">
        <v>4</v>
      </c>
      <c r="E2209" s="155">
        <v>4</v>
      </c>
      <c r="F2209" s="166">
        <v>41393</v>
      </c>
      <c r="G2209" s="166">
        <v>41396</v>
      </c>
      <c r="H2209" s="157">
        <v>1</v>
      </c>
    </row>
    <row r="2210" spans="1:9" ht="15" customHeight="1" x14ac:dyDescent="0.25">
      <c r="A2210" s="155" t="s">
        <v>317</v>
      </c>
      <c r="B2210" s="155" t="s">
        <v>1151</v>
      </c>
      <c r="C2210" s="155" t="s">
        <v>3615</v>
      </c>
      <c r="D2210" s="155">
        <v>6</v>
      </c>
      <c r="E2210" s="155">
        <v>6</v>
      </c>
      <c r="F2210" s="166">
        <v>41393</v>
      </c>
      <c r="G2210" s="166">
        <v>41393</v>
      </c>
      <c r="H2210" s="157">
        <v>1</v>
      </c>
      <c r="I2210" s="192" t="s">
        <v>214</v>
      </c>
    </row>
    <row r="2211" spans="1:9" ht="15" customHeight="1" x14ac:dyDescent="0.25">
      <c r="A2211" s="155" t="s">
        <v>2714</v>
      </c>
      <c r="B2211" s="155" t="s">
        <v>3616</v>
      </c>
      <c r="C2211" s="155" t="s">
        <v>3617</v>
      </c>
      <c r="D2211" s="155">
        <v>250</v>
      </c>
      <c r="E2211" s="155">
        <v>250</v>
      </c>
      <c r="F2211" s="166">
        <v>41393</v>
      </c>
      <c r="G2211" s="166">
        <v>41403</v>
      </c>
      <c r="H2211" s="157">
        <v>1</v>
      </c>
    </row>
    <row r="2212" spans="1:9" ht="15" customHeight="1" x14ac:dyDescent="0.25">
      <c r="A2212" s="155" t="s">
        <v>245</v>
      </c>
      <c r="B2212" s="155" t="s">
        <v>1541</v>
      </c>
      <c r="C2212" s="155" t="s">
        <v>3622</v>
      </c>
      <c r="D2212" s="155">
        <v>55</v>
      </c>
      <c r="E2212" s="155">
        <v>55</v>
      </c>
      <c r="F2212" s="166">
        <v>41394</v>
      </c>
      <c r="G2212" s="166">
        <v>41397</v>
      </c>
      <c r="H2212" s="157">
        <v>1</v>
      </c>
    </row>
    <row r="2213" spans="1:9" ht="15" customHeight="1" x14ac:dyDescent="0.25">
      <c r="A2213" s="155" t="s">
        <v>36</v>
      </c>
      <c r="B2213" s="155" t="s">
        <v>1157</v>
      </c>
      <c r="C2213" s="155" t="s">
        <v>3623</v>
      </c>
      <c r="D2213" s="155">
        <v>50</v>
      </c>
      <c r="E2213" s="155">
        <v>54</v>
      </c>
      <c r="F2213" s="166">
        <v>41394</v>
      </c>
      <c r="G2213" s="166">
        <v>41396</v>
      </c>
      <c r="H2213" s="157">
        <v>1</v>
      </c>
    </row>
    <row r="2214" spans="1:9" ht="15" customHeight="1" x14ac:dyDescent="0.25">
      <c r="A2214" s="155" t="s">
        <v>459</v>
      </c>
      <c r="B2214" s="155" t="s">
        <v>3624</v>
      </c>
      <c r="C2214" s="155" t="s">
        <v>3625</v>
      </c>
      <c r="D2214" s="155">
        <v>100</v>
      </c>
      <c r="E2214" s="155">
        <v>100</v>
      </c>
      <c r="F2214" s="166">
        <v>41394</v>
      </c>
      <c r="G2214" s="166">
        <v>41399</v>
      </c>
      <c r="H2214" s="157">
        <v>1</v>
      </c>
    </row>
    <row r="2215" spans="1:9" ht="15" customHeight="1" x14ac:dyDescent="0.25">
      <c r="A2215" s="155" t="s">
        <v>748</v>
      </c>
      <c r="B2215" s="155" t="s">
        <v>233</v>
      </c>
      <c r="C2215" s="155" t="s">
        <v>3626</v>
      </c>
      <c r="D2215" s="155">
        <v>16</v>
      </c>
      <c r="E2215" s="155">
        <v>16</v>
      </c>
      <c r="F2215" s="166">
        <v>41394</v>
      </c>
      <c r="G2215" s="166">
        <v>41402</v>
      </c>
      <c r="H2215" s="157">
        <v>1</v>
      </c>
    </row>
    <row r="2216" spans="1:9" ht="15" customHeight="1" x14ac:dyDescent="0.25">
      <c r="A2216" s="155" t="s">
        <v>42</v>
      </c>
      <c r="B2216" s="155" t="s">
        <v>3627</v>
      </c>
      <c r="C2216" s="155" t="s">
        <v>3628</v>
      </c>
      <c r="D2216" s="155">
        <v>100</v>
      </c>
      <c r="E2216" s="155">
        <v>100</v>
      </c>
      <c r="F2216" s="166">
        <v>41394</v>
      </c>
      <c r="G2216" s="166">
        <v>41400</v>
      </c>
      <c r="H2216" s="157">
        <v>1</v>
      </c>
    </row>
    <row r="2217" spans="1:9" ht="15" customHeight="1" x14ac:dyDescent="0.25">
      <c r="A2217" s="155" t="s">
        <v>29</v>
      </c>
      <c r="B2217" s="155" t="s">
        <v>1851</v>
      </c>
      <c r="C2217" s="155" t="s">
        <v>3629</v>
      </c>
      <c r="D2217" s="155">
        <v>100</v>
      </c>
      <c r="E2217" s="155">
        <v>106</v>
      </c>
      <c r="F2217" s="166">
        <v>41394</v>
      </c>
      <c r="G2217" s="166">
        <v>41400</v>
      </c>
      <c r="H2217" s="157">
        <v>1</v>
      </c>
    </row>
    <row r="2218" spans="1:9" ht="15" customHeight="1" x14ac:dyDescent="0.25">
      <c r="A2218" s="155" t="s">
        <v>559</v>
      </c>
      <c r="B2218" s="155" t="s">
        <v>1560</v>
      </c>
      <c r="C2218" s="155" t="s">
        <v>3630</v>
      </c>
      <c r="D2218" s="155">
        <v>3000</v>
      </c>
      <c r="E2218" s="155">
        <v>3000</v>
      </c>
      <c r="F2218" s="166">
        <v>41394</v>
      </c>
      <c r="G2218" s="166">
        <v>41400</v>
      </c>
      <c r="H2218" s="157">
        <v>1</v>
      </c>
    </row>
    <row r="2219" spans="1:9" ht="15" customHeight="1" x14ac:dyDescent="0.25">
      <c r="A2219" s="155" t="s">
        <v>29</v>
      </c>
      <c r="B2219" s="155" t="s">
        <v>3631</v>
      </c>
      <c r="C2219" s="155" t="s">
        <v>3632</v>
      </c>
      <c r="D2219" s="155">
        <v>20</v>
      </c>
      <c r="E2219" s="155">
        <v>20</v>
      </c>
      <c r="F2219" s="166">
        <v>41394</v>
      </c>
      <c r="G2219" s="166">
        <v>41404</v>
      </c>
      <c r="H2219" s="157">
        <v>1</v>
      </c>
    </row>
    <row r="2220" spans="1:9" ht="15" customHeight="1" x14ac:dyDescent="0.25">
      <c r="A2220" s="155" t="s">
        <v>2714</v>
      </c>
      <c r="B2220" s="155" t="s">
        <v>642</v>
      </c>
      <c r="C2220" s="155" t="s">
        <v>3633</v>
      </c>
      <c r="D2220" s="155">
        <v>300</v>
      </c>
      <c r="E2220" s="155">
        <v>300</v>
      </c>
      <c r="F2220" s="166">
        <v>41394</v>
      </c>
      <c r="G2220" s="166">
        <v>41397</v>
      </c>
      <c r="H2220" s="157">
        <v>1</v>
      </c>
    </row>
    <row r="2221" spans="1:9" ht="15" customHeight="1" x14ac:dyDescent="0.25">
      <c r="A2221" s="155" t="s">
        <v>78</v>
      </c>
      <c r="B2221" s="155" t="s">
        <v>3634</v>
      </c>
      <c r="C2221" s="155" t="s">
        <v>3635</v>
      </c>
      <c r="D2221" s="155">
        <v>3</v>
      </c>
      <c r="E2221" s="155">
        <v>3</v>
      </c>
      <c r="F2221" s="166">
        <v>41395</v>
      </c>
      <c r="G2221" s="166">
        <v>41400</v>
      </c>
      <c r="H2221" s="157">
        <v>1</v>
      </c>
    </row>
    <row r="2222" spans="1:9" ht="15" customHeight="1" x14ac:dyDescent="0.25">
      <c r="A2222" s="155" t="s">
        <v>12</v>
      </c>
      <c r="B2222" s="155" t="s">
        <v>768</v>
      </c>
      <c r="C2222" s="155" t="s">
        <v>3636</v>
      </c>
      <c r="D2222" s="155">
        <v>10</v>
      </c>
      <c r="E2222" s="155">
        <v>10</v>
      </c>
      <c r="F2222" s="166">
        <v>41396</v>
      </c>
      <c r="G2222" s="166">
        <v>41401</v>
      </c>
      <c r="H2222" s="157">
        <v>1</v>
      </c>
    </row>
    <row r="2223" spans="1:9" ht="15" customHeight="1" x14ac:dyDescent="0.25">
      <c r="A2223" s="155" t="s">
        <v>12</v>
      </c>
      <c r="B2223" s="155" t="s">
        <v>156</v>
      </c>
      <c r="C2223" s="155" t="s">
        <v>3637</v>
      </c>
      <c r="D2223" s="155">
        <v>10</v>
      </c>
      <c r="E2223" s="155">
        <v>10</v>
      </c>
      <c r="F2223" s="166">
        <v>41396</v>
      </c>
      <c r="G2223" s="166">
        <v>41402</v>
      </c>
      <c r="H2223" s="157">
        <v>1</v>
      </c>
    </row>
    <row r="2224" spans="1:9" ht="15" customHeight="1" x14ac:dyDescent="0.25">
      <c r="A2224" s="155" t="s">
        <v>230</v>
      </c>
      <c r="B2224" s="155" t="s">
        <v>471</v>
      </c>
      <c r="C2224" s="155" t="s">
        <v>3638</v>
      </c>
      <c r="D2224" s="155">
        <v>100</v>
      </c>
      <c r="E2224" s="155">
        <v>100</v>
      </c>
      <c r="F2224" s="166">
        <v>41396</v>
      </c>
      <c r="G2224" s="166">
        <v>41410</v>
      </c>
      <c r="H2224" s="157">
        <v>1</v>
      </c>
    </row>
    <row r="2225" spans="1:8" ht="15" customHeight="1" x14ac:dyDescent="0.25">
      <c r="A2225" s="155" t="s">
        <v>71</v>
      </c>
      <c r="B2225" s="155" t="s">
        <v>2957</v>
      </c>
      <c r="C2225" s="155" t="s">
        <v>3639</v>
      </c>
      <c r="D2225" s="155">
        <v>10</v>
      </c>
      <c r="E2225" s="155">
        <v>10</v>
      </c>
      <c r="F2225" s="166">
        <v>41396</v>
      </c>
      <c r="G2225" s="166">
        <v>41401</v>
      </c>
      <c r="H2225" s="157">
        <v>1</v>
      </c>
    </row>
    <row r="2226" spans="1:8" ht="15" customHeight="1" x14ac:dyDescent="0.25">
      <c r="A2226" s="155" t="s">
        <v>3430</v>
      </c>
      <c r="B2226" s="155" t="s">
        <v>1004</v>
      </c>
      <c r="C2226" s="155" t="s">
        <v>3640</v>
      </c>
      <c r="D2226" s="155">
        <v>100</v>
      </c>
      <c r="E2226" s="155">
        <v>100</v>
      </c>
      <c r="F2226" s="166">
        <v>41397</v>
      </c>
      <c r="G2226" s="166">
        <v>41404</v>
      </c>
      <c r="H2226" s="157">
        <v>1</v>
      </c>
    </row>
    <row r="2227" spans="1:8" ht="15" customHeight="1" x14ac:dyDescent="0.25">
      <c r="A2227" s="155" t="s">
        <v>3430</v>
      </c>
      <c r="B2227" s="155" t="s">
        <v>681</v>
      </c>
      <c r="C2227" s="155" t="s">
        <v>32</v>
      </c>
      <c r="D2227" s="155">
        <v>100</v>
      </c>
      <c r="E2227" s="155">
        <v>100</v>
      </c>
      <c r="F2227" s="166">
        <v>41397</v>
      </c>
      <c r="G2227" s="166">
        <v>41404</v>
      </c>
      <c r="H2227" s="157">
        <v>1</v>
      </c>
    </row>
    <row r="2228" spans="1:8" ht="15" customHeight="1" x14ac:dyDescent="0.25">
      <c r="A2228" s="155" t="s">
        <v>3430</v>
      </c>
      <c r="B2228" s="155" t="s">
        <v>697</v>
      </c>
      <c r="C2228" s="155" t="s">
        <v>166</v>
      </c>
      <c r="D2228" s="155">
        <v>32</v>
      </c>
      <c r="E2228" s="155">
        <v>32</v>
      </c>
      <c r="F2228" s="166">
        <v>41397</v>
      </c>
      <c r="G2228" s="166">
        <v>41404</v>
      </c>
      <c r="H2228" s="157">
        <v>1</v>
      </c>
    </row>
    <row r="2229" spans="1:8" ht="15" customHeight="1" x14ac:dyDescent="0.25">
      <c r="A2229" s="155" t="s">
        <v>820</v>
      </c>
      <c r="B2229" s="155" t="s">
        <v>439</v>
      </c>
      <c r="C2229" s="155" t="s">
        <v>3641</v>
      </c>
      <c r="D2229" s="155">
        <v>500</v>
      </c>
      <c r="E2229" s="155">
        <v>500</v>
      </c>
      <c r="F2229" s="166">
        <v>41397</v>
      </c>
      <c r="G2229" s="166">
        <v>41404</v>
      </c>
      <c r="H2229" s="157">
        <v>1</v>
      </c>
    </row>
    <row r="2230" spans="1:8" ht="15" customHeight="1" x14ac:dyDescent="0.25">
      <c r="A2230" s="155" t="s">
        <v>230</v>
      </c>
      <c r="B2230" s="155" t="s">
        <v>1101</v>
      </c>
      <c r="C2230" s="155" t="s">
        <v>3643</v>
      </c>
      <c r="D2230" s="155">
        <v>125</v>
      </c>
      <c r="E2230" s="155">
        <v>125</v>
      </c>
      <c r="F2230" s="166">
        <v>41400</v>
      </c>
      <c r="G2230" s="166">
        <v>41424</v>
      </c>
      <c r="H2230" s="157">
        <v>1</v>
      </c>
    </row>
    <row r="2231" spans="1:8" ht="15" customHeight="1" x14ac:dyDescent="0.25">
      <c r="A2231" s="155" t="s">
        <v>230</v>
      </c>
      <c r="B2231" s="155" t="s">
        <v>1103</v>
      </c>
      <c r="C2231" s="155" t="s">
        <v>316</v>
      </c>
      <c r="D2231" s="155">
        <v>125</v>
      </c>
      <c r="E2231" s="155">
        <v>125</v>
      </c>
      <c r="F2231" s="166">
        <v>41400</v>
      </c>
      <c r="G2231" s="166">
        <v>41424</v>
      </c>
      <c r="H2231" s="157">
        <v>1</v>
      </c>
    </row>
    <row r="2232" spans="1:8" ht="15" customHeight="1" x14ac:dyDescent="0.25">
      <c r="A2232" s="155" t="s">
        <v>520</v>
      </c>
      <c r="B2232" s="155" t="s">
        <v>609</v>
      </c>
      <c r="C2232" s="155" t="s">
        <v>3644</v>
      </c>
      <c r="D2232" s="155">
        <v>200</v>
      </c>
      <c r="E2232" s="155">
        <v>200</v>
      </c>
      <c r="F2232" s="166">
        <v>41400</v>
      </c>
      <c r="G2232" s="166">
        <v>41404</v>
      </c>
      <c r="H2232" s="157">
        <v>1</v>
      </c>
    </row>
    <row r="2233" spans="1:8" ht="15" customHeight="1" x14ac:dyDescent="0.25">
      <c r="A2233" s="155" t="s">
        <v>559</v>
      </c>
      <c r="B2233" s="155" t="s">
        <v>560</v>
      </c>
      <c r="C2233" s="155" t="s">
        <v>3645</v>
      </c>
      <c r="D2233" s="155">
        <v>15000</v>
      </c>
      <c r="E2233" s="155">
        <v>15030</v>
      </c>
      <c r="F2233" s="166">
        <v>41400</v>
      </c>
      <c r="G2233" s="166">
        <v>41404</v>
      </c>
      <c r="H2233" s="157">
        <v>1</v>
      </c>
    </row>
    <row r="2234" spans="1:8" ht="15" customHeight="1" x14ac:dyDescent="0.25">
      <c r="A2234" s="155" t="s">
        <v>12</v>
      </c>
      <c r="B2234" s="155" t="s">
        <v>13</v>
      </c>
      <c r="C2234" s="155" t="s">
        <v>3646</v>
      </c>
      <c r="D2234" s="155">
        <v>10</v>
      </c>
      <c r="E2234" s="155">
        <v>10</v>
      </c>
      <c r="F2234" s="166">
        <v>41400</v>
      </c>
      <c r="G2234" s="166">
        <v>41404</v>
      </c>
      <c r="H2234" s="157">
        <v>1</v>
      </c>
    </row>
    <row r="2235" spans="1:8" ht="15" customHeight="1" x14ac:dyDescent="0.25">
      <c r="A2235" s="155" t="s">
        <v>12</v>
      </c>
      <c r="B2235" s="155" t="s">
        <v>1016</v>
      </c>
      <c r="C2235" s="155" t="s">
        <v>364</v>
      </c>
      <c r="D2235" s="155">
        <v>10</v>
      </c>
      <c r="E2235" s="155">
        <v>10</v>
      </c>
      <c r="F2235" s="166">
        <v>41400</v>
      </c>
      <c r="G2235" s="166">
        <v>41404</v>
      </c>
      <c r="H2235" s="157">
        <v>1</v>
      </c>
    </row>
    <row r="2236" spans="1:8" ht="15" customHeight="1" x14ac:dyDescent="0.25">
      <c r="A2236" s="155" t="s">
        <v>12</v>
      </c>
      <c r="B2236" s="155" t="s">
        <v>1233</v>
      </c>
      <c r="C2236" s="155" t="s">
        <v>161</v>
      </c>
      <c r="D2236" s="155">
        <v>15</v>
      </c>
      <c r="E2236" s="155">
        <v>15</v>
      </c>
      <c r="F2236" s="166">
        <v>41400</v>
      </c>
      <c r="G2236" s="166">
        <v>41404</v>
      </c>
      <c r="H2236" s="157">
        <v>1</v>
      </c>
    </row>
    <row r="2237" spans="1:8" ht="15" customHeight="1" x14ac:dyDescent="0.25">
      <c r="A2237" s="155" t="s">
        <v>12</v>
      </c>
      <c r="B2237" s="155" t="s">
        <v>15</v>
      </c>
      <c r="C2237" s="155" t="s">
        <v>3647</v>
      </c>
      <c r="D2237" s="155">
        <v>10</v>
      </c>
      <c r="E2237" s="155">
        <v>10</v>
      </c>
      <c r="F2237" s="166">
        <v>41400</v>
      </c>
      <c r="G2237" s="166">
        <v>41403</v>
      </c>
      <c r="H2237" s="157">
        <v>1</v>
      </c>
    </row>
    <row r="2238" spans="1:8" ht="15" customHeight="1" x14ac:dyDescent="0.25">
      <c r="A2238" s="155" t="s">
        <v>136</v>
      </c>
      <c r="B2238" s="155" t="s">
        <v>555</v>
      </c>
      <c r="C2238" s="155" t="s">
        <v>3648</v>
      </c>
      <c r="D2238" s="155">
        <v>250</v>
      </c>
      <c r="E2238" s="155">
        <v>250</v>
      </c>
      <c r="F2238" s="166">
        <v>41400</v>
      </c>
      <c r="G2238" s="166">
        <v>41403</v>
      </c>
      <c r="H2238" s="157">
        <v>1</v>
      </c>
    </row>
    <row r="2239" spans="1:8" ht="15" customHeight="1" x14ac:dyDescent="0.25">
      <c r="A2239" s="155" t="s">
        <v>3649</v>
      </c>
      <c r="B2239" s="155" t="s">
        <v>3650</v>
      </c>
      <c r="C2239" s="155" t="s">
        <v>3651</v>
      </c>
      <c r="D2239" s="155">
        <v>50</v>
      </c>
      <c r="E2239" s="155">
        <v>50</v>
      </c>
      <c r="F2239" s="166">
        <v>41400</v>
      </c>
      <c r="G2239" s="166">
        <v>41407</v>
      </c>
      <c r="H2239" s="157">
        <v>1</v>
      </c>
    </row>
    <row r="2240" spans="1:8" ht="15" customHeight="1" x14ac:dyDescent="0.25">
      <c r="A2240" s="155" t="s">
        <v>12</v>
      </c>
      <c r="B2240" s="155" t="s">
        <v>1332</v>
      </c>
      <c r="C2240" s="155" t="s">
        <v>3652</v>
      </c>
      <c r="D2240" s="155">
        <v>10</v>
      </c>
      <c r="E2240" s="155">
        <v>10</v>
      </c>
      <c r="F2240" s="166">
        <v>41400</v>
      </c>
      <c r="G2240" s="166">
        <v>41402</v>
      </c>
      <c r="H2240" s="157">
        <v>1</v>
      </c>
    </row>
    <row r="2241" spans="1:8" ht="15" customHeight="1" x14ac:dyDescent="0.25">
      <c r="A2241" s="155" t="s">
        <v>1554</v>
      </c>
      <c r="B2241" s="155" t="s">
        <v>1204</v>
      </c>
      <c r="C2241" s="155" t="s">
        <v>3654</v>
      </c>
      <c r="D2241" s="155">
        <v>150</v>
      </c>
      <c r="E2241" s="155">
        <v>150</v>
      </c>
      <c r="F2241" s="166">
        <v>41401</v>
      </c>
      <c r="G2241" s="166">
        <v>41404</v>
      </c>
      <c r="H2241" s="157">
        <v>1</v>
      </c>
    </row>
    <row r="2242" spans="1:8" ht="15" customHeight="1" x14ac:dyDescent="0.25">
      <c r="A2242" s="155" t="s">
        <v>1554</v>
      </c>
      <c r="B2242" s="155" t="s">
        <v>1181</v>
      </c>
      <c r="C2242" s="155" t="s">
        <v>316</v>
      </c>
      <c r="D2242" s="155">
        <v>150</v>
      </c>
      <c r="E2242" s="155">
        <v>150</v>
      </c>
      <c r="F2242" s="166">
        <v>41401</v>
      </c>
      <c r="G2242" s="166">
        <v>41404</v>
      </c>
      <c r="H2242" s="157">
        <v>1</v>
      </c>
    </row>
    <row r="2243" spans="1:8" ht="15" customHeight="1" x14ac:dyDescent="0.25">
      <c r="A2243" s="155" t="s">
        <v>2714</v>
      </c>
      <c r="B2243" s="155" t="s">
        <v>3655</v>
      </c>
      <c r="C2243" s="155" t="s">
        <v>3656</v>
      </c>
      <c r="D2243" s="155">
        <v>250</v>
      </c>
      <c r="E2243" s="155">
        <v>250</v>
      </c>
      <c r="F2243" s="166">
        <v>41401</v>
      </c>
      <c r="G2243" s="166">
        <v>41407</v>
      </c>
      <c r="H2243" s="157">
        <v>1</v>
      </c>
    </row>
    <row r="2244" spans="1:8" ht="15" customHeight="1" x14ac:dyDescent="0.25">
      <c r="A2244" s="155" t="s">
        <v>559</v>
      </c>
      <c r="B2244" s="155" t="s">
        <v>450</v>
      </c>
      <c r="C2244" s="155" t="s">
        <v>3657</v>
      </c>
      <c r="D2244" s="155">
        <v>15000</v>
      </c>
      <c r="E2244" s="155">
        <v>15021</v>
      </c>
      <c r="F2244" s="166">
        <v>41401</v>
      </c>
      <c r="G2244" s="166">
        <v>41404</v>
      </c>
      <c r="H2244" s="157">
        <v>1</v>
      </c>
    </row>
    <row r="2245" spans="1:8" ht="15" customHeight="1" x14ac:dyDescent="0.25">
      <c r="A2245" s="155" t="s">
        <v>1983</v>
      </c>
      <c r="B2245" s="155" t="s">
        <v>3660</v>
      </c>
      <c r="C2245" s="155" t="s">
        <v>3661</v>
      </c>
      <c r="D2245" s="155">
        <v>10</v>
      </c>
      <c r="E2245" s="155">
        <v>10</v>
      </c>
      <c r="F2245" s="166">
        <v>41401</v>
      </c>
      <c r="G2245" s="166">
        <v>41404</v>
      </c>
      <c r="H2245" s="157">
        <v>1</v>
      </c>
    </row>
    <row r="2246" spans="1:8" ht="15" customHeight="1" x14ac:dyDescent="0.25">
      <c r="A2246" s="155" t="s">
        <v>71</v>
      </c>
      <c r="B2246" s="155" t="s">
        <v>1530</v>
      </c>
      <c r="C2246" s="155" t="s">
        <v>3662</v>
      </c>
      <c r="D2246" s="155">
        <v>5</v>
      </c>
      <c r="E2246" s="155">
        <v>5</v>
      </c>
      <c r="F2246" s="166">
        <v>41402</v>
      </c>
      <c r="G2246" s="166">
        <v>41416</v>
      </c>
      <c r="H2246" s="157">
        <v>1</v>
      </c>
    </row>
    <row r="2247" spans="1:8" ht="15" customHeight="1" x14ac:dyDescent="0.25">
      <c r="A2247" s="155" t="s">
        <v>42</v>
      </c>
      <c r="B2247" s="155" t="s">
        <v>815</v>
      </c>
      <c r="C2247" s="155" t="s">
        <v>3663</v>
      </c>
      <c r="D2247" s="155">
        <v>300</v>
      </c>
      <c r="E2247" s="155">
        <v>300</v>
      </c>
      <c r="F2247" s="166">
        <v>41402</v>
      </c>
      <c r="G2247" s="166">
        <v>41409</v>
      </c>
      <c r="H2247" s="157">
        <v>1</v>
      </c>
    </row>
    <row r="2248" spans="1:8" ht="15" customHeight="1" x14ac:dyDescent="0.25">
      <c r="A2248" s="155" t="s">
        <v>42</v>
      </c>
      <c r="B2248" s="155" t="s">
        <v>1876</v>
      </c>
      <c r="C2248" s="155" t="s">
        <v>364</v>
      </c>
      <c r="D2248" s="155">
        <v>300</v>
      </c>
      <c r="E2248" s="155">
        <v>300</v>
      </c>
      <c r="F2248" s="166">
        <v>41402</v>
      </c>
      <c r="G2248" s="166">
        <v>41409</v>
      </c>
      <c r="H2248" s="157">
        <v>1</v>
      </c>
    </row>
    <row r="2249" spans="1:8" ht="15" customHeight="1" x14ac:dyDescent="0.25">
      <c r="A2249" s="155" t="s">
        <v>3664</v>
      </c>
      <c r="B2249" s="155" t="s">
        <v>3665</v>
      </c>
      <c r="C2249" s="155" t="s">
        <v>3666</v>
      </c>
      <c r="D2249" s="155">
        <v>10</v>
      </c>
      <c r="E2249" s="155">
        <v>10</v>
      </c>
      <c r="F2249" s="166">
        <v>41402</v>
      </c>
      <c r="G2249" s="166">
        <v>41416</v>
      </c>
      <c r="H2249" s="157">
        <v>1</v>
      </c>
    </row>
    <row r="2250" spans="1:8" ht="15" customHeight="1" x14ac:dyDescent="0.25">
      <c r="A2250" s="155" t="s">
        <v>261</v>
      </c>
      <c r="B2250" s="155" t="s">
        <v>3667</v>
      </c>
      <c r="C2250" s="155" t="s">
        <v>3668</v>
      </c>
      <c r="D2250" s="155">
        <v>10</v>
      </c>
      <c r="E2250" s="155">
        <v>10</v>
      </c>
      <c r="F2250" s="166">
        <v>41402</v>
      </c>
      <c r="G2250" s="166">
        <v>41407</v>
      </c>
      <c r="H2250" s="157">
        <v>1</v>
      </c>
    </row>
    <row r="2251" spans="1:8" ht="15" customHeight="1" x14ac:dyDescent="0.25">
      <c r="A2251" s="155" t="s">
        <v>3669</v>
      </c>
      <c r="B2251" s="155" t="s">
        <v>272</v>
      </c>
      <c r="C2251" s="155" t="s">
        <v>3670</v>
      </c>
      <c r="D2251" s="155">
        <v>2</v>
      </c>
      <c r="E2251" s="155">
        <v>2</v>
      </c>
      <c r="F2251" s="166">
        <v>41402</v>
      </c>
      <c r="G2251" s="166">
        <v>41411</v>
      </c>
      <c r="H2251" s="157">
        <v>1</v>
      </c>
    </row>
    <row r="2252" spans="1:8" ht="15" customHeight="1" x14ac:dyDescent="0.25">
      <c r="A2252" s="155" t="s">
        <v>924</v>
      </c>
      <c r="B2252" s="155" t="s">
        <v>3671</v>
      </c>
      <c r="C2252" s="155" t="s">
        <v>3672</v>
      </c>
      <c r="D2252" s="155">
        <v>2</v>
      </c>
      <c r="E2252" s="155">
        <v>2</v>
      </c>
      <c r="F2252" s="166">
        <v>41402</v>
      </c>
      <c r="G2252" s="166">
        <v>41411</v>
      </c>
      <c r="H2252" s="157">
        <v>1</v>
      </c>
    </row>
    <row r="2253" spans="1:8" ht="15" customHeight="1" x14ac:dyDescent="0.25">
      <c r="A2253" s="155" t="s">
        <v>924</v>
      </c>
      <c r="B2253" s="155" t="s">
        <v>3673</v>
      </c>
      <c r="C2253" s="155" t="s">
        <v>316</v>
      </c>
      <c r="D2253" s="155">
        <v>1</v>
      </c>
      <c r="E2253" s="155">
        <v>1</v>
      </c>
      <c r="F2253" s="166">
        <v>41402</v>
      </c>
      <c r="G2253" s="166">
        <v>41411</v>
      </c>
      <c r="H2253" s="157">
        <v>1</v>
      </c>
    </row>
    <row r="2254" spans="1:8" ht="15" customHeight="1" x14ac:dyDescent="0.25">
      <c r="A2254" s="155" t="s">
        <v>29</v>
      </c>
      <c r="B2254" s="155" t="s">
        <v>3349</v>
      </c>
      <c r="C2254" s="155" t="s">
        <v>3674</v>
      </c>
      <c r="D2254" s="155">
        <v>10</v>
      </c>
      <c r="E2254" s="155">
        <v>10</v>
      </c>
      <c r="F2254" s="166">
        <v>41402</v>
      </c>
      <c r="G2254" s="166">
        <v>41404</v>
      </c>
      <c r="H2254" s="157">
        <v>1</v>
      </c>
    </row>
    <row r="2255" spans="1:8" ht="15" customHeight="1" x14ac:dyDescent="0.25">
      <c r="A2255" s="155" t="s">
        <v>29</v>
      </c>
      <c r="B2255" s="155" t="s">
        <v>3675</v>
      </c>
      <c r="C2255" s="155" t="s">
        <v>364</v>
      </c>
      <c r="D2255" s="155">
        <v>10</v>
      </c>
      <c r="E2255" s="155">
        <v>10</v>
      </c>
      <c r="F2255" s="166">
        <v>41402</v>
      </c>
      <c r="G2255" s="166">
        <v>41404</v>
      </c>
      <c r="H2255" s="157">
        <v>1</v>
      </c>
    </row>
    <row r="2256" spans="1:8" ht="15" customHeight="1" x14ac:dyDescent="0.25">
      <c r="A2256" s="155" t="s">
        <v>12</v>
      </c>
      <c r="B2256" s="155" t="s">
        <v>2353</v>
      </c>
      <c r="C2256" s="155" t="s">
        <v>3676</v>
      </c>
      <c r="D2256" s="155">
        <v>10</v>
      </c>
      <c r="E2256" s="155">
        <v>10</v>
      </c>
      <c r="F2256" s="166">
        <v>41403</v>
      </c>
      <c r="G2256" s="166">
        <v>41407</v>
      </c>
      <c r="H2256" s="157">
        <v>1</v>
      </c>
    </row>
    <row r="2257" spans="1:8" ht="15" customHeight="1" x14ac:dyDescent="0.25">
      <c r="A2257" s="155" t="s">
        <v>12</v>
      </c>
      <c r="B2257" s="155" t="s">
        <v>2497</v>
      </c>
      <c r="C2257" s="155" t="s">
        <v>364</v>
      </c>
      <c r="D2257" s="155">
        <v>10</v>
      </c>
      <c r="E2257" s="155">
        <v>10</v>
      </c>
      <c r="F2257" s="166">
        <v>41403</v>
      </c>
      <c r="G2257" s="166">
        <v>41407</v>
      </c>
      <c r="H2257" s="157">
        <v>1</v>
      </c>
    </row>
    <row r="2258" spans="1:8" ht="15" customHeight="1" x14ac:dyDescent="0.25">
      <c r="A2258" s="155" t="s">
        <v>520</v>
      </c>
      <c r="B2258" s="155" t="s">
        <v>609</v>
      </c>
      <c r="C2258" s="155" t="s">
        <v>3677</v>
      </c>
      <c r="D2258" s="155">
        <v>500</v>
      </c>
      <c r="E2258" s="155">
        <v>500</v>
      </c>
      <c r="F2258" s="166">
        <v>41404</v>
      </c>
      <c r="G2258" s="166">
        <v>41407</v>
      </c>
      <c r="H2258" s="157">
        <v>1</v>
      </c>
    </row>
    <row r="2259" spans="1:8" ht="15" customHeight="1" x14ac:dyDescent="0.25">
      <c r="A2259" s="155" t="s">
        <v>911</v>
      </c>
      <c r="B2259" s="155" t="s">
        <v>1176</v>
      </c>
      <c r="C2259" s="155" t="s">
        <v>3678</v>
      </c>
      <c r="D2259" s="155">
        <v>500</v>
      </c>
      <c r="E2259" s="155">
        <v>500</v>
      </c>
      <c r="F2259" s="166">
        <v>41404</v>
      </c>
      <c r="G2259" s="166">
        <v>41409</v>
      </c>
      <c r="H2259" s="157">
        <v>1</v>
      </c>
    </row>
    <row r="2260" spans="1:8" ht="15" customHeight="1" x14ac:dyDescent="0.25">
      <c r="A2260" s="155" t="s">
        <v>36</v>
      </c>
      <c r="B2260" s="155" t="s">
        <v>3679</v>
      </c>
      <c r="C2260" s="155" t="s">
        <v>3680</v>
      </c>
      <c r="D2260" s="155">
        <v>25</v>
      </c>
      <c r="E2260" s="155">
        <v>25</v>
      </c>
      <c r="F2260" s="166">
        <v>41404</v>
      </c>
      <c r="G2260" s="166">
        <v>41409</v>
      </c>
      <c r="H2260" s="157">
        <v>1</v>
      </c>
    </row>
    <row r="2261" spans="1:8" ht="15" customHeight="1" x14ac:dyDescent="0.25">
      <c r="A2261" s="155" t="s">
        <v>36</v>
      </c>
      <c r="B2261" s="155" t="s">
        <v>3681</v>
      </c>
      <c r="C2261" s="155" t="s">
        <v>364</v>
      </c>
      <c r="D2261" s="155">
        <v>25</v>
      </c>
      <c r="E2261" s="155">
        <v>25</v>
      </c>
      <c r="F2261" s="166">
        <v>41404</v>
      </c>
      <c r="G2261" s="166">
        <v>41409</v>
      </c>
      <c r="H2261" s="157">
        <v>1</v>
      </c>
    </row>
    <row r="2262" spans="1:8" ht="15" customHeight="1" x14ac:dyDescent="0.25">
      <c r="A2262" s="155" t="s">
        <v>286</v>
      </c>
      <c r="B2262" s="155" t="s">
        <v>287</v>
      </c>
      <c r="C2262" s="155" t="s">
        <v>3682</v>
      </c>
      <c r="D2262" s="155">
        <v>100</v>
      </c>
      <c r="E2262" s="155">
        <v>100</v>
      </c>
      <c r="F2262" s="166">
        <v>41404</v>
      </c>
      <c r="G2262" s="166">
        <v>41410</v>
      </c>
      <c r="H2262" s="157">
        <v>1</v>
      </c>
    </row>
    <row r="2263" spans="1:8" ht="15" customHeight="1" x14ac:dyDescent="0.25">
      <c r="A2263" s="155" t="s">
        <v>286</v>
      </c>
      <c r="B2263" s="155" t="s">
        <v>289</v>
      </c>
      <c r="C2263" s="155" t="s">
        <v>364</v>
      </c>
      <c r="D2263" s="155">
        <v>100</v>
      </c>
      <c r="E2263" s="155">
        <v>100</v>
      </c>
      <c r="F2263" s="166">
        <v>41404</v>
      </c>
      <c r="G2263" s="166">
        <v>41410</v>
      </c>
      <c r="H2263" s="157">
        <v>1</v>
      </c>
    </row>
    <row r="2264" spans="1:8" ht="15" customHeight="1" x14ac:dyDescent="0.25">
      <c r="A2264" s="155" t="s">
        <v>71</v>
      </c>
      <c r="B2264" s="155" t="s">
        <v>1550</v>
      </c>
      <c r="C2264" s="155" t="s">
        <v>3683</v>
      </c>
      <c r="D2264" s="155">
        <v>5</v>
      </c>
      <c r="E2264" s="155">
        <v>5</v>
      </c>
      <c r="F2264" s="166">
        <v>41404</v>
      </c>
      <c r="G2264" s="166">
        <v>41416</v>
      </c>
      <c r="H2264" s="157">
        <v>1</v>
      </c>
    </row>
    <row r="2265" spans="1:8" ht="15" customHeight="1" x14ac:dyDescent="0.25">
      <c r="A2265" s="155" t="s">
        <v>394</v>
      </c>
      <c r="B2265" s="155" t="s">
        <v>398</v>
      </c>
      <c r="C2265" s="155" t="s">
        <v>3684</v>
      </c>
      <c r="D2265" s="155">
        <v>25</v>
      </c>
      <c r="E2265" s="155">
        <v>25</v>
      </c>
      <c r="F2265" s="166">
        <v>41404</v>
      </c>
      <c r="G2265" s="166">
        <v>41408</v>
      </c>
      <c r="H2265" s="157">
        <v>1</v>
      </c>
    </row>
    <row r="2266" spans="1:8" ht="15" customHeight="1" x14ac:dyDescent="0.25">
      <c r="A2266" s="155" t="s">
        <v>42</v>
      </c>
      <c r="B2266" s="155" t="s">
        <v>2413</v>
      </c>
      <c r="C2266" s="155" t="s">
        <v>3685</v>
      </c>
      <c r="D2266" s="155">
        <v>50</v>
      </c>
      <c r="E2266" s="155">
        <v>50</v>
      </c>
      <c r="F2266" s="166">
        <v>41404</v>
      </c>
      <c r="G2266" s="166">
        <v>41410</v>
      </c>
      <c r="H2266" s="157">
        <v>1</v>
      </c>
    </row>
    <row r="2267" spans="1:8" ht="15" customHeight="1" x14ac:dyDescent="0.25">
      <c r="A2267" s="155" t="s">
        <v>2656</v>
      </c>
      <c r="B2267" s="155" t="s">
        <v>2657</v>
      </c>
      <c r="C2267" s="155" t="s">
        <v>3686</v>
      </c>
      <c r="D2267" s="155">
        <v>3000</v>
      </c>
      <c r="E2267" s="155">
        <v>3000</v>
      </c>
      <c r="F2267" s="166">
        <v>41404</v>
      </c>
      <c r="G2267" s="166">
        <v>41410</v>
      </c>
      <c r="H2267" s="157">
        <v>1</v>
      </c>
    </row>
    <row r="2268" spans="1:8" ht="15" customHeight="1" x14ac:dyDescent="0.25">
      <c r="A2268" s="155" t="s">
        <v>924</v>
      </c>
      <c r="B2268" s="155" t="s">
        <v>3687</v>
      </c>
      <c r="C2268" s="155" t="s">
        <v>3688</v>
      </c>
      <c r="D2268" s="155">
        <v>5</v>
      </c>
      <c r="E2268" s="155">
        <v>5</v>
      </c>
      <c r="F2268" s="166">
        <v>41404</v>
      </c>
      <c r="G2268" s="166">
        <v>41419</v>
      </c>
      <c r="H2268" s="157">
        <v>1</v>
      </c>
    </row>
    <row r="2269" spans="1:8" ht="15" customHeight="1" x14ac:dyDescent="0.25">
      <c r="A2269" s="155" t="s">
        <v>3689</v>
      </c>
      <c r="B2269" s="155" t="s">
        <v>493</v>
      </c>
      <c r="C2269" s="155" t="s">
        <v>3690</v>
      </c>
      <c r="D2269" s="155">
        <v>5088</v>
      </c>
      <c r="E2269" s="155">
        <v>5088</v>
      </c>
      <c r="F2269" s="166">
        <v>41407</v>
      </c>
      <c r="G2269" s="166">
        <v>41411</v>
      </c>
      <c r="H2269" s="157">
        <v>1</v>
      </c>
    </row>
    <row r="2270" spans="1:8" ht="15" customHeight="1" x14ac:dyDescent="0.25">
      <c r="A2270" s="155" t="s">
        <v>3689</v>
      </c>
      <c r="B2270" s="155" t="s">
        <v>495</v>
      </c>
      <c r="C2270" s="155" t="s">
        <v>364</v>
      </c>
      <c r="D2270" s="155">
        <v>5088</v>
      </c>
      <c r="E2270" s="155">
        <v>5088</v>
      </c>
      <c r="F2270" s="166">
        <v>41407</v>
      </c>
      <c r="G2270" s="166">
        <v>41411</v>
      </c>
      <c r="H2270" s="157">
        <v>1</v>
      </c>
    </row>
    <row r="2271" spans="1:8" ht="15" customHeight="1" x14ac:dyDescent="0.25">
      <c r="A2271" s="155" t="s">
        <v>78</v>
      </c>
      <c r="B2271" s="155" t="s">
        <v>3691</v>
      </c>
      <c r="C2271" s="155" t="s">
        <v>3692</v>
      </c>
      <c r="D2271" s="155">
        <v>3</v>
      </c>
      <c r="E2271" s="155">
        <v>3</v>
      </c>
      <c r="F2271" s="166">
        <v>41407</v>
      </c>
      <c r="G2271" s="166">
        <v>41411</v>
      </c>
      <c r="H2271" s="157">
        <v>1</v>
      </c>
    </row>
    <row r="2272" spans="1:8" ht="15" customHeight="1" x14ac:dyDescent="0.25">
      <c r="A2272" s="155" t="s">
        <v>597</v>
      </c>
      <c r="B2272" s="155" t="s">
        <v>1139</v>
      </c>
      <c r="C2272" s="155" t="s">
        <v>3693</v>
      </c>
      <c r="D2272" s="155">
        <v>250</v>
      </c>
      <c r="E2272" s="155">
        <v>250</v>
      </c>
      <c r="F2272" s="166">
        <v>41407</v>
      </c>
      <c r="G2272" s="166">
        <v>41411</v>
      </c>
      <c r="H2272" s="157">
        <v>1</v>
      </c>
    </row>
    <row r="2273" spans="1:9" ht="15" customHeight="1" x14ac:dyDescent="0.25">
      <c r="A2273" s="155" t="s">
        <v>1280</v>
      </c>
      <c r="B2273" s="155" t="s">
        <v>1281</v>
      </c>
      <c r="C2273" s="155" t="s">
        <v>3694</v>
      </c>
      <c r="D2273" s="155">
        <v>500</v>
      </c>
      <c r="E2273" s="155">
        <v>500</v>
      </c>
      <c r="F2273" s="166">
        <v>41407</v>
      </c>
      <c r="G2273" s="166">
        <v>41411</v>
      </c>
      <c r="H2273" s="157">
        <v>1</v>
      </c>
    </row>
    <row r="2274" spans="1:9" ht="15" customHeight="1" x14ac:dyDescent="0.25">
      <c r="A2274" s="155" t="s">
        <v>3256</v>
      </c>
      <c r="B2274" s="155" t="s">
        <v>3257</v>
      </c>
      <c r="C2274" s="155" t="s">
        <v>3695</v>
      </c>
      <c r="D2274" s="155">
        <v>64</v>
      </c>
      <c r="E2274" s="155">
        <v>64</v>
      </c>
      <c r="F2274" s="166">
        <v>41407</v>
      </c>
      <c r="G2274" s="166">
        <v>41409</v>
      </c>
      <c r="H2274" s="157">
        <v>1</v>
      </c>
    </row>
    <row r="2275" spans="1:9" ht="15" customHeight="1" x14ac:dyDescent="0.25">
      <c r="A2275" s="155" t="s">
        <v>3696</v>
      </c>
      <c r="B2275" s="155" t="s">
        <v>3697</v>
      </c>
      <c r="C2275" s="155" t="s">
        <v>3698</v>
      </c>
      <c r="D2275" s="155">
        <v>1000</v>
      </c>
      <c r="E2275" s="155">
        <v>1008</v>
      </c>
      <c r="F2275" s="166">
        <v>41407</v>
      </c>
      <c r="G2275" s="166">
        <v>41407</v>
      </c>
      <c r="H2275" s="157">
        <v>1</v>
      </c>
      <c r="I2275" s="192" t="s">
        <v>3699</v>
      </c>
    </row>
    <row r="2276" spans="1:9" ht="15" customHeight="1" x14ac:dyDescent="0.25">
      <c r="A2276" s="155" t="s">
        <v>71</v>
      </c>
      <c r="B2276" s="155" t="s">
        <v>167</v>
      </c>
      <c r="C2276" s="155" t="s">
        <v>3700</v>
      </c>
      <c r="D2276" s="155">
        <v>25</v>
      </c>
      <c r="E2276" s="155">
        <v>25</v>
      </c>
      <c r="F2276" s="166">
        <v>41408</v>
      </c>
      <c r="G2276" s="166">
        <v>41414</v>
      </c>
      <c r="H2276" s="157">
        <v>1</v>
      </c>
    </row>
    <row r="2277" spans="1:9" ht="15" customHeight="1" x14ac:dyDescent="0.25">
      <c r="A2277" s="155" t="s">
        <v>2769</v>
      </c>
      <c r="B2277" s="155" t="s">
        <v>3701</v>
      </c>
      <c r="C2277" s="155" t="s">
        <v>3702</v>
      </c>
      <c r="D2277" s="155">
        <v>66</v>
      </c>
      <c r="E2277" s="155">
        <v>65</v>
      </c>
      <c r="F2277" s="166">
        <v>41408</v>
      </c>
      <c r="G2277" s="166">
        <v>41409</v>
      </c>
      <c r="H2277" s="157">
        <v>1</v>
      </c>
      <c r="I2277" s="192" t="s">
        <v>214</v>
      </c>
    </row>
    <row r="2278" spans="1:9" ht="15" customHeight="1" x14ac:dyDescent="0.25">
      <c r="A2278" s="155" t="s">
        <v>2370</v>
      </c>
      <c r="B2278" s="155" t="s">
        <v>1696</v>
      </c>
      <c r="C2278" s="155" t="s">
        <v>3703</v>
      </c>
      <c r="D2278" s="155">
        <v>130</v>
      </c>
      <c r="E2278" s="155">
        <v>130</v>
      </c>
      <c r="F2278" s="166">
        <v>41408</v>
      </c>
      <c r="G2278" s="166">
        <v>41417</v>
      </c>
      <c r="H2278" s="157">
        <v>1</v>
      </c>
    </row>
    <row r="2279" spans="1:9" ht="15" customHeight="1" x14ac:dyDescent="0.25">
      <c r="A2279" s="155" t="s">
        <v>195</v>
      </c>
      <c r="B2279" s="155" t="s">
        <v>1584</v>
      </c>
      <c r="C2279" s="155" t="s">
        <v>3704</v>
      </c>
      <c r="D2279" s="155">
        <v>50</v>
      </c>
      <c r="E2279" s="155">
        <v>50</v>
      </c>
      <c r="F2279" s="166">
        <v>41408</v>
      </c>
      <c r="G2279" s="166">
        <v>41417</v>
      </c>
      <c r="H2279" s="157">
        <v>1</v>
      </c>
    </row>
    <row r="2280" spans="1:9" ht="15" customHeight="1" x14ac:dyDescent="0.25">
      <c r="A2280" s="155" t="s">
        <v>3437</v>
      </c>
      <c r="B2280" s="155" t="s">
        <v>3438</v>
      </c>
      <c r="C2280" s="155" t="s">
        <v>3705</v>
      </c>
      <c r="D2280" s="155">
        <v>60</v>
      </c>
      <c r="E2280" s="155">
        <v>60</v>
      </c>
      <c r="F2280" s="166">
        <v>41408</v>
      </c>
      <c r="G2280" s="166">
        <v>41414</v>
      </c>
      <c r="H2280" s="157">
        <v>1</v>
      </c>
    </row>
    <row r="2281" spans="1:9" ht="15" customHeight="1" x14ac:dyDescent="0.25">
      <c r="A2281" s="155" t="s">
        <v>2714</v>
      </c>
      <c r="B2281" s="155" t="s">
        <v>686</v>
      </c>
      <c r="C2281" s="155" t="s">
        <v>3706</v>
      </c>
      <c r="D2281" s="155">
        <v>100</v>
      </c>
      <c r="E2281" s="155">
        <v>100</v>
      </c>
      <c r="F2281" s="166">
        <v>41409</v>
      </c>
      <c r="G2281" s="166">
        <v>41416</v>
      </c>
      <c r="H2281" s="157">
        <v>1</v>
      </c>
    </row>
    <row r="2282" spans="1:9" ht="15" customHeight="1" x14ac:dyDescent="0.25">
      <c r="A2282" s="155" t="s">
        <v>563</v>
      </c>
      <c r="B2282" s="155" t="s">
        <v>2948</v>
      </c>
      <c r="C2282" s="155" t="s">
        <v>3707</v>
      </c>
      <c r="D2282" s="155">
        <v>50</v>
      </c>
      <c r="E2282" s="155">
        <v>50</v>
      </c>
      <c r="F2282" s="166">
        <v>41410</v>
      </c>
      <c r="G2282" s="166">
        <v>41418</v>
      </c>
      <c r="H2282" s="157">
        <v>1</v>
      </c>
    </row>
    <row r="2283" spans="1:9" ht="15" customHeight="1" x14ac:dyDescent="0.25">
      <c r="A2283" s="155" t="s">
        <v>509</v>
      </c>
      <c r="B2283" s="155" t="s">
        <v>3327</v>
      </c>
      <c r="C2283" s="155" t="s">
        <v>3708</v>
      </c>
      <c r="D2283" s="155">
        <v>250</v>
      </c>
      <c r="E2283" s="155">
        <v>250</v>
      </c>
      <c r="F2283" s="166">
        <v>41410</v>
      </c>
      <c r="G2283" s="166">
        <v>41414</v>
      </c>
      <c r="H2283" s="157">
        <v>1</v>
      </c>
    </row>
    <row r="2284" spans="1:9" ht="15" customHeight="1" x14ac:dyDescent="0.25">
      <c r="A2284" s="155" t="s">
        <v>3709</v>
      </c>
      <c r="B2284" s="155" t="s">
        <v>1696</v>
      </c>
      <c r="C2284" s="155" t="s">
        <v>3710</v>
      </c>
      <c r="D2284" s="155">
        <v>2</v>
      </c>
      <c r="E2284" s="155">
        <v>2</v>
      </c>
      <c r="F2284" s="166">
        <v>41410</v>
      </c>
      <c r="G2284" s="166">
        <v>41418</v>
      </c>
      <c r="H2284" s="157">
        <v>1</v>
      </c>
    </row>
    <row r="2285" spans="1:9" ht="15" customHeight="1" x14ac:dyDescent="0.25">
      <c r="A2285" s="155" t="s">
        <v>29</v>
      </c>
      <c r="B2285" s="155" t="s">
        <v>3711</v>
      </c>
      <c r="C2285" s="155" t="s">
        <v>3712</v>
      </c>
      <c r="D2285" s="155">
        <v>50</v>
      </c>
      <c r="E2285" s="155">
        <v>56</v>
      </c>
      <c r="F2285" s="166">
        <v>41410</v>
      </c>
      <c r="G2285" s="166">
        <v>41418</v>
      </c>
      <c r="H2285" s="157">
        <v>1</v>
      </c>
    </row>
    <row r="2286" spans="1:9" ht="15" customHeight="1" x14ac:dyDescent="0.25">
      <c r="A2286" s="155" t="s">
        <v>29</v>
      </c>
      <c r="B2286" s="155" t="s">
        <v>130</v>
      </c>
      <c r="C2286" s="155" t="s">
        <v>3713</v>
      </c>
      <c r="D2286" s="155">
        <v>200</v>
      </c>
      <c r="E2286" s="155">
        <v>210</v>
      </c>
      <c r="F2286" s="166">
        <v>41410</v>
      </c>
      <c r="G2286" s="166">
        <v>41417</v>
      </c>
      <c r="H2286" s="157">
        <v>1</v>
      </c>
    </row>
    <row r="2287" spans="1:9" ht="15" customHeight="1" x14ac:dyDescent="0.25">
      <c r="A2287" s="155" t="s">
        <v>3714</v>
      </c>
      <c r="B2287" s="155" t="s">
        <v>3715</v>
      </c>
      <c r="C2287" s="155" t="s">
        <v>3716</v>
      </c>
      <c r="D2287" s="155">
        <v>50</v>
      </c>
      <c r="E2287" s="155">
        <v>50</v>
      </c>
      <c r="F2287" s="166">
        <v>41411</v>
      </c>
      <c r="G2287" s="166">
        <v>41418</v>
      </c>
      <c r="H2287" s="157">
        <v>1</v>
      </c>
    </row>
    <row r="2288" spans="1:9" ht="15" customHeight="1" x14ac:dyDescent="0.25">
      <c r="A2288" s="155" t="s">
        <v>520</v>
      </c>
      <c r="B2288" s="155" t="s">
        <v>533</v>
      </c>
      <c r="C2288" s="155" t="s">
        <v>3717</v>
      </c>
      <c r="D2288" s="155">
        <v>300</v>
      </c>
      <c r="E2288" s="155">
        <v>300</v>
      </c>
      <c r="F2288" s="166">
        <v>41411</v>
      </c>
      <c r="G2288" s="166">
        <v>41418</v>
      </c>
      <c r="H2288" s="157">
        <v>1</v>
      </c>
    </row>
    <row r="2289" spans="1:9" ht="15" customHeight="1" x14ac:dyDescent="0.25">
      <c r="A2289" s="155" t="s">
        <v>1372</v>
      </c>
      <c r="B2289" s="155" t="s">
        <v>1373</v>
      </c>
      <c r="C2289" s="155" t="s">
        <v>3718</v>
      </c>
      <c r="D2289" s="155">
        <v>100</v>
      </c>
      <c r="E2289" s="155">
        <v>100</v>
      </c>
      <c r="F2289" s="166">
        <v>41411</v>
      </c>
      <c r="G2289" s="166">
        <v>41417</v>
      </c>
      <c r="H2289" s="157">
        <v>1</v>
      </c>
    </row>
    <row r="2290" spans="1:9" ht="15" customHeight="1" x14ac:dyDescent="0.25">
      <c r="A2290" s="155" t="s">
        <v>1372</v>
      </c>
      <c r="B2290" s="155" t="s">
        <v>1375</v>
      </c>
      <c r="C2290" s="155" t="s">
        <v>161</v>
      </c>
      <c r="D2290" s="155">
        <v>100</v>
      </c>
      <c r="E2290" s="155">
        <v>100</v>
      </c>
      <c r="F2290" s="166">
        <v>41411</v>
      </c>
      <c r="G2290" s="166">
        <v>41417</v>
      </c>
      <c r="H2290" s="157">
        <v>1</v>
      </c>
    </row>
    <row r="2291" spans="1:9" ht="15" customHeight="1" x14ac:dyDescent="0.25">
      <c r="A2291" s="155" t="s">
        <v>3719</v>
      </c>
      <c r="B2291" s="155" t="s">
        <v>3720</v>
      </c>
      <c r="C2291" s="155" t="s">
        <v>3721</v>
      </c>
      <c r="D2291" s="155">
        <v>18</v>
      </c>
      <c r="E2291" s="155">
        <v>18</v>
      </c>
      <c r="F2291" s="166">
        <v>41411</v>
      </c>
      <c r="G2291" s="166">
        <v>41415</v>
      </c>
      <c r="H2291" s="157">
        <v>1</v>
      </c>
    </row>
    <row r="2292" spans="1:9" ht="15" customHeight="1" x14ac:dyDescent="0.25">
      <c r="A2292" s="155" t="s">
        <v>78</v>
      </c>
      <c r="B2292" s="155" t="s">
        <v>3722</v>
      </c>
      <c r="C2292" s="155" t="s">
        <v>3723</v>
      </c>
      <c r="D2292" s="155">
        <v>4</v>
      </c>
      <c r="E2292" s="155">
        <v>4</v>
      </c>
      <c r="F2292" s="166">
        <v>41414</v>
      </c>
      <c r="G2292" s="166">
        <v>41418</v>
      </c>
      <c r="H2292" s="157">
        <v>1</v>
      </c>
    </row>
    <row r="2293" spans="1:9" ht="15" customHeight="1" x14ac:dyDescent="0.25">
      <c r="A2293" s="155" t="s">
        <v>333</v>
      </c>
      <c r="B2293" s="155" t="s">
        <v>1405</v>
      </c>
      <c r="C2293" s="155" t="s">
        <v>3724</v>
      </c>
      <c r="D2293" s="155">
        <v>250</v>
      </c>
      <c r="E2293" s="155">
        <v>250</v>
      </c>
      <c r="F2293" s="166">
        <v>41414</v>
      </c>
      <c r="G2293" s="166">
        <v>41417</v>
      </c>
      <c r="H2293" s="157">
        <v>1</v>
      </c>
    </row>
    <row r="2294" spans="1:9" ht="15" customHeight="1" x14ac:dyDescent="0.25">
      <c r="A2294" s="155" t="s">
        <v>29</v>
      </c>
      <c r="B2294" s="155" t="s">
        <v>3725</v>
      </c>
      <c r="C2294" s="155" t="s">
        <v>3726</v>
      </c>
      <c r="D2294" s="155">
        <v>100</v>
      </c>
      <c r="E2294" s="155">
        <v>110</v>
      </c>
      <c r="F2294" s="166">
        <v>41414</v>
      </c>
      <c r="G2294" s="166">
        <v>41418</v>
      </c>
      <c r="H2294" s="157">
        <v>1</v>
      </c>
    </row>
    <row r="2295" spans="1:9" ht="15" customHeight="1" x14ac:dyDescent="0.25">
      <c r="A2295" s="155" t="s">
        <v>2936</v>
      </c>
      <c r="B2295" s="155" t="s">
        <v>989</v>
      </c>
      <c r="C2295" s="155" t="s">
        <v>3728</v>
      </c>
      <c r="D2295" s="155">
        <v>100</v>
      </c>
      <c r="E2295" s="155">
        <v>100</v>
      </c>
      <c r="F2295" s="166">
        <v>41414</v>
      </c>
      <c r="G2295" s="166">
        <v>41422</v>
      </c>
      <c r="H2295" s="157">
        <v>1</v>
      </c>
    </row>
    <row r="2296" spans="1:9" ht="15" customHeight="1" x14ac:dyDescent="0.25">
      <c r="A2296" s="155" t="s">
        <v>71</v>
      </c>
      <c r="B2296" s="155" t="s">
        <v>1530</v>
      </c>
      <c r="C2296" s="155" t="s">
        <v>3727</v>
      </c>
      <c r="D2296" s="155">
        <v>5</v>
      </c>
      <c r="E2296" s="155">
        <v>5</v>
      </c>
      <c r="F2296" s="166">
        <v>41414</v>
      </c>
      <c r="G2296" s="166">
        <v>41422</v>
      </c>
      <c r="H2296" s="157">
        <v>1</v>
      </c>
    </row>
    <row r="2297" spans="1:9" ht="15" customHeight="1" x14ac:dyDescent="0.25">
      <c r="A2297" s="155" t="s">
        <v>242</v>
      </c>
      <c r="B2297" s="155" t="s">
        <v>557</v>
      </c>
      <c r="C2297" s="155" t="s">
        <v>3729</v>
      </c>
      <c r="D2297" s="155">
        <v>250</v>
      </c>
      <c r="E2297" s="155">
        <v>250</v>
      </c>
      <c r="F2297" s="166">
        <v>41414</v>
      </c>
      <c r="G2297" s="166">
        <v>41417</v>
      </c>
      <c r="H2297" s="157">
        <v>1</v>
      </c>
    </row>
    <row r="2298" spans="1:9" ht="15" customHeight="1" x14ac:dyDescent="0.25">
      <c r="A2298" s="155" t="s">
        <v>559</v>
      </c>
      <c r="B2298" s="155" t="s">
        <v>728</v>
      </c>
      <c r="C2298" s="155" t="s">
        <v>3730</v>
      </c>
      <c r="D2298" s="155">
        <v>10000</v>
      </c>
      <c r="E2298" s="155">
        <v>10032</v>
      </c>
      <c r="F2298" s="166">
        <v>41414</v>
      </c>
      <c r="G2298" s="166">
        <v>41417</v>
      </c>
      <c r="H2298" s="157">
        <v>1</v>
      </c>
    </row>
    <row r="2299" spans="1:9" ht="15" customHeight="1" x14ac:dyDescent="0.25">
      <c r="A2299" s="155" t="s">
        <v>597</v>
      </c>
      <c r="B2299" s="155" t="s">
        <v>1351</v>
      </c>
      <c r="C2299" s="155" t="s">
        <v>3731</v>
      </c>
      <c r="D2299" s="155">
        <v>1000</v>
      </c>
      <c r="E2299" s="155">
        <v>1000</v>
      </c>
      <c r="F2299" s="166">
        <v>41415</v>
      </c>
      <c r="G2299" s="166">
        <v>41418</v>
      </c>
      <c r="H2299" s="157">
        <v>1</v>
      </c>
    </row>
    <row r="2300" spans="1:9" ht="15" customHeight="1" x14ac:dyDescent="0.25">
      <c r="A2300" s="155" t="s">
        <v>65</v>
      </c>
      <c r="B2300" s="155" t="s">
        <v>2994</v>
      </c>
      <c r="C2300" s="155" t="s">
        <v>3732</v>
      </c>
      <c r="D2300" s="155">
        <v>200</v>
      </c>
      <c r="E2300" s="155">
        <v>200</v>
      </c>
      <c r="F2300" s="166">
        <v>41415</v>
      </c>
      <c r="G2300" s="166">
        <v>41428</v>
      </c>
      <c r="H2300" s="157">
        <v>1</v>
      </c>
    </row>
    <row r="2301" spans="1:9" ht="15" customHeight="1" x14ac:dyDescent="0.25">
      <c r="A2301" s="155" t="s">
        <v>731</v>
      </c>
      <c r="B2301" s="155" t="s">
        <v>295</v>
      </c>
      <c r="C2301" s="155" t="s">
        <v>3733</v>
      </c>
      <c r="D2301" s="155">
        <v>25</v>
      </c>
      <c r="E2301" s="155">
        <v>25</v>
      </c>
      <c r="F2301" s="166">
        <v>41415</v>
      </c>
      <c r="G2301" s="166">
        <v>41425</v>
      </c>
      <c r="H2301" s="157">
        <v>1</v>
      </c>
    </row>
    <row r="2302" spans="1:9" ht="15" customHeight="1" x14ac:dyDescent="0.25">
      <c r="A2302" s="155" t="s">
        <v>835</v>
      </c>
      <c r="B2302" s="155" t="s">
        <v>836</v>
      </c>
      <c r="C2302" s="155" t="s">
        <v>3734</v>
      </c>
      <c r="D2302" s="155">
        <v>5</v>
      </c>
      <c r="E2302" s="155">
        <v>5</v>
      </c>
      <c r="F2302" s="166">
        <v>41415</v>
      </c>
      <c r="G2302" s="166">
        <v>41424</v>
      </c>
      <c r="H2302" s="157">
        <v>1</v>
      </c>
    </row>
    <row r="2303" spans="1:9" ht="15" customHeight="1" x14ac:dyDescent="0.25">
      <c r="A2303" s="155" t="s">
        <v>520</v>
      </c>
      <c r="B2303" s="155" t="s">
        <v>1267</v>
      </c>
      <c r="C2303" s="155" t="s">
        <v>3735</v>
      </c>
      <c r="D2303" s="155">
        <v>500</v>
      </c>
      <c r="E2303" s="155">
        <v>500</v>
      </c>
      <c r="F2303" s="166">
        <v>41416</v>
      </c>
      <c r="G2303" s="166">
        <v>41417</v>
      </c>
      <c r="H2303" s="157">
        <v>1</v>
      </c>
      <c r="I2303" s="192" t="s">
        <v>3736</v>
      </c>
    </row>
    <row r="2304" spans="1:9" ht="15" customHeight="1" x14ac:dyDescent="0.25">
      <c r="A2304" s="155" t="s">
        <v>520</v>
      </c>
      <c r="B2304" s="155" t="s">
        <v>1267</v>
      </c>
      <c r="C2304" s="155" t="s">
        <v>3218</v>
      </c>
      <c r="D2304" s="155">
        <v>500</v>
      </c>
      <c r="E2304" s="155">
        <v>500</v>
      </c>
      <c r="F2304" s="166">
        <v>41416</v>
      </c>
      <c r="G2304" s="166" t="s">
        <v>829</v>
      </c>
      <c r="H2304" s="157">
        <v>1</v>
      </c>
    </row>
    <row r="2305" spans="1:9" ht="15" customHeight="1" x14ac:dyDescent="0.25">
      <c r="A2305" s="155" t="s">
        <v>12</v>
      </c>
      <c r="B2305" s="155" t="s">
        <v>2507</v>
      </c>
      <c r="C2305" s="155" t="s">
        <v>3737</v>
      </c>
      <c r="D2305" s="155">
        <v>2</v>
      </c>
      <c r="E2305" s="155">
        <v>2</v>
      </c>
      <c r="F2305" s="166">
        <v>41416</v>
      </c>
      <c r="G2305" s="166">
        <v>41417</v>
      </c>
      <c r="H2305" s="157">
        <v>1</v>
      </c>
      <c r="I2305" s="192" t="s">
        <v>2468</v>
      </c>
    </row>
    <row r="2306" spans="1:9" ht="15" customHeight="1" x14ac:dyDescent="0.25">
      <c r="A2306" s="155" t="s">
        <v>12</v>
      </c>
      <c r="B2306" s="155" t="s">
        <v>490</v>
      </c>
      <c r="C2306" s="155" t="s">
        <v>364</v>
      </c>
      <c r="D2306" s="155">
        <v>2</v>
      </c>
      <c r="E2306" s="155">
        <v>2</v>
      </c>
      <c r="F2306" s="166">
        <v>41416</v>
      </c>
      <c r="G2306" s="166">
        <v>41417</v>
      </c>
      <c r="H2306" s="157">
        <v>1</v>
      </c>
      <c r="I2306" s="192" t="s">
        <v>2468</v>
      </c>
    </row>
    <row r="2307" spans="1:9" ht="15" customHeight="1" x14ac:dyDescent="0.25">
      <c r="A2307" s="155" t="s">
        <v>520</v>
      </c>
      <c r="B2307" s="155" t="s">
        <v>964</v>
      </c>
      <c r="C2307" s="155" t="s">
        <v>3738</v>
      </c>
      <c r="D2307" s="155">
        <v>250</v>
      </c>
      <c r="E2307" s="155">
        <v>250</v>
      </c>
      <c r="F2307" s="166">
        <v>41416</v>
      </c>
      <c r="G2307" s="166" t="s">
        <v>829</v>
      </c>
      <c r="H2307" s="157">
        <v>1</v>
      </c>
    </row>
    <row r="2308" spans="1:9" ht="15" customHeight="1" x14ac:dyDescent="0.25">
      <c r="A2308" s="155" t="s">
        <v>7790</v>
      </c>
      <c r="B2308" s="155" t="s">
        <v>3739</v>
      </c>
      <c r="C2308" s="155" t="s">
        <v>3740</v>
      </c>
      <c r="D2308" s="155">
        <v>8</v>
      </c>
      <c r="E2308" s="155">
        <v>8</v>
      </c>
      <c r="F2308" s="166">
        <v>41417</v>
      </c>
      <c r="G2308" s="166">
        <v>41425</v>
      </c>
      <c r="H2308" s="157">
        <v>1</v>
      </c>
    </row>
    <row r="2309" spans="1:9" ht="15" customHeight="1" x14ac:dyDescent="0.25">
      <c r="A2309" s="155" t="s">
        <v>7790</v>
      </c>
      <c r="B2309" s="155" t="s">
        <v>3741</v>
      </c>
      <c r="C2309" s="155" t="s">
        <v>316</v>
      </c>
      <c r="D2309" s="155">
        <v>5</v>
      </c>
      <c r="E2309" s="155">
        <v>5</v>
      </c>
      <c r="F2309" s="166">
        <v>41417</v>
      </c>
      <c r="G2309" s="166">
        <v>41425</v>
      </c>
      <c r="H2309" s="157">
        <v>1</v>
      </c>
    </row>
    <row r="2310" spans="1:9" ht="15" customHeight="1" x14ac:dyDescent="0.25">
      <c r="A2310" s="155" t="s">
        <v>7790</v>
      </c>
      <c r="B2310" s="155" t="s">
        <v>3742</v>
      </c>
      <c r="C2310" s="155" t="s">
        <v>27</v>
      </c>
      <c r="D2310" s="155">
        <v>50</v>
      </c>
      <c r="E2310" s="155">
        <v>50</v>
      </c>
      <c r="F2310" s="166">
        <v>41417</v>
      </c>
      <c r="G2310" s="166">
        <v>41425</v>
      </c>
      <c r="H2310" s="157">
        <v>1</v>
      </c>
    </row>
    <row r="2311" spans="1:9" ht="15" customHeight="1" x14ac:dyDescent="0.25">
      <c r="A2311" s="155" t="s">
        <v>7790</v>
      </c>
      <c r="B2311" s="155" t="s">
        <v>3743</v>
      </c>
      <c r="C2311" s="155" t="s">
        <v>32</v>
      </c>
      <c r="D2311" s="155">
        <v>12</v>
      </c>
      <c r="E2311" s="155">
        <v>12</v>
      </c>
      <c r="F2311" s="166">
        <v>41417</v>
      </c>
      <c r="G2311" s="166">
        <v>41425</v>
      </c>
      <c r="H2311" s="157">
        <v>1</v>
      </c>
    </row>
    <row r="2312" spans="1:9" ht="15" customHeight="1" x14ac:dyDescent="0.25">
      <c r="A2312" s="155" t="s">
        <v>7790</v>
      </c>
      <c r="B2312" s="155" t="s">
        <v>3744</v>
      </c>
      <c r="C2312" s="155" t="s">
        <v>2480</v>
      </c>
      <c r="D2312" s="155">
        <v>45</v>
      </c>
      <c r="E2312" s="155">
        <v>45</v>
      </c>
      <c r="F2312" s="166">
        <v>41417</v>
      </c>
      <c r="G2312" s="166">
        <v>41425</v>
      </c>
      <c r="H2312" s="157">
        <v>1</v>
      </c>
    </row>
    <row r="2313" spans="1:9" ht="15" customHeight="1" x14ac:dyDescent="0.25">
      <c r="A2313" s="155" t="s">
        <v>2096</v>
      </c>
      <c r="B2313" s="155" t="s">
        <v>2097</v>
      </c>
      <c r="C2313" s="155" t="s">
        <v>3745</v>
      </c>
      <c r="D2313" s="155">
        <v>250</v>
      </c>
      <c r="E2313" s="155">
        <v>252</v>
      </c>
      <c r="F2313" s="166">
        <v>41417</v>
      </c>
      <c r="G2313" s="166">
        <v>41424</v>
      </c>
      <c r="H2313" s="157">
        <v>1</v>
      </c>
    </row>
    <row r="2314" spans="1:9" ht="15" customHeight="1" x14ac:dyDescent="0.25">
      <c r="A2314" s="155" t="s">
        <v>71</v>
      </c>
      <c r="B2314" s="155" t="s">
        <v>3746</v>
      </c>
      <c r="C2314" s="155" t="s">
        <v>3747</v>
      </c>
      <c r="D2314" s="155">
        <v>5</v>
      </c>
      <c r="E2314" s="155">
        <v>5</v>
      </c>
      <c r="F2314" s="166">
        <v>41417</v>
      </c>
      <c r="G2314" s="166">
        <v>41422</v>
      </c>
      <c r="H2314" s="157">
        <v>1</v>
      </c>
    </row>
    <row r="2315" spans="1:9" ht="15" customHeight="1" x14ac:dyDescent="0.25">
      <c r="A2315" s="155" t="s">
        <v>2685</v>
      </c>
      <c r="B2315" s="155" t="s">
        <v>3748</v>
      </c>
      <c r="C2315" s="155" t="s">
        <v>3749</v>
      </c>
      <c r="D2315" s="155">
        <v>5</v>
      </c>
      <c r="E2315" s="155">
        <v>5</v>
      </c>
      <c r="F2315" s="166">
        <v>41417</v>
      </c>
      <c r="G2315" s="166">
        <v>41423</v>
      </c>
      <c r="H2315" s="157">
        <v>1</v>
      </c>
    </row>
    <row r="2316" spans="1:9" ht="15" customHeight="1" x14ac:dyDescent="0.25">
      <c r="A2316" s="155" t="s">
        <v>78</v>
      </c>
      <c r="B2316" s="155" t="s">
        <v>3751</v>
      </c>
      <c r="C2316" s="155" t="s">
        <v>3752</v>
      </c>
      <c r="D2316" s="155">
        <v>4</v>
      </c>
      <c r="E2316" s="155">
        <v>4</v>
      </c>
      <c r="F2316" s="166">
        <v>41418</v>
      </c>
      <c r="G2316" s="166">
        <v>41424</v>
      </c>
      <c r="H2316" s="157">
        <v>1</v>
      </c>
    </row>
    <row r="2317" spans="1:9" ht="15" customHeight="1" x14ac:dyDescent="0.25">
      <c r="A2317" s="155" t="s">
        <v>251</v>
      </c>
      <c r="B2317" s="155" t="s">
        <v>3753</v>
      </c>
      <c r="C2317" s="155" t="s">
        <v>3754</v>
      </c>
      <c r="D2317" s="155">
        <v>20</v>
      </c>
      <c r="E2317" s="155">
        <v>20</v>
      </c>
      <c r="F2317" s="166">
        <v>41418</v>
      </c>
      <c r="G2317" s="166">
        <v>41425</v>
      </c>
      <c r="H2317" s="157">
        <v>1</v>
      </c>
    </row>
    <row r="2318" spans="1:9" ht="15" customHeight="1" x14ac:dyDescent="0.25">
      <c r="A2318" s="155" t="s">
        <v>3494</v>
      </c>
      <c r="B2318" s="155" t="s">
        <v>47</v>
      </c>
      <c r="C2318" s="155" t="s">
        <v>3755</v>
      </c>
      <c r="D2318" s="155">
        <v>100</v>
      </c>
      <c r="E2318" s="155">
        <v>100</v>
      </c>
      <c r="F2318" s="166">
        <v>41418</v>
      </c>
      <c r="G2318" s="166">
        <v>41422</v>
      </c>
      <c r="H2318" s="157">
        <v>1</v>
      </c>
    </row>
    <row r="2319" spans="1:9" ht="15" customHeight="1" x14ac:dyDescent="0.25">
      <c r="A2319" s="155" t="s">
        <v>2844</v>
      </c>
      <c r="B2319" s="155" t="s">
        <v>3756</v>
      </c>
      <c r="C2319" s="155" t="s">
        <v>3757</v>
      </c>
      <c r="D2319" s="155">
        <v>180</v>
      </c>
      <c r="E2319" s="155">
        <v>180</v>
      </c>
      <c r="F2319" s="166">
        <v>41418</v>
      </c>
      <c r="G2319" s="166">
        <v>41424</v>
      </c>
      <c r="H2319" s="157">
        <v>1</v>
      </c>
    </row>
    <row r="2320" spans="1:9" ht="15" customHeight="1" x14ac:dyDescent="0.25">
      <c r="A2320" s="155" t="s">
        <v>7058</v>
      </c>
      <c r="B2320" s="155" t="s">
        <v>264</v>
      </c>
      <c r="C2320" s="155" t="s">
        <v>3758</v>
      </c>
      <c r="D2320" s="155">
        <v>175</v>
      </c>
      <c r="E2320" s="155">
        <v>175</v>
      </c>
      <c r="F2320" s="166">
        <v>41422</v>
      </c>
      <c r="G2320" s="166">
        <v>41424</v>
      </c>
      <c r="H2320" s="157">
        <v>1</v>
      </c>
      <c r="I2320" s="192" t="s">
        <v>3175</v>
      </c>
    </row>
    <row r="2321" spans="1:9" ht="15" customHeight="1" x14ac:dyDescent="0.25">
      <c r="A2321" s="155" t="s">
        <v>3426</v>
      </c>
      <c r="B2321" s="155" t="s">
        <v>3759</v>
      </c>
      <c r="C2321" s="155" t="s">
        <v>3760</v>
      </c>
      <c r="D2321" s="155">
        <v>5</v>
      </c>
      <c r="E2321" s="155">
        <v>5</v>
      </c>
      <c r="F2321" s="166">
        <v>41422</v>
      </c>
      <c r="G2321" s="166">
        <v>41428</v>
      </c>
      <c r="H2321" s="157">
        <v>1</v>
      </c>
    </row>
    <row r="2322" spans="1:9" ht="15" customHeight="1" x14ac:dyDescent="0.25">
      <c r="A2322" s="155" t="s">
        <v>1554</v>
      </c>
      <c r="B2322" s="155" t="s">
        <v>1204</v>
      </c>
      <c r="C2322" s="155" t="s">
        <v>3761</v>
      </c>
      <c r="D2322" s="155">
        <v>150</v>
      </c>
      <c r="E2322" s="155">
        <v>150</v>
      </c>
      <c r="F2322" s="166">
        <v>41422</v>
      </c>
      <c r="G2322" s="166">
        <v>41439</v>
      </c>
      <c r="H2322" s="157">
        <v>1</v>
      </c>
    </row>
    <row r="2323" spans="1:9" ht="15" customHeight="1" x14ac:dyDescent="0.25">
      <c r="A2323" s="155" t="s">
        <v>1554</v>
      </c>
      <c r="B2323" s="155" t="s">
        <v>1181</v>
      </c>
      <c r="C2323" s="155" t="s">
        <v>316</v>
      </c>
      <c r="D2323" s="155">
        <v>150</v>
      </c>
      <c r="E2323" s="155">
        <v>150</v>
      </c>
      <c r="F2323" s="166">
        <v>41422</v>
      </c>
      <c r="G2323" s="166">
        <v>41439</v>
      </c>
      <c r="H2323" s="157">
        <v>1</v>
      </c>
    </row>
    <row r="2324" spans="1:9" ht="15" customHeight="1" x14ac:dyDescent="0.25">
      <c r="A2324" s="155" t="s">
        <v>3762</v>
      </c>
      <c r="B2324" s="155" t="s">
        <v>3763</v>
      </c>
      <c r="C2324" s="155" t="s">
        <v>3764</v>
      </c>
      <c r="D2324" s="155">
        <v>10</v>
      </c>
      <c r="E2324" s="155">
        <v>10</v>
      </c>
      <c r="F2324" s="166">
        <v>41422</v>
      </c>
      <c r="G2324" s="166">
        <v>41430</v>
      </c>
      <c r="H2324" s="157">
        <v>1</v>
      </c>
      <c r="I2324" s="192" t="s">
        <v>3765</v>
      </c>
    </row>
    <row r="2325" spans="1:9" ht="15" customHeight="1" x14ac:dyDescent="0.25">
      <c r="A2325" s="155" t="s">
        <v>597</v>
      </c>
      <c r="B2325" s="155" t="s">
        <v>1589</v>
      </c>
      <c r="C2325" s="155" t="s">
        <v>3766</v>
      </c>
      <c r="D2325" s="155">
        <v>1000</v>
      </c>
      <c r="E2325" s="155">
        <v>900</v>
      </c>
      <c r="F2325" s="166">
        <v>41423</v>
      </c>
      <c r="G2325" s="166">
        <v>41428</v>
      </c>
      <c r="H2325" s="157">
        <v>1</v>
      </c>
      <c r="I2325" s="192" t="s">
        <v>3767</v>
      </c>
    </row>
    <row r="2326" spans="1:9" ht="15" customHeight="1" x14ac:dyDescent="0.25">
      <c r="A2326" s="155" t="s">
        <v>520</v>
      </c>
      <c r="B2326" s="155" t="s">
        <v>1267</v>
      </c>
      <c r="C2326" s="155" t="s">
        <v>3768</v>
      </c>
      <c r="D2326" s="155">
        <v>500</v>
      </c>
      <c r="E2326" s="155">
        <v>500</v>
      </c>
      <c r="F2326" s="166">
        <v>41423</v>
      </c>
      <c r="G2326" s="166" t="s">
        <v>829</v>
      </c>
      <c r="H2326" s="157">
        <v>1</v>
      </c>
    </row>
    <row r="2327" spans="1:9" ht="15" customHeight="1" x14ac:dyDescent="0.25">
      <c r="A2327" s="155" t="s">
        <v>820</v>
      </c>
      <c r="B2327" s="155" t="s">
        <v>3769</v>
      </c>
      <c r="C2327" s="155" t="s">
        <v>3770</v>
      </c>
      <c r="D2327" s="155">
        <v>10</v>
      </c>
      <c r="E2327" s="155">
        <v>10</v>
      </c>
      <c r="F2327" s="166">
        <v>41423</v>
      </c>
      <c r="G2327" s="166">
        <v>41435</v>
      </c>
      <c r="H2327" s="157">
        <v>1</v>
      </c>
    </row>
    <row r="2328" spans="1:9" ht="15" customHeight="1" x14ac:dyDescent="0.25">
      <c r="A2328" s="155" t="s">
        <v>3430</v>
      </c>
      <c r="B2328" s="155" t="s">
        <v>1004</v>
      </c>
      <c r="C2328" s="155" t="s">
        <v>3771</v>
      </c>
      <c r="D2328" s="155">
        <v>100</v>
      </c>
      <c r="E2328" s="155">
        <v>100</v>
      </c>
      <c r="F2328" s="166">
        <v>41424</v>
      </c>
      <c r="G2328" s="166">
        <v>41435</v>
      </c>
      <c r="H2328" s="157">
        <v>1</v>
      </c>
    </row>
    <row r="2329" spans="1:9" ht="15" customHeight="1" x14ac:dyDescent="0.25">
      <c r="A2329" s="155" t="s">
        <v>3430</v>
      </c>
      <c r="B2329" s="155" t="s">
        <v>681</v>
      </c>
      <c r="C2329" s="155" t="s">
        <v>32</v>
      </c>
      <c r="D2329" s="155">
        <v>100</v>
      </c>
      <c r="E2329" s="155">
        <v>100</v>
      </c>
      <c r="F2329" s="166">
        <v>41424</v>
      </c>
      <c r="G2329" s="166">
        <v>41435</v>
      </c>
      <c r="H2329" s="157">
        <v>1</v>
      </c>
    </row>
    <row r="2330" spans="1:9" ht="15" customHeight="1" x14ac:dyDescent="0.25">
      <c r="A2330" s="155" t="s">
        <v>3430</v>
      </c>
      <c r="B2330" s="155" t="s">
        <v>697</v>
      </c>
      <c r="C2330" s="155" t="s">
        <v>166</v>
      </c>
      <c r="D2330" s="155">
        <v>32</v>
      </c>
      <c r="E2330" s="155">
        <v>32</v>
      </c>
      <c r="F2330" s="166">
        <v>41424</v>
      </c>
      <c r="G2330" s="166">
        <v>41435</v>
      </c>
      <c r="H2330" s="157">
        <v>1</v>
      </c>
    </row>
    <row r="2331" spans="1:9" ht="15" customHeight="1" x14ac:dyDescent="0.25">
      <c r="A2331" s="155" t="s">
        <v>71</v>
      </c>
      <c r="B2331" s="155" t="s">
        <v>154</v>
      </c>
      <c r="C2331" s="155" t="s">
        <v>3772</v>
      </c>
      <c r="D2331" s="155">
        <v>5</v>
      </c>
      <c r="E2331" s="155">
        <v>5</v>
      </c>
      <c r="F2331" s="166">
        <v>41424</v>
      </c>
      <c r="G2331" s="166">
        <v>41431</v>
      </c>
      <c r="H2331" s="157">
        <v>1</v>
      </c>
    </row>
    <row r="2332" spans="1:9" ht="15" customHeight="1" x14ac:dyDescent="0.25">
      <c r="A2332" s="155" t="s">
        <v>725</v>
      </c>
      <c r="B2332" s="155" t="s">
        <v>727</v>
      </c>
      <c r="C2332" s="155" t="s">
        <v>3773</v>
      </c>
      <c r="D2332" s="155">
        <v>100</v>
      </c>
      <c r="E2332" s="155">
        <v>100</v>
      </c>
      <c r="F2332" s="166">
        <v>41424</v>
      </c>
      <c r="G2332" s="166">
        <v>41429</v>
      </c>
      <c r="H2332" s="157">
        <v>1</v>
      </c>
    </row>
    <row r="2333" spans="1:9" ht="15" customHeight="1" x14ac:dyDescent="0.25">
      <c r="A2333" s="155" t="s">
        <v>2714</v>
      </c>
      <c r="B2333" s="155" t="s">
        <v>642</v>
      </c>
      <c r="C2333" s="155" t="s">
        <v>3772</v>
      </c>
      <c r="D2333" s="155">
        <v>300</v>
      </c>
      <c r="E2333" s="155">
        <v>300</v>
      </c>
      <c r="F2333" s="166">
        <v>41424</v>
      </c>
      <c r="G2333" s="166">
        <v>41432</v>
      </c>
      <c r="H2333" s="157">
        <v>1</v>
      </c>
    </row>
    <row r="2334" spans="1:9" ht="15" customHeight="1" x14ac:dyDescent="0.25">
      <c r="A2334" s="155" t="s">
        <v>286</v>
      </c>
      <c r="B2334" s="155" t="s">
        <v>3774</v>
      </c>
      <c r="C2334" s="155" t="s">
        <v>3775</v>
      </c>
      <c r="D2334" s="155">
        <v>25</v>
      </c>
      <c r="E2334" s="155">
        <v>25</v>
      </c>
      <c r="F2334" s="166">
        <v>41424</v>
      </c>
      <c r="G2334" s="166">
        <v>41425</v>
      </c>
      <c r="H2334" s="157">
        <v>1</v>
      </c>
    </row>
    <row r="2335" spans="1:9" ht="15" customHeight="1" x14ac:dyDescent="0.25">
      <c r="A2335" s="155" t="s">
        <v>12</v>
      </c>
      <c r="B2335" s="155" t="s">
        <v>156</v>
      </c>
      <c r="C2335" s="155" t="s">
        <v>3776</v>
      </c>
      <c r="D2335" s="155">
        <v>15</v>
      </c>
      <c r="E2335" s="155">
        <v>15</v>
      </c>
      <c r="F2335" s="166">
        <v>41425</v>
      </c>
      <c r="G2335" s="166">
        <v>41430</v>
      </c>
      <c r="H2335" s="157">
        <v>1</v>
      </c>
    </row>
    <row r="2336" spans="1:9" ht="15" customHeight="1" x14ac:dyDescent="0.25">
      <c r="A2336" s="155" t="s">
        <v>3481</v>
      </c>
      <c r="B2336" s="155" t="s">
        <v>149</v>
      </c>
      <c r="C2336" s="155" t="s">
        <v>3777</v>
      </c>
      <c r="D2336" s="155">
        <v>25</v>
      </c>
      <c r="E2336" s="155">
        <v>25</v>
      </c>
      <c r="F2336" s="166">
        <v>41425</v>
      </c>
      <c r="G2336" s="166">
        <v>41428</v>
      </c>
      <c r="H2336" s="157">
        <v>1</v>
      </c>
    </row>
    <row r="2337" spans="1:9" ht="15" customHeight="1" x14ac:dyDescent="0.25">
      <c r="A2337" s="155" t="s">
        <v>638</v>
      </c>
      <c r="B2337" s="155" t="s">
        <v>639</v>
      </c>
      <c r="C2337" s="155" t="s">
        <v>3584</v>
      </c>
      <c r="D2337" s="155">
        <v>1000</v>
      </c>
      <c r="E2337" s="155">
        <v>1000</v>
      </c>
      <c r="F2337" s="166">
        <v>41425</v>
      </c>
      <c r="G2337" s="166">
        <v>41429</v>
      </c>
      <c r="H2337" s="157">
        <v>1</v>
      </c>
    </row>
    <row r="2338" spans="1:9" ht="15" customHeight="1" x14ac:dyDescent="0.25">
      <c r="A2338" s="155" t="s">
        <v>3447</v>
      </c>
      <c r="B2338" s="155" t="s">
        <v>3448</v>
      </c>
      <c r="C2338" s="155" t="s">
        <v>3449</v>
      </c>
      <c r="D2338" s="155">
        <v>252</v>
      </c>
      <c r="E2338" s="155">
        <v>252</v>
      </c>
      <c r="F2338" s="166">
        <v>41425</v>
      </c>
      <c r="G2338" s="166">
        <v>41430</v>
      </c>
      <c r="H2338" s="157">
        <v>1</v>
      </c>
    </row>
    <row r="2339" spans="1:9" ht="15" customHeight="1" x14ac:dyDescent="0.25">
      <c r="A2339" s="155" t="s">
        <v>512</v>
      </c>
      <c r="B2339" s="155" t="s">
        <v>2718</v>
      </c>
      <c r="C2339" s="155" t="s">
        <v>3778</v>
      </c>
      <c r="D2339" s="155">
        <v>13</v>
      </c>
      <c r="E2339" s="155">
        <v>13</v>
      </c>
      <c r="F2339" s="166">
        <v>41425</v>
      </c>
      <c r="G2339" s="166">
        <v>41430</v>
      </c>
      <c r="H2339" s="157">
        <v>1</v>
      </c>
    </row>
    <row r="2340" spans="1:9" ht="15" customHeight="1" x14ac:dyDescent="0.25">
      <c r="A2340" s="155" t="s">
        <v>1536</v>
      </c>
      <c r="B2340" s="155" t="s">
        <v>3276</v>
      </c>
      <c r="C2340" s="155" t="s">
        <v>3779</v>
      </c>
      <c r="D2340" s="155">
        <v>10</v>
      </c>
      <c r="E2340" s="155">
        <v>10</v>
      </c>
      <c r="F2340" s="166">
        <v>41425</v>
      </c>
      <c r="G2340" s="166">
        <v>41428</v>
      </c>
      <c r="H2340" s="157">
        <v>1</v>
      </c>
    </row>
    <row r="2341" spans="1:9" ht="15" customHeight="1" x14ac:dyDescent="0.25">
      <c r="A2341" s="155" t="s">
        <v>12</v>
      </c>
      <c r="B2341" s="155" t="s">
        <v>2353</v>
      </c>
      <c r="C2341" s="155" t="s">
        <v>3780</v>
      </c>
      <c r="D2341" s="155">
        <v>10</v>
      </c>
      <c r="E2341" s="155">
        <v>10</v>
      </c>
      <c r="F2341" s="166">
        <v>41425</v>
      </c>
      <c r="G2341" s="166">
        <v>41428</v>
      </c>
      <c r="H2341" s="157">
        <v>1</v>
      </c>
    </row>
    <row r="2342" spans="1:9" ht="15" customHeight="1" x14ac:dyDescent="0.25">
      <c r="A2342" s="155" t="s">
        <v>71</v>
      </c>
      <c r="B2342" s="155" t="s">
        <v>2730</v>
      </c>
      <c r="C2342" s="155" t="s">
        <v>3781</v>
      </c>
      <c r="D2342" s="155">
        <v>5</v>
      </c>
      <c r="E2342" s="155">
        <v>5</v>
      </c>
      <c r="F2342" s="166">
        <v>41425</v>
      </c>
      <c r="G2342" s="166">
        <v>41431</v>
      </c>
      <c r="H2342" s="157">
        <v>1</v>
      </c>
    </row>
    <row r="2343" spans="1:9" ht="15" customHeight="1" x14ac:dyDescent="0.25">
      <c r="A2343" s="155" t="s">
        <v>242</v>
      </c>
      <c r="B2343" s="155" t="s">
        <v>3782</v>
      </c>
      <c r="C2343" s="155" t="s">
        <v>3783</v>
      </c>
      <c r="D2343" s="155">
        <v>500</v>
      </c>
      <c r="E2343" s="155">
        <v>500</v>
      </c>
      <c r="F2343" s="166">
        <v>41425</v>
      </c>
      <c r="G2343" s="166">
        <v>41428</v>
      </c>
      <c r="H2343" s="157">
        <v>1</v>
      </c>
    </row>
    <row r="2344" spans="1:9" ht="15" customHeight="1" x14ac:dyDescent="0.25">
      <c r="A2344" s="155" t="s">
        <v>12</v>
      </c>
      <c r="B2344" s="155" t="s">
        <v>1233</v>
      </c>
      <c r="C2344" s="155" t="s">
        <v>3786</v>
      </c>
      <c r="D2344" s="155">
        <v>25</v>
      </c>
      <c r="E2344" s="155">
        <v>25</v>
      </c>
      <c r="F2344" s="166">
        <v>41428</v>
      </c>
      <c r="G2344" s="166">
        <v>41431</v>
      </c>
      <c r="H2344" s="157">
        <v>1</v>
      </c>
    </row>
    <row r="2345" spans="1:9" ht="15" customHeight="1" x14ac:dyDescent="0.25">
      <c r="A2345" s="155" t="s">
        <v>12</v>
      </c>
      <c r="B2345" s="155" t="s">
        <v>2497</v>
      </c>
      <c r="C2345" s="155" t="s">
        <v>364</v>
      </c>
      <c r="D2345" s="155">
        <v>15</v>
      </c>
      <c r="E2345" s="155">
        <v>15</v>
      </c>
      <c r="F2345" s="166">
        <v>41428</v>
      </c>
      <c r="G2345" s="166">
        <v>41431</v>
      </c>
      <c r="H2345" s="157">
        <v>1</v>
      </c>
    </row>
    <row r="2346" spans="1:9" ht="15" customHeight="1" x14ac:dyDescent="0.25">
      <c r="A2346" s="155" t="s">
        <v>12</v>
      </c>
      <c r="B2346" s="155" t="s">
        <v>13</v>
      </c>
      <c r="C2346" s="155" t="s">
        <v>161</v>
      </c>
      <c r="D2346" s="155">
        <v>10</v>
      </c>
      <c r="E2346" s="155">
        <v>10</v>
      </c>
      <c r="F2346" s="166">
        <v>41428</v>
      </c>
      <c r="G2346" s="166">
        <v>41431</v>
      </c>
      <c r="H2346" s="157">
        <v>1</v>
      </c>
    </row>
    <row r="2347" spans="1:9" ht="15" customHeight="1" x14ac:dyDescent="0.25">
      <c r="A2347" s="155" t="s">
        <v>12</v>
      </c>
      <c r="B2347" s="155" t="s">
        <v>1016</v>
      </c>
      <c r="C2347" s="155" t="s">
        <v>316</v>
      </c>
      <c r="D2347" s="155">
        <v>15</v>
      </c>
      <c r="E2347" s="155">
        <v>15</v>
      </c>
      <c r="F2347" s="166">
        <v>41428</v>
      </c>
      <c r="G2347" s="166">
        <v>41431</v>
      </c>
      <c r="H2347" s="157">
        <v>1</v>
      </c>
    </row>
    <row r="2348" spans="1:9" ht="15" customHeight="1" x14ac:dyDescent="0.25">
      <c r="A2348" s="155" t="s">
        <v>12</v>
      </c>
      <c r="B2348" s="155" t="s">
        <v>15</v>
      </c>
      <c r="C2348" s="155" t="s">
        <v>32</v>
      </c>
      <c r="D2348" s="155">
        <v>15</v>
      </c>
      <c r="E2348" s="155">
        <v>15</v>
      </c>
      <c r="F2348" s="166">
        <v>41428</v>
      </c>
      <c r="G2348" s="166">
        <v>41431</v>
      </c>
      <c r="H2348" s="157">
        <v>1</v>
      </c>
    </row>
    <row r="2349" spans="1:9" ht="15" customHeight="1" x14ac:dyDescent="0.25">
      <c r="A2349" s="155" t="s">
        <v>973</v>
      </c>
      <c r="B2349" s="155" t="s">
        <v>134</v>
      </c>
      <c r="C2349" s="155" t="s">
        <v>3787</v>
      </c>
      <c r="D2349" s="155">
        <v>180</v>
      </c>
      <c r="E2349" s="155">
        <v>191</v>
      </c>
      <c r="F2349" s="166">
        <v>41428</v>
      </c>
      <c r="G2349" s="166">
        <v>41432</v>
      </c>
      <c r="H2349" s="157">
        <v>1</v>
      </c>
    </row>
    <row r="2350" spans="1:9" ht="15" customHeight="1" x14ac:dyDescent="0.25">
      <c r="A2350" s="155" t="s">
        <v>973</v>
      </c>
      <c r="B2350" s="155" t="s">
        <v>134</v>
      </c>
      <c r="C2350" s="155" t="s">
        <v>3788</v>
      </c>
      <c r="D2350" s="155">
        <v>240</v>
      </c>
      <c r="E2350" s="155">
        <v>240</v>
      </c>
      <c r="F2350" s="166">
        <v>41428</v>
      </c>
      <c r="G2350" s="166">
        <v>41432</v>
      </c>
      <c r="H2350" s="157">
        <v>1</v>
      </c>
    </row>
    <row r="2351" spans="1:9" ht="15" customHeight="1" x14ac:dyDescent="0.25">
      <c r="A2351" s="155" t="s">
        <v>911</v>
      </c>
      <c r="B2351" s="155" t="s">
        <v>912</v>
      </c>
      <c r="C2351" s="155" t="s">
        <v>3789</v>
      </c>
      <c r="D2351" s="155">
        <v>500</v>
      </c>
      <c r="E2351" s="155">
        <v>500</v>
      </c>
      <c r="F2351" s="166">
        <v>41428</v>
      </c>
      <c r="G2351" s="166">
        <v>41429</v>
      </c>
      <c r="H2351" s="157">
        <v>1</v>
      </c>
      <c r="I2351" s="192" t="s">
        <v>214</v>
      </c>
    </row>
    <row r="2352" spans="1:9" ht="15" customHeight="1" x14ac:dyDescent="0.25">
      <c r="A2352" s="155" t="s">
        <v>42</v>
      </c>
      <c r="B2352" s="155" t="s">
        <v>3790</v>
      </c>
      <c r="C2352" s="155" t="s">
        <v>3791</v>
      </c>
      <c r="D2352" s="155">
        <v>50</v>
      </c>
      <c r="E2352" s="155">
        <v>50</v>
      </c>
      <c r="F2352" s="166">
        <v>41429</v>
      </c>
      <c r="G2352" s="166">
        <v>41431</v>
      </c>
      <c r="H2352" s="157">
        <v>1</v>
      </c>
    </row>
    <row r="2353" spans="1:9" ht="15" customHeight="1" x14ac:dyDescent="0.25">
      <c r="A2353" s="155" t="s">
        <v>29</v>
      </c>
      <c r="B2353" s="155" t="s">
        <v>2267</v>
      </c>
      <c r="C2353" s="155" t="s">
        <v>3792</v>
      </c>
      <c r="D2353" s="155">
        <v>200</v>
      </c>
      <c r="E2353" s="155">
        <v>200</v>
      </c>
      <c r="F2353" s="166">
        <v>41429</v>
      </c>
      <c r="G2353" s="166">
        <v>41435</v>
      </c>
      <c r="H2353" s="157">
        <v>1</v>
      </c>
    </row>
    <row r="2354" spans="1:9" ht="15" customHeight="1" x14ac:dyDescent="0.25">
      <c r="A2354" s="155" t="s">
        <v>3437</v>
      </c>
      <c r="B2354" s="155" t="s">
        <v>3793</v>
      </c>
      <c r="C2354" s="155" t="s">
        <v>3794</v>
      </c>
      <c r="D2354" s="155">
        <v>50</v>
      </c>
      <c r="E2354" s="155">
        <v>50</v>
      </c>
      <c r="F2354" s="166">
        <v>41429</v>
      </c>
      <c r="G2354" s="166">
        <v>41431</v>
      </c>
      <c r="H2354" s="157">
        <v>1</v>
      </c>
      <c r="I2354" s="192" t="s">
        <v>3795</v>
      </c>
    </row>
    <row r="2355" spans="1:9" ht="15" customHeight="1" x14ac:dyDescent="0.25">
      <c r="A2355" s="155" t="s">
        <v>3796</v>
      </c>
      <c r="B2355" s="155" t="s">
        <v>3797</v>
      </c>
      <c r="C2355" s="155" t="s">
        <v>3798</v>
      </c>
      <c r="D2355" s="155">
        <v>6</v>
      </c>
      <c r="E2355" s="155">
        <v>6</v>
      </c>
      <c r="F2355" s="166">
        <v>41429</v>
      </c>
      <c r="G2355" s="166">
        <v>41431</v>
      </c>
      <c r="H2355" s="157">
        <v>1</v>
      </c>
      <c r="I2355" s="192" t="s">
        <v>1546</v>
      </c>
    </row>
    <row r="2356" spans="1:9" ht="15" customHeight="1" x14ac:dyDescent="0.25">
      <c r="A2356" s="155" t="s">
        <v>2747</v>
      </c>
      <c r="B2356" s="155" t="s">
        <v>2667</v>
      </c>
      <c r="C2356" s="155" t="s">
        <v>3799</v>
      </c>
      <c r="D2356" s="155">
        <v>25</v>
      </c>
      <c r="E2356" s="155">
        <v>25</v>
      </c>
      <c r="F2356" s="166">
        <v>41430</v>
      </c>
      <c r="G2356" s="166">
        <v>41432</v>
      </c>
      <c r="H2356" s="157">
        <v>1</v>
      </c>
    </row>
    <row r="2357" spans="1:9" ht="15" customHeight="1" x14ac:dyDescent="0.25">
      <c r="A2357" s="155" t="s">
        <v>1463</v>
      </c>
      <c r="B2357" s="155" t="s">
        <v>3800</v>
      </c>
      <c r="C2357" s="155" t="s">
        <v>3801</v>
      </c>
      <c r="D2357" s="155">
        <v>25</v>
      </c>
      <c r="E2357" s="155">
        <v>24</v>
      </c>
      <c r="F2357" s="166">
        <v>41430</v>
      </c>
      <c r="G2357" s="166">
        <v>41440</v>
      </c>
      <c r="H2357" s="157">
        <v>1</v>
      </c>
      <c r="I2357" s="192" t="s">
        <v>3795</v>
      </c>
    </row>
    <row r="2358" spans="1:9" ht="15" customHeight="1" x14ac:dyDescent="0.25">
      <c r="A2358" s="155" t="s">
        <v>1463</v>
      </c>
      <c r="B2358" s="155" t="s">
        <v>3802</v>
      </c>
      <c r="C2358" s="155" t="s">
        <v>316</v>
      </c>
      <c r="D2358" s="155">
        <v>25</v>
      </c>
      <c r="E2358" s="155">
        <v>24</v>
      </c>
      <c r="F2358" s="166">
        <v>41430</v>
      </c>
      <c r="G2358" s="166">
        <v>41440</v>
      </c>
      <c r="H2358" s="157">
        <v>1</v>
      </c>
      <c r="I2358" s="192" t="s">
        <v>3795</v>
      </c>
    </row>
    <row r="2359" spans="1:9" ht="15" customHeight="1" x14ac:dyDescent="0.25">
      <c r="A2359" s="155" t="s">
        <v>3803</v>
      </c>
      <c r="B2359" s="155" t="s">
        <v>1067</v>
      </c>
      <c r="C2359" s="155" t="s">
        <v>3804</v>
      </c>
      <c r="D2359" s="155">
        <v>100</v>
      </c>
      <c r="E2359" s="155">
        <v>100</v>
      </c>
      <c r="F2359" s="166">
        <v>41430</v>
      </c>
      <c r="G2359" s="166">
        <v>41435</v>
      </c>
      <c r="H2359" s="157">
        <v>1</v>
      </c>
    </row>
    <row r="2360" spans="1:9" ht="15" customHeight="1" x14ac:dyDescent="0.25">
      <c r="A2360" s="155" t="s">
        <v>3303</v>
      </c>
      <c r="B2360" s="155" t="s">
        <v>3303</v>
      </c>
      <c r="C2360" s="155" t="s">
        <v>3805</v>
      </c>
      <c r="D2360" s="155">
        <v>5</v>
      </c>
      <c r="E2360" s="155">
        <v>5</v>
      </c>
      <c r="F2360" s="166">
        <v>41430</v>
      </c>
      <c r="G2360" s="166">
        <v>41431</v>
      </c>
      <c r="H2360" s="157">
        <v>1</v>
      </c>
      <c r="I2360" s="192" t="s">
        <v>1524</v>
      </c>
    </row>
    <row r="2361" spans="1:9" ht="15" customHeight="1" x14ac:dyDescent="0.25">
      <c r="A2361" s="155" t="s">
        <v>638</v>
      </c>
      <c r="B2361" s="155" t="s">
        <v>639</v>
      </c>
      <c r="C2361" s="155" t="s">
        <v>3808</v>
      </c>
      <c r="D2361" s="155">
        <v>1000</v>
      </c>
      <c r="E2361" s="155">
        <v>1000</v>
      </c>
      <c r="F2361" s="166">
        <v>41431</v>
      </c>
      <c r="G2361" s="166">
        <v>41435</v>
      </c>
      <c r="H2361" s="157">
        <v>1</v>
      </c>
    </row>
    <row r="2362" spans="1:9" ht="15" customHeight="1" x14ac:dyDescent="0.25">
      <c r="A2362" s="155" t="s">
        <v>544</v>
      </c>
      <c r="B2362" s="155" t="s">
        <v>347</v>
      </c>
      <c r="C2362" s="155" t="s">
        <v>3809</v>
      </c>
      <c r="D2362" s="155">
        <v>390</v>
      </c>
      <c r="E2362" s="155">
        <v>390</v>
      </c>
      <c r="F2362" s="166">
        <v>41431</v>
      </c>
      <c r="G2362" s="166">
        <v>41437</v>
      </c>
      <c r="H2362" s="157">
        <v>1</v>
      </c>
    </row>
    <row r="2363" spans="1:9" ht="15" customHeight="1" x14ac:dyDescent="0.25">
      <c r="A2363" s="155" t="s">
        <v>12</v>
      </c>
      <c r="B2363" s="155" t="s">
        <v>535</v>
      </c>
      <c r="C2363" s="155" t="s">
        <v>3810</v>
      </c>
      <c r="D2363" s="155">
        <v>10</v>
      </c>
      <c r="E2363" s="155">
        <v>10</v>
      </c>
      <c r="F2363" s="166">
        <v>41431</v>
      </c>
      <c r="G2363" s="166">
        <v>41436</v>
      </c>
      <c r="H2363" s="157">
        <v>1</v>
      </c>
    </row>
    <row r="2364" spans="1:9" ht="15" customHeight="1" x14ac:dyDescent="0.25">
      <c r="A2364" s="155" t="s">
        <v>12</v>
      </c>
      <c r="B2364" s="155" t="s">
        <v>13</v>
      </c>
      <c r="C2364" s="155" t="s">
        <v>3811</v>
      </c>
      <c r="D2364" s="155">
        <v>20</v>
      </c>
      <c r="E2364" s="155">
        <v>20</v>
      </c>
      <c r="F2364" s="166">
        <v>41431</v>
      </c>
      <c r="G2364" s="166">
        <v>41432</v>
      </c>
      <c r="H2364" s="157">
        <v>1</v>
      </c>
    </row>
    <row r="2365" spans="1:9" ht="15" customHeight="1" x14ac:dyDescent="0.25">
      <c r="A2365" s="155" t="s">
        <v>3812</v>
      </c>
      <c r="B2365" s="155" t="s">
        <v>3813</v>
      </c>
      <c r="C2365" s="155" t="s">
        <v>3814</v>
      </c>
      <c r="D2365" s="155">
        <v>75</v>
      </c>
      <c r="E2365" s="155">
        <v>75</v>
      </c>
      <c r="F2365" s="166">
        <v>41432</v>
      </c>
      <c r="G2365" s="166">
        <v>41432</v>
      </c>
      <c r="H2365" s="157">
        <v>1</v>
      </c>
      <c r="I2365" s="192" t="s">
        <v>214</v>
      </c>
    </row>
    <row r="2366" spans="1:9" ht="15" customHeight="1" x14ac:dyDescent="0.25">
      <c r="A2366" s="155" t="s">
        <v>3812</v>
      </c>
      <c r="B2366" s="155" t="s">
        <v>3815</v>
      </c>
      <c r="C2366" s="155" t="s">
        <v>364</v>
      </c>
      <c r="D2366" s="155">
        <v>75</v>
      </c>
      <c r="E2366" s="155">
        <v>75</v>
      </c>
      <c r="F2366" s="166">
        <v>41432</v>
      </c>
      <c r="G2366" s="166">
        <v>41432</v>
      </c>
      <c r="H2366" s="157">
        <v>1</v>
      </c>
      <c r="I2366" s="192" t="s">
        <v>214</v>
      </c>
    </row>
    <row r="2367" spans="1:9" ht="15" customHeight="1" x14ac:dyDescent="0.25">
      <c r="A2367" s="155" t="s">
        <v>71</v>
      </c>
      <c r="B2367" s="155" t="s">
        <v>2957</v>
      </c>
      <c r="C2367" s="155" t="s">
        <v>3816</v>
      </c>
      <c r="D2367" s="155">
        <v>5</v>
      </c>
      <c r="E2367" s="155">
        <v>5</v>
      </c>
      <c r="F2367" s="166">
        <v>41432</v>
      </c>
      <c r="G2367" s="166">
        <v>41435</v>
      </c>
      <c r="H2367" s="157">
        <v>1</v>
      </c>
    </row>
    <row r="2368" spans="1:9" ht="15" customHeight="1" x14ac:dyDescent="0.25">
      <c r="A2368" s="155" t="s">
        <v>3817</v>
      </c>
      <c r="B2368" s="155" t="s">
        <v>3338</v>
      </c>
      <c r="C2368" s="155" t="s">
        <v>3818</v>
      </c>
      <c r="D2368" s="155">
        <v>25</v>
      </c>
      <c r="E2368" s="155">
        <v>25</v>
      </c>
      <c r="F2368" s="166">
        <v>41432</v>
      </c>
      <c r="G2368" s="166">
        <v>41435</v>
      </c>
      <c r="H2368" s="157">
        <v>1</v>
      </c>
    </row>
    <row r="2369" spans="1:9" ht="15" customHeight="1" x14ac:dyDescent="0.25">
      <c r="A2369" s="155" t="s">
        <v>36</v>
      </c>
      <c r="B2369" s="155" t="s">
        <v>1874</v>
      </c>
      <c r="C2369" s="155" t="s">
        <v>3820</v>
      </c>
      <c r="D2369" s="155">
        <v>50</v>
      </c>
      <c r="E2369" s="155">
        <v>54</v>
      </c>
      <c r="F2369" s="166">
        <v>41435</v>
      </c>
      <c r="G2369" s="166">
        <v>41436</v>
      </c>
      <c r="H2369" s="157">
        <v>1</v>
      </c>
    </row>
    <row r="2370" spans="1:9" ht="15" customHeight="1" x14ac:dyDescent="0.25">
      <c r="A2370" s="155" t="s">
        <v>36</v>
      </c>
      <c r="B2370" s="155" t="s">
        <v>812</v>
      </c>
      <c r="C2370" s="155" t="s">
        <v>364</v>
      </c>
      <c r="D2370" s="155">
        <v>50</v>
      </c>
      <c r="E2370" s="155">
        <v>56</v>
      </c>
      <c r="F2370" s="166">
        <v>41435</v>
      </c>
      <c r="G2370" s="166">
        <v>41436</v>
      </c>
      <c r="H2370" s="157">
        <v>1</v>
      </c>
    </row>
    <row r="2371" spans="1:9" ht="15" customHeight="1" x14ac:dyDescent="0.25">
      <c r="A2371" s="155" t="s">
        <v>36</v>
      </c>
      <c r="B2371" s="155" t="s">
        <v>1664</v>
      </c>
      <c r="C2371" s="155" t="s">
        <v>161</v>
      </c>
      <c r="D2371" s="155">
        <v>50</v>
      </c>
      <c r="E2371" s="155">
        <v>54</v>
      </c>
      <c r="F2371" s="166">
        <v>41435</v>
      </c>
      <c r="G2371" s="166">
        <v>41436</v>
      </c>
      <c r="H2371" s="157">
        <v>1</v>
      </c>
    </row>
    <row r="2372" spans="1:9" ht="15" customHeight="1" x14ac:dyDescent="0.25">
      <c r="A2372" s="155" t="s">
        <v>36</v>
      </c>
      <c r="B2372" s="155" t="s">
        <v>3819</v>
      </c>
      <c r="C2372" s="155" t="s">
        <v>316</v>
      </c>
      <c r="D2372" s="155">
        <v>50</v>
      </c>
      <c r="E2372" s="155">
        <v>54</v>
      </c>
      <c r="F2372" s="166">
        <v>41435</v>
      </c>
      <c r="G2372" s="166">
        <v>41436</v>
      </c>
      <c r="H2372" s="157">
        <v>1</v>
      </c>
    </row>
    <row r="2373" spans="1:9" ht="15" customHeight="1" x14ac:dyDescent="0.25">
      <c r="A2373" s="155" t="s">
        <v>29</v>
      </c>
      <c r="B2373" s="155" t="s">
        <v>614</v>
      </c>
      <c r="C2373" s="155" t="s">
        <v>3821</v>
      </c>
      <c r="D2373" s="155">
        <v>50</v>
      </c>
      <c r="E2373" s="155">
        <v>58</v>
      </c>
      <c r="F2373" s="166">
        <v>41435</v>
      </c>
      <c r="G2373" s="166">
        <v>41442</v>
      </c>
      <c r="H2373" s="157">
        <v>1</v>
      </c>
    </row>
    <row r="2374" spans="1:9" ht="15" customHeight="1" x14ac:dyDescent="0.25">
      <c r="A2374" s="155" t="s">
        <v>71</v>
      </c>
      <c r="B2374" s="155" t="s">
        <v>1550</v>
      </c>
      <c r="C2374" s="155" t="s">
        <v>3822</v>
      </c>
      <c r="D2374" s="155">
        <v>5</v>
      </c>
      <c r="E2374" s="155">
        <v>5</v>
      </c>
      <c r="F2374" s="166">
        <v>41435</v>
      </c>
      <c r="G2374" s="166">
        <v>41443</v>
      </c>
      <c r="H2374" s="157">
        <v>1</v>
      </c>
    </row>
    <row r="2375" spans="1:9" ht="15" customHeight="1" x14ac:dyDescent="0.25">
      <c r="A2375" s="155" t="s">
        <v>1366</v>
      </c>
      <c r="B2375" s="155" t="s">
        <v>1367</v>
      </c>
      <c r="C2375" s="155" t="s">
        <v>3823</v>
      </c>
      <c r="D2375" s="155">
        <v>50</v>
      </c>
      <c r="E2375" s="155">
        <v>50</v>
      </c>
      <c r="F2375" s="166">
        <v>41435</v>
      </c>
      <c r="G2375" s="166">
        <v>41423</v>
      </c>
      <c r="H2375" s="157">
        <v>1</v>
      </c>
    </row>
    <row r="2376" spans="1:9" ht="15" customHeight="1" x14ac:dyDescent="0.25">
      <c r="A2376" s="155" t="s">
        <v>3303</v>
      </c>
      <c r="B2376" s="155" t="s">
        <v>1696</v>
      </c>
      <c r="C2376" s="155" t="s">
        <v>3824</v>
      </c>
      <c r="D2376" s="155">
        <v>3</v>
      </c>
      <c r="E2376" s="155">
        <v>3</v>
      </c>
      <c r="F2376" s="166">
        <v>41435</v>
      </c>
      <c r="G2376" s="166">
        <v>41438</v>
      </c>
      <c r="H2376" s="157">
        <v>1</v>
      </c>
    </row>
    <row r="2377" spans="1:9" ht="15" customHeight="1" x14ac:dyDescent="0.25">
      <c r="A2377" s="155" t="s">
        <v>2714</v>
      </c>
      <c r="B2377" s="155" t="s">
        <v>2066</v>
      </c>
      <c r="C2377" s="155" t="s">
        <v>3825</v>
      </c>
      <c r="D2377" s="155">
        <v>1000</v>
      </c>
      <c r="E2377" s="155">
        <v>1000</v>
      </c>
      <c r="F2377" s="166">
        <v>41435</v>
      </c>
      <c r="G2377" s="166">
        <v>41437</v>
      </c>
      <c r="H2377" s="157">
        <v>1</v>
      </c>
    </row>
    <row r="2378" spans="1:9" ht="15" customHeight="1" x14ac:dyDescent="0.25">
      <c r="A2378" s="155" t="s">
        <v>251</v>
      </c>
      <c r="B2378" s="155" t="s">
        <v>1277</v>
      </c>
      <c r="C2378" s="155" t="s">
        <v>3826</v>
      </c>
      <c r="D2378" s="155">
        <v>100</v>
      </c>
      <c r="E2378" s="155">
        <v>100</v>
      </c>
      <c r="F2378" s="166">
        <v>41435</v>
      </c>
      <c r="G2378" s="166">
        <v>41442</v>
      </c>
      <c r="H2378" s="157">
        <v>1</v>
      </c>
    </row>
    <row r="2379" spans="1:9" ht="15" customHeight="1" x14ac:dyDescent="0.25">
      <c r="A2379" s="155" t="s">
        <v>1386</v>
      </c>
      <c r="B2379" s="155" t="s">
        <v>3269</v>
      </c>
      <c r="C2379" s="155" t="s">
        <v>3827</v>
      </c>
      <c r="D2379" s="155">
        <v>5</v>
      </c>
      <c r="E2379" s="155">
        <v>5</v>
      </c>
      <c r="F2379" s="166">
        <v>41435</v>
      </c>
      <c r="G2379" s="166">
        <v>41435</v>
      </c>
      <c r="H2379" s="157">
        <v>1</v>
      </c>
      <c r="I2379" s="192" t="s">
        <v>214</v>
      </c>
    </row>
    <row r="2380" spans="1:9" ht="15" customHeight="1" x14ac:dyDescent="0.25">
      <c r="A2380" s="155" t="s">
        <v>3481</v>
      </c>
      <c r="B2380" s="155" t="s">
        <v>255</v>
      </c>
      <c r="C2380" s="155" t="s">
        <v>3828</v>
      </c>
      <c r="D2380" s="155">
        <v>50</v>
      </c>
      <c r="E2380" s="155">
        <v>50</v>
      </c>
      <c r="F2380" s="166">
        <v>41436</v>
      </c>
      <c r="G2380" s="166">
        <v>41442</v>
      </c>
      <c r="H2380" s="157">
        <v>1</v>
      </c>
    </row>
    <row r="2381" spans="1:9" ht="15" customHeight="1" x14ac:dyDescent="0.25">
      <c r="A2381" s="155" t="s">
        <v>3829</v>
      </c>
      <c r="B2381" s="155" t="s">
        <v>3830</v>
      </c>
      <c r="C2381" s="155" t="s">
        <v>3831</v>
      </c>
      <c r="D2381" s="155">
        <v>25</v>
      </c>
      <c r="E2381" s="155">
        <v>25</v>
      </c>
      <c r="F2381" s="166">
        <v>41436</v>
      </c>
      <c r="G2381" s="166">
        <v>41436</v>
      </c>
      <c r="H2381" s="157">
        <v>1</v>
      </c>
      <c r="I2381" s="192" t="s">
        <v>214</v>
      </c>
    </row>
    <row r="2382" spans="1:9" ht="15" customHeight="1" x14ac:dyDescent="0.25">
      <c r="A2382" s="155" t="s">
        <v>71</v>
      </c>
      <c r="B2382" s="155" t="s">
        <v>154</v>
      </c>
      <c r="C2382" s="155" t="s">
        <v>3832</v>
      </c>
      <c r="D2382" s="155">
        <v>25</v>
      </c>
      <c r="E2382" s="155">
        <v>25</v>
      </c>
      <c r="F2382" s="166">
        <v>41436</v>
      </c>
      <c r="G2382" s="166">
        <v>41442</v>
      </c>
      <c r="H2382" s="157">
        <v>1</v>
      </c>
    </row>
    <row r="2383" spans="1:9" ht="15" customHeight="1" x14ac:dyDescent="0.25">
      <c r="A2383" s="155" t="s">
        <v>245</v>
      </c>
      <c r="B2383" s="155" t="s">
        <v>1541</v>
      </c>
      <c r="C2383" s="155" t="s">
        <v>3833</v>
      </c>
      <c r="D2383" s="155">
        <v>100</v>
      </c>
      <c r="E2383" s="155">
        <v>100</v>
      </c>
      <c r="F2383" s="166">
        <v>41436</v>
      </c>
      <c r="G2383" s="166">
        <v>41439</v>
      </c>
      <c r="H2383" s="157">
        <v>1</v>
      </c>
    </row>
    <row r="2384" spans="1:9" ht="15" customHeight="1" x14ac:dyDescent="0.25">
      <c r="A2384" s="155" t="s">
        <v>3481</v>
      </c>
      <c r="B2384" s="155" t="s">
        <v>3609</v>
      </c>
      <c r="C2384" s="155" t="s">
        <v>3834</v>
      </c>
      <c r="D2384" s="155">
        <v>50</v>
      </c>
      <c r="E2384" s="155">
        <v>50</v>
      </c>
      <c r="F2384" s="166">
        <v>41436</v>
      </c>
      <c r="G2384" s="166">
        <v>41437</v>
      </c>
      <c r="H2384" s="157">
        <v>1</v>
      </c>
    </row>
    <row r="2385" spans="1:9" ht="15" customHeight="1" x14ac:dyDescent="0.25">
      <c r="A2385" s="155" t="s">
        <v>3835</v>
      </c>
      <c r="B2385" s="155" t="s">
        <v>3836</v>
      </c>
      <c r="C2385" s="155" t="s">
        <v>3837</v>
      </c>
      <c r="D2385" s="155">
        <v>200</v>
      </c>
      <c r="E2385" s="155">
        <v>200</v>
      </c>
      <c r="F2385" s="166">
        <v>41436</v>
      </c>
      <c r="G2385" s="166">
        <v>41439</v>
      </c>
      <c r="H2385" s="157">
        <v>1</v>
      </c>
    </row>
    <row r="2386" spans="1:9" ht="15" customHeight="1" x14ac:dyDescent="0.25">
      <c r="A2386" s="155" t="s">
        <v>286</v>
      </c>
      <c r="B2386" s="155" t="s">
        <v>3065</v>
      </c>
      <c r="C2386" s="155" t="s">
        <v>3838</v>
      </c>
      <c r="D2386" s="155">
        <v>100</v>
      </c>
      <c r="E2386" s="155">
        <v>100</v>
      </c>
      <c r="F2386" s="166">
        <v>41436</v>
      </c>
      <c r="G2386" s="166">
        <v>41439</v>
      </c>
      <c r="H2386" s="157">
        <v>1</v>
      </c>
    </row>
    <row r="2387" spans="1:9" ht="15" customHeight="1" x14ac:dyDescent="0.25">
      <c r="A2387" s="155" t="s">
        <v>286</v>
      </c>
      <c r="B2387" s="155" t="s">
        <v>3014</v>
      </c>
      <c r="C2387" s="155" t="s">
        <v>59</v>
      </c>
      <c r="D2387" s="155">
        <v>100</v>
      </c>
      <c r="E2387" s="155">
        <v>100</v>
      </c>
      <c r="F2387" s="166">
        <v>41436</v>
      </c>
      <c r="G2387" s="166">
        <v>41439</v>
      </c>
      <c r="H2387" s="157">
        <v>1</v>
      </c>
    </row>
    <row r="2388" spans="1:9" ht="15" customHeight="1" x14ac:dyDescent="0.25">
      <c r="A2388" s="155" t="s">
        <v>286</v>
      </c>
      <c r="B2388" s="155" t="s">
        <v>3002</v>
      </c>
      <c r="C2388" s="155" t="s">
        <v>161</v>
      </c>
      <c r="D2388" s="155">
        <v>100</v>
      </c>
      <c r="E2388" s="155">
        <v>100</v>
      </c>
      <c r="F2388" s="166">
        <v>41436</v>
      </c>
      <c r="G2388" s="166">
        <v>41439</v>
      </c>
      <c r="H2388" s="157">
        <v>1</v>
      </c>
    </row>
    <row r="2389" spans="1:9" ht="15" customHeight="1" x14ac:dyDescent="0.25">
      <c r="A2389" s="155" t="s">
        <v>3839</v>
      </c>
      <c r="B2389" s="155" t="s">
        <v>618</v>
      </c>
      <c r="C2389" s="155" t="s">
        <v>3840</v>
      </c>
      <c r="D2389" s="155">
        <v>125</v>
      </c>
      <c r="E2389" s="155">
        <v>125</v>
      </c>
      <c r="F2389" s="166">
        <v>41436</v>
      </c>
      <c r="G2389" s="166">
        <v>41438</v>
      </c>
      <c r="H2389" s="157">
        <v>1</v>
      </c>
    </row>
    <row r="2390" spans="1:9" ht="15" customHeight="1" x14ac:dyDescent="0.25">
      <c r="A2390" s="155" t="s">
        <v>3839</v>
      </c>
      <c r="B2390" s="155" t="s">
        <v>859</v>
      </c>
      <c r="C2390" s="155" t="s">
        <v>161</v>
      </c>
      <c r="D2390" s="155">
        <v>75</v>
      </c>
      <c r="E2390" s="155">
        <v>75</v>
      </c>
      <c r="F2390" s="166">
        <v>41436</v>
      </c>
      <c r="G2390" s="166">
        <v>41438</v>
      </c>
      <c r="H2390" s="157">
        <v>1</v>
      </c>
    </row>
    <row r="2391" spans="1:9" ht="15" customHeight="1" x14ac:dyDescent="0.25">
      <c r="A2391" s="155" t="s">
        <v>1554</v>
      </c>
      <c r="B2391" s="155" t="s">
        <v>2966</v>
      </c>
      <c r="C2391" s="155" t="s">
        <v>3934</v>
      </c>
      <c r="D2391" s="155">
        <v>12</v>
      </c>
      <c r="E2391" s="155">
        <v>12</v>
      </c>
      <c r="F2391" s="166">
        <v>41437</v>
      </c>
      <c r="G2391" s="166">
        <v>41437</v>
      </c>
      <c r="H2391" s="157">
        <v>1</v>
      </c>
      <c r="I2391" s="192" t="s">
        <v>3935</v>
      </c>
    </row>
    <row r="2392" spans="1:9" ht="15" customHeight="1" x14ac:dyDescent="0.25">
      <c r="A2392" s="155" t="s">
        <v>2714</v>
      </c>
      <c r="B2392" s="155" t="s">
        <v>2059</v>
      </c>
      <c r="C2392" s="155" t="s">
        <v>3936</v>
      </c>
      <c r="D2392" s="155">
        <v>1000</v>
      </c>
      <c r="E2392" s="155">
        <v>1000</v>
      </c>
      <c r="F2392" s="166">
        <v>41437</v>
      </c>
      <c r="G2392" s="166">
        <v>41439</v>
      </c>
      <c r="H2392" s="157">
        <v>1</v>
      </c>
    </row>
    <row r="2393" spans="1:9" ht="15" customHeight="1" x14ac:dyDescent="0.25">
      <c r="A2393" s="155" t="s">
        <v>820</v>
      </c>
      <c r="B2393" s="155" t="s">
        <v>99</v>
      </c>
      <c r="C2393" s="155" t="s">
        <v>3937</v>
      </c>
      <c r="D2393" s="155">
        <v>100</v>
      </c>
      <c r="E2393" s="155">
        <v>100</v>
      </c>
      <c r="F2393" s="166">
        <v>41437</v>
      </c>
      <c r="G2393" s="166">
        <v>41439</v>
      </c>
      <c r="H2393" s="157">
        <v>1</v>
      </c>
    </row>
    <row r="2394" spans="1:9" ht="15" customHeight="1" x14ac:dyDescent="0.25">
      <c r="A2394" s="155" t="s">
        <v>924</v>
      </c>
      <c r="B2394" s="155" t="s">
        <v>3316</v>
      </c>
      <c r="C2394" s="155" t="s">
        <v>3938</v>
      </c>
      <c r="D2394" s="155">
        <v>1</v>
      </c>
      <c r="E2394" s="155">
        <v>1</v>
      </c>
      <c r="F2394" s="166">
        <v>41437</v>
      </c>
      <c r="G2394" s="166">
        <v>41460</v>
      </c>
      <c r="H2394" s="157">
        <v>1</v>
      </c>
    </row>
    <row r="2395" spans="1:9" ht="15" customHeight="1" x14ac:dyDescent="0.25">
      <c r="A2395" s="155" t="s">
        <v>2714</v>
      </c>
      <c r="B2395" s="155" t="s">
        <v>3939</v>
      </c>
      <c r="C2395" s="155" t="s">
        <v>3940</v>
      </c>
      <c r="D2395" s="155">
        <v>250</v>
      </c>
      <c r="E2395" s="155">
        <v>250</v>
      </c>
      <c r="F2395" s="166">
        <v>41437</v>
      </c>
      <c r="G2395" s="166">
        <v>41443</v>
      </c>
      <c r="H2395" s="157">
        <v>1</v>
      </c>
    </row>
    <row r="2396" spans="1:9" ht="15" customHeight="1" x14ac:dyDescent="0.25">
      <c r="A2396" s="155" t="s">
        <v>2714</v>
      </c>
      <c r="B2396" s="155" t="s">
        <v>928</v>
      </c>
      <c r="C2396" s="155" t="s">
        <v>59</v>
      </c>
      <c r="D2396" s="155">
        <v>200</v>
      </c>
      <c r="E2396" s="155">
        <v>200</v>
      </c>
      <c r="F2396" s="166">
        <v>41438</v>
      </c>
      <c r="G2396" s="166">
        <v>41443</v>
      </c>
      <c r="H2396" s="157">
        <v>1</v>
      </c>
    </row>
    <row r="2397" spans="1:9" ht="15" customHeight="1" x14ac:dyDescent="0.25">
      <c r="A2397" s="155" t="s">
        <v>2714</v>
      </c>
      <c r="B2397" s="155" t="s">
        <v>686</v>
      </c>
      <c r="C2397" s="155" t="s">
        <v>364</v>
      </c>
      <c r="D2397" s="155">
        <v>200</v>
      </c>
      <c r="E2397" s="155">
        <v>200</v>
      </c>
      <c r="F2397" s="166">
        <v>41438</v>
      </c>
      <c r="G2397" s="166">
        <v>41443</v>
      </c>
      <c r="H2397" s="157">
        <v>1</v>
      </c>
    </row>
    <row r="2398" spans="1:9" ht="15" customHeight="1" x14ac:dyDescent="0.25">
      <c r="A2398" s="155" t="s">
        <v>559</v>
      </c>
      <c r="B2398" s="155" t="s">
        <v>1560</v>
      </c>
      <c r="C2398" s="155" t="s">
        <v>3941</v>
      </c>
      <c r="D2398" s="155">
        <v>3000</v>
      </c>
      <c r="E2398" s="155">
        <v>3000</v>
      </c>
      <c r="F2398" s="166">
        <v>41438</v>
      </c>
      <c r="G2398" s="166">
        <v>41446</v>
      </c>
      <c r="H2398" s="157">
        <v>1</v>
      </c>
    </row>
    <row r="2399" spans="1:9" ht="15" customHeight="1" x14ac:dyDescent="0.25">
      <c r="A2399" s="155" t="s">
        <v>230</v>
      </c>
      <c r="B2399" s="155" t="s">
        <v>3943</v>
      </c>
      <c r="C2399" s="155" t="s">
        <v>3942</v>
      </c>
      <c r="D2399" s="155">
        <v>100</v>
      </c>
      <c r="E2399" s="155">
        <v>100</v>
      </c>
      <c r="F2399" s="166">
        <v>41438</v>
      </c>
      <c r="G2399" s="166">
        <v>41443</v>
      </c>
      <c r="H2399" s="157">
        <v>1</v>
      </c>
    </row>
    <row r="2400" spans="1:9" ht="15" customHeight="1" x14ac:dyDescent="0.25">
      <c r="A2400" s="155" t="s">
        <v>3949</v>
      </c>
      <c r="B2400" s="155" t="s">
        <v>3950</v>
      </c>
      <c r="C2400" s="155" t="s">
        <v>3951</v>
      </c>
      <c r="D2400" s="155">
        <v>250</v>
      </c>
      <c r="E2400" s="155">
        <v>250</v>
      </c>
      <c r="F2400" s="166">
        <v>41439</v>
      </c>
      <c r="G2400" s="166">
        <v>41442</v>
      </c>
      <c r="H2400" s="157">
        <v>1</v>
      </c>
    </row>
    <row r="2401" spans="1:9" ht="15" customHeight="1" x14ac:dyDescent="0.25">
      <c r="A2401" s="155" t="s">
        <v>173</v>
      </c>
      <c r="B2401" s="155" t="s">
        <v>3952</v>
      </c>
      <c r="C2401" s="155" t="s">
        <v>3953</v>
      </c>
      <c r="D2401" s="155">
        <v>255</v>
      </c>
      <c r="E2401" s="155">
        <v>255</v>
      </c>
      <c r="F2401" s="166">
        <v>41439</v>
      </c>
      <c r="G2401" s="166">
        <v>41445</v>
      </c>
      <c r="H2401" s="157">
        <v>1</v>
      </c>
    </row>
    <row r="2402" spans="1:9" ht="15" customHeight="1" x14ac:dyDescent="0.25">
      <c r="A2402" s="155" t="s">
        <v>173</v>
      </c>
      <c r="B2402" s="155" t="s">
        <v>1287</v>
      </c>
      <c r="C2402" s="155" t="s">
        <v>3954</v>
      </c>
      <c r="D2402" s="155">
        <v>99</v>
      </c>
      <c r="E2402" s="155">
        <v>21</v>
      </c>
      <c r="F2402" s="166">
        <v>41439</v>
      </c>
      <c r="G2402" s="166">
        <v>41445</v>
      </c>
      <c r="H2402" s="157">
        <v>1</v>
      </c>
      <c r="I2402" s="192" t="s">
        <v>3955</v>
      </c>
    </row>
    <row r="2403" spans="1:9" ht="15" customHeight="1" x14ac:dyDescent="0.25">
      <c r="A2403" s="155" t="s">
        <v>559</v>
      </c>
      <c r="B2403" s="155" t="s">
        <v>560</v>
      </c>
      <c r="C2403" s="155" t="s">
        <v>3956</v>
      </c>
      <c r="D2403" s="155">
        <v>15000</v>
      </c>
      <c r="E2403" s="155">
        <v>15041</v>
      </c>
      <c r="F2403" s="166">
        <v>41439</v>
      </c>
      <c r="G2403" s="166">
        <v>41445</v>
      </c>
      <c r="H2403" s="157">
        <v>1</v>
      </c>
    </row>
    <row r="2404" spans="1:9" ht="15" customHeight="1" x14ac:dyDescent="0.25">
      <c r="A2404" s="155" t="s">
        <v>1983</v>
      </c>
      <c r="B2404" s="155" t="s">
        <v>3957</v>
      </c>
      <c r="C2404" s="155" t="s">
        <v>3958</v>
      </c>
      <c r="D2404" s="155">
        <v>10</v>
      </c>
      <c r="E2404" s="155">
        <v>10</v>
      </c>
      <c r="F2404" s="166">
        <v>41439</v>
      </c>
      <c r="G2404" s="166">
        <v>41446</v>
      </c>
      <c r="H2404" s="157">
        <v>1</v>
      </c>
    </row>
    <row r="2405" spans="1:9" ht="15" customHeight="1" x14ac:dyDescent="0.25">
      <c r="A2405" s="155" t="s">
        <v>29</v>
      </c>
      <c r="B2405" s="155" t="s">
        <v>3959</v>
      </c>
      <c r="C2405" s="155" t="s">
        <v>3960</v>
      </c>
      <c r="D2405" s="155">
        <v>50</v>
      </c>
      <c r="E2405" s="155">
        <v>50</v>
      </c>
      <c r="F2405" s="166">
        <v>41442</v>
      </c>
      <c r="G2405" s="166">
        <v>41449</v>
      </c>
      <c r="H2405" s="157">
        <v>1</v>
      </c>
    </row>
    <row r="2406" spans="1:9" ht="15" customHeight="1" x14ac:dyDescent="0.25">
      <c r="A2406" s="155" t="s">
        <v>820</v>
      </c>
      <c r="B2406" s="155" t="s">
        <v>1002</v>
      </c>
      <c r="C2406" s="155" t="s">
        <v>3961</v>
      </c>
      <c r="D2406" s="155">
        <v>49</v>
      </c>
      <c r="E2406" s="155">
        <v>49</v>
      </c>
      <c r="F2406" s="166">
        <v>41442</v>
      </c>
      <c r="G2406" s="166">
        <v>41446</v>
      </c>
      <c r="H2406" s="157">
        <v>1</v>
      </c>
    </row>
    <row r="2407" spans="1:9" ht="15" customHeight="1" x14ac:dyDescent="0.25">
      <c r="A2407" s="155" t="s">
        <v>520</v>
      </c>
      <c r="B2407" s="155" t="s">
        <v>789</v>
      </c>
      <c r="C2407" s="155" t="s">
        <v>3962</v>
      </c>
      <c r="D2407" s="155">
        <v>310</v>
      </c>
      <c r="E2407" s="155">
        <v>310</v>
      </c>
      <c r="F2407" s="166">
        <v>41442</v>
      </c>
      <c r="G2407" s="166">
        <v>41450</v>
      </c>
      <c r="H2407" s="157">
        <v>1</v>
      </c>
    </row>
    <row r="2408" spans="1:9" ht="15" customHeight="1" x14ac:dyDescent="0.25">
      <c r="A2408" s="155" t="s">
        <v>820</v>
      </c>
      <c r="B2408" s="155" t="s">
        <v>101</v>
      </c>
      <c r="C2408" s="155" t="s">
        <v>3963</v>
      </c>
      <c r="D2408" s="155">
        <v>200</v>
      </c>
      <c r="E2408" s="155">
        <v>200</v>
      </c>
      <c r="F2408" s="166">
        <v>41442</v>
      </c>
      <c r="G2408" s="166">
        <v>41453</v>
      </c>
      <c r="H2408" s="157">
        <v>1</v>
      </c>
    </row>
    <row r="2409" spans="1:9" ht="15" customHeight="1" x14ac:dyDescent="0.25">
      <c r="A2409" s="155" t="s">
        <v>820</v>
      </c>
      <c r="B2409" s="155" t="s">
        <v>89</v>
      </c>
      <c r="C2409" s="155" t="s">
        <v>32</v>
      </c>
      <c r="D2409" s="155">
        <v>200</v>
      </c>
      <c r="E2409" s="155">
        <v>200</v>
      </c>
      <c r="F2409" s="166">
        <v>41442</v>
      </c>
      <c r="G2409" s="166">
        <v>41453</v>
      </c>
      <c r="H2409" s="157">
        <v>1</v>
      </c>
    </row>
    <row r="2410" spans="1:9" ht="15" customHeight="1" x14ac:dyDescent="0.25">
      <c r="A2410" s="155" t="s">
        <v>820</v>
      </c>
      <c r="B2410" s="155" t="s">
        <v>426</v>
      </c>
      <c r="C2410" s="155" t="s">
        <v>3964</v>
      </c>
      <c r="D2410" s="155">
        <v>300</v>
      </c>
      <c r="E2410" s="155">
        <v>300</v>
      </c>
      <c r="F2410" s="166">
        <v>41442</v>
      </c>
      <c r="G2410" s="166">
        <v>41449</v>
      </c>
      <c r="H2410" s="157">
        <v>1</v>
      </c>
    </row>
    <row r="2411" spans="1:9" ht="15" customHeight="1" x14ac:dyDescent="0.25">
      <c r="A2411" s="155" t="s">
        <v>2637</v>
      </c>
      <c r="B2411" s="155" t="s">
        <v>3965</v>
      </c>
      <c r="C2411" s="155" t="s">
        <v>3966</v>
      </c>
      <c r="D2411" s="155">
        <v>10</v>
      </c>
      <c r="E2411" s="155">
        <v>10</v>
      </c>
      <c r="F2411" s="166">
        <v>41442</v>
      </c>
      <c r="G2411" s="166">
        <v>41450</v>
      </c>
      <c r="H2411" s="157">
        <v>1</v>
      </c>
    </row>
    <row r="2412" spans="1:9" ht="15" customHeight="1" x14ac:dyDescent="0.25">
      <c r="A2412" s="155" t="s">
        <v>3967</v>
      </c>
      <c r="B2412" s="155" t="s">
        <v>3968</v>
      </c>
      <c r="C2412" s="155" t="s">
        <v>3969</v>
      </c>
      <c r="D2412" s="155">
        <v>100</v>
      </c>
      <c r="E2412" s="155">
        <v>2</v>
      </c>
      <c r="F2412" s="166">
        <v>41442</v>
      </c>
      <c r="G2412" s="166">
        <v>41451</v>
      </c>
      <c r="H2412" s="157">
        <v>1</v>
      </c>
      <c r="I2412" s="192" t="s">
        <v>838</v>
      </c>
    </row>
    <row r="2413" spans="1:9" ht="15" customHeight="1" x14ac:dyDescent="0.25">
      <c r="A2413" s="155" t="s">
        <v>3430</v>
      </c>
      <c r="B2413" s="155" t="s">
        <v>681</v>
      </c>
      <c r="C2413" s="155" t="s">
        <v>3970</v>
      </c>
      <c r="D2413" s="155">
        <v>100</v>
      </c>
      <c r="E2413" s="155">
        <v>100</v>
      </c>
      <c r="F2413" s="166">
        <v>41443</v>
      </c>
      <c r="G2413" s="166">
        <v>41465</v>
      </c>
      <c r="H2413" s="157">
        <v>1</v>
      </c>
    </row>
    <row r="2414" spans="1:9" ht="15" customHeight="1" x14ac:dyDescent="0.25">
      <c r="A2414" s="155" t="s">
        <v>3430</v>
      </c>
      <c r="B2414" s="155" t="s">
        <v>697</v>
      </c>
      <c r="C2414" s="155" t="s">
        <v>316</v>
      </c>
      <c r="D2414" s="155">
        <v>32</v>
      </c>
      <c r="E2414" s="155">
        <v>32</v>
      </c>
      <c r="F2414" s="166">
        <v>41443</v>
      </c>
      <c r="G2414" s="166">
        <v>41465</v>
      </c>
      <c r="H2414" s="157">
        <v>1</v>
      </c>
    </row>
    <row r="2415" spans="1:9" ht="15" customHeight="1" x14ac:dyDescent="0.25">
      <c r="A2415" s="155" t="s">
        <v>1554</v>
      </c>
      <c r="B2415" s="155" t="s">
        <v>3971</v>
      </c>
      <c r="C2415" s="155" t="s">
        <v>3972</v>
      </c>
      <c r="D2415" s="155">
        <v>10</v>
      </c>
      <c r="E2415" s="155">
        <v>10</v>
      </c>
      <c r="F2415" s="166">
        <v>41443</v>
      </c>
      <c r="G2415" s="166">
        <v>41463</v>
      </c>
      <c r="H2415" s="157">
        <v>1</v>
      </c>
    </row>
    <row r="2416" spans="1:9" ht="15" customHeight="1" x14ac:dyDescent="0.25">
      <c r="A2416" s="155" t="s">
        <v>3303</v>
      </c>
      <c r="B2416" s="155" t="s">
        <v>3973</v>
      </c>
      <c r="C2416" s="155" t="s">
        <v>3974</v>
      </c>
      <c r="D2416" s="155">
        <v>1</v>
      </c>
      <c r="E2416" s="155">
        <v>1</v>
      </c>
      <c r="F2416" s="166">
        <v>41443</v>
      </c>
      <c r="G2416" s="166">
        <v>41445</v>
      </c>
      <c r="H2416" s="157">
        <v>1</v>
      </c>
    </row>
    <row r="2417" spans="1:9" ht="15" customHeight="1" x14ac:dyDescent="0.25">
      <c r="A2417" s="155" t="s">
        <v>820</v>
      </c>
      <c r="B2417" s="155" t="s">
        <v>439</v>
      </c>
      <c r="C2417" s="155" t="s">
        <v>3975</v>
      </c>
      <c r="D2417" s="155">
        <v>200</v>
      </c>
      <c r="E2417" s="155">
        <v>200</v>
      </c>
      <c r="F2417" s="166">
        <v>41443</v>
      </c>
      <c r="G2417" s="166">
        <v>41445</v>
      </c>
      <c r="H2417" s="157">
        <v>1</v>
      </c>
    </row>
    <row r="2418" spans="1:9" ht="15" customHeight="1" x14ac:dyDescent="0.25">
      <c r="A2418" s="155" t="s">
        <v>12</v>
      </c>
      <c r="B2418" s="155" t="s">
        <v>280</v>
      </c>
      <c r="C2418" s="155" t="s">
        <v>3976</v>
      </c>
      <c r="D2418" s="155">
        <v>10</v>
      </c>
      <c r="E2418" s="155">
        <v>10</v>
      </c>
      <c r="F2418" s="166">
        <v>41444</v>
      </c>
      <c r="G2418" s="166">
        <v>41449</v>
      </c>
      <c r="H2418" s="157">
        <v>1</v>
      </c>
    </row>
    <row r="2419" spans="1:9" ht="15" customHeight="1" x14ac:dyDescent="0.25">
      <c r="A2419" s="155" t="s">
        <v>261</v>
      </c>
      <c r="B2419" s="155" t="s">
        <v>3977</v>
      </c>
      <c r="C2419" s="155" t="s">
        <v>3978</v>
      </c>
      <c r="D2419" s="155">
        <v>2</v>
      </c>
      <c r="E2419" s="155">
        <v>2</v>
      </c>
      <c r="F2419" s="166">
        <v>41444</v>
      </c>
      <c r="G2419" s="166">
        <v>41449</v>
      </c>
      <c r="H2419" s="157">
        <v>1</v>
      </c>
    </row>
    <row r="2420" spans="1:9" ht="15" customHeight="1" x14ac:dyDescent="0.25">
      <c r="A2420" s="155" t="s">
        <v>1114</v>
      </c>
      <c r="B2420" s="155" t="s">
        <v>1317</v>
      </c>
      <c r="C2420" s="155" t="s">
        <v>3979</v>
      </c>
      <c r="D2420" s="155">
        <v>10</v>
      </c>
      <c r="E2420" s="155">
        <v>10</v>
      </c>
      <c r="F2420" s="166">
        <v>41444</v>
      </c>
      <c r="G2420" s="166">
        <v>41449</v>
      </c>
      <c r="H2420" s="157">
        <v>1</v>
      </c>
    </row>
    <row r="2421" spans="1:9" ht="15" customHeight="1" x14ac:dyDescent="0.25">
      <c r="A2421" s="155" t="s">
        <v>71</v>
      </c>
      <c r="B2421" s="155" t="s">
        <v>1550</v>
      </c>
      <c r="C2421" s="155" t="s">
        <v>3980</v>
      </c>
      <c r="D2421" s="155">
        <v>5</v>
      </c>
      <c r="E2421" s="155">
        <v>5</v>
      </c>
      <c r="F2421" s="166">
        <v>41444</v>
      </c>
      <c r="G2421" s="166">
        <v>41453</v>
      </c>
      <c r="H2421" s="157">
        <v>1</v>
      </c>
    </row>
    <row r="2422" spans="1:9" ht="15" customHeight="1" x14ac:dyDescent="0.25">
      <c r="A2422" s="155" t="s">
        <v>3839</v>
      </c>
      <c r="B2422" s="155" t="s">
        <v>3981</v>
      </c>
      <c r="C2422" s="155" t="s">
        <v>3982</v>
      </c>
      <c r="D2422" s="155">
        <v>40</v>
      </c>
      <c r="E2422" s="155">
        <v>40</v>
      </c>
      <c r="F2422" s="166">
        <v>41444</v>
      </c>
      <c r="G2422" s="166">
        <v>41449</v>
      </c>
      <c r="H2422" s="157">
        <v>1</v>
      </c>
    </row>
    <row r="2423" spans="1:9" ht="15" customHeight="1" x14ac:dyDescent="0.25">
      <c r="A2423" s="155" t="s">
        <v>1554</v>
      </c>
      <c r="B2423" s="155" t="s">
        <v>1204</v>
      </c>
      <c r="C2423" s="155" t="s">
        <v>3983</v>
      </c>
      <c r="D2423" s="155">
        <v>125</v>
      </c>
      <c r="E2423" s="155">
        <v>125</v>
      </c>
      <c r="F2423" s="166">
        <v>41444</v>
      </c>
      <c r="G2423" s="166">
        <v>41467</v>
      </c>
      <c r="H2423" s="157">
        <v>1</v>
      </c>
    </row>
    <row r="2424" spans="1:9" ht="15" customHeight="1" x14ac:dyDescent="0.25">
      <c r="A2424" s="155" t="s">
        <v>1554</v>
      </c>
      <c r="B2424" s="155" t="s">
        <v>1181</v>
      </c>
      <c r="C2424" s="155" t="s">
        <v>316</v>
      </c>
      <c r="D2424" s="155">
        <v>125</v>
      </c>
      <c r="E2424" s="155">
        <v>125</v>
      </c>
      <c r="F2424" s="166">
        <v>41444</v>
      </c>
      <c r="G2424" s="166">
        <v>41467</v>
      </c>
      <c r="H2424" s="157">
        <v>1</v>
      </c>
    </row>
    <row r="2425" spans="1:9" ht="15" customHeight="1" x14ac:dyDescent="0.25">
      <c r="A2425" s="155" t="s">
        <v>563</v>
      </c>
      <c r="B2425" s="155" t="s">
        <v>307</v>
      </c>
      <c r="C2425" s="155" t="s">
        <v>3984</v>
      </c>
      <c r="D2425" s="155">
        <v>100</v>
      </c>
      <c r="E2425" s="155">
        <v>100</v>
      </c>
      <c r="F2425" s="166">
        <v>41444</v>
      </c>
      <c r="G2425" s="166">
        <v>41451</v>
      </c>
      <c r="H2425" s="157">
        <v>1</v>
      </c>
    </row>
    <row r="2426" spans="1:9" ht="15" customHeight="1" x14ac:dyDescent="0.25">
      <c r="A2426" s="155" t="s">
        <v>509</v>
      </c>
      <c r="B2426" s="155" t="s">
        <v>3325</v>
      </c>
      <c r="C2426" s="155" t="s">
        <v>3985</v>
      </c>
      <c r="D2426" s="155">
        <v>250</v>
      </c>
      <c r="E2426" s="155">
        <v>250</v>
      </c>
      <c r="F2426" s="166">
        <v>41444</v>
      </c>
      <c r="G2426" s="166">
        <v>41432</v>
      </c>
      <c r="H2426" s="157">
        <v>0</v>
      </c>
      <c r="I2426" s="192" t="s">
        <v>6209</v>
      </c>
    </row>
    <row r="2427" spans="1:9" ht="15" customHeight="1" x14ac:dyDescent="0.25">
      <c r="A2427" s="155" t="s">
        <v>830</v>
      </c>
      <c r="B2427" s="155" t="s">
        <v>947</v>
      </c>
      <c r="C2427" s="155" t="s">
        <v>3986</v>
      </c>
      <c r="D2427" s="155">
        <v>9</v>
      </c>
      <c r="E2427" s="155">
        <v>9</v>
      </c>
      <c r="F2427" s="166">
        <v>41444</v>
      </c>
      <c r="G2427" s="166">
        <v>41452</v>
      </c>
      <c r="H2427" s="157">
        <v>1</v>
      </c>
      <c r="I2427" s="192" t="s">
        <v>3987</v>
      </c>
    </row>
    <row r="2428" spans="1:9" ht="15" customHeight="1" x14ac:dyDescent="0.25">
      <c r="A2428" s="155" t="s">
        <v>2714</v>
      </c>
      <c r="B2428" s="155" t="s">
        <v>3988</v>
      </c>
      <c r="C2428" s="155" t="s">
        <v>3989</v>
      </c>
      <c r="D2428" s="155">
        <v>50</v>
      </c>
      <c r="E2428" s="155">
        <v>50</v>
      </c>
      <c r="F2428" s="166">
        <v>41444</v>
      </c>
      <c r="G2428" s="166">
        <v>41445</v>
      </c>
      <c r="H2428" s="157">
        <v>1</v>
      </c>
    </row>
    <row r="2429" spans="1:9" ht="15" customHeight="1" x14ac:dyDescent="0.25">
      <c r="A2429" s="155" t="s">
        <v>71</v>
      </c>
      <c r="B2429" s="155" t="s">
        <v>272</v>
      </c>
      <c r="C2429" s="155" t="s">
        <v>3990</v>
      </c>
      <c r="D2429" s="155">
        <v>1</v>
      </c>
      <c r="E2429" s="155">
        <v>1</v>
      </c>
      <c r="F2429" s="166">
        <v>41444</v>
      </c>
      <c r="G2429" s="166">
        <v>41460</v>
      </c>
      <c r="H2429" s="157">
        <v>1</v>
      </c>
    </row>
    <row r="2430" spans="1:9" ht="15" customHeight="1" x14ac:dyDescent="0.25">
      <c r="A2430" s="155" t="s">
        <v>820</v>
      </c>
      <c r="B2430" s="155" t="s">
        <v>99</v>
      </c>
      <c r="C2430" s="155" t="s">
        <v>3961</v>
      </c>
      <c r="D2430" s="155">
        <v>100</v>
      </c>
      <c r="E2430" s="155">
        <v>100</v>
      </c>
      <c r="F2430" s="166">
        <v>41444</v>
      </c>
      <c r="G2430" s="166">
        <v>41453</v>
      </c>
      <c r="H2430" s="157">
        <v>1</v>
      </c>
    </row>
    <row r="2431" spans="1:9" ht="15" customHeight="1" x14ac:dyDescent="0.25">
      <c r="A2431" s="155" t="s">
        <v>1554</v>
      </c>
      <c r="B2431" s="155" t="s">
        <v>2625</v>
      </c>
      <c r="C2431" s="155" t="s">
        <v>3991</v>
      </c>
      <c r="D2431" s="155">
        <v>825</v>
      </c>
      <c r="E2431" s="155">
        <v>825</v>
      </c>
      <c r="F2431" s="166">
        <v>41445</v>
      </c>
      <c r="G2431" s="166">
        <v>41456</v>
      </c>
      <c r="H2431" s="157">
        <v>1</v>
      </c>
    </row>
    <row r="2432" spans="1:9" ht="15" customHeight="1" x14ac:dyDescent="0.25">
      <c r="A2432" s="155" t="s">
        <v>1554</v>
      </c>
      <c r="B2432" s="155" t="s">
        <v>3993</v>
      </c>
      <c r="C2432" s="155" t="s">
        <v>3992</v>
      </c>
      <c r="D2432" s="155">
        <v>10</v>
      </c>
      <c r="E2432" s="155">
        <v>10</v>
      </c>
      <c r="F2432" s="166">
        <v>41445</v>
      </c>
      <c r="G2432" s="166">
        <v>41456</v>
      </c>
      <c r="H2432" s="157">
        <v>1</v>
      </c>
    </row>
    <row r="2433" spans="1:9" ht="15" customHeight="1" x14ac:dyDescent="0.25">
      <c r="A2433" s="155" t="s">
        <v>559</v>
      </c>
      <c r="B2433" s="155" t="s">
        <v>1849</v>
      </c>
      <c r="C2433" s="155" t="s">
        <v>3994</v>
      </c>
      <c r="D2433" s="155">
        <v>1000</v>
      </c>
      <c r="E2433" s="155">
        <v>1000</v>
      </c>
      <c r="F2433" s="166">
        <v>41445</v>
      </c>
      <c r="G2433" s="166">
        <v>41450</v>
      </c>
      <c r="H2433" s="157">
        <v>1</v>
      </c>
    </row>
    <row r="2434" spans="1:9" ht="15" customHeight="1" x14ac:dyDescent="0.25">
      <c r="A2434" s="155" t="s">
        <v>877</v>
      </c>
      <c r="B2434" s="155" t="s">
        <v>878</v>
      </c>
      <c r="C2434" s="155" t="s">
        <v>3995</v>
      </c>
      <c r="D2434" s="155">
        <v>50</v>
      </c>
      <c r="E2434" s="155">
        <v>50</v>
      </c>
      <c r="F2434" s="166">
        <v>41445</v>
      </c>
      <c r="G2434" s="166">
        <v>41450</v>
      </c>
      <c r="H2434" s="157">
        <v>1</v>
      </c>
    </row>
    <row r="2435" spans="1:9" ht="15" customHeight="1" x14ac:dyDescent="0.25">
      <c r="A2435" s="155" t="s">
        <v>2714</v>
      </c>
      <c r="B2435" s="155" t="s">
        <v>1000</v>
      </c>
      <c r="C2435" s="155" t="s">
        <v>3996</v>
      </c>
      <c r="D2435" s="155">
        <v>150</v>
      </c>
      <c r="E2435" s="155">
        <v>150</v>
      </c>
      <c r="F2435" s="166">
        <v>41445</v>
      </c>
      <c r="G2435" s="166">
        <v>41451</v>
      </c>
      <c r="H2435" s="157">
        <v>1</v>
      </c>
    </row>
    <row r="2436" spans="1:9" ht="15" customHeight="1" x14ac:dyDescent="0.25">
      <c r="A2436" s="155" t="s">
        <v>29</v>
      </c>
      <c r="B2436" s="155" t="s">
        <v>3997</v>
      </c>
      <c r="C2436" s="155" t="s">
        <v>3998</v>
      </c>
      <c r="D2436" s="155">
        <v>50</v>
      </c>
      <c r="E2436" s="155">
        <v>50</v>
      </c>
      <c r="F2436" s="166">
        <v>41445</v>
      </c>
      <c r="G2436" s="166">
        <v>41453</v>
      </c>
      <c r="H2436" s="157">
        <v>1</v>
      </c>
    </row>
    <row r="2437" spans="1:9" ht="15" customHeight="1" x14ac:dyDescent="0.25">
      <c r="A2437" s="155" t="s">
        <v>136</v>
      </c>
      <c r="B2437" s="155" t="s">
        <v>137</v>
      </c>
      <c r="C2437" s="155" t="s">
        <v>3999</v>
      </c>
      <c r="D2437" s="155">
        <v>250</v>
      </c>
      <c r="E2437" s="155">
        <v>250</v>
      </c>
      <c r="F2437" s="166">
        <v>41445</v>
      </c>
      <c r="G2437" s="166">
        <v>41453</v>
      </c>
      <c r="H2437" s="157">
        <v>1</v>
      </c>
    </row>
    <row r="2438" spans="1:9" ht="15" customHeight="1" x14ac:dyDescent="0.25">
      <c r="A2438" s="155" t="s">
        <v>820</v>
      </c>
      <c r="B2438" s="155" t="s">
        <v>99</v>
      </c>
      <c r="C2438" s="155" t="s">
        <v>4000</v>
      </c>
      <c r="D2438" s="155">
        <v>150</v>
      </c>
      <c r="E2438" s="155">
        <v>150</v>
      </c>
      <c r="F2438" s="166">
        <v>41445</v>
      </c>
      <c r="G2438" s="166">
        <v>41453</v>
      </c>
      <c r="H2438" s="157">
        <v>1</v>
      </c>
    </row>
    <row r="2439" spans="1:9" ht="15" customHeight="1" x14ac:dyDescent="0.25">
      <c r="A2439" s="155" t="s">
        <v>3829</v>
      </c>
      <c r="B2439" s="155" t="s">
        <v>4001</v>
      </c>
      <c r="C2439" s="155" t="s">
        <v>4002</v>
      </c>
      <c r="D2439" s="155">
        <v>100</v>
      </c>
      <c r="E2439" s="155">
        <v>102</v>
      </c>
      <c r="F2439" s="166">
        <v>41445</v>
      </c>
      <c r="G2439" s="166">
        <v>41449</v>
      </c>
      <c r="H2439" s="157">
        <v>1</v>
      </c>
      <c r="I2439" s="192" t="s">
        <v>4003</v>
      </c>
    </row>
    <row r="2440" spans="1:9" ht="15" customHeight="1" x14ac:dyDescent="0.25">
      <c r="A2440" s="155" t="s">
        <v>65</v>
      </c>
      <c r="B2440" s="155" t="s">
        <v>547</v>
      </c>
      <c r="C2440" s="155" t="s">
        <v>4007</v>
      </c>
      <c r="D2440" s="155">
        <v>50</v>
      </c>
      <c r="E2440" s="155">
        <v>50</v>
      </c>
      <c r="F2440" s="166">
        <v>41446</v>
      </c>
      <c r="G2440" s="166">
        <v>41487</v>
      </c>
      <c r="H2440" s="157">
        <v>1</v>
      </c>
      <c r="I2440" s="192" t="s">
        <v>4008</v>
      </c>
    </row>
    <row r="2441" spans="1:9" ht="15" customHeight="1" x14ac:dyDescent="0.25">
      <c r="A2441" s="155" t="s">
        <v>71</v>
      </c>
      <c r="B2441" s="155" t="s">
        <v>1530</v>
      </c>
      <c r="C2441" s="155" t="s">
        <v>4009</v>
      </c>
      <c r="D2441" s="155">
        <v>5</v>
      </c>
      <c r="E2441" s="155">
        <v>5</v>
      </c>
      <c r="F2441" s="166">
        <v>41446</v>
      </c>
      <c r="G2441" s="166">
        <v>41451</v>
      </c>
      <c r="H2441" s="157">
        <v>1</v>
      </c>
    </row>
    <row r="2442" spans="1:9" ht="15" customHeight="1" x14ac:dyDescent="0.25">
      <c r="A2442" s="155" t="s">
        <v>512</v>
      </c>
      <c r="B2442" s="155" t="s">
        <v>1131</v>
      </c>
      <c r="C2442" s="155" t="s">
        <v>4010</v>
      </c>
      <c r="D2442" s="155">
        <v>12</v>
      </c>
      <c r="E2442" s="155">
        <v>12</v>
      </c>
      <c r="F2442" s="166">
        <v>41446</v>
      </c>
      <c r="G2442" s="166">
        <v>41452</v>
      </c>
      <c r="H2442" s="157">
        <v>1</v>
      </c>
    </row>
    <row r="2443" spans="1:9" ht="15" customHeight="1" x14ac:dyDescent="0.25">
      <c r="A2443" s="155" t="s">
        <v>4011</v>
      </c>
      <c r="B2443" s="155" t="s">
        <v>909</v>
      </c>
      <c r="C2443" s="155" t="s">
        <v>4012</v>
      </c>
      <c r="D2443" s="155">
        <v>75</v>
      </c>
      <c r="E2443" s="155">
        <v>75</v>
      </c>
      <c r="F2443" s="166">
        <v>41446</v>
      </c>
      <c r="G2443" s="166">
        <v>41450</v>
      </c>
      <c r="H2443" s="157">
        <v>1</v>
      </c>
    </row>
    <row r="2444" spans="1:9" ht="15" customHeight="1" x14ac:dyDescent="0.25">
      <c r="A2444" s="155" t="s">
        <v>7058</v>
      </c>
      <c r="B2444" s="155" t="s">
        <v>805</v>
      </c>
      <c r="C2444" s="155" t="s">
        <v>4013</v>
      </c>
      <c r="D2444" s="155">
        <v>250</v>
      </c>
      <c r="E2444" s="155">
        <v>250</v>
      </c>
      <c r="F2444" s="166">
        <v>41446</v>
      </c>
      <c r="G2444" s="166">
        <v>41450</v>
      </c>
      <c r="H2444" s="157">
        <v>1</v>
      </c>
    </row>
    <row r="2445" spans="1:9" ht="15" customHeight="1" x14ac:dyDescent="0.25">
      <c r="A2445" s="155" t="s">
        <v>3437</v>
      </c>
      <c r="B2445" s="155" t="s">
        <v>3793</v>
      </c>
      <c r="C2445" s="155" t="s">
        <v>4014</v>
      </c>
      <c r="D2445" s="155">
        <v>200</v>
      </c>
      <c r="E2445" s="155">
        <v>200</v>
      </c>
      <c r="F2445" s="166">
        <v>41446</v>
      </c>
      <c r="G2445" s="166">
        <v>41449</v>
      </c>
      <c r="H2445" s="157">
        <v>1</v>
      </c>
    </row>
    <row r="2446" spans="1:9" ht="15" customHeight="1" x14ac:dyDescent="0.25">
      <c r="A2446" s="155" t="s">
        <v>2747</v>
      </c>
      <c r="B2446" s="155" t="s">
        <v>2806</v>
      </c>
      <c r="C2446" s="155" t="s">
        <v>4015</v>
      </c>
      <c r="D2446" s="155">
        <v>25</v>
      </c>
      <c r="E2446" s="155">
        <v>25</v>
      </c>
      <c r="F2446" s="166">
        <v>41446</v>
      </c>
      <c r="G2446" s="166">
        <v>41454</v>
      </c>
      <c r="H2446" s="157">
        <v>1</v>
      </c>
    </row>
    <row r="2447" spans="1:9" ht="15" customHeight="1" x14ac:dyDescent="0.25">
      <c r="A2447" s="155" t="s">
        <v>2747</v>
      </c>
      <c r="B2447" s="155" t="s">
        <v>4016</v>
      </c>
      <c r="C2447" s="155" t="s">
        <v>4017</v>
      </c>
      <c r="D2447" s="155">
        <v>5</v>
      </c>
      <c r="E2447" s="155">
        <v>5</v>
      </c>
      <c r="F2447" s="166">
        <v>41446</v>
      </c>
      <c r="G2447" s="166">
        <v>41451</v>
      </c>
      <c r="H2447" s="157">
        <v>1</v>
      </c>
    </row>
    <row r="2448" spans="1:9" ht="15" customHeight="1" x14ac:dyDescent="0.25">
      <c r="A2448" s="155" t="s">
        <v>820</v>
      </c>
      <c r="B2448" s="155" t="s">
        <v>89</v>
      </c>
      <c r="C2448" s="155" t="s">
        <v>4018</v>
      </c>
      <c r="D2448" s="155">
        <v>200</v>
      </c>
      <c r="E2448" s="155">
        <v>200</v>
      </c>
      <c r="F2448" s="166">
        <v>41446</v>
      </c>
      <c r="G2448" s="166">
        <v>41453</v>
      </c>
      <c r="H2448" s="157">
        <v>1</v>
      </c>
    </row>
    <row r="2449" spans="1:9" ht="15" customHeight="1" x14ac:dyDescent="0.25">
      <c r="A2449" s="155" t="s">
        <v>71</v>
      </c>
      <c r="B2449" s="155" t="s">
        <v>1550</v>
      </c>
      <c r="C2449" s="155" t="s">
        <v>4019</v>
      </c>
      <c r="D2449" s="155">
        <v>5</v>
      </c>
      <c r="E2449" s="155">
        <v>5</v>
      </c>
      <c r="F2449" s="166">
        <v>41449</v>
      </c>
      <c r="G2449" s="166">
        <v>41464</v>
      </c>
      <c r="H2449" s="157">
        <v>1</v>
      </c>
    </row>
    <row r="2450" spans="1:9" ht="15" customHeight="1" x14ac:dyDescent="0.25">
      <c r="A2450" s="155" t="s">
        <v>2313</v>
      </c>
      <c r="B2450" s="155" t="s">
        <v>4020</v>
      </c>
      <c r="C2450" s="155" t="s">
        <v>4021</v>
      </c>
      <c r="D2450" s="155">
        <v>10</v>
      </c>
      <c r="E2450" s="155">
        <v>10</v>
      </c>
      <c r="F2450" s="166">
        <v>41449</v>
      </c>
      <c r="G2450" s="166">
        <v>41456</v>
      </c>
      <c r="H2450" s="157">
        <v>1</v>
      </c>
    </row>
    <row r="2451" spans="1:9" ht="15" customHeight="1" x14ac:dyDescent="0.25">
      <c r="A2451" s="155" t="s">
        <v>520</v>
      </c>
      <c r="B2451" s="155" t="s">
        <v>609</v>
      </c>
      <c r="C2451" s="155" t="s">
        <v>4022</v>
      </c>
      <c r="D2451" s="155">
        <v>500</v>
      </c>
      <c r="E2451" s="155">
        <v>500</v>
      </c>
      <c r="F2451" s="166">
        <v>41449</v>
      </c>
      <c r="G2451" s="166" t="s">
        <v>829</v>
      </c>
      <c r="H2451" s="157">
        <v>1</v>
      </c>
    </row>
    <row r="2452" spans="1:9" ht="15" customHeight="1" x14ac:dyDescent="0.25">
      <c r="A2452" s="155" t="s">
        <v>835</v>
      </c>
      <c r="B2452" s="155" t="s">
        <v>836</v>
      </c>
      <c r="C2452" s="155" t="s">
        <v>4023</v>
      </c>
      <c r="D2452" s="155">
        <v>5</v>
      </c>
      <c r="E2452" s="155">
        <v>5</v>
      </c>
      <c r="F2452" s="166">
        <v>41449</v>
      </c>
      <c r="G2452" s="166">
        <v>41456</v>
      </c>
      <c r="H2452" s="157">
        <v>1</v>
      </c>
    </row>
    <row r="2453" spans="1:9" ht="15" customHeight="1" x14ac:dyDescent="0.25">
      <c r="A2453" s="155" t="s">
        <v>3437</v>
      </c>
      <c r="B2453" s="155" t="s">
        <v>4024</v>
      </c>
      <c r="C2453" s="155" t="s">
        <v>4025</v>
      </c>
      <c r="D2453" s="155">
        <v>70</v>
      </c>
      <c r="E2453" s="155">
        <v>70</v>
      </c>
      <c r="F2453" s="166">
        <v>41449</v>
      </c>
      <c r="G2453" s="166">
        <v>41457</v>
      </c>
      <c r="H2453" s="157">
        <v>1</v>
      </c>
    </row>
    <row r="2454" spans="1:9" ht="15" customHeight="1" x14ac:dyDescent="0.25">
      <c r="A2454" s="155" t="s">
        <v>1474</v>
      </c>
      <c r="B2454" s="155" t="s">
        <v>4026</v>
      </c>
      <c r="C2454" s="155" t="s">
        <v>4027</v>
      </c>
      <c r="D2454" s="155">
        <v>100</v>
      </c>
      <c r="E2454" s="155">
        <v>100</v>
      </c>
      <c r="F2454" s="166">
        <v>41450</v>
      </c>
      <c r="G2454" s="166">
        <v>41432</v>
      </c>
      <c r="H2454" s="157">
        <v>0</v>
      </c>
      <c r="I2454" s="192" t="s">
        <v>4028</v>
      </c>
    </row>
    <row r="2455" spans="1:9" ht="15" customHeight="1" x14ac:dyDescent="0.25">
      <c r="A2455" s="155" t="s">
        <v>71</v>
      </c>
      <c r="B2455" s="155" t="s">
        <v>167</v>
      </c>
      <c r="C2455" s="155" t="s">
        <v>4029</v>
      </c>
      <c r="D2455" s="155">
        <v>25</v>
      </c>
      <c r="E2455" s="155">
        <v>25</v>
      </c>
      <c r="F2455" s="166">
        <v>41451</v>
      </c>
      <c r="G2455" s="166">
        <v>41460</v>
      </c>
      <c r="H2455" s="157">
        <v>1</v>
      </c>
    </row>
    <row r="2456" spans="1:9" ht="15" customHeight="1" x14ac:dyDescent="0.25">
      <c r="A2456" s="155" t="s">
        <v>1107</v>
      </c>
      <c r="B2456" s="155" t="s">
        <v>4030</v>
      </c>
      <c r="C2456" s="155" t="s">
        <v>4031</v>
      </c>
      <c r="D2456" s="155">
        <v>300</v>
      </c>
      <c r="E2456" s="155">
        <v>300</v>
      </c>
      <c r="F2456" s="166">
        <v>41451</v>
      </c>
      <c r="G2456" s="166">
        <v>41452</v>
      </c>
      <c r="H2456" s="157">
        <v>1</v>
      </c>
    </row>
    <row r="2457" spans="1:9" ht="15" customHeight="1" x14ac:dyDescent="0.25">
      <c r="A2457" s="155" t="s">
        <v>657</v>
      </c>
      <c r="B2457" s="155" t="s">
        <v>658</v>
      </c>
      <c r="C2457" s="155" t="s">
        <v>4032</v>
      </c>
      <c r="D2457" s="155">
        <v>100</v>
      </c>
      <c r="E2457" s="155">
        <v>100</v>
      </c>
      <c r="F2457" s="166">
        <v>41451</v>
      </c>
      <c r="G2457" s="166">
        <v>41452</v>
      </c>
      <c r="H2457" s="157">
        <v>1</v>
      </c>
    </row>
    <row r="2458" spans="1:9" ht="15" customHeight="1" x14ac:dyDescent="0.25">
      <c r="A2458" s="155" t="s">
        <v>520</v>
      </c>
      <c r="B2458" s="155" t="s">
        <v>964</v>
      </c>
      <c r="C2458" s="155" t="s">
        <v>4034</v>
      </c>
      <c r="D2458" s="155">
        <v>250</v>
      </c>
      <c r="E2458" s="155">
        <v>250</v>
      </c>
      <c r="F2458" s="166">
        <v>41452</v>
      </c>
      <c r="G2458" s="166" t="s">
        <v>829</v>
      </c>
      <c r="H2458" s="157">
        <v>1</v>
      </c>
    </row>
    <row r="2459" spans="1:9" ht="15" customHeight="1" x14ac:dyDescent="0.25">
      <c r="A2459" s="155" t="s">
        <v>509</v>
      </c>
      <c r="B2459" s="155" t="s">
        <v>3540</v>
      </c>
      <c r="C2459" s="155" t="s">
        <v>4035</v>
      </c>
      <c r="D2459" s="155">
        <v>100</v>
      </c>
      <c r="E2459" s="155">
        <v>100</v>
      </c>
      <c r="F2459" s="166">
        <v>41452</v>
      </c>
      <c r="G2459" s="166">
        <v>41457</v>
      </c>
      <c r="H2459" s="157">
        <v>1</v>
      </c>
    </row>
    <row r="2460" spans="1:9" ht="15" customHeight="1" x14ac:dyDescent="0.25">
      <c r="A2460" s="155" t="s">
        <v>722</v>
      </c>
      <c r="B2460" s="155" t="s">
        <v>723</v>
      </c>
      <c r="C2460" s="155" t="s">
        <v>4036</v>
      </c>
      <c r="D2460" s="155">
        <v>500</v>
      </c>
      <c r="E2460" s="155">
        <v>500</v>
      </c>
      <c r="F2460" s="166">
        <v>41452</v>
      </c>
      <c r="G2460" s="166">
        <v>41458</v>
      </c>
      <c r="H2460" s="157">
        <v>1</v>
      </c>
    </row>
    <row r="2461" spans="1:9" ht="15" customHeight="1" x14ac:dyDescent="0.25">
      <c r="A2461" s="155" t="s">
        <v>1419</v>
      </c>
      <c r="B2461" s="155" t="s">
        <v>626</v>
      </c>
      <c r="C2461" s="155" t="s">
        <v>4037</v>
      </c>
      <c r="D2461" s="155">
        <v>2000</v>
      </c>
      <c r="E2461" s="155">
        <v>2000</v>
      </c>
      <c r="F2461" s="166">
        <v>41452</v>
      </c>
      <c r="G2461" s="166">
        <v>41456</v>
      </c>
      <c r="H2461" s="157">
        <v>1</v>
      </c>
    </row>
    <row r="2462" spans="1:9" ht="15" customHeight="1" x14ac:dyDescent="0.25">
      <c r="A2462" s="155" t="s">
        <v>42</v>
      </c>
      <c r="B2462" s="155" t="s">
        <v>4038</v>
      </c>
      <c r="C2462" s="155" t="s">
        <v>4039</v>
      </c>
      <c r="D2462" s="155">
        <v>20</v>
      </c>
      <c r="E2462" s="155">
        <v>20</v>
      </c>
      <c r="F2462" s="166">
        <v>41453</v>
      </c>
      <c r="G2462" s="166">
        <v>41460</v>
      </c>
      <c r="H2462" s="157">
        <v>1</v>
      </c>
    </row>
    <row r="2463" spans="1:9" ht="15" customHeight="1" x14ac:dyDescent="0.25">
      <c r="A2463" s="155" t="s">
        <v>775</v>
      </c>
      <c r="B2463" s="155" t="s">
        <v>813</v>
      </c>
      <c r="C2463" s="155" t="s">
        <v>4040</v>
      </c>
      <c r="D2463" s="155">
        <v>1000</v>
      </c>
      <c r="E2463" s="155">
        <v>1000</v>
      </c>
      <c r="F2463" s="166">
        <v>41453</v>
      </c>
      <c r="G2463" s="166">
        <v>41456</v>
      </c>
      <c r="H2463" s="157">
        <v>1</v>
      </c>
    </row>
    <row r="2464" spans="1:9" ht="15" customHeight="1" x14ac:dyDescent="0.25">
      <c r="A2464" s="155" t="s">
        <v>775</v>
      </c>
      <c r="B2464" s="155" t="s">
        <v>776</v>
      </c>
      <c r="C2464" s="155" t="s">
        <v>364</v>
      </c>
      <c r="D2464" s="155">
        <v>1000</v>
      </c>
      <c r="E2464" s="155">
        <v>1000</v>
      </c>
      <c r="F2464" s="166">
        <v>41453</v>
      </c>
      <c r="G2464" s="166">
        <v>41456</v>
      </c>
      <c r="H2464" s="157">
        <v>1</v>
      </c>
    </row>
    <row r="2465" spans="1:9" ht="15" customHeight="1" x14ac:dyDescent="0.25">
      <c r="A2465" s="155" t="s">
        <v>719</v>
      </c>
      <c r="B2465" s="155" t="s">
        <v>991</v>
      </c>
      <c r="C2465" s="155" t="s">
        <v>4041</v>
      </c>
      <c r="D2465" s="155">
        <v>250</v>
      </c>
      <c r="E2465" s="155">
        <v>250</v>
      </c>
      <c r="F2465" s="166">
        <v>41453</v>
      </c>
      <c r="G2465" s="166">
        <v>41458</v>
      </c>
      <c r="H2465" s="157">
        <v>1</v>
      </c>
    </row>
    <row r="2466" spans="1:9" ht="15" customHeight="1" x14ac:dyDescent="0.25">
      <c r="A2466" s="155" t="s">
        <v>719</v>
      </c>
      <c r="B2466" s="155" t="s">
        <v>809</v>
      </c>
      <c r="C2466" s="155" t="s">
        <v>364</v>
      </c>
      <c r="D2466" s="155">
        <v>100</v>
      </c>
      <c r="E2466" s="155">
        <v>100</v>
      </c>
      <c r="F2466" s="166">
        <v>41453</v>
      </c>
      <c r="G2466" s="166">
        <v>41458</v>
      </c>
      <c r="H2466" s="157">
        <v>1</v>
      </c>
    </row>
    <row r="2467" spans="1:9" ht="15" customHeight="1" x14ac:dyDescent="0.25">
      <c r="A2467" s="155" t="s">
        <v>3481</v>
      </c>
      <c r="B2467" s="155" t="s">
        <v>255</v>
      </c>
      <c r="C2467" s="155" t="s">
        <v>4042</v>
      </c>
      <c r="D2467" s="155">
        <v>100</v>
      </c>
      <c r="E2467" s="155">
        <v>100</v>
      </c>
      <c r="F2467" s="166">
        <v>41453</v>
      </c>
      <c r="G2467" s="166">
        <v>41458</v>
      </c>
      <c r="H2467" s="157">
        <v>1</v>
      </c>
    </row>
    <row r="2468" spans="1:9" ht="15" customHeight="1" x14ac:dyDescent="0.25">
      <c r="A2468" s="155" t="s">
        <v>520</v>
      </c>
      <c r="B2468" s="155" t="s">
        <v>966</v>
      </c>
      <c r="C2468" s="155" t="s">
        <v>4043</v>
      </c>
      <c r="D2468" s="155">
        <v>110</v>
      </c>
      <c r="E2468" s="155">
        <v>110</v>
      </c>
      <c r="F2468" s="166">
        <v>41453</v>
      </c>
      <c r="G2468" s="166">
        <v>41463</v>
      </c>
      <c r="H2468" s="157">
        <v>1</v>
      </c>
    </row>
    <row r="2469" spans="1:9" ht="15" customHeight="1" x14ac:dyDescent="0.25">
      <c r="A2469" s="155" t="s">
        <v>559</v>
      </c>
      <c r="B2469" s="155" t="s">
        <v>336</v>
      </c>
      <c r="C2469" s="155" t="s">
        <v>4044</v>
      </c>
      <c r="D2469" s="155">
        <v>15000</v>
      </c>
      <c r="E2469" s="155">
        <v>15030</v>
      </c>
      <c r="F2469" s="166">
        <v>41453</v>
      </c>
      <c r="G2469" s="166">
        <v>41460</v>
      </c>
      <c r="H2469" s="157">
        <v>1</v>
      </c>
    </row>
    <row r="2470" spans="1:9" ht="15" customHeight="1" x14ac:dyDescent="0.25">
      <c r="A2470" s="155" t="s">
        <v>145</v>
      </c>
      <c r="B2470" s="155" t="s">
        <v>2646</v>
      </c>
      <c r="C2470" s="155" t="s">
        <v>4047</v>
      </c>
      <c r="D2470" s="155">
        <v>15</v>
      </c>
      <c r="E2470" s="155">
        <v>15</v>
      </c>
      <c r="F2470" s="166">
        <v>41456</v>
      </c>
      <c r="G2470" s="166">
        <v>41457</v>
      </c>
      <c r="H2470" s="157">
        <v>1</v>
      </c>
    </row>
    <row r="2471" spans="1:9" ht="15" customHeight="1" x14ac:dyDescent="0.25">
      <c r="A2471" s="155" t="s">
        <v>145</v>
      </c>
      <c r="B2471" s="155" t="s">
        <v>892</v>
      </c>
      <c r="C2471" s="155" t="s">
        <v>364</v>
      </c>
      <c r="D2471" s="155">
        <v>10</v>
      </c>
      <c r="E2471" s="155">
        <v>10</v>
      </c>
      <c r="F2471" s="166">
        <v>41456</v>
      </c>
      <c r="G2471" s="166">
        <v>41457</v>
      </c>
      <c r="H2471" s="157">
        <v>1</v>
      </c>
    </row>
    <row r="2472" spans="1:9" ht="15" customHeight="1" x14ac:dyDescent="0.25">
      <c r="A2472" s="155" t="s">
        <v>173</v>
      </c>
      <c r="B2472" s="155" t="s">
        <v>1287</v>
      </c>
      <c r="C2472" s="155" t="s">
        <v>3954</v>
      </c>
      <c r="D2472" s="155">
        <v>99</v>
      </c>
      <c r="E2472" s="155">
        <v>78</v>
      </c>
      <c r="F2472" s="166">
        <v>41456</v>
      </c>
      <c r="G2472" s="166">
        <v>41463</v>
      </c>
      <c r="H2472" s="157">
        <v>1</v>
      </c>
      <c r="I2472" s="192" t="s">
        <v>4049</v>
      </c>
    </row>
    <row r="2473" spans="1:9" ht="15" customHeight="1" x14ac:dyDescent="0.25">
      <c r="A2473" s="155" t="s">
        <v>173</v>
      </c>
      <c r="B2473" s="155" t="s">
        <v>3450</v>
      </c>
      <c r="C2473" s="155" t="s">
        <v>4048</v>
      </c>
      <c r="D2473" s="155">
        <v>270</v>
      </c>
      <c r="E2473" s="155">
        <v>270</v>
      </c>
      <c r="F2473" s="166">
        <v>41456</v>
      </c>
      <c r="G2473" s="166">
        <v>41467</v>
      </c>
      <c r="H2473" s="157">
        <v>1</v>
      </c>
    </row>
    <row r="2474" spans="1:9" ht="15" customHeight="1" x14ac:dyDescent="0.25">
      <c r="A2474" s="155" t="s">
        <v>173</v>
      </c>
      <c r="B2474" s="155" t="s">
        <v>445</v>
      </c>
      <c r="C2474" s="155" t="s">
        <v>364</v>
      </c>
      <c r="D2474" s="155">
        <v>270</v>
      </c>
      <c r="E2474" s="155">
        <v>270</v>
      </c>
      <c r="F2474" s="166">
        <v>41456</v>
      </c>
      <c r="G2474" s="166">
        <v>41467</v>
      </c>
      <c r="H2474" s="157">
        <v>1</v>
      </c>
    </row>
    <row r="2475" spans="1:9" ht="15" customHeight="1" x14ac:dyDescent="0.25">
      <c r="A2475" s="155" t="s">
        <v>317</v>
      </c>
      <c r="B2475" s="155" t="s">
        <v>1151</v>
      </c>
      <c r="C2475" s="155" t="s">
        <v>4050</v>
      </c>
      <c r="D2475" s="155">
        <v>6</v>
      </c>
      <c r="E2475" s="155">
        <v>6</v>
      </c>
      <c r="F2475" s="166">
        <v>41456</v>
      </c>
      <c r="G2475" s="166">
        <v>41458</v>
      </c>
      <c r="H2475" s="157">
        <v>1</v>
      </c>
    </row>
    <row r="2476" spans="1:9" ht="15" customHeight="1" x14ac:dyDescent="0.25">
      <c r="A2476" s="155" t="s">
        <v>1554</v>
      </c>
      <c r="B2476" s="155" t="s">
        <v>2625</v>
      </c>
      <c r="C2476" s="155" t="s">
        <v>4051</v>
      </c>
      <c r="D2476" s="155">
        <v>725</v>
      </c>
      <c r="E2476" s="155">
        <v>825</v>
      </c>
      <c r="F2476" s="166">
        <v>41456</v>
      </c>
      <c r="G2476" s="166">
        <v>41463</v>
      </c>
      <c r="H2476" s="157">
        <v>1</v>
      </c>
    </row>
    <row r="2477" spans="1:9" ht="15" customHeight="1" x14ac:dyDescent="0.25">
      <c r="A2477" s="155" t="s">
        <v>2562</v>
      </c>
      <c r="B2477" s="155" t="s">
        <v>2563</v>
      </c>
      <c r="C2477" s="155" t="s">
        <v>4055</v>
      </c>
      <c r="D2477" s="155">
        <v>500</v>
      </c>
      <c r="E2477" s="155">
        <v>569</v>
      </c>
      <c r="F2477" s="166">
        <v>41457</v>
      </c>
      <c r="G2477" s="166">
        <v>41460</v>
      </c>
      <c r="H2477" s="157">
        <v>1</v>
      </c>
    </row>
    <row r="2478" spans="1:9" ht="15" customHeight="1" x14ac:dyDescent="0.25">
      <c r="A2478" s="155" t="s">
        <v>12</v>
      </c>
      <c r="B2478" s="155" t="s">
        <v>17</v>
      </c>
      <c r="C2478" s="155" t="s">
        <v>4056</v>
      </c>
      <c r="D2478" s="155">
        <v>10</v>
      </c>
      <c r="E2478" s="155">
        <v>10</v>
      </c>
      <c r="F2478" s="166">
        <v>41457</v>
      </c>
      <c r="G2478" s="166">
        <v>41463</v>
      </c>
      <c r="H2478" s="157">
        <v>1</v>
      </c>
    </row>
    <row r="2479" spans="1:9" ht="15" customHeight="1" x14ac:dyDescent="0.25">
      <c r="A2479" s="155" t="s">
        <v>173</v>
      </c>
      <c r="B2479" s="155" t="s">
        <v>4057</v>
      </c>
      <c r="C2479" s="155" t="s">
        <v>4058</v>
      </c>
      <c r="D2479" s="155">
        <v>504</v>
      </c>
      <c r="E2479" s="155">
        <v>504</v>
      </c>
      <c r="F2479" s="166">
        <v>41457</v>
      </c>
      <c r="G2479" s="166">
        <v>41463</v>
      </c>
      <c r="H2479" s="157">
        <v>1</v>
      </c>
    </row>
    <row r="2480" spans="1:9" ht="15" customHeight="1" x14ac:dyDescent="0.25">
      <c r="A2480" s="155" t="s">
        <v>158</v>
      </c>
      <c r="B2480" s="155" t="s">
        <v>1707</v>
      </c>
      <c r="C2480" s="155" t="s">
        <v>4059</v>
      </c>
      <c r="D2480" s="155">
        <v>3</v>
      </c>
      <c r="E2480" s="155">
        <v>3</v>
      </c>
      <c r="F2480" s="166">
        <v>41458</v>
      </c>
      <c r="G2480" s="166">
        <v>41465</v>
      </c>
      <c r="H2480" s="157">
        <v>1</v>
      </c>
    </row>
    <row r="2481" spans="1:9" ht="15" customHeight="1" x14ac:dyDescent="0.25">
      <c r="A2481" s="155" t="s">
        <v>158</v>
      </c>
      <c r="B2481" s="155" t="s">
        <v>3575</v>
      </c>
      <c r="C2481" s="155" t="s">
        <v>364</v>
      </c>
      <c r="D2481" s="155">
        <v>20</v>
      </c>
      <c r="E2481" s="155">
        <v>20</v>
      </c>
      <c r="F2481" s="166">
        <v>41458</v>
      </c>
      <c r="G2481" s="166">
        <v>41465</v>
      </c>
      <c r="H2481" s="157">
        <v>1</v>
      </c>
    </row>
    <row r="2482" spans="1:9" ht="15" customHeight="1" x14ac:dyDescent="0.25">
      <c r="A2482" s="155" t="s">
        <v>158</v>
      </c>
      <c r="B2482" s="155" t="s">
        <v>3574</v>
      </c>
      <c r="C2482" s="155" t="s">
        <v>161</v>
      </c>
      <c r="D2482" s="155">
        <v>10</v>
      </c>
      <c r="E2482" s="155">
        <v>10</v>
      </c>
      <c r="F2482" s="166">
        <v>41458</v>
      </c>
      <c r="G2482" s="166">
        <v>41465</v>
      </c>
      <c r="H2482" s="157">
        <v>1</v>
      </c>
    </row>
    <row r="2483" spans="1:9" ht="15" customHeight="1" x14ac:dyDescent="0.25">
      <c r="A2483" s="155" t="s">
        <v>559</v>
      </c>
      <c r="B2483" s="155" t="s">
        <v>1849</v>
      </c>
      <c r="C2483" s="155" t="s">
        <v>4060</v>
      </c>
      <c r="D2483" s="155">
        <v>1000</v>
      </c>
      <c r="E2483" s="155">
        <v>1000</v>
      </c>
      <c r="F2483" s="166">
        <v>41458</v>
      </c>
      <c r="G2483" s="166">
        <v>41465</v>
      </c>
      <c r="H2483" s="157">
        <v>1</v>
      </c>
    </row>
    <row r="2484" spans="1:9" ht="15" customHeight="1" x14ac:dyDescent="0.25">
      <c r="A2484" s="155" t="s">
        <v>559</v>
      </c>
      <c r="B2484" s="155" t="s">
        <v>872</v>
      </c>
      <c r="C2484" s="155" t="s">
        <v>4061</v>
      </c>
      <c r="D2484" s="155">
        <v>10000</v>
      </c>
      <c r="E2484" s="155">
        <v>10080</v>
      </c>
      <c r="F2484" s="166">
        <v>41458</v>
      </c>
      <c r="G2484" s="166">
        <v>41465</v>
      </c>
      <c r="H2484" s="157">
        <v>1</v>
      </c>
    </row>
    <row r="2485" spans="1:9" ht="15" customHeight="1" x14ac:dyDescent="0.25">
      <c r="A2485" s="155" t="s">
        <v>2030</v>
      </c>
      <c r="B2485" s="155" t="s">
        <v>3411</v>
      </c>
      <c r="C2485" s="155" t="s">
        <v>4062</v>
      </c>
      <c r="D2485" s="155">
        <v>20</v>
      </c>
      <c r="E2485" s="155">
        <v>20</v>
      </c>
      <c r="F2485" s="166">
        <v>41458</v>
      </c>
      <c r="G2485" s="166">
        <v>41467</v>
      </c>
      <c r="H2485" s="157">
        <v>1</v>
      </c>
    </row>
    <row r="2486" spans="1:9" ht="15" customHeight="1" x14ac:dyDescent="0.25">
      <c r="A2486" s="155" t="s">
        <v>3447</v>
      </c>
      <c r="B2486" s="155" t="s">
        <v>3448</v>
      </c>
      <c r="C2486" s="155" t="s">
        <v>4063</v>
      </c>
      <c r="D2486" s="155">
        <v>248</v>
      </c>
      <c r="E2486" s="155">
        <v>248</v>
      </c>
      <c r="F2486" s="166">
        <v>41458</v>
      </c>
      <c r="G2486" s="166">
        <v>41465</v>
      </c>
      <c r="H2486" s="157">
        <v>1</v>
      </c>
    </row>
    <row r="2487" spans="1:9" ht="15" customHeight="1" x14ac:dyDescent="0.25">
      <c r="A2487" s="155" t="s">
        <v>748</v>
      </c>
      <c r="B2487" s="155" t="s">
        <v>109</v>
      </c>
      <c r="C2487" s="155" t="s">
        <v>4064</v>
      </c>
      <c r="D2487" s="155">
        <v>50</v>
      </c>
      <c r="E2487" s="155">
        <v>50</v>
      </c>
      <c r="F2487" s="166">
        <v>41458</v>
      </c>
      <c r="G2487" s="166">
        <v>41463</v>
      </c>
      <c r="H2487" s="157">
        <v>1</v>
      </c>
    </row>
    <row r="2488" spans="1:9" ht="15" customHeight="1" x14ac:dyDescent="0.25">
      <c r="A2488" s="155" t="s">
        <v>820</v>
      </c>
      <c r="B2488" s="155" t="s">
        <v>181</v>
      </c>
      <c r="C2488" s="155" t="s">
        <v>4053</v>
      </c>
      <c r="D2488" s="155">
        <v>200</v>
      </c>
      <c r="E2488" s="155">
        <v>200</v>
      </c>
      <c r="F2488" s="166">
        <v>41458</v>
      </c>
      <c r="G2488" s="166">
        <v>41467</v>
      </c>
      <c r="H2488" s="157">
        <v>1</v>
      </c>
    </row>
    <row r="2489" spans="1:9" ht="15" customHeight="1" x14ac:dyDescent="0.25">
      <c r="A2489" s="155" t="s">
        <v>820</v>
      </c>
      <c r="B2489" s="155" t="s">
        <v>439</v>
      </c>
      <c r="C2489" s="155" t="s">
        <v>316</v>
      </c>
      <c r="D2489" s="155">
        <v>250</v>
      </c>
      <c r="E2489" s="155">
        <v>250</v>
      </c>
      <c r="F2489" s="166">
        <v>41458</v>
      </c>
      <c r="G2489" s="166">
        <v>41467</v>
      </c>
      <c r="H2489" s="157">
        <v>1</v>
      </c>
    </row>
    <row r="2490" spans="1:9" ht="15" customHeight="1" x14ac:dyDescent="0.25">
      <c r="A2490" s="155" t="s">
        <v>1554</v>
      </c>
      <c r="B2490" s="155" t="s">
        <v>4065</v>
      </c>
      <c r="C2490" s="155" t="s">
        <v>4068</v>
      </c>
      <c r="D2490" s="155">
        <v>12</v>
      </c>
      <c r="E2490" s="155">
        <v>12</v>
      </c>
      <c r="F2490" s="166">
        <v>41458</v>
      </c>
      <c r="G2490" s="166">
        <v>41456</v>
      </c>
      <c r="H2490" s="157">
        <v>1</v>
      </c>
      <c r="I2490" s="192" t="s">
        <v>4069</v>
      </c>
    </row>
    <row r="2491" spans="1:9" ht="15" customHeight="1" x14ac:dyDescent="0.25">
      <c r="A2491" s="155" t="s">
        <v>1554</v>
      </c>
      <c r="B2491" s="155" t="s">
        <v>4066</v>
      </c>
      <c r="C2491" s="155" t="s">
        <v>294</v>
      </c>
      <c r="D2491" s="155">
        <v>25</v>
      </c>
      <c r="E2491" s="155">
        <v>4</v>
      </c>
      <c r="F2491" s="166">
        <v>41458</v>
      </c>
      <c r="G2491" s="166">
        <v>41456</v>
      </c>
      <c r="H2491" s="157">
        <v>1</v>
      </c>
      <c r="I2491" s="192" t="s">
        <v>4069</v>
      </c>
    </row>
    <row r="2492" spans="1:9" ht="15" customHeight="1" x14ac:dyDescent="0.25">
      <c r="A2492" s="155" t="s">
        <v>1554</v>
      </c>
      <c r="B2492" s="155" t="s">
        <v>4067</v>
      </c>
      <c r="C2492" s="155" t="s">
        <v>2480</v>
      </c>
      <c r="D2492" s="155">
        <v>80</v>
      </c>
      <c r="E2492" s="155">
        <v>8</v>
      </c>
      <c r="F2492" s="166">
        <v>41458</v>
      </c>
      <c r="G2492" s="166">
        <v>41456</v>
      </c>
      <c r="H2492" s="157">
        <v>1</v>
      </c>
      <c r="I2492" s="192" t="s">
        <v>4069</v>
      </c>
    </row>
    <row r="2493" spans="1:9" ht="15" customHeight="1" x14ac:dyDescent="0.25">
      <c r="A2493" s="155" t="s">
        <v>71</v>
      </c>
      <c r="B2493" s="155" t="s">
        <v>2957</v>
      </c>
      <c r="C2493" s="155" t="s">
        <v>4070</v>
      </c>
      <c r="D2493" s="155">
        <v>50</v>
      </c>
      <c r="E2493" s="155">
        <v>50</v>
      </c>
      <c r="F2493" s="166">
        <v>41458</v>
      </c>
      <c r="G2493" s="166">
        <v>41463</v>
      </c>
      <c r="H2493" s="157">
        <v>1</v>
      </c>
    </row>
    <row r="2494" spans="1:9" ht="15" customHeight="1" x14ac:dyDescent="0.25">
      <c r="A2494" s="155" t="s">
        <v>261</v>
      </c>
      <c r="B2494" s="155" t="s">
        <v>3021</v>
      </c>
      <c r="C2494" s="155" t="s">
        <v>4071</v>
      </c>
      <c r="D2494" s="155">
        <v>10</v>
      </c>
      <c r="E2494" s="155">
        <v>10</v>
      </c>
      <c r="F2494" s="166">
        <v>41463</v>
      </c>
      <c r="G2494" s="166">
        <v>41464</v>
      </c>
      <c r="H2494" s="157">
        <v>1</v>
      </c>
    </row>
    <row r="2495" spans="1:9" ht="15" customHeight="1" x14ac:dyDescent="0.25">
      <c r="A2495" s="155" t="s">
        <v>4072</v>
      </c>
      <c r="B2495" s="155" t="s">
        <v>4073</v>
      </c>
      <c r="C2495" s="155" t="s">
        <v>4074</v>
      </c>
      <c r="D2495" s="155">
        <v>5</v>
      </c>
      <c r="E2495" s="155">
        <v>5</v>
      </c>
      <c r="F2495" s="166">
        <v>41463</v>
      </c>
      <c r="G2495" s="166">
        <v>41466</v>
      </c>
      <c r="H2495" s="157">
        <v>1</v>
      </c>
    </row>
    <row r="2496" spans="1:9" ht="15" customHeight="1" x14ac:dyDescent="0.25">
      <c r="A2496" s="155" t="s">
        <v>2714</v>
      </c>
      <c r="B2496" s="155" t="s">
        <v>642</v>
      </c>
      <c r="C2496" s="155" t="s">
        <v>4075</v>
      </c>
      <c r="D2496" s="155">
        <v>300</v>
      </c>
      <c r="E2496" s="155">
        <v>300</v>
      </c>
      <c r="F2496" s="166">
        <v>41464</v>
      </c>
      <c r="G2496" s="166">
        <v>41467</v>
      </c>
      <c r="H2496" s="157">
        <v>1</v>
      </c>
    </row>
    <row r="2497" spans="1:9" ht="15" customHeight="1" x14ac:dyDescent="0.25">
      <c r="A2497" s="155" t="s">
        <v>71</v>
      </c>
      <c r="B2497" s="155" t="s">
        <v>154</v>
      </c>
      <c r="C2497" s="155" t="s">
        <v>4076</v>
      </c>
      <c r="D2497" s="155">
        <v>5</v>
      </c>
      <c r="E2497" s="155">
        <v>5</v>
      </c>
      <c r="F2497" s="166">
        <v>41464</v>
      </c>
      <c r="G2497" s="166">
        <v>41474</v>
      </c>
      <c r="H2497" s="157">
        <v>1</v>
      </c>
    </row>
    <row r="2498" spans="1:9" ht="15" customHeight="1" x14ac:dyDescent="0.25">
      <c r="A2498" s="155" t="s">
        <v>820</v>
      </c>
      <c r="B2498" s="155" t="s">
        <v>1002</v>
      </c>
      <c r="C2498" s="155" t="s">
        <v>4077</v>
      </c>
      <c r="D2498" s="155">
        <v>21</v>
      </c>
      <c r="E2498" s="155">
        <v>21</v>
      </c>
      <c r="F2498" s="166">
        <v>41464</v>
      </c>
      <c r="G2498" s="166">
        <v>41470</v>
      </c>
      <c r="H2498" s="157">
        <v>1</v>
      </c>
    </row>
    <row r="2499" spans="1:9" ht="15" customHeight="1" x14ac:dyDescent="0.25">
      <c r="A2499" s="155" t="s">
        <v>39</v>
      </c>
      <c r="B2499" s="155" t="s">
        <v>380</v>
      </c>
      <c r="C2499" s="155" t="s">
        <v>4078</v>
      </c>
      <c r="D2499" s="155">
        <v>500</v>
      </c>
      <c r="E2499" s="155">
        <v>525</v>
      </c>
      <c r="F2499" s="166">
        <v>41464</v>
      </c>
      <c r="G2499" s="166">
        <v>41471</v>
      </c>
      <c r="H2499" s="157">
        <v>1</v>
      </c>
    </row>
    <row r="2500" spans="1:9" ht="15" customHeight="1" x14ac:dyDescent="0.25">
      <c r="A2500" s="155" t="s">
        <v>2317</v>
      </c>
      <c r="B2500" s="155" t="s">
        <v>2318</v>
      </c>
      <c r="C2500" s="155" t="s">
        <v>4079</v>
      </c>
      <c r="D2500" s="155">
        <v>500</v>
      </c>
      <c r="E2500" s="155">
        <v>500</v>
      </c>
      <c r="F2500" s="166">
        <v>41464</v>
      </c>
      <c r="G2500" s="166">
        <v>41467</v>
      </c>
      <c r="H2500" s="157">
        <v>1</v>
      </c>
    </row>
    <row r="2501" spans="1:9" ht="15" customHeight="1" x14ac:dyDescent="0.25">
      <c r="A2501" s="155" t="s">
        <v>1554</v>
      </c>
      <c r="B2501" s="155" t="s">
        <v>4067</v>
      </c>
      <c r="C2501" s="155" t="s">
        <v>4080</v>
      </c>
      <c r="D2501" s="155">
        <v>80</v>
      </c>
      <c r="E2501" s="155">
        <v>72</v>
      </c>
      <c r="F2501" s="166">
        <v>41465</v>
      </c>
      <c r="G2501" s="166">
        <v>41467</v>
      </c>
      <c r="H2501" s="157">
        <v>1</v>
      </c>
      <c r="I2501" s="192" t="s">
        <v>4081</v>
      </c>
    </row>
    <row r="2502" spans="1:9" ht="15" customHeight="1" x14ac:dyDescent="0.25">
      <c r="A2502" s="155" t="s">
        <v>1554</v>
      </c>
      <c r="B2502" s="155" t="s">
        <v>4066</v>
      </c>
      <c r="C2502" s="155" t="s">
        <v>294</v>
      </c>
      <c r="D2502" s="155">
        <v>25</v>
      </c>
      <c r="E2502" s="155">
        <v>21</v>
      </c>
      <c r="F2502" s="166">
        <v>41465</v>
      </c>
      <c r="G2502" s="166">
        <v>41376</v>
      </c>
      <c r="H2502" s="157">
        <v>1</v>
      </c>
      <c r="I2502" s="192" t="s">
        <v>4081</v>
      </c>
    </row>
    <row r="2503" spans="1:9" ht="15" customHeight="1" x14ac:dyDescent="0.25">
      <c r="A2503" s="155" t="s">
        <v>4082</v>
      </c>
      <c r="B2503" s="155" t="s">
        <v>4083</v>
      </c>
      <c r="C2503" s="155" t="s">
        <v>4084</v>
      </c>
      <c r="D2503" s="155">
        <v>10</v>
      </c>
      <c r="E2503" s="155">
        <v>10</v>
      </c>
      <c r="F2503" s="166">
        <v>41465</v>
      </c>
      <c r="G2503" s="166">
        <v>41467</v>
      </c>
      <c r="H2503" s="157">
        <v>1</v>
      </c>
    </row>
    <row r="2504" spans="1:9" ht="15" customHeight="1" x14ac:dyDescent="0.25">
      <c r="A2504" s="155" t="s">
        <v>512</v>
      </c>
      <c r="B2504" s="155" t="s">
        <v>2698</v>
      </c>
      <c r="C2504" s="155" t="s">
        <v>4085</v>
      </c>
      <c r="D2504" s="155">
        <v>54</v>
      </c>
      <c r="E2504" s="155">
        <v>54</v>
      </c>
      <c r="F2504" s="166">
        <v>41465</v>
      </c>
      <c r="G2504" s="166">
        <v>41467</v>
      </c>
      <c r="H2504" s="157">
        <v>1</v>
      </c>
    </row>
    <row r="2505" spans="1:9" ht="15" customHeight="1" x14ac:dyDescent="0.25">
      <c r="A2505" s="155" t="s">
        <v>911</v>
      </c>
      <c r="B2505" s="155" t="s">
        <v>912</v>
      </c>
      <c r="C2505" s="155" t="s">
        <v>4086</v>
      </c>
      <c r="D2505" s="155">
        <v>500</v>
      </c>
      <c r="E2505" s="155">
        <v>500</v>
      </c>
      <c r="F2505" s="166">
        <v>41465</v>
      </c>
      <c r="G2505" s="166">
        <v>41467</v>
      </c>
      <c r="H2505" s="157">
        <v>1</v>
      </c>
    </row>
    <row r="2506" spans="1:9" ht="15" customHeight="1" x14ac:dyDescent="0.25">
      <c r="A2506" s="155" t="s">
        <v>2714</v>
      </c>
      <c r="B2506" s="155" t="s">
        <v>1933</v>
      </c>
      <c r="C2506" s="155" t="s">
        <v>4087</v>
      </c>
      <c r="D2506" s="155">
        <v>200</v>
      </c>
      <c r="E2506" s="155">
        <v>200</v>
      </c>
      <c r="F2506" s="166">
        <v>41465</v>
      </c>
      <c r="G2506" s="166">
        <v>41470</v>
      </c>
      <c r="H2506" s="157">
        <v>1</v>
      </c>
    </row>
    <row r="2507" spans="1:9" ht="15" customHeight="1" x14ac:dyDescent="0.25">
      <c r="A2507" s="155" t="s">
        <v>3967</v>
      </c>
      <c r="B2507" s="155" t="s">
        <v>4088</v>
      </c>
      <c r="C2507" s="155" t="s">
        <v>3969</v>
      </c>
      <c r="D2507" s="155">
        <v>100</v>
      </c>
      <c r="E2507" s="155">
        <v>100</v>
      </c>
      <c r="F2507" s="166">
        <v>41465</v>
      </c>
      <c r="G2507" s="166">
        <v>41469</v>
      </c>
      <c r="H2507" s="157">
        <v>1</v>
      </c>
    </row>
    <row r="2508" spans="1:9" ht="15" customHeight="1" x14ac:dyDescent="0.25">
      <c r="A2508" s="155" t="s">
        <v>71</v>
      </c>
      <c r="B2508" s="155" t="s">
        <v>74</v>
      </c>
      <c r="C2508" s="155" t="s">
        <v>4089</v>
      </c>
      <c r="D2508" s="155">
        <v>37</v>
      </c>
      <c r="E2508" s="155">
        <v>37</v>
      </c>
      <c r="F2508" s="166">
        <v>41466</v>
      </c>
      <c r="G2508" s="166">
        <v>41470</v>
      </c>
      <c r="H2508" s="157">
        <v>1</v>
      </c>
    </row>
    <row r="2509" spans="1:9" ht="15" customHeight="1" x14ac:dyDescent="0.25">
      <c r="A2509" s="155" t="s">
        <v>71</v>
      </c>
      <c r="B2509" s="155" t="s">
        <v>2142</v>
      </c>
      <c r="C2509" s="155" t="s">
        <v>364</v>
      </c>
      <c r="D2509" s="155">
        <v>1</v>
      </c>
      <c r="E2509" s="155">
        <v>1</v>
      </c>
      <c r="F2509" s="166">
        <v>41466</v>
      </c>
      <c r="G2509" s="166">
        <v>41470</v>
      </c>
      <c r="H2509" s="157">
        <v>1</v>
      </c>
    </row>
    <row r="2510" spans="1:9" ht="15" customHeight="1" x14ac:dyDescent="0.25">
      <c r="A2510" s="155" t="s">
        <v>638</v>
      </c>
      <c r="B2510" s="155" t="s">
        <v>639</v>
      </c>
      <c r="C2510" s="155" t="s">
        <v>4090</v>
      </c>
      <c r="D2510" s="155">
        <v>1000</v>
      </c>
      <c r="E2510" s="155">
        <v>1000</v>
      </c>
      <c r="F2510" s="166">
        <v>41466</v>
      </c>
      <c r="G2510" s="166">
        <v>41470</v>
      </c>
      <c r="H2510" s="157">
        <v>1</v>
      </c>
    </row>
    <row r="2511" spans="1:9" ht="15" customHeight="1" x14ac:dyDescent="0.25">
      <c r="A2511" s="155" t="s">
        <v>42</v>
      </c>
      <c r="B2511" s="155" t="s">
        <v>1863</v>
      </c>
      <c r="C2511" s="155" t="s">
        <v>4091</v>
      </c>
      <c r="D2511" s="155">
        <v>300</v>
      </c>
      <c r="E2511" s="155">
        <v>300</v>
      </c>
      <c r="F2511" s="166">
        <v>41466</v>
      </c>
      <c r="G2511" s="166">
        <v>41474</v>
      </c>
      <c r="H2511" s="157">
        <v>1</v>
      </c>
    </row>
    <row r="2512" spans="1:9" ht="15" customHeight="1" x14ac:dyDescent="0.25">
      <c r="A2512" s="155" t="s">
        <v>36</v>
      </c>
      <c r="B2512" s="155" t="s">
        <v>4092</v>
      </c>
      <c r="C2512" s="155" t="s">
        <v>4093</v>
      </c>
      <c r="D2512" s="155">
        <v>22</v>
      </c>
      <c r="E2512" s="155">
        <v>22</v>
      </c>
      <c r="F2512" s="166">
        <v>41466</v>
      </c>
      <c r="G2512" s="166">
        <v>41470</v>
      </c>
      <c r="H2512" s="157">
        <v>1</v>
      </c>
    </row>
    <row r="2513" spans="1:9" ht="15" customHeight="1" x14ac:dyDescent="0.25">
      <c r="A2513" s="155" t="s">
        <v>2747</v>
      </c>
      <c r="B2513" s="155" t="s">
        <v>2667</v>
      </c>
      <c r="C2513" s="155" t="s">
        <v>4094</v>
      </c>
      <c r="D2513" s="155">
        <v>25</v>
      </c>
      <c r="E2513" s="155">
        <v>25</v>
      </c>
      <c r="F2513" s="166">
        <v>41466</v>
      </c>
      <c r="G2513" s="166">
        <v>41474</v>
      </c>
      <c r="H2513" s="157">
        <v>1</v>
      </c>
    </row>
    <row r="2514" spans="1:9" ht="15" customHeight="1" x14ac:dyDescent="0.25">
      <c r="A2514" s="155" t="s">
        <v>2747</v>
      </c>
      <c r="B2514" s="155" t="s">
        <v>2806</v>
      </c>
      <c r="C2514" s="155" t="s">
        <v>316</v>
      </c>
      <c r="D2514" s="155">
        <v>25</v>
      </c>
      <c r="E2514" s="155">
        <v>25</v>
      </c>
      <c r="F2514" s="166">
        <v>41466</v>
      </c>
      <c r="G2514" s="166">
        <v>41474</v>
      </c>
      <c r="H2514" s="157">
        <v>1</v>
      </c>
    </row>
    <row r="2515" spans="1:9" ht="15" customHeight="1" x14ac:dyDescent="0.25">
      <c r="A2515" s="155" t="s">
        <v>442</v>
      </c>
      <c r="B2515" s="155" t="s">
        <v>4095</v>
      </c>
      <c r="C2515" s="155" t="s">
        <v>4096</v>
      </c>
      <c r="D2515" s="155">
        <v>20</v>
      </c>
      <c r="E2515" s="155">
        <v>20</v>
      </c>
      <c r="F2515" s="166">
        <v>41466</v>
      </c>
      <c r="G2515" s="166">
        <v>41473</v>
      </c>
      <c r="H2515" s="157">
        <v>1</v>
      </c>
    </row>
    <row r="2516" spans="1:9" ht="15" customHeight="1" x14ac:dyDescent="0.25">
      <c r="A2516" s="155" t="s">
        <v>544</v>
      </c>
      <c r="B2516" s="155" t="s">
        <v>545</v>
      </c>
      <c r="C2516" s="155" t="s">
        <v>4097</v>
      </c>
      <c r="D2516" s="155">
        <v>100</v>
      </c>
      <c r="E2516" s="155">
        <v>100</v>
      </c>
      <c r="F2516" s="166">
        <v>41466</v>
      </c>
      <c r="G2516" s="166">
        <v>41472</v>
      </c>
      <c r="H2516" s="157">
        <v>1</v>
      </c>
    </row>
    <row r="2517" spans="1:9" ht="15" customHeight="1" x14ac:dyDescent="0.25">
      <c r="A2517" s="155" t="s">
        <v>173</v>
      </c>
      <c r="B2517" s="155" t="s">
        <v>2901</v>
      </c>
      <c r="C2517" s="155" t="s">
        <v>4098</v>
      </c>
      <c r="D2517" s="155">
        <v>102</v>
      </c>
      <c r="E2517" s="155">
        <v>102</v>
      </c>
      <c r="F2517" s="166">
        <v>41466</v>
      </c>
      <c r="G2517" s="166">
        <v>41470</v>
      </c>
      <c r="H2517" s="157">
        <v>1</v>
      </c>
    </row>
    <row r="2518" spans="1:9" ht="15" customHeight="1" x14ac:dyDescent="0.25">
      <c r="A2518" s="155" t="s">
        <v>173</v>
      </c>
      <c r="B2518" s="155" t="s">
        <v>445</v>
      </c>
      <c r="C2518" s="155" t="s">
        <v>364</v>
      </c>
      <c r="D2518" s="155">
        <v>102</v>
      </c>
      <c r="E2518" s="155">
        <v>102</v>
      </c>
      <c r="F2518" s="166">
        <v>41466</v>
      </c>
      <c r="G2518" s="166">
        <v>41470</v>
      </c>
      <c r="H2518" s="157">
        <v>1</v>
      </c>
    </row>
    <row r="2519" spans="1:9" ht="15" customHeight="1" x14ac:dyDescent="0.25">
      <c r="A2519" s="155" t="s">
        <v>3829</v>
      </c>
      <c r="B2519" s="155" t="s">
        <v>4099</v>
      </c>
      <c r="C2519" s="155" t="s">
        <v>4100</v>
      </c>
      <c r="D2519" s="155">
        <v>100</v>
      </c>
      <c r="E2519" s="155">
        <v>112</v>
      </c>
      <c r="F2519" s="166">
        <v>41466</v>
      </c>
      <c r="G2519" s="166">
        <v>41466</v>
      </c>
      <c r="H2519" s="157">
        <v>1</v>
      </c>
      <c r="I2519" s="192" t="s">
        <v>214</v>
      </c>
    </row>
    <row r="2520" spans="1:9" ht="30" customHeight="1" x14ac:dyDescent="0.25">
      <c r="A2520" s="155" t="s">
        <v>3473</v>
      </c>
      <c r="B2520" s="155" t="s">
        <v>526</v>
      </c>
      <c r="C2520" s="155" t="s">
        <v>4101</v>
      </c>
      <c r="D2520" s="155">
        <v>50</v>
      </c>
      <c r="E2520" s="155">
        <v>50</v>
      </c>
      <c r="F2520" s="166">
        <v>41466</v>
      </c>
      <c r="G2520" s="166">
        <v>41467</v>
      </c>
      <c r="H2520" s="157">
        <v>1</v>
      </c>
    </row>
    <row r="2521" spans="1:9" ht="15" customHeight="1" x14ac:dyDescent="0.25">
      <c r="A2521" s="155" t="s">
        <v>3481</v>
      </c>
      <c r="B2521" s="155" t="s">
        <v>255</v>
      </c>
      <c r="C2521" s="155" t="s">
        <v>4102</v>
      </c>
      <c r="D2521" s="155">
        <v>50</v>
      </c>
      <c r="E2521" s="155">
        <v>50</v>
      </c>
      <c r="F2521" s="166">
        <v>41467</v>
      </c>
      <c r="G2521" s="166">
        <v>41472</v>
      </c>
      <c r="H2521" s="157">
        <v>1</v>
      </c>
    </row>
    <row r="2522" spans="1:9" ht="15" customHeight="1" x14ac:dyDescent="0.25">
      <c r="A2522" s="155" t="s">
        <v>12</v>
      </c>
      <c r="B2522" s="155" t="s">
        <v>2497</v>
      </c>
      <c r="C2522" s="155" t="s">
        <v>4103</v>
      </c>
      <c r="D2522" s="155">
        <v>10</v>
      </c>
      <c r="E2522" s="155">
        <v>10</v>
      </c>
      <c r="F2522" s="166">
        <v>41471</v>
      </c>
      <c r="G2522" s="166">
        <v>41474</v>
      </c>
      <c r="H2522" s="157">
        <v>1</v>
      </c>
    </row>
    <row r="2523" spans="1:9" ht="15" customHeight="1" x14ac:dyDescent="0.25">
      <c r="A2523" s="155" t="s">
        <v>12</v>
      </c>
      <c r="B2523" s="155" t="s">
        <v>156</v>
      </c>
      <c r="C2523" s="155" t="s">
        <v>4104</v>
      </c>
      <c r="D2523" s="155">
        <v>10</v>
      </c>
      <c r="E2523" s="155">
        <v>10</v>
      </c>
      <c r="F2523" s="166">
        <v>41471</v>
      </c>
      <c r="G2523" s="166">
        <v>41474</v>
      </c>
      <c r="H2523" s="157">
        <v>1</v>
      </c>
    </row>
    <row r="2524" spans="1:9" ht="15" customHeight="1" x14ac:dyDescent="0.25">
      <c r="A2524" s="155" t="s">
        <v>317</v>
      </c>
      <c r="B2524" s="155" t="s">
        <v>1723</v>
      </c>
      <c r="C2524" s="155" t="s">
        <v>4105</v>
      </c>
      <c r="D2524" s="155">
        <v>10</v>
      </c>
      <c r="E2524" s="155">
        <v>10</v>
      </c>
      <c r="F2524" s="166">
        <v>41471</v>
      </c>
      <c r="G2524" s="166">
        <v>41472</v>
      </c>
      <c r="H2524" s="157">
        <v>1</v>
      </c>
    </row>
    <row r="2525" spans="1:9" ht="15" customHeight="1" x14ac:dyDescent="0.25">
      <c r="A2525" s="155" t="s">
        <v>820</v>
      </c>
      <c r="B2525" s="155" t="s">
        <v>3769</v>
      </c>
      <c r="C2525" s="155" t="s">
        <v>4106</v>
      </c>
      <c r="D2525" s="155">
        <v>10</v>
      </c>
      <c r="E2525" s="155">
        <v>10</v>
      </c>
      <c r="F2525" s="166">
        <v>41471</v>
      </c>
      <c r="G2525" s="166">
        <v>41473</v>
      </c>
      <c r="H2525" s="157">
        <v>1</v>
      </c>
    </row>
    <row r="2526" spans="1:9" ht="15" customHeight="1" x14ac:dyDescent="0.25">
      <c r="A2526" s="155" t="s">
        <v>3303</v>
      </c>
      <c r="B2526" s="155" t="s">
        <v>3973</v>
      </c>
      <c r="C2526" s="155" t="s">
        <v>4107</v>
      </c>
      <c r="D2526" s="155">
        <v>4</v>
      </c>
      <c r="E2526" s="155">
        <v>4</v>
      </c>
      <c r="F2526" s="166">
        <v>41471</v>
      </c>
      <c r="G2526" s="166">
        <v>41478</v>
      </c>
      <c r="H2526" s="157">
        <v>1</v>
      </c>
    </row>
    <row r="2527" spans="1:9" ht="15" customHeight="1" x14ac:dyDescent="0.25">
      <c r="A2527" s="155" t="s">
        <v>78</v>
      </c>
      <c r="B2527" s="155" t="s">
        <v>1074</v>
      </c>
      <c r="C2527" s="155" t="s">
        <v>4108</v>
      </c>
      <c r="D2527" s="155">
        <v>10</v>
      </c>
      <c r="E2527" s="155">
        <v>10</v>
      </c>
      <c r="F2527" s="166">
        <v>41472</v>
      </c>
      <c r="G2527" s="166">
        <v>41478</v>
      </c>
      <c r="H2527" s="157">
        <v>1</v>
      </c>
    </row>
    <row r="2528" spans="1:9" ht="15" customHeight="1" x14ac:dyDescent="0.25">
      <c r="A2528" s="155" t="s">
        <v>230</v>
      </c>
      <c r="B2528" s="155" t="s">
        <v>471</v>
      </c>
      <c r="C2528" s="155" t="s">
        <v>4109</v>
      </c>
      <c r="D2528" s="155">
        <v>100</v>
      </c>
      <c r="E2528" s="155">
        <v>100</v>
      </c>
      <c r="F2528" s="166">
        <v>41472</v>
      </c>
      <c r="G2528" s="166">
        <v>41479</v>
      </c>
      <c r="H2528" s="157">
        <v>1</v>
      </c>
    </row>
    <row r="2529" spans="1:8" ht="15" customHeight="1" x14ac:dyDescent="0.25">
      <c r="A2529" s="155" t="s">
        <v>3494</v>
      </c>
      <c r="B2529" s="155" t="s">
        <v>949</v>
      </c>
      <c r="C2529" s="155" t="s">
        <v>4110</v>
      </c>
      <c r="D2529" s="155">
        <v>5</v>
      </c>
      <c r="E2529" s="155">
        <v>5</v>
      </c>
      <c r="F2529" s="166">
        <v>41472</v>
      </c>
      <c r="G2529" s="166">
        <v>41477</v>
      </c>
      <c r="H2529" s="157">
        <v>1</v>
      </c>
    </row>
    <row r="2530" spans="1:8" ht="15" customHeight="1" x14ac:dyDescent="0.25">
      <c r="A2530" s="155" t="s">
        <v>145</v>
      </c>
      <c r="B2530" s="155" t="s">
        <v>674</v>
      </c>
      <c r="C2530" s="155" t="s">
        <v>4111</v>
      </c>
      <c r="D2530" s="155">
        <v>200</v>
      </c>
      <c r="E2530" s="155">
        <v>200</v>
      </c>
      <c r="F2530" s="166">
        <v>41472</v>
      </c>
      <c r="G2530" s="166">
        <v>41477</v>
      </c>
      <c r="H2530" s="157">
        <v>1</v>
      </c>
    </row>
    <row r="2531" spans="1:8" ht="15" customHeight="1" x14ac:dyDescent="0.25">
      <c r="A2531" s="155" t="s">
        <v>145</v>
      </c>
      <c r="B2531" s="155" t="s">
        <v>1044</v>
      </c>
      <c r="C2531" s="155" t="s">
        <v>364</v>
      </c>
      <c r="D2531" s="155">
        <v>10</v>
      </c>
      <c r="E2531" s="155">
        <v>10</v>
      </c>
      <c r="F2531" s="166">
        <v>41472</v>
      </c>
      <c r="G2531" s="166">
        <v>41477</v>
      </c>
      <c r="H2531" s="157">
        <v>1</v>
      </c>
    </row>
    <row r="2532" spans="1:8" ht="15" customHeight="1" x14ac:dyDescent="0.25">
      <c r="A2532" s="155" t="s">
        <v>224</v>
      </c>
      <c r="B2532" s="155" t="s">
        <v>4113</v>
      </c>
      <c r="C2532" s="155" t="s">
        <v>4114</v>
      </c>
      <c r="D2532" s="155">
        <v>10</v>
      </c>
      <c r="E2532" s="155">
        <v>10</v>
      </c>
      <c r="F2532" s="166">
        <v>41473</v>
      </c>
      <c r="G2532" s="166">
        <v>41477</v>
      </c>
      <c r="H2532" s="157">
        <v>1</v>
      </c>
    </row>
    <row r="2533" spans="1:8" ht="15" customHeight="1" x14ac:dyDescent="0.25">
      <c r="A2533" s="155" t="s">
        <v>899</v>
      </c>
      <c r="B2533" s="155" t="s">
        <v>3609</v>
      </c>
      <c r="C2533" s="155" t="s">
        <v>4115</v>
      </c>
      <c r="D2533" s="155">
        <v>14</v>
      </c>
      <c r="E2533" s="155">
        <v>14</v>
      </c>
      <c r="F2533" s="166">
        <v>41474</v>
      </c>
      <c r="G2533" s="166">
        <v>41481</v>
      </c>
      <c r="H2533" s="157">
        <v>1</v>
      </c>
    </row>
    <row r="2534" spans="1:8" ht="15" customHeight="1" x14ac:dyDescent="0.25">
      <c r="A2534" s="155" t="s">
        <v>71</v>
      </c>
      <c r="B2534" s="155" t="s">
        <v>72</v>
      </c>
      <c r="C2534" s="155" t="s">
        <v>4116</v>
      </c>
      <c r="D2534" s="155">
        <v>100</v>
      </c>
      <c r="E2534" s="155">
        <v>100</v>
      </c>
      <c r="F2534" s="166">
        <v>41474</v>
      </c>
      <c r="G2534" s="166">
        <v>41477</v>
      </c>
      <c r="H2534" s="157">
        <v>1</v>
      </c>
    </row>
    <row r="2535" spans="1:8" ht="15" customHeight="1" x14ac:dyDescent="0.25">
      <c r="A2535" s="155" t="s">
        <v>1114</v>
      </c>
      <c r="B2535" s="155" t="s">
        <v>1115</v>
      </c>
      <c r="C2535" s="155" t="s">
        <v>4117</v>
      </c>
      <c r="D2535" s="155">
        <v>25</v>
      </c>
      <c r="E2535" s="155">
        <v>25</v>
      </c>
      <c r="F2535" s="166">
        <v>41474</v>
      </c>
      <c r="G2535" s="166">
        <v>41478</v>
      </c>
      <c r="H2535" s="157">
        <v>1</v>
      </c>
    </row>
    <row r="2536" spans="1:8" ht="30" customHeight="1" x14ac:dyDescent="0.25">
      <c r="A2536" s="155" t="s">
        <v>3473</v>
      </c>
      <c r="B2536" s="155" t="s">
        <v>4118</v>
      </c>
      <c r="C2536" s="155" t="s">
        <v>4119</v>
      </c>
      <c r="D2536" s="155">
        <v>50</v>
      </c>
      <c r="E2536" s="155">
        <v>50</v>
      </c>
      <c r="F2536" s="166">
        <v>41474</v>
      </c>
      <c r="G2536" s="166">
        <v>41477</v>
      </c>
      <c r="H2536" s="157">
        <v>1</v>
      </c>
    </row>
    <row r="2537" spans="1:8" ht="15" customHeight="1" x14ac:dyDescent="0.25">
      <c r="A2537" s="155" t="s">
        <v>2769</v>
      </c>
      <c r="B2537" s="155" t="s">
        <v>4120</v>
      </c>
      <c r="C2537" s="155" t="s">
        <v>4121</v>
      </c>
      <c r="D2537" s="155">
        <v>10</v>
      </c>
      <c r="E2537" s="155">
        <v>10</v>
      </c>
      <c r="F2537" s="166">
        <v>41474</v>
      </c>
      <c r="G2537" s="166">
        <v>41477</v>
      </c>
      <c r="H2537" s="157">
        <v>1</v>
      </c>
    </row>
    <row r="2538" spans="1:8" ht="15" customHeight="1" x14ac:dyDescent="0.25">
      <c r="A2538" s="155" t="s">
        <v>29</v>
      </c>
      <c r="B2538" s="155" t="s">
        <v>351</v>
      </c>
      <c r="C2538" s="155" t="s">
        <v>4122</v>
      </c>
      <c r="D2538" s="155">
        <v>100</v>
      </c>
      <c r="E2538" s="155">
        <v>110</v>
      </c>
      <c r="F2538" s="166">
        <v>41477</v>
      </c>
      <c r="G2538" s="166">
        <v>41484</v>
      </c>
      <c r="H2538" s="157">
        <v>1</v>
      </c>
    </row>
    <row r="2539" spans="1:8" ht="15" customHeight="1" x14ac:dyDescent="0.25">
      <c r="A2539" s="155" t="s">
        <v>12</v>
      </c>
      <c r="B2539" s="155" t="s">
        <v>767</v>
      </c>
      <c r="C2539" s="155" t="s">
        <v>4123</v>
      </c>
      <c r="D2539" s="155">
        <v>10</v>
      </c>
      <c r="E2539" s="155">
        <v>10</v>
      </c>
      <c r="F2539" s="166">
        <v>41477</v>
      </c>
      <c r="G2539" s="166">
        <v>41479</v>
      </c>
      <c r="H2539" s="157">
        <v>1</v>
      </c>
    </row>
    <row r="2540" spans="1:8" ht="15" customHeight="1" x14ac:dyDescent="0.25">
      <c r="A2540" s="155" t="s">
        <v>12</v>
      </c>
      <c r="B2540" s="155" t="s">
        <v>15</v>
      </c>
      <c r="C2540" s="155" t="s">
        <v>4124</v>
      </c>
      <c r="D2540" s="155">
        <v>10</v>
      </c>
      <c r="E2540" s="155">
        <v>10</v>
      </c>
      <c r="F2540" s="166">
        <v>41477</v>
      </c>
      <c r="G2540" s="166">
        <v>41480</v>
      </c>
      <c r="H2540" s="157">
        <v>1</v>
      </c>
    </row>
    <row r="2541" spans="1:8" ht="15" customHeight="1" x14ac:dyDescent="0.25">
      <c r="A2541" s="155" t="s">
        <v>1419</v>
      </c>
      <c r="B2541" s="155" t="s">
        <v>626</v>
      </c>
      <c r="C2541" s="155" t="s">
        <v>4125</v>
      </c>
      <c r="D2541" s="155">
        <v>2000</v>
      </c>
      <c r="E2541" s="155">
        <v>2000</v>
      </c>
      <c r="F2541" s="166">
        <v>41477</v>
      </c>
      <c r="G2541" s="166">
        <v>41479</v>
      </c>
      <c r="H2541" s="157">
        <v>1</v>
      </c>
    </row>
    <row r="2542" spans="1:8" ht="15" customHeight="1" x14ac:dyDescent="0.25">
      <c r="A2542" s="155" t="s">
        <v>136</v>
      </c>
      <c r="B2542" s="155" t="s">
        <v>179</v>
      </c>
      <c r="C2542" s="155" t="s">
        <v>4126</v>
      </c>
      <c r="D2542" s="155">
        <v>250</v>
      </c>
      <c r="E2542" s="155">
        <v>250</v>
      </c>
      <c r="F2542" s="166">
        <v>41477</v>
      </c>
      <c r="G2542" s="166">
        <v>41480</v>
      </c>
      <c r="H2542" s="157">
        <v>1</v>
      </c>
    </row>
    <row r="2543" spans="1:8" ht="15" customHeight="1" x14ac:dyDescent="0.25">
      <c r="A2543" s="155" t="s">
        <v>286</v>
      </c>
      <c r="B2543" s="155" t="s">
        <v>562</v>
      </c>
      <c r="C2543" s="155" t="s">
        <v>4127</v>
      </c>
      <c r="D2543" s="155">
        <v>100</v>
      </c>
      <c r="E2543" s="155">
        <v>100</v>
      </c>
      <c r="F2543" s="166">
        <v>41477</v>
      </c>
      <c r="G2543" s="166">
        <v>41481</v>
      </c>
      <c r="H2543" s="157">
        <v>1</v>
      </c>
    </row>
    <row r="2544" spans="1:8" ht="15" customHeight="1" x14ac:dyDescent="0.25">
      <c r="A2544" s="155" t="s">
        <v>544</v>
      </c>
      <c r="B2544" s="155" t="s">
        <v>82</v>
      </c>
      <c r="C2544" s="155" t="s">
        <v>4128</v>
      </c>
      <c r="D2544" s="155">
        <v>100</v>
      </c>
      <c r="E2544" s="155">
        <v>100</v>
      </c>
      <c r="F2544" s="166">
        <v>41477</v>
      </c>
      <c r="G2544" s="166">
        <v>41480</v>
      </c>
      <c r="H2544" s="157">
        <v>1</v>
      </c>
    </row>
    <row r="2545" spans="1:9" ht="15" customHeight="1" x14ac:dyDescent="0.25">
      <c r="A2545" s="155" t="s">
        <v>1492</v>
      </c>
      <c r="B2545" s="155" t="s">
        <v>2726</v>
      </c>
      <c r="C2545" s="155" t="s">
        <v>4106</v>
      </c>
      <c r="D2545" s="155">
        <v>250</v>
      </c>
      <c r="E2545" s="155">
        <v>250</v>
      </c>
      <c r="F2545" s="166">
        <v>41478</v>
      </c>
      <c r="G2545" s="166">
        <v>41484</v>
      </c>
      <c r="H2545" s="157">
        <v>1</v>
      </c>
    </row>
    <row r="2546" spans="1:9" ht="15" customHeight="1" x14ac:dyDescent="0.25">
      <c r="A2546" s="155" t="s">
        <v>2769</v>
      </c>
      <c r="B2546" s="155" t="s">
        <v>272</v>
      </c>
      <c r="C2546" s="155" t="s">
        <v>4129</v>
      </c>
      <c r="D2546" s="155">
        <v>26</v>
      </c>
      <c r="E2546" s="155">
        <v>26</v>
      </c>
      <c r="F2546" s="166">
        <v>41478</v>
      </c>
      <c r="G2546" s="166">
        <v>41486</v>
      </c>
      <c r="H2546" s="157">
        <v>1</v>
      </c>
    </row>
    <row r="2547" spans="1:9" ht="15" customHeight="1" x14ac:dyDescent="0.25">
      <c r="A2547" s="155" t="s">
        <v>3967</v>
      </c>
      <c r="B2547" s="155" t="s">
        <v>4088</v>
      </c>
      <c r="C2547" s="155" t="s">
        <v>4130</v>
      </c>
      <c r="D2547" s="155">
        <v>80</v>
      </c>
      <c r="E2547" s="155">
        <v>80</v>
      </c>
      <c r="F2547" s="166">
        <v>41478</v>
      </c>
      <c r="G2547" s="166">
        <v>41482</v>
      </c>
      <c r="H2547" s="157">
        <v>1</v>
      </c>
    </row>
    <row r="2548" spans="1:9" ht="15" customHeight="1" x14ac:dyDescent="0.25">
      <c r="A2548" s="155" t="s">
        <v>2562</v>
      </c>
      <c r="B2548" s="155" t="s">
        <v>2563</v>
      </c>
      <c r="C2548" s="155" t="s">
        <v>4131</v>
      </c>
      <c r="D2548" s="155">
        <v>4200</v>
      </c>
      <c r="E2548" s="155">
        <v>4131</v>
      </c>
      <c r="F2548" s="166">
        <v>41478</v>
      </c>
      <c r="G2548" s="166">
        <v>41480</v>
      </c>
      <c r="H2548" s="157">
        <v>1</v>
      </c>
      <c r="I2548" s="192" t="s">
        <v>4132</v>
      </c>
    </row>
    <row r="2549" spans="1:9" ht="15" customHeight="1" x14ac:dyDescent="0.25">
      <c r="A2549" s="155" t="s">
        <v>71</v>
      </c>
      <c r="B2549" s="155" t="s">
        <v>74</v>
      </c>
      <c r="C2549" s="155" t="s">
        <v>4133</v>
      </c>
      <c r="D2549" s="155">
        <v>25</v>
      </c>
      <c r="E2549" s="155">
        <v>25</v>
      </c>
      <c r="F2549" s="166">
        <v>41478</v>
      </c>
      <c r="G2549" s="166">
        <v>41486</v>
      </c>
      <c r="H2549" s="157">
        <v>1</v>
      </c>
    </row>
    <row r="2550" spans="1:9" ht="15" customHeight="1" x14ac:dyDescent="0.25">
      <c r="A2550" s="155" t="s">
        <v>520</v>
      </c>
      <c r="B2550" s="155" t="s">
        <v>521</v>
      </c>
      <c r="C2550" s="155" t="s">
        <v>4134</v>
      </c>
      <c r="D2550" s="155">
        <v>325</v>
      </c>
      <c r="E2550" s="155">
        <v>325</v>
      </c>
      <c r="F2550" s="166">
        <v>41479</v>
      </c>
      <c r="G2550" s="166">
        <v>41487</v>
      </c>
      <c r="H2550" s="157">
        <v>1</v>
      </c>
    </row>
    <row r="2551" spans="1:9" ht="15" customHeight="1" x14ac:dyDescent="0.25">
      <c r="A2551" s="155" t="s">
        <v>261</v>
      </c>
      <c r="B2551" s="155" t="s">
        <v>2952</v>
      </c>
      <c r="C2551" s="155" t="s">
        <v>4135</v>
      </c>
      <c r="D2551" s="155">
        <v>25</v>
      </c>
      <c r="E2551" s="155">
        <v>25</v>
      </c>
      <c r="F2551" s="166">
        <v>41479</v>
      </c>
      <c r="G2551" s="166">
        <v>41485</v>
      </c>
      <c r="H2551" s="157">
        <v>1</v>
      </c>
    </row>
    <row r="2552" spans="1:9" ht="15" customHeight="1" x14ac:dyDescent="0.25">
      <c r="A2552" s="155" t="s">
        <v>71</v>
      </c>
      <c r="B2552" s="155" t="s">
        <v>154</v>
      </c>
      <c r="C2552" s="155" t="s">
        <v>4136</v>
      </c>
      <c r="D2552" s="155">
        <v>5</v>
      </c>
      <c r="E2552" s="155">
        <v>5</v>
      </c>
      <c r="F2552" s="166">
        <v>41479</v>
      </c>
      <c r="G2552" s="166">
        <v>41485</v>
      </c>
      <c r="H2552" s="157">
        <v>1</v>
      </c>
    </row>
    <row r="2553" spans="1:9" ht="15" customHeight="1" x14ac:dyDescent="0.25">
      <c r="A2553" s="155" t="s">
        <v>520</v>
      </c>
      <c r="B2553" s="155" t="s">
        <v>1267</v>
      </c>
      <c r="C2553" s="155" t="s">
        <v>4137</v>
      </c>
      <c r="D2553" s="155">
        <v>500</v>
      </c>
      <c r="E2553" s="155">
        <v>500</v>
      </c>
      <c r="F2553" s="166">
        <v>41479</v>
      </c>
      <c r="G2553" s="166" t="s">
        <v>829</v>
      </c>
      <c r="H2553" s="157">
        <v>1</v>
      </c>
    </row>
    <row r="2554" spans="1:9" ht="15" customHeight="1" x14ac:dyDescent="0.25">
      <c r="A2554" s="155" t="s">
        <v>520</v>
      </c>
      <c r="B2554" s="155" t="s">
        <v>609</v>
      </c>
      <c r="C2554" s="155" t="s">
        <v>3692</v>
      </c>
      <c r="D2554" s="155">
        <v>500</v>
      </c>
      <c r="E2554" s="155">
        <v>500</v>
      </c>
      <c r="F2554" s="166">
        <v>41479</v>
      </c>
      <c r="G2554" s="166" t="s">
        <v>829</v>
      </c>
      <c r="H2554" s="157">
        <v>1</v>
      </c>
    </row>
    <row r="2555" spans="1:9" ht="15" customHeight="1" x14ac:dyDescent="0.25">
      <c r="A2555" s="155" t="s">
        <v>261</v>
      </c>
      <c r="B2555" s="155" t="s">
        <v>4138</v>
      </c>
      <c r="C2555" s="155" t="s">
        <v>4139</v>
      </c>
      <c r="D2555" s="155">
        <v>5</v>
      </c>
      <c r="E2555" s="155">
        <v>5</v>
      </c>
      <c r="F2555" s="166">
        <v>41480</v>
      </c>
      <c r="G2555" s="166">
        <v>41486</v>
      </c>
      <c r="H2555" s="157">
        <v>1</v>
      </c>
    </row>
    <row r="2556" spans="1:9" ht="15" customHeight="1" x14ac:dyDescent="0.25">
      <c r="A2556" s="155" t="s">
        <v>1107</v>
      </c>
      <c r="B2556" s="155" t="s">
        <v>1568</v>
      </c>
      <c r="C2556" s="155" t="s">
        <v>4140</v>
      </c>
      <c r="D2556" s="155">
        <v>50</v>
      </c>
      <c r="E2556" s="155">
        <v>50</v>
      </c>
      <c r="F2556" s="166">
        <v>41480</v>
      </c>
      <c r="G2556" s="166">
        <v>41481</v>
      </c>
      <c r="H2556" s="157">
        <v>1</v>
      </c>
    </row>
    <row r="2557" spans="1:9" ht="15" customHeight="1" x14ac:dyDescent="0.25">
      <c r="A2557" s="155" t="s">
        <v>65</v>
      </c>
      <c r="B2557" s="155" t="s">
        <v>2994</v>
      </c>
      <c r="C2557" s="155" t="s">
        <v>4141</v>
      </c>
      <c r="D2557" s="155">
        <v>200</v>
      </c>
      <c r="E2557" s="155">
        <v>200</v>
      </c>
      <c r="F2557" s="166">
        <v>41480</v>
      </c>
      <c r="G2557" s="166">
        <v>41487</v>
      </c>
      <c r="H2557" s="157">
        <v>1</v>
      </c>
    </row>
    <row r="2558" spans="1:9" ht="15" customHeight="1" x14ac:dyDescent="0.25">
      <c r="A2558" s="155" t="s">
        <v>65</v>
      </c>
      <c r="B2558" s="155" t="s">
        <v>1501</v>
      </c>
      <c r="C2558" s="155" t="s">
        <v>4142</v>
      </c>
      <c r="D2558" s="155">
        <v>250</v>
      </c>
      <c r="E2558" s="155">
        <v>250</v>
      </c>
      <c r="F2558" s="166">
        <v>41480</v>
      </c>
      <c r="G2558" s="166">
        <v>41487</v>
      </c>
      <c r="H2558" s="157">
        <v>1</v>
      </c>
    </row>
    <row r="2559" spans="1:9" ht="15" customHeight="1" x14ac:dyDescent="0.25">
      <c r="A2559" s="155" t="s">
        <v>71</v>
      </c>
      <c r="B2559" s="155" t="s">
        <v>1550</v>
      </c>
      <c r="C2559" s="155" t="s">
        <v>4143</v>
      </c>
      <c r="D2559" s="155">
        <v>5</v>
      </c>
      <c r="E2559" s="155">
        <v>5</v>
      </c>
      <c r="F2559" s="166">
        <v>41480</v>
      </c>
      <c r="G2559" s="166">
        <v>41495</v>
      </c>
      <c r="H2559" s="157">
        <v>1</v>
      </c>
    </row>
    <row r="2560" spans="1:9" ht="15" customHeight="1" x14ac:dyDescent="0.25">
      <c r="A2560" s="155" t="s">
        <v>559</v>
      </c>
      <c r="B2560" s="155" t="s">
        <v>560</v>
      </c>
      <c r="C2560" s="155" t="s">
        <v>4144</v>
      </c>
      <c r="D2560" s="155">
        <v>15000</v>
      </c>
      <c r="E2560" s="155">
        <v>15083</v>
      </c>
      <c r="F2560" s="166">
        <v>41480</v>
      </c>
      <c r="G2560" s="166">
        <v>41484</v>
      </c>
      <c r="H2560" s="157">
        <v>1</v>
      </c>
    </row>
    <row r="2561" spans="1:9" ht="15" customHeight="1" x14ac:dyDescent="0.25">
      <c r="A2561" s="155" t="s">
        <v>71</v>
      </c>
      <c r="B2561" s="155" t="s">
        <v>1550</v>
      </c>
      <c r="C2561" s="155" t="s">
        <v>4145</v>
      </c>
      <c r="D2561" s="155">
        <v>5</v>
      </c>
      <c r="E2561" s="155">
        <v>5</v>
      </c>
      <c r="F2561" s="166">
        <v>41480</v>
      </c>
      <c r="G2561" s="166">
        <v>41495</v>
      </c>
      <c r="H2561" s="157">
        <v>1</v>
      </c>
    </row>
    <row r="2562" spans="1:9" ht="15" customHeight="1" x14ac:dyDescent="0.25">
      <c r="A2562" s="155" t="s">
        <v>3303</v>
      </c>
      <c r="B2562" s="155" t="s">
        <v>1696</v>
      </c>
      <c r="C2562" s="155" t="s">
        <v>4146</v>
      </c>
      <c r="D2562" s="155">
        <v>1</v>
      </c>
      <c r="E2562" s="155">
        <v>1</v>
      </c>
      <c r="F2562" s="166">
        <v>41480</v>
      </c>
      <c r="G2562" s="166">
        <v>41484</v>
      </c>
      <c r="H2562" s="157">
        <v>1</v>
      </c>
    </row>
    <row r="2563" spans="1:9" ht="15" customHeight="1" x14ac:dyDescent="0.25">
      <c r="A2563" s="155" t="s">
        <v>71</v>
      </c>
      <c r="B2563" s="155" t="s">
        <v>1530</v>
      </c>
      <c r="C2563" s="155" t="s">
        <v>4009</v>
      </c>
      <c r="D2563" s="155">
        <v>5</v>
      </c>
      <c r="E2563" s="155">
        <v>5</v>
      </c>
      <c r="F2563" s="166">
        <v>41480</v>
      </c>
      <c r="G2563" s="166">
        <v>41495</v>
      </c>
      <c r="H2563" s="157">
        <v>1</v>
      </c>
    </row>
    <row r="2564" spans="1:9" ht="15" customHeight="1" x14ac:dyDescent="0.25">
      <c r="A2564" s="155" t="s">
        <v>634</v>
      </c>
      <c r="B2564" s="155" t="s">
        <v>4147</v>
      </c>
      <c r="C2564" s="155" t="s">
        <v>4148</v>
      </c>
      <c r="D2564" s="155">
        <v>10</v>
      </c>
      <c r="E2564" s="155">
        <v>10</v>
      </c>
      <c r="F2564" s="166">
        <v>41481</v>
      </c>
      <c r="G2564" s="166">
        <v>41481</v>
      </c>
      <c r="H2564" s="157">
        <v>1</v>
      </c>
      <c r="I2564" s="192" t="s">
        <v>214</v>
      </c>
    </row>
    <row r="2565" spans="1:9" ht="15" customHeight="1" x14ac:dyDescent="0.25">
      <c r="A2565" s="155" t="s">
        <v>3189</v>
      </c>
      <c r="B2565" s="155" t="s">
        <v>3499</v>
      </c>
      <c r="C2565" s="155" t="s">
        <v>4149</v>
      </c>
      <c r="D2565" s="155">
        <v>10</v>
      </c>
      <c r="E2565" s="155">
        <v>10</v>
      </c>
      <c r="F2565" s="166">
        <v>41481</v>
      </c>
      <c r="G2565" s="166">
        <v>41491</v>
      </c>
      <c r="H2565" s="157">
        <v>1</v>
      </c>
    </row>
    <row r="2566" spans="1:9" ht="15" customHeight="1" x14ac:dyDescent="0.25">
      <c r="A2566" s="155" t="s">
        <v>394</v>
      </c>
      <c r="B2566" s="155" t="s">
        <v>430</v>
      </c>
      <c r="C2566" s="155" t="s">
        <v>4150</v>
      </c>
      <c r="D2566" s="155">
        <v>25</v>
      </c>
      <c r="E2566" s="155">
        <v>25</v>
      </c>
      <c r="F2566" s="166">
        <v>41481</v>
      </c>
      <c r="G2566" s="166">
        <v>41481</v>
      </c>
      <c r="H2566" s="157">
        <v>1</v>
      </c>
      <c r="I2566" s="192" t="s">
        <v>4151</v>
      </c>
    </row>
    <row r="2567" spans="1:9" ht="15" customHeight="1" x14ac:dyDescent="0.25">
      <c r="A2567" s="155" t="s">
        <v>3481</v>
      </c>
      <c r="B2567" s="155" t="s">
        <v>149</v>
      </c>
      <c r="C2567" s="155" t="s">
        <v>4152</v>
      </c>
      <c r="D2567" s="155">
        <v>25</v>
      </c>
      <c r="E2567" s="155">
        <v>25</v>
      </c>
      <c r="F2567" s="166">
        <v>41481</v>
      </c>
      <c r="G2567" s="166">
        <v>41486</v>
      </c>
      <c r="H2567" s="157">
        <v>1</v>
      </c>
    </row>
    <row r="2568" spans="1:9" ht="15" customHeight="1" x14ac:dyDescent="0.25">
      <c r="A2568" s="155" t="s">
        <v>3481</v>
      </c>
      <c r="B2568" s="155" t="s">
        <v>255</v>
      </c>
      <c r="C2568" s="155" t="s">
        <v>316</v>
      </c>
      <c r="D2568" s="155">
        <v>50</v>
      </c>
      <c r="E2568" s="155">
        <v>50</v>
      </c>
      <c r="F2568" s="166">
        <v>41481</v>
      </c>
      <c r="G2568" s="166">
        <v>41486</v>
      </c>
      <c r="H2568" s="157">
        <v>1</v>
      </c>
    </row>
    <row r="2569" spans="1:9" ht="15" customHeight="1" x14ac:dyDescent="0.25">
      <c r="A2569" s="155" t="s">
        <v>71</v>
      </c>
      <c r="B2569" s="155" t="s">
        <v>167</v>
      </c>
      <c r="C2569" s="155" t="s">
        <v>4153</v>
      </c>
      <c r="D2569" s="155">
        <v>25</v>
      </c>
      <c r="E2569" s="155">
        <v>25</v>
      </c>
      <c r="F2569" s="166">
        <v>41481</v>
      </c>
      <c r="G2569" s="166">
        <v>41495</v>
      </c>
      <c r="H2569" s="157">
        <v>1</v>
      </c>
    </row>
    <row r="2570" spans="1:9" ht="15" customHeight="1" x14ac:dyDescent="0.25">
      <c r="A2570" s="155" t="s">
        <v>4154</v>
      </c>
      <c r="B2570" s="155" t="s">
        <v>4155</v>
      </c>
      <c r="C2570" s="155" t="s">
        <v>4156</v>
      </c>
      <c r="D2570" s="155">
        <v>100</v>
      </c>
      <c r="E2570" s="155">
        <v>100</v>
      </c>
      <c r="F2570" s="166">
        <v>41481</v>
      </c>
      <c r="G2570" s="166">
        <v>41485</v>
      </c>
      <c r="H2570" s="157">
        <v>1</v>
      </c>
    </row>
    <row r="2571" spans="1:9" ht="15" customHeight="1" x14ac:dyDescent="0.25">
      <c r="A2571" s="155" t="s">
        <v>4072</v>
      </c>
      <c r="B2571" s="155" t="s">
        <v>4157</v>
      </c>
      <c r="C2571" s="155" t="s">
        <v>4158</v>
      </c>
      <c r="D2571" s="155">
        <v>5</v>
      </c>
      <c r="E2571" s="155">
        <v>5</v>
      </c>
      <c r="F2571" s="166">
        <v>41481</v>
      </c>
      <c r="G2571" s="166">
        <v>41488</v>
      </c>
      <c r="H2571" s="157">
        <v>1</v>
      </c>
    </row>
    <row r="2572" spans="1:9" ht="15" customHeight="1" x14ac:dyDescent="0.25">
      <c r="A2572" s="155" t="s">
        <v>78</v>
      </c>
      <c r="B2572" s="155" t="s">
        <v>4159</v>
      </c>
      <c r="C2572" s="155" t="s">
        <v>4160</v>
      </c>
      <c r="D2572" s="155">
        <v>6</v>
      </c>
      <c r="E2572" s="155">
        <v>6</v>
      </c>
      <c r="F2572" s="166">
        <v>41484</v>
      </c>
      <c r="G2572" s="166">
        <v>41488</v>
      </c>
      <c r="H2572" s="157">
        <v>1</v>
      </c>
    </row>
    <row r="2573" spans="1:9" ht="15" customHeight="1" x14ac:dyDescent="0.25">
      <c r="A2573" s="155" t="s">
        <v>1041</v>
      </c>
      <c r="B2573" s="155" t="s">
        <v>1042</v>
      </c>
      <c r="C2573" s="155" t="s">
        <v>4161</v>
      </c>
      <c r="D2573" s="155">
        <v>50</v>
      </c>
      <c r="E2573" s="155">
        <v>50</v>
      </c>
      <c r="F2573" s="166">
        <v>41484</v>
      </c>
      <c r="G2573" s="166">
        <v>41488</v>
      </c>
      <c r="H2573" s="157">
        <v>1</v>
      </c>
    </row>
    <row r="2574" spans="1:9" ht="15" customHeight="1" x14ac:dyDescent="0.25">
      <c r="A2574" s="155" t="s">
        <v>4162</v>
      </c>
      <c r="B2574" s="155" t="s">
        <v>4163</v>
      </c>
      <c r="C2574" s="155" t="s">
        <v>4164</v>
      </c>
      <c r="D2574" s="155">
        <v>5</v>
      </c>
      <c r="E2574" s="155">
        <v>5</v>
      </c>
      <c r="F2574" s="166">
        <v>41484</v>
      </c>
      <c r="G2574" s="166">
        <v>41488</v>
      </c>
      <c r="H2574" s="157">
        <v>1</v>
      </c>
    </row>
    <row r="2575" spans="1:9" ht="15" customHeight="1" x14ac:dyDescent="0.25">
      <c r="A2575" s="155" t="s">
        <v>1492</v>
      </c>
      <c r="B2575" s="155" t="s">
        <v>1493</v>
      </c>
      <c r="C2575" s="155" t="s">
        <v>4165</v>
      </c>
      <c r="D2575" s="155">
        <v>800</v>
      </c>
      <c r="E2575" s="155">
        <v>800</v>
      </c>
      <c r="F2575" s="166">
        <v>41484</v>
      </c>
      <c r="G2575" s="166">
        <v>41492</v>
      </c>
      <c r="H2575" s="157">
        <v>1</v>
      </c>
    </row>
    <row r="2576" spans="1:9" ht="15" customHeight="1" x14ac:dyDescent="0.25">
      <c r="A2576" s="155" t="s">
        <v>405</v>
      </c>
      <c r="B2576" s="155" t="s">
        <v>1703</v>
      </c>
      <c r="C2576" s="155" t="s">
        <v>4166</v>
      </c>
      <c r="D2576" s="155">
        <v>100</v>
      </c>
      <c r="E2576" s="155">
        <v>100</v>
      </c>
      <c r="F2576" s="166">
        <v>41484</v>
      </c>
      <c r="G2576" s="166">
        <v>41488</v>
      </c>
      <c r="H2576" s="157">
        <v>1</v>
      </c>
    </row>
    <row r="2577" spans="1:9" ht="15" customHeight="1" x14ac:dyDescent="0.25">
      <c r="A2577" s="155" t="s">
        <v>654</v>
      </c>
      <c r="B2577" s="155" t="s">
        <v>1613</v>
      </c>
      <c r="C2577" s="155" t="s">
        <v>4133</v>
      </c>
      <c r="D2577" s="155">
        <v>50</v>
      </c>
      <c r="E2577" s="155">
        <v>50</v>
      </c>
      <c r="F2577" s="166">
        <v>41484</v>
      </c>
      <c r="G2577" s="166">
        <v>41486</v>
      </c>
      <c r="H2577" s="157">
        <v>1</v>
      </c>
    </row>
    <row r="2578" spans="1:9" ht="15" customHeight="1" x14ac:dyDescent="0.25">
      <c r="A2578" s="155" t="s">
        <v>39</v>
      </c>
      <c r="B2578" s="155" t="s">
        <v>4167</v>
      </c>
      <c r="C2578" s="155" t="s">
        <v>4168</v>
      </c>
      <c r="D2578" s="155">
        <v>128</v>
      </c>
      <c r="E2578" s="155">
        <v>128</v>
      </c>
      <c r="F2578" s="166">
        <v>41484</v>
      </c>
      <c r="G2578" s="166">
        <v>41493</v>
      </c>
      <c r="H2578" s="157">
        <v>1</v>
      </c>
      <c r="I2578" s="192" t="s">
        <v>2468</v>
      </c>
    </row>
    <row r="2579" spans="1:9" ht="15" customHeight="1" x14ac:dyDescent="0.25">
      <c r="A2579" s="155" t="s">
        <v>39</v>
      </c>
      <c r="B2579" s="155" t="s">
        <v>40</v>
      </c>
      <c r="C2579" s="155" t="s">
        <v>4169</v>
      </c>
      <c r="D2579" s="155">
        <v>120</v>
      </c>
      <c r="E2579" s="155">
        <v>120</v>
      </c>
      <c r="F2579" s="166">
        <v>41484</v>
      </c>
      <c r="G2579" s="166">
        <v>41491</v>
      </c>
      <c r="H2579" s="157">
        <v>1</v>
      </c>
    </row>
    <row r="2580" spans="1:9" ht="15" customHeight="1" x14ac:dyDescent="0.25">
      <c r="A2580" s="155" t="s">
        <v>1554</v>
      </c>
      <c r="B2580" s="155" t="s">
        <v>4170</v>
      </c>
      <c r="C2580" s="155" t="s">
        <v>4171</v>
      </c>
      <c r="D2580" s="155">
        <v>30</v>
      </c>
      <c r="E2580" s="155">
        <v>8</v>
      </c>
      <c r="F2580" s="166">
        <v>41456</v>
      </c>
      <c r="G2580" s="166">
        <v>41456</v>
      </c>
      <c r="H2580" s="157">
        <v>1</v>
      </c>
      <c r="I2580" s="192" t="s">
        <v>4175</v>
      </c>
    </row>
    <row r="2581" spans="1:9" ht="15" customHeight="1" x14ac:dyDescent="0.25">
      <c r="A2581" s="155" t="s">
        <v>2714</v>
      </c>
      <c r="B2581" s="155" t="s">
        <v>4173</v>
      </c>
      <c r="C2581" s="155" t="s">
        <v>4174</v>
      </c>
      <c r="D2581" s="155">
        <v>200</v>
      </c>
      <c r="E2581" s="155">
        <v>200</v>
      </c>
      <c r="F2581" s="166">
        <v>41486</v>
      </c>
      <c r="G2581" s="166">
        <v>41488</v>
      </c>
      <c r="H2581" s="157">
        <v>1</v>
      </c>
    </row>
    <row r="2582" spans="1:9" ht="15" customHeight="1" x14ac:dyDescent="0.25">
      <c r="A2582" s="155" t="s">
        <v>2503</v>
      </c>
      <c r="B2582" s="155" t="s">
        <v>4176</v>
      </c>
      <c r="C2582" s="155" t="s">
        <v>4177</v>
      </c>
      <c r="D2582" s="155">
        <v>50</v>
      </c>
      <c r="E2582" s="155">
        <v>50</v>
      </c>
      <c r="F2582" s="166">
        <v>41486</v>
      </c>
      <c r="G2582" s="166">
        <v>41488</v>
      </c>
      <c r="H2582" s="157">
        <v>1</v>
      </c>
      <c r="I2582" s="192" t="s">
        <v>4178</v>
      </c>
    </row>
    <row r="2583" spans="1:9" ht="15" customHeight="1" x14ac:dyDescent="0.25">
      <c r="A2583" s="155" t="s">
        <v>520</v>
      </c>
      <c r="B2583" s="155" t="s">
        <v>964</v>
      </c>
      <c r="C2583" s="155" t="s">
        <v>4179</v>
      </c>
      <c r="D2583" s="155">
        <v>250</v>
      </c>
      <c r="E2583" s="155">
        <v>250</v>
      </c>
      <c r="F2583" s="166">
        <v>41486</v>
      </c>
      <c r="G2583" s="166">
        <v>41495</v>
      </c>
      <c r="H2583" s="157">
        <v>1</v>
      </c>
    </row>
    <row r="2584" spans="1:9" ht="15" customHeight="1" x14ac:dyDescent="0.25">
      <c r="A2584" s="155" t="s">
        <v>1474</v>
      </c>
      <c r="B2584" s="155" t="s">
        <v>345</v>
      </c>
      <c r="C2584" s="155" t="s">
        <v>4180</v>
      </c>
      <c r="D2584" s="155">
        <v>50</v>
      </c>
      <c r="E2584" s="155">
        <v>50</v>
      </c>
      <c r="F2584" s="166">
        <v>41487</v>
      </c>
      <c r="G2584" s="166">
        <v>41492</v>
      </c>
      <c r="H2584" s="157">
        <v>1</v>
      </c>
    </row>
    <row r="2585" spans="1:9" ht="15" customHeight="1" x14ac:dyDescent="0.25">
      <c r="A2585" s="155" t="s">
        <v>12</v>
      </c>
      <c r="B2585" s="155" t="s">
        <v>766</v>
      </c>
      <c r="C2585" s="155" t="s">
        <v>4181</v>
      </c>
      <c r="D2585" s="155">
        <v>10</v>
      </c>
      <c r="E2585" s="155">
        <v>10</v>
      </c>
      <c r="F2585" s="166">
        <v>41487</v>
      </c>
      <c r="G2585" s="166">
        <v>41492</v>
      </c>
      <c r="H2585" s="157">
        <v>1</v>
      </c>
    </row>
    <row r="2586" spans="1:9" ht="15" customHeight="1" x14ac:dyDescent="0.25">
      <c r="A2586" s="155" t="s">
        <v>12</v>
      </c>
      <c r="B2586" s="155" t="s">
        <v>1334</v>
      </c>
      <c r="C2586" s="155" t="s">
        <v>4182</v>
      </c>
      <c r="D2586" s="155">
        <v>10</v>
      </c>
      <c r="E2586" s="155">
        <v>10</v>
      </c>
      <c r="F2586" s="166">
        <v>41487</v>
      </c>
      <c r="G2586" s="166">
        <v>41492</v>
      </c>
      <c r="H2586" s="157">
        <v>1</v>
      </c>
    </row>
    <row r="2587" spans="1:9" ht="15" customHeight="1" x14ac:dyDescent="0.25">
      <c r="A2587" s="155" t="s">
        <v>830</v>
      </c>
      <c r="B2587" s="155" t="s">
        <v>947</v>
      </c>
      <c r="C2587" s="155" t="s">
        <v>4183</v>
      </c>
      <c r="D2587" s="155">
        <v>2</v>
      </c>
      <c r="E2587" s="155">
        <v>2</v>
      </c>
      <c r="F2587" s="166">
        <v>41487</v>
      </c>
      <c r="G2587" s="166">
        <v>41501</v>
      </c>
      <c r="H2587" s="157">
        <v>1</v>
      </c>
    </row>
    <row r="2588" spans="1:9" ht="15" customHeight="1" x14ac:dyDescent="0.25">
      <c r="A2588" s="155" t="s">
        <v>3829</v>
      </c>
      <c r="B2588" s="155" t="s">
        <v>4099</v>
      </c>
      <c r="C2588" s="155" t="s">
        <v>4184</v>
      </c>
      <c r="D2588" s="155">
        <v>900</v>
      </c>
      <c r="E2588" s="155">
        <v>904</v>
      </c>
      <c r="F2588" s="166">
        <v>41488</v>
      </c>
      <c r="G2588" s="166">
        <v>41501</v>
      </c>
      <c r="H2588" s="157">
        <v>1</v>
      </c>
    </row>
    <row r="2589" spans="1:9" ht="15" customHeight="1" x14ac:dyDescent="0.25">
      <c r="A2589" s="155" t="s">
        <v>394</v>
      </c>
      <c r="B2589" s="155" t="s">
        <v>398</v>
      </c>
      <c r="C2589" s="155" t="s">
        <v>4185</v>
      </c>
      <c r="D2589" s="155">
        <v>25</v>
      </c>
      <c r="E2589" s="155">
        <v>25</v>
      </c>
      <c r="F2589" s="166">
        <v>41488</v>
      </c>
      <c r="G2589" s="166">
        <v>41493</v>
      </c>
      <c r="H2589" s="157">
        <v>1</v>
      </c>
    </row>
    <row r="2590" spans="1:9" ht="30" customHeight="1" x14ac:dyDescent="0.25">
      <c r="A2590" s="155" t="s">
        <v>3473</v>
      </c>
      <c r="B2590" s="155" t="s">
        <v>526</v>
      </c>
      <c r="C2590" s="155" t="s">
        <v>4186</v>
      </c>
      <c r="D2590" s="155">
        <v>6</v>
      </c>
      <c r="E2590" s="155">
        <v>6</v>
      </c>
      <c r="F2590" s="166">
        <v>41488</v>
      </c>
      <c r="G2590" s="166">
        <v>41495</v>
      </c>
      <c r="H2590" s="157">
        <v>1</v>
      </c>
    </row>
    <row r="2591" spans="1:9" ht="15" customHeight="1" x14ac:dyDescent="0.25">
      <c r="A2591" s="155" t="s">
        <v>136</v>
      </c>
      <c r="B2591" s="155" t="s">
        <v>555</v>
      </c>
      <c r="C2591" s="155" t="s">
        <v>4188</v>
      </c>
      <c r="D2591" s="155">
        <v>250</v>
      </c>
      <c r="E2591" s="155">
        <v>250</v>
      </c>
      <c r="F2591" s="166">
        <v>41491</v>
      </c>
      <c r="G2591" s="166">
        <v>41493</v>
      </c>
      <c r="H2591" s="157">
        <v>1</v>
      </c>
    </row>
    <row r="2592" spans="1:9" ht="15" customHeight="1" x14ac:dyDescent="0.25">
      <c r="A2592" s="155" t="s">
        <v>4011</v>
      </c>
      <c r="B2592" s="155" t="s">
        <v>909</v>
      </c>
      <c r="C2592" s="155" t="s">
        <v>4189</v>
      </c>
      <c r="D2592" s="155">
        <v>100</v>
      </c>
      <c r="E2592" s="155">
        <v>100</v>
      </c>
      <c r="F2592" s="166">
        <v>41491</v>
      </c>
      <c r="G2592" s="166">
        <v>41494</v>
      </c>
      <c r="H2592" s="157">
        <v>1</v>
      </c>
    </row>
    <row r="2593" spans="1:9" ht="15" customHeight="1" x14ac:dyDescent="0.25">
      <c r="A2593" s="155" t="s">
        <v>71</v>
      </c>
      <c r="B2593" s="155" t="s">
        <v>1550</v>
      </c>
      <c r="C2593" s="155" t="s">
        <v>4190</v>
      </c>
      <c r="D2593" s="155">
        <v>5</v>
      </c>
      <c r="E2593" s="155">
        <v>5</v>
      </c>
      <c r="F2593" s="166">
        <v>41491</v>
      </c>
      <c r="G2593" s="166">
        <v>41502</v>
      </c>
      <c r="H2593" s="157">
        <v>1</v>
      </c>
      <c r="I2593" s="192" t="s">
        <v>3175</v>
      </c>
    </row>
    <row r="2594" spans="1:9" ht="15" customHeight="1" x14ac:dyDescent="0.25">
      <c r="A2594" s="155" t="s">
        <v>2906</v>
      </c>
      <c r="B2594" s="155" t="s">
        <v>1813</v>
      </c>
      <c r="C2594" s="155" t="s">
        <v>4191</v>
      </c>
      <c r="D2594" s="155">
        <v>14</v>
      </c>
      <c r="E2594" s="155">
        <v>14</v>
      </c>
      <c r="F2594" s="166">
        <v>41492</v>
      </c>
      <c r="G2594" s="166">
        <v>41498</v>
      </c>
      <c r="H2594" s="157">
        <v>1</v>
      </c>
      <c r="I2594" s="192" t="s">
        <v>3175</v>
      </c>
    </row>
    <row r="2595" spans="1:9" ht="15" customHeight="1" x14ac:dyDescent="0.25">
      <c r="A2595" s="155" t="s">
        <v>3437</v>
      </c>
      <c r="B2595" s="155" t="s">
        <v>1696</v>
      </c>
      <c r="C2595" s="155" t="s">
        <v>4192</v>
      </c>
      <c r="D2595" s="155">
        <v>1</v>
      </c>
      <c r="E2595" s="155">
        <v>1</v>
      </c>
      <c r="F2595" s="166">
        <v>41492</v>
      </c>
      <c r="G2595" s="166">
        <v>41502</v>
      </c>
      <c r="H2595" s="157">
        <v>1</v>
      </c>
    </row>
    <row r="2596" spans="1:9" ht="15" customHeight="1" x14ac:dyDescent="0.25">
      <c r="A2596" s="155" t="s">
        <v>911</v>
      </c>
      <c r="B2596" s="155" t="s">
        <v>1176</v>
      </c>
      <c r="C2596" s="155" t="s">
        <v>4193</v>
      </c>
      <c r="D2596" s="155">
        <v>500</v>
      </c>
      <c r="E2596" s="155">
        <v>500</v>
      </c>
      <c r="F2596" s="166">
        <v>41492</v>
      </c>
      <c r="G2596" s="166">
        <v>41498</v>
      </c>
      <c r="H2596" s="157">
        <v>1</v>
      </c>
      <c r="I2596" s="192" t="s">
        <v>1712</v>
      </c>
    </row>
    <row r="2597" spans="1:9" ht="15" customHeight="1" x14ac:dyDescent="0.25">
      <c r="A2597" s="155" t="s">
        <v>115</v>
      </c>
      <c r="B2597" s="155" t="s">
        <v>856</v>
      </c>
      <c r="C2597" s="155" t="s">
        <v>4194</v>
      </c>
      <c r="D2597" s="155">
        <v>10</v>
      </c>
      <c r="E2597" s="155">
        <v>10</v>
      </c>
      <c r="F2597" s="166">
        <v>41492</v>
      </c>
      <c r="G2597" s="166">
        <v>41498</v>
      </c>
      <c r="H2597" s="157">
        <v>1</v>
      </c>
    </row>
    <row r="2598" spans="1:9" ht="15" customHeight="1" x14ac:dyDescent="0.25">
      <c r="A2598" s="155" t="s">
        <v>2302</v>
      </c>
      <c r="B2598" s="155" t="s">
        <v>1090</v>
      </c>
      <c r="C2598" s="155" t="s">
        <v>4195</v>
      </c>
      <c r="D2598" s="155">
        <v>100</v>
      </c>
      <c r="E2598" s="155">
        <v>100</v>
      </c>
      <c r="F2598" s="166">
        <v>41493</v>
      </c>
      <c r="G2598" s="166">
        <v>41501</v>
      </c>
      <c r="H2598" s="157">
        <v>1</v>
      </c>
    </row>
    <row r="2599" spans="1:9" ht="15" customHeight="1" x14ac:dyDescent="0.25">
      <c r="A2599" s="155" t="s">
        <v>748</v>
      </c>
      <c r="B2599" s="155" t="s">
        <v>823</v>
      </c>
      <c r="C2599" s="155" t="s">
        <v>4196</v>
      </c>
      <c r="D2599" s="155">
        <v>200</v>
      </c>
      <c r="E2599" s="155">
        <v>200</v>
      </c>
      <c r="F2599" s="166">
        <v>41493</v>
      </c>
      <c r="G2599" s="166">
        <v>41498</v>
      </c>
      <c r="H2599" s="157">
        <v>1</v>
      </c>
    </row>
    <row r="2600" spans="1:9" ht="15" customHeight="1" x14ac:dyDescent="0.25">
      <c r="A2600" s="155" t="s">
        <v>748</v>
      </c>
      <c r="B2600" s="155" t="s">
        <v>481</v>
      </c>
      <c r="C2600" s="155" t="s">
        <v>364</v>
      </c>
      <c r="D2600" s="155">
        <v>400</v>
      </c>
      <c r="E2600" s="155">
        <v>400</v>
      </c>
      <c r="F2600" s="166">
        <v>41493</v>
      </c>
      <c r="G2600" s="166">
        <v>41498</v>
      </c>
      <c r="H2600" s="157">
        <v>1</v>
      </c>
    </row>
    <row r="2601" spans="1:9" ht="15" customHeight="1" x14ac:dyDescent="0.25">
      <c r="A2601" s="155" t="s">
        <v>748</v>
      </c>
      <c r="B2601" s="155" t="s">
        <v>483</v>
      </c>
      <c r="C2601" s="155" t="s">
        <v>4197</v>
      </c>
      <c r="D2601" s="155">
        <v>200</v>
      </c>
      <c r="E2601" s="155">
        <v>200</v>
      </c>
      <c r="F2601" s="166">
        <v>41493</v>
      </c>
      <c r="G2601" s="166">
        <v>41498</v>
      </c>
      <c r="H2601" s="157">
        <v>1</v>
      </c>
    </row>
    <row r="2602" spans="1:9" ht="15" customHeight="1" x14ac:dyDescent="0.25">
      <c r="A2602" s="155" t="s">
        <v>251</v>
      </c>
      <c r="B2602" s="155" t="s">
        <v>4198</v>
      </c>
      <c r="C2602" s="155" t="s">
        <v>4199</v>
      </c>
      <c r="D2602" s="155">
        <v>10</v>
      </c>
      <c r="E2602" s="155">
        <v>10</v>
      </c>
      <c r="F2602" s="166">
        <v>41493</v>
      </c>
      <c r="G2602" s="166">
        <v>41499</v>
      </c>
      <c r="H2602" s="157">
        <v>1</v>
      </c>
    </row>
    <row r="2603" spans="1:9" ht="15" customHeight="1" x14ac:dyDescent="0.25">
      <c r="A2603" s="155" t="s">
        <v>36</v>
      </c>
      <c r="B2603" s="155" t="s">
        <v>2140</v>
      </c>
      <c r="C2603" s="155" t="s">
        <v>4200</v>
      </c>
      <c r="D2603" s="155">
        <v>20</v>
      </c>
      <c r="E2603" s="155">
        <v>20</v>
      </c>
      <c r="F2603" s="166">
        <v>41494</v>
      </c>
      <c r="G2603" s="166">
        <v>41498</v>
      </c>
      <c r="H2603" s="157">
        <v>1</v>
      </c>
    </row>
    <row r="2604" spans="1:9" ht="15" customHeight="1" x14ac:dyDescent="0.25">
      <c r="A2604" s="155" t="s">
        <v>719</v>
      </c>
      <c r="B2604" s="155" t="s">
        <v>720</v>
      </c>
      <c r="C2604" s="155" t="s">
        <v>4187</v>
      </c>
      <c r="D2604" s="155">
        <v>200</v>
      </c>
      <c r="E2604" s="155">
        <v>200</v>
      </c>
      <c r="F2604" s="166">
        <v>41494</v>
      </c>
      <c r="G2604" s="166">
        <v>41499</v>
      </c>
      <c r="H2604" s="157">
        <v>1</v>
      </c>
    </row>
    <row r="2605" spans="1:9" ht="15" customHeight="1" x14ac:dyDescent="0.25">
      <c r="A2605" s="155" t="s">
        <v>230</v>
      </c>
      <c r="B2605" s="155" t="s">
        <v>471</v>
      </c>
      <c r="C2605" s="155" t="s">
        <v>4201</v>
      </c>
      <c r="D2605" s="155">
        <v>100</v>
      </c>
      <c r="E2605" s="155">
        <v>100</v>
      </c>
      <c r="F2605" s="166">
        <v>41495</v>
      </c>
      <c r="G2605" s="166">
        <v>41502</v>
      </c>
      <c r="H2605" s="157">
        <v>1</v>
      </c>
    </row>
    <row r="2606" spans="1:9" ht="15" customHeight="1" x14ac:dyDescent="0.25">
      <c r="A2606" s="155" t="s">
        <v>71</v>
      </c>
      <c r="B2606" s="155" t="s">
        <v>74</v>
      </c>
      <c r="C2606" s="155" t="s">
        <v>4202</v>
      </c>
      <c r="D2606" s="155">
        <v>25</v>
      </c>
      <c r="E2606" s="155">
        <v>25</v>
      </c>
      <c r="F2606" s="166">
        <v>41495</v>
      </c>
      <c r="G2606" s="166">
        <v>41499</v>
      </c>
      <c r="H2606" s="157">
        <v>1</v>
      </c>
    </row>
    <row r="2607" spans="1:9" ht="15" customHeight="1" x14ac:dyDescent="0.25">
      <c r="A2607" s="155" t="s">
        <v>3447</v>
      </c>
      <c r="B2607" s="155" t="s">
        <v>3448</v>
      </c>
      <c r="C2607" s="155" t="s">
        <v>4203</v>
      </c>
      <c r="D2607" s="155">
        <v>248</v>
      </c>
      <c r="E2607" s="155">
        <v>248</v>
      </c>
      <c r="F2607" s="166">
        <v>41495</v>
      </c>
      <c r="G2607" s="166">
        <v>41500</v>
      </c>
      <c r="H2607" s="157">
        <v>1</v>
      </c>
    </row>
    <row r="2608" spans="1:9" ht="15" customHeight="1" x14ac:dyDescent="0.25">
      <c r="A2608" s="155" t="s">
        <v>2714</v>
      </c>
      <c r="B2608" s="155" t="s">
        <v>642</v>
      </c>
      <c r="C2608" s="155" t="s">
        <v>4204</v>
      </c>
      <c r="D2608" s="155">
        <v>300</v>
      </c>
      <c r="E2608" s="155">
        <v>300</v>
      </c>
      <c r="F2608" s="166">
        <v>41495</v>
      </c>
      <c r="G2608" s="166">
        <v>41502</v>
      </c>
      <c r="H2608" s="157">
        <v>1</v>
      </c>
    </row>
    <row r="2609" spans="1:9" ht="15" customHeight="1" x14ac:dyDescent="0.25">
      <c r="A2609" s="155" t="s">
        <v>459</v>
      </c>
      <c r="B2609" s="155" t="s">
        <v>460</v>
      </c>
      <c r="C2609" s="155" t="s">
        <v>4205</v>
      </c>
      <c r="D2609" s="155">
        <v>100</v>
      </c>
      <c r="E2609" s="155">
        <v>100</v>
      </c>
      <c r="F2609" s="166">
        <v>41495</v>
      </c>
      <c r="G2609" s="166">
        <v>41502</v>
      </c>
      <c r="H2609" s="157">
        <v>1</v>
      </c>
    </row>
    <row r="2610" spans="1:9" ht="15" customHeight="1" x14ac:dyDescent="0.25">
      <c r="A2610" s="155" t="s">
        <v>286</v>
      </c>
      <c r="B2610" s="155" t="s">
        <v>4206</v>
      </c>
      <c r="C2610" s="155" t="s">
        <v>4207</v>
      </c>
      <c r="D2610" s="155">
        <v>50</v>
      </c>
      <c r="E2610" s="155">
        <v>50</v>
      </c>
      <c r="F2610" s="166">
        <v>41498</v>
      </c>
      <c r="G2610" s="166">
        <v>41505</v>
      </c>
      <c r="H2610" s="157">
        <v>1</v>
      </c>
    </row>
    <row r="2611" spans="1:9" ht="15" customHeight="1" x14ac:dyDescent="0.25">
      <c r="A2611" s="155" t="s">
        <v>3259</v>
      </c>
      <c r="B2611" s="155" t="s">
        <v>1973</v>
      </c>
      <c r="C2611" s="155" t="s">
        <v>4208</v>
      </c>
      <c r="D2611" s="155">
        <v>75</v>
      </c>
      <c r="E2611" s="155">
        <v>75</v>
      </c>
      <c r="F2611" s="166">
        <v>41498</v>
      </c>
      <c r="G2611" s="166">
        <v>41506</v>
      </c>
      <c r="H2611" s="157">
        <v>1</v>
      </c>
    </row>
    <row r="2612" spans="1:9" ht="15" customHeight="1" x14ac:dyDescent="0.25">
      <c r="A2612" s="155" t="s">
        <v>3259</v>
      </c>
      <c r="B2612" s="155" t="s">
        <v>3261</v>
      </c>
      <c r="C2612" s="155" t="s">
        <v>316</v>
      </c>
      <c r="D2612" s="155">
        <v>25</v>
      </c>
      <c r="E2612" s="155">
        <v>25</v>
      </c>
      <c r="F2612" s="166">
        <v>41498</v>
      </c>
      <c r="G2612" s="166">
        <v>41506</v>
      </c>
      <c r="H2612" s="157">
        <v>1</v>
      </c>
    </row>
    <row r="2613" spans="1:9" ht="15" customHeight="1" x14ac:dyDescent="0.25">
      <c r="A2613" s="155" t="s">
        <v>3259</v>
      </c>
      <c r="B2613" s="155" t="s">
        <v>1975</v>
      </c>
      <c r="C2613" s="155" t="s">
        <v>32</v>
      </c>
      <c r="D2613" s="155">
        <v>75</v>
      </c>
      <c r="E2613" s="155">
        <v>75</v>
      </c>
      <c r="F2613" s="166">
        <v>41498</v>
      </c>
      <c r="G2613" s="166">
        <v>41506</v>
      </c>
      <c r="H2613" s="157">
        <v>1</v>
      </c>
    </row>
    <row r="2614" spans="1:9" ht="15" customHeight="1" x14ac:dyDescent="0.25">
      <c r="A2614" s="155" t="s">
        <v>3259</v>
      </c>
      <c r="B2614" s="155" t="s">
        <v>3262</v>
      </c>
      <c r="C2614" s="155" t="s">
        <v>166</v>
      </c>
      <c r="D2614" s="155">
        <v>25</v>
      </c>
      <c r="E2614" s="155">
        <v>25</v>
      </c>
      <c r="F2614" s="166">
        <v>41498</v>
      </c>
      <c r="G2614" s="166">
        <v>41506</v>
      </c>
      <c r="H2614" s="157">
        <v>1</v>
      </c>
    </row>
    <row r="2615" spans="1:9" ht="15" customHeight="1" x14ac:dyDescent="0.25">
      <c r="A2615" s="155" t="s">
        <v>42</v>
      </c>
      <c r="B2615" s="155" t="s">
        <v>202</v>
      </c>
      <c r="C2615" s="155" t="s">
        <v>4085</v>
      </c>
      <c r="D2615" s="155">
        <v>400</v>
      </c>
      <c r="E2615" s="155">
        <v>400</v>
      </c>
      <c r="F2615" s="166">
        <v>41499</v>
      </c>
      <c r="G2615" s="166">
        <v>41502</v>
      </c>
      <c r="H2615" s="157">
        <v>1</v>
      </c>
    </row>
    <row r="2616" spans="1:9" ht="15" customHeight="1" x14ac:dyDescent="0.25">
      <c r="A2616" s="155" t="s">
        <v>42</v>
      </c>
      <c r="B2616" s="155" t="s">
        <v>370</v>
      </c>
      <c r="C2616" s="155" t="s">
        <v>364</v>
      </c>
      <c r="D2616" s="155">
        <v>400</v>
      </c>
      <c r="E2616" s="155">
        <v>400</v>
      </c>
      <c r="F2616" s="166">
        <v>41499</v>
      </c>
      <c r="G2616" s="166">
        <v>41502</v>
      </c>
      <c r="H2616" s="157">
        <v>1</v>
      </c>
    </row>
    <row r="2617" spans="1:9" ht="15" customHeight="1" x14ac:dyDescent="0.25">
      <c r="A2617" s="155" t="s">
        <v>42</v>
      </c>
      <c r="B2617" s="155" t="s">
        <v>204</v>
      </c>
      <c r="C2617" s="155" t="s">
        <v>161</v>
      </c>
      <c r="D2617" s="155">
        <v>400</v>
      </c>
      <c r="E2617" s="155">
        <v>400</v>
      </c>
      <c r="F2617" s="166">
        <v>41499</v>
      </c>
      <c r="G2617" s="166">
        <v>41502</v>
      </c>
      <c r="H2617" s="157">
        <v>1</v>
      </c>
    </row>
    <row r="2618" spans="1:9" ht="15" customHeight="1" x14ac:dyDescent="0.25">
      <c r="A2618" s="155" t="s">
        <v>520</v>
      </c>
      <c r="B2618" s="155" t="s">
        <v>609</v>
      </c>
      <c r="C2618" s="155" t="s">
        <v>4210</v>
      </c>
      <c r="D2618" s="155">
        <v>500</v>
      </c>
      <c r="E2618" s="155">
        <v>500</v>
      </c>
      <c r="F2618" s="166">
        <v>41499</v>
      </c>
      <c r="G2618" s="166" t="s">
        <v>829</v>
      </c>
      <c r="H2618" s="157">
        <v>1</v>
      </c>
    </row>
    <row r="2619" spans="1:9" ht="15" customHeight="1" x14ac:dyDescent="0.25">
      <c r="A2619" s="155" t="s">
        <v>520</v>
      </c>
      <c r="B2619" s="155" t="s">
        <v>1267</v>
      </c>
      <c r="C2619" s="155" t="s">
        <v>4209</v>
      </c>
      <c r="D2619" s="155">
        <v>500</v>
      </c>
      <c r="E2619" s="155">
        <v>500</v>
      </c>
      <c r="F2619" s="166">
        <v>41499</v>
      </c>
      <c r="G2619" s="166" t="s">
        <v>829</v>
      </c>
      <c r="H2619" s="157">
        <v>1</v>
      </c>
    </row>
    <row r="2620" spans="1:9" ht="15" customHeight="1" x14ac:dyDescent="0.25">
      <c r="A2620" s="155" t="s">
        <v>4211</v>
      </c>
      <c r="B2620" s="155" t="s">
        <v>1501</v>
      </c>
      <c r="C2620" s="155" t="s">
        <v>4212</v>
      </c>
      <c r="D2620" s="155">
        <v>150</v>
      </c>
      <c r="E2620" s="155">
        <v>150</v>
      </c>
      <c r="F2620" s="166">
        <v>41500</v>
      </c>
      <c r="G2620" s="166">
        <v>41501</v>
      </c>
      <c r="H2620" s="157">
        <v>1</v>
      </c>
      <c r="I2620" s="192" t="s">
        <v>1946</v>
      </c>
    </row>
    <row r="2621" spans="1:9" ht="15" customHeight="1" x14ac:dyDescent="0.25">
      <c r="A2621" s="155" t="s">
        <v>12</v>
      </c>
      <c r="B2621" s="155" t="s">
        <v>768</v>
      </c>
      <c r="C2621" s="155" t="s">
        <v>4213</v>
      </c>
      <c r="D2621" s="155">
        <v>10</v>
      </c>
      <c r="E2621" s="155">
        <v>10</v>
      </c>
      <c r="F2621" s="166">
        <v>41500</v>
      </c>
      <c r="G2621" s="166">
        <v>41505</v>
      </c>
      <c r="H2621" s="157">
        <v>1</v>
      </c>
    </row>
    <row r="2622" spans="1:9" ht="15" customHeight="1" x14ac:dyDescent="0.25">
      <c r="A2622" s="155" t="s">
        <v>4214</v>
      </c>
      <c r="B2622" s="155" t="s">
        <v>473</v>
      </c>
      <c r="C2622" s="155" t="s">
        <v>4215</v>
      </c>
      <c r="D2622" s="155">
        <v>120</v>
      </c>
      <c r="E2622" s="155">
        <v>120</v>
      </c>
      <c r="F2622" s="166">
        <v>41500</v>
      </c>
      <c r="G2622" s="166">
        <v>41505</v>
      </c>
      <c r="H2622" s="157">
        <v>1</v>
      </c>
    </row>
    <row r="2623" spans="1:9" ht="15" customHeight="1" x14ac:dyDescent="0.25">
      <c r="A2623" s="155" t="s">
        <v>251</v>
      </c>
      <c r="B2623" s="155" t="s">
        <v>4216</v>
      </c>
      <c r="C2623" s="155" t="s">
        <v>4217</v>
      </c>
      <c r="D2623" s="155">
        <v>10</v>
      </c>
      <c r="E2623" s="155">
        <v>10</v>
      </c>
      <c r="F2623" s="166">
        <v>41500</v>
      </c>
      <c r="G2623" s="166">
        <v>41506</v>
      </c>
      <c r="H2623" s="157">
        <v>1</v>
      </c>
    </row>
    <row r="2624" spans="1:9" ht="15" customHeight="1" x14ac:dyDescent="0.25">
      <c r="A2624" s="155" t="s">
        <v>7058</v>
      </c>
      <c r="B2624" s="155" t="s">
        <v>264</v>
      </c>
      <c r="C2624" s="155" t="s">
        <v>4218</v>
      </c>
      <c r="D2624" s="155">
        <v>100</v>
      </c>
      <c r="E2624" s="155">
        <v>100</v>
      </c>
      <c r="F2624" s="166">
        <v>41501</v>
      </c>
      <c r="G2624" s="166">
        <v>41502</v>
      </c>
      <c r="H2624" s="157">
        <v>1</v>
      </c>
    </row>
    <row r="2625" spans="1:8" ht="15" customHeight="1" x14ac:dyDescent="0.25">
      <c r="A2625" s="155" t="s">
        <v>924</v>
      </c>
      <c r="B2625" s="155" t="s">
        <v>2055</v>
      </c>
      <c r="C2625" s="155" t="s">
        <v>4219</v>
      </c>
      <c r="D2625" s="155">
        <v>25</v>
      </c>
      <c r="E2625" s="155">
        <v>25</v>
      </c>
      <c r="F2625" s="166">
        <v>41502</v>
      </c>
      <c r="G2625" s="166">
        <v>41507</v>
      </c>
      <c r="H2625" s="157">
        <v>1</v>
      </c>
    </row>
    <row r="2626" spans="1:8" ht="15" customHeight="1" x14ac:dyDescent="0.25">
      <c r="A2626" s="155" t="s">
        <v>71</v>
      </c>
      <c r="B2626" s="155" t="s">
        <v>154</v>
      </c>
      <c r="C2626" s="155" t="s">
        <v>4220</v>
      </c>
      <c r="D2626" s="155">
        <v>5</v>
      </c>
      <c r="E2626" s="155">
        <v>5</v>
      </c>
      <c r="F2626" s="166">
        <v>41502</v>
      </c>
      <c r="G2626" s="166">
        <v>41509</v>
      </c>
      <c r="H2626" s="157">
        <v>1</v>
      </c>
    </row>
    <row r="2627" spans="1:8" ht="15" customHeight="1" x14ac:dyDescent="0.25">
      <c r="A2627" s="155" t="s">
        <v>29</v>
      </c>
      <c r="B2627" s="155" t="s">
        <v>3631</v>
      </c>
      <c r="C2627" s="155" t="s">
        <v>4221</v>
      </c>
      <c r="D2627" s="155">
        <v>50</v>
      </c>
      <c r="E2627" s="155">
        <v>50</v>
      </c>
      <c r="F2627" s="166">
        <v>41502</v>
      </c>
      <c r="G2627" s="166">
        <v>41509</v>
      </c>
      <c r="H2627" s="157">
        <v>1</v>
      </c>
    </row>
    <row r="2628" spans="1:8" ht="15" customHeight="1" x14ac:dyDescent="0.25">
      <c r="A2628" s="155" t="s">
        <v>1536</v>
      </c>
      <c r="B2628" s="155" t="s">
        <v>4222</v>
      </c>
      <c r="C2628" s="155" t="s">
        <v>4223</v>
      </c>
      <c r="D2628" s="155">
        <v>15</v>
      </c>
      <c r="E2628" s="155">
        <v>15</v>
      </c>
      <c r="F2628" s="166">
        <v>41502</v>
      </c>
      <c r="G2628" s="166">
        <v>41506</v>
      </c>
      <c r="H2628" s="157">
        <v>1</v>
      </c>
    </row>
    <row r="2629" spans="1:8" ht="15" customHeight="1" x14ac:dyDescent="0.25">
      <c r="A2629" s="155" t="s">
        <v>3437</v>
      </c>
      <c r="B2629" s="155" t="s">
        <v>4224</v>
      </c>
      <c r="C2629" s="155" t="s">
        <v>4225</v>
      </c>
      <c r="D2629" s="155">
        <v>5</v>
      </c>
      <c r="E2629" s="155">
        <v>5</v>
      </c>
      <c r="F2629" s="166">
        <v>41502</v>
      </c>
      <c r="G2629" s="166">
        <v>41506</v>
      </c>
      <c r="H2629" s="157">
        <v>1</v>
      </c>
    </row>
    <row r="2630" spans="1:8" ht="15" customHeight="1" x14ac:dyDescent="0.25">
      <c r="A2630" s="155" t="s">
        <v>195</v>
      </c>
      <c r="B2630" s="155" t="s">
        <v>4226</v>
      </c>
      <c r="C2630" s="155" t="s">
        <v>4227</v>
      </c>
      <c r="D2630" s="155">
        <v>50</v>
      </c>
      <c r="E2630" s="155">
        <v>50</v>
      </c>
      <c r="F2630" s="166">
        <v>41505</v>
      </c>
      <c r="G2630" s="166">
        <v>41507</v>
      </c>
      <c r="H2630" s="157">
        <v>1</v>
      </c>
    </row>
    <row r="2631" spans="1:8" ht="15" customHeight="1" x14ac:dyDescent="0.25">
      <c r="A2631" s="155" t="s">
        <v>574</v>
      </c>
      <c r="B2631" s="155" t="s">
        <v>575</v>
      </c>
      <c r="C2631" s="155" t="s">
        <v>4228</v>
      </c>
      <c r="D2631" s="155">
        <v>50</v>
      </c>
      <c r="E2631" s="155">
        <v>50</v>
      </c>
      <c r="F2631" s="166">
        <v>41505</v>
      </c>
      <c r="G2631" s="166">
        <v>41508</v>
      </c>
      <c r="H2631" s="157">
        <v>1</v>
      </c>
    </row>
    <row r="2632" spans="1:8" ht="15" customHeight="1" x14ac:dyDescent="0.25">
      <c r="A2632" s="155" t="s">
        <v>2769</v>
      </c>
      <c r="B2632" s="155" t="s">
        <v>1696</v>
      </c>
      <c r="C2632" s="155" t="s">
        <v>4229</v>
      </c>
      <c r="D2632" s="155">
        <v>910</v>
      </c>
      <c r="E2632" s="155">
        <v>914</v>
      </c>
      <c r="F2632" s="166">
        <v>41506</v>
      </c>
      <c r="G2632" s="166">
        <v>41513</v>
      </c>
      <c r="H2632" s="157">
        <v>1</v>
      </c>
    </row>
    <row r="2633" spans="1:8" ht="15" customHeight="1" x14ac:dyDescent="0.25">
      <c r="A2633" s="155" t="s">
        <v>408</v>
      </c>
      <c r="B2633" s="155" t="s">
        <v>409</v>
      </c>
      <c r="C2633" s="155" t="s">
        <v>4230</v>
      </c>
      <c r="D2633" s="155">
        <v>50</v>
      </c>
      <c r="E2633" s="155">
        <v>50</v>
      </c>
      <c r="F2633" s="166">
        <v>41506</v>
      </c>
      <c r="G2633" s="166">
        <v>41516</v>
      </c>
      <c r="H2633" s="157">
        <v>1</v>
      </c>
    </row>
    <row r="2634" spans="1:8" ht="15" customHeight="1" x14ac:dyDescent="0.25">
      <c r="A2634" s="155" t="s">
        <v>115</v>
      </c>
      <c r="B2634" s="155" t="s">
        <v>4231</v>
      </c>
      <c r="C2634" s="155" t="s">
        <v>4232</v>
      </c>
      <c r="D2634" s="155">
        <v>200</v>
      </c>
      <c r="E2634" s="155">
        <v>200</v>
      </c>
      <c r="F2634" s="166">
        <v>41506</v>
      </c>
      <c r="G2634" s="166">
        <v>41509</v>
      </c>
      <c r="H2634" s="157">
        <v>1</v>
      </c>
    </row>
    <row r="2635" spans="1:8" ht="15" customHeight="1" x14ac:dyDescent="0.25">
      <c r="A2635" s="155" t="s">
        <v>911</v>
      </c>
      <c r="B2635" s="155" t="s">
        <v>912</v>
      </c>
      <c r="C2635" s="155" t="s">
        <v>4233</v>
      </c>
      <c r="D2635" s="155">
        <v>425</v>
      </c>
      <c r="E2635" s="155">
        <v>425</v>
      </c>
      <c r="F2635" s="166">
        <v>41506</v>
      </c>
      <c r="G2635" s="166">
        <v>41508</v>
      </c>
      <c r="H2635" s="157">
        <v>1</v>
      </c>
    </row>
    <row r="2636" spans="1:8" ht="15" customHeight="1" x14ac:dyDescent="0.25">
      <c r="A2636" s="155" t="s">
        <v>911</v>
      </c>
      <c r="B2636" s="155" t="s">
        <v>912</v>
      </c>
      <c r="C2636" s="155" t="s">
        <v>364</v>
      </c>
      <c r="D2636" s="155">
        <v>75</v>
      </c>
      <c r="E2636" s="155">
        <v>75</v>
      </c>
      <c r="F2636" s="166">
        <v>41506</v>
      </c>
      <c r="G2636" s="166">
        <v>41508</v>
      </c>
      <c r="H2636" s="157">
        <v>1</v>
      </c>
    </row>
    <row r="2637" spans="1:8" ht="15" customHeight="1" x14ac:dyDescent="0.25">
      <c r="A2637" s="155" t="s">
        <v>509</v>
      </c>
      <c r="B2637" s="155" t="s">
        <v>4234</v>
      </c>
      <c r="C2637" s="155" t="s">
        <v>4235</v>
      </c>
      <c r="D2637" s="155">
        <v>10</v>
      </c>
      <c r="E2637" s="155">
        <v>10</v>
      </c>
      <c r="F2637" s="166">
        <v>41506</v>
      </c>
      <c r="G2637" s="166">
        <v>41509</v>
      </c>
      <c r="H2637" s="157">
        <v>1</v>
      </c>
    </row>
    <row r="2638" spans="1:8" ht="15" customHeight="1" x14ac:dyDescent="0.25">
      <c r="A2638" s="155" t="s">
        <v>299</v>
      </c>
      <c r="B2638" s="155" t="s">
        <v>300</v>
      </c>
      <c r="C2638" s="155" t="s">
        <v>4236</v>
      </c>
      <c r="D2638" s="155">
        <v>25</v>
      </c>
      <c r="E2638" s="155">
        <v>25</v>
      </c>
      <c r="F2638" s="166">
        <v>41506</v>
      </c>
      <c r="G2638" s="166">
        <v>41508</v>
      </c>
      <c r="H2638" s="157">
        <v>1</v>
      </c>
    </row>
    <row r="2639" spans="1:8" ht="15" customHeight="1" x14ac:dyDescent="0.25">
      <c r="A2639" s="155" t="s">
        <v>4237</v>
      </c>
      <c r="B2639" s="155" t="s">
        <v>1241</v>
      </c>
      <c r="C2639" s="155" t="s">
        <v>4238</v>
      </c>
      <c r="D2639" s="155">
        <v>150</v>
      </c>
      <c r="E2639" s="155">
        <v>150</v>
      </c>
      <c r="F2639" s="166">
        <v>41506</v>
      </c>
      <c r="G2639" s="166">
        <v>41513</v>
      </c>
      <c r="H2639" s="157">
        <v>1</v>
      </c>
    </row>
    <row r="2640" spans="1:8" ht="15" customHeight="1" x14ac:dyDescent="0.25">
      <c r="A2640" s="155" t="s">
        <v>2313</v>
      </c>
      <c r="B2640" s="155" t="s">
        <v>4239</v>
      </c>
      <c r="C2640" s="155" t="s">
        <v>4240</v>
      </c>
      <c r="D2640" s="155">
        <v>10</v>
      </c>
      <c r="E2640" s="155">
        <v>10</v>
      </c>
      <c r="F2640" s="166">
        <v>41506</v>
      </c>
      <c r="G2640" s="166">
        <v>41508</v>
      </c>
      <c r="H2640" s="157">
        <v>1</v>
      </c>
    </row>
    <row r="2641" spans="1:9" ht="15" customHeight="1" x14ac:dyDescent="0.25">
      <c r="A2641" s="155" t="s">
        <v>12</v>
      </c>
      <c r="B2641" s="155" t="s">
        <v>424</v>
      </c>
      <c r="C2641" s="155" t="s">
        <v>4241</v>
      </c>
      <c r="D2641" s="155">
        <v>10</v>
      </c>
      <c r="E2641" s="155">
        <v>10</v>
      </c>
      <c r="F2641" s="166">
        <v>41506</v>
      </c>
      <c r="G2641" s="166">
        <v>41509</v>
      </c>
      <c r="H2641" s="157">
        <v>1</v>
      </c>
    </row>
    <row r="2642" spans="1:9" ht="15" customHeight="1" x14ac:dyDescent="0.25">
      <c r="A2642" s="155" t="s">
        <v>1667</v>
      </c>
      <c r="B2642" s="155" t="s">
        <v>1668</v>
      </c>
      <c r="C2642" s="155" t="s">
        <v>4244</v>
      </c>
      <c r="D2642" s="155">
        <v>25</v>
      </c>
      <c r="E2642" s="155">
        <v>25</v>
      </c>
      <c r="F2642" s="166">
        <v>41507</v>
      </c>
      <c r="G2642" s="166">
        <v>41508</v>
      </c>
      <c r="H2642" s="157">
        <v>1</v>
      </c>
    </row>
    <row r="2643" spans="1:9" ht="15" customHeight="1" x14ac:dyDescent="0.25">
      <c r="A2643" s="155" t="s">
        <v>4245</v>
      </c>
      <c r="B2643" s="155" t="s">
        <v>4246</v>
      </c>
      <c r="C2643" s="155" t="s">
        <v>4247</v>
      </c>
      <c r="D2643" s="155">
        <v>100</v>
      </c>
      <c r="E2643" s="155">
        <v>100</v>
      </c>
      <c r="F2643" s="166">
        <v>41507</v>
      </c>
      <c r="G2643" s="166">
        <v>41512</v>
      </c>
      <c r="H2643" s="157">
        <v>1</v>
      </c>
    </row>
    <row r="2644" spans="1:9" ht="15" customHeight="1" x14ac:dyDescent="0.25">
      <c r="A2644" s="155" t="s">
        <v>1983</v>
      </c>
      <c r="B2644" s="155" t="s">
        <v>2614</v>
      </c>
      <c r="C2644" s="155" t="s">
        <v>4249</v>
      </c>
      <c r="D2644" s="155">
        <v>230</v>
      </c>
      <c r="E2644" s="155">
        <v>226</v>
      </c>
      <c r="F2644" s="166">
        <v>41507</v>
      </c>
      <c r="G2644" s="166">
        <v>41509</v>
      </c>
      <c r="H2644" s="157">
        <v>1</v>
      </c>
    </row>
    <row r="2645" spans="1:9" ht="15" customHeight="1" x14ac:dyDescent="0.25">
      <c r="A2645" s="155" t="s">
        <v>2769</v>
      </c>
      <c r="B2645" s="155" t="s">
        <v>4248</v>
      </c>
      <c r="C2645" s="155" t="s">
        <v>4250</v>
      </c>
      <c r="D2645" s="155">
        <v>200</v>
      </c>
      <c r="E2645" s="155">
        <v>198</v>
      </c>
      <c r="F2645" s="166">
        <v>41507</v>
      </c>
      <c r="G2645" s="166">
        <v>41513</v>
      </c>
      <c r="H2645" s="157">
        <v>1</v>
      </c>
      <c r="I2645" s="192" t="s">
        <v>4251</v>
      </c>
    </row>
    <row r="2646" spans="1:9" ht="15" customHeight="1" x14ac:dyDescent="0.25">
      <c r="A2646" s="155" t="s">
        <v>3303</v>
      </c>
      <c r="B2646" s="155" t="s">
        <v>3306</v>
      </c>
      <c r="C2646" s="155" t="s">
        <v>4252</v>
      </c>
      <c r="D2646" s="155">
        <v>1</v>
      </c>
      <c r="E2646" s="155">
        <v>1</v>
      </c>
      <c r="F2646" s="166">
        <v>41507</v>
      </c>
      <c r="G2646" s="166">
        <v>41513</v>
      </c>
      <c r="H2646" s="157">
        <v>1</v>
      </c>
    </row>
    <row r="2647" spans="1:9" ht="15" customHeight="1" x14ac:dyDescent="0.25">
      <c r="A2647" s="155" t="s">
        <v>230</v>
      </c>
      <c r="B2647" s="155" t="s">
        <v>4253</v>
      </c>
      <c r="C2647" s="155" t="s">
        <v>4254</v>
      </c>
      <c r="D2647" s="155">
        <v>100</v>
      </c>
      <c r="E2647" s="155">
        <v>100</v>
      </c>
      <c r="F2647" s="166">
        <v>41508</v>
      </c>
      <c r="G2647" s="166">
        <v>41513</v>
      </c>
      <c r="H2647" s="157">
        <v>1</v>
      </c>
    </row>
    <row r="2648" spans="1:9" ht="15" customHeight="1" x14ac:dyDescent="0.25">
      <c r="A2648" s="155" t="s">
        <v>65</v>
      </c>
      <c r="B2648" s="155" t="s">
        <v>547</v>
      </c>
      <c r="C2648" s="155" t="s">
        <v>4259</v>
      </c>
      <c r="D2648" s="155">
        <v>50</v>
      </c>
      <c r="E2648" s="155">
        <v>50</v>
      </c>
      <c r="F2648" s="166">
        <v>41512</v>
      </c>
      <c r="G2648" s="166">
        <v>41518</v>
      </c>
      <c r="H2648" s="157">
        <v>1</v>
      </c>
    </row>
    <row r="2649" spans="1:9" ht="15" customHeight="1" x14ac:dyDescent="0.25">
      <c r="A2649" s="155" t="s">
        <v>3494</v>
      </c>
      <c r="B2649" s="155" t="s">
        <v>1880</v>
      </c>
      <c r="C2649" s="155" t="s">
        <v>4260</v>
      </c>
      <c r="D2649" s="155">
        <v>100</v>
      </c>
      <c r="E2649" s="155">
        <v>107</v>
      </c>
      <c r="F2649" s="166">
        <v>41512</v>
      </c>
      <c r="G2649" s="166">
        <v>41516</v>
      </c>
      <c r="H2649" s="157">
        <v>1</v>
      </c>
      <c r="I2649" s="192" t="s">
        <v>4261</v>
      </c>
    </row>
    <row r="2650" spans="1:9" ht="15" customHeight="1" x14ac:dyDescent="0.25">
      <c r="A2650" s="155" t="s">
        <v>39</v>
      </c>
      <c r="B2650" s="155" t="s">
        <v>866</v>
      </c>
      <c r="C2650" s="155" t="s">
        <v>4262</v>
      </c>
      <c r="D2650" s="155">
        <v>512</v>
      </c>
      <c r="E2650" s="155">
        <v>512</v>
      </c>
      <c r="F2650" s="166">
        <v>41512</v>
      </c>
      <c r="G2650" s="166">
        <v>41520</v>
      </c>
      <c r="H2650" s="157">
        <v>1</v>
      </c>
    </row>
    <row r="2651" spans="1:9" ht="15" customHeight="1" x14ac:dyDescent="0.25">
      <c r="A2651" s="155" t="s">
        <v>173</v>
      </c>
      <c r="B2651" s="155" t="s">
        <v>712</v>
      </c>
      <c r="C2651" s="155" t="s">
        <v>4263</v>
      </c>
      <c r="D2651" s="155">
        <v>250</v>
      </c>
      <c r="E2651" s="155">
        <v>260</v>
      </c>
      <c r="F2651" s="166">
        <v>41512</v>
      </c>
      <c r="G2651" s="166">
        <v>41516</v>
      </c>
      <c r="H2651" s="157">
        <v>1</v>
      </c>
    </row>
    <row r="2652" spans="1:9" ht="15" customHeight="1" x14ac:dyDescent="0.25">
      <c r="A2652" s="155" t="s">
        <v>173</v>
      </c>
      <c r="B2652" s="155" t="s">
        <v>445</v>
      </c>
      <c r="C2652" s="155" t="s">
        <v>364</v>
      </c>
      <c r="D2652" s="155">
        <v>250</v>
      </c>
      <c r="E2652" s="155">
        <v>260</v>
      </c>
      <c r="F2652" s="166">
        <v>41512</v>
      </c>
      <c r="G2652" s="166">
        <v>41516</v>
      </c>
      <c r="H2652" s="157">
        <v>1</v>
      </c>
    </row>
    <row r="2653" spans="1:9" ht="15" customHeight="1" x14ac:dyDescent="0.25">
      <c r="A2653" s="155" t="s">
        <v>3481</v>
      </c>
      <c r="B2653" s="155" t="s">
        <v>149</v>
      </c>
      <c r="C2653" s="155" t="s">
        <v>4264</v>
      </c>
      <c r="D2653" s="155">
        <v>30</v>
      </c>
      <c r="E2653" s="155">
        <v>30</v>
      </c>
      <c r="F2653" s="166">
        <v>41512</v>
      </c>
      <c r="G2653" s="166">
        <v>41514</v>
      </c>
      <c r="H2653" s="157">
        <v>1</v>
      </c>
    </row>
    <row r="2654" spans="1:9" ht="15" customHeight="1" x14ac:dyDescent="0.25">
      <c r="A2654" s="155" t="s">
        <v>1536</v>
      </c>
      <c r="B2654" s="155" t="s">
        <v>34</v>
      </c>
      <c r="C2654" s="155" t="s">
        <v>4265</v>
      </c>
      <c r="D2654" s="155">
        <v>10</v>
      </c>
      <c r="E2654" s="155">
        <v>10</v>
      </c>
      <c r="F2654" s="166">
        <v>41512</v>
      </c>
      <c r="G2654" s="166">
        <v>41506</v>
      </c>
      <c r="H2654" s="157">
        <v>1</v>
      </c>
      <c r="I2654" s="192" t="s">
        <v>4266</v>
      </c>
    </row>
    <row r="2655" spans="1:9" ht="15" customHeight="1" x14ac:dyDescent="0.25">
      <c r="A2655" s="155" t="s">
        <v>121</v>
      </c>
      <c r="B2655" s="155" t="s">
        <v>4268</v>
      </c>
      <c r="C2655" s="155" t="s">
        <v>4269</v>
      </c>
      <c r="D2655" s="155">
        <v>1</v>
      </c>
      <c r="E2655" s="155">
        <v>1</v>
      </c>
      <c r="F2655" s="166">
        <v>41513</v>
      </c>
      <c r="G2655" s="166" t="s">
        <v>829</v>
      </c>
      <c r="H2655" s="157">
        <v>1</v>
      </c>
      <c r="I2655" s="192" t="s">
        <v>4270</v>
      </c>
    </row>
    <row r="2656" spans="1:9" ht="15" customHeight="1" x14ac:dyDescent="0.25">
      <c r="A2656" s="155" t="s">
        <v>520</v>
      </c>
      <c r="B2656" s="155" t="s">
        <v>1931</v>
      </c>
      <c r="C2656" s="155" t="s">
        <v>4271</v>
      </c>
      <c r="D2656" s="155">
        <v>260</v>
      </c>
      <c r="E2656" s="155">
        <v>260</v>
      </c>
      <c r="F2656" s="166">
        <v>41513</v>
      </c>
      <c r="G2656" s="166">
        <v>41520</v>
      </c>
      <c r="H2656" s="157">
        <v>1</v>
      </c>
    </row>
    <row r="2657" spans="1:8" ht="15" customHeight="1" x14ac:dyDescent="0.25">
      <c r="A2657" s="155" t="s">
        <v>145</v>
      </c>
      <c r="B2657" s="155" t="s">
        <v>4272</v>
      </c>
      <c r="C2657" s="155" t="s">
        <v>4273</v>
      </c>
      <c r="D2657" s="155">
        <v>10</v>
      </c>
      <c r="E2657" s="155">
        <v>10</v>
      </c>
      <c r="F2657" s="166">
        <v>41513</v>
      </c>
      <c r="G2657" s="166">
        <v>41516</v>
      </c>
      <c r="H2657" s="157">
        <v>1</v>
      </c>
    </row>
    <row r="2658" spans="1:8" ht="15" customHeight="1" x14ac:dyDescent="0.25">
      <c r="A2658" s="155" t="s">
        <v>42</v>
      </c>
      <c r="B2658" s="155" t="s">
        <v>803</v>
      </c>
      <c r="C2658" s="155" t="s">
        <v>4274</v>
      </c>
      <c r="D2658" s="155">
        <v>100</v>
      </c>
      <c r="E2658" s="155">
        <v>100</v>
      </c>
      <c r="F2658" s="166">
        <v>41513</v>
      </c>
      <c r="G2658" s="166">
        <v>41516</v>
      </c>
      <c r="H2658" s="157">
        <v>1</v>
      </c>
    </row>
    <row r="2659" spans="1:8" ht="15" customHeight="1" x14ac:dyDescent="0.25">
      <c r="A2659" s="155" t="s">
        <v>251</v>
      </c>
      <c r="B2659" s="155" t="s">
        <v>4275</v>
      </c>
      <c r="C2659" s="155" t="s">
        <v>4276</v>
      </c>
      <c r="D2659" s="155">
        <v>10</v>
      </c>
      <c r="E2659" s="155">
        <v>10</v>
      </c>
      <c r="F2659" s="166">
        <v>41513</v>
      </c>
      <c r="G2659" s="166">
        <v>41516</v>
      </c>
      <c r="H2659" s="157">
        <v>1</v>
      </c>
    </row>
    <row r="2660" spans="1:8" ht="15" customHeight="1" x14ac:dyDescent="0.25">
      <c r="A2660" s="155" t="s">
        <v>71</v>
      </c>
      <c r="B2660" s="155" t="s">
        <v>583</v>
      </c>
      <c r="C2660" s="155" t="s">
        <v>4278</v>
      </c>
      <c r="D2660" s="155">
        <v>25</v>
      </c>
      <c r="E2660" s="155">
        <v>25</v>
      </c>
      <c r="F2660" s="166">
        <v>41514</v>
      </c>
      <c r="G2660" s="166">
        <v>41520</v>
      </c>
      <c r="H2660" s="157">
        <v>1</v>
      </c>
    </row>
    <row r="2661" spans="1:8" ht="15" customHeight="1" x14ac:dyDescent="0.25">
      <c r="A2661" s="155" t="s">
        <v>4279</v>
      </c>
      <c r="B2661" s="155" t="s">
        <v>4280</v>
      </c>
      <c r="C2661" s="155" t="s">
        <v>4281</v>
      </c>
      <c r="D2661" s="155">
        <v>25</v>
      </c>
      <c r="E2661" s="155">
        <v>25</v>
      </c>
      <c r="F2661" s="166">
        <v>41514</v>
      </c>
      <c r="G2661" s="166">
        <v>41522</v>
      </c>
      <c r="H2661" s="157">
        <v>1</v>
      </c>
    </row>
    <row r="2662" spans="1:8" ht="15" customHeight="1" x14ac:dyDescent="0.25">
      <c r="A2662" s="155" t="s">
        <v>492</v>
      </c>
      <c r="B2662" s="155" t="s">
        <v>493</v>
      </c>
      <c r="C2662" s="155" t="s">
        <v>4282</v>
      </c>
      <c r="D2662" s="155">
        <v>5088</v>
      </c>
      <c r="E2662" s="155">
        <v>5088</v>
      </c>
      <c r="F2662" s="166">
        <v>41514</v>
      </c>
      <c r="G2662" s="166">
        <v>41516</v>
      </c>
      <c r="H2662" s="157">
        <v>1</v>
      </c>
    </row>
    <row r="2663" spans="1:8" ht="15" customHeight="1" x14ac:dyDescent="0.25">
      <c r="A2663" s="155" t="s">
        <v>492</v>
      </c>
      <c r="B2663" s="155" t="s">
        <v>495</v>
      </c>
      <c r="C2663" s="155" t="s">
        <v>364</v>
      </c>
      <c r="D2663" s="155">
        <v>5088</v>
      </c>
      <c r="E2663" s="155">
        <v>5088</v>
      </c>
      <c r="F2663" s="166">
        <v>41514</v>
      </c>
      <c r="G2663" s="166">
        <v>41516</v>
      </c>
      <c r="H2663" s="157">
        <v>1</v>
      </c>
    </row>
    <row r="2664" spans="1:8" ht="15" customHeight="1" x14ac:dyDescent="0.25">
      <c r="A2664" s="155" t="s">
        <v>71</v>
      </c>
      <c r="B2664" s="155" t="s">
        <v>1550</v>
      </c>
      <c r="C2664" s="155" t="s">
        <v>4286</v>
      </c>
      <c r="D2664" s="155">
        <v>5</v>
      </c>
      <c r="E2664" s="155">
        <v>5</v>
      </c>
      <c r="F2664" s="166">
        <v>41515</v>
      </c>
      <c r="G2664" s="166">
        <v>41523</v>
      </c>
      <c r="H2664" s="157">
        <v>1</v>
      </c>
    </row>
    <row r="2665" spans="1:8" ht="15" customHeight="1" x14ac:dyDescent="0.25">
      <c r="A2665" s="155" t="s">
        <v>520</v>
      </c>
      <c r="B2665" s="155" t="s">
        <v>966</v>
      </c>
      <c r="C2665" s="155" t="s">
        <v>4287</v>
      </c>
      <c r="D2665" s="155">
        <v>250</v>
      </c>
      <c r="E2665" s="155">
        <v>250</v>
      </c>
      <c r="F2665" s="166">
        <v>41515</v>
      </c>
      <c r="G2665" s="166">
        <v>41523</v>
      </c>
      <c r="H2665" s="157">
        <v>1</v>
      </c>
    </row>
    <row r="2666" spans="1:8" ht="15" customHeight="1" x14ac:dyDescent="0.25">
      <c r="A2666" s="155" t="s">
        <v>559</v>
      </c>
      <c r="B2666" s="155" t="s">
        <v>1849</v>
      </c>
      <c r="C2666" s="155" t="s">
        <v>4288</v>
      </c>
      <c r="D2666" s="155">
        <v>1200</v>
      </c>
      <c r="E2666" s="155">
        <v>1200</v>
      </c>
      <c r="F2666" s="166">
        <v>41515</v>
      </c>
      <c r="G2666" s="166">
        <v>41523</v>
      </c>
      <c r="H2666" s="157">
        <v>1</v>
      </c>
    </row>
    <row r="2667" spans="1:8" ht="15" customHeight="1" x14ac:dyDescent="0.25">
      <c r="A2667" s="155" t="s">
        <v>911</v>
      </c>
      <c r="B2667" s="155" t="s">
        <v>1176</v>
      </c>
      <c r="C2667" s="155" t="s">
        <v>4289</v>
      </c>
      <c r="D2667" s="155">
        <v>500</v>
      </c>
      <c r="E2667" s="155">
        <v>500</v>
      </c>
      <c r="F2667" s="166">
        <v>41515</v>
      </c>
      <c r="G2667" s="166" t="s">
        <v>829</v>
      </c>
      <c r="H2667" s="157">
        <v>1</v>
      </c>
    </row>
    <row r="2668" spans="1:8" ht="15" customHeight="1" x14ac:dyDescent="0.25">
      <c r="A2668" s="155" t="s">
        <v>820</v>
      </c>
      <c r="B2668" s="155" t="s">
        <v>4290</v>
      </c>
      <c r="C2668" s="155" t="s">
        <v>4291</v>
      </c>
      <c r="D2668" s="155">
        <v>108</v>
      </c>
      <c r="E2668" s="155">
        <v>108</v>
      </c>
      <c r="F2668" s="166">
        <v>41515</v>
      </c>
      <c r="G2668" s="166">
        <v>41522</v>
      </c>
      <c r="H2668" s="157">
        <v>1</v>
      </c>
    </row>
    <row r="2669" spans="1:8" ht="15" customHeight="1" x14ac:dyDescent="0.25">
      <c r="A2669" s="155" t="s">
        <v>299</v>
      </c>
      <c r="B2669" s="155" t="s">
        <v>507</v>
      </c>
      <c r="C2669" s="155" t="s">
        <v>4292</v>
      </c>
      <c r="D2669" s="155">
        <v>70</v>
      </c>
      <c r="E2669" s="155">
        <v>70</v>
      </c>
      <c r="F2669" s="166">
        <v>41515</v>
      </c>
      <c r="G2669" s="166">
        <v>41530</v>
      </c>
      <c r="H2669" s="157">
        <v>1</v>
      </c>
    </row>
    <row r="2670" spans="1:8" ht="15" customHeight="1" x14ac:dyDescent="0.25">
      <c r="A2670" s="155" t="s">
        <v>29</v>
      </c>
      <c r="B2670" s="155" t="s">
        <v>3675</v>
      </c>
      <c r="C2670" s="155" t="s">
        <v>4293</v>
      </c>
      <c r="D2670" s="155">
        <v>10</v>
      </c>
      <c r="E2670" s="155">
        <v>11</v>
      </c>
      <c r="F2670" s="166">
        <v>41516</v>
      </c>
      <c r="G2670" s="166">
        <v>41520</v>
      </c>
      <c r="H2670" s="157">
        <v>1</v>
      </c>
    </row>
    <row r="2671" spans="1:8" ht="15" customHeight="1" x14ac:dyDescent="0.25">
      <c r="A2671" s="155" t="s">
        <v>1474</v>
      </c>
      <c r="B2671" s="155" t="s">
        <v>3378</v>
      </c>
      <c r="C2671" s="155" t="s">
        <v>4294</v>
      </c>
      <c r="D2671" s="155">
        <v>190</v>
      </c>
      <c r="E2671" s="155">
        <v>190</v>
      </c>
      <c r="F2671" s="166">
        <v>41516</v>
      </c>
      <c r="G2671" s="166">
        <v>41523</v>
      </c>
      <c r="H2671" s="157">
        <v>1</v>
      </c>
    </row>
    <row r="2672" spans="1:8" ht="15" customHeight="1" x14ac:dyDescent="0.25">
      <c r="A2672" s="155" t="s">
        <v>563</v>
      </c>
      <c r="B2672" s="155" t="s">
        <v>307</v>
      </c>
      <c r="C2672" s="155" t="s">
        <v>4295</v>
      </c>
      <c r="D2672" s="155">
        <v>100</v>
      </c>
      <c r="E2672" s="155">
        <v>100</v>
      </c>
      <c r="F2672" s="166">
        <v>41516</v>
      </c>
      <c r="G2672" s="166">
        <v>41526</v>
      </c>
      <c r="H2672" s="157">
        <v>1</v>
      </c>
    </row>
    <row r="2673" spans="1:9" ht="15" customHeight="1" x14ac:dyDescent="0.25">
      <c r="A2673" s="155" t="s">
        <v>3494</v>
      </c>
      <c r="B2673" s="155" t="s">
        <v>47</v>
      </c>
      <c r="C2673" s="155" t="s">
        <v>4296</v>
      </c>
      <c r="D2673" s="155">
        <v>100</v>
      </c>
      <c r="E2673" s="155">
        <v>100</v>
      </c>
      <c r="F2673" s="166">
        <v>41516</v>
      </c>
      <c r="G2673" s="166">
        <v>41521</v>
      </c>
      <c r="H2673" s="157">
        <v>1</v>
      </c>
    </row>
    <row r="2674" spans="1:9" ht="15" customHeight="1" x14ac:dyDescent="0.25">
      <c r="A2674" s="155" t="s">
        <v>42</v>
      </c>
      <c r="B2674" s="155" t="s">
        <v>2869</v>
      </c>
      <c r="C2674" s="155" t="s">
        <v>4297</v>
      </c>
      <c r="D2674" s="155">
        <v>50</v>
      </c>
      <c r="E2674" s="155">
        <v>50</v>
      </c>
      <c r="F2674" s="166">
        <v>41516</v>
      </c>
      <c r="G2674" s="166">
        <v>41522</v>
      </c>
      <c r="H2674" s="157">
        <v>1</v>
      </c>
    </row>
    <row r="2675" spans="1:9" ht="15" customHeight="1" x14ac:dyDescent="0.25">
      <c r="A2675" s="155" t="s">
        <v>136</v>
      </c>
      <c r="B2675" s="155" t="s">
        <v>137</v>
      </c>
      <c r="C2675" s="155" t="s">
        <v>4298</v>
      </c>
      <c r="D2675" s="155">
        <v>250</v>
      </c>
      <c r="E2675" s="155">
        <v>250</v>
      </c>
      <c r="F2675" s="166">
        <v>41516</v>
      </c>
      <c r="G2675" s="166">
        <v>41519</v>
      </c>
      <c r="H2675" s="157">
        <v>1</v>
      </c>
    </row>
    <row r="2676" spans="1:9" ht="15" customHeight="1" x14ac:dyDescent="0.25">
      <c r="A2676" s="155" t="s">
        <v>520</v>
      </c>
      <c r="B2676" s="155" t="s">
        <v>609</v>
      </c>
      <c r="C2676" s="155" t="s">
        <v>4299</v>
      </c>
      <c r="D2676" s="155">
        <v>500</v>
      </c>
      <c r="E2676" s="155">
        <v>500</v>
      </c>
      <c r="F2676" s="166">
        <v>41516</v>
      </c>
      <c r="G2676" s="166" t="s">
        <v>829</v>
      </c>
      <c r="H2676" s="157">
        <v>1</v>
      </c>
    </row>
    <row r="2677" spans="1:9" ht="15" customHeight="1" x14ac:dyDescent="0.25">
      <c r="A2677" s="155" t="s">
        <v>2769</v>
      </c>
      <c r="B2677" s="155" t="s">
        <v>4300</v>
      </c>
      <c r="C2677" s="155" t="s">
        <v>4301</v>
      </c>
      <c r="D2677" s="155">
        <v>600</v>
      </c>
      <c r="E2677" s="155">
        <v>597</v>
      </c>
      <c r="F2677" s="166">
        <v>41516</v>
      </c>
      <c r="G2677" s="166">
        <v>41516</v>
      </c>
      <c r="H2677" s="157">
        <v>1</v>
      </c>
      <c r="I2677" s="192" t="s">
        <v>4302</v>
      </c>
    </row>
    <row r="2678" spans="1:9" ht="15" customHeight="1" x14ac:dyDescent="0.25">
      <c r="A2678" s="155" t="s">
        <v>1083</v>
      </c>
      <c r="B2678" s="155" t="s">
        <v>4303</v>
      </c>
      <c r="C2678" s="155" t="s">
        <v>4304</v>
      </c>
      <c r="D2678" s="155">
        <v>1</v>
      </c>
      <c r="E2678" s="155">
        <v>1</v>
      </c>
      <c r="F2678" s="166">
        <v>41516</v>
      </c>
      <c r="G2678" s="166">
        <v>41523</v>
      </c>
      <c r="H2678" s="157">
        <v>1</v>
      </c>
    </row>
    <row r="2679" spans="1:9" ht="15" customHeight="1" x14ac:dyDescent="0.25">
      <c r="A2679" s="155" t="s">
        <v>4305</v>
      </c>
      <c r="B2679" s="155" t="s">
        <v>3031</v>
      </c>
      <c r="C2679" s="155" t="s">
        <v>4306</v>
      </c>
      <c r="D2679" s="155">
        <v>150</v>
      </c>
      <c r="E2679" s="155">
        <v>150</v>
      </c>
      <c r="F2679" s="166">
        <v>41520</v>
      </c>
      <c r="G2679" s="166">
        <v>41526</v>
      </c>
      <c r="H2679" s="157">
        <v>1</v>
      </c>
    </row>
    <row r="2680" spans="1:9" ht="15" customHeight="1" x14ac:dyDescent="0.25">
      <c r="A2680" s="155" t="s">
        <v>973</v>
      </c>
      <c r="B2680" s="155" t="s">
        <v>134</v>
      </c>
      <c r="C2680" s="155" t="s">
        <v>4307</v>
      </c>
      <c r="D2680" s="155">
        <v>240</v>
      </c>
      <c r="E2680" s="155">
        <v>240</v>
      </c>
      <c r="F2680" s="166">
        <v>41520</v>
      </c>
      <c r="G2680" s="166">
        <v>41523</v>
      </c>
      <c r="H2680" s="157">
        <v>1</v>
      </c>
    </row>
    <row r="2681" spans="1:9" ht="15" customHeight="1" x14ac:dyDescent="0.25">
      <c r="A2681" s="155" t="s">
        <v>973</v>
      </c>
      <c r="B2681" s="155" t="s">
        <v>134</v>
      </c>
      <c r="C2681" s="155" t="s">
        <v>4308</v>
      </c>
      <c r="D2681" s="155">
        <v>240</v>
      </c>
      <c r="E2681" s="155">
        <v>240</v>
      </c>
      <c r="F2681" s="166">
        <v>41520</v>
      </c>
      <c r="G2681" s="166">
        <v>41523</v>
      </c>
      <c r="H2681" s="157">
        <v>1</v>
      </c>
    </row>
    <row r="2682" spans="1:9" ht="15" customHeight="1" x14ac:dyDescent="0.25">
      <c r="A2682" s="155" t="s">
        <v>4309</v>
      </c>
      <c r="B2682" s="155" t="s">
        <v>4310</v>
      </c>
      <c r="C2682" s="155" t="s">
        <v>4311</v>
      </c>
      <c r="D2682" s="155">
        <v>25</v>
      </c>
      <c r="E2682" s="155">
        <v>25</v>
      </c>
      <c r="F2682" s="166">
        <v>41520</v>
      </c>
      <c r="G2682" s="166">
        <v>41533</v>
      </c>
      <c r="H2682" s="157">
        <v>1</v>
      </c>
    </row>
    <row r="2683" spans="1:9" ht="15" customHeight="1" x14ac:dyDescent="0.25">
      <c r="A2683" s="155" t="s">
        <v>242</v>
      </c>
      <c r="B2683" s="155" t="s">
        <v>1456</v>
      </c>
      <c r="C2683" s="155" t="s">
        <v>4312</v>
      </c>
      <c r="D2683" s="155">
        <v>250</v>
      </c>
      <c r="E2683" s="155">
        <v>250</v>
      </c>
      <c r="F2683" s="166">
        <v>41521</v>
      </c>
      <c r="G2683" s="166">
        <v>41523</v>
      </c>
      <c r="H2683" s="157">
        <v>1</v>
      </c>
    </row>
    <row r="2684" spans="1:9" ht="15" customHeight="1" x14ac:dyDescent="0.25">
      <c r="A2684" s="155" t="s">
        <v>706</v>
      </c>
      <c r="B2684" s="155" t="s">
        <v>4313</v>
      </c>
      <c r="C2684" s="155" t="s">
        <v>4314</v>
      </c>
      <c r="D2684" s="155">
        <v>25</v>
      </c>
      <c r="E2684" s="155">
        <v>25</v>
      </c>
      <c r="F2684" s="166">
        <v>41521</v>
      </c>
      <c r="G2684" s="166">
        <v>41522</v>
      </c>
      <c r="H2684" s="157">
        <v>1</v>
      </c>
    </row>
    <row r="2685" spans="1:9" ht="15" customHeight="1" x14ac:dyDescent="0.25">
      <c r="A2685" s="155" t="s">
        <v>1122</v>
      </c>
      <c r="B2685" s="155" t="s">
        <v>4316</v>
      </c>
      <c r="C2685" s="155" t="s">
        <v>4317</v>
      </c>
      <c r="D2685" s="155">
        <v>1</v>
      </c>
      <c r="E2685" s="155">
        <v>1</v>
      </c>
      <c r="F2685" s="166">
        <v>41521</v>
      </c>
      <c r="G2685" s="166">
        <v>41526</v>
      </c>
      <c r="H2685" s="157">
        <v>1</v>
      </c>
    </row>
    <row r="2686" spans="1:9" ht="15" customHeight="1" x14ac:dyDescent="0.25">
      <c r="A2686" s="155" t="s">
        <v>3437</v>
      </c>
      <c r="B2686" s="155" t="s">
        <v>4224</v>
      </c>
      <c r="C2686" s="155" t="s">
        <v>4318</v>
      </c>
      <c r="D2686" s="155">
        <v>3</v>
      </c>
      <c r="E2686" s="155">
        <v>3</v>
      </c>
      <c r="F2686" s="166">
        <v>41521</v>
      </c>
      <c r="G2686" s="166">
        <v>41526</v>
      </c>
      <c r="H2686" s="157">
        <v>1</v>
      </c>
    </row>
    <row r="2687" spans="1:9" ht="15" customHeight="1" x14ac:dyDescent="0.25">
      <c r="A2687" s="155" t="s">
        <v>71</v>
      </c>
      <c r="B2687" s="155" t="s">
        <v>154</v>
      </c>
      <c r="C2687" s="155" t="s">
        <v>4319</v>
      </c>
      <c r="D2687" s="155">
        <v>5</v>
      </c>
      <c r="E2687" s="155">
        <v>5</v>
      </c>
      <c r="F2687" s="166">
        <v>41522</v>
      </c>
      <c r="G2687" s="166">
        <v>41535</v>
      </c>
      <c r="H2687" s="157">
        <v>1</v>
      </c>
    </row>
    <row r="2688" spans="1:9" ht="15" customHeight="1" x14ac:dyDescent="0.25">
      <c r="A2688" s="155" t="s">
        <v>71</v>
      </c>
      <c r="B2688" s="155" t="s">
        <v>1530</v>
      </c>
      <c r="C2688" s="155" t="s">
        <v>4320</v>
      </c>
      <c r="D2688" s="155">
        <v>5</v>
      </c>
      <c r="E2688" s="155">
        <v>5</v>
      </c>
      <c r="F2688" s="166">
        <v>41522</v>
      </c>
      <c r="G2688" s="166">
        <v>41537</v>
      </c>
      <c r="H2688" s="157">
        <v>1</v>
      </c>
    </row>
    <row r="2689" spans="1:9" ht="15" customHeight="1" x14ac:dyDescent="0.25">
      <c r="A2689" s="155" t="s">
        <v>3481</v>
      </c>
      <c r="B2689" s="155" t="s">
        <v>255</v>
      </c>
      <c r="C2689" s="155" t="s">
        <v>4321</v>
      </c>
      <c r="D2689" s="155">
        <v>50</v>
      </c>
      <c r="E2689" s="155">
        <v>50</v>
      </c>
      <c r="F2689" s="166">
        <v>41522</v>
      </c>
      <c r="G2689" s="166">
        <v>41527</v>
      </c>
      <c r="H2689" s="157">
        <v>1</v>
      </c>
    </row>
    <row r="2690" spans="1:9" ht="15" customHeight="1" x14ac:dyDescent="0.25">
      <c r="A2690" s="155" t="s">
        <v>261</v>
      </c>
      <c r="B2690" s="155" t="s">
        <v>4324</v>
      </c>
      <c r="C2690" s="155" t="s">
        <v>4325</v>
      </c>
      <c r="D2690" s="155">
        <v>15</v>
      </c>
      <c r="E2690" s="155">
        <v>15</v>
      </c>
      <c r="F2690" s="166">
        <v>41522</v>
      </c>
      <c r="G2690" s="166">
        <v>41532</v>
      </c>
      <c r="H2690" s="157">
        <v>1</v>
      </c>
      <c r="I2690" s="192" t="s">
        <v>4326</v>
      </c>
    </row>
    <row r="2691" spans="1:9" ht="15" customHeight="1" x14ac:dyDescent="0.25">
      <c r="A2691" s="155" t="s">
        <v>742</v>
      </c>
      <c r="B2691" s="155" t="s">
        <v>1099</v>
      </c>
      <c r="C2691" s="155" t="s">
        <v>4327</v>
      </c>
      <c r="D2691" s="155">
        <v>40</v>
      </c>
      <c r="E2691" s="155">
        <v>40</v>
      </c>
      <c r="F2691" s="166">
        <v>41523</v>
      </c>
      <c r="G2691" s="166">
        <v>41529</v>
      </c>
      <c r="H2691" s="157">
        <v>1</v>
      </c>
    </row>
    <row r="2692" spans="1:9" ht="15" customHeight="1" x14ac:dyDescent="0.25">
      <c r="A2692" s="155" t="s">
        <v>520</v>
      </c>
      <c r="B2692" s="155" t="s">
        <v>609</v>
      </c>
      <c r="C2692" s="155" t="s">
        <v>4328</v>
      </c>
      <c r="D2692" s="155">
        <v>400</v>
      </c>
      <c r="E2692" s="155">
        <v>400</v>
      </c>
      <c r="F2692" s="166">
        <v>41526</v>
      </c>
      <c r="G2692" s="166">
        <v>41534</v>
      </c>
      <c r="H2692" s="157">
        <v>1</v>
      </c>
    </row>
    <row r="2693" spans="1:9" ht="15" customHeight="1" x14ac:dyDescent="0.25">
      <c r="A2693" s="155" t="s">
        <v>597</v>
      </c>
      <c r="B2693" s="155" t="s">
        <v>2310</v>
      </c>
      <c r="C2693" s="155" t="s">
        <v>4329</v>
      </c>
      <c r="D2693" s="155">
        <v>250</v>
      </c>
      <c r="E2693" s="155">
        <v>250</v>
      </c>
      <c r="F2693" s="166">
        <v>41526</v>
      </c>
      <c r="G2693" s="166">
        <v>41530</v>
      </c>
      <c r="H2693" s="157">
        <v>1</v>
      </c>
    </row>
    <row r="2694" spans="1:9" ht="15" customHeight="1" x14ac:dyDescent="0.25">
      <c r="A2694" s="155" t="s">
        <v>71</v>
      </c>
      <c r="B2694" s="155" t="s">
        <v>1168</v>
      </c>
      <c r="C2694" s="155" t="s">
        <v>4330</v>
      </c>
      <c r="D2694" s="155">
        <v>10</v>
      </c>
      <c r="E2694" s="155">
        <v>10</v>
      </c>
      <c r="F2694" s="166">
        <v>41526</v>
      </c>
      <c r="G2694" s="166">
        <v>41528</v>
      </c>
      <c r="H2694" s="157">
        <v>1</v>
      </c>
    </row>
    <row r="2695" spans="1:9" ht="15" customHeight="1" x14ac:dyDescent="0.25">
      <c r="A2695" s="155" t="s">
        <v>408</v>
      </c>
      <c r="B2695" s="155" t="s">
        <v>411</v>
      </c>
      <c r="C2695" s="155" t="s">
        <v>4331</v>
      </c>
      <c r="D2695" s="155">
        <v>50</v>
      </c>
      <c r="E2695" s="155">
        <v>50</v>
      </c>
      <c r="F2695" s="166">
        <v>41526</v>
      </c>
      <c r="G2695" s="166">
        <v>41533</v>
      </c>
      <c r="H2695" s="157">
        <v>1</v>
      </c>
    </row>
    <row r="2696" spans="1:9" ht="15" customHeight="1" x14ac:dyDescent="0.25">
      <c r="A2696" s="155" t="s">
        <v>748</v>
      </c>
      <c r="B2696" s="155" t="s">
        <v>2542</v>
      </c>
      <c r="C2696" s="155" t="s">
        <v>4332</v>
      </c>
      <c r="D2696" s="155">
        <v>90</v>
      </c>
      <c r="E2696" s="155">
        <v>90</v>
      </c>
      <c r="F2696" s="166">
        <v>41526</v>
      </c>
      <c r="G2696" s="166">
        <v>41528</v>
      </c>
      <c r="H2696" s="157">
        <v>1</v>
      </c>
    </row>
    <row r="2697" spans="1:9" ht="15" customHeight="1" x14ac:dyDescent="0.25">
      <c r="A2697" s="155" t="s">
        <v>71</v>
      </c>
      <c r="B2697" s="155" t="s">
        <v>74</v>
      </c>
      <c r="C2697" s="155" t="s">
        <v>4304</v>
      </c>
      <c r="D2697" s="155">
        <v>25</v>
      </c>
      <c r="E2697" s="155">
        <v>25</v>
      </c>
      <c r="F2697" s="166">
        <v>41526</v>
      </c>
      <c r="G2697" s="166">
        <v>41530</v>
      </c>
      <c r="H2697" s="157">
        <v>1</v>
      </c>
    </row>
    <row r="2698" spans="1:9" ht="15" customHeight="1" x14ac:dyDescent="0.25">
      <c r="A2698" s="155" t="s">
        <v>742</v>
      </c>
      <c r="B2698" s="155" t="s">
        <v>1099</v>
      </c>
      <c r="C2698" s="155" t="s">
        <v>4334</v>
      </c>
      <c r="D2698" s="155">
        <v>160</v>
      </c>
      <c r="E2698" s="155">
        <v>160</v>
      </c>
      <c r="F2698" s="166">
        <v>41526</v>
      </c>
      <c r="G2698" s="166">
        <v>41527</v>
      </c>
      <c r="H2698" s="157">
        <v>1</v>
      </c>
    </row>
    <row r="2699" spans="1:9" ht="15" customHeight="1" x14ac:dyDescent="0.25">
      <c r="A2699" s="155" t="s">
        <v>2747</v>
      </c>
      <c r="B2699" s="155" t="s">
        <v>4333</v>
      </c>
      <c r="C2699" s="155" t="s">
        <v>4335</v>
      </c>
      <c r="D2699" s="155">
        <v>1</v>
      </c>
      <c r="E2699" s="155">
        <v>1</v>
      </c>
      <c r="F2699" s="166">
        <v>41526</v>
      </c>
      <c r="G2699" s="166" t="s">
        <v>837</v>
      </c>
      <c r="H2699" s="157">
        <v>1</v>
      </c>
    </row>
    <row r="2700" spans="1:9" ht="15" customHeight="1" x14ac:dyDescent="0.25">
      <c r="A2700" s="155" t="s">
        <v>2921</v>
      </c>
      <c r="B2700" s="155" t="s">
        <v>2110</v>
      </c>
      <c r="C2700" s="155" t="s">
        <v>4336</v>
      </c>
      <c r="D2700" s="155">
        <v>3</v>
      </c>
      <c r="E2700" s="155">
        <v>3</v>
      </c>
      <c r="F2700" s="166">
        <v>41526</v>
      </c>
      <c r="G2700" s="166">
        <v>41534</v>
      </c>
      <c r="H2700" s="157">
        <v>1</v>
      </c>
    </row>
    <row r="2701" spans="1:9" ht="15" customHeight="1" x14ac:dyDescent="0.25">
      <c r="A2701" s="155" t="s">
        <v>173</v>
      </c>
      <c r="B2701" s="155" t="s">
        <v>4337</v>
      </c>
      <c r="C2701" s="155" t="s">
        <v>4338</v>
      </c>
      <c r="D2701" s="155">
        <v>250</v>
      </c>
      <c r="E2701" s="155">
        <v>250</v>
      </c>
      <c r="F2701" s="166">
        <v>41527</v>
      </c>
      <c r="G2701" s="166">
        <v>41530</v>
      </c>
      <c r="H2701" s="157">
        <v>1</v>
      </c>
    </row>
    <row r="2702" spans="1:9" ht="15" customHeight="1" x14ac:dyDescent="0.25">
      <c r="A2702" s="155" t="s">
        <v>277</v>
      </c>
      <c r="B2702" s="155" t="s">
        <v>4339</v>
      </c>
      <c r="C2702" s="155" t="s">
        <v>4340</v>
      </c>
      <c r="D2702" s="155">
        <v>15</v>
      </c>
      <c r="E2702" s="155">
        <v>15</v>
      </c>
      <c r="F2702" s="166">
        <v>41527</v>
      </c>
      <c r="G2702" s="166">
        <v>41529</v>
      </c>
      <c r="H2702" s="157">
        <v>1</v>
      </c>
    </row>
    <row r="2703" spans="1:9" ht="15" customHeight="1" x14ac:dyDescent="0.25">
      <c r="A2703" s="155" t="s">
        <v>277</v>
      </c>
      <c r="B2703" s="155" t="s">
        <v>4341</v>
      </c>
      <c r="C2703" s="155" t="s">
        <v>364</v>
      </c>
      <c r="D2703" s="155">
        <v>15</v>
      </c>
      <c r="E2703" s="155">
        <v>15</v>
      </c>
      <c r="F2703" s="166">
        <v>41527</v>
      </c>
      <c r="G2703" s="166">
        <v>41529</v>
      </c>
      <c r="H2703" s="157">
        <v>1</v>
      </c>
    </row>
    <row r="2704" spans="1:9" ht="15" customHeight="1" x14ac:dyDescent="0.25">
      <c r="A2704" s="155" t="s">
        <v>12</v>
      </c>
      <c r="B2704" s="155" t="s">
        <v>367</v>
      </c>
      <c r="C2704" s="155" t="s">
        <v>4342</v>
      </c>
      <c r="D2704" s="155">
        <v>10</v>
      </c>
      <c r="E2704" s="155">
        <v>10</v>
      </c>
      <c r="F2704" s="166">
        <v>41527</v>
      </c>
      <c r="G2704" s="166">
        <v>41530</v>
      </c>
      <c r="H2704" s="157">
        <v>1</v>
      </c>
    </row>
    <row r="2705" spans="1:9" ht="15" customHeight="1" x14ac:dyDescent="0.25">
      <c r="A2705" s="155" t="s">
        <v>12</v>
      </c>
      <c r="B2705" s="155" t="s">
        <v>897</v>
      </c>
      <c r="C2705" s="155" t="s">
        <v>364</v>
      </c>
      <c r="D2705" s="155">
        <v>10</v>
      </c>
      <c r="E2705" s="155">
        <v>10</v>
      </c>
      <c r="F2705" s="166">
        <v>41527</v>
      </c>
      <c r="G2705" s="166">
        <v>41530</v>
      </c>
      <c r="H2705" s="157">
        <v>1</v>
      </c>
    </row>
    <row r="2706" spans="1:9" ht="15" customHeight="1" x14ac:dyDescent="0.25">
      <c r="A2706" s="155" t="s">
        <v>71</v>
      </c>
      <c r="B2706" s="155" t="s">
        <v>154</v>
      </c>
      <c r="C2706" s="155" t="s">
        <v>4343</v>
      </c>
      <c r="D2706" s="155">
        <v>7</v>
      </c>
      <c r="E2706" s="155">
        <v>7</v>
      </c>
      <c r="F2706" s="166">
        <v>41527</v>
      </c>
      <c r="G2706" s="166">
        <v>41530</v>
      </c>
      <c r="H2706" s="157">
        <v>1</v>
      </c>
    </row>
    <row r="2707" spans="1:9" ht="15" customHeight="1" x14ac:dyDescent="0.25">
      <c r="A2707" s="155" t="s">
        <v>230</v>
      </c>
      <c r="B2707" s="155" t="s">
        <v>471</v>
      </c>
      <c r="C2707" s="155" t="s">
        <v>4344</v>
      </c>
      <c r="D2707" s="155">
        <v>100</v>
      </c>
      <c r="E2707" s="155">
        <v>100</v>
      </c>
      <c r="F2707" s="166">
        <v>41527</v>
      </c>
      <c r="G2707" s="166">
        <v>41533</v>
      </c>
      <c r="H2707" s="157">
        <v>1</v>
      </c>
    </row>
    <row r="2708" spans="1:9" ht="15" customHeight="1" x14ac:dyDescent="0.25">
      <c r="A2708" s="155" t="s">
        <v>2921</v>
      </c>
      <c r="B2708" s="155" t="s">
        <v>4345</v>
      </c>
      <c r="C2708" s="155" t="s">
        <v>4346</v>
      </c>
      <c r="D2708" s="155">
        <v>5</v>
      </c>
      <c r="E2708" s="155">
        <v>5</v>
      </c>
      <c r="F2708" s="166">
        <v>41527</v>
      </c>
      <c r="G2708" s="166">
        <v>41530</v>
      </c>
      <c r="H2708" s="157">
        <v>1</v>
      </c>
    </row>
    <row r="2709" spans="1:9" ht="15" customHeight="1" x14ac:dyDescent="0.25">
      <c r="A2709" s="155" t="s">
        <v>2906</v>
      </c>
      <c r="B2709" s="155" t="s">
        <v>4347</v>
      </c>
      <c r="C2709" s="155" t="s">
        <v>4348</v>
      </c>
      <c r="D2709" s="155">
        <v>145</v>
      </c>
      <c r="E2709" s="155">
        <v>145</v>
      </c>
      <c r="F2709" s="166">
        <v>41528</v>
      </c>
      <c r="G2709" s="166">
        <v>41535</v>
      </c>
      <c r="H2709" s="157">
        <v>1</v>
      </c>
    </row>
    <row r="2710" spans="1:9" ht="15" customHeight="1" x14ac:dyDescent="0.25">
      <c r="A2710" s="155" t="s">
        <v>2921</v>
      </c>
      <c r="B2710" s="155" t="s">
        <v>4352</v>
      </c>
      <c r="C2710" s="155" t="s">
        <v>4353</v>
      </c>
      <c r="D2710" s="155">
        <v>5</v>
      </c>
      <c r="E2710" s="155">
        <v>5</v>
      </c>
      <c r="F2710" s="166">
        <v>41528</v>
      </c>
      <c r="G2710" s="166">
        <v>41530</v>
      </c>
      <c r="H2710" s="157">
        <v>1</v>
      </c>
    </row>
    <row r="2711" spans="1:9" ht="15" customHeight="1" x14ac:dyDescent="0.25">
      <c r="A2711" s="155" t="s">
        <v>2747</v>
      </c>
      <c r="B2711" s="155" t="s">
        <v>4354</v>
      </c>
      <c r="C2711" s="155" t="s">
        <v>4355</v>
      </c>
      <c r="D2711" s="155">
        <v>30</v>
      </c>
      <c r="E2711" s="155">
        <v>30</v>
      </c>
      <c r="F2711" s="166">
        <v>41528</v>
      </c>
      <c r="G2711" s="166">
        <v>41533</v>
      </c>
      <c r="H2711" s="157">
        <v>1</v>
      </c>
      <c r="I2711" s="192" t="s">
        <v>3109</v>
      </c>
    </row>
    <row r="2712" spans="1:9" ht="15" customHeight="1" x14ac:dyDescent="0.25">
      <c r="A2712" s="155" t="s">
        <v>317</v>
      </c>
      <c r="B2712" s="155" t="s">
        <v>3385</v>
      </c>
      <c r="C2712" s="155" t="s">
        <v>4356</v>
      </c>
      <c r="D2712" s="155">
        <v>3</v>
      </c>
      <c r="E2712" s="155">
        <v>3</v>
      </c>
      <c r="F2712" s="166">
        <v>41528</v>
      </c>
      <c r="G2712" s="166">
        <v>41530</v>
      </c>
      <c r="H2712" s="157">
        <v>1</v>
      </c>
    </row>
    <row r="2713" spans="1:9" ht="15" customHeight="1" x14ac:dyDescent="0.25">
      <c r="A2713" s="155" t="s">
        <v>36</v>
      </c>
      <c r="B2713" s="155" t="s">
        <v>4357</v>
      </c>
      <c r="C2713" s="155" t="s">
        <v>4358</v>
      </c>
      <c r="D2713" s="155">
        <v>50</v>
      </c>
      <c r="E2713" s="155">
        <v>50</v>
      </c>
      <c r="F2713" s="166">
        <v>41530</v>
      </c>
      <c r="G2713" s="166">
        <v>41533</v>
      </c>
      <c r="H2713" s="157">
        <v>1</v>
      </c>
    </row>
    <row r="2714" spans="1:9" ht="15" customHeight="1" x14ac:dyDescent="0.25">
      <c r="A2714" s="155" t="s">
        <v>820</v>
      </c>
      <c r="B2714" s="155" t="s">
        <v>101</v>
      </c>
      <c r="C2714" s="155" t="s">
        <v>4359</v>
      </c>
      <c r="D2714" s="155">
        <v>200</v>
      </c>
      <c r="E2714" s="155">
        <v>200</v>
      </c>
      <c r="F2714" s="166">
        <v>41530</v>
      </c>
      <c r="G2714" s="166">
        <v>41535</v>
      </c>
      <c r="H2714" s="157">
        <v>1</v>
      </c>
    </row>
    <row r="2715" spans="1:9" ht="15" customHeight="1" x14ac:dyDescent="0.25">
      <c r="A2715" s="155" t="s">
        <v>230</v>
      </c>
      <c r="B2715" s="155" t="s">
        <v>4253</v>
      </c>
      <c r="C2715" s="155" t="s">
        <v>4360</v>
      </c>
      <c r="D2715" s="155">
        <v>100</v>
      </c>
      <c r="E2715" s="155">
        <v>100</v>
      </c>
      <c r="F2715" s="166">
        <v>41530</v>
      </c>
      <c r="G2715" s="166">
        <v>41537</v>
      </c>
      <c r="H2715" s="157">
        <v>1</v>
      </c>
    </row>
    <row r="2716" spans="1:9" ht="15" customHeight="1" x14ac:dyDescent="0.25">
      <c r="A2716" s="155" t="s">
        <v>559</v>
      </c>
      <c r="B2716" s="155" t="s">
        <v>2399</v>
      </c>
      <c r="C2716" s="155" t="s">
        <v>4361</v>
      </c>
      <c r="D2716" s="155">
        <v>10000</v>
      </c>
      <c r="E2716" s="155">
        <v>10019</v>
      </c>
      <c r="F2716" s="166">
        <v>41530</v>
      </c>
      <c r="G2716" s="166">
        <v>41533</v>
      </c>
      <c r="H2716" s="157">
        <v>1</v>
      </c>
    </row>
    <row r="2717" spans="1:9" ht="15" customHeight="1" x14ac:dyDescent="0.25">
      <c r="A2717" s="155" t="s">
        <v>559</v>
      </c>
      <c r="B2717" s="155" t="s">
        <v>560</v>
      </c>
      <c r="C2717" s="155" t="s">
        <v>4362</v>
      </c>
      <c r="D2717" s="155">
        <v>15000</v>
      </c>
      <c r="E2717" s="155">
        <v>15030</v>
      </c>
      <c r="F2717" s="166">
        <v>41530</v>
      </c>
      <c r="G2717" s="166">
        <v>41534</v>
      </c>
      <c r="H2717" s="157">
        <v>1</v>
      </c>
    </row>
    <row r="2718" spans="1:9" ht="15" customHeight="1" x14ac:dyDescent="0.25">
      <c r="A2718" s="155" t="s">
        <v>559</v>
      </c>
      <c r="B2718" s="155" t="s">
        <v>336</v>
      </c>
      <c r="C2718" s="155" t="s">
        <v>4363</v>
      </c>
      <c r="D2718" s="155">
        <v>15000</v>
      </c>
      <c r="E2718" s="155">
        <v>15030</v>
      </c>
      <c r="F2718" s="166">
        <v>41530</v>
      </c>
      <c r="G2718" s="166">
        <v>41534</v>
      </c>
      <c r="H2718" s="157">
        <v>1</v>
      </c>
    </row>
    <row r="2719" spans="1:9" ht="15" customHeight="1" x14ac:dyDescent="0.25">
      <c r="A2719" s="155" t="s">
        <v>520</v>
      </c>
      <c r="B2719" s="155" t="s">
        <v>789</v>
      </c>
      <c r="C2719" s="155" t="s">
        <v>4364</v>
      </c>
      <c r="D2719" s="155">
        <v>100</v>
      </c>
      <c r="E2719" s="155">
        <v>100</v>
      </c>
      <c r="F2719" s="166">
        <v>41530</v>
      </c>
      <c r="G2719" s="166">
        <v>41537</v>
      </c>
      <c r="H2719" s="157">
        <v>1</v>
      </c>
    </row>
    <row r="2720" spans="1:9" ht="15" customHeight="1" x14ac:dyDescent="0.25">
      <c r="A2720" s="155" t="s">
        <v>12</v>
      </c>
      <c r="B2720" s="155" t="s">
        <v>2353</v>
      </c>
      <c r="C2720" s="155" t="s">
        <v>4365</v>
      </c>
      <c r="D2720" s="155">
        <v>10</v>
      </c>
      <c r="E2720" s="155">
        <v>10</v>
      </c>
      <c r="F2720" s="166">
        <v>41530</v>
      </c>
      <c r="G2720" s="166">
        <v>41534</v>
      </c>
      <c r="H2720" s="157">
        <v>1</v>
      </c>
    </row>
    <row r="2721" spans="1:8" ht="15" customHeight="1" x14ac:dyDescent="0.25">
      <c r="A2721" s="155" t="s">
        <v>12</v>
      </c>
      <c r="B2721" s="155" t="s">
        <v>535</v>
      </c>
      <c r="C2721" s="155" t="s">
        <v>4366</v>
      </c>
      <c r="D2721" s="155">
        <v>10</v>
      </c>
      <c r="E2721" s="155">
        <v>10</v>
      </c>
      <c r="F2721" s="166">
        <v>41530</v>
      </c>
      <c r="G2721" s="166">
        <v>41534</v>
      </c>
      <c r="H2721" s="157">
        <v>1</v>
      </c>
    </row>
    <row r="2722" spans="1:8" ht="15" customHeight="1" x14ac:dyDescent="0.25">
      <c r="A2722" s="155" t="s">
        <v>78</v>
      </c>
      <c r="B2722" s="155" t="s">
        <v>4367</v>
      </c>
      <c r="C2722" s="155" t="s">
        <v>4368</v>
      </c>
      <c r="D2722" s="155">
        <v>2</v>
      </c>
      <c r="E2722" s="155">
        <v>2</v>
      </c>
      <c r="F2722" s="166">
        <v>41530</v>
      </c>
      <c r="G2722" s="166">
        <v>41535</v>
      </c>
      <c r="H2722" s="157">
        <v>1</v>
      </c>
    </row>
    <row r="2723" spans="1:8" ht="15" customHeight="1" x14ac:dyDescent="0.25">
      <c r="A2723" s="155" t="s">
        <v>3447</v>
      </c>
      <c r="B2723" s="155" t="s">
        <v>3448</v>
      </c>
      <c r="C2723" s="155" t="s">
        <v>4369</v>
      </c>
      <c r="D2723" s="155">
        <v>248</v>
      </c>
      <c r="E2723" s="155">
        <v>248</v>
      </c>
      <c r="F2723" s="166">
        <v>41530</v>
      </c>
      <c r="G2723" s="166">
        <v>41535</v>
      </c>
      <c r="H2723" s="157">
        <v>1</v>
      </c>
    </row>
    <row r="2724" spans="1:8" ht="15" customHeight="1" x14ac:dyDescent="0.25">
      <c r="A2724" s="155" t="s">
        <v>2714</v>
      </c>
      <c r="B2724" s="155" t="s">
        <v>3351</v>
      </c>
      <c r="C2724" s="155" t="s">
        <v>4370</v>
      </c>
      <c r="D2724" s="155">
        <v>24</v>
      </c>
      <c r="E2724" s="155">
        <v>24</v>
      </c>
      <c r="F2724" s="166">
        <v>41530</v>
      </c>
      <c r="G2724" s="166">
        <v>41535</v>
      </c>
      <c r="H2724" s="157">
        <v>1</v>
      </c>
    </row>
    <row r="2725" spans="1:8" ht="15" customHeight="1" x14ac:dyDescent="0.25">
      <c r="A2725" s="155" t="s">
        <v>173</v>
      </c>
      <c r="B2725" s="155" t="s">
        <v>4371</v>
      </c>
      <c r="C2725" s="155" t="s">
        <v>4372</v>
      </c>
      <c r="D2725" s="155">
        <v>12</v>
      </c>
      <c r="E2725" s="155">
        <v>12</v>
      </c>
      <c r="F2725" s="166">
        <v>41530</v>
      </c>
      <c r="G2725" s="166">
        <v>41536</v>
      </c>
      <c r="H2725" s="157">
        <v>1</v>
      </c>
    </row>
    <row r="2726" spans="1:8" ht="15" customHeight="1" x14ac:dyDescent="0.25">
      <c r="A2726" s="155" t="s">
        <v>4072</v>
      </c>
      <c r="B2726" s="155" t="s">
        <v>4373</v>
      </c>
      <c r="C2726" s="155" t="s">
        <v>4374</v>
      </c>
      <c r="D2726" s="155">
        <v>10</v>
      </c>
      <c r="E2726" s="155">
        <v>10</v>
      </c>
      <c r="F2726" s="166">
        <v>41533</v>
      </c>
      <c r="G2726" s="166">
        <v>41534</v>
      </c>
      <c r="H2726" s="157">
        <v>1</v>
      </c>
    </row>
    <row r="2727" spans="1:8" ht="15" customHeight="1" x14ac:dyDescent="0.25">
      <c r="A2727" s="155" t="s">
        <v>1280</v>
      </c>
      <c r="B2727" s="155" t="s">
        <v>1692</v>
      </c>
      <c r="C2727" s="155" t="s">
        <v>4375</v>
      </c>
      <c r="D2727" s="155">
        <v>150</v>
      </c>
      <c r="E2727" s="155">
        <v>150</v>
      </c>
      <c r="F2727" s="166">
        <v>41533</v>
      </c>
      <c r="G2727" s="166">
        <v>41537</v>
      </c>
      <c r="H2727" s="157">
        <v>1</v>
      </c>
    </row>
    <row r="2728" spans="1:8" ht="15" customHeight="1" x14ac:dyDescent="0.25">
      <c r="A2728" s="155" t="s">
        <v>911</v>
      </c>
      <c r="B2728" s="155" t="s">
        <v>912</v>
      </c>
      <c r="C2728" s="155" t="s">
        <v>4376</v>
      </c>
      <c r="D2728" s="155">
        <v>500</v>
      </c>
      <c r="E2728" s="155">
        <v>500</v>
      </c>
      <c r="F2728" s="166">
        <v>41533</v>
      </c>
      <c r="G2728" s="166">
        <v>41537</v>
      </c>
      <c r="H2728" s="157">
        <v>1</v>
      </c>
    </row>
    <row r="2729" spans="1:8" ht="15" customHeight="1" x14ac:dyDescent="0.25">
      <c r="A2729" s="155" t="s">
        <v>261</v>
      </c>
      <c r="B2729" s="155" t="s">
        <v>3977</v>
      </c>
      <c r="C2729" s="155" t="s">
        <v>4377</v>
      </c>
      <c r="D2729" s="155">
        <v>2</v>
      </c>
      <c r="E2729" s="155">
        <v>2</v>
      </c>
      <c r="F2729" s="166">
        <v>41533</v>
      </c>
      <c r="G2729" s="166">
        <v>41537</v>
      </c>
      <c r="H2729" s="157">
        <v>1</v>
      </c>
    </row>
    <row r="2730" spans="1:8" ht="15" customHeight="1" x14ac:dyDescent="0.25">
      <c r="A2730" s="155" t="s">
        <v>12</v>
      </c>
      <c r="B2730" s="155" t="s">
        <v>490</v>
      </c>
      <c r="C2730" s="155" t="s">
        <v>4378</v>
      </c>
      <c r="D2730" s="155">
        <v>10</v>
      </c>
      <c r="E2730" s="155">
        <v>10</v>
      </c>
      <c r="F2730" s="166">
        <v>41533</v>
      </c>
      <c r="G2730" s="166">
        <v>41535</v>
      </c>
      <c r="H2730" s="157">
        <v>1</v>
      </c>
    </row>
    <row r="2731" spans="1:8" ht="15" customHeight="1" x14ac:dyDescent="0.25">
      <c r="A2731" s="155" t="s">
        <v>12</v>
      </c>
      <c r="B2731" s="155" t="s">
        <v>388</v>
      </c>
      <c r="C2731" s="155" t="s">
        <v>4379</v>
      </c>
      <c r="D2731" s="155">
        <v>10</v>
      </c>
      <c r="E2731" s="155">
        <v>10</v>
      </c>
      <c r="F2731" s="166">
        <v>41533</v>
      </c>
      <c r="G2731" s="166">
        <v>41536</v>
      </c>
      <c r="H2731" s="157">
        <v>1</v>
      </c>
    </row>
    <row r="2732" spans="1:8" ht="15" customHeight="1" x14ac:dyDescent="0.25">
      <c r="A2732" s="155" t="s">
        <v>12</v>
      </c>
      <c r="B2732" s="155" t="s">
        <v>1233</v>
      </c>
      <c r="C2732" s="155" t="s">
        <v>819</v>
      </c>
      <c r="D2732" s="155">
        <v>10</v>
      </c>
      <c r="E2732" s="155">
        <v>10</v>
      </c>
      <c r="F2732" s="166">
        <v>41533</v>
      </c>
      <c r="G2732" s="166">
        <v>41536</v>
      </c>
      <c r="H2732" s="157">
        <v>1</v>
      </c>
    </row>
    <row r="2733" spans="1:8" ht="15" customHeight="1" x14ac:dyDescent="0.25">
      <c r="A2733" s="155" t="s">
        <v>12</v>
      </c>
      <c r="B2733" s="155" t="s">
        <v>601</v>
      </c>
      <c r="C2733" s="155" t="s">
        <v>166</v>
      </c>
      <c r="D2733" s="155">
        <v>10</v>
      </c>
      <c r="E2733" s="155">
        <v>10</v>
      </c>
      <c r="F2733" s="166">
        <v>41533</v>
      </c>
      <c r="G2733" s="166">
        <v>41536</v>
      </c>
      <c r="H2733" s="157">
        <v>1</v>
      </c>
    </row>
    <row r="2734" spans="1:8" ht="15" customHeight="1" x14ac:dyDescent="0.25">
      <c r="A2734" s="155" t="s">
        <v>12</v>
      </c>
      <c r="B2734" s="155" t="s">
        <v>524</v>
      </c>
      <c r="C2734" s="155" t="s">
        <v>32</v>
      </c>
      <c r="D2734" s="155">
        <v>10</v>
      </c>
      <c r="E2734" s="155">
        <v>10</v>
      </c>
      <c r="F2734" s="166">
        <v>41533</v>
      </c>
      <c r="G2734" s="166">
        <v>41536</v>
      </c>
      <c r="H2734" s="157">
        <v>1</v>
      </c>
    </row>
    <row r="2735" spans="1:8" ht="15" customHeight="1" x14ac:dyDescent="0.25">
      <c r="A2735" s="155" t="s">
        <v>12</v>
      </c>
      <c r="B2735" s="155" t="s">
        <v>2497</v>
      </c>
      <c r="C2735" s="155" t="s">
        <v>316</v>
      </c>
      <c r="D2735" s="155">
        <v>10</v>
      </c>
      <c r="E2735" s="155">
        <v>10</v>
      </c>
      <c r="F2735" s="166">
        <v>41533</v>
      </c>
      <c r="G2735" s="166">
        <v>41536</v>
      </c>
      <c r="H2735" s="157">
        <v>1</v>
      </c>
    </row>
    <row r="2736" spans="1:8" ht="15" customHeight="1" x14ac:dyDescent="0.25">
      <c r="A2736" s="155" t="s">
        <v>12</v>
      </c>
      <c r="B2736" s="155" t="s">
        <v>156</v>
      </c>
      <c r="C2736" s="155" t="s">
        <v>161</v>
      </c>
      <c r="D2736" s="155">
        <v>10</v>
      </c>
      <c r="E2736" s="155">
        <v>10</v>
      </c>
      <c r="F2736" s="166">
        <v>41533</v>
      </c>
      <c r="G2736" s="166">
        <v>41536</v>
      </c>
      <c r="H2736" s="157">
        <v>1</v>
      </c>
    </row>
    <row r="2737" spans="1:9" ht="15" customHeight="1" x14ac:dyDescent="0.25">
      <c r="A2737" s="155" t="s">
        <v>12</v>
      </c>
      <c r="B2737" s="155" t="s">
        <v>13</v>
      </c>
      <c r="C2737" s="155" t="s">
        <v>364</v>
      </c>
      <c r="D2737" s="155">
        <v>10</v>
      </c>
      <c r="E2737" s="155">
        <v>10</v>
      </c>
      <c r="F2737" s="166">
        <v>41533</v>
      </c>
      <c r="G2737" s="166">
        <v>41536</v>
      </c>
      <c r="H2737" s="157">
        <v>1</v>
      </c>
    </row>
    <row r="2738" spans="1:9" ht="15" customHeight="1" x14ac:dyDescent="0.25">
      <c r="A2738" s="155" t="s">
        <v>12</v>
      </c>
      <c r="B2738" s="155" t="s">
        <v>1016</v>
      </c>
      <c r="C2738" s="155" t="s">
        <v>59</v>
      </c>
      <c r="D2738" s="155">
        <v>10</v>
      </c>
      <c r="E2738" s="155">
        <v>10</v>
      </c>
      <c r="F2738" s="166">
        <v>41533</v>
      </c>
      <c r="G2738" s="166">
        <v>41536</v>
      </c>
      <c r="H2738" s="157">
        <v>1</v>
      </c>
    </row>
    <row r="2739" spans="1:9" ht="15" customHeight="1" x14ac:dyDescent="0.25">
      <c r="A2739" s="155" t="s">
        <v>3437</v>
      </c>
      <c r="B2739" s="155" t="s">
        <v>4224</v>
      </c>
      <c r="C2739" s="155" t="s">
        <v>4380</v>
      </c>
      <c r="D2739" s="155">
        <v>20</v>
      </c>
      <c r="E2739" s="155">
        <v>20</v>
      </c>
      <c r="F2739" s="166">
        <v>41533</v>
      </c>
      <c r="G2739" s="166">
        <v>41540</v>
      </c>
      <c r="H2739" s="157">
        <v>1</v>
      </c>
      <c r="I2739" s="192" t="s">
        <v>4381</v>
      </c>
    </row>
    <row r="2740" spans="1:9" ht="15" customHeight="1" x14ac:dyDescent="0.25">
      <c r="A2740" s="155" t="s">
        <v>3256</v>
      </c>
      <c r="B2740" s="155" t="s">
        <v>4384</v>
      </c>
      <c r="C2740" s="155" t="s">
        <v>4385</v>
      </c>
      <c r="D2740" s="155">
        <v>5</v>
      </c>
      <c r="E2740" s="155">
        <v>5</v>
      </c>
      <c r="F2740" s="166">
        <v>41533</v>
      </c>
      <c r="G2740" s="166">
        <v>41540</v>
      </c>
      <c r="H2740" s="157">
        <v>1</v>
      </c>
    </row>
    <row r="2741" spans="1:9" ht="15" customHeight="1" x14ac:dyDescent="0.25">
      <c r="A2741" s="155" t="s">
        <v>4386</v>
      </c>
      <c r="B2741" s="155" t="s">
        <v>1696</v>
      </c>
      <c r="C2741" s="155" t="s">
        <v>4387</v>
      </c>
      <c r="D2741" s="155">
        <v>2</v>
      </c>
      <c r="E2741" s="155">
        <v>2</v>
      </c>
      <c r="F2741" s="166">
        <v>41533</v>
      </c>
      <c r="G2741" s="166">
        <v>41535</v>
      </c>
      <c r="H2741" s="157">
        <v>1</v>
      </c>
    </row>
    <row r="2742" spans="1:9" ht="15" customHeight="1" x14ac:dyDescent="0.25">
      <c r="A2742" s="155" t="s">
        <v>1125</v>
      </c>
      <c r="B2742" s="155" t="s">
        <v>272</v>
      </c>
      <c r="C2742" s="155" t="s">
        <v>4388</v>
      </c>
      <c r="D2742" s="155">
        <v>110</v>
      </c>
      <c r="E2742" s="155">
        <v>106</v>
      </c>
      <c r="F2742" s="166">
        <v>41533</v>
      </c>
      <c r="G2742" s="166">
        <v>41535</v>
      </c>
      <c r="H2742" s="157">
        <v>1</v>
      </c>
      <c r="I2742" s="192" t="s">
        <v>4389</v>
      </c>
    </row>
    <row r="2743" spans="1:9" ht="15" customHeight="1" x14ac:dyDescent="0.25">
      <c r="A2743" s="155" t="s">
        <v>115</v>
      </c>
      <c r="B2743" s="155" t="s">
        <v>272</v>
      </c>
      <c r="C2743" s="155" t="s">
        <v>4390</v>
      </c>
      <c r="D2743" s="155">
        <v>7</v>
      </c>
      <c r="E2743" s="155">
        <v>7</v>
      </c>
      <c r="F2743" s="166">
        <v>41534</v>
      </c>
      <c r="G2743" s="166">
        <v>41535</v>
      </c>
      <c r="H2743" s="157">
        <v>1</v>
      </c>
    </row>
    <row r="2744" spans="1:9" ht="15" customHeight="1" x14ac:dyDescent="0.25">
      <c r="A2744" s="155" t="s">
        <v>115</v>
      </c>
      <c r="B2744" s="155" t="s">
        <v>272</v>
      </c>
      <c r="C2744" s="155" t="s">
        <v>364</v>
      </c>
      <c r="D2744" s="155">
        <v>3</v>
      </c>
      <c r="E2744" s="155">
        <v>3</v>
      </c>
      <c r="F2744" s="166">
        <v>41534</v>
      </c>
      <c r="G2744" s="166">
        <v>41535</v>
      </c>
      <c r="H2744" s="157">
        <v>1</v>
      </c>
    </row>
    <row r="2745" spans="1:9" ht="15" customHeight="1" x14ac:dyDescent="0.25">
      <c r="A2745" s="155" t="s">
        <v>115</v>
      </c>
      <c r="B2745" s="155" t="s">
        <v>272</v>
      </c>
      <c r="C2745" s="155" t="s">
        <v>161</v>
      </c>
      <c r="D2745" s="155">
        <v>1</v>
      </c>
      <c r="E2745" s="155">
        <v>1</v>
      </c>
      <c r="F2745" s="166">
        <v>41534</v>
      </c>
      <c r="G2745" s="166">
        <v>41535</v>
      </c>
      <c r="H2745" s="157">
        <v>1</v>
      </c>
    </row>
    <row r="2746" spans="1:9" ht="15" customHeight="1" x14ac:dyDescent="0.25">
      <c r="A2746" s="155" t="s">
        <v>115</v>
      </c>
      <c r="B2746" s="155" t="s">
        <v>272</v>
      </c>
      <c r="C2746" s="155" t="s">
        <v>316</v>
      </c>
      <c r="D2746" s="155">
        <v>2</v>
      </c>
      <c r="E2746" s="155">
        <v>2</v>
      </c>
      <c r="F2746" s="166">
        <v>41534</v>
      </c>
      <c r="G2746" s="166">
        <v>41535</v>
      </c>
      <c r="H2746" s="157">
        <v>1</v>
      </c>
    </row>
    <row r="2747" spans="1:9" ht="15" customHeight="1" x14ac:dyDescent="0.25">
      <c r="A2747" s="155" t="s">
        <v>786</v>
      </c>
      <c r="B2747" s="155" t="s">
        <v>1197</v>
      </c>
      <c r="C2747" s="155" t="s">
        <v>4391</v>
      </c>
      <c r="D2747" s="155">
        <v>1000</v>
      </c>
      <c r="E2747" s="155">
        <v>1006</v>
      </c>
      <c r="F2747" s="166">
        <v>41534</v>
      </c>
      <c r="G2747" s="166">
        <v>41539</v>
      </c>
      <c r="H2747" s="157">
        <v>1</v>
      </c>
    </row>
    <row r="2748" spans="1:9" ht="15" customHeight="1" x14ac:dyDescent="0.25">
      <c r="A2748" s="155" t="s">
        <v>71</v>
      </c>
      <c r="B2748" s="155" t="s">
        <v>1550</v>
      </c>
      <c r="C2748" s="155" t="s">
        <v>4392</v>
      </c>
      <c r="D2748" s="155">
        <v>5</v>
      </c>
      <c r="E2748" s="155">
        <v>5</v>
      </c>
      <c r="F2748" s="166">
        <v>41534</v>
      </c>
      <c r="G2748" s="166">
        <v>41540</v>
      </c>
      <c r="H2748" s="157">
        <v>1</v>
      </c>
    </row>
    <row r="2749" spans="1:9" ht="15" customHeight="1" x14ac:dyDescent="0.25">
      <c r="A2749" s="155" t="s">
        <v>2302</v>
      </c>
      <c r="B2749" s="155" t="s">
        <v>4393</v>
      </c>
      <c r="C2749" s="155" t="s">
        <v>4394</v>
      </c>
      <c r="D2749" s="155">
        <v>100</v>
      </c>
      <c r="E2749" s="155">
        <v>100</v>
      </c>
      <c r="F2749" s="166">
        <v>41534</v>
      </c>
      <c r="G2749" s="166">
        <v>41535</v>
      </c>
      <c r="H2749" s="157">
        <v>1</v>
      </c>
      <c r="I2749" s="192" t="s">
        <v>214</v>
      </c>
    </row>
    <row r="2750" spans="1:9" ht="15" customHeight="1" x14ac:dyDescent="0.25">
      <c r="A2750" s="155" t="s">
        <v>4395</v>
      </c>
      <c r="B2750" s="155" t="s">
        <v>4396</v>
      </c>
      <c r="C2750" s="155" t="s">
        <v>4397</v>
      </c>
      <c r="D2750" s="155">
        <v>3</v>
      </c>
      <c r="E2750" s="155">
        <v>3</v>
      </c>
      <c r="F2750" s="166">
        <v>41534</v>
      </c>
      <c r="G2750" s="166">
        <v>41537</v>
      </c>
      <c r="H2750" s="157">
        <v>1</v>
      </c>
    </row>
    <row r="2751" spans="1:9" ht="15" customHeight="1" x14ac:dyDescent="0.25">
      <c r="A2751" s="155" t="s">
        <v>520</v>
      </c>
      <c r="B2751" s="155" t="s">
        <v>964</v>
      </c>
      <c r="C2751" s="155" t="s">
        <v>4398</v>
      </c>
      <c r="D2751" s="155">
        <v>250</v>
      </c>
      <c r="E2751" s="155">
        <v>250</v>
      </c>
      <c r="F2751" s="166">
        <v>41535</v>
      </c>
      <c r="G2751" s="166" t="s">
        <v>829</v>
      </c>
      <c r="H2751" s="157">
        <v>1</v>
      </c>
    </row>
    <row r="2752" spans="1:9" ht="15" customHeight="1" x14ac:dyDescent="0.25">
      <c r="A2752" s="155" t="s">
        <v>317</v>
      </c>
      <c r="B2752" s="155" t="s">
        <v>4399</v>
      </c>
      <c r="C2752" s="155" t="s">
        <v>4400</v>
      </c>
      <c r="D2752" s="155">
        <v>10</v>
      </c>
      <c r="E2752" s="155">
        <v>10</v>
      </c>
      <c r="F2752" s="166">
        <v>41536</v>
      </c>
      <c r="G2752" s="166">
        <v>41536</v>
      </c>
      <c r="H2752" s="157">
        <v>1</v>
      </c>
    </row>
    <row r="2753" spans="1:8" ht="15" customHeight="1" x14ac:dyDescent="0.25">
      <c r="A2753" s="155" t="s">
        <v>317</v>
      </c>
      <c r="B2753" s="155" t="s">
        <v>4401</v>
      </c>
      <c r="C2753" s="155" t="s">
        <v>364</v>
      </c>
      <c r="D2753" s="155">
        <v>5</v>
      </c>
      <c r="E2753" s="155">
        <v>5</v>
      </c>
      <c r="F2753" s="166">
        <v>41535</v>
      </c>
      <c r="G2753" s="166">
        <v>41536</v>
      </c>
      <c r="H2753" s="157">
        <v>1</v>
      </c>
    </row>
    <row r="2754" spans="1:8" ht="15" customHeight="1" x14ac:dyDescent="0.25">
      <c r="A2754" s="155" t="s">
        <v>4404</v>
      </c>
      <c r="B2754" s="155" t="s">
        <v>4402</v>
      </c>
      <c r="C2754" s="155" t="s">
        <v>4403</v>
      </c>
      <c r="D2754" s="155">
        <v>10</v>
      </c>
      <c r="E2754" s="155">
        <v>10</v>
      </c>
      <c r="F2754" s="166">
        <v>41535</v>
      </c>
      <c r="G2754" s="166">
        <v>41536</v>
      </c>
      <c r="H2754" s="157">
        <v>1</v>
      </c>
    </row>
    <row r="2755" spans="1:8" ht="15" customHeight="1" x14ac:dyDescent="0.25">
      <c r="A2755" s="155" t="s">
        <v>327</v>
      </c>
      <c r="B2755" s="155" t="s">
        <v>3519</v>
      </c>
      <c r="C2755" s="155" t="s">
        <v>4405</v>
      </c>
      <c r="D2755" s="155">
        <v>500</v>
      </c>
      <c r="E2755" s="155">
        <v>500</v>
      </c>
      <c r="F2755" s="166">
        <v>41535</v>
      </c>
      <c r="G2755" s="166">
        <v>41540</v>
      </c>
      <c r="H2755" s="157">
        <v>1</v>
      </c>
    </row>
    <row r="2756" spans="1:8" ht="15" customHeight="1" x14ac:dyDescent="0.25">
      <c r="A2756" s="155" t="s">
        <v>2906</v>
      </c>
      <c r="B2756" s="155" t="s">
        <v>746</v>
      </c>
      <c r="C2756" s="155" t="s">
        <v>4406</v>
      </c>
      <c r="D2756" s="155">
        <v>38</v>
      </c>
      <c r="E2756" s="155">
        <v>38</v>
      </c>
      <c r="F2756" s="166">
        <v>41535</v>
      </c>
      <c r="G2756" s="166">
        <v>41547</v>
      </c>
      <c r="H2756" s="157">
        <v>1</v>
      </c>
    </row>
    <row r="2757" spans="1:8" ht="15" customHeight="1" x14ac:dyDescent="0.25">
      <c r="A2757" s="155" t="s">
        <v>4409</v>
      </c>
      <c r="B2757" s="155" t="s">
        <v>4410</v>
      </c>
      <c r="C2757" s="155" t="s">
        <v>4411</v>
      </c>
      <c r="D2757" s="155">
        <v>3</v>
      </c>
      <c r="E2757" s="155">
        <v>3</v>
      </c>
      <c r="F2757" s="166">
        <v>41535</v>
      </c>
      <c r="G2757" s="166">
        <v>41536</v>
      </c>
      <c r="H2757" s="157">
        <v>1</v>
      </c>
    </row>
    <row r="2758" spans="1:8" ht="15" customHeight="1" x14ac:dyDescent="0.25">
      <c r="A2758" s="155" t="s">
        <v>4412</v>
      </c>
      <c r="B2758" s="155" t="s">
        <v>4413</v>
      </c>
      <c r="C2758" s="155" t="s">
        <v>4414</v>
      </c>
      <c r="D2758" s="155">
        <v>10</v>
      </c>
      <c r="E2758" s="155">
        <v>10</v>
      </c>
      <c r="F2758" s="166">
        <v>41535</v>
      </c>
      <c r="G2758" s="166">
        <v>41537</v>
      </c>
      <c r="H2758" s="157">
        <v>1</v>
      </c>
    </row>
    <row r="2759" spans="1:8" ht="15" customHeight="1" x14ac:dyDescent="0.25">
      <c r="A2759" s="155" t="s">
        <v>3481</v>
      </c>
      <c r="B2759" s="155" t="s">
        <v>4415</v>
      </c>
      <c r="C2759" s="155" t="s">
        <v>4416</v>
      </c>
      <c r="D2759" s="155">
        <v>10</v>
      </c>
      <c r="E2759" s="155">
        <v>10</v>
      </c>
      <c r="F2759" s="166">
        <v>41535</v>
      </c>
      <c r="G2759" s="166">
        <v>41537</v>
      </c>
      <c r="H2759" s="157">
        <v>1</v>
      </c>
    </row>
    <row r="2760" spans="1:8" ht="15" customHeight="1" x14ac:dyDescent="0.25">
      <c r="A2760" s="155" t="s">
        <v>71</v>
      </c>
      <c r="B2760" s="155" t="s">
        <v>2730</v>
      </c>
      <c r="C2760" s="155" t="s">
        <v>4420</v>
      </c>
      <c r="D2760" s="155">
        <v>5</v>
      </c>
      <c r="E2760" s="155">
        <v>5</v>
      </c>
      <c r="F2760" s="166">
        <v>41536</v>
      </c>
      <c r="G2760" s="166">
        <v>41542</v>
      </c>
      <c r="H2760" s="157">
        <v>1</v>
      </c>
    </row>
    <row r="2761" spans="1:8" ht="15" customHeight="1" x14ac:dyDescent="0.25">
      <c r="A2761" s="155" t="s">
        <v>277</v>
      </c>
      <c r="B2761" s="155" t="s">
        <v>4421</v>
      </c>
      <c r="C2761" s="155" t="s">
        <v>4422</v>
      </c>
      <c r="D2761" s="155">
        <v>25</v>
      </c>
      <c r="E2761" s="155">
        <v>25</v>
      </c>
      <c r="F2761" s="166">
        <v>41536</v>
      </c>
      <c r="G2761" s="166">
        <v>41542</v>
      </c>
      <c r="H2761" s="157">
        <v>1</v>
      </c>
    </row>
    <row r="2762" spans="1:8" ht="15" customHeight="1" x14ac:dyDescent="0.25">
      <c r="A2762" s="155" t="s">
        <v>36</v>
      </c>
      <c r="B2762" s="155" t="s">
        <v>2459</v>
      </c>
      <c r="C2762" s="155" t="s">
        <v>4427</v>
      </c>
      <c r="D2762" s="155">
        <v>50</v>
      </c>
      <c r="E2762" s="155">
        <v>50</v>
      </c>
      <c r="F2762" s="166">
        <v>41537</v>
      </c>
      <c r="G2762" s="166">
        <v>41542</v>
      </c>
      <c r="H2762" s="157">
        <v>1</v>
      </c>
    </row>
    <row r="2763" spans="1:8" ht="15" customHeight="1" x14ac:dyDescent="0.25">
      <c r="A2763" s="155" t="s">
        <v>36</v>
      </c>
      <c r="B2763" s="155" t="s">
        <v>4428</v>
      </c>
      <c r="C2763" s="155" t="s">
        <v>364</v>
      </c>
      <c r="D2763" s="155">
        <v>50</v>
      </c>
      <c r="E2763" s="155">
        <v>50</v>
      </c>
      <c r="F2763" s="166">
        <v>41537</v>
      </c>
      <c r="G2763" s="166">
        <v>41542</v>
      </c>
      <c r="H2763" s="157">
        <v>1</v>
      </c>
    </row>
    <row r="2764" spans="1:8" ht="15" customHeight="1" x14ac:dyDescent="0.25">
      <c r="A2764" s="155" t="s">
        <v>820</v>
      </c>
      <c r="B2764" s="155" t="s">
        <v>4430</v>
      </c>
      <c r="C2764" s="155" t="s">
        <v>4429</v>
      </c>
      <c r="D2764" s="155">
        <v>40</v>
      </c>
      <c r="E2764" s="155">
        <v>40</v>
      </c>
      <c r="F2764" s="166">
        <v>41537</v>
      </c>
      <c r="G2764" s="166">
        <v>41540</v>
      </c>
      <c r="H2764" s="157">
        <v>1</v>
      </c>
    </row>
    <row r="2765" spans="1:8" ht="15" customHeight="1" x14ac:dyDescent="0.25">
      <c r="A2765" s="155" t="s">
        <v>820</v>
      </c>
      <c r="B2765" s="155" t="s">
        <v>181</v>
      </c>
      <c r="C2765" s="155" t="s">
        <v>4438</v>
      </c>
      <c r="D2765" s="155">
        <v>300</v>
      </c>
      <c r="E2765" s="155">
        <v>300</v>
      </c>
      <c r="F2765" s="166">
        <v>41540</v>
      </c>
      <c r="G2765" s="166">
        <v>41548</v>
      </c>
      <c r="H2765" s="157">
        <v>1</v>
      </c>
    </row>
    <row r="2766" spans="1:8" ht="15" customHeight="1" x14ac:dyDescent="0.25">
      <c r="A2766" s="155" t="s">
        <v>509</v>
      </c>
      <c r="B2766" s="155" t="s">
        <v>4440</v>
      </c>
      <c r="C2766" s="155" t="s">
        <v>4439</v>
      </c>
      <c r="D2766" s="155">
        <v>25</v>
      </c>
      <c r="E2766" s="155">
        <v>25</v>
      </c>
      <c r="F2766" s="166">
        <v>41540</v>
      </c>
      <c r="G2766" s="166">
        <v>41547</v>
      </c>
      <c r="H2766" s="157">
        <v>1</v>
      </c>
    </row>
    <row r="2767" spans="1:8" ht="15" customHeight="1" x14ac:dyDescent="0.25">
      <c r="A2767" s="155" t="s">
        <v>78</v>
      </c>
      <c r="B2767" s="155" t="s">
        <v>3613</v>
      </c>
      <c r="C2767" s="155" t="s">
        <v>4441</v>
      </c>
      <c r="D2767" s="155">
        <v>4</v>
      </c>
      <c r="E2767" s="155">
        <v>4</v>
      </c>
      <c r="F2767" s="166">
        <v>41540</v>
      </c>
      <c r="G2767" s="166">
        <v>41544</v>
      </c>
      <c r="H2767" s="157">
        <v>1</v>
      </c>
    </row>
    <row r="2768" spans="1:8" ht="15" customHeight="1" x14ac:dyDescent="0.25">
      <c r="A2768" s="155" t="s">
        <v>12</v>
      </c>
      <c r="B2768" s="155" t="s">
        <v>2507</v>
      </c>
      <c r="C2768" s="155" t="s">
        <v>4442</v>
      </c>
      <c r="D2768" s="155">
        <v>10</v>
      </c>
      <c r="E2768" s="155">
        <v>10</v>
      </c>
      <c r="F2768" s="166">
        <v>41540</v>
      </c>
      <c r="G2768" s="166">
        <v>41543</v>
      </c>
      <c r="H2768" s="157">
        <v>1</v>
      </c>
    </row>
    <row r="2769" spans="1:9" ht="15" customHeight="1" x14ac:dyDescent="0.25">
      <c r="A2769" s="155" t="s">
        <v>299</v>
      </c>
      <c r="B2769" s="155" t="s">
        <v>300</v>
      </c>
      <c r="C2769" s="155" t="s">
        <v>4443</v>
      </c>
      <c r="D2769" s="155">
        <v>25</v>
      </c>
      <c r="E2769" s="155">
        <v>25</v>
      </c>
      <c r="F2769" s="166">
        <v>41540</v>
      </c>
      <c r="G2769" s="166">
        <v>41544</v>
      </c>
      <c r="H2769" s="157">
        <v>1</v>
      </c>
    </row>
    <row r="2770" spans="1:9" ht="15" customHeight="1" x14ac:dyDescent="0.25">
      <c r="A2770" s="155" t="s">
        <v>748</v>
      </c>
      <c r="B2770" s="155" t="s">
        <v>4444</v>
      </c>
      <c r="C2770" s="155" t="s">
        <v>4445</v>
      </c>
      <c r="D2770" s="155">
        <v>5</v>
      </c>
      <c r="E2770" s="155">
        <v>5</v>
      </c>
      <c r="F2770" s="166">
        <v>41540</v>
      </c>
      <c r="G2770" s="166">
        <v>41542</v>
      </c>
      <c r="H2770" s="157">
        <v>1</v>
      </c>
    </row>
    <row r="2771" spans="1:9" ht="15" customHeight="1" x14ac:dyDescent="0.25">
      <c r="A2771" s="155" t="s">
        <v>4449</v>
      </c>
      <c r="B2771" s="155" t="s">
        <v>4450</v>
      </c>
      <c r="C2771" s="155" t="s">
        <v>4451</v>
      </c>
      <c r="D2771" s="155">
        <v>1</v>
      </c>
      <c r="E2771" s="155">
        <v>1</v>
      </c>
      <c r="F2771" s="166">
        <v>41540</v>
      </c>
      <c r="G2771" s="166">
        <v>41542</v>
      </c>
      <c r="H2771" s="157">
        <v>1</v>
      </c>
    </row>
    <row r="2772" spans="1:9" ht="15" customHeight="1" x14ac:dyDescent="0.25">
      <c r="A2772" s="155" t="s">
        <v>4449</v>
      </c>
      <c r="B2772" s="155" t="s">
        <v>4452</v>
      </c>
      <c r="C2772" s="155" t="s">
        <v>32</v>
      </c>
      <c r="D2772" s="155">
        <v>1</v>
      </c>
      <c r="E2772" s="155">
        <v>1</v>
      </c>
      <c r="F2772" s="166">
        <v>41540</v>
      </c>
      <c r="G2772" s="166">
        <v>41542</v>
      </c>
      <c r="H2772" s="157">
        <v>1</v>
      </c>
    </row>
    <row r="2773" spans="1:9" ht="15" customHeight="1" x14ac:dyDescent="0.25">
      <c r="A2773" s="155" t="s">
        <v>4449</v>
      </c>
      <c r="B2773" s="155" t="s">
        <v>4453</v>
      </c>
      <c r="C2773" s="155" t="s">
        <v>166</v>
      </c>
      <c r="D2773" s="155">
        <v>1</v>
      </c>
      <c r="E2773" s="155">
        <v>1</v>
      </c>
      <c r="F2773" s="166">
        <v>41540</v>
      </c>
      <c r="G2773" s="166">
        <v>41542</v>
      </c>
      <c r="H2773" s="157">
        <v>1</v>
      </c>
    </row>
    <row r="2774" spans="1:9" ht="15" customHeight="1" x14ac:dyDescent="0.25">
      <c r="A2774" s="155" t="s">
        <v>2769</v>
      </c>
      <c r="B2774" s="155" t="s">
        <v>4454</v>
      </c>
      <c r="C2774" s="155" t="s">
        <v>4455</v>
      </c>
      <c r="D2774" s="155">
        <v>48</v>
      </c>
      <c r="E2774" s="155">
        <v>48</v>
      </c>
      <c r="F2774" s="166">
        <v>41541</v>
      </c>
      <c r="G2774" s="166">
        <v>41541</v>
      </c>
      <c r="H2774" s="157">
        <v>1</v>
      </c>
      <c r="I2774" s="192" t="s">
        <v>214</v>
      </c>
    </row>
    <row r="2775" spans="1:9" ht="15" customHeight="1" x14ac:dyDescent="0.25">
      <c r="A2775" s="155" t="s">
        <v>520</v>
      </c>
      <c r="B2775" s="155" t="s">
        <v>1267</v>
      </c>
      <c r="C2775" s="155" t="s">
        <v>4456</v>
      </c>
      <c r="D2775" s="155">
        <v>500</v>
      </c>
      <c r="E2775" s="155">
        <v>500</v>
      </c>
      <c r="F2775" s="166">
        <v>41541</v>
      </c>
      <c r="G2775" s="166" t="s">
        <v>829</v>
      </c>
      <c r="H2775" s="157">
        <v>1</v>
      </c>
    </row>
    <row r="2776" spans="1:9" ht="15" customHeight="1" x14ac:dyDescent="0.25">
      <c r="A2776" s="155" t="s">
        <v>145</v>
      </c>
      <c r="B2776" s="155" t="s">
        <v>958</v>
      </c>
      <c r="C2776" s="155" t="s">
        <v>4457</v>
      </c>
      <c r="D2776" s="155">
        <v>50</v>
      </c>
      <c r="E2776" s="155">
        <v>50</v>
      </c>
      <c r="F2776" s="166">
        <v>41541</v>
      </c>
      <c r="G2776" s="166">
        <v>41544</v>
      </c>
      <c r="H2776" s="157">
        <v>1</v>
      </c>
    </row>
    <row r="2777" spans="1:9" ht="15" customHeight="1" x14ac:dyDescent="0.25">
      <c r="A2777" s="155" t="s">
        <v>71</v>
      </c>
      <c r="B2777" s="155" t="s">
        <v>1530</v>
      </c>
      <c r="C2777" s="155" t="s">
        <v>4458</v>
      </c>
      <c r="D2777" s="155">
        <v>5</v>
      </c>
      <c r="E2777" s="155">
        <v>5</v>
      </c>
      <c r="F2777" s="166">
        <v>41541</v>
      </c>
      <c r="G2777" s="166">
        <v>41551</v>
      </c>
      <c r="H2777" s="157">
        <v>1</v>
      </c>
    </row>
    <row r="2778" spans="1:9" ht="15" customHeight="1" x14ac:dyDescent="0.25">
      <c r="A2778" s="155" t="s">
        <v>2747</v>
      </c>
      <c r="B2778" s="155" t="s">
        <v>2667</v>
      </c>
      <c r="C2778" s="155" t="s">
        <v>4459</v>
      </c>
      <c r="D2778" s="155">
        <v>25</v>
      </c>
      <c r="E2778" s="155">
        <v>25</v>
      </c>
      <c r="F2778" s="166">
        <v>41541</v>
      </c>
      <c r="G2778" s="166">
        <v>41548</v>
      </c>
      <c r="H2778" s="157">
        <v>1</v>
      </c>
    </row>
    <row r="2779" spans="1:9" ht="15" customHeight="1" x14ac:dyDescent="0.25">
      <c r="A2779" s="155" t="s">
        <v>115</v>
      </c>
      <c r="B2779" s="155" t="s">
        <v>856</v>
      </c>
      <c r="C2779" s="155" t="s">
        <v>4461</v>
      </c>
      <c r="D2779" s="155">
        <v>10</v>
      </c>
      <c r="E2779" s="155">
        <v>10</v>
      </c>
      <c r="F2779" s="166">
        <v>41541</v>
      </c>
      <c r="G2779" s="166">
        <v>41544</v>
      </c>
      <c r="H2779" s="157">
        <v>1</v>
      </c>
    </row>
    <row r="2780" spans="1:9" ht="15" customHeight="1" x14ac:dyDescent="0.25">
      <c r="A2780" s="155" t="s">
        <v>3481</v>
      </c>
      <c r="B2780" s="155" t="s">
        <v>4462</v>
      </c>
      <c r="C2780" s="155" t="s">
        <v>4463</v>
      </c>
      <c r="D2780" s="155">
        <v>60</v>
      </c>
      <c r="E2780" s="155">
        <v>60</v>
      </c>
      <c r="F2780" s="166">
        <v>41541</v>
      </c>
      <c r="G2780" s="166">
        <v>41544</v>
      </c>
      <c r="H2780" s="157">
        <v>1</v>
      </c>
    </row>
    <row r="2781" spans="1:9" ht="15" customHeight="1" x14ac:dyDescent="0.25">
      <c r="A2781" s="155" t="s">
        <v>520</v>
      </c>
      <c r="B2781" s="155" t="s">
        <v>962</v>
      </c>
      <c r="C2781" s="155" t="s">
        <v>4464</v>
      </c>
      <c r="D2781" s="155">
        <v>300</v>
      </c>
      <c r="E2781" s="155">
        <v>300</v>
      </c>
      <c r="F2781" s="166">
        <v>41542</v>
      </c>
      <c r="G2781" s="166">
        <v>41548</v>
      </c>
      <c r="H2781" s="157">
        <v>1</v>
      </c>
    </row>
    <row r="2782" spans="1:9" ht="15" customHeight="1" x14ac:dyDescent="0.25">
      <c r="A2782" s="155" t="s">
        <v>71</v>
      </c>
      <c r="B2782" s="155" t="s">
        <v>1550</v>
      </c>
      <c r="C2782" s="155" t="s">
        <v>4465</v>
      </c>
      <c r="D2782" s="155">
        <v>5</v>
      </c>
      <c r="E2782" s="155">
        <v>5</v>
      </c>
      <c r="F2782" s="166">
        <v>41542</v>
      </c>
      <c r="G2782" s="166">
        <v>41550</v>
      </c>
      <c r="H2782" s="157">
        <v>1</v>
      </c>
    </row>
    <row r="2783" spans="1:9" ht="15" customHeight="1" x14ac:dyDescent="0.25">
      <c r="A2783" s="155" t="s">
        <v>820</v>
      </c>
      <c r="B2783" s="155" t="s">
        <v>89</v>
      </c>
      <c r="C2783" s="155" t="s">
        <v>4466</v>
      </c>
      <c r="D2783" s="155">
        <v>200</v>
      </c>
      <c r="E2783" s="155">
        <v>200</v>
      </c>
      <c r="F2783" s="166">
        <v>41542</v>
      </c>
      <c r="G2783" s="166">
        <v>41548</v>
      </c>
      <c r="H2783" s="157">
        <v>1</v>
      </c>
    </row>
    <row r="2784" spans="1:9" ht="15" customHeight="1" x14ac:dyDescent="0.25">
      <c r="A2784" s="155" t="s">
        <v>820</v>
      </c>
      <c r="B2784" s="155" t="s">
        <v>439</v>
      </c>
      <c r="C2784" s="155" t="s">
        <v>166</v>
      </c>
      <c r="D2784" s="155">
        <v>300</v>
      </c>
      <c r="E2784" s="155">
        <v>300</v>
      </c>
      <c r="F2784" s="166">
        <v>41542</v>
      </c>
      <c r="G2784" s="166">
        <v>41548</v>
      </c>
      <c r="H2784" s="157">
        <v>1</v>
      </c>
    </row>
    <row r="2785" spans="1:9" ht="15" customHeight="1" x14ac:dyDescent="0.25">
      <c r="A2785" s="155" t="s">
        <v>277</v>
      </c>
      <c r="B2785" s="155" t="s">
        <v>4467</v>
      </c>
      <c r="C2785" s="155" t="s">
        <v>4469</v>
      </c>
      <c r="D2785" s="155">
        <v>25</v>
      </c>
      <c r="E2785" s="155">
        <v>2</v>
      </c>
      <c r="F2785" s="166">
        <v>41542</v>
      </c>
      <c r="G2785" s="166">
        <v>41561</v>
      </c>
      <c r="H2785" s="157">
        <v>1</v>
      </c>
      <c r="I2785" s="192" t="s">
        <v>4470</v>
      </c>
    </row>
    <row r="2786" spans="1:9" ht="15" customHeight="1" x14ac:dyDescent="0.25">
      <c r="A2786" s="155" t="s">
        <v>277</v>
      </c>
      <c r="B2786" s="155" t="s">
        <v>4468</v>
      </c>
      <c r="C2786" s="155" t="s">
        <v>364</v>
      </c>
      <c r="D2786" s="155">
        <v>25</v>
      </c>
      <c r="E2786" s="155">
        <v>2</v>
      </c>
      <c r="F2786" s="166">
        <v>41542</v>
      </c>
      <c r="G2786" s="166">
        <v>41561</v>
      </c>
      <c r="H2786" s="157">
        <v>1</v>
      </c>
      <c r="I2786" s="192" t="s">
        <v>4470</v>
      </c>
    </row>
    <row r="2787" spans="1:9" ht="15" customHeight="1" x14ac:dyDescent="0.25">
      <c r="A2787" s="155" t="s">
        <v>634</v>
      </c>
      <c r="B2787" s="155" t="s">
        <v>1909</v>
      </c>
      <c r="C2787" s="155" t="s">
        <v>4473</v>
      </c>
      <c r="D2787" s="155">
        <v>6</v>
      </c>
      <c r="E2787" s="155">
        <v>6</v>
      </c>
      <c r="F2787" s="166">
        <v>41543</v>
      </c>
      <c r="G2787" s="166">
        <v>41547</v>
      </c>
      <c r="H2787" s="157">
        <v>1</v>
      </c>
    </row>
    <row r="2788" spans="1:9" ht="15" customHeight="1" x14ac:dyDescent="0.25">
      <c r="A2788" s="155" t="s">
        <v>2106</v>
      </c>
      <c r="B2788" s="155" t="s">
        <v>2107</v>
      </c>
      <c r="C2788" s="155" t="s">
        <v>4474</v>
      </c>
      <c r="D2788" s="155">
        <v>30</v>
      </c>
      <c r="E2788" s="155">
        <v>30</v>
      </c>
      <c r="F2788" s="166">
        <v>41543</v>
      </c>
      <c r="G2788" s="166">
        <v>41544</v>
      </c>
      <c r="H2788" s="157">
        <v>1</v>
      </c>
    </row>
    <row r="2789" spans="1:9" ht="15" customHeight="1" x14ac:dyDescent="0.25">
      <c r="A2789" s="155" t="s">
        <v>2747</v>
      </c>
      <c r="B2789" s="155" t="s">
        <v>1696</v>
      </c>
      <c r="C2789" s="155" t="s">
        <v>4475</v>
      </c>
      <c r="D2789" s="155">
        <v>21</v>
      </c>
      <c r="E2789" s="155">
        <v>10</v>
      </c>
      <c r="F2789" s="166">
        <v>41543</v>
      </c>
      <c r="G2789" s="166">
        <v>41543</v>
      </c>
      <c r="H2789" s="157">
        <v>1</v>
      </c>
      <c r="I2789" s="192" t="s">
        <v>4476</v>
      </c>
    </row>
    <row r="2790" spans="1:9" ht="15" customHeight="1" x14ac:dyDescent="0.25">
      <c r="A2790" s="155" t="s">
        <v>2747</v>
      </c>
      <c r="B2790" s="155" t="s">
        <v>1696</v>
      </c>
      <c r="C2790" s="155" t="s">
        <v>364</v>
      </c>
      <c r="D2790" s="155">
        <v>47</v>
      </c>
      <c r="E2790" s="155">
        <v>24</v>
      </c>
      <c r="F2790" s="166">
        <v>41543</v>
      </c>
      <c r="G2790" s="166">
        <v>41543</v>
      </c>
      <c r="H2790" s="157">
        <v>1</v>
      </c>
      <c r="I2790" s="192" t="s">
        <v>4477</v>
      </c>
    </row>
    <row r="2791" spans="1:9" ht="15" customHeight="1" x14ac:dyDescent="0.25">
      <c r="A2791" s="155" t="s">
        <v>4072</v>
      </c>
      <c r="B2791" s="155" t="s">
        <v>1696</v>
      </c>
      <c r="C2791" s="155" t="s">
        <v>4478</v>
      </c>
      <c r="D2791" s="155">
        <v>10</v>
      </c>
      <c r="E2791" s="155">
        <v>10</v>
      </c>
      <c r="F2791" s="166">
        <v>41543</v>
      </c>
      <c r="G2791" s="166">
        <v>41548</v>
      </c>
      <c r="H2791" s="157">
        <v>1</v>
      </c>
    </row>
    <row r="2792" spans="1:9" ht="15" customHeight="1" x14ac:dyDescent="0.25">
      <c r="A2792" s="155" t="s">
        <v>239</v>
      </c>
      <c r="B2792" s="155" t="s">
        <v>1733</v>
      </c>
      <c r="C2792" s="155" t="s">
        <v>4479</v>
      </c>
      <c r="D2792" s="155">
        <v>300</v>
      </c>
      <c r="E2792" s="155">
        <v>300</v>
      </c>
      <c r="F2792" s="166">
        <v>41543</v>
      </c>
      <c r="G2792" s="166">
        <v>41550</v>
      </c>
      <c r="H2792" s="157">
        <v>1</v>
      </c>
    </row>
    <row r="2793" spans="1:9" ht="15" customHeight="1" x14ac:dyDescent="0.25">
      <c r="A2793" s="155" t="s">
        <v>239</v>
      </c>
      <c r="B2793" s="155" t="s">
        <v>364</v>
      </c>
      <c r="C2793" s="155" t="s">
        <v>364</v>
      </c>
      <c r="D2793" s="155">
        <v>100</v>
      </c>
      <c r="E2793" s="155">
        <v>100</v>
      </c>
      <c r="F2793" s="166">
        <v>41543</v>
      </c>
      <c r="G2793" s="166">
        <v>41550</v>
      </c>
      <c r="H2793" s="157">
        <v>1</v>
      </c>
    </row>
    <row r="2794" spans="1:9" ht="15" customHeight="1" x14ac:dyDescent="0.25">
      <c r="A2794" s="155" t="s">
        <v>239</v>
      </c>
      <c r="B2794" s="155" t="s">
        <v>161</v>
      </c>
      <c r="C2794" s="155" t="s">
        <v>161</v>
      </c>
      <c r="D2794" s="155">
        <v>100</v>
      </c>
      <c r="E2794" s="155">
        <v>100</v>
      </c>
      <c r="F2794" s="166">
        <v>41543</v>
      </c>
      <c r="G2794" s="166">
        <v>41550</v>
      </c>
      <c r="H2794" s="157">
        <v>1</v>
      </c>
    </row>
    <row r="2795" spans="1:9" ht="15" customHeight="1" x14ac:dyDescent="0.25">
      <c r="A2795" s="155" t="s">
        <v>239</v>
      </c>
      <c r="B2795" s="155" t="s">
        <v>316</v>
      </c>
      <c r="C2795" s="155" t="s">
        <v>316</v>
      </c>
      <c r="D2795" s="155">
        <v>50</v>
      </c>
      <c r="E2795" s="155">
        <v>50</v>
      </c>
      <c r="F2795" s="166">
        <v>41543</v>
      </c>
      <c r="G2795" s="166">
        <v>41550</v>
      </c>
      <c r="H2795" s="157">
        <v>1</v>
      </c>
    </row>
    <row r="2796" spans="1:9" ht="15" customHeight="1" x14ac:dyDescent="0.25">
      <c r="A2796" s="155" t="s">
        <v>820</v>
      </c>
      <c r="B2796" s="155" t="s">
        <v>4430</v>
      </c>
      <c r="C2796" s="155" t="s">
        <v>4480</v>
      </c>
      <c r="D2796" s="155">
        <v>40</v>
      </c>
      <c r="E2796" s="155">
        <v>40</v>
      </c>
      <c r="F2796" s="166">
        <v>41543</v>
      </c>
      <c r="G2796" s="166">
        <v>41547</v>
      </c>
      <c r="H2796" s="157">
        <v>1</v>
      </c>
    </row>
    <row r="2797" spans="1:9" ht="15" customHeight="1" x14ac:dyDescent="0.25">
      <c r="A2797" s="155" t="s">
        <v>731</v>
      </c>
      <c r="B2797" s="155" t="s">
        <v>295</v>
      </c>
      <c r="C2797" s="155" t="s">
        <v>4481</v>
      </c>
      <c r="D2797" s="155">
        <v>25</v>
      </c>
      <c r="E2797" s="155">
        <v>25</v>
      </c>
      <c r="F2797" s="166">
        <v>41543</v>
      </c>
      <c r="G2797" s="166">
        <v>41547</v>
      </c>
      <c r="H2797" s="157">
        <v>1</v>
      </c>
    </row>
    <row r="2798" spans="1:9" ht="15" customHeight="1" x14ac:dyDescent="0.25">
      <c r="A2798" s="155" t="s">
        <v>7058</v>
      </c>
      <c r="B2798" s="155" t="s">
        <v>4483</v>
      </c>
      <c r="C2798" s="155" t="s">
        <v>4484</v>
      </c>
      <c r="D2798" s="155">
        <v>10</v>
      </c>
      <c r="E2798" s="155">
        <v>10</v>
      </c>
      <c r="F2798" s="166">
        <v>41544</v>
      </c>
      <c r="G2798" s="166">
        <v>41549</v>
      </c>
      <c r="H2798" s="157">
        <v>1</v>
      </c>
    </row>
    <row r="2799" spans="1:9" ht="15" customHeight="1" x14ac:dyDescent="0.25">
      <c r="A2799" s="155" t="s">
        <v>327</v>
      </c>
      <c r="B2799" s="155" t="s">
        <v>987</v>
      </c>
      <c r="C2799" s="155" t="s">
        <v>4485</v>
      </c>
      <c r="D2799" s="155">
        <v>100</v>
      </c>
      <c r="E2799" s="155">
        <v>100</v>
      </c>
      <c r="F2799" s="166">
        <v>41544</v>
      </c>
      <c r="G2799" s="166">
        <v>41548</v>
      </c>
      <c r="H2799" s="157">
        <v>1</v>
      </c>
    </row>
    <row r="2800" spans="1:9" ht="15" customHeight="1" x14ac:dyDescent="0.25">
      <c r="A2800" s="155" t="s">
        <v>2714</v>
      </c>
      <c r="B2800" s="155" t="s">
        <v>249</v>
      </c>
      <c r="C2800" s="155" t="s">
        <v>4486</v>
      </c>
      <c r="D2800" s="155">
        <v>100</v>
      </c>
      <c r="E2800" s="155">
        <v>100</v>
      </c>
      <c r="F2800" s="166">
        <v>41544</v>
      </c>
      <c r="G2800" s="166">
        <v>41549</v>
      </c>
      <c r="H2800" s="157">
        <v>1</v>
      </c>
    </row>
    <row r="2801" spans="1:9" ht="15" customHeight="1" x14ac:dyDescent="0.25">
      <c r="A2801" s="155" t="s">
        <v>78</v>
      </c>
      <c r="B2801" s="155" t="s">
        <v>1421</v>
      </c>
      <c r="C2801" s="155" t="s">
        <v>4487</v>
      </c>
      <c r="D2801" s="155">
        <v>6</v>
      </c>
      <c r="E2801" s="155">
        <v>6</v>
      </c>
      <c r="F2801" s="166">
        <v>41544</v>
      </c>
      <c r="G2801" s="166">
        <v>41550</v>
      </c>
      <c r="H2801" s="157">
        <v>1</v>
      </c>
    </row>
    <row r="2802" spans="1:9" ht="15" customHeight="1" x14ac:dyDescent="0.25">
      <c r="A2802" s="155" t="s">
        <v>3967</v>
      </c>
      <c r="B2802" s="155" t="s">
        <v>4488</v>
      </c>
      <c r="C2802" s="155" t="s">
        <v>4489</v>
      </c>
      <c r="D2802" s="155">
        <v>5</v>
      </c>
      <c r="E2802" s="155">
        <v>5</v>
      </c>
      <c r="F2802" s="166">
        <v>41544</v>
      </c>
      <c r="G2802" s="166">
        <v>41550</v>
      </c>
      <c r="H2802" s="157">
        <v>1</v>
      </c>
    </row>
    <row r="2803" spans="1:9" ht="15" customHeight="1" x14ac:dyDescent="0.25">
      <c r="A2803" s="155" t="s">
        <v>3481</v>
      </c>
      <c r="B2803" s="155" t="s">
        <v>4490</v>
      </c>
      <c r="C2803" s="155" t="s">
        <v>4491</v>
      </c>
      <c r="D2803" s="155">
        <v>60</v>
      </c>
      <c r="E2803" s="155">
        <v>60</v>
      </c>
      <c r="F2803" s="166">
        <v>41544</v>
      </c>
      <c r="G2803" s="166">
        <v>41550</v>
      </c>
      <c r="H2803" s="157">
        <v>1</v>
      </c>
      <c r="I2803" s="192" t="s">
        <v>4381</v>
      </c>
    </row>
    <row r="2804" spans="1:9" ht="15" customHeight="1" x14ac:dyDescent="0.25">
      <c r="A2804" s="155" t="s">
        <v>2769</v>
      </c>
      <c r="B2804" s="155" t="s">
        <v>4454</v>
      </c>
      <c r="C2804" s="155" t="s">
        <v>4496</v>
      </c>
      <c r="D2804" s="155">
        <v>35</v>
      </c>
      <c r="E2804" s="155">
        <v>51</v>
      </c>
      <c r="F2804" s="166">
        <v>41544</v>
      </c>
      <c r="G2804" s="166">
        <v>41548</v>
      </c>
      <c r="H2804" s="157">
        <v>1</v>
      </c>
      <c r="I2804" s="192" t="s">
        <v>4497</v>
      </c>
    </row>
    <row r="2805" spans="1:9" ht="15" customHeight="1" x14ac:dyDescent="0.25">
      <c r="A2805" s="155" t="s">
        <v>299</v>
      </c>
      <c r="B2805" s="155" t="s">
        <v>507</v>
      </c>
      <c r="C2805" s="155" t="s">
        <v>4498</v>
      </c>
      <c r="D2805" s="155">
        <v>38</v>
      </c>
      <c r="E2805" s="155">
        <v>38</v>
      </c>
      <c r="F2805" s="166">
        <v>41547</v>
      </c>
      <c r="G2805" s="166">
        <v>41548</v>
      </c>
      <c r="H2805" s="157">
        <v>1</v>
      </c>
    </row>
    <row r="2806" spans="1:9" ht="15" customHeight="1" x14ac:dyDescent="0.25">
      <c r="A2806" s="155" t="s">
        <v>4499</v>
      </c>
      <c r="B2806" s="155" t="s">
        <v>4500</v>
      </c>
      <c r="C2806" s="155" t="s">
        <v>4501</v>
      </c>
      <c r="D2806" s="155">
        <v>10</v>
      </c>
      <c r="E2806" s="155">
        <v>10</v>
      </c>
      <c r="F2806" s="166">
        <v>41548</v>
      </c>
      <c r="G2806" s="166">
        <v>41555</v>
      </c>
      <c r="H2806" s="157">
        <v>1</v>
      </c>
    </row>
    <row r="2807" spans="1:9" ht="15" customHeight="1" x14ac:dyDescent="0.25">
      <c r="A2807" s="155" t="s">
        <v>145</v>
      </c>
      <c r="B2807" s="155" t="s">
        <v>1097</v>
      </c>
      <c r="C2807" s="155" t="s">
        <v>4502</v>
      </c>
      <c r="D2807" s="155">
        <v>10</v>
      </c>
      <c r="E2807" s="155">
        <v>10</v>
      </c>
      <c r="F2807" s="166">
        <v>41548</v>
      </c>
      <c r="G2807" s="166">
        <v>41551</v>
      </c>
      <c r="H2807" s="157">
        <v>1</v>
      </c>
    </row>
    <row r="2808" spans="1:9" ht="15" customHeight="1" x14ac:dyDescent="0.25">
      <c r="A2808" s="155" t="s">
        <v>71</v>
      </c>
      <c r="B2808" s="155" t="s">
        <v>1550</v>
      </c>
      <c r="C2808" s="155" t="s">
        <v>4503</v>
      </c>
      <c r="D2808" s="155">
        <v>1</v>
      </c>
      <c r="E2808" s="155">
        <v>1</v>
      </c>
      <c r="F2808" s="166">
        <v>41548</v>
      </c>
      <c r="G2808" s="166">
        <v>41556</v>
      </c>
      <c r="H2808" s="157">
        <v>1</v>
      </c>
      <c r="I2808" s="192" t="s">
        <v>272</v>
      </c>
    </row>
    <row r="2809" spans="1:9" ht="15" customHeight="1" x14ac:dyDescent="0.25">
      <c r="A2809" s="155" t="s">
        <v>1508</v>
      </c>
      <c r="B2809" s="155" t="s">
        <v>4226</v>
      </c>
      <c r="C2809" s="155" t="s">
        <v>4504</v>
      </c>
      <c r="D2809" s="155">
        <v>50</v>
      </c>
      <c r="E2809" s="155">
        <v>50</v>
      </c>
      <c r="F2809" s="166">
        <v>41548</v>
      </c>
      <c r="G2809" s="166">
        <v>41550</v>
      </c>
      <c r="H2809" s="157">
        <v>1</v>
      </c>
    </row>
    <row r="2810" spans="1:9" ht="15" customHeight="1" x14ac:dyDescent="0.25">
      <c r="A2810" s="155" t="s">
        <v>3437</v>
      </c>
      <c r="B2810" s="155" t="s">
        <v>4505</v>
      </c>
      <c r="C2810" s="155" t="s">
        <v>4045</v>
      </c>
      <c r="D2810" s="155">
        <v>60</v>
      </c>
      <c r="E2810" s="155">
        <v>60</v>
      </c>
      <c r="F2810" s="166">
        <v>41548</v>
      </c>
      <c r="G2810" s="166">
        <v>41554</v>
      </c>
      <c r="H2810" s="157">
        <v>1</v>
      </c>
    </row>
    <row r="2811" spans="1:9" ht="15" customHeight="1" x14ac:dyDescent="0.25">
      <c r="A2811" s="155" t="s">
        <v>1492</v>
      </c>
      <c r="B2811" s="155" t="s">
        <v>4506</v>
      </c>
      <c r="C2811" s="155" t="s">
        <v>4507</v>
      </c>
      <c r="D2811" s="155">
        <v>100</v>
      </c>
      <c r="E2811" s="155">
        <v>100</v>
      </c>
      <c r="F2811" s="166">
        <v>41548</v>
      </c>
      <c r="G2811" s="166">
        <v>41555</v>
      </c>
      <c r="H2811" s="157">
        <v>1</v>
      </c>
    </row>
    <row r="2812" spans="1:9" ht="15" customHeight="1" x14ac:dyDescent="0.25">
      <c r="A2812" s="155" t="s">
        <v>4508</v>
      </c>
      <c r="B2812" s="155" t="s">
        <v>4506</v>
      </c>
      <c r="C2812" s="155" t="s">
        <v>4509</v>
      </c>
      <c r="D2812" s="155">
        <v>50</v>
      </c>
      <c r="E2812" s="155">
        <v>50</v>
      </c>
      <c r="F2812" s="166">
        <v>41548</v>
      </c>
      <c r="G2812" s="166">
        <v>41564</v>
      </c>
      <c r="H2812" s="157">
        <v>1</v>
      </c>
    </row>
    <row r="2813" spans="1:9" ht="15" customHeight="1" x14ac:dyDescent="0.25">
      <c r="A2813" s="155" t="s">
        <v>1554</v>
      </c>
      <c r="B2813" s="155" t="s">
        <v>1204</v>
      </c>
      <c r="C2813" s="155" t="s">
        <v>4510</v>
      </c>
      <c r="D2813" s="155">
        <v>150</v>
      </c>
      <c r="E2813" s="155">
        <v>150</v>
      </c>
      <c r="F2813" s="166">
        <v>41549</v>
      </c>
      <c r="G2813" s="166">
        <v>41552</v>
      </c>
      <c r="H2813" s="157">
        <v>1</v>
      </c>
    </row>
    <row r="2814" spans="1:9" ht="15" customHeight="1" x14ac:dyDescent="0.25">
      <c r="A2814" s="155" t="s">
        <v>1554</v>
      </c>
      <c r="B2814" s="155" t="s">
        <v>1181</v>
      </c>
      <c r="C2814" s="155" t="s">
        <v>316</v>
      </c>
      <c r="D2814" s="155">
        <v>150</v>
      </c>
      <c r="E2814" s="155">
        <v>150</v>
      </c>
      <c r="F2814" s="166">
        <v>41549</v>
      </c>
      <c r="G2814" s="166">
        <v>41552</v>
      </c>
      <c r="H2814" s="157">
        <v>1</v>
      </c>
    </row>
    <row r="2815" spans="1:9" ht="15" customHeight="1" x14ac:dyDescent="0.25">
      <c r="A2815" s="155" t="s">
        <v>3430</v>
      </c>
      <c r="B2815" s="155" t="s">
        <v>1004</v>
      </c>
      <c r="C2815" s="155" t="s">
        <v>4511</v>
      </c>
      <c r="D2815" s="155">
        <v>1</v>
      </c>
      <c r="E2815" s="155">
        <v>1</v>
      </c>
      <c r="F2815" s="166">
        <v>41549</v>
      </c>
      <c r="G2815" s="166">
        <v>41558</v>
      </c>
      <c r="H2815" s="157">
        <v>1</v>
      </c>
      <c r="I2815" s="192" t="s">
        <v>4512</v>
      </c>
    </row>
    <row r="2816" spans="1:9" ht="15" customHeight="1" x14ac:dyDescent="0.25">
      <c r="A2816" s="155" t="s">
        <v>2747</v>
      </c>
      <c r="B2816" s="155" t="s">
        <v>4513</v>
      </c>
      <c r="C2816" s="155" t="s">
        <v>4475</v>
      </c>
      <c r="D2816" s="155">
        <v>21</v>
      </c>
      <c r="E2816" s="155">
        <v>11</v>
      </c>
      <c r="F2816" s="166">
        <v>41549</v>
      </c>
      <c r="G2816" s="166">
        <v>41552</v>
      </c>
      <c r="H2816" s="157">
        <v>1</v>
      </c>
      <c r="I2816" s="192" t="s">
        <v>4515</v>
      </c>
    </row>
    <row r="2817" spans="1:9" ht="15" customHeight="1" x14ac:dyDescent="0.25">
      <c r="A2817" s="155" t="s">
        <v>2747</v>
      </c>
      <c r="B2817" s="155" t="s">
        <v>4514</v>
      </c>
      <c r="C2817" s="155" t="s">
        <v>364</v>
      </c>
      <c r="D2817" s="155">
        <v>23</v>
      </c>
      <c r="E2817" s="155">
        <v>23</v>
      </c>
      <c r="F2817" s="166">
        <v>41549</v>
      </c>
      <c r="G2817" s="166">
        <v>41552</v>
      </c>
      <c r="H2817" s="157">
        <v>1</v>
      </c>
      <c r="I2817" s="192" t="s">
        <v>4515</v>
      </c>
    </row>
    <row r="2818" spans="1:9" ht="15" customHeight="1" x14ac:dyDescent="0.25">
      <c r="A2818" s="155" t="s">
        <v>748</v>
      </c>
      <c r="B2818" s="155" t="s">
        <v>4516</v>
      </c>
      <c r="C2818" s="155" t="s">
        <v>4517</v>
      </c>
      <c r="D2818" s="155">
        <v>50</v>
      </c>
      <c r="E2818" s="155">
        <v>50</v>
      </c>
      <c r="F2818" s="166">
        <v>41549</v>
      </c>
      <c r="G2818" s="166">
        <v>41554</v>
      </c>
      <c r="H2818" s="157">
        <v>1</v>
      </c>
    </row>
    <row r="2819" spans="1:9" ht="15" customHeight="1" x14ac:dyDescent="0.25">
      <c r="A2819" s="155" t="s">
        <v>520</v>
      </c>
      <c r="B2819" s="155" t="s">
        <v>789</v>
      </c>
      <c r="C2819" s="155" t="s">
        <v>4518</v>
      </c>
      <c r="D2819" s="155">
        <v>375</v>
      </c>
      <c r="E2819" s="155">
        <v>375</v>
      </c>
      <c r="F2819" s="166">
        <v>41549</v>
      </c>
      <c r="G2819" s="166">
        <v>41558</v>
      </c>
      <c r="H2819" s="157">
        <v>1</v>
      </c>
    </row>
    <row r="2820" spans="1:9" ht="15" customHeight="1" x14ac:dyDescent="0.25">
      <c r="A2820" s="155" t="s">
        <v>4522</v>
      </c>
      <c r="B2820" s="155" t="s">
        <v>167</v>
      </c>
      <c r="C2820" s="155" t="s">
        <v>4523</v>
      </c>
      <c r="D2820" s="155">
        <v>25</v>
      </c>
      <c r="E2820" s="155">
        <v>25</v>
      </c>
      <c r="F2820" s="166">
        <v>41550</v>
      </c>
      <c r="G2820" s="166">
        <v>41556</v>
      </c>
      <c r="H2820" s="157">
        <v>1</v>
      </c>
    </row>
    <row r="2821" spans="1:9" ht="15" customHeight="1" x14ac:dyDescent="0.25">
      <c r="A2821" s="155" t="s">
        <v>299</v>
      </c>
      <c r="B2821" s="155" t="s">
        <v>300</v>
      </c>
      <c r="C2821" s="155" t="s">
        <v>4524</v>
      </c>
      <c r="D2821" s="155">
        <v>24</v>
      </c>
      <c r="E2821" s="155">
        <v>24</v>
      </c>
      <c r="F2821" s="166">
        <v>41550</v>
      </c>
      <c r="G2821" s="166">
        <v>41556</v>
      </c>
      <c r="H2821" s="157">
        <v>1</v>
      </c>
      <c r="I2821" s="192" t="s">
        <v>272</v>
      </c>
    </row>
    <row r="2822" spans="1:9" ht="15" customHeight="1" x14ac:dyDescent="0.25">
      <c r="A2822" s="155" t="s">
        <v>719</v>
      </c>
      <c r="B2822" s="155" t="s">
        <v>807</v>
      </c>
      <c r="C2822" s="155" t="s">
        <v>4525</v>
      </c>
      <c r="D2822" s="155">
        <v>250</v>
      </c>
      <c r="E2822" s="155">
        <v>250</v>
      </c>
      <c r="F2822" s="166">
        <v>41550</v>
      </c>
      <c r="G2822" s="166">
        <v>41556</v>
      </c>
      <c r="H2822" s="157">
        <v>1</v>
      </c>
    </row>
    <row r="2823" spans="1:9" ht="15" customHeight="1" x14ac:dyDescent="0.25">
      <c r="A2823" s="155" t="s">
        <v>544</v>
      </c>
      <c r="B2823" s="155" t="s">
        <v>82</v>
      </c>
      <c r="C2823" s="155" t="s">
        <v>4526</v>
      </c>
      <c r="D2823" s="155">
        <v>100</v>
      </c>
      <c r="E2823" s="155">
        <v>100</v>
      </c>
      <c r="F2823" s="166">
        <v>41550</v>
      </c>
      <c r="G2823" s="166">
        <v>41557</v>
      </c>
      <c r="H2823" s="157">
        <v>1</v>
      </c>
    </row>
    <row r="2824" spans="1:9" ht="15" customHeight="1" x14ac:dyDescent="0.25">
      <c r="A2824" s="155" t="s">
        <v>78</v>
      </c>
      <c r="B2824" s="155" t="s">
        <v>1074</v>
      </c>
      <c r="C2824" s="155" t="s">
        <v>4527</v>
      </c>
      <c r="D2824" s="155">
        <v>10</v>
      </c>
      <c r="E2824" s="155">
        <v>10</v>
      </c>
      <c r="F2824" s="166">
        <v>41550</v>
      </c>
      <c r="G2824" s="166">
        <v>41557</v>
      </c>
      <c r="H2824" s="157">
        <v>1</v>
      </c>
    </row>
    <row r="2825" spans="1:9" ht="15" customHeight="1" x14ac:dyDescent="0.25">
      <c r="A2825" s="155" t="s">
        <v>4449</v>
      </c>
      <c r="B2825" s="155" t="s">
        <v>4528</v>
      </c>
      <c r="C2825" s="155" t="s">
        <v>4529</v>
      </c>
      <c r="D2825" s="155">
        <v>29</v>
      </c>
      <c r="E2825" s="155">
        <v>29</v>
      </c>
      <c r="F2825" s="166">
        <v>41550</v>
      </c>
      <c r="G2825" s="166">
        <v>41554</v>
      </c>
      <c r="H2825" s="157">
        <v>1</v>
      </c>
    </row>
    <row r="2826" spans="1:9" ht="15" customHeight="1" x14ac:dyDescent="0.25">
      <c r="A2826" s="155" t="s">
        <v>4449</v>
      </c>
      <c r="B2826" s="155" t="s">
        <v>4530</v>
      </c>
      <c r="C2826" s="155" t="s">
        <v>294</v>
      </c>
      <c r="D2826" s="155">
        <v>29</v>
      </c>
      <c r="E2826" s="155">
        <v>29</v>
      </c>
      <c r="F2826" s="166">
        <v>41551</v>
      </c>
      <c r="G2826" s="166">
        <v>41554</v>
      </c>
      <c r="H2826" s="157">
        <v>1</v>
      </c>
    </row>
    <row r="2827" spans="1:9" ht="15" customHeight="1" x14ac:dyDescent="0.25">
      <c r="A2827" s="155" t="s">
        <v>145</v>
      </c>
      <c r="B2827" s="155" t="s">
        <v>4531</v>
      </c>
      <c r="C2827" s="155" t="s">
        <v>4532</v>
      </c>
      <c r="D2827" s="155">
        <v>10</v>
      </c>
      <c r="E2827" s="155">
        <v>10</v>
      </c>
      <c r="F2827" s="166">
        <v>41554</v>
      </c>
      <c r="G2827" s="166">
        <v>41556</v>
      </c>
      <c r="H2827" s="157">
        <v>1</v>
      </c>
    </row>
    <row r="2828" spans="1:9" ht="15" customHeight="1" x14ac:dyDescent="0.25">
      <c r="A2828" s="155" t="s">
        <v>3437</v>
      </c>
      <c r="B2828" s="155" t="s">
        <v>4533</v>
      </c>
      <c r="C2828" s="155" t="s">
        <v>4534</v>
      </c>
      <c r="D2828" s="155">
        <v>5</v>
      </c>
      <c r="E2828" s="155">
        <v>5</v>
      </c>
      <c r="F2828" s="166">
        <v>41554</v>
      </c>
      <c r="G2828" s="166">
        <v>41561</v>
      </c>
      <c r="H2828" s="157">
        <v>1</v>
      </c>
    </row>
    <row r="2829" spans="1:9" ht="15" customHeight="1" x14ac:dyDescent="0.25">
      <c r="A2829" s="155" t="s">
        <v>173</v>
      </c>
      <c r="B2829" s="155" t="s">
        <v>1170</v>
      </c>
      <c r="C2829" s="155" t="s">
        <v>4535</v>
      </c>
      <c r="D2829" s="155">
        <v>102</v>
      </c>
      <c r="E2829" s="155">
        <v>102</v>
      </c>
      <c r="F2829" s="166">
        <v>41554</v>
      </c>
      <c r="G2829" s="166">
        <v>41558</v>
      </c>
      <c r="H2829" s="157">
        <v>1</v>
      </c>
    </row>
    <row r="2830" spans="1:9" ht="15" customHeight="1" x14ac:dyDescent="0.25">
      <c r="A2830" s="155" t="s">
        <v>173</v>
      </c>
      <c r="B2830" s="155" t="s">
        <v>445</v>
      </c>
      <c r="C2830" s="155" t="s">
        <v>364</v>
      </c>
      <c r="D2830" s="155">
        <v>102</v>
      </c>
      <c r="E2830" s="155">
        <v>102</v>
      </c>
      <c r="F2830" s="166">
        <v>41554</v>
      </c>
      <c r="G2830" s="166">
        <v>41558</v>
      </c>
      <c r="H2830" s="157">
        <v>1</v>
      </c>
    </row>
    <row r="2831" spans="1:9" ht="15" customHeight="1" x14ac:dyDescent="0.25">
      <c r="A2831" s="155" t="s">
        <v>1107</v>
      </c>
      <c r="B2831" s="155" t="s">
        <v>1108</v>
      </c>
      <c r="C2831" s="155" t="s">
        <v>4536</v>
      </c>
      <c r="D2831" s="155">
        <v>100</v>
      </c>
      <c r="E2831" s="155">
        <v>100</v>
      </c>
      <c r="F2831" s="166">
        <v>41554</v>
      </c>
      <c r="G2831" s="166">
        <v>41557</v>
      </c>
      <c r="H2831" s="157">
        <v>1</v>
      </c>
    </row>
    <row r="2832" spans="1:9" ht="15" customHeight="1" x14ac:dyDescent="0.25">
      <c r="A2832" s="155" t="s">
        <v>71</v>
      </c>
      <c r="B2832" s="155" t="s">
        <v>1168</v>
      </c>
      <c r="C2832" s="155" t="s">
        <v>4537</v>
      </c>
      <c r="D2832" s="155">
        <v>10</v>
      </c>
      <c r="E2832" s="155">
        <v>10</v>
      </c>
      <c r="F2832" s="166">
        <v>41554</v>
      </c>
      <c r="G2832" s="166">
        <v>41568</v>
      </c>
      <c r="H2832" s="157">
        <v>1</v>
      </c>
    </row>
    <row r="2833" spans="1:9" ht="15" customHeight="1" x14ac:dyDescent="0.25">
      <c r="A2833" s="155" t="s">
        <v>3481</v>
      </c>
      <c r="B2833" s="155" t="s">
        <v>255</v>
      </c>
      <c r="C2833" s="155" t="s">
        <v>4538</v>
      </c>
      <c r="D2833" s="155">
        <v>60</v>
      </c>
      <c r="E2833" s="155">
        <v>60</v>
      </c>
      <c r="F2833" s="166">
        <v>41554</v>
      </c>
      <c r="G2833" s="166">
        <v>41558</v>
      </c>
      <c r="H2833" s="157">
        <v>1</v>
      </c>
    </row>
    <row r="2834" spans="1:9" ht="15" customHeight="1" x14ac:dyDescent="0.25">
      <c r="A2834" s="155" t="s">
        <v>4395</v>
      </c>
      <c r="B2834" s="155" t="s">
        <v>4396</v>
      </c>
      <c r="C2834" s="155" t="s">
        <v>4539</v>
      </c>
      <c r="D2834" s="155">
        <v>100</v>
      </c>
      <c r="E2834" s="155">
        <v>97</v>
      </c>
      <c r="F2834" s="166">
        <v>41554</v>
      </c>
      <c r="G2834" s="166">
        <v>41558</v>
      </c>
      <c r="H2834" s="157">
        <v>1</v>
      </c>
      <c r="I2834" s="192" t="s">
        <v>4540</v>
      </c>
    </row>
    <row r="2835" spans="1:9" ht="15" customHeight="1" x14ac:dyDescent="0.25">
      <c r="A2835" s="155" t="s">
        <v>230</v>
      </c>
      <c r="B2835" s="155" t="s">
        <v>3160</v>
      </c>
      <c r="C2835" s="155" t="s">
        <v>4541</v>
      </c>
      <c r="D2835" s="155">
        <v>50</v>
      </c>
      <c r="E2835" s="155">
        <v>50</v>
      </c>
      <c r="F2835" s="166">
        <v>41555</v>
      </c>
      <c r="G2835" s="166">
        <v>41561</v>
      </c>
      <c r="H2835" s="157">
        <v>1</v>
      </c>
    </row>
    <row r="2836" spans="1:9" ht="15" customHeight="1" x14ac:dyDescent="0.25">
      <c r="A2836" s="155" t="s">
        <v>29</v>
      </c>
      <c r="B2836" s="155" t="s">
        <v>4542</v>
      </c>
      <c r="C2836" s="155" t="s">
        <v>4543</v>
      </c>
      <c r="D2836" s="155">
        <v>3</v>
      </c>
      <c r="E2836" s="155">
        <v>3</v>
      </c>
      <c r="F2836" s="166">
        <v>41555</v>
      </c>
      <c r="G2836" s="166">
        <v>41557</v>
      </c>
      <c r="H2836" s="157">
        <v>1</v>
      </c>
    </row>
    <row r="2837" spans="1:9" ht="15" customHeight="1" x14ac:dyDescent="0.25">
      <c r="A2837" s="155" t="s">
        <v>29</v>
      </c>
      <c r="B2837" s="155" t="s">
        <v>364</v>
      </c>
      <c r="C2837" s="155" t="s">
        <v>364</v>
      </c>
      <c r="D2837" s="155">
        <v>3</v>
      </c>
      <c r="E2837" s="155">
        <v>3</v>
      </c>
      <c r="F2837" s="166">
        <v>41555</v>
      </c>
      <c r="G2837" s="166">
        <v>41557</v>
      </c>
      <c r="H2837" s="157">
        <v>1</v>
      </c>
    </row>
    <row r="2838" spans="1:9" ht="15" customHeight="1" x14ac:dyDescent="0.25">
      <c r="A2838" s="155" t="s">
        <v>71</v>
      </c>
      <c r="B2838" s="155" t="s">
        <v>1530</v>
      </c>
      <c r="C2838" s="155" t="s">
        <v>4544</v>
      </c>
      <c r="D2838" s="155">
        <v>5</v>
      </c>
      <c r="E2838" s="155">
        <v>5</v>
      </c>
      <c r="F2838" s="166">
        <v>41555</v>
      </c>
      <c r="G2838" s="166">
        <v>41565</v>
      </c>
      <c r="H2838" s="157">
        <v>1</v>
      </c>
    </row>
    <row r="2839" spans="1:9" ht="15" customHeight="1" x14ac:dyDescent="0.25">
      <c r="A2839" s="155" t="s">
        <v>71</v>
      </c>
      <c r="B2839" s="155" t="s">
        <v>4545</v>
      </c>
      <c r="C2839" s="155" t="s">
        <v>4546</v>
      </c>
      <c r="D2839" s="155">
        <v>5</v>
      </c>
      <c r="E2839" s="155">
        <v>5</v>
      </c>
      <c r="F2839" s="166">
        <v>41555</v>
      </c>
      <c r="G2839" s="166">
        <v>41561</v>
      </c>
      <c r="H2839" s="157">
        <v>1</v>
      </c>
    </row>
    <row r="2840" spans="1:9" ht="15" customHeight="1" x14ac:dyDescent="0.25">
      <c r="A2840" s="155" t="s">
        <v>2302</v>
      </c>
      <c r="B2840" s="155" t="s">
        <v>1090</v>
      </c>
      <c r="C2840" s="155" t="s">
        <v>4547</v>
      </c>
      <c r="D2840" s="155">
        <v>100</v>
      </c>
      <c r="E2840" s="155">
        <v>100</v>
      </c>
      <c r="F2840" s="166">
        <v>41555</v>
      </c>
      <c r="G2840" s="166">
        <v>41558</v>
      </c>
      <c r="H2840" s="157">
        <v>1</v>
      </c>
    </row>
    <row r="2841" spans="1:9" ht="15" customHeight="1" x14ac:dyDescent="0.25">
      <c r="A2841" s="155" t="s">
        <v>2714</v>
      </c>
      <c r="B2841" s="155" t="s">
        <v>1000</v>
      </c>
      <c r="C2841" s="155" t="s">
        <v>4548</v>
      </c>
      <c r="D2841" s="155">
        <v>100</v>
      </c>
      <c r="E2841" s="155">
        <v>100</v>
      </c>
      <c r="F2841" s="166">
        <v>41555</v>
      </c>
      <c r="G2841" s="166">
        <v>41549</v>
      </c>
      <c r="H2841" s="157">
        <v>0</v>
      </c>
      <c r="I2841" s="192" t="s">
        <v>1774</v>
      </c>
    </row>
    <row r="2842" spans="1:9" ht="15" customHeight="1" x14ac:dyDescent="0.25">
      <c r="A2842" s="155" t="s">
        <v>654</v>
      </c>
      <c r="B2842" s="155" t="s">
        <v>4549</v>
      </c>
      <c r="C2842" s="155" t="s">
        <v>4550</v>
      </c>
      <c r="D2842" s="155">
        <v>100</v>
      </c>
      <c r="E2842" s="155">
        <v>100</v>
      </c>
      <c r="F2842" s="166">
        <v>41556</v>
      </c>
      <c r="G2842" s="166">
        <v>41561</v>
      </c>
      <c r="H2842" s="157">
        <v>1</v>
      </c>
    </row>
    <row r="2843" spans="1:9" ht="15" customHeight="1" x14ac:dyDescent="0.25">
      <c r="A2843" s="155" t="s">
        <v>638</v>
      </c>
      <c r="B2843" s="155" t="s">
        <v>639</v>
      </c>
      <c r="C2843" s="155" t="s">
        <v>4551</v>
      </c>
      <c r="D2843" s="155">
        <v>1000</v>
      </c>
      <c r="E2843" s="155">
        <v>1000</v>
      </c>
      <c r="F2843" s="166">
        <v>41556</v>
      </c>
      <c r="G2843" s="166">
        <v>41558</v>
      </c>
      <c r="H2843" s="157">
        <v>1</v>
      </c>
    </row>
    <row r="2844" spans="1:9" ht="15" customHeight="1" x14ac:dyDescent="0.25">
      <c r="A2844" s="155" t="s">
        <v>820</v>
      </c>
      <c r="B2844" s="155" t="s">
        <v>439</v>
      </c>
      <c r="C2844" s="155" t="s">
        <v>4552</v>
      </c>
      <c r="D2844" s="155">
        <v>204</v>
      </c>
      <c r="E2844" s="155">
        <v>204</v>
      </c>
      <c r="F2844" s="166">
        <v>41556</v>
      </c>
      <c r="G2844" s="166">
        <v>41562</v>
      </c>
      <c r="H2844" s="157">
        <v>1</v>
      </c>
    </row>
    <row r="2845" spans="1:9" ht="15" customHeight="1" x14ac:dyDescent="0.25">
      <c r="A2845" s="155" t="s">
        <v>2844</v>
      </c>
      <c r="B2845" s="155" t="s">
        <v>538</v>
      </c>
      <c r="C2845" s="155" t="s">
        <v>4553</v>
      </c>
      <c r="D2845" s="155">
        <v>650</v>
      </c>
      <c r="E2845" s="155">
        <v>650</v>
      </c>
      <c r="F2845" s="166">
        <v>41556</v>
      </c>
      <c r="G2845" s="166">
        <v>41562</v>
      </c>
      <c r="H2845" s="157">
        <v>1</v>
      </c>
    </row>
    <row r="2846" spans="1:9" ht="15" customHeight="1" x14ac:dyDescent="0.25">
      <c r="A2846" s="155" t="s">
        <v>333</v>
      </c>
      <c r="B2846" s="155" t="s">
        <v>1405</v>
      </c>
      <c r="C2846" s="155" t="s">
        <v>4554</v>
      </c>
      <c r="D2846" s="155">
        <v>250</v>
      </c>
      <c r="E2846" s="155">
        <v>250</v>
      </c>
      <c r="F2846" s="166">
        <v>41556</v>
      </c>
      <c r="G2846" s="166">
        <v>41561</v>
      </c>
      <c r="H2846" s="157">
        <v>1</v>
      </c>
    </row>
    <row r="2847" spans="1:9" ht="15" customHeight="1" x14ac:dyDescent="0.25">
      <c r="A2847" s="155" t="s">
        <v>4555</v>
      </c>
      <c r="B2847" s="155" t="s">
        <v>4556</v>
      </c>
      <c r="C2847" s="155" t="s">
        <v>4557</v>
      </c>
      <c r="D2847" s="155">
        <v>5</v>
      </c>
      <c r="E2847" s="155">
        <v>5</v>
      </c>
      <c r="F2847" s="166">
        <v>41556</v>
      </c>
      <c r="G2847" s="166">
        <v>41561</v>
      </c>
      <c r="H2847" s="157">
        <v>1</v>
      </c>
    </row>
    <row r="2848" spans="1:9" ht="15" customHeight="1" x14ac:dyDescent="0.25">
      <c r="A2848" s="155" t="s">
        <v>4558</v>
      </c>
      <c r="B2848" s="155" t="s">
        <v>4559</v>
      </c>
      <c r="C2848" s="155" t="s">
        <v>161</v>
      </c>
      <c r="D2848" s="155">
        <v>10</v>
      </c>
      <c r="E2848" s="155">
        <v>10</v>
      </c>
      <c r="F2848" s="166">
        <v>41556</v>
      </c>
      <c r="G2848" s="166">
        <v>41561</v>
      </c>
      <c r="H2848" s="157">
        <v>1</v>
      </c>
    </row>
    <row r="2849" spans="1:9" ht="15" customHeight="1" x14ac:dyDescent="0.25">
      <c r="A2849" s="155" t="s">
        <v>3437</v>
      </c>
      <c r="B2849" s="155" t="s">
        <v>1696</v>
      </c>
      <c r="C2849" s="155" t="s">
        <v>4560</v>
      </c>
      <c r="D2849" s="155">
        <v>1</v>
      </c>
      <c r="E2849" s="155">
        <v>1</v>
      </c>
      <c r="F2849" s="166">
        <v>41556</v>
      </c>
      <c r="G2849" s="166">
        <v>41561</v>
      </c>
      <c r="H2849" s="157">
        <v>1</v>
      </c>
    </row>
    <row r="2850" spans="1:9" ht="15" customHeight="1" x14ac:dyDescent="0.25">
      <c r="A2850" s="155" t="s">
        <v>230</v>
      </c>
      <c r="B2850" s="155" t="s">
        <v>471</v>
      </c>
      <c r="C2850" s="155" t="s">
        <v>4561</v>
      </c>
      <c r="D2850" s="155">
        <v>100</v>
      </c>
      <c r="E2850" s="155">
        <v>100</v>
      </c>
      <c r="F2850" s="166">
        <v>41557</v>
      </c>
      <c r="G2850" s="166">
        <v>41563</v>
      </c>
      <c r="H2850" s="157">
        <v>1</v>
      </c>
    </row>
    <row r="2851" spans="1:9" ht="15" customHeight="1" x14ac:dyDescent="0.25">
      <c r="A2851" s="155" t="s">
        <v>3437</v>
      </c>
      <c r="B2851" s="155" t="s">
        <v>4024</v>
      </c>
      <c r="C2851" s="155" t="s">
        <v>4025</v>
      </c>
      <c r="D2851" s="155">
        <v>75</v>
      </c>
      <c r="E2851" s="155">
        <v>75</v>
      </c>
      <c r="F2851" s="166">
        <v>41557</v>
      </c>
      <c r="G2851" s="166">
        <v>41561</v>
      </c>
      <c r="H2851" s="157">
        <v>1</v>
      </c>
    </row>
    <row r="2852" spans="1:9" ht="15" customHeight="1" x14ac:dyDescent="0.25">
      <c r="A2852" s="155" t="s">
        <v>4562</v>
      </c>
      <c r="B2852" s="155" t="s">
        <v>4564</v>
      </c>
      <c r="C2852" s="155" t="s">
        <v>4563</v>
      </c>
      <c r="D2852" s="155">
        <v>3</v>
      </c>
      <c r="E2852" s="155">
        <v>1</v>
      </c>
      <c r="F2852" s="166">
        <v>41557</v>
      </c>
      <c r="G2852" s="166">
        <v>41570</v>
      </c>
      <c r="H2852" s="157">
        <v>1</v>
      </c>
      <c r="I2852" s="192" t="s">
        <v>4565</v>
      </c>
    </row>
    <row r="2853" spans="1:9" ht="15" customHeight="1" x14ac:dyDescent="0.25">
      <c r="A2853" s="155" t="s">
        <v>2747</v>
      </c>
      <c r="B2853" s="155" t="s">
        <v>4333</v>
      </c>
      <c r="C2853" s="155" t="s">
        <v>4566</v>
      </c>
      <c r="D2853" s="155">
        <v>10</v>
      </c>
      <c r="E2853" s="155">
        <v>1</v>
      </c>
      <c r="F2853" s="166">
        <v>41557</v>
      </c>
      <c r="G2853" s="166">
        <v>41570</v>
      </c>
      <c r="H2853" s="157">
        <v>1</v>
      </c>
      <c r="I2853" s="192" t="s">
        <v>4565</v>
      </c>
    </row>
    <row r="2854" spans="1:9" ht="15" customHeight="1" x14ac:dyDescent="0.25">
      <c r="A2854" s="155" t="s">
        <v>2747</v>
      </c>
      <c r="B2854" s="155" t="s">
        <v>2089</v>
      </c>
      <c r="C2854" s="155" t="s">
        <v>4567</v>
      </c>
      <c r="D2854" s="155">
        <v>2</v>
      </c>
      <c r="E2854" s="155">
        <v>2</v>
      </c>
      <c r="F2854" s="166">
        <v>41557</v>
      </c>
      <c r="G2854" s="166">
        <v>41570</v>
      </c>
      <c r="H2854" s="157">
        <v>1</v>
      </c>
    </row>
    <row r="2855" spans="1:9" ht="15" customHeight="1" x14ac:dyDescent="0.25">
      <c r="A2855" s="155" t="s">
        <v>230</v>
      </c>
      <c r="B2855" s="155" t="s">
        <v>4568</v>
      </c>
      <c r="C2855" s="155" t="s">
        <v>4569</v>
      </c>
      <c r="D2855" s="155">
        <v>100</v>
      </c>
      <c r="E2855" s="155">
        <v>100</v>
      </c>
      <c r="F2855" s="166">
        <v>41558</v>
      </c>
      <c r="G2855" s="166">
        <v>41565</v>
      </c>
      <c r="H2855" s="157">
        <v>1</v>
      </c>
    </row>
    <row r="2856" spans="1:9" ht="15" customHeight="1" x14ac:dyDescent="0.25">
      <c r="A2856" s="155" t="s">
        <v>899</v>
      </c>
      <c r="B2856" s="155" t="s">
        <v>3609</v>
      </c>
      <c r="C2856" s="155" t="s">
        <v>4570</v>
      </c>
      <c r="D2856" s="155">
        <v>10</v>
      </c>
      <c r="E2856" s="155">
        <v>10</v>
      </c>
      <c r="F2856" s="166">
        <v>41558</v>
      </c>
      <c r="G2856" s="166">
        <v>41568</v>
      </c>
      <c r="H2856" s="157">
        <v>1</v>
      </c>
    </row>
    <row r="2857" spans="1:9" ht="15" customHeight="1" x14ac:dyDescent="0.25">
      <c r="A2857" s="155" t="s">
        <v>36</v>
      </c>
      <c r="B2857" s="155" t="s">
        <v>4571</v>
      </c>
      <c r="C2857" s="155" t="s">
        <v>4572</v>
      </c>
      <c r="D2857" s="155">
        <v>25</v>
      </c>
      <c r="E2857" s="155">
        <v>26</v>
      </c>
      <c r="F2857" s="166">
        <v>41558</v>
      </c>
      <c r="G2857" s="166">
        <v>41562</v>
      </c>
      <c r="H2857" s="157">
        <v>1</v>
      </c>
    </row>
    <row r="2858" spans="1:9" ht="15" customHeight="1" x14ac:dyDescent="0.25">
      <c r="A2858" s="155" t="s">
        <v>36</v>
      </c>
      <c r="B2858" s="155" t="s">
        <v>4573</v>
      </c>
      <c r="C2858" s="155" t="s">
        <v>364</v>
      </c>
      <c r="D2858" s="155">
        <v>50</v>
      </c>
      <c r="E2858" s="155">
        <v>50</v>
      </c>
      <c r="F2858" s="166">
        <v>41558</v>
      </c>
      <c r="G2858" s="166">
        <v>41562</v>
      </c>
      <c r="H2858" s="157">
        <v>1</v>
      </c>
    </row>
    <row r="2859" spans="1:9" ht="15" customHeight="1" x14ac:dyDescent="0.25">
      <c r="A2859" s="155" t="s">
        <v>520</v>
      </c>
      <c r="B2859" s="155" t="s">
        <v>4574</v>
      </c>
      <c r="C2859" s="155" t="s">
        <v>4575</v>
      </c>
      <c r="D2859" s="155">
        <v>100</v>
      </c>
      <c r="E2859" s="155">
        <v>100</v>
      </c>
      <c r="F2859" s="166">
        <v>41558</v>
      </c>
      <c r="G2859" s="166">
        <v>41565</v>
      </c>
      <c r="H2859" s="157">
        <v>1</v>
      </c>
    </row>
    <row r="2860" spans="1:9" ht="15" customHeight="1" x14ac:dyDescent="0.25">
      <c r="A2860" s="155" t="s">
        <v>65</v>
      </c>
      <c r="B2860" s="155" t="s">
        <v>547</v>
      </c>
      <c r="C2860" s="155" t="s">
        <v>4576</v>
      </c>
      <c r="D2860" s="155">
        <v>50</v>
      </c>
      <c r="E2860" s="155">
        <v>50</v>
      </c>
      <c r="F2860" s="166">
        <v>41558</v>
      </c>
      <c r="G2860" s="166">
        <v>41575</v>
      </c>
      <c r="H2860" s="157">
        <v>1</v>
      </c>
    </row>
    <row r="2861" spans="1:9" ht="15" customHeight="1" x14ac:dyDescent="0.25">
      <c r="A2861" s="155" t="s">
        <v>4577</v>
      </c>
      <c r="B2861" s="155" t="s">
        <v>4578</v>
      </c>
      <c r="C2861" s="155" t="s">
        <v>4579</v>
      </c>
      <c r="D2861" s="155">
        <v>25</v>
      </c>
      <c r="E2861" s="155">
        <v>25</v>
      </c>
      <c r="F2861" s="166">
        <v>41561</v>
      </c>
      <c r="G2861" s="166">
        <v>41561</v>
      </c>
      <c r="H2861" s="157">
        <v>1</v>
      </c>
    </row>
    <row r="2862" spans="1:9" ht="15" customHeight="1" x14ac:dyDescent="0.25">
      <c r="A2862" s="155" t="s">
        <v>71</v>
      </c>
      <c r="B2862" s="155" t="s">
        <v>2730</v>
      </c>
      <c r="C2862" s="155" t="s">
        <v>4580</v>
      </c>
      <c r="D2862" s="155">
        <v>26</v>
      </c>
      <c r="E2862" s="155">
        <v>26</v>
      </c>
      <c r="F2862" s="166">
        <v>41561</v>
      </c>
      <c r="G2862" s="166">
        <v>41575</v>
      </c>
      <c r="H2862" s="157">
        <v>1</v>
      </c>
    </row>
    <row r="2863" spans="1:9" ht="15" customHeight="1" x14ac:dyDescent="0.25">
      <c r="A2863" s="155" t="s">
        <v>3303</v>
      </c>
      <c r="B2863" s="155" t="s">
        <v>3306</v>
      </c>
      <c r="C2863" s="155" t="s">
        <v>4252</v>
      </c>
      <c r="D2863" s="155">
        <v>2</v>
      </c>
      <c r="E2863" s="155">
        <v>1</v>
      </c>
      <c r="F2863" s="166">
        <v>41561</v>
      </c>
      <c r="G2863" s="166">
        <v>41565</v>
      </c>
      <c r="H2863" s="157">
        <v>1</v>
      </c>
      <c r="I2863" s="192" t="s">
        <v>4581</v>
      </c>
    </row>
    <row r="2864" spans="1:9" ht="15" customHeight="1" x14ac:dyDescent="0.25">
      <c r="A2864" s="155" t="s">
        <v>78</v>
      </c>
      <c r="B2864" s="155" t="s">
        <v>4582</v>
      </c>
      <c r="C2864" s="155" t="s">
        <v>4583</v>
      </c>
      <c r="D2864" s="155">
        <v>2</v>
      </c>
      <c r="E2864" s="155">
        <v>2</v>
      </c>
      <c r="F2864" s="166">
        <v>41561</v>
      </c>
      <c r="G2864" s="166">
        <v>41564</v>
      </c>
      <c r="H2864" s="157">
        <v>1</v>
      </c>
    </row>
    <row r="2865" spans="1:9" ht="15" customHeight="1" x14ac:dyDescent="0.25">
      <c r="A2865" s="155" t="s">
        <v>299</v>
      </c>
      <c r="B2865" s="155" t="s">
        <v>1021</v>
      </c>
      <c r="C2865" s="155" t="s">
        <v>4584</v>
      </c>
      <c r="D2865" s="155">
        <v>75</v>
      </c>
      <c r="E2865" s="155">
        <v>75</v>
      </c>
      <c r="F2865" s="166">
        <v>41561</v>
      </c>
      <c r="G2865" s="166">
        <v>41563</v>
      </c>
      <c r="H2865" s="157">
        <v>1</v>
      </c>
    </row>
    <row r="2866" spans="1:9" ht="15" customHeight="1" x14ac:dyDescent="0.25">
      <c r="A2866" s="155" t="s">
        <v>559</v>
      </c>
      <c r="B2866" s="155" t="s">
        <v>1560</v>
      </c>
      <c r="C2866" s="155" t="s">
        <v>4585</v>
      </c>
      <c r="D2866" s="155">
        <v>1200</v>
      </c>
      <c r="E2866" s="155">
        <v>1200</v>
      </c>
      <c r="F2866" s="166">
        <v>41561</v>
      </c>
      <c r="G2866" s="166">
        <v>41565</v>
      </c>
      <c r="H2866" s="157">
        <v>1</v>
      </c>
    </row>
    <row r="2867" spans="1:9" ht="15" customHeight="1" x14ac:dyDescent="0.25">
      <c r="A2867" s="155" t="s">
        <v>71</v>
      </c>
      <c r="B2867" s="155" t="s">
        <v>2730</v>
      </c>
      <c r="C2867" s="155" t="s">
        <v>4580</v>
      </c>
      <c r="D2867" s="155">
        <v>26</v>
      </c>
      <c r="E2867" s="155">
        <v>26</v>
      </c>
      <c r="F2867" s="166">
        <v>41561</v>
      </c>
      <c r="G2867" s="166">
        <v>41569</v>
      </c>
      <c r="H2867" s="157">
        <v>1</v>
      </c>
    </row>
    <row r="2868" spans="1:9" ht="15" customHeight="1" x14ac:dyDescent="0.25">
      <c r="A2868" s="155" t="s">
        <v>71</v>
      </c>
      <c r="B2868" s="155" t="s">
        <v>2957</v>
      </c>
      <c r="C2868" s="155" t="s">
        <v>4589</v>
      </c>
      <c r="D2868" s="155">
        <v>6</v>
      </c>
      <c r="E2868" s="155">
        <v>6</v>
      </c>
      <c r="F2868" s="166">
        <v>41561</v>
      </c>
      <c r="G2868" s="166">
        <v>41563</v>
      </c>
      <c r="H2868" s="157">
        <v>1</v>
      </c>
      <c r="I2868" s="192" t="s">
        <v>1696</v>
      </c>
    </row>
    <row r="2869" spans="1:9" ht="15" customHeight="1" x14ac:dyDescent="0.25">
      <c r="A2869" s="155" t="s">
        <v>277</v>
      </c>
      <c r="B2869" s="155" t="s">
        <v>4467</v>
      </c>
      <c r="C2869" s="155" t="s">
        <v>4469</v>
      </c>
      <c r="D2869" s="155">
        <v>25</v>
      </c>
      <c r="E2869" s="155">
        <v>23</v>
      </c>
      <c r="F2869" s="166">
        <v>41561</v>
      </c>
      <c r="G2869" s="166">
        <v>41561</v>
      </c>
      <c r="H2869" s="157">
        <v>1</v>
      </c>
      <c r="I2869" s="192" t="s">
        <v>4590</v>
      </c>
    </row>
    <row r="2870" spans="1:9" ht="15" customHeight="1" x14ac:dyDescent="0.25">
      <c r="A2870" s="155" t="s">
        <v>277</v>
      </c>
      <c r="B2870" s="155" t="s">
        <v>4468</v>
      </c>
      <c r="C2870" s="155" t="s">
        <v>364</v>
      </c>
      <c r="D2870" s="155">
        <v>25</v>
      </c>
      <c r="E2870" s="155">
        <v>23</v>
      </c>
      <c r="F2870" s="166">
        <v>41561</v>
      </c>
      <c r="G2870" s="166">
        <v>41561</v>
      </c>
      <c r="H2870" s="157">
        <v>1</v>
      </c>
      <c r="I2870" s="192" t="s">
        <v>4590</v>
      </c>
    </row>
    <row r="2871" spans="1:9" ht="15" customHeight="1" x14ac:dyDescent="0.25">
      <c r="A2871" s="155" t="s">
        <v>4591</v>
      </c>
      <c r="B2871" s="155" t="s">
        <v>4592</v>
      </c>
      <c r="C2871" s="155" t="s">
        <v>4593</v>
      </c>
      <c r="D2871" s="155">
        <v>100</v>
      </c>
      <c r="E2871" s="155">
        <v>100</v>
      </c>
      <c r="F2871" s="166">
        <v>41562</v>
      </c>
      <c r="G2871" s="166">
        <v>41565</v>
      </c>
      <c r="H2871" s="157">
        <v>1</v>
      </c>
    </row>
    <row r="2872" spans="1:9" ht="15" customHeight="1" x14ac:dyDescent="0.25">
      <c r="A2872" s="155" t="s">
        <v>719</v>
      </c>
      <c r="B2872" s="155" t="s">
        <v>720</v>
      </c>
      <c r="C2872" s="155" t="s">
        <v>4594</v>
      </c>
      <c r="D2872" s="155">
        <v>200</v>
      </c>
      <c r="E2872" s="155">
        <v>200</v>
      </c>
      <c r="F2872" s="166">
        <v>41562</v>
      </c>
      <c r="G2872" s="166">
        <v>41569</v>
      </c>
      <c r="H2872" s="157">
        <v>1</v>
      </c>
    </row>
    <row r="2873" spans="1:9" ht="15" customHeight="1" x14ac:dyDescent="0.25">
      <c r="A2873" s="155" t="s">
        <v>78</v>
      </c>
      <c r="B2873" s="155" t="s">
        <v>4595</v>
      </c>
      <c r="C2873" s="155" t="s">
        <v>4596</v>
      </c>
      <c r="D2873" s="155">
        <v>2</v>
      </c>
      <c r="E2873" s="155">
        <v>2</v>
      </c>
      <c r="F2873" s="166">
        <v>41562</v>
      </c>
      <c r="G2873" s="166">
        <v>41564</v>
      </c>
      <c r="H2873" s="157">
        <v>1</v>
      </c>
    </row>
    <row r="2874" spans="1:9" ht="15" customHeight="1" x14ac:dyDescent="0.25">
      <c r="A2874" s="155" t="s">
        <v>4597</v>
      </c>
      <c r="B2874" s="155" t="s">
        <v>4598</v>
      </c>
      <c r="C2874" s="155" t="s">
        <v>4599</v>
      </c>
      <c r="D2874" s="155">
        <v>30</v>
      </c>
      <c r="E2874" s="155">
        <v>30</v>
      </c>
      <c r="F2874" s="166">
        <v>41562</v>
      </c>
      <c r="G2874" s="166">
        <v>41568</v>
      </c>
      <c r="H2874" s="157">
        <v>1</v>
      </c>
      <c r="I2874" s="192" t="s">
        <v>4600</v>
      </c>
    </row>
    <row r="2875" spans="1:9" ht="15" customHeight="1" x14ac:dyDescent="0.25">
      <c r="A2875" s="155" t="s">
        <v>71</v>
      </c>
      <c r="B2875" s="155" t="s">
        <v>1696</v>
      </c>
      <c r="C2875" s="155" t="s">
        <v>4601</v>
      </c>
      <c r="D2875" s="155">
        <v>1</v>
      </c>
      <c r="E2875" s="155">
        <v>1</v>
      </c>
      <c r="F2875" s="166">
        <v>41562</v>
      </c>
      <c r="G2875" s="166">
        <v>41561</v>
      </c>
      <c r="H2875" s="157">
        <v>1</v>
      </c>
    </row>
    <row r="2876" spans="1:9" ht="15" customHeight="1" x14ac:dyDescent="0.25">
      <c r="A2876" s="155" t="s">
        <v>492</v>
      </c>
      <c r="B2876" s="155" t="s">
        <v>4602</v>
      </c>
      <c r="C2876" s="155" t="s">
        <v>4603</v>
      </c>
      <c r="D2876" s="155">
        <v>125</v>
      </c>
      <c r="E2876" s="155">
        <v>125</v>
      </c>
      <c r="F2876" s="166">
        <v>41563</v>
      </c>
      <c r="G2876" s="166">
        <v>41565</v>
      </c>
      <c r="H2876" s="157">
        <v>1</v>
      </c>
    </row>
    <row r="2877" spans="1:9" ht="15" customHeight="1" x14ac:dyDescent="0.25">
      <c r="A2877" s="155" t="s">
        <v>1474</v>
      </c>
      <c r="B2877" s="155" t="s">
        <v>345</v>
      </c>
      <c r="C2877" s="155" t="s">
        <v>4604</v>
      </c>
      <c r="D2877" s="155">
        <v>75</v>
      </c>
      <c r="E2877" s="155">
        <v>75</v>
      </c>
      <c r="F2877" s="166">
        <v>41563</v>
      </c>
      <c r="G2877" s="166">
        <v>41568</v>
      </c>
      <c r="H2877" s="157">
        <v>1</v>
      </c>
    </row>
    <row r="2878" spans="1:9" ht="15" customHeight="1" x14ac:dyDescent="0.25">
      <c r="A2878" s="155" t="s">
        <v>4605</v>
      </c>
      <c r="B2878" s="155" t="s">
        <v>3602</v>
      </c>
      <c r="C2878" s="155" t="s">
        <v>4606</v>
      </c>
      <c r="D2878" s="155">
        <v>50</v>
      </c>
      <c r="E2878" s="155">
        <v>50</v>
      </c>
      <c r="F2878" s="166">
        <v>41564</v>
      </c>
      <c r="G2878" s="166">
        <v>41568</v>
      </c>
      <c r="H2878" s="157">
        <v>1</v>
      </c>
    </row>
    <row r="2879" spans="1:9" ht="15" customHeight="1" x14ac:dyDescent="0.25">
      <c r="A2879" s="155" t="s">
        <v>2714</v>
      </c>
      <c r="B2879" s="155" t="s">
        <v>143</v>
      </c>
      <c r="C2879" s="155" t="s">
        <v>4607</v>
      </c>
      <c r="D2879" s="155">
        <v>500</v>
      </c>
      <c r="E2879" s="155">
        <v>501</v>
      </c>
      <c r="F2879" s="166">
        <v>41564</v>
      </c>
      <c r="G2879" s="166">
        <v>41568</v>
      </c>
      <c r="H2879" s="157">
        <v>1</v>
      </c>
      <c r="I2879" s="192" t="s">
        <v>4611</v>
      </c>
    </row>
    <row r="2880" spans="1:9" ht="15" customHeight="1" x14ac:dyDescent="0.25">
      <c r="A2880" s="155" t="s">
        <v>2714</v>
      </c>
      <c r="B2880" s="155" t="s">
        <v>3594</v>
      </c>
      <c r="C2880" s="155" t="s">
        <v>364</v>
      </c>
      <c r="D2880" s="155">
        <v>500</v>
      </c>
      <c r="E2880" s="155">
        <v>500</v>
      </c>
      <c r="F2880" s="166">
        <v>41564</v>
      </c>
      <c r="G2880" s="166">
        <v>41568</v>
      </c>
      <c r="H2880" s="157">
        <v>1</v>
      </c>
    </row>
    <row r="2881" spans="1:9" ht="15" customHeight="1" x14ac:dyDescent="0.25">
      <c r="A2881" s="155" t="s">
        <v>630</v>
      </c>
      <c r="B2881" s="155" t="s">
        <v>149</v>
      </c>
      <c r="C2881" s="155" t="s">
        <v>4608</v>
      </c>
      <c r="D2881" s="155">
        <v>50</v>
      </c>
      <c r="E2881" s="155">
        <v>50</v>
      </c>
      <c r="F2881" s="166">
        <v>41564</v>
      </c>
      <c r="G2881" s="166">
        <v>41568</v>
      </c>
      <c r="H2881" s="157">
        <v>1</v>
      </c>
    </row>
    <row r="2882" spans="1:9" ht="15" customHeight="1" x14ac:dyDescent="0.25">
      <c r="A2882" s="155" t="s">
        <v>71</v>
      </c>
      <c r="B2882" s="155" t="s">
        <v>1550</v>
      </c>
      <c r="C2882" s="155" t="s">
        <v>4609</v>
      </c>
      <c r="D2882" s="155">
        <v>5</v>
      </c>
      <c r="E2882" s="155">
        <v>5</v>
      </c>
      <c r="F2882" s="166">
        <v>41564</v>
      </c>
      <c r="G2882" s="166">
        <v>41572</v>
      </c>
      <c r="H2882" s="157">
        <v>1</v>
      </c>
    </row>
    <row r="2883" spans="1:9" ht="15" customHeight="1" x14ac:dyDescent="0.25">
      <c r="A2883" s="155" t="s">
        <v>39</v>
      </c>
      <c r="B2883" s="155" t="s">
        <v>922</v>
      </c>
      <c r="C2883" s="155" t="s">
        <v>4610</v>
      </c>
      <c r="D2883" s="155">
        <v>200</v>
      </c>
      <c r="E2883" s="155">
        <v>200</v>
      </c>
      <c r="F2883" s="166">
        <v>41564</v>
      </c>
      <c r="G2883" s="166">
        <v>41570</v>
      </c>
      <c r="H2883" s="157">
        <v>1</v>
      </c>
    </row>
    <row r="2884" spans="1:9" ht="15" customHeight="1" x14ac:dyDescent="0.25">
      <c r="A2884" s="155" t="s">
        <v>230</v>
      </c>
      <c r="B2884" s="155" t="s">
        <v>4253</v>
      </c>
      <c r="C2884" s="155" t="s">
        <v>4612</v>
      </c>
      <c r="D2884" s="155">
        <v>100</v>
      </c>
      <c r="E2884" s="155">
        <v>100</v>
      </c>
      <c r="F2884" s="166">
        <v>41564</v>
      </c>
      <c r="G2884" s="166">
        <v>41570</v>
      </c>
      <c r="H2884" s="157">
        <v>1</v>
      </c>
    </row>
    <row r="2885" spans="1:9" ht="15" customHeight="1" x14ac:dyDescent="0.25">
      <c r="A2885" s="155" t="s">
        <v>158</v>
      </c>
      <c r="B2885" s="155" t="s">
        <v>1707</v>
      </c>
      <c r="C2885" s="155" t="s">
        <v>4613</v>
      </c>
      <c r="D2885" s="155">
        <v>5</v>
      </c>
      <c r="E2885" s="155">
        <v>5</v>
      </c>
      <c r="F2885" s="166">
        <v>41565</v>
      </c>
      <c r="G2885" s="166">
        <v>41568</v>
      </c>
      <c r="H2885" s="157">
        <v>1</v>
      </c>
    </row>
    <row r="2886" spans="1:9" ht="15" customHeight="1" x14ac:dyDescent="0.25">
      <c r="A2886" s="155" t="s">
        <v>158</v>
      </c>
      <c r="B2886" s="155" t="s">
        <v>164</v>
      </c>
      <c r="C2886" s="155" t="s">
        <v>4614</v>
      </c>
      <c r="D2886" s="155">
        <v>6</v>
      </c>
      <c r="E2886" s="155">
        <v>6</v>
      </c>
      <c r="F2886" s="166">
        <v>41565</v>
      </c>
      <c r="G2886" s="166">
        <v>41568</v>
      </c>
      <c r="H2886" s="157">
        <v>1</v>
      </c>
    </row>
    <row r="2887" spans="1:9" ht="15" customHeight="1" x14ac:dyDescent="0.25">
      <c r="A2887" s="155" t="s">
        <v>71</v>
      </c>
      <c r="B2887" s="155" t="s">
        <v>154</v>
      </c>
      <c r="C2887" s="155" t="s">
        <v>4615</v>
      </c>
      <c r="D2887" s="155">
        <v>5</v>
      </c>
      <c r="E2887" s="155">
        <v>5</v>
      </c>
      <c r="F2887" s="166">
        <v>41565</v>
      </c>
      <c r="G2887" s="166">
        <v>41571</v>
      </c>
      <c r="H2887" s="157">
        <v>1</v>
      </c>
    </row>
    <row r="2888" spans="1:9" ht="15" customHeight="1" x14ac:dyDescent="0.25">
      <c r="A2888" s="155" t="s">
        <v>979</v>
      </c>
      <c r="B2888" s="155" t="s">
        <v>4616</v>
      </c>
      <c r="C2888" s="155" t="s">
        <v>4617</v>
      </c>
      <c r="D2888" s="155">
        <v>100</v>
      </c>
      <c r="E2888" s="155">
        <v>100</v>
      </c>
      <c r="F2888" s="166">
        <v>41565</v>
      </c>
      <c r="G2888" s="166">
        <v>41565</v>
      </c>
      <c r="H2888" s="157">
        <v>1</v>
      </c>
      <c r="I2888" s="192" t="s">
        <v>2151</v>
      </c>
    </row>
    <row r="2889" spans="1:9" ht="15" customHeight="1" x14ac:dyDescent="0.25">
      <c r="A2889" s="155" t="s">
        <v>3447</v>
      </c>
      <c r="B2889" s="155" t="s">
        <v>3448</v>
      </c>
      <c r="C2889" s="155" t="s">
        <v>4618</v>
      </c>
      <c r="D2889" s="155">
        <v>248</v>
      </c>
      <c r="E2889" s="155">
        <v>248</v>
      </c>
      <c r="F2889" s="166">
        <v>41565</v>
      </c>
      <c r="G2889" s="166">
        <v>41570</v>
      </c>
      <c r="H2889" s="157">
        <v>1</v>
      </c>
    </row>
    <row r="2890" spans="1:9" ht="15" customHeight="1" x14ac:dyDescent="0.25">
      <c r="A2890" s="155" t="s">
        <v>2073</v>
      </c>
      <c r="B2890" s="155" t="s">
        <v>2071</v>
      </c>
      <c r="C2890" s="155" t="s">
        <v>4619</v>
      </c>
      <c r="D2890" s="155">
        <v>10</v>
      </c>
      <c r="E2890" s="155">
        <v>10</v>
      </c>
      <c r="F2890" s="166">
        <v>41568</v>
      </c>
      <c r="G2890" s="166">
        <v>41576</v>
      </c>
      <c r="H2890" s="157">
        <v>1</v>
      </c>
    </row>
    <row r="2891" spans="1:9" ht="15" customHeight="1" x14ac:dyDescent="0.25">
      <c r="A2891" s="155" t="s">
        <v>36</v>
      </c>
      <c r="B2891" s="155" t="s">
        <v>1629</v>
      </c>
      <c r="C2891" s="155" t="s">
        <v>4619</v>
      </c>
      <c r="D2891" s="155">
        <v>20</v>
      </c>
      <c r="E2891" s="155">
        <v>20</v>
      </c>
      <c r="F2891" s="166">
        <v>41568</v>
      </c>
      <c r="G2891" s="166">
        <v>41576</v>
      </c>
      <c r="H2891" s="157">
        <v>1</v>
      </c>
    </row>
    <row r="2892" spans="1:9" ht="15" customHeight="1" x14ac:dyDescent="0.25">
      <c r="A2892" s="155" t="s">
        <v>36</v>
      </c>
      <c r="B2892" s="155" t="s">
        <v>1630</v>
      </c>
      <c r="C2892" s="155" t="s">
        <v>364</v>
      </c>
      <c r="D2892" s="155">
        <v>20</v>
      </c>
      <c r="E2892" s="155">
        <v>20</v>
      </c>
      <c r="F2892" s="166">
        <v>41568</v>
      </c>
      <c r="G2892" s="166">
        <v>41576</v>
      </c>
      <c r="H2892" s="157">
        <v>1</v>
      </c>
    </row>
    <row r="2893" spans="1:9" ht="15" customHeight="1" x14ac:dyDescent="0.25">
      <c r="A2893" s="155" t="s">
        <v>36</v>
      </c>
      <c r="B2893" s="155" t="s">
        <v>1631</v>
      </c>
      <c r="C2893" s="155" t="s">
        <v>161</v>
      </c>
      <c r="D2893" s="155">
        <v>20</v>
      </c>
      <c r="E2893" s="155">
        <v>20</v>
      </c>
      <c r="F2893" s="166">
        <v>41568</v>
      </c>
      <c r="G2893" s="166">
        <v>41576</v>
      </c>
      <c r="H2893" s="157">
        <v>1</v>
      </c>
    </row>
    <row r="2894" spans="1:9" ht="15" customHeight="1" x14ac:dyDescent="0.25">
      <c r="A2894" s="155" t="s">
        <v>71</v>
      </c>
      <c r="B2894" s="155" t="s">
        <v>102</v>
      </c>
      <c r="C2894" s="155" t="s">
        <v>4620</v>
      </c>
      <c r="D2894" s="155">
        <v>10</v>
      </c>
      <c r="E2894" s="155">
        <v>10</v>
      </c>
      <c r="F2894" s="166">
        <v>41568</v>
      </c>
      <c r="G2894" s="166">
        <v>41572</v>
      </c>
      <c r="H2894" s="157">
        <v>1</v>
      </c>
    </row>
    <row r="2895" spans="1:9" ht="15" customHeight="1" x14ac:dyDescent="0.25">
      <c r="A2895" s="155" t="s">
        <v>145</v>
      </c>
      <c r="B2895" s="155" t="s">
        <v>1044</v>
      </c>
      <c r="C2895" s="155" t="s">
        <v>4621</v>
      </c>
      <c r="D2895" s="155">
        <v>10</v>
      </c>
      <c r="E2895" s="155">
        <v>10</v>
      </c>
      <c r="F2895" s="166">
        <v>41568</v>
      </c>
      <c r="G2895" s="166">
        <v>41572</v>
      </c>
      <c r="H2895" s="157">
        <v>1</v>
      </c>
    </row>
    <row r="2896" spans="1:9" ht="15" customHeight="1" x14ac:dyDescent="0.25">
      <c r="A2896" s="155" t="s">
        <v>145</v>
      </c>
      <c r="B2896" s="155" t="s">
        <v>4622</v>
      </c>
      <c r="C2896" s="155" t="s">
        <v>4623</v>
      </c>
      <c r="D2896" s="155">
        <v>250</v>
      </c>
      <c r="E2896" s="155">
        <v>256</v>
      </c>
      <c r="F2896" s="166">
        <v>41568</v>
      </c>
      <c r="G2896" s="166">
        <v>41572</v>
      </c>
      <c r="H2896" s="157">
        <v>1</v>
      </c>
    </row>
    <row r="2897" spans="1:9" ht="15" customHeight="1" x14ac:dyDescent="0.25">
      <c r="A2897" s="155" t="s">
        <v>4072</v>
      </c>
      <c r="B2897" s="155" t="s">
        <v>4073</v>
      </c>
      <c r="C2897" s="155" t="s">
        <v>4624</v>
      </c>
      <c r="D2897" s="155">
        <v>5</v>
      </c>
      <c r="E2897" s="155">
        <v>5</v>
      </c>
      <c r="F2897" s="166">
        <v>41568</v>
      </c>
      <c r="G2897" s="166">
        <v>41570</v>
      </c>
      <c r="H2897" s="157">
        <v>1</v>
      </c>
    </row>
    <row r="2898" spans="1:9" ht="15" customHeight="1" x14ac:dyDescent="0.25">
      <c r="A2898" s="155" t="s">
        <v>286</v>
      </c>
      <c r="B2898" s="155" t="s">
        <v>4206</v>
      </c>
      <c r="C2898" s="155" t="s">
        <v>4625</v>
      </c>
      <c r="D2898" s="155">
        <v>50</v>
      </c>
      <c r="E2898" s="155">
        <v>50</v>
      </c>
      <c r="F2898" s="166">
        <v>41569</v>
      </c>
      <c r="G2898" s="166">
        <v>41575</v>
      </c>
      <c r="H2898" s="157">
        <v>1</v>
      </c>
    </row>
    <row r="2899" spans="1:9" ht="15" customHeight="1" x14ac:dyDescent="0.25">
      <c r="A2899" s="155" t="s">
        <v>71</v>
      </c>
      <c r="B2899" s="155" t="s">
        <v>102</v>
      </c>
      <c r="C2899" s="155" t="s">
        <v>4626</v>
      </c>
      <c r="D2899" s="155">
        <v>5</v>
      </c>
      <c r="E2899" s="155">
        <v>5</v>
      </c>
      <c r="F2899" s="166">
        <v>41569</v>
      </c>
      <c r="G2899" s="166">
        <v>41577</v>
      </c>
      <c r="H2899" s="157">
        <v>1</v>
      </c>
    </row>
    <row r="2900" spans="1:9" ht="15" customHeight="1" x14ac:dyDescent="0.25">
      <c r="A2900" s="155" t="s">
        <v>71</v>
      </c>
      <c r="B2900" s="155" t="s">
        <v>74</v>
      </c>
      <c r="C2900" s="155" t="s">
        <v>364</v>
      </c>
      <c r="D2900" s="155">
        <v>25</v>
      </c>
      <c r="E2900" s="155">
        <v>25</v>
      </c>
      <c r="F2900" s="166">
        <v>41569</v>
      </c>
      <c r="G2900" s="166">
        <v>41577</v>
      </c>
      <c r="H2900" s="157">
        <v>1</v>
      </c>
    </row>
    <row r="2901" spans="1:9" ht="15" customHeight="1" x14ac:dyDescent="0.25">
      <c r="A2901" s="155" t="s">
        <v>394</v>
      </c>
      <c r="B2901" s="155" t="s">
        <v>1945</v>
      </c>
      <c r="C2901" s="155" t="s">
        <v>4627</v>
      </c>
      <c r="D2901" s="155">
        <v>25</v>
      </c>
      <c r="E2901" s="155">
        <v>25</v>
      </c>
      <c r="F2901" s="166">
        <v>41569</v>
      </c>
      <c r="G2901" s="166">
        <v>41569</v>
      </c>
      <c r="H2901" s="157">
        <v>1</v>
      </c>
    </row>
    <row r="2902" spans="1:9" ht="15" customHeight="1" x14ac:dyDescent="0.25">
      <c r="A2902" s="155" t="s">
        <v>145</v>
      </c>
      <c r="B2902" s="155" t="s">
        <v>1008</v>
      </c>
      <c r="C2902" s="155" t="s">
        <v>4628</v>
      </c>
      <c r="D2902" s="155">
        <v>200</v>
      </c>
      <c r="E2902" s="155">
        <v>200</v>
      </c>
      <c r="F2902" s="166">
        <v>41569</v>
      </c>
      <c r="G2902" s="166">
        <v>41570</v>
      </c>
      <c r="H2902" s="157">
        <v>1</v>
      </c>
    </row>
    <row r="2903" spans="1:9" ht="15" customHeight="1" x14ac:dyDescent="0.25">
      <c r="A2903" s="155" t="s">
        <v>230</v>
      </c>
      <c r="B2903" s="155" t="s">
        <v>4253</v>
      </c>
      <c r="C2903" s="155" t="s">
        <v>4629</v>
      </c>
      <c r="D2903" s="155">
        <v>200</v>
      </c>
      <c r="E2903" s="155">
        <v>100</v>
      </c>
      <c r="F2903" s="166">
        <v>41569</v>
      </c>
      <c r="G2903" s="166">
        <v>41577</v>
      </c>
      <c r="H2903" s="157">
        <v>1</v>
      </c>
      <c r="I2903" s="192" t="s">
        <v>4630</v>
      </c>
    </row>
    <row r="2904" spans="1:9" ht="15" customHeight="1" x14ac:dyDescent="0.25">
      <c r="A2904" s="155" t="s">
        <v>4635</v>
      </c>
      <c r="B2904" s="155" t="s">
        <v>4636</v>
      </c>
      <c r="C2904" s="155" t="s">
        <v>4637</v>
      </c>
      <c r="D2904" s="155">
        <v>100</v>
      </c>
      <c r="E2904" s="155">
        <v>3</v>
      </c>
      <c r="F2904" s="166">
        <v>41569</v>
      </c>
      <c r="G2904" s="166">
        <v>41579</v>
      </c>
      <c r="H2904" s="157">
        <v>1</v>
      </c>
      <c r="I2904" s="192" t="s">
        <v>4565</v>
      </c>
    </row>
    <row r="2905" spans="1:9" ht="15" customHeight="1" x14ac:dyDescent="0.25">
      <c r="A2905" s="155" t="s">
        <v>1667</v>
      </c>
      <c r="B2905" s="155" t="s">
        <v>1898</v>
      </c>
      <c r="C2905" s="155" t="s">
        <v>4638</v>
      </c>
      <c r="D2905" s="155">
        <v>102</v>
      </c>
      <c r="E2905" s="155">
        <v>102</v>
      </c>
      <c r="F2905" s="166">
        <v>41570</v>
      </c>
      <c r="G2905" s="166">
        <v>41575</v>
      </c>
      <c r="H2905" s="157">
        <v>1</v>
      </c>
    </row>
    <row r="2906" spans="1:9" ht="15" customHeight="1" x14ac:dyDescent="0.25">
      <c r="A2906" s="155" t="s">
        <v>3481</v>
      </c>
      <c r="B2906" s="155" t="s">
        <v>149</v>
      </c>
      <c r="C2906" s="155" t="s">
        <v>4639</v>
      </c>
      <c r="D2906" s="155">
        <v>30</v>
      </c>
      <c r="E2906" s="155">
        <v>30</v>
      </c>
      <c r="F2906" s="166">
        <v>41570</v>
      </c>
      <c r="G2906" s="166">
        <v>41576</v>
      </c>
      <c r="H2906" s="157">
        <v>1</v>
      </c>
    </row>
    <row r="2907" spans="1:9" ht="15" customHeight="1" x14ac:dyDescent="0.25">
      <c r="A2907" s="155" t="s">
        <v>3481</v>
      </c>
      <c r="B2907" s="155" t="s">
        <v>255</v>
      </c>
      <c r="C2907" s="155" t="s">
        <v>316</v>
      </c>
      <c r="D2907" s="155">
        <v>100</v>
      </c>
      <c r="E2907" s="155">
        <v>100</v>
      </c>
      <c r="F2907" s="166">
        <v>41570</v>
      </c>
      <c r="G2907" s="166">
        <v>41576</v>
      </c>
      <c r="H2907" s="157">
        <v>1</v>
      </c>
    </row>
    <row r="2908" spans="1:9" ht="15" customHeight="1" x14ac:dyDescent="0.25">
      <c r="A2908" s="155" t="s">
        <v>899</v>
      </c>
      <c r="B2908" s="155" t="s">
        <v>339</v>
      </c>
      <c r="C2908" s="155" t="s">
        <v>4640</v>
      </c>
      <c r="D2908" s="155">
        <v>10</v>
      </c>
      <c r="E2908" s="155">
        <v>10</v>
      </c>
      <c r="F2908" s="166">
        <v>41570</v>
      </c>
      <c r="G2908" s="166">
        <v>41577</v>
      </c>
      <c r="H2908" s="157">
        <v>1</v>
      </c>
    </row>
    <row r="2909" spans="1:9" ht="15" customHeight="1" x14ac:dyDescent="0.25">
      <c r="A2909" s="155" t="s">
        <v>65</v>
      </c>
      <c r="B2909" s="155" t="s">
        <v>1501</v>
      </c>
      <c r="C2909" s="155" t="s">
        <v>4641</v>
      </c>
      <c r="D2909" s="155">
        <v>250</v>
      </c>
      <c r="E2909" s="155">
        <v>250</v>
      </c>
      <c r="F2909" s="166">
        <v>41570</v>
      </c>
      <c r="G2909" s="166">
        <v>41579</v>
      </c>
      <c r="H2909" s="157">
        <v>1</v>
      </c>
    </row>
    <row r="2910" spans="1:9" ht="15" customHeight="1" x14ac:dyDescent="0.25">
      <c r="A2910" s="155" t="s">
        <v>145</v>
      </c>
      <c r="B2910" s="155" t="s">
        <v>1076</v>
      </c>
      <c r="C2910" s="155" t="s">
        <v>4642</v>
      </c>
      <c r="D2910" s="155">
        <v>50</v>
      </c>
      <c r="E2910" s="155">
        <v>50</v>
      </c>
      <c r="F2910" s="166">
        <v>41570</v>
      </c>
      <c r="G2910" s="166">
        <v>41572</v>
      </c>
      <c r="H2910" s="157">
        <v>1</v>
      </c>
    </row>
    <row r="2911" spans="1:9" ht="15" customHeight="1" x14ac:dyDescent="0.25">
      <c r="A2911" s="155" t="s">
        <v>286</v>
      </c>
      <c r="B2911" s="155" t="s">
        <v>4643</v>
      </c>
      <c r="C2911" s="155" t="s">
        <v>4644</v>
      </c>
      <c r="D2911" s="155">
        <v>25</v>
      </c>
      <c r="E2911" s="155">
        <v>25</v>
      </c>
      <c r="F2911" s="166">
        <v>41570</v>
      </c>
      <c r="G2911" s="166">
        <v>41571</v>
      </c>
      <c r="H2911" s="157">
        <v>1</v>
      </c>
    </row>
    <row r="2912" spans="1:9" ht="15" customHeight="1" x14ac:dyDescent="0.25">
      <c r="A2912" s="155" t="s">
        <v>520</v>
      </c>
      <c r="B2912" s="155" t="s">
        <v>2432</v>
      </c>
      <c r="C2912" s="155" t="s">
        <v>4645</v>
      </c>
      <c r="D2912" s="155">
        <v>130</v>
      </c>
      <c r="E2912" s="155">
        <v>130</v>
      </c>
      <c r="F2912" s="166">
        <v>41570</v>
      </c>
      <c r="G2912" s="166">
        <v>41576</v>
      </c>
      <c r="H2912" s="157">
        <v>1</v>
      </c>
    </row>
    <row r="2913" spans="1:9" ht="15" customHeight="1" x14ac:dyDescent="0.25">
      <c r="A2913" s="155" t="s">
        <v>520</v>
      </c>
      <c r="B2913" s="155" t="s">
        <v>1267</v>
      </c>
      <c r="C2913" s="155" t="s">
        <v>4646</v>
      </c>
      <c r="D2913" s="155">
        <v>500</v>
      </c>
      <c r="E2913" s="155">
        <v>500</v>
      </c>
      <c r="F2913" s="166">
        <v>41575</v>
      </c>
      <c r="G2913" s="166">
        <v>41579</v>
      </c>
      <c r="H2913" s="157">
        <v>1</v>
      </c>
      <c r="I2913" s="192" t="s">
        <v>4647</v>
      </c>
    </row>
    <row r="2914" spans="1:9" ht="15" customHeight="1" x14ac:dyDescent="0.25">
      <c r="A2914" s="155" t="s">
        <v>251</v>
      </c>
      <c r="B2914" s="155" t="s">
        <v>4648</v>
      </c>
      <c r="C2914" s="155" t="s">
        <v>4649</v>
      </c>
      <c r="D2914" s="155">
        <v>10</v>
      </c>
      <c r="E2914" s="155">
        <v>10</v>
      </c>
      <c r="F2914" s="166">
        <v>41575</v>
      </c>
      <c r="G2914" s="166">
        <v>41579</v>
      </c>
      <c r="H2914" s="157">
        <v>1</v>
      </c>
    </row>
    <row r="2915" spans="1:9" ht="15" customHeight="1" x14ac:dyDescent="0.25">
      <c r="A2915" s="155" t="s">
        <v>4591</v>
      </c>
      <c r="B2915" s="155" t="s">
        <v>4650</v>
      </c>
      <c r="C2915" s="155" t="s">
        <v>4651</v>
      </c>
      <c r="D2915" s="155">
        <v>100</v>
      </c>
      <c r="E2915" s="155">
        <v>100</v>
      </c>
      <c r="F2915" s="166">
        <v>41575</v>
      </c>
      <c r="G2915" s="166">
        <v>41576</v>
      </c>
      <c r="H2915" s="157">
        <v>1</v>
      </c>
    </row>
    <row r="2916" spans="1:9" ht="15" customHeight="1" x14ac:dyDescent="0.25">
      <c r="A2916" s="155" t="s">
        <v>36</v>
      </c>
      <c r="B2916" s="155" t="s">
        <v>2602</v>
      </c>
      <c r="C2916" s="155" t="s">
        <v>4652</v>
      </c>
      <c r="D2916" s="155">
        <v>50</v>
      </c>
      <c r="E2916" s="155">
        <v>50</v>
      </c>
      <c r="F2916" s="166">
        <v>41575</v>
      </c>
      <c r="G2916" s="166">
        <v>41578</v>
      </c>
      <c r="H2916" s="157">
        <v>1</v>
      </c>
    </row>
    <row r="2917" spans="1:9" ht="15" customHeight="1" x14ac:dyDescent="0.25">
      <c r="A2917" s="155" t="s">
        <v>36</v>
      </c>
      <c r="B2917" s="155" t="s">
        <v>4653</v>
      </c>
      <c r="C2917" s="155" t="s">
        <v>59</v>
      </c>
      <c r="D2917" s="155">
        <v>50</v>
      </c>
      <c r="E2917" s="155">
        <v>50</v>
      </c>
      <c r="F2917" s="166">
        <v>41575</v>
      </c>
      <c r="G2917" s="166">
        <v>41578</v>
      </c>
      <c r="H2917" s="157">
        <v>1</v>
      </c>
    </row>
    <row r="2918" spans="1:9" ht="15" customHeight="1" x14ac:dyDescent="0.25">
      <c r="A2918" s="155" t="s">
        <v>4654</v>
      </c>
      <c r="B2918" s="155" t="s">
        <v>4655</v>
      </c>
      <c r="C2918" s="155" t="s">
        <v>4166</v>
      </c>
      <c r="D2918" s="155">
        <v>20</v>
      </c>
      <c r="E2918" s="155">
        <v>20</v>
      </c>
      <c r="F2918" s="166">
        <v>41575</v>
      </c>
      <c r="G2918" s="166">
        <v>41582</v>
      </c>
      <c r="H2918" s="157">
        <v>1</v>
      </c>
    </row>
    <row r="2919" spans="1:9" ht="15" customHeight="1" x14ac:dyDescent="0.25">
      <c r="A2919" s="155" t="s">
        <v>731</v>
      </c>
      <c r="B2919" s="155" t="s">
        <v>295</v>
      </c>
      <c r="C2919" s="155" t="s">
        <v>4656</v>
      </c>
      <c r="D2919" s="155">
        <v>25</v>
      </c>
      <c r="E2919" s="155">
        <v>25</v>
      </c>
      <c r="F2919" s="166">
        <v>41575</v>
      </c>
      <c r="G2919" s="166">
        <v>41577</v>
      </c>
      <c r="H2919" s="157">
        <v>1</v>
      </c>
    </row>
    <row r="2920" spans="1:9" ht="15" customHeight="1" x14ac:dyDescent="0.25">
      <c r="A2920" s="155" t="s">
        <v>4605</v>
      </c>
      <c r="B2920" s="155" t="s">
        <v>4505</v>
      </c>
      <c r="C2920" s="155" t="s">
        <v>4657</v>
      </c>
      <c r="D2920" s="155">
        <v>25</v>
      </c>
      <c r="E2920" s="155">
        <v>25</v>
      </c>
      <c r="F2920" s="166">
        <v>41575</v>
      </c>
      <c r="G2920" s="166">
        <v>41577</v>
      </c>
      <c r="H2920" s="157">
        <v>1</v>
      </c>
    </row>
    <row r="2921" spans="1:9" ht="15" customHeight="1" x14ac:dyDescent="0.25">
      <c r="A2921" s="155" t="s">
        <v>3494</v>
      </c>
      <c r="B2921" s="155" t="s">
        <v>949</v>
      </c>
      <c r="C2921" s="155" t="s">
        <v>4658</v>
      </c>
      <c r="D2921" s="155">
        <v>25</v>
      </c>
      <c r="E2921" s="155">
        <v>25</v>
      </c>
      <c r="F2921" s="166">
        <v>41575</v>
      </c>
      <c r="G2921" s="166">
        <v>41583</v>
      </c>
      <c r="H2921" s="157">
        <v>1</v>
      </c>
    </row>
    <row r="2922" spans="1:9" ht="15" customHeight="1" x14ac:dyDescent="0.25">
      <c r="A2922" s="155" t="s">
        <v>4635</v>
      </c>
      <c r="B2922" s="155" t="s">
        <v>4660</v>
      </c>
      <c r="C2922" s="155" t="s">
        <v>4637</v>
      </c>
      <c r="D2922" s="155">
        <v>250</v>
      </c>
      <c r="E2922" s="155">
        <v>247</v>
      </c>
      <c r="F2922" s="166">
        <v>41576</v>
      </c>
      <c r="G2922" s="166">
        <v>41579</v>
      </c>
      <c r="H2922" s="157">
        <v>1</v>
      </c>
      <c r="I2922" s="192" t="s">
        <v>4661</v>
      </c>
    </row>
    <row r="2923" spans="1:9" ht="15" customHeight="1" x14ac:dyDescent="0.25">
      <c r="A2923" s="155" t="s">
        <v>71</v>
      </c>
      <c r="B2923" s="155" t="s">
        <v>167</v>
      </c>
      <c r="C2923" s="155" t="s">
        <v>4662</v>
      </c>
      <c r="D2923" s="155">
        <v>25</v>
      </c>
      <c r="E2923" s="155">
        <v>25</v>
      </c>
      <c r="F2923" s="166">
        <v>41576</v>
      </c>
      <c r="G2923" s="166">
        <v>41586</v>
      </c>
      <c r="H2923" s="157">
        <v>1</v>
      </c>
    </row>
    <row r="2924" spans="1:9" ht="15" customHeight="1" x14ac:dyDescent="0.25">
      <c r="A2924" s="155" t="s">
        <v>4654</v>
      </c>
      <c r="B2924" s="155" t="s">
        <v>4663</v>
      </c>
      <c r="C2924" s="155" t="s">
        <v>4664</v>
      </c>
      <c r="D2924" s="155">
        <v>48</v>
      </c>
      <c r="E2924" s="155">
        <v>48</v>
      </c>
      <c r="F2924" s="166">
        <v>41576</v>
      </c>
      <c r="G2924" s="166">
        <v>41577</v>
      </c>
      <c r="H2924" s="157">
        <v>1</v>
      </c>
    </row>
    <row r="2925" spans="1:9" ht="15" customHeight="1" x14ac:dyDescent="0.25">
      <c r="A2925" s="155" t="s">
        <v>71</v>
      </c>
      <c r="B2925" s="155" t="s">
        <v>74</v>
      </c>
      <c r="C2925" s="155" t="s">
        <v>4665</v>
      </c>
      <c r="D2925" s="155">
        <v>25</v>
      </c>
      <c r="E2925" s="155">
        <v>25</v>
      </c>
      <c r="F2925" s="166">
        <v>41576</v>
      </c>
      <c r="G2925" s="166">
        <v>41589</v>
      </c>
      <c r="H2925" s="157">
        <v>1</v>
      </c>
    </row>
    <row r="2926" spans="1:9" ht="15" customHeight="1" x14ac:dyDescent="0.25">
      <c r="A2926" s="155" t="s">
        <v>4666</v>
      </c>
      <c r="B2926" s="155" t="s">
        <v>4667</v>
      </c>
      <c r="C2926" s="155" t="s">
        <v>4668</v>
      </c>
      <c r="D2926" s="155">
        <v>250</v>
      </c>
      <c r="E2926" s="155">
        <v>30</v>
      </c>
      <c r="F2926" s="166">
        <v>41576</v>
      </c>
      <c r="G2926" s="166">
        <v>41576</v>
      </c>
      <c r="H2926" s="157">
        <v>1</v>
      </c>
      <c r="I2926" s="192" t="s">
        <v>4669</v>
      </c>
    </row>
    <row r="2927" spans="1:9" ht="15" customHeight="1" x14ac:dyDescent="0.25">
      <c r="A2927" s="155" t="s">
        <v>1145</v>
      </c>
      <c r="B2927" s="155" t="s">
        <v>4675</v>
      </c>
      <c r="C2927" s="155" t="s">
        <v>4676</v>
      </c>
      <c r="D2927" s="155">
        <v>2</v>
      </c>
      <c r="E2927" s="155">
        <v>2</v>
      </c>
      <c r="F2927" s="166">
        <v>41577</v>
      </c>
      <c r="G2927" s="166">
        <v>41582</v>
      </c>
      <c r="H2927" s="157">
        <v>1</v>
      </c>
    </row>
    <row r="2928" spans="1:9" ht="15" customHeight="1" x14ac:dyDescent="0.25">
      <c r="A2928" s="155" t="s">
        <v>4508</v>
      </c>
      <c r="B2928" s="155" t="s">
        <v>2726</v>
      </c>
      <c r="C2928" s="155" t="s">
        <v>4677</v>
      </c>
      <c r="D2928" s="155">
        <v>250</v>
      </c>
      <c r="E2928" s="155">
        <v>249</v>
      </c>
      <c r="F2928" s="166">
        <v>41577</v>
      </c>
      <c r="G2928" s="166">
        <v>41585</v>
      </c>
      <c r="H2928" s="157">
        <v>1</v>
      </c>
      <c r="I2928" s="192" t="s">
        <v>4678</v>
      </c>
    </row>
    <row r="2929" spans="1:9" ht="15" customHeight="1" x14ac:dyDescent="0.25">
      <c r="A2929" s="155" t="s">
        <v>230</v>
      </c>
      <c r="B2929" s="155" t="s">
        <v>4253</v>
      </c>
      <c r="C2929" s="155" t="s">
        <v>4679</v>
      </c>
      <c r="D2929" s="155">
        <v>100</v>
      </c>
      <c r="E2929" s="155">
        <v>100</v>
      </c>
      <c r="F2929" s="166">
        <v>41578</v>
      </c>
      <c r="G2929" s="166">
        <v>41597</v>
      </c>
      <c r="H2929" s="157">
        <v>1</v>
      </c>
      <c r="I2929" s="192" t="s">
        <v>4680</v>
      </c>
    </row>
    <row r="2930" spans="1:9" ht="15" customHeight="1" x14ac:dyDescent="0.25">
      <c r="A2930" s="155" t="s">
        <v>2906</v>
      </c>
      <c r="B2930" s="155" t="s">
        <v>1813</v>
      </c>
      <c r="C2930" s="155" t="s">
        <v>4681</v>
      </c>
      <c r="D2930" s="155">
        <v>10</v>
      </c>
      <c r="E2930" s="155">
        <v>10</v>
      </c>
      <c r="F2930" s="166">
        <v>41578</v>
      </c>
      <c r="G2930" s="166">
        <v>41584</v>
      </c>
      <c r="H2930" s="157">
        <v>1</v>
      </c>
    </row>
    <row r="2931" spans="1:9" ht="15" customHeight="1" x14ac:dyDescent="0.25">
      <c r="A2931" s="155" t="s">
        <v>1298</v>
      </c>
      <c r="B2931" s="155" t="s">
        <v>1299</v>
      </c>
      <c r="C2931" s="155" t="s">
        <v>4682</v>
      </c>
      <c r="D2931" s="155">
        <v>12</v>
      </c>
      <c r="E2931" s="155">
        <v>12</v>
      </c>
      <c r="F2931" s="166">
        <v>41578</v>
      </c>
      <c r="G2931" s="166">
        <v>41586</v>
      </c>
      <c r="H2931" s="157">
        <v>1</v>
      </c>
    </row>
    <row r="2932" spans="1:9" ht="15" customHeight="1" x14ac:dyDescent="0.25">
      <c r="A2932" s="155" t="s">
        <v>1107</v>
      </c>
      <c r="B2932" s="155" t="s">
        <v>1858</v>
      </c>
      <c r="C2932" s="155" t="s">
        <v>4683</v>
      </c>
      <c r="D2932" s="155">
        <v>100</v>
      </c>
      <c r="E2932" s="155">
        <v>100</v>
      </c>
      <c r="F2932" s="166">
        <v>41578</v>
      </c>
      <c r="G2932" s="166">
        <v>41579</v>
      </c>
      <c r="H2932" s="157">
        <v>1</v>
      </c>
    </row>
    <row r="2933" spans="1:9" ht="15" customHeight="1" x14ac:dyDescent="0.25">
      <c r="A2933" s="155" t="s">
        <v>245</v>
      </c>
      <c r="B2933" s="155" t="s">
        <v>1738</v>
      </c>
      <c r="C2933" s="155" t="s">
        <v>4685</v>
      </c>
      <c r="D2933" s="155">
        <v>1200</v>
      </c>
      <c r="E2933" s="155">
        <v>1200</v>
      </c>
      <c r="F2933" s="166">
        <v>41579</v>
      </c>
      <c r="G2933" s="166">
        <v>41581</v>
      </c>
      <c r="H2933" s="157">
        <v>1</v>
      </c>
    </row>
    <row r="2934" spans="1:9" ht="15" customHeight="1" x14ac:dyDescent="0.25">
      <c r="A2934" s="155" t="s">
        <v>4686</v>
      </c>
      <c r="B2934" s="155" t="s">
        <v>4689</v>
      </c>
      <c r="C2934" s="155" t="s">
        <v>4687</v>
      </c>
      <c r="D2934" s="155">
        <v>1</v>
      </c>
      <c r="E2934" s="155">
        <v>1</v>
      </c>
      <c r="F2934" s="166">
        <v>41579</v>
      </c>
      <c r="G2934" s="166">
        <v>41581</v>
      </c>
      <c r="H2934" s="157">
        <v>1</v>
      </c>
      <c r="I2934" s="192" t="s">
        <v>4690</v>
      </c>
    </row>
    <row r="2935" spans="1:9" ht="15" customHeight="1" x14ac:dyDescent="0.25">
      <c r="A2935" s="155" t="s">
        <v>4686</v>
      </c>
      <c r="B2935" s="155" t="s">
        <v>4688</v>
      </c>
      <c r="C2935" s="155" t="s">
        <v>364</v>
      </c>
      <c r="D2935" s="155">
        <v>1</v>
      </c>
      <c r="E2935" s="155">
        <v>1</v>
      </c>
      <c r="F2935" s="166">
        <v>41579</v>
      </c>
      <c r="G2935" s="166">
        <v>41581</v>
      </c>
      <c r="H2935" s="157">
        <v>1</v>
      </c>
      <c r="I2935" s="192" t="s">
        <v>4690</v>
      </c>
    </row>
    <row r="2936" spans="1:9" ht="15" customHeight="1" x14ac:dyDescent="0.25">
      <c r="A2936" s="155" t="s">
        <v>4666</v>
      </c>
      <c r="B2936" s="155" t="s">
        <v>4667</v>
      </c>
      <c r="C2936" s="155" t="s">
        <v>4668</v>
      </c>
      <c r="D2936" s="155">
        <v>250</v>
      </c>
      <c r="E2936" s="155">
        <v>220</v>
      </c>
      <c r="F2936" s="166">
        <v>41582</v>
      </c>
      <c r="G2936" s="166">
        <v>41584</v>
      </c>
      <c r="H2936" s="157">
        <v>1</v>
      </c>
    </row>
    <row r="2937" spans="1:9" ht="15" customHeight="1" x14ac:dyDescent="0.25">
      <c r="A2937" s="155" t="s">
        <v>520</v>
      </c>
      <c r="B2937" s="155" t="s">
        <v>533</v>
      </c>
      <c r="C2937" s="155" t="s">
        <v>4693</v>
      </c>
      <c r="D2937" s="155">
        <v>300</v>
      </c>
      <c r="E2937" s="155">
        <v>300</v>
      </c>
      <c r="F2937" s="166">
        <v>41582</v>
      </c>
      <c r="G2937" s="166">
        <v>41589</v>
      </c>
      <c r="H2937" s="157">
        <v>1</v>
      </c>
    </row>
    <row r="2938" spans="1:9" ht="15" customHeight="1" x14ac:dyDescent="0.25">
      <c r="A2938" s="155" t="s">
        <v>286</v>
      </c>
      <c r="B2938" s="155" t="s">
        <v>562</v>
      </c>
      <c r="C2938" s="155" t="s">
        <v>4694</v>
      </c>
      <c r="D2938" s="155">
        <v>75</v>
      </c>
      <c r="E2938" s="155">
        <v>75</v>
      </c>
      <c r="F2938" s="166">
        <v>41582</v>
      </c>
      <c r="G2938" s="166">
        <v>41585</v>
      </c>
      <c r="H2938" s="157">
        <v>1</v>
      </c>
    </row>
    <row r="2939" spans="1:9" ht="15" customHeight="1" x14ac:dyDescent="0.25">
      <c r="A2939" s="155" t="s">
        <v>2906</v>
      </c>
      <c r="B2939" s="155" t="s">
        <v>1905</v>
      </c>
      <c r="C2939" s="155" t="s">
        <v>4695</v>
      </c>
      <c r="D2939" s="155">
        <v>150</v>
      </c>
      <c r="E2939" s="155">
        <v>150</v>
      </c>
      <c r="F2939" s="166">
        <v>41582</v>
      </c>
      <c r="G2939" s="166">
        <v>41589</v>
      </c>
      <c r="H2939" s="157">
        <v>1</v>
      </c>
    </row>
    <row r="2940" spans="1:9" ht="15" customHeight="1" x14ac:dyDescent="0.25">
      <c r="A2940" s="155" t="s">
        <v>3437</v>
      </c>
      <c r="B2940" s="155" t="s">
        <v>4224</v>
      </c>
      <c r="C2940" s="155" t="s">
        <v>4696</v>
      </c>
      <c r="D2940" s="155">
        <v>1</v>
      </c>
      <c r="E2940" s="155">
        <v>1</v>
      </c>
      <c r="F2940" s="166">
        <v>41582</v>
      </c>
      <c r="G2940" s="166">
        <v>41585</v>
      </c>
      <c r="H2940" s="157">
        <v>1</v>
      </c>
    </row>
    <row r="2941" spans="1:9" ht="15" customHeight="1" x14ac:dyDescent="0.25">
      <c r="A2941" s="155" t="s">
        <v>3437</v>
      </c>
      <c r="B2941" s="155" t="s">
        <v>4224</v>
      </c>
      <c r="C2941" s="155" t="s">
        <v>4697</v>
      </c>
      <c r="D2941" s="155">
        <v>10</v>
      </c>
      <c r="E2941" s="155">
        <v>10</v>
      </c>
      <c r="F2941" s="166">
        <v>41582</v>
      </c>
      <c r="G2941" s="166">
        <v>41585</v>
      </c>
      <c r="H2941" s="157">
        <v>1</v>
      </c>
    </row>
    <row r="2942" spans="1:9" ht="15" customHeight="1" x14ac:dyDescent="0.25">
      <c r="A2942" s="155" t="s">
        <v>115</v>
      </c>
      <c r="B2942" s="155" t="s">
        <v>549</v>
      </c>
      <c r="C2942" s="155" t="s">
        <v>4698</v>
      </c>
      <c r="D2942" s="155">
        <v>15</v>
      </c>
      <c r="E2942" s="155">
        <v>15</v>
      </c>
      <c r="F2942" s="166">
        <v>41583</v>
      </c>
      <c r="G2942" s="166">
        <v>41586</v>
      </c>
      <c r="H2942" s="157">
        <v>1</v>
      </c>
    </row>
    <row r="2943" spans="1:9" ht="15" customHeight="1" x14ac:dyDescent="0.25">
      <c r="A2943" s="155" t="s">
        <v>145</v>
      </c>
      <c r="B2943" s="155" t="s">
        <v>1454</v>
      </c>
      <c r="C2943" s="155" t="s">
        <v>4699</v>
      </c>
      <c r="D2943" s="155">
        <v>10</v>
      </c>
      <c r="E2943" s="155">
        <v>10</v>
      </c>
      <c r="F2943" s="166">
        <v>41583</v>
      </c>
      <c r="G2943" s="166">
        <v>41585</v>
      </c>
      <c r="H2943" s="157">
        <v>1</v>
      </c>
    </row>
    <row r="2944" spans="1:9" ht="15" customHeight="1" x14ac:dyDescent="0.25">
      <c r="A2944" s="155" t="s">
        <v>634</v>
      </c>
      <c r="B2944" s="155" t="s">
        <v>3276</v>
      </c>
      <c r="C2944" s="155" t="s">
        <v>4700</v>
      </c>
      <c r="D2944" s="155">
        <v>10</v>
      </c>
      <c r="E2944" s="155">
        <v>10</v>
      </c>
      <c r="F2944" s="166">
        <v>41583</v>
      </c>
      <c r="G2944" s="166">
        <v>41586</v>
      </c>
      <c r="H2944" s="157">
        <v>1</v>
      </c>
    </row>
    <row r="2945" spans="1:8" ht="15" customHeight="1" x14ac:dyDescent="0.25">
      <c r="A2945" s="155" t="s">
        <v>4072</v>
      </c>
      <c r="B2945" s="155" t="s">
        <v>4701</v>
      </c>
      <c r="C2945" s="155" t="s">
        <v>4702</v>
      </c>
      <c r="D2945" s="155">
        <v>10</v>
      </c>
      <c r="E2945" s="155">
        <v>10</v>
      </c>
      <c r="F2945" s="166">
        <v>41583</v>
      </c>
      <c r="G2945" s="166">
        <v>41591</v>
      </c>
      <c r="H2945" s="157">
        <v>1</v>
      </c>
    </row>
    <row r="2946" spans="1:8" ht="15" customHeight="1" x14ac:dyDescent="0.25">
      <c r="A2946" s="155" t="s">
        <v>4072</v>
      </c>
      <c r="B2946" s="155" t="s">
        <v>4703</v>
      </c>
      <c r="C2946" s="155" t="s">
        <v>364</v>
      </c>
      <c r="D2946" s="155">
        <v>10</v>
      </c>
      <c r="E2946" s="155">
        <v>10</v>
      </c>
      <c r="F2946" s="166">
        <v>41583</v>
      </c>
      <c r="G2946" s="166">
        <v>41591</v>
      </c>
      <c r="H2946" s="157">
        <v>1</v>
      </c>
    </row>
    <row r="2947" spans="1:8" ht="15" customHeight="1" x14ac:dyDescent="0.25">
      <c r="A2947" s="155" t="s">
        <v>4072</v>
      </c>
      <c r="B2947" s="155" t="s">
        <v>4704</v>
      </c>
      <c r="C2947" s="155" t="s">
        <v>161</v>
      </c>
      <c r="D2947" s="155">
        <v>10</v>
      </c>
      <c r="E2947" s="155">
        <v>10</v>
      </c>
      <c r="F2947" s="166">
        <v>41583</v>
      </c>
      <c r="G2947" s="166">
        <v>41591</v>
      </c>
      <c r="H2947" s="157">
        <v>1</v>
      </c>
    </row>
    <row r="2948" spans="1:8" ht="15" customHeight="1" x14ac:dyDescent="0.25">
      <c r="A2948" s="155" t="s">
        <v>4072</v>
      </c>
      <c r="B2948" s="155" t="s">
        <v>4705</v>
      </c>
      <c r="C2948" s="155" t="s">
        <v>4706</v>
      </c>
      <c r="D2948" s="155">
        <v>10</v>
      </c>
      <c r="E2948" s="155">
        <v>10</v>
      </c>
      <c r="F2948" s="166">
        <v>41583</v>
      </c>
      <c r="G2948" s="166">
        <v>41593</v>
      </c>
      <c r="H2948" s="157">
        <v>1</v>
      </c>
    </row>
    <row r="2949" spans="1:8" ht="15" customHeight="1" x14ac:dyDescent="0.25">
      <c r="A2949" s="155" t="s">
        <v>1122</v>
      </c>
      <c r="B2949" s="155" t="s">
        <v>4352</v>
      </c>
      <c r="C2949" s="155" t="s">
        <v>4707</v>
      </c>
      <c r="D2949" s="155">
        <v>2</v>
      </c>
      <c r="E2949" s="155">
        <v>2</v>
      </c>
      <c r="F2949" s="166">
        <v>41582</v>
      </c>
      <c r="G2949" s="166">
        <v>41584</v>
      </c>
      <c r="H2949" s="157">
        <v>1</v>
      </c>
    </row>
    <row r="2950" spans="1:8" ht="15" customHeight="1" x14ac:dyDescent="0.25">
      <c r="A2950" s="155" t="s">
        <v>512</v>
      </c>
      <c r="B2950" s="155" t="s">
        <v>919</v>
      </c>
      <c r="C2950" s="155" t="s">
        <v>4708</v>
      </c>
      <c r="D2950" s="155">
        <v>4</v>
      </c>
      <c r="E2950" s="155">
        <v>4</v>
      </c>
      <c r="F2950" s="166">
        <v>41583</v>
      </c>
      <c r="G2950" s="166">
        <v>41589</v>
      </c>
      <c r="H2950" s="157">
        <v>1</v>
      </c>
    </row>
    <row r="2951" spans="1:8" ht="15" customHeight="1" x14ac:dyDescent="0.25">
      <c r="A2951" s="155" t="s">
        <v>512</v>
      </c>
      <c r="B2951" s="155" t="s">
        <v>921</v>
      </c>
      <c r="C2951" s="155" t="s">
        <v>364</v>
      </c>
      <c r="D2951" s="155">
        <v>4</v>
      </c>
      <c r="E2951" s="155">
        <v>4</v>
      </c>
      <c r="F2951" s="166">
        <v>41583</v>
      </c>
      <c r="G2951" s="166">
        <v>41589</v>
      </c>
      <c r="H2951" s="157">
        <v>1</v>
      </c>
    </row>
    <row r="2952" spans="1:8" ht="15" customHeight="1" x14ac:dyDescent="0.25">
      <c r="A2952" s="155" t="s">
        <v>512</v>
      </c>
      <c r="B2952" s="155" t="s">
        <v>2550</v>
      </c>
      <c r="C2952" s="155" t="s">
        <v>161</v>
      </c>
      <c r="D2952" s="155">
        <v>4</v>
      </c>
      <c r="E2952" s="155">
        <v>4</v>
      </c>
      <c r="F2952" s="166">
        <v>41583</v>
      </c>
      <c r="G2952" s="166">
        <v>41589</v>
      </c>
      <c r="H2952" s="157">
        <v>1</v>
      </c>
    </row>
    <row r="2953" spans="1:8" ht="15" customHeight="1" x14ac:dyDescent="0.25">
      <c r="A2953" s="155" t="s">
        <v>512</v>
      </c>
      <c r="B2953" s="155" t="s">
        <v>4709</v>
      </c>
      <c r="C2953" s="155" t="s">
        <v>316</v>
      </c>
      <c r="D2953" s="155">
        <v>4</v>
      </c>
      <c r="E2953" s="155">
        <v>4</v>
      </c>
      <c r="F2953" s="166">
        <v>41583</v>
      </c>
      <c r="G2953" s="166">
        <v>41589</v>
      </c>
      <c r="H2953" s="157">
        <v>1</v>
      </c>
    </row>
    <row r="2954" spans="1:8" ht="15" customHeight="1" x14ac:dyDescent="0.25">
      <c r="A2954" s="155" t="s">
        <v>492</v>
      </c>
      <c r="B2954" s="155" t="s">
        <v>493</v>
      </c>
      <c r="C2954" s="155" t="s">
        <v>4710</v>
      </c>
      <c r="D2954" s="155">
        <v>5088</v>
      </c>
      <c r="E2954" s="155">
        <v>5088</v>
      </c>
      <c r="F2954" s="166">
        <v>41579</v>
      </c>
      <c r="G2954" s="166">
        <v>41589</v>
      </c>
      <c r="H2954" s="157">
        <v>1</v>
      </c>
    </row>
    <row r="2955" spans="1:8" ht="15" customHeight="1" x14ac:dyDescent="0.25">
      <c r="A2955" s="155" t="s">
        <v>492</v>
      </c>
      <c r="B2955" s="155" t="s">
        <v>495</v>
      </c>
      <c r="C2955" s="155" t="s">
        <v>364</v>
      </c>
      <c r="D2955" s="155">
        <v>5088</v>
      </c>
      <c r="E2955" s="155">
        <v>5088</v>
      </c>
      <c r="F2955" s="166">
        <v>41583</v>
      </c>
      <c r="G2955" s="166">
        <v>41589</v>
      </c>
      <c r="H2955" s="157">
        <v>1</v>
      </c>
    </row>
    <row r="2956" spans="1:8" ht="15" customHeight="1" x14ac:dyDescent="0.25">
      <c r="A2956" s="155" t="s">
        <v>1983</v>
      </c>
      <c r="B2956" s="155" t="s">
        <v>2389</v>
      </c>
      <c r="C2956" s="155" t="s">
        <v>4711</v>
      </c>
      <c r="D2956" s="155">
        <v>46</v>
      </c>
      <c r="E2956" s="155">
        <v>46</v>
      </c>
      <c r="F2956" s="166">
        <v>41583</v>
      </c>
      <c r="G2956" s="166">
        <v>41591</v>
      </c>
      <c r="H2956" s="157">
        <v>1</v>
      </c>
    </row>
    <row r="2957" spans="1:8" ht="15" customHeight="1" x14ac:dyDescent="0.25">
      <c r="A2957" s="155" t="s">
        <v>520</v>
      </c>
      <c r="B2957" s="155" t="s">
        <v>789</v>
      </c>
      <c r="C2957" s="155" t="s">
        <v>4712</v>
      </c>
      <c r="D2957" s="155">
        <v>382</v>
      </c>
      <c r="E2957" s="155">
        <v>382</v>
      </c>
      <c r="F2957" s="166">
        <v>41583</v>
      </c>
      <c r="G2957" s="166">
        <v>41592</v>
      </c>
      <c r="H2957" s="157">
        <v>1</v>
      </c>
    </row>
    <row r="2958" spans="1:8" ht="15" customHeight="1" x14ac:dyDescent="0.25">
      <c r="A2958" s="155" t="s">
        <v>4713</v>
      </c>
      <c r="B2958" s="155" t="s">
        <v>4714</v>
      </c>
      <c r="C2958" s="155" t="s">
        <v>4715</v>
      </c>
      <c r="D2958" s="155">
        <v>1</v>
      </c>
      <c r="E2958" s="155">
        <v>1</v>
      </c>
      <c r="F2958" s="166">
        <v>41583</v>
      </c>
      <c r="G2958" s="166">
        <v>41584</v>
      </c>
      <c r="H2958" s="157">
        <v>1</v>
      </c>
    </row>
    <row r="2959" spans="1:8" ht="15" customHeight="1" x14ac:dyDescent="0.25">
      <c r="A2959" s="155" t="s">
        <v>3437</v>
      </c>
      <c r="B2959" s="155" t="s">
        <v>4533</v>
      </c>
      <c r="C2959" s="155" t="s">
        <v>4716</v>
      </c>
      <c r="D2959" s="155">
        <v>45</v>
      </c>
      <c r="E2959" s="155">
        <v>45</v>
      </c>
      <c r="F2959" s="166">
        <v>41585</v>
      </c>
      <c r="G2959" s="166">
        <v>41593</v>
      </c>
      <c r="H2959" s="157">
        <v>1</v>
      </c>
    </row>
    <row r="2960" spans="1:8" ht="15" customHeight="1" x14ac:dyDescent="0.25">
      <c r="A2960" s="155" t="s">
        <v>559</v>
      </c>
      <c r="B2960" s="155" t="s">
        <v>560</v>
      </c>
      <c r="C2960" s="155" t="s">
        <v>4717</v>
      </c>
      <c r="D2960" s="155">
        <v>15000</v>
      </c>
      <c r="E2960" s="155">
        <v>15081</v>
      </c>
      <c r="F2960" s="166">
        <v>41585</v>
      </c>
      <c r="G2960" s="166">
        <v>41596</v>
      </c>
      <c r="H2960" s="157">
        <v>1</v>
      </c>
    </row>
    <row r="2961" spans="1:9" ht="15" customHeight="1" x14ac:dyDescent="0.25">
      <c r="A2961" s="155" t="s">
        <v>820</v>
      </c>
      <c r="B2961" s="155" t="s">
        <v>4430</v>
      </c>
      <c r="C2961" s="155" t="s">
        <v>4718</v>
      </c>
      <c r="D2961" s="155">
        <v>540</v>
      </c>
      <c r="E2961" s="155">
        <v>540</v>
      </c>
      <c r="F2961" s="166">
        <v>41585</v>
      </c>
      <c r="G2961" s="166">
        <v>41597</v>
      </c>
      <c r="H2961" s="157">
        <v>1</v>
      </c>
    </row>
    <row r="2962" spans="1:9" ht="15" customHeight="1" x14ac:dyDescent="0.25">
      <c r="A2962" s="155" t="s">
        <v>230</v>
      </c>
      <c r="B2962" s="155" t="s">
        <v>471</v>
      </c>
      <c r="C2962" s="155" t="s">
        <v>4719</v>
      </c>
      <c r="D2962" s="155">
        <v>100</v>
      </c>
      <c r="E2962" s="155">
        <v>100</v>
      </c>
      <c r="F2962" s="166">
        <v>41585</v>
      </c>
      <c r="G2962" s="166">
        <v>41593</v>
      </c>
      <c r="H2962" s="157">
        <v>1</v>
      </c>
    </row>
    <row r="2963" spans="1:9" ht="15" customHeight="1" x14ac:dyDescent="0.25">
      <c r="A2963" s="155" t="s">
        <v>4591</v>
      </c>
      <c r="B2963" s="155" t="s">
        <v>4720</v>
      </c>
      <c r="C2963" s="155" t="s">
        <v>4721</v>
      </c>
      <c r="D2963" s="155">
        <v>100</v>
      </c>
      <c r="E2963" s="155">
        <v>100</v>
      </c>
      <c r="F2963" s="166">
        <v>41585</v>
      </c>
      <c r="G2963" s="166">
        <v>41593</v>
      </c>
      <c r="H2963" s="157">
        <v>1</v>
      </c>
    </row>
    <row r="2964" spans="1:9" ht="15" customHeight="1" x14ac:dyDescent="0.25">
      <c r="A2964" s="155" t="s">
        <v>2096</v>
      </c>
      <c r="B2964" s="155" t="s">
        <v>2097</v>
      </c>
      <c r="C2964" s="155" t="s">
        <v>4722</v>
      </c>
      <c r="D2964" s="155">
        <v>200</v>
      </c>
      <c r="E2964" s="155">
        <v>203</v>
      </c>
      <c r="F2964" s="166">
        <v>41585</v>
      </c>
      <c r="G2964" s="166">
        <v>41592</v>
      </c>
      <c r="H2964" s="157">
        <v>1</v>
      </c>
    </row>
    <row r="2965" spans="1:9" ht="15" customHeight="1" x14ac:dyDescent="0.25">
      <c r="A2965" s="155" t="s">
        <v>29</v>
      </c>
      <c r="B2965" s="155" t="s">
        <v>3349</v>
      </c>
      <c r="C2965" s="155" t="s">
        <v>4723</v>
      </c>
      <c r="D2965" s="155">
        <v>25</v>
      </c>
      <c r="E2965" s="155">
        <v>27</v>
      </c>
      <c r="F2965" s="166">
        <v>41585</v>
      </c>
      <c r="G2965" s="166">
        <v>41586</v>
      </c>
      <c r="H2965" s="157">
        <v>1</v>
      </c>
    </row>
    <row r="2966" spans="1:9" ht="15" customHeight="1" x14ac:dyDescent="0.25">
      <c r="A2966" s="155" t="s">
        <v>4072</v>
      </c>
      <c r="B2966" s="155" t="s">
        <v>4157</v>
      </c>
      <c r="C2966" s="155" t="s">
        <v>4725</v>
      </c>
      <c r="D2966" s="155">
        <v>12</v>
      </c>
      <c r="E2966" s="155">
        <v>12</v>
      </c>
      <c r="F2966" s="166">
        <v>41585</v>
      </c>
      <c r="G2966" s="166">
        <v>41589</v>
      </c>
      <c r="H2966" s="157">
        <v>1</v>
      </c>
    </row>
    <row r="2967" spans="1:9" ht="15" customHeight="1" x14ac:dyDescent="0.25">
      <c r="A2967" s="155" t="s">
        <v>4666</v>
      </c>
      <c r="B2967" s="155" t="s">
        <v>4667</v>
      </c>
      <c r="C2967" s="155" t="s">
        <v>4726</v>
      </c>
      <c r="D2967" s="155">
        <v>250</v>
      </c>
      <c r="E2967" s="155">
        <v>250</v>
      </c>
      <c r="F2967" s="166">
        <v>41586</v>
      </c>
      <c r="G2967" s="166">
        <v>41589</v>
      </c>
      <c r="H2967" s="157">
        <v>1</v>
      </c>
    </row>
    <row r="2968" spans="1:9" ht="15" customHeight="1" x14ac:dyDescent="0.25">
      <c r="A2968" s="155" t="s">
        <v>299</v>
      </c>
      <c r="B2968" s="155" t="s">
        <v>300</v>
      </c>
      <c r="C2968" s="155" t="s">
        <v>4727</v>
      </c>
      <c r="D2968" s="155">
        <v>25</v>
      </c>
      <c r="E2968" s="155">
        <v>25</v>
      </c>
      <c r="F2968" s="166">
        <v>41586</v>
      </c>
      <c r="G2968" s="166">
        <v>41589</v>
      </c>
      <c r="H2968" s="157">
        <v>1</v>
      </c>
    </row>
    <row r="2969" spans="1:9" ht="15" customHeight="1" x14ac:dyDescent="0.25">
      <c r="A2969" s="155" t="s">
        <v>4728</v>
      </c>
      <c r="B2969" s="155" t="s">
        <v>4729</v>
      </c>
      <c r="C2969" s="155" t="s">
        <v>4730</v>
      </c>
      <c r="D2969" s="155">
        <v>250</v>
      </c>
      <c r="E2969" s="155">
        <v>250</v>
      </c>
      <c r="F2969" s="166">
        <v>41586</v>
      </c>
      <c r="G2969" s="166">
        <v>41598</v>
      </c>
      <c r="H2969" s="157">
        <v>1</v>
      </c>
    </row>
    <row r="2970" spans="1:9" ht="15" customHeight="1" x14ac:dyDescent="0.25">
      <c r="A2970" s="155" t="s">
        <v>520</v>
      </c>
      <c r="B2970" s="155" t="s">
        <v>4574</v>
      </c>
      <c r="C2970" s="155" t="s">
        <v>4731</v>
      </c>
      <c r="D2970" s="155">
        <v>100</v>
      </c>
      <c r="E2970" s="155">
        <v>100</v>
      </c>
      <c r="F2970" s="166">
        <v>41586</v>
      </c>
      <c r="G2970" s="166">
        <v>41593</v>
      </c>
      <c r="H2970" s="157">
        <v>1</v>
      </c>
    </row>
    <row r="2971" spans="1:9" ht="15" customHeight="1" x14ac:dyDescent="0.25">
      <c r="A2971" s="155" t="s">
        <v>563</v>
      </c>
      <c r="B2971" s="155" t="s">
        <v>2948</v>
      </c>
      <c r="C2971" s="155" t="s">
        <v>4732</v>
      </c>
      <c r="D2971" s="155">
        <v>80</v>
      </c>
      <c r="E2971" s="155">
        <v>80</v>
      </c>
      <c r="F2971" s="166">
        <v>41586</v>
      </c>
      <c r="G2971" s="166">
        <v>41597</v>
      </c>
      <c r="H2971" s="157">
        <v>1</v>
      </c>
    </row>
    <row r="2972" spans="1:9" ht="15" customHeight="1" x14ac:dyDescent="0.25">
      <c r="A2972" s="155" t="s">
        <v>4154</v>
      </c>
      <c r="B2972" s="155" t="s">
        <v>4733</v>
      </c>
      <c r="C2972" s="155" t="s">
        <v>4734</v>
      </c>
      <c r="D2972" s="155">
        <v>86</v>
      </c>
      <c r="E2972" s="155">
        <v>86</v>
      </c>
      <c r="F2972" s="166">
        <v>41586</v>
      </c>
      <c r="G2972" s="166">
        <v>41589</v>
      </c>
      <c r="H2972" s="157">
        <v>1</v>
      </c>
    </row>
    <row r="2973" spans="1:9" ht="15" customHeight="1" x14ac:dyDescent="0.25">
      <c r="A2973" s="155" t="s">
        <v>4735</v>
      </c>
      <c r="B2973" s="155" t="s">
        <v>4736</v>
      </c>
      <c r="C2973" s="155" t="s">
        <v>4737</v>
      </c>
      <c r="D2973" s="155">
        <v>25</v>
      </c>
      <c r="E2973" s="155">
        <v>1</v>
      </c>
      <c r="F2973" s="166">
        <v>41589</v>
      </c>
      <c r="G2973" s="166">
        <v>41598</v>
      </c>
      <c r="H2973" s="157">
        <v>1</v>
      </c>
      <c r="I2973" s="192" t="s">
        <v>4738</v>
      </c>
    </row>
    <row r="2974" spans="1:9" ht="15" customHeight="1" x14ac:dyDescent="0.25">
      <c r="A2974" s="155" t="s">
        <v>4735</v>
      </c>
      <c r="B2974" s="155" t="s">
        <v>2015</v>
      </c>
      <c r="C2974" s="155" t="s">
        <v>316</v>
      </c>
      <c r="D2974" s="155">
        <v>25</v>
      </c>
      <c r="E2974" s="155">
        <v>1</v>
      </c>
      <c r="F2974" s="166">
        <v>41589</v>
      </c>
      <c r="G2974" s="166">
        <v>41598</v>
      </c>
      <c r="H2974" s="157">
        <v>1</v>
      </c>
      <c r="I2974" s="192" t="s">
        <v>4738</v>
      </c>
    </row>
    <row r="2975" spans="1:9" ht="15" customHeight="1" x14ac:dyDescent="0.25">
      <c r="A2975" s="155" t="s">
        <v>71</v>
      </c>
      <c r="B2975" s="155" t="s">
        <v>2730</v>
      </c>
      <c r="C2975" s="155" t="s">
        <v>4739</v>
      </c>
      <c r="D2975" s="155">
        <v>5</v>
      </c>
      <c r="E2975" s="155">
        <v>5</v>
      </c>
      <c r="F2975" s="166">
        <v>41590</v>
      </c>
      <c r="G2975" s="166">
        <v>41596</v>
      </c>
      <c r="H2975" s="157">
        <v>1</v>
      </c>
    </row>
    <row r="2976" spans="1:9" ht="15" customHeight="1" x14ac:dyDescent="0.25">
      <c r="A2976" s="155" t="s">
        <v>1983</v>
      </c>
      <c r="B2976" s="155" t="s">
        <v>4740</v>
      </c>
      <c r="C2976" s="155" t="s">
        <v>4741</v>
      </c>
      <c r="D2976" s="155">
        <v>5</v>
      </c>
      <c r="E2976" s="155">
        <v>5</v>
      </c>
      <c r="F2976" s="166">
        <v>41590</v>
      </c>
      <c r="G2976" s="166">
        <v>41598</v>
      </c>
      <c r="H2976" s="157">
        <v>1</v>
      </c>
    </row>
    <row r="2977" spans="1:9" ht="15" customHeight="1" x14ac:dyDescent="0.25">
      <c r="A2977" s="155" t="s">
        <v>251</v>
      </c>
      <c r="B2977" s="155" t="s">
        <v>4198</v>
      </c>
      <c r="C2977" s="155" t="s">
        <v>4745</v>
      </c>
      <c r="D2977" s="155">
        <v>15</v>
      </c>
      <c r="E2977" s="155">
        <v>15</v>
      </c>
      <c r="F2977" s="166">
        <v>41591</v>
      </c>
      <c r="G2977" s="166">
        <v>41596</v>
      </c>
      <c r="H2977" s="157">
        <v>1</v>
      </c>
    </row>
    <row r="2978" spans="1:9" ht="15" customHeight="1" x14ac:dyDescent="0.25">
      <c r="A2978" s="155" t="s">
        <v>251</v>
      </c>
      <c r="B2978" s="155" t="s">
        <v>4742</v>
      </c>
      <c r="C2978" s="155" t="s">
        <v>364</v>
      </c>
      <c r="D2978" s="155">
        <v>10</v>
      </c>
      <c r="E2978" s="155">
        <v>10</v>
      </c>
      <c r="F2978" s="166">
        <v>41591</v>
      </c>
      <c r="G2978" s="166">
        <v>41596</v>
      </c>
      <c r="H2978" s="157">
        <v>1</v>
      </c>
    </row>
    <row r="2979" spans="1:9" ht="15" customHeight="1" x14ac:dyDescent="0.25">
      <c r="A2979" s="155" t="s">
        <v>251</v>
      </c>
      <c r="B2979" s="155" t="s">
        <v>4743</v>
      </c>
      <c r="C2979" s="155" t="s">
        <v>4744</v>
      </c>
      <c r="D2979" s="155">
        <v>10</v>
      </c>
      <c r="E2979" s="155">
        <v>10</v>
      </c>
      <c r="F2979" s="166">
        <v>41591</v>
      </c>
      <c r="G2979" s="166">
        <v>41596</v>
      </c>
      <c r="H2979" s="157">
        <v>1</v>
      </c>
    </row>
    <row r="2980" spans="1:9" ht="15" customHeight="1" x14ac:dyDescent="0.25">
      <c r="A2980" s="155" t="s">
        <v>39</v>
      </c>
      <c r="B2980" s="155" t="s">
        <v>1937</v>
      </c>
      <c r="C2980" s="155" t="s">
        <v>4746</v>
      </c>
      <c r="D2980" s="155">
        <v>500</v>
      </c>
      <c r="E2980" s="155">
        <v>500</v>
      </c>
      <c r="F2980" s="166">
        <v>41591</v>
      </c>
      <c r="G2980" s="166">
        <v>41597</v>
      </c>
      <c r="H2980" s="157">
        <v>1</v>
      </c>
    </row>
    <row r="2981" spans="1:9" ht="15" customHeight="1" x14ac:dyDescent="0.25">
      <c r="A2981" s="155" t="s">
        <v>1554</v>
      </c>
      <c r="B2981" s="155" t="s">
        <v>1204</v>
      </c>
      <c r="C2981" s="155" t="s">
        <v>4747</v>
      </c>
      <c r="D2981" s="155">
        <v>139</v>
      </c>
      <c r="E2981" s="155">
        <v>139</v>
      </c>
      <c r="F2981" s="166">
        <v>41591</v>
      </c>
      <c r="G2981" s="166">
        <v>41593</v>
      </c>
      <c r="H2981" s="157">
        <v>1</v>
      </c>
    </row>
    <row r="2982" spans="1:9" ht="15" customHeight="1" x14ac:dyDescent="0.25">
      <c r="A2982" s="155" t="s">
        <v>1554</v>
      </c>
      <c r="B2982" s="155" t="s">
        <v>1181</v>
      </c>
      <c r="C2982" s="155" t="s">
        <v>316</v>
      </c>
      <c r="D2982" s="155">
        <v>139</v>
      </c>
      <c r="E2982" s="155">
        <v>139</v>
      </c>
      <c r="F2982" s="166">
        <v>41591</v>
      </c>
      <c r="G2982" s="166">
        <v>41593</v>
      </c>
      <c r="H2982" s="157">
        <v>1</v>
      </c>
    </row>
    <row r="2983" spans="1:9" ht="15" customHeight="1" x14ac:dyDescent="0.25">
      <c r="A2983" s="155" t="s">
        <v>78</v>
      </c>
      <c r="B2983" s="155" t="s">
        <v>4748</v>
      </c>
      <c r="C2983" s="155" t="s">
        <v>4749</v>
      </c>
      <c r="D2983" s="155">
        <v>2</v>
      </c>
      <c r="E2983" s="155">
        <v>2</v>
      </c>
      <c r="F2983" s="166">
        <v>41591</v>
      </c>
      <c r="G2983" s="166">
        <v>41596</v>
      </c>
      <c r="H2983" s="157">
        <v>1</v>
      </c>
    </row>
    <row r="2984" spans="1:9" ht="15" customHeight="1" x14ac:dyDescent="0.25">
      <c r="A2984" s="155" t="s">
        <v>7058</v>
      </c>
      <c r="B2984" s="155" t="s">
        <v>264</v>
      </c>
      <c r="C2984" s="155" t="s">
        <v>4750</v>
      </c>
      <c r="D2984" s="155">
        <v>100</v>
      </c>
      <c r="E2984" s="155">
        <v>100</v>
      </c>
      <c r="F2984" s="166">
        <v>41591</v>
      </c>
      <c r="G2984" s="166">
        <v>41592</v>
      </c>
      <c r="H2984" s="157">
        <v>1</v>
      </c>
    </row>
    <row r="2985" spans="1:9" ht="15" customHeight="1" x14ac:dyDescent="0.25">
      <c r="A2985" s="155" t="s">
        <v>3481</v>
      </c>
      <c r="B2985" s="155" t="s">
        <v>255</v>
      </c>
      <c r="C2985" s="155" t="s">
        <v>4751</v>
      </c>
      <c r="D2985" s="155">
        <v>60</v>
      </c>
      <c r="E2985" s="155">
        <v>60</v>
      </c>
      <c r="F2985" s="166">
        <v>41592</v>
      </c>
      <c r="G2985" s="166">
        <v>41593</v>
      </c>
      <c r="H2985" s="157">
        <v>1</v>
      </c>
    </row>
    <row r="2986" spans="1:9" ht="15" customHeight="1" x14ac:dyDescent="0.25">
      <c r="A2986" s="155" t="s">
        <v>492</v>
      </c>
      <c r="B2986" s="155" t="s">
        <v>4752</v>
      </c>
      <c r="C2986" s="155" t="s">
        <v>4753</v>
      </c>
      <c r="D2986" s="155">
        <v>450</v>
      </c>
      <c r="E2986" s="155">
        <v>450</v>
      </c>
      <c r="F2986" s="166">
        <v>41592</v>
      </c>
      <c r="G2986" s="166">
        <v>41596</v>
      </c>
      <c r="H2986" s="157">
        <v>1</v>
      </c>
    </row>
    <row r="2987" spans="1:9" ht="15" customHeight="1" x14ac:dyDescent="0.25">
      <c r="A2987" s="155" t="s">
        <v>39</v>
      </c>
      <c r="B2987" s="155" t="s">
        <v>704</v>
      </c>
      <c r="C2987" s="155" t="s">
        <v>4754</v>
      </c>
      <c r="D2987" s="155">
        <v>105</v>
      </c>
      <c r="E2987" s="155">
        <v>105</v>
      </c>
      <c r="F2987" s="166">
        <v>41592</v>
      </c>
      <c r="G2987" s="166">
        <v>41598</v>
      </c>
      <c r="H2987" s="157">
        <v>1</v>
      </c>
    </row>
    <row r="2988" spans="1:9" ht="15" customHeight="1" x14ac:dyDescent="0.25">
      <c r="A2988" s="155" t="s">
        <v>39</v>
      </c>
      <c r="B2988" s="155" t="s">
        <v>1727</v>
      </c>
      <c r="C2988" s="155" t="s">
        <v>4755</v>
      </c>
      <c r="D2988" s="155">
        <v>100</v>
      </c>
      <c r="E2988" s="155">
        <v>120</v>
      </c>
      <c r="F2988" s="166">
        <v>41592</v>
      </c>
      <c r="G2988" s="166">
        <v>41597</v>
      </c>
      <c r="H2988" s="157">
        <v>1</v>
      </c>
      <c r="I2988" s="192" t="s">
        <v>4756</v>
      </c>
    </row>
    <row r="2989" spans="1:9" ht="15" customHeight="1" x14ac:dyDescent="0.25">
      <c r="A2989" s="155" t="s">
        <v>1866</v>
      </c>
      <c r="B2989" s="155" t="s">
        <v>4757</v>
      </c>
      <c r="C2989" s="155" t="s">
        <v>4758</v>
      </c>
      <c r="D2989" s="155">
        <v>100</v>
      </c>
      <c r="E2989" s="155">
        <v>10</v>
      </c>
      <c r="F2989" s="166">
        <v>41592</v>
      </c>
      <c r="G2989" s="166">
        <v>41600</v>
      </c>
      <c r="H2989" s="157">
        <v>1</v>
      </c>
      <c r="I2989" s="192" t="s">
        <v>4759</v>
      </c>
    </row>
    <row r="2990" spans="1:9" ht="15" customHeight="1" x14ac:dyDescent="0.25">
      <c r="A2990" s="155" t="s">
        <v>2747</v>
      </c>
      <c r="B2990" s="155" t="s">
        <v>4760</v>
      </c>
      <c r="C2990" s="155" t="s">
        <v>4761</v>
      </c>
      <c r="D2990" s="155">
        <v>20</v>
      </c>
      <c r="E2990" s="155">
        <v>20</v>
      </c>
      <c r="F2990" s="166">
        <v>41592</v>
      </c>
      <c r="G2990" s="166">
        <v>41596</v>
      </c>
      <c r="H2990" s="157">
        <v>1</v>
      </c>
    </row>
    <row r="2991" spans="1:9" ht="15" customHeight="1" x14ac:dyDescent="0.25">
      <c r="A2991" s="155" t="s">
        <v>4666</v>
      </c>
      <c r="B2991" s="155" t="s">
        <v>4762</v>
      </c>
      <c r="C2991" s="155" t="s">
        <v>4763</v>
      </c>
      <c r="D2991" s="155">
        <v>1</v>
      </c>
      <c r="E2991" s="155">
        <v>1</v>
      </c>
      <c r="F2991" s="166">
        <v>41593</v>
      </c>
      <c r="G2991" s="166">
        <v>41600</v>
      </c>
      <c r="H2991" s="157">
        <v>1</v>
      </c>
    </row>
    <row r="2992" spans="1:9" ht="15" customHeight="1" x14ac:dyDescent="0.25">
      <c r="A2992" s="155" t="s">
        <v>3447</v>
      </c>
      <c r="B2992" s="155" t="s">
        <v>3448</v>
      </c>
      <c r="C2992" s="155" t="s">
        <v>4764</v>
      </c>
      <c r="D2992" s="155">
        <v>248</v>
      </c>
      <c r="E2992" s="155">
        <v>248</v>
      </c>
      <c r="F2992" s="166">
        <v>41593</v>
      </c>
      <c r="G2992" s="166">
        <v>41603</v>
      </c>
      <c r="H2992" s="157">
        <v>1</v>
      </c>
    </row>
    <row r="2993" spans="1:9" ht="15" customHeight="1" x14ac:dyDescent="0.25">
      <c r="A2993" s="155" t="s">
        <v>71</v>
      </c>
      <c r="B2993" s="155" t="s">
        <v>154</v>
      </c>
      <c r="C2993" s="155" t="s">
        <v>4765</v>
      </c>
      <c r="D2993" s="155">
        <v>5</v>
      </c>
      <c r="E2993" s="155">
        <v>5</v>
      </c>
      <c r="F2993" s="166">
        <v>41593</v>
      </c>
      <c r="G2993" s="166">
        <v>41598</v>
      </c>
      <c r="H2993" s="157">
        <v>1</v>
      </c>
    </row>
    <row r="2994" spans="1:9" ht="15" customHeight="1" x14ac:dyDescent="0.25">
      <c r="A2994" s="155" t="s">
        <v>71</v>
      </c>
      <c r="B2994" s="155" t="s">
        <v>1530</v>
      </c>
      <c r="C2994" s="155" t="s">
        <v>4766</v>
      </c>
      <c r="D2994" s="155">
        <v>5</v>
      </c>
      <c r="E2994" s="155">
        <v>5</v>
      </c>
      <c r="F2994" s="166">
        <v>41593</v>
      </c>
      <c r="G2994" s="166">
        <v>41598</v>
      </c>
      <c r="H2994" s="157">
        <v>1</v>
      </c>
    </row>
    <row r="2995" spans="1:9" ht="15" customHeight="1" x14ac:dyDescent="0.25">
      <c r="A2995" s="155" t="s">
        <v>36</v>
      </c>
      <c r="B2995" s="155" t="s">
        <v>664</v>
      </c>
      <c r="C2995" s="155" t="s">
        <v>4767</v>
      </c>
      <c r="D2995" s="155">
        <v>50</v>
      </c>
      <c r="E2995" s="155">
        <v>50</v>
      </c>
      <c r="F2995" s="166">
        <v>41593</v>
      </c>
      <c r="G2995" s="166">
        <v>41596</v>
      </c>
      <c r="H2995" s="157">
        <v>1</v>
      </c>
    </row>
    <row r="2996" spans="1:9" ht="15" customHeight="1" x14ac:dyDescent="0.25">
      <c r="A2996" s="155" t="s">
        <v>158</v>
      </c>
      <c r="B2996" s="155" t="s">
        <v>3575</v>
      </c>
      <c r="C2996" s="155" t="s">
        <v>4768</v>
      </c>
      <c r="D2996" s="155">
        <v>10</v>
      </c>
      <c r="E2996" s="155">
        <v>10</v>
      </c>
      <c r="F2996" s="166">
        <v>41593</v>
      </c>
      <c r="G2996" s="166">
        <v>41597</v>
      </c>
      <c r="H2996" s="157">
        <v>1</v>
      </c>
    </row>
    <row r="2997" spans="1:9" ht="15" customHeight="1" x14ac:dyDescent="0.25">
      <c r="A2997" s="155" t="s">
        <v>158</v>
      </c>
      <c r="B2997" s="155" t="s">
        <v>3574</v>
      </c>
      <c r="C2997" s="155" t="s">
        <v>364</v>
      </c>
      <c r="D2997" s="155">
        <v>20</v>
      </c>
      <c r="E2997" s="155">
        <v>20</v>
      </c>
      <c r="F2997" s="166">
        <v>41593</v>
      </c>
      <c r="G2997" s="166">
        <v>41597</v>
      </c>
      <c r="H2997" s="157">
        <v>1</v>
      </c>
    </row>
    <row r="2998" spans="1:9" ht="15" customHeight="1" x14ac:dyDescent="0.25">
      <c r="A2998" s="155" t="s">
        <v>4011</v>
      </c>
      <c r="B2998" s="155" t="s">
        <v>1260</v>
      </c>
      <c r="C2998" s="155" t="s">
        <v>4769</v>
      </c>
      <c r="D2998" s="155">
        <v>50</v>
      </c>
      <c r="E2998" s="155">
        <v>50</v>
      </c>
      <c r="F2998" s="166">
        <v>41593</v>
      </c>
      <c r="G2998" s="166">
        <v>41596</v>
      </c>
      <c r="H2998" s="157">
        <v>1</v>
      </c>
    </row>
    <row r="2999" spans="1:9" ht="15" customHeight="1" x14ac:dyDescent="0.25">
      <c r="A2999" s="155" t="s">
        <v>230</v>
      </c>
      <c r="B2999" s="155" t="s">
        <v>4253</v>
      </c>
      <c r="C2999" s="155" t="s">
        <v>4770</v>
      </c>
      <c r="D2999" s="155">
        <v>100</v>
      </c>
      <c r="E2999" s="155">
        <v>100</v>
      </c>
      <c r="F2999" s="166">
        <v>41593</v>
      </c>
      <c r="G2999" s="166">
        <v>41600</v>
      </c>
      <c r="H2999" s="157">
        <v>1</v>
      </c>
    </row>
    <row r="3000" spans="1:9" ht="15" customHeight="1" x14ac:dyDescent="0.25">
      <c r="A3000" s="155" t="s">
        <v>42</v>
      </c>
      <c r="B3000" s="155" t="s">
        <v>4771</v>
      </c>
      <c r="C3000" s="155" t="s">
        <v>4774</v>
      </c>
      <c r="D3000" s="155">
        <v>20</v>
      </c>
      <c r="E3000" s="155">
        <v>20</v>
      </c>
      <c r="F3000" s="166">
        <v>41593</v>
      </c>
      <c r="G3000" s="166">
        <v>41600</v>
      </c>
      <c r="H3000" s="157">
        <v>1</v>
      </c>
      <c r="I3000" s="192" t="s">
        <v>3109</v>
      </c>
    </row>
    <row r="3001" spans="1:9" ht="15" customHeight="1" x14ac:dyDescent="0.25">
      <c r="A3001" s="155" t="s">
        <v>42</v>
      </c>
      <c r="B3001" s="155" t="s">
        <v>4772</v>
      </c>
      <c r="C3001" s="155" t="s">
        <v>364</v>
      </c>
      <c r="D3001" s="155">
        <v>20</v>
      </c>
      <c r="E3001" s="155">
        <v>20</v>
      </c>
      <c r="F3001" s="166">
        <v>41593</v>
      </c>
      <c r="G3001" s="166">
        <v>41600</v>
      </c>
      <c r="H3001" s="157">
        <v>1</v>
      </c>
      <c r="I3001" s="192" t="s">
        <v>3109</v>
      </c>
    </row>
    <row r="3002" spans="1:9" ht="15" customHeight="1" x14ac:dyDescent="0.25">
      <c r="A3002" s="155" t="s">
        <v>42</v>
      </c>
      <c r="B3002" s="155" t="s">
        <v>4773</v>
      </c>
      <c r="C3002" s="155" t="s">
        <v>161</v>
      </c>
      <c r="D3002" s="155">
        <v>20</v>
      </c>
      <c r="E3002" s="155">
        <v>20</v>
      </c>
      <c r="F3002" s="166">
        <v>41593</v>
      </c>
      <c r="G3002" s="166">
        <v>41600</v>
      </c>
      <c r="H3002" s="157">
        <v>1</v>
      </c>
      <c r="I3002" s="192" t="s">
        <v>3109</v>
      </c>
    </row>
    <row r="3003" spans="1:9" ht="15" customHeight="1" x14ac:dyDescent="0.25">
      <c r="A3003" s="155" t="s">
        <v>4735</v>
      </c>
      <c r="B3003" s="155" t="s">
        <v>4736</v>
      </c>
      <c r="C3003" s="155" t="s">
        <v>4737</v>
      </c>
      <c r="D3003" s="155">
        <v>50</v>
      </c>
      <c r="E3003" s="155">
        <v>49</v>
      </c>
      <c r="F3003" s="166">
        <v>41593</v>
      </c>
      <c r="G3003" s="166">
        <v>41596</v>
      </c>
      <c r="H3003" s="157">
        <v>1</v>
      </c>
      <c r="I3003" s="192" t="s">
        <v>4776</v>
      </c>
    </row>
    <row r="3004" spans="1:9" ht="15" customHeight="1" x14ac:dyDescent="0.25">
      <c r="A3004" s="155" t="s">
        <v>4735</v>
      </c>
      <c r="B3004" s="155" t="s">
        <v>4775</v>
      </c>
      <c r="C3004" s="155" t="s">
        <v>316</v>
      </c>
      <c r="D3004" s="155">
        <v>25</v>
      </c>
      <c r="E3004" s="155">
        <v>24</v>
      </c>
      <c r="F3004" s="166">
        <v>41593</v>
      </c>
      <c r="G3004" s="166">
        <v>41596</v>
      </c>
      <c r="H3004" s="157">
        <v>1</v>
      </c>
      <c r="I3004" s="192" t="s">
        <v>4776</v>
      </c>
    </row>
    <row r="3005" spans="1:9" ht="15" customHeight="1" x14ac:dyDescent="0.25">
      <c r="A3005" s="155" t="s">
        <v>65</v>
      </c>
      <c r="B3005" s="155" t="s">
        <v>547</v>
      </c>
      <c r="C3005" s="155" t="s">
        <v>4777</v>
      </c>
      <c r="D3005" s="155">
        <v>50</v>
      </c>
      <c r="E3005" s="155">
        <v>50</v>
      </c>
      <c r="F3005" s="166">
        <v>41596</v>
      </c>
      <c r="G3005" s="166">
        <v>41603</v>
      </c>
      <c r="H3005" s="157">
        <v>1</v>
      </c>
    </row>
    <row r="3006" spans="1:9" ht="15" customHeight="1" x14ac:dyDescent="0.25">
      <c r="A3006" s="155" t="s">
        <v>4778</v>
      </c>
      <c r="B3006" s="155" t="s">
        <v>4779</v>
      </c>
      <c r="C3006" s="155" t="s">
        <v>4780</v>
      </c>
      <c r="D3006" s="155">
        <v>5</v>
      </c>
      <c r="E3006" s="155">
        <v>5</v>
      </c>
      <c r="F3006" s="166">
        <v>41596</v>
      </c>
      <c r="G3006" s="166">
        <v>41612</v>
      </c>
      <c r="H3006" s="157">
        <v>1</v>
      </c>
    </row>
    <row r="3007" spans="1:9" ht="15" customHeight="1" x14ac:dyDescent="0.25">
      <c r="A3007" s="155" t="s">
        <v>719</v>
      </c>
      <c r="B3007" s="155" t="s">
        <v>954</v>
      </c>
      <c r="C3007" s="155" t="s">
        <v>4781</v>
      </c>
      <c r="D3007" s="155">
        <v>100</v>
      </c>
      <c r="E3007" s="155">
        <v>100</v>
      </c>
      <c r="F3007" s="166">
        <v>41596</v>
      </c>
      <c r="G3007" s="166">
        <v>41600</v>
      </c>
      <c r="H3007" s="157">
        <v>1</v>
      </c>
    </row>
    <row r="3008" spans="1:9" ht="15" customHeight="1" x14ac:dyDescent="0.25">
      <c r="A3008" s="155" t="s">
        <v>12</v>
      </c>
      <c r="B3008" s="155" t="s">
        <v>1233</v>
      </c>
      <c r="C3008" s="155" t="s">
        <v>4782</v>
      </c>
      <c r="D3008" s="155">
        <v>10</v>
      </c>
      <c r="E3008" s="155">
        <v>10</v>
      </c>
      <c r="F3008" s="166">
        <v>41596</v>
      </c>
      <c r="G3008" s="166">
        <v>41599</v>
      </c>
      <c r="H3008" s="157">
        <v>1</v>
      </c>
    </row>
    <row r="3009" spans="1:9" ht="15" customHeight="1" x14ac:dyDescent="0.25">
      <c r="A3009" s="155" t="s">
        <v>12</v>
      </c>
      <c r="B3009" s="155" t="s">
        <v>156</v>
      </c>
      <c r="C3009" s="155" t="s">
        <v>59</v>
      </c>
      <c r="D3009" s="155">
        <v>10</v>
      </c>
      <c r="E3009" s="155">
        <v>10</v>
      </c>
      <c r="F3009" s="166">
        <v>41596</v>
      </c>
      <c r="G3009" s="166">
        <v>41599</v>
      </c>
      <c r="H3009" s="157">
        <v>1</v>
      </c>
    </row>
    <row r="3010" spans="1:9" ht="15" customHeight="1" x14ac:dyDescent="0.25">
      <c r="A3010" s="155" t="s">
        <v>173</v>
      </c>
      <c r="B3010" s="155" t="s">
        <v>1782</v>
      </c>
      <c r="C3010" s="155" t="s">
        <v>4783</v>
      </c>
      <c r="D3010" s="155">
        <v>501</v>
      </c>
      <c r="E3010" s="155">
        <v>501</v>
      </c>
      <c r="F3010" s="166">
        <v>41596</v>
      </c>
      <c r="G3010" s="166">
        <v>41599</v>
      </c>
      <c r="H3010" s="157">
        <v>1</v>
      </c>
    </row>
    <row r="3011" spans="1:9" ht="15" customHeight="1" x14ac:dyDescent="0.25">
      <c r="A3011" s="155" t="s">
        <v>563</v>
      </c>
      <c r="B3011" s="155" t="s">
        <v>307</v>
      </c>
      <c r="C3011" s="155" t="s">
        <v>4785</v>
      </c>
      <c r="D3011" s="155">
        <v>3</v>
      </c>
      <c r="E3011" s="155">
        <v>3</v>
      </c>
      <c r="F3011" s="166">
        <v>41596</v>
      </c>
      <c r="G3011" s="166">
        <v>41599</v>
      </c>
      <c r="H3011" s="157">
        <v>1</v>
      </c>
    </row>
    <row r="3012" spans="1:9" ht="15" customHeight="1" x14ac:dyDescent="0.25">
      <c r="A3012" s="155" t="s">
        <v>4786</v>
      </c>
      <c r="B3012" s="155" t="s">
        <v>1696</v>
      </c>
      <c r="C3012" s="155" t="s">
        <v>3058</v>
      </c>
      <c r="D3012" s="155">
        <v>2</v>
      </c>
      <c r="E3012" s="155">
        <v>2</v>
      </c>
      <c r="F3012" s="166">
        <v>41597</v>
      </c>
      <c r="G3012" s="166">
        <v>41603</v>
      </c>
      <c r="H3012" s="157">
        <v>1</v>
      </c>
    </row>
    <row r="3013" spans="1:9" ht="15" customHeight="1" x14ac:dyDescent="0.25">
      <c r="A3013" s="155" t="s">
        <v>2714</v>
      </c>
      <c r="B3013" s="155" t="s">
        <v>1888</v>
      </c>
      <c r="C3013" s="155" t="s">
        <v>4789</v>
      </c>
      <c r="D3013" s="155">
        <v>1000</v>
      </c>
      <c r="E3013" s="155">
        <v>1000</v>
      </c>
      <c r="F3013" s="166">
        <v>41597</v>
      </c>
      <c r="G3013" s="166">
        <v>41600</v>
      </c>
      <c r="H3013" s="157">
        <v>1</v>
      </c>
    </row>
    <row r="3014" spans="1:9" ht="15" customHeight="1" x14ac:dyDescent="0.25">
      <c r="A3014" s="155" t="s">
        <v>597</v>
      </c>
      <c r="B3014" s="155" t="s">
        <v>598</v>
      </c>
      <c r="C3014" s="155" t="s">
        <v>4788</v>
      </c>
      <c r="D3014" s="155">
        <v>100</v>
      </c>
      <c r="E3014" s="155">
        <v>100</v>
      </c>
      <c r="F3014" s="166">
        <v>41597</v>
      </c>
      <c r="G3014" s="166">
        <v>41599</v>
      </c>
      <c r="H3014" s="157">
        <v>1</v>
      </c>
    </row>
    <row r="3015" spans="1:9" ht="15" customHeight="1" x14ac:dyDescent="0.25">
      <c r="A3015" s="155" t="s">
        <v>559</v>
      </c>
      <c r="B3015" s="155" t="s">
        <v>1849</v>
      </c>
      <c r="C3015" s="155" t="s">
        <v>4787</v>
      </c>
      <c r="D3015" s="155">
        <v>1200</v>
      </c>
      <c r="E3015" s="155">
        <v>1200</v>
      </c>
      <c r="F3015" s="166">
        <v>41597</v>
      </c>
      <c r="G3015" s="166">
        <v>41600</v>
      </c>
      <c r="H3015" s="157">
        <v>1</v>
      </c>
    </row>
    <row r="3016" spans="1:9" ht="15" customHeight="1" x14ac:dyDescent="0.25">
      <c r="A3016" s="155" t="s">
        <v>3967</v>
      </c>
      <c r="B3016" s="155" t="s">
        <v>4792</v>
      </c>
      <c r="C3016" s="155" t="s">
        <v>4793</v>
      </c>
      <c r="D3016" s="155">
        <v>180</v>
      </c>
      <c r="E3016" s="155">
        <v>180</v>
      </c>
      <c r="F3016" s="166">
        <v>41598</v>
      </c>
      <c r="G3016" s="166">
        <v>41606</v>
      </c>
      <c r="H3016" s="157">
        <v>1</v>
      </c>
    </row>
    <row r="3017" spans="1:9" ht="15" customHeight="1" x14ac:dyDescent="0.25">
      <c r="A3017" s="155" t="s">
        <v>1280</v>
      </c>
      <c r="B3017" s="155" t="s">
        <v>4794</v>
      </c>
      <c r="C3017" s="155" t="s">
        <v>4795</v>
      </c>
      <c r="D3017" s="155">
        <v>52</v>
      </c>
      <c r="E3017" s="155">
        <v>52</v>
      </c>
      <c r="F3017" s="166">
        <v>41598</v>
      </c>
      <c r="G3017" s="166">
        <v>41604</v>
      </c>
      <c r="H3017" s="157">
        <v>1</v>
      </c>
    </row>
    <row r="3018" spans="1:9" ht="15" customHeight="1" x14ac:dyDescent="0.25">
      <c r="A3018" s="155" t="s">
        <v>1280</v>
      </c>
      <c r="B3018" s="155" t="s">
        <v>4796</v>
      </c>
      <c r="C3018" s="155" t="s">
        <v>364</v>
      </c>
      <c r="D3018" s="155">
        <v>50</v>
      </c>
      <c r="E3018" s="155">
        <v>50</v>
      </c>
      <c r="F3018" s="166">
        <v>41598</v>
      </c>
      <c r="G3018" s="166">
        <v>41604</v>
      </c>
      <c r="H3018" s="157">
        <v>1</v>
      </c>
    </row>
    <row r="3019" spans="1:9" ht="15" customHeight="1" x14ac:dyDescent="0.25">
      <c r="A3019" s="155" t="s">
        <v>1280</v>
      </c>
      <c r="B3019" s="155" t="s">
        <v>4797</v>
      </c>
      <c r="C3019" s="155" t="s">
        <v>161</v>
      </c>
      <c r="D3019" s="155">
        <v>25</v>
      </c>
      <c r="E3019" s="155">
        <v>25</v>
      </c>
      <c r="F3019" s="166">
        <v>41598</v>
      </c>
      <c r="G3019" s="166">
        <v>41604</v>
      </c>
      <c r="H3019" s="157">
        <v>1</v>
      </c>
    </row>
    <row r="3020" spans="1:9" ht="15" customHeight="1" x14ac:dyDescent="0.25">
      <c r="A3020" s="155" t="s">
        <v>173</v>
      </c>
      <c r="B3020" s="155" t="s">
        <v>3308</v>
      </c>
      <c r="C3020" s="155" t="s">
        <v>4798</v>
      </c>
      <c r="D3020" s="155">
        <v>501</v>
      </c>
      <c r="E3020" s="155">
        <v>501</v>
      </c>
      <c r="F3020" s="166">
        <v>41598</v>
      </c>
      <c r="G3020" s="166">
        <v>41603</v>
      </c>
      <c r="H3020" s="157">
        <v>1</v>
      </c>
    </row>
    <row r="3021" spans="1:9" ht="15" customHeight="1" x14ac:dyDescent="0.25">
      <c r="A3021" s="155" t="s">
        <v>286</v>
      </c>
      <c r="B3021" s="155" t="s">
        <v>4799</v>
      </c>
      <c r="C3021" s="155" t="s">
        <v>4800</v>
      </c>
      <c r="D3021" s="155">
        <v>50</v>
      </c>
      <c r="E3021" s="155">
        <v>50</v>
      </c>
      <c r="F3021" s="166">
        <v>41598</v>
      </c>
      <c r="G3021" s="166">
        <v>41600</v>
      </c>
      <c r="H3021" s="157">
        <v>1</v>
      </c>
    </row>
    <row r="3022" spans="1:9" ht="15" customHeight="1" x14ac:dyDescent="0.25">
      <c r="A3022" s="155" t="s">
        <v>1554</v>
      </c>
      <c r="B3022" s="155" t="s">
        <v>4170</v>
      </c>
      <c r="C3022" s="155" t="s">
        <v>4171</v>
      </c>
      <c r="D3022" s="155">
        <v>30</v>
      </c>
      <c r="E3022" s="155">
        <v>22</v>
      </c>
      <c r="F3022" s="166">
        <v>41599</v>
      </c>
      <c r="G3022" s="166">
        <v>41456</v>
      </c>
      <c r="H3022" s="157">
        <v>1</v>
      </c>
      <c r="I3022" s="192" t="s">
        <v>4801</v>
      </c>
    </row>
    <row r="3023" spans="1:9" ht="15" customHeight="1" x14ac:dyDescent="0.25">
      <c r="A3023" s="155" t="s">
        <v>597</v>
      </c>
      <c r="B3023" s="155" t="s">
        <v>1351</v>
      </c>
      <c r="C3023" s="155" t="s">
        <v>4802</v>
      </c>
      <c r="D3023" s="155">
        <v>1000</v>
      </c>
      <c r="E3023" s="155">
        <v>1000</v>
      </c>
      <c r="F3023" s="166">
        <v>41599</v>
      </c>
      <c r="G3023" s="166">
        <v>41603</v>
      </c>
      <c r="H3023" s="157">
        <v>1</v>
      </c>
    </row>
    <row r="3024" spans="1:9" ht="15" customHeight="1" x14ac:dyDescent="0.25">
      <c r="A3024" s="155" t="s">
        <v>36</v>
      </c>
      <c r="B3024" s="155" t="s">
        <v>1632</v>
      </c>
      <c r="C3024" s="155" t="s">
        <v>4803</v>
      </c>
      <c r="D3024" s="155">
        <v>10</v>
      </c>
      <c r="E3024" s="155">
        <v>10</v>
      </c>
      <c r="F3024" s="166">
        <v>41599</v>
      </c>
      <c r="G3024" s="166">
        <v>41603</v>
      </c>
      <c r="H3024" s="157">
        <v>1</v>
      </c>
    </row>
    <row r="3025" spans="1:8" ht="15" customHeight="1" x14ac:dyDescent="0.25">
      <c r="A3025" s="155" t="s">
        <v>634</v>
      </c>
      <c r="B3025" s="155" t="s">
        <v>318</v>
      </c>
      <c r="C3025" s="155" t="s">
        <v>4697</v>
      </c>
      <c r="D3025" s="155">
        <v>10</v>
      </c>
      <c r="E3025" s="155">
        <v>10</v>
      </c>
      <c r="F3025" s="166">
        <v>41599</v>
      </c>
      <c r="G3025" s="166">
        <v>41605</v>
      </c>
      <c r="H3025" s="157">
        <v>1</v>
      </c>
    </row>
    <row r="3026" spans="1:8" ht="15" customHeight="1" x14ac:dyDescent="0.25">
      <c r="A3026" s="155" t="s">
        <v>731</v>
      </c>
      <c r="B3026" s="155" t="s">
        <v>295</v>
      </c>
      <c r="C3026" s="155" t="s">
        <v>4804</v>
      </c>
      <c r="D3026" s="155">
        <v>25</v>
      </c>
      <c r="E3026" s="155">
        <v>25</v>
      </c>
      <c r="F3026" s="166">
        <v>41600</v>
      </c>
      <c r="G3026" s="166">
        <v>41607</v>
      </c>
      <c r="H3026" s="157">
        <v>1</v>
      </c>
    </row>
    <row r="3027" spans="1:8" ht="15" customHeight="1" x14ac:dyDescent="0.25">
      <c r="A3027" s="155" t="s">
        <v>820</v>
      </c>
      <c r="B3027" s="155" t="s">
        <v>89</v>
      </c>
      <c r="C3027" s="155" t="s">
        <v>4805</v>
      </c>
      <c r="D3027" s="155">
        <v>400</v>
      </c>
      <c r="E3027" s="155">
        <v>400</v>
      </c>
      <c r="F3027" s="166">
        <v>41600</v>
      </c>
      <c r="G3027" s="166">
        <v>41610</v>
      </c>
      <c r="H3027" s="157">
        <v>1</v>
      </c>
    </row>
    <row r="3028" spans="1:8" ht="15" customHeight="1" x14ac:dyDescent="0.25">
      <c r="A3028" s="155" t="s">
        <v>2964</v>
      </c>
      <c r="B3028" s="155" t="s">
        <v>2318</v>
      </c>
      <c r="C3028" s="155" t="s">
        <v>4806</v>
      </c>
      <c r="D3028" s="155">
        <v>250</v>
      </c>
      <c r="E3028" s="155">
        <v>250</v>
      </c>
      <c r="F3028" s="166">
        <v>41600</v>
      </c>
      <c r="G3028" s="166">
        <v>41605</v>
      </c>
      <c r="H3028" s="157">
        <v>1</v>
      </c>
    </row>
    <row r="3029" spans="1:8" ht="15" customHeight="1" x14ac:dyDescent="0.25">
      <c r="A3029" s="155" t="s">
        <v>327</v>
      </c>
      <c r="B3029" s="155" t="s">
        <v>479</v>
      </c>
      <c r="C3029" s="155" t="s">
        <v>4807</v>
      </c>
      <c r="D3029" s="155">
        <v>100</v>
      </c>
      <c r="E3029" s="155">
        <v>100</v>
      </c>
      <c r="F3029" s="166">
        <v>41600</v>
      </c>
      <c r="G3029" s="166">
        <v>41610</v>
      </c>
      <c r="H3029" s="157">
        <v>1</v>
      </c>
    </row>
    <row r="3030" spans="1:8" ht="15" customHeight="1" x14ac:dyDescent="0.25">
      <c r="A3030" s="155" t="s">
        <v>1536</v>
      </c>
      <c r="B3030" s="155" t="s">
        <v>3276</v>
      </c>
      <c r="C3030" s="155" t="s">
        <v>4808</v>
      </c>
      <c r="D3030" s="155">
        <v>10</v>
      </c>
      <c r="E3030" s="155">
        <v>10</v>
      </c>
      <c r="F3030" s="166">
        <v>41600</v>
      </c>
      <c r="G3030" s="166">
        <v>41610</v>
      </c>
      <c r="H3030" s="157">
        <v>1</v>
      </c>
    </row>
    <row r="3031" spans="1:8" ht="15" customHeight="1" x14ac:dyDescent="0.25">
      <c r="A3031" s="155" t="s">
        <v>136</v>
      </c>
      <c r="B3031" s="155" t="s">
        <v>555</v>
      </c>
      <c r="C3031" s="155" t="s">
        <v>4809</v>
      </c>
      <c r="D3031" s="155">
        <v>250</v>
      </c>
      <c r="E3031" s="155">
        <v>250</v>
      </c>
      <c r="F3031" s="166">
        <v>41600</v>
      </c>
      <c r="G3031" s="166">
        <v>41607</v>
      </c>
      <c r="H3031" s="157">
        <v>1</v>
      </c>
    </row>
    <row r="3032" spans="1:8" ht="15" customHeight="1" x14ac:dyDescent="0.25">
      <c r="A3032" s="155" t="s">
        <v>12</v>
      </c>
      <c r="B3032" s="155" t="s">
        <v>1334</v>
      </c>
      <c r="C3032" s="155" t="s">
        <v>4810</v>
      </c>
      <c r="D3032" s="155">
        <v>10</v>
      </c>
      <c r="E3032" s="155">
        <v>10</v>
      </c>
      <c r="F3032" s="166">
        <v>41600</v>
      </c>
      <c r="G3032" s="166">
        <v>41605</v>
      </c>
      <c r="H3032" s="157">
        <v>1</v>
      </c>
    </row>
    <row r="3033" spans="1:8" ht="15" customHeight="1" x14ac:dyDescent="0.25">
      <c r="A3033" s="155" t="s">
        <v>654</v>
      </c>
      <c r="B3033" s="155" t="s">
        <v>4811</v>
      </c>
      <c r="C3033" s="155" t="s">
        <v>4812</v>
      </c>
      <c r="D3033" s="155">
        <v>100</v>
      </c>
      <c r="E3033" s="155">
        <v>100</v>
      </c>
      <c r="F3033" s="166">
        <v>41600</v>
      </c>
      <c r="G3033" s="166">
        <v>41603</v>
      </c>
      <c r="H3033" s="157">
        <v>1</v>
      </c>
    </row>
    <row r="3034" spans="1:8" ht="15" customHeight="1" x14ac:dyDescent="0.25">
      <c r="A3034" s="155" t="s">
        <v>286</v>
      </c>
      <c r="B3034" s="155" t="s">
        <v>3002</v>
      </c>
      <c r="C3034" s="155" t="s">
        <v>4813</v>
      </c>
      <c r="D3034" s="155">
        <v>100</v>
      </c>
      <c r="E3034" s="155">
        <v>100</v>
      </c>
      <c r="F3034" s="166">
        <v>41600</v>
      </c>
      <c r="G3034" s="166">
        <v>41607</v>
      </c>
      <c r="H3034" s="157">
        <v>1</v>
      </c>
    </row>
    <row r="3035" spans="1:8" ht="15" customHeight="1" x14ac:dyDescent="0.25">
      <c r="A3035" s="155" t="s">
        <v>286</v>
      </c>
      <c r="B3035" s="155" t="s">
        <v>3014</v>
      </c>
      <c r="C3035" s="155" t="s">
        <v>364</v>
      </c>
      <c r="D3035" s="155">
        <v>100</v>
      </c>
      <c r="E3035" s="155">
        <v>100</v>
      </c>
      <c r="F3035" s="166">
        <v>41600</v>
      </c>
      <c r="G3035" s="166">
        <v>41607</v>
      </c>
      <c r="H3035" s="157">
        <v>1</v>
      </c>
    </row>
    <row r="3036" spans="1:8" ht="15" customHeight="1" x14ac:dyDescent="0.25">
      <c r="A3036" s="155" t="s">
        <v>286</v>
      </c>
      <c r="B3036" s="155" t="s">
        <v>3065</v>
      </c>
      <c r="C3036" s="155" t="s">
        <v>161</v>
      </c>
      <c r="D3036" s="155">
        <v>100</v>
      </c>
      <c r="E3036" s="155">
        <v>100</v>
      </c>
      <c r="F3036" s="166">
        <v>41600</v>
      </c>
      <c r="G3036" s="166">
        <v>41607</v>
      </c>
      <c r="H3036" s="157">
        <v>1</v>
      </c>
    </row>
    <row r="3037" spans="1:8" ht="15" customHeight="1" x14ac:dyDescent="0.25">
      <c r="A3037" s="155" t="s">
        <v>29</v>
      </c>
      <c r="B3037" s="155" t="s">
        <v>1219</v>
      </c>
      <c r="C3037" s="155" t="s">
        <v>4814</v>
      </c>
      <c r="D3037" s="155">
        <v>200</v>
      </c>
      <c r="E3037" s="155">
        <v>200</v>
      </c>
      <c r="F3037" s="166">
        <v>41600</v>
      </c>
      <c r="G3037" s="166">
        <v>41603</v>
      </c>
      <c r="H3037" s="157">
        <v>1</v>
      </c>
    </row>
    <row r="3038" spans="1:8" ht="15" customHeight="1" x14ac:dyDescent="0.25">
      <c r="A3038" s="155" t="s">
        <v>520</v>
      </c>
      <c r="B3038" s="155" t="s">
        <v>964</v>
      </c>
      <c r="C3038" s="155" t="s">
        <v>4815</v>
      </c>
      <c r="D3038" s="155">
        <v>350</v>
      </c>
      <c r="E3038" s="155">
        <v>350</v>
      </c>
      <c r="F3038" s="166">
        <v>41603</v>
      </c>
      <c r="G3038" s="166">
        <v>41604</v>
      </c>
      <c r="H3038" s="157">
        <v>1</v>
      </c>
    </row>
    <row r="3039" spans="1:8" ht="15" customHeight="1" x14ac:dyDescent="0.25">
      <c r="A3039" s="155" t="s">
        <v>173</v>
      </c>
      <c r="B3039" s="155" t="s">
        <v>4816</v>
      </c>
      <c r="C3039" s="155" t="s">
        <v>4817</v>
      </c>
      <c r="D3039" s="155">
        <v>500</v>
      </c>
      <c r="E3039" s="155">
        <v>500</v>
      </c>
      <c r="F3039" s="166">
        <v>41603</v>
      </c>
      <c r="G3039" s="166">
        <v>41605</v>
      </c>
      <c r="H3039" s="157">
        <v>1</v>
      </c>
    </row>
    <row r="3040" spans="1:8" ht="15" customHeight="1" x14ac:dyDescent="0.25">
      <c r="A3040" s="155" t="s">
        <v>42</v>
      </c>
      <c r="B3040" s="155" t="s">
        <v>905</v>
      </c>
      <c r="C3040" s="155" t="s">
        <v>4821</v>
      </c>
      <c r="D3040" s="155">
        <v>200</v>
      </c>
      <c r="E3040" s="155">
        <v>200</v>
      </c>
      <c r="F3040" s="166">
        <v>41604</v>
      </c>
      <c r="G3040" s="166">
        <v>41611</v>
      </c>
      <c r="H3040" s="157">
        <v>1</v>
      </c>
    </row>
    <row r="3041" spans="1:9" ht="15" customHeight="1" x14ac:dyDescent="0.25">
      <c r="A3041" s="155" t="s">
        <v>559</v>
      </c>
      <c r="B3041" s="155" t="s">
        <v>1672</v>
      </c>
      <c r="C3041" s="155" t="s">
        <v>4822</v>
      </c>
      <c r="D3041" s="155">
        <v>100</v>
      </c>
      <c r="E3041" s="155">
        <v>100</v>
      </c>
      <c r="F3041" s="166">
        <v>41604</v>
      </c>
      <c r="G3041" s="166">
        <v>41611</v>
      </c>
      <c r="H3041" s="157">
        <v>1</v>
      </c>
    </row>
    <row r="3042" spans="1:9" ht="15" customHeight="1" x14ac:dyDescent="0.25">
      <c r="A3042" s="155" t="s">
        <v>12</v>
      </c>
      <c r="B3042" s="155" t="s">
        <v>280</v>
      </c>
      <c r="C3042" s="155" t="s">
        <v>4823</v>
      </c>
      <c r="D3042" s="155">
        <v>10</v>
      </c>
      <c r="E3042" s="155">
        <v>10</v>
      </c>
      <c r="F3042" s="166">
        <v>41604</v>
      </c>
      <c r="G3042" s="166">
        <v>41612</v>
      </c>
      <c r="H3042" s="157">
        <v>1</v>
      </c>
    </row>
    <row r="3043" spans="1:9" ht="15" customHeight="1" x14ac:dyDescent="0.25">
      <c r="A3043" s="155" t="s">
        <v>12</v>
      </c>
      <c r="B3043" s="155" t="s">
        <v>17</v>
      </c>
      <c r="C3043" s="155" t="s">
        <v>364</v>
      </c>
      <c r="D3043" s="155">
        <v>10</v>
      </c>
      <c r="E3043" s="155">
        <v>10</v>
      </c>
      <c r="F3043" s="166">
        <v>41604</v>
      </c>
      <c r="G3043" s="166">
        <v>41622</v>
      </c>
      <c r="H3043" s="157">
        <v>1</v>
      </c>
    </row>
    <row r="3044" spans="1:9" ht="15" customHeight="1" x14ac:dyDescent="0.25">
      <c r="A3044" s="155" t="s">
        <v>12</v>
      </c>
      <c r="B3044" s="155" t="s">
        <v>767</v>
      </c>
      <c r="C3044" s="155" t="s">
        <v>161</v>
      </c>
      <c r="D3044" s="155">
        <v>10</v>
      </c>
      <c r="E3044" s="155">
        <v>10</v>
      </c>
      <c r="F3044" s="166">
        <v>41604</v>
      </c>
      <c r="G3044" s="166">
        <v>41612</v>
      </c>
      <c r="H3044" s="157">
        <v>1</v>
      </c>
    </row>
    <row r="3045" spans="1:9" ht="15" customHeight="1" x14ac:dyDescent="0.25">
      <c r="A3045" s="155" t="s">
        <v>2747</v>
      </c>
      <c r="B3045" s="155" t="s">
        <v>3759</v>
      </c>
      <c r="C3045" s="155" t="s">
        <v>4824</v>
      </c>
      <c r="D3045" s="155">
        <v>20</v>
      </c>
      <c r="E3045" s="155">
        <v>20</v>
      </c>
      <c r="F3045" s="166">
        <v>41604</v>
      </c>
      <c r="G3045" s="166">
        <v>41638</v>
      </c>
      <c r="H3045" s="157">
        <v>1</v>
      </c>
    </row>
    <row r="3046" spans="1:9" ht="15" customHeight="1" x14ac:dyDescent="0.25">
      <c r="A3046" s="155" t="s">
        <v>78</v>
      </c>
      <c r="B3046" s="155" t="s">
        <v>448</v>
      </c>
      <c r="C3046" s="155" t="s">
        <v>4825</v>
      </c>
      <c r="D3046" s="155">
        <v>4</v>
      </c>
      <c r="E3046" s="155">
        <v>4</v>
      </c>
      <c r="F3046" s="166">
        <v>41604</v>
      </c>
      <c r="G3046" s="166">
        <v>41612</v>
      </c>
      <c r="H3046" s="157">
        <v>1</v>
      </c>
    </row>
    <row r="3047" spans="1:9" ht="15" customHeight="1" x14ac:dyDescent="0.25">
      <c r="A3047" s="155" t="s">
        <v>4449</v>
      </c>
      <c r="B3047" s="155" t="s">
        <v>4826</v>
      </c>
      <c r="C3047" s="155" t="s">
        <v>4829</v>
      </c>
      <c r="D3047" s="155">
        <v>2</v>
      </c>
      <c r="E3047" s="155">
        <v>2</v>
      </c>
      <c r="F3047" s="166">
        <v>41604</v>
      </c>
      <c r="G3047" s="166">
        <v>41617</v>
      </c>
      <c r="H3047" s="157">
        <v>1</v>
      </c>
      <c r="I3047" s="192" t="s">
        <v>4759</v>
      </c>
    </row>
    <row r="3048" spans="1:9" ht="15" customHeight="1" x14ac:dyDescent="0.25">
      <c r="A3048" s="155" t="s">
        <v>4449</v>
      </c>
      <c r="B3048" s="155" t="s">
        <v>4827</v>
      </c>
      <c r="C3048" s="155" t="s">
        <v>4830</v>
      </c>
      <c r="D3048" s="155">
        <v>2</v>
      </c>
      <c r="E3048" s="155">
        <v>2</v>
      </c>
      <c r="F3048" s="166">
        <v>41604</v>
      </c>
      <c r="G3048" s="166">
        <v>41617</v>
      </c>
      <c r="H3048" s="157">
        <v>1</v>
      </c>
      <c r="I3048" s="192" t="s">
        <v>4759</v>
      </c>
    </row>
    <row r="3049" spans="1:9" ht="15" customHeight="1" x14ac:dyDescent="0.25">
      <c r="A3049" s="155" t="s">
        <v>4449</v>
      </c>
      <c r="B3049" s="155" t="s">
        <v>4828</v>
      </c>
      <c r="C3049" s="155" t="s">
        <v>4831</v>
      </c>
      <c r="D3049" s="155">
        <v>2</v>
      </c>
      <c r="E3049" s="155">
        <v>2</v>
      </c>
      <c r="F3049" s="166">
        <v>41604</v>
      </c>
      <c r="G3049" s="166">
        <v>41617</v>
      </c>
      <c r="H3049" s="157">
        <v>1</v>
      </c>
      <c r="I3049" s="192" t="s">
        <v>4759</v>
      </c>
    </row>
    <row r="3050" spans="1:9" ht="15" customHeight="1" x14ac:dyDescent="0.25">
      <c r="A3050" s="155" t="s">
        <v>12</v>
      </c>
      <c r="B3050" s="155" t="s">
        <v>766</v>
      </c>
      <c r="C3050" s="155" t="s">
        <v>4832</v>
      </c>
      <c r="D3050" s="155">
        <v>10</v>
      </c>
      <c r="E3050" s="155">
        <v>10</v>
      </c>
      <c r="F3050" s="166">
        <v>41604</v>
      </c>
      <c r="G3050" s="166">
        <v>41605</v>
      </c>
      <c r="H3050" s="157">
        <v>1</v>
      </c>
    </row>
    <row r="3051" spans="1:9" ht="15" customHeight="1" x14ac:dyDescent="0.25">
      <c r="A3051" s="155" t="s">
        <v>1866</v>
      </c>
      <c r="B3051" s="155" t="s">
        <v>4757</v>
      </c>
      <c r="C3051" s="155" t="s">
        <v>4758</v>
      </c>
      <c r="D3051" s="155">
        <v>100</v>
      </c>
      <c r="E3051" s="155">
        <v>66</v>
      </c>
      <c r="F3051" s="166">
        <v>41605</v>
      </c>
      <c r="G3051" s="166">
        <v>41614</v>
      </c>
      <c r="H3051" s="157">
        <v>1</v>
      </c>
      <c r="I3051" s="192" t="s">
        <v>4833</v>
      </c>
    </row>
    <row r="3052" spans="1:9" ht="15" customHeight="1" x14ac:dyDescent="0.25">
      <c r="A3052" s="155" t="s">
        <v>820</v>
      </c>
      <c r="B3052" s="155" t="s">
        <v>101</v>
      </c>
      <c r="C3052" s="155" t="s">
        <v>4834</v>
      </c>
      <c r="D3052" s="155">
        <v>300</v>
      </c>
      <c r="E3052" s="155">
        <v>300</v>
      </c>
      <c r="F3052" s="166">
        <v>41610</v>
      </c>
      <c r="G3052" s="166">
        <v>41614</v>
      </c>
      <c r="H3052" s="157">
        <v>1</v>
      </c>
    </row>
    <row r="3053" spans="1:9" ht="15" customHeight="1" x14ac:dyDescent="0.25">
      <c r="A3053" s="155" t="s">
        <v>4635</v>
      </c>
      <c r="B3053" s="155" t="s">
        <v>4835</v>
      </c>
      <c r="C3053" s="155" t="s">
        <v>4836</v>
      </c>
      <c r="D3053" s="155">
        <v>97</v>
      </c>
      <c r="E3053" s="155">
        <v>97</v>
      </c>
      <c r="F3053" s="166">
        <v>41610</v>
      </c>
      <c r="G3053" s="166">
        <v>41614</v>
      </c>
      <c r="H3053" s="157">
        <v>1</v>
      </c>
    </row>
    <row r="3054" spans="1:9" ht="15" customHeight="1" x14ac:dyDescent="0.25">
      <c r="A3054" s="155" t="s">
        <v>748</v>
      </c>
      <c r="B3054" s="155" t="s">
        <v>4837</v>
      </c>
      <c r="C3054" s="155" t="s">
        <v>4838</v>
      </c>
      <c r="D3054" s="155">
        <v>36</v>
      </c>
      <c r="E3054" s="155">
        <v>36</v>
      </c>
      <c r="F3054" s="166">
        <v>41610</v>
      </c>
      <c r="G3054" s="166">
        <v>41614</v>
      </c>
      <c r="H3054" s="157">
        <v>1</v>
      </c>
    </row>
    <row r="3055" spans="1:9" ht="15" customHeight="1" x14ac:dyDescent="0.25">
      <c r="A3055" s="155" t="s">
        <v>4839</v>
      </c>
      <c r="B3055" s="155" t="s">
        <v>4840</v>
      </c>
      <c r="C3055" s="155" t="s">
        <v>4841</v>
      </c>
      <c r="D3055" s="155">
        <v>50</v>
      </c>
      <c r="E3055" s="155">
        <v>50</v>
      </c>
      <c r="F3055" s="166">
        <v>41610</v>
      </c>
      <c r="G3055" s="166">
        <v>41614</v>
      </c>
      <c r="H3055" s="157">
        <v>1</v>
      </c>
      <c r="I3055" s="192" t="s">
        <v>4842</v>
      </c>
    </row>
    <row r="3056" spans="1:9" ht="15" customHeight="1" x14ac:dyDescent="0.25">
      <c r="A3056" s="155" t="s">
        <v>4843</v>
      </c>
      <c r="B3056" s="155" t="s">
        <v>4844</v>
      </c>
      <c r="C3056" s="155" t="s">
        <v>4845</v>
      </c>
      <c r="D3056" s="155">
        <v>5</v>
      </c>
      <c r="E3056" s="155">
        <v>5</v>
      </c>
      <c r="F3056" s="166">
        <v>41610</v>
      </c>
      <c r="G3056" s="166">
        <v>41614</v>
      </c>
      <c r="H3056" s="157">
        <v>1</v>
      </c>
    </row>
    <row r="3057" spans="1:8" ht="15" customHeight="1" x14ac:dyDescent="0.25">
      <c r="A3057" s="155" t="s">
        <v>1145</v>
      </c>
      <c r="B3057" s="155" t="s">
        <v>3228</v>
      </c>
      <c r="C3057" s="155" t="s">
        <v>4846</v>
      </c>
      <c r="D3057" s="155">
        <v>15</v>
      </c>
      <c r="E3057" s="155">
        <v>15</v>
      </c>
      <c r="F3057" s="166">
        <v>41610</v>
      </c>
      <c r="G3057" s="166">
        <v>41618</v>
      </c>
      <c r="H3057" s="157">
        <v>1</v>
      </c>
    </row>
    <row r="3058" spans="1:8" ht="15" customHeight="1" x14ac:dyDescent="0.25">
      <c r="A3058" s="155" t="s">
        <v>1041</v>
      </c>
      <c r="B3058" s="155" t="s">
        <v>1042</v>
      </c>
      <c r="C3058" s="155" t="s">
        <v>4847</v>
      </c>
      <c r="D3058" s="155">
        <v>50</v>
      </c>
      <c r="E3058" s="155">
        <v>50</v>
      </c>
      <c r="F3058" s="166">
        <v>41610</v>
      </c>
      <c r="G3058" s="166">
        <v>41614</v>
      </c>
      <c r="H3058" s="157">
        <v>1</v>
      </c>
    </row>
    <row r="3059" spans="1:8" ht="15" customHeight="1" x14ac:dyDescent="0.25">
      <c r="A3059" s="155" t="s">
        <v>520</v>
      </c>
      <c r="B3059" s="155" t="s">
        <v>1931</v>
      </c>
      <c r="C3059" s="155" t="s">
        <v>4848</v>
      </c>
      <c r="D3059" s="155">
        <v>265</v>
      </c>
      <c r="E3059" s="155">
        <v>265</v>
      </c>
      <c r="F3059" s="166">
        <v>41610</v>
      </c>
      <c r="G3059" s="166">
        <v>41617</v>
      </c>
      <c r="H3059" s="157">
        <v>1</v>
      </c>
    </row>
    <row r="3060" spans="1:8" ht="15" customHeight="1" x14ac:dyDescent="0.25">
      <c r="A3060" s="155" t="s">
        <v>36</v>
      </c>
      <c r="B3060" s="155" t="s">
        <v>4849</v>
      </c>
      <c r="C3060" s="155" t="s">
        <v>4850</v>
      </c>
      <c r="D3060" s="155">
        <v>20</v>
      </c>
      <c r="E3060" s="155">
        <v>22</v>
      </c>
      <c r="F3060" s="166">
        <v>41610</v>
      </c>
      <c r="G3060" s="166">
        <v>41612</v>
      </c>
      <c r="H3060" s="157">
        <v>1</v>
      </c>
    </row>
    <row r="3061" spans="1:8" ht="15" customHeight="1" x14ac:dyDescent="0.25">
      <c r="A3061" s="155" t="s">
        <v>2747</v>
      </c>
      <c r="B3061" s="155" t="s">
        <v>2667</v>
      </c>
      <c r="C3061" s="155" t="s">
        <v>4851</v>
      </c>
      <c r="D3061" s="155">
        <v>25</v>
      </c>
      <c r="E3061" s="155">
        <v>25</v>
      </c>
      <c r="F3061" s="166">
        <v>41610</v>
      </c>
      <c r="G3061" s="166">
        <v>41614</v>
      </c>
      <c r="H3061" s="157">
        <v>1</v>
      </c>
    </row>
    <row r="3062" spans="1:8" ht="15" customHeight="1" x14ac:dyDescent="0.25">
      <c r="A3062" s="155" t="s">
        <v>742</v>
      </c>
      <c r="B3062" s="155" t="s">
        <v>1211</v>
      </c>
      <c r="C3062" s="155" t="s">
        <v>4852</v>
      </c>
      <c r="D3062" s="155">
        <v>510</v>
      </c>
      <c r="E3062" s="155">
        <v>510</v>
      </c>
      <c r="F3062" s="166">
        <v>41610</v>
      </c>
      <c r="G3062" s="166">
        <v>41612</v>
      </c>
      <c r="H3062" s="157">
        <v>1</v>
      </c>
    </row>
    <row r="3063" spans="1:8" ht="15" customHeight="1" x14ac:dyDescent="0.25">
      <c r="A3063" s="155" t="s">
        <v>559</v>
      </c>
      <c r="B3063" s="155" t="s">
        <v>1560</v>
      </c>
      <c r="C3063" s="155" t="s">
        <v>4853</v>
      </c>
      <c r="D3063" s="155">
        <v>1500</v>
      </c>
      <c r="E3063" s="155">
        <v>1500</v>
      </c>
      <c r="F3063" s="166">
        <v>41610</v>
      </c>
      <c r="G3063" s="166">
        <v>41614</v>
      </c>
      <c r="H3063" s="157">
        <v>1</v>
      </c>
    </row>
    <row r="3064" spans="1:8" ht="15" customHeight="1" x14ac:dyDescent="0.25">
      <c r="A3064" s="155" t="s">
        <v>12</v>
      </c>
      <c r="B3064" s="155" t="s">
        <v>1332</v>
      </c>
      <c r="C3064" s="155" t="s">
        <v>4854</v>
      </c>
      <c r="D3064" s="155">
        <v>10</v>
      </c>
      <c r="E3064" s="155">
        <v>10</v>
      </c>
      <c r="F3064" s="166">
        <v>41610</v>
      </c>
      <c r="G3064" s="166">
        <v>41612</v>
      </c>
      <c r="H3064" s="157">
        <v>1</v>
      </c>
    </row>
    <row r="3065" spans="1:8" ht="15" customHeight="1" x14ac:dyDescent="0.25">
      <c r="A3065" s="155" t="s">
        <v>4666</v>
      </c>
      <c r="B3065" s="155" t="s">
        <v>4667</v>
      </c>
      <c r="C3065" s="155" t="s">
        <v>4855</v>
      </c>
      <c r="D3065" s="155">
        <v>200</v>
      </c>
      <c r="E3065" s="155">
        <v>200</v>
      </c>
      <c r="F3065" s="166">
        <v>41610</v>
      </c>
      <c r="G3065" s="166">
        <v>41612</v>
      </c>
      <c r="H3065" s="157">
        <v>1</v>
      </c>
    </row>
    <row r="3066" spans="1:8" ht="15" customHeight="1" x14ac:dyDescent="0.25">
      <c r="A3066" s="155" t="s">
        <v>2747</v>
      </c>
      <c r="B3066" s="155" t="s">
        <v>2667</v>
      </c>
      <c r="C3066" s="155" t="s">
        <v>4851</v>
      </c>
      <c r="D3066" s="155">
        <v>25</v>
      </c>
      <c r="E3066" s="155">
        <v>25</v>
      </c>
      <c r="F3066" s="166">
        <v>41610</v>
      </c>
      <c r="G3066" s="166">
        <v>41614</v>
      </c>
      <c r="H3066" s="157">
        <v>1</v>
      </c>
    </row>
    <row r="3067" spans="1:8" ht="15" customHeight="1" x14ac:dyDescent="0.25">
      <c r="A3067" s="155" t="s">
        <v>820</v>
      </c>
      <c r="B3067" s="155" t="s">
        <v>426</v>
      </c>
      <c r="C3067" s="155" t="s">
        <v>4856</v>
      </c>
      <c r="D3067" s="155">
        <v>600</v>
      </c>
      <c r="E3067" s="155">
        <v>600</v>
      </c>
      <c r="F3067" s="166">
        <v>41611</v>
      </c>
      <c r="G3067" s="166">
        <v>41614</v>
      </c>
      <c r="H3067" s="157">
        <v>1</v>
      </c>
    </row>
    <row r="3068" spans="1:8" ht="15" customHeight="1" x14ac:dyDescent="0.25">
      <c r="A3068" s="155" t="s">
        <v>820</v>
      </c>
      <c r="B3068" s="155" t="s">
        <v>99</v>
      </c>
      <c r="C3068" s="155" t="s">
        <v>819</v>
      </c>
      <c r="D3068" s="155">
        <v>200</v>
      </c>
      <c r="E3068" s="155">
        <v>200</v>
      </c>
      <c r="F3068" s="166">
        <v>41611</v>
      </c>
      <c r="G3068" s="166">
        <v>41614</v>
      </c>
      <c r="H3068" s="157">
        <v>1</v>
      </c>
    </row>
    <row r="3069" spans="1:8" ht="15" customHeight="1" x14ac:dyDescent="0.25">
      <c r="A3069" s="155" t="s">
        <v>459</v>
      </c>
      <c r="B3069" s="155" t="s">
        <v>4857</v>
      </c>
      <c r="C3069" s="155" t="s">
        <v>4858</v>
      </c>
      <c r="D3069" s="155">
        <v>100</v>
      </c>
      <c r="E3069" s="155">
        <v>100</v>
      </c>
      <c r="F3069" s="166">
        <v>41611</v>
      </c>
      <c r="G3069" s="166">
        <v>41624</v>
      </c>
      <c r="H3069" s="157">
        <v>1</v>
      </c>
    </row>
    <row r="3070" spans="1:8" ht="15" customHeight="1" x14ac:dyDescent="0.25">
      <c r="A3070" s="155" t="s">
        <v>2964</v>
      </c>
      <c r="B3070" s="155" t="s">
        <v>2318</v>
      </c>
      <c r="C3070" s="155" t="s">
        <v>4859</v>
      </c>
      <c r="D3070" s="155">
        <v>250</v>
      </c>
      <c r="E3070" s="155">
        <v>250</v>
      </c>
      <c r="F3070" s="166">
        <v>41611</v>
      </c>
      <c r="G3070" s="166">
        <v>41620</v>
      </c>
      <c r="H3070" s="157">
        <v>1</v>
      </c>
    </row>
    <row r="3071" spans="1:8" ht="15" customHeight="1" x14ac:dyDescent="0.25">
      <c r="A3071" s="155" t="s">
        <v>820</v>
      </c>
      <c r="B3071" s="155" t="s">
        <v>439</v>
      </c>
      <c r="C3071" s="155" t="s">
        <v>4860</v>
      </c>
      <c r="D3071" s="155">
        <v>600</v>
      </c>
      <c r="E3071" s="155">
        <v>600</v>
      </c>
      <c r="F3071" s="166">
        <v>41611</v>
      </c>
      <c r="G3071" s="166">
        <v>41614</v>
      </c>
      <c r="H3071" s="157">
        <v>1</v>
      </c>
    </row>
    <row r="3072" spans="1:8" ht="15" customHeight="1" x14ac:dyDescent="0.25">
      <c r="A3072" s="155" t="s">
        <v>158</v>
      </c>
      <c r="B3072" s="155" t="s">
        <v>1707</v>
      </c>
      <c r="C3072" s="155" t="s">
        <v>4861</v>
      </c>
      <c r="D3072" s="155">
        <v>3</v>
      </c>
      <c r="E3072" s="155">
        <v>3</v>
      </c>
      <c r="F3072" s="166">
        <v>41612</v>
      </c>
      <c r="G3072" s="166">
        <v>41613</v>
      </c>
      <c r="H3072" s="157">
        <v>1</v>
      </c>
    </row>
    <row r="3073" spans="1:9" ht="15" customHeight="1" x14ac:dyDescent="0.25">
      <c r="A3073" s="155" t="s">
        <v>286</v>
      </c>
      <c r="B3073" s="155" t="s">
        <v>4206</v>
      </c>
      <c r="C3073" s="155" t="s">
        <v>4862</v>
      </c>
      <c r="D3073" s="155">
        <v>50</v>
      </c>
      <c r="E3073" s="155">
        <v>50</v>
      </c>
      <c r="F3073" s="166">
        <v>41612</v>
      </c>
      <c r="G3073" s="166">
        <v>41614</v>
      </c>
      <c r="H3073" s="157">
        <v>1</v>
      </c>
    </row>
    <row r="3074" spans="1:9" ht="15" customHeight="1" x14ac:dyDescent="0.25">
      <c r="A3074" s="155" t="s">
        <v>1866</v>
      </c>
      <c r="B3074" s="155" t="s">
        <v>4757</v>
      </c>
      <c r="C3074" s="155" t="s">
        <v>4758</v>
      </c>
      <c r="D3074" s="155">
        <v>24</v>
      </c>
      <c r="E3074" s="155">
        <v>25</v>
      </c>
      <c r="F3074" s="166">
        <v>41612</v>
      </c>
      <c r="G3074" s="166">
        <v>41616</v>
      </c>
      <c r="H3074" s="157">
        <v>1</v>
      </c>
      <c r="I3074" s="192" t="s">
        <v>4863</v>
      </c>
    </row>
    <row r="3075" spans="1:9" ht="15" customHeight="1" x14ac:dyDescent="0.25">
      <c r="A3075" s="155" t="s">
        <v>2906</v>
      </c>
      <c r="B3075" s="155" t="s">
        <v>4347</v>
      </c>
      <c r="C3075" s="155" t="s">
        <v>4864</v>
      </c>
      <c r="D3075" s="155">
        <v>55</v>
      </c>
      <c r="E3075" s="155">
        <v>55</v>
      </c>
      <c r="F3075" s="166">
        <v>41612</v>
      </c>
      <c r="G3075" s="166">
        <v>41617</v>
      </c>
      <c r="H3075" s="157">
        <v>1</v>
      </c>
    </row>
    <row r="3076" spans="1:9" ht="15" customHeight="1" x14ac:dyDescent="0.25">
      <c r="A3076" s="155" t="s">
        <v>509</v>
      </c>
      <c r="B3076" s="155" t="s">
        <v>4865</v>
      </c>
      <c r="C3076" s="155" t="s">
        <v>4866</v>
      </c>
      <c r="D3076" s="155">
        <v>98</v>
      </c>
      <c r="E3076" s="155">
        <v>98</v>
      </c>
      <c r="F3076" s="166">
        <v>41612</v>
      </c>
      <c r="G3076" s="166">
        <v>41615</v>
      </c>
      <c r="H3076" s="157">
        <v>1</v>
      </c>
    </row>
    <row r="3077" spans="1:9" ht="15" customHeight="1" x14ac:dyDescent="0.25">
      <c r="A3077" s="155" t="s">
        <v>4011</v>
      </c>
      <c r="B3077" s="155" t="s">
        <v>507</v>
      </c>
      <c r="C3077" s="155" t="s">
        <v>4867</v>
      </c>
      <c r="D3077" s="155">
        <v>36</v>
      </c>
      <c r="E3077" s="155">
        <v>36</v>
      </c>
      <c r="F3077" s="166">
        <v>41613</v>
      </c>
      <c r="G3077" s="166">
        <v>41614</v>
      </c>
      <c r="H3077" s="157">
        <v>1</v>
      </c>
    </row>
    <row r="3078" spans="1:9" ht="15" customHeight="1" x14ac:dyDescent="0.25">
      <c r="A3078" s="155" t="s">
        <v>3303</v>
      </c>
      <c r="B3078" s="155" t="s">
        <v>4868</v>
      </c>
      <c r="C3078" s="155" t="s">
        <v>4869</v>
      </c>
      <c r="D3078" s="155">
        <v>2</v>
      </c>
      <c r="E3078" s="155">
        <v>2</v>
      </c>
      <c r="F3078" s="166">
        <v>41613</v>
      </c>
      <c r="G3078" s="166">
        <v>41625</v>
      </c>
      <c r="H3078" s="157">
        <v>1</v>
      </c>
    </row>
    <row r="3079" spans="1:9" ht="15" customHeight="1" x14ac:dyDescent="0.25">
      <c r="A3079" s="155" t="s">
        <v>973</v>
      </c>
      <c r="B3079" s="155" t="s">
        <v>134</v>
      </c>
      <c r="C3079" s="155" t="s">
        <v>4870</v>
      </c>
      <c r="D3079" s="155">
        <v>1000</v>
      </c>
      <c r="E3079" s="155">
        <v>1006</v>
      </c>
      <c r="F3079" s="166">
        <v>41613</v>
      </c>
      <c r="G3079" s="166">
        <v>41620</v>
      </c>
      <c r="H3079" s="157">
        <v>1</v>
      </c>
      <c r="I3079" s="192" t="s">
        <v>4611</v>
      </c>
    </row>
    <row r="3080" spans="1:9" ht="15" customHeight="1" x14ac:dyDescent="0.25">
      <c r="A3080" s="155" t="s">
        <v>638</v>
      </c>
      <c r="B3080" s="155" t="s">
        <v>639</v>
      </c>
      <c r="C3080" s="155" t="s">
        <v>4871</v>
      </c>
      <c r="D3080" s="155">
        <v>1000</v>
      </c>
      <c r="E3080" s="155">
        <v>1000</v>
      </c>
      <c r="F3080" s="166">
        <v>41613</v>
      </c>
      <c r="G3080" s="166">
        <v>41617</v>
      </c>
      <c r="H3080" s="157">
        <v>1</v>
      </c>
    </row>
    <row r="3081" spans="1:9" ht="15" customHeight="1" x14ac:dyDescent="0.25">
      <c r="A3081" s="155" t="s">
        <v>7058</v>
      </c>
      <c r="B3081" s="155" t="s">
        <v>805</v>
      </c>
      <c r="C3081" s="155" t="s">
        <v>4872</v>
      </c>
      <c r="D3081" s="155">
        <v>250</v>
      </c>
      <c r="E3081" s="155">
        <v>250</v>
      </c>
      <c r="F3081" s="166">
        <v>41613</v>
      </c>
      <c r="G3081" s="166">
        <v>41618</v>
      </c>
      <c r="H3081" s="157">
        <v>1</v>
      </c>
    </row>
    <row r="3082" spans="1:9" ht="15" customHeight="1" x14ac:dyDescent="0.25">
      <c r="A3082" s="155" t="s">
        <v>71</v>
      </c>
      <c r="B3082" s="155" t="s">
        <v>4873</v>
      </c>
      <c r="C3082" s="155" t="s">
        <v>4874</v>
      </c>
      <c r="D3082" s="155">
        <v>5</v>
      </c>
      <c r="E3082" s="155">
        <v>5</v>
      </c>
      <c r="F3082" s="166">
        <v>41614</v>
      </c>
      <c r="G3082" s="166">
        <v>41621</v>
      </c>
      <c r="H3082" s="157">
        <v>1</v>
      </c>
    </row>
    <row r="3083" spans="1:9" ht="15" customHeight="1" x14ac:dyDescent="0.25">
      <c r="A3083" s="155" t="s">
        <v>706</v>
      </c>
      <c r="B3083" s="155" t="s">
        <v>4875</v>
      </c>
      <c r="C3083" s="155" t="s">
        <v>4876</v>
      </c>
      <c r="D3083" s="155">
        <v>1</v>
      </c>
      <c r="E3083" s="155">
        <v>1</v>
      </c>
      <c r="F3083" s="166">
        <v>41614</v>
      </c>
      <c r="G3083" s="166">
        <v>41616</v>
      </c>
      <c r="H3083" s="157">
        <v>1</v>
      </c>
    </row>
    <row r="3084" spans="1:9" ht="15" customHeight="1" x14ac:dyDescent="0.25">
      <c r="A3084" s="155" t="s">
        <v>39</v>
      </c>
      <c r="B3084" s="155" t="s">
        <v>380</v>
      </c>
      <c r="C3084" s="155" t="s">
        <v>4877</v>
      </c>
      <c r="D3084" s="155">
        <v>500</v>
      </c>
      <c r="E3084" s="155">
        <v>525</v>
      </c>
      <c r="F3084" s="166">
        <v>41614</v>
      </c>
      <c r="G3084" s="166">
        <v>41390</v>
      </c>
      <c r="H3084" s="157">
        <v>1</v>
      </c>
      <c r="I3084" s="192" t="s">
        <v>4611</v>
      </c>
    </row>
    <row r="3085" spans="1:9" ht="15" customHeight="1" x14ac:dyDescent="0.25">
      <c r="A3085" s="155" t="s">
        <v>2714</v>
      </c>
      <c r="B3085" s="155" t="s">
        <v>84</v>
      </c>
      <c r="C3085" s="155" t="s">
        <v>4878</v>
      </c>
      <c r="D3085" s="155">
        <v>500</v>
      </c>
      <c r="E3085" s="155">
        <v>500</v>
      </c>
      <c r="F3085" s="166">
        <v>41614</v>
      </c>
      <c r="G3085" s="166">
        <v>41617</v>
      </c>
      <c r="H3085" s="157">
        <v>1</v>
      </c>
    </row>
    <row r="3086" spans="1:9" ht="15" customHeight="1" x14ac:dyDescent="0.25">
      <c r="A3086" s="155" t="s">
        <v>2906</v>
      </c>
      <c r="B3086" s="155" t="s">
        <v>4347</v>
      </c>
      <c r="C3086" s="155" t="s">
        <v>4879</v>
      </c>
      <c r="D3086" s="155">
        <v>25</v>
      </c>
      <c r="E3086" s="155">
        <v>25</v>
      </c>
      <c r="F3086" s="166">
        <v>41614</v>
      </c>
      <c r="G3086" s="166">
        <v>41620</v>
      </c>
      <c r="H3086" s="157">
        <v>1</v>
      </c>
    </row>
    <row r="3087" spans="1:9" ht="15" customHeight="1" x14ac:dyDescent="0.25">
      <c r="A3087" s="155" t="s">
        <v>4880</v>
      </c>
      <c r="B3087" s="155" t="s">
        <v>4881</v>
      </c>
      <c r="C3087" s="155" t="s">
        <v>4882</v>
      </c>
      <c r="D3087" s="155">
        <v>5</v>
      </c>
      <c r="E3087" s="155">
        <v>5</v>
      </c>
      <c r="F3087" s="166">
        <v>41614</v>
      </c>
      <c r="G3087" s="166">
        <v>41621</v>
      </c>
      <c r="H3087" s="157">
        <v>1</v>
      </c>
    </row>
    <row r="3088" spans="1:9" ht="15" customHeight="1" x14ac:dyDescent="0.25">
      <c r="A3088" s="155" t="s">
        <v>4880</v>
      </c>
      <c r="B3088" s="155" t="s">
        <v>4883</v>
      </c>
      <c r="C3088" s="155" t="s">
        <v>161</v>
      </c>
      <c r="D3088" s="155">
        <v>10</v>
      </c>
      <c r="E3088" s="155">
        <v>10</v>
      </c>
      <c r="F3088" s="166">
        <v>41614</v>
      </c>
      <c r="G3088" s="166">
        <v>41621</v>
      </c>
      <c r="H3088" s="157">
        <v>1</v>
      </c>
    </row>
    <row r="3089" spans="1:9" ht="15" customHeight="1" x14ac:dyDescent="0.25">
      <c r="A3089" s="155" t="s">
        <v>3437</v>
      </c>
      <c r="B3089" s="155" t="s">
        <v>4224</v>
      </c>
      <c r="C3089" s="155" t="s">
        <v>4884</v>
      </c>
      <c r="D3089" s="155">
        <v>5</v>
      </c>
      <c r="E3089" s="155">
        <v>5</v>
      </c>
      <c r="F3089" s="166">
        <v>41614</v>
      </c>
      <c r="G3089" s="166">
        <v>41646</v>
      </c>
      <c r="H3089" s="157">
        <v>1</v>
      </c>
    </row>
    <row r="3090" spans="1:9" ht="15" customHeight="1" x14ac:dyDescent="0.25">
      <c r="A3090" s="155" t="s">
        <v>3303</v>
      </c>
      <c r="B3090" s="155" t="s">
        <v>4885</v>
      </c>
      <c r="C3090" s="155" t="s">
        <v>4886</v>
      </c>
      <c r="D3090" s="155">
        <v>8</v>
      </c>
      <c r="E3090" s="155">
        <v>8</v>
      </c>
      <c r="F3090" s="166">
        <v>41617</v>
      </c>
      <c r="G3090" s="166">
        <v>41621</v>
      </c>
      <c r="H3090" s="157">
        <v>1</v>
      </c>
    </row>
    <row r="3091" spans="1:9" ht="15" customHeight="1" x14ac:dyDescent="0.25">
      <c r="A3091" s="155" t="s">
        <v>2747</v>
      </c>
      <c r="B3091" s="155" t="s">
        <v>4887</v>
      </c>
      <c r="C3091" s="155" t="s">
        <v>4888</v>
      </c>
      <c r="D3091" s="155">
        <v>10</v>
      </c>
      <c r="E3091" s="155">
        <v>10</v>
      </c>
      <c r="F3091" s="166">
        <v>41617</v>
      </c>
      <c r="G3091" s="166">
        <v>41625</v>
      </c>
      <c r="H3091" s="157">
        <v>1</v>
      </c>
    </row>
    <row r="3092" spans="1:9" ht="15" customHeight="1" x14ac:dyDescent="0.25">
      <c r="A3092" s="155" t="s">
        <v>2296</v>
      </c>
      <c r="B3092" s="155" t="s">
        <v>2297</v>
      </c>
      <c r="C3092" s="155" t="s">
        <v>4889</v>
      </c>
      <c r="D3092" s="155">
        <v>10</v>
      </c>
      <c r="E3092" s="155">
        <v>10</v>
      </c>
      <c r="F3092" s="166">
        <v>41617</v>
      </c>
      <c r="G3092" s="166">
        <v>41626</v>
      </c>
      <c r="H3092" s="157">
        <v>1</v>
      </c>
    </row>
    <row r="3093" spans="1:9" ht="15" customHeight="1" x14ac:dyDescent="0.25">
      <c r="A3093" s="155" t="s">
        <v>71</v>
      </c>
      <c r="B3093" s="155" t="s">
        <v>72</v>
      </c>
      <c r="C3093" s="155" t="s">
        <v>4890</v>
      </c>
      <c r="D3093" s="155">
        <v>100</v>
      </c>
      <c r="E3093" s="155">
        <v>100</v>
      </c>
      <c r="F3093" s="166">
        <v>41617</v>
      </c>
      <c r="G3093" s="166">
        <v>41621</v>
      </c>
      <c r="H3093" s="157">
        <v>1</v>
      </c>
    </row>
    <row r="3094" spans="1:9" ht="15" customHeight="1" x14ac:dyDescent="0.25">
      <c r="A3094" s="155" t="s">
        <v>71</v>
      </c>
      <c r="B3094" s="155" t="s">
        <v>74</v>
      </c>
      <c r="C3094" s="155" t="s">
        <v>364</v>
      </c>
      <c r="D3094" s="155">
        <v>25</v>
      </c>
      <c r="E3094" s="155">
        <v>25</v>
      </c>
      <c r="F3094" s="166">
        <v>41617</v>
      </c>
      <c r="G3094" s="166">
        <v>41621</v>
      </c>
      <c r="H3094" s="157">
        <v>1</v>
      </c>
    </row>
    <row r="3095" spans="1:9" ht="15" customHeight="1" x14ac:dyDescent="0.25">
      <c r="A3095" s="155" t="s">
        <v>71</v>
      </c>
      <c r="B3095" s="155" t="s">
        <v>167</v>
      </c>
      <c r="C3095" s="155" t="s">
        <v>4819</v>
      </c>
      <c r="D3095" s="155">
        <v>25</v>
      </c>
      <c r="E3095" s="155">
        <v>25</v>
      </c>
      <c r="F3095" s="166">
        <v>41617</v>
      </c>
      <c r="G3095" s="166">
        <v>41628</v>
      </c>
      <c r="H3095" s="157">
        <v>1</v>
      </c>
    </row>
    <row r="3096" spans="1:9" ht="15" customHeight="1" x14ac:dyDescent="0.25">
      <c r="A3096" s="155" t="s">
        <v>3430</v>
      </c>
      <c r="B3096" s="155" t="s">
        <v>681</v>
      </c>
      <c r="C3096" s="155" t="s">
        <v>4891</v>
      </c>
      <c r="D3096" s="155">
        <v>100</v>
      </c>
      <c r="E3096" s="155">
        <v>100</v>
      </c>
      <c r="F3096" s="166">
        <v>41617</v>
      </c>
      <c r="G3096" s="166">
        <v>41621</v>
      </c>
      <c r="H3096" s="157">
        <v>1</v>
      </c>
    </row>
    <row r="3097" spans="1:9" ht="15" customHeight="1" x14ac:dyDescent="0.25">
      <c r="A3097" s="155" t="s">
        <v>42</v>
      </c>
      <c r="B3097" s="155" t="s">
        <v>2413</v>
      </c>
      <c r="C3097" s="155" t="s">
        <v>4892</v>
      </c>
      <c r="D3097" s="155">
        <v>50</v>
      </c>
      <c r="E3097" s="155">
        <v>50</v>
      </c>
      <c r="F3097" s="166">
        <v>41618</v>
      </c>
      <c r="G3097" s="166">
        <v>41621</v>
      </c>
      <c r="H3097" s="157">
        <v>1</v>
      </c>
    </row>
    <row r="3098" spans="1:9" ht="15" customHeight="1" x14ac:dyDescent="0.25">
      <c r="A3098" s="155" t="s">
        <v>4449</v>
      </c>
      <c r="B3098" s="155" t="s">
        <v>4827</v>
      </c>
      <c r="C3098" s="155" t="s">
        <v>4830</v>
      </c>
      <c r="D3098" s="155">
        <v>100</v>
      </c>
      <c r="E3098" s="155">
        <v>98</v>
      </c>
      <c r="F3098" s="166">
        <v>41618</v>
      </c>
      <c r="G3098" s="166">
        <v>41617</v>
      </c>
      <c r="H3098" s="157">
        <v>1</v>
      </c>
      <c r="I3098" s="192" t="s">
        <v>4893</v>
      </c>
    </row>
    <row r="3099" spans="1:9" ht="15" customHeight="1" x14ac:dyDescent="0.25">
      <c r="A3099" s="155" t="s">
        <v>1145</v>
      </c>
      <c r="B3099" s="155" t="s">
        <v>4675</v>
      </c>
      <c r="C3099" s="155" t="s">
        <v>4894</v>
      </c>
      <c r="D3099" s="155">
        <v>15</v>
      </c>
      <c r="E3099" s="155">
        <v>15</v>
      </c>
      <c r="F3099" s="166">
        <v>41618</v>
      </c>
      <c r="G3099" s="166">
        <v>41614</v>
      </c>
      <c r="H3099" s="157">
        <v>0</v>
      </c>
      <c r="I3099" s="192" t="s">
        <v>4895</v>
      </c>
    </row>
    <row r="3100" spans="1:9" ht="15" customHeight="1" x14ac:dyDescent="0.25">
      <c r="A3100" s="155" t="s">
        <v>65</v>
      </c>
      <c r="B3100" s="155" t="s">
        <v>547</v>
      </c>
      <c r="C3100" s="155" t="s">
        <v>4896</v>
      </c>
      <c r="D3100" s="155">
        <v>50</v>
      </c>
      <c r="E3100" s="155">
        <v>50</v>
      </c>
      <c r="F3100" s="166">
        <v>41619</v>
      </c>
      <c r="G3100" s="166">
        <v>41631</v>
      </c>
      <c r="H3100" s="157">
        <v>1</v>
      </c>
    </row>
    <row r="3101" spans="1:9" ht="15" customHeight="1" x14ac:dyDescent="0.25">
      <c r="A3101" s="155" t="s">
        <v>4786</v>
      </c>
      <c r="B3101" s="155" t="s">
        <v>1696</v>
      </c>
      <c r="C3101" s="155" t="s">
        <v>4897</v>
      </c>
      <c r="D3101" s="155">
        <v>11</v>
      </c>
      <c r="E3101" s="155">
        <v>11</v>
      </c>
      <c r="F3101" s="166">
        <v>41619</v>
      </c>
      <c r="G3101" s="166">
        <v>41619</v>
      </c>
      <c r="H3101" s="157">
        <v>1</v>
      </c>
      <c r="I3101" s="192" t="s">
        <v>4898</v>
      </c>
    </row>
    <row r="3102" spans="1:9" ht="15" customHeight="1" x14ac:dyDescent="0.25">
      <c r="A3102" s="155" t="s">
        <v>71</v>
      </c>
      <c r="B3102" s="155" t="s">
        <v>1550</v>
      </c>
      <c r="C3102" s="155" t="s">
        <v>4899</v>
      </c>
      <c r="D3102" s="155">
        <v>5</v>
      </c>
      <c r="E3102" s="155">
        <v>5</v>
      </c>
      <c r="F3102" s="166">
        <v>41619</v>
      </c>
      <c r="G3102" s="166">
        <v>41628</v>
      </c>
      <c r="H3102" s="157">
        <v>1</v>
      </c>
    </row>
    <row r="3103" spans="1:9" ht="15" customHeight="1" x14ac:dyDescent="0.25">
      <c r="A3103" s="155" t="s">
        <v>4072</v>
      </c>
      <c r="B3103" s="155" t="s">
        <v>4900</v>
      </c>
      <c r="C3103" s="155" t="s">
        <v>4901</v>
      </c>
      <c r="D3103" s="155">
        <v>20</v>
      </c>
      <c r="E3103" s="155">
        <v>20</v>
      </c>
      <c r="F3103" s="166">
        <v>41619</v>
      </c>
      <c r="G3103" s="166">
        <v>41631</v>
      </c>
      <c r="H3103" s="157">
        <v>1</v>
      </c>
    </row>
    <row r="3104" spans="1:9" ht="15" customHeight="1" x14ac:dyDescent="0.25">
      <c r="A3104" s="155" t="s">
        <v>145</v>
      </c>
      <c r="B3104" s="155" t="s">
        <v>4902</v>
      </c>
      <c r="C3104" s="155" t="s">
        <v>4903</v>
      </c>
      <c r="D3104" s="155">
        <v>250</v>
      </c>
      <c r="E3104" s="155">
        <v>250</v>
      </c>
      <c r="F3104" s="166">
        <v>41619</v>
      </c>
      <c r="G3104" s="166">
        <v>41621</v>
      </c>
      <c r="H3104" s="157">
        <v>1</v>
      </c>
    </row>
    <row r="3105" spans="1:9" ht="15" customHeight="1" x14ac:dyDescent="0.25">
      <c r="A3105" s="155" t="s">
        <v>634</v>
      </c>
      <c r="B3105" s="155" t="s">
        <v>4904</v>
      </c>
      <c r="C3105" s="155" t="s">
        <v>4905</v>
      </c>
      <c r="D3105" s="155">
        <v>1</v>
      </c>
      <c r="E3105" s="155">
        <v>1</v>
      </c>
      <c r="F3105" s="166">
        <v>41619</v>
      </c>
      <c r="G3105" s="166">
        <v>41624</v>
      </c>
      <c r="H3105" s="157">
        <v>1</v>
      </c>
    </row>
    <row r="3106" spans="1:9" ht="15" customHeight="1" x14ac:dyDescent="0.25">
      <c r="A3106" s="155" t="s">
        <v>6965</v>
      </c>
      <c r="B3106" s="155" t="s">
        <v>4906</v>
      </c>
      <c r="C3106" s="155" t="s">
        <v>4907</v>
      </c>
      <c r="D3106" s="155">
        <v>3</v>
      </c>
      <c r="E3106" s="155">
        <v>3</v>
      </c>
      <c r="F3106" s="166">
        <v>41619</v>
      </c>
      <c r="G3106" s="166">
        <v>41628</v>
      </c>
      <c r="H3106" s="157">
        <v>1</v>
      </c>
    </row>
    <row r="3107" spans="1:9" ht="15" customHeight="1" x14ac:dyDescent="0.25">
      <c r="A3107" s="155" t="s">
        <v>71</v>
      </c>
      <c r="B3107" s="155" t="s">
        <v>1168</v>
      </c>
      <c r="C3107" s="155" t="s">
        <v>4908</v>
      </c>
      <c r="D3107" s="155">
        <v>5</v>
      </c>
      <c r="E3107" s="155">
        <v>5</v>
      </c>
      <c r="F3107" s="166">
        <v>41620</v>
      </c>
      <c r="G3107" s="166">
        <v>41610</v>
      </c>
      <c r="H3107" s="157">
        <v>1</v>
      </c>
    </row>
    <row r="3108" spans="1:9" ht="15" customHeight="1" x14ac:dyDescent="0.25">
      <c r="A3108" s="155" t="s">
        <v>4909</v>
      </c>
      <c r="B3108" s="155" t="s">
        <v>4910</v>
      </c>
      <c r="C3108" s="155" t="s">
        <v>4911</v>
      </c>
      <c r="D3108" s="155">
        <v>10</v>
      </c>
      <c r="E3108" s="155">
        <v>10</v>
      </c>
      <c r="F3108" s="166">
        <v>41620</v>
      </c>
      <c r="G3108" s="166">
        <v>41621</v>
      </c>
      <c r="H3108" s="157">
        <v>1</v>
      </c>
    </row>
    <row r="3109" spans="1:9" ht="15" customHeight="1" x14ac:dyDescent="0.25">
      <c r="A3109" s="155" t="s">
        <v>4909</v>
      </c>
      <c r="B3109" s="155" t="s">
        <v>4912</v>
      </c>
      <c r="C3109" s="155" t="s">
        <v>166</v>
      </c>
      <c r="D3109" s="155">
        <v>10</v>
      </c>
      <c r="E3109" s="155">
        <v>10</v>
      </c>
      <c r="F3109" s="166">
        <v>41620</v>
      </c>
      <c r="G3109" s="166">
        <v>41621</v>
      </c>
      <c r="H3109" s="157">
        <v>1</v>
      </c>
    </row>
    <row r="3110" spans="1:9" ht="15" customHeight="1" x14ac:dyDescent="0.25">
      <c r="A3110" s="155" t="s">
        <v>2906</v>
      </c>
      <c r="B3110" s="155" t="s">
        <v>1349</v>
      </c>
      <c r="C3110" s="155" t="s">
        <v>4913</v>
      </c>
      <c r="D3110" s="155">
        <v>25</v>
      </c>
      <c r="E3110" s="155">
        <v>25</v>
      </c>
      <c r="F3110" s="166">
        <v>41620</v>
      </c>
      <c r="G3110" s="166">
        <v>41624</v>
      </c>
      <c r="H3110" s="157">
        <v>1</v>
      </c>
    </row>
    <row r="3111" spans="1:9" ht="15" customHeight="1" x14ac:dyDescent="0.25">
      <c r="A3111" s="155" t="s">
        <v>12</v>
      </c>
      <c r="B3111" s="155" t="s">
        <v>535</v>
      </c>
      <c r="C3111" s="155" t="s">
        <v>4914</v>
      </c>
      <c r="D3111" s="155">
        <v>10</v>
      </c>
      <c r="E3111" s="155">
        <v>10</v>
      </c>
      <c r="F3111" s="166">
        <v>41620</v>
      </c>
      <c r="G3111" s="166">
        <v>41625</v>
      </c>
      <c r="H3111" s="157">
        <v>1</v>
      </c>
    </row>
    <row r="3112" spans="1:9" ht="15" customHeight="1" x14ac:dyDescent="0.25">
      <c r="A3112" s="155" t="s">
        <v>12</v>
      </c>
      <c r="B3112" s="155" t="s">
        <v>424</v>
      </c>
      <c r="C3112" s="155" t="s">
        <v>364</v>
      </c>
      <c r="D3112" s="155">
        <v>10</v>
      </c>
      <c r="E3112" s="155">
        <v>10</v>
      </c>
      <c r="F3112" s="166">
        <v>41620</v>
      </c>
      <c r="G3112" s="166">
        <v>41625</v>
      </c>
      <c r="H3112" s="157">
        <v>1</v>
      </c>
    </row>
    <row r="3113" spans="1:9" ht="15" customHeight="1" x14ac:dyDescent="0.25">
      <c r="A3113" s="155" t="s">
        <v>208</v>
      </c>
      <c r="B3113" s="155" t="s">
        <v>3499</v>
      </c>
      <c r="C3113" s="155" t="s">
        <v>4915</v>
      </c>
      <c r="D3113" s="155">
        <v>5</v>
      </c>
      <c r="E3113" s="155">
        <v>5</v>
      </c>
      <c r="F3113" s="166">
        <v>41620</v>
      </c>
      <c r="G3113" s="166">
        <v>41628</v>
      </c>
      <c r="H3113" s="157">
        <v>1</v>
      </c>
    </row>
    <row r="3114" spans="1:9" ht="15" customHeight="1" x14ac:dyDescent="0.25">
      <c r="A3114" s="155" t="s">
        <v>208</v>
      </c>
      <c r="B3114" s="155" t="s">
        <v>3497</v>
      </c>
      <c r="C3114" s="155" t="s">
        <v>316</v>
      </c>
      <c r="D3114" s="155">
        <v>10</v>
      </c>
      <c r="E3114" s="155">
        <v>10</v>
      </c>
      <c r="F3114" s="166">
        <v>41620</v>
      </c>
      <c r="G3114" s="166">
        <v>41628</v>
      </c>
      <c r="H3114" s="157">
        <v>1</v>
      </c>
    </row>
    <row r="3115" spans="1:9" ht="15" customHeight="1" x14ac:dyDescent="0.25">
      <c r="A3115" s="155" t="s">
        <v>3303</v>
      </c>
      <c r="B3115" s="155" t="s">
        <v>3418</v>
      </c>
      <c r="C3115" s="155" t="s">
        <v>4916</v>
      </c>
      <c r="D3115" s="155">
        <v>1</v>
      </c>
      <c r="E3115" s="155">
        <v>1</v>
      </c>
      <c r="F3115" s="166">
        <v>41620</v>
      </c>
      <c r="G3115" s="166">
        <v>41621</v>
      </c>
      <c r="H3115" s="157">
        <v>1</v>
      </c>
      <c r="I3115" s="192" t="s">
        <v>4917</v>
      </c>
    </row>
    <row r="3116" spans="1:9" ht="15" customHeight="1" x14ac:dyDescent="0.25">
      <c r="A3116" s="155" t="s">
        <v>230</v>
      </c>
      <c r="B3116" s="155" t="s">
        <v>2599</v>
      </c>
      <c r="C3116" s="155" t="s">
        <v>4918</v>
      </c>
      <c r="D3116" s="155">
        <v>250</v>
      </c>
      <c r="E3116" s="155">
        <v>250</v>
      </c>
      <c r="F3116" s="166">
        <v>41620</v>
      </c>
      <c r="G3116" s="166">
        <v>41631</v>
      </c>
      <c r="H3116" s="157">
        <v>1</v>
      </c>
    </row>
    <row r="3117" spans="1:9" ht="15" customHeight="1" x14ac:dyDescent="0.25">
      <c r="A3117" s="155" t="s">
        <v>6965</v>
      </c>
      <c r="B3117" s="155" t="s">
        <v>4919</v>
      </c>
      <c r="C3117" s="155" t="s">
        <v>4920</v>
      </c>
      <c r="D3117" s="155">
        <v>10</v>
      </c>
      <c r="E3117" s="155">
        <v>10</v>
      </c>
      <c r="F3117" s="166">
        <v>41620</v>
      </c>
      <c r="G3117" s="166">
        <v>41628</v>
      </c>
      <c r="H3117" s="157">
        <v>1</v>
      </c>
    </row>
    <row r="3118" spans="1:9" ht="15" customHeight="1" x14ac:dyDescent="0.25">
      <c r="A3118" s="155" t="s">
        <v>4909</v>
      </c>
      <c r="B3118" s="155" t="s">
        <v>4921</v>
      </c>
      <c r="C3118" s="155" t="s">
        <v>4922</v>
      </c>
      <c r="D3118" s="155">
        <v>25</v>
      </c>
      <c r="E3118" s="155">
        <v>25</v>
      </c>
      <c r="F3118" s="166">
        <v>41621</v>
      </c>
      <c r="G3118" s="166">
        <v>41626</v>
      </c>
      <c r="H3118" s="157">
        <v>1</v>
      </c>
    </row>
    <row r="3119" spans="1:9" ht="15" customHeight="1" x14ac:dyDescent="0.25">
      <c r="A3119" s="155" t="s">
        <v>4909</v>
      </c>
      <c r="B3119" s="155" t="s">
        <v>4923</v>
      </c>
      <c r="C3119" s="155" t="s">
        <v>32</v>
      </c>
      <c r="D3119" s="155">
        <v>10</v>
      </c>
      <c r="E3119" s="155">
        <v>10</v>
      </c>
      <c r="F3119" s="166">
        <v>41621</v>
      </c>
      <c r="G3119" s="166">
        <v>41626</v>
      </c>
      <c r="H3119" s="157">
        <v>1</v>
      </c>
    </row>
    <row r="3120" spans="1:9" ht="15" customHeight="1" x14ac:dyDescent="0.25">
      <c r="A3120" s="155" t="s">
        <v>71</v>
      </c>
      <c r="B3120" s="155" t="s">
        <v>1550</v>
      </c>
      <c r="C3120" s="155" t="s">
        <v>4924</v>
      </c>
      <c r="D3120" s="155">
        <v>5</v>
      </c>
      <c r="E3120" s="155">
        <v>5</v>
      </c>
      <c r="F3120" s="166">
        <v>41621</v>
      </c>
      <c r="G3120" s="166">
        <v>41631</v>
      </c>
      <c r="H3120" s="157">
        <v>1</v>
      </c>
    </row>
    <row r="3121" spans="1:9" ht="15" customHeight="1" x14ac:dyDescent="0.25">
      <c r="A3121" s="155" t="s">
        <v>7058</v>
      </c>
      <c r="B3121" s="155" t="s">
        <v>264</v>
      </c>
      <c r="C3121" s="155" t="s">
        <v>4925</v>
      </c>
      <c r="D3121" s="155">
        <v>100</v>
      </c>
      <c r="E3121" s="155">
        <v>100</v>
      </c>
      <c r="F3121" s="166">
        <v>41621</v>
      </c>
      <c r="G3121" s="166">
        <v>41626</v>
      </c>
      <c r="H3121" s="157">
        <v>1</v>
      </c>
    </row>
    <row r="3122" spans="1:9" ht="15" customHeight="1" x14ac:dyDescent="0.25">
      <c r="A3122" s="155" t="s">
        <v>3481</v>
      </c>
      <c r="B3122" s="155" t="s">
        <v>339</v>
      </c>
      <c r="C3122" s="155" t="s">
        <v>4926</v>
      </c>
      <c r="D3122" s="155">
        <v>50</v>
      </c>
      <c r="E3122" s="155">
        <v>30</v>
      </c>
      <c r="F3122" s="166">
        <v>41621</v>
      </c>
      <c r="G3122" s="166">
        <v>41624</v>
      </c>
      <c r="H3122" s="157">
        <v>1</v>
      </c>
      <c r="I3122" s="192" t="s">
        <v>4927</v>
      </c>
    </row>
    <row r="3123" spans="1:9" ht="30" customHeight="1" x14ac:dyDescent="0.25">
      <c r="A3123" s="155" t="s">
        <v>3259</v>
      </c>
      <c r="B3123" s="155" t="s">
        <v>4930</v>
      </c>
      <c r="C3123" s="155" t="s">
        <v>4928</v>
      </c>
      <c r="D3123" s="155">
        <v>25</v>
      </c>
      <c r="E3123" s="155">
        <v>25</v>
      </c>
      <c r="F3123" s="166">
        <v>41624</v>
      </c>
      <c r="G3123" s="166">
        <v>41631</v>
      </c>
      <c r="H3123" s="157">
        <v>1</v>
      </c>
    </row>
    <row r="3124" spans="1:9" ht="30" customHeight="1" x14ac:dyDescent="0.25">
      <c r="A3124" s="155" t="s">
        <v>3259</v>
      </c>
      <c r="B3124" s="155" t="s">
        <v>4929</v>
      </c>
      <c r="C3124" s="155" t="s">
        <v>166</v>
      </c>
      <c r="D3124" s="155">
        <v>75</v>
      </c>
      <c r="E3124" s="155">
        <v>75</v>
      </c>
      <c r="F3124" s="166">
        <v>41624</v>
      </c>
      <c r="G3124" s="166">
        <v>41631</v>
      </c>
      <c r="H3124" s="157">
        <v>1</v>
      </c>
    </row>
    <row r="3125" spans="1:9" ht="15" customHeight="1" x14ac:dyDescent="0.25">
      <c r="A3125" s="155" t="s">
        <v>2714</v>
      </c>
      <c r="B3125" s="155" t="s">
        <v>3029</v>
      </c>
      <c r="C3125" s="155" t="s">
        <v>4931</v>
      </c>
      <c r="D3125" s="155">
        <v>500</v>
      </c>
      <c r="E3125" s="155">
        <v>500</v>
      </c>
      <c r="F3125" s="166">
        <v>41624</v>
      </c>
      <c r="G3125" s="166">
        <v>41628</v>
      </c>
      <c r="H3125" s="157">
        <v>1</v>
      </c>
    </row>
    <row r="3126" spans="1:9" ht="15" customHeight="1" x14ac:dyDescent="0.25">
      <c r="A3126" s="155" t="s">
        <v>71</v>
      </c>
      <c r="B3126" s="155" t="s">
        <v>154</v>
      </c>
      <c r="C3126" s="155" t="s">
        <v>4932</v>
      </c>
      <c r="D3126" s="155">
        <v>5</v>
      </c>
      <c r="E3126" s="155">
        <v>5</v>
      </c>
      <c r="F3126" s="166">
        <v>41624</v>
      </c>
      <c r="G3126" s="166">
        <v>41628</v>
      </c>
      <c r="H3126" s="157">
        <v>1</v>
      </c>
    </row>
    <row r="3127" spans="1:9" ht="15" customHeight="1" x14ac:dyDescent="0.25">
      <c r="A3127" s="155" t="s">
        <v>911</v>
      </c>
      <c r="B3127" s="155" t="s">
        <v>912</v>
      </c>
      <c r="C3127" s="155" t="s">
        <v>4933</v>
      </c>
      <c r="D3127" s="155">
        <v>500</v>
      </c>
      <c r="E3127" s="155">
        <v>500</v>
      </c>
      <c r="F3127" s="166">
        <v>41624</v>
      </c>
      <c r="G3127" s="166">
        <v>41626</v>
      </c>
      <c r="H3127" s="157">
        <v>1</v>
      </c>
    </row>
    <row r="3128" spans="1:9" ht="15" customHeight="1" x14ac:dyDescent="0.25">
      <c r="A3128" s="155" t="s">
        <v>7790</v>
      </c>
      <c r="B3128" s="155" t="s">
        <v>4934</v>
      </c>
      <c r="C3128" s="155" t="s">
        <v>4935</v>
      </c>
      <c r="D3128" s="155">
        <v>11</v>
      </c>
      <c r="E3128" s="155">
        <v>11</v>
      </c>
      <c r="F3128" s="166">
        <v>41624</v>
      </c>
      <c r="G3128" s="166">
        <v>41634</v>
      </c>
      <c r="H3128" s="157">
        <v>1</v>
      </c>
    </row>
    <row r="3129" spans="1:9" ht="15" customHeight="1" x14ac:dyDescent="0.25">
      <c r="A3129" s="155" t="s">
        <v>71</v>
      </c>
      <c r="B3129" s="155" t="s">
        <v>1550</v>
      </c>
      <c r="C3129" s="155" t="s">
        <v>4936</v>
      </c>
      <c r="D3129" s="155">
        <v>5</v>
      </c>
      <c r="E3129" s="155">
        <v>5</v>
      </c>
      <c r="F3129" s="166">
        <v>41624</v>
      </c>
      <c r="G3129" s="166">
        <v>41639</v>
      </c>
      <c r="H3129" s="157">
        <v>1</v>
      </c>
    </row>
    <row r="3130" spans="1:9" ht="15" customHeight="1" x14ac:dyDescent="0.25">
      <c r="A3130" s="155" t="s">
        <v>71</v>
      </c>
      <c r="B3130" s="155" t="s">
        <v>1530</v>
      </c>
      <c r="C3130" s="155" t="s">
        <v>4937</v>
      </c>
      <c r="D3130" s="155">
        <v>5</v>
      </c>
      <c r="E3130" s="155">
        <v>5</v>
      </c>
      <c r="F3130" s="166">
        <v>41624</v>
      </c>
      <c r="G3130" s="166">
        <v>41287</v>
      </c>
      <c r="H3130" s="157">
        <v>1</v>
      </c>
    </row>
    <row r="3131" spans="1:9" ht="15" customHeight="1" x14ac:dyDescent="0.25">
      <c r="A3131" s="155" t="s">
        <v>71</v>
      </c>
      <c r="B3131" s="155" t="s">
        <v>583</v>
      </c>
      <c r="C3131" s="155" t="s">
        <v>4938</v>
      </c>
      <c r="D3131" s="155">
        <v>25</v>
      </c>
      <c r="E3131" s="155">
        <v>25</v>
      </c>
      <c r="F3131" s="166">
        <v>41624</v>
      </c>
      <c r="G3131" s="166">
        <v>41628</v>
      </c>
      <c r="H3131" s="157">
        <v>1</v>
      </c>
    </row>
    <row r="3132" spans="1:9" ht="15" customHeight="1" x14ac:dyDescent="0.25">
      <c r="A3132" s="155" t="s">
        <v>42</v>
      </c>
      <c r="B3132" s="155" t="s">
        <v>1744</v>
      </c>
      <c r="C3132" s="155" t="s">
        <v>4939</v>
      </c>
      <c r="D3132" s="155">
        <v>400</v>
      </c>
      <c r="E3132" s="155">
        <v>400</v>
      </c>
      <c r="F3132" s="166">
        <v>41624</v>
      </c>
      <c r="G3132" s="166">
        <v>41628</v>
      </c>
      <c r="H3132" s="157">
        <v>1</v>
      </c>
    </row>
    <row r="3133" spans="1:9" ht="15" customHeight="1" x14ac:dyDescent="0.25">
      <c r="A3133" s="155" t="s">
        <v>6965</v>
      </c>
      <c r="B3133" s="155" t="s">
        <v>4940</v>
      </c>
      <c r="C3133" s="155" t="s">
        <v>4941</v>
      </c>
      <c r="D3133" s="155">
        <v>20</v>
      </c>
      <c r="E3133" s="155">
        <v>20</v>
      </c>
      <c r="F3133" s="166">
        <v>41624</v>
      </c>
      <c r="G3133" s="166">
        <v>41628</v>
      </c>
      <c r="H3133" s="157">
        <v>1</v>
      </c>
    </row>
    <row r="3134" spans="1:9" ht="15" customHeight="1" x14ac:dyDescent="0.25">
      <c r="A3134" s="155" t="s">
        <v>4072</v>
      </c>
      <c r="B3134" s="155" t="s">
        <v>4942</v>
      </c>
      <c r="C3134" s="155" t="s">
        <v>4943</v>
      </c>
      <c r="D3134" s="155">
        <v>10</v>
      </c>
      <c r="E3134" s="155">
        <v>10</v>
      </c>
      <c r="F3134" s="166">
        <v>41624</v>
      </c>
      <c r="G3134" s="166">
        <v>41628</v>
      </c>
      <c r="H3134" s="157">
        <v>1</v>
      </c>
    </row>
    <row r="3135" spans="1:9" ht="15" customHeight="1" x14ac:dyDescent="0.25">
      <c r="A3135" s="155" t="s">
        <v>979</v>
      </c>
      <c r="B3135" s="155" t="s">
        <v>4616</v>
      </c>
      <c r="C3135" s="155" t="s">
        <v>4945</v>
      </c>
      <c r="D3135" s="155">
        <v>100</v>
      </c>
      <c r="E3135" s="155">
        <v>100</v>
      </c>
      <c r="F3135" s="166">
        <v>41625</v>
      </c>
      <c r="G3135" s="166">
        <v>41626</v>
      </c>
      <c r="H3135" s="157">
        <v>1</v>
      </c>
    </row>
    <row r="3136" spans="1:9" ht="15" customHeight="1" x14ac:dyDescent="0.25">
      <c r="A3136" s="155" t="s">
        <v>509</v>
      </c>
      <c r="B3136" s="155" t="s">
        <v>3540</v>
      </c>
      <c r="C3136" s="155" t="s">
        <v>4946</v>
      </c>
      <c r="D3136" s="155">
        <v>150</v>
      </c>
      <c r="E3136" s="155">
        <v>150</v>
      </c>
      <c r="F3136" s="166">
        <v>41625</v>
      </c>
      <c r="G3136" s="166">
        <v>41632</v>
      </c>
      <c r="H3136" s="157">
        <v>1</v>
      </c>
    </row>
    <row r="3137" spans="1:9" ht="30" customHeight="1" x14ac:dyDescent="0.25">
      <c r="A3137" s="155" t="s">
        <v>3473</v>
      </c>
      <c r="B3137" s="155" t="s">
        <v>4947</v>
      </c>
      <c r="C3137" s="155" t="s">
        <v>4948</v>
      </c>
      <c r="D3137" s="155">
        <v>25</v>
      </c>
      <c r="E3137" s="155">
        <v>25</v>
      </c>
      <c r="F3137" s="166">
        <v>41625</v>
      </c>
      <c r="G3137" s="166">
        <v>41627</v>
      </c>
      <c r="H3137" s="157">
        <v>1</v>
      </c>
    </row>
    <row r="3138" spans="1:9" ht="15" customHeight="1" x14ac:dyDescent="0.25">
      <c r="A3138" s="155" t="s">
        <v>559</v>
      </c>
      <c r="B3138" s="155" t="s">
        <v>2265</v>
      </c>
      <c r="C3138" s="155" t="s">
        <v>4949</v>
      </c>
      <c r="D3138" s="155">
        <v>15000</v>
      </c>
      <c r="E3138" s="155">
        <v>15031</v>
      </c>
      <c r="F3138" s="166">
        <v>41625</v>
      </c>
      <c r="G3138" s="166">
        <v>41632</v>
      </c>
      <c r="H3138" s="157">
        <v>1</v>
      </c>
      <c r="I3138" s="192" t="s">
        <v>4611</v>
      </c>
    </row>
    <row r="3139" spans="1:9" ht="15" customHeight="1" x14ac:dyDescent="0.25">
      <c r="A3139" s="155" t="s">
        <v>748</v>
      </c>
      <c r="B3139" s="155" t="s">
        <v>823</v>
      </c>
      <c r="C3139" s="155" t="s">
        <v>4950</v>
      </c>
      <c r="D3139" s="155">
        <v>200</v>
      </c>
      <c r="E3139" s="155">
        <v>200</v>
      </c>
      <c r="F3139" s="166">
        <v>41625</v>
      </c>
      <c r="G3139" s="166">
        <v>41628</v>
      </c>
      <c r="H3139" s="157">
        <v>1</v>
      </c>
    </row>
    <row r="3140" spans="1:9" ht="15" customHeight="1" x14ac:dyDescent="0.25">
      <c r="A3140" s="155" t="s">
        <v>4951</v>
      </c>
      <c r="B3140" s="155" t="s">
        <v>4952</v>
      </c>
      <c r="C3140" s="155" t="s">
        <v>4953</v>
      </c>
      <c r="D3140" s="155">
        <v>100</v>
      </c>
      <c r="E3140" s="155">
        <v>100</v>
      </c>
      <c r="F3140" s="166">
        <v>41625</v>
      </c>
      <c r="G3140" s="166">
        <v>41632</v>
      </c>
      <c r="H3140" s="157">
        <v>1</v>
      </c>
    </row>
    <row r="3141" spans="1:9" ht="15" customHeight="1" x14ac:dyDescent="0.25">
      <c r="A3141" s="155" t="s">
        <v>2769</v>
      </c>
      <c r="B3141" s="155" t="s">
        <v>4954</v>
      </c>
      <c r="C3141" s="155" t="s">
        <v>4955</v>
      </c>
      <c r="D3141" s="155">
        <v>600</v>
      </c>
      <c r="E3141" s="155">
        <v>392</v>
      </c>
      <c r="F3141" s="166">
        <v>41625</v>
      </c>
      <c r="G3141" s="166">
        <v>41628</v>
      </c>
      <c r="H3141" s="157">
        <v>1</v>
      </c>
    </row>
    <row r="3142" spans="1:9" ht="15" customHeight="1" x14ac:dyDescent="0.25">
      <c r="A3142" s="155" t="s">
        <v>71</v>
      </c>
      <c r="B3142" s="155" t="s">
        <v>102</v>
      </c>
      <c r="C3142" s="155" t="s">
        <v>4956</v>
      </c>
      <c r="D3142" s="155">
        <v>10</v>
      </c>
      <c r="E3142" s="155">
        <v>10</v>
      </c>
      <c r="F3142" s="166">
        <v>41626</v>
      </c>
      <c r="G3142" s="166">
        <v>41635</v>
      </c>
      <c r="H3142" s="157">
        <v>1</v>
      </c>
    </row>
    <row r="3143" spans="1:9" ht="15" customHeight="1" x14ac:dyDescent="0.25">
      <c r="A3143" s="155" t="s">
        <v>731</v>
      </c>
      <c r="B3143" s="155" t="s">
        <v>295</v>
      </c>
      <c r="C3143" s="155" t="s">
        <v>4957</v>
      </c>
      <c r="D3143" s="155">
        <v>25</v>
      </c>
      <c r="E3143" s="155">
        <v>25</v>
      </c>
      <c r="F3143" s="166">
        <v>41626</v>
      </c>
      <c r="G3143" s="166">
        <v>41638</v>
      </c>
      <c r="H3143" s="157">
        <v>1</v>
      </c>
    </row>
    <row r="3144" spans="1:9" ht="15" customHeight="1" x14ac:dyDescent="0.25">
      <c r="A3144" s="155" t="s">
        <v>657</v>
      </c>
      <c r="B3144" s="155" t="s">
        <v>658</v>
      </c>
      <c r="C3144" s="155" t="s">
        <v>4958</v>
      </c>
      <c r="D3144" s="155">
        <v>100</v>
      </c>
      <c r="E3144" s="155">
        <v>100</v>
      </c>
      <c r="F3144" s="166">
        <v>41626</v>
      </c>
      <c r="G3144" s="166">
        <v>41641</v>
      </c>
      <c r="H3144" s="157">
        <v>1</v>
      </c>
    </row>
    <row r="3145" spans="1:9" ht="15" customHeight="1" x14ac:dyDescent="0.25">
      <c r="A3145" s="155" t="s">
        <v>2921</v>
      </c>
      <c r="B3145" s="155" t="s">
        <v>4959</v>
      </c>
      <c r="C3145" s="155" t="s">
        <v>4960</v>
      </c>
      <c r="D3145" s="155">
        <v>19</v>
      </c>
      <c r="E3145" s="155">
        <v>19</v>
      </c>
      <c r="F3145" s="166">
        <v>41626</v>
      </c>
      <c r="G3145" s="166">
        <v>41627</v>
      </c>
      <c r="H3145" s="157">
        <v>1</v>
      </c>
    </row>
    <row r="3146" spans="1:9" ht="15" customHeight="1" x14ac:dyDescent="0.25">
      <c r="A3146" s="155" t="s">
        <v>286</v>
      </c>
      <c r="B3146" s="155" t="s">
        <v>4961</v>
      </c>
      <c r="C3146" s="155" t="s">
        <v>4962</v>
      </c>
      <c r="D3146" s="155">
        <v>50</v>
      </c>
      <c r="E3146" s="155">
        <v>50</v>
      </c>
      <c r="F3146" s="166">
        <v>41628</v>
      </c>
      <c r="G3146" s="166">
        <v>41640</v>
      </c>
      <c r="H3146" s="157">
        <v>1</v>
      </c>
    </row>
    <row r="3147" spans="1:9" ht="15" customHeight="1" x14ac:dyDescent="0.25">
      <c r="A3147" s="155" t="s">
        <v>4963</v>
      </c>
      <c r="B3147" s="155" t="s">
        <v>2630</v>
      </c>
      <c r="C3147" s="155" t="s">
        <v>4964</v>
      </c>
      <c r="D3147" s="155">
        <v>100</v>
      </c>
      <c r="E3147" s="155">
        <v>50</v>
      </c>
      <c r="F3147" s="166">
        <v>41628</v>
      </c>
      <c r="G3147" s="166">
        <v>41632</v>
      </c>
      <c r="H3147" s="157">
        <v>1</v>
      </c>
      <c r="I3147" s="192" t="s">
        <v>4966</v>
      </c>
    </row>
    <row r="3148" spans="1:9" ht="15" customHeight="1" x14ac:dyDescent="0.25">
      <c r="A3148" s="155" t="s">
        <v>4963</v>
      </c>
      <c r="B3148" s="155" t="s">
        <v>4965</v>
      </c>
      <c r="C3148" s="155" t="s">
        <v>161</v>
      </c>
      <c r="D3148" s="155">
        <v>100</v>
      </c>
      <c r="E3148" s="155">
        <v>50</v>
      </c>
      <c r="F3148" s="166">
        <v>41628</v>
      </c>
      <c r="G3148" s="166">
        <v>41632</v>
      </c>
      <c r="H3148" s="157">
        <v>1</v>
      </c>
      <c r="I3148" s="192" t="s">
        <v>4966</v>
      </c>
    </row>
    <row r="3149" spans="1:9" ht="15" customHeight="1" x14ac:dyDescent="0.25">
      <c r="A3149" s="155" t="s">
        <v>509</v>
      </c>
      <c r="B3149" s="155" t="s">
        <v>3325</v>
      </c>
      <c r="C3149" s="155" t="s">
        <v>4967</v>
      </c>
      <c r="D3149" s="155">
        <v>10</v>
      </c>
      <c r="E3149" s="155">
        <v>10</v>
      </c>
      <c r="F3149" s="166">
        <v>41628</v>
      </c>
      <c r="G3149" s="166">
        <v>41631</v>
      </c>
      <c r="H3149" s="157">
        <v>1</v>
      </c>
    </row>
    <row r="3150" spans="1:9" ht="15" customHeight="1" x14ac:dyDescent="0.25">
      <c r="A3150" s="155" t="s">
        <v>4968</v>
      </c>
      <c r="B3150" s="155" t="s">
        <v>4969</v>
      </c>
      <c r="C3150" s="155" t="s">
        <v>4970</v>
      </c>
      <c r="D3150" s="155">
        <v>25</v>
      </c>
      <c r="E3150" s="155">
        <v>25</v>
      </c>
      <c r="F3150" s="166">
        <v>41631</v>
      </c>
      <c r="G3150" s="166">
        <v>41645</v>
      </c>
      <c r="H3150" s="157">
        <v>1</v>
      </c>
    </row>
    <row r="3151" spans="1:9" ht="15" customHeight="1" x14ac:dyDescent="0.25">
      <c r="A3151" s="155" t="s">
        <v>3303</v>
      </c>
      <c r="B3151" s="155" t="s">
        <v>4971</v>
      </c>
      <c r="C3151" s="155" t="s">
        <v>4972</v>
      </c>
      <c r="D3151" s="155">
        <v>5</v>
      </c>
      <c r="E3151" s="155">
        <v>2</v>
      </c>
      <c r="F3151" s="166">
        <v>41631</v>
      </c>
      <c r="G3151" s="166">
        <v>41300</v>
      </c>
      <c r="H3151" s="157">
        <v>1</v>
      </c>
      <c r="I3151" s="192" t="s">
        <v>1524</v>
      </c>
    </row>
    <row r="3152" spans="1:9" ht="15" customHeight="1" x14ac:dyDescent="0.25">
      <c r="A3152" s="155" t="s">
        <v>520</v>
      </c>
      <c r="B3152" s="155" t="s">
        <v>609</v>
      </c>
      <c r="C3152" s="155" t="s">
        <v>4973</v>
      </c>
      <c r="D3152" s="155">
        <v>300</v>
      </c>
      <c r="E3152" s="155">
        <v>300</v>
      </c>
      <c r="F3152" s="166">
        <v>41631</v>
      </c>
      <c r="G3152" s="166">
        <v>41642</v>
      </c>
      <c r="H3152" s="157">
        <v>1</v>
      </c>
    </row>
    <row r="3153" spans="1:9" ht="15" customHeight="1" x14ac:dyDescent="0.25">
      <c r="A3153" s="155" t="s">
        <v>12</v>
      </c>
      <c r="B3153" s="155" t="s">
        <v>17</v>
      </c>
      <c r="C3153" s="155" t="s">
        <v>4974</v>
      </c>
      <c r="D3153" s="155">
        <v>15</v>
      </c>
      <c r="E3153" s="155">
        <v>15</v>
      </c>
      <c r="F3153" s="166">
        <v>41631</v>
      </c>
      <c r="G3153" s="166">
        <v>41632</v>
      </c>
      <c r="H3153" s="157">
        <v>1</v>
      </c>
    </row>
    <row r="3154" spans="1:9" ht="15" customHeight="1" x14ac:dyDescent="0.25">
      <c r="A3154" s="155" t="s">
        <v>6965</v>
      </c>
      <c r="B3154" s="155" t="s">
        <v>4975</v>
      </c>
      <c r="C3154" s="155" t="s">
        <v>4976</v>
      </c>
      <c r="D3154" s="155">
        <v>20</v>
      </c>
      <c r="E3154" s="155">
        <v>20</v>
      </c>
      <c r="F3154" s="166">
        <v>41631</v>
      </c>
      <c r="G3154" s="166">
        <v>41628</v>
      </c>
      <c r="H3154" s="157">
        <v>0</v>
      </c>
      <c r="I3154" s="192" t="s">
        <v>1524</v>
      </c>
    </row>
    <row r="3155" spans="1:9" ht="15" customHeight="1" x14ac:dyDescent="0.25">
      <c r="A3155" s="155" t="s">
        <v>330</v>
      </c>
      <c r="B3155" s="155" t="s">
        <v>4977</v>
      </c>
      <c r="C3155" s="155" t="s">
        <v>4978</v>
      </c>
      <c r="D3155" s="155">
        <v>20</v>
      </c>
      <c r="E3155" s="155">
        <v>20</v>
      </c>
      <c r="F3155" s="166">
        <v>41631</v>
      </c>
      <c r="G3155" s="166">
        <v>41638</v>
      </c>
      <c r="H3155" s="157">
        <v>1</v>
      </c>
    </row>
    <row r="3156" spans="1:9" ht="15" customHeight="1" x14ac:dyDescent="0.25">
      <c r="A3156" s="155" t="s">
        <v>2906</v>
      </c>
      <c r="B3156" s="155" t="s">
        <v>1347</v>
      </c>
      <c r="C3156" s="155" t="s">
        <v>4979</v>
      </c>
      <c r="D3156" s="155">
        <v>50</v>
      </c>
      <c r="E3156" s="155">
        <v>50</v>
      </c>
      <c r="F3156" s="166">
        <v>41641</v>
      </c>
      <c r="G3156" s="166">
        <v>41645</v>
      </c>
      <c r="H3156" s="157">
        <v>1</v>
      </c>
    </row>
    <row r="3157" spans="1:9" ht="15" customHeight="1" x14ac:dyDescent="0.25">
      <c r="A3157" s="155" t="s">
        <v>12</v>
      </c>
      <c r="B3157" s="155" t="s">
        <v>388</v>
      </c>
      <c r="C3157" s="155" t="s">
        <v>4980</v>
      </c>
      <c r="D3157" s="155">
        <v>10</v>
      </c>
      <c r="E3157" s="155">
        <v>10</v>
      </c>
      <c r="F3157" s="166">
        <v>41641</v>
      </c>
      <c r="G3157" s="166">
        <v>41645</v>
      </c>
      <c r="H3157" s="157">
        <v>1</v>
      </c>
    </row>
    <row r="3158" spans="1:9" ht="15" customHeight="1" x14ac:dyDescent="0.25">
      <c r="A3158" s="155" t="s">
        <v>12</v>
      </c>
      <c r="B3158" s="155" t="s">
        <v>367</v>
      </c>
      <c r="C3158" s="155" t="s">
        <v>4981</v>
      </c>
      <c r="D3158" s="155">
        <v>10</v>
      </c>
      <c r="E3158" s="155">
        <v>10</v>
      </c>
      <c r="F3158" s="166">
        <v>41641</v>
      </c>
      <c r="G3158" s="166">
        <v>41642</v>
      </c>
      <c r="H3158" s="157">
        <v>1</v>
      </c>
    </row>
    <row r="3159" spans="1:9" ht="15" customHeight="1" x14ac:dyDescent="0.25">
      <c r="A3159" s="155" t="s">
        <v>195</v>
      </c>
      <c r="B3159" s="155" t="s">
        <v>1584</v>
      </c>
      <c r="C3159" s="155" t="s">
        <v>4982</v>
      </c>
      <c r="D3159" s="155">
        <v>50</v>
      </c>
      <c r="E3159" s="155">
        <v>50</v>
      </c>
      <c r="F3159" s="166">
        <v>41641</v>
      </c>
      <c r="G3159" s="166">
        <v>41645</v>
      </c>
      <c r="H3159" s="157">
        <v>1</v>
      </c>
    </row>
    <row r="3160" spans="1:9" ht="15" customHeight="1" x14ac:dyDescent="0.25">
      <c r="A3160" s="155" t="s">
        <v>4983</v>
      </c>
      <c r="B3160" s="155" t="s">
        <v>4984</v>
      </c>
      <c r="C3160" s="155" t="s">
        <v>4985</v>
      </c>
      <c r="D3160" s="155">
        <v>2</v>
      </c>
      <c r="E3160" s="155">
        <v>2</v>
      </c>
      <c r="F3160" s="166">
        <v>41641</v>
      </c>
      <c r="G3160" s="166">
        <v>41645</v>
      </c>
      <c r="H3160" s="157">
        <v>1</v>
      </c>
    </row>
    <row r="3161" spans="1:9" ht="15" customHeight="1" x14ac:dyDescent="0.25">
      <c r="A3161" s="155" t="s">
        <v>78</v>
      </c>
      <c r="B3161" s="155" t="s">
        <v>4986</v>
      </c>
      <c r="C3161" s="155" t="s">
        <v>4987</v>
      </c>
      <c r="D3161" s="155">
        <v>10</v>
      </c>
      <c r="E3161" s="155">
        <v>10</v>
      </c>
      <c r="F3161" s="166">
        <v>41641</v>
      </c>
      <c r="G3161" s="166">
        <v>41646</v>
      </c>
      <c r="H3161" s="157">
        <v>1</v>
      </c>
    </row>
    <row r="3162" spans="1:9" ht="15" customHeight="1" x14ac:dyDescent="0.25">
      <c r="A3162" s="155" t="s">
        <v>71</v>
      </c>
      <c r="B3162" s="155" t="s">
        <v>167</v>
      </c>
      <c r="C3162" s="155" t="s">
        <v>4988</v>
      </c>
      <c r="D3162" s="155">
        <v>10</v>
      </c>
      <c r="E3162" s="155">
        <v>10</v>
      </c>
      <c r="F3162" s="166">
        <v>41641</v>
      </c>
      <c r="G3162" s="166">
        <v>41649</v>
      </c>
      <c r="H3162" s="157">
        <v>1</v>
      </c>
    </row>
    <row r="3163" spans="1:9" ht="15" customHeight="1" x14ac:dyDescent="0.25">
      <c r="A3163" s="155" t="s">
        <v>145</v>
      </c>
      <c r="B3163" s="155" t="s">
        <v>4531</v>
      </c>
      <c r="C3163" s="155" t="s">
        <v>4989</v>
      </c>
      <c r="D3163" s="155">
        <v>60</v>
      </c>
      <c r="E3163" s="155">
        <v>60</v>
      </c>
      <c r="F3163" s="166">
        <v>41641</v>
      </c>
      <c r="G3163" s="166">
        <v>41645</v>
      </c>
      <c r="H3163" s="157">
        <v>1</v>
      </c>
    </row>
    <row r="3164" spans="1:9" ht="15" customHeight="1" x14ac:dyDescent="0.25">
      <c r="A3164" s="155" t="s">
        <v>2747</v>
      </c>
      <c r="B3164" s="155" t="s">
        <v>2667</v>
      </c>
      <c r="C3164" s="155" t="s">
        <v>4990</v>
      </c>
      <c r="D3164" s="155">
        <v>40</v>
      </c>
      <c r="E3164" s="155">
        <v>40</v>
      </c>
      <c r="F3164" s="166">
        <v>41641</v>
      </c>
      <c r="G3164" s="166">
        <v>41645</v>
      </c>
      <c r="H3164" s="157">
        <v>1</v>
      </c>
    </row>
    <row r="3165" spans="1:9" ht="15" customHeight="1" x14ac:dyDescent="0.25">
      <c r="A3165" s="155" t="s">
        <v>4449</v>
      </c>
      <c r="B3165" s="155" t="s">
        <v>4828</v>
      </c>
      <c r="C3165" s="155" t="s">
        <v>4991</v>
      </c>
      <c r="D3165" s="155">
        <v>100</v>
      </c>
      <c r="E3165" s="155">
        <v>98</v>
      </c>
      <c r="F3165" s="166">
        <v>41642</v>
      </c>
      <c r="G3165" s="166">
        <v>41649</v>
      </c>
      <c r="H3165" s="157">
        <v>1</v>
      </c>
      <c r="I3165" s="192" t="s">
        <v>4992</v>
      </c>
    </row>
    <row r="3166" spans="1:9" ht="15" customHeight="1" x14ac:dyDescent="0.25">
      <c r="A3166" s="155" t="s">
        <v>544</v>
      </c>
      <c r="B3166" s="155" t="s">
        <v>82</v>
      </c>
      <c r="C3166" s="155" t="s">
        <v>4993</v>
      </c>
      <c r="D3166" s="155">
        <v>100</v>
      </c>
      <c r="E3166" s="155">
        <v>100</v>
      </c>
      <c r="F3166" s="166">
        <v>41642</v>
      </c>
      <c r="G3166" s="166">
        <v>41649</v>
      </c>
      <c r="H3166" s="157">
        <v>1</v>
      </c>
    </row>
    <row r="3167" spans="1:9" ht="15" customHeight="1" x14ac:dyDescent="0.25">
      <c r="A3167" s="155" t="s">
        <v>71</v>
      </c>
      <c r="B3167" s="155" t="s">
        <v>1550</v>
      </c>
      <c r="C3167" s="155" t="s">
        <v>4994</v>
      </c>
      <c r="D3167" s="155">
        <v>5</v>
      </c>
      <c r="E3167" s="155">
        <v>5</v>
      </c>
      <c r="F3167" s="166">
        <v>41642</v>
      </c>
      <c r="G3167" s="166">
        <v>41649</v>
      </c>
      <c r="H3167" s="157">
        <v>1</v>
      </c>
    </row>
    <row r="3168" spans="1:9" ht="15" customHeight="1" x14ac:dyDescent="0.25">
      <c r="A3168" s="155" t="s">
        <v>71</v>
      </c>
      <c r="B3168" s="155" t="s">
        <v>1168</v>
      </c>
      <c r="C3168" s="155" t="s">
        <v>4995</v>
      </c>
      <c r="D3168" s="155">
        <v>10</v>
      </c>
      <c r="E3168" s="155">
        <v>10</v>
      </c>
      <c r="F3168" s="166">
        <v>41642</v>
      </c>
      <c r="G3168" s="166">
        <v>41648</v>
      </c>
      <c r="H3168" s="157">
        <v>1</v>
      </c>
    </row>
    <row r="3169" spans="1:9" ht="15" customHeight="1" x14ac:dyDescent="0.25">
      <c r="A3169" s="155" t="s">
        <v>4996</v>
      </c>
      <c r="B3169" s="155" t="s">
        <v>1696</v>
      </c>
      <c r="C3169" s="155" t="s">
        <v>4997</v>
      </c>
      <c r="D3169" s="155">
        <v>1</v>
      </c>
      <c r="E3169" s="155">
        <v>1</v>
      </c>
      <c r="F3169" s="166">
        <v>41642</v>
      </c>
      <c r="G3169" s="166">
        <v>41645</v>
      </c>
      <c r="H3169" s="157">
        <v>1</v>
      </c>
    </row>
    <row r="3170" spans="1:9" ht="15" customHeight="1" x14ac:dyDescent="0.25">
      <c r="A3170" s="155" t="s">
        <v>286</v>
      </c>
      <c r="B3170" s="155" t="s">
        <v>4998</v>
      </c>
      <c r="C3170" s="155" t="s">
        <v>4999</v>
      </c>
      <c r="D3170" s="155">
        <v>25</v>
      </c>
      <c r="E3170" s="155">
        <v>25</v>
      </c>
      <c r="F3170" s="166">
        <v>41642</v>
      </c>
      <c r="G3170" s="166">
        <v>41645</v>
      </c>
      <c r="H3170" s="157">
        <v>1</v>
      </c>
    </row>
    <row r="3171" spans="1:9" ht="15" customHeight="1" x14ac:dyDescent="0.25">
      <c r="A3171" s="155" t="s">
        <v>4449</v>
      </c>
      <c r="B3171" s="155" t="s">
        <v>4827</v>
      </c>
      <c r="C3171" s="155" t="s">
        <v>5000</v>
      </c>
      <c r="D3171" s="155">
        <v>100</v>
      </c>
      <c r="E3171" s="155">
        <v>100</v>
      </c>
      <c r="F3171" s="166">
        <v>41645</v>
      </c>
      <c r="G3171" s="166">
        <v>41648</v>
      </c>
      <c r="H3171" s="157">
        <v>1</v>
      </c>
    </row>
    <row r="3172" spans="1:9" ht="15" customHeight="1" x14ac:dyDescent="0.25">
      <c r="A3172" s="155" t="s">
        <v>520</v>
      </c>
      <c r="B3172" s="155" t="s">
        <v>964</v>
      </c>
      <c r="C3172" s="155" t="s">
        <v>5001</v>
      </c>
      <c r="D3172" s="155">
        <v>250</v>
      </c>
      <c r="E3172" s="155">
        <v>250</v>
      </c>
      <c r="F3172" s="166">
        <v>41645</v>
      </c>
      <c r="G3172" s="166">
        <v>41651</v>
      </c>
      <c r="H3172" s="157">
        <v>1</v>
      </c>
    </row>
    <row r="3173" spans="1:9" ht="15" customHeight="1" x14ac:dyDescent="0.25">
      <c r="A3173" s="155" t="s">
        <v>230</v>
      </c>
      <c r="B3173" s="155" t="s">
        <v>4568</v>
      </c>
      <c r="C3173" s="155" t="s">
        <v>5002</v>
      </c>
      <c r="D3173" s="155">
        <v>100</v>
      </c>
      <c r="E3173" s="155">
        <v>100</v>
      </c>
      <c r="F3173" s="166">
        <v>41645</v>
      </c>
      <c r="G3173" s="166">
        <v>41656</v>
      </c>
      <c r="H3173" s="157">
        <v>1</v>
      </c>
    </row>
    <row r="3174" spans="1:9" ht="15" customHeight="1" x14ac:dyDescent="0.25">
      <c r="A3174" s="155" t="s">
        <v>520</v>
      </c>
      <c r="B3174" s="155" t="s">
        <v>966</v>
      </c>
      <c r="C3174" s="155" t="s">
        <v>5003</v>
      </c>
      <c r="D3174" s="155">
        <v>250</v>
      </c>
      <c r="E3174" s="155">
        <v>250</v>
      </c>
      <c r="F3174" s="166">
        <v>41645</v>
      </c>
      <c r="G3174" s="166">
        <v>41649</v>
      </c>
      <c r="H3174" s="157">
        <v>1</v>
      </c>
    </row>
    <row r="3175" spans="1:9" ht="15" customHeight="1" x14ac:dyDescent="0.25">
      <c r="A3175" s="155" t="s">
        <v>71</v>
      </c>
      <c r="B3175" s="155" t="s">
        <v>1530</v>
      </c>
      <c r="C3175" s="155" t="s">
        <v>5004</v>
      </c>
      <c r="D3175" s="155">
        <v>5</v>
      </c>
      <c r="E3175" s="155">
        <v>5</v>
      </c>
      <c r="F3175" s="166">
        <v>41645</v>
      </c>
      <c r="G3175" s="166">
        <v>41652</v>
      </c>
      <c r="H3175" s="157">
        <v>1</v>
      </c>
    </row>
    <row r="3176" spans="1:9" ht="15" customHeight="1" x14ac:dyDescent="0.25">
      <c r="A3176" s="155" t="s">
        <v>230</v>
      </c>
      <c r="B3176" s="155" t="s">
        <v>3160</v>
      </c>
      <c r="C3176" s="155" t="s">
        <v>5005</v>
      </c>
      <c r="D3176" s="155">
        <v>12</v>
      </c>
      <c r="E3176" s="155">
        <v>15</v>
      </c>
      <c r="F3176" s="166">
        <v>41645</v>
      </c>
      <c r="G3176" s="166">
        <v>41647</v>
      </c>
      <c r="H3176" s="157">
        <v>1</v>
      </c>
    </row>
    <row r="3177" spans="1:9" ht="15" customHeight="1" x14ac:dyDescent="0.25">
      <c r="A3177" s="155" t="s">
        <v>520</v>
      </c>
      <c r="B3177" s="155" t="s">
        <v>1267</v>
      </c>
      <c r="C3177" s="155" t="s">
        <v>5006</v>
      </c>
      <c r="D3177" s="155">
        <v>500</v>
      </c>
      <c r="E3177" s="155">
        <v>500</v>
      </c>
      <c r="F3177" s="166">
        <v>41645</v>
      </c>
      <c r="G3177" s="166">
        <v>41646</v>
      </c>
      <c r="H3177" s="157">
        <v>1</v>
      </c>
    </row>
    <row r="3178" spans="1:9" ht="15" customHeight="1" x14ac:dyDescent="0.25">
      <c r="A3178" s="155" t="s">
        <v>552</v>
      </c>
      <c r="B3178" s="155" t="s">
        <v>137</v>
      </c>
      <c r="C3178" s="155" t="s">
        <v>5007</v>
      </c>
      <c r="D3178" s="155">
        <v>250</v>
      </c>
      <c r="E3178" s="155">
        <v>250</v>
      </c>
      <c r="F3178" s="166">
        <v>41646</v>
      </c>
      <c r="G3178" s="166">
        <v>41649</v>
      </c>
      <c r="H3178" s="157">
        <v>1</v>
      </c>
    </row>
    <row r="3179" spans="1:9" ht="15" customHeight="1" x14ac:dyDescent="0.25">
      <c r="A3179" s="155" t="s">
        <v>979</v>
      </c>
      <c r="B3179" s="155" t="s">
        <v>5009</v>
      </c>
      <c r="C3179" s="155" t="s">
        <v>5008</v>
      </c>
      <c r="D3179" s="155">
        <v>100</v>
      </c>
      <c r="E3179" s="155">
        <v>100</v>
      </c>
      <c r="F3179" s="166">
        <v>41646</v>
      </c>
      <c r="G3179" s="166">
        <v>41647</v>
      </c>
      <c r="H3179" s="157">
        <v>1</v>
      </c>
    </row>
    <row r="3180" spans="1:9" ht="15" customHeight="1" x14ac:dyDescent="0.25">
      <c r="A3180" s="155" t="s">
        <v>4666</v>
      </c>
      <c r="B3180" s="155" t="s">
        <v>4762</v>
      </c>
      <c r="C3180" s="155" t="s">
        <v>5010</v>
      </c>
      <c r="D3180" s="155">
        <v>9</v>
      </c>
      <c r="E3180" s="155">
        <v>9</v>
      </c>
      <c r="F3180" s="166">
        <v>41647</v>
      </c>
      <c r="G3180" s="166">
        <v>41651</v>
      </c>
      <c r="H3180" s="157">
        <v>1</v>
      </c>
    </row>
    <row r="3181" spans="1:9" ht="15" customHeight="1" x14ac:dyDescent="0.25">
      <c r="A3181" s="155" t="s">
        <v>509</v>
      </c>
      <c r="B3181" s="155" t="s">
        <v>3325</v>
      </c>
      <c r="C3181" s="155" t="s">
        <v>4967</v>
      </c>
      <c r="D3181" s="155">
        <v>340</v>
      </c>
      <c r="E3181" s="155">
        <v>340</v>
      </c>
      <c r="F3181" s="166">
        <v>41647</v>
      </c>
      <c r="G3181" s="166">
        <v>41651</v>
      </c>
      <c r="H3181" s="157">
        <v>1</v>
      </c>
    </row>
    <row r="3182" spans="1:9" ht="15" customHeight="1" x14ac:dyDescent="0.25">
      <c r="A3182" s="155" t="s">
        <v>1492</v>
      </c>
      <c r="B3182" s="155" t="s">
        <v>2726</v>
      </c>
      <c r="C3182" s="155" t="s">
        <v>5011</v>
      </c>
      <c r="D3182" s="155">
        <v>350</v>
      </c>
      <c r="E3182" s="155">
        <v>350</v>
      </c>
      <c r="F3182" s="166">
        <v>41647</v>
      </c>
      <c r="G3182" s="166">
        <v>41651</v>
      </c>
      <c r="H3182" s="157">
        <v>1</v>
      </c>
    </row>
    <row r="3183" spans="1:9" ht="15" customHeight="1" x14ac:dyDescent="0.25">
      <c r="A3183" s="155" t="s">
        <v>12</v>
      </c>
      <c r="B3183" s="155" t="s">
        <v>524</v>
      </c>
      <c r="C3183" s="155" t="s">
        <v>5012</v>
      </c>
      <c r="D3183" s="155">
        <v>10</v>
      </c>
      <c r="E3183" s="155">
        <v>10</v>
      </c>
      <c r="F3183" s="166">
        <v>41647</v>
      </c>
      <c r="G3183" s="166">
        <v>41642</v>
      </c>
      <c r="H3183" s="157">
        <v>0</v>
      </c>
      <c r="I3183" s="192" t="s">
        <v>5013</v>
      </c>
    </row>
    <row r="3184" spans="1:9" ht="15" customHeight="1" x14ac:dyDescent="0.25">
      <c r="A3184" s="155" t="s">
        <v>2747</v>
      </c>
      <c r="B3184" s="155" t="s">
        <v>2743</v>
      </c>
      <c r="C3184" s="155" t="s">
        <v>5014</v>
      </c>
      <c r="D3184" s="155">
        <v>300</v>
      </c>
      <c r="E3184" s="155">
        <v>300</v>
      </c>
      <c r="F3184" s="166">
        <v>41647</v>
      </c>
      <c r="G3184" s="166">
        <v>41660</v>
      </c>
      <c r="H3184" s="157">
        <v>1</v>
      </c>
    </row>
    <row r="3185" spans="1:9" ht="15" customHeight="1" x14ac:dyDescent="0.25">
      <c r="A3185" s="155" t="s">
        <v>4786</v>
      </c>
      <c r="B3185" s="155" t="s">
        <v>1696</v>
      </c>
      <c r="C3185" s="155" t="s">
        <v>5021</v>
      </c>
      <c r="D3185" s="155">
        <v>2</v>
      </c>
      <c r="E3185" s="155">
        <v>2</v>
      </c>
      <c r="F3185" s="166">
        <v>41648</v>
      </c>
      <c r="G3185" s="166">
        <v>41656</v>
      </c>
      <c r="H3185" s="157">
        <v>1</v>
      </c>
    </row>
    <row r="3186" spans="1:9" ht="15" customHeight="1" x14ac:dyDescent="0.25">
      <c r="A3186" s="155" t="s">
        <v>512</v>
      </c>
      <c r="B3186" s="155" t="s">
        <v>5015</v>
      </c>
      <c r="C3186" s="155" t="s">
        <v>5016</v>
      </c>
      <c r="D3186" s="155">
        <v>36</v>
      </c>
      <c r="E3186" s="155">
        <v>36</v>
      </c>
      <c r="F3186" s="166">
        <v>41648</v>
      </c>
      <c r="G3186" s="166">
        <v>41654</v>
      </c>
      <c r="H3186" s="157">
        <v>1</v>
      </c>
    </row>
    <row r="3187" spans="1:9" ht="15" customHeight="1" x14ac:dyDescent="0.25">
      <c r="A3187" s="155" t="s">
        <v>4666</v>
      </c>
      <c r="B3187" s="155" t="s">
        <v>4667</v>
      </c>
      <c r="C3187" s="155" t="s">
        <v>5017</v>
      </c>
      <c r="D3187" s="155">
        <v>210</v>
      </c>
      <c r="E3187" s="155">
        <v>210</v>
      </c>
      <c r="F3187" s="166">
        <v>41648</v>
      </c>
      <c r="G3187" s="166">
        <v>41656</v>
      </c>
      <c r="H3187" s="157">
        <v>1</v>
      </c>
    </row>
    <row r="3188" spans="1:9" ht="15" customHeight="1" x14ac:dyDescent="0.25">
      <c r="A3188" s="155" t="s">
        <v>277</v>
      </c>
      <c r="B3188" s="155" t="s">
        <v>5018</v>
      </c>
      <c r="C3188" s="155" t="s">
        <v>5020</v>
      </c>
      <c r="D3188" s="155">
        <v>10</v>
      </c>
      <c r="E3188" s="155">
        <v>12</v>
      </c>
      <c r="F3188" s="166">
        <v>41648</v>
      </c>
      <c r="G3188" s="166">
        <v>41653</v>
      </c>
      <c r="H3188" s="157">
        <v>1</v>
      </c>
      <c r="I3188" s="192" t="s">
        <v>5022</v>
      </c>
    </row>
    <row r="3189" spans="1:9" ht="15" customHeight="1" x14ac:dyDescent="0.25">
      <c r="A3189" s="155" t="s">
        <v>277</v>
      </c>
      <c r="B3189" s="155" t="s">
        <v>5019</v>
      </c>
      <c r="C3189" s="155" t="s">
        <v>364</v>
      </c>
      <c r="D3189" s="155">
        <v>10</v>
      </c>
      <c r="E3189" s="155">
        <v>12</v>
      </c>
      <c r="F3189" s="166">
        <v>41648</v>
      </c>
      <c r="G3189" s="166">
        <v>41653</v>
      </c>
      <c r="H3189" s="157">
        <v>1</v>
      </c>
      <c r="I3189" s="192" t="s">
        <v>5022</v>
      </c>
    </row>
    <row r="3190" spans="1:9" ht="15" customHeight="1" x14ac:dyDescent="0.25">
      <c r="A3190" s="155" t="s">
        <v>71</v>
      </c>
      <c r="B3190" s="155" t="s">
        <v>1550</v>
      </c>
      <c r="C3190" s="155" t="s">
        <v>5023</v>
      </c>
      <c r="D3190" s="155">
        <v>5</v>
      </c>
      <c r="E3190" s="155">
        <v>5</v>
      </c>
      <c r="F3190" s="166">
        <v>41648</v>
      </c>
      <c r="G3190" s="166">
        <v>41656</v>
      </c>
      <c r="H3190" s="157">
        <v>1</v>
      </c>
    </row>
    <row r="3191" spans="1:9" ht="15" customHeight="1" x14ac:dyDescent="0.25">
      <c r="A3191" s="155" t="s">
        <v>2747</v>
      </c>
      <c r="B3191" s="155" t="s">
        <v>4354</v>
      </c>
      <c r="C3191" s="155" t="s">
        <v>5024</v>
      </c>
      <c r="D3191" s="155">
        <v>35</v>
      </c>
      <c r="E3191" s="155">
        <v>35</v>
      </c>
      <c r="F3191" s="166">
        <v>41649</v>
      </c>
      <c r="G3191" s="166">
        <v>41657</v>
      </c>
      <c r="H3191" s="157">
        <v>1</v>
      </c>
    </row>
    <row r="3192" spans="1:9" ht="15" customHeight="1" x14ac:dyDescent="0.25">
      <c r="A3192" s="155" t="s">
        <v>509</v>
      </c>
      <c r="B3192" s="155" t="s">
        <v>3327</v>
      </c>
      <c r="C3192" s="155" t="s">
        <v>5025</v>
      </c>
      <c r="D3192" s="155">
        <v>50</v>
      </c>
      <c r="E3192" s="155">
        <v>50</v>
      </c>
      <c r="F3192" s="166">
        <v>41649</v>
      </c>
      <c r="G3192" s="166">
        <v>41652</v>
      </c>
      <c r="H3192" s="157">
        <v>1</v>
      </c>
    </row>
    <row r="3193" spans="1:9" ht="15" customHeight="1" x14ac:dyDescent="0.25">
      <c r="A3193" s="155" t="s">
        <v>520</v>
      </c>
      <c r="B3193" s="155" t="s">
        <v>5026</v>
      </c>
      <c r="C3193" s="155" t="s">
        <v>5027</v>
      </c>
      <c r="D3193" s="155">
        <v>350</v>
      </c>
      <c r="E3193" s="155">
        <v>350</v>
      </c>
      <c r="F3193" s="166">
        <v>41649</v>
      </c>
      <c r="G3193" s="166" t="s">
        <v>829</v>
      </c>
      <c r="H3193" s="157">
        <v>1</v>
      </c>
    </row>
    <row r="3194" spans="1:9" ht="15" customHeight="1" x14ac:dyDescent="0.25">
      <c r="A3194" s="155" t="s">
        <v>520</v>
      </c>
      <c r="B3194" s="155" t="s">
        <v>1267</v>
      </c>
      <c r="C3194" s="155" t="s">
        <v>5028</v>
      </c>
      <c r="D3194" s="155">
        <v>500</v>
      </c>
      <c r="E3194" s="155">
        <v>500</v>
      </c>
      <c r="F3194" s="166">
        <v>41649</v>
      </c>
      <c r="G3194" s="166" t="s">
        <v>829</v>
      </c>
      <c r="H3194" s="157">
        <v>1</v>
      </c>
    </row>
    <row r="3195" spans="1:9" ht="15" customHeight="1" x14ac:dyDescent="0.25">
      <c r="A3195" s="155" t="s">
        <v>520</v>
      </c>
      <c r="B3195" s="155" t="s">
        <v>964</v>
      </c>
      <c r="C3195" s="155" t="s">
        <v>5029</v>
      </c>
      <c r="D3195" s="155">
        <v>250</v>
      </c>
      <c r="E3195" s="155">
        <v>250</v>
      </c>
      <c r="F3195" s="166">
        <v>41649</v>
      </c>
      <c r="G3195" s="166" t="s">
        <v>829</v>
      </c>
      <c r="H3195" s="157">
        <v>1</v>
      </c>
    </row>
    <row r="3196" spans="1:9" ht="15" customHeight="1" x14ac:dyDescent="0.25">
      <c r="A3196" s="155" t="s">
        <v>1492</v>
      </c>
      <c r="B3196" s="155" t="s">
        <v>4506</v>
      </c>
      <c r="C3196" s="155" t="s">
        <v>5030</v>
      </c>
      <c r="D3196" s="155">
        <v>125</v>
      </c>
      <c r="E3196" s="155">
        <v>125</v>
      </c>
      <c r="F3196" s="166">
        <v>41652</v>
      </c>
      <c r="G3196" s="166">
        <v>41666</v>
      </c>
      <c r="H3196" s="157">
        <v>1</v>
      </c>
    </row>
    <row r="3197" spans="1:9" ht="15" customHeight="1" x14ac:dyDescent="0.25">
      <c r="A3197" s="155" t="s">
        <v>286</v>
      </c>
      <c r="B3197" s="155" t="s">
        <v>4206</v>
      </c>
      <c r="C3197" s="155" t="s">
        <v>5031</v>
      </c>
      <c r="D3197" s="155">
        <v>50</v>
      </c>
      <c r="E3197" s="155">
        <v>50</v>
      </c>
      <c r="F3197" s="166">
        <v>41652</v>
      </c>
      <c r="G3197" s="166">
        <v>41659</v>
      </c>
      <c r="H3197" s="157">
        <v>1</v>
      </c>
    </row>
    <row r="3198" spans="1:9" ht="15" customHeight="1" x14ac:dyDescent="0.25">
      <c r="A3198" s="155" t="s">
        <v>2714</v>
      </c>
      <c r="B3198" s="155" t="s">
        <v>3423</v>
      </c>
      <c r="C3198" s="155" t="s">
        <v>5032</v>
      </c>
      <c r="D3198" s="155">
        <v>500</v>
      </c>
      <c r="E3198" s="155">
        <v>500</v>
      </c>
      <c r="F3198" s="166">
        <v>41652</v>
      </c>
      <c r="G3198" s="166">
        <v>41656</v>
      </c>
      <c r="H3198" s="157">
        <v>1</v>
      </c>
    </row>
    <row r="3199" spans="1:9" ht="15" customHeight="1" x14ac:dyDescent="0.25">
      <c r="A3199" s="155" t="s">
        <v>65</v>
      </c>
      <c r="B3199" s="155" t="s">
        <v>547</v>
      </c>
      <c r="C3199" s="155" t="s">
        <v>5033</v>
      </c>
      <c r="D3199" s="155">
        <v>50</v>
      </c>
      <c r="E3199" s="155">
        <v>50</v>
      </c>
      <c r="F3199" s="166">
        <v>41652</v>
      </c>
      <c r="G3199" s="166">
        <v>41661</v>
      </c>
      <c r="H3199" s="157">
        <v>1</v>
      </c>
    </row>
    <row r="3200" spans="1:9" ht="15" customHeight="1" x14ac:dyDescent="0.25">
      <c r="A3200" s="155" t="s">
        <v>4449</v>
      </c>
      <c r="B3200" s="155" t="s">
        <v>4826</v>
      </c>
      <c r="C3200" s="155" t="s">
        <v>5034</v>
      </c>
      <c r="D3200" s="155">
        <v>100</v>
      </c>
      <c r="E3200" s="155">
        <v>98</v>
      </c>
      <c r="F3200" s="166">
        <v>41652</v>
      </c>
      <c r="G3200" s="166">
        <v>41658</v>
      </c>
      <c r="H3200" s="157">
        <v>1</v>
      </c>
      <c r="I3200" s="192" t="s">
        <v>5035</v>
      </c>
    </row>
    <row r="3201" spans="1:9" ht="15" customHeight="1" x14ac:dyDescent="0.25">
      <c r="A3201" s="155" t="s">
        <v>71</v>
      </c>
      <c r="B3201" s="155" t="s">
        <v>583</v>
      </c>
      <c r="C3201" s="155" t="s">
        <v>5036</v>
      </c>
      <c r="D3201" s="155">
        <v>5</v>
      </c>
      <c r="E3201" s="155">
        <v>5</v>
      </c>
      <c r="F3201" s="166">
        <v>41653</v>
      </c>
      <c r="G3201" s="166">
        <v>41670</v>
      </c>
      <c r="H3201" s="157">
        <v>1</v>
      </c>
    </row>
    <row r="3202" spans="1:9" ht="15" customHeight="1" x14ac:dyDescent="0.25">
      <c r="A3202" s="155" t="s">
        <v>3481</v>
      </c>
      <c r="B3202" s="155" t="s">
        <v>339</v>
      </c>
      <c r="C3202" s="155" t="s">
        <v>4926</v>
      </c>
      <c r="D3202" s="155">
        <v>50</v>
      </c>
      <c r="E3202" s="155">
        <v>20</v>
      </c>
      <c r="F3202" s="166">
        <v>41653</v>
      </c>
      <c r="G3202" s="166">
        <v>41657</v>
      </c>
      <c r="H3202" s="157">
        <v>1</v>
      </c>
    </row>
    <row r="3203" spans="1:9" ht="15" customHeight="1" x14ac:dyDescent="0.25">
      <c r="A3203" s="155" t="s">
        <v>4605</v>
      </c>
      <c r="B3203" s="155" t="s">
        <v>3602</v>
      </c>
      <c r="C3203" s="155" t="s">
        <v>5037</v>
      </c>
      <c r="D3203" s="155">
        <v>50</v>
      </c>
      <c r="E3203" s="155">
        <v>50</v>
      </c>
      <c r="F3203" s="166">
        <v>41653</v>
      </c>
      <c r="G3203" s="166">
        <v>41661</v>
      </c>
      <c r="H3203" s="157">
        <v>1</v>
      </c>
    </row>
    <row r="3204" spans="1:9" ht="15" customHeight="1" x14ac:dyDescent="0.25">
      <c r="A3204" s="155" t="s">
        <v>4605</v>
      </c>
      <c r="B3204" s="155" t="s">
        <v>4505</v>
      </c>
      <c r="C3204" s="155" t="s">
        <v>161</v>
      </c>
      <c r="D3204" s="155">
        <v>25</v>
      </c>
      <c r="E3204" s="155">
        <v>25</v>
      </c>
      <c r="F3204" s="166">
        <v>41653</v>
      </c>
      <c r="G3204" s="166">
        <v>41661</v>
      </c>
      <c r="H3204" s="157">
        <v>1</v>
      </c>
    </row>
    <row r="3205" spans="1:9" ht="15" customHeight="1" x14ac:dyDescent="0.25">
      <c r="A3205" s="155" t="s">
        <v>1114</v>
      </c>
      <c r="B3205" s="155" t="s">
        <v>1115</v>
      </c>
      <c r="C3205" s="155" t="s">
        <v>5038</v>
      </c>
      <c r="D3205" s="155">
        <v>25</v>
      </c>
      <c r="E3205" s="155">
        <v>25</v>
      </c>
      <c r="F3205" s="166">
        <v>41653</v>
      </c>
      <c r="G3205" s="166">
        <v>41656</v>
      </c>
      <c r="H3205" s="157">
        <v>1</v>
      </c>
    </row>
    <row r="3206" spans="1:9" ht="15" customHeight="1" x14ac:dyDescent="0.25">
      <c r="A3206" s="155" t="s">
        <v>3437</v>
      </c>
      <c r="B3206" s="155" t="s">
        <v>4224</v>
      </c>
      <c r="C3206" s="155" t="s">
        <v>5039</v>
      </c>
      <c r="D3206" s="155">
        <v>25</v>
      </c>
      <c r="E3206" s="155">
        <v>25</v>
      </c>
      <c r="F3206" s="166">
        <v>41653</v>
      </c>
      <c r="G3206" s="166">
        <v>41656</v>
      </c>
      <c r="H3206" s="157">
        <v>1</v>
      </c>
    </row>
    <row r="3207" spans="1:9" ht="15" customHeight="1" x14ac:dyDescent="0.25">
      <c r="A3207" s="155" t="s">
        <v>6965</v>
      </c>
      <c r="B3207" s="155" t="s">
        <v>5040</v>
      </c>
      <c r="C3207" s="155" t="s">
        <v>5041</v>
      </c>
      <c r="D3207" s="155">
        <v>10</v>
      </c>
      <c r="E3207" s="155">
        <v>10</v>
      </c>
      <c r="F3207" s="166">
        <v>41653</v>
      </c>
      <c r="G3207" s="166">
        <v>41655</v>
      </c>
      <c r="H3207" s="157">
        <v>1</v>
      </c>
    </row>
    <row r="3208" spans="1:9" ht="15" customHeight="1" x14ac:dyDescent="0.25">
      <c r="A3208" s="155" t="s">
        <v>5042</v>
      </c>
      <c r="B3208" s="155" t="s">
        <v>1696</v>
      </c>
      <c r="C3208" s="155" t="s">
        <v>5043</v>
      </c>
      <c r="D3208" s="155">
        <v>19</v>
      </c>
      <c r="E3208" s="155">
        <v>19</v>
      </c>
      <c r="F3208" s="166">
        <v>41653</v>
      </c>
      <c r="G3208" s="166">
        <v>41656</v>
      </c>
      <c r="H3208" s="157">
        <v>1</v>
      </c>
    </row>
    <row r="3209" spans="1:9" ht="15" customHeight="1" x14ac:dyDescent="0.25">
      <c r="A3209" s="155" t="s">
        <v>71</v>
      </c>
      <c r="B3209" s="155" t="s">
        <v>583</v>
      </c>
      <c r="C3209" s="155" t="s">
        <v>5044</v>
      </c>
      <c r="D3209" s="155">
        <v>5</v>
      </c>
      <c r="E3209" s="155">
        <v>5</v>
      </c>
      <c r="F3209" s="166">
        <v>41654</v>
      </c>
      <c r="G3209" s="166">
        <v>41663</v>
      </c>
      <c r="H3209" s="157">
        <v>1</v>
      </c>
    </row>
    <row r="3210" spans="1:9" ht="15" customHeight="1" x14ac:dyDescent="0.25">
      <c r="A3210" s="155" t="s">
        <v>230</v>
      </c>
      <c r="B3210" s="155" t="s">
        <v>3160</v>
      </c>
      <c r="C3210" s="155" t="s">
        <v>5045</v>
      </c>
      <c r="D3210" s="155">
        <v>35</v>
      </c>
      <c r="E3210" s="155">
        <v>35</v>
      </c>
      <c r="F3210" s="166">
        <v>41654</v>
      </c>
      <c r="G3210" s="166">
        <v>41659</v>
      </c>
      <c r="H3210" s="157">
        <v>1</v>
      </c>
    </row>
    <row r="3211" spans="1:9" ht="15" customHeight="1" x14ac:dyDescent="0.25">
      <c r="A3211" s="155" t="s">
        <v>2714</v>
      </c>
      <c r="B3211" s="155" t="s">
        <v>5046</v>
      </c>
      <c r="C3211" s="155" t="s">
        <v>5047</v>
      </c>
      <c r="D3211" s="155">
        <v>100</v>
      </c>
      <c r="E3211" s="155">
        <v>100</v>
      </c>
      <c r="F3211" s="166">
        <v>41654</v>
      </c>
      <c r="G3211" s="166">
        <v>41656</v>
      </c>
      <c r="H3211" s="157">
        <v>1</v>
      </c>
    </row>
    <row r="3212" spans="1:9" ht="15" customHeight="1" x14ac:dyDescent="0.25">
      <c r="A3212" s="155" t="s">
        <v>2769</v>
      </c>
      <c r="B3212" s="155" t="s">
        <v>4300</v>
      </c>
      <c r="C3212" s="155" t="s">
        <v>4955</v>
      </c>
      <c r="D3212" s="155">
        <v>600</v>
      </c>
      <c r="E3212" s="155">
        <v>137</v>
      </c>
      <c r="F3212" s="166">
        <v>41654</v>
      </c>
      <c r="G3212" s="166">
        <v>41657</v>
      </c>
      <c r="H3212" s="157">
        <v>1</v>
      </c>
      <c r="I3212" s="192" t="s">
        <v>4069</v>
      </c>
    </row>
    <row r="3213" spans="1:9" ht="15" customHeight="1" x14ac:dyDescent="0.25">
      <c r="A3213" s="155" t="s">
        <v>5050</v>
      </c>
      <c r="B3213" s="155" t="s">
        <v>5051</v>
      </c>
      <c r="C3213" s="155" t="s">
        <v>5052</v>
      </c>
      <c r="D3213" s="155">
        <v>100</v>
      </c>
      <c r="E3213" s="155">
        <v>100</v>
      </c>
      <c r="F3213" s="166">
        <v>41655</v>
      </c>
      <c r="G3213" s="166">
        <v>41659</v>
      </c>
      <c r="H3213" s="157">
        <v>1</v>
      </c>
    </row>
    <row r="3214" spans="1:9" ht="15" customHeight="1" x14ac:dyDescent="0.25">
      <c r="A3214" s="155" t="s">
        <v>5053</v>
      </c>
      <c r="B3214" s="155" t="s">
        <v>5054</v>
      </c>
      <c r="C3214" s="155" t="s">
        <v>5055</v>
      </c>
      <c r="D3214" s="155">
        <v>400</v>
      </c>
      <c r="E3214" s="155">
        <v>400</v>
      </c>
      <c r="F3214" s="166">
        <v>41655</v>
      </c>
      <c r="G3214" s="166">
        <v>41659</v>
      </c>
      <c r="H3214" s="157">
        <v>1</v>
      </c>
    </row>
    <row r="3215" spans="1:9" ht="15" customHeight="1" x14ac:dyDescent="0.25">
      <c r="A3215" s="155" t="s">
        <v>1474</v>
      </c>
      <c r="B3215" s="155" t="s">
        <v>345</v>
      </c>
      <c r="C3215" s="155" t="s">
        <v>5056</v>
      </c>
      <c r="D3215" s="155">
        <v>50</v>
      </c>
      <c r="E3215" s="155">
        <v>50</v>
      </c>
      <c r="F3215" s="166">
        <v>41655</v>
      </c>
      <c r="G3215" s="166">
        <v>41659</v>
      </c>
      <c r="H3215" s="157">
        <v>1</v>
      </c>
    </row>
    <row r="3216" spans="1:9" ht="15" customHeight="1" x14ac:dyDescent="0.25">
      <c r="A3216" s="155" t="s">
        <v>472</v>
      </c>
      <c r="B3216" s="155" t="s">
        <v>473</v>
      </c>
      <c r="C3216" s="155" t="s">
        <v>5057</v>
      </c>
      <c r="D3216" s="155">
        <v>100</v>
      </c>
      <c r="E3216" s="155">
        <v>100</v>
      </c>
      <c r="F3216" s="166">
        <v>41655</v>
      </c>
      <c r="G3216" s="166">
        <v>41662</v>
      </c>
      <c r="H3216" s="157">
        <v>1</v>
      </c>
    </row>
    <row r="3217" spans="1:9" ht="15" customHeight="1" x14ac:dyDescent="0.25">
      <c r="A3217" s="155" t="s">
        <v>39</v>
      </c>
      <c r="B3217" s="155" t="s">
        <v>40</v>
      </c>
      <c r="C3217" s="155" t="s">
        <v>5058</v>
      </c>
      <c r="D3217" s="155">
        <v>120</v>
      </c>
      <c r="E3217" s="155">
        <v>120</v>
      </c>
      <c r="F3217" s="166">
        <v>41655</v>
      </c>
      <c r="G3217" s="166">
        <v>41660</v>
      </c>
      <c r="H3217" s="157">
        <v>1</v>
      </c>
    </row>
    <row r="3218" spans="1:9" ht="15" customHeight="1" x14ac:dyDescent="0.25">
      <c r="A3218" s="155" t="s">
        <v>173</v>
      </c>
      <c r="B3218" s="155" t="s">
        <v>710</v>
      </c>
      <c r="C3218" s="155" t="s">
        <v>5059</v>
      </c>
      <c r="D3218" s="155">
        <v>105</v>
      </c>
      <c r="E3218" s="155">
        <v>105</v>
      </c>
      <c r="F3218" s="166">
        <v>41655</v>
      </c>
      <c r="G3218" s="166">
        <v>41666</v>
      </c>
      <c r="H3218" s="157">
        <v>1</v>
      </c>
    </row>
    <row r="3219" spans="1:9" ht="15" customHeight="1" x14ac:dyDescent="0.25">
      <c r="A3219" s="155" t="s">
        <v>173</v>
      </c>
      <c r="B3219" s="155" t="s">
        <v>445</v>
      </c>
      <c r="C3219" s="155" t="s">
        <v>161</v>
      </c>
      <c r="D3219" s="155">
        <v>100</v>
      </c>
      <c r="E3219" s="155">
        <v>100</v>
      </c>
      <c r="F3219" s="166">
        <v>41655</v>
      </c>
      <c r="G3219" s="166">
        <v>41666</v>
      </c>
      <c r="H3219" s="157">
        <v>1</v>
      </c>
    </row>
    <row r="3220" spans="1:9" ht="15" customHeight="1" x14ac:dyDescent="0.25">
      <c r="A3220" s="155" t="s">
        <v>65</v>
      </c>
      <c r="B3220" s="155" t="s">
        <v>5060</v>
      </c>
      <c r="C3220" s="155" t="s">
        <v>5061</v>
      </c>
      <c r="D3220" s="155">
        <v>50</v>
      </c>
      <c r="E3220" s="155">
        <v>50</v>
      </c>
      <c r="F3220" s="166">
        <v>41655</v>
      </c>
      <c r="G3220" s="166">
        <v>41656</v>
      </c>
      <c r="H3220" s="157">
        <v>1</v>
      </c>
    </row>
    <row r="3221" spans="1:9" ht="15" customHeight="1" x14ac:dyDescent="0.25">
      <c r="A3221" s="155" t="s">
        <v>512</v>
      </c>
      <c r="B3221" s="155" t="s">
        <v>513</v>
      </c>
      <c r="C3221" s="155" t="s">
        <v>5062</v>
      </c>
      <c r="D3221" s="155">
        <v>10</v>
      </c>
      <c r="E3221" s="155">
        <v>10</v>
      </c>
      <c r="F3221" s="166">
        <v>41655</v>
      </c>
      <c r="G3221" s="166">
        <v>41662</v>
      </c>
      <c r="H3221" s="157">
        <v>1</v>
      </c>
    </row>
    <row r="3222" spans="1:9" ht="15" customHeight="1" x14ac:dyDescent="0.25">
      <c r="A3222" s="155" t="s">
        <v>4449</v>
      </c>
      <c r="B3222" s="155" t="s">
        <v>5063</v>
      </c>
      <c r="C3222" s="155" t="s">
        <v>5064</v>
      </c>
      <c r="D3222" s="155">
        <v>100</v>
      </c>
      <c r="E3222" s="155">
        <v>98</v>
      </c>
      <c r="F3222" s="166">
        <v>41655</v>
      </c>
      <c r="G3222" s="166">
        <v>41662</v>
      </c>
      <c r="H3222" s="157">
        <v>1</v>
      </c>
      <c r="I3222" s="192" t="s">
        <v>5035</v>
      </c>
    </row>
    <row r="3223" spans="1:9" ht="15" customHeight="1" x14ac:dyDescent="0.25">
      <c r="A3223" s="155" t="s">
        <v>520</v>
      </c>
      <c r="B3223" s="155" t="s">
        <v>2432</v>
      </c>
      <c r="C3223" s="155" t="s">
        <v>5065</v>
      </c>
      <c r="D3223" s="155">
        <v>100</v>
      </c>
      <c r="E3223" s="155">
        <v>100</v>
      </c>
      <c r="F3223" s="166">
        <v>41656</v>
      </c>
      <c r="G3223" s="166">
        <v>41663</v>
      </c>
      <c r="H3223" s="157">
        <v>1</v>
      </c>
    </row>
    <row r="3224" spans="1:9" ht="15" customHeight="1" x14ac:dyDescent="0.25">
      <c r="A3224" s="155" t="s">
        <v>4713</v>
      </c>
      <c r="B3224" s="155" t="s">
        <v>4714</v>
      </c>
      <c r="C3224" s="155" t="s">
        <v>5066</v>
      </c>
      <c r="D3224" s="155">
        <v>20</v>
      </c>
      <c r="E3224" s="155">
        <v>20</v>
      </c>
      <c r="F3224" s="166">
        <v>41656</v>
      </c>
      <c r="G3224" s="166">
        <v>41661</v>
      </c>
      <c r="H3224" s="157">
        <v>1</v>
      </c>
      <c r="I3224" s="192" t="s">
        <v>5067</v>
      </c>
    </row>
    <row r="3225" spans="1:9" ht="15" customHeight="1" x14ac:dyDescent="0.25">
      <c r="A3225" s="155" t="s">
        <v>261</v>
      </c>
      <c r="B3225" s="155" t="s">
        <v>4138</v>
      </c>
      <c r="C3225" s="155" t="s">
        <v>5068</v>
      </c>
      <c r="D3225" s="155">
        <v>5</v>
      </c>
      <c r="E3225" s="155">
        <v>5</v>
      </c>
      <c r="F3225" s="166">
        <v>41659</v>
      </c>
      <c r="G3225" s="166">
        <v>41663</v>
      </c>
      <c r="H3225" s="157">
        <v>1</v>
      </c>
    </row>
    <row r="3226" spans="1:9" ht="15" customHeight="1" x14ac:dyDescent="0.25">
      <c r="A3226" s="155" t="s">
        <v>7058</v>
      </c>
      <c r="B3226" s="155" t="s">
        <v>5069</v>
      </c>
      <c r="C3226" s="155" t="s">
        <v>5070</v>
      </c>
      <c r="D3226" s="155">
        <v>500</v>
      </c>
      <c r="E3226" s="155">
        <v>500</v>
      </c>
      <c r="F3226" s="166">
        <v>41659</v>
      </c>
      <c r="G3226" s="166">
        <v>41663</v>
      </c>
      <c r="H3226" s="157">
        <v>1</v>
      </c>
    </row>
    <row r="3227" spans="1:9" ht="15" customHeight="1" x14ac:dyDescent="0.25">
      <c r="A3227" s="155" t="s">
        <v>29</v>
      </c>
      <c r="B3227" s="155" t="s">
        <v>1221</v>
      </c>
      <c r="C3227" s="155" t="s">
        <v>5071</v>
      </c>
      <c r="D3227" s="155">
        <v>400</v>
      </c>
      <c r="E3227" s="155">
        <v>125</v>
      </c>
      <c r="F3227" s="166">
        <v>41659</v>
      </c>
      <c r="G3227" s="166">
        <v>41663</v>
      </c>
      <c r="H3227" s="157">
        <v>1</v>
      </c>
      <c r="I3227" s="192" t="s">
        <v>5072</v>
      </c>
    </row>
    <row r="3228" spans="1:9" ht="15" customHeight="1" x14ac:dyDescent="0.25">
      <c r="A3228" s="155" t="s">
        <v>1419</v>
      </c>
      <c r="B3228" s="155" t="s">
        <v>626</v>
      </c>
      <c r="C3228" s="155" t="s">
        <v>5073</v>
      </c>
      <c r="D3228" s="155">
        <v>2000</v>
      </c>
      <c r="E3228" s="155">
        <v>2000</v>
      </c>
      <c r="F3228" s="166">
        <v>41659</v>
      </c>
      <c r="G3228" s="166">
        <v>41661</v>
      </c>
      <c r="H3228" s="157">
        <v>1</v>
      </c>
    </row>
    <row r="3229" spans="1:9" ht="15" customHeight="1" x14ac:dyDescent="0.25">
      <c r="A3229" s="155" t="s">
        <v>4728</v>
      </c>
      <c r="B3229" s="155" t="s">
        <v>272</v>
      </c>
      <c r="C3229" s="155" t="s">
        <v>5074</v>
      </c>
      <c r="D3229" s="155">
        <v>36</v>
      </c>
      <c r="E3229" s="155">
        <v>36</v>
      </c>
      <c r="F3229" s="166">
        <v>41659</v>
      </c>
      <c r="G3229" s="166">
        <v>41661</v>
      </c>
      <c r="H3229" s="157">
        <v>1</v>
      </c>
    </row>
    <row r="3230" spans="1:9" ht="15" customHeight="1" x14ac:dyDescent="0.25">
      <c r="A3230" s="155" t="s">
        <v>2656</v>
      </c>
      <c r="B3230" s="155" t="s">
        <v>2657</v>
      </c>
      <c r="C3230" s="155" t="s">
        <v>5075</v>
      </c>
      <c r="D3230" s="155">
        <v>3000</v>
      </c>
      <c r="E3230" s="155">
        <v>3000</v>
      </c>
      <c r="F3230" s="166">
        <v>41659</v>
      </c>
      <c r="G3230" s="166">
        <v>41669</v>
      </c>
      <c r="H3230" s="157">
        <v>1</v>
      </c>
    </row>
    <row r="3231" spans="1:9" ht="15" customHeight="1" x14ac:dyDescent="0.25">
      <c r="A3231" s="155" t="s">
        <v>151</v>
      </c>
      <c r="B3231" s="155" t="s">
        <v>5076</v>
      </c>
      <c r="C3231" s="155" t="s">
        <v>5079</v>
      </c>
      <c r="D3231" s="155">
        <v>10</v>
      </c>
      <c r="E3231" s="155">
        <v>10</v>
      </c>
      <c r="F3231" s="166">
        <v>41659</v>
      </c>
      <c r="G3231" s="166">
        <v>41666</v>
      </c>
      <c r="H3231" s="157">
        <v>1</v>
      </c>
      <c r="I3231" s="192" t="s">
        <v>5089</v>
      </c>
    </row>
    <row r="3232" spans="1:9" ht="15" customHeight="1" x14ac:dyDescent="0.25">
      <c r="A3232" s="155" t="s">
        <v>151</v>
      </c>
      <c r="B3232" s="155" t="s">
        <v>5077</v>
      </c>
      <c r="C3232" s="155" t="s">
        <v>364</v>
      </c>
      <c r="D3232" s="155">
        <v>10</v>
      </c>
      <c r="E3232" s="155">
        <v>10</v>
      </c>
      <c r="F3232" s="166">
        <v>41659</v>
      </c>
      <c r="G3232" s="166">
        <v>41765</v>
      </c>
      <c r="H3232" s="157">
        <v>1</v>
      </c>
      <c r="I3232" s="192" t="s">
        <v>5089</v>
      </c>
    </row>
    <row r="3233" spans="1:9" ht="15" customHeight="1" x14ac:dyDescent="0.25">
      <c r="A3233" s="155" t="s">
        <v>151</v>
      </c>
      <c r="B3233" s="155" t="s">
        <v>5078</v>
      </c>
      <c r="C3233" s="155" t="s">
        <v>161</v>
      </c>
      <c r="D3233" s="155">
        <v>10</v>
      </c>
      <c r="E3233" s="155">
        <v>10</v>
      </c>
      <c r="F3233" s="166">
        <v>41659</v>
      </c>
      <c r="G3233" s="166">
        <v>41666</v>
      </c>
      <c r="H3233" s="157">
        <v>1</v>
      </c>
      <c r="I3233" s="192" t="s">
        <v>5089</v>
      </c>
    </row>
    <row r="3234" spans="1:9" ht="15" customHeight="1" x14ac:dyDescent="0.25">
      <c r="A3234" s="155" t="s">
        <v>173</v>
      </c>
      <c r="B3234" s="155" t="s">
        <v>1861</v>
      </c>
      <c r="C3234" s="155" t="s">
        <v>5080</v>
      </c>
      <c r="D3234" s="155">
        <v>75</v>
      </c>
      <c r="E3234" s="155">
        <v>75</v>
      </c>
      <c r="F3234" s="166">
        <v>41659</v>
      </c>
      <c r="G3234" s="166">
        <v>41666</v>
      </c>
      <c r="H3234" s="157">
        <v>1</v>
      </c>
    </row>
    <row r="3235" spans="1:9" ht="15" customHeight="1" x14ac:dyDescent="0.25">
      <c r="A3235" s="155" t="s">
        <v>559</v>
      </c>
      <c r="B3235" s="155" t="s">
        <v>868</v>
      </c>
      <c r="C3235" s="155" t="s">
        <v>5081</v>
      </c>
      <c r="D3235" s="155">
        <v>10000</v>
      </c>
      <c r="E3235" s="155">
        <v>10080</v>
      </c>
      <c r="F3235" s="166">
        <v>41660</v>
      </c>
      <c r="G3235" s="166">
        <v>41662</v>
      </c>
      <c r="H3235" s="157">
        <v>1</v>
      </c>
    </row>
    <row r="3236" spans="1:9" ht="15" customHeight="1" x14ac:dyDescent="0.25">
      <c r="A3236" s="155" t="s">
        <v>559</v>
      </c>
      <c r="B3236" s="155" t="s">
        <v>868</v>
      </c>
      <c r="C3236" s="155" t="s">
        <v>5082</v>
      </c>
      <c r="D3236" s="155">
        <v>5000</v>
      </c>
      <c r="E3236" s="155">
        <v>5040</v>
      </c>
      <c r="F3236" s="166">
        <v>41660</v>
      </c>
      <c r="G3236" s="166">
        <v>41662</v>
      </c>
      <c r="H3236" s="157">
        <v>1</v>
      </c>
    </row>
    <row r="3237" spans="1:9" ht="15" customHeight="1" x14ac:dyDescent="0.25">
      <c r="A3237" s="155" t="s">
        <v>748</v>
      </c>
      <c r="B3237" s="155" t="s">
        <v>749</v>
      </c>
      <c r="C3237" s="155" t="s">
        <v>5083</v>
      </c>
      <c r="D3237" s="155">
        <v>80</v>
      </c>
      <c r="E3237" s="155">
        <v>60</v>
      </c>
      <c r="F3237" s="166">
        <v>41660</v>
      </c>
      <c r="G3237" s="166">
        <v>41663</v>
      </c>
      <c r="H3237" s="157">
        <v>1</v>
      </c>
    </row>
    <row r="3238" spans="1:9" ht="15" customHeight="1" x14ac:dyDescent="0.25">
      <c r="A3238" s="155" t="s">
        <v>419</v>
      </c>
      <c r="B3238" s="155" t="s">
        <v>1067</v>
      </c>
      <c r="C3238" s="155" t="s">
        <v>5084</v>
      </c>
      <c r="D3238" s="155">
        <v>100</v>
      </c>
      <c r="E3238" s="155">
        <v>100</v>
      </c>
      <c r="F3238" s="166">
        <v>41660</v>
      </c>
      <c r="G3238" s="166">
        <v>41661</v>
      </c>
      <c r="H3238" s="157">
        <v>1</v>
      </c>
    </row>
    <row r="3239" spans="1:9" ht="15" customHeight="1" x14ac:dyDescent="0.25">
      <c r="A3239" s="155" t="s">
        <v>492</v>
      </c>
      <c r="B3239" s="155" t="s">
        <v>5086</v>
      </c>
      <c r="C3239" s="155" t="s">
        <v>5087</v>
      </c>
      <c r="D3239" s="155">
        <v>5088</v>
      </c>
      <c r="E3239" s="155">
        <v>5088</v>
      </c>
      <c r="F3239" s="166">
        <v>41660</v>
      </c>
      <c r="G3239" s="166">
        <v>41662</v>
      </c>
      <c r="H3239" s="157">
        <v>1</v>
      </c>
    </row>
    <row r="3240" spans="1:9" ht="15" customHeight="1" x14ac:dyDescent="0.25">
      <c r="A3240" s="155" t="s">
        <v>492</v>
      </c>
      <c r="B3240" s="155" t="s">
        <v>495</v>
      </c>
      <c r="C3240" s="155" t="s">
        <v>364</v>
      </c>
      <c r="D3240" s="155">
        <v>5088</v>
      </c>
      <c r="E3240" s="155">
        <v>5088</v>
      </c>
      <c r="F3240" s="166">
        <v>41660</v>
      </c>
      <c r="G3240" s="166">
        <v>41662</v>
      </c>
      <c r="H3240" s="157">
        <v>1</v>
      </c>
    </row>
    <row r="3241" spans="1:9" ht="15" customHeight="1" x14ac:dyDescent="0.25">
      <c r="A3241" s="155" t="s">
        <v>509</v>
      </c>
      <c r="B3241" s="155" t="s">
        <v>3454</v>
      </c>
      <c r="C3241" s="155" t="s">
        <v>5088</v>
      </c>
      <c r="D3241" s="155">
        <v>350</v>
      </c>
      <c r="E3241" s="155">
        <v>350</v>
      </c>
      <c r="F3241" s="166">
        <v>41660</v>
      </c>
      <c r="G3241" s="166">
        <v>41667</v>
      </c>
      <c r="H3241" s="157">
        <v>1</v>
      </c>
    </row>
    <row r="3242" spans="1:9" ht="15" customHeight="1" x14ac:dyDescent="0.25">
      <c r="A3242" s="155" t="s">
        <v>4735</v>
      </c>
      <c r="B3242" s="155" t="s">
        <v>5090</v>
      </c>
      <c r="C3242" s="155" t="s">
        <v>5093</v>
      </c>
      <c r="D3242" s="155">
        <v>12</v>
      </c>
      <c r="E3242" s="155">
        <v>11</v>
      </c>
      <c r="F3242" s="166">
        <v>41660</v>
      </c>
      <c r="G3242" s="166">
        <v>41667</v>
      </c>
      <c r="H3242" s="157">
        <v>1</v>
      </c>
      <c r="I3242" s="192" t="s">
        <v>5094</v>
      </c>
    </row>
    <row r="3243" spans="1:9" ht="15" customHeight="1" x14ac:dyDescent="0.25">
      <c r="A3243" s="155" t="s">
        <v>4735</v>
      </c>
      <c r="B3243" s="155" t="s">
        <v>5091</v>
      </c>
      <c r="C3243" s="155" t="s">
        <v>5092</v>
      </c>
      <c r="D3243" s="155">
        <v>12</v>
      </c>
      <c r="E3243" s="155">
        <v>11</v>
      </c>
      <c r="F3243" s="166">
        <v>41660</v>
      </c>
      <c r="G3243" s="166">
        <v>41667</v>
      </c>
      <c r="H3243" s="157">
        <v>1</v>
      </c>
      <c r="I3243" s="192" t="s">
        <v>5094</v>
      </c>
    </row>
    <row r="3244" spans="1:9" ht="15" customHeight="1" x14ac:dyDescent="0.25">
      <c r="A3244" s="155" t="s">
        <v>563</v>
      </c>
      <c r="B3244" s="155" t="s">
        <v>5095</v>
      </c>
      <c r="C3244" s="155" t="s">
        <v>5096</v>
      </c>
      <c r="D3244" s="155">
        <v>1</v>
      </c>
      <c r="E3244" s="155">
        <v>1</v>
      </c>
      <c r="F3244" s="166">
        <v>41661</v>
      </c>
      <c r="G3244" s="166">
        <v>41670</v>
      </c>
      <c r="H3244" s="157">
        <v>1</v>
      </c>
    </row>
    <row r="3245" spans="1:9" ht="15" customHeight="1" x14ac:dyDescent="0.25">
      <c r="A3245" s="155" t="s">
        <v>2106</v>
      </c>
      <c r="B3245" s="155" t="s">
        <v>2107</v>
      </c>
      <c r="C3245" s="155" t="s">
        <v>5097</v>
      </c>
      <c r="D3245" s="155">
        <v>30</v>
      </c>
      <c r="E3245" s="155">
        <v>30</v>
      </c>
      <c r="F3245" s="166">
        <v>41661</v>
      </c>
      <c r="G3245" s="166">
        <v>41666</v>
      </c>
      <c r="H3245" s="157">
        <v>1</v>
      </c>
    </row>
    <row r="3246" spans="1:9" ht="15" customHeight="1" x14ac:dyDescent="0.25">
      <c r="A3246" s="155" t="s">
        <v>5099</v>
      </c>
      <c r="B3246" s="155" t="s">
        <v>5100</v>
      </c>
      <c r="C3246" s="155" t="s">
        <v>5101</v>
      </c>
      <c r="D3246" s="155">
        <v>2</v>
      </c>
      <c r="E3246" s="155">
        <v>2</v>
      </c>
      <c r="F3246" s="166">
        <v>41661</v>
      </c>
      <c r="G3246" s="166">
        <v>41666</v>
      </c>
      <c r="H3246" s="157">
        <v>1</v>
      </c>
    </row>
    <row r="3247" spans="1:9" ht="15" customHeight="1" x14ac:dyDescent="0.25">
      <c r="A3247" s="155" t="s">
        <v>173</v>
      </c>
      <c r="B3247" s="155" t="s">
        <v>3450</v>
      </c>
      <c r="C3247" s="155" t="s">
        <v>5102</v>
      </c>
      <c r="D3247" s="155">
        <v>270</v>
      </c>
      <c r="E3247" s="155">
        <v>270</v>
      </c>
      <c r="F3247" s="166">
        <v>41662</v>
      </c>
      <c r="G3247" s="166">
        <v>41668</v>
      </c>
      <c r="H3247" s="157">
        <v>1</v>
      </c>
    </row>
    <row r="3248" spans="1:9" ht="15" customHeight="1" x14ac:dyDescent="0.25">
      <c r="A3248" s="155" t="s">
        <v>12</v>
      </c>
      <c r="B3248" s="155" t="s">
        <v>601</v>
      </c>
      <c r="C3248" s="155" t="s">
        <v>5103</v>
      </c>
      <c r="D3248" s="155">
        <v>10</v>
      </c>
      <c r="E3248" s="155">
        <v>10</v>
      </c>
      <c r="F3248" s="166">
        <v>41662</v>
      </c>
      <c r="G3248" s="166">
        <v>41667</v>
      </c>
      <c r="H3248" s="157">
        <v>1</v>
      </c>
    </row>
    <row r="3249" spans="1:8" ht="15" customHeight="1" x14ac:dyDescent="0.25">
      <c r="A3249" s="155" t="s">
        <v>559</v>
      </c>
      <c r="B3249" s="155" t="s">
        <v>1849</v>
      </c>
      <c r="C3249" s="155" t="s">
        <v>5104</v>
      </c>
      <c r="D3249" s="155">
        <v>1500</v>
      </c>
      <c r="E3249" s="155">
        <v>1500</v>
      </c>
      <c r="F3249" s="166">
        <v>41662</v>
      </c>
      <c r="G3249" s="166">
        <v>41667</v>
      </c>
      <c r="H3249" s="157">
        <v>1</v>
      </c>
    </row>
    <row r="3250" spans="1:8" ht="15" customHeight="1" x14ac:dyDescent="0.25">
      <c r="A3250" s="155" t="s">
        <v>7790</v>
      </c>
      <c r="B3250" s="155" t="s">
        <v>5105</v>
      </c>
      <c r="C3250" s="155" t="s">
        <v>5106</v>
      </c>
      <c r="D3250" s="155">
        <v>40</v>
      </c>
      <c r="E3250" s="155">
        <v>40</v>
      </c>
      <c r="F3250" s="166">
        <v>41662</v>
      </c>
      <c r="G3250" s="166">
        <v>41670</v>
      </c>
      <c r="H3250" s="157">
        <v>1</v>
      </c>
    </row>
    <row r="3251" spans="1:8" ht="15" customHeight="1" x14ac:dyDescent="0.25">
      <c r="A3251" s="155" t="s">
        <v>7790</v>
      </c>
      <c r="B3251" s="155" t="s">
        <v>364</v>
      </c>
      <c r="C3251" s="155" t="s">
        <v>5107</v>
      </c>
      <c r="D3251" s="155">
        <v>8</v>
      </c>
      <c r="E3251" s="155">
        <v>8</v>
      </c>
      <c r="F3251" s="166">
        <v>41662</v>
      </c>
      <c r="G3251" s="166">
        <v>41670</v>
      </c>
      <c r="H3251" s="157">
        <v>1</v>
      </c>
    </row>
    <row r="3252" spans="1:8" ht="15" customHeight="1" x14ac:dyDescent="0.25">
      <c r="A3252" s="155" t="s">
        <v>7790</v>
      </c>
      <c r="B3252" s="155" t="s">
        <v>161</v>
      </c>
      <c r="C3252" s="155" t="s">
        <v>5108</v>
      </c>
      <c r="D3252" s="155">
        <v>10</v>
      </c>
      <c r="E3252" s="155">
        <v>10</v>
      </c>
      <c r="F3252" s="166">
        <v>41662</v>
      </c>
      <c r="G3252" s="166">
        <v>41670</v>
      </c>
      <c r="H3252" s="157">
        <v>1</v>
      </c>
    </row>
    <row r="3253" spans="1:8" ht="15" customHeight="1" x14ac:dyDescent="0.25">
      <c r="A3253" s="155" t="s">
        <v>7790</v>
      </c>
      <c r="B3253" s="155" t="s">
        <v>316</v>
      </c>
      <c r="C3253" s="155" t="s">
        <v>5109</v>
      </c>
      <c r="D3253" s="155">
        <v>10</v>
      </c>
      <c r="E3253" s="155">
        <v>10</v>
      </c>
      <c r="F3253" s="166">
        <v>41662</v>
      </c>
      <c r="G3253" s="166">
        <v>41670</v>
      </c>
      <c r="H3253" s="157">
        <v>1</v>
      </c>
    </row>
    <row r="3254" spans="1:8" ht="15" customHeight="1" x14ac:dyDescent="0.25">
      <c r="A3254" s="155" t="s">
        <v>2096</v>
      </c>
      <c r="B3254" s="155" t="s">
        <v>2097</v>
      </c>
      <c r="C3254" s="155" t="s">
        <v>5110</v>
      </c>
      <c r="D3254" s="155">
        <v>300</v>
      </c>
      <c r="E3254" s="155">
        <v>300</v>
      </c>
      <c r="F3254" s="166">
        <v>41663</v>
      </c>
      <c r="G3254" s="166">
        <v>41670</v>
      </c>
      <c r="H3254" s="157">
        <v>1</v>
      </c>
    </row>
    <row r="3255" spans="1:8" ht="15" customHeight="1" x14ac:dyDescent="0.25">
      <c r="A3255" s="155" t="s">
        <v>1536</v>
      </c>
      <c r="B3255" s="155" t="s">
        <v>34</v>
      </c>
      <c r="C3255" s="155" t="s">
        <v>5111</v>
      </c>
      <c r="D3255" s="155">
        <v>21</v>
      </c>
      <c r="E3255" s="155">
        <v>21</v>
      </c>
      <c r="F3255" s="166">
        <v>41663</v>
      </c>
      <c r="G3255" s="166">
        <v>41666</v>
      </c>
      <c r="H3255" s="157">
        <v>1</v>
      </c>
    </row>
    <row r="3256" spans="1:8" ht="15" customHeight="1" x14ac:dyDescent="0.25">
      <c r="A3256" s="155" t="s">
        <v>4449</v>
      </c>
      <c r="B3256" s="155" t="s">
        <v>272</v>
      </c>
      <c r="C3256" s="155" t="s">
        <v>5112</v>
      </c>
      <c r="D3256" s="155">
        <v>6</v>
      </c>
      <c r="E3256" s="155">
        <v>6</v>
      </c>
      <c r="F3256" s="166">
        <v>41663</v>
      </c>
      <c r="G3256" s="166">
        <v>41667</v>
      </c>
      <c r="H3256" s="157">
        <v>1</v>
      </c>
    </row>
    <row r="3257" spans="1:8" ht="15" customHeight="1" x14ac:dyDescent="0.25">
      <c r="A3257" s="155" t="s">
        <v>3481</v>
      </c>
      <c r="B3257" s="155" t="s">
        <v>272</v>
      </c>
      <c r="C3257" s="155" t="s">
        <v>5113</v>
      </c>
      <c r="D3257" s="155">
        <v>5</v>
      </c>
      <c r="E3257" s="155">
        <v>5</v>
      </c>
      <c r="F3257" s="166">
        <v>41663</v>
      </c>
      <c r="G3257" s="166">
        <v>41668</v>
      </c>
      <c r="H3257" s="157">
        <v>1</v>
      </c>
    </row>
    <row r="3258" spans="1:8" ht="15" customHeight="1" x14ac:dyDescent="0.25">
      <c r="A3258" s="155" t="s">
        <v>4786</v>
      </c>
      <c r="B3258" s="155" t="s">
        <v>5114</v>
      </c>
      <c r="C3258" s="155" t="s">
        <v>5115</v>
      </c>
      <c r="D3258" s="155">
        <v>10</v>
      </c>
      <c r="E3258" s="155">
        <v>10</v>
      </c>
      <c r="F3258" s="166">
        <v>41663</v>
      </c>
      <c r="G3258" s="166">
        <v>41673</v>
      </c>
      <c r="H3258" s="157">
        <v>1</v>
      </c>
    </row>
    <row r="3259" spans="1:8" ht="15" customHeight="1" x14ac:dyDescent="0.25">
      <c r="A3259" s="155" t="s">
        <v>820</v>
      </c>
      <c r="B3259" s="155" t="s">
        <v>439</v>
      </c>
      <c r="C3259" s="155" t="s">
        <v>5116</v>
      </c>
      <c r="D3259" s="155">
        <v>250</v>
      </c>
      <c r="E3259" s="155">
        <v>250</v>
      </c>
      <c r="F3259" s="166">
        <v>41663</v>
      </c>
      <c r="G3259" s="166">
        <v>41670</v>
      </c>
      <c r="H3259" s="157">
        <v>1</v>
      </c>
    </row>
    <row r="3260" spans="1:8" ht="15" customHeight="1" x14ac:dyDescent="0.25">
      <c r="A3260" s="155" t="s">
        <v>71</v>
      </c>
      <c r="B3260" s="155" t="s">
        <v>1530</v>
      </c>
      <c r="C3260" s="155" t="s">
        <v>5117</v>
      </c>
      <c r="D3260" s="155">
        <v>5</v>
      </c>
      <c r="E3260" s="155">
        <v>5</v>
      </c>
      <c r="F3260" s="166">
        <v>41663</v>
      </c>
      <c r="G3260" s="166">
        <v>41666</v>
      </c>
      <c r="H3260" s="157">
        <v>1</v>
      </c>
    </row>
    <row r="3261" spans="1:8" ht="15" customHeight="1" x14ac:dyDescent="0.25">
      <c r="A3261" s="155" t="s">
        <v>509</v>
      </c>
      <c r="B3261" s="155" t="s">
        <v>5118</v>
      </c>
      <c r="C3261" s="155" t="s">
        <v>5122</v>
      </c>
      <c r="D3261" s="155">
        <v>20</v>
      </c>
      <c r="E3261" s="155">
        <v>20</v>
      </c>
      <c r="F3261" s="166">
        <v>41663</v>
      </c>
      <c r="G3261" s="166">
        <v>41666</v>
      </c>
      <c r="H3261" s="157">
        <v>1</v>
      </c>
    </row>
    <row r="3262" spans="1:8" ht="15" customHeight="1" x14ac:dyDescent="0.25">
      <c r="A3262" s="155" t="s">
        <v>509</v>
      </c>
      <c r="B3262" s="155" t="s">
        <v>5119</v>
      </c>
      <c r="C3262" s="155" t="s">
        <v>364</v>
      </c>
      <c r="D3262" s="155">
        <v>20</v>
      </c>
      <c r="E3262" s="155">
        <v>20</v>
      </c>
      <c r="F3262" s="166">
        <v>41663</v>
      </c>
      <c r="G3262" s="166">
        <v>41666</v>
      </c>
      <c r="H3262" s="157">
        <v>1</v>
      </c>
    </row>
    <row r="3263" spans="1:8" ht="15" customHeight="1" x14ac:dyDescent="0.25">
      <c r="A3263" s="155" t="s">
        <v>509</v>
      </c>
      <c r="B3263" s="155" t="s">
        <v>5120</v>
      </c>
      <c r="C3263" s="155" t="s">
        <v>161</v>
      </c>
      <c r="D3263" s="155">
        <v>20</v>
      </c>
      <c r="E3263" s="155">
        <v>20</v>
      </c>
      <c r="F3263" s="166">
        <v>41663</v>
      </c>
      <c r="G3263" s="166">
        <v>41666</v>
      </c>
      <c r="H3263" s="157">
        <v>1</v>
      </c>
    </row>
    <row r="3264" spans="1:8" ht="15" customHeight="1" x14ac:dyDescent="0.25">
      <c r="A3264" s="155" t="s">
        <v>509</v>
      </c>
      <c r="B3264" s="155" t="s">
        <v>5121</v>
      </c>
      <c r="C3264" s="155" t="s">
        <v>316</v>
      </c>
      <c r="D3264" s="155">
        <v>20</v>
      </c>
      <c r="E3264" s="155">
        <v>20</v>
      </c>
      <c r="F3264" s="166">
        <v>41663</v>
      </c>
      <c r="G3264" s="166">
        <v>41666</v>
      </c>
      <c r="H3264" s="157">
        <v>1</v>
      </c>
    </row>
    <row r="3265" spans="1:9" ht="15" customHeight="1" x14ac:dyDescent="0.25">
      <c r="A3265" s="155" t="s">
        <v>29</v>
      </c>
      <c r="B3265" s="155" t="s">
        <v>1221</v>
      </c>
      <c r="C3265" s="155" t="s">
        <v>5071</v>
      </c>
      <c r="D3265" s="155">
        <v>400</v>
      </c>
      <c r="E3265" s="155">
        <v>275</v>
      </c>
      <c r="F3265" s="166">
        <v>41666</v>
      </c>
      <c r="G3265" s="166">
        <v>41670</v>
      </c>
      <c r="H3265" s="157">
        <v>1</v>
      </c>
    </row>
    <row r="3266" spans="1:9" ht="15" customHeight="1" x14ac:dyDescent="0.25">
      <c r="A3266" s="155" t="s">
        <v>71</v>
      </c>
      <c r="B3266" s="155" t="s">
        <v>1550</v>
      </c>
      <c r="C3266" s="155" t="s">
        <v>5123</v>
      </c>
      <c r="D3266" s="155">
        <v>5</v>
      </c>
      <c r="E3266" s="155">
        <v>5</v>
      </c>
      <c r="F3266" s="166">
        <v>41666</v>
      </c>
      <c r="G3266" s="166">
        <v>41671</v>
      </c>
      <c r="H3266" s="157">
        <v>1</v>
      </c>
    </row>
    <row r="3267" spans="1:9" ht="15" customHeight="1" x14ac:dyDescent="0.25">
      <c r="A3267" s="155" t="s">
        <v>36</v>
      </c>
      <c r="B3267" s="155" t="s">
        <v>1157</v>
      </c>
      <c r="C3267" s="155" t="s">
        <v>5124</v>
      </c>
      <c r="D3267" s="155">
        <v>50</v>
      </c>
      <c r="E3267" s="155">
        <v>54</v>
      </c>
      <c r="F3267" s="166">
        <v>41666</v>
      </c>
      <c r="G3267" s="166">
        <v>41668</v>
      </c>
      <c r="H3267" s="157">
        <v>1</v>
      </c>
    </row>
    <row r="3268" spans="1:9" ht="15" customHeight="1" x14ac:dyDescent="0.25">
      <c r="A3268" s="155" t="s">
        <v>36</v>
      </c>
      <c r="B3268" s="155" t="s">
        <v>60</v>
      </c>
      <c r="C3268" s="155" t="s">
        <v>364</v>
      </c>
      <c r="D3268" s="155">
        <v>25</v>
      </c>
      <c r="E3268" s="155">
        <v>26</v>
      </c>
      <c r="F3268" s="166">
        <v>41666</v>
      </c>
      <c r="G3268" s="166">
        <v>41668</v>
      </c>
      <c r="H3268" s="157">
        <v>1</v>
      </c>
    </row>
    <row r="3269" spans="1:9" ht="15" customHeight="1" x14ac:dyDescent="0.25">
      <c r="A3269" s="155" t="s">
        <v>2106</v>
      </c>
      <c r="B3269" s="155" t="s">
        <v>2107</v>
      </c>
      <c r="C3269" s="155" t="s">
        <v>5125</v>
      </c>
      <c r="D3269" s="155">
        <v>30</v>
      </c>
      <c r="E3269" s="155">
        <v>30</v>
      </c>
      <c r="F3269" s="166">
        <v>41666</v>
      </c>
      <c r="G3269" s="166">
        <v>41669</v>
      </c>
      <c r="H3269" s="157">
        <v>1</v>
      </c>
    </row>
    <row r="3270" spans="1:9" ht="15" customHeight="1" x14ac:dyDescent="0.25">
      <c r="A3270" s="155" t="s">
        <v>251</v>
      </c>
      <c r="B3270" s="155" t="s">
        <v>4198</v>
      </c>
      <c r="C3270" s="155" t="s">
        <v>5126</v>
      </c>
      <c r="D3270" s="155">
        <v>10</v>
      </c>
      <c r="E3270" s="155">
        <v>10</v>
      </c>
      <c r="F3270" s="166">
        <v>41666</v>
      </c>
      <c r="G3270" s="166">
        <v>41667</v>
      </c>
      <c r="H3270" s="157">
        <v>1</v>
      </c>
      <c r="I3270" s="192" t="s">
        <v>5127</v>
      </c>
    </row>
    <row r="3271" spans="1:9" ht="15" customHeight="1" x14ac:dyDescent="0.25">
      <c r="A3271" s="155" t="s">
        <v>71</v>
      </c>
      <c r="B3271" s="155" t="s">
        <v>2730</v>
      </c>
      <c r="C3271" s="155" t="s">
        <v>5128</v>
      </c>
      <c r="D3271" s="155">
        <v>4</v>
      </c>
      <c r="E3271" s="155">
        <v>4</v>
      </c>
      <c r="F3271" s="166">
        <v>41666</v>
      </c>
      <c r="G3271" s="166">
        <v>41669</v>
      </c>
      <c r="H3271" s="157">
        <v>1</v>
      </c>
    </row>
    <row r="3272" spans="1:9" ht="15" customHeight="1" x14ac:dyDescent="0.25">
      <c r="A3272" s="155" t="s">
        <v>4666</v>
      </c>
      <c r="B3272" s="155" t="s">
        <v>4667</v>
      </c>
      <c r="C3272" s="155" t="s">
        <v>5134</v>
      </c>
      <c r="D3272" s="155">
        <v>250</v>
      </c>
      <c r="E3272" s="155">
        <v>250</v>
      </c>
      <c r="F3272" s="166">
        <v>41667</v>
      </c>
      <c r="G3272" s="166">
        <v>41674</v>
      </c>
      <c r="H3272" s="157">
        <v>1</v>
      </c>
    </row>
    <row r="3273" spans="1:9" ht="15" customHeight="1" x14ac:dyDescent="0.25">
      <c r="A3273" s="155" t="s">
        <v>509</v>
      </c>
      <c r="B3273" s="155" t="s">
        <v>3540</v>
      </c>
      <c r="C3273" s="155" t="s">
        <v>5135</v>
      </c>
      <c r="D3273" s="155">
        <v>350</v>
      </c>
      <c r="E3273" s="155">
        <v>350</v>
      </c>
      <c r="F3273" s="166">
        <v>41667</v>
      </c>
      <c r="G3273" s="166">
        <v>41668</v>
      </c>
      <c r="H3273" s="157">
        <v>1</v>
      </c>
      <c r="I3273" s="192" t="s">
        <v>5136</v>
      </c>
    </row>
    <row r="3274" spans="1:9" ht="15" customHeight="1" x14ac:dyDescent="0.25">
      <c r="A3274" s="155" t="s">
        <v>4605</v>
      </c>
      <c r="B3274" s="155" t="s">
        <v>3321</v>
      </c>
      <c r="C3274" s="155" t="s">
        <v>5137</v>
      </c>
      <c r="D3274" s="155">
        <v>100</v>
      </c>
      <c r="E3274" s="155">
        <v>97</v>
      </c>
      <c r="F3274" s="166">
        <v>41667</v>
      </c>
      <c r="G3274" s="166">
        <v>41670</v>
      </c>
      <c r="H3274" s="157">
        <v>1</v>
      </c>
      <c r="I3274" s="192" t="s">
        <v>5138</v>
      </c>
    </row>
    <row r="3275" spans="1:9" ht="15" customHeight="1" x14ac:dyDescent="0.25">
      <c r="A3275" s="155" t="s">
        <v>2747</v>
      </c>
      <c r="B3275" s="155" t="s">
        <v>4760</v>
      </c>
      <c r="C3275" s="155" t="s">
        <v>5139</v>
      </c>
      <c r="D3275" s="155">
        <v>30</v>
      </c>
      <c r="E3275" s="155">
        <v>30</v>
      </c>
      <c r="F3275" s="166">
        <v>41668</v>
      </c>
      <c r="G3275" s="166">
        <v>41669</v>
      </c>
      <c r="H3275" s="157">
        <v>1</v>
      </c>
    </row>
    <row r="3276" spans="1:9" ht="15" customHeight="1" x14ac:dyDescent="0.25">
      <c r="A3276" s="155" t="s">
        <v>12</v>
      </c>
      <c r="B3276" s="155" t="s">
        <v>490</v>
      </c>
      <c r="C3276" s="155" t="s">
        <v>5140</v>
      </c>
      <c r="D3276" s="155">
        <v>10</v>
      </c>
      <c r="E3276" s="155">
        <v>10</v>
      </c>
      <c r="F3276" s="166">
        <v>41668</v>
      </c>
      <c r="G3276" s="166">
        <v>41669</v>
      </c>
      <c r="H3276" s="157">
        <v>1</v>
      </c>
    </row>
    <row r="3277" spans="1:9" ht="15" customHeight="1" x14ac:dyDescent="0.25">
      <c r="A3277" s="155" t="s">
        <v>2714</v>
      </c>
      <c r="B3277" s="155" t="s">
        <v>5141</v>
      </c>
      <c r="C3277" s="155" t="s">
        <v>5142</v>
      </c>
      <c r="D3277" s="155">
        <v>25</v>
      </c>
      <c r="E3277" s="155">
        <v>25</v>
      </c>
      <c r="F3277" s="166">
        <v>41668</v>
      </c>
      <c r="G3277" s="166">
        <v>41669</v>
      </c>
      <c r="H3277" s="157">
        <v>1</v>
      </c>
    </row>
    <row r="3278" spans="1:9" ht="15" customHeight="1" x14ac:dyDescent="0.25">
      <c r="A3278" s="155" t="s">
        <v>4072</v>
      </c>
      <c r="B3278" s="155" t="s">
        <v>5143</v>
      </c>
      <c r="C3278" s="155" t="s">
        <v>5144</v>
      </c>
      <c r="D3278" s="155">
        <v>9</v>
      </c>
      <c r="E3278" s="155">
        <v>9</v>
      </c>
      <c r="F3278" s="166">
        <v>41668</v>
      </c>
      <c r="G3278" s="166">
        <v>41670</v>
      </c>
      <c r="H3278" s="157">
        <v>1</v>
      </c>
    </row>
    <row r="3279" spans="1:9" ht="15" customHeight="1" x14ac:dyDescent="0.25">
      <c r="A3279" s="155" t="s">
        <v>1983</v>
      </c>
      <c r="B3279" s="155" t="s">
        <v>2614</v>
      </c>
      <c r="C3279" s="155" t="s">
        <v>5145</v>
      </c>
      <c r="D3279" s="155">
        <v>92</v>
      </c>
      <c r="E3279" s="155">
        <v>91</v>
      </c>
      <c r="F3279" s="166">
        <v>41668</v>
      </c>
      <c r="G3279" s="166">
        <v>41670</v>
      </c>
      <c r="H3279" s="157">
        <v>1</v>
      </c>
      <c r="I3279" s="192" t="s">
        <v>5146</v>
      </c>
    </row>
    <row r="3280" spans="1:9" ht="30" customHeight="1" x14ac:dyDescent="0.25">
      <c r="A3280" s="155" t="s">
        <v>3473</v>
      </c>
      <c r="B3280" s="155" t="s">
        <v>1696</v>
      </c>
      <c r="C3280" s="155" t="s">
        <v>5147</v>
      </c>
      <c r="D3280" s="155">
        <v>20</v>
      </c>
      <c r="E3280" s="155">
        <v>20</v>
      </c>
      <c r="F3280" s="166">
        <v>41668</v>
      </c>
      <c r="G3280" s="166">
        <v>41673</v>
      </c>
      <c r="H3280" s="157">
        <v>1</v>
      </c>
    </row>
    <row r="3281" spans="1:8" ht="15" customHeight="1" x14ac:dyDescent="0.25">
      <c r="A3281" s="155" t="s">
        <v>4412</v>
      </c>
      <c r="B3281" s="155" t="s">
        <v>4413</v>
      </c>
      <c r="C3281" s="155" t="s">
        <v>5148</v>
      </c>
      <c r="D3281" s="155">
        <v>10</v>
      </c>
      <c r="E3281" s="155">
        <v>10</v>
      </c>
      <c r="F3281" s="166">
        <v>41668</v>
      </c>
      <c r="G3281" s="166">
        <v>41677</v>
      </c>
      <c r="H3281" s="157">
        <v>1</v>
      </c>
    </row>
    <row r="3282" spans="1:8" ht="15" customHeight="1" x14ac:dyDescent="0.25">
      <c r="A3282" s="155" t="s">
        <v>145</v>
      </c>
      <c r="B3282" s="155" t="s">
        <v>1044</v>
      </c>
      <c r="C3282" s="155" t="s">
        <v>5149</v>
      </c>
      <c r="D3282" s="155">
        <v>25</v>
      </c>
      <c r="E3282" s="155">
        <v>25</v>
      </c>
      <c r="F3282" s="166">
        <v>41669</v>
      </c>
      <c r="G3282" s="166">
        <v>41674</v>
      </c>
      <c r="H3282" s="157">
        <v>1</v>
      </c>
    </row>
    <row r="3283" spans="1:8" ht="15" customHeight="1" x14ac:dyDescent="0.25">
      <c r="A3283" s="155" t="s">
        <v>145</v>
      </c>
      <c r="B3283" s="155" t="s">
        <v>2295</v>
      </c>
      <c r="C3283" s="155" t="s">
        <v>364</v>
      </c>
      <c r="D3283" s="155">
        <v>10</v>
      </c>
      <c r="E3283" s="155">
        <v>10</v>
      </c>
      <c r="F3283" s="166">
        <v>41669</v>
      </c>
      <c r="G3283" s="166">
        <v>41674</v>
      </c>
      <c r="H3283" s="157">
        <v>1</v>
      </c>
    </row>
    <row r="3284" spans="1:8" ht="15" customHeight="1" x14ac:dyDescent="0.25">
      <c r="A3284" s="155" t="s">
        <v>820</v>
      </c>
      <c r="B3284" s="155" t="s">
        <v>1696</v>
      </c>
      <c r="C3284" s="155" t="s">
        <v>5150</v>
      </c>
      <c r="D3284" s="155">
        <v>32</v>
      </c>
      <c r="E3284" s="155">
        <v>32</v>
      </c>
      <c r="F3284" s="166">
        <v>41669</v>
      </c>
      <c r="G3284" s="166">
        <v>41673</v>
      </c>
      <c r="H3284" s="157">
        <v>1</v>
      </c>
    </row>
    <row r="3285" spans="1:8" ht="15" customHeight="1" x14ac:dyDescent="0.25">
      <c r="A3285" s="155" t="s">
        <v>509</v>
      </c>
      <c r="B3285" s="155" t="s">
        <v>5152</v>
      </c>
      <c r="C3285" s="155" t="s">
        <v>5156</v>
      </c>
      <c r="D3285" s="155">
        <v>25</v>
      </c>
      <c r="E3285" s="155">
        <v>25</v>
      </c>
      <c r="F3285" s="166">
        <v>41669</v>
      </c>
      <c r="G3285" s="166">
        <v>41673</v>
      </c>
      <c r="H3285" s="157">
        <v>1</v>
      </c>
    </row>
    <row r="3286" spans="1:8" ht="15" customHeight="1" x14ac:dyDescent="0.25">
      <c r="A3286" s="155" t="s">
        <v>509</v>
      </c>
      <c r="B3286" s="155" t="s">
        <v>5153</v>
      </c>
      <c r="C3286" s="155" t="s">
        <v>166</v>
      </c>
      <c r="D3286" s="155">
        <v>25</v>
      </c>
      <c r="E3286" s="155">
        <v>25</v>
      </c>
      <c r="F3286" s="166">
        <v>41669</v>
      </c>
      <c r="G3286" s="166">
        <v>41673</v>
      </c>
      <c r="H3286" s="157">
        <v>1</v>
      </c>
    </row>
    <row r="3287" spans="1:8" ht="15" customHeight="1" x14ac:dyDescent="0.25">
      <c r="A3287" s="155" t="s">
        <v>509</v>
      </c>
      <c r="B3287" s="155" t="s">
        <v>5155</v>
      </c>
      <c r="C3287" s="155" t="s">
        <v>819</v>
      </c>
      <c r="D3287" s="155">
        <v>25</v>
      </c>
      <c r="E3287" s="155">
        <v>25</v>
      </c>
      <c r="F3287" s="166">
        <v>41669</v>
      </c>
      <c r="G3287" s="166">
        <v>41673</v>
      </c>
      <c r="H3287" s="157">
        <v>1</v>
      </c>
    </row>
    <row r="3288" spans="1:8" ht="15" customHeight="1" x14ac:dyDescent="0.25">
      <c r="A3288" s="155" t="s">
        <v>509</v>
      </c>
      <c r="B3288" s="155" t="s">
        <v>5154</v>
      </c>
      <c r="C3288" s="155" t="s">
        <v>5151</v>
      </c>
      <c r="D3288" s="155">
        <v>25</v>
      </c>
      <c r="E3288" s="155">
        <v>25</v>
      </c>
      <c r="F3288" s="166">
        <v>41669</v>
      </c>
      <c r="G3288" s="166">
        <v>41673</v>
      </c>
      <c r="H3288" s="157">
        <v>1</v>
      </c>
    </row>
    <row r="3289" spans="1:8" ht="15" customHeight="1" x14ac:dyDescent="0.25">
      <c r="A3289" s="155" t="s">
        <v>509</v>
      </c>
      <c r="B3289" s="155" t="s">
        <v>5159</v>
      </c>
      <c r="C3289" s="155" t="s">
        <v>5160</v>
      </c>
      <c r="D3289" s="155">
        <v>325</v>
      </c>
      <c r="E3289" s="155">
        <v>325</v>
      </c>
      <c r="F3289" s="166">
        <v>41670</v>
      </c>
      <c r="G3289" s="166">
        <v>41673</v>
      </c>
      <c r="H3289" s="157">
        <v>1</v>
      </c>
    </row>
    <row r="3290" spans="1:8" ht="15" customHeight="1" x14ac:dyDescent="0.25">
      <c r="A3290" s="155" t="s">
        <v>1508</v>
      </c>
      <c r="B3290" s="155" t="s">
        <v>5161</v>
      </c>
      <c r="C3290" s="155" t="s">
        <v>5162</v>
      </c>
      <c r="D3290" s="155">
        <v>10</v>
      </c>
      <c r="E3290" s="155">
        <v>10</v>
      </c>
      <c r="F3290" s="166">
        <v>41670</v>
      </c>
      <c r="G3290" s="166">
        <v>41673</v>
      </c>
      <c r="H3290" s="157">
        <v>1</v>
      </c>
    </row>
    <row r="3291" spans="1:8" ht="15" customHeight="1" x14ac:dyDescent="0.25">
      <c r="A3291" s="155" t="s">
        <v>7058</v>
      </c>
      <c r="B3291" s="155" t="s">
        <v>805</v>
      </c>
      <c r="C3291" s="155" t="s">
        <v>5163</v>
      </c>
      <c r="D3291" s="155">
        <v>250</v>
      </c>
      <c r="E3291" s="155">
        <v>250</v>
      </c>
      <c r="F3291" s="166">
        <v>41670</v>
      </c>
      <c r="G3291" s="166">
        <v>41675</v>
      </c>
      <c r="H3291" s="157">
        <v>1</v>
      </c>
    </row>
    <row r="3292" spans="1:8" ht="15" customHeight="1" x14ac:dyDescent="0.25">
      <c r="A3292" s="155" t="s">
        <v>559</v>
      </c>
      <c r="B3292" s="155" t="s">
        <v>728</v>
      </c>
      <c r="C3292" s="155" t="s">
        <v>5164</v>
      </c>
      <c r="D3292" s="155">
        <v>10000</v>
      </c>
      <c r="E3292" s="155">
        <v>10082</v>
      </c>
      <c r="F3292" s="166">
        <v>41670</v>
      </c>
      <c r="G3292" s="166">
        <v>41674</v>
      </c>
      <c r="H3292" s="157">
        <v>1</v>
      </c>
    </row>
    <row r="3293" spans="1:8" ht="15" customHeight="1" x14ac:dyDescent="0.25">
      <c r="A3293" s="155" t="s">
        <v>559</v>
      </c>
      <c r="B3293" s="155" t="s">
        <v>1560</v>
      </c>
      <c r="C3293" s="155" t="s">
        <v>5165</v>
      </c>
      <c r="D3293" s="155">
        <v>1000</v>
      </c>
      <c r="E3293" s="155">
        <v>1000</v>
      </c>
      <c r="F3293" s="166">
        <v>41670</v>
      </c>
      <c r="G3293" s="166">
        <v>41673</v>
      </c>
      <c r="H3293" s="157">
        <v>1</v>
      </c>
    </row>
    <row r="3294" spans="1:8" ht="15" customHeight="1" x14ac:dyDescent="0.25">
      <c r="A3294" s="155" t="s">
        <v>459</v>
      </c>
      <c r="B3294" s="155" t="s">
        <v>5166</v>
      </c>
      <c r="C3294" s="155" t="s">
        <v>5167</v>
      </c>
      <c r="D3294" s="155">
        <v>100</v>
      </c>
      <c r="E3294" s="155">
        <v>100</v>
      </c>
      <c r="F3294" s="166">
        <v>41670</v>
      </c>
      <c r="G3294" s="166">
        <v>41677</v>
      </c>
      <c r="H3294" s="157">
        <v>1</v>
      </c>
    </row>
    <row r="3295" spans="1:8" ht="15" customHeight="1" x14ac:dyDescent="0.25">
      <c r="A3295" s="155" t="s">
        <v>71</v>
      </c>
      <c r="B3295" s="155" t="s">
        <v>1530</v>
      </c>
      <c r="C3295" s="155" t="s">
        <v>5170</v>
      </c>
      <c r="D3295" s="155">
        <v>10</v>
      </c>
      <c r="E3295" s="155">
        <v>10</v>
      </c>
      <c r="F3295" s="166">
        <v>41673</v>
      </c>
      <c r="G3295" s="166">
        <v>41681</v>
      </c>
      <c r="H3295" s="157">
        <v>1</v>
      </c>
    </row>
    <row r="3296" spans="1:8" ht="15" customHeight="1" x14ac:dyDescent="0.25">
      <c r="A3296" s="155" t="s">
        <v>71</v>
      </c>
      <c r="B3296" s="155" t="s">
        <v>1550</v>
      </c>
      <c r="C3296" s="155" t="s">
        <v>5171</v>
      </c>
      <c r="D3296" s="155">
        <v>15</v>
      </c>
      <c r="E3296" s="155">
        <v>15</v>
      </c>
      <c r="F3296" s="166">
        <v>41673</v>
      </c>
      <c r="G3296" s="166">
        <v>41677</v>
      </c>
      <c r="H3296" s="157">
        <v>1</v>
      </c>
    </row>
    <row r="3297" spans="1:8" ht="15" customHeight="1" x14ac:dyDescent="0.25">
      <c r="A3297" s="155" t="s">
        <v>230</v>
      </c>
      <c r="B3297" s="155" t="s">
        <v>471</v>
      </c>
      <c r="C3297" s="155" t="s">
        <v>5172</v>
      </c>
      <c r="D3297" s="155">
        <v>100</v>
      </c>
      <c r="E3297" s="155">
        <v>100</v>
      </c>
      <c r="F3297" s="166">
        <v>41673</v>
      </c>
      <c r="G3297" s="166">
        <v>41680</v>
      </c>
      <c r="H3297" s="157">
        <v>1</v>
      </c>
    </row>
    <row r="3298" spans="1:8" ht="15" customHeight="1" x14ac:dyDescent="0.25">
      <c r="A3298" s="155" t="s">
        <v>638</v>
      </c>
      <c r="B3298" s="155" t="s">
        <v>639</v>
      </c>
      <c r="C3298" s="155" t="s">
        <v>5173</v>
      </c>
      <c r="D3298" s="155">
        <v>1000</v>
      </c>
      <c r="E3298" s="155">
        <v>1000</v>
      </c>
      <c r="F3298" s="166">
        <v>41673</v>
      </c>
      <c r="G3298" s="166">
        <v>41676</v>
      </c>
      <c r="H3298" s="157">
        <v>1</v>
      </c>
    </row>
    <row r="3299" spans="1:8" ht="15" customHeight="1" x14ac:dyDescent="0.25">
      <c r="A3299" s="155" t="s">
        <v>748</v>
      </c>
      <c r="B3299" s="155" t="s">
        <v>483</v>
      </c>
      <c r="C3299" s="155" t="s">
        <v>5174</v>
      </c>
      <c r="D3299" s="155">
        <v>200</v>
      </c>
      <c r="E3299" s="155">
        <v>200</v>
      </c>
      <c r="F3299" s="166">
        <v>41673</v>
      </c>
      <c r="G3299" s="166">
        <v>41677</v>
      </c>
      <c r="H3299" s="157">
        <v>1</v>
      </c>
    </row>
    <row r="3300" spans="1:8" ht="15" customHeight="1" x14ac:dyDescent="0.25">
      <c r="A3300" s="155" t="s">
        <v>748</v>
      </c>
      <c r="B3300" s="155" t="s">
        <v>481</v>
      </c>
      <c r="C3300" s="155" t="s">
        <v>364</v>
      </c>
      <c r="D3300" s="155">
        <v>400</v>
      </c>
      <c r="E3300" s="155">
        <v>400</v>
      </c>
      <c r="F3300" s="166">
        <v>41673</v>
      </c>
      <c r="G3300" s="166">
        <v>41677</v>
      </c>
      <c r="H3300" s="157">
        <v>1</v>
      </c>
    </row>
    <row r="3301" spans="1:8" ht="15" customHeight="1" x14ac:dyDescent="0.25">
      <c r="A3301" s="155" t="s">
        <v>3430</v>
      </c>
      <c r="B3301" s="155" t="s">
        <v>697</v>
      </c>
      <c r="C3301" s="155" t="s">
        <v>5175</v>
      </c>
      <c r="D3301" s="155">
        <v>31</v>
      </c>
      <c r="E3301" s="155">
        <v>31</v>
      </c>
      <c r="F3301" s="166">
        <v>41673</v>
      </c>
      <c r="G3301" s="166">
        <v>41680</v>
      </c>
      <c r="H3301" s="157">
        <v>1</v>
      </c>
    </row>
    <row r="3302" spans="1:8" ht="15" customHeight="1" x14ac:dyDescent="0.25">
      <c r="A3302" s="155" t="s">
        <v>798</v>
      </c>
      <c r="B3302" s="155" t="s">
        <v>5176</v>
      </c>
      <c r="C3302" s="155" t="s">
        <v>5177</v>
      </c>
      <c r="D3302" s="155">
        <v>10</v>
      </c>
      <c r="E3302" s="155">
        <v>10</v>
      </c>
      <c r="F3302" s="166">
        <v>41673</v>
      </c>
      <c r="G3302" s="166">
        <v>41675</v>
      </c>
      <c r="H3302" s="157">
        <v>1</v>
      </c>
    </row>
    <row r="3303" spans="1:8" ht="15" customHeight="1" x14ac:dyDescent="0.25">
      <c r="A3303" s="155" t="s">
        <v>3481</v>
      </c>
      <c r="B3303" s="155" t="s">
        <v>255</v>
      </c>
      <c r="C3303" s="155" t="s">
        <v>5178</v>
      </c>
      <c r="D3303" s="155">
        <v>50</v>
      </c>
      <c r="E3303" s="155">
        <v>50</v>
      </c>
      <c r="F3303" s="166">
        <v>41674</v>
      </c>
      <c r="G3303" s="166">
        <v>41677</v>
      </c>
      <c r="H3303" s="157">
        <v>1</v>
      </c>
    </row>
    <row r="3304" spans="1:8" ht="15" customHeight="1" x14ac:dyDescent="0.25">
      <c r="A3304" s="155" t="s">
        <v>251</v>
      </c>
      <c r="B3304" s="155" t="s">
        <v>5180</v>
      </c>
      <c r="C3304" s="155" t="s">
        <v>5181</v>
      </c>
      <c r="D3304" s="155">
        <v>10</v>
      </c>
      <c r="E3304" s="155">
        <v>10</v>
      </c>
      <c r="F3304" s="166">
        <v>41674</v>
      </c>
      <c r="G3304" s="166">
        <v>41680</v>
      </c>
      <c r="H3304" s="157">
        <v>1</v>
      </c>
    </row>
    <row r="3305" spans="1:8" ht="15" customHeight="1" x14ac:dyDescent="0.25">
      <c r="A3305" s="155" t="s">
        <v>509</v>
      </c>
      <c r="B3305" s="155" t="s">
        <v>5118</v>
      </c>
      <c r="C3305" s="155" t="s">
        <v>5122</v>
      </c>
      <c r="D3305" s="155">
        <v>85</v>
      </c>
      <c r="E3305" s="155">
        <v>65</v>
      </c>
      <c r="F3305" s="166">
        <v>41675</v>
      </c>
      <c r="G3305" s="166">
        <v>41680</v>
      </c>
      <c r="H3305" s="157">
        <v>1</v>
      </c>
    </row>
    <row r="3306" spans="1:8" ht="15" customHeight="1" x14ac:dyDescent="0.25">
      <c r="A3306" s="155" t="s">
        <v>509</v>
      </c>
      <c r="B3306" s="155" t="s">
        <v>59</v>
      </c>
      <c r="C3306" s="155" t="s">
        <v>364</v>
      </c>
      <c r="D3306" s="155">
        <v>85</v>
      </c>
      <c r="E3306" s="155">
        <v>65</v>
      </c>
      <c r="F3306" s="166">
        <v>41675</v>
      </c>
      <c r="G3306" s="166">
        <v>41680</v>
      </c>
      <c r="H3306" s="157">
        <v>1</v>
      </c>
    </row>
    <row r="3307" spans="1:8" ht="15" customHeight="1" x14ac:dyDescent="0.25">
      <c r="A3307" s="155" t="s">
        <v>509</v>
      </c>
      <c r="B3307" s="155" t="s">
        <v>364</v>
      </c>
      <c r="C3307" s="155" t="s">
        <v>161</v>
      </c>
      <c r="D3307" s="155">
        <v>85</v>
      </c>
      <c r="E3307" s="155">
        <v>65</v>
      </c>
      <c r="F3307" s="166">
        <v>41675</v>
      </c>
      <c r="G3307" s="166">
        <v>41680</v>
      </c>
      <c r="H3307" s="157">
        <v>1</v>
      </c>
    </row>
    <row r="3308" spans="1:8" ht="15" customHeight="1" x14ac:dyDescent="0.25">
      <c r="A3308" s="155" t="s">
        <v>509</v>
      </c>
      <c r="B3308" s="155" t="s">
        <v>161</v>
      </c>
      <c r="C3308" s="155" t="s">
        <v>316</v>
      </c>
      <c r="D3308" s="155">
        <v>85</v>
      </c>
      <c r="E3308" s="155">
        <v>65</v>
      </c>
      <c r="F3308" s="166">
        <v>41675</v>
      </c>
      <c r="G3308" s="166">
        <v>41680</v>
      </c>
      <c r="H3308" s="157">
        <v>1</v>
      </c>
    </row>
    <row r="3309" spans="1:8" ht="15" customHeight="1" x14ac:dyDescent="0.25">
      <c r="A3309" s="155" t="s">
        <v>4735</v>
      </c>
      <c r="B3309" s="155" t="s">
        <v>1696</v>
      </c>
      <c r="C3309" s="155" t="s">
        <v>5182</v>
      </c>
      <c r="D3309" s="155">
        <v>15</v>
      </c>
      <c r="E3309" s="155">
        <v>15</v>
      </c>
      <c r="F3309" s="166">
        <v>41675</v>
      </c>
      <c r="G3309" s="166">
        <v>41683</v>
      </c>
      <c r="H3309" s="157">
        <v>1</v>
      </c>
    </row>
    <row r="3310" spans="1:8" ht="15" customHeight="1" x14ac:dyDescent="0.25">
      <c r="A3310" s="155" t="s">
        <v>65</v>
      </c>
      <c r="B3310" s="155" t="s">
        <v>5183</v>
      </c>
      <c r="C3310" s="155" t="s">
        <v>5184</v>
      </c>
      <c r="D3310" s="155">
        <v>50</v>
      </c>
      <c r="E3310" s="155">
        <v>50</v>
      </c>
      <c r="F3310" s="166">
        <v>41675</v>
      </c>
      <c r="G3310" s="166">
        <v>41677</v>
      </c>
      <c r="H3310" s="157">
        <v>1</v>
      </c>
    </row>
    <row r="3311" spans="1:8" ht="15" customHeight="1" x14ac:dyDescent="0.25">
      <c r="A3311" s="155" t="s">
        <v>2030</v>
      </c>
      <c r="B3311" s="155" t="s">
        <v>3031</v>
      </c>
      <c r="C3311" s="155" t="s">
        <v>5185</v>
      </c>
      <c r="D3311" s="155">
        <v>150</v>
      </c>
      <c r="E3311" s="155">
        <v>150</v>
      </c>
      <c r="F3311" s="166">
        <v>41675</v>
      </c>
      <c r="G3311" s="166">
        <v>41682</v>
      </c>
      <c r="H3311" s="157">
        <v>1</v>
      </c>
    </row>
    <row r="3312" spans="1:8" ht="15" customHeight="1" x14ac:dyDescent="0.25">
      <c r="A3312" s="155" t="s">
        <v>5187</v>
      </c>
      <c r="B3312" s="155" t="s">
        <v>2535</v>
      </c>
      <c r="C3312" s="155" t="s">
        <v>5186</v>
      </c>
      <c r="D3312" s="155">
        <v>24</v>
      </c>
      <c r="E3312" s="155">
        <v>24</v>
      </c>
      <c r="F3312" s="166">
        <v>41675</v>
      </c>
      <c r="G3312" s="166">
        <v>41680</v>
      </c>
      <c r="H3312" s="157">
        <v>1</v>
      </c>
    </row>
    <row r="3313" spans="1:8" ht="15" customHeight="1" x14ac:dyDescent="0.25">
      <c r="A3313" s="155" t="s">
        <v>1474</v>
      </c>
      <c r="B3313" s="155" t="s">
        <v>345</v>
      </c>
      <c r="C3313" s="155" t="s">
        <v>5188</v>
      </c>
      <c r="D3313" s="155">
        <v>50</v>
      </c>
      <c r="E3313" s="155">
        <v>50</v>
      </c>
      <c r="F3313" s="166">
        <v>41675</v>
      </c>
      <c r="G3313" s="166">
        <v>41680</v>
      </c>
      <c r="H3313" s="157">
        <v>1</v>
      </c>
    </row>
    <row r="3314" spans="1:8" ht="15" customHeight="1" x14ac:dyDescent="0.25">
      <c r="A3314" s="155" t="s">
        <v>277</v>
      </c>
      <c r="B3314" s="155" t="s">
        <v>878</v>
      </c>
      <c r="C3314" s="155" t="s">
        <v>5189</v>
      </c>
      <c r="D3314" s="155">
        <v>50</v>
      </c>
      <c r="E3314" s="155">
        <v>50</v>
      </c>
      <c r="F3314" s="166">
        <v>41675</v>
      </c>
      <c r="G3314" s="166">
        <v>41677</v>
      </c>
      <c r="H3314" s="157">
        <v>1</v>
      </c>
    </row>
    <row r="3315" spans="1:8" ht="15" customHeight="1" x14ac:dyDescent="0.25">
      <c r="A3315" s="155" t="s">
        <v>261</v>
      </c>
      <c r="B3315" s="155" t="s">
        <v>262</v>
      </c>
      <c r="C3315" s="155" t="s">
        <v>5190</v>
      </c>
      <c r="D3315" s="155">
        <v>10</v>
      </c>
      <c r="E3315" s="155">
        <v>10</v>
      </c>
      <c r="F3315" s="166">
        <v>41675</v>
      </c>
      <c r="G3315" s="166">
        <v>41680</v>
      </c>
      <c r="H3315" s="157">
        <v>1</v>
      </c>
    </row>
    <row r="3316" spans="1:8" ht="15" customHeight="1" x14ac:dyDescent="0.25">
      <c r="A3316" s="155" t="s">
        <v>251</v>
      </c>
      <c r="B3316" s="155" t="s">
        <v>5191</v>
      </c>
      <c r="C3316" s="155" t="s">
        <v>5192</v>
      </c>
      <c r="D3316" s="155">
        <v>20</v>
      </c>
      <c r="E3316" s="155">
        <v>20</v>
      </c>
      <c r="F3316" s="166">
        <v>41675</v>
      </c>
      <c r="G3316" s="166">
        <v>41680</v>
      </c>
      <c r="H3316" s="157">
        <v>1</v>
      </c>
    </row>
    <row r="3317" spans="1:8" ht="15" customHeight="1" x14ac:dyDescent="0.25">
      <c r="A3317" s="155" t="s">
        <v>520</v>
      </c>
      <c r="B3317" s="155" t="s">
        <v>1267</v>
      </c>
      <c r="C3317" s="155" t="s">
        <v>5193</v>
      </c>
      <c r="D3317" s="155">
        <v>500</v>
      </c>
      <c r="E3317" s="155">
        <v>500</v>
      </c>
      <c r="F3317" s="166">
        <v>41676</v>
      </c>
      <c r="G3317" s="166" t="s">
        <v>829</v>
      </c>
      <c r="H3317" s="157">
        <v>1</v>
      </c>
    </row>
    <row r="3318" spans="1:8" ht="15" customHeight="1" x14ac:dyDescent="0.25">
      <c r="A3318" s="155" t="s">
        <v>384</v>
      </c>
      <c r="B3318" s="155" t="s">
        <v>385</v>
      </c>
      <c r="C3318" s="155" t="s">
        <v>5194</v>
      </c>
      <c r="D3318" s="155">
        <v>150</v>
      </c>
      <c r="E3318" s="155">
        <v>150</v>
      </c>
      <c r="F3318" s="166">
        <v>41676</v>
      </c>
      <c r="G3318" s="166">
        <v>41677</v>
      </c>
      <c r="H3318" s="157">
        <v>1</v>
      </c>
    </row>
    <row r="3319" spans="1:8" ht="15" customHeight="1" x14ac:dyDescent="0.25">
      <c r="A3319" s="155" t="s">
        <v>3481</v>
      </c>
      <c r="B3319" s="155" t="s">
        <v>255</v>
      </c>
      <c r="C3319" s="155" t="s">
        <v>5195</v>
      </c>
      <c r="D3319" s="155">
        <v>80</v>
      </c>
      <c r="E3319" s="155">
        <v>80</v>
      </c>
      <c r="F3319" s="166">
        <v>41676</v>
      </c>
      <c r="G3319" s="166">
        <v>41680</v>
      </c>
      <c r="H3319" s="157">
        <v>1</v>
      </c>
    </row>
    <row r="3320" spans="1:8" ht="15" customHeight="1" x14ac:dyDescent="0.25">
      <c r="A3320" s="155" t="s">
        <v>512</v>
      </c>
      <c r="B3320" s="155" t="s">
        <v>513</v>
      </c>
      <c r="C3320" s="155" t="s">
        <v>5196</v>
      </c>
      <c r="D3320" s="155">
        <v>2</v>
      </c>
      <c r="E3320" s="155">
        <v>2</v>
      </c>
      <c r="F3320" s="166">
        <v>41676</v>
      </c>
      <c r="G3320" s="166">
        <v>41681</v>
      </c>
      <c r="H3320" s="157">
        <v>1</v>
      </c>
    </row>
    <row r="3321" spans="1:8" ht="15" customHeight="1" x14ac:dyDescent="0.25">
      <c r="A3321" s="155" t="s">
        <v>261</v>
      </c>
      <c r="B3321" s="155" t="s">
        <v>272</v>
      </c>
      <c r="C3321" s="155" t="s">
        <v>5197</v>
      </c>
      <c r="D3321" s="155">
        <v>1</v>
      </c>
      <c r="E3321" s="155">
        <v>1</v>
      </c>
      <c r="F3321" s="166">
        <v>41676</v>
      </c>
      <c r="G3321" s="166">
        <v>41683</v>
      </c>
      <c r="H3321" s="157">
        <v>1</v>
      </c>
    </row>
    <row r="3322" spans="1:8" ht="15" customHeight="1" x14ac:dyDescent="0.25">
      <c r="A3322" s="155" t="s">
        <v>173</v>
      </c>
      <c r="B3322" s="155" t="s">
        <v>445</v>
      </c>
      <c r="C3322" s="155" t="s">
        <v>5198</v>
      </c>
      <c r="D3322" s="155">
        <v>52</v>
      </c>
      <c r="E3322" s="155">
        <v>52</v>
      </c>
      <c r="F3322" s="166">
        <v>41676</v>
      </c>
      <c r="G3322" s="166">
        <v>41687</v>
      </c>
      <c r="H3322" s="157">
        <v>1</v>
      </c>
    </row>
    <row r="3323" spans="1:8" ht="15" customHeight="1" x14ac:dyDescent="0.25">
      <c r="A3323" s="155" t="s">
        <v>2270</v>
      </c>
      <c r="B3323" s="155" t="s">
        <v>457</v>
      </c>
      <c r="C3323" s="155" t="s">
        <v>5199</v>
      </c>
      <c r="D3323" s="155">
        <v>50</v>
      </c>
      <c r="E3323" s="155">
        <v>50</v>
      </c>
      <c r="F3323" s="166">
        <v>41676</v>
      </c>
      <c r="G3323" s="166">
        <v>41680</v>
      </c>
      <c r="H3323" s="157">
        <v>1</v>
      </c>
    </row>
    <row r="3324" spans="1:8" ht="15" customHeight="1" x14ac:dyDescent="0.25">
      <c r="A3324" s="155" t="s">
        <v>12</v>
      </c>
      <c r="B3324" s="155" t="s">
        <v>524</v>
      </c>
      <c r="C3324" s="155" t="s">
        <v>5200</v>
      </c>
      <c r="D3324" s="155">
        <v>10</v>
      </c>
      <c r="E3324" s="155">
        <v>10</v>
      </c>
      <c r="F3324" s="166">
        <v>41676</v>
      </c>
      <c r="G3324" s="166">
        <v>41680</v>
      </c>
      <c r="H3324" s="157">
        <v>1</v>
      </c>
    </row>
    <row r="3325" spans="1:8" ht="15" customHeight="1" x14ac:dyDescent="0.25">
      <c r="A3325" s="155" t="s">
        <v>12</v>
      </c>
      <c r="B3325" s="155" t="s">
        <v>5201</v>
      </c>
      <c r="C3325" s="155" t="s">
        <v>767</v>
      </c>
      <c r="D3325" s="155">
        <v>15</v>
      </c>
      <c r="E3325" s="155">
        <v>15</v>
      </c>
      <c r="F3325" s="166">
        <v>41676</v>
      </c>
      <c r="G3325" s="166">
        <v>41680</v>
      </c>
      <c r="H3325" s="157">
        <v>1</v>
      </c>
    </row>
    <row r="3326" spans="1:8" ht="15" customHeight="1" x14ac:dyDescent="0.25">
      <c r="A3326" s="155" t="s">
        <v>12</v>
      </c>
      <c r="B3326" s="155" t="s">
        <v>364</v>
      </c>
      <c r="C3326" s="155" t="s">
        <v>388</v>
      </c>
      <c r="D3326" s="155">
        <v>10</v>
      </c>
      <c r="E3326" s="155">
        <v>10</v>
      </c>
      <c r="F3326" s="166">
        <v>41676</v>
      </c>
      <c r="G3326" s="166">
        <v>41680</v>
      </c>
      <c r="H3326" s="157">
        <v>1</v>
      </c>
    </row>
    <row r="3327" spans="1:8" ht="15" customHeight="1" x14ac:dyDescent="0.25">
      <c r="A3327" s="155" t="s">
        <v>12</v>
      </c>
      <c r="B3327" s="155" t="s">
        <v>367</v>
      </c>
      <c r="C3327" s="155" t="s">
        <v>5202</v>
      </c>
      <c r="D3327" s="155">
        <v>10</v>
      </c>
      <c r="E3327" s="155">
        <v>10</v>
      </c>
      <c r="F3327" s="166">
        <v>41676</v>
      </c>
      <c r="G3327" s="166">
        <v>41681</v>
      </c>
      <c r="H3327" s="157">
        <v>1</v>
      </c>
    </row>
    <row r="3328" spans="1:8" ht="15" customHeight="1" x14ac:dyDescent="0.25">
      <c r="A3328" s="155" t="s">
        <v>12</v>
      </c>
      <c r="B3328" s="155" t="s">
        <v>280</v>
      </c>
      <c r="C3328" s="155" t="s">
        <v>5203</v>
      </c>
      <c r="D3328" s="155">
        <v>15</v>
      </c>
      <c r="E3328" s="155">
        <v>15</v>
      </c>
      <c r="F3328" s="166">
        <v>41676</v>
      </c>
      <c r="G3328" s="166">
        <v>41680</v>
      </c>
      <c r="H3328" s="157">
        <v>1</v>
      </c>
    </row>
    <row r="3329" spans="1:9" ht="15" customHeight="1" x14ac:dyDescent="0.25">
      <c r="A3329" s="155" t="s">
        <v>261</v>
      </c>
      <c r="B3329" s="155" t="s">
        <v>5204</v>
      </c>
      <c r="C3329" s="155" t="s">
        <v>5205</v>
      </c>
      <c r="D3329" s="155">
        <v>10</v>
      </c>
      <c r="E3329" s="155">
        <v>10</v>
      </c>
      <c r="F3329" s="166">
        <v>41677</v>
      </c>
      <c r="G3329" s="166">
        <v>41684</v>
      </c>
      <c r="H3329" s="157">
        <v>1</v>
      </c>
    </row>
    <row r="3330" spans="1:9" ht="15" customHeight="1" x14ac:dyDescent="0.25">
      <c r="A3330" s="155" t="s">
        <v>6965</v>
      </c>
      <c r="B3330" s="155" t="s">
        <v>5206</v>
      </c>
      <c r="C3330" s="155" t="s">
        <v>5207</v>
      </c>
      <c r="D3330" s="155">
        <v>15</v>
      </c>
      <c r="E3330" s="155">
        <v>15</v>
      </c>
      <c r="F3330" s="166">
        <v>41677</v>
      </c>
      <c r="G3330" s="166">
        <v>41682</v>
      </c>
      <c r="H3330" s="157">
        <v>1</v>
      </c>
    </row>
    <row r="3331" spans="1:9" ht="15" customHeight="1" x14ac:dyDescent="0.25">
      <c r="A3331" s="155" t="s">
        <v>1983</v>
      </c>
      <c r="B3331" s="155" t="s">
        <v>5208</v>
      </c>
      <c r="C3331" s="155" t="s">
        <v>5209</v>
      </c>
      <c r="D3331" s="155">
        <v>132</v>
      </c>
      <c r="E3331" s="155">
        <v>132</v>
      </c>
      <c r="F3331" s="166">
        <v>41677</v>
      </c>
      <c r="G3331" s="166">
        <v>41682</v>
      </c>
      <c r="H3331" s="157">
        <v>1</v>
      </c>
    </row>
    <row r="3332" spans="1:9" ht="15" customHeight="1" x14ac:dyDescent="0.25">
      <c r="A3332" s="155" t="s">
        <v>286</v>
      </c>
      <c r="B3332" s="155" t="s">
        <v>5210</v>
      </c>
      <c r="C3332" s="155" t="s">
        <v>5211</v>
      </c>
      <c r="D3332" s="155">
        <v>25</v>
      </c>
      <c r="E3332" s="155">
        <v>25</v>
      </c>
      <c r="F3332" s="166">
        <v>41677</v>
      </c>
      <c r="G3332" s="166">
        <v>41680</v>
      </c>
      <c r="H3332" s="157">
        <v>1</v>
      </c>
    </row>
    <row r="3333" spans="1:9" ht="15" customHeight="1" x14ac:dyDescent="0.25">
      <c r="A3333" s="155" t="s">
        <v>7058</v>
      </c>
      <c r="B3333" s="155" t="s">
        <v>264</v>
      </c>
      <c r="C3333" s="155" t="s">
        <v>5212</v>
      </c>
      <c r="D3333" s="155">
        <v>200</v>
      </c>
      <c r="E3333" s="155">
        <v>200</v>
      </c>
      <c r="F3333" s="166">
        <v>41680</v>
      </c>
      <c r="G3333" s="166">
        <v>41684</v>
      </c>
      <c r="H3333" s="157">
        <v>1</v>
      </c>
    </row>
    <row r="3334" spans="1:9" ht="15" customHeight="1" x14ac:dyDescent="0.25">
      <c r="A3334" s="155" t="s">
        <v>71</v>
      </c>
      <c r="B3334" s="155" t="s">
        <v>2730</v>
      </c>
      <c r="C3334" s="155" t="s">
        <v>5213</v>
      </c>
      <c r="D3334" s="155">
        <v>4</v>
      </c>
      <c r="E3334" s="155">
        <v>4</v>
      </c>
      <c r="F3334" s="166">
        <v>41680</v>
      </c>
      <c r="G3334" s="166">
        <v>41682</v>
      </c>
      <c r="H3334" s="157">
        <v>1</v>
      </c>
    </row>
    <row r="3335" spans="1:9" ht="15" customHeight="1" x14ac:dyDescent="0.25">
      <c r="A3335" s="155" t="s">
        <v>1280</v>
      </c>
      <c r="B3335" s="155" t="s">
        <v>2610</v>
      </c>
      <c r="C3335" s="155" t="s">
        <v>5214</v>
      </c>
      <c r="D3335" s="155">
        <v>50</v>
      </c>
      <c r="E3335" s="155">
        <v>50</v>
      </c>
      <c r="F3335" s="166">
        <v>41680</v>
      </c>
      <c r="G3335" s="166">
        <v>41684</v>
      </c>
      <c r="H3335" s="157">
        <v>1</v>
      </c>
    </row>
    <row r="3336" spans="1:9" ht="15" customHeight="1" x14ac:dyDescent="0.25">
      <c r="A3336" s="155" t="s">
        <v>1107</v>
      </c>
      <c r="B3336" s="155" t="s">
        <v>2788</v>
      </c>
      <c r="C3336" s="155" t="s">
        <v>5215</v>
      </c>
      <c r="D3336" s="155">
        <v>50</v>
      </c>
      <c r="E3336" s="155">
        <v>50</v>
      </c>
      <c r="F3336" s="166">
        <v>41680</v>
      </c>
      <c r="G3336" s="166">
        <v>41682</v>
      </c>
      <c r="H3336" s="157">
        <v>1</v>
      </c>
    </row>
    <row r="3337" spans="1:9" ht="15" customHeight="1" x14ac:dyDescent="0.25">
      <c r="A3337" s="155" t="s">
        <v>1052</v>
      </c>
      <c r="B3337" s="155" t="s">
        <v>272</v>
      </c>
      <c r="C3337" s="155" t="s">
        <v>5216</v>
      </c>
      <c r="D3337" s="155">
        <v>15</v>
      </c>
      <c r="E3337" s="155">
        <v>10</v>
      </c>
      <c r="F3337" s="166">
        <v>41680</v>
      </c>
      <c r="G3337" s="166">
        <v>41682</v>
      </c>
      <c r="H3337" s="157">
        <v>1</v>
      </c>
      <c r="I3337" s="192" t="s">
        <v>5217</v>
      </c>
    </row>
    <row r="3338" spans="1:9" ht="15" customHeight="1" x14ac:dyDescent="0.25">
      <c r="A3338" s="155" t="s">
        <v>5218</v>
      </c>
      <c r="B3338" s="155" t="s">
        <v>5219</v>
      </c>
      <c r="C3338" s="155" t="s">
        <v>5220</v>
      </c>
      <c r="D3338" s="155">
        <v>20</v>
      </c>
      <c r="E3338" s="155">
        <v>20</v>
      </c>
      <c r="F3338" s="166">
        <v>41680</v>
      </c>
      <c r="G3338" s="166">
        <v>41684</v>
      </c>
      <c r="H3338" s="157">
        <v>1</v>
      </c>
    </row>
    <row r="3339" spans="1:9" ht="15" customHeight="1" x14ac:dyDescent="0.25">
      <c r="A3339" s="155" t="s">
        <v>4963</v>
      </c>
      <c r="B3339" s="155" t="s">
        <v>1373</v>
      </c>
      <c r="C3339" s="155" t="s">
        <v>5221</v>
      </c>
      <c r="D3339" s="155">
        <v>50</v>
      </c>
      <c r="E3339" s="155">
        <v>50</v>
      </c>
      <c r="F3339" s="166">
        <v>41681</v>
      </c>
      <c r="G3339" s="166">
        <v>41684</v>
      </c>
      <c r="H3339" s="157">
        <v>1</v>
      </c>
      <c r="I3339" s="192" t="s">
        <v>4069</v>
      </c>
    </row>
    <row r="3340" spans="1:9" ht="15" customHeight="1" x14ac:dyDescent="0.25">
      <c r="A3340" s="155" t="s">
        <v>4963</v>
      </c>
      <c r="B3340" s="155" t="s">
        <v>1375</v>
      </c>
      <c r="C3340" s="155" t="s">
        <v>161</v>
      </c>
      <c r="D3340" s="155">
        <v>50</v>
      </c>
      <c r="E3340" s="155">
        <v>50</v>
      </c>
      <c r="F3340" s="166">
        <v>41681</v>
      </c>
      <c r="G3340" s="166">
        <v>41684</v>
      </c>
      <c r="H3340" s="157">
        <v>1</v>
      </c>
      <c r="I3340" s="192" t="s">
        <v>4069</v>
      </c>
    </row>
    <row r="3341" spans="1:9" ht="15" customHeight="1" x14ac:dyDescent="0.25">
      <c r="A3341" s="155" t="s">
        <v>71</v>
      </c>
      <c r="B3341" s="155" t="s">
        <v>2730</v>
      </c>
      <c r="C3341" s="155" t="s">
        <v>5222</v>
      </c>
      <c r="D3341" s="155">
        <v>4</v>
      </c>
      <c r="E3341" s="155">
        <v>4</v>
      </c>
      <c r="F3341" s="166">
        <v>41681</v>
      </c>
      <c r="G3341" s="166">
        <v>41683</v>
      </c>
      <c r="H3341" s="157">
        <v>1</v>
      </c>
    </row>
    <row r="3342" spans="1:9" ht="15" customHeight="1" x14ac:dyDescent="0.25">
      <c r="A3342" s="155" t="s">
        <v>12</v>
      </c>
      <c r="B3342" s="155" t="s">
        <v>1532</v>
      </c>
      <c r="C3342" s="155" t="s">
        <v>5223</v>
      </c>
      <c r="D3342" s="155">
        <v>10</v>
      </c>
      <c r="E3342" s="155">
        <v>10</v>
      </c>
      <c r="F3342" s="166">
        <v>41681</v>
      </c>
      <c r="G3342" s="166">
        <v>41682</v>
      </c>
      <c r="H3342" s="157">
        <v>1</v>
      </c>
    </row>
    <row r="3343" spans="1:9" ht="15" customHeight="1" x14ac:dyDescent="0.25">
      <c r="A3343" s="155" t="s">
        <v>4605</v>
      </c>
      <c r="B3343" s="155" t="s">
        <v>3321</v>
      </c>
      <c r="C3343" s="155" t="s">
        <v>5224</v>
      </c>
      <c r="D3343" s="155">
        <v>150</v>
      </c>
      <c r="E3343" s="155">
        <v>153</v>
      </c>
      <c r="F3343" s="166">
        <v>41681</v>
      </c>
      <c r="G3343" s="166">
        <v>41987</v>
      </c>
      <c r="H3343" s="157">
        <v>1</v>
      </c>
    </row>
    <row r="3344" spans="1:9" ht="15" customHeight="1" x14ac:dyDescent="0.25">
      <c r="A3344" s="155" t="s">
        <v>544</v>
      </c>
      <c r="B3344" s="155" t="s">
        <v>347</v>
      </c>
      <c r="C3344" s="155" t="s">
        <v>5225</v>
      </c>
      <c r="D3344" s="155">
        <v>390</v>
      </c>
      <c r="E3344" s="155">
        <v>390</v>
      </c>
      <c r="F3344" s="166">
        <v>41681</v>
      </c>
      <c r="G3344" s="166">
        <v>41684</v>
      </c>
      <c r="H3344" s="157">
        <v>1</v>
      </c>
    </row>
    <row r="3345" spans="1:9" ht="15" customHeight="1" x14ac:dyDescent="0.25">
      <c r="A3345" s="155" t="s">
        <v>2906</v>
      </c>
      <c r="B3345" s="155" t="s">
        <v>1813</v>
      </c>
      <c r="C3345" s="155" t="s">
        <v>5226</v>
      </c>
      <c r="D3345" s="155">
        <v>10</v>
      </c>
      <c r="E3345" s="155">
        <v>10</v>
      </c>
      <c r="F3345" s="166">
        <v>41681</v>
      </c>
      <c r="G3345" s="166">
        <v>41688</v>
      </c>
      <c r="H3345" s="157">
        <v>1</v>
      </c>
    </row>
    <row r="3346" spans="1:9" ht="15" customHeight="1" x14ac:dyDescent="0.25">
      <c r="A3346" s="155" t="s">
        <v>742</v>
      </c>
      <c r="B3346" s="155" t="s">
        <v>1099</v>
      </c>
      <c r="C3346" s="155" t="s">
        <v>5227</v>
      </c>
      <c r="D3346" s="155">
        <v>175</v>
      </c>
      <c r="E3346" s="155">
        <v>175</v>
      </c>
      <c r="F3346" s="166">
        <v>41681</v>
      </c>
      <c r="G3346" s="166">
        <v>41684</v>
      </c>
      <c r="H3346" s="157">
        <v>1</v>
      </c>
    </row>
    <row r="3347" spans="1:9" ht="15" customHeight="1" x14ac:dyDescent="0.25">
      <c r="A3347" s="155" t="s">
        <v>78</v>
      </c>
      <c r="B3347" s="155" t="s">
        <v>5228</v>
      </c>
      <c r="C3347" s="155" t="s">
        <v>5229</v>
      </c>
      <c r="D3347" s="155">
        <v>2</v>
      </c>
      <c r="E3347" s="155">
        <v>2</v>
      </c>
      <c r="F3347" s="166">
        <v>41681</v>
      </c>
      <c r="G3347" s="166">
        <v>41684</v>
      </c>
      <c r="H3347" s="157">
        <v>1</v>
      </c>
    </row>
    <row r="3348" spans="1:9" ht="15" customHeight="1" x14ac:dyDescent="0.25">
      <c r="A3348" s="155" t="s">
        <v>1419</v>
      </c>
      <c r="B3348" s="155" t="s">
        <v>626</v>
      </c>
      <c r="C3348" s="155" t="s">
        <v>5230</v>
      </c>
      <c r="D3348" s="155">
        <v>2000</v>
      </c>
      <c r="E3348" s="155">
        <v>2000</v>
      </c>
      <c r="F3348" s="166">
        <v>41681</v>
      </c>
      <c r="G3348" s="166">
        <v>41686</v>
      </c>
      <c r="H3348" s="157">
        <v>1</v>
      </c>
    </row>
    <row r="3349" spans="1:9" ht="15" customHeight="1" x14ac:dyDescent="0.25">
      <c r="A3349" s="155" t="s">
        <v>4072</v>
      </c>
      <c r="B3349" s="155" t="s">
        <v>5231</v>
      </c>
      <c r="C3349" s="155" t="s">
        <v>5232</v>
      </c>
      <c r="D3349" s="155">
        <v>20</v>
      </c>
      <c r="E3349" s="155">
        <v>20</v>
      </c>
      <c r="F3349" s="166">
        <v>41681</v>
      </c>
      <c r="G3349" s="166">
        <v>41684</v>
      </c>
      <c r="H3349" s="157">
        <v>1</v>
      </c>
    </row>
    <row r="3350" spans="1:9" ht="15" customHeight="1" x14ac:dyDescent="0.25">
      <c r="A3350" s="155" t="s">
        <v>5233</v>
      </c>
      <c r="B3350" s="155" t="s">
        <v>5235</v>
      </c>
      <c r="C3350" s="155" t="s">
        <v>5234</v>
      </c>
      <c r="D3350" s="155">
        <v>25</v>
      </c>
      <c r="E3350" s="155">
        <v>25</v>
      </c>
      <c r="F3350" s="166">
        <v>41681</v>
      </c>
      <c r="G3350" s="166">
        <v>41698</v>
      </c>
      <c r="H3350" s="157">
        <v>1</v>
      </c>
    </row>
    <row r="3351" spans="1:9" ht="15" customHeight="1" x14ac:dyDescent="0.25">
      <c r="A3351" s="155" t="s">
        <v>559</v>
      </c>
      <c r="B3351" s="155" t="s">
        <v>1560</v>
      </c>
      <c r="C3351" s="155" t="s">
        <v>5236</v>
      </c>
      <c r="D3351" s="155">
        <v>1000</v>
      </c>
      <c r="E3351" s="155">
        <v>1000</v>
      </c>
      <c r="F3351" s="166">
        <v>41684</v>
      </c>
      <c r="G3351" s="166">
        <v>41694</v>
      </c>
      <c r="H3351" s="157">
        <v>1</v>
      </c>
    </row>
    <row r="3352" spans="1:9" ht="15" customHeight="1" x14ac:dyDescent="0.25">
      <c r="A3352" s="155" t="s">
        <v>29</v>
      </c>
      <c r="B3352" s="155" t="s">
        <v>268</v>
      </c>
      <c r="C3352" s="155" t="s">
        <v>5237</v>
      </c>
      <c r="D3352" s="155">
        <v>50</v>
      </c>
      <c r="E3352" s="155">
        <v>55</v>
      </c>
      <c r="F3352" s="166">
        <v>41684</v>
      </c>
      <c r="G3352" s="166">
        <v>41694</v>
      </c>
      <c r="H3352" s="157">
        <v>1</v>
      </c>
    </row>
    <row r="3353" spans="1:9" ht="15" customHeight="1" x14ac:dyDescent="0.25">
      <c r="A3353" s="155" t="s">
        <v>29</v>
      </c>
      <c r="B3353" s="155" t="s">
        <v>2267</v>
      </c>
      <c r="C3353" s="155" t="s">
        <v>364</v>
      </c>
      <c r="D3353" s="155">
        <v>200</v>
      </c>
      <c r="E3353" s="155">
        <v>203</v>
      </c>
      <c r="F3353" s="166">
        <v>41684</v>
      </c>
      <c r="G3353" s="166">
        <v>41694</v>
      </c>
      <c r="H3353" s="157">
        <v>1</v>
      </c>
    </row>
    <row r="3354" spans="1:9" ht="15" customHeight="1" x14ac:dyDescent="0.25">
      <c r="A3354" s="155" t="s">
        <v>71</v>
      </c>
      <c r="B3354" s="155" t="s">
        <v>2730</v>
      </c>
      <c r="C3354" s="155" t="s">
        <v>5238</v>
      </c>
      <c r="D3354" s="155">
        <v>26</v>
      </c>
      <c r="E3354" s="155">
        <v>26</v>
      </c>
      <c r="F3354" s="166">
        <v>41684</v>
      </c>
      <c r="G3354" s="166">
        <v>41689</v>
      </c>
      <c r="H3354" s="157">
        <v>1</v>
      </c>
    </row>
    <row r="3355" spans="1:9" ht="15" customHeight="1" x14ac:dyDescent="0.25">
      <c r="A3355" s="155" t="s">
        <v>71</v>
      </c>
      <c r="B3355" s="155" t="s">
        <v>154</v>
      </c>
      <c r="C3355" s="155" t="s">
        <v>5239</v>
      </c>
      <c r="D3355" s="155">
        <v>6</v>
      </c>
      <c r="E3355" s="155">
        <v>6</v>
      </c>
      <c r="F3355" s="166">
        <v>41684</v>
      </c>
      <c r="G3355" s="166">
        <v>41691</v>
      </c>
      <c r="H3355" s="157">
        <v>1</v>
      </c>
    </row>
    <row r="3356" spans="1:9" ht="15" customHeight="1" x14ac:dyDescent="0.25">
      <c r="A3356" s="155" t="s">
        <v>4735</v>
      </c>
      <c r="B3356" s="155" t="s">
        <v>5240</v>
      </c>
      <c r="C3356" s="155" t="s">
        <v>5241</v>
      </c>
      <c r="D3356" s="155">
        <v>12</v>
      </c>
      <c r="E3356" s="155">
        <v>12</v>
      </c>
      <c r="F3356" s="166">
        <v>41684</v>
      </c>
      <c r="G3356" s="166">
        <v>41684</v>
      </c>
      <c r="H3356" s="157">
        <v>1</v>
      </c>
      <c r="I3356" s="192" t="s">
        <v>214</v>
      </c>
    </row>
    <row r="3357" spans="1:9" ht="15" customHeight="1" x14ac:dyDescent="0.25">
      <c r="A3357" s="155" t="s">
        <v>36</v>
      </c>
      <c r="B3357" s="155" t="s">
        <v>812</v>
      </c>
      <c r="C3357" s="155" t="s">
        <v>5242</v>
      </c>
      <c r="D3357" s="155">
        <v>50</v>
      </c>
      <c r="E3357" s="155">
        <v>55</v>
      </c>
      <c r="F3357" s="166">
        <v>41684</v>
      </c>
      <c r="G3357" s="166">
        <v>41688</v>
      </c>
      <c r="H3357" s="157">
        <v>1</v>
      </c>
    </row>
    <row r="3358" spans="1:9" ht="15" customHeight="1" x14ac:dyDescent="0.25">
      <c r="A3358" s="155" t="s">
        <v>4011</v>
      </c>
      <c r="B3358" s="155" t="s">
        <v>5243</v>
      </c>
      <c r="C3358" s="155" t="s">
        <v>5244</v>
      </c>
      <c r="D3358" s="155">
        <v>50</v>
      </c>
      <c r="E3358" s="155">
        <v>50</v>
      </c>
      <c r="F3358" s="166">
        <v>41684</v>
      </c>
      <c r="G3358" s="166">
        <v>41684</v>
      </c>
      <c r="H3358" s="157">
        <v>1</v>
      </c>
      <c r="I3358" s="192" t="s">
        <v>5247</v>
      </c>
    </row>
    <row r="3359" spans="1:9" ht="15" customHeight="1" x14ac:dyDescent="0.25">
      <c r="A3359" s="155" t="s">
        <v>742</v>
      </c>
      <c r="B3359" s="155" t="s">
        <v>743</v>
      </c>
      <c r="C3359" s="155" t="s">
        <v>5245</v>
      </c>
      <c r="D3359" s="155">
        <v>190</v>
      </c>
      <c r="E3359" s="155">
        <v>190</v>
      </c>
      <c r="F3359" s="166">
        <v>41684</v>
      </c>
      <c r="G3359" s="166">
        <v>41684</v>
      </c>
      <c r="H3359" s="157">
        <v>1</v>
      </c>
      <c r="I3359" s="192" t="s">
        <v>5246</v>
      </c>
    </row>
    <row r="3360" spans="1:9" ht="15" customHeight="1" x14ac:dyDescent="0.25">
      <c r="A3360" s="155" t="s">
        <v>277</v>
      </c>
      <c r="B3360" s="155" t="s">
        <v>5248</v>
      </c>
      <c r="C3360" s="155" t="s">
        <v>5249</v>
      </c>
      <c r="D3360" s="155">
        <v>10</v>
      </c>
      <c r="E3360" s="155">
        <v>10</v>
      </c>
      <c r="F3360" s="166">
        <v>41684</v>
      </c>
      <c r="G3360" s="166">
        <v>41684</v>
      </c>
      <c r="H3360" s="157">
        <v>1</v>
      </c>
      <c r="I3360" s="192" t="s">
        <v>5246</v>
      </c>
    </row>
    <row r="3361" spans="1:8" ht="15" customHeight="1" x14ac:dyDescent="0.25">
      <c r="A3361" s="155" t="s">
        <v>261</v>
      </c>
      <c r="B3361" s="155" t="s">
        <v>5250</v>
      </c>
      <c r="C3361" s="155" t="s">
        <v>5251</v>
      </c>
      <c r="D3361" s="155">
        <v>40</v>
      </c>
      <c r="E3361" s="155">
        <v>40</v>
      </c>
      <c r="F3361" s="166">
        <v>41684</v>
      </c>
      <c r="G3361" s="166">
        <v>41687</v>
      </c>
      <c r="H3361" s="157">
        <v>1</v>
      </c>
    </row>
    <row r="3362" spans="1:8" ht="15" customHeight="1" x14ac:dyDescent="0.25">
      <c r="A3362" s="155" t="s">
        <v>261</v>
      </c>
      <c r="B3362" s="155" t="s">
        <v>3021</v>
      </c>
      <c r="C3362" s="155" t="s">
        <v>364</v>
      </c>
      <c r="D3362" s="155">
        <v>40</v>
      </c>
      <c r="E3362" s="155">
        <v>40</v>
      </c>
      <c r="F3362" s="166">
        <v>41684</v>
      </c>
      <c r="G3362" s="166">
        <v>41687</v>
      </c>
      <c r="H3362" s="157">
        <v>1</v>
      </c>
    </row>
    <row r="3363" spans="1:8" ht="15" customHeight="1" x14ac:dyDescent="0.25">
      <c r="A3363" s="155" t="s">
        <v>29</v>
      </c>
      <c r="B3363" s="155" t="s">
        <v>1742</v>
      </c>
      <c r="C3363" s="155" t="s">
        <v>5252</v>
      </c>
      <c r="D3363" s="155">
        <v>400</v>
      </c>
      <c r="E3363" s="155">
        <v>400</v>
      </c>
      <c r="F3363" s="166">
        <v>41684</v>
      </c>
      <c r="G3363" s="166">
        <v>41686</v>
      </c>
      <c r="H3363" s="157">
        <v>1</v>
      </c>
    </row>
    <row r="3364" spans="1:8" ht="15" customHeight="1" x14ac:dyDescent="0.25">
      <c r="A3364" s="155" t="s">
        <v>251</v>
      </c>
      <c r="B3364" s="155" t="s">
        <v>5253</v>
      </c>
      <c r="C3364" s="155" t="s">
        <v>5254</v>
      </c>
      <c r="D3364" s="155">
        <v>20</v>
      </c>
      <c r="E3364" s="155">
        <v>20</v>
      </c>
      <c r="F3364" s="166">
        <v>41684</v>
      </c>
      <c r="G3364" s="166">
        <v>41687</v>
      </c>
      <c r="H3364" s="157">
        <v>1</v>
      </c>
    </row>
    <row r="3365" spans="1:8" ht="15" customHeight="1" x14ac:dyDescent="0.25">
      <c r="A3365" s="155" t="s">
        <v>251</v>
      </c>
      <c r="B3365" s="155" t="s">
        <v>4163</v>
      </c>
      <c r="C3365" s="155" t="s">
        <v>5255</v>
      </c>
      <c r="D3365" s="155">
        <v>10</v>
      </c>
      <c r="E3365" s="155">
        <v>10</v>
      </c>
      <c r="F3365" s="166">
        <v>41684</v>
      </c>
      <c r="G3365" s="166">
        <v>41691</v>
      </c>
      <c r="H3365" s="157">
        <v>1</v>
      </c>
    </row>
    <row r="3366" spans="1:8" ht="15" customHeight="1" x14ac:dyDescent="0.25">
      <c r="A3366" s="155" t="s">
        <v>5256</v>
      </c>
      <c r="B3366" s="155" t="s">
        <v>5257</v>
      </c>
      <c r="C3366" s="155" t="s">
        <v>5258</v>
      </c>
      <c r="D3366" s="155">
        <v>12</v>
      </c>
      <c r="E3366" s="155">
        <v>12</v>
      </c>
      <c r="F3366" s="166">
        <v>41684</v>
      </c>
      <c r="G3366" s="166">
        <v>41690</v>
      </c>
      <c r="H3366" s="157">
        <v>1</v>
      </c>
    </row>
    <row r="3367" spans="1:8" ht="15" customHeight="1" x14ac:dyDescent="0.25">
      <c r="A3367" s="155" t="s">
        <v>3478</v>
      </c>
      <c r="B3367" s="155" t="s">
        <v>3479</v>
      </c>
      <c r="C3367" s="155" t="s">
        <v>5259</v>
      </c>
      <c r="D3367" s="155">
        <v>50016</v>
      </c>
      <c r="E3367" s="155">
        <v>12000</v>
      </c>
      <c r="F3367" s="166">
        <v>41684</v>
      </c>
      <c r="G3367" s="166">
        <v>41687</v>
      </c>
      <c r="H3367" s="157">
        <v>1</v>
      </c>
    </row>
    <row r="3368" spans="1:8" ht="15" customHeight="1" x14ac:dyDescent="0.25">
      <c r="A3368" s="155" t="s">
        <v>4666</v>
      </c>
      <c r="B3368" s="155" t="s">
        <v>4667</v>
      </c>
      <c r="C3368" s="155" t="s">
        <v>5260</v>
      </c>
      <c r="D3368" s="155">
        <v>270</v>
      </c>
      <c r="E3368" s="155">
        <v>270</v>
      </c>
      <c r="F3368" s="166">
        <v>41684</v>
      </c>
      <c r="G3368" s="166">
        <v>41712</v>
      </c>
      <c r="H3368" s="157">
        <v>1</v>
      </c>
    </row>
    <row r="3369" spans="1:8" ht="15" customHeight="1" x14ac:dyDescent="0.25">
      <c r="A3369" s="155" t="s">
        <v>638</v>
      </c>
      <c r="B3369" s="155" t="s">
        <v>639</v>
      </c>
      <c r="C3369" s="155" t="s">
        <v>5262</v>
      </c>
      <c r="D3369" s="155">
        <v>1000</v>
      </c>
      <c r="E3369" s="155">
        <v>1000</v>
      </c>
      <c r="F3369" s="166">
        <v>41688</v>
      </c>
      <c r="G3369" s="166">
        <v>41690</v>
      </c>
      <c r="H3369" s="157">
        <v>1</v>
      </c>
    </row>
    <row r="3370" spans="1:8" ht="15" customHeight="1" x14ac:dyDescent="0.25">
      <c r="A3370" s="155" t="s">
        <v>42</v>
      </c>
      <c r="B3370" s="155" t="s">
        <v>803</v>
      </c>
      <c r="C3370" s="155" t="s">
        <v>5263</v>
      </c>
      <c r="D3370" s="155">
        <v>200</v>
      </c>
      <c r="E3370" s="155">
        <v>200</v>
      </c>
      <c r="F3370" s="166">
        <v>41688</v>
      </c>
      <c r="G3370" s="166">
        <v>41691</v>
      </c>
      <c r="H3370" s="157">
        <v>1</v>
      </c>
    </row>
    <row r="3371" spans="1:8" ht="15" customHeight="1" x14ac:dyDescent="0.25">
      <c r="A3371" s="155" t="s">
        <v>230</v>
      </c>
      <c r="B3371" s="155" t="s">
        <v>2024</v>
      </c>
      <c r="C3371" s="155" t="s">
        <v>5264</v>
      </c>
      <c r="D3371" s="155">
        <v>25</v>
      </c>
      <c r="E3371" s="155">
        <v>25</v>
      </c>
      <c r="F3371" s="166">
        <v>41688</v>
      </c>
      <c r="G3371" s="166">
        <v>41701</v>
      </c>
      <c r="H3371" s="157">
        <v>1</v>
      </c>
    </row>
    <row r="3372" spans="1:8" ht="15" customHeight="1" x14ac:dyDescent="0.25">
      <c r="A3372" s="155" t="s">
        <v>71</v>
      </c>
      <c r="B3372" s="155" t="s">
        <v>167</v>
      </c>
      <c r="C3372" s="155" t="s">
        <v>5265</v>
      </c>
      <c r="D3372" s="155">
        <v>5</v>
      </c>
      <c r="E3372" s="155">
        <v>5</v>
      </c>
      <c r="F3372" s="166">
        <v>41688</v>
      </c>
      <c r="G3372" s="166">
        <v>41691</v>
      </c>
      <c r="H3372" s="157">
        <v>1</v>
      </c>
    </row>
    <row r="3373" spans="1:8" ht="15" customHeight="1" x14ac:dyDescent="0.25">
      <c r="A3373" s="155" t="s">
        <v>1826</v>
      </c>
      <c r="B3373" s="155" t="s">
        <v>5266</v>
      </c>
      <c r="C3373" s="155" t="s">
        <v>5267</v>
      </c>
      <c r="D3373" s="155">
        <v>100</v>
      </c>
      <c r="E3373" s="155">
        <v>100</v>
      </c>
      <c r="F3373" s="166">
        <v>41688</v>
      </c>
      <c r="G3373" s="166">
        <v>41691</v>
      </c>
      <c r="H3373" s="157">
        <v>1</v>
      </c>
    </row>
    <row r="3374" spans="1:8" ht="15" customHeight="1" x14ac:dyDescent="0.25">
      <c r="A3374" s="155" t="s">
        <v>2747</v>
      </c>
      <c r="B3374" s="155" t="s">
        <v>5268</v>
      </c>
      <c r="C3374" s="155" t="s">
        <v>5269</v>
      </c>
      <c r="D3374" s="155">
        <v>10</v>
      </c>
      <c r="E3374" s="155">
        <v>10</v>
      </c>
      <c r="F3374" s="166">
        <v>41688</v>
      </c>
      <c r="G3374" s="166">
        <v>41689</v>
      </c>
      <c r="H3374" s="157">
        <v>1</v>
      </c>
    </row>
    <row r="3375" spans="1:8" ht="15" customHeight="1" x14ac:dyDescent="0.25">
      <c r="A3375" s="155" t="s">
        <v>251</v>
      </c>
      <c r="B3375" s="155" t="s">
        <v>5270</v>
      </c>
      <c r="C3375" s="155" t="s">
        <v>5271</v>
      </c>
      <c r="D3375" s="155">
        <v>10</v>
      </c>
      <c r="E3375" s="155">
        <v>10</v>
      </c>
      <c r="F3375" s="166">
        <v>41688</v>
      </c>
      <c r="G3375" s="166">
        <v>41690</v>
      </c>
      <c r="H3375" s="157">
        <v>1</v>
      </c>
    </row>
    <row r="3376" spans="1:8" ht="15" customHeight="1" x14ac:dyDescent="0.25">
      <c r="A3376" s="155" t="s">
        <v>261</v>
      </c>
      <c r="B3376" s="155" t="s">
        <v>5204</v>
      </c>
      <c r="C3376" s="155" t="s">
        <v>5272</v>
      </c>
      <c r="D3376" s="155">
        <v>10</v>
      </c>
      <c r="E3376" s="155">
        <v>10</v>
      </c>
      <c r="F3376" s="166">
        <v>41688</v>
      </c>
      <c r="G3376" s="166">
        <v>41690</v>
      </c>
      <c r="H3376" s="157">
        <v>1</v>
      </c>
    </row>
    <row r="3377" spans="1:8" ht="15" customHeight="1" x14ac:dyDescent="0.25">
      <c r="A3377" s="155" t="s">
        <v>29</v>
      </c>
      <c r="B3377" s="155" t="s">
        <v>5273</v>
      </c>
      <c r="C3377" s="155" t="s">
        <v>5274</v>
      </c>
      <c r="D3377" s="155">
        <v>10</v>
      </c>
      <c r="E3377" s="155">
        <v>10</v>
      </c>
      <c r="F3377" s="166">
        <v>41688</v>
      </c>
      <c r="G3377" s="166">
        <v>41695</v>
      </c>
      <c r="H3377" s="157">
        <v>1</v>
      </c>
    </row>
    <row r="3378" spans="1:8" ht="15" customHeight="1" x14ac:dyDescent="0.25">
      <c r="A3378" s="155" t="s">
        <v>230</v>
      </c>
      <c r="B3378" s="155" t="s">
        <v>471</v>
      </c>
      <c r="C3378" s="155" t="s">
        <v>5275</v>
      </c>
      <c r="D3378" s="155">
        <v>100</v>
      </c>
      <c r="E3378" s="155">
        <v>100</v>
      </c>
      <c r="F3378" s="166">
        <v>41689</v>
      </c>
      <c r="G3378" s="166">
        <v>41698</v>
      </c>
      <c r="H3378" s="157">
        <v>1</v>
      </c>
    </row>
    <row r="3379" spans="1:8" ht="15" customHeight="1" x14ac:dyDescent="0.25">
      <c r="A3379" s="155" t="s">
        <v>286</v>
      </c>
      <c r="B3379" s="155" t="s">
        <v>5276</v>
      </c>
      <c r="C3379" s="155" t="s">
        <v>5277</v>
      </c>
      <c r="D3379" s="155">
        <v>25</v>
      </c>
      <c r="E3379" s="155">
        <v>25</v>
      </c>
      <c r="F3379" s="166">
        <v>41689</v>
      </c>
      <c r="G3379" s="166">
        <v>41691</v>
      </c>
      <c r="H3379" s="157">
        <v>1</v>
      </c>
    </row>
    <row r="3380" spans="1:8" ht="15" customHeight="1" x14ac:dyDescent="0.25">
      <c r="A3380" s="155" t="s">
        <v>3430</v>
      </c>
      <c r="B3380" s="155" t="s">
        <v>681</v>
      </c>
      <c r="C3380" s="155" t="s">
        <v>5278</v>
      </c>
      <c r="D3380" s="155">
        <v>100</v>
      </c>
      <c r="E3380" s="155">
        <v>100</v>
      </c>
      <c r="F3380" s="166">
        <v>41689</v>
      </c>
      <c r="G3380" s="166">
        <v>41696</v>
      </c>
      <c r="H3380" s="157">
        <v>1</v>
      </c>
    </row>
    <row r="3381" spans="1:8" ht="15" customHeight="1" x14ac:dyDescent="0.25">
      <c r="A3381" s="155" t="s">
        <v>4605</v>
      </c>
      <c r="B3381" s="155" t="s">
        <v>4505</v>
      </c>
      <c r="C3381" s="155" t="s">
        <v>5279</v>
      </c>
      <c r="D3381" s="155">
        <v>25</v>
      </c>
      <c r="E3381" s="155">
        <v>25</v>
      </c>
      <c r="F3381" s="166">
        <v>41689</v>
      </c>
      <c r="G3381" s="166">
        <v>41691</v>
      </c>
      <c r="H3381" s="157">
        <v>1</v>
      </c>
    </row>
    <row r="3382" spans="1:8" ht="15" customHeight="1" x14ac:dyDescent="0.25">
      <c r="A3382" s="155" t="s">
        <v>3481</v>
      </c>
      <c r="B3382" s="155" t="s">
        <v>149</v>
      </c>
      <c r="C3382" s="155" t="s">
        <v>5280</v>
      </c>
      <c r="D3382" s="155">
        <v>30</v>
      </c>
      <c r="E3382" s="155">
        <v>30</v>
      </c>
      <c r="F3382" s="166">
        <v>41689</v>
      </c>
      <c r="G3382" s="166">
        <v>41691</v>
      </c>
      <c r="H3382" s="157">
        <v>1</v>
      </c>
    </row>
    <row r="3383" spans="1:8" ht="15" customHeight="1" x14ac:dyDescent="0.25">
      <c r="A3383" s="155" t="s">
        <v>4449</v>
      </c>
      <c r="B3383" s="155" t="s">
        <v>4827</v>
      </c>
      <c r="C3383" s="155" t="s">
        <v>5281</v>
      </c>
      <c r="D3383" s="155">
        <v>100</v>
      </c>
      <c r="E3383" s="155">
        <v>100</v>
      </c>
      <c r="F3383" s="166">
        <v>41689</v>
      </c>
      <c r="G3383" s="166">
        <v>41698</v>
      </c>
      <c r="H3383" s="157">
        <v>1</v>
      </c>
    </row>
    <row r="3384" spans="1:8" ht="15" customHeight="1" x14ac:dyDescent="0.25">
      <c r="A3384" s="155" t="s">
        <v>4449</v>
      </c>
      <c r="B3384" s="155" t="s">
        <v>4828</v>
      </c>
      <c r="C3384" s="155" t="s">
        <v>5282</v>
      </c>
      <c r="D3384" s="155">
        <v>100</v>
      </c>
      <c r="E3384" s="155">
        <v>100</v>
      </c>
      <c r="F3384" s="166">
        <v>41689</v>
      </c>
      <c r="G3384" s="166">
        <v>41698</v>
      </c>
      <c r="H3384" s="157">
        <v>1</v>
      </c>
    </row>
    <row r="3385" spans="1:8" ht="15" customHeight="1" x14ac:dyDescent="0.25">
      <c r="A3385" s="155" t="s">
        <v>3303</v>
      </c>
      <c r="B3385" s="155" t="s">
        <v>3306</v>
      </c>
      <c r="C3385" s="155" t="s">
        <v>5283</v>
      </c>
      <c r="D3385" s="155">
        <v>1</v>
      </c>
      <c r="E3385" s="155">
        <v>1</v>
      </c>
      <c r="F3385" s="166">
        <v>41689</v>
      </c>
      <c r="G3385" s="166">
        <v>41697</v>
      </c>
      <c r="H3385" s="157">
        <v>1</v>
      </c>
    </row>
    <row r="3386" spans="1:8" ht="15" customHeight="1" x14ac:dyDescent="0.25">
      <c r="A3386" s="155" t="s">
        <v>563</v>
      </c>
      <c r="B3386" s="155" t="s">
        <v>272</v>
      </c>
      <c r="C3386" s="155" t="s">
        <v>5284</v>
      </c>
      <c r="D3386" s="155">
        <v>3</v>
      </c>
      <c r="E3386" s="155">
        <v>3</v>
      </c>
      <c r="F3386" s="166">
        <v>41689</v>
      </c>
      <c r="G3386" s="166">
        <v>41698</v>
      </c>
      <c r="H3386" s="157">
        <v>1</v>
      </c>
    </row>
    <row r="3387" spans="1:8" ht="15" customHeight="1" x14ac:dyDescent="0.25">
      <c r="A3387" s="155" t="s">
        <v>2714</v>
      </c>
      <c r="B3387" s="155" t="s">
        <v>2066</v>
      </c>
      <c r="C3387" s="155" t="s">
        <v>5285</v>
      </c>
      <c r="D3387" s="155">
        <v>1000</v>
      </c>
      <c r="E3387" s="155">
        <v>864</v>
      </c>
      <c r="F3387" s="166">
        <v>41691</v>
      </c>
      <c r="G3387" s="166">
        <v>41691</v>
      </c>
      <c r="H3387" s="157">
        <v>1</v>
      </c>
    </row>
    <row r="3388" spans="1:8" ht="15" customHeight="1" x14ac:dyDescent="0.25">
      <c r="A3388" s="155" t="s">
        <v>4449</v>
      </c>
      <c r="B3388" s="155" t="s">
        <v>1696</v>
      </c>
      <c r="C3388" s="155" t="s">
        <v>5286</v>
      </c>
      <c r="D3388" s="155">
        <v>1</v>
      </c>
      <c r="E3388" s="155">
        <v>1</v>
      </c>
      <c r="F3388" s="166">
        <v>41691</v>
      </c>
      <c r="G3388" s="166">
        <v>41697</v>
      </c>
      <c r="H3388" s="157">
        <v>1</v>
      </c>
    </row>
    <row r="3389" spans="1:8" ht="15" customHeight="1" x14ac:dyDescent="0.25">
      <c r="A3389" s="155" t="s">
        <v>899</v>
      </c>
      <c r="B3389" s="155" t="s">
        <v>339</v>
      </c>
      <c r="C3389" s="155" t="s">
        <v>5287</v>
      </c>
      <c r="D3389" s="155">
        <v>10</v>
      </c>
      <c r="E3389" s="155">
        <v>10</v>
      </c>
      <c r="F3389" s="166">
        <v>41691</v>
      </c>
      <c r="G3389" s="166">
        <v>41698</v>
      </c>
      <c r="H3389" s="157">
        <v>1</v>
      </c>
    </row>
    <row r="3390" spans="1:8" ht="15" customHeight="1" x14ac:dyDescent="0.25">
      <c r="A3390" s="155" t="s">
        <v>71</v>
      </c>
      <c r="B3390" s="155" t="s">
        <v>477</v>
      </c>
      <c r="C3390" s="155" t="s">
        <v>5288</v>
      </c>
      <c r="D3390" s="155">
        <v>10</v>
      </c>
      <c r="E3390" s="155">
        <v>10</v>
      </c>
      <c r="F3390" s="166">
        <v>41691</v>
      </c>
      <c r="G3390" s="166">
        <v>41694</v>
      </c>
      <c r="H3390" s="157">
        <v>1</v>
      </c>
    </row>
    <row r="3391" spans="1:8" ht="15" customHeight="1" x14ac:dyDescent="0.25">
      <c r="A3391" s="155" t="s">
        <v>145</v>
      </c>
      <c r="B3391" s="155" t="s">
        <v>2646</v>
      </c>
      <c r="C3391" s="155" t="s">
        <v>5289</v>
      </c>
      <c r="D3391" s="155">
        <v>1</v>
      </c>
      <c r="E3391" s="155">
        <v>1</v>
      </c>
      <c r="F3391" s="166">
        <v>41691</v>
      </c>
      <c r="G3391" s="166">
        <v>41695</v>
      </c>
      <c r="H3391" s="157">
        <v>1</v>
      </c>
    </row>
    <row r="3392" spans="1:8" ht="15" customHeight="1" x14ac:dyDescent="0.25">
      <c r="A3392" s="155" t="s">
        <v>2769</v>
      </c>
      <c r="B3392" s="155" t="s">
        <v>3155</v>
      </c>
      <c r="C3392" s="155" t="s">
        <v>5290</v>
      </c>
      <c r="D3392" s="155">
        <v>1200</v>
      </c>
      <c r="E3392" s="155">
        <v>400</v>
      </c>
      <c r="F3392" s="166">
        <v>41691</v>
      </c>
      <c r="G3392" s="166">
        <v>41695</v>
      </c>
      <c r="H3392" s="157">
        <v>1</v>
      </c>
    </row>
    <row r="3393" spans="1:8" ht="15" customHeight="1" x14ac:dyDescent="0.25">
      <c r="A3393" s="155" t="s">
        <v>4968</v>
      </c>
      <c r="B3393" s="155" t="s">
        <v>4969</v>
      </c>
      <c r="C3393" s="155" t="s">
        <v>5291</v>
      </c>
      <c r="D3393" s="155">
        <v>125</v>
      </c>
      <c r="E3393" s="155">
        <v>125</v>
      </c>
      <c r="F3393" s="166">
        <v>41691</v>
      </c>
      <c r="G3393" s="166">
        <v>41698</v>
      </c>
      <c r="H3393" s="157">
        <v>1</v>
      </c>
    </row>
    <row r="3394" spans="1:8" ht="15" customHeight="1" x14ac:dyDescent="0.25">
      <c r="A3394" s="155" t="s">
        <v>42</v>
      </c>
      <c r="B3394" s="155" t="s">
        <v>5292</v>
      </c>
      <c r="C3394" s="155" t="s">
        <v>5293</v>
      </c>
      <c r="D3394" s="155">
        <v>425</v>
      </c>
      <c r="E3394" s="155">
        <v>425</v>
      </c>
      <c r="F3394" s="166">
        <v>41691</v>
      </c>
      <c r="G3394" s="166">
        <v>41695</v>
      </c>
      <c r="H3394" s="157">
        <v>1</v>
      </c>
    </row>
    <row r="3395" spans="1:8" ht="15" customHeight="1" x14ac:dyDescent="0.25">
      <c r="A3395" s="155" t="s">
        <v>29</v>
      </c>
      <c r="B3395" s="155" t="s">
        <v>3349</v>
      </c>
      <c r="C3395" s="155" t="s">
        <v>5294</v>
      </c>
      <c r="D3395" s="155">
        <v>25</v>
      </c>
      <c r="E3395" s="155">
        <v>27</v>
      </c>
      <c r="F3395" s="166">
        <v>41691</v>
      </c>
      <c r="G3395" s="166">
        <v>41696</v>
      </c>
      <c r="H3395" s="157">
        <v>1</v>
      </c>
    </row>
    <row r="3396" spans="1:8" ht="15" customHeight="1" x14ac:dyDescent="0.25">
      <c r="A3396" s="155" t="s">
        <v>1554</v>
      </c>
      <c r="B3396" s="155" t="s">
        <v>1204</v>
      </c>
      <c r="C3396" s="155" t="s">
        <v>5295</v>
      </c>
      <c r="D3396" s="155">
        <v>250</v>
      </c>
      <c r="E3396" s="155">
        <v>250</v>
      </c>
      <c r="F3396" s="166">
        <v>41691</v>
      </c>
      <c r="G3396" s="166">
        <v>41698</v>
      </c>
      <c r="H3396" s="157">
        <v>1</v>
      </c>
    </row>
    <row r="3397" spans="1:8" ht="15" customHeight="1" x14ac:dyDescent="0.25">
      <c r="A3397" s="155" t="s">
        <v>1554</v>
      </c>
      <c r="B3397" s="155" t="s">
        <v>1181</v>
      </c>
      <c r="C3397" s="155" t="s">
        <v>5296</v>
      </c>
      <c r="D3397" s="155">
        <v>250</v>
      </c>
      <c r="E3397" s="155">
        <v>250</v>
      </c>
      <c r="F3397" s="166">
        <v>41691</v>
      </c>
      <c r="G3397" s="166">
        <v>41698</v>
      </c>
      <c r="H3397" s="157">
        <v>1</v>
      </c>
    </row>
    <row r="3398" spans="1:8" ht="15" customHeight="1" x14ac:dyDescent="0.25">
      <c r="A3398" s="155" t="s">
        <v>5297</v>
      </c>
      <c r="B3398" s="155" t="s">
        <v>5298</v>
      </c>
      <c r="C3398" s="155" t="s">
        <v>5299</v>
      </c>
      <c r="D3398" s="155">
        <v>2</v>
      </c>
      <c r="E3398" s="155">
        <v>2</v>
      </c>
      <c r="F3398" s="166">
        <v>41694</v>
      </c>
      <c r="G3398" s="166">
        <v>41694</v>
      </c>
      <c r="H3398" s="157">
        <v>1</v>
      </c>
    </row>
    <row r="3399" spans="1:8" ht="15" customHeight="1" x14ac:dyDescent="0.25">
      <c r="A3399" s="155" t="s">
        <v>173</v>
      </c>
      <c r="B3399" s="155" t="s">
        <v>1170</v>
      </c>
      <c r="C3399" s="155" t="s">
        <v>5300</v>
      </c>
      <c r="D3399" s="155">
        <v>102</v>
      </c>
      <c r="E3399" s="155">
        <v>96</v>
      </c>
      <c r="F3399" s="166">
        <v>41694</v>
      </c>
      <c r="G3399" s="166">
        <v>41701</v>
      </c>
      <c r="H3399" s="157">
        <v>1</v>
      </c>
    </row>
    <row r="3400" spans="1:8" ht="15" customHeight="1" x14ac:dyDescent="0.25">
      <c r="A3400" s="155" t="s">
        <v>173</v>
      </c>
      <c r="B3400" s="155" t="s">
        <v>445</v>
      </c>
      <c r="C3400" s="155" t="s">
        <v>364</v>
      </c>
      <c r="D3400" s="155">
        <v>102</v>
      </c>
      <c r="E3400" s="155">
        <v>102</v>
      </c>
      <c r="F3400" s="166">
        <v>41694</v>
      </c>
      <c r="G3400" s="166">
        <v>41701</v>
      </c>
      <c r="H3400" s="157">
        <v>1</v>
      </c>
    </row>
    <row r="3401" spans="1:8" ht="15" customHeight="1" x14ac:dyDescent="0.25">
      <c r="A3401" s="155" t="s">
        <v>71</v>
      </c>
      <c r="B3401" s="155" t="s">
        <v>2730</v>
      </c>
      <c r="C3401" s="155" t="s">
        <v>5301</v>
      </c>
      <c r="D3401" s="155">
        <v>4</v>
      </c>
      <c r="E3401" s="155">
        <v>4</v>
      </c>
      <c r="F3401" s="166">
        <v>41694</v>
      </c>
      <c r="G3401" s="166">
        <v>41697</v>
      </c>
      <c r="H3401" s="157">
        <v>1</v>
      </c>
    </row>
    <row r="3402" spans="1:8" ht="15" customHeight="1" x14ac:dyDescent="0.25">
      <c r="A3402" s="155" t="s">
        <v>71</v>
      </c>
      <c r="B3402" s="155" t="s">
        <v>2730</v>
      </c>
      <c r="C3402" s="155" t="s">
        <v>5302</v>
      </c>
      <c r="D3402" s="155">
        <v>5</v>
      </c>
      <c r="E3402" s="155">
        <v>5</v>
      </c>
      <c r="F3402" s="166">
        <v>41694</v>
      </c>
      <c r="G3402" s="166">
        <v>41697</v>
      </c>
      <c r="H3402" s="157">
        <v>1</v>
      </c>
    </row>
    <row r="3403" spans="1:8" ht="15" customHeight="1" x14ac:dyDescent="0.25">
      <c r="A3403" s="155" t="s">
        <v>408</v>
      </c>
      <c r="B3403" s="155" t="s">
        <v>409</v>
      </c>
      <c r="C3403" s="155" t="s">
        <v>5303</v>
      </c>
      <c r="D3403" s="155">
        <v>10</v>
      </c>
      <c r="E3403" s="155">
        <v>10</v>
      </c>
      <c r="F3403" s="166">
        <v>41694</v>
      </c>
      <c r="G3403" s="166">
        <v>41698</v>
      </c>
      <c r="H3403" s="157">
        <v>1</v>
      </c>
    </row>
    <row r="3404" spans="1:8" ht="15" customHeight="1" x14ac:dyDescent="0.25">
      <c r="A3404" s="155" t="s">
        <v>2714</v>
      </c>
      <c r="B3404" s="155" t="s">
        <v>5304</v>
      </c>
      <c r="C3404" s="155" t="s">
        <v>5305</v>
      </c>
      <c r="D3404" s="155">
        <v>500</v>
      </c>
      <c r="E3404" s="155">
        <v>404</v>
      </c>
      <c r="F3404" s="166">
        <v>41694</v>
      </c>
      <c r="G3404" s="166">
        <v>41698</v>
      </c>
      <c r="H3404" s="157">
        <v>1</v>
      </c>
    </row>
    <row r="3405" spans="1:8" ht="15" customHeight="1" x14ac:dyDescent="0.25">
      <c r="A3405" s="155" t="s">
        <v>71</v>
      </c>
      <c r="B3405" s="155" t="s">
        <v>154</v>
      </c>
      <c r="C3405" s="155" t="s">
        <v>5306</v>
      </c>
      <c r="D3405" s="155">
        <v>5</v>
      </c>
      <c r="E3405" s="155">
        <v>5</v>
      </c>
      <c r="F3405" s="166">
        <v>41694</v>
      </c>
      <c r="G3405" s="166">
        <v>41715</v>
      </c>
      <c r="H3405" s="157">
        <v>1</v>
      </c>
    </row>
    <row r="3406" spans="1:8" ht="15" customHeight="1" x14ac:dyDescent="0.25">
      <c r="A3406" s="155" t="s">
        <v>4011</v>
      </c>
      <c r="B3406" s="155" t="s">
        <v>909</v>
      </c>
      <c r="C3406" s="155" t="s">
        <v>5307</v>
      </c>
      <c r="D3406" s="155">
        <v>100</v>
      </c>
      <c r="E3406" s="155">
        <v>100</v>
      </c>
      <c r="F3406" s="166">
        <v>41694</v>
      </c>
      <c r="G3406" s="166">
        <v>41698</v>
      </c>
      <c r="H3406" s="157">
        <v>1</v>
      </c>
    </row>
    <row r="3407" spans="1:8" ht="15" customHeight="1" x14ac:dyDescent="0.25">
      <c r="A3407" s="155" t="s">
        <v>71</v>
      </c>
      <c r="B3407" s="155" t="s">
        <v>102</v>
      </c>
      <c r="C3407" s="155" t="s">
        <v>5308</v>
      </c>
      <c r="D3407" s="155">
        <v>10</v>
      </c>
      <c r="E3407" s="155">
        <v>10</v>
      </c>
      <c r="F3407" s="166">
        <v>41694</v>
      </c>
      <c r="G3407" s="166">
        <v>41705</v>
      </c>
      <c r="H3407" s="157">
        <v>1</v>
      </c>
    </row>
    <row r="3408" spans="1:8" ht="15" customHeight="1" x14ac:dyDescent="0.25">
      <c r="A3408" s="155" t="s">
        <v>2747</v>
      </c>
      <c r="B3408" s="155" t="s">
        <v>2667</v>
      </c>
      <c r="C3408" s="155" t="s">
        <v>5309</v>
      </c>
      <c r="D3408" s="155">
        <v>40</v>
      </c>
      <c r="E3408" s="155">
        <v>40</v>
      </c>
      <c r="F3408" s="166">
        <v>41695</v>
      </c>
      <c r="G3408" s="166">
        <v>41712</v>
      </c>
      <c r="H3408" s="157">
        <v>1</v>
      </c>
    </row>
    <row r="3409" spans="1:9" ht="15" customHeight="1" x14ac:dyDescent="0.25">
      <c r="A3409" s="155" t="s">
        <v>667</v>
      </c>
      <c r="B3409" s="155" t="s">
        <v>668</v>
      </c>
      <c r="C3409" s="155" t="s">
        <v>5310</v>
      </c>
      <c r="D3409" s="155">
        <v>100</v>
      </c>
      <c r="E3409" s="155">
        <v>100</v>
      </c>
      <c r="F3409" s="166">
        <v>41695</v>
      </c>
      <c r="G3409" s="166">
        <v>41703</v>
      </c>
      <c r="H3409" s="157">
        <v>1</v>
      </c>
    </row>
    <row r="3410" spans="1:9" ht="15" customHeight="1" x14ac:dyDescent="0.25">
      <c r="A3410" s="155" t="s">
        <v>4499</v>
      </c>
      <c r="B3410" s="155" t="s">
        <v>5311</v>
      </c>
      <c r="C3410" s="155" t="s">
        <v>5312</v>
      </c>
      <c r="D3410" s="155">
        <v>15</v>
      </c>
      <c r="E3410" s="155">
        <v>15</v>
      </c>
      <c r="F3410" s="166">
        <v>41695</v>
      </c>
      <c r="G3410" s="166">
        <v>41698</v>
      </c>
      <c r="H3410" s="157">
        <v>1</v>
      </c>
    </row>
    <row r="3411" spans="1:9" ht="15" customHeight="1" x14ac:dyDescent="0.25">
      <c r="A3411" s="155" t="s">
        <v>4449</v>
      </c>
      <c r="B3411" s="155" t="s">
        <v>4828</v>
      </c>
      <c r="C3411" s="155" t="s">
        <v>5313</v>
      </c>
      <c r="D3411" s="155">
        <v>100</v>
      </c>
      <c r="E3411" s="155">
        <v>100</v>
      </c>
      <c r="F3411" s="166">
        <v>41695</v>
      </c>
      <c r="G3411" s="166">
        <v>41698</v>
      </c>
      <c r="H3411" s="157">
        <v>1</v>
      </c>
    </row>
    <row r="3412" spans="1:9" ht="15" customHeight="1" x14ac:dyDescent="0.25">
      <c r="A3412" s="155" t="s">
        <v>4449</v>
      </c>
      <c r="B3412" s="155" t="s">
        <v>4826</v>
      </c>
      <c r="C3412" s="155" t="s">
        <v>5314</v>
      </c>
      <c r="D3412" s="155">
        <v>100</v>
      </c>
      <c r="E3412" s="155">
        <v>100</v>
      </c>
      <c r="F3412" s="166">
        <v>41695</v>
      </c>
      <c r="G3412" s="166">
        <v>41698</v>
      </c>
      <c r="H3412" s="157">
        <v>1</v>
      </c>
    </row>
    <row r="3413" spans="1:9" ht="15" customHeight="1" x14ac:dyDescent="0.25">
      <c r="A3413" s="155" t="s">
        <v>520</v>
      </c>
      <c r="B3413" s="155" t="s">
        <v>964</v>
      </c>
      <c r="C3413" s="155" t="s">
        <v>5315</v>
      </c>
      <c r="D3413" s="155">
        <v>250</v>
      </c>
      <c r="E3413" s="155">
        <v>250</v>
      </c>
      <c r="F3413" s="166">
        <v>41696</v>
      </c>
      <c r="G3413" s="166" t="s">
        <v>829</v>
      </c>
      <c r="H3413" s="157">
        <v>1</v>
      </c>
    </row>
    <row r="3414" spans="1:9" ht="15" customHeight="1" x14ac:dyDescent="0.25">
      <c r="A3414" s="155" t="s">
        <v>71</v>
      </c>
      <c r="B3414" s="155" t="s">
        <v>167</v>
      </c>
      <c r="C3414" s="155" t="s">
        <v>5316</v>
      </c>
      <c r="D3414" s="155">
        <v>5</v>
      </c>
      <c r="E3414" s="155">
        <v>5</v>
      </c>
      <c r="F3414" s="166">
        <v>41696</v>
      </c>
      <c r="G3414" s="166">
        <v>41725</v>
      </c>
      <c r="H3414" s="157">
        <v>1</v>
      </c>
    </row>
    <row r="3415" spans="1:9" ht="15" customHeight="1" x14ac:dyDescent="0.25">
      <c r="A3415" s="155" t="s">
        <v>251</v>
      </c>
      <c r="B3415" s="155" t="s">
        <v>5317</v>
      </c>
      <c r="C3415" s="155" t="s">
        <v>5318</v>
      </c>
      <c r="D3415" s="155">
        <v>50</v>
      </c>
      <c r="E3415" s="155">
        <v>50</v>
      </c>
      <c r="F3415" s="166">
        <v>41696</v>
      </c>
      <c r="G3415" s="166">
        <v>41703</v>
      </c>
      <c r="H3415" s="157">
        <v>1</v>
      </c>
    </row>
    <row r="3416" spans="1:9" ht="15" customHeight="1" x14ac:dyDescent="0.25">
      <c r="A3416" s="155" t="s">
        <v>29</v>
      </c>
      <c r="B3416" s="155" t="s">
        <v>30</v>
      </c>
      <c r="C3416" s="155" t="s">
        <v>5319</v>
      </c>
      <c r="D3416" s="155">
        <v>100</v>
      </c>
      <c r="E3416" s="155">
        <v>108</v>
      </c>
      <c r="F3416" s="166">
        <v>41696</v>
      </c>
      <c r="G3416" s="166">
        <v>41698</v>
      </c>
      <c r="H3416" s="157">
        <v>1</v>
      </c>
    </row>
    <row r="3417" spans="1:9" ht="15" customHeight="1" x14ac:dyDescent="0.25">
      <c r="A3417" s="155" t="s">
        <v>71</v>
      </c>
      <c r="B3417" s="155" t="s">
        <v>1168</v>
      </c>
      <c r="C3417" s="155" t="s">
        <v>5320</v>
      </c>
      <c r="D3417" s="155">
        <v>10</v>
      </c>
      <c r="E3417" s="155">
        <v>10</v>
      </c>
      <c r="F3417" s="166">
        <v>41696</v>
      </c>
      <c r="G3417" s="166">
        <v>41698</v>
      </c>
      <c r="H3417" s="157">
        <v>1</v>
      </c>
    </row>
    <row r="3418" spans="1:9" ht="15" customHeight="1" x14ac:dyDescent="0.25">
      <c r="A3418" s="155" t="s">
        <v>42</v>
      </c>
      <c r="B3418" s="155" t="s">
        <v>1876</v>
      </c>
      <c r="C3418" s="155" t="s">
        <v>5321</v>
      </c>
      <c r="D3418" s="155">
        <v>300</v>
      </c>
      <c r="E3418" s="155">
        <v>300</v>
      </c>
      <c r="F3418" s="166">
        <v>41697</v>
      </c>
      <c r="G3418" s="166">
        <v>41691</v>
      </c>
      <c r="H3418" s="157">
        <v>0</v>
      </c>
      <c r="I3418" s="192" t="s">
        <v>1184</v>
      </c>
    </row>
    <row r="3419" spans="1:9" ht="15" customHeight="1" x14ac:dyDescent="0.25">
      <c r="A3419" s="155" t="s">
        <v>286</v>
      </c>
      <c r="B3419" s="155" t="s">
        <v>3014</v>
      </c>
      <c r="C3419" s="155" t="s">
        <v>5322</v>
      </c>
      <c r="D3419" s="155">
        <v>100</v>
      </c>
      <c r="E3419" s="155">
        <v>100</v>
      </c>
      <c r="F3419" s="166">
        <v>41697</v>
      </c>
      <c r="G3419" s="166">
        <v>41703</v>
      </c>
      <c r="H3419" s="157">
        <v>1</v>
      </c>
    </row>
    <row r="3420" spans="1:9" ht="15" customHeight="1" x14ac:dyDescent="0.25">
      <c r="A3420" s="155" t="s">
        <v>4449</v>
      </c>
      <c r="B3420" s="155" t="s">
        <v>4827</v>
      </c>
      <c r="C3420" s="155" t="s">
        <v>5323</v>
      </c>
      <c r="D3420" s="155">
        <v>100</v>
      </c>
      <c r="E3420" s="155">
        <v>100</v>
      </c>
      <c r="F3420" s="166">
        <v>41697</v>
      </c>
      <c r="G3420" s="166">
        <v>41705</v>
      </c>
      <c r="H3420" s="157">
        <v>1</v>
      </c>
    </row>
    <row r="3421" spans="1:9" ht="15" customHeight="1" x14ac:dyDescent="0.25">
      <c r="A3421" s="155" t="s">
        <v>4666</v>
      </c>
      <c r="B3421" s="155" t="s">
        <v>4667</v>
      </c>
      <c r="C3421" s="155" t="s">
        <v>5324</v>
      </c>
      <c r="D3421" s="155">
        <v>800</v>
      </c>
      <c r="E3421" s="155">
        <v>800</v>
      </c>
      <c r="F3421" s="166">
        <v>41697</v>
      </c>
      <c r="G3421" s="166">
        <v>41701</v>
      </c>
      <c r="H3421" s="157">
        <v>1</v>
      </c>
    </row>
    <row r="3422" spans="1:9" ht="15" customHeight="1" x14ac:dyDescent="0.25">
      <c r="A3422" s="155" t="s">
        <v>748</v>
      </c>
      <c r="B3422" s="155" t="s">
        <v>1161</v>
      </c>
      <c r="C3422" s="155" t="s">
        <v>5325</v>
      </c>
      <c r="D3422" s="155">
        <v>20</v>
      </c>
      <c r="E3422" s="155">
        <v>20</v>
      </c>
      <c r="F3422" s="166">
        <v>41697</v>
      </c>
      <c r="G3422" s="166">
        <v>41701</v>
      </c>
      <c r="H3422" s="157">
        <v>1</v>
      </c>
    </row>
    <row r="3423" spans="1:9" ht="15" customHeight="1" x14ac:dyDescent="0.25">
      <c r="A3423" s="155" t="s">
        <v>2747</v>
      </c>
      <c r="B3423" s="155" t="s">
        <v>272</v>
      </c>
      <c r="C3423" s="155" t="s">
        <v>5326</v>
      </c>
      <c r="D3423" s="155">
        <v>1</v>
      </c>
      <c r="E3423" s="155">
        <v>1</v>
      </c>
      <c r="F3423" s="166">
        <v>41697</v>
      </c>
      <c r="G3423" s="166">
        <v>41708</v>
      </c>
      <c r="H3423" s="157">
        <v>1</v>
      </c>
    </row>
    <row r="3424" spans="1:9" ht="15" customHeight="1" x14ac:dyDescent="0.25">
      <c r="A3424" s="155" t="s">
        <v>2747</v>
      </c>
      <c r="B3424" s="155" t="s">
        <v>272</v>
      </c>
      <c r="C3424" s="155" t="s">
        <v>5327</v>
      </c>
      <c r="D3424" s="155">
        <v>1</v>
      </c>
      <c r="E3424" s="155">
        <v>1</v>
      </c>
      <c r="F3424" s="166">
        <v>41697</v>
      </c>
      <c r="G3424" s="166">
        <v>41708</v>
      </c>
      <c r="H3424" s="157">
        <v>1</v>
      </c>
    </row>
    <row r="3425" spans="1:8" ht="15" customHeight="1" x14ac:dyDescent="0.25">
      <c r="A3425" s="155" t="s">
        <v>3478</v>
      </c>
      <c r="B3425" s="155" t="s">
        <v>5328</v>
      </c>
      <c r="C3425" s="155" t="s">
        <v>5259</v>
      </c>
      <c r="D3425" s="155">
        <v>50016</v>
      </c>
      <c r="E3425" s="155">
        <v>38016</v>
      </c>
      <c r="F3425" s="166">
        <v>41697</v>
      </c>
      <c r="G3425" s="166">
        <v>41701</v>
      </c>
      <c r="H3425" s="157">
        <v>1</v>
      </c>
    </row>
    <row r="3426" spans="1:8" ht="15" customHeight="1" x14ac:dyDescent="0.25">
      <c r="A3426" s="155" t="s">
        <v>1866</v>
      </c>
      <c r="B3426" s="155" t="s">
        <v>4757</v>
      </c>
      <c r="C3426" s="155" t="s">
        <v>5329</v>
      </c>
      <c r="D3426" s="155">
        <v>500</v>
      </c>
      <c r="E3426" s="155">
        <v>519</v>
      </c>
      <c r="F3426" s="166">
        <v>41697</v>
      </c>
      <c r="G3426" s="166">
        <v>41708</v>
      </c>
      <c r="H3426" s="157">
        <v>1</v>
      </c>
    </row>
    <row r="3427" spans="1:8" ht="15" customHeight="1" x14ac:dyDescent="0.25">
      <c r="A3427" s="155" t="s">
        <v>742</v>
      </c>
      <c r="B3427" s="155" t="s">
        <v>1099</v>
      </c>
      <c r="C3427" s="155" t="s">
        <v>5330</v>
      </c>
      <c r="D3427" s="155">
        <v>135</v>
      </c>
      <c r="E3427" s="155">
        <v>135</v>
      </c>
      <c r="F3427" s="166">
        <v>41698</v>
      </c>
      <c r="G3427" s="166">
        <v>41703</v>
      </c>
      <c r="H3427" s="157">
        <v>1</v>
      </c>
    </row>
    <row r="3428" spans="1:8" ht="15" customHeight="1" x14ac:dyDescent="0.25">
      <c r="A3428" s="155" t="s">
        <v>71</v>
      </c>
      <c r="B3428" s="155" t="s">
        <v>2142</v>
      </c>
      <c r="C3428" s="155" t="s">
        <v>5331</v>
      </c>
      <c r="D3428" s="155">
        <v>10</v>
      </c>
      <c r="E3428" s="155">
        <v>10</v>
      </c>
      <c r="F3428" s="166">
        <v>41698</v>
      </c>
      <c r="G3428" s="166">
        <v>41705</v>
      </c>
      <c r="H3428" s="157">
        <v>1</v>
      </c>
    </row>
    <row r="3429" spans="1:8" ht="15" customHeight="1" x14ac:dyDescent="0.25">
      <c r="A3429" s="155" t="s">
        <v>261</v>
      </c>
      <c r="B3429" s="155" t="s">
        <v>5332</v>
      </c>
      <c r="C3429" s="155" t="s">
        <v>5333</v>
      </c>
      <c r="D3429" s="155">
        <v>10</v>
      </c>
      <c r="E3429" s="155">
        <v>10</v>
      </c>
      <c r="F3429" s="166">
        <v>41698</v>
      </c>
      <c r="G3429" s="166">
        <v>41701</v>
      </c>
      <c r="H3429" s="157">
        <v>1</v>
      </c>
    </row>
    <row r="3430" spans="1:8" ht="15" customHeight="1" x14ac:dyDescent="0.25">
      <c r="A3430" s="155" t="s">
        <v>924</v>
      </c>
      <c r="B3430" s="155" t="s">
        <v>5334</v>
      </c>
      <c r="C3430" s="155" t="s">
        <v>5335</v>
      </c>
      <c r="D3430" s="155">
        <v>1</v>
      </c>
      <c r="E3430" s="155">
        <v>1</v>
      </c>
      <c r="F3430" s="166">
        <v>41698</v>
      </c>
      <c r="G3430" s="166">
        <v>41725</v>
      </c>
      <c r="H3430" s="157">
        <v>1</v>
      </c>
    </row>
    <row r="3431" spans="1:8" ht="15" customHeight="1" x14ac:dyDescent="0.25">
      <c r="A3431" s="155" t="s">
        <v>408</v>
      </c>
      <c r="B3431" s="155" t="s">
        <v>411</v>
      </c>
      <c r="C3431" s="155" t="s">
        <v>5336</v>
      </c>
      <c r="D3431" s="155">
        <v>10</v>
      </c>
      <c r="E3431" s="155">
        <v>10</v>
      </c>
      <c r="F3431" s="166">
        <v>41698</v>
      </c>
      <c r="G3431" s="166">
        <v>41705</v>
      </c>
      <c r="H3431" s="157">
        <v>1</v>
      </c>
    </row>
    <row r="3432" spans="1:8" ht="15" customHeight="1" x14ac:dyDescent="0.25">
      <c r="A3432" s="155" t="s">
        <v>286</v>
      </c>
      <c r="B3432" s="155" t="s">
        <v>3065</v>
      </c>
      <c r="C3432" s="155" t="s">
        <v>5337</v>
      </c>
      <c r="D3432" s="155">
        <v>100</v>
      </c>
      <c r="E3432" s="155">
        <v>100</v>
      </c>
      <c r="F3432" s="166">
        <v>41701</v>
      </c>
      <c r="G3432" s="166">
        <v>41703</v>
      </c>
      <c r="H3432" s="157">
        <v>1</v>
      </c>
    </row>
    <row r="3433" spans="1:8" ht="15" customHeight="1" x14ac:dyDescent="0.25">
      <c r="A3433" s="155" t="s">
        <v>251</v>
      </c>
      <c r="B3433" s="155" t="s">
        <v>5338</v>
      </c>
      <c r="C3433" s="155" t="s">
        <v>5339</v>
      </c>
      <c r="D3433" s="155">
        <v>20</v>
      </c>
      <c r="E3433" s="155">
        <v>20</v>
      </c>
      <c r="F3433" s="166">
        <v>41701</v>
      </c>
      <c r="G3433" s="166">
        <v>41704</v>
      </c>
      <c r="H3433" s="157">
        <v>1</v>
      </c>
    </row>
    <row r="3434" spans="1:8" ht="15" customHeight="1" x14ac:dyDescent="0.25">
      <c r="A3434" s="155" t="s">
        <v>911</v>
      </c>
      <c r="B3434" s="155" t="s">
        <v>1176</v>
      </c>
      <c r="C3434" s="155" t="s">
        <v>5340</v>
      </c>
      <c r="D3434" s="155">
        <v>500</v>
      </c>
      <c r="E3434" s="155">
        <v>500</v>
      </c>
      <c r="F3434" s="166">
        <v>41701</v>
      </c>
      <c r="G3434" s="166">
        <v>41702</v>
      </c>
      <c r="H3434" s="157">
        <v>1</v>
      </c>
    </row>
    <row r="3435" spans="1:8" ht="15" customHeight="1" x14ac:dyDescent="0.25">
      <c r="A3435" s="155" t="s">
        <v>71</v>
      </c>
      <c r="B3435" s="155" t="s">
        <v>102</v>
      </c>
      <c r="C3435" s="155" t="s">
        <v>5341</v>
      </c>
      <c r="D3435" s="155">
        <v>10</v>
      </c>
      <c r="E3435" s="155">
        <v>10</v>
      </c>
      <c r="F3435" s="166">
        <v>41701</v>
      </c>
      <c r="G3435" s="166">
        <v>41705</v>
      </c>
      <c r="H3435" s="157">
        <v>1</v>
      </c>
    </row>
    <row r="3436" spans="1:8" ht="15" customHeight="1" x14ac:dyDescent="0.25">
      <c r="A3436" s="155" t="s">
        <v>4449</v>
      </c>
      <c r="B3436" s="155" t="s">
        <v>4828</v>
      </c>
      <c r="C3436" s="155" t="s">
        <v>5342</v>
      </c>
      <c r="D3436" s="155">
        <v>100</v>
      </c>
      <c r="E3436" s="155">
        <v>100</v>
      </c>
      <c r="F3436" s="166">
        <v>41701</v>
      </c>
      <c r="G3436" s="166">
        <v>41705</v>
      </c>
      <c r="H3436" s="157">
        <v>1</v>
      </c>
    </row>
    <row r="3437" spans="1:8" ht="15" customHeight="1" x14ac:dyDescent="0.25">
      <c r="A3437" s="155" t="s">
        <v>4735</v>
      </c>
      <c r="B3437" s="155" t="s">
        <v>5343</v>
      </c>
      <c r="C3437" s="155" t="s">
        <v>5344</v>
      </c>
      <c r="D3437" s="155">
        <v>20</v>
      </c>
      <c r="E3437" s="155">
        <v>20</v>
      </c>
      <c r="F3437" s="166">
        <v>41701</v>
      </c>
      <c r="G3437" s="166">
        <v>41703</v>
      </c>
      <c r="H3437" s="157">
        <v>1</v>
      </c>
    </row>
    <row r="3438" spans="1:8" ht="15" customHeight="1" x14ac:dyDescent="0.25">
      <c r="A3438" s="155" t="s">
        <v>4735</v>
      </c>
      <c r="B3438" s="155" t="s">
        <v>5345</v>
      </c>
      <c r="C3438" s="155" t="s">
        <v>5346</v>
      </c>
      <c r="D3438" s="155">
        <v>27</v>
      </c>
      <c r="E3438" s="155">
        <v>25</v>
      </c>
      <c r="F3438" s="166">
        <v>41701</v>
      </c>
      <c r="G3438" s="166">
        <v>41703</v>
      </c>
      <c r="H3438" s="157">
        <v>1</v>
      </c>
    </row>
    <row r="3439" spans="1:8" ht="15" customHeight="1" x14ac:dyDescent="0.25">
      <c r="A3439" s="155" t="s">
        <v>4735</v>
      </c>
      <c r="B3439" s="155" t="s">
        <v>5347</v>
      </c>
      <c r="C3439" s="155" t="s">
        <v>161</v>
      </c>
      <c r="D3439" s="155">
        <v>25</v>
      </c>
      <c r="E3439" s="155">
        <v>25</v>
      </c>
      <c r="F3439" s="166">
        <v>41701</v>
      </c>
      <c r="G3439" s="166">
        <v>41703</v>
      </c>
      <c r="H3439" s="157">
        <v>1</v>
      </c>
    </row>
    <row r="3440" spans="1:8" ht="15" customHeight="1" x14ac:dyDescent="0.25">
      <c r="A3440" s="155" t="s">
        <v>78</v>
      </c>
      <c r="B3440" s="155" t="s">
        <v>4595</v>
      </c>
      <c r="C3440" s="155" t="s">
        <v>5348</v>
      </c>
      <c r="D3440" s="155">
        <v>5</v>
      </c>
      <c r="E3440" s="155">
        <v>5</v>
      </c>
      <c r="F3440" s="166">
        <v>41702</v>
      </c>
      <c r="G3440" s="166">
        <v>41705</v>
      </c>
      <c r="H3440" s="157">
        <v>1</v>
      </c>
    </row>
    <row r="3441" spans="1:8" ht="15" customHeight="1" x14ac:dyDescent="0.25">
      <c r="A3441" s="155" t="s">
        <v>78</v>
      </c>
      <c r="B3441" s="155" t="s">
        <v>5349</v>
      </c>
      <c r="C3441" s="155" t="s">
        <v>5350</v>
      </c>
      <c r="D3441" s="155">
        <v>2</v>
      </c>
      <c r="E3441" s="155">
        <v>2</v>
      </c>
      <c r="F3441" s="166">
        <v>41702</v>
      </c>
      <c r="G3441" s="166">
        <v>41705</v>
      </c>
      <c r="H3441" s="157">
        <v>1</v>
      </c>
    </row>
    <row r="3442" spans="1:8" ht="15" customHeight="1" x14ac:dyDescent="0.25">
      <c r="A3442" s="155" t="s">
        <v>286</v>
      </c>
      <c r="B3442" s="155" t="s">
        <v>5351</v>
      </c>
      <c r="C3442" s="155" t="s">
        <v>5352</v>
      </c>
      <c r="D3442" s="155">
        <v>25</v>
      </c>
      <c r="E3442" s="155">
        <v>25</v>
      </c>
      <c r="F3442" s="166">
        <v>41702</v>
      </c>
      <c r="G3442" s="166">
        <v>41705</v>
      </c>
      <c r="H3442" s="157">
        <v>1</v>
      </c>
    </row>
    <row r="3443" spans="1:8" ht="15" customHeight="1" x14ac:dyDescent="0.25">
      <c r="A3443" s="155" t="s">
        <v>71</v>
      </c>
      <c r="B3443" s="155" t="s">
        <v>102</v>
      </c>
      <c r="C3443" s="155" t="s">
        <v>5353</v>
      </c>
      <c r="D3443" s="155">
        <v>10</v>
      </c>
      <c r="E3443" s="155">
        <v>10</v>
      </c>
      <c r="F3443" s="166">
        <v>41702</v>
      </c>
      <c r="G3443" s="166">
        <v>41708</v>
      </c>
      <c r="H3443" s="157">
        <v>1</v>
      </c>
    </row>
    <row r="3444" spans="1:8" ht="15" customHeight="1" x14ac:dyDescent="0.25">
      <c r="A3444" s="155" t="s">
        <v>71</v>
      </c>
      <c r="B3444" s="155" t="s">
        <v>74</v>
      </c>
      <c r="C3444" s="155" t="s">
        <v>59</v>
      </c>
      <c r="D3444" s="155">
        <v>25</v>
      </c>
      <c r="E3444" s="155">
        <v>25</v>
      </c>
      <c r="F3444" s="166">
        <v>41702</v>
      </c>
      <c r="G3444" s="166">
        <v>41708</v>
      </c>
      <c r="H3444" s="157">
        <v>1</v>
      </c>
    </row>
    <row r="3445" spans="1:8" ht="15" customHeight="1" x14ac:dyDescent="0.25">
      <c r="A3445" s="155" t="s">
        <v>2714</v>
      </c>
      <c r="B3445" s="155" t="s">
        <v>756</v>
      </c>
      <c r="C3445" s="155" t="s">
        <v>5354</v>
      </c>
      <c r="D3445" s="155">
        <v>100</v>
      </c>
      <c r="E3445" s="155">
        <v>100</v>
      </c>
      <c r="F3445" s="166">
        <v>41702</v>
      </c>
      <c r="G3445" s="166">
        <v>41708</v>
      </c>
      <c r="H3445" s="157">
        <v>1</v>
      </c>
    </row>
    <row r="3446" spans="1:8" ht="15" customHeight="1" x14ac:dyDescent="0.25">
      <c r="A3446" s="155" t="s">
        <v>2714</v>
      </c>
      <c r="B3446" s="155" t="s">
        <v>736</v>
      </c>
      <c r="C3446" s="155" t="s">
        <v>5355</v>
      </c>
      <c r="D3446" s="155">
        <v>100</v>
      </c>
      <c r="E3446" s="155">
        <v>100</v>
      </c>
      <c r="F3446" s="166">
        <v>41702</v>
      </c>
      <c r="G3446" s="166">
        <v>41708</v>
      </c>
      <c r="H3446" s="157">
        <v>1</v>
      </c>
    </row>
    <row r="3447" spans="1:8" ht="15" customHeight="1" x14ac:dyDescent="0.25">
      <c r="A3447" s="155" t="s">
        <v>115</v>
      </c>
      <c r="B3447" s="155" t="s">
        <v>1038</v>
      </c>
      <c r="C3447" s="155" t="s">
        <v>5356</v>
      </c>
      <c r="D3447" s="155">
        <v>15</v>
      </c>
      <c r="E3447" s="155">
        <v>15</v>
      </c>
      <c r="F3447" s="166">
        <v>41702</v>
      </c>
      <c r="G3447" s="166">
        <v>41703</v>
      </c>
      <c r="H3447" s="157">
        <v>1</v>
      </c>
    </row>
    <row r="3448" spans="1:8" ht="15" customHeight="1" x14ac:dyDescent="0.25">
      <c r="A3448" s="155" t="s">
        <v>820</v>
      </c>
      <c r="B3448" s="155" t="s">
        <v>5358</v>
      </c>
      <c r="C3448" s="155" t="s">
        <v>5359</v>
      </c>
      <c r="D3448" s="155">
        <v>100</v>
      </c>
      <c r="E3448" s="155">
        <v>100</v>
      </c>
      <c r="F3448" s="166">
        <v>41703</v>
      </c>
      <c r="G3448" s="166">
        <v>41705</v>
      </c>
      <c r="H3448" s="157">
        <v>1</v>
      </c>
    </row>
    <row r="3449" spans="1:8" ht="15" customHeight="1" x14ac:dyDescent="0.25">
      <c r="A3449" s="155" t="s">
        <v>4728</v>
      </c>
      <c r="B3449" s="155" t="s">
        <v>5360</v>
      </c>
      <c r="C3449" s="155" t="s">
        <v>5361</v>
      </c>
      <c r="D3449" s="155">
        <v>350</v>
      </c>
      <c r="E3449" s="155">
        <v>350</v>
      </c>
      <c r="F3449" s="166">
        <v>41703</v>
      </c>
      <c r="G3449" s="166">
        <v>41708</v>
      </c>
      <c r="H3449" s="157">
        <v>1</v>
      </c>
    </row>
    <row r="3450" spans="1:8" ht="15" customHeight="1" x14ac:dyDescent="0.25">
      <c r="A3450" s="155" t="s">
        <v>4449</v>
      </c>
      <c r="B3450" s="155" t="s">
        <v>5063</v>
      </c>
      <c r="C3450" s="155" t="s">
        <v>5362</v>
      </c>
      <c r="D3450" s="155">
        <v>100</v>
      </c>
      <c r="E3450" s="155">
        <v>100</v>
      </c>
      <c r="F3450" s="166">
        <v>41703</v>
      </c>
      <c r="G3450" s="166">
        <v>41708</v>
      </c>
      <c r="H3450" s="157">
        <v>1</v>
      </c>
    </row>
    <row r="3451" spans="1:8" ht="15" customHeight="1" x14ac:dyDescent="0.25">
      <c r="A3451" s="155" t="s">
        <v>2769</v>
      </c>
      <c r="B3451" s="155" t="s">
        <v>3155</v>
      </c>
      <c r="C3451" s="155" t="s">
        <v>5290</v>
      </c>
      <c r="D3451" s="155">
        <v>1200</v>
      </c>
      <c r="E3451" s="155">
        <v>210</v>
      </c>
      <c r="F3451" s="166">
        <v>41703</v>
      </c>
      <c r="G3451" s="166">
        <v>41705</v>
      </c>
      <c r="H3451" s="157">
        <v>1</v>
      </c>
    </row>
    <row r="3452" spans="1:8" ht="15" customHeight="1" x14ac:dyDescent="0.25">
      <c r="A3452" s="155" t="s">
        <v>2844</v>
      </c>
      <c r="B3452" s="155" t="s">
        <v>3756</v>
      </c>
      <c r="C3452" s="155" t="s">
        <v>5363</v>
      </c>
      <c r="D3452" s="155">
        <v>280</v>
      </c>
      <c r="E3452" s="155">
        <v>280</v>
      </c>
      <c r="F3452" s="166">
        <v>41704</v>
      </c>
      <c r="G3452" s="166">
        <v>41712</v>
      </c>
      <c r="H3452" s="157">
        <v>1</v>
      </c>
    </row>
    <row r="3453" spans="1:8" ht="15" customHeight="1" x14ac:dyDescent="0.25">
      <c r="A3453" s="155" t="s">
        <v>71</v>
      </c>
      <c r="B3453" s="155" t="s">
        <v>167</v>
      </c>
      <c r="C3453" s="155" t="s">
        <v>5364</v>
      </c>
      <c r="D3453" s="155">
        <v>5</v>
      </c>
      <c r="E3453" s="155">
        <v>5</v>
      </c>
      <c r="F3453" s="166">
        <v>41705</v>
      </c>
      <c r="G3453" s="166">
        <v>41712</v>
      </c>
      <c r="H3453" s="157">
        <v>1</v>
      </c>
    </row>
    <row r="3454" spans="1:8" ht="15" customHeight="1" x14ac:dyDescent="0.25">
      <c r="A3454" s="155" t="s">
        <v>559</v>
      </c>
      <c r="B3454" s="155" t="s">
        <v>560</v>
      </c>
      <c r="C3454" s="155" t="s">
        <v>5365</v>
      </c>
      <c r="D3454" s="155">
        <v>15000</v>
      </c>
      <c r="E3454" s="155">
        <v>15030</v>
      </c>
      <c r="F3454" s="166">
        <v>41705</v>
      </c>
      <c r="G3454" s="166">
        <v>41711</v>
      </c>
      <c r="H3454" s="157">
        <v>1</v>
      </c>
    </row>
    <row r="3455" spans="1:8" ht="15" customHeight="1" x14ac:dyDescent="0.25">
      <c r="A3455" s="155" t="s">
        <v>2030</v>
      </c>
      <c r="B3455" s="155" t="s">
        <v>3031</v>
      </c>
      <c r="C3455" s="155" t="s">
        <v>5366</v>
      </c>
      <c r="D3455" s="155">
        <v>500</v>
      </c>
      <c r="E3455" s="155">
        <v>500</v>
      </c>
      <c r="F3455" s="166">
        <v>41705</v>
      </c>
      <c r="G3455" s="166">
        <v>41712</v>
      </c>
      <c r="H3455" s="157">
        <v>1</v>
      </c>
    </row>
    <row r="3456" spans="1:8" ht="15" customHeight="1" x14ac:dyDescent="0.25">
      <c r="A3456" s="155" t="s">
        <v>2906</v>
      </c>
      <c r="B3456" s="155" t="s">
        <v>1905</v>
      </c>
      <c r="C3456" s="155" t="s">
        <v>5367</v>
      </c>
      <c r="D3456" s="155">
        <v>150</v>
      </c>
      <c r="E3456" s="155">
        <v>150</v>
      </c>
      <c r="F3456" s="166">
        <v>41705</v>
      </c>
      <c r="G3456" s="166">
        <v>41715</v>
      </c>
      <c r="H3456" s="157">
        <v>1</v>
      </c>
    </row>
    <row r="3457" spans="1:9" ht="15" customHeight="1" x14ac:dyDescent="0.25">
      <c r="A3457" s="155" t="s">
        <v>3494</v>
      </c>
      <c r="B3457" s="155" t="s">
        <v>3065</v>
      </c>
      <c r="C3457" s="155" t="s">
        <v>5368</v>
      </c>
      <c r="D3457" s="155">
        <v>50</v>
      </c>
      <c r="E3457" s="155">
        <v>50</v>
      </c>
      <c r="F3457" s="166">
        <v>41705</v>
      </c>
      <c r="G3457" s="166">
        <v>41712</v>
      </c>
      <c r="H3457" s="157">
        <v>1</v>
      </c>
    </row>
    <row r="3458" spans="1:9" ht="15" customHeight="1" x14ac:dyDescent="0.25">
      <c r="A3458" s="155" t="s">
        <v>657</v>
      </c>
      <c r="B3458" s="155" t="s">
        <v>5369</v>
      </c>
      <c r="C3458" s="155" t="s">
        <v>5370</v>
      </c>
      <c r="D3458" s="155">
        <v>25</v>
      </c>
      <c r="E3458" s="155">
        <v>25</v>
      </c>
      <c r="F3458" s="166">
        <v>41705</v>
      </c>
      <c r="G3458" s="166">
        <v>41710</v>
      </c>
      <c r="H3458" s="157">
        <v>1</v>
      </c>
    </row>
    <row r="3459" spans="1:9" ht="15" customHeight="1" x14ac:dyDescent="0.25">
      <c r="A3459" s="155" t="s">
        <v>775</v>
      </c>
      <c r="B3459" s="155" t="s">
        <v>813</v>
      </c>
      <c r="C3459" s="155" t="s">
        <v>5371</v>
      </c>
      <c r="D3459" s="155">
        <v>1000</v>
      </c>
      <c r="E3459" s="155">
        <v>1000</v>
      </c>
      <c r="F3459" s="166">
        <v>41705</v>
      </c>
      <c r="G3459" s="166">
        <v>41708</v>
      </c>
      <c r="H3459" s="157">
        <v>1</v>
      </c>
    </row>
    <row r="3460" spans="1:9" ht="15" customHeight="1" x14ac:dyDescent="0.25">
      <c r="A3460" s="155" t="s">
        <v>775</v>
      </c>
      <c r="B3460" s="155" t="s">
        <v>776</v>
      </c>
      <c r="C3460" s="155" t="s">
        <v>364</v>
      </c>
      <c r="D3460" s="155">
        <v>1000</v>
      </c>
      <c r="E3460" s="155">
        <v>1000</v>
      </c>
      <c r="F3460" s="166">
        <v>41705</v>
      </c>
      <c r="G3460" s="166">
        <v>41708</v>
      </c>
      <c r="H3460" s="157">
        <v>1</v>
      </c>
    </row>
    <row r="3461" spans="1:9" ht="15" customHeight="1" x14ac:dyDescent="0.25">
      <c r="A3461" s="155" t="s">
        <v>115</v>
      </c>
      <c r="B3461" s="155" t="s">
        <v>935</v>
      </c>
      <c r="C3461" s="155" t="s">
        <v>5372</v>
      </c>
      <c r="D3461" s="155">
        <v>15</v>
      </c>
      <c r="E3461" s="155">
        <v>15</v>
      </c>
      <c r="F3461" s="166">
        <v>41705</v>
      </c>
      <c r="G3461" s="166">
        <v>41711</v>
      </c>
      <c r="H3461" s="157">
        <v>1</v>
      </c>
    </row>
    <row r="3462" spans="1:9" ht="15" customHeight="1" x14ac:dyDescent="0.25">
      <c r="A3462" s="155" t="s">
        <v>286</v>
      </c>
      <c r="B3462" s="155" t="s">
        <v>5373</v>
      </c>
      <c r="C3462" s="155" t="s">
        <v>5374</v>
      </c>
      <c r="D3462" s="155">
        <v>25</v>
      </c>
      <c r="E3462" s="155">
        <v>25</v>
      </c>
      <c r="F3462" s="166">
        <v>41705</v>
      </c>
      <c r="G3462" s="166">
        <v>41708</v>
      </c>
      <c r="H3462" s="157">
        <v>1</v>
      </c>
    </row>
    <row r="3463" spans="1:9" ht="15" customHeight="1" x14ac:dyDescent="0.25">
      <c r="A3463" s="155" t="s">
        <v>29</v>
      </c>
      <c r="B3463" s="155" t="s">
        <v>5273</v>
      </c>
      <c r="C3463" s="155" t="s">
        <v>5375</v>
      </c>
      <c r="D3463" s="155">
        <v>10</v>
      </c>
      <c r="E3463" s="155">
        <v>10</v>
      </c>
      <c r="F3463" s="166">
        <v>41705</v>
      </c>
      <c r="G3463" s="166">
        <v>41708</v>
      </c>
      <c r="H3463" s="157">
        <v>1</v>
      </c>
    </row>
    <row r="3464" spans="1:9" ht="15" customHeight="1" x14ac:dyDescent="0.25">
      <c r="A3464" s="155" t="s">
        <v>2714</v>
      </c>
      <c r="B3464" s="155" t="s">
        <v>3988</v>
      </c>
      <c r="C3464" s="155" t="s">
        <v>5376</v>
      </c>
      <c r="D3464" s="155">
        <v>252</v>
      </c>
      <c r="E3464" s="155">
        <v>250</v>
      </c>
      <c r="F3464" s="166">
        <v>41705</v>
      </c>
      <c r="G3464" s="166">
        <v>41710</v>
      </c>
      <c r="H3464" s="157">
        <v>1</v>
      </c>
    </row>
    <row r="3465" spans="1:9" ht="15" customHeight="1" x14ac:dyDescent="0.25">
      <c r="A3465" s="155" t="s">
        <v>115</v>
      </c>
      <c r="B3465" s="155" t="s">
        <v>5377</v>
      </c>
      <c r="C3465" s="155" t="s">
        <v>5378</v>
      </c>
      <c r="D3465" s="155">
        <v>15</v>
      </c>
      <c r="E3465" s="155">
        <v>15</v>
      </c>
      <c r="F3465" s="166">
        <v>41705</v>
      </c>
      <c r="G3465" s="166">
        <v>41711</v>
      </c>
      <c r="H3465" s="157">
        <v>1</v>
      </c>
    </row>
    <row r="3466" spans="1:9" ht="15" customHeight="1" x14ac:dyDescent="0.25">
      <c r="A3466" s="155" t="s">
        <v>3303</v>
      </c>
      <c r="B3466" s="155" t="s">
        <v>4868</v>
      </c>
      <c r="C3466" s="155" t="s">
        <v>5379</v>
      </c>
      <c r="D3466" s="155">
        <v>1</v>
      </c>
      <c r="E3466" s="155">
        <v>1</v>
      </c>
      <c r="F3466" s="166">
        <v>41708</v>
      </c>
      <c r="G3466" s="166">
        <v>41710</v>
      </c>
      <c r="H3466" s="157">
        <v>1</v>
      </c>
    </row>
    <row r="3467" spans="1:9" ht="15" customHeight="1" x14ac:dyDescent="0.25">
      <c r="A3467" s="155" t="s">
        <v>3303</v>
      </c>
      <c r="B3467" s="155" t="s">
        <v>4971</v>
      </c>
      <c r="C3467" s="155" t="s">
        <v>4972</v>
      </c>
      <c r="D3467" s="155">
        <v>2</v>
      </c>
      <c r="E3467" s="155">
        <v>2</v>
      </c>
      <c r="F3467" s="166">
        <v>41708</v>
      </c>
      <c r="G3467" s="166">
        <v>41710</v>
      </c>
      <c r="H3467" s="157">
        <v>1</v>
      </c>
      <c r="I3467" s="192" t="s">
        <v>1524</v>
      </c>
    </row>
    <row r="3468" spans="1:9" ht="15" customHeight="1" x14ac:dyDescent="0.25">
      <c r="A3468" s="155" t="s">
        <v>820</v>
      </c>
      <c r="B3468" s="155" t="s">
        <v>3769</v>
      </c>
      <c r="C3468" s="155" t="s">
        <v>5380</v>
      </c>
      <c r="D3468" s="155">
        <v>100</v>
      </c>
      <c r="E3468" s="155">
        <v>100</v>
      </c>
      <c r="F3468" s="166">
        <v>41710</v>
      </c>
      <c r="G3468" s="166">
        <v>41719</v>
      </c>
      <c r="H3468" s="157">
        <v>1</v>
      </c>
    </row>
    <row r="3469" spans="1:9" ht="15" customHeight="1" x14ac:dyDescent="0.25">
      <c r="A3469" s="155" t="s">
        <v>42</v>
      </c>
      <c r="B3469" s="155" t="s">
        <v>1321</v>
      </c>
      <c r="C3469" s="155" t="s">
        <v>5382</v>
      </c>
      <c r="D3469" s="155">
        <v>300</v>
      </c>
      <c r="E3469" s="155">
        <v>300</v>
      </c>
      <c r="F3469" s="166">
        <v>41708</v>
      </c>
      <c r="G3469" s="166">
        <v>41712</v>
      </c>
      <c r="H3469" s="157">
        <v>1</v>
      </c>
    </row>
    <row r="3470" spans="1:9" ht="15" customHeight="1" x14ac:dyDescent="0.25">
      <c r="A3470" s="155" t="s">
        <v>42</v>
      </c>
      <c r="B3470" s="155" t="s">
        <v>1321</v>
      </c>
      <c r="C3470" s="155" t="s">
        <v>5381</v>
      </c>
      <c r="D3470" s="155">
        <v>75</v>
      </c>
      <c r="E3470" s="155">
        <v>75</v>
      </c>
      <c r="F3470" s="166">
        <v>41708</v>
      </c>
      <c r="G3470" s="166">
        <v>41712</v>
      </c>
      <c r="H3470" s="157">
        <v>1</v>
      </c>
    </row>
    <row r="3471" spans="1:9" ht="15" customHeight="1" x14ac:dyDescent="0.25">
      <c r="A3471" s="155" t="s">
        <v>242</v>
      </c>
      <c r="B3471" s="155" t="s">
        <v>557</v>
      </c>
      <c r="C3471" s="155" t="s">
        <v>5383</v>
      </c>
      <c r="D3471" s="155">
        <v>250</v>
      </c>
      <c r="E3471" s="155">
        <v>250</v>
      </c>
      <c r="F3471" s="166">
        <v>41708</v>
      </c>
      <c r="G3471" s="166">
        <v>41710</v>
      </c>
      <c r="H3471" s="157">
        <v>1</v>
      </c>
    </row>
    <row r="3472" spans="1:9" ht="15" customHeight="1" x14ac:dyDescent="0.25">
      <c r="A3472" s="155" t="s">
        <v>820</v>
      </c>
      <c r="B3472" s="155" t="s">
        <v>101</v>
      </c>
      <c r="C3472" s="155" t="s">
        <v>5386</v>
      </c>
      <c r="D3472" s="155">
        <v>200</v>
      </c>
      <c r="E3472" s="155">
        <v>200</v>
      </c>
      <c r="F3472" s="166">
        <v>41709</v>
      </c>
      <c r="G3472" s="166">
        <v>41718</v>
      </c>
      <c r="H3472" s="157">
        <v>1</v>
      </c>
    </row>
    <row r="3473" spans="1:9" ht="15" customHeight="1" x14ac:dyDescent="0.25">
      <c r="A3473" s="155" t="s">
        <v>4728</v>
      </c>
      <c r="B3473" s="155" t="s">
        <v>5387</v>
      </c>
      <c r="C3473" s="155" t="s">
        <v>5388</v>
      </c>
      <c r="D3473" s="155">
        <v>450</v>
      </c>
      <c r="E3473" s="155">
        <v>50</v>
      </c>
      <c r="F3473" s="166">
        <v>41709</v>
      </c>
      <c r="G3473" s="166">
        <v>41722</v>
      </c>
      <c r="H3473" s="157">
        <v>1</v>
      </c>
    </row>
    <row r="3474" spans="1:9" ht="15" customHeight="1" x14ac:dyDescent="0.25">
      <c r="A3474" s="155" t="s">
        <v>4728</v>
      </c>
      <c r="B3474" s="155" t="s">
        <v>5389</v>
      </c>
      <c r="C3474" s="155" t="s">
        <v>27</v>
      </c>
      <c r="D3474" s="155">
        <v>50</v>
      </c>
      <c r="E3474" s="155">
        <v>50</v>
      </c>
      <c r="F3474" s="166">
        <v>41709</v>
      </c>
      <c r="G3474" s="166">
        <v>41722</v>
      </c>
      <c r="H3474" s="157">
        <v>1</v>
      </c>
    </row>
    <row r="3475" spans="1:9" ht="15" customHeight="1" x14ac:dyDescent="0.25">
      <c r="A3475" s="155" t="s">
        <v>4728</v>
      </c>
      <c r="B3475" s="155" t="s">
        <v>5390</v>
      </c>
      <c r="C3475" s="155" t="s">
        <v>3218</v>
      </c>
      <c r="D3475" s="155">
        <v>50</v>
      </c>
      <c r="E3475" s="155">
        <v>50</v>
      </c>
      <c r="F3475" s="166">
        <v>41709</v>
      </c>
      <c r="G3475" s="166">
        <v>41722</v>
      </c>
      <c r="H3475" s="157">
        <v>1</v>
      </c>
    </row>
    <row r="3476" spans="1:9" ht="15" customHeight="1" x14ac:dyDescent="0.25">
      <c r="A3476" s="155" t="s">
        <v>42</v>
      </c>
      <c r="B3476" s="155" t="s">
        <v>202</v>
      </c>
      <c r="C3476" s="155" t="s">
        <v>5391</v>
      </c>
      <c r="D3476" s="155">
        <v>300</v>
      </c>
      <c r="E3476" s="155">
        <v>300</v>
      </c>
      <c r="F3476" s="166">
        <v>41709</v>
      </c>
      <c r="G3476" s="166">
        <v>41712</v>
      </c>
      <c r="H3476" s="157">
        <v>1</v>
      </c>
    </row>
    <row r="3477" spans="1:9" ht="15" customHeight="1" x14ac:dyDescent="0.25">
      <c r="A3477" s="155" t="s">
        <v>5050</v>
      </c>
      <c r="B3477" s="155" t="s">
        <v>5393</v>
      </c>
      <c r="C3477" s="155" t="s">
        <v>5394</v>
      </c>
      <c r="D3477" s="155">
        <v>100</v>
      </c>
      <c r="E3477" s="155">
        <v>100</v>
      </c>
      <c r="F3477" s="166">
        <v>41709</v>
      </c>
      <c r="G3477" s="166">
        <v>41712</v>
      </c>
      <c r="H3477" s="157">
        <v>1</v>
      </c>
    </row>
    <row r="3478" spans="1:9" ht="15" customHeight="1" x14ac:dyDescent="0.25">
      <c r="A3478" s="155" t="s">
        <v>115</v>
      </c>
      <c r="B3478" s="155" t="s">
        <v>3112</v>
      </c>
      <c r="C3478" s="155" t="s">
        <v>5395</v>
      </c>
      <c r="D3478" s="155">
        <v>6</v>
      </c>
      <c r="E3478" s="155">
        <v>6</v>
      </c>
      <c r="F3478" s="166">
        <v>41710</v>
      </c>
      <c r="G3478" s="166">
        <v>41710</v>
      </c>
      <c r="H3478" s="157">
        <v>1</v>
      </c>
    </row>
    <row r="3479" spans="1:9" ht="15" customHeight="1" x14ac:dyDescent="0.25">
      <c r="A3479" s="155" t="s">
        <v>71</v>
      </c>
      <c r="B3479" s="155" t="s">
        <v>1550</v>
      </c>
      <c r="C3479" s="155" t="s">
        <v>5396</v>
      </c>
      <c r="D3479" s="155">
        <v>5</v>
      </c>
      <c r="E3479" s="155">
        <v>5</v>
      </c>
      <c r="F3479" s="166">
        <v>41710</v>
      </c>
      <c r="G3479" s="166">
        <v>41715</v>
      </c>
      <c r="H3479" s="157">
        <v>1</v>
      </c>
    </row>
    <row r="3480" spans="1:9" ht="15" customHeight="1" x14ac:dyDescent="0.25">
      <c r="A3480" s="155" t="s">
        <v>7058</v>
      </c>
      <c r="B3480" s="155" t="s">
        <v>5397</v>
      </c>
      <c r="C3480" s="155" t="s">
        <v>5398</v>
      </c>
      <c r="D3480" s="155">
        <v>25</v>
      </c>
      <c r="E3480" s="155">
        <v>25</v>
      </c>
      <c r="F3480" s="166">
        <v>41710</v>
      </c>
      <c r="G3480" s="166">
        <v>41712</v>
      </c>
      <c r="H3480" s="157">
        <v>1</v>
      </c>
    </row>
    <row r="3481" spans="1:9" ht="15" customHeight="1" x14ac:dyDescent="0.25">
      <c r="A3481" s="155" t="s">
        <v>261</v>
      </c>
      <c r="B3481" s="155" t="s">
        <v>2952</v>
      </c>
      <c r="C3481" s="155" t="s">
        <v>5399</v>
      </c>
      <c r="D3481" s="155">
        <v>25</v>
      </c>
      <c r="E3481" s="155">
        <v>25</v>
      </c>
      <c r="F3481" s="166">
        <v>41710</v>
      </c>
      <c r="G3481" s="166">
        <v>41715</v>
      </c>
      <c r="H3481" s="157">
        <v>1</v>
      </c>
    </row>
    <row r="3482" spans="1:9" ht="15" customHeight="1" x14ac:dyDescent="0.25">
      <c r="A3482" s="155" t="s">
        <v>820</v>
      </c>
      <c r="B3482" s="155" t="s">
        <v>99</v>
      </c>
      <c r="C3482" s="155" t="s">
        <v>5400</v>
      </c>
      <c r="D3482" s="155">
        <v>200</v>
      </c>
      <c r="E3482" s="155">
        <v>200</v>
      </c>
      <c r="F3482" s="166">
        <v>41710</v>
      </c>
      <c r="G3482" s="166">
        <v>41726</v>
      </c>
      <c r="H3482" s="157">
        <v>1</v>
      </c>
    </row>
    <row r="3483" spans="1:9" ht="15" customHeight="1" x14ac:dyDescent="0.25">
      <c r="A3483" s="155" t="s">
        <v>820</v>
      </c>
      <c r="B3483" s="155" t="s">
        <v>439</v>
      </c>
      <c r="C3483" s="155" t="s">
        <v>5401</v>
      </c>
      <c r="D3483" s="155">
        <v>500</v>
      </c>
      <c r="E3483" s="155">
        <v>500</v>
      </c>
      <c r="F3483" s="166">
        <v>41710</v>
      </c>
      <c r="G3483" s="166">
        <v>41718</v>
      </c>
      <c r="H3483" s="157">
        <v>1</v>
      </c>
    </row>
    <row r="3484" spans="1:9" ht="15" customHeight="1" x14ac:dyDescent="0.25">
      <c r="A3484" s="155" t="s">
        <v>71</v>
      </c>
      <c r="B3484" s="155" t="s">
        <v>154</v>
      </c>
      <c r="C3484" s="155" t="s">
        <v>5404</v>
      </c>
      <c r="D3484" s="155">
        <v>5</v>
      </c>
      <c r="E3484" s="155">
        <v>5</v>
      </c>
      <c r="F3484" s="166">
        <v>41711</v>
      </c>
      <c r="G3484" s="166">
        <v>41715</v>
      </c>
      <c r="H3484" s="157">
        <v>1</v>
      </c>
    </row>
    <row r="3485" spans="1:9" ht="15" customHeight="1" x14ac:dyDescent="0.25">
      <c r="A3485" s="155" t="s">
        <v>261</v>
      </c>
      <c r="B3485" s="155" t="s">
        <v>5204</v>
      </c>
      <c r="C3485" s="155" t="s">
        <v>5405</v>
      </c>
      <c r="D3485" s="155">
        <v>20</v>
      </c>
      <c r="E3485" s="155">
        <v>20</v>
      </c>
      <c r="F3485" s="166">
        <v>41711</v>
      </c>
      <c r="G3485" s="166">
        <v>41722</v>
      </c>
      <c r="H3485" s="157">
        <v>1</v>
      </c>
    </row>
    <row r="3486" spans="1:9" ht="15" customHeight="1" x14ac:dyDescent="0.25">
      <c r="A3486" s="155" t="s">
        <v>286</v>
      </c>
      <c r="B3486" s="155" t="s">
        <v>5406</v>
      </c>
      <c r="C3486" s="155" t="s">
        <v>5407</v>
      </c>
      <c r="D3486" s="155">
        <v>25</v>
      </c>
      <c r="E3486" s="155">
        <v>25</v>
      </c>
      <c r="F3486" s="166">
        <v>41711</v>
      </c>
      <c r="G3486" s="166">
        <v>41712</v>
      </c>
      <c r="H3486" s="157">
        <v>1</v>
      </c>
    </row>
    <row r="3487" spans="1:9" ht="15" customHeight="1" x14ac:dyDescent="0.25">
      <c r="A3487" s="155" t="s">
        <v>4011</v>
      </c>
      <c r="B3487" s="155" t="s">
        <v>5408</v>
      </c>
      <c r="C3487" s="155" t="s">
        <v>5409</v>
      </c>
      <c r="D3487" s="155">
        <v>25</v>
      </c>
      <c r="E3487" s="155">
        <v>25</v>
      </c>
      <c r="F3487" s="166">
        <v>41711</v>
      </c>
      <c r="G3487" s="166">
        <v>41712</v>
      </c>
      <c r="H3487" s="157">
        <v>1</v>
      </c>
    </row>
    <row r="3488" spans="1:9" ht="15" customHeight="1" x14ac:dyDescent="0.25">
      <c r="A3488" s="155" t="s">
        <v>173</v>
      </c>
      <c r="B3488" s="155" t="s">
        <v>1170</v>
      </c>
      <c r="C3488" s="155" t="s">
        <v>5300</v>
      </c>
      <c r="D3488" s="155">
        <v>102</v>
      </c>
      <c r="E3488" s="155">
        <v>6</v>
      </c>
      <c r="F3488" s="166">
        <v>41711</v>
      </c>
      <c r="G3488" s="166">
        <v>41716</v>
      </c>
      <c r="H3488" s="157">
        <v>1</v>
      </c>
      <c r="I3488" s="192" t="s">
        <v>5410</v>
      </c>
    </row>
    <row r="3489" spans="1:9" ht="15" customHeight="1" x14ac:dyDescent="0.25">
      <c r="A3489" s="155" t="s">
        <v>71</v>
      </c>
      <c r="B3489" s="155" t="s">
        <v>1550</v>
      </c>
      <c r="C3489" s="155" t="s">
        <v>5411</v>
      </c>
      <c r="D3489" s="155">
        <v>5</v>
      </c>
      <c r="E3489" s="155">
        <v>5</v>
      </c>
      <c r="F3489" s="166">
        <v>41711</v>
      </c>
      <c r="G3489" s="166">
        <v>41715</v>
      </c>
      <c r="H3489" s="157">
        <v>1</v>
      </c>
    </row>
    <row r="3490" spans="1:9" ht="15" customHeight="1" x14ac:dyDescent="0.25">
      <c r="A3490" s="155" t="s">
        <v>911</v>
      </c>
      <c r="B3490" s="155" t="s">
        <v>912</v>
      </c>
      <c r="C3490" s="155" t="s">
        <v>5412</v>
      </c>
      <c r="D3490" s="155">
        <v>500</v>
      </c>
      <c r="E3490" s="155">
        <v>500</v>
      </c>
      <c r="F3490" s="166">
        <v>41711</v>
      </c>
      <c r="G3490" s="166">
        <v>41715</v>
      </c>
      <c r="H3490" s="157">
        <v>1</v>
      </c>
    </row>
    <row r="3491" spans="1:9" ht="15" customHeight="1" x14ac:dyDescent="0.25">
      <c r="A3491" s="155" t="s">
        <v>820</v>
      </c>
      <c r="B3491" s="155" t="s">
        <v>426</v>
      </c>
      <c r="C3491" s="155" t="s">
        <v>5413</v>
      </c>
      <c r="D3491" s="155">
        <v>500</v>
      </c>
      <c r="E3491" s="155">
        <v>400</v>
      </c>
      <c r="F3491" s="166">
        <v>41711</v>
      </c>
      <c r="G3491" s="166">
        <v>41718</v>
      </c>
      <c r="H3491" s="157">
        <v>1</v>
      </c>
    </row>
    <row r="3492" spans="1:9" ht="15" customHeight="1" x14ac:dyDescent="0.25">
      <c r="A3492" s="155" t="s">
        <v>5414</v>
      </c>
      <c r="B3492" s="155" t="s">
        <v>740</v>
      </c>
      <c r="C3492" s="155" t="s">
        <v>5415</v>
      </c>
      <c r="D3492" s="155">
        <v>30</v>
      </c>
      <c r="E3492" s="155">
        <v>30</v>
      </c>
      <c r="F3492" s="166">
        <v>41711</v>
      </c>
      <c r="G3492" s="166">
        <v>41717</v>
      </c>
      <c r="H3492" s="157">
        <v>1</v>
      </c>
    </row>
    <row r="3493" spans="1:9" ht="15" customHeight="1" x14ac:dyDescent="0.25">
      <c r="A3493" s="155" t="s">
        <v>4735</v>
      </c>
      <c r="B3493" s="155" t="s">
        <v>5416</v>
      </c>
      <c r="C3493" s="155" t="s">
        <v>5418</v>
      </c>
      <c r="D3493" s="155">
        <v>25</v>
      </c>
      <c r="E3493" s="155">
        <v>25</v>
      </c>
      <c r="F3493" s="166">
        <v>41712</v>
      </c>
      <c r="G3493" s="166">
        <v>41712</v>
      </c>
      <c r="H3493" s="157">
        <v>1</v>
      </c>
      <c r="I3493" s="192" t="s">
        <v>2151</v>
      </c>
    </row>
    <row r="3494" spans="1:9" ht="15" customHeight="1" x14ac:dyDescent="0.25">
      <c r="A3494" s="155" t="s">
        <v>4735</v>
      </c>
      <c r="B3494" s="155" t="s">
        <v>5417</v>
      </c>
      <c r="C3494" s="155" t="s">
        <v>364</v>
      </c>
      <c r="D3494" s="155">
        <v>15</v>
      </c>
      <c r="E3494" s="155">
        <v>15</v>
      </c>
      <c r="F3494" s="166">
        <v>41712</v>
      </c>
      <c r="G3494" s="166">
        <v>41712</v>
      </c>
      <c r="H3494" s="157">
        <v>1</v>
      </c>
      <c r="I3494" s="192" t="s">
        <v>2151</v>
      </c>
    </row>
    <row r="3495" spans="1:9" ht="15" customHeight="1" x14ac:dyDescent="0.25">
      <c r="A3495" s="155" t="s">
        <v>520</v>
      </c>
      <c r="B3495" s="155" t="s">
        <v>5026</v>
      </c>
      <c r="C3495" s="155" t="s">
        <v>5419</v>
      </c>
      <c r="D3495" s="155">
        <v>350</v>
      </c>
      <c r="E3495" s="155">
        <v>350</v>
      </c>
      <c r="F3495" s="166">
        <v>41712</v>
      </c>
      <c r="G3495" s="166" t="s">
        <v>829</v>
      </c>
      <c r="H3495" s="157">
        <v>1</v>
      </c>
    </row>
    <row r="3496" spans="1:9" ht="15" customHeight="1" x14ac:dyDescent="0.25">
      <c r="A3496" s="155" t="s">
        <v>2714</v>
      </c>
      <c r="B3496" s="155" t="s">
        <v>5420</v>
      </c>
      <c r="C3496" s="155" t="s">
        <v>5421</v>
      </c>
      <c r="D3496" s="155">
        <v>25</v>
      </c>
      <c r="E3496" s="155">
        <v>25</v>
      </c>
      <c r="F3496" s="166">
        <v>41712</v>
      </c>
      <c r="G3496" s="166">
        <v>41712</v>
      </c>
      <c r="H3496" s="157">
        <v>1</v>
      </c>
    </row>
    <row r="3497" spans="1:9" ht="15" customHeight="1" x14ac:dyDescent="0.25">
      <c r="A3497" s="155" t="s">
        <v>1536</v>
      </c>
      <c r="B3497" s="155" t="s">
        <v>3276</v>
      </c>
      <c r="C3497" s="155" t="s">
        <v>5422</v>
      </c>
      <c r="D3497" s="155">
        <v>10</v>
      </c>
      <c r="E3497" s="155">
        <v>10</v>
      </c>
      <c r="F3497" s="166">
        <v>41712</v>
      </c>
      <c r="G3497" s="166">
        <v>41715</v>
      </c>
      <c r="H3497" s="157">
        <v>1</v>
      </c>
    </row>
    <row r="3498" spans="1:9" ht="15" customHeight="1" x14ac:dyDescent="0.25">
      <c r="A3498" s="155" t="s">
        <v>748</v>
      </c>
      <c r="B3498" s="155" t="s">
        <v>3503</v>
      </c>
      <c r="C3498" s="155" t="s">
        <v>5423</v>
      </c>
      <c r="D3498" s="155">
        <v>15</v>
      </c>
      <c r="E3498" s="155">
        <v>15</v>
      </c>
      <c r="F3498" s="166">
        <v>41712</v>
      </c>
      <c r="G3498" s="166">
        <v>41716</v>
      </c>
      <c r="H3498" s="157">
        <v>1</v>
      </c>
    </row>
    <row r="3499" spans="1:9" ht="15" customHeight="1" x14ac:dyDescent="0.25">
      <c r="A3499" s="155" t="s">
        <v>5424</v>
      </c>
      <c r="B3499" s="155" t="s">
        <v>1241</v>
      </c>
      <c r="C3499" s="155" t="s">
        <v>5425</v>
      </c>
      <c r="D3499" s="155">
        <v>150</v>
      </c>
      <c r="E3499" s="155">
        <v>150</v>
      </c>
      <c r="F3499" s="166">
        <v>41712</v>
      </c>
      <c r="G3499" s="166">
        <v>41716</v>
      </c>
      <c r="H3499" s="157">
        <v>1</v>
      </c>
    </row>
    <row r="3500" spans="1:9" ht="15" customHeight="1" x14ac:dyDescent="0.25">
      <c r="A3500" s="155" t="s">
        <v>5424</v>
      </c>
      <c r="B3500" s="155" t="s">
        <v>463</v>
      </c>
      <c r="C3500" s="155" t="s">
        <v>316</v>
      </c>
      <c r="D3500" s="155">
        <v>75</v>
      </c>
      <c r="E3500" s="155">
        <v>75</v>
      </c>
      <c r="F3500" s="166">
        <v>41712</v>
      </c>
      <c r="G3500" s="166">
        <v>41688</v>
      </c>
      <c r="H3500" s="157">
        <v>1</v>
      </c>
    </row>
    <row r="3501" spans="1:9" ht="15" customHeight="1" x14ac:dyDescent="0.25">
      <c r="A3501" s="155" t="s">
        <v>227</v>
      </c>
      <c r="B3501" s="155" t="s">
        <v>2086</v>
      </c>
      <c r="C3501" s="155" t="s">
        <v>5426</v>
      </c>
      <c r="D3501" s="155">
        <v>200</v>
      </c>
      <c r="E3501" s="155">
        <v>200</v>
      </c>
      <c r="F3501" s="166">
        <v>41712</v>
      </c>
      <c r="G3501" s="166">
        <v>41716</v>
      </c>
      <c r="H3501" s="157">
        <v>1</v>
      </c>
    </row>
    <row r="3502" spans="1:9" ht="15" customHeight="1" x14ac:dyDescent="0.25">
      <c r="A3502" s="155" t="s">
        <v>115</v>
      </c>
      <c r="B3502" s="155" t="s">
        <v>994</v>
      </c>
      <c r="C3502" s="155" t="s">
        <v>5427</v>
      </c>
      <c r="D3502" s="155">
        <v>15</v>
      </c>
      <c r="E3502" s="155">
        <v>15</v>
      </c>
      <c r="F3502" s="166">
        <v>41712</v>
      </c>
      <c r="G3502" s="166">
        <v>41716</v>
      </c>
      <c r="H3502" s="157">
        <v>1</v>
      </c>
    </row>
    <row r="3503" spans="1:9" ht="15" customHeight="1" x14ac:dyDescent="0.25">
      <c r="A3503" s="155" t="s">
        <v>286</v>
      </c>
      <c r="B3503" s="155" t="s">
        <v>3002</v>
      </c>
      <c r="C3503" s="155" t="s">
        <v>5428</v>
      </c>
      <c r="D3503" s="155">
        <v>100</v>
      </c>
      <c r="E3503" s="155">
        <v>100</v>
      </c>
      <c r="F3503" s="166">
        <v>41715</v>
      </c>
      <c r="G3503" s="166">
        <v>41718</v>
      </c>
      <c r="H3503" s="157">
        <v>1</v>
      </c>
    </row>
    <row r="3504" spans="1:9" ht="15" customHeight="1" x14ac:dyDescent="0.25">
      <c r="A3504" s="155" t="s">
        <v>71</v>
      </c>
      <c r="B3504" s="155" t="s">
        <v>154</v>
      </c>
      <c r="C3504" s="155" t="s">
        <v>5429</v>
      </c>
      <c r="D3504" s="155">
        <v>5</v>
      </c>
      <c r="E3504" s="155">
        <v>5</v>
      </c>
      <c r="F3504" s="166">
        <v>41715</v>
      </c>
      <c r="G3504" s="166">
        <v>41718</v>
      </c>
      <c r="H3504" s="157">
        <v>1</v>
      </c>
    </row>
    <row r="3505" spans="1:9" ht="15" customHeight="1" x14ac:dyDescent="0.25">
      <c r="A3505" s="155" t="s">
        <v>145</v>
      </c>
      <c r="B3505" s="155" t="s">
        <v>206</v>
      </c>
      <c r="C3505" s="155" t="s">
        <v>5430</v>
      </c>
      <c r="D3505" s="155">
        <v>200</v>
      </c>
      <c r="E3505" s="155">
        <v>200</v>
      </c>
      <c r="F3505" s="166">
        <v>41716</v>
      </c>
      <c r="G3505" s="166">
        <v>41719</v>
      </c>
      <c r="H3505" s="157">
        <v>1</v>
      </c>
    </row>
    <row r="3506" spans="1:9" ht="15" customHeight="1" x14ac:dyDescent="0.25">
      <c r="A3506" s="155" t="s">
        <v>509</v>
      </c>
      <c r="B3506" s="155" t="s">
        <v>3455</v>
      </c>
      <c r="C3506" s="155" t="s">
        <v>5431</v>
      </c>
      <c r="D3506" s="155">
        <v>80</v>
      </c>
      <c r="E3506" s="155">
        <v>80</v>
      </c>
      <c r="F3506" s="166">
        <v>41716</v>
      </c>
      <c r="G3506" s="166">
        <v>41718</v>
      </c>
      <c r="H3506" s="157">
        <v>1</v>
      </c>
    </row>
    <row r="3507" spans="1:9" ht="15" customHeight="1" x14ac:dyDescent="0.25">
      <c r="A3507" s="155" t="s">
        <v>5432</v>
      </c>
      <c r="B3507" s="155" t="s">
        <v>5433</v>
      </c>
      <c r="C3507" s="155" t="s">
        <v>5434</v>
      </c>
      <c r="D3507" s="155">
        <v>50</v>
      </c>
      <c r="E3507" s="155">
        <v>50</v>
      </c>
      <c r="F3507" s="166">
        <v>41716</v>
      </c>
      <c r="G3507" s="166">
        <v>41722</v>
      </c>
      <c r="H3507" s="157">
        <v>1</v>
      </c>
    </row>
    <row r="3508" spans="1:9" ht="15" customHeight="1" x14ac:dyDescent="0.25">
      <c r="A3508" s="155" t="s">
        <v>820</v>
      </c>
      <c r="B3508" s="155" t="s">
        <v>426</v>
      </c>
      <c r="C3508" s="155" t="s">
        <v>5413</v>
      </c>
      <c r="D3508" s="155">
        <v>500</v>
      </c>
      <c r="E3508" s="155">
        <v>100</v>
      </c>
      <c r="F3508" s="166">
        <v>41716</v>
      </c>
      <c r="G3508" s="166">
        <v>41699</v>
      </c>
      <c r="H3508" s="157">
        <v>1</v>
      </c>
      <c r="I3508" s="192" t="s">
        <v>5435</v>
      </c>
    </row>
    <row r="3509" spans="1:9" ht="15" customHeight="1" x14ac:dyDescent="0.25">
      <c r="A3509" s="155" t="s">
        <v>78</v>
      </c>
      <c r="B3509" s="155" t="s">
        <v>3533</v>
      </c>
      <c r="C3509" s="155" t="s">
        <v>5436</v>
      </c>
      <c r="D3509" s="155">
        <v>64</v>
      </c>
      <c r="E3509" s="155">
        <v>62</v>
      </c>
      <c r="F3509" s="166">
        <v>41716</v>
      </c>
      <c r="G3509" s="166">
        <v>41719</v>
      </c>
      <c r="H3509" s="157">
        <v>1</v>
      </c>
      <c r="I3509" s="192" t="s">
        <v>5437</v>
      </c>
    </row>
    <row r="3510" spans="1:9" ht="15" customHeight="1" x14ac:dyDescent="0.25">
      <c r="A3510" s="155" t="s">
        <v>78</v>
      </c>
      <c r="B3510" s="155" t="s">
        <v>5438</v>
      </c>
      <c r="C3510" s="155" t="s">
        <v>5439</v>
      </c>
      <c r="D3510" s="155">
        <v>2</v>
      </c>
      <c r="E3510" s="155">
        <v>2</v>
      </c>
      <c r="F3510" s="166">
        <v>41716</v>
      </c>
      <c r="G3510" s="166">
        <v>41719</v>
      </c>
      <c r="H3510" s="157">
        <v>1</v>
      </c>
    </row>
    <row r="3511" spans="1:9" ht="15" customHeight="1" x14ac:dyDescent="0.25">
      <c r="A3511" s="155" t="s">
        <v>6965</v>
      </c>
      <c r="B3511" s="155" t="s">
        <v>5440</v>
      </c>
      <c r="C3511" s="155" t="s">
        <v>5441</v>
      </c>
      <c r="D3511" s="155">
        <v>10</v>
      </c>
      <c r="E3511" s="155">
        <v>10</v>
      </c>
      <c r="F3511" s="166">
        <v>41716</v>
      </c>
      <c r="G3511" s="166">
        <v>41722</v>
      </c>
      <c r="H3511" s="157">
        <v>1</v>
      </c>
    </row>
    <row r="3512" spans="1:9" ht="15" customHeight="1" x14ac:dyDescent="0.25">
      <c r="A3512" s="155" t="s">
        <v>5444</v>
      </c>
      <c r="B3512" s="155" t="s">
        <v>5445</v>
      </c>
      <c r="C3512" s="155" t="s">
        <v>5446</v>
      </c>
      <c r="D3512" s="155">
        <v>8</v>
      </c>
      <c r="E3512" s="155">
        <v>8</v>
      </c>
      <c r="F3512" s="166">
        <v>41716</v>
      </c>
      <c r="G3512" s="166">
        <v>41717</v>
      </c>
      <c r="H3512" s="157">
        <v>1</v>
      </c>
    </row>
    <row r="3513" spans="1:9" ht="15" customHeight="1" x14ac:dyDescent="0.25">
      <c r="A3513" s="155" t="s">
        <v>230</v>
      </c>
      <c r="B3513" s="155" t="s">
        <v>471</v>
      </c>
      <c r="C3513" s="155" t="s">
        <v>5447</v>
      </c>
      <c r="D3513" s="155">
        <v>100</v>
      </c>
      <c r="E3513" s="155">
        <v>100</v>
      </c>
      <c r="F3513" s="166">
        <v>41717</v>
      </c>
      <c r="G3513" s="166">
        <v>41726</v>
      </c>
      <c r="H3513" s="157">
        <v>1</v>
      </c>
    </row>
    <row r="3514" spans="1:9" ht="15" customHeight="1" x14ac:dyDescent="0.25">
      <c r="A3514" s="155" t="s">
        <v>230</v>
      </c>
      <c r="B3514" s="155" t="s">
        <v>2024</v>
      </c>
      <c r="C3514" s="155" t="s">
        <v>5448</v>
      </c>
      <c r="D3514" s="155">
        <v>25</v>
      </c>
      <c r="E3514" s="155">
        <v>25</v>
      </c>
      <c r="F3514" s="166">
        <v>41717</v>
      </c>
      <c r="G3514" s="166">
        <v>41730</v>
      </c>
      <c r="H3514" s="157">
        <v>1</v>
      </c>
    </row>
    <row r="3515" spans="1:9" ht="15" customHeight="1" x14ac:dyDescent="0.25">
      <c r="A3515" s="155" t="s">
        <v>3430</v>
      </c>
      <c r="B3515" s="155" t="s">
        <v>272</v>
      </c>
      <c r="C3515" s="155" t="s">
        <v>5449</v>
      </c>
      <c r="D3515" s="155">
        <v>1</v>
      </c>
      <c r="E3515" s="155">
        <v>1</v>
      </c>
      <c r="F3515" s="166">
        <v>41717</v>
      </c>
      <c r="G3515" s="166">
        <v>41719</v>
      </c>
      <c r="H3515" s="157">
        <v>1</v>
      </c>
    </row>
    <row r="3516" spans="1:9" ht="15" customHeight="1" x14ac:dyDescent="0.25">
      <c r="A3516" s="155" t="s">
        <v>5450</v>
      </c>
      <c r="B3516" s="155" t="s">
        <v>5451</v>
      </c>
      <c r="C3516" s="155" t="s">
        <v>5452</v>
      </c>
      <c r="D3516" s="155">
        <v>8</v>
      </c>
      <c r="E3516" s="155">
        <v>8</v>
      </c>
      <c r="F3516" s="166">
        <v>41717</v>
      </c>
      <c r="G3516" s="166">
        <v>41722</v>
      </c>
      <c r="H3516" s="157">
        <v>1</v>
      </c>
    </row>
    <row r="3517" spans="1:9" ht="15" customHeight="1" x14ac:dyDescent="0.25">
      <c r="A3517" s="155" t="s">
        <v>173</v>
      </c>
      <c r="B3517" s="155" t="s">
        <v>5453</v>
      </c>
      <c r="C3517" s="155" t="s">
        <v>5454</v>
      </c>
      <c r="D3517" s="155">
        <v>500</v>
      </c>
      <c r="E3517" s="155">
        <v>500</v>
      </c>
      <c r="F3517" s="166">
        <v>41717</v>
      </c>
      <c r="G3517" s="166">
        <v>41723</v>
      </c>
      <c r="H3517" s="157">
        <v>1</v>
      </c>
    </row>
    <row r="3518" spans="1:9" ht="15" customHeight="1" x14ac:dyDescent="0.25">
      <c r="A3518" s="155" t="s">
        <v>261</v>
      </c>
      <c r="B3518" s="155" t="s">
        <v>1696</v>
      </c>
      <c r="C3518" s="155" t="s">
        <v>5455</v>
      </c>
      <c r="D3518" s="155">
        <v>1</v>
      </c>
      <c r="E3518" s="155">
        <v>1</v>
      </c>
      <c r="F3518" s="166">
        <v>41718</v>
      </c>
      <c r="G3518" s="166">
        <v>41724</v>
      </c>
      <c r="H3518" s="157">
        <v>1</v>
      </c>
    </row>
    <row r="3519" spans="1:9" ht="15" customHeight="1" x14ac:dyDescent="0.25">
      <c r="A3519" s="155" t="s">
        <v>261</v>
      </c>
      <c r="B3519" s="155" t="s">
        <v>3977</v>
      </c>
      <c r="C3519" s="155" t="s">
        <v>5456</v>
      </c>
      <c r="D3519" s="155">
        <v>1</v>
      </c>
      <c r="E3519" s="155">
        <v>1</v>
      </c>
      <c r="F3519" s="166">
        <v>41718</v>
      </c>
      <c r="G3519" s="166">
        <v>41729</v>
      </c>
      <c r="H3519" s="157">
        <v>1</v>
      </c>
    </row>
    <row r="3520" spans="1:9" ht="15" customHeight="1" x14ac:dyDescent="0.25">
      <c r="A3520" s="155" t="s">
        <v>78</v>
      </c>
      <c r="B3520" s="155" t="s">
        <v>79</v>
      </c>
      <c r="C3520" s="155" t="s">
        <v>5457</v>
      </c>
      <c r="D3520" s="155">
        <v>10</v>
      </c>
      <c r="E3520" s="155">
        <v>10</v>
      </c>
      <c r="F3520" s="166">
        <v>41718</v>
      </c>
      <c r="G3520" s="166">
        <v>41719</v>
      </c>
      <c r="H3520" s="157">
        <v>1</v>
      </c>
    </row>
    <row r="3521" spans="1:9" ht="15" customHeight="1" x14ac:dyDescent="0.25">
      <c r="A3521" s="155" t="s">
        <v>638</v>
      </c>
      <c r="B3521" s="155" t="s">
        <v>639</v>
      </c>
      <c r="C3521" s="155" t="s">
        <v>5458</v>
      </c>
      <c r="D3521" s="155">
        <v>1000</v>
      </c>
      <c r="E3521" s="155">
        <v>1000</v>
      </c>
      <c r="F3521" s="166">
        <v>41718</v>
      </c>
      <c r="G3521" s="166">
        <v>41724</v>
      </c>
      <c r="H3521" s="157">
        <v>1</v>
      </c>
    </row>
    <row r="3522" spans="1:9" ht="15" customHeight="1" x14ac:dyDescent="0.25">
      <c r="A3522" s="155" t="s">
        <v>3481</v>
      </c>
      <c r="B3522" s="155" t="s">
        <v>255</v>
      </c>
      <c r="C3522" s="155" t="s">
        <v>5459</v>
      </c>
      <c r="D3522" s="155">
        <v>65</v>
      </c>
      <c r="E3522" s="155">
        <v>65</v>
      </c>
      <c r="F3522" s="166">
        <v>41718</v>
      </c>
      <c r="G3522" s="166">
        <v>41724</v>
      </c>
      <c r="H3522" s="157">
        <v>1</v>
      </c>
    </row>
    <row r="3523" spans="1:9" ht="15" customHeight="1" x14ac:dyDescent="0.25">
      <c r="A3523" s="155" t="s">
        <v>1492</v>
      </c>
      <c r="B3523" s="155" t="s">
        <v>2726</v>
      </c>
      <c r="C3523" s="155" t="s">
        <v>5460</v>
      </c>
      <c r="D3523" s="155">
        <v>500</v>
      </c>
      <c r="E3523" s="155">
        <v>500</v>
      </c>
      <c r="F3523" s="166">
        <v>41718</v>
      </c>
      <c r="G3523" s="166">
        <v>41729</v>
      </c>
      <c r="H3523" s="157">
        <v>1</v>
      </c>
    </row>
    <row r="3524" spans="1:9" ht="15" customHeight="1" x14ac:dyDescent="0.25">
      <c r="A3524" s="155" t="s">
        <v>71</v>
      </c>
      <c r="B3524" s="155" t="s">
        <v>583</v>
      </c>
      <c r="C3524" s="155" t="s">
        <v>5461</v>
      </c>
      <c r="D3524" s="155">
        <v>10</v>
      </c>
      <c r="E3524" s="155">
        <v>10</v>
      </c>
      <c r="F3524" s="166">
        <v>41718</v>
      </c>
      <c r="G3524" s="166">
        <v>41724</v>
      </c>
      <c r="H3524" s="157">
        <v>1</v>
      </c>
    </row>
    <row r="3525" spans="1:9" ht="15" customHeight="1" x14ac:dyDescent="0.25">
      <c r="A3525" s="155" t="s">
        <v>5462</v>
      </c>
      <c r="B3525" s="155" t="s">
        <v>5463</v>
      </c>
      <c r="C3525" s="155" t="s">
        <v>5464</v>
      </c>
      <c r="D3525" s="155">
        <v>2</v>
      </c>
      <c r="E3525" s="155">
        <v>2</v>
      </c>
      <c r="F3525" s="166">
        <v>41718</v>
      </c>
      <c r="G3525" s="166">
        <v>41723</v>
      </c>
      <c r="H3525" s="157">
        <v>1</v>
      </c>
    </row>
    <row r="3526" spans="1:9" ht="15" customHeight="1" x14ac:dyDescent="0.25">
      <c r="A3526" s="155" t="s">
        <v>2769</v>
      </c>
      <c r="B3526" s="155" t="s">
        <v>3155</v>
      </c>
      <c r="C3526" s="155" t="s">
        <v>5465</v>
      </c>
      <c r="D3526" s="155">
        <v>600</v>
      </c>
      <c r="E3526" s="155">
        <v>400</v>
      </c>
      <c r="F3526" s="166">
        <v>41718</v>
      </c>
      <c r="G3526" s="166">
        <v>41729</v>
      </c>
      <c r="H3526" s="157">
        <v>1</v>
      </c>
      <c r="I3526" s="192" t="s">
        <v>214</v>
      </c>
    </row>
    <row r="3527" spans="1:9" ht="15" customHeight="1" x14ac:dyDescent="0.25">
      <c r="A3527" s="155" t="s">
        <v>408</v>
      </c>
      <c r="B3527" s="155" t="s">
        <v>409</v>
      </c>
      <c r="C3527" s="155" t="s">
        <v>5466</v>
      </c>
      <c r="D3527" s="155">
        <v>40</v>
      </c>
      <c r="E3527" s="155">
        <v>40</v>
      </c>
      <c r="F3527" s="166">
        <v>41719</v>
      </c>
      <c r="G3527" s="166">
        <v>41729</v>
      </c>
      <c r="H3527" s="157">
        <v>1</v>
      </c>
    </row>
    <row r="3528" spans="1:9" ht="15" customHeight="1" x14ac:dyDescent="0.25">
      <c r="A3528" s="155" t="s">
        <v>251</v>
      </c>
      <c r="B3528" s="155" t="s">
        <v>5468</v>
      </c>
      <c r="C3528" s="155" t="s">
        <v>5467</v>
      </c>
      <c r="D3528" s="155">
        <v>25</v>
      </c>
      <c r="E3528" s="155">
        <v>25</v>
      </c>
      <c r="F3528" s="166">
        <v>41719</v>
      </c>
      <c r="G3528" s="166">
        <v>41724</v>
      </c>
      <c r="H3528" s="157">
        <v>1</v>
      </c>
    </row>
    <row r="3529" spans="1:9" ht="15" customHeight="1" x14ac:dyDescent="0.25">
      <c r="A3529" s="155" t="s">
        <v>71</v>
      </c>
      <c r="B3529" s="155" t="s">
        <v>186</v>
      </c>
      <c r="C3529" s="155" t="s">
        <v>5469</v>
      </c>
      <c r="D3529" s="155">
        <v>20</v>
      </c>
      <c r="E3529" s="155">
        <v>20</v>
      </c>
      <c r="F3529" s="166">
        <v>41719</v>
      </c>
      <c r="G3529" s="166">
        <v>41724</v>
      </c>
      <c r="H3529" s="157">
        <v>1</v>
      </c>
    </row>
    <row r="3530" spans="1:9" ht="15" customHeight="1" x14ac:dyDescent="0.25">
      <c r="A3530" s="155" t="s">
        <v>71</v>
      </c>
      <c r="B3530" s="155" t="s">
        <v>167</v>
      </c>
      <c r="C3530" s="155" t="s">
        <v>5470</v>
      </c>
      <c r="D3530" s="155">
        <v>5</v>
      </c>
      <c r="E3530" s="155">
        <v>5</v>
      </c>
      <c r="F3530" s="166">
        <v>41719</v>
      </c>
      <c r="G3530" s="166">
        <v>41723</v>
      </c>
      <c r="H3530" s="157">
        <v>1</v>
      </c>
    </row>
    <row r="3531" spans="1:9" ht="15" customHeight="1" x14ac:dyDescent="0.25">
      <c r="A3531" s="155" t="s">
        <v>563</v>
      </c>
      <c r="B3531" s="155" t="s">
        <v>272</v>
      </c>
      <c r="C3531" s="155" t="s">
        <v>5471</v>
      </c>
      <c r="D3531" s="155">
        <v>1</v>
      </c>
      <c r="E3531" s="155">
        <v>1</v>
      </c>
      <c r="F3531" s="166">
        <v>41719</v>
      </c>
      <c r="G3531" s="166">
        <v>41731</v>
      </c>
      <c r="H3531" s="157">
        <v>1</v>
      </c>
    </row>
    <row r="3532" spans="1:9" ht="15" customHeight="1" x14ac:dyDescent="0.25">
      <c r="A3532" s="155" t="s">
        <v>5256</v>
      </c>
      <c r="B3532" s="155" t="s">
        <v>5257</v>
      </c>
      <c r="C3532" s="155" t="s">
        <v>5472</v>
      </c>
      <c r="D3532" s="155">
        <v>12</v>
      </c>
      <c r="E3532" s="155">
        <v>12</v>
      </c>
      <c r="F3532" s="166">
        <v>41719</v>
      </c>
      <c r="G3532" s="166">
        <v>41725</v>
      </c>
      <c r="H3532" s="157">
        <v>1</v>
      </c>
    </row>
    <row r="3533" spans="1:9" ht="15" customHeight="1" x14ac:dyDescent="0.25">
      <c r="A3533" s="155" t="s">
        <v>286</v>
      </c>
      <c r="B3533" s="155" t="s">
        <v>4206</v>
      </c>
      <c r="C3533" s="155" t="s">
        <v>5475</v>
      </c>
      <c r="D3533" s="155">
        <v>50</v>
      </c>
      <c r="E3533" s="155">
        <v>50</v>
      </c>
      <c r="F3533" s="166">
        <v>41722</v>
      </c>
      <c r="G3533" s="166">
        <v>41724</v>
      </c>
      <c r="H3533" s="157">
        <v>1</v>
      </c>
    </row>
    <row r="3534" spans="1:9" ht="15" customHeight="1" x14ac:dyDescent="0.25">
      <c r="A3534" s="155" t="s">
        <v>3430</v>
      </c>
      <c r="B3534" s="155" t="s">
        <v>1501</v>
      </c>
      <c r="C3534" s="155" t="s">
        <v>5476</v>
      </c>
      <c r="D3534" s="155">
        <v>150</v>
      </c>
      <c r="E3534" s="155">
        <v>150</v>
      </c>
      <c r="F3534" s="166">
        <v>41722</v>
      </c>
      <c r="G3534" s="166">
        <v>41726</v>
      </c>
      <c r="H3534" s="157">
        <v>1</v>
      </c>
    </row>
    <row r="3535" spans="1:9" ht="15" customHeight="1" x14ac:dyDescent="0.25">
      <c r="A3535" s="155" t="s">
        <v>3430</v>
      </c>
      <c r="B3535" s="155" t="s">
        <v>697</v>
      </c>
      <c r="C3535" s="155" t="s">
        <v>5477</v>
      </c>
      <c r="D3535" s="155">
        <v>32</v>
      </c>
      <c r="E3535" s="155">
        <v>32</v>
      </c>
      <c r="F3535" s="166">
        <v>41722</v>
      </c>
      <c r="G3535" s="166">
        <v>41726</v>
      </c>
      <c r="H3535" s="157">
        <v>1</v>
      </c>
    </row>
    <row r="3536" spans="1:9" ht="15" customHeight="1" x14ac:dyDescent="0.25">
      <c r="A3536" s="155" t="s">
        <v>71</v>
      </c>
      <c r="B3536" s="155" t="s">
        <v>477</v>
      </c>
      <c r="C3536" s="155" t="s">
        <v>5478</v>
      </c>
      <c r="D3536" s="155">
        <v>5</v>
      </c>
      <c r="E3536" s="155">
        <v>5</v>
      </c>
      <c r="F3536" s="166">
        <v>41722</v>
      </c>
      <c r="G3536" s="166">
        <v>41725</v>
      </c>
      <c r="H3536" s="157">
        <v>1</v>
      </c>
    </row>
    <row r="3537" spans="1:8" ht="15" customHeight="1" x14ac:dyDescent="0.25">
      <c r="A3537" s="155" t="s">
        <v>719</v>
      </c>
      <c r="B3537" s="155" t="s">
        <v>991</v>
      </c>
      <c r="C3537" s="155" t="s">
        <v>5479</v>
      </c>
      <c r="D3537" s="155">
        <v>250</v>
      </c>
      <c r="E3537" s="155">
        <v>250</v>
      </c>
      <c r="F3537" s="166">
        <v>41722</v>
      </c>
      <c r="G3537" s="166">
        <v>41725</v>
      </c>
      <c r="H3537" s="157">
        <v>1</v>
      </c>
    </row>
    <row r="3538" spans="1:8" ht="15" customHeight="1" x14ac:dyDescent="0.25">
      <c r="A3538" s="155" t="s">
        <v>158</v>
      </c>
      <c r="B3538" s="155" t="s">
        <v>164</v>
      </c>
      <c r="C3538" s="155" t="s">
        <v>5480</v>
      </c>
      <c r="D3538" s="155">
        <v>6</v>
      </c>
      <c r="E3538" s="155">
        <v>6</v>
      </c>
      <c r="F3538" s="166">
        <v>41722</v>
      </c>
      <c r="G3538" s="166">
        <v>41723</v>
      </c>
      <c r="H3538" s="157">
        <v>1</v>
      </c>
    </row>
    <row r="3539" spans="1:8" ht="15" customHeight="1" x14ac:dyDescent="0.25">
      <c r="A3539" s="155" t="s">
        <v>71</v>
      </c>
      <c r="B3539" s="155" t="s">
        <v>5481</v>
      </c>
      <c r="C3539" s="155" t="s">
        <v>5482</v>
      </c>
      <c r="D3539" s="155">
        <v>5</v>
      </c>
      <c r="E3539" s="155">
        <v>5</v>
      </c>
      <c r="F3539" s="166">
        <v>41723</v>
      </c>
      <c r="G3539" s="166">
        <v>41731</v>
      </c>
      <c r="H3539" s="157">
        <v>1</v>
      </c>
    </row>
    <row r="3540" spans="1:8" ht="15" customHeight="1" x14ac:dyDescent="0.25">
      <c r="A3540" s="155" t="s">
        <v>820</v>
      </c>
      <c r="B3540" s="155" t="s">
        <v>89</v>
      </c>
      <c r="C3540" s="155" t="s">
        <v>5483</v>
      </c>
      <c r="D3540" s="155">
        <v>200</v>
      </c>
      <c r="E3540" s="155">
        <v>200</v>
      </c>
      <c r="F3540" s="166">
        <v>41723</v>
      </c>
      <c r="G3540" s="166">
        <v>41730</v>
      </c>
      <c r="H3540" s="157">
        <v>1</v>
      </c>
    </row>
    <row r="3541" spans="1:8" ht="15" customHeight="1" x14ac:dyDescent="0.25">
      <c r="A3541" s="155" t="s">
        <v>4499</v>
      </c>
      <c r="B3541" s="155" t="s">
        <v>5311</v>
      </c>
      <c r="C3541" s="155" t="s">
        <v>5484</v>
      </c>
      <c r="D3541" s="155">
        <v>20</v>
      </c>
      <c r="E3541" s="155">
        <v>20</v>
      </c>
      <c r="F3541" s="166">
        <v>41723</v>
      </c>
      <c r="G3541" s="166">
        <v>41726</v>
      </c>
      <c r="H3541" s="157">
        <v>1</v>
      </c>
    </row>
    <row r="3542" spans="1:8" ht="15" customHeight="1" x14ac:dyDescent="0.25">
      <c r="A3542" s="155" t="s">
        <v>230</v>
      </c>
      <c r="B3542" s="155" t="s">
        <v>2284</v>
      </c>
      <c r="C3542" s="155" t="s">
        <v>5485</v>
      </c>
      <c r="D3542" s="155">
        <v>25</v>
      </c>
      <c r="E3542" s="155">
        <v>25</v>
      </c>
      <c r="F3542" s="166">
        <v>41723</v>
      </c>
      <c r="G3542" s="166">
        <v>41730</v>
      </c>
      <c r="H3542" s="157">
        <v>1</v>
      </c>
    </row>
    <row r="3543" spans="1:8" ht="15" customHeight="1" x14ac:dyDescent="0.25">
      <c r="A3543" s="155" t="s">
        <v>2906</v>
      </c>
      <c r="B3543" s="155" t="s">
        <v>1813</v>
      </c>
      <c r="C3543" s="155" t="s">
        <v>5486</v>
      </c>
      <c r="D3543" s="155">
        <v>20</v>
      </c>
      <c r="E3543" s="155">
        <v>20</v>
      </c>
      <c r="F3543" s="166">
        <v>41723</v>
      </c>
      <c r="G3543" s="166">
        <v>41730</v>
      </c>
      <c r="H3543" s="157">
        <v>1</v>
      </c>
    </row>
    <row r="3544" spans="1:8" ht="15" customHeight="1" x14ac:dyDescent="0.25">
      <c r="A3544" s="155" t="s">
        <v>2862</v>
      </c>
      <c r="B3544" s="155" t="s">
        <v>2863</v>
      </c>
      <c r="C3544" s="155" t="s">
        <v>5487</v>
      </c>
      <c r="D3544" s="155">
        <v>400</v>
      </c>
      <c r="E3544" s="155">
        <v>400</v>
      </c>
      <c r="F3544" s="166">
        <v>41723</v>
      </c>
      <c r="G3544" s="166">
        <v>41732</v>
      </c>
      <c r="H3544" s="157">
        <v>1</v>
      </c>
    </row>
    <row r="3545" spans="1:8" ht="15" customHeight="1" x14ac:dyDescent="0.25">
      <c r="A3545" s="155" t="s">
        <v>520</v>
      </c>
      <c r="B3545" s="155" t="s">
        <v>5026</v>
      </c>
      <c r="C3545" s="155" t="s">
        <v>5488</v>
      </c>
      <c r="D3545" s="155">
        <v>350</v>
      </c>
      <c r="E3545" s="155">
        <v>350</v>
      </c>
      <c r="F3545" s="166">
        <v>41723</v>
      </c>
      <c r="G3545" s="166">
        <v>41736</v>
      </c>
      <c r="H3545" s="157">
        <v>1</v>
      </c>
    </row>
    <row r="3546" spans="1:8" ht="15" customHeight="1" x14ac:dyDescent="0.25">
      <c r="A3546" s="155" t="s">
        <v>512</v>
      </c>
      <c r="B3546" s="155" t="s">
        <v>2698</v>
      </c>
      <c r="C3546" s="155" t="s">
        <v>5489</v>
      </c>
      <c r="D3546" s="155">
        <v>61</v>
      </c>
      <c r="E3546" s="155">
        <v>61</v>
      </c>
      <c r="F3546" s="166">
        <v>41723</v>
      </c>
      <c r="G3546" s="166">
        <v>41730</v>
      </c>
      <c r="H3546" s="157">
        <v>1</v>
      </c>
    </row>
    <row r="3547" spans="1:8" ht="15" customHeight="1" x14ac:dyDescent="0.25">
      <c r="A3547" s="155" t="s">
        <v>145</v>
      </c>
      <c r="B3547" s="155" t="s">
        <v>4531</v>
      </c>
      <c r="C3547" s="155" t="s">
        <v>5490</v>
      </c>
      <c r="D3547" s="155">
        <v>60</v>
      </c>
      <c r="E3547" s="155">
        <v>60</v>
      </c>
      <c r="F3547" s="166">
        <v>41723</v>
      </c>
      <c r="G3547" s="166">
        <v>41725</v>
      </c>
      <c r="H3547" s="157">
        <v>1</v>
      </c>
    </row>
    <row r="3548" spans="1:8" ht="15" customHeight="1" x14ac:dyDescent="0.25">
      <c r="A3548" s="155" t="s">
        <v>71</v>
      </c>
      <c r="B3548" s="155" t="s">
        <v>154</v>
      </c>
      <c r="C3548" s="155" t="s">
        <v>5492</v>
      </c>
      <c r="D3548" s="155">
        <v>5</v>
      </c>
      <c r="E3548" s="155">
        <v>5</v>
      </c>
      <c r="F3548" s="166">
        <v>41724</v>
      </c>
      <c r="G3548" s="166">
        <v>41733</v>
      </c>
      <c r="H3548" s="157">
        <v>1</v>
      </c>
    </row>
    <row r="3549" spans="1:8" ht="15" customHeight="1" x14ac:dyDescent="0.25">
      <c r="A3549" s="155" t="s">
        <v>251</v>
      </c>
      <c r="B3549" s="155" t="s">
        <v>5270</v>
      </c>
      <c r="C3549" s="155" t="s">
        <v>5493</v>
      </c>
      <c r="D3549" s="155">
        <v>10</v>
      </c>
      <c r="E3549" s="155">
        <v>11</v>
      </c>
      <c r="F3549" s="166">
        <v>41724</v>
      </c>
      <c r="G3549" s="166">
        <v>41732</v>
      </c>
      <c r="H3549" s="157">
        <v>1</v>
      </c>
    </row>
    <row r="3550" spans="1:8" ht="15" customHeight="1" x14ac:dyDescent="0.25">
      <c r="A3550" s="155" t="s">
        <v>1554</v>
      </c>
      <c r="B3550" s="155" t="s">
        <v>1204</v>
      </c>
      <c r="C3550" s="155" t="s">
        <v>5494</v>
      </c>
      <c r="D3550" s="155">
        <v>250</v>
      </c>
      <c r="E3550" s="155">
        <v>250</v>
      </c>
      <c r="F3550" s="166">
        <v>41724</v>
      </c>
      <c r="G3550" s="166">
        <v>41726</v>
      </c>
      <c r="H3550" s="157">
        <v>1</v>
      </c>
    </row>
    <row r="3551" spans="1:8" ht="15" customHeight="1" x14ac:dyDescent="0.25">
      <c r="A3551" s="155" t="s">
        <v>559</v>
      </c>
      <c r="B3551" s="155" t="s">
        <v>1849</v>
      </c>
      <c r="C3551" s="155" t="s">
        <v>5495</v>
      </c>
      <c r="D3551" s="155">
        <v>1500</v>
      </c>
      <c r="E3551" s="155">
        <v>1500</v>
      </c>
      <c r="F3551" s="166">
        <v>41724</v>
      </c>
      <c r="G3551" s="166">
        <v>41729</v>
      </c>
      <c r="H3551" s="157">
        <v>1</v>
      </c>
    </row>
    <row r="3552" spans="1:8" ht="15" customHeight="1" x14ac:dyDescent="0.25">
      <c r="A3552" s="155" t="s">
        <v>71</v>
      </c>
      <c r="B3552" s="155" t="s">
        <v>167</v>
      </c>
      <c r="C3552" s="155" t="s">
        <v>5496</v>
      </c>
      <c r="D3552" s="155">
        <v>5</v>
      </c>
      <c r="E3552" s="155">
        <v>5</v>
      </c>
      <c r="F3552" s="166">
        <v>41724</v>
      </c>
      <c r="G3552" s="166">
        <v>41731</v>
      </c>
      <c r="H3552" s="157">
        <v>1</v>
      </c>
    </row>
    <row r="3553" spans="1:8" ht="15" customHeight="1" x14ac:dyDescent="0.25">
      <c r="A3553" s="155" t="s">
        <v>71</v>
      </c>
      <c r="B3553" s="155" t="s">
        <v>154</v>
      </c>
      <c r="C3553" s="155" t="s">
        <v>5497</v>
      </c>
      <c r="D3553" s="155">
        <v>5</v>
      </c>
      <c r="E3553" s="155">
        <v>5</v>
      </c>
      <c r="F3553" s="166">
        <v>41725</v>
      </c>
      <c r="G3553" s="166">
        <v>41733</v>
      </c>
      <c r="H3553" s="157">
        <v>1</v>
      </c>
    </row>
    <row r="3554" spans="1:8" ht="15" customHeight="1" x14ac:dyDescent="0.25">
      <c r="A3554" s="155" t="s">
        <v>820</v>
      </c>
      <c r="B3554" s="155" t="s">
        <v>181</v>
      </c>
      <c r="C3554" s="155" t="s">
        <v>5498</v>
      </c>
      <c r="D3554" s="155">
        <v>200</v>
      </c>
      <c r="E3554" s="155">
        <v>200</v>
      </c>
      <c r="F3554" s="166">
        <v>41725</v>
      </c>
      <c r="G3554" s="166">
        <v>41730</v>
      </c>
      <c r="H3554" s="157">
        <v>1</v>
      </c>
    </row>
    <row r="3555" spans="1:8" ht="15" customHeight="1" x14ac:dyDescent="0.25">
      <c r="A3555" s="155" t="s">
        <v>7058</v>
      </c>
      <c r="B3555" s="155" t="s">
        <v>264</v>
      </c>
      <c r="C3555" s="155" t="s">
        <v>5499</v>
      </c>
      <c r="D3555" s="155">
        <v>200</v>
      </c>
      <c r="E3555" s="155">
        <v>200</v>
      </c>
      <c r="F3555" s="166">
        <v>41725</v>
      </c>
      <c r="G3555" s="166">
        <v>41729</v>
      </c>
      <c r="H3555" s="157">
        <v>1</v>
      </c>
    </row>
    <row r="3556" spans="1:8" ht="15" customHeight="1" x14ac:dyDescent="0.25">
      <c r="A3556" s="155" t="s">
        <v>42</v>
      </c>
      <c r="B3556" s="155" t="s">
        <v>2869</v>
      </c>
      <c r="C3556" s="155" t="s">
        <v>5500</v>
      </c>
      <c r="D3556" s="155">
        <v>50</v>
      </c>
      <c r="E3556" s="155">
        <v>50</v>
      </c>
      <c r="F3556" s="166">
        <v>41725</v>
      </c>
      <c r="G3556" s="166">
        <v>41729</v>
      </c>
      <c r="H3556" s="157">
        <v>1</v>
      </c>
    </row>
    <row r="3557" spans="1:8" ht="15" customHeight="1" x14ac:dyDescent="0.25">
      <c r="A3557" s="155" t="s">
        <v>299</v>
      </c>
      <c r="B3557" s="155" t="s">
        <v>507</v>
      </c>
      <c r="C3557" s="155" t="s">
        <v>5501</v>
      </c>
      <c r="D3557" s="155">
        <v>48</v>
      </c>
      <c r="E3557" s="155">
        <v>48</v>
      </c>
      <c r="F3557" s="166">
        <v>41725</v>
      </c>
      <c r="G3557" s="166">
        <v>41729</v>
      </c>
      <c r="H3557" s="157">
        <v>1</v>
      </c>
    </row>
    <row r="3558" spans="1:8" ht="15" customHeight="1" x14ac:dyDescent="0.25">
      <c r="A3558" s="155" t="s">
        <v>261</v>
      </c>
      <c r="B3558" s="155" t="s">
        <v>272</v>
      </c>
      <c r="C3558" s="155" t="s">
        <v>5502</v>
      </c>
      <c r="D3558" s="155">
        <v>1</v>
      </c>
      <c r="E3558" s="155">
        <v>1</v>
      </c>
      <c r="F3558" s="166">
        <v>41725</v>
      </c>
      <c r="G3558" s="166">
        <v>41731</v>
      </c>
      <c r="H3558" s="157">
        <v>1</v>
      </c>
    </row>
    <row r="3559" spans="1:8" ht="15" customHeight="1" x14ac:dyDescent="0.25">
      <c r="A3559" s="155" t="s">
        <v>3256</v>
      </c>
      <c r="B3559" s="155" t="s">
        <v>4384</v>
      </c>
      <c r="C3559" s="155" t="s">
        <v>5503</v>
      </c>
      <c r="D3559" s="155">
        <v>5</v>
      </c>
      <c r="E3559" s="155">
        <v>5</v>
      </c>
      <c r="F3559" s="166">
        <v>41725</v>
      </c>
      <c r="G3559" s="166">
        <v>41732</v>
      </c>
      <c r="H3559" s="157">
        <v>1</v>
      </c>
    </row>
    <row r="3560" spans="1:8" ht="15" customHeight="1" x14ac:dyDescent="0.25">
      <c r="A3560" s="155" t="s">
        <v>5504</v>
      </c>
      <c r="B3560" s="155" t="s">
        <v>5505</v>
      </c>
      <c r="C3560" s="155" t="s">
        <v>5506</v>
      </c>
      <c r="D3560" s="155">
        <v>7</v>
      </c>
      <c r="E3560" s="155">
        <v>7</v>
      </c>
      <c r="F3560" s="166">
        <v>41725</v>
      </c>
      <c r="G3560" s="166">
        <v>41732</v>
      </c>
      <c r="H3560" s="157">
        <v>1</v>
      </c>
    </row>
    <row r="3561" spans="1:8" ht="15" customHeight="1" x14ac:dyDescent="0.25">
      <c r="A3561" s="155" t="s">
        <v>71</v>
      </c>
      <c r="B3561" s="155" t="s">
        <v>154</v>
      </c>
      <c r="C3561" s="155" t="s">
        <v>5507</v>
      </c>
      <c r="D3561" s="155">
        <v>5</v>
      </c>
      <c r="E3561" s="155">
        <v>5</v>
      </c>
      <c r="F3561" s="166">
        <v>41726</v>
      </c>
      <c r="G3561" s="166">
        <v>41734</v>
      </c>
      <c r="H3561" s="157">
        <v>1</v>
      </c>
    </row>
    <row r="3562" spans="1:8" ht="15" customHeight="1" x14ac:dyDescent="0.25">
      <c r="A3562" s="155" t="s">
        <v>12</v>
      </c>
      <c r="B3562" s="155" t="s">
        <v>1334</v>
      </c>
      <c r="C3562" s="155" t="s">
        <v>5508</v>
      </c>
      <c r="D3562" s="155">
        <v>15</v>
      </c>
      <c r="E3562" s="155">
        <v>15</v>
      </c>
      <c r="F3562" s="166">
        <v>41726</v>
      </c>
      <c r="G3562" s="166">
        <v>41731</v>
      </c>
      <c r="H3562" s="157">
        <v>1</v>
      </c>
    </row>
    <row r="3563" spans="1:8" ht="15" customHeight="1" x14ac:dyDescent="0.25">
      <c r="A3563" s="155" t="s">
        <v>5450</v>
      </c>
      <c r="B3563" s="155" t="s">
        <v>5509</v>
      </c>
      <c r="C3563" s="155" t="s">
        <v>5510</v>
      </c>
      <c r="D3563" s="155">
        <v>5</v>
      </c>
      <c r="E3563" s="155">
        <v>5</v>
      </c>
      <c r="F3563" s="166">
        <v>41726</v>
      </c>
      <c r="G3563" s="166">
        <v>41731</v>
      </c>
      <c r="H3563" s="157">
        <v>1</v>
      </c>
    </row>
    <row r="3564" spans="1:8" ht="15" customHeight="1" x14ac:dyDescent="0.25">
      <c r="A3564" s="155" t="s">
        <v>286</v>
      </c>
      <c r="B3564" s="155" t="s">
        <v>562</v>
      </c>
      <c r="C3564" s="155" t="s">
        <v>5511</v>
      </c>
      <c r="D3564" s="155">
        <v>75</v>
      </c>
      <c r="E3564" s="155">
        <v>75</v>
      </c>
      <c r="F3564" s="166">
        <v>41726</v>
      </c>
      <c r="G3564" s="166">
        <v>41730</v>
      </c>
      <c r="H3564" s="157">
        <v>1</v>
      </c>
    </row>
    <row r="3565" spans="1:8" ht="15" customHeight="1" x14ac:dyDescent="0.25">
      <c r="A3565" s="155" t="s">
        <v>2769</v>
      </c>
      <c r="B3565" s="155" t="s">
        <v>5512</v>
      </c>
      <c r="C3565" s="155" t="s">
        <v>5514</v>
      </c>
      <c r="D3565" s="155">
        <v>200</v>
      </c>
      <c r="E3565" s="155">
        <v>199</v>
      </c>
      <c r="F3565" s="166">
        <v>41726</v>
      </c>
      <c r="G3565" s="166">
        <v>41736</v>
      </c>
      <c r="H3565" s="157">
        <v>1</v>
      </c>
    </row>
    <row r="3566" spans="1:8" ht="15" customHeight="1" x14ac:dyDescent="0.25">
      <c r="A3566" s="155" t="s">
        <v>2769</v>
      </c>
      <c r="B3566" s="155" t="s">
        <v>5513</v>
      </c>
      <c r="C3566" s="155" t="s">
        <v>161</v>
      </c>
      <c r="D3566" s="155">
        <v>200</v>
      </c>
      <c r="E3566" s="155">
        <v>199</v>
      </c>
      <c r="F3566" s="166">
        <v>41726</v>
      </c>
      <c r="G3566" s="166">
        <v>41736</v>
      </c>
      <c r="H3566" s="157">
        <v>1</v>
      </c>
    </row>
    <row r="3567" spans="1:8" ht="15" customHeight="1" x14ac:dyDescent="0.25">
      <c r="A3567" s="155" t="s">
        <v>71</v>
      </c>
      <c r="B3567" s="155" t="s">
        <v>154</v>
      </c>
      <c r="C3567" s="155" t="s">
        <v>5517</v>
      </c>
      <c r="D3567" s="155">
        <v>5</v>
      </c>
      <c r="E3567" s="155">
        <v>5</v>
      </c>
      <c r="F3567" s="166">
        <v>41729</v>
      </c>
      <c r="G3567" s="166">
        <v>41736</v>
      </c>
      <c r="H3567" s="157">
        <v>1</v>
      </c>
    </row>
    <row r="3568" spans="1:8" ht="15" customHeight="1" x14ac:dyDescent="0.25">
      <c r="A3568" s="155" t="s">
        <v>3494</v>
      </c>
      <c r="B3568" s="155" t="s">
        <v>47</v>
      </c>
      <c r="C3568" s="155" t="s">
        <v>5518</v>
      </c>
      <c r="D3568" s="155">
        <v>100</v>
      </c>
      <c r="E3568" s="155">
        <v>100</v>
      </c>
      <c r="F3568" s="166">
        <v>41729</v>
      </c>
      <c r="G3568" s="166">
        <v>41732</v>
      </c>
      <c r="H3568" s="157">
        <v>1</v>
      </c>
    </row>
    <row r="3569" spans="1:9" ht="15" customHeight="1" x14ac:dyDescent="0.25">
      <c r="A3569" s="155" t="s">
        <v>638</v>
      </c>
      <c r="B3569" s="155" t="s">
        <v>5519</v>
      </c>
      <c r="C3569" s="155" t="s">
        <v>5520</v>
      </c>
      <c r="D3569" s="155">
        <v>10</v>
      </c>
      <c r="E3569" s="155">
        <v>10</v>
      </c>
      <c r="F3569" s="166">
        <v>41729</v>
      </c>
      <c r="G3569" s="166">
        <v>41733</v>
      </c>
      <c r="H3569" s="157">
        <v>1</v>
      </c>
    </row>
    <row r="3570" spans="1:9" ht="15" customHeight="1" x14ac:dyDescent="0.25">
      <c r="A3570" s="155" t="s">
        <v>71</v>
      </c>
      <c r="B3570" s="155" t="s">
        <v>1550</v>
      </c>
      <c r="C3570" s="155" t="s">
        <v>5521</v>
      </c>
      <c r="D3570" s="155">
        <v>1</v>
      </c>
      <c r="E3570" s="155">
        <v>1</v>
      </c>
      <c r="F3570" s="166">
        <v>41729</v>
      </c>
      <c r="G3570" s="166">
        <v>41733</v>
      </c>
      <c r="H3570" s="157">
        <v>1</v>
      </c>
      <c r="I3570" s="192" t="s">
        <v>272</v>
      </c>
    </row>
    <row r="3571" spans="1:9" ht="15" customHeight="1" x14ac:dyDescent="0.25">
      <c r="A3571" s="155" t="s">
        <v>173</v>
      </c>
      <c r="B3571" s="155" t="s">
        <v>5522</v>
      </c>
      <c r="C3571" s="155" t="s">
        <v>5523</v>
      </c>
      <c r="D3571" s="155">
        <v>250</v>
      </c>
      <c r="E3571" s="155">
        <v>252</v>
      </c>
      <c r="F3571" s="166">
        <v>41730</v>
      </c>
      <c r="G3571" s="166">
        <v>41733</v>
      </c>
      <c r="H3571" s="157">
        <v>1</v>
      </c>
    </row>
    <row r="3572" spans="1:9" ht="15" customHeight="1" x14ac:dyDescent="0.25">
      <c r="A3572" s="155" t="s">
        <v>136</v>
      </c>
      <c r="B3572" s="155" t="s">
        <v>555</v>
      </c>
      <c r="C3572" s="155" t="s">
        <v>5524</v>
      </c>
      <c r="D3572" s="155">
        <v>250</v>
      </c>
      <c r="E3572" s="155">
        <v>250</v>
      </c>
      <c r="F3572" s="166">
        <v>41730</v>
      </c>
      <c r="G3572" s="166">
        <v>41733</v>
      </c>
      <c r="H3572" s="157">
        <v>1</v>
      </c>
    </row>
    <row r="3573" spans="1:9" ht="15" customHeight="1" x14ac:dyDescent="0.25">
      <c r="A3573" s="155" t="s">
        <v>145</v>
      </c>
      <c r="B3573" s="155" t="s">
        <v>1076</v>
      </c>
      <c r="C3573" s="155" t="s">
        <v>5525</v>
      </c>
      <c r="D3573" s="155">
        <v>50</v>
      </c>
      <c r="E3573" s="155">
        <v>50</v>
      </c>
      <c r="F3573" s="166">
        <v>41730</v>
      </c>
      <c r="G3573" s="166">
        <v>41733</v>
      </c>
      <c r="H3573" s="157">
        <v>1</v>
      </c>
    </row>
    <row r="3574" spans="1:9" ht="15" customHeight="1" x14ac:dyDescent="0.25">
      <c r="A3574" s="155" t="s">
        <v>1280</v>
      </c>
      <c r="B3574" s="155" t="s">
        <v>1281</v>
      </c>
      <c r="C3574" s="155" t="s">
        <v>5526</v>
      </c>
      <c r="D3574" s="155">
        <v>1000</v>
      </c>
      <c r="E3574" s="155">
        <v>1000</v>
      </c>
      <c r="F3574" s="166">
        <v>41730</v>
      </c>
      <c r="G3574" s="166">
        <v>41736</v>
      </c>
      <c r="H3574" s="157">
        <v>1</v>
      </c>
    </row>
    <row r="3575" spans="1:9" ht="15" customHeight="1" x14ac:dyDescent="0.25">
      <c r="A3575" s="155" t="s">
        <v>71</v>
      </c>
      <c r="B3575" s="155" t="s">
        <v>154</v>
      </c>
      <c r="C3575" s="155" t="s">
        <v>5527</v>
      </c>
      <c r="D3575" s="155">
        <v>5</v>
      </c>
      <c r="E3575" s="155">
        <v>5</v>
      </c>
      <c r="F3575" s="166">
        <v>41730</v>
      </c>
      <c r="G3575" s="166">
        <v>41733</v>
      </c>
      <c r="H3575" s="157">
        <v>1</v>
      </c>
    </row>
    <row r="3576" spans="1:9" ht="15" customHeight="1" x14ac:dyDescent="0.25">
      <c r="A3576" s="155" t="s">
        <v>820</v>
      </c>
      <c r="B3576" s="155" t="s">
        <v>4430</v>
      </c>
      <c r="C3576" s="155" t="s">
        <v>5528</v>
      </c>
      <c r="D3576" s="155">
        <v>108</v>
      </c>
      <c r="E3576" s="155">
        <v>108</v>
      </c>
      <c r="F3576" s="166">
        <v>41730</v>
      </c>
      <c r="G3576" s="166">
        <v>41733</v>
      </c>
      <c r="H3576" s="157">
        <v>1</v>
      </c>
    </row>
    <row r="3577" spans="1:9" ht="15" customHeight="1" x14ac:dyDescent="0.25">
      <c r="A3577" s="155" t="s">
        <v>71</v>
      </c>
      <c r="B3577" s="155" t="s">
        <v>2730</v>
      </c>
      <c r="C3577" s="155" t="s">
        <v>5529</v>
      </c>
      <c r="D3577" s="155">
        <v>5</v>
      </c>
      <c r="E3577" s="155">
        <v>5</v>
      </c>
      <c r="F3577" s="166">
        <v>41731</v>
      </c>
      <c r="G3577" s="166">
        <v>41736</v>
      </c>
      <c r="H3577" s="157">
        <v>1</v>
      </c>
    </row>
    <row r="3578" spans="1:9" ht="15" customHeight="1" x14ac:dyDescent="0.25">
      <c r="A3578" s="155" t="s">
        <v>4449</v>
      </c>
      <c r="B3578" s="155" t="s">
        <v>4827</v>
      </c>
      <c r="C3578" s="155" t="s">
        <v>5530</v>
      </c>
      <c r="D3578" s="155">
        <v>100</v>
      </c>
      <c r="E3578" s="155">
        <v>100</v>
      </c>
      <c r="F3578" s="166">
        <v>41731</v>
      </c>
      <c r="G3578" s="166">
        <v>41738</v>
      </c>
      <c r="H3578" s="157">
        <v>1</v>
      </c>
    </row>
    <row r="3579" spans="1:9" ht="15" customHeight="1" x14ac:dyDescent="0.25">
      <c r="A3579" s="155" t="s">
        <v>544</v>
      </c>
      <c r="B3579" s="155" t="s">
        <v>82</v>
      </c>
      <c r="C3579" s="155" t="s">
        <v>5531</v>
      </c>
      <c r="D3579" s="155">
        <v>100</v>
      </c>
      <c r="E3579" s="155">
        <v>100</v>
      </c>
      <c r="F3579" s="166">
        <v>41731</v>
      </c>
      <c r="G3579" s="166">
        <v>41736</v>
      </c>
      <c r="H3579" s="157">
        <v>1</v>
      </c>
    </row>
    <row r="3580" spans="1:9" ht="15" customHeight="1" x14ac:dyDescent="0.25">
      <c r="A3580" s="155" t="s">
        <v>2906</v>
      </c>
      <c r="B3580" s="155" t="s">
        <v>746</v>
      </c>
      <c r="C3580" s="155" t="s">
        <v>5532</v>
      </c>
      <c r="D3580" s="155">
        <v>50</v>
      </c>
      <c r="E3580" s="155">
        <v>50</v>
      </c>
      <c r="F3580" s="166">
        <v>41731</v>
      </c>
      <c r="G3580" s="166">
        <v>41738</v>
      </c>
      <c r="H3580" s="157">
        <v>1</v>
      </c>
    </row>
    <row r="3581" spans="1:9" ht="15" customHeight="1" x14ac:dyDescent="0.25">
      <c r="A3581" s="155" t="s">
        <v>29</v>
      </c>
      <c r="B3581" s="155" t="s">
        <v>5533</v>
      </c>
      <c r="C3581" s="155" t="s">
        <v>5534</v>
      </c>
      <c r="D3581" s="155">
        <v>50</v>
      </c>
      <c r="E3581" s="155">
        <v>50</v>
      </c>
      <c r="F3581" s="166">
        <v>41731</v>
      </c>
      <c r="G3581" s="166">
        <v>41736</v>
      </c>
      <c r="H3581" s="157">
        <v>1</v>
      </c>
    </row>
    <row r="3582" spans="1:9" ht="15" customHeight="1" x14ac:dyDescent="0.25">
      <c r="A3582" s="155" t="s">
        <v>71</v>
      </c>
      <c r="B3582" s="155" t="s">
        <v>1550</v>
      </c>
      <c r="C3582" s="155" t="s">
        <v>5535</v>
      </c>
      <c r="D3582" s="155">
        <v>5</v>
      </c>
      <c r="E3582" s="155">
        <v>5</v>
      </c>
      <c r="F3582" s="166">
        <v>41732</v>
      </c>
      <c r="G3582" s="166">
        <v>41751</v>
      </c>
      <c r="H3582" s="157">
        <v>1</v>
      </c>
    </row>
    <row r="3583" spans="1:9" ht="15" customHeight="1" x14ac:dyDescent="0.25">
      <c r="A3583" s="155" t="s">
        <v>4449</v>
      </c>
      <c r="B3583" s="155" t="s">
        <v>4828</v>
      </c>
      <c r="C3583" s="155" t="s">
        <v>5536</v>
      </c>
      <c r="D3583" s="155">
        <v>100</v>
      </c>
      <c r="E3583" s="155">
        <v>100</v>
      </c>
      <c r="F3583" s="166">
        <v>41732</v>
      </c>
      <c r="G3583" s="166">
        <v>41738</v>
      </c>
      <c r="H3583" s="157">
        <v>1</v>
      </c>
    </row>
    <row r="3584" spans="1:9" ht="15" customHeight="1" x14ac:dyDescent="0.25">
      <c r="A3584" s="155" t="s">
        <v>4449</v>
      </c>
      <c r="B3584" s="155" t="s">
        <v>5063</v>
      </c>
      <c r="C3584" s="155" t="s">
        <v>5537</v>
      </c>
      <c r="D3584" s="155">
        <v>100</v>
      </c>
      <c r="E3584" s="155">
        <v>100</v>
      </c>
      <c r="F3584" s="166">
        <v>41732</v>
      </c>
      <c r="G3584" s="166">
        <v>41736</v>
      </c>
      <c r="H3584" s="157">
        <v>1</v>
      </c>
    </row>
    <row r="3585" spans="1:8" ht="15" customHeight="1" x14ac:dyDescent="0.25">
      <c r="A3585" s="155" t="s">
        <v>1145</v>
      </c>
      <c r="B3585" s="155" t="s">
        <v>4675</v>
      </c>
      <c r="C3585" s="155" t="s">
        <v>5538</v>
      </c>
      <c r="D3585" s="155">
        <v>10</v>
      </c>
      <c r="E3585" s="155">
        <v>10</v>
      </c>
      <c r="F3585" s="166">
        <v>41732</v>
      </c>
      <c r="G3585" s="166">
        <v>41740</v>
      </c>
      <c r="H3585" s="157">
        <v>1</v>
      </c>
    </row>
    <row r="3586" spans="1:8" ht="15" customHeight="1" x14ac:dyDescent="0.25">
      <c r="A3586" s="155" t="s">
        <v>71</v>
      </c>
      <c r="B3586" s="155" t="s">
        <v>1530</v>
      </c>
      <c r="C3586" s="155" t="s">
        <v>5539</v>
      </c>
      <c r="D3586" s="155">
        <v>5</v>
      </c>
      <c r="E3586" s="155">
        <v>5</v>
      </c>
      <c r="F3586" s="166">
        <v>41733</v>
      </c>
      <c r="G3586" s="166">
        <v>41740</v>
      </c>
      <c r="H3586" s="157">
        <v>1</v>
      </c>
    </row>
    <row r="3587" spans="1:8" ht="15" customHeight="1" x14ac:dyDescent="0.25">
      <c r="A3587" s="155" t="s">
        <v>42</v>
      </c>
      <c r="B3587" s="155" t="s">
        <v>5540</v>
      </c>
      <c r="C3587" s="155" t="s">
        <v>5541</v>
      </c>
      <c r="D3587" s="155">
        <v>25</v>
      </c>
      <c r="E3587" s="155">
        <v>25</v>
      </c>
      <c r="F3587" s="166">
        <v>41733</v>
      </c>
      <c r="G3587" s="166">
        <v>41738</v>
      </c>
      <c r="H3587" s="157">
        <v>1</v>
      </c>
    </row>
    <row r="3588" spans="1:8" ht="15" customHeight="1" x14ac:dyDescent="0.25">
      <c r="A3588" s="155" t="s">
        <v>245</v>
      </c>
      <c r="B3588" s="155" t="s">
        <v>1878</v>
      </c>
      <c r="C3588" s="155" t="s">
        <v>5542</v>
      </c>
      <c r="D3588" s="155">
        <v>100</v>
      </c>
      <c r="E3588" s="155">
        <v>100</v>
      </c>
      <c r="F3588" s="166">
        <v>41733</v>
      </c>
      <c r="G3588" s="166">
        <v>41737</v>
      </c>
      <c r="H3588" s="157">
        <v>1</v>
      </c>
    </row>
    <row r="3589" spans="1:8" ht="15" customHeight="1" x14ac:dyDescent="0.25">
      <c r="A3589" s="155" t="s">
        <v>911</v>
      </c>
      <c r="B3589" s="155" t="s">
        <v>1176</v>
      </c>
      <c r="C3589" s="155" t="s">
        <v>5543</v>
      </c>
      <c r="D3589" s="155">
        <v>500</v>
      </c>
      <c r="E3589" s="155">
        <v>505</v>
      </c>
      <c r="F3589" s="166">
        <v>41733</v>
      </c>
      <c r="G3589" s="166">
        <v>41736</v>
      </c>
      <c r="H3589" s="157">
        <v>1</v>
      </c>
    </row>
    <row r="3590" spans="1:8" ht="15" customHeight="1" x14ac:dyDescent="0.25">
      <c r="A3590" s="155" t="s">
        <v>71</v>
      </c>
      <c r="B3590" s="155" t="s">
        <v>583</v>
      </c>
      <c r="C3590" s="155" t="s">
        <v>5544</v>
      </c>
      <c r="D3590" s="155">
        <v>5</v>
      </c>
      <c r="E3590" s="155">
        <v>5</v>
      </c>
      <c r="F3590" s="166">
        <v>41736</v>
      </c>
      <c r="G3590" s="166">
        <v>41740</v>
      </c>
      <c r="H3590" s="157">
        <v>1</v>
      </c>
    </row>
    <row r="3591" spans="1:8" ht="15" customHeight="1" x14ac:dyDescent="0.25">
      <c r="A3591" s="155" t="s">
        <v>563</v>
      </c>
      <c r="B3591" s="155" t="s">
        <v>309</v>
      </c>
      <c r="C3591" s="155" t="s">
        <v>5545</v>
      </c>
      <c r="D3591" s="155">
        <v>75</v>
      </c>
      <c r="E3591" s="155">
        <v>75</v>
      </c>
      <c r="F3591" s="166">
        <v>41736</v>
      </c>
      <c r="G3591" s="166">
        <v>41744</v>
      </c>
      <c r="H3591" s="157">
        <v>1</v>
      </c>
    </row>
    <row r="3592" spans="1:8" ht="15" customHeight="1" x14ac:dyDescent="0.25">
      <c r="A3592" s="155" t="s">
        <v>2714</v>
      </c>
      <c r="B3592" s="155" t="s">
        <v>249</v>
      </c>
      <c r="C3592" s="155" t="s">
        <v>5546</v>
      </c>
      <c r="D3592" s="155">
        <v>25</v>
      </c>
      <c r="E3592" s="155">
        <v>25</v>
      </c>
      <c r="F3592" s="166">
        <v>41736</v>
      </c>
      <c r="G3592" s="166">
        <v>41739</v>
      </c>
      <c r="H3592" s="157">
        <v>1</v>
      </c>
    </row>
    <row r="3593" spans="1:8" ht="15" customHeight="1" x14ac:dyDescent="0.25">
      <c r="A3593" s="155" t="s">
        <v>2714</v>
      </c>
      <c r="B3593" s="155" t="s">
        <v>5141</v>
      </c>
      <c r="C3593" s="155" t="s">
        <v>364</v>
      </c>
      <c r="D3593" s="155">
        <v>25</v>
      </c>
      <c r="E3593" s="155">
        <v>25</v>
      </c>
      <c r="F3593" s="166">
        <v>41736</v>
      </c>
      <c r="G3593" s="166">
        <v>41739</v>
      </c>
      <c r="H3593" s="157">
        <v>1</v>
      </c>
    </row>
    <row r="3594" spans="1:8" ht="15" customHeight="1" x14ac:dyDescent="0.25">
      <c r="A3594" s="155" t="s">
        <v>2714</v>
      </c>
      <c r="B3594" s="155" t="s">
        <v>248</v>
      </c>
      <c r="C3594" s="155" t="s">
        <v>161</v>
      </c>
      <c r="D3594" s="155">
        <v>25</v>
      </c>
      <c r="E3594" s="155">
        <v>25</v>
      </c>
      <c r="F3594" s="166">
        <v>41736</v>
      </c>
      <c r="G3594" s="166">
        <v>41739</v>
      </c>
      <c r="H3594" s="157">
        <v>1</v>
      </c>
    </row>
    <row r="3595" spans="1:8" ht="15" customHeight="1" x14ac:dyDescent="0.25">
      <c r="A3595" s="155" t="s">
        <v>2714</v>
      </c>
      <c r="B3595" s="155" t="s">
        <v>84</v>
      </c>
      <c r="C3595" s="155" t="s">
        <v>316</v>
      </c>
      <c r="D3595" s="155">
        <v>500</v>
      </c>
      <c r="E3595" s="155">
        <v>500</v>
      </c>
      <c r="F3595" s="166">
        <v>41736</v>
      </c>
      <c r="G3595" s="166">
        <v>41739</v>
      </c>
      <c r="H3595" s="157">
        <v>1</v>
      </c>
    </row>
    <row r="3596" spans="1:8" ht="15" customHeight="1" x14ac:dyDescent="0.25">
      <c r="A3596" s="155" t="s">
        <v>3923</v>
      </c>
      <c r="B3596" s="155" t="s">
        <v>5547</v>
      </c>
      <c r="C3596" s="155" t="s">
        <v>5548</v>
      </c>
      <c r="D3596" s="155">
        <v>10</v>
      </c>
      <c r="E3596" s="155">
        <v>10</v>
      </c>
      <c r="F3596" s="166">
        <v>41737</v>
      </c>
      <c r="G3596" s="166">
        <v>41740</v>
      </c>
      <c r="H3596" s="157">
        <v>1</v>
      </c>
    </row>
    <row r="3597" spans="1:8" ht="15" customHeight="1" x14ac:dyDescent="0.25">
      <c r="A3597" s="155" t="s">
        <v>71</v>
      </c>
      <c r="B3597" s="155" t="s">
        <v>167</v>
      </c>
      <c r="C3597" s="155" t="s">
        <v>5549</v>
      </c>
      <c r="D3597" s="155">
        <v>5</v>
      </c>
      <c r="E3597" s="155">
        <v>5</v>
      </c>
      <c r="F3597" s="166">
        <v>41737</v>
      </c>
      <c r="G3597" s="166">
        <v>41740</v>
      </c>
      <c r="H3597" s="157">
        <v>1</v>
      </c>
    </row>
    <row r="3598" spans="1:8" ht="15" customHeight="1" x14ac:dyDescent="0.25">
      <c r="A3598" s="155" t="s">
        <v>2714</v>
      </c>
      <c r="B3598" s="155" t="s">
        <v>5550</v>
      </c>
      <c r="C3598" s="155" t="s">
        <v>5551</v>
      </c>
      <c r="D3598" s="155">
        <v>100</v>
      </c>
      <c r="E3598" s="155">
        <v>100</v>
      </c>
      <c r="F3598" s="166">
        <v>41737</v>
      </c>
      <c r="G3598" s="166">
        <v>41740</v>
      </c>
      <c r="H3598" s="157">
        <v>1</v>
      </c>
    </row>
    <row r="3599" spans="1:8" ht="15" customHeight="1" x14ac:dyDescent="0.25">
      <c r="A3599" s="155" t="s">
        <v>5552</v>
      </c>
      <c r="B3599" s="155" t="s">
        <v>586</v>
      </c>
      <c r="C3599" s="155" t="s">
        <v>5553</v>
      </c>
      <c r="D3599" s="155">
        <v>100</v>
      </c>
      <c r="E3599" s="155">
        <v>100</v>
      </c>
      <c r="F3599" s="166">
        <v>41737</v>
      </c>
      <c r="G3599" s="166">
        <v>41740</v>
      </c>
      <c r="H3599" s="157">
        <v>1</v>
      </c>
    </row>
    <row r="3600" spans="1:8" ht="15" customHeight="1" x14ac:dyDescent="0.25">
      <c r="A3600" s="155" t="s">
        <v>520</v>
      </c>
      <c r="B3600" s="155" t="s">
        <v>1267</v>
      </c>
      <c r="C3600" s="155" t="s">
        <v>5554</v>
      </c>
      <c r="D3600" s="155">
        <v>500</v>
      </c>
      <c r="E3600" s="155">
        <v>500</v>
      </c>
      <c r="F3600" s="166">
        <v>41737</v>
      </c>
      <c r="G3600" s="166">
        <v>41738</v>
      </c>
      <c r="H3600" s="157">
        <v>1</v>
      </c>
    </row>
    <row r="3601" spans="1:9" ht="15" customHeight="1" x14ac:dyDescent="0.25">
      <c r="A3601" s="155" t="s">
        <v>520</v>
      </c>
      <c r="B3601" s="155" t="s">
        <v>5026</v>
      </c>
      <c r="C3601" s="155" t="s">
        <v>5555</v>
      </c>
      <c r="D3601" s="155">
        <v>350</v>
      </c>
      <c r="E3601" s="155">
        <v>350</v>
      </c>
      <c r="F3601" s="166">
        <v>41737</v>
      </c>
      <c r="G3601" s="166">
        <v>41738</v>
      </c>
      <c r="H3601" s="157">
        <v>1</v>
      </c>
    </row>
    <row r="3602" spans="1:9" ht="15" customHeight="1" x14ac:dyDescent="0.25">
      <c r="A3602" s="155" t="s">
        <v>71</v>
      </c>
      <c r="B3602" s="155" t="s">
        <v>583</v>
      </c>
      <c r="C3602" s="155" t="s">
        <v>5556</v>
      </c>
      <c r="D3602" s="155">
        <v>5</v>
      </c>
      <c r="E3602" s="155">
        <v>5</v>
      </c>
      <c r="F3602" s="166">
        <v>41738</v>
      </c>
      <c r="G3602" s="166">
        <v>41747</v>
      </c>
      <c r="H3602" s="157">
        <v>1</v>
      </c>
    </row>
    <row r="3603" spans="1:9" ht="15" customHeight="1" x14ac:dyDescent="0.25">
      <c r="A3603" s="155" t="s">
        <v>1554</v>
      </c>
      <c r="B3603" s="155" t="s">
        <v>1181</v>
      </c>
      <c r="C3603" s="155" t="s">
        <v>5557</v>
      </c>
      <c r="D3603" s="155">
        <v>250</v>
      </c>
      <c r="E3603" s="155">
        <v>250</v>
      </c>
      <c r="F3603" s="166">
        <v>41738</v>
      </c>
      <c r="G3603" s="166">
        <v>41740</v>
      </c>
      <c r="H3603" s="157">
        <v>1</v>
      </c>
    </row>
    <row r="3604" spans="1:9" ht="15" customHeight="1" x14ac:dyDescent="0.25">
      <c r="A3604" s="155" t="s">
        <v>509</v>
      </c>
      <c r="B3604" s="155" t="s">
        <v>5558</v>
      </c>
      <c r="C3604" s="155" t="s">
        <v>5559</v>
      </c>
      <c r="D3604" s="155">
        <v>500</v>
      </c>
      <c r="E3604" s="155">
        <v>325</v>
      </c>
      <c r="F3604" s="166">
        <v>41738</v>
      </c>
      <c r="G3604" s="166">
        <v>41740</v>
      </c>
      <c r="H3604" s="157">
        <v>1</v>
      </c>
    </row>
    <row r="3605" spans="1:9" ht="15" customHeight="1" x14ac:dyDescent="0.25">
      <c r="A3605" s="155" t="s">
        <v>3481</v>
      </c>
      <c r="B3605" s="155" t="s">
        <v>255</v>
      </c>
      <c r="C3605" s="155" t="s">
        <v>5560</v>
      </c>
      <c r="D3605" s="155">
        <v>85</v>
      </c>
      <c r="E3605" s="155">
        <v>85</v>
      </c>
      <c r="F3605" s="166">
        <v>41739</v>
      </c>
      <c r="G3605" s="166">
        <v>41744</v>
      </c>
      <c r="H3605" s="157">
        <v>1</v>
      </c>
    </row>
    <row r="3606" spans="1:9" ht="15" customHeight="1" x14ac:dyDescent="0.25">
      <c r="A3606" s="155" t="s">
        <v>12</v>
      </c>
      <c r="B3606" s="155" t="s">
        <v>2507</v>
      </c>
      <c r="C3606" s="155" t="s">
        <v>5561</v>
      </c>
      <c r="D3606" s="155">
        <v>10</v>
      </c>
      <c r="E3606" s="155">
        <v>10</v>
      </c>
      <c r="F3606" s="166">
        <v>41739</v>
      </c>
      <c r="G3606" s="166">
        <v>41744</v>
      </c>
      <c r="H3606" s="157">
        <v>1</v>
      </c>
    </row>
    <row r="3607" spans="1:9" ht="15" customHeight="1" x14ac:dyDescent="0.25">
      <c r="A3607" s="155" t="s">
        <v>12</v>
      </c>
      <c r="B3607" s="155" t="s">
        <v>2568</v>
      </c>
      <c r="C3607" s="155" t="s">
        <v>5562</v>
      </c>
      <c r="D3607" s="155">
        <v>10</v>
      </c>
      <c r="E3607" s="155">
        <v>10</v>
      </c>
      <c r="F3607" s="166">
        <v>41739</v>
      </c>
      <c r="G3607" s="166">
        <v>41744</v>
      </c>
      <c r="H3607" s="157">
        <v>1</v>
      </c>
    </row>
    <row r="3608" spans="1:9" ht="15" customHeight="1" x14ac:dyDescent="0.25">
      <c r="A3608" s="155" t="s">
        <v>725</v>
      </c>
      <c r="B3608" s="155" t="s">
        <v>5563</v>
      </c>
      <c r="C3608" s="155" t="s">
        <v>5564</v>
      </c>
      <c r="D3608" s="155">
        <v>25</v>
      </c>
      <c r="E3608" s="155">
        <v>25</v>
      </c>
      <c r="F3608" s="166">
        <v>41739</v>
      </c>
      <c r="G3608" s="166">
        <v>41744</v>
      </c>
      <c r="H3608" s="157">
        <v>1</v>
      </c>
    </row>
    <row r="3609" spans="1:9" ht="15" customHeight="1" x14ac:dyDescent="0.25">
      <c r="A3609" s="155" t="s">
        <v>509</v>
      </c>
      <c r="B3609" s="155" t="s">
        <v>5565</v>
      </c>
      <c r="C3609" s="155" t="s">
        <v>5566</v>
      </c>
      <c r="D3609" s="155">
        <v>25</v>
      </c>
      <c r="E3609" s="155">
        <v>25</v>
      </c>
      <c r="F3609" s="166">
        <v>41739</v>
      </c>
      <c r="G3609" s="166">
        <v>41744</v>
      </c>
      <c r="H3609" s="157">
        <v>1</v>
      </c>
    </row>
    <row r="3610" spans="1:9" ht="15" customHeight="1" x14ac:dyDescent="0.25">
      <c r="A3610" s="155" t="s">
        <v>39</v>
      </c>
      <c r="B3610" s="155" t="s">
        <v>866</v>
      </c>
      <c r="C3610" s="155" t="s">
        <v>5567</v>
      </c>
      <c r="D3610" s="155">
        <v>512</v>
      </c>
      <c r="E3610" s="155">
        <v>512</v>
      </c>
      <c r="F3610" s="166">
        <v>41739</v>
      </c>
      <c r="G3610" s="166">
        <v>41657</v>
      </c>
      <c r="H3610" s="157">
        <v>1</v>
      </c>
    </row>
    <row r="3611" spans="1:9" ht="15" customHeight="1" x14ac:dyDescent="0.25">
      <c r="A3611" s="155" t="s">
        <v>4412</v>
      </c>
      <c r="B3611" s="155" t="s">
        <v>4413</v>
      </c>
      <c r="C3611" s="155" t="s">
        <v>5568</v>
      </c>
      <c r="D3611" s="155">
        <v>10</v>
      </c>
      <c r="E3611" s="155">
        <v>10</v>
      </c>
      <c r="F3611" s="166">
        <v>41739</v>
      </c>
      <c r="G3611" s="166">
        <v>41743</v>
      </c>
      <c r="H3611" s="157">
        <v>1</v>
      </c>
    </row>
    <row r="3612" spans="1:9" ht="15" customHeight="1" x14ac:dyDescent="0.25">
      <c r="A3612" s="155" t="s">
        <v>5569</v>
      </c>
      <c r="B3612" s="155" t="s">
        <v>5570</v>
      </c>
      <c r="C3612" s="155" t="s">
        <v>5571</v>
      </c>
      <c r="D3612" s="155">
        <v>20</v>
      </c>
      <c r="E3612" s="155">
        <v>20</v>
      </c>
      <c r="F3612" s="166">
        <v>41739</v>
      </c>
      <c r="G3612" s="166">
        <v>41739</v>
      </c>
      <c r="H3612" s="157">
        <v>1</v>
      </c>
      <c r="I3612" s="192" t="s">
        <v>2151</v>
      </c>
    </row>
    <row r="3613" spans="1:9" ht="15" customHeight="1" x14ac:dyDescent="0.25">
      <c r="A3613" s="155" t="s">
        <v>509</v>
      </c>
      <c r="B3613" s="155" t="s">
        <v>4234</v>
      </c>
      <c r="C3613" s="155" t="s">
        <v>5572</v>
      </c>
      <c r="D3613" s="155">
        <v>25</v>
      </c>
      <c r="E3613" s="155">
        <v>25</v>
      </c>
      <c r="F3613" s="166">
        <v>41740</v>
      </c>
      <c r="G3613" s="166">
        <v>41746</v>
      </c>
      <c r="H3613" s="157">
        <v>1</v>
      </c>
    </row>
    <row r="3614" spans="1:9" ht="15" customHeight="1" x14ac:dyDescent="0.25">
      <c r="A3614" s="155" t="s">
        <v>78</v>
      </c>
      <c r="B3614" s="155" t="s">
        <v>79</v>
      </c>
      <c r="C3614" s="155" t="s">
        <v>5573</v>
      </c>
      <c r="D3614" s="155">
        <v>20</v>
      </c>
      <c r="E3614" s="155">
        <v>20</v>
      </c>
      <c r="F3614" s="166">
        <v>41740</v>
      </c>
      <c r="G3614" s="166">
        <v>41744</v>
      </c>
      <c r="H3614" s="157">
        <v>1</v>
      </c>
    </row>
    <row r="3615" spans="1:9" ht="15" customHeight="1" x14ac:dyDescent="0.25">
      <c r="A3615" s="155" t="s">
        <v>3437</v>
      </c>
      <c r="B3615" s="155" t="s">
        <v>272</v>
      </c>
      <c r="C3615" s="155" t="s">
        <v>5574</v>
      </c>
      <c r="D3615" s="155">
        <v>1</v>
      </c>
      <c r="E3615" s="155">
        <v>1</v>
      </c>
      <c r="F3615" s="166">
        <v>41740</v>
      </c>
      <c r="G3615" s="166">
        <v>41746</v>
      </c>
      <c r="H3615" s="157">
        <v>1</v>
      </c>
    </row>
    <row r="3616" spans="1:9" ht="15" customHeight="1" x14ac:dyDescent="0.25">
      <c r="A3616" s="155" t="s">
        <v>2714</v>
      </c>
      <c r="B3616" s="155" t="s">
        <v>143</v>
      </c>
      <c r="C3616" s="155" t="s">
        <v>5575</v>
      </c>
      <c r="D3616" s="155">
        <v>500</v>
      </c>
      <c r="E3616" s="155">
        <v>501</v>
      </c>
      <c r="F3616" s="166">
        <v>41740</v>
      </c>
      <c r="G3616" s="166">
        <v>41747</v>
      </c>
      <c r="H3616" s="157">
        <v>1</v>
      </c>
    </row>
    <row r="3617" spans="1:9" ht="15" customHeight="1" x14ac:dyDescent="0.25">
      <c r="A3617" s="155" t="s">
        <v>509</v>
      </c>
      <c r="B3617" s="155" t="s">
        <v>3325</v>
      </c>
      <c r="C3617" s="155" t="s">
        <v>5576</v>
      </c>
      <c r="D3617" s="155">
        <v>10</v>
      </c>
      <c r="E3617" s="155">
        <v>10</v>
      </c>
      <c r="F3617" s="166">
        <v>41740</v>
      </c>
      <c r="G3617" s="166">
        <v>41743</v>
      </c>
      <c r="H3617" s="157">
        <v>1</v>
      </c>
    </row>
    <row r="3618" spans="1:9" ht="15" customHeight="1" x14ac:dyDescent="0.25">
      <c r="A3618" s="155" t="s">
        <v>230</v>
      </c>
      <c r="B3618" s="155" t="s">
        <v>471</v>
      </c>
      <c r="C3618" s="155" t="s">
        <v>5577</v>
      </c>
      <c r="D3618" s="155">
        <v>100</v>
      </c>
      <c r="E3618" s="155">
        <v>100</v>
      </c>
      <c r="F3618" s="166">
        <v>41743</v>
      </c>
      <c r="G3618" s="166">
        <v>41754</v>
      </c>
      <c r="H3618" s="157">
        <v>1</v>
      </c>
    </row>
    <row r="3619" spans="1:9" ht="15" customHeight="1" x14ac:dyDescent="0.25">
      <c r="A3619" s="155" t="s">
        <v>12</v>
      </c>
      <c r="B3619" s="155" t="s">
        <v>490</v>
      </c>
      <c r="C3619" s="155" t="s">
        <v>5578</v>
      </c>
      <c r="D3619" s="155">
        <v>10</v>
      </c>
      <c r="E3619" s="155">
        <v>10</v>
      </c>
      <c r="F3619" s="166">
        <v>41743</v>
      </c>
      <c r="G3619" s="166">
        <v>41744</v>
      </c>
      <c r="H3619" s="157">
        <v>1</v>
      </c>
    </row>
    <row r="3620" spans="1:9" ht="15" customHeight="1" x14ac:dyDescent="0.25">
      <c r="A3620" s="155" t="s">
        <v>71</v>
      </c>
      <c r="B3620" s="155" t="s">
        <v>1550</v>
      </c>
      <c r="C3620" s="155" t="s">
        <v>5579</v>
      </c>
      <c r="D3620" s="155">
        <v>5</v>
      </c>
      <c r="E3620" s="155">
        <v>5</v>
      </c>
      <c r="F3620" s="166">
        <v>41744</v>
      </c>
      <c r="G3620" s="166">
        <v>41751</v>
      </c>
      <c r="H3620" s="157">
        <v>1</v>
      </c>
    </row>
    <row r="3621" spans="1:9" ht="15" customHeight="1" x14ac:dyDescent="0.25">
      <c r="A3621" s="155" t="s">
        <v>71</v>
      </c>
      <c r="B3621" s="155" t="s">
        <v>1530</v>
      </c>
      <c r="C3621" s="155" t="s">
        <v>5580</v>
      </c>
      <c r="D3621" s="155">
        <v>5</v>
      </c>
      <c r="E3621" s="155">
        <v>5</v>
      </c>
      <c r="F3621" s="166">
        <v>41744</v>
      </c>
      <c r="G3621" s="166">
        <v>41759</v>
      </c>
      <c r="H3621" s="157">
        <v>1</v>
      </c>
    </row>
    <row r="3622" spans="1:9" ht="15" customHeight="1" x14ac:dyDescent="0.25">
      <c r="A3622" s="155" t="s">
        <v>5581</v>
      </c>
      <c r="B3622" s="155" t="s">
        <v>5582</v>
      </c>
      <c r="C3622" s="155" t="s">
        <v>5583</v>
      </c>
      <c r="D3622" s="155">
        <v>2000</v>
      </c>
      <c r="E3622" s="155">
        <v>2000</v>
      </c>
      <c r="F3622" s="166">
        <v>41744</v>
      </c>
      <c r="G3622" s="166">
        <v>41750</v>
      </c>
      <c r="H3622" s="157">
        <v>1</v>
      </c>
    </row>
    <row r="3623" spans="1:9" ht="15" customHeight="1" x14ac:dyDescent="0.25">
      <c r="A3623" s="155" t="s">
        <v>173</v>
      </c>
      <c r="B3623" s="155" t="s">
        <v>445</v>
      </c>
      <c r="C3623" s="155" t="s">
        <v>5584</v>
      </c>
      <c r="D3623" s="155">
        <v>250</v>
      </c>
      <c r="E3623" s="155">
        <v>250</v>
      </c>
      <c r="F3623" s="166">
        <v>41744</v>
      </c>
      <c r="G3623" s="166">
        <v>41746</v>
      </c>
      <c r="H3623" s="157">
        <v>1</v>
      </c>
    </row>
    <row r="3624" spans="1:9" ht="15" customHeight="1" x14ac:dyDescent="0.25">
      <c r="A3624" s="155" t="s">
        <v>911</v>
      </c>
      <c r="B3624" s="155" t="s">
        <v>912</v>
      </c>
      <c r="C3624" s="155" t="s">
        <v>5585</v>
      </c>
      <c r="D3624" s="155">
        <v>480</v>
      </c>
      <c r="E3624" s="155">
        <v>480</v>
      </c>
      <c r="F3624" s="166">
        <v>41744</v>
      </c>
      <c r="G3624" s="166">
        <v>41753</v>
      </c>
      <c r="H3624" s="157">
        <v>1</v>
      </c>
    </row>
    <row r="3625" spans="1:9" ht="15" customHeight="1" x14ac:dyDescent="0.25">
      <c r="A3625" s="155" t="s">
        <v>911</v>
      </c>
      <c r="B3625" s="155" t="s">
        <v>2076</v>
      </c>
      <c r="C3625" s="155" t="s">
        <v>364</v>
      </c>
      <c r="D3625" s="155">
        <v>25</v>
      </c>
      <c r="E3625" s="155">
        <v>25</v>
      </c>
      <c r="F3625" s="166">
        <v>41744</v>
      </c>
      <c r="G3625" s="166">
        <v>41753</v>
      </c>
      <c r="H3625" s="157">
        <v>1</v>
      </c>
    </row>
    <row r="3626" spans="1:9" ht="15" customHeight="1" x14ac:dyDescent="0.25">
      <c r="A3626" s="155" t="s">
        <v>286</v>
      </c>
      <c r="B3626" s="155" t="s">
        <v>5276</v>
      </c>
      <c r="C3626" s="155" t="s">
        <v>5586</v>
      </c>
      <c r="D3626" s="155">
        <v>25</v>
      </c>
      <c r="E3626" s="155">
        <v>25</v>
      </c>
      <c r="F3626" s="166">
        <v>41744</v>
      </c>
      <c r="G3626" s="166">
        <v>41745</v>
      </c>
      <c r="H3626" s="157">
        <v>1</v>
      </c>
    </row>
    <row r="3627" spans="1:9" ht="15" customHeight="1" x14ac:dyDescent="0.25">
      <c r="A3627" s="155" t="s">
        <v>71</v>
      </c>
      <c r="B3627" s="155" t="s">
        <v>102</v>
      </c>
      <c r="C3627" s="155" t="s">
        <v>5587</v>
      </c>
      <c r="D3627" s="155">
        <v>10</v>
      </c>
      <c r="E3627" s="155">
        <v>10</v>
      </c>
      <c r="F3627" s="166">
        <v>41745</v>
      </c>
      <c r="G3627" s="166">
        <v>41750</v>
      </c>
      <c r="H3627" s="157">
        <v>1</v>
      </c>
    </row>
    <row r="3628" spans="1:9" ht="15" customHeight="1" x14ac:dyDescent="0.25">
      <c r="A3628" s="155" t="s">
        <v>563</v>
      </c>
      <c r="B3628" s="155" t="s">
        <v>307</v>
      </c>
      <c r="C3628" s="155" t="s">
        <v>5588</v>
      </c>
      <c r="D3628" s="155">
        <v>100</v>
      </c>
      <c r="E3628" s="155">
        <v>100</v>
      </c>
      <c r="F3628" s="166">
        <v>41745</v>
      </c>
      <c r="G3628" s="166">
        <v>41754</v>
      </c>
      <c r="H3628" s="157">
        <v>1</v>
      </c>
    </row>
    <row r="3629" spans="1:9" ht="15" customHeight="1" x14ac:dyDescent="0.25">
      <c r="A3629" s="155" t="s">
        <v>1667</v>
      </c>
      <c r="B3629" s="155" t="s">
        <v>890</v>
      </c>
      <c r="C3629" s="155" t="s">
        <v>5589</v>
      </c>
      <c r="D3629" s="155">
        <v>750</v>
      </c>
      <c r="E3629" s="155">
        <v>600</v>
      </c>
      <c r="F3629" s="166">
        <v>41745</v>
      </c>
      <c r="G3629" s="166">
        <v>41746</v>
      </c>
      <c r="H3629" s="157">
        <v>1</v>
      </c>
      <c r="I3629" s="192" t="s">
        <v>5590</v>
      </c>
    </row>
    <row r="3630" spans="1:9" ht="15" customHeight="1" x14ac:dyDescent="0.25">
      <c r="A3630" s="155" t="s">
        <v>719</v>
      </c>
      <c r="B3630" s="155" t="s">
        <v>720</v>
      </c>
      <c r="C3630" s="155" t="s">
        <v>5591</v>
      </c>
      <c r="D3630" s="155">
        <v>200</v>
      </c>
      <c r="E3630" s="155">
        <v>200</v>
      </c>
      <c r="F3630" s="166">
        <v>41745</v>
      </c>
      <c r="G3630" s="166">
        <v>41751</v>
      </c>
      <c r="H3630" s="157">
        <v>1</v>
      </c>
    </row>
    <row r="3631" spans="1:9" ht="15" customHeight="1" x14ac:dyDescent="0.25">
      <c r="A3631" s="155" t="s">
        <v>5592</v>
      </c>
      <c r="B3631" s="155" t="s">
        <v>5593</v>
      </c>
      <c r="C3631" s="155" t="s">
        <v>5594</v>
      </c>
      <c r="D3631" s="155">
        <v>5</v>
      </c>
      <c r="E3631" s="155">
        <v>5</v>
      </c>
      <c r="F3631" s="166">
        <v>41745</v>
      </c>
      <c r="G3631" s="166">
        <v>41750</v>
      </c>
      <c r="H3631" s="157">
        <v>1</v>
      </c>
    </row>
    <row r="3632" spans="1:9" ht="15" customHeight="1" x14ac:dyDescent="0.25">
      <c r="A3632" s="155" t="s">
        <v>997</v>
      </c>
      <c r="B3632" s="155" t="s">
        <v>473</v>
      </c>
      <c r="C3632" s="155" t="s">
        <v>5595</v>
      </c>
      <c r="D3632" s="155">
        <v>100</v>
      </c>
      <c r="E3632" s="155">
        <v>100</v>
      </c>
      <c r="F3632" s="166">
        <v>41746</v>
      </c>
      <c r="G3632" s="166">
        <v>41754</v>
      </c>
      <c r="H3632" s="157">
        <v>1</v>
      </c>
    </row>
    <row r="3633" spans="1:9" ht="15" customHeight="1" x14ac:dyDescent="0.25">
      <c r="A3633" s="155" t="s">
        <v>230</v>
      </c>
      <c r="B3633" s="155" t="s">
        <v>2284</v>
      </c>
      <c r="C3633" s="155" t="s">
        <v>5597</v>
      </c>
      <c r="D3633" s="155">
        <v>25</v>
      </c>
      <c r="E3633" s="155">
        <v>25</v>
      </c>
      <c r="F3633" s="166">
        <v>41746</v>
      </c>
      <c r="G3633" s="166">
        <v>41760</v>
      </c>
      <c r="H3633" s="157">
        <v>1</v>
      </c>
    </row>
    <row r="3634" spans="1:9" ht="15" customHeight="1" x14ac:dyDescent="0.25">
      <c r="A3634" s="155" t="s">
        <v>230</v>
      </c>
      <c r="B3634" s="155" t="s">
        <v>2024</v>
      </c>
      <c r="C3634" s="155" t="s">
        <v>5596</v>
      </c>
      <c r="D3634" s="155">
        <v>25</v>
      </c>
      <c r="E3634" s="155">
        <v>25</v>
      </c>
      <c r="F3634" s="166">
        <v>41746</v>
      </c>
      <c r="G3634" s="166">
        <v>41760</v>
      </c>
      <c r="H3634" s="157">
        <v>1</v>
      </c>
    </row>
    <row r="3635" spans="1:9" ht="15" customHeight="1" x14ac:dyDescent="0.25">
      <c r="A3635" s="155" t="s">
        <v>4449</v>
      </c>
      <c r="B3635" s="155" t="s">
        <v>5598</v>
      </c>
      <c r="C3635" s="155" t="s">
        <v>5599</v>
      </c>
      <c r="D3635" s="155">
        <v>2</v>
      </c>
      <c r="E3635" s="155">
        <v>2</v>
      </c>
      <c r="F3635" s="166">
        <v>41746</v>
      </c>
      <c r="G3635" s="166">
        <v>41746</v>
      </c>
      <c r="H3635" s="157">
        <v>1</v>
      </c>
      <c r="I3635" s="192" t="s">
        <v>5600</v>
      </c>
    </row>
    <row r="3636" spans="1:9" ht="15" customHeight="1" x14ac:dyDescent="0.25">
      <c r="A3636" s="155" t="s">
        <v>1107</v>
      </c>
      <c r="B3636" s="155" t="s">
        <v>4030</v>
      </c>
      <c r="C3636" s="155" t="s">
        <v>5601</v>
      </c>
      <c r="D3636" s="155">
        <v>500</v>
      </c>
      <c r="E3636" s="155">
        <v>500</v>
      </c>
      <c r="F3636" s="166">
        <v>41747</v>
      </c>
      <c r="G3636" s="166">
        <v>41751</v>
      </c>
      <c r="H3636" s="157">
        <v>1</v>
      </c>
    </row>
    <row r="3637" spans="1:9" ht="15" customHeight="1" x14ac:dyDescent="0.25">
      <c r="A3637" s="155" t="s">
        <v>42</v>
      </c>
      <c r="B3637" s="155" t="s">
        <v>977</v>
      </c>
      <c r="C3637" s="155" t="s">
        <v>5602</v>
      </c>
      <c r="D3637" s="155">
        <v>150</v>
      </c>
      <c r="E3637" s="155">
        <v>150</v>
      </c>
      <c r="F3637" s="166">
        <v>41747</v>
      </c>
      <c r="G3637" s="166">
        <v>41754</v>
      </c>
      <c r="H3637" s="157">
        <v>1</v>
      </c>
    </row>
    <row r="3638" spans="1:9" ht="15" customHeight="1" x14ac:dyDescent="0.25">
      <c r="A3638" s="155" t="s">
        <v>71</v>
      </c>
      <c r="B3638" s="155" t="s">
        <v>1550</v>
      </c>
      <c r="C3638" s="155" t="s">
        <v>5603</v>
      </c>
      <c r="D3638" s="155">
        <v>5</v>
      </c>
      <c r="E3638" s="155">
        <v>5</v>
      </c>
      <c r="F3638" s="166">
        <v>41747</v>
      </c>
      <c r="G3638" s="166">
        <v>41759</v>
      </c>
      <c r="H3638" s="157">
        <v>1</v>
      </c>
    </row>
    <row r="3639" spans="1:9" ht="15" customHeight="1" x14ac:dyDescent="0.25">
      <c r="A3639" s="155" t="s">
        <v>71</v>
      </c>
      <c r="B3639" s="155" t="s">
        <v>102</v>
      </c>
      <c r="C3639" s="155" t="s">
        <v>5605</v>
      </c>
      <c r="D3639" s="155">
        <v>20</v>
      </c>
      <c r="E3639" s="155">
        <v>20</v>
      </c>
      <c r="F3639" s="166">
        <v>41750</v>
      </c>
      <c r="G3639" s="166">
        <v>41752</v>
      </c>
      <c r="H3639" s="157">
        <v>1</v>
      </c>
    </row>
    <row r="3640" spans="1:9" ht="15" customHeight="1" x14ac:dyDescent="0.25">
      <c r="A3640" s="155" t="s">
        <v>2714</v>
      </c>
      <c r="B3640" s="155" t="s">
        <v>5606</v>
      </c>
      <c r="C3640" s="155" t="s">
        <v>5607</v>
      </c>
      <c r="D3640" s="155">
        <v>100</v>
      </c>
      <c r="E3640" s="155">
        <v>100</v>
      </c>
      <c r="F3640" s="166">
        <v>41750</v>
      </c>
      <c r="G3640" s="166">
        <v>41754</v>
      </c>
      <c r="H3640" s="157">
        <v>1</v>
      </c>
    </row>
    <row r="3641" spans="1:9" ht="15" customHeight="1" x14ac:dyDescent="0.25">
      <c r="A3641" s="155" t="s">
        <v>459</v>
      </c>
      <c r="B3641" s="155" t="s">
        <v>5608</v>
      </c>
      <c r="C3641" s="155" t="s">
        <v>5609</v>
      </c>
      <c r="D3641" s="155">
        <v>100</v>
      </c>
      <c r="E3641" s="155">
        <v>100</v>
      </c>
      <c r="F3641" s="166">
        <v>41750</v>
      </c>
      <c r="G3641" s="166">
        <v>41754</v>
      </c>
      <c r="H3641" s="157">
        <v>1</v>
      </c>
    </row>
    <row r="3642" spans="1:9" ht="15" customHeight="1" x14ac:dyDescent="0.25">
      <c r="A3642" s="155" t="s">
        <v>1536</v>
      </c>
      <c r="B3642" s="155" t="s">
        <v>3129</v>
      </c>
      <c r="C3642" s="155" t="s">
        <v>5616</v>
      </c>
      <c r="D3642" s="155">
        <v>25</v>
      </c>
      <c r="E3642" s="155">
        <v>25</v>
      </c>
      <c r="F3642" s="166">
        <v>41751</v>
      </c>
      <c r="G3642" s="166">
        <v>41753</v>
      </c>
      <c r="H3642" s="157">
        <v>1</v>
      </c>
    </row>
    <row r="3643" spans="1:9" ht="15" customHeight="1" x14ac:dyDescent="0.25">
      <c r="A3643" s="155" t="s">
        <v>1536</v>
      </c>
      <c r="B3643" s="155" t="s">
        <v>4147</v>
      </c>
      <c r="C3643" s="155" t="s">
        <v>5617</v>
      </c>
      <c r="D3643" s="155">
        <v>20</v>
      </c>
      <c r="E3643" s="155">
        <v>20</v>
      </c>
      <c r="F3643" s="166">
        <v>41751</v>
      </c>
      <c r="G3643" s="166">
        <v>41753</v>
      </c>
      <c r="H3643" s="157">
        <v>1</v>
      </c>
    </row>
    <row r="3644" spans="1:9" ht="15" customHeight="1" x14ac:dyDescent="0.25">
      <c r="A3644" s="155" t="s">
        <v>71</v>
      </c>
      <c r="B3644" s="155" t="s">
        <v>167</v>
      </c>
      <c r="C3644" s="155" t="s">
        <v>5618</v>
      </c>
      <c r="D3644" s="155">
        <v>5</v>
      </c>
      <c r="E3644" s="155">
        <v>5</v>
      </c>
      <c r="F3644" s="166">
        <v>41751</v>
      </c>
      <c r="G3644" s="166">
        <v>41761</v>
      </c>
      <c r="H3644" s="157">
        <v>1</v>
      </c>
    </row>
    <row r="3645" spans="1:9" ht="15" customHeight="1" x14ac:dyDescent="0.25">
      <c r="A3645" s="155" t="s">
        <v>3494</v>
      </c>
      <c r="B3645" s="155" t="s">
        <v>5619</v>
      </c>
      <c r="C3645" s="155" t="s">
        <v>5620</v>
      </c>
      <c r="D3645" s="155">
        <v>10</v>
      </c>
      <c r="E3645" s="155">
        <v>10</v>
      </c>
      <c r="F3645" s="166">
        <v>41751</v>
      </c>
      <c r="G3645" s="166">
        <v>41752</v>
      </c>
      <c r="H3645" s="157">
        <v>1</v>
      </c>
    </row>
    <row r="3646" spans="1:9" ht="15" customHeight="1" x14ac:dyDescent="0.25">
      <c r="A3646" s="155" t="s">
        <v>520</v>
      </c>
      <c r="B3646" s="155" t="s">
        <v>2432</v>
      </c>
      <c r="C3646" s="155" t="s">
        <v>5621</v>
      </c>
      <c r="D3646" s="155">
        <v>100</v>
      </c>
      <c r="E3646" s="155">
        <v>100</v>
      </c>
      <c r="F3646" s="166">
        <v>41752</v>
      </c>
      <c r="G3646" s="166">
        <v>41760</v>
      </c>
      <c r="H3646" s="157">
        <v>1</v>
      </c>
    </row>
    <row r="3647" spans="1:9" ht="15" customHeight="1" x14ac:dyDescent="0.25">
      <c r="A3647" s="155" t="s">
        <v>12</v>
      </c>
      <c r="B3647" s="155" t="s">
        <v>1233</v>
      </c>
      <c r="C3647" s="155" t="s">
        <v>5622</v>
      </c>
      <c r="D3647" s="155">
        <v>25</v>
      </c>
      <c r="E3647" s="155">
        <v>25</v>
      </c>
      <c r="F3647" s="166">
        <v>41752</v>
      </c>
      <c r="G3647" s="166">
        <v>41757</v>
      </c>
      <c r="H3647" s="157">
        <v>1</v>
      </c>
    </row>
    <row r="3648" spans="1:9" ht="15" customHeight="1" x14ac:dyDescent="0.25">
      <c r="A3648" s="155" t="s">
        <v>2714</v>
      </c>
      <c r="B3648" s="155" t="s">
        <v>1933</v>
      </c>
      <c r="C3648" s="155" t="s">
        <v>3824</v>
      </c>
      <c r="D3648" s="155">
        <v>200</v>
      </c>
      <c r="E3648" s="155">
        <v>200</v>
      </c>
      <c r="F3648" s="166">
        <v>41752</v>
      </c>
      <c r="G3648" s="166">
        <v>41758</v>
      </c>
      <c r="H3648" s="157">
        <v>1</v>
      </c>
    </row>
    <row r="3649" spans="1:8" ht="15" customHeight="1" x14ac:dyDescent="0.25">
      <c r="A3649" s="155" t="s">
        <v>3481</v>
      </c>
      <c r="B3649" s="155" t="s">
        <v>149</v>
      </c>
      <c r="C3649" s="155" t="s">
        <v>5623</v>
      </c>
      <c r="D3649" s="155">
        <v>40</v>
      </c>
      <c r="E3649" s="155">
        <v>40</v>
      </c>
      <c r="F3649" s="166">
        <v>41753</v>
      </c>
      <c r="G3649" s="166">
        <v>41761</v>
      </c>
      <c r="H3649" s="157">
        <v>1</v>
      </c>
    </row>
    <row r="3650" spans="1:8" ht="15" customHeight="1" x14ac:dyDescent="0.25">
      <c r="A3650" s="155" t="s">
        <v>3437</v>
      </c>
      <c r="B3650" s="155" t="s">
        <v>4224</v>
      </c>
      <c r="C3650" s="155" t="s">
        <v>5624</v>
      </c>
      <c r="D3650" s="155">
        <v>5</v>
      </c>
      <c r="E3650" s="155">
        <v>5</v>
      </c>
      <c r="F3650" s="166">
        <v>41753</v>
      </c>
      <c r="G3650" s="166">
        <v>41767</v>
      </c>
      <c r="H3650" s="157">
        <v>1</v>
      </c>
    </row>
    <row r="3651" spans="1:8" ht="15" customHeight="1" x14ac:dyDescent="0.25">
      <c r="A3651" s="155" t="s">
        <v>459</v>
      </c>
      <c r="B3651" s="155" t="s">
        <v>5625</v>
      </c>
      <c r="C3651" s="155" t="s">
        <v>5626</v>
      </c>
      <c r="D3651" s="155">
        <v>100</v>
      </c>
      <c r="E3651" s="155">
        <v>100</v>
      </c>
      <c r="F3651" s="166">
        <v>41754</v>
      </c>
      <c r="G3651" s="166">
        <v>41764</v>
      </c>
      <c r="H3651" s="157">
        <v>1</v>
      </c>
    </row>
    <row r="3652" spans="1:8" ht="15" customHeight="1" x14ac:dyDescent="0.25">
      <c r="A3652" s="155" t="s">
        <v>230</v>
      </c>
      <c r="B3652" s="155" t="s">
        <v>471</v>
      </c>
      <c r="C3652" s="155" t="s">
        <v>5627</v>
      </c>
      <c r="D3652" s="155">
        <v>100</v>
      </c>
      <c r="E3652" s="155">
        <v>100</v>
      </c>
      <c r="F3652" s="166">
        <v>41754</v>
      </c>
      <c r="G3652" s="166">
        <v>41789</v>
      </c>
      <c r="H3652" s="157">
        <v>1</v>
      </c>
    </row>
    <row r="3653" spans="1:8" ht="15" customHeight="1" x14ac:dyDescent="0.25">
      <c r="A3653" s="155" t="s">
        <v>638</v>
      </c>
      <c r="B3653" s="155" t="s">
        <v>639</v>
      </c>
      <c r="C3653" s="155" t="s">
        <v>5628</v>
      </c>
      <c r="D3653" s="155">
        <v>1000</v>
      </c>
      <c r="E3653" s="155">
        <v>1000</v>
      </c>
      <c r="F3653" s="166">
        <v>41754</v>
      </c>
      <c r="G3653" s="166">
        <v>41758</v>
      </c>
      <c r="H3653" s="157">
        <v>1</v>
      </c>
    </row>
    <row r="3654" spans="1:8" ht="15" customHeight="1" x14ac:dyDescent="0.25">
      <c r="A3654" s="155" t="s">
        <v>230</v>
      </c>
      <c r="B3654" s="155" t="s">
        <v>4568</v>
      </c>
      <c r="C3654" s="155" t="s">
        <v>5629</v>
      </c>
      <c r="D3654" s="155">
        <v>100</v>
      </c>
      <c r="E3654" s="155">
        <v>100</v>
      </c>
      <c r="F3654" s="166">
        <v>41757</v>
      </c>
      <c r="G3654" s="166">
        <v>41764</v>
      </c>
      <c r="H3654" s="157">
        <v>1</v>
      </c>
    </row>
    <row r="3655" spans="1:8" ht="15" customHeight="1" x14ac:dyDescent="0.25">
      <c r="A3655" s="155" t="s">
        <v>1554</v>
      </c>
      <c r="B3655" s="155" t="s">
        <v>272</v>
      </c>
      <c r="C3655" s="155" t="s">
        <v>5630</v>
      </c>
      <c r="D3655" s="155">
        <v>1</v>
      </c>
      <c r="E3655" s="155">
        <v>1</v>
      </c>
      <c r="F3655" s="166">
        <v>41757</v>
      </c>
      <c r="G3655" s="166">
        <v>41759</v>
      </c>
      <c r="H3655" s="157">
        <v>1</v>
      </c>
    </row>
    <row r="3656" spans="1:8" ht="15" customHeight="1" x14ac:dyDescent="0.25">
      <c r="A3656" s="155" t="s">
        <v>5631</v>
      </c>
      <c r="B3656" s="155" t="s">
        <v>1696</v>
      </c>
      <c r="C3656" s="155" t="s">
        <v>5632</v>
      </c>
      <c r="D3656" s="155">
        <v>1</v>
      </c>
      <c r="E3656" s="155">
        <v>1</v>
      </c>
      <c r="F3656" s="166">
        <v>41757</v>
      </c>
      <c r="G3656" s="166">
        <v>41760</v>
      </c>
      <c r="H3656" s="157">
        <v>1</v>
      </c>
    </row>
    <row r="3657" spans="1:8" ht="15" customHeight="1" x14ac:dyDescent="0.25">
      <c r="A3657" s="155" t="s">
        <v>563</v>
      </c>
      <c r="B3657" s="155" t="s">
        <v>2118</v>
      </c>
      <c r="C3657" s="155" t="s">
        <v>5633</v>
      </c>
      <c r="D3657" s="155">
        <v>50</v>
      </c>
      <c r="E3657" s="155">
        <v>50</v>
      </c>
      <c r="F3657" s="166">
        <v>41758</v>
      </c>
      <c r="G3657" s="166">
        <v>41801</v>
      </c>
      <c r="H3657" s="157">
        <v>1</v>
      </c>
    </row>
    <row r="3658" spans="1:8" ht="15" customHeight="1" x14ac:dyDescent="0.25">
      <c r="A3658" s="155" t="s">
        <v>42</v>
      </c>
      <c r="B3658" s="155" t="s">
        <v>3525</v>
      </c>
      <c r="C3658" s="155" t="s">
        <v>5635</v>
      </c>
      <c r="D3658" s="155">
        <v>135</v>
      </c>
      <c r="E3658" s="155">
        <v>135</v>
      </c>
      <c r="F3658" s="166">
        <v>41758</v>
      </c>
      <c r="G3658" s="166">
        <v>41759</v>
      </c>
      <c r="H3658" s="157">
        <v>1</v>
      </c>
    </row>
    <row r="3659" spans="1:8" ht="15" customHeight="1" x14ac:dyDescent="0.25">
      <c r="A3659" s="155" t="s">
        <v>2714</v>
      </c>
      <c r="B3659" s="155" t="s">
        <v>5634</v>
      </c>
      <c r="C3659" s="155" t="s">
        <v>3778</v>
      </c>
      <c r="D3659" s="155">
        <v>250</v>
      </c>
      <c r="E3659" s="155">
        <v>250</v>
      </c>
      <c r="F3659" s="166">
        <v>41758</v>
      </c>
      <c r="G3659" s="166">
        <v>41761</v>
      </c>
      <c r="H3659" s="157">
        <v>1</v>
      </c>
    </row>
    <row r="3660" spans="1:8" ht="15" customHeight="1" x14ac:dyDescent="0.25">
      <c r="A3660" s="155" t="s">
        <v>39</v>
      </c>
      <c r="B3660" s="155" t="s">
        <v>922</v>
      </c>
      <c r="C3660" s="155" t="s">
        <v>5636</v>
      </c>
      <c r="D3660" s="155">
        <v>300</v>
      </c>
      <c r="E3660" s="155">
        <v>300</v>
      </c>
      <c r="F3660" s="166">
        <v>41758</v>
      </c>
      <c r="G3660" s="166">
        <v>41766</v>
      </c>
      <c r="H3660" s="157">
        <v>1</v>
      </c>
    </row>
    <row r="3661" spans="1:8" ht="15" customHeight="1" x14ac:dyDescent="0.25">
      <c r="A3661" s="155" t="s">
        <v>559</v>
      </c>
      <c r="B3661" s="155" t="s">
        <v>868</v>
      </c>
      <c r="C3661" s="155" t="s">
        <v>5637</v>
      </c>
      <c r="D3661" s="155">
        <v>10000</v>
      </c>
      <c r="E3661" s="155">
        <v>10080</v>
      </c>
      <c r="F3661" s="166">
        <v>41758</v>
      </c>
      <c r="G3661" s="166">
        <v>41759</v>
      </c>
      <c r="H3661" s="157">
        <v>1</v>
      </c>
    </row>
    <row r="3662" spans="1:8" ht="15" customHeight="1" x14ac:dyDescent="0.25">
      <c r="A3662" s="155" t="s">
        <v>512</v>
      </c>
      <c r="B3662" s="155" t="s">
        <v>513</v>
      </c>
      <c r="C3662" s="155" t="s">
        <v>5638</v>
      </c>
      <c r="D3662" s="155">
        <v>56</v>
      </c>
      <c r="E3662" s="155">
        <v>56</v>
      </c>
      <c r="F3662" s="166">
        <v>41759</v>
      </c>
      <c r="G3662" s="166">
        <v>41764</v>
      </c>
      <c r="H3662" s="157">
        <v>1</v>
      </c>
    </row>
    <row r="3663" spans="1:8" ht="15" customHeight="1" x14ac:dyDescent="0.25">
      <c r="A3663" s="155" t="s">
        <v>2714</v>
      </c>
      <c r="B3663" s="155" t="s">
        <v>5304</v>
      </c>
      <c r="C3663" s="155" t="s">
        <v>5639</v>
      </c>
      <c r="D3663" s="155">
        <v>100</v>
      </c>
      <c r="E3663" s="155">
        <v>100</v>
      </c>
      <c r="F3663" s="166">
        <v>41759</v>
      </c>
      <c r="G3663" s="166">
        <v>41764</v>
      </c>
      <c r="H3663" s="157">
        <v>1</v>
      </c>
    </row>
    <row r="3664" spans="1:8" ht="15" customHeight="1" x14ac:dyDescent="0.25">
      <c r="A3664" s="155" t="s">
        <v>2714</v>
      </c>
      <c r="B3664" s="155" t="s">
        <v>3351</v>
      </c>
      <c r="C3664" s="155" t="s">
        <v>364</v>
      </c>
      <c r="D3664" s="155">
        <v>20</v>
      </c>
      <c r="E3664" s="155">
        <v>20</v>
      </c>
      <c r="F3664" s="166">
        <v>41759</v>
      </c>
      <c r="G3664" s="166">
        <v>41764</v>
      </c>
      <c r="H3664" s="157">
        <v>1</v>
      </c>
    </row>
    <row r="3665" spans="1:9" ht="15" customHeight="1" x14ac:dyDescent="0.25">
      <c r="A3665" s="155" t="s">
        <v>2714</v>
      </c>
      <c r="B3665" s="155" t="s">
        <v>5640</v>
      </c>
      <c r="C3665" s="155" t="s">
        <v>5641</v>
      </c>
      <c r="D3665" s="155">
        <v>100</v>
      </c>
      <c r="E3665" s="155">
        <v>100</v>
      </c>
      <c r="F3665" s="166">
        <v>41759</v>
      </c>
      <c r="G3665" s="166">
        <v>41765</v>
      </c>
      <c r="H3665" s="157">
        <v>1</v>
      </c>
    </row>
    <row r="3666" spans="1:9" ht="15" customHeight="1" x14ac:dyDescent="0.25">
      <c r="A3666" s="155" t="s">
        <v>559</v>
      </c>
      <c r="B3666" s="155" t="s">
        <v>872</v>
      </c>
      <c r="C3666" s="155" t="s">
        <v>5642</v>
      </c>
      <c r="D3666" s="155">
        <v>10000</v>
      </c>
      <c r="E3666" s="155">
        <v>10078</v>
      </c>
      <c r="F3666" s="166">
        <v>41759</v>
      </c>
      <c r="G3666" s="166">
        <v>41765</v>
      </c>
      <c r="H3666" s="157">
        <v>1</v>
      </c>
    </row>
    <row r="3667" spans="1:9" ht="15" customHeight="1" x14ac:dyDescent="0.25">
      <c r="A3667" s="155" t="s">
        <v>4449</v>
      </c>
      <c r="B3667" s="155" t="s">
        <v>4826</v>
      </c>
      <c r="C3667" s="155" t="s">
        <v>5314</v>
      </c>
      <c r="D3667" s="155">
        <v>100</v>
      </c>
      <c r="E3667" s="155">
        <v>100</v>
      </c>
      <c r="F3667" s="166">
        <v>41759</v>
      </c>
      <c r="G3667" s="166">
        <v>41768</v>
      </c>
      <c r="H3667" s="157">
        <v>1</v>
      </c>
    </row>
    <row r="3668" spans="1:9" ht="15" customHeight="1" x14ac:dyDescent="0.25">
      <c r="A3668" s="155" t="s">
        <v>509</v>
      </c>
      <c r="B3668" s="155" t="s">
        <v>3327</v>
      </c>
      <c r="C3668" s="155" t="s">
        <v>5643</v>
      </c>
      <c r="D3668" s="155">
        <v>200</v>
      </c>
      <c r="E3668" s="155">
        <v>50</v>
      </c>
      <c r="F3668" s="166">
        <v>41759</v>
      </c>
      <c r="G3668" s="166">
        <v>41760</v>
      </c>
      <c r="H3668" s="157">
        <v>1</v>
      </c>
      <c r="I3668" s="192" t="s">
        <v>5644</v>
      </c>
    </row>
    <row r="3669" spans="1:9" ht="15" customHeight="1" x14ac:dyDescent="0.25">
      <c r="A3669" s="155" t="s">
        <v>71</v>
      </c>
      <c r="B3669" s="155" t="s">
        <v>167</v>
      </c>
      <c r="C3669" s="155" t="s">
        <v>5645</v>
      </c>
      <c r="D3669" s="155">
        <v>7</v>
      </c>
      <c r="E3669" s="155">
        <v>7</v>
      </c>
      <c r="F3669" s="166">
        <v>41760</v>
      </c>
      <c r="G3669" s="166">
        <v>41768</v>
      </c>
      <c r="H3669" s="157">
        <v>1</v>
      </c>
    </row>
    <row r="3670" spans="1:9" ht="15" customHeight="1" x14ac:dyDescent="0.25">
      <c r="A3670" s="155" t="s">
        <v>71</v>
      </c>
      <c r="B3670" s="155" t="s">
        <v>154</v>
      </c>
      <c r="C3670" s="155" t="s">
        <v>364</v>
      </c>
      <c r="D3670" s="155">
        <v>5</v>
      </c>
      <c r="E3670" s="155">
        <v>5</v>
      </c>
      <c r="F3670" s="166">
        <v>41760</v>
      </c>
      <c r="G3670" s="166">
        <v>41768</v>
      </c>
      <c r="H3670" s="157">
        <v>1</v>
      </c>
    </row>
    <row r="3671" spans="1:9" ht="15" customHeight="1" x14ac:dyDescent="0.25">
      <c r="A3671" s="155" t="s">
        <v>327</v>
      </c>
      <c r="B3671" s="155" t="s">
        <v>987</v>
      </c>
      <c r="C3671" s="155" t="s">
        <v>5646</v>
      </c>
      <c r="D3671" s="155">
        <v>100</v>
      </c>
      <c r="E3671" s="155">
        <v>100</v>
      </c>
      <c r="F3671" s="166">
        <v>41760</v>
      </c>
      <c r="G3671" s="166">
        <v>41764</v>
      </c>
      <c r="H3671" s="157">
        <v>1</v>
      </c>
    </row>
    <row r="3672" spans="1:9" ht="15" customHeight="1" x14ac:dyDescent="0.25">
      <c r="A3672" s="155" t="s">
        <v>520</v>
      </c>
      <c r="B3672" s="155" t="s">
        <v>789</v>
      </c>
      <c r="C3672" s="155" t="s">
        <v>5647</v>
      </c>
      <c r="D3672" s="155">
        <v>150</v>
      </c>
      <c r="E3672" s="155">
        <v>150</v>
      </c>
      <c r="F3672" s="166">
        <v>41760</v>
      </c>
      <c r="G3672" s="166">
        <v>41768</v>
      </c>
      <c r="H3672" s="157">
        <v>1</v>
      </c>
    </row>
    <row r="3673" spans="1:9" ht="15" customHeight="1" x14ac:dyDescent="0.25">
      <c r="A3673" s="155" t="s">
        <v>71</v>
      </c>
      <c r="B3673" s="155" t="s">
        <v>3327</v>
      </c>
      <c r="C3673" s="155" t="s">
        <v>5643</v>
      </c>
      <c r="D3673" s="155">
        <v>200</v>
      </c>
      <c r="E3673" s="155">
        <v>150</v>
      </c>
      <c r="F3673" s="166">
        <v>41760</v>
      </c>
      <c r="G3673" s="166">
        <v>41760</v>
      </c>
      <c r="H3673" s="157">
        <v>1</v>
      </c>
      <c r="I3673" s="192" t="s">
        <v>5648</v>
      </c>
    </row>
    <row r="3674" spans="1:9" ht="15" customHeight="1" x14ac:dyDescent="0.25">
      <c r="A3674" s="155" t="s">
        <v>4499</v>
      </c>
      <c r="B3674" s="155" t="s">
        <v>5311</v>
      </c>
      <c r="C3674" s="155" t="s">
        <v>5649</v>
      </c>
      <c r="D3674" s="155">
        <v>50</v>
      </c>
      <c r="E3674" s="155">
        <v>50</v>
      </c>
      <c r="F3674" s="166">
        <v>41761</v>
      </c>
      <c r="G3674" s="166">
        <v>41771</v>
      </c>
      <c r="H3674" s="157">
        <v>1</v>
      </c>
    </row>
    <row r="3675" spans="1:9" ht="15" customHeight="1" x14ac:dyDescent="0.25">
      <c r="A3675" s="155" t="s">
        <v>4499</v>
      </c>
      <c r="B3675" s="155" t="s">
        <v>5650</v>
      </c>
      <c r="C3675" s="155" t="s">
        <v>5651</v>
      </c>
      <c r="D3675" s="155">
        <v>6</v>
      </c>
      <c r="E3675" s="155">
        <v>6</v>
      </c>
      <c r="F3675" s="166">
        <v>41761</v>
      </c>
      <c r="G3675" s="166">
        <v>41778</v>
      </c>
      <c r="H3675" s="157">
        <v>1</v>
      </c>
    </row>
    <row r="3676" spans="1:9" ht="15" customHeight="1" x14ac:dyDescent="0.25">
      <c r="A3676" s="155" t="s">
        <v>5652</v>
      </c>
      <c r="B3676" s="155" t="s">
        <v>5653</v>
      </c>
      <c r="C3676" s="155" t="s">
        <v>5654</v>
      </c>
      <c r="D3676" s="155">
        <v>25</v>
      </c>
      <c r="E3676" s="155">
        <v>25</v>
      </c>
      <c r="F3676" s="166">
        <v>41761</v>
      </c>
      <c r="G3676" s="166">
        <v>41789</v>
      </c>
      <c r="H3676" s="157">
        <v>1</v>
      </c>
    </row>
    <row r="3677" spans="1:9" ht="15" customHeight="1" x14ac:dyDescent="0.25">
      <c r="A3677" s="155" t="s">
        <v>563</v>
      </c>
      <c r="B3677" s="155" t="s">
        <v>272</v>
      </c>
      <c r="C3677" s="155" t="s">
        <v>5655</v>
      </c>
      <c r="D3677" s="155">
        <v>7</v>
      </c>
      <c r="E3677" s="155">
        <v>7</v>
      </c>
      <c r="F3677" s="166">
        <v>41761</v>
      </c>
      <c r="G3677" s="166">
        <v>41775</v>
      </c>
      <c r="H3677" s="157">
        <v>1</v>
      </c>
    </row>
    <row r="3678" spans="1:9" ht="15" customHeight="1" x14ac:dyDescent="0.25">
      <c r="A3678" s="155" t="s">
        <v>145</v>
      </c>
      <c r="B3678" s="155" t="s">
        <v>1046</v>
      </c>
      <c r="C3678" s="155" t="s">
        <v>5656</v>
      </c>
      <c r="D3678" s="155">
        <v>20</v>
      </c>
      <c r="E3678" s="155">
        <v>20</v>
      </c>
      <c r="F3678" s="166">
        <v>41764</v>
      </c>
      <c r="G3678" s="166">
        <v>41766</v>
      </c>
      <c r="H3678" s="157">
        <v>1</v>
      </c>
    </row>
    <row r="3679" spans="1:9" ht="15" customHeight="1" x14ac:dyDescent="0.25">
      <c r="A3679" s="155" t="s">
        <v>39</v>
      </c>
      <c r="B3679" s="155" t="s">
        <v>380</v>
      </c>
      <c r="C3679" s="155" t="s">
        <v>5657</v>
      </c>
      <c r="D3679" s="155">
        <v>500</v>
      </c>
      <c r="E3679" s="155">
        <v>525</v>
      </c>
      <c r="F3679" s="166">
        <v>41765</v>
      </c>
      <c r="G3679" s="166">
        <v>41772</v>
      </c>
      <c r="H3679" s="157">
        <v>1</v>
      </c>
    </row>
    <row r="3680" spans="1:9" ht="15" customHeight="1" x14ac:dyDescent="0.25">
      <c r="A3680" s="155" t="s">
        <v>1554</v>
      </c>
      <c r="B3680" s="155" t="s">
        <v>1204</v>
      </c>
      <c r="C3680" s="155" t="s">
        <v>5658</v>
      </c>
      <c r="D3680" s="155">
        <v>250</v>
      </c>
      <c r="E3680" s="155">
        <v>250</v>
      </c>
      <c r="F3680" s="166">
        <v>41765</v>
      </c>
      <c r="G3680" s="166">
        <v>41768</v>
      </c>
      <c r="H3680" s="157">
        <v>1</v>
      </c>
    </row>
    <row r="3681" spans="1:9" ht="15" customHeight="1" x14ac:dyDescent="0.25">
      <c r="A3681" s="155" t="s">
        <v>5659</v>
      </c>
      <c r="B3681" s="155" t="s">
        <v>5660</v>
      </c>
      <c r="C3681" s="155" t="s">
        <v>5661</v>
      </c>
      <c r="D3681" s="155">
        <v>50</v>
      </c>
      <c r="E3681" s="155">
        <v>50</v>
      </c>
      <c r="F3681" s="166">
        <v>41765</v>
      </c>
      <c r="G3681" s="166">
        <v>41766</v>
      </c>
      <c r="H3681" s="157">
        <v>1</v>
      </c>
    </row>
    <row r="3682" spans="1:9" ht="15" customHeight="1" x14ac:dyDescent="0.25">
      <c r="A3682" s="155" t="s">
        <v>1983</v>
      </c>
      <c r="B3682" s="155" t="s">
        <v>2614</v>
      </c>
      <c r="C3682" s="155" t="s">
        <v>5662</v>
      </c>
      <c r="D3682" s="155">
        <v>138</v>
      </c>
      <c r="E3682" s="155">
        <v>138</v>
      </c>
      <c r="F3682" s="166">
        <v>41765</v>
      </c>
      <c r="G3682" s="166">
        <v>41774</v>
      </c>
      <c r="H3682" s="157">
        <v>1</v>
      </c>
    </row>
    <row r="3683" spans="1:9" ht="15" customHeight="1" x14ac:dyDescent="0.25">
      <c r="A3683" s="155" t="s">
        <v>42</v>
      </c>
      <c r="B3683" s="155" t="s">
        <v>815</v>
      </c>
      <c r="C3683" s="155" t="s">
        <v>5663</v>
      </c>
      <c r="D3683" s="155">
        <v>300</v>
      </c>
      <c r="E3683" s="155">
        <v>300</v>
      </c>
      <c r="F3683" s="166">
        <v>41766</v>
      </c>
      <c r="G3683" s="166">
        <v>41768</v>
      </c>
      <c r="H3683" s="157">
        <v>1</v>
      </c>
    </row>
    <row r="3684" spans="1:9" ht="15" customHeight="1" x14ac:dyDescent="0.25">
      <c r="A3684" s="155" t="s">
        <v>520</v>
      </c>
      <c r="B3684" s="155" t="s">
        <v>1267</v>
      </c>
      <c r="C3684" s="155" t="s">
        <v>5664</v>
      </c>
      <c r="D3684" s="155">
        <v>500</v>
      </c>
      <c r="E3684" s="155">
        <v>500</v>
      </c>
      <c r="F3684" s="166">
        <v>41766</v>
      </c>
      <c r="G3684" s="166">
        <v>41772</v>
      </c>
      <c r="H3684" s="157">
        <v>1</v>
      </c>
    </row>
    <row r="3685" spans="1:9" ht="15" customHeight="1" x14ac:dyDescent="0.25">
      <c r="A3685" s="155" t="s">
        <v>2769</v>
      </c>
      <c r="B3685" s="155" t="s">
        <v>5665</v>
      </c>
      <c r="C3685" s="155" t="s">
        <v>5666</v>
      </c>
      <c r="D3685" s="155">
        <v>200</v>
      </c>
      <c r="E3685" s="155">
        <v>148</v>
      </c>
      <c r="F3685" s="166">
        <v>41766</v>
      </c>
      <c r="G3685" s="166">
        <v>41766</v>
      </c>
      <c r="H3685" s="157">
        <v>1</v>
      </c>
      <c r="I3685" s="192" t="s">
        <v>214</v>
      </c>
    </row>
    <row r="3686" spans="1:9" ht="15" customHeight="1" x14ac:dyDescent="0.25">
      <c r="A3686" s="155" t="s">
        <v>5667</v>
      </c>
      <c r="B3686" s="155" t="s">
        <v>5668</v>
      </c>
      <c r="C3686" s="155" t="s">
        <v>5669</v>
      </c>
      <c r="D3686" s="155">
        <v>475</v>
      </c>
      <c r="E3686" s="155">
        <v>48</v>
      </c>
      <c r="F3686" s="166">
        <v>41766</v>
      </c>
      <c r="G3686" s="166">
        <v>41778</v>
      </c>
      <c r="H3686" s="157">
        <v>1</v>
      </c>
      <c r="I3686" s="192" t="s">
        <v>5670</v>
      </c>
    </row>
    <row r="3687" spans="1:9" ht="15" customHeight="1" x14ac:dyDescent="0.25">
      <c r="A3687" s="155" t="s">
        <v>2714</v>
      </c>
      <c r="B3687" s="155" t="s">
        <v>248</v>
      </c>
      <c r="C3687" s="155" t="s">
        <v>5671</v>
      </c>
      <c r="D3687" s="155">
        <v>50</v>
      </c>
      <c r="E3687" s="155">
        <v>50</v>
      </c>
      <c r="F3687" s="166">
        <v>41767</v>
      </c>
      <c r="G3687" s="166">
        <v>41773</v>
      </c>
      <c r="H3687" s="157">
        <v>1</v>
      </c>
    </row>
    <row r="3688" spans="1:9" ht="15" customHeight="1" x14ac:dyDescent="0.25">
      <c r="A3688" s="155" t="s">
        <v>559</v>
      </c>
      <c r="B3688" s="155" t="s">
        <v>560</v>
      </c>
      <c r="C3688" s="155" t="s">
        <v>5672</v>
      </c>
      <c r="D3688" s="155">
        <v>15000</v>
      </c>
      <c r="E3688" s="155">
        <v>15030</v>
      </c>
      <c r="F3688" s="166">
        <v>41767</v>
      </c>
      <c r="G3688" s="166">
        <v>41773</v>
      </c>
      <c r="H3688" s="157">
        <v>1</v>
      </c>
    </row>
    <row r="3689" spans="1:9" ht="15" customHeight="1" x14ac:dyDescent="0.25">
      <c r="A3689" s="155" t="s">
        <v>820</v>
      </c>
      <c r="B3689" s="155" t="s">
        <v>4430</v>
      </c>
      <c r="C3689" s="155" t="s">
        <v>5673</v>
      </c>
      <c r="D3689" s="155">
        <v>36</v>
      </c>
      <c r="E3689" s="155">
        <v>36</v>
      </c>
      <c r="F3689" s="166">
        <v>41767</v>
      </c>
      <c r="G3689" s="166">
        <v>41772</v>
      </c>
      <c r="H3689" s="157">
        <v>1</v>
      </c>
    </row>
    <row r="3690" spans="1:9" ht="15" customHeight="1" x14ac:dyDescent="0.25">
      <c r="A3690" s="155" t="s">
        <v>71</v>
      </c>
      <c r="B3690" s="155" t="s">
        <v>1168</v>
      </c>
      <c r="C3690" s="155" t="s">
        <v>5674</v>
      </c>
      <c r="D3690" s="155">
        <v>10</v>
      </c>
      <c r="E3690" s="155">
        <v>10</v>
      </c>
      <c r="F3690" s="166">
        <v>41767</v>
      </c>
      <c r="G3690" s="166">
        <v>41772</v>
      </c>
      <c r="H3690" s="157">
        <v>1</v>
      </c>
    </row>
    <row r="3691" spans="1:9" ht="15" customHeight="1" x14ac:dyDescent="0.25">
      <c r="A3691" s="155" t="s">
        <v>5667</v>
      </c>
      <c r="B3691" s="155" t="s">
        <v>5675</v>
      </c>
      <c r="C3691" s="155" t="s">
        <v>5676</v>
      </c>
      <c r="D3691" s="155">
        <v>70</v>
      </c>
      <c r="E3691" s="155">
        <v>70</v>
      </c>
      <c r="F3691" s="166">
        <v>41767</v>
      </c>
      <c r="G3691" s="166">
        <v>41771</v>
      </c>
      <c r="H3691" s="157">
        <v>1</v>
      </c>
    </row>
    <row r="3692" spans="1:9" ht="15" customHeight="1" x14ac:dyDescent="0.25">
      <c r="A3692" s="155" t="s">
        <v>6965</v>
      </c>
      <c r="B3692" s="155" t="s">
        <v>4975</v>
      </c>
      <c r="C3692" s="155" t="s">
        <v>5677</v>
      </c>
      <c r="D3692" s="155">
        <v>22</v>
      </c>
      <c r="E3692" s="155">
        <v>22</v>
      </c>
      <c r="F3692" s="166">
        <v>41767</v>
      </c>
      <c r="G3692" s="166">
        <v>41771</v>
      </c>
      <c r="H3692" s="157">
        <v>1</v>
      </c>
    </row>
    <row r="3693" spans="1:9" ht="15" customHeight="1" x14ac:dyDescent="0.25">
      <c r="A3693" s="155" t="s">
        <v>5297</v>
      </c>
      <c r="B3693" s="155" t="s">
        <v>5298</v>
      </c>
      <c r="C3693" s="155" t="s">
        <v>5685</v>
      </c>
      <c r="D3693" s="155">
        <v>50</v>
      </c>
      <c r="E3693" s="155">
        <v>45</v>
      </c>
      <c r="F3693" s="166">
        <v>41767</v>
      </c>
      <c r="G3693" s="166">
        <v>41767</v>
      </c>
      <c r="H3693" s="157">
        <v>1</v>
      </c>
      <c r="I3693" s="192" t="s">
        <v>214</v>
      </c>
    </row>
    <row r="3694" spans="1:9" ht="15" customHeight="1" x14ac:dyDescent="0.25">
      <c r="A3694" s="155" t="s">
        <v>2747</v>
      </c>
      <c r="B3694" s="155" t="s">
        <v>2743</v>
      </c>
      <c r="C3694" s="155" t="s">
        <v>5129</v>
      </c>
      <c r="D3694" s="155">
        <v>300</v>
      </c>
      <c r="E3694" s="155">
        <v>300</v>
      </c>
      <c r="F3694" s="166">
        <v>41768</v>
      </c>
      <c r="G3694" s="166">
        <v>41778</v>
      </c>
      <c r="H3694" s="157">
        <v>1</v>
      </c>
    </row>
    <row r="3695" spans="1:9" ht="15" customHeight="1" x14ac:dyDescent="0.25">
      <c r="A3695" s="155" t="s">
        <v>2747</v>
      </c>
      <c r="B3695" s="155" t="s">
        <v>4760</v>
      </c>
      <c r="C3695" s="155" t="s">
        <v>5686</v>
      </c>
      <c r="D3695" s="155">
        <v>30</v>
      </c>
      <c r="E3695" s="155">
        <v>30</v>
      </c>
      <c r="F3695" s="166">
        <v>41768</v>
      </c>
      <c r="G3695" s="166">
        <v>41778</v>
      </c>
      <c r="H3695" s="157">
        <v>1</v>
      </c>
    </row>
    <row r="3696" spans="1:9" ht="15" customHeight="1" x14ac:dyDescent="0.25">
      <c r="A3696" s="155" t="s">
        <v>899</v>
      </c>
      <c r="B3696" s="155" t="s">
        <v>339</v>
      </c>
      <c r="C3696" s="155" t="s">
        <v>5687</v>
      </c>
      <c r="D3696" s="155">
        <v>10</v>
      </c>
      <c r="E3696" s="155">
        <v>10</v>
      </c>
      <c r="F3696" s="166">
        <v>41768</v>
      </c>
      <c r="G3696" s="166">
        <v>41773</v>
      </c>
      <c r="H3696" s="157">
        <v>1</v>
      </c>
    </row>
    <row r="3697" spans="1:9" ht="15" customHeight="1" x14ac:dyDescent="0.25">
      <c r="A3697" s="155" t="s">
        <v>230</v>
      </c>
      <c r="B3697" s="155" t="s">
        <v>471</v>
      </c>
      <c r="C3697" s="155" t="s">
        <v>5688</v>
      </c>
      <c r="D3697" s="155">
        <v>100</v>
      </c>
      <c r="E3697" s="155">
        <v>100</v>
      </c>
      <c r="F3697" s="166">
        <v>41768</v>
      </c>
      <c r="G3697" s="166">
        <v>41817</v>
      </c>
      <c r="H3697" s="157">
        <v>1</v>
      </c>
    </row>
    <row r="3698" spans="1:9" ht="15" customHeight="1" x14ac:dyDescent="0.25">
      <c r="A3698" s="155" t="s">
        <v>459</v>
      </c>
      <c r="B3698" s="155" t="s">
        <v>5689</v>
      </c>
      <c r="C3698" s="155" t="s">
        <v>5690</v>
      </c>
      <c r="D3698" s="155">
        <v>100</v>
      </c>
      <c r="E3698" s="155">
        <v>100</v>
      </c>
      <c r="F3698" s="166">
        <v>41768</v>
      </c>
      <c r="G3698" s="166">
        <v>41779</v>
      </c>
      <c r="H3698" s="157">
        <v>1</v>
      </c>
    </row>
    <row r="3699" spans="1:9" ht="15" customHeight="1" x14ac:dyDescent="0.25">
      <c r="A3699" s="155" t="s">
        <v>509</v>
      </c>
      <c r="B3699" s="155" t="s">
        <v>3455</v>
      </c>
      <c r="C3699" s="155" t="s">
        <v>5692</v>
      </c>
      <c r="D3699" s="155">
        <v>175</v>
      </c>
      <c r="E3699" s="155">
        <v>175</v>
      </c>
      <c r="F3699" s="166">
        <v>41771</v>
      </c>
      <c r="G3699" s="166">
        <v>41774</v>
      </c>
      <c r="H3699" s="157">
        <v>1</v>
      </c>
    </row>
    <row r="3700" spans="1:9" ht="15" customHeight="1" x14ac:dyDescent="0.25">
      <c r="A3700" s="155" t="s">
        <v>4449</v>
      </c>
      <c r="B3700" s="155" t="s">
        <v>5598</v>
      </c>
      <c r="C3700" s="155" t="s">
        <v>5599</v>
      </c>
      <c r="D3700" s="155">
        <v>50</v>
      </c>
      <c r="E3700" s="155">
        <v>48</v>
      </c>
      <c r="F3700" s="166">
        <v>41771</v>
      </c>
      <c r="G3700" s="166">
        <v>41775</v>
      </c>
      <c r="H3700" s="157">
        <v>1</v>
      </c>
      <c r="I3700" s="192" t="s">
        <v>5693</v>
      </c>
    </row>
    <row r="3701" spans="1:9" ht="15" customHeight="1" x14ac:dyDescent="0.25">
      <c r="A3701" s="155" t="s">
        <v>286</v>
      </c>
      <c r="B3701" s="155" t="s">
        <v>562</v>
      </c>
      <c r="C3701" s="155" t="s">
        <v>5694</v>
      </c>
      <c r="D3701" s="155">
        <v>75</v>
      </c>
      <c r="E3701" s="155">
        <v>75</v>
      </c>
      <c r="F3701" s="166">
        <v>41771</v>
      </c>
      <c r="G3701" s="166">
        <v>41774</v>
      </c>
      <c r="H3701" s="157">
        <v>1</v>
      </c>
    </row>
    <row r="3702" spans="1:9" ht="15" customHeight="1" x14ac:dyDescent="0.25">
      <c r="A3702" s="155" t="s">
        <v>597</v>
      </c>
      <c r="B3702" s="155" t="s">
        <v>1589</v>
      </c>
      <c r="C3702" s="155" t="s">
        <v>5695</v>
      </c>
      <c r="D3702" s="155">
        <v>1000</v>
      </c>
      <c r="E3702" s="155">
        <v>1000</v>
      </c>
      <c r="F3702" s="166">
        <v>41771</v>
      </c>
      <c r="G3702" s="166">
        <v>41654</v>
      </c>
      <c r="H3702" s="157">
        <v>1</v>
      </c>
    </row>
    <row r="3703" spans="1:9" ht="15" customHeight="1" x14ac:dyDescent="0.25">
      <c r="A3703" s="155" t="s">
        <v>597</v>
      </c>
      <c r="B3703" s="155" t="s">
        <v>1351</v>
      </c>
      <c r="C3703" s="155" t="s">
        <v>5696</v>
      </c>
      <c r="D3703" s="155">
        <v>1000</v>
      </c>
      <c r="E3703" s="155">
        <v>1000</v>
      </c>
      <c r="F3703" s="166">
        <v>41771</v>
      </c>
      <c r="G3703" s="166">
        <v>41774</v>
      </c>
      <c r="H3703" s="157">
        <v>1</v>
      </c>
    </row>
    <row r="3704" spans="1:9" ht="15" customHeight="1" x14ac:dyDescent="0.25">
      <c r="A3704" s="155" t="s">
        <v>2769</v>
      </c>
      <c r="B3704" s="155" t="s">
        <v>5697</v>
      </c>
      <c r="C3704" s="155" t="s">
        <v>5666</v>
      </c>
      <c r="D3704" s="155">
        <v>200</v>
      </c>
      <c r="E3704" s="155">
        <v>44</v>
      </c>
      <c r="F3704" s="166">
        <v>41771</v>
      </c>
      <c r="G3704" s="166">
        <v>41766</v>
      </c>
      <c r="H3704" s="157">
        <v>1</v>
      </c>
      <c r="I3704" s="192" t="s">
        <v>5698</v>
      </c>
    </row>
    <row r="3705" spans="1:9" ht="15" customHeight="1" x14ac:dyDescent="0.25">
      <c r="A3705" s="155" t="s">
        <v>2769</v>
      </c>
      <c r="B3705" s="155" t="s">
        <v>5699</v>
      </c>
      <c r="C3705" s="155" t="s">
        <v>5700</v>
      </c>
      <c r="D3705" s="155">
        <v>1</v>
      </c>
      <c r="E3705" s="155">
        <v>1</v>
      </c>
      <c r="F3705" s="166">
        <v>41771</v>
      </c>
      <c r="G3705" s="166">
        <v>41793</v>
      </c>
      <c r="H3705" s="157">
        <v>1</v>
      </c>
    </row>
    <row r="3706" spans="1:9" ht="15" customHeight="1" x14ac:dyDescent="0.25">
      <c r="A3706" s="155" t="s">
        <v>5701</v>
      </c>
      <c r="B3706" s="155" t="s">
        <v>5702</v>
      </c>
      <c r="C3706" s="155" t="s">
        <v>5703</v>
      </c>
      <c r="D3706" s="155">
        <v>1</v>
      </c>
      <c r="E3706" s="155">
        <v>1</v>
      </c>
      <c r="F3706" s="166">
        <v>41771</v>
      </c>
      <c r="G3706" s="166">
        <v>41772</v>
      </c>
      <c r="H3706" s="157">
        <v>1</v>
      </c>
      <c r="I3706" s="192" t="s">
        <v>4565</v>
      </c>
    </row>
    <row r="3707" spans="1:9" ht="15" customHeight="1" x14ac:dyDescent="0.25">
      <c r="A3707" s="155" t="s">
        <v>2769</v>
      </c>
      <c r="B3707" s="155" t="s">
        <v>272</v>
      </c>
      <c r="C3707" s="155" t="s">
        <v>5705</v>
      </c>
      <c r="D3707" s="155">
        <v>34</v>
      </c>
      <c r="E3707" s="155">
        <v>34</v>
      </c>
      <c r="F3707" s="166">
        <v>41772</v>
      </c>
      <c r="G3707" s="166">
        <v>41775</v>
      </c>
      <c r="H3707" s="157">
        <v>1</v>
      </c>
    </row>
    <row r="3708" spans="1:9" ht="15" customHeight="1" x14ac:dyDescent="0.25">
      <c r="A3708" s="155" t="s">
        <v>2769</v>
      </c>
      <c r="B3708" s="155" t="s">
        <v>5706</v>
      </c>
      <c r="C3708" s="155" t="s">
        <v>5707</v>
      </c>
      <c r="D3708" s="155">
        <v>200</v>
      </c>
      <c r="E3708" s="155">
        <v>190</v>
      </c>
      <c r="F3708" s="166">
        <v>41772</v>
      </c>
      <c r="G3708" s="166">
        <v>41775</v>
      </c>
      <c r="H3708" s="157">
        <v>1</v>
      </c>
    </row>
    <row r="3709" spans="1:9" ht="15" customHeight="1" x14ac:dyDescent="0.25">
      <c r="A3709" s="155" t="s">
        <v>5708</v>
      </c>
      <c r="B3709" s="155" t="s">
        <v>5709</v>
      </c>
      <c r="C3709" s="155" t="s">
        <v>5710</v>
      </c>
      <c r="D3709" s="155">
        <v>325</v>
      </c>
      <c r="E3709" s="155">
        <v>325</v>
      </c>
      <c r="F3709" s="166">
        <v>41772</v>
      </c>
      <c r="G3709" s="166">
        <v>41778</v>
      </c>
      <c r="H3709" s="157">
        <v>1</v>
      </c>
    </row>
    <row r="3710" spans="1:9" ht="15" customHeight="1" x14ac:dyDescent="0.25">
      <c r="A3710" s="155" t="s">
        <v>4666</v>
      </c>
      <c r="B3710" s="155" t="s">
        <v>4667</v>
      </c>
      <c r="C3710" s="155" t="s">
        <v>5711</v>
      </c>
      <c r="D3710" s="155">
        <v>100</v>
      </c>
      <c r="E3710" s="155">
        <v>100</v>
      </c>
      <c r="F3710" s="166">
        <v>41772</v>
      </c>
      <c r="G3710" s="166">
        <v>41774</v>
      </c>
      <c r="H3710" s="157">
        <v>1</v>
      </c>
    </row>
    <row r="3711" spans="1:9" ht="15" customHeight="1" x14ac:dyDescent="0.25">
      <c r="A3711" s="155" t="s">
        <v>251</v>
      </c>
      <c r="B3711" s="155" t="s">
        <v>5712</v>
      </c>
      <c r="C3711" s="155" t="s">
        <v>5713</v>
      </c>
      <c r="D3711" s="155">
        <v>20</v>
      </c>
      <c r="E3711" s="155">
        <v>20</v>
      </c>
      <c r="F3711" s="166">
        <v>41772</v>
      </c>
      <c r="G3711" s="166">
        <v>41778</v>
      </c>
      <c r="H3711" s="157">
        <v>1</v>
      </c>
    </row>
    <row r="3712" spans="1:9" ht="15" customHeight="1" x14ac:dyDescent="0.25">
      <c r="A3712" s="155" t="s">
        <v>286</v>
      </c>
      <c r="B3712" s="155" t="s">
        <v>4206</v>
      </c>
      <c r="C3712" s="155" t="s">
        <v>5714</v>
      </c>
      <c r="D3712" s="155">
        <v>50</v>
      </c>
      <c r="E3712" s="155">
        <v>50</v>
      </c>
      <c r="F3712" s="166">
        <v>41772</v>
      </c>
      <c r="G3712" s="166">
        <v>41779</v>
      </c>
      <c r="H3712" s="157">
        <v>1</v>
      </c>
    </row>
    <row r="3713" spans="1:9" ht="15" customHeight="1" x14ac:dyDescent="0.25">
      <c r="A3713" s="155" t="s">
        <v>559</v>
      </c>
      <c r="B3713" s="155" t="s">
        <v>1677</v>
      </c>
      <c r="C3713" s="155" t="s">
        <v>5715</v>
      </c>
      <c r="D3713" s="155">
        <v>50</v>
      </c>
      <c r="E3713" s="155">
        <v>50</v>
      </c>
      <c r="F3713" s="166">
        <v>41772</v>
      </c>
      <c r="G3713" s="166">
        <v>41775</v>
      </c>
      <c r="H3713" s="157">
        <v>1</v>
      </c>
    </row>
    <row r="3714" spans="1:9" ht="15" customHeight="1" x14ac:dyDescent="0.25">
      <c r="A3714" s="155" t="s">
        <v>748</v>
      </c>
      <c r="B3714" s="155" t="s">
        <v>233</v>
      </c>
      <c r="C3714" s="155" t="s">
        <v>5716</v>
      </c>
      <c r="D3714" s="155">
        <v>32</v>
      </c>
      <c r="E3714" s="155">
        <v>32</v>
      </c>
      <c r="F3714" s="166">
        <v>41772</v>
      </c>
      <c r="G3714" s="166">
        <v>41775</v>
      </c>
      <c r="H3714" s="157">
        <v>1</v>
      </c>
    </row>
    <row r="3715" spans="1:9" ht="15" customHeight="1" x14ac:dyDescent="0.25">
      <c r="A3715" s="155" t="s">
        <v>71</v>
      </c>
      <c r="B3715" s="155" t="s">
        <v>74</v>
      </c>
      <c r="C3715" s="155" t="s">
        <v>5717</v>
      </c>
      <c r="D3715" s="155">
        <v>25</v>
      </c>
      <c r="E3715" s="155">
        <v>25</v>
      </c>
      <c r="F3715" s="166">
        <v>41772</v>
      </c>
      <c r="G3715" s="166">
        <v>41779</v>
      </c>
      <c r="H3715" s="157">
        <v>1</v>
      </c>
    </row>
    <row r="3716" spans="1:9" ht="15" customHeight="1" x14ac:dyDescent="0.25">
      <c r="A3716" s="155" t="s">
        <v>2747</v>
      </c>
      <c r="B3716" s="155" t="s">
        <v>2806</v>
      </c>
      <c r="C3716" s="155" t="s">
        <v>5718</v>
      </c>
      <c r="D3716" s="155">
        <v>25</v>
      </c>
      <c r="E3716" s="155">
        <v>25</v>
      </c>
      <c r="F3716" s="166">
        <v>41772</v>
      </c>
      <c r="G3716" s="166">
        <v>41792</v>
      </c>
      <c r="H3716" s="157">
        <v>1</v>
      </c>
    </row>
    <row r="3717" spans="1:9" ht="15" customHeight="1" x14ac:dyDescent="0.25">
      <c r="A3717" s="155" t="s">
        <v>5719</v>
      </c>
      <c r="B3717" s="155" t="s">
        <v>272</v>
      </c>
      <c r="C3717" s="155" t="s">
        <v>5720</v>
      </c>
      <c r="D3717" s="155">
        <v>1</v>
      </c>
      <c r="E3717" s="155">
        <v>1</v>
      </c>
      <c r="F3717" s="166">
        <v>41772</v>
      </c>
      <c r="G3717" s="166">
        <v>41774</v>
      </c>
      <c r="H3717" s="157">
        <v>1</v>
      </c>
    </row>
    <row r="3718" spans="1:9" ht="15" customHeight="1" x14ac:dyDescent="0.25">
      <c r="A3718" s="155" t="s">
        <v>5667</v>
      </c>
      <c r="B3718" s="155" t="s">
        <v>5668</v>
      </c>
      <c r="C3718" s="155" t="s">
        <v>5669</v>
      </c>
      <c r="D3718" s="155">
        <v>475</v>
      </c>
      <c r="E3718" s="155">
        <v>300</v>
      </c>
      <c r="F3718" s="166">
        <v>41772</v>
      </c>
      <c r="G3718" s="166">
        <v>41778</v>
      </c>
      <c r="H3718" s="157">
        <v>1</v>
      </c>
    </row>
    <row r="3719" spans="1:9" ht="15" customHeight="1" x14ac:dyDescent="0.25">
      <c r="A3719" s="155" t="s">
        <v>5721</v>
      </c>
      <c r="B3719" s="155" t="s">
        <v>5722</v>
      </c>
      <c r="C3719" s="155" t="s">
        <v>5723</v>
      </c>
      <c r="D3719" s="155">
        <v>1</v>
      </c>
      <c r="E3719" s="155">
        <v>1</v>
      </c>
      <c r="F3719" s="166">
        <v>41772</v>
      </c>
      <c r="G3719" s="166">
        <v>41778</v>
      </c>
      <c r="H3719" s="157">
        <v>1</v>
      </c>
    </row>
    <row r="3720" spans="1:9" ht="15" customHeight="1" x14ac:dyDescent="0.25">
      <c r="A3720" s="155" t="s">
        <v>5297</v>
      </c>
      <c r="B3720" s="155" t="s">
        <v>5298</v>
      </c>
      <c r="C3720" s="155" t="s">
        <v>5685</v>
      </c>
      <c r="D3720" s="155">
        <v>50</v>
      </c>
      <c r="E3720" s="155">
        <v>5</v>
      </c>
      <c r="F3720" s="166">
        <v>41772</v>
      </c>
      <c r="G3720" s="166">
        <v>41774</v>
      </c>
      <c r="H3720" s="157">
        <v>1</v>
      </c>
    </row>
    <row r="3721" spans="1:9" ht="15" customHeight="1" x14ac:dyDescent="0.25">
      <c r="A3721" s="155" t="s">
        <v>820</v>
      </c>
      <c r="B3721" s="155" t="s">
        <v>1709</v>
      </c>
      <c r="C3721" s="155" t="s">
        <v>5724</v>
      </c>
      <c r="D3721" s="155">
        <v>125</v>
      </c>
      <c r="E3721" s="155">
        <v>125</v>
      </c>
      <c r="F3721" s="166">
        <v>41773</v>
      </c>
      <c r="G3721" s="166">
        <v>41779</v>
      </c>
      <c r="H3721" s="157">
        <v>1</v>
      </c>
    </row>
    <row r="3722" spans="1:9" ht="15" customHeight="1" x14ac:dyDescent="0.25">
      <c r="A3722" s="155" t="s">
        <v>5667</v>
      </c>
      <c r="B3722" s="155" t="s">
        <v>5668</v>
      </c>
      <c r="C3722" s="155" t="s">
        <v>5669</v>
      </c>
      <c r="D3722" s="155">
        <v>127</v>
      </c>
      <c r="E3722" s="155">
        <v>127</v>
      </c>
      <c r="F3722" s="166">
        <v>41773</v>
      </c>
      <c r="G3722" s="166">
        <v>41778</v>
      </c>
      <c r="H3722" s="157">
        <v>1</v>
      </c>
    </row>
    <row r="3723" spans="1:9" ht="15" customHeight="1" x14ac:dyDescent="0.25">
      <c r="A3723" s="155" t="s">
        <v>5701</v>
      </c>
      <c r="B3723" s="155" t="s">
        <v>5702</v>
      </c>
      <c r="C3723" s="155" t="s">
        <v>5703</v>
      </c>
      <c r="D3723" s="155">
        <v>600</v>
      </c>
      <c r="E3723" s="155">
        <v>300</v>
      </c>
      <c r="F3723" s="166">
        <v>41773</v>
      </c>
      <c r="G3723" s="166">
        <v>41774</v>
      </c>
      <c r="H3723" s="157">
        <v>1</v>
      </c>
      <c r="I3723" s="192" t="s">
        <v>5725</v>
      </c>
    </row>
    <row r="3724" spans="1:9" ht="15" customHeight="1" x14ac:dyDescent="0.25">
      <c r="A3724" s="155" t="s">
        <v>286</v>
      </c>
      <c r="B3724" s="155" t="s">
        <v>5726</v>
      </c>
      <c r="C3724" s="155" t="s">
        <v>5727</v>
      </c>
      <c r="D3724" s="155">
        <v>50</v>
      </c>
      <c r="E3724" s="155">
        <v>25</v>
      </c>
      <c r="F3724" s="166">
        <v>41773</v>
      </c>
      <c r="G3724" s="166">
        <v>41789</v>
      </c>
      <c r="H3724" s="157">
        <v>1</v>
      </c>
      <c r="I3724" s="192" t="s">
        <v>5728</v>
      </c>
    </row>
    <row r="3725" spans="1:9" ht="15" customHeight="1" x14ac:dyDescent="0.25">
      <c r="A3725" s="155" t="s">
        <v>509</v>
      </c>
      <c r="B3725" s="155" t="s">
        <v>5558</v>
      </c>
      <c r="C3725" s="155" t="s">
        <v>5559</v>
      </c>
      <c r="D3725" s="155">
        <v>500</v>
      </c>
      <c r="E3725" s="155">
        <v>175</v>
      </c>
      <c r="F3725" s="166">
        <v>41774</v>
      </c>
      <c r="G3725" s="166">
        <v>41778</v>
      </c>
      <c r="H3725" s="157">
        <v>1</v>
      </c>
    </row>
    <row r="3726" spans="1:9" ht="15" customHeight="1" x14ac:dyDescent="0.25">
      <c r="A3726" s="155" t="s">
        <v>3481</v>
      </c>
      <c r="B3726" s="155" t="s">
        <v>255</v>
      </c>
      <c r="C3726" s="155" t="s">
        <v>5729</v>
      </c>
      <c r="D3726" s="155">
        <v>60</v>
      </c>
      <c r="E3726" s="155">
        <v>60</v>
      </c>
      <c r="F3726" s="166">
        <v>41774</v>
      </c>
      <c r="G3726" s="166">
        <v>41779</v>
      </c>
      <c r="H3726" s="157">
        <v>1</v>
      </c>
    </row>
    <row r="3727" spans="1:9" ht="15" customHeight="1" x14ac:dyDescent="0.25">
      <c r="A3727" s="155" t="s">
        <v>251</v>
      </c>
      <c r="B3727" s="155" t="s">
        <v>5730</v>
      </c>
      <c r="C3727" s="155" t="s">
        <v>5731</v>
      </c>
      <c r="D3727" s="155">
        <v>20</v>
      </c>
      <c r="E3727" s="155">
        <v>20</v>
      </c>
      <c r="F3727" s="166">
        <v>41774</v>
      </c>
      <c r="G3727" s="166">
        <v>41778</v>
      </c>
      <c r="H3727" s="157">
        <v>1</v>
      </c>
    </row>
    <row r="3728" spans="1:9" ht="15" customHeight="1" x14ac:dyDescent="0.25">
      <c r="A3728" s="155" t="s">
        <v>442</v>
      </c>
      <c r="B3728" s="155" t="s">
        <v>5732</v>
      </c>
      <c r="C3728" s="155" t="s">
        <v>5733</v>
      </c>
      <c r="D3728" s="155">
        <v>20</v>
      </c>
      <c r="E3728" s="155">
        <v>20</v>
      </c>
      <c r="F3728" s="166">
        <v>41774</v>
      </c>
      <c r="G3728" s="166">
        <v>41778</v>
      </c>
      <c r="H3728" s="157">
        <v>1</v>
      </c>
    </row>
    <row r="3729" spans="1:9" ht="15" customHeight="1" x14ac:dyDescent="0.25">
      <c r="A3729" s="155" t="s">
        <v>71</v>
      </c>
      <c r="B3729" s="155" t="s">
        <v>154</v>
      </c>
      <c r="C3729" s="155" t="s">
        <v>5734</v>
      </c>
      <c r="D3729" s="155">
        <v>5</v>
      </c>
      <c r="E3729" s="155">
        <v>5</v>
      </c>
      <c r="F3729" s="166">
        <v>41775</v>
      </c>
      <c r="G3729" s="166">
        <v>41782</v>
      </c>
      <c r="H3729" s="157">
        <v>1</v>
      </c>
    </row>
    <row r="3730" spans="1:9" ht="15" customHeight="1" x14ac:dyDescent="0.25">
      <c r="A3730" s="155" t="s">
        <v>559</v>
      </c>
      <c r="B3730" s="155" t="s">
        <v>450</v>
      </c>
      <c r="C3730" s="155" t="s">
        <v>5735</v>
      </c>
      <c r="D3730" s="155">
        <v>15000</v>
      </c>
      <c r="E3730" s="155">
        <v>15030</v>
      </c>
      <c r="F3730" s="166">
        <v>41775</v>
      </c>
      <c r="G3730" s="166">
        <v>41779</v>
      </c>
      <c r="H3730" s="157">
        <v>1</v>
      </c>
    </row>
    <row r="3731" spans="1:9" ht="15" customHeight="1" x14ac:dyDescent="0.25">
      <c r="A3731" s="155" t="s">
        <v>245</v>
      </c>
      <c r="B3731" s="155" t="s">
        <v>1488</v>
      </c>
      <c r="C3731" s="155" t="s">
        <v>5736</v>
      </c>
      <c r="D3731" s="155">
        <v>220</v>
      </c>
      <c r="E3731" s="155">
        <v>220</v>
      </c>
      <c r="F3731" s="166">
        <v>41775</v>
      </c>
      <c r="G3731" s="166">
        <v>41779</v>
      </c>
      <c r="H3731" s="157">
        <v>1</v>
      </c>
    </row>
    <row r="3732" spans="1:9" ht="15" customHeight="1" x14ac:dyDescent="0.25">
      <c r="A3732" s="155" t="s">
        <v>230</v>
      </c>
      <c r="B3732" s="155" t="s">
        <v>1696</v>
      </c>
      <c r="C3732" s="155" t="s">
        <v>5737</v>
      </c>
      <c r="D3732" s="155">
        <v>164</v>
      </c>
      <c r="E3732" s="155">
        <v>164</v>
      </c>
      <c r="F3732" s="166">
        <v>41775</v>
      </c>
      <c r="G3732" s="166">
        <v>41781</v>
      </c>
      <c r="H3732" s="157">
        <v>1</v>
      </c>
    </row>
    <row r="3733" spans="1:9" ht="15" customHeight="1" x14ac:dyDescent="0.25">
      <c r="A3733" s="155" t="s">
        <v>1554</v>
      </c>
      <c r="B3733" s="155" t="s">
        <v>272</v>
      </c>
      <c r="C3733" s="155" t="s">
        <v>5738</v>
      </c>
      <c r="D3733" s="155">
        <v>2</v>
      </c>
      <c r="E3733" s="155">
        <v>2</v>
      </c>
      <c r="F3733" s="166">
        <v>41775</v>
      </c>
      <c r="G3733" s="166">
        <v>41775</v>
      </c>
      <c r="H3733" s="157">
        <v>1</v>
      </c>
    </row>
    <row r="3734" spans="1:9" ht="15" customHeight="1" x14ac:dyDescent="0.25">
      <c r="A3734" s="155" t="s">
        <v>820</v>
      </c>
      <c r="B3734" s="155" t="s">
        <v>4430</v>
      </c>
      <c r="C3734" s="155" t="s">
        <v>5739</v>
      </c>
      <c r="D3734" s="155">
        <v>180</v>
      </c>
      <c r="E3734" s="155">
        <v>180</v>
      </c>
      <c r="F3734" s="166">
        <v>41778</v>
      </c>
      <c r="G3734" s="166">
        <v>41785</v>
      </c>
      <c r="H3734" s="157">
        <v>1</v>
      </c>
    </row>
    <row r="3735" spans="1:9" ht="30" customHeight="1" x14ac:dyDescent="0.25">
      <c r="A3735" s="155" t="s">
        <v>3473</v>
      </c>
      <c r="B3735" s="155" t="s">
        <v>4947</v>
      </c>
      <c r="C3735" s="155" t="s">
        <v>5740</v>
      </c>
      <c r="D3735" s="155">
        <v>25</v>
      </c>
      <c r="E3735" s="155">
        <v>12</v>
      </c>
      <c r="F3735" s="166">
        <v>41778</v>
      </c>
      <c r="G3735" s="166">
        <v>41778</v>
      </c>
      <c r="H3735" s="157">
        <v>1</v>
      </c>
      <c r="I3735" s="192" t="s">
        <v>5741</v>
      </c>
    </row>
    <row r="3736" spans="1:9" ht="15" customHeight="1" x14ac:dyDescent="0.25">
      <c r="A3736" s="155" t="s">
        <v>544</v>
      </c>
      <c r="B3736" s="155" t="s">
        <v>82</v>
      </c>
      <c r="C3736" s="155" t="s">
        <v>5742</v>
      </c>
      <c r="D3736" s="155">
        <v>100</v>
      </c>
      <c r="E3736" s="155">
        <v>100</v>
      </c>
      <c r="F3736" s="166">
        <v>41778</v>
      </c>
      <c r="G3736" s="166">
        <v>41782</v>
      </c>
      <c r="H3736" s="157">
        <v>1</v>
      </c>
    </row>
    <row r="3737" spans="1:9" ht="15" customHeight="1" x14ac:dyDescent="0.25">
      <c r="A3737" s="155" t="s">
        <v>251</v>
      </c>
      <c r="B3737" s="155" t="s">
        <v>5743</v>
      </c>
      <c r="C3737" s="155" t="s">
        <v>5744</v>
      </c>
      <c r="D3737" s="155">
        <v>10</v>
      </c>
      <c r="E3737" s="155">
        <v>10</v>
      </c>
      <c r="F3737" s="166">
        <v>41778</v>
      </c>
      <c r="G3737" s="166">
        <v>41782</v>
      </c>
      <c r="H3737" s="157">
        <v>1</v>
      </c>
    </row>
    <row r="3738" spans="1:9" ht="15" customHeight="1" x14ac:dyDescent="0.25">
      <c r="A3738" s="155" t="s">
        <v>230</v>
      </c>
      <c r="B3738" s="155" t="s">
        <v>1696</v>
      </c>
      <c r="C3738" s="155" t="s">
        <v>5745</v>
      </c>
      <c r="D3738" s="155">
        <v>36</v>
      </c>
      <c r="E3738" s="155">
        <v>36</v>
      </c>
      <c r="F3738" s="166">
        <v>41778</v>
      </c>
      <c r="G3738" s="166">
        <v>41782</v>
      </c>
      <c r="H3738" s="157">
        <v>1</v>
      </c>
    </row>
    <row r="3739" spans="1:9" ht="15" customHeight="1" x14ac:dyDescent="0.25">
      <c r="A3739" s="155" t="s">
        <v>1554</v>
      </c>
      <c r="B3739" s="155" t="s">
        <v>1181</v>
      </c>
      <c r="C3739" s="155" t="s">
        <v>5746</v>
      </c>
      <c r="D3739" s="155">
        <v>250</v>
      </c>
      <c r="E3739" s="155">
        <v>250</v>
      </c>
      <c r="F3739" s="166">
        <v>41779</v>
      </c>
      <c r="G3739" s="166">
        <v>41782</v>
      </c>
      <c r="H3739" s="157">
        <v>1</v>
      </c>
    </row>
    <row r="3740" spans="1:9" ht="15" customHeight="1" x14ac:dyDescent="0.25">
      <c r="A3740" s="155" t="s">
        <v>1114</v>
      </c>
      <c r="B3740" s="155" t="s">
        <v>1115</v>
      </c>
      <c r="C3740" s="155" t="s">
        <v>5747</v>
      </c>
      <c r="D3740" s="155">
        <v>25</v>
      </c>
      <c r="E3740" s="155">
        <v>25</v>
      </c>
      <c r="F3740" s="166">
        <v>41779</v>
      </c>
      <c r="G3740" s="166">
        <v>41782</v>
      </c>
      <c r="H3740" s="157">
        <v>1</v>
      </c>
    </row>
    <row r="3741" spans="1:9" ht="15" customHeight="1" x14ac:dyDescent="0.25">
      <c r="A3741" s="155" t="s">
        <v>36</v>
      </c>
      <c r="B3741" s="155" t="s">
        <v>5748</v>
      </c>
      <c r="C3741" s="155" t="s">
        <v>5749</v>
      </c>
      <c r="D3741" s="155">
        <v>50</v>
      </c>
      <c r="E3741" s="155">
        <v>50</v>
      </c>
      <c r="F3741" s="166">
        <v>41779</v>
      </c>
      <c r="G3741" s="166">
        <v>41782</v>
      </c>
      <c r="H3741" s="157">
        <v>1</v>
      </c>
    </row>
    <row r="3742" spans="1:9" ht="15" customHeight="1" x14ac:dyDescent="0.25">
      <c r="A3742" s="155" t="s">
        <v>5750</v>
      </c>
      <c r="B3742" s="155" t="s">
        <v>4868</v>
      </c>
      <c r="C3742" s="155" t="s">
        <v>5751</v>
      </c>
      <c r="D3742" s="155">
        <v>1</v>
      </c>
      <c r="E3742" s="155">
        <v>1</v>
      </c>
      <c r="F3742" s="166">
        <v>41779</v>
      </c>
      <c r="G3742" s="166">
        <v>41785</v>
      </c>
      <c r="H3742" s="157">
        <v>1</v>
      </c>
    </row>
    <row r="3743" spans="1:9" ht="15" customHeight="1" x14ac:dyDescent="0.25">
      <c r="A3743" s="155" t="s">
        <v>5752</v>
      </c>
      <c r="B3743" s="155" t="s">
        <v>5753</v>
      </c>
      <c r="C3743" s="155" t="s">
        <v>5754</v>
      </c>
      <c r="D3743" s="155">
        <v>100</v>
      </c>
      <c r="E3743" s="155">
        <v>100</v>
      </c>
      <c r="F3743" s="166">
        <v>41779</v>
      </c>
      <c r="G3743" s="166">
        <v>41779</v>
      </c>
      <c r="H3743" s="157">
        <v>1</v>
      </c>
    </row>
    <row r="3744" spans="1:9" ht="15" customHeight="1" x14ac:dyDescent="0.25">
      <c r="A3744" s="155" t="s">
        <v>5752</v>
      </c>
      <c r="B3744" s="155" t="s">
        <v>5755</v>
      </c>
      <c r="C3744" s="155" t="s">
        <v>364</v>
      </c>
      <c r="D3744" s="155">
        <v>100</v>
      </c>
      <c r="E3744" s="155">
        <v>100</v>
      </c>
      <c r="F3744" s="166">
        <v>41779</v>
      </c>
      <c r="G3744" s="166">
        <v>41779</v>
      </c>
      <c r="H3744" s="157">
        <v>1</v>
      </c>
    </row>
    <row r="3745" spans="1:9" ht="15" customHeight="1" x14ac:dyDescent="0.25">
      <c r="A3745" s="155" t="s">
        <v>520</v>
      </c>
      <c r="B3745" s="155" t="s">
        <v>609</v>
      </c>
      <c r="C3745" s="155" t="s">
        <v>5756</v>
      </c>
      <c r="D3745" s="155">
        <v>300</v>
      </c>
      <c r="E3745" s="155">
        <v>300</v>
      </c>
      <c r="F3745" s="166">
        <v>41780</v>
      </c>
      <c r="G3745" s="166">
        <v>41792</v>
      </c>
      <c r="H3745" s="157">
        <v>1</v>
      </c>
    </row>
    <row r="3746" spans="1:9" ht="15" customHeight="1" x14ac:dyDescent="0.25">
      <c r="A3746" s="155" t="s">
        <v>4499</v>
      </c>
      <c r="B3746" s="155" t="s">
        <v>5650</v>
      </c>
      <c r="C3746" s="155" t="s">
        <v>5757</v>
      </c>
      <c r="D3746" s="155">
        <v>18</v>
      </c>
      <c r="E3746" s="155">
        <v>18</v>
      </c>
      <c r="F3746" s="166">
        <v>41780</v>
      </c>
      <c r="G3746" s="166">
        <v>41782</v>
      </c>
      <c r="H3746" s="157">
        <v>1</v>
      </c>
    </row>
    <row r="3747" spans="1:9" ht="15" customHeight="1" x14ac:dyDescent="0.25">
      <c r="A3747" s="155" t="s">
        <v>520</v>
      </c>
      <c r="B3747" s="155" t="s">
        <v>5026</v>
      </c>
      <c r="C3747" s="155" t="s">
        <v>5758</v>
      </c>
      <c r="D3747" s="155">
        <v>350</v>
      </c>
      <c r="E3747" s="155">
        <v>350</v>
      </c>
      <c r="F3747" s="166">
        <v>41780</v>
      </c>
      <c r="G3747" s="166">
        <v>41786</v>
      </c>
      <c r="H3747" s="157">
        <v>1</v>
      </c>
    </row>
    <row r="3748" spans="1:9" ht="15" customHeight="1" x14ac:dyDescent="0.25">
      <c r="A3748" s="155" t="s">
        <v>24</v>
      </c>
      <c r="B3748" s="155" t="s">
        <v>751</v>
      </c>
      <c r="C3748" s="155" t="s">
        <v>5759</v>
      </c>
      <c r="D3748" s="155">
        <v>10</v>
      </c>
      <c r="E3748" s="155">
        <v>10</v>
      </c>
      <c r="F3748" s="166">
        <v>41780</v>
      </c>
      <c r="G3748" s="166">
        <v>41779</v>
      </c>
      <c r="H3748" s="157">
        <v>1</v>
      </c>
      <c r="I3748" s="192" t="s">
        <v>5760</v>
      </c>
    </row>
    <row r="3749" spans="1:9" ht="15" customHeight="1" x14ac:dyDescent="0.25">
      <c r="A3749" s="155" t="s">
        <v>2656</v>
      </c>
      <c r="B3749" s="155" t="s">
        <v>2657</v>
      </c>
      <c r="C3749" s="155" t="s">
        <v>5761</v>
      </c>
      <c r="D3749" s="155">
        <v>900</v>
      </c>
      <c r="E3749" s="155">
        <v>900</v>
      </c>
      <c r="F3749" s="166">
        <v>41781</v>
      </c>
      <c r="G3749" s="166">
        <v>41786</v>
      </c>
      <c r="H3749" s="157">
        <v>1</v>
      </c>
    </row>
    <row r="3750" spans="1:9" ht="15" customHeight="1" x14ac:dyDescent="0.25">
      <c r="A3750" s="155" t="s">
        <v>71</v>
      </c>
      <c r="B3750" s="155" t="s">
        <v>154</v>
      </c>
      <c r="C3750" s="155" t="s">
        <v>5762</v>
      </c>
      <c r="D3750" s="155">
        <v>5</v>
      </c>
      <c r="E3750" s="155">
        <v>5</v>
      </c>
      <c r="F3750" s="166">
        <v>41781</v>
      </c>
      <c r="G3750" s="166">
        <v>41782</v>
      </c>
      <c r="H3750" s="157">
        <v>1</v>
      </c>
    </row>
    <row r="3751" spans="1:9" ht="15" customHeight="1" x14ac:dyDescent="0.25">
      <c r="A3751" s="155" t="s">
        <v>4666</v>
      </c>
      <c r="B3751" s="155" t="s">
        <v>4667</v>
      </c>
      <c r="C3751" s="155" t="s">
        <v>5763</v>
      </c>
      <c r="D3751" s="155">
        <v>400</v>
      </c>
      <c r="E3751" s="155">
        <v>400</v>
      </c>
      <c r="F3751" s="166">
        <v>41781</v>
      </c>
      <c r="G3751" s="166">
        <v>41786</v>
      </c>
      <c r="H3751" s="157">
        <v>1</v>
      </c>
    </row>
    <row r="3752" spans="1:9" ht="15" customHeight="1" x14ac:dyDescent="0.25">
      <c r="A3752" s="155" t="s">
        <v>563</v>
      </c>
      <c r="B3752" s="155" t="s">
        <v>272</v>
      </c>
      <c r="C3752" s="155" t="s">
        <v>5764</v>
      </c>
      <c r="D3752" s="155">
        <v>1</v>
      </c>
      <c r="E3752" s="155">
        <v>1</v>
      </c>
      <c r="F3752" s="166">
        <v>41781</v>
      </c>
      <c r="G3752" s="166">
        <v>41799</v>
      </c>
      <c r="H3752" s="157">
        <v>1</v>
      </c>
    </row>
    <row r="3753" spans="1:9" ht="15" customHeight="1" x14ac:dyDescent="0.25">
      <c r="A3753" s="155" t="s">
        <v>230</v>
      </c>
      <c r="B3753" s="155" t="s">
        <v>2024</v>
      </c>
      <c r="C3753" s="155" t="s">
        <v>5766</v>
      </c>
      <c r="D3753" s="155">
        <v>25</v>
      </c>
      <c r="E3753" s="155">
        <v>25</v>
      </c>
      <c r="F3753" s="166">
        <v>41782</v>
      </c>
      <c r="G3753" s="166">
        <v>41792</v>
      </c>
      <c r="H3753" s="157">
        <v>1</v>
      </c>
    </row>
    <row r="3754" spans="1:9" ht="15" customHeight="1" x14ac:dyDescent="0.25">
      <c r="A3754" s="155" t="s">
        <v>230</v>
      </c>
      <c r="B3754" s="155" t="s">
        <v>2284</v>
      </c>
      <c r="C3754" s="155" t="s">
        <v>5767</v>
      </c>
      <c r="D3754" s="155">
        <v>25</v>
      </c>
      <c r="E3754" s="155">
        <v>25</v>
      </c>
      <c r="F3754" s="166">
        <v>41782</v>
      </c>
      <c r="G3754" s="166">
        <v>41792</v>
      </c>
      <c r="H3754" s="157">
        <v>1</v>
      </c>
    </row>
    <row r="3755" spans="1:9" ht="15" customHeight="1" x14ac:dyDescent="0.25">
      <c r="A3755" s="155" t="s">
        <v>230</v>
      </c>
      <c r="B3755" s="155" t="s">
        <v>471</v>
      </c>
      <c r="C3755" s="155" t="s">
        <v>5765</v>
      </c>
      <c r="D3755" s="155">
        <v>150</v>
      </c>
      <c r="E3755" s="155">
        <v>150</v>
      </c>
      <c r="F3755" s="166">
        <v>41782</v>
      </c>
      <c r="G3755" s="166">
        <v>41792</v>
      </c>
      <c r="H3755" s="157">
        <v>1</v>
      </c>
    </row>
    <row r="3756" spans="1:9" ht="15" customHeight="1" x14ac:dyDescent="0.25">
      <c r="A3756" s="155" t="s">
        <v>559</v>
      </c>
      <c r="B3756" s="155" t="s">
        <v>1849</v>
      </c>
      <c r="C3756" s="155" t="s">
        <v>5768</v>
      </c>
      <c r="D3756" s="155">
        <v>1000</v>
      </c>
      <c r="E3756" s="155">
        <v>1000</v>
      </c>
      <c r="F3756" s="166">
        <v>41782</v>
      </c>
      <c r="G3756" s="166">
        <v>41785</v>
      </c>
      <c r="H3756" s="157">
        <v>1</v>
      </c>
    </row>
    <row r="3757" spans="1:9" ht="15" customHeight="1" x14ac:dyDescent="0.25">
      <c r="A3757" s="155" t="s">
        <v>559</v>
      </c>
      <c r="B3757" s="155" t="s">
        <v>2399</v>
      </c>
      <c r="C3757" s="155" t="s">
        <v>5770</v>
      </c>
      <c r="D3757" s="155">
        <v>10000</v>
      </c>
      <c r="E3757" s="155">
        <v>10080</v>
      </c>
      <c r="F3757" s="166">
        <v>41786</v>
      </c>
      <c r="G3757" s="166">
        <v>41789</v>
      </c>
      <c r="H3757" s="157">
        <v>1</v>
      </c>
    </row>
    <row r="3758" spans="1:9" ht="15" customHeight="1" x14ac:dyDescent="0.25">
      <c r="A3758" s="155" t="s">
        <v>1114</v>
      </c>
      <c r="B3758" s="155" t="s">
        <v>1317</v>
      </c>
      <c r="C3758" s="155" t="s">
        <v>5771</v>
      </c>
      <c r="D3758" s="155">
        <v>10</v>
      </c>
      <c r="E3758" s="155">
        <v>10</v>
      </c>
      <c r="F3758" s="166">
        <v>41786</v>
      </c>
      <c r="G3758" s="166">
        <v>41789</v>
      </c>
      <c r="H3758" s="157">
        <v>1</v>
      </c>
    </row>
    <row r="3759" spans="1:9" ht="15" customHeight="1" x14ac:dyDescent="0.25">
      <c r="A3759" s="155" t="s">
        <v>559</v>
      </c>
      <c r="B3759" s="155" t="s">
        <v>336</v>
      </c>
      <c r="C3759" s="155" t="s">
        <v>5772</v>
      </c>
      <c r="D3759" s="155">
        <v>15000</v>
      </c>
      <c r="E3759" s="155">
        <v>15030</v>
      </c>
      <c r="F3759" s="166">
        <v>41786</v>
      </c>
      <c r="G3759" s="166">
        <v>41789</v>
      </c>
      <c r="H3759" s="157">
        <v>1</v>
      </c>
    </row>
    <row r="3760" spans="1:9" ht="15" customHeight="1" x14ac:dyDescent="0.25">
      <c r="A3760" s="155" t="s">
        <v>1536</v>
      </c>
      <c r="B3760" s="155" t="s">
        <v>5773</v>
      </c>
      <c r="C3760" s="155" t="s">
        <v>5774</v>
      </c>
      <c r="D3760" s="155">
        <v>2</v>
      </c>
      <c r="E3760" s="155">
        <v>2</v>
      </c>
      <c r="F3760" s="166">
        <v>41786</v>
      </c>
      <c r="G3760" s="166">
        <v>41788</v>
      </c>
      <c r="H3760" s="157">
        <v>1</v>
      </c>
    </row>
    <row r="3761" spans="1:8" ht="15" customHeight="1" x14ac:dyDescent="0.25">
      <c r="A3761" s="155" t="s">
        <v>563</v>
      </c>
      <c r="B3761" s="155" t="s">
        <v>5775</v>
      </c>
      <c r="C3761" s="155" t="s">
        <v>5776</v>
      </c>
      <c r="D3761" s="155">
        <v>25</v>
      </c>
      <c r="E3761" s="155">
        <v>25</v>
      </c>
      <c r="F3761" s="166">
        <v>41786</v>
      </c>
      <c r="G3761" s="166">
        <v>41792</v>
      </c>
      <c r="H3761" s="157">
        <v>1</v>
      </c>
    </row>
    <row r="3762" spans="1:8" ht="15" customHeight="1" x14ac:dyDescent="0.25">
      <c r="A3762" s="155" t="s">
        <v>2906</v>
      </c>
      <c r="B3762" s="155" t="s">
        <v>746</v>
      </c>
      <c r="C3762" s="155" t="s">
        <v>5777</v>
      </c>
      <c r="D3762" s="155">
        <v>50</v>
      </c>
      <c r="E3762" s="155">
        <v>50</v>
      </c>
      <c r="F3762" s="166">
        <v>41786</v>
      </c>
      <c r="G3762" s="166">
        <v>41792</v>
      </c>
      <c r="H3762" s="157">
        <v>1</v>
      </c>
    </row>
    <row r="3763" spans="1:8" ht="15" customHeight="1" x14ac:dyDescent="0.25">
      <c r="A3763" s="155" t="s">
        <v>2906</v>
      </c>
      <c r="B3763" s="155" t="s">
        <v>1349</v>
      </c>
      <c r="C3763" s="155" t="s">
        <v>5778</v>
      </c>
      <c r="D3763" s="155">
        <v>25</v>
      </c>
      <c r="E3763" s="155">
        <v>25</v>
      </c>
      <c r="F3763" s="166">
        <v>41786</v>
      </c>
      <c r="G3763" s="166">
        <v>41789</v>
      </c>
      <c r="H3763" s="157">
        <v>1</v>
      </c>
    </row>
    <row r="3764" spans="1:8" ht="15" customHeight="1" x14ac:dyDescent="0.25">
      <c r="A3764" s="155" t="s">
        <v>242</v>
      </c>
      <c r="B3764" s="155" t="s">
        <v>553</v>
      </c>
      <c r="C3764" s="155" t="s">
        <v>5779</v>
      </c>
      <c r="D3764" s="155">
        <v>150</v>
      </c>
      <c r="E3764" s="155">
        <v>150</v>
      </c>
      <c r="F3764" s="166">
        <v>41786</v>
      </c>
      <c r="G3764" s="166">
        <v>41787</v>
      </c>
      <c r="H3764" s="157">
        <v>1</v>
      </c>
    </row>
    <row r="3765" spans="1:8" ht="15" customHeight="1" x14ac:dyDescent="0.25">
      <c r="A3765" s="155" t="s">
        <v>115</v>
      </c>
      <c r="B3765" s="155" t="s">
        <v>856</v>
      </c>
      <c r="C3765" s="155" t="s">
        <v>5780</v>
      </c>
      <c r="D3765" s="155">
        <v>3</v>
      </c>
      <c r="E3765" s="155">
        <v>3</v>
      </c>
      <c r="F3765" s="166">
        <v>41786</v>
      </c>
      <c r="G3765" s="166">
        <v>41792</v>
      </c>
      <c r="H3765" s="157">
        <v>1</v>
      </c>
    </row>
    <row r="3766" spans="1:8" ht="15" customHeight="1" x14ac:dyDescent="0.25">
      <c r="A3766" s="155" t="s">
        <v>42</v>
      </c>
      <c r="B3766" s="155" t="s">
        <v>1744</v>
      </c>
      <c r="C3766" s="155" t="s">
        <v>5781</v>
      </c>
      <c r="D3766" s="155">
        <v>600</v>
      </c>
      <c r="E3766" s="155">
        <v>600</v>
      </c>
      <c r="F3766" s="166">
        <v>41786</v>
      </c>
      <c r="G3766" s="166">
        <v>41788</v>
      </c>
      <c r="H3766" s="157">
        <v>1</v>
      </c>
    </row>
    <row r="3767" spans="1:8" ht="15" customHeight="1" x14ac:dyDescent="0.25">
      <c r="A3767" s="155" t="s">
        <v>136</v>
      </c>
      <c r="B3767" s="155" t="s">
        <v>3203</v>
      </c>
      <c r="C3767" s="155" t="s">
        <v>5782</v>
      </c>
      <c r="D3767" s="155">
        <v>200</v>
      </c>
      <c r="E3767" s="155">
        <v>191</v>
      </c>
      <c r="F3767" s="166">
        <v>41786</v>
      </c>
      <c r="G3767" s="166">
        <v>41789</v>
      </c>
      <c r="H3767" s="157">
        <v>1</v>
      </c>
    </row>
    <row r="3768" spans="1:8" ht="15" customHeight="1" x14ac:dyDescent="0.25">
      <c r="A3768" s="155" t="s">
        <v>136</v>
      </c>
      <c r="B3768" s="155" t="s">
        <v>137</v>
      </c>
      <c r="C3768" s="155" t="s">
        <v>5783</v>
      </c>
      <c r="D3768" s="155">
        <v>250</v>
      </c>
      <c r="E3768" s="155">
        <v>250</v>
      </c>
      <c r="F3768" s="166">
        <v>41786</v>
      </c>
      <c r="G3768" s="166">
        <v>41789</v>
      </c>
      <c r="H3768" s="157">
        <v>1</v>
      </c>
    </row>
    <row r="3769" spans="1:8" ht="15" customHeight="1" x14ac:dyDescent="0.25">
      <c r="A3769" s="155" t="s">
        <v>5719</v>
      </c>
      <c r="B3769" s="155" t="s">
        <v>1696</v>
      </c>
      <c r="C3769" s="155" t="s">
        <v>5784</v>
      </c>
      <c r="D3769" s="155">
        <v>2</v>
      </c>
      <c r="E3769" s="155">
        <v>2</v>
      </c>
      <c r="F3769" s="166">
        <v>41787</v>
      </c>
      <c r="G3769" s="166">
        <v>41799</v>
      </c>
      <c r="H3769" s="157">
        <v>1</v>
      </c>
    </row>
    <row r="3770" spans="1:8" ht="15" customHeight="1" x14ac:dyDescent="0.25">
      <c r="A3770" s="155" t="s">
        <v>251</v>
      </c>
      <c r="B3770" s="155" t="s">
        <v>5785</v>
      </c>
      <c r="C3770" s="155" t="s">
        <v>5786</v>
      </c>
      <c r="D3770" s="155">
        <v>10</v>
      </c>
      <c r="E3770" s="155">
        <v>10</v>
      </c>
      <c r="F3770" s="166">
        <v>41787</v>
      </c>
      <c r="G3770" s="166">
        <v>41792</v>
      </c>
      <c r="H3770" s="157">
        <v>1</v>
      </c>
    </row>
    <row r="3771" spans="1:8" ht="15" customHeight="1" x14ac:dyDescent="0.25">
      <c r="A3771" s="155" t="s">
        <v>71</v>
      </c>
      <c r="B3771" s="155" t="s">
        <v>272</v>
      </c>
      <c r="C3771" s="155" t="s">
        <v>5787</v>
      </c>
      <c r="D3771" s="155">
        <v>1</v>
      </c>
      <c r="E3771" s="155">
        <v>1</v>
      </c>
      <c r="F3771" s="166">
        <v>41787</v>
      </c>
      <c r="G3771" s="166">
        <v>41788</v>
      </c>
      <c r="H3771" s="157">
        <v>1</v>
      </c>
    </row>
    <row r="3772" spans="1:8" ht="15" customHeight="1" x14ac:dyDescent="0.25">
      <c r="A3772" s="155" t="s">
        <v>654</v>
      </c>
      <c r="B3772" s="155" t="s">
        <v>3240</v>
      </c>
      <c r="C3772" s="155" t="s">
        <v>5788</v>
      </c>
      <c r="D3772" s="155">
        <v>50</v>
      </c>
      <c r="E3772" s="155">
        <v>50</v>
      </c>
      <c r="F3772" s="166">
        <v>41787</v>
      </c>
      <c r="G3772" s="166">
        <v>41792</v>
      </c>
      <c r="H3772" s="157">
        <v>1</v>
      </c>
    </row>
    <row r="3773" spans="1:8" ht="15" customHeight="1" x14ac:dyDescent="0.25">
      <c r="A3773" s="155" t="s">
        <v>654</v>
      </c>
      <c r="B3773" s="155" t="s">
        <v>5789</v>
      </c>
      <c r="C3773" s="155" t="s">
        <v>59</v>
      </c>
      <c r="D3773" s="155">
        <v>50</v>
      </c>
      <c r="E3773" s="155">
        <v>50</v>
      </c>
      <c r="F3773" s="166">
        <v>41787</v>
      </c>
      <c r="G3773" s="166">
        <v>41792</v>
      </c>
      <c r="H3773" s="157">
        <v>1</v>
      </c>
    </row>
    <row r="3774" spans="1:8" ht="15" customHeight="1" x14ac:dyDescent="0.25">
      <c r="A3774" s="155" t="s">
        <v>327</v>
      </c>
      <c r="B3774" s="155" t="s">
        <v>3519</v>
      </c>
      <c r="C3774" s="155" t="s">
        <v>5790</v>
      </c>
      <c r="D3774" s="155">
        <v>250</v>
      </c>
      <c r="E3774" s="155">
        <v>250</v>
      </c>
      <c r="F3774" s="166">
        <v>41787</v>
      </c>
      <c r="G3774" s="166">
        <v>41792</v>
      </c>
      <c r="H3774" s="157">
        <v>1</v>
      </c>
    </row>
    <row r="3775" spans="1:8" ht="15" customHeight="1" x14ac:dyDescent="0.25">
      <c r="A3775" s="155" t="s">
        <v>5652</v>
      </c>
      <c r="B3775" s="155" t="s">
        <v>5792</v>
      </c>
      <c r="C3775" s="155" t="s">
        <v>5793</v>
      </c>
      <c r="D3775" s="155">
        <v>1</v>
      </c>
      <c r="E3775" s="155">
        <v>1</v>
      </c>
      <c r="F3775" s="166">
        <v>41787</v>
      </c>
      <c r="G3775" s="166">
        <v>41788</v>
      </c>
      <c r="H3775" s="157">
        <v>1</v>
      </c>
    </row>
    <row r="3776" spans="1:8" ht="15" customHeight="1" x14ac:dyDescent="0.25">
      <c r="A3776" s="155" t="s">
        <v>286</v>
      </c>
      <c r="B3776" s="155" t="s">
        <v>5794</v>
      </c>
      <c r="C3776" s="155" t="s">
        <v>5727</v>
      </c>
      <c r="D3776" s="155">
        <v>50</v>
      </c>
      <c r="E3776" s="155">
        <v>25</v>
      </c>
      <c r="F3776" s="166">
        <v>41787</v>
      </c>
      <c r="G3776" s="166">
        <v>41789</v>
      </c>
      <c r="H3776" s="157">
        <v>1</v>
      </c>
    </row>
    <row r="3777" spans="1:8" ht="15" customHeight="1" x14ac:dyDescent="0.25">
      <c r="A3777" s="155" t="s">
        <v>2769</v>
      </c>
      <c r="B3777" s="155" t="s">
        <v>5795</v>
      </c>
      <c r="C3777" s="155" t="s">
        <v>5796</v>
      </c>
      <c r="D3777" s="155">
        <v>500</v>
      </c>
      <c r="E3777" s="155">
        <v>504</v>
      </c>
      <c r="F3777" s="166">
        <v>41789</v>
      </c>
      <c r="G3777" s="166">
        <v>41793</v>
      </c>
      <c r="H3777" s="157">
        <v>1</v>
      </c>
    </row>
    <row r="3778" spans="1:8" ht="15" customHeight="1" x14ac:dyDescent="0.25">
      <c r="A3778" s="155" t="s">
        <v>597</v>
      </c>
      <c r="B3778" s="155" t="s">
        <v>2310</v>
      </c>
      <c r="C3778" s="155" t="s">
        <v>5797</v>
      </c>
      <c r="D3778" s="155">
        <v>250</v>
      </c>
      <c r="E3778" s="155">
        <v>250</v>
      </c>
      <c r="F3778" s="166">
        <v>41789</v>
      </c>
      <c r="G3778" s="166">
        <v>41820</v>
      </c>
      <c r="H3778" s="157">
        <v>1</v>
      </c>
    </row>
    <row r="3779" spans="1:8" ht="15" customHeight="1" x14ac:dyDescent="0.25">
      <c r="A3779" s="155" t="s">
        <v>71</v>
      </c>
      <c r="B3779" s="155" t="s">
        <v>167</v>
      </c>
      <c r="C3779" s="155" t="s">
        <v>5798</v>
      </c>
      <c r="D3779" s="155">
        <v>6</v>
      </c>
      <c r="E3779" s="155">
        <v>6</v>
      </c>
      <c r="F3779" s="166">
        <v>41792</v>
      </c>
      <c r="G3779" s="166">
        <v>41796</v>
      </c>
      <c r="H3779" s="157">
        <v>1</v>
      </c>
    </row>
    <row r="3780" spans="1:8" ht="15" customHeight="1" x14ac:dyDescent="0.25">
      <c r="A3780" s="155" t="s">
        <v>520</v>
      </c>
      <c r="B3780" s="155" t="s">
        <v>966</v>
      </c>
      <c r="C3780" s="155" t="s">
        <v>5799</v>
      </c>
      <c r="D3780" s="155">
        <v>250</v>
      </c>
      <c r="E3780" s="155">
        <v>250</v>
      </c>
      <c r="F3780" s="166">
        <v>41792</v>
      </c>
      <c r="G3780" s="166">
        <v>41796</v>
      </c>
      <c r="H3780" s="157">
        <v>1</v>
      </c>
    </row>
    <row r="3781" spans="1:8" ht="15" customHeight="1" x14ac:dyDescent="0.25">
      <c r="A3781" s="155" t="s">
        <v>911</v>
      </c>
      <c r="B3781" s="155" t="s">
        <v>912</v>
      </c>
      <c r="C3781" s="155" t="s">
        <v>5800</v>
      </c>
      <c r="D3781" s="155">
        <v>500</v>
      </c>
      <c r="E3781" s="155">
        <v>500</v>
      </c>
      <c r="F3781" s="166">
        <v>41792</v>
      </c>
      <c r="G3781" s="166">
        <v>41796</v>
      </c>
      <c r="H3781" s="157">
        <v>1</v>
      </c>
    </row>
    <row r="3782" spans="1:8" ht="15" customHeight="1" x14ac:dyDescent="0.25">
      <c r="A3782" s="155" t="s">
        <v>5803</v>
      </c>
      <c r="B3782" s="155" t="s">
        <v>5505</v>
      </c>
      <c r="C3782" s="155" t="s">
        <v>5804</v>
      </c>
      <c r="D3782" s="155">
        <v>3</v>
      </c>
      <c r="E3782" s="155">
        <v>3</v>
      </c>
      <c r="F3782" s="166">
        <v>41792</v>
      </c>
      <c r="G3782" s="166">
        <v>41793</v>
      </c>
      <c r="H3782" s="157">
        <v>1</v>
      </c>
    </row>
    <row r="3783" spans="1:8" ht="15" customHeight="1" x14ac:dyDescent="0.25">
      <c r="A3783" s="155" t="s">
        <v>6965</v>
      </c>
      <c r="B3783" s="155" t="s">
        <v>5806</v>
      </c>
      <c r="C3783" s="155" t="s">
        <v>5807</v>
      </c>
      <c r="D3783" s="155">
        <v>25</v>
      </c>
      <c r="E3783" s="155">
        <v>25</v>
      </c>
      <c r="F3783" s="166">
        <v>41793</v>
      </c>
      <c r="G3783" s="166">
        <v>41806</v>
      </c>
      <c r="H3783" s="157">
        <v>1</v>
      </c>
    </row>
    <row r="3784" spans="1:8" ht="15" customHeight="1" x14ac:dyDescent="0.25">
      <c r="A3784" s="155" t="s">
        <v>1536</v>
      </c>
      <c r="B3784" s="155" t="s">
        <v>34</v>
      </c>
      <c r="C3784" s="155" t="s">
        <v>5808</v>
      </c>
      <c r="D3784" s="155">
        <v>36</v>
      </c>
      <c r="E3784" s="155">
        <v>36</v>
      </c>
      <c r="F3784" s="166">
        <v>41793</v>
      </c>
      <c r="G3784" s="166">
        <v>41795</v>
      </c>
      <c r="H3784" s="157">
        <v>1</v>
      </c>
    </row>
    <row r="3785" spans="1:8" ht="15" customHeight="1" x14ac:dyDescent="0.25">
      <c r="A3785" s="155" t="s">
        <v>520</v>
      </c>
      <c r="B3785" s="155" t="s">
        <v>962</v>
      </c>
      <c r="C3785" s="155" t="s">
        <v>5809</v>
      </c>
      <c r="D3785" s="155">
        <v>500</v>
      </c>
      <c r="E3785" s="155">
        <v>500</v>
      </c>
      <c r="F3785" s="166">
        <v>41793</v>
      </c>
      <c r="G3785" s="166">
        <v>41800</v>
      </c>
      <c r="H3785" s="157">
        <v>1</v>
      </c>
    </row>
    <row r="3786" spans="1:8" ht="15" customHeight="1" x14ac:dyDescent="0.25">
      <c r="A3786" s="155" t="s">
        <v>71</v>
      </c>
      <c r="B3786" s="155" t="s">
        <v>167</v>
      </c>
      <c r="C3786" s="155" t="s">
        <v>5810</v>
      </c>
      <c r="D3786" s="155">
        <v>22</v>
      </c>
      <c r="E3786" s="155">
        <v>22</v>
      </c>
      <c r="F3786" s="166">
        <v>41793</v>
      </c>
      <c r="G3786" s="166">
        <v>41796</v>
      </c>
      <c r="H3786" s="157">
        <v>1</v>
      </c>
    </row>
    <row r="3787" spans="1:8" ht="15" customHeight="1" x14ac:dyDescent="0.25">
      <c r="A3787" s="155" t="s">
        <v>71</v>
      </c>
      <c r="B3787" s="155" t="s">
        <v>167</v>
      </c>
      <c r="C3787" s="155" t="s">
        <v>5811</v>
      </c>
      <c r="D3787" s="155">
        <v>5</v>
      </c>
      <c r="E3787" s="155">
        <v>5</v>
      </c>
      <c r="F3787" s="166">
        <v>41793</v>
      </c>
      <c r="G3787" s="166">
        <v>41800</v>
      </c>
      <c r="H3787" s="157">
        <v>1</v>
      </c>
    </row>
    <row r="3788" spans="1:8" ht="15" customHeight="1" x14ac:dyDescent="0.25">
      <c r="A3788" s="155" t="s">
        <v>520</v>
      </c>
      <c r="B3788" s="155" t="s">
        <v>609</v>
      </c>
      <c r="C3788" s="155" t="s">
        <v>5812</v>
      </c>
      <c r="D3788" s="155">
        <v>300</v>
      </c>
      <c r="E3788" s="155">
        <v>300</v>
      </c>
      <c r="F3788" s="166">
        <v>41793</v>
      </c>
      <c r="G3788" s="166">
        <v>41796</v>
      </c>
      <c r="H3788" s="157">
        <v>1</v>
      </c>
    </row>
    <row r="3789" spans="1:8" ht="15" customHeight="1" x14ac:dyDescent="0.25">
      <c r="A3789" s="155" t="s">
        <v>42</v>
      </c>
      <c r="B3789" s="155" t="s">
        <v>5815</v>
      </c>
      <c r="C3789" s="155" t="s">
        <v>5816</v>
      </c>
      <c r="D3789" s="155">
        <v>50</v>
      </c>
      <c r="E3789" s="155">
        <v>50</v>
      </c>
      <c r="F3789" s="166">
        <v>41794</v>
      </c>
      <c r="G3789" s="166">
        <v>41796</v>
      </c>
      <c r="H3789" s="157">
        <v>1</v>
      </c>
    </row>
    <row r="3790" spans="1:8" ht="15" customHeight="1" x14ac:dyDescent="0.25">
      <c r="A3790" s="155" t="s">
        <v>559</v>
      </c>
      <c r="B3790" s="155" t="s">
        <v>1560</v>
      </c>
      <c r="C3790" s="155" t="s">
        <v>5817</v>
      </c>
      <c r="D3790" s="155">
        <v>1500</v>
      </c>
      <c r="E3790" s="155">
        <v>1500</v>
      </c>
      <c r="F3790" s="166">
        <v>41794</v>
      </c>
      <c r="G3790" s="166">
        <v>41796</v>
      </c>
      <c r="H3790" s="157">
        <v>1</v>
      </c>
    </row>
    <row r="3791" spans="1:8" ht="15" customHeight="1" x14ac:dyDescent="0.25">
      <c r="A3791" s="155" t="s">
        <v>1554</v>
      </c>
      <c r="B3791" s="155" t="s">
        <v>272</v>
      </c>
      <c r="C3791" s="155" t="s">
        <v>5818</v>
      </c>
      <c r="D3791" s="155">
        <v>1</v>
      </c>
      <c r="E3791" s="155">
        <v>1</v>
      </c>
      <c r="F3791" s="166">
        <v>41794</v>
      </c>
      <c r="G3791" s="166">
        <v>41796</v>
      </c>
      <c r="H3791" s="157">
        <v>1</v>
      </c>
    </row>
    <row r="3792" spans="1:8" ht="15" customHeight="1" x14ac:dyDescent="0.25">
      <c r="A3792" s="155" t="s">
        <v>71</v>
      </c>
      <c r="B3792" s="155" t="s">
        <v>583</v>
      </c>
      <c r="C3792" s="155" t="s">
        <v>5819</v>
      </c>
      <c r="D3792" s="155">
        <v>5</v>
      </c>
      <c r="E3792" s="155">
        <v>5</v>
      </c>
      <c r="F3792" s="166">
        <v>41794</v>
      </c>
      <c r="G3792" s="166">
        <v>41796</v>
      </c>
      <c r="H3792" s="157">
        <v>1</v>
      </c>
    </row>
    <row r="3793" spans="1:8" ht="15" customHeight="1" x14ac:dyDescent="0.25">
      <c r="A3793" s="155" t="s">
        <v>1386</v>
      </c>
      <c r="B3793" s="155" t="s">
        <v>5820</v>
      </c>
      <c r="C3793" s="155" t="s">
        <v>5821</v>
      </c>
      <c r="D3793" s="155">
        <v>310</v>
      </c>
      <c r="E3793" s="155">
        <v>310</v>
      </c>
      <c r="F3793" s="166">
        <v>41794</v>
      </c>
      <c r="G3793" s="166">
        <v>41794</v>
      </c>
      <c r="H3793" s="157">
        <v>1</v>
      </c>
    </row>
    <row r="3794" spans="1:8" ht="15" customHeight="1" x14ac:dyDescent="0.25">
      <c r="A3794" s="155" t="s">
        <v>71</v>
      </c>
      <c r="B3794" s="155" t="s">
        <v>1550</v>
      </c>
      <c r="C3794" s="155" t="s">
        <v>5822</v>
      </c>
      <c r="D3794" s="155">
        <v>5</v>
      </c>
      <c r="E3794" s="155">
        <v>5</v>
      </c>
      <c r="F3794" s="166">
        <v>41795</v>
      </c>
      <c r="G3794" s="166">
        <v>41806</v>
      </c>
      <c r="H3794" s="157">
        <v>1</v>
      </c>
    </row>
    <row r="3795" spans="1:8" ht="15" customHeight="1" x14ac:dyDescent="0.25">
      <c r="A3795" s="155" t="s">
        <v>71</v>
      </c>
      <c r="B3795" s="155" t="s">
        <v>583</v>
      </c>
      <c r="C3795" s="155" t="s">
        <v>5823</v>
      </c>
      <c r="D3795" s="155">
        <v>5</v>
      </c>
      <c r="E3795" s="155">
        <v>5</v>
      </c>
      <c r="F3795" s="166">
        <v>41795</v>
      </c>
      <c r="G3795" s="166">
        <v>41803</v>
      </c>
      <c r="H3795" s="157">
        <v>1</v>
      </c>
    </row>
    <row r="3796" spans="1:8" ht="15" customHeight="1" x14ac:dyDescent="0.25">
      <c r="A3796" s="155" t="s">
        <v>71</v>
      </c>
      <c r="B3796" s="155" t="s">
        <v>1530</v>
      </c>
      <c r="C3796" s="155" t="s">
        <v>5824</v>
      </c>
      <c r="D3796" s="155">
        <v>5</v>
      </c>
      <c r="E3796" s="155">
        <v>5</v>
      </c>
      <c r="F3796" s="166">
        <v>41795</v>
      </c>
      <c r="G3796" s="166">
        <v>41807</v>
      </c>
      <c r="H3796" s="157">
        <v>1</v>
      </c>
    </row>
    <row r="3797" spans="1:8" ht="15" customHeight="1" x14ac:dyDescent="0.25">
      <c r="A3797" s="155" t="s">
        <v>512</v>
      </c>
      <c r="B3797" s="155" t="s">
        <v>5825</v>
      </c>
      <c r="C3797" s="155" t="s">
        <v>5826</v>
      </c>
      <c r="D3797" s="155">
        <v>5</v>
      </c>
      <c r="E3797" s="155">
        <v>5</v>
      </c>
      <c r="F3797" s="166">
        <v>41795</v>
      </c>
      <c r="G3797" s="166">
        <v>41800</v>
      </c>
      <c r="H3797" s="157">
        <v>1</v>
      </c>
    </row>
    <row r="3798" spans="1:8" ht="15" customHeight="1" x14ac:dyDescent="0.25">
      <c r="A3798" s="155" t="s">
        <v>5827</v>
      </c>
      <c r="B3798" s="155" t="s">
        <v>5828</v>
      </c>
      <c r="C3798" s="155" t="s">
        <v>5829</v>
      </c>
      <c r="D3798" s="155">
        <v>50</v>
      </c>
      <c r="E3798" s="155">
        <v>50</v>
      </c>
      <c r="F3798" s="166">
        <v>41795</v>
      </c>
      <c r="G3798" s="166">
        <v>41796</v>
      </c>
      <c r="H3798" s="157">
        <v>1</v>
      </c>
    </row>
    <row r="3799" spans="1:8" ht="15" customHeight="1" x14ac:dyDescent="0.25">
      <c r="A3799" s="155" t="s">
        <v>5830</v>
      </c>
      <c r="B3799" s="155" t="s">
        <v>493</v>
      </c>
      <c r="C3799" s="155" t="s">
        <v>5831</v>
      </c>
      <c r="D3799" s="155">
        <v>5088</v>
      </c>
      <c r="E3799" s="155">
        <v>5088</v>
      </c>
      <c r="F3799" s="166">
        <v>41796</v>
      </c>
      <c r="G3799" s="166">
        <v>41799</v>
      </c>
      <c r="H3799" s="157">
        <v>1</v>
      </c>
    </row>
    <row r="3800" spans="1:8" ht="15" customHeight="1" x14ac:dyDescent="0.25">
      <c r="A3800" s="155" t="s">
        <v>5830</v>
      </c>
      <c r="B3800" s="155" t="s">
        <v>495</v>
      </c>
      <c r="C3800" s="155" t="s">
        <v>364</v>
      </c>
      <c r="D3800" s="155">
        <v>5088</v>
      </c>
      <c r="E3800" s="155">
        <v>5088</v>
      </c>
      <c r="F3800" s="166">
        <v>41796</v>
      </c>
      <c r="G3800" s="166">
        <v>41799</v>
      </c>
      <c r="H3800" s="157">
        <v>1</v>
      </c>
    </row>
    <row r="3801" spans="1:8" ht="15" customHeight="1" x14ac:dyDescent="0.25">
      <c r="A3801" s="155" t="s">
        <v>2656</v>
      </c>
      <c r="B3801" s="155" t="s">
        <v>2657</v>
      </c>
      <c r="C3801" s="155" t="s">
        <v>5832</v>
      </c>
      <c r="D3801" s="155">
        <v>4100</v>
      </c>
      <c r="E3801" s="155">
        <v>4116</v>
      </c>
      <c r="F3801" s="166">
        <v>41796</v>
      </c>
      <c r="G3801" s="166">
        <v>41800</v>
      </c>
      <c r="H3801" s="157">
        <v>1</v>
      </c>
    </row>
    <row r="3802" spans="1:8" ht="15" customHeight="1" x14ac:dyDescent="0.25">
      <c r="A3802" s="155" t="s">
        <v>173</v>
      </c>
      <c r="B3802" s="155" t="s">
        <v>5833</v>
      </c>
      <c r="C3802" s="155" t="s">
        <v>5737</v>
      </c>
      <c r="D3802" s="155">
        <v>208</v>
      </c>
      <c r="E3802" s="155">
        <v>208</v>
      </c>
      <c r="F3802" s="166">
        <v>41796</v>
      </c>
      <c r="G3802" s="166">
        <v>41803</v>
      </c>
      <c r="H3802" s="157">
        <v>1</v>
      </c>
    </row>
    <row r="3803" spans="1:8" ht="15" customHeight="1" x14ac:dyDescent="0.25">
      <c r="A3803" s="155" t="s">
        <v>173</v>
      </c>
      <c r="B3803" s="155" t="s">
        <v>445</v>
      </c>
      <c r="C3803" s="155" t="s">
        <v>364</v>
      </c>
      <c r="D3803" s="155">
        <v>104</v>
      </c>
      <c r="E3803" s="155">
        <v>104</v>
      </c>
      <c r="F3803" s="166">
        <v>41796</v>
      </c>
      <c r="G3803" s="166">
        <v>41803</v>
      </c>
      <c r="H3803" s="157">
        <v>1</v>
      </c>
    </row>
    <row r="3804" spans="1:8" ht="15" customHeight="1" x14ac:dyDescent="0.25">
      <c r="A3804" s="155" t="s">
        <v>173</v>
      </c>
      <c r="B3804" s="155" t="s">
        <v>445</v>
      </c>
      <c r="C3804" s="155" t="s">
        <v>161</v>
      </c>
      <c r="D3804" s="155">
        <v>104</v>
      </c>
      <c r="E3804" s="155">
        <v>104</v>
      </c>
      <c r="F3804" s="166">
        <v>41796</v>
      </c>
      <c r="G3804" s="166">
        <v>41803</v>
      </c>
      <c r="H3804" s="157">
        <v>1</v>
      </c>
    </row>
    <row r="3805" spans="1:8" ht="15" customHeight="1" x14ac:dyDescent="0.25">
      <c r="A3805" s="155" t="s">
        <v>173</v>
      </c>
      <c r="B3805" s="155" t="s">
        <v>1170</v>
      </c>
      <c r="C3805" s="155" t="s">
        <v>5834</v>
      </c>
      <c r="D3805" s="155">
        <v>102</v>
      </c>
      <c r="E3805" s="155">
        <v>102</v>
      </c>
      <c r="F3805" s="166">
        <v>41796</v>
      </c>
      <c r="G3805" s="166">
        <v>41802</v>
      </c>
      <c r="H3805" s="157">
        <v>1</v>
      </c>
    </row>
    <row r="3806" spans="1:8" ht="15" customHeight="1" x14ac:dyDescent="0.25">
      <c r="A3806" s="155" t="s">
        <v>173</v>
      </c>
      <c r="B3806" s="155" t="s">
        <v>445</v>
      </c>
      <c r="C3806" s="155" t="s">
        <v>364</v>
      </c>
      <c r="D3806" s="155">
        <v>102</v>
      </c>
      <c r="E3806" s="155">
        <v>102</v>
      </c>
      <c r="F3806" s="166">
        <v>41796</v>
      </c>
      <c r="G3806" s="166">
        <v>41802</v>
      </c>
      <c r="H3806" s="157">
        <v>1</v>
      </c>
    </row>
    <row r="3807" spans="1:8" ht="15" customHeight="1" x14ac:dyDescent="0.25">
      <c r="A3807" s="155" t="s">
        <v>173</v>
      </c>
      <c r="B3807" s="155" t="s">
        <v>1339</v>
      </c>
      <c r="C3807" s="155" t="s">
        <v>161</v>
      </c>
      <c r="D3807" s="155">
        <v>104</v>
      </c>
      <c r="E3807" s="155">
        <v>104</v>
      </c>
      <c r="F3807" s="166">
        <v>41796</v>
      </c>
      <c r="G3807" s="166">
        <v>41802</v>
      </c>
      <c r="H3807" s="157">
        <v>1</v>
      </c>
    </row>
    <row r="3808" spans="1:8" ht="15" customHeight="1" x14ac:dyDescent="0.25">
      <c r="A3808" s="155" t="s">
        <v>173</v>
      </c>
      <c r="B3808" s="155" t="s">
        <v>445</v>
      </c>
      <c r="C3808" s="155" t="s">
        <v>316</v>
      </c>
      <c r="D3808" s="155">
        <v>104</v>
      </c>
      <c r="E3808" s="155">
        <v>104</v>
      </c>
      <c r="F3808" s="166">
        <v>41796</v>
      </c>
      <c r="G3808" s="166">
        <v>41802</v>
      </c>
      <c r="H3808" s="157">
        <v>1</v>
      </c>
    </row>
    <row r="3809" spans="1:8" ht="15" customHeight="1" x14ac:dyDescent="0.25">
      <c r="A3809" s="155" t="s">
        <v>173</v>
      </c>
      <c r="B3809" s="155" t="s">
        <v>3450</v>
      </c>
      <c r="C3809" s="155" t="s">
        <v>32</v>
      </c>
      <c r="D3809" s="155">
        <v>270</v>
      </c>
      <c r="E3809" s="155">
        <v>270</v>
      </c>
      <c r="F3809" s="166">
        <v>41796</v>
      </c>
      <c r="G3809" s="166">
        <v>41802</v>
      </c>
      <c r="H3809" s="157">
        <v>1</v>
      </c>
    </row>
    <row r="3810" spans="1:8" ht="15" customHeight="1" x14ac:dyDescent="0.25">
      <c r="A3810" s="155" t="s">
        <v>173</v>
      </c>
      <c r="B3810" s="155" t="s">
        <v>445</v>
      </c>
      <c r="C3810" s="155" t="s">
        <v>166</v>
      </c>
      <c r="D3810" s="155">
        <v>270</v>
      </c>
      <c r="E3810" s="155">
        <v>270</v>
      </c>
      <c r="F3810" s="166">
        <v>41796</v>
      </c>
      <c r="G3810" s="166">
        <v>41802</v>
      </c>
      <c r="H3810" s="157">
        <v>1</v>
      </c>
    </row>
    <row r="3811" spans="1:8" ht="15" customHeight="1" x14ac:dyDescent="0.25">
      <c r="A3811" s="155" t="s">
        <v>5827</v>
      </c>
      <c r="B3811" s="155" t="s">
        <v>5835</v>
      </c>
      <c r="C3811" s="155" t="s">
        <v>5836</v>
      </c>
      <c r="D3811" s="155">
        <v>60</v>
      </c>
      <c r="E3811" s="155">
        <v>60</v>
      </c>
      <c r="F3811" s="166">
        <v>41796</v>
      </c>
      <c r="G3811" s="166">
        <v>41806</v>
      </c>
      <c r="H3811" s="157">
        <v>1</v>
      </c>
    </row>
    <row r="3812" spans="1:8" ht="15" customHeight="1" x14ac:dyDescent="0.25">
      <c r="A3812" s="155" t="s">
        <v>4735</v>
      </c>
      <c r="B3812" s="155" t="s">
        <v>5838</v>
      </c>
      <c r="C3812" s="155" t="s">
        <v>5839</v>
      </c>
      <c r="D3812" s="155">
        <v>12</v>
      </c>
      <c r="E3812" s="155">
        <v>12</v>
      </c>
      <c r="F3812" s="166">
        <v>41799</v>
      </c>
      <c r="G3812" s="166">
        <v>41810</v>
      </c>
      <c r="H3812" s="157">
        <v>1</v>
      </c>
    </row>
    <row r="3813" spans="1:8" ht="15" customHeight="1" x14ac:dyDescent="0.25">
      <c r="A3813" s="155" t="s">
        <v>4735</v>
      </c>
      <c r="B3813" s="155" t="s">
        <v>59</v>
      </c>
      <c r="C3813" s="155" t="s">
        <v>161</v>
      </c>
      <c r="D3813" s="155">
        <v>13</v>
      </c>
      <c r="E3813" s="155">
        <v>13</v>
      </c>
      <c r="F3813" s="166">
        <v>41799</v>
      </c>
      <c r="G3813" s="166">
        <v>41810</v>
      </c>
      <c r="H3813" s="157">
        <v>1</v>
      </c>
    </row>
    <row r="3814" spans="1:8" ht="15" customHeight="1" x14ac:dyDescent="0.25">
      <c r="A3814" s="155" t="s">
        <v>4735</v>
      </c>
      <c r="B3814" s="155" t="s">
        <v>5347</v>
      </c>
      <c r="C3814" s="155" t="s">
        <v>5840</v>
      </c>
      <c r="D3814" s="155">
        <v>10</v>
      </c>
      <c r="E3814" s="155">
        <v>10</v>
      </c>
      <c r="F3814" s="166">
        <v>41799</v>
      </c>
      <c r="G3814" s="166">
        <v>41810</v>
      </c>
      <c r="H3814" s="157">
        <v>1</v>
      </c>
    </row>
    <row r="3815" spans="1:8" ht="15" customHeight="1" x14ac:dyDescent="0.25">
      <c r="A3815" s="155" t="s">
        <v>4735</v>
      </c>
      <c r="B3815" s="155" t="s">
        <v>5841</v>
      </c>
      <c r="C3815" s="155" t="s">
        <v>161</v>
      </c>
      <c r="D3815" s="155">
        <v>15</v>
      </c>
      <c r="E3815" s="155">
        <v>15</v>
      </c>
      <c r="F3815" s="166">
        <v>41799</v>
      </c>
      <c r="G3815" s="166">
        <v>41810</v>
      </c>
      <c r="H3815" s="157">
        <v>1</v>
      </c>
    </row>
    <row r="3816" spans="1:8" ht="15" customHeight="1" x14ac:dyDescent="0.25">
      <c r="A3816" s="155" t="s">
        <v>509</v>
      </c>
      <c r="B3816" s="155" t="s">
        <v>3455</v>
      </c>
      <c r="C3816" s="155" t="s">
        <v>5842</v>
      </c>
      <c r="D3816" s="155">
        <v>700</v>
      </c>
      <c r="E3816" s="155">
        <v>700</v>
      </c>
      <c r="F3816" s="166">
        <v>41799</v>
      </c>
      <c r="G3816" s="166">
        <v>41806</v>
      </c>
      <c r="H3816" s="157">
        <v>1</v>
      </c>
    </row>
    <row r="3817" spans="1:8" ht="15" customHeight="1" x14ac:dyDescent="0.25">
      <c r="A3817" s="155" t="s">
        <v>1386</v>
      </c>
      <c r="B3817" s="155" t="s">
        <v>5843</v>
      </c>
      <c r="C3817" s="155" t="s">
        <v>5844</v>
      </c>
      <c r="D3817" s="155">
        <v>30</v>
      </c>
      <c r="E3817" s="155">
        <v>30</v>
      </c>
      <c r="F3817" s="166">
        <v>41799</v>
      </c>
      <c r="G3817" s="166">
        <v>41799</v>
      </c>
      <c r="H3817" s="157">
        <v>1</v>
      </c>
    </row>
    <row r="3818" spans="1:8" ht="15" customHeight="1" x14ac:dyDescent="0.25">
      <c r="A3818" s="155" t="s">
        <v>71</v>
      </c>
      <c r="B3818" s="155" t="s">
        <v>1696</v>
      </c>
      <c r="C3818" s="155" t="s">
        <v>5845</v>
      </c>
      <c r="D3818" s="155">
        <v>1</v>
      </c>
      <c r="E3818" s="155">
        <v>1</v>
      </c>
      <c r="F3818" s="166">
        <v>41799</v>
      </c>
      <c r="G3818" s="166">
        <v>41806</v>
      </c>
      <c r="H3818" s="157">
        <v>1</v>
      </c>
    </row>
    <row r="3819" spans="1:8" ht="15" customHeight="1" x14ac:dyDescent="0.25">
      <c r="A3819" s="155" t="s">
        <v>660</v>
      </c>
      <c r="B3819" s="155" t="s">
        <v>272</v>
      </c>
      <c r="C3819" s="155" t="s">
        <v>5846</v>
      </c>
      <c r="D3819" s="155">
        <v>1</v>
      </c>
      <c r="E3819" s="155">
        <v>1</v>
      </c>
      <c r="F3819" s="166">
        <v>41799</v>
      </c>
      <c r="G3819" s="166">
        <v>41806</v>
      </c>
      <c r="H3819" s="157">
        <v>1</v>
      </c>
    </row>
    <row r="3820" spans="1:8" ht="15" customHeight="1" x14ac:dyDescent="0.25">
      <c r="A3820" s="155" t="s">
        <v>42</v>
      </c>
      <c r="B3820" s="155" t="s">
        <v>204</v>
      </c>
      <c r="C3820" s="155" t="s">
        <v>5847</v>
      </c>
      <c r="D3820" s="155">
        <v>400</v>
      </c>
      <c r="E3820" s="155">
        <v>400</v>
      </c>
      <c r="F3820" s="166">
        <v>41799</v>
      </c>
      <c r="G3820" s="166">
        <v>41806</v>
      </c>
      <c r="H3820" s="157">
        <v>1</v>
      </c>
    </row>
    <row r="3821" spans="1:8" ht="15" customHeight="1" x14ac:dyDescent="0.25">
      <c r="A3821" s="155" t="s">
        <v>3481</v>
      </c>
      <c r="B3821" s="155" t="s">
        <v>149</v>
      </c>
      <c r="C3821" s="155" t="s">
        <v>5848</v>
      </c>
      <c r="D3821" s="155">
        <v>40</v>
      </c>
      <c r="E3821" s="155">
        <v>40</v>
      </c>
      <c r="F3821" s="166">
        <v>41799</v>
      </c>
      <c r="G3821" s="166">
        <v>41799</v>
      </c>
      <c r="H3821" s="157">
        <v>1</v>
      </c>
    </row>
    <row r="3822" spans="1:8" ht="15" customHeight="1" x14ac:dyDescent="0.25">
      <c r="A3822" s="155" t="s">
        <v>3949</v>
      </c>
      <c r="B3822" s="155" t="s">
        <v>3950</v>
      </c>
      <c r="C3822" s="155" t="s">
        <v>5849</v>
      </c>
      <c r="D3822" s="155">
        <v>500</v>
      </c>
      <c r="E3822" s="155">
        <v>500</v>
      </c>
      <c r="F3822" s="166">
        <v>41799</v>
      </c>
      <c r="G3822" s="166">
        <v>41813</v>
      </c>
      <c r="H3822" s="157">
        <v>1</v>
      </c>
    </row>
    <row r="3823" spans="1:8" ht="15" customHeight="1" x14ac:dyDescent="0.25">
      <c r="A3823" s="155" t="s">
        <v>245</v>
      </c>
      <c r="B3823" s="155" t="s">
        <v>2800</v>
      </c>
      <c r="C3823" s="155" t="s">
        <v>5850</v>
      </c>
      <c r="D3823" s="155">
        <v>110</v>
      </c>
      <c r="E3823" s="155">
        <v>110</v>
      </c>
      <c r="F3823" s="166">
        <v>41799</v>
      </c>
      <c r="G3823" s="166">
        <v>41802</v>
      </c>
      <c r="H3823" s="157">
        <v>1</v>
      </c>
    </row>
    <row r="3824" spans="1:8" ht="15" customHeight="1" x14ac:dyDescent="0.25">
      <c r="A3824" s="155" t="s">
        <v>136</v>
      </c>
      <c r="B3824" s="155" t="s">
        <v>2982</v>
      </c>
      <c r="C3824" s="155" t="s">
        <v>5851</v>
      </c>
      <c r="D3824" s="155">
        <v>250</v>
      </c>
      <c r="E3824" s="155">
        <v>250</v>
      </c>
      <c r="F3824" s="166">
        <v>41799</v>
      </c>
      <c r="G3824" s="166">
        <v>41802</v>
      </c>
      <c r="H3824" s="157">
        <v>1</v>
      </c>
    </row>
    <row r="3825" spans="1:8" ht="15" customHeight="1" x14ac:dyDescent="0.25">
      <c r="A3825" s="155" t="s">
        <v>4666</v>
      </c>
      <c r="B3825" s="155" t="s">
        <v>4762</v>
      </c>
      <c r="C3825" s="155" t="s">
        <v>5852</v>
      </c>
      <c r="D3825" s="155">
        <v>10</v>
      </c>
      <c r="E3825" s="155">
        <v>10</v>
      </c>
      <c r="F3825" s="166">
        <v>41800</v>
      </c>
      <c r="G3825" s="166">
        <v>41802</v>
      </c>
      <c r="H3825" s="157">
        <v>1</v>
      </c>
    </row>
    <row r="3826" spans="1:8" ht="15" customHeight="1" x14ac:dyDescent="0.25">
      <c r="A3826" s="155" t="s">
        <v>173</v>
      </c>
      <c r="B3826" s="155" t="s">
        <v>5853</v>
      </c>
      <c r="C3826" s="155" t="s">
        <v>5854</v>
      </c>
      <c r="D3826" s="155">
        <v>256</v>
      </c>
      <c r="E3826" s="155">
        <v>256</v>
      </c>
      <c r="F3826" s="166">
        <v>41800</v>
      </c>
      <c r="G3826" s="166">
        <v>41806</v>
      </c>
      <c r="H3826" s="157">
        <v>1</v>
      </c>
    </row>
    <row r="3827" spans="1:8" ht="15" customHeight="1" x14ac:dyDescent="0.25">
      <c r="A3827" s="155" t="s">
        <v>330</v>
      </c>
      <c r="B3827" s="155" t="s">
        <v>2411</v>
      </c>
      <c r="C3827" s="155" t="s">
        <v>5855</v>
      </c>
      <c r="D3827" s="155">
        <v>60</v>
      </c>
      <c r="E3827" s="155">
        <v>60</v>
      </c>
      <c r="F3827" s="166">
        <v>41801</v>
      </c>
      <c r="G3827" s="166">
        <v>41806</v>
      </c>
      <c r="H3827" s="157">
        <v>1</v>
      </c>
    </row>
    <row r="3828" spans="1:8" ht="15" customHeight="1" x14ac:dyDescent="0.25">
      <c r="A3828" s="155" t="s">
        <v>71</v>
      </c>
      <c r="B3828" s="155" t="s">
        <v>2730</v>
      </c>
      <c r="C3828" s="155" t="s">
        <v>5856</v>
      </c>
      <c r="D3828" s="155">
        <v>10</v>
      </c>
      <c r="E3828" s="155">
        <v>10</v>
      </c>
      <c r="F3828" s="166">
        <v>41801</v>
      </c>
      <c r="G3828" s="166">
        <v>41807</v>
      </c>
      <c r="H3828" s="157">
        <v>1</v>
      </c>
    </row>
    <row r="3829" spans="1:8" ht="15" customHeight="1" x14ac:dyDescent="0.25">
      <c r="A3829" s="155" t="s">
        <v>719</v>
      </c>
      <c r="B3829" s="155" t="s">
        <v>1483</v>
      </c>
      <c r="C3829" s="155" t="s">
        <v>5857</v>
      </c>
      <c r="D3829" s="155">
        <v>100</v>
      </c>
      <c r="E3829" s="155">
        <v>100</v>
      </c>
      <c r="F3829" s="166">
        <v>41801</v>
      </c>
      <c r="G3829" s="166">
        <v>41806</v>
      </c>
      <c r="H3829" s="157">
        <v>1</v>
      </c>
    </row>
    <row r="3830" spans="1:8" ht="15" customHeight="1" x14ac:dyDescent="0.25">
      <c r="A3830" s="155" t="s">
        <v>1208</v>
      </c>
      <c r="B3830" s="155" t="s">
        <v>1209</v>
      </c>
      <c r="C3830" s="155" t="s">
        <v>5858</v>
      </c>
      <c r="D3830" s="155">
        <v>240</v>
      </c>
      <c r="E3830" s="155">
        <v>240</v>
      </c>
      <c r="F3830" s="166">
        <v>41801</v>
      </c>
      <c r="G3830" s="166">
        <v>41806</v>
      </c>
      <c r="H3830" s="157">
        <v>1</v>
      </c>
    </row>
    <row r="3831" spans="1:8" ht="15" customHeight="1" x14ac:dyDescent="0.25">
      <c r="A3831" s="155" t="s">
        <v>42</v>
      </c>
      <c r="B3831" s="155" t="s">
        <v>475</v>
      </c>
      <c r="C3831" s="155" t="s">
        <v>5859</v>
      </c>
      <c r="D3831" s="155">
        <v>35</v>
      </c>
      <c r="E3831" s="155">
        <v>35</v>
      </c>
      <c r="F3831" s="166">
        <v>41801</v>
      </c>
      <c r="G3831" s="166">
        <v>41802</v>
      </c>
      <c r="H3831" s="157">
        <v>1</v>
      </c>
    </row>
    <row r="3832" spans="1:8" ht="15" customHeight="1" x14ac:dyDescent="0.25">
      <c r="A3832" s="155" t="s">
        <v>2714</v>
      </c>
      <c r="B3832" s="155" t="s">
        <v>5860</v>
      </c>
      <c r="C3832" s="155" t="s">
        <v>5861</v>
      </c>
      <c r="D3832" s="155">
        <v>325</v>
      </c>
      <c r="E3832" s="155">
        <v>341</v>
      </c>
      <c r="F3832" s="166">
        <v>41800</v>
      </c>
      <c r="G3832" s="166">
        <v>41802</v>
      </c>
      <c r="H3832" s="157">
        <v>1</v>
      </c>
    </row>
    <row r="3833" spans="1:8" ht="15" customHeight="1" x14ac:dyDescent="0.25">
      <c r="A3833" s="155" t="s">
        <v>520</v>
      </c>
      <c r="B3833" s="155" t="s">
        <v>609</v>
      </c>
      <c r="C3833" s="155" t="s">
        <v>5862</v>
      </c>
      <c r="D3833" s="155">
        <v>300</v>
      </c>
      <c r="E3833" s="155">
        <v>300</v>
      </c>
      <c r="F3833" s="166">
        <v>41800</v>
      </c>
      <c r="G3833" s="166">
        <v>41808</v>
      </c>
      <c r="H3833" s="157">
        <v>1</v>
      </c>
    </row>
    <row r="3834" spans="1:8" ht="15" customHeight="1" x14ac:dyDescent="0.25">
      <c r="A3834" s="155" t="s">
        <v>520</v>
      </c>
      <c r="B3834" s="155" t="s">
        <v>5026</v>
      </c>
      <c r="C3834" s="155" t="s">
        <v>5862</v>
      </c>
      <c r="D3834" s="155">
        <v>350</v>
      </c>
      <c r="E3834" s="155">
        <v>350</v>
      </c>
      <c r="F3834" s="166">
        <v>41802</v>
      </c>
      <c r="G3834" s="166">
        <v>41803</v>
      </c>
      <c r="H3834" s="157">
        <v>1</v>
      </c>
    </row>
    <row r="3835" spans="1:8" ht="15" customHeight="1" x14ac:dyDescent="0.25">
      <c r="A3835" s="155" t="s">
        <v>1438</v>
      </c>
      <c r="B3835" s="155" t="s">
        <v>5863</v>
      </c>
      <c r="C3835" s="155" t="s">
        <v>5864</v>
      </c>
      <c r="D3835" s="155">
        <v>300</v>
      </c>
      <c r="E3835" s="155">
        <v>300</v>
      </c>
      <c r="F3835" s="166">
        <v>41802</v>
      </c>
      <c r="G3835" s="166">
        <v>41809</v>
      </c>
      <c r="H3835" s="157">
        <v>1</v>
      </c>
    </row>
    <row r="3836" spans="1:8" ht="15" customHeight="1" x14ac:dyDescent="0.25">
      <c r="A3836" s="155" t="s">
        <v>71</v>
      </c>
      <c r="B3836" s="155" t="s">
        <v>1550</v>
      </c>
      <c r="C3836" s="155" t="s">
        <v>5865</v>
      </c>
      <c r="D3836" s="155">
        <v>5</v>
      </c>
      <c r="E3836" s="155">
        <v>5</v>
      </c>
      <c r="F3836" s="166">
        <v>41802</v>
      </c>
      <c r="G3836" s="166">
        <v>41806</v>
      </c>
      <c r="H3836" s="157">
        <v>1</v>
      </c>
    </row>
    <row r="3837" spans="1:8" ht="15" customHeight="1" x14ac:dyDescent="0.25">
      <c r="A3837" s="155" t="s">
        <v>71</v>
      </c>
      <c r="B3837" s="155" t="s">
        <v>167</v>
      </c>
      <c r="C3837" s="155" t="s">
        <v>5866</v>
      </c>
      <c r="D3837" s="155">
        <v>12</v>
      </c>
      <c r="E3837" s="155">
        <v>12</v>
      </c>
      <c r="F3837" s="166">
        <v>41802</v>
      </c>
      <c r="G3837" s="166">
        <v>41806</v>
      </c>
      <c r="H3837" s="157">
        <v>1</v>
      </c>
    </row>
    <row r="3838" spans="1:8" ht="15" customHeight="1" x14ac:dyDescent="0.25">
      <c r="A3838" s="155" t="s">
        <v>3481</v>
      </c>
      <c r="B3838" s="155" t="s">
        <v>255</v>
      </c>
      <c r="C3838" s="155" t="s">
        <v>5867</v>
      </c>
      <c r="D3838" s="155">
        <v>80</v>
      </c>
      <c r="E3838" s="155">
        <v>80</v>
      </c>
      <c r="F3838" s="166">
        <v>41802</v>
      </c>
      <c r="G3838" s="166">
        <v>41806</v>
      </c>
      <c r="H3838" s="157">
        <v>1</v>
      </c>
    </row>
    <row r="3839" spans="1:8" ht="15" customHeight="1" x14ac:dyDescent="0.25">
      <c r="A3839" s="155" t="s">
        <v>158</v>
      </c>
      <c r="B3839" s="155" t="s">
        <v>1707</v>
      </c>
      <c r="C3839" s="155" t="s">
        <v>5868</v>
      </c>
      <c r="D3839" s="155">
        <v>3</v>
      </c>
      <c r="E3839" s="155">
        <v>3</v>
      </c>
      <c r="F3839" s="166">
        <v>41802</v>
      </c>
      <c r="G3839" s="166">
        <v>41803</v>
      </c>
      <c r="H3839" s="157">
        <v>1</v>
      </c>
    </row>
    <row r="3840" spans="1:8" ht="15" customHeight="1" x14ac:dyDescent="0.25">
      <c r="A3840" s="155" t="s">
        <v>544</v>
      </c>
      <c r="B3840" s="155" t="s">
        <v>1625</v>
      </c>
      <c r="C3840" s="155" t="s">
        <v>5869</v>
      </c>
      <c r="D3840" s="155">
        <v>25</v>
      </c>
      <c r="E3840" s="155">
        <v>25</v>
      </c>
      <c r="F3840" s="166">
        <v>41802</v>
      </c>
      <c r="G3840" s="166">
        <v>41806</v>
      </c>
      <c r="H3840" s="157">
        <v>1</v>
      </c>
    </row>
    <row r="3841" spans="1:9" ht="15" customHeight="1" x14ac:dyDescent="0.25">
      <c r="A3841" s="155" t="s">
        <v>820</v>
      </c>
      <c r="B3841" s="155" t="s">
        <v>439</v>
      </c>
      <c r="C3841" s="155" t="s">
        <v>5870</v>
      </c>
      <c r="D3841" s="155">
        <v>250</v>
      </c>
      <c r="E3841" s="155">
        <v>250</v>
      </c>
      <c r="F3841" s="166">
        <v>41802</v>
      </c>
      <c r="G3841" s="166">
        <v>41808</v>
      </c>
      <c r="H3841" s="157">
        <v>1</v>
      </c>
    </row>
    <row r="3842" spans="1:9" ht="15" customHeight="1" x14ac:dyDescent="0.25">
      <c r="A3842" s="155" t="s">
        <v>5297</v>
      </c>
      <c r="B3842" s="155" t="s">
        <v>5298</v>
      </c>
      <c r="C3842" s="155" t="s">
        <v>5871</v>
      </c>
      <c r="D3842" s="155">
        <v>35</v>
      </c>
      <c r="E3842" s="155">
        <v>35</v>
      </c>
      <c r="F3842" s="166">
        <v>41802</v>
      </c>
      <c r="G3842" s="166">
        <v>41803</v>
      </c>
      <c r="H3842" s="157">
        <v>1</v>
      </c>
    </row>
    <row r="3843" spans="1:9" ht="15" customHeight="1" x14ac:dyDescent="0.25">
      <c r="A3843" s="155" t="s">
        <v>520</v>
      </c>
      <c r="B3843" s="155" t="s">
        <v>1267</v>
      </c>
      <c r="C3843" s="155" t="s">
        <v>5872</v>
      </c>
      <c r="D3843" s="155">
        <v>500</v>
      </c>
      <c r="E3843" s="155">
        <v>500</v>
      </c>
      <c r="F3843" s="166">
        <v>41803</v>
      </c>
      <c r="G3843" s="166">
        <v>41810</v>
      </c>
      <c r="H3843" s="157">
        <v>1</v>
      </c>
    </row>
    <row r="3844" spans="1:9" ht="15" customHeight="1" x14ac:dyDescent="0.25">
      <c r="A3844" s="155" t="s">
        <v>4666</v>
      </c>
      <c r="B3844" s="155" t="s">
        <v>4667</v>
      </c>
      <c r="C3844" s="155" t="s">
        <v>5876</v>
      </c>
      <c r="D3844" s="155">
        <v>200</v>
      </c>
      <c r="E3844" s="155">
        <v>200</v>
      </c>
      <c r="F3844" s="166">
        <v>41806</v>
      </c>
      <c r="G3844" s="166">
        <v>41816</v>
      </c>
      <c r="H3844" s="157">
        <v>1</v>
      </c>
    </row>
    <row r="3845" spans="1:9" ht="15" customHeight="1" x14ac:dyDescent="0.25">
      <c r="A3845" s="155" t="s">
        <v>5652</v>
      </c>
      <c r="B3845" s="155" t="s">
        <v>5792</v>
      </c>
      <c r="C3845" s="155" t="s">
        <v>5877</v>
      </c>
      <c r="D3845" s="155">
        <v>24</v>
      </c>
      <c r="E3845" s="155">
        <v>24</v>
      </c>
      <c r="F3845" s="166">
        <v>41806</v>
      </c>
      <c r="G3845" s="166">
        <v>41816</v>
      </c>
      <c r="H3845" s="157">
        <v>1</v>
      </c>
      <c r="I3845" s="192" t="s">
        <v>2827</v>
      </c>
    </row>
    <row r="3846" spans="1:9" ht="15" customHeight="1" x14ac:dyDescent="0.25">
      <c r="A3846" s="155" t="s">
        <v>5297</v>
      </c>
      <c r="B3846" s="155" t="s">
        <v>5298</v>
      </c>
      <c r="C3846" s="155" t="s">
        <v>5878</v>
      </c>
      <c r="D3846" s="155">
        <v>10</v>
      </c>
      <c r="E3846" s="155">
        <v>10</v>
      </c>
      <c r="F3846" s="166">
        <v>41806</v>
      </c>
      <c r="G3846" s="166">
        <v>41807</v>
      </c>
      <c r="H3846" s="157">
        <v>1</v>
      </c>
    </row>
    <row r="3847" spans="1:9" ht="15" customHeight="1" x14ac:dyDescent="0.25">
      <c r="A3847" s="155" t="s">
        <v>2747</v>
      </c>
      <c r="B3847" s="155" t="s">
        <v>2810</v>
      </c>
      <c r="C3847" s="155" t="s">
        <v>5879</v>
      </c>
      <c r="D3847" s="155">
        <v>30</v>
      </c>
      <c r="E3847" s="155">
        <v>30</v>
      </c>
      <c r="F3847" s="166">
        <v>41807</v>
      </c>
      <c r="G3847" s="166">
        <v>41810</v>
      </c>
      <c r="H3847" s="157">
        <v>1</v>
      </c>
    </row>
    <row r="3848" spans="1:9" ht="15" customHeight="1" x14ac:dyDescent="0.25">
      <c r="A3848" s="155" t="s">
        <v>5880</v>
      </c>
      <c r="B3848" s="155" t="s">
        <v>5505</v>
      </c>
      <c r="C3848" s="155" t="s">
        <v>5881</v>
      </c>
      <c r="D3848" s="155">
        <v>7</v>
      </c>
      <c r="E3848" s="155">
        <v>7</v>
      </c>
      <c r="F3848" s="166">
        <v>41807</v>
      </c>
      <c r="G3848" s="166">
        <v>41813</v>
      </c>
      <c r="H3848" s="157">
        <v>1</v>
      </c>
    </row>
    <row r="3849" spans="1:9" ht="15" customHeight="1" x14ac:dyDescent="0.25">
      <c r="A3849" s="155" t="s">
        <v>6965</v>
      </c>
      <c r="B3849" s="155" t="s">
        <v>5884</v>
      </c>
      <c r="C3849" s="155" t="s">
        <v>5885</v>
      </c>
      <c r="D3849" s="155">
        <v>25</v>
      </c>
      <c r="E3849" s="155">
        <v>25</v>
      </c>
      <c r="F3849" s="166">
        <v>41808</v>
      </c>
      <c r="G3849" s="166">
        <v>41815</v>
      </c>
      <c r="H3849" s="157">
        <v>1</v>
      </c>
      <c r="I3849" s="192" t="s">
        <v>2827</v>
      </c>
    </row>
    <row r="3850" spans="1:9" ht="15" customHeight="1" x14ac:dyDescent="0.25">
      <c r="A3850" s="155" t="s">
        <v>6965</v>
      </c>
      <c r="B3850" s="155" t="s">
        <v>5886</v>
      </c>
      <c r="C3850" s="155" t="s">
        <v>5887</v>
      </c>
      <c r="D3850" s="155">
        <v>3</v>
      </c>
      <c r="E3850" s="155">
        <v>3</v>
      </c>
      <c r="F3850" s="166">
        <v>41808</v>
      </c>
      <c r="G3850" s="166">
        <v>41806</v>
      </c>
      <c r="H3850" s="157">
        <v>1</v>
      </c>
      <c r="I3850" s="192" t="s">
        <v>4069</v>
      </c>
    </row>
    <row r="3851" spans="1:9" ht="15" customHeight="1" x14ac:dyDescent="0.25">
      <c r="A3851" s="155" t="s">
        <v>5888</v>
      </c>
      <c r="B3851" s="155" t="s">
        <v>134</v>
      </c>
      <c r="C3851" s="155" t="s">
        <v>5889</v>
      </c>
      <c r="D3851" s="155">
        <v>168</v>
      </c>
      <c r="E3851" s="155">
        <v>168</v>
      </c>
      <c r="F3851" s="166">
        <v>41808</v>
      </c>
      <c r="G3851" s="166">
        <v>41810</v>
      </c>
      <c r="H3851" s="157">
        <v>1</v>
      </c>
    </row>
    <row r="3852" spans="1:9" ht="15" customHeight="1" x14ac:dyDescent="0.25">
      <c r="A3852" s="155" t="s">
        <v>1386</v>
      </c>
      <c r="B3852" s="155" t="s">
        <v>5843</v>
      </c>
      <c r="C3852" s="155" t="s">
        <v>5890</v>
      </c>
      <c r="D3852" s="155">
        <v>279</v>
      </c>
      <c r="E3852" s="155">
        <v>279</v>
      </c>
      <c r="F3852" s="166">
        <v>41808</v>
      </c>
      <c r="G3852" s="166">
        <v>41814</v>
      </c>
      <c r="H3852" s="157">
        <v>1</v>
      </c>
    </row>
    <row r="3853" spans="1:9" ht="15" customHeight="1" x14ac:dyDescent="0.25">
      <c r="A3853" s="155" t="s">
        <v>71</v>
      </c>
      <c r="B3853" s="155" t="s">
        <v>72</v>
      </c>
      <c r="C3853" s="155" t="s">
        <v>5891</v>
      </c>
      <c r="D3853" s="155">
        <v>100</v>
      </c>
      <c r="E3853" s="155">
        <v>100</v>
      </c>
      <c r="F3853" s="166">
        <v>41808</v>
      </c>
      <c r="G3853" s="166">
        <v>41813</v>
      </c>
      <c r="H3853" s="157">
        <v>1</v>
      </c>
    </row>
    <row r="3854" spans="1:9" ht="15" customHeight="1" x14ac:dyDescent="0.25">
      <c r="A3854" s="155" t="s">
        <v>509</v>
      </c>
      <c r="B3854" s="155" t="s">
        <v>3454</v>
      </c>
      <c r="C3854" s="155" t="s">
        <v>5892</v>
      </c>
      <c r="D3854" s="155">
        <v>700</v>
      </c>
      <c r="E3854" s="155">
        <v>700</v>
      </c>
      <c r="F3854" s="166">
        <v>41808</v>
      </c>
      <c r="G3854" s="166">
        <v>41816</v>
      </c>
      <c r="H3854" s="157">
        <v>1</v>
      </c>
    </row>
    <row r="3855" spans="1:9" ht="15" customHeight="1" x14ac:dyDescent="0.25">
      <c r="A3855" s="155" t="s">
        <v>638</v>
      </c>
      <c r="B3855" s="155" t="s">
        <v>639</v>
      </c>
      <c r="C3855" s="155" t="s">
        <v>5893</v>
      </c>
      <c r="D3855" s="155">
        <v>1500</v>
      </c>
      <c r="E3855" s="155">
        <v>1500</v>
      </c>
      <c r="F3855" s="166">
        <v>41808</v>
      </c>
      <c r="G3855" s="166">
        <v>41810</v>
      </c>
      <c r="H3855" s="157">
        <v>1</v>
      </c>
    </row>
    <row r="3856" spans="1:9" ht="15" customHeight="1" x14ac:dyDescent="0.25">
      <c r="A3856" s="155" t="s">
        <v>2769</v>
      </c>
      <c r="B3856" s="155" t="s">
        <v>5894</v>
      </c>
      <c r="C3856" s="155" t="s">
        <v>5895</v>
      </c>
      <c r="D3856" s="155">
        <v>50</v>
      </c>
      <c r="E3856" s="155">
        <v>50</v>
      </c>
      <c r="F3856" s="166">
        <v>41808</v>
      </c>
      <c r="G3856" s="166">
        <v>41809</v>
      </c>
      <c r="H3856" s="157">
        <v>1</v>
      </c>
    </row>
    <row r="3857" spans="1:9" ht="15" customHeight="1" x14ac:dyDescent="0.25">
      <c r="A3857" s="155" t="s">
        <v>230</v>
      </c>
      <c r="B3857" s="155" t="s">
        <v>2284</v>
      </c>
      <c r="C3857" s="155" t="s">
        <v>5896</v>
      </c>
      <c r="D3857" s="155">
        <v>25</v>
      </c>
      <c r="E3857" s="155">
        <v>25</v>
      </c>
      <c r="F3857" s="166">
        <v>41809</v>
      </c>
      <c r="G3857" s="166">
        <v>41821</v>
      </c>
      <c r="H3857" s="157">
        <v>1</v>
      </c>
    </row>
    <row r="3858" spans="1:9" ht="15" customHeight="1" x14ac:dyDescent="0.25">
      <c r="A3858" s="155" t="s">
        <v>230</v>
      </c>
      <c r="B3858" s="155" t="s">
        <v>471</v>
      </c>
      <c r="C3858" s="155" t="s">
        <v>5897</v>
      </c>
      <c r="D3858" s="155">
        <v>150</v>
      </c>
      <c r="E3858" s="155">
        <v>150</v>
      </c>
      <c r="F3858" s="166">
        <v>41809</v>
      </c>
      <c r="G3858" s="166">
        <v>41821</v>
      </c>
      <c r="H3858" s="157">
        <v>1</v>
      </c>
    </row>
    <row r="3859" spans="1:9" ht="15" customHeight="1" x14ac:dyDescent="0.25">
      <c r="A3859" s="155" t="s">
        <v>230</v>
      </c>
      <c r="B3859" s="155" t="s">
        <v>2840</v>
      </c>
      <c r="C3859" s="155" t="s">
        <v>5898</v>
      </c>
      <c r="D3859" s="155">
        <v>100</v>
      </c>
      <c r="E3859" s="155">
        <v>100</v>
      </c>
      <c r="F3859" s="166">
        <v>41809</v>
      </c>
      <c r="G3859" s="166">
        <v>41820</v>
      </c>
      <c r="H3859" s="157">
        <v>1</v>
      </c>
    </row>
    <row r="3860" spans="1:9" ht="15" customHeight="1" x14ac:dyDescent="0.25">
      <c r="A3860" s="155" t="s">
        <v>12</v>
      </c>
      <c r="B3860" s="155" t="s">
        <v>280</v>
      </c>
      <c r="C3860" s="155" t="s">
        <v>5899</v>
      </c>
      <c r="D3860" s="155">
        <v>10</v>
      </c>
      <c r="E3860" s="155">
        <v>10</v>
      </c>
      <c r="F3860" s="166">
        <v>41809</v>
      </c>
      <c r="G3860" s="166">
        <v>41813</v>
      </c>
      <c r="H3860" s="157">
        <v>1</v>
      </c>
    </row>
    <row r="3861" spans="1:9" ht="15" customHeight="1" x14ac:dyDescent="0.25">
      <c r="A3861" s="155" t="s">
        <v>261</v>
      </c>
      <c r="B3861" s="155" t="s">
        <v>2952</v>
      </c>
      <c r="C3861" s="155" t="s">
        <v>5900</v>
      </c>
      <c r="D3861" s="155">
        <v>13</v>
      </c>
      <c r="E3861" s="155">
        <v>13</v>
      </c>
      <c r="F3861" s="166">
        <v>41809</v>
      </c>
      <c r="G3861" s="166">
        <v>41817</v>
      </c>
      <c r="H3861" s="157">
        <v>1</v>
      </c>
    </row>
    <row r="3862" spans="1:9" ht="15" customHeight="1" x14ac:dyDescent="0.25">
      <c r="A3862" s="155" t="s">
        <v>634</v>
      </c>
      <c r="B3862" s="155" t="s">
        <v>1909</v>
      </c>
      <c r="C3862" s="155" t="s">
        <v>5901</v>
      </c>
      <c r="D3862" s="155">
        <v>6</v>
      </c>
      <c r="E3862" s="155">
        <v>6</v>
      </c>
      <c r="F3862" s="166">
        <v>41809</v>
      </c>
      <c r="G3862" s="166">
        <v>41810</v>
      </c>
      <c r="H3862" s="157">
        <v>1</v>
      </c>
    </row>
    <row r="3863" spans="1:9" ht="15" customHeight="1" x14ac:dyDescent="0.25">
      <c r="A3863" s="155" t="s">
        <v>2714</v>
      </c>
      <c r="B3863" s="155" t="s">
        <v>249</v>
      </c>
      <c r="C3863" s="155" t="s">
        <v>5902</v>
      </c>
      <c r="D3863" s="155">
        <v>50</v>
      </c>
      <c r="E3863" s="155">
        <v>50</v>
      </c>
      <c r="F3863" s="166">
        <v>41809</v>
      </c>
      <c r="G3863" s="166">
        <v>41806</v>
      </c>
      <c r="H3863" s="157">
        <v>1</v>
      </c>
      <c r="I3863" s="192" t="s">
        <v>5903</v>
      </c>
    </row>
    <row r="3864" spans="1:9" ht="15" customHeight="1" x14ac:dyDescent="0.25">
      <c r="A3864" s="155" t="s">
        <v>2714</v>
      </c>
      <c r="B3864" s="155" t="s">
        <v>1452</v>
      </c>
      <c r="C3864" s="155" t="s">
        <v>5904</v>
      </c>
      <c r="D3864" s="155">
        <v>60</v>
      </c>
      <c r="E3864" s="155">
        <v>60</v>
      </c>
      <c r="F3864" s="166">
        <v>41809</v>
      </c>
      <c r="G3864" s="166">
        <v>41781</v>
      </c>
      <c r="H3864" s="157">
        <v>1</v>
      </c>
      <c r="I3864" s="192" t="s">
        <v>5903</v>
      </c>
    </row>
    <row r="3865" spans="1:9" ht="15" customHeight="1" x14ac:dyDescent="0.25">
      <c r="A3865" s="155" t="s">
        <v>2714</v>
      </c>
      <c r="B3865" s="155" t="s">
        <v>5905</v>
      </c>
      <c r="C3865" s="155" t="s">
        <v>5906</v>
      </c>
      <c r="D3865" s="155">
        <v>50</v>
      </c>
      <c r="E3865" s="155">
        <v>50</v>
      </c>
      <c r="F3865" s="166">
        <v>41809</v>
      </c>
      <c r="G3865" s="166">
        <v>41792</v>
      </c>
      <c r="H3865" s="157">
        <v>1</v>
      </c>
      <c r="I3865" s="192" t="s">
        <v>5903</v>
      </c>
    </row>
    <row r="3866" spans="1:9" ht="15" customHeight="1" x14ac:dyDescent="0.25">
      <c r="A3866" s="155" t="s">
        <v>2714</v>
      </c>
      <c r="B3866" s="155" t="s">
        <v>5304</v>
      </c>
      <c r="C3866" s="155" t="s">
        <v>364</v>
      </c>
      <c r="D3866" s="155">
        <v>100</v>
      </c>
      <c r="E3866" s="155">
        <v>100</v>
      </c>
      <c r="F3866" s="166">
        <v>41809</v>
      </c>
      <c r="G3866" s="166">
        <v>41792</v>
      </c>
      <c r="H3866" s="157">
        <v>1</v>
      </c>
      <c r="I3866" s="192" t="s">
        <v>5903</v>
      </c>
    </row>
    <row r="3867" spans="1:9" ht="15" customHeight="1" x14ac:dyDescent="0.25">
      <c r="A3867" s="155" t="s">
        <v>5297</v>
      </c>
      <c r="B3867" s="155" t="s">
        <v>5298</v>
      </c>
      <c r="C3867" s="155" t="s">
        <v>5908</v>
      </c>
      <c r="D3867" s="155">
        <v>20</v>
      </c>
      <c r="E3867" s="155">
        <v>20</v>
      </c>
      <c r="F3867" s="166">
        <v>41809</v>
      </c>
      <c r="G3867" s="166">
        <v>41809</v>
      </c>
      <c r="H3867" s="157">
        <v>1</v>
      </c>
    </row>
    <row r="3868" spans="1:9" ht="15" customHeight="1" x14ac:dyDescent="0.25">
      <c r="A3868" s="155" t="s">
        <v>173</v>
      </c>
      <c r="B3868" s="155" t="s">
        <v>1285</v>
      </c>
      <c r="C3868" s="155" t="s">
        <v>5907</v>
      </c>
      <c r="D3868" s="155">
        <v>504</v>
      </c>
      <c r="E3868" s="155">
        <v>504</v>
      </c>
      <c r="F3868" s="166">
        <v>41809</v>
      </c>
      <c r="G3868" s="166">
        <v>41810</v>
      </c>
      <c r="H3868" s="157">
        <v>1</v>
      </c>
    </row>
    <row r="3869" spans="1:9" ht="15" customHeight="1" x14ac:dyDescent="0.25">
      <c r="A3869" s="155" t="s">
        <v>509</v>
      </c>
      <c r="B3869" s="155" t="s">
        <v>5909</v>
      </c>
      <c r="C3869" s="155" t="s">
        <v>5910</v>
      </c>
      <c r="D3869" s="155">
        <v>25</v>
      </c>
      <c r="E3869" s="155">
        <v>25</v>
      </c>
      <c r="F3869" s="166">
        <v>41810</v>
      </c>
      <c r="G3869" s="166">
        <v>41816</v>
      </c>
      <c r="H3869" s="157">
        <v>1</v>
      </c>
    </row>
    <row r="3870" spans="1:9" ht="15" customHeight="1" x14ac:dyDescent="0.25">
      <c r="A3870" s="155" t="s">
        <v>4666</v>
      </c>
      <c r="B3870" s="155" t="s">
        <v>4667</v>
      </c>
      <c r="C3870" s="155" t="s">
        <v>5911</v>
      </c>
      <c r="D3870" s="155">
        <v>200</v>
      </c>
      <c r="E3870" s="155">
        <v>200</v>
      </c>
      <c r="F3870" s="166">
        <v>41810</v>
      </c>
      <c r="G3870" s="166">
        <v>41816</v>
      </c>
      <c r="H3870" s="157">
        <v>1</v>
      </c>
    </row>
    <row r="3871" spans="1:9" ht="15" customHeight="1" x14ac:dyDescent="0.25">
      <c r="A3871" s="155" t="s">
        <v>42</v>
      </c>
      <c r="B3871" s="155" t="s">
        <v>5912</v>
      </c>
      <c r="C3871" s="155" t="s">
        <v>5913</v>
      </c>
      <c r="D3871" s="155">
        <v>25</v>
      </c>
      <c r="E3871" s="155">
        <v>25</v>
      </c>
      <c r="F3871" s="166">
        <v>41810</v>
      </c>
      <c r="G3871" s="166">
        <v>41815</v>
      </c>
      <c r="H3871" s="157">
        <v>1</v>
      </c>
    </row>
    <row r="3872" spans="1:9" ht="15" customHeight="1" x14ac:dyDescent="0.25">
      <c r="A3872" s="155" t="s">
        <v>5914</v>
      </c>
      <c r="B3872" s="155" t="s">
        <v>5915</v>
      </c>
      <c r="C3872" s="155" t="s">
        <v>5916</v>
      </c>
      <c r="D3872" s="155">
        <v>16</v>
      </c>
      <c r="E3872" s="155">
        <v>16</v>
      </c>
      <c r="F3872" s="166">
        <v>41810</v>
      </c>
      <c r="G3872" s="166">
        <v>41820</v>
      </c>
      <c r="H3872" s="157">
        <v>1</v>
      </c>
    </row>
    <row r="3873" spans="1:9" ht="15" customHeight="1" x14ac:dyDescent="0.25">
      <c r="A3873" s="155" t="s">
        <v>1438</v>
      </c>
      <c r="B3873" s="155" t="s">
        <v>1441</v>
      </c>
      <c r="C3873" s="155" t="s">
        <v>5917</v>
      </c>
      <c r="D3873" s="155">
        <v>20</v>
      </c>
      <c r="E3873" s="155">
        <v>20</v>
      </c>
      <c r="F3873" s="166">
        <v>41810</v>
      </c>
      <c r="G3873" s="166">
        <v>41814</v>
      </c>
      <c r="H3873" s="157">
        <v>1</v>
      </c>
    </row>
    <row r="3874" spans="1:9" ht="15" customHeight="1" x14ac:dyDescent="0.25">
      <c r="A3874" s="155" t="s">
        <v>286</v>
      </c>
      <c r="B3874" s="155" t="s">
        <v>5918</v>
      </c>
      <c r="C3874" s="155" t="s">
        <v>5919</v>
      </c>
      <c r="D3874" s="155">
        <v>25</v>
      </c>
      <c r="E3874" s="155">
        <v>25</v>
      </c>
      <c r="F3874" s="166">
        <v>41810</v>
      </c>
      <c r="G3874" s="166">
        <v>41813</v>
      </c>
      <c r="H3874" s="157">
        <v>1</v>
      </c>
    </row>
    <row r="3875" spans="1:9" ht="15" customHeight="1" x14ac:dyDescent="0.25">
      <c r="A3875" s="155" t="s">
        <v>286</v>
      </c>
      <c r="B3875" s="155" t="s">
        <v>5921</v>
      </c>
      <c r="C3875" s="155" t="s">
        <v>5920</v>
      </c>
      <c r="D3875" s="155">
        <v>25</v>
      </c>
      <c r="E3875" s="155">
        <v>25</v>
      </c>
      <c r="F3875" s="166">
        <v>41810</v>
      </c>
      <c r="G3875" s="166">
        <v>41813</v>
      </c>
      <c r="H3875" s="157">
        <v>1</v>
      </c>
    </row>
    <row r="3876" spans="1:9" ht="15" customHeight="1" x14ac:dyDescent="0.25">
      <c r="A3876" s="155" t="s">
        <v>924</v>
      </c>
      <c r="B3876" s="155" t="s">
        <v>5923</v>
      </c>
      <c r="C3876" s="155" t="s">
        <v>5924</v>
      </c>
      <c r="D3876" s="155">
        <v>1</v>
      </c>
      <c r="E3876" s="155">
        <v>1</v>
      </c>
      <c r="F3876" s="166">
        <v>41810</v>
      </c>
      <c r="G3876" s="166">
        <v>41812</v>
      </c>
      <c r="H3876" s="157">
        <v>1</v>
      </c>
    </row>
    <row r="3877" spans="1:9" ht="15" customHeight="1" x14ac:dyDescent="0.25">
      <c r="A3877" s="155" t="s">
        <v>71</v>
      </c>
      <c r="B3877" s="155" t="s">
        <v>1530</v>
      </c>
      <c r="C3877" s="155" t="s">
        <v>5925</v>
      </c>
      <c r="D3877" s="155">
        <v>5</v>
      </c>
      <c r="E3877" s="155">
        <v>5</v>
      </c>
      <c r="F3877" s="166">
        <v>41813</v>
      </c>
      <c r="G3877" s="166">
        <v>41822</v>
      </c>
      <c r="H3877" s="157">
        <v>1</v>
      </c>
    </row>
    <row r="3878" spans="1:9" ht="15" customHeight="1" x14ac:dyDescent="0.25">
      <c r="A3878" s="155" t="s">
        <v>71</v>
      </c>
      <c r="B3878" s="155" t="s">
        <v>1550</v>
      </c>
      <c r="C3878" s="155" t="s">
        <v>364</v>
      </c>
      <c r="D3878" s="155">
        <v>5</v>
      </c>
      <c r="E3878" s="155">
        <v>5</v>
      </c>
      <c r="F3878" s="166">
        <v>41813</v>
      </c>
      <c r="G3878" s="166">
        <v>41822</v>
      </c>
      <c r="H3878" s="157">
        <v>1</v>
      </c>
    </row>
    <row r="3879" spans="1:9" ht="15" customHeight="1" x14ac:dyDescent="0.25">
      <c r="A3879" s="155" t="s">
        <v>4412</v>
      </c>
      <c r="B3879" s="155" t="s">
        <v>4413</v>
      </c>
      <c r="C3879" s="155" t="s">
        <v>5927</v>
      </c>
      <c r="D3879" s="155">
        <v>10</v>
      </c>
      <c r="E3879" s="155">
        <v>10</v>
      </c>
      <c r="F3879" s="166">
        <v>41813</v>
      </c>
      <c r="G3879" s="166">
        <v>41817</v>
      </c>
      <c r="H3879" s="157">
        <v>1</v>
      </c>
    </row>
    <row r="3880" spans="1:9" ht="15" customHeight="1" x14ac:dyDescent="0.25">
      <c r="A3880" s="155" t="s">
        <v>4412</v>
      </c>
      <c r="B3880" s="155" t="s">
        <v>4413</v>
      </c>
      <c r="C3880" s="155" t="s">
        <v>5928</v>
      </c>
      <c r="D3880" s="155">
        <v>10</v>
      </c>
      <c r="E3880" s="155">
        <v>10</v>
      </c>
      <c r="F3880" s="166">
        <v>41813</v>
      </c>
      <c r="G3880" s="166">
        <v>41817</v>
      </c>
      <c r="H3880" s="157">
        <v>1</v>
      </c>
    </row>
    <row r="3881" spans="1:9" ht="15" customHeight="1" x14ac:dyDescent="0.25">
      <c r="A3881" s="155" t="s">
        <v>509</v>
      </c>
      <c r="B3881" s="155" t="s">
        <v>5926</v>
      </c>
      <c r="C3881" s="155" t="s">
        <v>5926</v>
      </c>
      <c r="D3881" s="155">
        <v>700</v>
      </c>
      <c r="E3881" s="155">
        <v>697</v>
      </c>
      <c r="F3881" s="166">
        <v>41813</v>
      </c>
      <c r="G3881" s="166">
        <v>41807</v>
      </c>
      <c r="H3881" s="157">
        <v>1</v>
      </c>
      <c r="I3881" s="192" t="s">
        <v>5929</v>
      </c>
    </row>
    <row r="3882" spans="1:9" ht="15" customHeight="1" x14ac:dyDescent="0.25">
      <c r="A3882" s="155" t="s">
        <v>509</v>
      </c>
      <c r="B3882" s="155" t="s">
        <v>3540</v>
      </c>
      <c r="C3882" s="155" t="s">
        <v>5930</v>
      </c>
      <c r="D3882" s="155">
        <v>700</v>
      </c>
      <c r="E3882" s="155">
        <v>700</v>
      </c>
      <c r="F3882" s="166">
        <v>41813</v>
      </c>
      <c r="G3882" s="166">
        <v>41817</v>
      </c>
      <c r="H3882" s="157">
        <v>1</v>
      </c>
    </row>
    <row r="3883" spans="1:9" ht="15" customHeight="1" x14ac:dyDescent="0.25">
      <c r="A3883" s="155" t="s">
        <v>261</v>
      </c>
      <c r="B3883" s="155" t="s">
        <v>5250</v>
      </c>
      <c r="C3883" s="155" t="s">
        <v>5931</v>
      </c>
      <c r="D3883" s="155">
        <v>150</v>
      </c>
      <c r="E3883" s="155">
        <v>150</v>
      </c>
      <c r="F3883" s="166">
        <v>41813</v>
      </c>
      <c r="G3883" s="166">
        <v>41820</v>
      </c>
      <c r="H3883" s="157">
        <v>1</v>
      </c>
    </row>
    <row r="3884" spans="1:9" ht="15" customHeight="1" x14ac:dyDescent="0.25">
      <c r="A3884" s="155" t="s">
        <v>5827</v>
      </c>
      <c r="B3884" s="155" t="s">
        <v>5932</v>
      </c>
      <c r="C3884" s="155" t="s">
        <v>5933</v>
      </c>
      <c r="D3884" s="155">
        <v>25</v>
      </c>
      <c r="E3884" s="155">
        <v>25</v>
      </c>
      <c r="F3884" s="166">
        <v>41813</v>
      </c>
      <c r="G3884" s="166">
        <v>41817</v>
      </c>
      <c r="H3884" s="157">
        <v>1</v>
      </c>
      <c r="I3884" s="192" t="s">
        <v>1524</v>
      </c>
    </row>
    <row r="3885" spans="1:9" ht="15" customHeight="1" x14ac:dyDescent="0.25">
      <c r="A3885" s="155" t="s">
        <v>71</v>
      </c>
      <c r="B3885" s="155" t="s">
        <v>2730</v>
      </c>
      <c r="C3885" s="155" t="s">
        <v>5935</v>
      </c>
      <c r="D3885" s="155">
        <v>26</v>
      </c>
      <c r="E3885" s="155">
        <v>26</v>
      </c>
      <c r="F3885" s="166">
        <v>41814</v>
      </c>
      <c r="G3885" s="166">
        <v>41823</v>
      </c>
      <c r="H3885" s="157">
        <v>1</v>
      </c>
    </row>
    <row r="3886" spans="1:9" ht="15" customHeight="1" x14ac:dyDescent="0.25">
      <c r="A3886" s="155" t="s">
        <v>911</v>
      </c>
      <c r="B3886" s="155" t="s">
        <v>912</v>
      </c>
      <c r="C3886" s="155" t="s">
        <v>5936</v>
      </c>
      <c r="D3886" s="155">
        <v>500</v>
      </c>
      <c r="E3886" s="155">
        <v>500</v>
      </c>
      <c r="F3886" s="166">
        <v>41814</v>
      </c>
      <c r="G3886" s="166">
        <v>41823</v>
      </c>
      <c r="H3886" s="157">
        <v>1</v>
      </c>
    </row>
    <row r="3887" spans="1:9" ht="15" customHeight="1" x14ac:dyDescent="0.25">
      <c r="A3887" s="155" t="s">
        <v>544</v>
      </c>
      <c r="B3887" s="155" t="s">
        <v>82</v>
      </c>
      <c r="C3887" s="155" t="s">
        <v>5937</v>
      </c>
      <c r="D3887" s="155">
        <v>100</v>
      </c>
      <c r="E3887" s="155">
        <v>100</v>
      </c>
      <c r="F3887" s="166">
        <v>41814</v>
      </c>
      <c r="G3887" s="166">
        <v>41820</v>
      </c>
      <c r="H3887" s="157">
        <v>1</v>
      </c>
    </row>
    <row r="3888" spans="1:9" ht="15" customHeight="1" x14ac:dyDescent="0.25">
      <c r="A3888" s="155" t="s">
        <v>509</v>
      </c>
      <c r="B3888" s="155" t="s">
        <v>5938</v>
      </c>
      <c r="C3888" s="155" t="s">
        <v>5939</v>
      </c>
      <c r="D3888" s="155">
        <v>300</v>
      </c>
      <c r="E3888" s="155">
        <v>300</v>
      </c>
      <c r="F3888" s="166">
        <v>41814</v>
      </c>
      <c r="G3888" s="166">
        <v>41816</v>
      </c>
      <c r="H3888" s="157">
        <v>1</v>
      </c>
    </row>
    <row r="3889" spans="1:8" ht="15" customHeight="1" x14ac:dyDescent="0.25">
      <c r="A3889" s="155" t="s">
        <v>634</v>
      </c>
      <c r="B3889" s="155" t="s">
        <v>2614</v>
      </c>
      <c r="C3889" s="155" t="s">
        <v>5940</v>
      </c>
      <c r="D3889" s="155">
        <v>276</v>
      </c>
      <c r="E3889" s="155">
        <v>276</v>
      </c>
      <c r="F3889" s="166">
        <v>41814</v>
      </c>
      <c r="G3889" s="166">
        <v>41820</v>
      </c>
      <c r="H3889" s="157">
        <v>1</v>
      </c>
    </row>
    <row r="3890" spans="1:8" ht="15" customHeight="1" x14ac:dyDescent="0.25">
      <c r="A3890" s="155" t="s">
        <v>2714</v>
      </c>
      <c r="B3890" s="155" t="s">
        <v>505</v>
      </c>
      <c r="C3890" s="155" t="s">
        <v>5941</v>
      </c>
      <c r="D3890" s="155">
        <v>25</v>
      </c>
      <c r="E3890" s="155">
        <v>25</v>
      </c>
      <c r="F3890" s="166">
        <v>41815</v>
      </c>
      <c r="G3890" s="166">
        <v>41820</v>
      </c>
      <c r="H3890" s="157">
        <v>1</v>
      </c>
    </row>
    <row r="3891" spans="1:8" ht="15" customHeight="1" x14ac:dyDescent="0.25">
      <c r="A3891" s="155" t="s">
        <v>71</v>
      </c>
      <c r="B3891" s="155" t="s">
        <v>477</v>
      </c>
      <c r="C3891" s="155" t="s">
        <v>5942</v>
      </c>
      <c r="D3891" s="155">
        <v>5</v>
      </c>
      <c r="E3891" s="155">
        <v>5</v>
      </c>
      <c r="F3891" s="166">
        <v>41815</v>
      </c>
      <c r="G3891" s="166">
        <v>41820</v>
      </c>
      <c r="H3891" s="157">
        <v>1</v>
      </c>
    </row>
    <row r="3892" spans="1:8" ht="15" customHeight="1" x14ac:dyDescent="0.25">
      <c r="A3892" s="155" t="s">
        <v>5943</v>
      </c>
      <c r="B3892" s="155" t="s">
        <v>5944</v>
      </c>
      <c r="C3892" s="155" t="s">
        <v>5945</v>
      </c>
      <c r="D3892" s="155">
        <v>129</v>
      </c>
      <c r="E3892" s="155">
        <v>129</v>
      </c>
      <c r="F3892" s="166">
        <v>41815</v>
      </c>
      <c r="G3892" s="166">
        <v>41822</v>
      </c>
      <c r="H3892" s="157">
        <v>1</v>
      </c>
    </row>
    <row r="3893" spans="1:8" ht="15" customHeight="1" x14ac:dyDescent="0.25">
      <c r="A3893" s="155" t="s">
        <v>5943</v>
      </c>
      <c r="B3893" s="155" t="s">
        <v>5946</v>
      </c>
      <c r="C3893" s="155" t="s">
        <v>161</v>
      </c>
      <c r="D3893" s="155">
        <v>11</v>
      </c>
      <c r="E3893" s="155">
        <v>11</v>
      </c>
      <c r="F3893" s="166">
        <v>41815</v>
      </c>
      <c r="G3893" s="166">
        <v>41822</v>
      </c>
      <c r="H3893" s="157">
        <v>1</v>
      </c>
    </row>
    <row r="3894" spans="1:8" ht="15" customHeight="1" x14ac:dyDescent="0.25">
      <c r="A3894" s="155" t="s">
        <v>6965</v>
      </c>
      <c r="B3894" s="155" t="s">
        <v>272</v>
      </c>
      <c r="C3894" s="155" t="s">
        <v>5947</v>
      </c>
      <c r="D3894" s="155">
        <v>11</v>
      </c>
      <c r="E3894" s="155">
        <v>11</v>
      </c>
      <c r="F3894" s="166">
        <v>41815</v>
      </c>
      <c r="G3894" s="166">
        <v>41822</v>
      </c>
      <c r="H3894" s="157">
        <v>1</v>
      </c>
    </row>
    <row r="3895" spans="1:8" ht="15" customHeight="1" x14ac:dyDescent="0.25">
      <c r="A3895" s="155" t="s">
        <v>6965</v>
      </c>
      <c r="B3895" s="155" t="s">
        <v>272</v>
      </c>
      <c r="C3895" s="155" t="s">
        <v>5948</v>
      </c>
      <c r="D3895" s="155">
        <v>3</v>
      </c>
      <c r="E3895" s="155">
        <v>3</v>
      </c>
      <c r="F3895" s="166">
        <v>41815</v>
      </c>
      <c r="G3895" s="166">
        <v>41822</v>
      </c>
      <c r="H3895" s="157">
        <v>1</v>
      </c>
    </row>
    <row r="3896" spans="1:8" ht="15" customHeight="1" x14ac:dyDescent="0.25">
      <c r="A3896" s="155" t="s">
        <v>29</v>
      </c>
      <c r="B3896" s="155" t="s">
        <v>614</v>
      </c>
      <c r="C3896" s="155" t="s">
        <v>5949</v>
      </c>
      <c r="D3896" s="155">
        <v>50</v>
      </c>
      <c r="E3896" s="155">
        <v>59</v>
      </c>
      <c r="F3896" s="166">
        <v>41816</v>
      </c>
      <c r="G3896" s="166">
        <v>41827</v>
      </c>
      <c r="H3896" s="157">
        <v>1</v>
      </c>
    </row>
    <row r="3897" spans="1:8" ht="15" customHeight="1" x14ac:dyDescent="0.25">
      <c r="A3897" s="155" t="s">
        <v>71</v>
      </c>
      <c r="B3897" s="155" t="s">
        <v>154</v>
      </c>
      <c r="C3897" s="155" t="s">
        <v>5950</v>
      </c>
      <c r="D3897" s="155">
        <v>5</v>
      </c>
      <c r="E3897" s="155">
        <v>5</v>
      </c>
      <c r="F3897" s="166">
        <v>41816</v>
      </c>
      <c r="G3897" s="166">
        <v>41821</v>
      </c>
      <c r="H3897" s="157">
        <v>1</v>
      </c>
    </row>
    <row r="3898" spans="1:8" ht="15" customHeight="1" x14ac:dyDescent="0.25">
      <c r="A3898" s="155" t="s">
        <v>71</v>
      </c>
      <c r="B3898" s="155" t="s">
        <v>154</v>
      </c>
      <c r="C3898" s="155" t="s">
        <v>5951</v>
      </c>
      <c r="D3898" s="155">
        <v>5</v>
      </c>
      <c r="E3898" s="155">
        <v>5</v>
      </c>
      <c r="F3898" s="166">
        <v>41816</v>
      </c>
      <c r="G3898" s="166">
        <v>41821</v>
      </c>
      <c r="H3898" s="157">
        <v>1</v>
      </c>
    </row>
    <row r="3899" spans="1:8" ht="15" customHeight="1" x14ac:dyDescent="0.25">
      <c r="A3899" s="155" t="s">
        <v>71</v>
      </c>
      <c r="B3899" s="155" t="s">
        <v>477</v>
      </c>
      <c r="C3899" s="155" t="s">
        <v>5952</v>
      </c>
      <c r="D3899" s="155">
        <v>5</v>
      </c>
      <c r="E3899" s="155">
        <v>5</v>
      </c>
      <c r="F3899" s="166">
        <v>41816</v>
      </c>
      <c r="G3899" s="166">
        <v>41820</v>
      </c>
      <c r="H3899" s="157">
        <v>1</v>
      </c>
    </row>
    <row r="3900" spans="1:8" ht="15" customHeight="1" x14ac:dyDescent="0.25">
      <c r="A3900" s="155" t="s">
        <v>261</v>
      </c>
      <c r="B3900" s="155" t="s">
        <v>3021</v>
      </c>
      <c r="C3900" s="155" t="s">
        <v>5953</v>
      </c>
      <c r="D3900" s="155">
        <v>150</v>
      </c>
      <c r="E3900" s="155">
        <v>48</v>
      </c>
      <c r="F3900" s="166">
        <v>41816</v>
      </c>
      <c r="G3900" s="166">
        <v>41820</v>
      </c>
      <c r="H3900" s="157">
        <v>1</v>
      </c>
    </row>
    <row r="3901" spans="1:8" ht="15" customHeight="1" x14ac:dyDescent="0.25">
      <c r="A3901" s="155" t="s">
        <v>2769</v>
      </c>
      <c r="B3901" s="155" t="s">
        <v>5795</v>
      </c>
      <c r="C3901" s="155" t="s">
        <v>5956</v>
      </c>
      <c r="D3901" s="155">
        <v>18</v>
      </c>
      <c r="E3901" s="155">
        <v>18</v>
      </c>
      <c r="F3901" s="166">
        <v>41817</v>
      </c>
      <c r="G3901" s="166">
        <v>41817</v>
      </c>
      <c r="H3901" s="157">
        <v>1</v>
      </c>
    </row>
    <row r="3902" spans="1:8" ht="15" customHeight="1" x14ac:dyDescent="0.25">
      <c r="A3902" s="155" t="s">
        <v>5957</v>
      </c>
      <c r="B3902" s="155" t="s">
        <v>5958</v>
      </c>
      <c r="C3902" s="155" t="s">
        <v>5959</v>
      </c>
      <c r="D3902" s="155">
        <v>100</v>
      </c>
      <c r="E3902" s="155">
        <v>100</v>
      </c>
      <c r="F3902" s="166">
        <v>41817</v>
      </c>
      <c r="G3902" s="166">
        <v>41820</v>
      </c>
      <c r="H3902" s="157">
        <v>1</v>
      </c>
    </row>
    <row r="3903" spans="1:8" ht="15" customHeight="1" x14ac:dyDescent="0.25">
      <c r="A3903" s="155" t="s">
        <v>5957</v>
      </c>
      <c r="B3903" s="155" t="s">
        <v>5960</v>
      </c>
      <c r="C3903" s="155" t="s">
        <v>166</v>
      </c>
      <c r="D3903" s="155">
        <v>100</v>
      </c>
      <c r="E3903" s="155">
        <v>100</v>
      </c>
      <c r="F3903" s="166">
        <v>41817</v>
      </c>
      <c r="G3903" s="166">
        <v>41820</v>
      </c>
      <c r="H3903" s="157">
        <v>1</v>
      </c>
    </row>
    <row r="3904" spans="1:8" ht="15" customHeight="1" x14ac:dyDescent="0.25">
      <c r="A3904" s="155" t="s">
        <v>5961</v>
      </c>
      <c r="B3904" s="155" t="s">
        <v>5962</v>
      </c>
      <c r="C3904" s="155" t="s">
        <v>5963</v>
      </c>
      <c r="D3904" s="155">
        <v>150</v>
      </c>
      <c r="E3904" s="155">
        <v>150</v>
      </c>
      <c r="F3904" s="166">
        <v>41817</v>
      </c>
      <c r="G3904" s="166">
        <v>41827</v>
      </c>
      <c r="H3904" s="157">
        <v>1</v>
      </c>
    </row>
    <row r="3905" spans="1:9" ht="15" customHeight="1" x14ac:dyDescent="0.25">
      <c r="A3905" s="155" t="s">
        <v>597</v>
      </c>
      <c r="B3905" s="155" t="s">
        <v>598</v>
      </c>
      <c r="C3905" s="155" t="s">
        <v>5964</v>
      </c>
      <c r="D3905" s="155">
        <v>100</v>
      </c>
      <c r="E3905" s="155">
        <v>100</v>
      </c>
      <c r="F3905" s="166">
        <v>41817</v>
      </c>
      <c r="G3905" s="166">
        <v>41824</v>
      </c>
      <c r="H3905" s="157">
        <v>1</v>
      </c>
    </row>
    <row r="3906" spans="1:9" ht="15" customHeight="1" x14ac:dyDescent="0.25">
      <c r="A3906" s="155" t="s">
        <v>5965</v>
      </c>
      <c r="B3906" s="155" t="s">
        <v>555</v>
      </c>
      <c r="C3906" s="155" t="s">
        <v>5966</v>
      </c>
      <c r="D3906" s="155">
        <v>250</v>
      </c>
      <c r="E3906" s="155">
        <v>250</v>
      </c>
      <c r="F3906" s="166">
        <v>41817</v>
      </c>
      <c r="G3906" s="166">
        <v>41823</v>
      </c>
      <c r="H3906" s="157">
        <v>1</v>
      </c>
    </row>
    <row r="3907" spans="1:9" ht="15" customHeight="1" x14ac:dyDescent="0.25">
      <c r="A3907" s="155" t="s">
        <v>5967</v>
      </c>
      <c r="B3907" s="155" t="s">
        <v>3542</v>
      </c>
      <c r="C3907" s="155" t="s">
        <v>5968</v>
      </c>
      <c r="D3907" s="155">
        <v>1</v>
      </c>
      <c r="E3907" s="155">
        <v>1</v>
      </c>
      <c r="F3907" s="166">
        <v>41817</v>
      </c>
      <c r="G3907" s="166">
        <v>41827</v>
      </c>
      <c r="H3907" s="157">
        <v>1</v>
      </c>
    </row>
    <row r="3908" spans="1:9" ht="15" customHeight="1" x14ac:dyDescent="0.25">
      <c r="A3908" s="155" t="s">
        <v>638</v>
      </c>
      <c r="B3908" s="155" t="s">
        <v>639</v>
      </c>
      <c r="C3908" s="155" t="s">
        <v>5969</v>
      </c>
      <c r="D3908" s="155">
        <v>1300</v>
      </c>
      <c r="E3908" s="155">
        <v>1300</v>
      </c>
      <c r="F3908" s="166">
        <v>41817</v>
      </c>
      <c r="G3908" s="166">
        <v>41822</v>
      </c>
      <c r="H3908" s="157">
        <v>1</v>
      </c>
    </row>
    <row r="3909" spans="1:9" ht="15" customHeight="1" x14ac:dyDescent="0.25">
      <c r="A3909" s="155" t="s">
        <v>71</v>
      </c>
      <c r="B3909" s="155" t="s">
        <v>167</v>
      </c>
      <c r="C3909" s="155" t="s">
        <v>5970</v>
      </c>
      <c r="D3909" s="155">
        <v>5</v>
      </c>
      <c r="E3909" s="155">
        <v>5</v>
      </c>
      <c r="F3909" s="166">
        <v>41817</v>
      </c>
      <c r="G3909" s="166">
        <v>41827</v>
      </c>
      <c r="H3909" s="157">
        <v>1</v>
      </c>
    </row>
    <row r="3910" spans="1:9" ht="15" customHeight="1" x14ac:dyDescent="0.25">
      <c r="A3910" s="155" t="s">
        <v>71</v>
      </c>
      <c r="B3910" s="155" t="s">
        <v>167</v>
      </c>
      <c r="C3910" s="155" t="s">
        <v>5971</v>
      </c>
      <c r="D3910" s="155">
        <v>5</v>
      </c>
      <c r="E3910" s="155">
        <v>5</v>
      </c>
      <c r="F3910" s="166">
        <v>41817</v>
      </c>
      <c r="G3910" s="166">
        <v>41824</v>
      </c>
      <c r="H3910" s="157">
        <v>1</v>
      </c>
    </row>
    <row r="3911" spans="1:9" ht="15" customHeight="1" x14ac:dyDescent="0.25">
      <c r="A3911" s="155" t="s">
        <v>261</v>
      </c>
      <c r="B3911" s="155" t="s">
        <v>3021</v>
      </c>
      <c r="C3911" s="155" t="s">
        <v>5972</v>
      </c>
      <c r="D3911" s="155">
        <v>150</v>
      </c>
      <c r="E3911" s="155">
        <v>102</v>
      </c>
      <c r="F3911" s="166">
        <v>41820</v>
      </c>
      <c r="G3911" s="166">
        <v>41820</v>
      </c>
      <c r="H3911" s="157">
        <v>1</v>
      </c>
    </row>
    <row r="3912" spans="1:9" ht="15" customHeight="1" x14ac:dyDescent="0.25">
      <c r="A3912" s="155" t="s">
        <v>3437</v>
      </c>
      <c r="B3912" s="155" t="s">
        <v>4533</v>
      </c>
      <c r="C3912" s="155" t="s">
        <v>5973</v>
      </c>
      <c r="D3912" s="155">
        <v>50</v>
      </c>
      <c r="E3912" s="155">
        <v>50</v>
      </c>
      <c r="F3912" s="166">
        <v>41820</v>
      </c>
      <c r="G3912" s="166">
        <v>41827</v>
      </c>
      <c r="H3912" s="157">
        <v>1</v>
      </c>
    </row>
    <row r="3913" spans="1:9" ht="15" customHeight="1" x14ac:dyDescent="0.25">
      <c r="A3913" s="155" t="s">
        <v>227</v>
      </c>
      <c r="B3913" s="155" t="s">
        <v>3206</v>
      </c>
      <c r="C3913" s="155" t="s">
        <v>5974</v>
      </c>
      <c r="D3913" s="155">
        <v>50</v>
      </c>
      <c r="E3913" s="155">
        <v>50</v>
      </c>
      <c r="F3913" s="166">
        <v>41820</v>
      </c>
      <c r="G3913" s="166">
        <v>41827</v>
      </c>
      <c r="H3913" s="157">
        <v>1</v>
      </c>
    </row>
    <row r="3914" spans="1:9" ht="15" customHeight="1" x14ac:dyDescent="0.25">
      <c r="A3914" s="155" t="s">
        <v>1280</v>
      </c>
      <c r="B3914" s="155" t="s">
        <v>5975</v>
      </c>
      <c r="C3914" s="155" t="s">
        <v>5976</v>
      </c>
      <c r="D3914" s="155">
        <v>10</v>
      </c>
      <c r="E3914" s="155">
        <v>10</v>
      </c>
      <c r="F3914" s="166">
        <v>41820</v>
      </c>
      <c r="G3914" s="166">
        <v>41823</v>
      </c>
      <c r="H3914" s="157">
        <v>1</v>
      </c>
    </row>
    <row r="3915" spans="1:9" ht="15" customHeight="1" x14ac:dyDescent="0.25">
      <c r="A3915" s="155" t="s">
        <v>725</v>
      </c>
      <c r="B3915" s="155" t="s">
        <v>5977</v>
      </c>
      <c r="C3915" s="155" t="s">
        <v>5978</v>
      </c>
      <c r="D3915" s="155">
        <v>50</v>
      </c>
      <c r="E3915" s="155">
        <v>50</v>
      </c>
      <c r="F3915" s="166">
        <v>41820</v>
      </c>
      <c r="G3915" s="166">
        <v>41823</v>
      </c>
      <c r="H3915" s="157">
        <v>1</v>
      </c>
    </row>
    <row r="3916" spans="1:9" ht="15" customHeight="1" x14ac:dyDescent="0.25">
      <c r="A3916" s="155" t="s">
        <v>4562</v>
      </c>
      <c r="B3916" s="155" t="s">
        <v>1696</v>
      </c>
      <c r="C3916" s="155" t="s">
        <v>5979</v>
      </c>
      <c r="D3916" s="155">
        <v>3</v>
      </c>
      <c r="E3916" s="155">
        <v>2</v>
      </c>
      <c r="F3916" s="166">
        <v>41820</v>
      </c>
      <c r="G3916" s="166">
        <v>41827</v>
      </c>
      <c r="H3916" s="157">
        <v>1</v>
      </c>
      <c r="I3916" s="192" t="s">
        <v>5981</v>
      </c>
    </row>
    <row r="3917" spans="1:9" ht="15" customHeight="1" x14ac:dyDescent="0.25">
      <c r="A3917" s="155" t="s">
        <v>520</v>
      </c>
      <c r="B3917" s="155" t="s">
        <v>1267</v>
      </c>
      <c r="C3917" s="155" t="s">
        <v>5982</v>
      </c>
      <c r="D3917" s="155">
        <v>500</v>
      </c>
      <c r="E3917" s="155">
        <v>500</v>
      </c>
      <c r="F3917" s="166">
        <v>41821</v>
      </c>
      <c r="G3917" s="166">
        <v>41827</v>
      </c>
      <c r="H3917" s="157">
        <v>1</v>
      </c>
    </row>
    <row r="3918" spans="1:9" ht="15" customHeight="1" x14ac:dyDescent="0.25">
      <c r="A3918" s="155" t="s">
        <v>286</v>
      </c>
      <c r="B3918" s="155" t="s">
        <v>3014</v>
      </c>
      <c r="C3918" s="155" t="s">
        <v>5983</v>
      </c>
      <c r="D3918" s="155">
        <v>100</v>
      </c>
      <c r="E3918" s="155">
        <v>100</v>
      </c>
      <c r="F3918" s="166">
        <v>41821</v>
      </c>
      <c r="G3918" s="166">
        <v>41831</v>
      </c>
      <c r="H3918" s="157">
        <v>1</v>
      </c>
    </row>
    <row r="3919" spans="1:9" ht="15" customHeight="1" x14ac:dyDescent="0.25">
      <c r="A3919" s="155" t="s">
        <v>286</v>
      </c>
      <c r="B3919" s="155" t="s">
        <v>3065</v>
      </c>
      <c r="C3919" s="155" t="s">
        <v>5984</v>
      </c>
      <c r="D3919" s="155">
        <v>100</v>
      </c>
      <c r="E3919" s="155">
        <v>100</v>
      </c>
      <c r="F3919" s="166">
        <v>41821</v>
      </c>
      <c r="G3919" s="166">
        <v>41831</v>
      </c>
      <c r="H3919" s="157">
        <v>1</v>
      </c>
    </row>
    <row r="3920" spans="1:9" ht="15" customHeight="1" x14ac:dyDescent="0.25">
      <c r="A3920" s="155" t="s">
        <v>1554</v>
      </c>
      <c r="B3920" s="155" t="s">
        <v>272</v>
      </c>
      <c r="C3920" s="155" t="s">
        <v>5985</v>
      </c>
      <c r="D3920" s="155">
        <v>1</v>
      </c>
      <c r="E3920" s="155">
        <v>1</v>
      </c>
      <c r="F3920" s="166">
        <v>41821</v>
      </c>
      <c r="G3920" s="166">
        <v>41831</v>
      </c>
      <c r="H3920" s="157">
        <v>1</v>
      </c>
    </row>
    <row r="3921" spans="1:9" ht="15" customHeight="1" x14ac:dyDescent="0.25">
      <c r="A3921" s="155" t="s">
        <v>5827</v>
      </c>
      <c r="B3921" s="155" t="s">
        <v>5986</v>
      </c>
      <c r="C3921" s="155" t="s">
        <v>5987</v>
      </c>
      <c r="D3921" s="155">
        <v>50</v>
      </c>
      <c r="E3921" s="155">
        <v>50</v>
      </c>
      <c r="F3921" s="166">
        <v>41821</v>
      </c>
      <c r="G3921" s="166">
        <v>41823</v>
      </c>
      <c r="H3921" s="157">
        <v>1</v>
      </c>
    </row>
    <row r="3922" spans="1:9" ht="15" customHeight="1" x14ac:dyDescent="0.25">
      <c r="A3922" s="155" t="s">
        <v>5827</v>
      </c>
      <c r="B3922" s="155" t="s">
        <v>5988</v>
      </c>
      <c r="C3922" s="155" t="s">
        <v>5989</v>
      </c>
      <c r="D3922" s="155">
        <v>50</v>
      </c>
      <c r="E3922" s="155">
        <v>50</v>
      </c>
      <c r="F3922" s="166">
        <v>41821</v>
      </c>
      <c r="G3922" s="166">
        <v>41823</v>
      </c>
      <c r="H3922" s="157">
        <v>1</v>
      </c>
    </row>
    <row r="3923" spans="1:9" ht="15" customHeight="1" x14ac:dyDescent="0.25">
      <c r="A3923" s="155" t="s">
        <v>286</v>
      </c>
      <c r="B3923" s="155" t="s">
        <v>3002</v>
      </c>
      <c r="C3923" s="155" t="s">
        <v>5990</v>
      </c>
      <c r="D3923" s="155">
        <v>100</v>
      </c>
      <c r="E3923" s="155">
        <v>100</v>
      </c>
      <c r="F3923" s="166">
        <v>41822</v>
      </c>
      <c r="G3923" s="166">
        <v>41823</v>
      </c>
      <c r="H3923" s="157">
        <v>1</v>
      </c>
    </row>
    <row r="3924" spans="1:9" ht="15" customHeight="1" x14ac:dyDescent="0.25">
      <c r="A3924" s="155" t="s">
        <v>3430</v>
      </c>
      <c r="B3924" s="155" t="s">
        <v>681</v>
      </c>
      <c r="C3924" s="155" t="s">
        <v>5991</v>
      </c>
      <c r="D3924" s="155">
        <v>100</v>
      </c>
      <c r="E3924" s="155">
        <v>100</v>
      </c>
      <c r="F3924" s="166">
        <v>41822</v>
      </c>
      <c r="G3924" s="166">
        <v>41831</v>
      </c>
      <c r="H3924" s="157">
        <v>1</v>
      </c>
    </row>
    <row r="3925" spans="1:9" ht="15" customHeight="1" x14ac:dyDescent="0.25">
      <c r="A3925" s="155" t="s">
        <v>3481</v>
      </c>
      <c r="B3925" s="155" t="s">
        <v>255</v>
      </c>
      <c r="C3925" s="155" t="s">
        <v>5992</v>
      </c>
      <c r="D3925" s="155">
        <v>65</v>
      </c>
      <c r="E3925" s="155">
        <v>65</v>
      </c>
      <c r="F3925" s="166">
        <v>41823</v>
      </c>
      <c r="G3925" s="166">
        <v>41827</v>
      </c>
      <c r="H3925" s="157">
        <v>1</v>
      </c>
    </row>
    <row r="3926" spans="1:9" ht="15" customHeight="1" x14ac:dyDescent="0.25">
      <c r="A3926" s="155" t="s">
        <v>520</v>
      </c>
      <c r="B3926" s="155" t="s">
        <v>4574</v>
      </c>
      <c r="C3926" s="155" t="s">
        <v>5993</v>
      </c>
      <c r="D3926" s="155">
        <v>100</v>
      </c>
      <c r="E3926" s="155">
        <v>100</v>
      </c>
      <c r="F3926" s="166">
        <v>41823</v>
      </c>
      <c r="G3926" s="166">
        <v>41831</v>
      </c>
      <c r="H3926" s="157">
        <v>1</v>
      </c>
    </row>
    <row r="3927" spans="1:9" ht="15" customHeight="1" x14ac:dyDescent="0.25">
      <c r="A3927" s="155" t="s">
        <v>597</v>
      </c>
      <c r="B3927" s="155" t="s">
        <v>5994</v>
      </c>
      <c r="C3927" s="155" t="s">
        <v>5995</v>
      </c>
      <c r="D3927" s="155">
        <v>250</v>
      </c>
      <c r="E3927" s="155">
        <v>250</v>
      </c>
      <c r="F3927" s="166">
        <v>41823</v>
      </c>
      <c r="G3927" s="166">
        <v>41829</v>
      </c>
      <c r="H3927" s="157">
        <v>1</v>
      </c>
    </row>
    <row r="3928" spans="1:9" ht="15" customHeight="1" x14ac:dyDescent="0.25">
      <c r="A3928" s="155" t="s">
        <v>71</v>
      </c>
      <c r="B3928" s="155" t="s">
        <v>477</v>
      </c>
      <c r="C3928" s="155" t="s">
        <v>5996</v>
      </c>
      <c r="D3928" s="155">
        <v>10</v>
      </c>
      <c r="E3928" s="155">
        <v>10</v>
      </c>
      <c r="F3928" s="166">
        <v>41823</v>
      </c>
      <c r="G3928" s="166">
        <v>41828</v>
      </c>
      <c r="H3928" s="157">
        <v>1</v>
      </c>
    </row>
    <row r="3929" spans="1:9" ht="15" customHeight="1" x14ac:dyDescent="0.25">
      <c r="A3929" s="155" t="s">
        <v>71</v>
      </c>
      <c r="B3929" s="155" t="s">
        <v>1550</v>
      </c>
      <c r="C3929" s="155" t="s">
        <v>5997</v>
      </c>
      <c r="D3929" s="155">
        <v>5</v>
      </c>
      <c r="E3929" s="155">
        <v>5</v>
      </c>
      <c r="F3929" s="166">
        <v>41823</v>
      </c>
      <c r="G3929" s="166">
        <v>41835</v>
      </c>
      <c r="H3929" s="157">
        <v>1</v>
      </c>
    </row>
    <row r="3930" spans="1:9" ht="15" customHeight="1" x14ac:dyDescent="0.25">
      <c r="A3930" s="155" t="s">
        <v>559</v>
      </c>
      <c r="B3930" s="155" t="s">
        <v>1849</v>
      </c>
      <c r="C3930" s="155" t="s">
        <v>5998</v>
      </c>
      <c r="D3930" s="155">
        <v>1200</v>
      </c>
      <c r="E3930" s="155">
        <v>1200</v>
      </c>
      <c r="F3930" s="166">
        <v>41823</v>
      </c>
      <c r="G3930" s="166">
        <v>41831</v>
      </c>
      <c r="H3930" s="157">
        <v>1</v>
      </c>
    </row>
    <row r="3931" spans="1:9" ht="15" customHeight="1" x14ac:dyDescent="0.25">
      <c r="A3931" s="155" t="s">
        <v>559</v>
      </c>
      <c r="B3931" s="155" t="s">
        <v>1560</v>
      </c>
      <c r="C3931" s="155" t="s">
        <v>5999</v>
      </c>
      <c r="D3931" s="155">
        <v>1200</v>
      </c>
      <c r="E3931" s="155">
        <v>1200</v>
      </c>
      <c r="F3931" s="166">
        <v>41823</v>
      </c>
      <c r="G3931" s="166">
        <v>41831</v>
      </c>
      <c r="H3931" s="157">
        <v>1</v>
      </c>
    </row>
    <row r="3932" spans="1:9" ht="15" customHeight="1" x14ac:dyDescent="0.25">
      <c r="A3932" s="155" t="s">
        <v>559</v>
      </c>
      <c r="B3932" s="155" t="s">
        <v>560</v>
      </c>
      <c r="C3932" s="155" t="s">
        <v>6000</v>
      </c>
      <c r="D3932" s="155">
        <v>15000</v>
      </c>
      <c r="E3932" s="155">
        <v>15063</v>
      </c>
      <c r="F3932" s="166">
        <v>41823</v>
      </c>
      <c r="G3932" s="166">
        <v>41831</v>
      </c>
      <c r="H3932" s="157">
        <v>1</v>
      </c>
    </row>
    <row r="3933" spans="1:9" ht="15" customHeight="1" x14ac:dyDescent="0.25">
      <c r="A3933" s="155" t="s">
        <v>1438</v>
      </c>
      <c r="B3933" s="155" t="s">
        <v>850</v>
      </c>
      <c r="C3933" s="155" t="s">
        <v>6001</v>
      </c>
      <c r="D3933" s="155">
        <v>25</v>
      </c>
      <c r="E3933" s="155">
        <v>25</v>
      </c>
      <c r="F3933" s="166">
        <v>41823</v>
      </c>
      <c r="G3933" s="166">
        <v>41830</v>
      </c>
      <c r="H3933" s="157">
        <v>1</v>
      </c>
    </row>
    <row r="3934" spans="1:9" ht="15" customHeight="1" x14ac:dyDescent="0.25">
      <c r="A3934" s="155" t="s">
        <v>1438</v>
      </c>
      <c r="B3934" s="155" t="s">
        <v>6002</v>
      </c>
      <c r="C3934" s="155" t="s">
        <v>364</v>
      </c>
      <c r="D3934" s="155">
        <v>25</v>
      </c>
      <c r="E3934" s="155">
        <v>25</v>
      </c>
      <c r="F3934" s="166">
        <v>41823</v>
      </c>
      <c r="G3934" s="166">
        <v>41830</v>
      </c>
      <c r="H3934" s="157">
        <v>1</v>
      </c>
    </row>
    <row r="3935" spans="1:9" ht="15" customHeight="1" x14ac:dyDescent="0.25">
      <c r="A3935" s="155" t="s">
        <v>899</v>
      </c>
      <c r="B3935" s="155" t="s">
        <v>339</v>
      </c>
      <c r="C3935" s="155" t="s">
        <v>6003</v>
      </c>
      <c r="D3935" s="155">
        <v>10</v>
      </c>
      <c r="E3935" s="155">
        <v>10</v>
      </c>
      <c r="F3935" s="166">
        <v>41823</v>
      </c>
      <c r="G3935" s="166">
        <v>41831</v>
      </c>
      <c r="H3935" s="157">
        <v>1</v>
      </c>
    </row>
    <row r="3936" spans="1:9" ht="15" customHeight="1" x14ac:dyDescent="0.25">
      <c r="A3936" s="155" t="s">
        <v>3437</v>
      </c>
      <c r="B3936" s="155" t="s">
        <v>4224</v>
      </c>
      <c r="C3936" s="155" t="s">
        <v>6004</v>
      </c>
      <c r="D3936" s="155">
        <v>45</v>
      </c>
      <c r="E3936" s="155">
        <v>45</v>
      </c>
      <c r="F3936" s="166">
        <v>41823</v>
      </c>
      <c r="G3936" s="166">
        <v>41831</v>
      </c>
      <c r="H3936" s="157">
        <v>1</v>
      </c>
      <c r="I3936" s="192" t="s">
        <v>6005</v>
      </c>
    </row>
    <row r="3937" spans="1:8" ht="15" customHeight="1" x14ac:dyDescent="0.25">
      <c r="A3937" s="155" t="s">
        <v>3430</v>
      </c>
      <c r="B3937" s="155" t="s">
        <v>272</v>
      </c>
      <c r="C3937" s="155" t="s">
        <v>6006</v>
      </c>
      <c r="D3937" s="155">
        <v>1</v>
      </c>
      <c r="E3937" s="155">
        <v>1</v>
      </c>
      <c r="F3937" s="166">
        <v>41823</v>
      </c>
      <c r="G3937" s="166">
        <v>41831</v>
      </c>
      <c r="H3937" s="157">
        <v>1</v>
      </c>
    </row>
    <row r="3938" spans="1:8" ht="30" customHeight="1" x14ac:dyDescent="0.25">
      <c r="A3938" s="155" t="s">
        <v>3473</v>
      </c>
      <c r="B3938" s="155" t="s">
        <v>4118</v>
      </c>
      <c r="C3938" s="155" t="s">
        <v>6007</v>
      </c>
      <c r="D3938" s="155">
        <v>25</v>
      </c>
      <c r="E3938" s="155">
        <v>25</v>
      </c>
      <c r="F3938" s="166">
        <v>41823</v>
      </c>
      <c r="G3938" s="166">
        <v>41836</v>
      </c>
      <c r="H3938" s="157">
        <v>1</v>
      </c>
    </row>
    <row r="3939" spans="1:8" ht="15" customHeight="1" x14ac:dyDescent="0.25">
      <c r="A3939" s="155" t="s">
        <v>2030</v>
      </c>
      <c r="B3939" s="155" t="s">
        <v>304</v>
      </c>
      <c r="C3939" s="155" t="s">
        <v>6008</v>
      </c>
      <c r="D3939" s="155">
        <v>1000</v>
      </c>
      <c r="E3939" s="155">
        <v>1000</v>
      </c>
      <c r="F3939" s="166">
        <v>41827</v>
      </c>
      <c r="G3939" s="166">
        <v>41834</v>
      </c>
      <c r="H3939" s="157">
        <v>1</v>
      </c>
    </row>
    <row r="3940" spans="1:8" ht="15" customHeight="1" x14ac:dyDescent="0.25">
      <c r="A3940" s="155" t="s">
        <v>71</v>
      </c>
      <c r="B3940" s="155" t="s">
        <v>72</v>
      </c>
      <c r="C3940" s="155" t="s">
        <v>6009</v>
      </c>
      <c r="D3940" s="155">
        <v>100</v>
      </c>
      <c r="E3940" s="155">
        <v>60</v>
      </c>
      <c r="F3940" s="166">
        <v>41827</v>
      </c>
      <c r="G3940" s="166">
        <v>41828</v>
      </c>
      <c r="H3940" s="157">
        <v>1</v>
      </c>
    </row>
    <row r="3941" spans="1:8" ht="15" customHeight="1" x14ac:dyDescent="0.25">
      <c r="A3941" s="155" t="s">
        <v>227</v>
      </c>
      <c r="B3941" s="155" t="s">
        <v>3192</v>
      </c>
      <c r="C3941" s="155" t="s">
        <v>6010</v>
      </c>
      <c r="D3941" s="155">
        <v>50</v>
      </c>
      <c r="E3941" s="155">
        <v>50</v>
      </c>
      <c r="F3941" s="166">
        <v>41827</v>
      </c>
      <c r="G3941" s="166">
        <v>41830</v>
      </c>
      <c r="H3941" s="157">
        <v>1</v>
      </c>
    </row>
    <row r="3942" spans="1:8" ht="15" customHeight="1" x14ac:dyDescent="0.25">
      <c r="A3942" s="155" t="s">
        <v>7058</v>
      </c>
      <c r="B3942" s="155" t="s">
        <v>805</v>
      </c>
      <c r="C3942" s="155" t="s">
        <v>6011</v>
      </c>
      <c r="D3942" s="155">
        <v>250</v>
      </c>
      <c r="E3942" s="155">
        <v>250</v>
      </c>
      <c r="F3942" s="166">
        <v>41827</v>
      </c>
      <c r="G3942" s="166">
        <v>41831</v>
      </c>
      <c r="H3942" s="157">
        <v>1</v>
      </c>
    </row>
    <row r="3943" spans="1:8" ht="15" customHeight="1" x14ac:dyDescent="0.25">
      <c r="A3943" s="155" t="s">
        <v>3430</v>
      </c>
      <c r="B3943" s="155" t="s">
        <v>697</v>
      </c>
      <c r="C3943" s="155" t="s">
        <v>6012</v>
      </c>
      <c r="D3943" s="155">
        <v>32</v>
      </c>
      <c r="E3943" s="155">
        <v>32</v>
      </c>
      <c r="F3943" s="166">
        <v>41827</v>
      </c>
      <c r="G3943" s="166">
        <v>41831</v>
      </c>
      <c r="H3943" s="157">
        <v>1</v>
      </c>
    </row>
    <row r="3944" spans="1:8" ht="15" customHeight="1" x14ac:dyDescent="0.25">
      <c r="A3944" s="155" t="s">
        <v>71</v>
      </c>
      <c r="B3944" s="155" t="s">
        <v>74</v>
      </c>
      <c r="C3944" s="155" t="s">
        <v>6013</v>
      </c>
      <c r="D3944" s="155">
        <v>25</v>
      </c>
      <c r="E3944" s="155">
        <v>25</v>
      </c>
      <c r="F3944" s="166">
        <v>41827</v>
      </c>
      <c r="G3944" s="166">
        <v>41831</v>
      </c>
      <c r="H3944" s="157">
        <v>1</v>
      </c>
    </row>
    <row r="3945" spans="1:8" ht="15" customHeight="1" x14ac:dyDescent="0.25">
      <c r="A3945" s="155" t="s">
        <v>78</v>
      </c>
      <c r="B3945" s="155" t="s">
        <v>6014</v>
      </c>
      <c r="C3945" s="155" t="s">
        <v>6015</v>
      </c>
      <c r="D3945" s="155">
        <v>3</v>
      </c>
      <c r="E3945" s="155">
        <v>3</v>
      </c>
      <c r="F3945" s="166">
        <v>41827</v>
      </c>
      <c r="G3945" s="166">
        <v>41834</v>
      </c>
      <c r="H3945" s="157">
        <v>1</v>
      </c>
    </row>
    <row r="3946" spans="1:8" ht="15" customHeight="1" x14ac:dyDescent="0.25">
      <c r="A3946" s="155" t="s">
        <v>2096</v>
      </c>
      <c r="B3946" s="155" t="s">
        <v>2097</v>
      </c>
      <c r="C3946" s="155" t="s">
        <v>6016</v>
      </c>
      <c r="D3946" s="155">
        <v>300</v>
      </c>
      <c r="E3946" s="155">
        <v>300</v>
      </c>
      <c r="F3946" s="166">
        <v>41827</v>
      </c>
      <c r="G3946" s="166">
        <v>41834</v>
      </c>
      <c r="H3946" s="157">
        <v>1</v>
      </c>
    </row>
    <row r="3947" spans="1:8" ht="15" customHeight="1" x14ac:dyDescent="0.25">
      <c r="A3947" s="155" t="s">
        <v>520</v>
      </c>
      <c r="B3947" s="155" t="s">
        <v>609</v>
      </c>
      <c r="C3947" s="155" t="s">
        <v>6017</v>
      </c>
      <c r="D3947" s="155">
        <v>300</v>
      </c>
      <c r="E3947" s="155">
        <v>300</v>
      </c>
      <c r="F3947" s="166">
        <v>41827</v>
      </c>
      <c r="G3947" s="166">
        <v>41834</v>
      </c>
      <c r="H3947" s="157">
        <v>1</v>
      </c>
    </row>
    <row r="3948" spans="1:8" ht="15" customHeight="1" x14ac:dyDescent="0.25">
      <c r="A3948" s="155" t="s">
        <v>544</v>
      </c>
      <c r="B3948" s="155" t="s">
        <v>82</v>
      </c>
      <c r="C3948" s="155" t="s">
        <v>6018</v>
      </c>
      <c r="D3948" s="155">
        <v>100</v>
      </c>
      <c r="E3948" s="155">
        <v>100</v>
      </c>
      <c r="F3948" s="166">
        <v>41828</v>
      </c>
      <c r="G3948" s="166">
        <v>41830</v>
      </c>
      <c r="H3948" s="157">
        <v>1</v>
      </c>
    </row>
    <row r="3949" spans="1:8" ht="15" customHeight="1" x14ac:dyDescent="0.25">
      <c r="A3949" s="155" t="s">
        <v>544</v>
      </c>
      <c r="B3949" s="155" t="s">
        <v>347</v>
      </c>
      <c r="C3949" s="155" t="s">
        <v>161</v>
      </c>
      <c r="D3949" s="155">
        <v>390</v>
      </c>
      <c r="E3949" s="155">
        <v>390</v>
      </c>
      <c r="F3949" s="166">
        <v>41828</v>
      </c>
      <c r="G3949" s="166">
        <v>41830</v>
      </c>
      <c r="H3949" s="157">
        <v>1</v>
      </c>
    </row>
    <row r="3950" spans="1:8" ht="15" customHeight="1" x14ac:dyDescent="0.25">
      <c r="A3950" s="155" t="s">
        <v>71</v>
      </c>
      <c r="B3950" s="155" t="s">
        <v>167</v>
      </c>
      <c r="C3950" s="155" t="s">
        <v>6020</v>
      </c>
      <c r="D3950" s="155">
        <v>26</v>
      </c>
      <c r="E3950" s="155">
        <v>26</v>
      </c>
      <c r="F3950" s="166">
        <v>41828</v>
      </c>
      <c r="G3950" s="166">
        <v>41838</v>
      </c>
      <c r="H3950" s="157">
        <v>1</v>
      </c>
    </row>
    <row r="3951" spans="1:8" ht="15" customHeight="1" x14ac:dyDescent="0.25">
      <c r="A3951" s="155" t="s">
        <v>71</v>
      </c>
      <c r="B3951" s="155" t="s">
        <v>167</v>
      </c>
      <c r="C3951" s="155" t="s">
        <v>6019</v>
      </c>
      <c r="D3951" s="155">
        <v>5</v>
      </c>
      <c r="E3951" s="155">
        <v>5</v>
      </c>
      <c r="F3951" s="166">
        <v>41828</v>
      </c>
      <c r="G3951" s="166">
        <v>41838</v>
      </c>
      <c r="H3951" s="157">
        <v>1</v>
      </c>
    </row>
    <row r="3952" spans="1:8" ht="15" customHeight="1" x14ac:dyDescent="0.25">
      <c r="A3952" s="155" t="s">
        <v>6021</v>
      </c>
      <c r="B3952" s="155" t="s">
        <v>6022</v>
      </c>
      <c r="C3952" s="155" t="s">
        <v>6023</v>
      </c>
      <c r="D3952" s="155">
        <v>100</v>
      </c>
      <c r="E3952" s="155">
        <v>100</v>
      </c>
      <c r="F3952" s="166">
        <v>41828</v>
      </c>
      <c r="G3952" s="166">
        <v>41831</v>
      </c>
      <c r="H3952" s="157">
        <v>1</v>
      </c>
    </row>
    <row r="3953" spans="1:8" ht="15" customHeight="1" x14ac:dyDescent="0.25">
      <c r="A3953" s="155" t="s">
        <v>509</v>
      </c>
      <c r="B3953" s="155" t="s">
        <v>6024</v>
      </c>
      <c r="C3953" s="155" t="s">
        <v>6025</v>
      </c>
      <c r="D3953" s="155">
        <v>50</v>
      </c>
      <c r="E3953" s="155">
        <v>50</v>
      </c>
      <c r="F3953" s="166">
        <v>41828</v>
      </c>
      <c r="G3953" s="166">
        <v>41846</v>
      </c>
      <c r="H3953" s="157">
        <v>1</v>
      </c>
    </row>
    <row r="3954" spans="1:8" ht="15" customHeight="1" x14ac:dyDescent="0.25">
      <c r="A3954" s="155" t="s">
        <v>509</v>
      </c>
      <c r="B3954" s="155" t="s">
        <v>5118</v>
      </c>
      <c r="C3954" s="155" t="s">
        <v>6026</v>
      </c>
      <c r="D3954" s="155">
        <v>170</v>
      </c>
      <c r="E3954" s="155">
        <v>55</v>
      </c>
      <c r="F3954" s="166">
        <v>41828</v>
      </c>
      <c r="G3954" s="166">
        <v>41846</v>
      </c>
      <c r="H3954" s="157">
        <v>1</v>
      </c>
    </row>
    <row r="3955" spans="1:8" ht="15" customHeight="1" x14ac:dyDescent="0.25">
      <c r="A3955" s="155" t="s">
        <v>520</v>
      </c>
      <c r="B3955" s="155" t="s">
        <v>609</v>
      </c>
      <c r="C3955" s="155" t="s">
        <v>6003</v>
      </c>
      <c r="D3955" s="155">
        <v>300</v>
      </c>
      <c r="E3955" s="155">
        <v>300</v>
      </c>
      <c r="F3955" s="166">
        <v>41828</v>
      </c>
      <c r="G3955" s="166">
        <v>41829</v>
      </c>
      <c r="H3955" s="157">
        <v>1</v>
      </c>
    </row>
    <row r="3956" spans="1:8" ht="15" customHeight="1" x14ac:dyDescent="0.25">
      <c r="A3956" s="155" t="s">
        <v>2769</v>
      </c>
      <c r="B3956" s="155" t="s">
        <v>6027</v>
      </c>
      <c r="C3956" s="155" t="s">
        <v>6028</v>
      </c>
      <c r="D3956" s="155">
        <v>1000</v>
      </c>
      <c r="E3956" s="155">
        <v>716</v>
      </c>
      <c r="F3956" s="166">
        <v>41828</v>
      </c>
      <c r="G3956" s="166">
        <v>41841</v>
      </c>
      <c r="H3956" s="157">
        <v>1</v>
      </c>
    </row>
    <row r="3957" spans="1:8" ht="15" customHeight="1" x14ac:dyDescent="0.25">
      <c r="A3957" s="155" t="s">
        <v>634</v>
      </c>
      <c r="B3957" s="155" t="s">
        <v>6029</v>
      </c>
      <c r="C3957" s="155" t="s">
        <v>6030</v>
      </c>
      <c r="D3957" s="155">
        <v>70</v>
      </c>
      <c r="E3957" s="155">
        <v>70</v>
      </c>
      <c r="F3957" s="166">
        <v>41828</v>
      </c>
      <c r="G3957" s="166">
        <v>41834</v>
      </c>
      <c r="H3957" s="157">
        <v>1</v>
      </c>
    </row>
    <row r="3958" spans="1:8" ht="15" customHeight="1" x14ac:dyDescent="0.25">
      <c r="A3958" s="155" t="s">
        <v>46</v>
      </c>
      <c r="B3958" s="155" t="s">
        <v>6031</v>
      </c>
      <c r="C3958" s="155" t="s">
        <v>6032</v>
      </c>
      <c r="D3958" s="155">
        <v>20</v>
      </c>
      <c r="E3958" s="155">
        <v>20</v>
      </c>
      <c r="F3958" s="166">
        <v>41829</v>
      </c>
      <c r="G3958" s="166">
        <v>41834</v>
      </c>
      <c r="H3958" s="157">
        <v>1</v>
      </c>
    </row>
    <row r="3959" spans="1:8" ht="15" customHeight="1" x14ac:dyDescent="0.25">
      <c r="A3959" s="155" t="s">
        <v>748</v>
      </c>
      <c r="B3959" s="155" t="s">
        <v>2542</v>
      </c>
      <c r="C3959" s="155" t="s">
        <v>6033</v>
      </c>
      <c r="D3959" s="155">
        <v>90</v>
      </c>
      <c r="E3959" s="155">
        <v>90</v>
      </c>
      <c r="F3959" s="166">
        <v>41829</v>
      </c>
      <c r="G3959" s="166">
        <v>41835</v>
      </c>
      <c r="H3959" s="157">
        <v>1</v>
      </c>
    </row>
    <row r="3960" spans="1:8" ht="15" customHeight="1" x14ac:dyDescent="0.25">
      <c r="A3960" s="155" t="s">
        <v>261</v>
      </c>
      <c r="B3960" s="155" t="s">
        <v>2952</v>
      </c>
      <c r="C3960" s="155" t="s">
        <v>6034</v>
      </c>
      <c r="D3960" s="155">
        <v>12</v>
      </c>
      <c r="E3960" s="155">
        <v>12</v>
      </c>
      <c r="F3960" s="166">
        <v>41829</v>
      </c>
      <c r="G3960" s="166">
        <v>41838</v>
      </c>
      <c r="H3960" s="157">
        <v>1</v>
      </c>
    </row>
    <row r="3961" spans="1:8" ht="15" customHeight="1" x14ac:dyDescent="0.25">
      <c r="A3961" s="155" t="s">
        <v>509</v>
      </c>
      <c r="B3961" s="155" t="s">
        <v>5118</v>
      </c>
      <c r="C3961" s="155" t="s">
        <v>6026</v>
      </c>
      <c r="D3961" s="155">
        <v>170</v>
      </c>
      <c r="E3961" s="155">
        <v>115</v>
      </c>
      <c r="F3961" s="166">
        <v>41829</v>
      </c>
      <c r="G3961" s="166">
        <v>41846</v>
      </c>
      <c r="H3961" s="157">
        <v>1</v>
      </c>
    </row>
    <row r="3962" spans="1:8" ht="15" customHeight="1" x14ac:dyDescent="0.25">
      <c r="A3962" s="155" t="s">
        <v>78</v>
      </c>
      <c r="B3962" s="155" t="s">
        <v>6035</v>
      </c>
      <c r="C3962" s="155" t="s">
        <v>6036</v>
      </c>
      <c r="D3962" s="155">
        <v>3</v>
      </c>
      <c r="E3962" s="155">
        <v>3</v>
      </c>
      <c r="F3962" s="166">
        <v>41830</v>
      </c>
      <c r="G3962" s="166">
        <v>41836</v>
      </c>
      <c r="H3962" s="157">
        <v>1</v>
      </c>
    </row>
    <row r="3963" spans="1:8" ht="15" customHeight="1" x14ac:dyDescent="0.25">
      <c r="A3963" s="155" t="s">
        <v>2747</v>
      </c>
      <c r="B3963" s="155" t="s">
        <v>2806</v>
      </c>
      <c r="C3963" s="155" t="s">
        <v>6037</v>
      </c>
      <c r="D3963" s="155">
        <v>25</v>
      </c>
      <c r="E3963" s="155">
        <v>25</v>
      </c>
      <c r="F3963" s="166">
        <v>41830</v>
      </c>
      <c r="G3963" s="166">
        <v>41837</v>
      </c>
      <c r="H3963" s="157">
        <v>1</v>
      </c>
    </row>
    <row r="3964" spans="1:8" ht="30" customHeight="1" x14ac:dyDescent="0.25">
      <c r="A3964" s="155" t="s">
        <v>3473</v>
      </c>
      <c r="B3964" s="155" t="s">
        <v>6038</v>
      </c>
      <c r="C3964" s="155" t="s">
        <v>6039</v>
      </c>
      <c r="D3964" s="155">
        <v>25</v>
      </c>
      <c r="E3964" s="155">
        <v>25</v>
      </c>
      <c r="F3964" s="166">
        <v>41830</v>
      </c>
      <c r="G3964" s="166">
        <v>41837</v>
      </c>
      <c r="H3964" s="157">
        <v>1</v>
      </c>
    </row>
    <row r="3965" spans="1:8" ht="15" customHeight="1" x14ac:dyDescent="0.25">
      <c r="A3965" s="155" t="s">
        <v>46</v>
      </c>
      <c r="B3965" s="155" t="s">
        <v>949</v>
      </c>
      <c r="C3965" s="155" t="s">
        <v>6040</v>
      </c>
      <c r="D3965" s="155">
        <v>100</v>
      </c>
      <c r="E3965" s="155">
        <v>100</v>
      </c>
      <c r="F3965" s="166">
        <v>41830</v>
      </c>
      <c r="G3965" s="166">
        <v>41835</v>
      </c>
      <c r="H3965" s="157">
        <v>1</v>
      </c>
    </row>
    <row r="3966" spans="1:8" ht="15" customHeight="1" x14ac:dyDescent="0.25">
      <c r="A3966" s="155" t="s">
        <v>5827</v>
      </c>
      <c r="B3966" s="155" t="s">
        <v>5660</v>
      </c>
      <c r="C3966" s="155" t="s">
        <v>6041</v>
      </c>
      <c r="D3966" s="155">
        <v>50</v>
      </c>
      <c r="E3966" s="155">
        <v>50</v>
      </c>
      <c r="F3966" s="166">
        <v>41830</v>
      </c>
      <c r="G3966" s="166">
        <v>41835</v>
      </c>
      <c r="H3966" s="157">
        <v>1</v>
      </c>
    </row>
    <row r="3967" spans="1:8" ht="15" customHeight="1" x14ac:dyDescent="0.25">
      <c r="A3967" s="155" t="s">
        <v>6965</v>
      </c>
      <c r="B3967" s="155" t="s">
        <v>5206</v>
      </c>
      <c r="C3967" s="155" t="s">
        <v>6042</v>
      </c>
      <c r="D3967" s="155">
        <v>15</v>
      </c>
      <c r="E3967" s="155">
        <v>15</v>
      </c>
      <c r="F3967" s="166">
        <v>41831</v>
      </c>
      <c r="G3967" s="166">
        <v>41836</v>
      </c>
      <c r="H3967" s="157">
        <v>1</v>
      </c>
    </row>
    <row r="3968" spans="1:8" ht="15" customHeight="1" x14ac:dyDescent="0.25">
      <c r="A3968" s="155" t="s">
        <v>145</v>
      </c>
      <c r="B3968" s="155" t="s">
        <v>676</v>
      </c>
      <c r="C3968" s="155" t="s">
        <v>6044</v>
      </c>
      <c r="D3968" s="155">
        <v>200</v>
      </c>
      <c r="E3968" s="155">
        <v>200</v>
      </c>
      <c r="F3968" s="166">
        <v>41831</v>
      </c>
      <c r="G3968" s="166">
        <v>41836</v>
      </c>
      <c r="H3968" s="157">
        <v>1</v>
      </c>
    </row>
    <row r="3969" spans="1:9" ht="15" customHeight="1" x14ac:dyDescent="0.25">
      <c r="A3969" s="155" t="s">
        <v>71</v>
      </c>
      <c r="B3969" s="155" t="s">
        <v>102</v>
      </c>
      <c r="C3969" s="155" t="s">
        <v>6043</v>
      </c>
      <c r="D3969" s="155">
        <v>10</v>
      </c>
      <c r="E3969" s="155">
        <v>10</v>
      </c>
      <c r="F3969" s="166">
        <v>41831</v>
      </c>
      <c r="G3969" s="166">
        <v>41837</v>
      </c>
      <c r="H3969" s="157">
        <v>1</v>
      </c>
    </row>
    <row r="3970" spans="1:9" ht="15" customHeight="1" x14ac:dyDescent="0.25">
      <c r="A3970" s="155" t="s">
        <v>2714</v>
      </c>
      <c r="B3970" s="155" t="s">
        <v>6045</v>
      </c>
      <c r="C3970" s="155" t="s">
        <v>6046</v>
      </c>
      <c r="D3970" s="155">
        <v>100</v>
      </c>
      <c r="E3970" s="155">
        <v>100</v>
      </c>
      <c r="F3970" s="166">
        <v>41831</v>
      </c>
      <c r="G3970" s="166">
        <v>41836</v>
      </c>
      <c r="H3970" s="157">
        <v>1</v>
      </c>
    </row>
    <row r="3971" spans="1:9" ht="15" customHeight="1" x14ac:dyDescent="0.25">
      <c r="A3971" s="155" t="s">
        <v>71</v>
      </c>
      <c r="B3971" s="155" t="s">
        <v>1530</v>
      </c>
      <c r="C3971" s="155" t="s">
        <v>6047</v>
      </c>
      <c r="D3971" s="155">
        <v>5</v>
      </c>
      <c r="E3971" s="155">
        <v>5</v>
      </c>
      <c r="F3971" s="166">
        <v>41831</v>
      </c>
      <c r="G3971" s="166">
        <v>41852</v>
      </c>
      <c r="H3971" s="157">
        <v>1</v>
      </c>
    </row>
    <row r="3972" spans="1:9" ht="15" customHeight="1" x14ac:dyDescent="0.25">
      <c r="A3972" s="155" t="s">
        <v>6048</v>
      </c>
      <c r="B3972" s="155" t="s">
        <v>6049</v>
      </c>
      <c r="C3972" s="155" t="s">
        <v>6050</v>
      </c>
      <c r="D3972" s="155">
        <v>2</v>
      </c>
      <c r="E3972" s="155">
        <v>2</v>
      </c>
      <c r="F3972" s="166">
        <v>41831</v>
      </c>
      <c r="G3972" s="166">
        <v>41835</v>
      </c>
      <c r="H3972" s="157">
        <v>1</v>
      </c>
    </row>
    <row r="3973" spans="1:9" ht="15" customHeight="1" x14ac:dyDescent="0.25">
      <c r="A3973" s="155" t="s">
        <v>6048</v>
      </c>
      <c r="B3973" s="155" t="s">
        <v>6051</v>
      </c>
      <c r="C3973" s="155" t="s">
        <v>364</v>
      </c>
      <c r="D3973" s="155">
        <v>2</v>
      </c>
      <c r="E3973" s="155">
        <v>2</v>
      </c>
      <c r="F3973" s="166">
        <v>41831</v>
      </c>
      <c r="G3973" s="166">
        <v>41835</v>
      </c>
      <c r="H3973" s="157">
        <v>1</v>
      </c>
    </row>
    <row r="3974" spans="1:9" ht="15" customHeight="1" x14ac:dyDescent="0.25">
      <c r="A3974" s="155" t="s">
        <v>227</v>
      </c>
      <c r="B3974" s="155" t="s">
        <v>1320</v>
      </c>
      <c r="C3974" s="155" t="s">
        <v>6052</v>
      </c>
      <c r="D3974" s="155">
        <v>100</v>
      </c>
      <c r="E3974" s="155">
        <v>100</v>
      </c>
      <c r="F3974" s="166">
        <v>41834</v>
      </c>
      <c r="G3974" s="166">
        <v>41838</v>
      </c>
      <c r="H3974" s="157">
        <v>1</v>
      </c>
    </row>
    <row r="3975" spans="1:9" ht="15" customHeight="1" x14ac:dyDescent="0.25">
      <c r="A3975" s="155" t="s">
        <v>509</v>
      </c>
      <c r="B3975" s="155" t="s">
        <v>6054</v>
      </c>
      <c r="C3975" s="155" t="s">
        <v>6055</v>
      </c>
      <c r="D3975" s="155">
        <v>700</v>
      </c>
      <c r="E3975" s="155">
        <v>42</v>
      </c>
      <c r="F3975" s="166">
        <v>41834</v>
      </c>
      <c r="G3975" s="166">
        <v>41846</v>
      </c>
      <c r="H3975" s="157">
        <v>1</v>
      </c>
    </row>
    <row r="3976" spans="1:9" ht="15" customHeight="1" x14ac:dyDescent="0.25">
      <c r="A3976" s="155" t="s">
        <v>3303</v>
      </c>
      <c r="B3976" s="155" t="s">
        <v>4868</v>
      </c>
      <c r="C3976" s="155" t="s">
        <v>6057</v>
      </c>
      <c r="D3976" s="155">
        <v>1</v>
      </c>
      <c r="E3976" s="155">
        <v>1</v>
      </c>
      <c r="F3976" s="166">
        <v>41835</v>
      </c>
      <c r="G3976" s="166">
        <v>41836</v>
      </c>
      <c r="H3976" s="157">
        <v>1</v>
      </c>
      <c r="I3976" s="192" t="s">
        <v>6058</v>
      </c>
    </row>
    <row r="3977" spans="1:9" ht="15" customHeight="1" x14ac:dyDescent="0.25">
      <c r="A3977" s="155" t="s">
        <v>563</v>
      </c>
      <c r="B3977" s="155" t="s">
        <v>307</v>
      </c>
      <c r="C3977" s="155" t="s">
        <v>6059</v>
      </c>
      <c r="D3977" s="155">
        <v>100</v>
      </c>
      <c r="E3977" s="155">
        <v>100</v>
      </c>
      <c r="F3977" s="166">
        <v>41836</v>
      </c>
      <c r="G3977" s="166">
        <v>41845</v>
      </c>
      <c r="H3977" s="157">
        <v>1</v>
      </c>
    </row>
    <row r="3978" spans="1:9" ht="15" customHeight="1" x14ac:dyDescent="0.25">
      <c r="A3978" s="155" t="s">
        <v>3481</v>
      </c>
      <c r="B3978" s="155" t="s">
        <v>149</v>
      </c>
      <c r="C3978" s="155" t="s">
        <v>6060</v>
      </c>
      <c r="D3978" s="155">
        <v>50</v>
      </c>
      <c r="E3978" s="155">
        <v>50</v>
      </c>
      <c r="F3978" s="166">
        <v>41836</v>
      </c>
      <c r="G3978" s="166">
        <v>41838</v>
      </c>
      <c r="H3978" s="157">
        <v>1</v>
      </c>
    </row>
    <row r="3979" spans="1:9" ht="15" customHeight="1" x14ac:dyDescent="0.25">
      <c r="A3979" s="155" t="s">
        <v>630</v>
      </c>
      <c r="B3979" s="155" t="s">
        <v>149</v>
      </c>
      <c r="C3979" s="155" t="s">
        <v>6061</v>
      </c>
      <c r="D3979" s="155">
        <v>50</v>
      </c>
      <c r="E3979" s="155">
        <v>50</v>
      </c>
      <c r="F3979" s="166">
        <v>41836</v>
      </c>
      <c r="G3979" s="166">
        <v>41837</v>
      </c>
      <c r="H3979" s="157">
        <v>1</v>
      </c>
    </row>
    <row r="3980" spans="1:9" ht="15" customHeight="1" x14ac:dyDescent="0.25">
      <c r="A3980" s="155" t="s">
        <v>36</v>
      </c>
      <c r="B3980" s="155" t="s">
        <v>4092</v>
      </c>
      <c r="C3980" s="155" t="s">
        <v>6062</v>
      </c>
      <c r="D3980" s="155">
        <v>20</v>
      </c>
      <c r="E3980" s="155">
        <v>22</v>
      </c>
      <c r="F3980" s="166">
        <v>41836</v>
      </c>
      <c r="G3980" s="166">
        <v>41838</v>
      </c>
      <c r="H3980" s="157">
        <v>1</v>
      </c>
    </row>
    <row r="3981" spans="1:9" ht="15" customHeight="1" x14ac:dyDescent="0.25">
      <c r="A3981" s="155" t="s">
        <v>36</v>
      </c>
      <c r="B3981" s="155" t="s">
        <v>1874</v>
      </c>
      <c r="C3981" s="155" t="s">
        <v>364</v>
      </c>
      <c r="D3981" s="155">
        <v>50</v>
      </c>
      <c r="E3981" s="155">
        <v>53</v>
      </c>
      <c r="F3981" s="166">
        <v>41836</v>
      </c>
      <c r="G3981" s="166">
        <v>41838</v>
      </c>
      <c r="H3981" s="157">
        <v>1</v>
      </c>
    </row>
    <row r="3982" spans="1:9" ht="30" customHeight="1" x14ac:dyDescent="0.25">
      <c r="A3982" s="155" t="s">
        <v>4412</v>
      </c>
      <c r="B3982" s="155" t="s">
        <v>4413</v>
      </c>
      <c r="C3982" s="155" t="s">
        <v>6063</v>
      </c>
      <c r="D3982" s="155">
        <v>50</v>
      </c>
      <c r="E3982" s="155">
        <v>50</v>
      </c>
      <c r="F3982" s="166">
        <v>41837</v>
      </c>
      <c r="G3982" s="166">
        <v>41848</v>
      </c>
      <c r="H3982" s="157">
        <v>1</v>
      </c>
    </row>
    <row r="3983" spans="1:9" ht="15" customHeight="1" x14ac:dyDescent="0.25">
      <c r="A3983" s="155" t="s">
        <v>748</v>
      </c>
      <c r="B3983" s="155" t="s">
        <v>483</v>
      </c>
      <c r="C3983" s="155" t="s">
        <v>6065</v>
      </c>
      <c r="D3983" s="155">
        <v>200</v>
      </c>
      <c r="E3983" s="155">
        <v>200</v>
      </c>
      <c r="F3983" s="166">
        <v>41837</v>
      </c>
      <c r="G3983" s="166">
        <v>41843</v>
      </c>
      <c r="H3983" s="157">
        <v>1</v>
      </c>
    </row>
    <row r="3984" spans="1:9" ht="15" customHeight="1" x14ac:dyDescent="0.25">
      <c r="A3984" s="155" t="s">
        <v>286</v>
      </c>
      <c r="B3984" s="155" t="s">
        <v>4206</v>
      </c>
      <c r="C3984" s="155" t="s">
        <v>6064</v>
      </c>
      <c r="D3984" s="155">
        <v>50</v>
      </c>
      <c r="E3984" s="155">
        <v>50</v>
      </c>
      <c r="F3984" s="166">
        <v>41837</v>
      </c>
      <c r="G3984" s="166" t="s">
        <v>829</v>
      </c>
      <c r="H3984" s="157">
        <v>1</v>
      </c>
    </row>
    <row r="3985" spans="1:8" ht="15" customHeight="1" x14ac:dyDescent="0.25">
      <c r="A3985" s="155" t="s">
        <v>748</v>
      </c>
      <c r="B3985" s="155" t="s">
        <v>481</v>
      </c>
      <c r="C3985" s="155" t="s">
        <v>6066</v>
      </c>
      <c r="D3985" s="155">
        <v>400</v>
      </c>
      <c r="E3985" s="155">
        <v>400</v>
      </c>
      <c r="F3985" s="166">
        <v>41837</v>
      </c>
      <c r="G3985" s="166">
        <v>41843</v>
      </c>
      <c r="H3985" s="157">
        <v>1</v>
      </c>
    </row>
    <row r="3986" spans="1:8" ht="15" customHeight="1" x14ac:dyDescent="0.25">
      <c r="A3986" s="155" t="s">
        <v>509</v>
      </c>
      <c r="B3986" s="155" t="s">
        <v>6054</v>
      </c>
      <c r="C3986" s="155" t="s">
        <v>6055</v>
      </c>
      <c r="D3986" s="155">
        <v>700</v>
      </c>
      <c r="E3986" s="155">
        <v>162</v>
      </c>
      <c r="F3986" s="166">
        <v>41838</v>
      </c>
      <c r="G3986" s="166">
        <v>41846</v>
      </c>
      <c r="H3986" s="157">
        <v>1</v>
      </c>
    </row>
    <row r="3987" spans="1:8" ht="15" customHeight="1" x14ac:dyDescent="0.25">
      <c r="A3987" s="155" t="s">
        <v>2747</v>
      </c>
      <c r="B3987" s="155" t="s">
        <v>2825</v>
      </c>
      <c r="C3987" s="155" t="s">
        <v>6067</v>
      </c>
      <c r="D3987" s="155">
        <v>5</v>
      </c>
      <c r="E3987" s="155">
        <v>5</v>
      </c>
      <c r="F3987" s="166">
        <v>41838</v>
      </c>
      <c r="G3987" s="166">
        <v>41842</v>
      </c>
      <c r="H3987" s="157">
        <v>1</v>
      </c>
    </row>
    <row r="3988" spans="1:8" ht="15" customHeight="1" x14ac:dyDescent="0.25">
      <c r="A3988" s="155" t="s">
        <v>1667</v>
      </c>
      <c r="B3988" s="155" t="s">
        <v>6068</v>
      </c>
      <c r="C3988" s="155" t="s">
        <v>6069</v>
      </c>
      <c r="D3988" s="155">
        <v>75</v>
      </c>
      <c r="E3988" s="155">
        <v>75</v>
      </c>
      <c r="F3988" s="166">
        <v>41838</v>
      </c>
      <c r="G3988" s="166">
        <v>41841</v>
      </c>
      <c r="H3988" s="157">
        <v>1</v>
      </c>
    </row>
    <row r="3989" spans="1:8" ht="15" customHeight="1" x14ac:dyDescent="0.25">
      <c r="A3989" s="155" t="s">
        <v>1419</v>
      </c>
      <c r="B3989" s="155" t="s">
        <v>626</v>
      </c>
      <c r="C3989" s="155" t="s">
        <v>6070</v>
      </c>
      <c r="D3989" s="155">
        <v>2000</v>
      </c>
      <c r="E3989" s="155">
        <v>2000</v>
      </c>
      <c r="F3989" s="166">
        <v>41838</v>
      </c>
      <c r="G3989" s="166">
        <v>41845</v>
      </c>
      <c r="H3989" s="157">
        <v>1</v>
      </c>
    </row>
    <row r="3990" spans="1:8" ht="15" customHeight="1" x14ac:dyDescent="0.25">
      <c r="A3990" s="155" t="s">
        <v>2769</v>
      </c>
      <c r="B3990" s="155" t="s">
        <v>6027</v>
      </c>
      <c r="C3990" s="155" t="s">
        <v>6028</v>
      </c>
      <c r="D3990" s="155">
        <v>1000</v>
      </c>
      <c r="E3990" s="155">
        <v>286</v>
      </c>
      <c r="F3990" s="166">
        <v>41838</v>
      </c>
      <c r="G3990" s="166">
        <v>41841</v>
      </c>
      <c r="H3990" s="157">
        <v>1</v>
      </c>
    </row>
    <row r="3991" spans="1:8" ht="30" customHeight="1" x14ac:dyDescent="0.25">
      <c r="A3991" s="155" t="s">
        <v>3473</v>
      </c>
      <c r="B3991" s="155" t="s">
        <v>6071</v>
      </c>
      <c r="C3991" s="155" t="s">
        <v>6072</v>
      </c>
      <c r="D3991" s="155">
        <v>25</v>
      </c>
      <c r="E3991" s="155">
        <v>25</v>
      </c>
      <c r="F3991" s="166">
        <v>41841</v>
      </c>
      <c r="G3991" s="166">
        <v>41848</v>
      </c>
      <c r="H3991" s="157">
        <v>1</v>
      </c>
    </row>
    <row r="3992" spans="1:8" ht="15" customHeight="1" x14ac:dyDescent="0.25">
      <c r="A3992" s="155" t="s">
        <v>227</v>
      </c>
      <c r="B3992" s="155" t="s">
        <v>6073</v>
      </c>
      <c r="C3992" s="155" t="s">
        <v>6074</v>
      </c>
      <c r="D3992" s="155">
        <v>50</v>
      </c>
      <c r="E3992" s="155">
        <v>50</v>
      </c>
      <c r="F3992" s="166">
        <v>41841</v>
      </c>
      <c r="G3992" s="166">
        <v>41845</v>
      </c>
      <c r="H3992" s="157">
        <v>1</v>
      </c>
    </row>
    <row r="3993" spans="1:8" ht="15" customHeight="1" x14ac:dyDescent="0.25">
      <c r="A3993" s="155" t="s">
        <v>597</v>
      </c>
      <c r="B3993" s="155" t="s">
        <v>1139</v>
      </c>
      <c r="C3993" s="155" t="s">
        <v>6075</v>
      </c>
      <c r="D3993" s="155">
        <v>250</v>
      </c>
      <c r="E3993" s="155">
        <v>250</v>
      </c>
      <c r="F3993" s="166">
        <v>41841</v>
      </c>
      <c r="G3993" s="166">
        <v>41845</v>
      </c>
      <c r="H3993" s="157">
        <v>1</v>
      </c>
    </row>
    <row r="3994" spans="1:8" ht="15" customHeight="1" x14ac:dyDescent="0.25">
      <c r="A3994" s="155" t="s">
        <v>71</v>
      </c>
      <c r="B3994" s="155" t="s">
        <v>1168</v>
      </c>
      <c r="C3994" s="155" t="s">
        <v>6076</v>
      </c>
      <c r="D3994" s="155">
        <v>10</v>
      </c>
      <c r="E3994" s="155">
        <v>10</v>
      </c>
      <c r="F3994" s="166">
        <v>41841</v>
      </c>
      <c r="G3994" s="166">
        <v>41845</v>
      </c>
      <c r="H3994" s="157">
        <v>1</v>
      </c>
    </row>
    <row r="3995" spans="1:8" ht="15" customHeight="1" x14ac:dyDescent="0.25">
      <c r="A3995" s="155" t="s">
        <v>3714</v>
      </c>
      <c r="B3995" s="155" t="s">
        <v>3715</v>
      </c>
      <c r="C3995" s="155" t="s">
        <v>6077</v>
      </c>
      <c r="D3995" s="155">
        <v>50</v>
      </c>
      <c r="E3995" s="155">
        <v>50</v>
      </c>
      <c r="F3995" s="166">
        <v>41841</v>
      </c>
      <c r="G3995" s="166">
        <v>41850</v>
      </c>
      <c r="H3995" s="157">
        <v>1</v>
      </c>
    </row>
    <row r="3996" spans="1:8" ht="15" customHeight="1" x14ac:dyDescent="0.25">
      <c r="A3996" s="155" t="s">
        <v>71</v>
      </c>
      <c r="B3996" s="155" t="s">
        <v>1550</v>
      </c>
      <c r="C3996" s="155" t="s">
        <v>6078</v>
      </c>
      <c r="D3996" s="155">
        <v>5</v>
      </c>
      <c r="E3996" s="155">
        <v>5</v>
      </c>
      <c r="F3996" s="166">
        <v>41841</v>
      </c>
      <c r="G3996" s="166">
        <v>41850</v>
      </c>
      <c r="H3996" s="157">
        <v>1</v>
      </c>
    </row>
    <row r="3997" spans="1:8" ht="15" customHeight="1" x14ac:dyDescent="0.25">
      <c r="A3997" s="155" t="s">
        <v>520</v>
      </c>
      <c r="B3997" s="155" t="s">
        <v>966</v>
      </c>
      <c r="C3997" s="155" t="s">
        <v>6079</v>
      </c>
      <c r="D3997" s="155">
        <v>250</v>
      </c>
      <c r="E3997" s="155">
        <v>250</v>
      </c>
      <c r="F3997" s="166">
        <v>41841</v>
      </c>
      <c r="G3997" s="166">
        <v>41851</v>
      </c>
      <c r="H3997" s="157">
        <v>1</v>
      </c>
    </row>
    <row r="3998" spans="1:8" ht="15" customHeight="1" x14ac:dyDescent="0.25">
      <c r="A3998" s="155" t="s">
        <v>71</v>
      </c>
      <c r="B3998" s="155" t="s">
        <v>72</v>
      </c>
      <c r="C3998" s="155" t="s">
        <v>6009</v>
      </c>
      <c r="D3998" s="155">
        <v>100</v>
      </c>
      <c r="E3998" s="155">
        <v>40</v>
      </c>
      <c r="F3998" s="166">
        <v>41841</v>
      </c>
      <c r="G3998" s="166">
        <v>41846</v>
      </c>
      <c r="H3998" s="157">
        <v>1</v>
      </c>
    </row>
    <row r="3999" spans="1:8" ht="15" customHeight="1" x14ac:dyDescent="0.25">
      <c r="A3999" s="155" t="s">
        <v>173</v>
      </c>
      <c r="B3999" s="155" t="s">
        <v>174</v>
      </c>
      <c r="C3999" s="155" t="s">
        <v>6080</v>
      </c>
      <c r="D3999" s="155">
        <v>252</v>
      </c>
      <c r="E3999" s="155">
        <v>252</v>
      </c>
      <c r="F3999" s="166">
        <v>41841</v>
      </c>
      <c r="G3999" s="166">
        <v>41845</v>
      </c>
      <c r="H3999" s="157">
        <v>1</v>
      </c>
    </row>
    <row r="4000" spans="1:8" ht="15" customHeight="1" x14ac:dyDescent="0.25">
      <c r="A4000" s="155" t="s">
        <v>71</v>
      </c>
      <c r="B4000" s="155" t="s">
        <v>1530</v>
      </c>
      <c r="C4000" s="155" t="s">
        <v>6081</v>
      </c>
      <c r="D4000" s="155">
        <v>5</v>
      </c>
      <c r="E4000" s="155">
        <v>5</v>
      </c>
      <c r="F4000" s="166">
        <v>41842</v>
      </c>
      <c r="G4000" s="166">
        <v>41856</v>
      </c>
      <c r="H4000" s="157">
        <v>1</v>
      </c>
    </row>
    <row r="4001" spans="1:9" ht="15" customHeight="1" x14ac:dyDescent="0.25">
      <c r="A4001" s="155" t="s">
        <v>230</v>
      </c>
      <c r="B4001" s="155" t="s">
        <v>471</v>
      </c>
      <c r="C4001" s="155" t="s">
        <v>6082</v>
      </c>
      <c r="D4001" s="155">
        <v>150</v>
      </c>
      <c r="E4001" s="155">
        <v>150</v>
      </c>
      <c r="F4001" s="166">
        <v>41842</v>
      </c>
      <c r="G4001" s="166">
        <v>41852</v>
      </c>
      <c r="H4001" s="157">
        <v>1</v>
      </c>
    </row>
    <row r="4002" spans="1:9" ht="15" customHeight="1" x14ac:dyDescent="0.25">
      <c r="A4002" s="155" t="s">
        <v>1983</v>
      </c>
      <c r="B4002" s="155" t="s">
        <v>2614</v>
      </c>
      <c r="C4002" s="155" t="s">
        <v>6083</v>
      </c>
      <c r="D4002" s="155">
        <v>230</v>
      </c>
      <c r="E4002" s="155">
        <v>230</v>
      </c>
      <c r="F4002" s="166">
        <v>41842</v>
      </c>
      <c r="G4002" s="166">
        <v>41843</v>
      </c>
      <c r="H4002" s="157">
        <v>1</v>
      </c>
    </row>
    <row r="4003" spans="1:9" ht="15" customHeight="1" x14ac:dyDescent="0.25">
      <c r="A4003" s="155" t="s">
        <v>71</v>
      </c>
      <c r="B4003" s="155" t="s">
        <v>74</v>
      </c>
      <c r="C4003" s="155" t="s">
        <v>6084</v>
      </c>
      <c r="D4003" s="155">
        <v>25</v>
      </c>
      <c r="E4003" s="155">
        <v>25</v>
      </c>
      <c r="F4003" s="166">
        <v>41842</v>
      </c>
      <c r="G4003" s="166">
        <v>41845</v>
      </c>
      <c r="H4003" s="157">
        <v>1</v>
      </c>
    </row>
    <row r="4004" spans="1:9" ht="15" customHeight="1" x14ac:dyDescent="0.25">
      <c r="A4004" s="155" t="s">
        <v>245</v>
      </c>
      <c r="B4004" s="155" t="s">
        <v>6085</v>
      </c>
      <c r="C4004" s="155" t="s">
        <v>6086</v>
      </c>
      <c r="D4004" s="155">
        <v>100</v>
      </c>
      <c r="E4004" s="155">
        <v>100</v>
      </c>
      <c r="F4004" s="166">
        <v>41842</v>
      </c>
      <c r="G4004" s="166">
        <v>41844</v>
      </c>
      <c r="H4004" s="157">
        <v>1</v>
      </c>
    </row>
    <row r="4005" spans="1:9" ht="15" customHeight="1" x14ac:dyDescent="0.25">
      <c r="A4005" s="155" t="s">
        <v>5827</v>
      </c>
      <c r="B4005" s="155" t="s">
        <v>1696</v>
      </c>
      <c r="C4005" s="155" t="s">
        <v>6087</v>
      </c>
      <c r="D4005" s="155">
        <v>52</v>
      </c>
      <c r="E4005" s="155">
        <v>32</v>
      </c>
      <c r="F4005" s="166">
        <v>41842</v>
      </c>
      <c r="G4005" s="166">
        <v>41850</v>
      </c>
      <c r="H4005" s="157">
        <v>1</v>
      </c>
      <c r="I4005" s="192" t="s">
        <v>6088</v>
      </c>
    </row>
    <row r="4006" spans="1:9" ht="15" customHeight="1" x14ac:dyDescent="0.25">
      <c r="A4006" s="155" t="s">
        <v>5827</v>
      </c>
      <c r="B4006" s="155" t="s">
        <v>6089</v>
      </c>
      <c r="C4006" s="155" t="s">
        <v>6090</v>
      </c>
      <c r="D4006" s="155">
        <v>270</v>
      </c>
      <c r="E4006" s="155">
        <v>189</v>
      </c>
      <c r="F4006" s="166">
        <v>41843</v>
      </c>
      <c r="G4006" s="166">
        <v>41844</v>
      </c>
      <c r="H4006" s="157">
        <v>1</v>
      </c>
      <c r="I4006" s="192" t="s">
        <v>6091</v>
      </c>
    </row>
    <row r="4007" spans="1:9" ht="15" customHeight="1" x14ac:dyDescent="0.25">
      <c r="A4007" s="155" t="s">
        <v>242</v>
      </c>
      <c r="B4007" s="155" t="s">
        <v>1456</v>
      </c>
      <c r="C4007" s="155" t="s">
        <v>6092</v>
      </c>
      <c r="D4007" s="155">
        <v>100</v>
      </c>
      <c r="E4007" s="155">
        <v>100</v>
      </c>
      <c r="F4007" s="166">
        <v>41843</v>
      </c>
      <c r="G4007" s="166">
        <v>41848</v>
      </c>
      <c r="H4007" s="157">
        <v>1</v>
      </c>
    </row>
    <row r="4008" spans="1:9" ht="15" customHeight="1" x14ac:dyDescent="0.25">
      <c r="A4008" s="155" t="s">
        <v>748</v>
      </c>
      <c r="B4008" s="155" t="s">
        <v>823</v>
      </c>
      <c r="C4008" s="155" t="s">
        <v>6093</v>
      </c>
      <c r="D4008" s="155">
        <v>200</v>
      </c>
      <c r="E4008" s="155">
        <v>200</v>
      </c>
      <c r="F4008" s="166">
        <v>41843</v>
      </c>
      <c r="G4008" s="166">
        <v>41849</v>
      </c>
      <c r="H4008" s="157">
        <v>1</v>
      </c>
    </row>
    <row r="4009" spans="1:9" ht="15" customHeight="1" x14ac:dyDescent="0.25">
      <c r="A4009" s="155" t="s">
        <v>71</v>
      </c>
      <c r="B4009" s="155" t="s">
        <v>154</v>
      </c>
      <c r="C4009" s="155" t="s">
        <v>6094</v>
      </c>
      <c r="D4009" s="155">
        <v>5</v>
      </c>
      <c r="E4009" s="155">
        <v>5</v>
      </c>
      <c r="F4009" s="166">
        <v>41843</v>
      </c>
      <c r="G4009" s="166">
        <v>41848</v>
      </c>
      <c r="H4009" s="157">
        <v>1</v>
      </c>
    </row>
    <row r="4010" spans="1:9" ht="15" customHeight="1" x14ac:dyDescent="0.25">
      <c r="A4010" s="155" t="s">
        <v>559</v>
      </c>
      <c r="B4010" s="155" t="s">
        <v>560</v>
      </c>
      <c r="C4010" s="155" t="s">
        <v>6095</v>
      </c>
      <c r="D4010" s="155">
        <v>15000</v>
      </c>
      <c r="E4010" s="155">
        <v>15030</v>
      </c>
      <c r="F4010" s="166">
        <v>41843</v>
      </c>
      <c r="G4010" s="166">
        <v>41851</v>
      </c>
      <c r="H4010" s="157">
        <v>1</v>
      </c>
    </row>
    <row r="4011" spans="1:9" ht="15" customHeight="1" x14ac:dyDescent="0.25">
      <c r="A4011" s="155" t="s">
        <v>2747</v>
      </c>
      <c r="B4011" s="155" t="s">
        <v>6098</v>
      </c>
      <c r="C4011" s="155" t="s">
        <v>6101</v>
      </c>
      <c r="D4011" s="155">
        <v>10</v>
      </c>
      <c r="E4011" s="155">
        <v>10</v>
      </c>
      <c r="F4011" s="166">
        <v>41843</v>
      </c>
      <c r="G4011" s="166">
        <v>41844</v>
      </c>
      <c r="H4011" s="157">
        <v>1</v>
      </c>
    </row>
    <row r="4012" spans="1:9" ht="15" customHeight="1" x14ac:dyDescent="0.25">
      <c r="A4012" s="155" t="s">
        <v>2769</v>
      </c>
      <c r="B4012" s="155" t="s">
        <v>6097</v>
      </c>
      <c r="C4012" s="155" t="s">
        <v>6100</v>
      </c>
      <c r="D4012" s="155">
        <v>10</v>
      </c>
      <c r="E4012" s="155">
        <v>10</v>
      </c>
      <c r="F4012" s="166">
        <v>41843</v>
      </c>
      <c r="G4012" s="166">
        <v>41843</v>
      </c>
      <c r="H4012" s="157">
        <v>1</v>
      </c>
    </row>
    <row r="4013" spans="1:9" ht="15" customHeight="1" x14ac:dyDescent="0.25">
      <c r="A4013" s="155" t="s">
        <v>5569</v>
      </c>
      <c r="B4013" s="155" t="s">
        <v>6096</v>
      </c>
      <c r="C4013" s="155" t="s">
        <v>6099</v>
      </c>
      <c r="D4013" s="155">
        <v>10</v>
      </c>
      <c r="E4013" s="155">
        <v>10</v>
      </c>
      <c r="F4013" s="166">
        <v>41843</v>
      </c>
      <c r="G4013" s="166">
        <v>41844</v>
      </c>
      <c r="H4013" s="157">
        <v>1</v>
      </c>
    </row>
    <row r="4014" spans="1:9" ht="15" customHeight="1" x14ac:dyDescent="0.25">
      <c r="A4014" s="155" t="s">
        <v>520</v>
      </c>
      <c r="B4014" s="155" t="s">
        <v>4574</v>
      </c>
      <c r="C4014" s="155" t="s">
        <v>6102</v>
      </c>
      <c r="D4014" s="155">
        <v>100</v>
      </c>
      <c r="E4014" s="155">
        <v>100</v>
      </c>
      <c r="F4014" s="166">
        <v>41844</v>
      </c>
      <c r="G4014" s="166">
        <v>41852</v>
      </c>
      <c r="H4014" s="157">
        <v>1</v>
      </c>
    </row>
    <row r="4015" spans="1:9" ht="15" customHeight="1" x14ac:dyDescent="0.25">
      <c r="A4015" s="155" t="s">
        <v>71</v>
      </c>
      <c r="B4015" s="155" t="s">
        <v>154</v>
      </c>
      <c r="C4015" s="155" t="s">
        <v>6103</v>
      </c>
      <c r="D4015" s="155">
        <v>13</v>
      </c>
      <c r="E4015" s="155">
        <v>13</v>
      </c>
      <c r="F4015" s="166">
        <v>41844</v>
      </c>
      <c r="G4015" s="166">
        <v>41848</v>
      </c>
      <c r="H4015" s="157">
        <v>1</v>
      </c>
    </row>
    <row r="4016" spans="1:9" ht="15" customHeight="1" x14ac:dyDescent="0.25">
      <c r="A4016" s="155" t="s">
        <v>42</v>
      </c>
      <c r="B4016" s="155" t="s">
        <v>4816</v>
      </c>
      <c r="C4016" s="155" t="s">
        <v>6104</v>
      </c>
      <c r="D4016" s="155">
        <v>300</v>
      </c>
      <c r="E4016" s="155">
        <v>300</v>
      </c>
      <c r="F4016" s="166">
        <v>41844</v>
      </c>
      <c r="G4016" s="166">
        <v>41848</v>
      </c>
      <c r="H4016" s="157">
        <v>1</v>
      </c>
    </row>
    <row r="4017" spans="1:9" ht="15" customHeight="1" x14ac:dyDescent="0.25">
      <c r="A4017" s="155" t="s">
        <v>1554</v>
      </c>
      <c r="B4017" s="155" t="s">
        <v>1204</v>
      </c>
      <c r="C4017" s="155" t="s">
        <v>6105</v>
      </c>
      <c r="D4017" s="155">
        <v>1</v>
      </c>
      <c r="E4017" s="155">
        <v>1</v>
      </c>
      <c r="F4017" s="166">
        <v>41844</v>
      </c>
      <c r="G4017" s="166">
        <v>41851</v>
      </c>
      <c r="H4017" s="157">
        <v>1</v>
      </c>
    </row>
    <row r="4018" spans="1:9" ht="15" customHeight="1" x14ac:dyDescent="0.25">
      <c r="A4018" s="155" t="s">
        <v>4735</v>
      </c>
      <c r="B4018" s="155" t="s">
        <v>6106</v>
      </c>
      <c r="C4018" s="155" t="s">
        <v>6107</v>
      </c>
      <c r="D4018" s="155">
        <v>20</v>
      </c>
      <c r="E4018" s="155">
        <v>20</v>
      </c>
      <c r="F4018" s="166">
        <v>41844</v>
      </c>
      <c r="G4018" s="166">
        <v>41844</v>
      </c>
      <c r="H4018" s="157">
        <v>1</v>
      </c>
      <c r="I4018" s="192" t="s">
        <v>6108</v>
      </c>
    </row>
    <row r="4019" spans="1:9" ht="15" customHeight="1" x14ac:dyDescent="0.25">
      <c r="A4019" s="155" t="s">
        <v>4735</v>
      </c>
      <c r="B4019" s="155" t="s">
        <v>6109</v>
      </c>
      <c r="C4019" s="155" t="s">
        <v>161</v>
      </c>
      <c r="D4019" s="155">
        <v>20</v>
      </c>
      <c r="E4019" s="155">
        <v>20</v>
      </c>
      <c r="F4019" s="166">
        <v>41844</v>
      </c>
      <c r="G4019" s="166">
        <v>41844</v>
      </c>
      <c r="H4019" s="157">
        <v>1</v>
      </c>
      <c r="I4019" s="192" t="s">
        <v>6108</v>
      </c>
    </row>
    <row r="4020" spans="1:9" ht="15" customHeight="1" x14ac:dyDescent="0.25">
      <c r="A4020" s="155" t="s">
        <v>71</v>
      </c>
      <c r="B4020" s="155" t="s">
        <v>2730</v>
      </c>
      <c r="C4020" s="155" t="s">
        <v>6110</v>
      </c>
      <c r="D4020" s="155">
        <v>12</v>
      </c>
      <c r="E4020" s="155">
        <v>12</v>
      </c>
      <c r="F4020" s="166">
        <v>41845</v>
      </c>
      <c r="G4020" s="166">
        <v>41851</v>
      </c>
      <c r="H4020" s="157">
        <v>1</v>
      </c>
    </row>
    <row r="4021" spans="1:9" ht="15" customHeight="1" x14ac:dyDescent="0.25">
      <c r="A4021" s="155" t="s">
        <v>71</v>
      </c>
      <c r="B4021" s="155" t="s">
        <v>583</v>
      </c>
      <c r="C4021" s="155" t="s">
        <v>364</v>
      </c>
      <c r="D4021" s="155">
        <v>5</v>
      </c>
      <c r="E4021" s="155">
        <v>5</v>
      </c>
      <c r="F4021" s="166">
        <v>41845</v>
      </c>
      <c r="G4021" s="166">
        <v>41852</v>
      </c>
      <c r="H4021" s="157">
        <v>1</v>
      </c>
    </row>
    <row r="4022" spans="1:9" ht="15" customHeight="1" x14ac:dyDescent="0.25">
      <c r="A4022" s="155" t="s">
        <v>2714</v>
      </c>
      <c r="B4022" s="155" t="s">
        <v>6112</v>
      </c>
      <c r="C4022" s="155" t="s">
        <v>6113</v>
      </c>
      <c r="D4022" s="155">
        <v>1000</v>
      </c>
      <c r="E4022" s="155">
        <v>500</v>
      </c>
      <c r="F4022" s="166">
        <v>41845</v>
      </c>
      <c r="G4022" s="166">
        <v>41828</v>
      </c>
      <c r="H4022" s="157">
        <v>1</v>
      </c>
      <c r="I4022" s="192" t="s">
        <v>6114</v>
      </c>
    </row>
    <row r="4023" spans="1:9" ht="15" customHeight="1" x14ac:dyDescent="0.25">
      <c r="A4023" s="155" t="s">
        <v>3285</v>
      </c>
      <c r="B4023" s="155" t="s">
        <v>1236</v>
      </c>
      <c r="C4023" s="155" t="s">
        <v>6115</v>
      </c>
      <c r="D4023" s="155">
        <v>100</v>
      </c>
      <c r="E4023" s="155">
        <v>100</v>
      </c>
      <c r="F4023" s="166">
        <v>41848</v>
      </c>
      <c r="G4023" s="166">
        <v>41852</v>
      </c>
      <c r="H4023" s="157">
        <v>1</v>
      </c>
    </row>
    <row r="4024" spans="1:9" ht="15" customHeight="1" x14ac:dyDescent="0.25">
      <c r="A4024" s="155" t="s">
        <v>3285</v>
      </c>
      <c r="B4024" s="155" t="s">
        <v>1238</v>
      </c>
      <c r="C4024" s="155" t="s">
        <v>364</v>
      </c>
      <c r="D4024" s="155">
        <v>100</v>
      </c>
      <c r="E4024" s="155">
        <v>100</v>
      </c>
      <c r="F4024" s="166">
        <v>41848</v>
      </c>
      <c r="G4024" s="166">
        <v>41852</v>
      </c>
      <c r="H4024" s="157">
        <v>1</v>
      </c>
    </row>
    <row r="4025" spans="1:9" ht="15" customHeight="1" x14ac:dyDescent="0.25">
      <c r="A4025" s="155" t="s">
        <v>71</v>
      </c>
      <c r="B4025" s="155" t="s">
        <v>1550</v>
      </c>
      <c r="C4025" s="155" t="s">
        <v>6116</v>
      </c>
      <c r="D4025" s="155">
        <v>5</v>
      </c>
      <c r="E4025" s="155">
        <v>5</v>
      </c>
      <c r="F4025" s="166">
        <v>41848</v>
      </c>
      <c r="G4025" s="166">
        <v>41856</v>
      </c>
      <c r="H4025" s="157">
        <v>1</v>
      </c>
    </row>
    <row r="4026" spans="1:9" ht="15" customHeight="1" x14ac:dyDescent="0.25">
      <c r="A4026" s="155" t="s">
        <v>719</v>
      </c>
      <c r="B4026" s="155" t="s">
        <v>807</v>
      </c>
      <c r="C4026" s="155" t="s">
        <v>6117</v>
      </c>
      <c r="D4026" s="155">
        <v>250</v>
      </c>
      <c r="E4026" s="155">
        <v>250</v>
      </c>
      <c r="F4026" s="166">
        <v>41848</v>
      </c>
      <c r="G4026" s="166">
        <v>41855</v>
      </c>
      <c r="H4026" s="157">
        <v>1</v>
      </c>
    </row>
    <row r="4027" spans="1:9" ht="15" customHeight="1" x14ac:dyDescent="0.25">
      <c r="A4027" s="155" t="s">
        <v>327</v>
      </c>
      <c r="B4027" s="155" t="s">
        <v>479</v>
      </c>
      <c r="C4027" s="155" t="s">
        <v>6118</v>
      </c>
      <c r="D4027" s="155">
        <v>250</v>
      </c>
      <c r="E4027" s="155">
        <v>250</v>
      </c>
      <c r="F4027" s="166">
        <v>41848</v>
      </c>
      <c r="G4027" s="166">
        <v>41849</v>
      </c>
      <c r="H4027" s="157">
        <v>1</v>
      </c>
    </row>
    <row r="4028" spans="1:9" ht="15" customHeight="1" x14ac:dyDescent="0.25">
      <c r="A4028" s="155" t="s">
        <v>29</v>
      </c>
      <c r="B4028" s="155" t="s">
        <v>2115</v>
      </c>
      <c r="C4028" s="155" t="s">
        <v>6119</v>
      </c>
      <c r="D4028" s="155">
        <v>20</v>
      </c>
      <c r="E4028" s="155">
        <v>22</v>
      </c>
      <c r="F4028" s="166">
        <v>41848</v>
      </c>
      <c r="G4028" s="166">
        <v>41852</v>
      </c>
      <c r="H4028" s="157">
        <v>1</v>
      </c>
    </row>
    <row r="4029" spans="1:9" ht="15" customHeight="1" x14ac:dyDescent="0.25">
      <c r="A4029" s="155" t="s">
        <v>46</v>
      </c>
      <c r="B4029" s="155" t="s">
        <v>6120</v>
      </c>
      <c r="C4029" s="155" t="s">
        <v>6121</v>
      </c>
      <c r="D4029" s="155">
        <v>25</v>
      </c>
      <c r="E4029" s="155">
        <v>25</v>
      </c>
      <c r="F4029" s="166">
        <v>41848</v>
      </c>
      <c r="G4029" s="166">
        <v>41852</v>
      </c>
      <c r="H4029" s="157">
        <v>1</v>
      </c>
    </row>
    <row r="4030" spans="1:9" ht="15" customHeight="1" x14ac:dyDescent="0.25">
      <c r="A4030" s="155" t="s">
        <v>5827</v>
      </c>
      <c r="B4030" s="155" t="s">
        <v>6122</v>
      </c>
      <c r="C4030" s="155" t="s">
        <v>6123</v>
      </c>
      <c r="D4030" s="155">
        <v>38</v>
      </c>
      <c r="E4030" s="155">
        <v>38</v>
      </c>
      <c r="F4030" s="166">
        <v>41848</v>
      </c>
      <c r="G4030" s="166">
        <v>41849</v>
      </c>
      <c r="H4030" s="157">
        <v>1</v>
      </c>
    </row>
    <row r="4031" spans="1:9" ht="15" customHeight="1" x14ac:dyDescent="0.25">
      <c r="A4031" s="155" t="s">
        <v>7058</v>
      </c>
      <c r="B4031" s="155" t="s">
        <v>264</v>
      </c>
      <c r="C4031" s="155" t="s">
        <v>6124</v>
      </c>
      <c r="D4031" s="155">
        <v>200</v>
      </c>
      <c r="E4031" s="155">
        <v>200</v>
      </c>
      <c r="F4031" s="166">
        <v>41848</v>
      </c>
      <c r="G4031" s="166" t="s">
        <v>829</v>
      </c>
      <c r="H4031" s="157">
        <v>1</v>
      </c>
    </row>
    <row r="4032" spans="1:9" ht="15" customHeight="1" x14ac:dyDescent="0.25">
      <c r="A4032" s="155" t="s">
        <v>145</v>
      </c>
      <c r="B4032" s="155" t="s">
        <v>2442</v>
      </c>
      <c r="C4032" s="155" t="s">
        <v>6125</v>
      </c>
      <c r="D4032" s="155">
        <v>10</v>
      </c>
      <c r="E4032" s="155">
        <v>10</v>
      </c>
      <c r="F4032" s="166">
        <v>41848</v>
      </c>
      <c r="G4032" s="166">
        <v>41851</v>
      </c>
      <c r="H4032" s="157">
        <v>1</v>
      </c>
      <c r="I4032" s="192" t="s">
        <v>6128</v>
      </c>
    </row>
    <row r="4033" spans="1:8" ht="15" customHeight="1" x14ac:dyDescent="0.25">
      <c r="A4033" s="155" t="s">
        <v>49</v>
      </c>
      <c r="B4033" s="155" t="s">
        <v>6126</v>
      </c>
      <c r="C4033" s="155" t="s">
        <v>6127</v>
      </c>
      <c r="D4033" s="155">
        <v>10</v>
      </c>
      <c r="E4033" s="155">
        <v>10</v>
      </c>
      <c r="F4033" s="166">
        <v>41848</v>
      </c>
      <c r="G4033" s="166">
        <v>41851</v>
      </c>
      <c r="H4033" s="157">
        <v>1</v>
      </c>
    </row>
    <row r="4034" spans="1:8" ht="15" customHeight="1" x14ac:dyDescent="0.25">
      <c r="A4034" s="155" t="s">
        <v>2769</v>
      </c>
      <c r="B4034" s="155" t="s">
        <v>6129</v>
      </c>
      <c r="C4034" s="155" t="s">
        <v>6131</v>
      </c>
      <c r="D4034" s="155">
        <v>10</v>
      </c>
      <c r="E4034" s="155">
        <v>10</v>
      </c>
      <c r="F4034" s="166">
        <v>41849</v>
      </c>
      <c r="G4034" s="166">
        <v>41852</v>
      </c>
      <c r="H4034" s="157">
        <v>1</v>
      </c>
    </row>
    <row r="4035" spans="1:8" ht="15" customHeight="1" x14ac:dyDescent="0.25">
      <c r="A4035" s="155" t="s">
        <v>2769</v>
      </c>
      <c r="B4035" s="155" t="s">
        <v>6130</v>
      </c>
      <c r="C4035" s="155" t="s">
        <v>364</v>
      </c>
      <c r="D4035" s="155">
        <v>10</v>
      </c>
      <c r="E4035" s="155">
        <v>10</v>
      </c>
      <c r="F4035" s="166">
        <v>41849</v>
      </c>
      <c r="G4035" s="166">
        <v>41852</v>
      </c>
      <c r="H4035" s="157">
        <v>1</v>
      </c>
    </row>
    <row r="4036" spans="1:8" ht="15" customHeight="1" x14ac:dyDescent="0.25">
      <c r="A4036" s="155" t="s">
        <v>2769</v>
      </c>
      <c r="B4036" s="155" t="s">
        <v>5795</v>
      </c>
      <c r="C4036" s="155" t="s">
        <v>6132</v>
      </c>
      <c r="D4036" s="155">
        <v>504</v>
      </c>
      <c r="E4036" s="155">
        <v>504</v>
      </c>
      <c r="F4036" s="166">
        <v>41849</v>
      </c>
      <c r="G4036" s="166">
        <v>41852</v>
      </c>
      <c r="H4036" s="157">
        <v>1</v>
      </c>
    </row>
    <row r="4037" spans="1:8" ht="15" customHeight="1" x14ac:dyDescent="0.25">
      <c r="A4037" s="155" t="s">
        <v>71</v>
      </c>
      <c r="B4037" s="155" t="s">
        <v>1550</v>
      </c>
      <c r="C4037" s="155" t="s">
        <v>6133</v>
      </c>
      <c r="D4037" s="155">
        <v>5</v>
      </c>
      <c r="E4037" s="155">
        <v>5</v>
      </c>
      <c r="F4037" s="166">
        <v>41849</v>
      </c>
      <c r="G4037" s="166">
        <v>41857</v>
      </c>
      <c r="H4037" s="157">
        <v>1</v>
      </c>
    </row>
    <row r="4038" spans="1:8" ht="15" customHeight="1" x14ac:dyDescent="0.25">
      <c r="A4038" s="155" t="s">
        <v>6134</v>
      </c>
      <c r="B4038" s="155" t="s">
        <v>6135</v>
      </c>
      <c r="C4038" s="155" t="s">
        <v>6136</v>
      </c>
      <c r="D4038" s="155">
        <v>60</v>
      </c>
      <c r="E4038" s="155">
        <v>60</v>
      </c>
      <c r="F4038" s="166">
        <v>41849</v>
      </c>
      <c r="G4038" s="166">
        <v>41855</v>
      </c>
      <c r="H4038" s="157">
        <v>1</v>
      </c>
    </row>
    <row r="4039" spans="1:8" ht="15" customHeight="1" x14ac:dyDescent="0.25">
      <c r="A4039" s="155" t="s">
        <v>638</v>
      </c>
      <c r="B4039" s="155" t="s">
        <v>639</v>
      </c>
      <c r="C4039" s="155" t="s">
        <v>6137</v>
      </c>
      <c r="D4039" s="155">
        <v>1300</v>
      </c>
      <c r="E4039" s="155">
        <v>1300</v>
      </c>
      <c r="F4039" s="166">
        <v>41849</v>
      </c>
      <c r="G4039" s="166">
        <v>41856</v>
      </c>
      <c r="H4039" s="157">
        <v>1</v>
      </c>
    </row>
    <row r="4040" spans="1:8" ht="15" customHeight="1" x14ac:dyDescent="0.25">
      <c r="A4040" s="155" t="s">
        <v>1983</v>
      </c>
      <c r="B4040" s="155" t="s">
        <v>6138</v>
      </c>
      <c r="C4040" s="155" t="s">
        <v>6139</v>
      </c>
      <c r="D4040" s="155">
        <v>5</v>
      </c>
      <c r="E4040" s="155">
        <v>5</v>
      </c>
      <c r="F4040" s="166">
        <v>41849</v>
      </c>
      <c r="G4040" s="166">
        <v>41858</v>
      </c>
      <c r="H4040" s="157">
        <v>1</v>
      </c>
    </row>
    <row r="4041" spans="1:8" ht="15" customHeight="1" x14ac:dyDescent="0.25">
      <c r="A4041" s="155" t="s">
        <v>71</v>
      </c>
      <c r="B4041" s="155" t="s">
        <v>167</v>
      </c>
      <c r="C4041" s="155" t="s">
        <v>6141</v>
      </c>
      <c r="D4041" s="155">
        <v>7</v>
      </c>
      <c r="E4041" s="155">
        <v>7</v>
      </c>
      <c r="F4041" s="166">
        <v>41850</v>
      </c>
      <c r="G4041" s="166">
        <v>41862</v>
      </c>
      <c r="H4041" s="157">
        <v>1</v>
      </c>
    </row>
    <row r="4042" spans="1:8" ht="15" customHeight="1" x14ac:dyDescent="0.25">
      <c r="A4042" s="155" t="s">
        <v>71</v>
      </c>
      <c r="B4042" s="155" t="s">
        <v>167</v>
      </c>
      <c r="C4042" s="155" t="s">
        <v>6142</v>
      </c>
      <c r="D4042" s="155">
        <v>10</v>
      </c>
      <c r="E4042" s="155">
        <v>10</v>
      </c>
      <c r="F4042" s="166">
        <v>41850</v>
      </c>
      <c r="G4042" s="166">
        <v>41859</v>
      </c>
      <c r="H4042" s="157">
        <v>1</v>
      </c>
    </row>
    <row r="4043" spans="1:8" ht="15" customHeight="1" x14ac:dyDescent="0.25">
      <c r="A4043" s="155" t="s">
        <v>71</v>
      </c>
      <c r="B4043" s="155" t="s">
        <v>154</v>
      </c>
      <c r="C4043" s="155" t="s">
        <v>6143</v>
      </c>
      <c r="D4043" s="155">
        <v>7</v>
      </c>
      <c r="E4043" s="155">
        <v>7</v>
      </c>
      <c r="F4043" s="166">
        <v>41850</v>
      </c>
      <c r="G4043" s="166">
        <v>41859</v>
      </c>
      <c r="H4043" s="157">
        <v>1</v>
      </c>
    </row>
    <row r="4044" spans="1:8" ht="15" customHeight="1" x14ac:dyDescent="0.25">
      <c r="A4044" s="155" t="s">
        <v>71</v>
      </c>
      <c r="B4044" s="155" t="s">
        <v>154</v>
      </c>
      <c r="C4044" s="155" t="s">
        <v>6144</v>
      </c>
      <c r="D4044" s="155">
        <v>5</v>
      </c>
      <c r="E4044" s="155">
        <v>5</v>
      </c>
      <c r="F4044" s="166">
        <v>41850</v>
      </c>
      <c r="G4044" s="166">
        <v>41859</v>
      </c>
      <c r="H4044" s="157">
        <v>1</v>
      </c>
    </row>
    <row r="4045" spans="1:8" ht="15" customHeight="1" x14ac:dyDescent="0.25">
      <c r="A4045" s="155" t="s">
        <v>71</v>
      </c>
      <c r="B4045" s="155" t="s">
        <v>583</v>
      </c>
      <c r="C4045" s="155" t="s">
        <v>6145</v>
      </c>
      <c r="D4045" s="155">
        <v>9</v>
      </c>
      <c r="E4045" s="155">
        <v>9</v>
      </c>
      <c r="F4045" s="166">
        <v>41850</v>
      </c>
      <c r="G4045" s="166">
        <v>41859</v>
      </c>
      <c r="H4045" s="157">
        <v>1</v>
      </c>
    </row>
    <row r="4046" spans="1:8" ht="15" customHeight="1" x14ac:dyDescent="0.25">
      <c r="A4046" s="155" t="s">
        <v>71</v>
      </c>
      <c r="B4046" s="155" t="s">
        <v>1550</v>
      </c>
      <c r="C4046" s="155" t="s">
        <v>6146</v>
      </c>
      <c r="D4046" s="155">
        <v>10</v>
      </c>
      <c r="E4046" s="155">
        <v>10</v>
      </c>
      <c r="F4046" s="166">
        <v>41850</v>
      </c>
      <c r="G4046" s="166">
        <v>41857</v>
      </c>
      <c r="H4046" s="157">
        <v>1</v>
      </c>
    </row>
    <row r="4047" spans="1:8" ht="15" customHeight="1" x14ac:dyDescent="0.25">
      <c r="A4047" s="155" t="s">
        <v>634</v>
      </c>
      <c r="B4047" s="155" t="s">
        <v>4147</v>
      </c>
      <c r="C4047" s="155" t="s">
        <v>6147</v>
      </c>
      <c r="D4047" s="155">
        <v>20</v>
      </c>
      <c r="E4047" s="155">
        <v>20</v>
      </c>
      <c r="F4047" s="166">
        <v>41850</v>
      </c>
      <c r="G4047" s="166">
        <v>41855</v>
      </c>
      <c r="H4047" s="157">
        <v>1</v>
      </c>
    </row>
    <row r="4048" spans="1:8" ht="15" customHeight="1" x14ac:dyDescent="0.25">
      <c r="A4048" s="155" t="s">
        <v>820</v>
      </c>
      <c r="B4048" s="155" t="s">
        <v>4430</v>
      </c>
      <c r="C4048" s="155" t="s">
        <v>6148</v>
      </c>
      <c r="D4048" s="155">
        <v>144</v>
      </c>
      <c r="E4048" s="155">
        <v>144</v>
      </c>
      <c r="F4048" s="166">
        <v>41850</v>
      </c>
      <c r="G4048" s="166">
        <v>41859</v>
      </c>
      <c r="H4048" s="157">
        <v>1</v>
      </c>
    </row>
    <row r="4049" spans="1:9" ht="15" customHeight="1" x14ac:dyDescent="0.25">
      <c r="A4049" s="155" t="s">
        <v>820</v>
      </c>
      <c r="B4049" s="155" t="s">
        <v>99</v>
      </c>
      <c r="C4049" s="155" t="s">
        <v>6149</v>
      </c>
      <c r="D4049" s="155">
        <v>200</v>
      </c>
      <c r="E4049" s="155">
        <v>200</v>
      </c>
      <c r="F4049" s="166">
        <v>41850</v>
      </c>
      <c r="G4049" s="166">
        <v>41859</v>
      </c>
      <c r="H4049" s="157">
        <v>1</v>
      </c>
    </row>
    <row r="4050" spans="1:9" ht="15" customHeight="1" x14ac:dyDescent="0.25">
      <c r="A4050" s="155" t="s">
        <v>820</v>
      </c>
      <c r="B4050" s="155" t="s">
        <v>181</v>
      </c>
      <c r="C4050" s="155" t="s">
        <v>32</v>
      </c>
      <c r="D4050" s="155">
        <v>200</v>
      </c>
      <c r="E4050" s="155">
        <v>200</v>
      </c>
      <c r="F4050" s="166">
        <v>41850</v>
      </c>
      <c r="G4050" s="166">
        <v>41859</v>
      </c>
      <c r="H4050" s="157">
        <v>1</v>
      </c>
    </row>
    <row r="4051" spans="1:9" ht="15" customHeight="1" x14ac:dyDescent="0.25">
      <c r="A4051" s="155" t="s">
        <v>820</v>
      </c>
      <c r="B4051" s="155" t="s">
        <v>439</v>
      </c>
      <c r="C4051" s="155" t="s">
        <v>166</v>
      </c>
      <c r="D4051" s="155">
        <v>200</v>
      </c>
      <c r="E4051" s="155">
        <v>200</v>
      </c>
      <c r="F4051" s="166">
        <v>41850</v>
      </c>
      <c r="G4051" s="166">
        <v>41859</v>
      </c>
      <c r="H4051" s="157">
        <v>1</v>
      </c>
    </row>
    <row r="4052" spans="1:9" ht="15" customHeight="1" x14ac:dyDescent="0.25">
      <c r="A4052" s="155" t="s">
        <v>115</v>
      </c>
      <c r="B4052" s="155" t="s">
        <v>1432</v>
      </c>
      <c r="C4052" s="155" t="s">
        <v>6150</v>
      </c>
      <c r="D4052" s="155">
        <v>7</v>
      </c>
      <c r="E4052" s="155">
        <v>7</v>
      </c>
      <c r="F4052" s="166">
        <v>41850</v>
      </c>
      <c r="G4052" s="166">
        <v>41857</v>
      </c>
      <c r="H4052" s="157">
        <v>1</v>
      </c>
    </row>
    <row r="4053" spans="1:9" ht="15" customHeight="1" x14ac:dyDescent="0.25">
      <c r="A4053" s="155" t="s">
        <v>115</v>
      </c>
      <c r="B4053" s="155" t="s">
        <v>935</v>
      </c>
      <c r="C4053" s="155" t="s">
        <v>166</v>
      </c>
      <c r="D4053" s="155">
        <v>7</v>
      </c>
      <c r="E4053" s="155">
        <v>7</v>
      </c>
      <c r="F4053" s="166">
        <v>41850</v>
      </c>
      <c r="G4053" s="166">
        <v>41857</v>
      </c>
      <c r="H4053" s="157">
        <v>1</v>
      </c>
    </row>
    <row r="4054" spans="1:9" ht="15" customHeight="1" x14ac:dyDescent="0.25">
      <c r="A4054" s="155" t="s">
        <v>509</v>
      </c>
      <c r="B4054" s="155" t="s">
        <v>5121</v>
      </c>
      <c r="C4054" s="155" t="s">
        <v>6151</v>
      </c>
      <c r="D4054" s="155">
        <v>170</v>
      </c>
      <c r="E4054" s="155">
        <v>49</v>
      </c>
      <c r="F4054" s="166">
        <v>41850</v>
      </c>
      <c r="G4054" s="166">
        <v>41818</v>
      </c>
      <c r="H4054" s="157">
        <v>0</v>
      </c>
      <c r="I4054" s="192" t="s">
        <v>6208</v>
      </c>
    </row>
    <row r="4055" spans="1:9" ht="15" customHeight="1" x14ac:dyDescent="0.25">
      <c r="A4055" s="155" t="s">
        <v>1554</v>
      </c>
      <c r="B4055" s="155" t="s">
        <v>272</v>
      </c>
      <c r="C4055" s="155" t="s">
        <v>6156</v>
      </c>
      <c r="D4055" s="155">
        <v>2</v>
      </c>
      <c r="E4055" s="155">
        <v>2</v>
      </c>
      <c r="F4055" s="166">
        <v>41850</v>
      </c>
      <c r="G4055" s="166">
        <v>41865</v>
      </c>
      <c r="H4055" s="157">
        <v>1</v>
      </c>
    </row>
    <row r="4056" spans="1:9" ht="15" customHeight="1" x14ac:dyDescent="0.25">
      <c r="A4056" s="155" t="s">
        <v>520</v>
      </c>
      <c r="B4056" s="155" t="s">
        <v>1267</v>
      </c>
      <c r="C4056" s="155" t="s">
        <v>6157</v>
      </c>
      <c r="D4056" s="155">
        <v>500</v>
      </c>
      <c r="E4056" s="155">
        <v>500</v>
      </c>
      <c r="F4056" s="166">
        <v>41850</v>
      </c>
      <c r="G4056" s="166" t="s">
        <v>829</v>
      </c>
      <c r="H4056" s="157">
        <v>1</v>
      </c>
    </row>
    <row r="4057" spans="1:9" ht="15" customHeight="1" x14ac:dyDescent="0.25">
      <c r="A4057" s="155" t="s">
        <v>5803</v>
      </c>
      <c r="B4057" s="155" t="s">
        <v>6158</v>
      </c>
      <c r="C4057" s="155" t="s">
        <v>5804</v>
      </c>
      <c r="D4057" s="155">
        <v>1000</v>
      </c>
      <c r="E4057" s="155">
        <v>995</v>
      </c>
      <c r="F4057" s="166">
        <v>41850</v>
      </c>
      <c r="G4057" s="166">
        <v>41854</v>
      </c>
      <c r="H4057" s="157">
        <v>1</v>
      </c>
    </row>
    <row r="4058" spans="1:9" ht="15" customHeight="1" x14ac:dyDescent="0.25">
      <c r="A4058" s="155" t="s">
        <v>5569</v>
      </c>
      <c r="B4058" s="155" t="s">
        <v>6159</v>
      </c>
      <c r="C4058" s="155" t="s">
        <v>6160</v>
      </c>
      <c r="D4058" s="155">
        <v>10</v>
      </c>
      <c r="E4058" s="155">
        <v>10</v>
      </c>
      <c r="F4058" s="166">
        <v>41850</v>
      </c>
      <c r="G4058" s="166">
        <v>41850</v>
      </c>
      <c r="H4058" s="157">
        <v>1</v>
      </c>
    </row>
    <row r="4059" spans="1:9" ht="15" customHeight="1" x14ac:dyDescent="0.25">
      <c r="A4059" s="155" t="s">
        <v>5827</v>
      </c>
      <c r="B4059" s="155" t="s">
        <v>1696</v>
      </c>
      <c r="C4059" s="155" t="s">
        <v>6087</v>
      </c>
      <c r="D4059" s="155">
        <v>52</v>
      </c>
      <c r="E4059" s="155">
        <v>17</v>
      </c>
      <c r="F4059" s="166">
        <v>41851</v>
      </c>
      <c r="G4059" s="166">
        <v>41852</v>
      </c>
      <c r="H4059" s="157">
        <v>1</v>
      </c>
    </row>
    <row r="4060" spans="1:9" ht="15" customHeight="1" x14ac:dyDescent="0.25">
      <c r="A4060" s="155" t="s">
        <v>4499</v>
      </c>
      <c r="B4060" s="155" t="s">
        <v>6161</v>
      </c>
      <c r="C4060" s="155" t="s">
        <v>6162</v>
      </c>
      <c r="D4060" s="155">
        <v>1</v>
      </c>
      <c r="E4060" s="155">
        <v>1</v>
      </c>
      <c r="F4060" s="166">
        <v>41852</v>
      </c>
      <c r="G4060" s="166">
        <v>41855</v>
      </c>
      <c r="H4060" s="157">
        <v>1</v>
      </c>
    </row>
    <row r="4061" spans="1:9" ht="15" customHeight="1" x14ac:dyDescent="0.25">
      <c r="A4061" s="155" t="s">
        <v>509</v>
      </c>
      <c r="B4061" s="155" t="s">
        <v>6169</v>
      </c>
      <c r="C4061" s="155" t="s">
        <v>6163</v>
      </c>
      <c r="D4061" s="155">
        <v>2</v>
      </c>
      <c r="E4061" s="155">
        <v>2</v>
      </c>
      <c r="F4061" s="166">
        <v>41852</v>
      </c>
      <c r="G4061" s="166">
        <v>41856</v>
      </c>
      <c r="H4061" s="157">
        <v>1</v>
      </c>
    </row>
    <row r="4062" spans="1:9" ht="15" customHeight="1" x14ac:dyDescent="0.25">
      <c r="A4062" s="155" t="s">
        <v>509</v>
      </c>
      <c r="B4062" s="155" t="s">
        <v>6168</v>
      </c>
      <c r="C4062" s="155" t="s">
        <v>364</v>
      </c>
      <c r="D4062" s="155">
        <v>2</v>
      </c>
      <c r="E4062" s="155">
        <v>2</v>
      </c>
      <c r="F4062" s="166">
        <v>41852</v>
      </c>
      <c r="G4062" s="166">
        <v>41764</v>
      </c>
      <c r="H4062" s="157">
        <v>1</v>
      </c>
    </row>
    <row r="4063" spans="1:9" ht="15" customHeight="1" x14ac:dyDescent="0.25">
      <c r="A4063" s="155" t="s">
        <v>509</v>
      </c>
      <c r="B4063" s="155" t="s">
        <v>6167</v>
      </c>
      <c r="C4063" s="155" t="s">
        <v>161</v>
      </c>
      <c r="D4063" s="155">
        <v>2</v>
      </c>
      <c r="E4063" s="155">
        <v>2</v>
      </c>
      <c r="F4063" s="166">
        <v>41852</v>
      </c>
      <c r="G4063" s="166">
        <v>41856</v>
      </c>
      <c r="H4063" s="157">
        <v>1</v>
      </c>
    </row>
    <row r="4064" spans="1:9" ht="15" customHeight="1" x14ac:dyDescent="0.25">
      <c r="A4064" s="155" t="s">
        <v>509</v>
      </c>
      <c r="B4064" s="155" t="s">
        <v>6166</v>
      </c>
      <c r="C4064" s="155" t="s">
        <v>316</v>
      </c>
      <c r="D4064" s="155">
        <v>2</v>
      </c>
      <c r="E4064" s="155">
        <v>2</v>
      </c>
      <c r="F4064" s="166">
        <v>41852</v>
      </c>
      <c r="G4064" s="166">
        <v>41856</v>
      </c>
      <c r="H4064" s="157">
        <v>1</v>
      </c>
    </row>
    <row r="4065" spans="1:8" ht="15" customHeight="1" x14ac:dyDescent="0.25">
      <c r="A4065" s="155" t="s">
        <v>509</v>
      </c>
      <c r="B4065" s="155" t="s">
        <v>6165</v>
      </c>
      <c r="C4065" s="155" t="s">
        <v>32</v>
      </c>
      <c r="D4065" s="155">
        <v>2</v>
      </c>
      <c r="E4065" s="155">
        <v>2</v>
      </c>
      <c r="F4065" s="166">
        <v>41852</v>
      </c>
      <c r="G4065" s="166">
        <v>41856</v>
      </c>
      <c r="H4065" s="157">
        <v>1</v>
      </c>
    </row>
    <row r="4066" spans="1:8" ht="15" customHeight="1" x14ac:dyDescent="0.25">
      <c r="A4066" s="155" t="s">
        <v>509</v>
      </c>
      <c r="B4066" s="155" t="s">
        <v>6164</v>
      </c>
      <c r="C4066" s="155" t="s">
        <v>166</v>
      </c>
      <c r="D4066" s="155">
        <v>2</v>
      </c>
      <c r="E4066" s="155">
        <v>2</v>
      </c>
      <c r="F4066" s="166">
        <v>41852</v>
      </c>
      <c r="G4066" s="166">
        <v>41856</v>
      </c>
      <c r="H4066" s="157">
        <v>1</v>
      </c>
    </row>
    <row r="4067" spans="1:8" ht="15" customHeight="1" x14ac:dyDescent="0.25">
      <c r="A4067" s="155" t="s">
        <v>559</v>
      </c>
      <c r="B4067" s="155" t="s">
        <v>6173</v>
      </c>
      <c r="C4067" s="155" t="s">
        <v>6174</v>
      </c>
      <c r="D4067" s="155">
        <v>100</v>
      </c>
      <c r="E4067" s="155">
        <v>100</v>
      </c>
      <c r="F4067" s="166">
        <v>41855</v>
      </c>
      <c r="G4067" s="166">
        <v>41859</v>
      </c>
      <c r="H4067" s="157">
        <v>1</v>
      </c>
    </row>
    <row r="4068" spans="1:8" ht="15" customHeight="1" x14ac:dyDescent="0.25">
      <c r="A4068" s="155" t="s">
        <v>1474</v>
      </c>
      <c r="B4068" s="155" t="s">
        <v>6175</v>
      </c>
      <c r="C4068" s="155" t="s">
        <v>6176</v>
      </c>
      <c r="D4068" s="155">
        <v>2</v>
      </c>
      <c r="E4068" s="155">
        <v>2</v>
      </c>
      <c r="F4068" s="166">
        <v>41855</v>
      </c>
      <c r="G4068" s="166">
        <v>41864</v>
      </c>
      <c r="H4068" s="157">
        <v>1</v>
      </c>
    </row>
    <row r="4069" spans="1:8" ht="15" customHeight="1" x14ac:dyDescent="0.25">
      <c r="A4069" s="155" t="s">
        <v>1474</v>
      </c>
      <c r="B4069" s="155" t="s">
        <v>6175</v>
      </c>
      <c r="C4069" s="155" t="s">
        <v>364</v>
      </c>
      <c r="D4069" s="155">
        <v>7</v>
      </c>
      <c r="E4069" s="155">
        <v>7</v>
      </c>
      <c r="F4069" s="166">
        <v>41855</v>
      </c>
      <c r="G4069" s="166">
        <v>41864</v>
      </c>
      <c r="H4069" s="157">
        <v>1</v>
      </c>
    </row>
    <row r="4070" spans="1:8" ht="15" customHeight="1" x14ac:dyDescent="0.25">
      <c r="A4070" s="155" t="s">
        <v>12</v>
      </c>
      <c r="B4070" s="155" t="s">
        <v>2990</v>
      </c>
      <c r="C4070" s="155" t="s">
        <v>6177</v>
      </c>
      <c r="D4070" s="155">
        <v>10</v>
      </c>
      <c r="E4070" s="155">
        <v>10</v>
      </c>
      <c r="F4070" s="166">
        <v>41855</v>
      </c>
      <c r="G4070" s="166">
        <v>41859</v>
      </c>
      <c r="H4070" s="157">
        <v>1</v>
      </c>
    </row>
    <row r="4071" spans="1:8" ht="15" customHeight="1" x14ac:dyDescent="0.25">
      <c r="A4071" s="155" t="s">
        <v>559</v>
      </c>
      <c r="B4071" s="155" t="s">
        <v>1674</v>
      </c>
      <c r="C4071" s="155" t="s">
        <v>6178</v>
      </c>
      <c r="D4071" s="155">
        <v>100</v>
      </c>
      <c r="E4071" s="155">
        <v>100</v>
      </c>
      <c r="F4071" s="166">
        <v>41855</v>
      </c>
      <c r="G4071" s="166">
        <v>41859</v>
      </c>
      <c r="H4071" s="157">
        <v>1</v>
      </c>
    </row>
    <row r="4072" spans="1:8" ht="15" customHeight="1" x14ac:dyDescent="0.25">
      <c r="A4072" s="155" t="s">
        <v>115</v>
      </c>
      <c r="B4072" s="155" t="s">
        <v>1038</v>
      </c>
      <c r="C4072" s="155" t="s">
        <v>6179</v>
      </c>
      <c r="D4072" s="155">
        <v>7</v>
      </c>
      <c r="E4072" s="155">
        <v>7</v>
      </c>
      <c r="F4072" s="166">
        <v>41855</v>
      </c>
      <c r="G4072" s="166">
        <v>41862</v>
      </c>
      <c r="H4072" s="157">
        <v>1</v>
      </c>
    </row>
    <row r="4073" spans="1:8" ht="15" customHeight="1" x14ac:dyDescent="0.25">
      <c r="A4073" s="155" t="s">
        <v>2317</v>
      </c>
      <c r="B4073" s="155" t="s">
        <v>2318</v>
      </c>
      <c r="C4073" s="155" t="s">
        <v>6180</v>
      </c>
      <c r="D4073" s="155">
        <v>500</v>
      </c>
      <c r="E4073" s="155">
        <v>500</v>
      </c>
      <c r="F4073" s="166">
        <v>41855</v>
      </c>
      <c r="G4073" s="166">
        <v>41859</v>
      </c>
      <c r="H4073" s="157">
        <v>1</v>
      </c>
    </row>
    <row r="4074" spans="1:8" ht="30" customHeight="1" x14ac:dyDescent="0.25">
      <c r="A4074" s="155" t="s">
        <v>3473</v>
      </c>
      <c r="B4074" s="155" t="s">
        <v>6071</v>
      </c>
      <c r="C4074" s="155" t="s">
        <v>6181</v>
      </c>
      <c r="D4074" s="155">
        <v>25</v>
      </c>
      <c r="E4074" s="155">
        <v>8</v>
      </c>
      <c r="F4074" s="166">
        <v>41855</v>
      </c>
      <c r="G4074" s="166">
        <v>41866</v>
      </c>
      <c r="H4074" s="157">
        <v>1</v>
      </c>
    </row>
    <row r="4075" spans="1:8" ht="15" customHeight="1" x14ac:dyDescent="0.25">
      <c r="A4075" s="155" t="s">
        <v>286</v>
      </c>
      <c r="B4075" s="155" t="s">
        <v>562</v>
      </c>
      <c r="C4075" s="155" t="s">
        <v>6183</v>
      </c>
      <c r="D4075" s="155">
        <v>100</v>
      </c>
      <c r="E4075" s="155">
        <v>100</v>
      </c>
      <c r="F4075" s="166">
        <v>41856</v>
      </c>
      <c r="G4075" s="166">
        <v>41857</v>
      </c>
      <c r="H4075" s="157">
        <v>1</v>
      </c>
    </row>
    <row r="4076" spans="1:8" ht="15" customHeight="1" x14ac:dyDescent="0.25">
      <c r="A4076" s="155" t="s">
        <v>6965</v>
      </c>
      <c r="B4076" s="155" t="s">
        <v>272</v>
      </c>
      <c r="C4076" s="155" t="s">
        <v>6184</v>
      </c>
      <c r="D4076" s="155">
        <v>2</v>
      </c>
      <c r="E4076" s="155">
        <v>2</v>
      </c>
      <c r="F4076" s="166">
        <v>41856</v>
      </c>
      <c r="G4076" s="166">
        <v>41866</v>
      </c>
      <c r="H4076" s="157">
        <v>1</v>
      </c>
    </row>
    <row r="4077" spans="1:8" ht="30" customHeight="1" x14ac:dyDescent="0.25">
      <c r="A4077" s="155" t="s">
        <v>3473</v>
      </c>
      <c r="B4077" s="155" t="s">
        <v>272</v>
      </c>
      <c r="C4077" s="155" t="s">
        <v>6181</v>
      </c>
      <c r="D4077" s="155">
        <v>22</v>
      </c>
      <c r="E4077" s="155">
        <v>14</v>
      </c>
      <c r="F4077" s="166">
        <v>41857</v>
      </c>
      <c r="G4077" s="166">
        <v>41866</v>
      </c>
      <c r="H4077" s="157">
        <v>1</v>
      </c>
    </row>
    <row r="4078" spans="1:8" ht="15" customHeight="1" x14ac:dyDescent="0.25">
      <c r="A4078" s="155" t="s">
        <v>2769</v>
      </c>
      <c r="B4078" s="155" t="s">
        <v>6185</v>
      </c>
      <c r="C4078" s="155" t="s">
        <v>6186</v>
      </c>
      <c r="D4078" s="155">
        <v>10</v>
      </c>
      <c r="E4078" s="155">
        <v>10</v>
      </c>
      <c r="F4078" s="166">
        <v>41857</v>
      </c>
      <c r="G4078" s="166">
        <v>41857</v>
      </c>
      <c r="H4078" s="157">
        <v>1</v>
      </c>
    </row>
    <row r="4079" spans="1:8" ht="15" customHeight="1" x14ac:dyDescent="0.25">
      <c r="A4079" s="155" t="s">
        <v>4395</v>
      </c>
      <c r="B4079" s="155" t="s">
        <v>4396</v>
      </c>
      <c r="C4079" s="155" t="s">
        <v>6187</v>
      </c>
      <c r="D4079" s="155">
        <v>100</v>
      </c>
      <c r="E4079" s="155">
        <v>100</v>
      </c>
      <c r="F4079" s="166">
        <v>41857</v>
      </c>
      <c r="G4079" s="166">
        <v>41862</v>
      </c>
      <c r="H4079" s="157">
        <v>1</v>
      </c>
    </row>
    <row r="4080" spans="1:8" ht="15" customHeight="1" x14ac:dyDescent="0.25">
      <c r="A4080" s="155" t="s">
        <v>4963</v>
      </c>
      <c r="B4080" s="155" t="s">
        <v>6188</v>
      </c>
      <c r="C4080" s="155" t="s">
        <v>6188</v>
      </c>
      <c r="D4080" s="155">
        <v>1</v>
      </c>
      <c r="E4080" s="155">
        <v>1</v>
      </c>
      <c r="F4080" s="166">
        <v>41858</v>
      </c>
      <c r="G4080" s="166">
        <v>41866</v>
      </c>
      <c r="H4080" s="157">
        <v>1</v>
      </c>
    </row>
    <row r="4081" spans="1:9" ht="15" customHeight="1" x14ac:dyDescent="0.25">
      <c r="A4081" s="155" t="s">
        <v>145</v>
      </c>
      <c r="B4081" s="155" t="s">
        <v>2138</v>
      </c>
      <c r="C4081" s="155" t="s">
        <v>6189</v>
      </c>
      <c r="D4081" s="155">
        <v>20</v>
      </c>
      <c r="E4081" s="155">
        <v>20</v>
      </c>
      <c r="F4081" s="166">
        <v>41858</v>
      </c>
      <c r="G4081" s="166">
        <v>41863</v>
      </c>
      <c r="H4081" s="157">
        <v>1</v>
      </c>
    </row>
    <row r="4082" spans="1:9" ht="15" customHeight="1" x14ac:dyDescent="0.25">
      <c r="A4082" s="155" t="s">
        <v>12</v>
      </c>
      <c r="B4082" s="155" t="s">
        <v>280</v>
      </c>
      <c r="C4082" s="155" t="s">
        <v>6190</v>
      </c>
      <c r="D4082" s="155">
        <v>10</v>
      </c>
      <c r="E4082" s="155">
        <v>10</v>
      </c>
      <c r="F4082" s="166">
        <v>41858</v>
      </c>
      <c r="G4082" s="166">
        <v>41863</v>
      </c>
      <c r="H4082" s="157">
        <v>1</v>
      </c>
    </row>
    <row r="4083" spans="1:9" ht="15" customHeight="1" x14ac:dyDescent="0.25">
      <c r="A4083" s="155" t="s">
        <v>299</v>
      </c>
      <c r="B4083" s="155" t="s">
        <v>1021</v>
      </c>
      <c r="C4083" s="155" t="s">
        <v>6191</v>
      </c>
      <c r="D4083" s="155">
        <v>25</v>
      </c>
      <c r="E4083" s="155">
        <v>25</v>
      </c>
      <c r="F4083" s="166">
        <v>41858</v>
      </c>
      <c r="G4083" s="166">
        <v>41865</v>
      </c>
      <c r="H4083" s="157">
        <v>1</v>
      </c>
    </row>
    <row r="4084" spans="1:9" ht="15" customHeight="1" x14ac:dyDescent="0.25">
      <c r="A4084" s="155" t="s">
        <v>3481</v>
      </c>
      <c r="B4084" s="155" t="s">
        <v>255</v>
      </c>
      <c r="C4084" s="155" t="s">
        <v>6192</v>
      </c>
      <c r="D4084" s="155">
        <v>60</v>
      </c>
      <c r="E4084" s="155">
        <v>60</v>
      </c>
      <c r="F4084" s="166">
        <v>41858</v>
      </c>
      <c r="G4084" s="166">
        <v>41862</v>
      </c>
      <c r="H4084" s="157">
        <v>1</v>
      </c>
    </row>
    <row r="4085" spans="1:9" ht="15" customHeight="1" x14ac:dyDescent="0.25">
      <c r="A4085" s="155" t="s">
        <v>2747</v>
      </c>
      <c r="B4085" s="155" t="s">
        <v>2825</v>
      </c>
      <c r="C4085" s="155" t="s">
        <v>6193</v>
      </c>
      <c r="D4085" s="155">
        <v>15</v>
      </c>
      <c r="E4085" s="155">
        <v>15</v>
      </c>
      <c r="F4085" s="166">
        <v>41858</v>
      </c>
      <c r="G4085" s="166">
        <v>41866</v>
      </c>
      <c r="H4085" s="157">
        <v>1</v>
      </c>
      <c r="I4085" s="192" t="s">
        <v>6194</v>
      </c>
    </row>
    <row r="4086" spans="1:9" ht="15" customHeight="1" x14ac:dyDescent="0.25">
      <c r="A4086" s="155" t="s">
        <v>36</v>
      </c>
      <c r="B4086" s="155" t="s">
        <v>6195</v>
      </c>
      <c r="C4086" s="155" t="s">
        <v>6196</v>
      </c>
      <c r="D4086" s="155">
        <v>12</v>
      </c>
      <c r="E4086" s="155">
        <v>12</v>
      </c>
      <c r="F4086" s="166">
        <v>41858</v>
      </c>
      <c r="G4086" s="166">
        <v>41862</v>
      </c>
      <c r="H4086" s="157">
        <v>1</v>
      </c>
    </row>
    <row r="4087" spans="1:9" ht="15" customHeight="1" x14ac:dyDescent="0.25">
      <c r="A4087" s="155" t="s">
        <v>327</v>
      </c>
      <c r="B4087" s="155" t="s">
        <v>985</v>
      </c>
      <c r="C4087" s="155" t="s">
        <v>6197</v>
      </c>
      <c r="D4087" s="155">
        <v>150</v>
      </c>
      <c r="E4087" s="155">
        <v>150</v>
      </c>
      <c r="F4087" s="166">
        <v>41858</v>
      </c>
      <c r="G4087" s="166">
        <v>41869</v>
      </c>
      <c r="H4087" s="157">
        <v>1</v>
      </c>
    </row>
    <row r="4088" spans="1:9" ht="15" customHeight="1" x14ac:dyDescent="0.25">
      <c r="A4088" s="155" t="s">
        <v>1508</v>
      </c>
      <c r="B4088" s="155" t="s">
        <v>6201</v>
      </c>
      <c r="C4088" s="155" t="s">
        <v>6202</v>
      </c>
      <c r="D4088" s="155">
        <v>100</v>
      </c>
      <c r="E4088" s="155">
        <v>100</v>
      </c>
      <c r="F4088" s="166">
        <v>41859</v>
      </c>
      <c r="G4088" s="166">
        <v>41866</v>
      </c>
      <c r="H4088" s="157">
        <v>1</v>
      </c>
    </row>
    <row r="4089" spans="1:9" ht="15" customHeight="1" x14ac:dyDescent="0.25">
      <c r="A4089" s="155" t="s">
        <v>71</v>
      </c>
      <c r="B4089" s="155" t="s">
        <v>154</v>
      </c>
      <c r="C4089" s="155" t="s">
        <v>6203</v>
      </c>
      <c r="D4089" s="155">
        <v>5</v>
      </c>
      <c r="E4089" s="155">
        <v>5</v>
      </c>
      <c r="F4089" s="166">
        <v>41859</v>
      </c>
      <c r="G4089" s="166">
        <v>41864</v>
      </c>
      <c r="H4089" s="157">
        <v>1</v>
      </c>
    </row>
    <row r="4090" spans="1:9" ht="15" customHeight="1" x14ac:dyDescent="0.25">
      <c r="A4090" s="155" t="s">
        <v>6134</v>
      </c>
      <c r="B4090" s="155" t="s">
        <v>6135</v>
      </c>
      <c r="C4090" s="155" t="s">
        <v>6204</v>
      </c>
      <c r="D4090" s="155">
        <v>940</v>
      </c>
      <c r="E4090" s="155">
        <v>951</v>
      </c>
      <c r="F4090" s="166">
        <v>41859</v>
      </c>
      <c r="G4090" s="166">
        <v>41863</v>
      </c>
      <c r="H4090" s="157">
        <v>1</v>
      </c>
      <c r="I4090" s="192" t="s">
        <v>4611</v>
      </c>
    </row>
    <row r="4091" spans="1:9" ht="15" customHeight="1" x14ac:dyDescent="0.25">
      <c r="A4091" s="155" t="s">
        <v>115</v>
      </c>
      <c r="B4091" s="155" t="s">
        <v>994</v>
      </c>
      <c r="C4091" s="155" t="s">
        <v>6207</v>
      </c>
      <c r="D4091" s="155">
        <v>7</v>
      </c>
      <c r="E4091" s="155">
        <v>7</v>
      </c>
      <c r="F4091" s="166">
        <v>41859</v>
      </c>
      <c r="G4091" s="166">
        <v>41862</v>
      </c>
      <c r="H4091" s="157">
        <v>1</v>
      </c>
    </row>
    <row r="4092" spans="1:9" ht="15" customHeight="1" x14ac:dyDescent="0.25">
      <c r="A4092" s="155" t="s">
        <v>71</v>
      </c>
      <c r="B4092" s="155" t="s">
        <v>1550</v>
      </c>
      <c r="C4092" s="155" t="s">
        <v>6213</v>
      </c>
      <c r="D4092" s="155">
        <v>5</v>
      </c>
      <c r="E4092" s="155">
        <v>5</v>
      </c>
      <c r="F4092" s="166">
        <v>41862</v>
      </c>
      <c r="G4092" s="166">
        <v>41870</v>
      </c>
      <c r="H4092" s="157">
        <v>1</v>
      </c>
    </row>
    <row r="4093" spans="1:9" ht="15" customHeight="1" x14ac:dyDescent="0.25">
      <c r="A4093" s="155" t="s">
        <v>559</v>
      </c>
      <c r="B4093" s="155" t="s">
        <v>1849</v>
      </c>
      <c r="C4093" s="155" t="s">
        <v>6214</v>
      </c>
      <c r="D4093" s="155">
        <v>1200</v>
      </c>
      <c r="E4093" s="155">
        <v>1200</v>
      </c>
      <c r="F4093" s="166">
        <v>41862</v>
      </c>
      <c r="G4093" s="166">
        <v>41866</v>
      </c>
      <c r="H4093" s="157">
        <v>1</v>
      </c>
    </row>
    <row r="4094" spans="1:9" ht="15" customHeight="1" x14ac:dyDescent="0.25">
      <c r="A4094" s="155" t="s">
        <v>559</v>
      </c>
      <c r="B4094" s="155" t="s">
        <v>2399</v>
      </c>
      <c r="C4094" s="155" t="s">
        <v>6215</v>
      </c>
      <c r="D4094" s="155">
        <v>10000</v>
      </c>
      <c r="E4094" s="155">
        <v>10086</v>
      </c>
      <c r="F4094" s="166">
        <v>41862</v>
      </c>
      <c r="G4094" s="166">
        <v>41867</v>
      </c>
      <c r="H4094" s="157">
        <v>1</v>
      </c>
    </row>
    <row r="4095" spans="1:9" ht="15" customHeight="1" x14ac:dyDescent="0.25">
      <c r="A4095" s="155" t="s">
        <v>520</v>
      </c>
      <c r="B4095" s="155" t="s">
        <v>1931</v>
      </c>
      <c r="C4095" s="155" t="s">
        <v>6216</v>
      </c>
      <c r="D4095" s="155">
        <v>350</v>
      </c>
      <c r="E4095" s="155">
        <v>350</v>
      </c>
      <c r="F4095" s="166">
        <v>41862</v>
      </c>
      <c r="G4095" s="166">
        <v>41869</v>
      </c>
      <c r="H4095" s="157">
        <v>1</v>
      </c>
    </row>
    <row r="4096" spans="1:9" ht="15" customHeight="1" x14ac:dyDescent="0.25">
      <c r="A4096" s="155" t="s">
        <v>36</v>
      </c>
      <c r="B4096" s="155" t="s">
        <v>1664</v>
      </c>
      <c r="C4096" s="155" t="s">
        <v>6217</v>
      </c>
      <c r="D4096" s="155">
        <v>50</v>
      </c>
      <c r="E4096" s="155">
        <v>53</v>
      </c>
      <c r="F4096" s="166">
        <v>41862</v>
      </c>
      <c r="G4096" s="166">
        <v>41864</v>
      </c>
      <c r="H4096" s="157">
        <v>1</v>
      </c>
    </row>
    <row r="4097" spans="1:9" ht="15" customHeight="1" x14ac:dyDescent="0.25">
      <c r="A4097" s="155" t="s">
        <v>6021</v>
      </c>
      <c r="B4097" s="155" t="s">
        <v>272</v>
      </c>
      <c r="C4097" s="155" t="s">
        <v>6218</v>
      </c>
      <c r="D4097" s="155">
        <v>23</v>
      </c>
      <c r="E4097" s="155">
        <v>23</v>
      </c>
      <c r="F4097" s="166">
        <v>41862</v>
      </c>
      <c r="G4097" s="166">
        <v>41864</v>
      </c>
      <c r="H4097" s="157">
        <v>1</v>
      </c>
    </row>
    <row r="4098" spans="1:9" ht="15" customHeight="1" x14ac:dyDescent="0.25">
      <c r="A4098" s="155" t="s">
        <v>509</v>
      </c>
      <c r="B4098" s="155" t="s">
        <v>6219</v>
      </c>
      <c r="C4098" s="155" t="s">
        <v>6222</v>
      </c>
      <c r="D4098" s="155">
        <v>170</v>
      </c>
      <c r="E4098" s="155">
        <v>22</v>
      </c>
      <c r="F4098" s="166">
        <v>41862</v>
      </c>
      <c r="G4098" s="166">
        <v>41816</v>
      </c>
      <c r="H4098" s="157">
        <v>0</v>
      </c>
      <c r="I4098" s="192" t="s">
        <v>6223</v>
      </c>
    </row>
    <row r="4099" spans="1:9" ht="15" customHeight="1" x14ac:dyDescent="0.25">
      <c r="A4099" s="155" t="s">
        <v>509</v>
      </c>
      <c r="B4099" s="155" t="s">
        <v>6220</v>
      </c>
      <c r="C4099" s="155" t="s">
        <v>161</v>
      </c>
      <c r="D4099" s="155">
        <v>170</v>
      </c>
      <c r="E4099" s="155">
        <v>22</v>
      </c>
      <c r="F4099" s="166">
        <v>41862</v>
      </c>
      <c r="G4099" s="166">
        <v>41816</v>
      </c>
      <c r="H4099" s="157">
        <v>0</v>
      </c>
      <c r="I4099" s="192" t="s">
        <v>6223</v>
      </c>
    </row>
    <row r="4100" spans="1:9" ht="15" customHeight="1" x14ac:dyDescent="0.25">
      <c r="A4100" s="155" t="s">
        <v>509</v>
      </c>
      <c r="B4100" s="155" t="s">
        <v>6221</v>
      </c>
      <c r="C4100" s="155" t="s">
        <v>316</v>
      </c>
      <c r="D4100" s="155">
        <v>170</v>
      </c>
      <c r="E4100" s="155">
        <v>22</v>
      </c>
      <c r="F4100" s="166">
        <v>41862</v>
      </c>
      <c r="G4100" s="166">
        <v>41816</v>
      </c>
      <c r="H4100" s="157">
        <v>0</v>
      </c>
      <c r="I4100" s="192" t="s">
        <v>6223</v>
      </c>
    </row>
    <row r="4101" spans="1:9" ht="15" customHeight="1" x14ac:dyDescent="0.25">
      <c r="A4101" s="155" t="s">
        <v>509</v>
      </c>
      <c r="B4101" s="155" t="s">
        <v>5154</v>
      </c>
      <c r="C4101" s="155" t="s">
        <v>819</v>
      </c>
      <c r="D4101" s="155">
        <v>50</v>
      </c>
      <c r="E4101" s="155">
        <v>7</v>
      </c>
      <c r="F4101" s="166">
        <v>41862</v>
      </c>
      <c r="G4101" s="166">
        <v>41816</v>
      </c>
      <c r="H4101" s="157">
        <v>0</v>
      </c>
      <c r="I4101" s="192" t="s">
        <v>6223</v>
      </c>
    </row>
    <row r="4102" spans="1:9" ht="15" customHeight="1" x14ac:dyDescent="0.25">
      <c r="A4102" s="155" t="s">
        <v>509</v>
      </c>
      <c r="B4102" s="155" t="s">
        <v>5153</v>
      </c>
      <c r="C4102" s="155" t="s">
        <v>166</v>
      </c>
      <c r="D4102" s="155">
        <v>50</v>
      </c>
      <c r="E4102" s="155">
        <v>7</v>
      </c>
      <c r="F4102" s="166">
        <v>41862</v>
      </c>
      <c r="G4102" s="166">
        <v>41816</v>
      </c>
      <c r="H4102" s="157">
        <v>0</v>
      </c>
      <c r="I4102" s="192" t="s">
        <v>6223</v>
      </c>
    </row>
    <row r="4103" spans="1:9" ht="15" customHeight="1" x14ac:dyDescent="0.25">
      <c r="A4103" s="155" t="s">
        <v>509</v>
      </c>
      <c r="B4103" s="155" t="s">
        <v>5155</v>
      </c>
      <c r="C4103" s="155" t="s">
        <v>2480</v>
      </c>
      <c r="D4103" s="155">
        <v>50</v>
      </c>
      <c r="E4103" s="155">
        <v>7</v>
      </c>
      <c r="F4103" s="166">
        <v>41862</v>
      </c>
      <c r="G4103" s="166">
        <v>41816</v>
      </c>
      <c r="H4103" s="157">
        <v>0</v>
      </c>
      <c r="I4103" s="192" t="s">
        <v>6223</v>
      </c>
    </row>
    <row r="4104" spans="1:9" ht="15" customHeight="1" x14ac:dyDescent="0.25">
      <c r="A4104" s="155" t="s">
        <v>4412</v>
      </c>
      <c r="B4104" s="155" t="s">
        <v>4413</v>
      </c>
      <c r="C4104" s="155" t="s">
        <v>6224</v>
      </c>
      <c r="D4104" s="155">
        <v>50</v>
      </c>
      <c r="E4104" s="155">
        <v>50</v>
      </c>
      <c r="F4104" s="166">
        <v>41862</v>
      </c>
      <c r="G4104" s="166">
        <v>41865</v>
      </c>
      <c r="H4104" s="157">
        <v>1</v>
      </c>
    </row>
    <row r="4105" spans="1:9" ht="15" customHeight="1" x14ac:dyDescent="0.25">
      <c r="A4105" s="155" t="s">
        <v>71</v>
      </c>
      <c r="B4105" s="155" t="s">
        <v>272</v>
      </c>
      <c r="C4105" s="155" t="s">
        <v>6225</v>
      </c>
      <c r="D4105" s="155">
        <v>4</v>
      </c>
      <c r="E4105" s="155">
        <v>4</v>
      </c>
      <c r="F4105" s="166">
        <v>41862</v>
      </c>
      <c r="G4105" s="166">
        <v>41870</v>
      </c>
      <c r="H4105" s="157">
        <v>1</v>
      </c>
    </row>
    <row r="4106" spans="1:9" ht="15" customHeight="1" x14ac:dyDescent="0.25">
      <c r="A4106" s="155" t="s">
        <v>6228</v>
      </c>
      <c r="B4106" s="155" t="s">
        <v>6226</v>
      </c>
      <c r="C4106" s="155" t="s">
        <v>6227</v>
      </c>
      <c r="D4106" s="155">
        <v>10</v>
      </c>
      <c r="E4106" s="155">
        <v>10</v>
      </c>
      <c r="F4106" s="166">
        <v>41863</v>
      </c>
      <c r="G4106" s="166">
        <v>41865</v>
      </c>
      <c r="H4106" s="157">
        <v>1</v>
      </c>
    </row>
    <row r="4107" spans="1:9" ht="15" customHeight="1" x14ac:dyDescent="0.25">
      <c r="A4107" s="155" t="s">
        <v>71</v>
      </c>
      <c r="B4107" s="155" t="s">
        <v>1530</v>
      </c>
      <c r="C4107" s="155" t="s">
        <v>6229</v>
      </c>
      <c r="D4107" s="155">
        <v>5</v>
      </c>
      <c r="E4107" s="155">
        <v>5</v>
      </c>
      <c r="F4107" s="166">
        <v>41863</v>
      </c>
      <c r="G4107" s="166">
        <v>41870</v>
      </c>
      <c r="H4107" s="157">
        <v>1</v>
      </c>
    </row>
    <row r="4108" spans="1:9" ht="15" customHeight="1" x14ac:dyDescent="0.25">
      <c r="A4108" s="155" t="s">
        <v>71</v>
      </c>
      <c r="B4108" s="155" t="s">
        <v>74</v>
      </c>
      <c r="C4108" s="155" t="s">
        <v>6230</v>
      </c>
      <c r="D4108" s="155">
        <v>50</v>
      </c>
      <c r="E4108" s="155">
        <v>50</v>
      </c>
      <c r="F4108" s="166">
        <v>41863</v>
      </c>
      <c r="G4108" s="166">
        <v>41866</v>
      </c>
      <c r="H4108" s="157">
        <v>1</v>
      </c>
    </row>
    <row r="4109" spans="1:9" ht="15" customHeight="1" x14ac:dyDescent="0.25">
      <c r="A4109" s="155" t="s">
        <v>2769</v>
      </c>
      <c r="B4109" s="155" t="s">
        <v>6231</v>
      </c>
      <c r="C4109" s="155" t="s">
        <v>6232</v>
      </c>
      <c r="D4109" s="155">
        <v>9</v>
      </c>
      <c r="E4109" s="155">
        <v>9</v>
      </c>
      <c r="F4109" s="166">
        <v>41863</v>
      </c>
      <c r="G4109" s="166">
        <v>41865</v>
      </c>
      <c r="H4109" s="157">
        <v>1</v>
      </c>
    </row>
    <row r="4110" spans="1:9" ht="15" customHeight="1" x14ac:dyDescent="0.25">
      <c r="A4110" s="155" t="s">
        <v>299</v>
      </c>
      <c r="B4110" s="155" t="s">
        <v>909</v>
      </c>
      <c r="C4110" s="155" t="s">
        <v>6233</v>
      </c>
      <c r="D4110" s="155">
        <v>100</v>
      </c>
      <c r="E4110" s="155">
        <v>100</v>
      </c>
      <c r="F4110" s="166">
        <v>41863</v>
      </c>
      <c r="G4110" s="166">
        <v>41865</v>
      </c>
      <c r="H4110" s="157">
        <v>1</v>
      </c>
    </row>
    <row r="4111" spans="1:9" ht="15" customHeight="1" x14ac:dyDescent="0.25">
      <c r="A4111" s="155" t="s">
        <v>509</v>
      </c>
      <c r="B4111" s="155" t="s">
        <v>6234</v>
      </c>
      <c r="C4111" s="155" t="s">
        <v>6235</v>
      </c>
      <c r="D4111" s="155">
        <v>50</v>
      </c>
      <c r="E4111" s="155">
        <v>21</v>
      </c>
      <c r="F4111" s="166">
        <v>41863</v>
      </c>
      <c r="G4111" s="166">
        <v>41816</v>
      </c>
      <c r="H4111" s="157">
        <v>0</v>
      </c>
    </row>
    <row r="4112" spans="1:9" ht="15" customHeight="1" x14ac:dyDescent="0.25">
      <c r="A4112" s="155" t="s">
        <v>509</v>
      </c>
      <c r="B4112" s="155" t="s">
        <v>5154</v>
      </c>
      <c r="C4112" s="155" t="s">
        <v>819</v>
      </c>
      <c r="D4112" s="155">
        <v>50</v>
      </c>
      <c r="E4112" s="155">
        <v>21</v>
      </c>
      <c r="F4112" s="166">
        <v>41863</v>
      </c>
      <c r="G4112" s="166">
        <v>41816</v>
      </c>
      <c r="H4112" s="157">
        <v>0</v>
      </c>
    </row>
    <row r="4113" spans="1:9" ht="15" customHeight="1" x14ac:dyDescent="0.25">
      <c r="A4113" s="155" t="s">
        <v>509</v>
      </c>
      <c r="B4113" s="155" t="s">
        <v>5155</v>
      </c>
      <c r="C4113" s="155" t="s">
        <v>294</v>
      </c>
      <c r="D4113" s="155">
        <v>50</v>
      </c>
      <c r="E4113" s="155">
        <v>21</v>
      </c>
      <c r="F4113" s="166">
        <v>41863</v>
      </c>
      <c r="G4113" s="166">
        <v>41816</v>
      </c>
      <c r="H4113" s="157">
        <v>0</v>
      </c>
    </row>
    <row r="4114" spans="1:9" ht="15" customHeight="1" x14ac:dyDescent="0.25">
      <c r="A4114" s="155" t="s">
        <v>6965</v>
      </c>
      <c r="B4114" s="155" t="s">
        <v>5806</v>
      </c>
      <c r="C4114" s="155" t="s">
        <v>6236</v>
      </c>
      <c r="D4114" s="155">
        <v>25</v>
      </c>
      <c r="E4114" s="155">
        <v>25</v>
      </c>
      <c r="F4114" s="166">
        <v>41863</v>
      </c>
      <c r="G4114" s="166">
        <v>41876</v>
      </c>
      <c r="H4114" s="157">
        <v>1</v>
      </c>
    </row>
    <row r="4115" spans="1:9" ht="15" customHeight="1" x14ac:dyDescent="0.25">
      <c r="A4115" s="155" t="s">
        <v>6237</v>
      </c>
      <c r="B4115" s="155" t="s">
        <v>6238</v>
      </c>
      <c r="C4115" s="155" t="s">
        <v>6239</v>
      </c>
      <c r="D4115" s="155">
        <v>1</v>
      </c>
      <c r="E4115" s="155">
        <v>1</v>
      </c>
      <c r="F4115" s="166">
        <v>41863</v>
      </c>
      <c r="G4115" s="166">
        <v>41866</v>
      </c>
      <c r="H4115" s="157">
        <v>1</v>
      </c>
    </row>
    <row r="4116" spans="1:9" ht="15" customHeight="1" x14ac:dyDescent="0.25">
      <c r="A4116" s="155" t="s">
        <v>78</v>
      </c>
      <c r="B4116" s="155" t="s">
        <v>1421</v>
      </c>
      <c r="C4116" s="155" t="s">
        <v>6240</v>
      </c>
      <c r="D4116" s="155">
        <v>6</v>
      </c>
      <c r="E4116" s="155">
        <v>6</v>
      </c>
      <c r="F4116" s="166">
        <v>41864</v>
      </c>
      <c r="G4116" s="166">
        <v>41865</v>
      </c>
      <c r="H4116" s="157">
        <v>1</v>
      </c>
    </row>
    <row r="4117" spans="1:9" ht="15" customHeight="1" x14ac:dyDescent="0.25">
      <c r="A4117" s="155" t="s">
        <v>78</v>
      </c>
      <c r="B4117" s="155" t="s">
        <v>1074</v>
      </c>
      <c r="C4117" s="155" t="s">
        <v>6241</v>
      </c>
      <c r="D4117" s="155">
        <v>10</v>
      </c>
      <c r="E4117" s="155">
        <v>10</v>
      </c>
      <c r="F4117" s="166">
        <v>41864</v>
      </c>
      <c r="G4117" s="166">
        <v>41866</v>
      </c>
      <c r="H4117" s="157">
        <v>1</v>
      </c>
    </row>
    <row r="4118" spans="1:9" ht="15" customHeight="1" x14ac:dyDescent="0.25">
      <c r="A4118" s="155" t="s">
        <v>2714</v>
      </c>
      <c r="B4118" s="155" t="s">
        <v>5046</v>
      </c>
      <c r="C4118" s="155" t="s">
        <v>6242</v>
      </c>
      <c r="D4118" s="155">
        <v>100</v>
      </c>
      <c r="E4118" s="155">
        <v>100</v>
      </c>
      <c r="F4118" s="166">
        <v>41864</v>
      </c>
      <c r="G4118" s="166">
        <v>41866</v>
      </c>
      <c r="H4118" s="157">
        <v>1</v>
      </c>
    </row>
    <row r="4119" spans="1:9" ht="15" customHeight="1" x14ac:dyDescent="0.25">
      <c r="A4119" s="155" t="s">
        <v>2714</v>
      </c>
      <c r="B4119" s="155" t="s">
        <v>736</v>
      </c>
      <c r="C4119" s="155" t="s">
        <v>364</v>
      </c>
      <c r="D4119" s="155">
        <v>100</v>
      </c>
      <c r="E4119" s="155">
        <v>100</v>
      </c>
      <c r="F4119" s="166">
        <v>41864</v>
      </c>
      <c r="G4119" s="166">
        <v>41866</v>
      </c>
      <c r="H4119" s="157">
        <v>1</v>
      </c>
    </row>
    <row r="4120" spans="1:9" ht="15" customHeight="1" x14ac:dyDescent="0.25">
      <c r="A4120" s="155" t="s">
        <v>509</v>
      </c>
      <c r="B4120" s="155" t="s">
        <v>272</v>
      </c>
      <c r="C4120" s="155" t="s">
        <v>6243</v>
      </c>
      <c r="D4120" s="155">
        <v>6</v>
      </c>
      <c r="E4120" s="155">
        <v>4</v>
      </c>
      <c r="F4120" s="166">
        <v>41864</v>
      </c>
      <c r="G4120" s="166">
        <v>41866</v>
      </c>
      <c r="H4120" s="157">
        <v>1</v>
      </c>
      <c r="I4120" s="192" t="s">
        <v>6244</v>
      </c>
    </row>
    <row r="4121" spans="1:9" ht="15" customHeight="1" x14ac:dyDescent="0.25">
      <c r="A4121" s="155" t="s">
        <v>5830</v>
      </c>
      <c r="B4121" s="155" t="s">
        <v>4752</v>
      </c>
      <c r="C4121" s="155" t="s">
        <v>6245</v>
      </c>
      <c r="D4121" s="155">
        <v>900</v>
      </c>
      <c r="E4121" s="155">
        <v>900</v>
      </c>
      <c r="F4121" s="166">
        <v>41864</v>
      </c>
      <c r="G4121" s="166">
        <v>41866</v>
      </c>
      <c r="H4121" s="157">
        <v>1</v>
      </c>
    </row>
    <row r="4122" spans="1:9" ht="15" customHeight="1" x14ac:dyDescent="0.25">
      <c r="A4122" s="155" t="s">
        <v>4562</v>
      </c>
      <c r="B4122" s="155" t="s">
        <v>4564</v>
      </c>
      <c r="C4122" s="155" t="s">
        <v>4563</v>
      </c>
      <c r="D4122" s="155">
        <v>3</v>
      </c>
      <c r="E4122" s="155">
        <v>3</v>
      </c>
      <c r="F4122" s="166">
        <v>41864</v>
      </c>
      <c r="G4122" s="166">
        <v>41874</v>
      </c>
      <c r="H4122" s="157">
        <v>1</v>
      </c>
    </row>
    <row r="4123" spans="1:9" ht="15" customHeight="1" x14ac:dyDescent="0.25">
      <c r="A4123" s="155" t="s">
        <v>4072</v>
      </c>
      <c r="B4123" s="155" t="s">
        <v>4073</v>
      </c>
      <c r="C4123" s="155" t="s">
        <v>6246</v>
      </c>
      <c r="D4123" s="155">
        <v>10</v>
      </c>
      <c r="E4123" s="155">
        <v>10</v>
      </c>
      <c r="F4123" s="166">
        <v>41864</v>
      </c>
      <c r="G4123" s="166">
        <v>41869</v>
      </c>
      <c r="H4123" s="157">
        <v>1</v>
      </c>
    </row>
    <row r="4124" spans="1:9" ht="15" customHeight="1" x14ac:dyDescent="0.25">
      <c r="A4124" s="155" t="s">
        <v>630</v>
      </c>
      <c r="B4124" s="155" t="s">
        <v>6248</v>
      </c>
      <c r="C4124" s="155" t="s">
        <v>6247</v>
      </c>
      <c r="D4124" s="155">
        <v>3</v>
      </c>
      <c r="E4124" s="155">
        <v>3</v>
      </c>
      <c r="F4124" s="166">
        <v>41864</v>
      </c>
      <c r="G4124" s="166">
        <v>41869</v>
      </c>
      <c r="H4124" s="157">
        <v>1</v>
      </c>
    </row>
    <row r="4125" spans="1:9" ht="15" customHeight="1" x14ac:dyDescent="0.25">
      <c r="A4125" s="155" t="s">
        <v>286</v>
      </c>
      <c r="B4125" s="155" t="s">
        <v>5726</v>
      </c>
      <c r="C4125" s="155" t="s">
        <v>6249</v>
      </c>
      <c r="D4125" s="155">
        <v>25</v>
      </c>
      <c r="E4125" s="155">
        <v>25</v>
      </c>
      <c r="F4125" s="166">
        <v>41864</v>
      </c>
      <c r="G4125" s="166">
        <v>41866</v>
      </c>
      <c r="H4125" s="157">
        <v>1</v>
      </c>
    </row>
    <row r="4126" spans="1:9" ht="15" customHeight="1" x14ac:dyDescent="0.25">
      <c r="A4126" s="155" t="s">
        <v>719</v>
      </c>
      <c r="B4126" s="155" t="s">
        <v>720</v>
      </c>
      <c r="C4126" s="155" t="s">
        <v>6250</v>
      </c>
      <c r="D4126" s="155">
        <v>200</v>
      </c>
      <c r="E4126" s="155">
        <v>200</v>
      </c>
      <c r="F4126" s="166">
        <v>41864</v>
      </c>
      <c r="G4126" s="166">
        <v>41869</v>
      </c>
      <c r="H4126" s="157">
        <v>1</v>
      </c>
    </row>
    <row r="4127" spans="1:9" ht="15" customHeight="1" x14ac:dyDescent="0.25">
      <c r="A4127" s="155" t="s">
        <v>719</v>
      </c>
      <c r="B4127" s="155" t="s">
        <v>1670</v>
      </c>
      <c r="C4127" s="155" t="s">
        <v>364</v>
      </c>
      <c r="D4127" s="155">
        <v>100</v>
      </c>
      <c r="E4127" s="155">
        <v>100</v>
      </c>
      <c r="F4127" s="166">
        <v>41864</v>
      </c>
      <c r="G4127" s="166">
        <v>41869</v>
      </c>
      <c r="H4127" s="157">
        <v>1</v>
      </c>
    </row>
    <row r="4128" spans="1:9" ht="15" customHeight="1" x14ac:dyDescent="0.25">
      <c r="A4128" s="155" t="s">
        <v>71</v>
      </c>
      <c r="B4128" s="155" t="s">
        <v>1530</v>
      </c>
      <c r="C4128" s="155" t="s">
        <v>6251</v>
      </c>
      <c r="D4128" s="155">
        <v>5</v>
      </c>
      <c r="E4128" s="155">
        <v>5</v>
      </c>
      <c r="F4128" s="166">
        <v>41864</v>
      </c>
      <c r="G4128" s="166">
        <v>41873</v>
      </c>
      <c r="H4128" s="157">
        <v>1</v>
      </c>
    </row>
    <row r="4129" spans="1:8" ht="15" customHeight="1" x14ac:dyDescent="0.25">
      <c r="A4129" s="155" t="s">
        <v>5827</v>
      </c>
      <c r="B4129" s="155" t="s">
        <v>5835</v>
      </c>
      <c r="C4129" s="155" t="s">
        <v>6252</v>
      </c>
      <c r="D4129" s="155">
        <v>192</v>
      </c>
      <c r="E4129" s="155">
        <v>192</v>
      </c>
      <c r="F4129" s="166">
        <v>41864</v>
      </c>
      <c r="G4129" s="166">
        <v>41866</v>
      </c>
      <c r="H4129" s="157">
        <v>1</v>
      </c>
    </row>
    <row r="4130" spans="1:8" ht="15" customHeight="1" x14ac:dyDescent="0.25">
      <c r="A4130" s="155" t="s">
        <v>3303</v>
      </c>
      <c r="B4130" s="155" t="s">
        <v>4868</v>
      </c>
      <c r="C4130" s="155" t="s">
        <v>6253</v>
      </c>
      <c r="D4130" s="155">
        <v>1</v>
      </c>
      <c r="E4130" s="155">
        <v>1</v>
      </c>
      <c r="F4130" s="166">
        <v>41865</v>
      </c>
      <c r="G4130" s="166">
        <v>41866</v>
      </c>
      <c r="H4130" s="157">
        <v>1</v>
      </c>
    </row>
    <row r="4131" spans="1:8" ht="15" customHeight="1" x14ac:dyDescent="0.25">
      <c r="A4131" s="155" t="s">
        <v>1474</v>
      </c>
      <c r="B4131" s="155" t="s">
        <v>272</v>
      </c>
      <c r="C4131" s="155" t="s">
        <v>6260</v>
      </c>
      <c r="D4131" s="155">
        <v>5</v>
      </c>
      <c r="E4131" s="155">
        <v>4</v>
      </c>
      <c r="F4131" s="166">
        <v>41865</v>
      </c>
      <c r="G4131" s="166">
        <v>41871</v>
      </c>
      <c r="H4131" s="157">
        <v>1</v>
      </c>
    </row>
    <row r="4132" spans="1:8" ht="15" customHeight="1" x14ac:dyDescent="0.25">
      <c r="A4132" s="155" t="s">
        <v>6262</v>
      </c>
      <c r="B4132" s="155" t="s">
        <v>762</v>
      </c>
      <c r="C4132" s="155" t="s">
        <v>6263</v>
      </c>
      <c r="D4132" s="155">
        <v>100</v>
      </c>
      <c r="E4132" s="155">
        <v>100</v>
      </c>
      <c r="F4132" s="166">
        <v>41865</v>
      </c>
      <c r="G4132" s="166">
        <v>41869</v>
      </c>
      <c r="H4132" s="157">
        <v>1</v>
      </c>
    </row>
    <row r="4133" spans="1:8" ht="15" customHeight="1" x14ac:dyDescent="0.25">
      <c r="A4133" s="155" t="s">
        <v>6262</v>
      </c>
      <c r="B4133" s="155" t="s">
        <v>6265</v>
      </c>
      <c r="C4133" s="155" t="s">
        <v>364</v>
      </c>
      <c r="D4133" s="155">
        <v>60</v>
      </c>
      <c r="E4133" s="155">
        <v>60</v>
      </c>
      <c r="F4133" s="166">
        <v>41865</v>
      </c>
      <c r="G4133" s="166">
        <v>41869</v>
      </c>
      <c r="H4133" s="157">
        <v>1</v>
      </c>
    </row>
    <row r="4134" spans="1:8" ht="15" customHeight="1" x14ac:dyDescent="0.25">
      <c r="A4134" s="155" t="s">
        <v>6262</v>
      </c>
      <c r="B4134" s="155" t="s">
        <v>6264</v>
      </c>
      <c r="C4134" s="155" t="s">
        <v>161</v>
      </c>
      <c r="D4134" s="155">
        <v>50</v>
      </c>
      <c r="E4134" s="155">
        <v>50</v>
      </c>
      <c r="F4134" s="166">
        <v>41865</v>
      </c>
      <c r="G4134" s="166">
        <v>41873</v>
      </c>
      <c r="H4134" s="157">
        <v>1</v>
      </c>
    </row>
    <row r="4135" spans="1:8" ht="15" customHeight="1" x14ac:dyDescent="0.25">
      <c r="A4135" s="155" t="s">
        <v>877</v>
      </c>
      <c r="B4135" s="155" t="s">
        <v>878</v>
      </c>
      <c r="C4135" s="155" t="s">
        <v>6266</v>
      </c>
      <c r="D4135" s="155">
        <v>50</v>
      </c>
      <c r="E4135" s="155">
        <v>50</v>
      </c>
      <c r="F4135" s="166">
        <v>41865</v>
      </c>
      <c r="G4135" s="166">
        <v>41871</v>
      </c>
      <c r="H4135" s="157">
        <v>1</v>
      </c>
    </row>
    <row r="4136" spans="1:8" ht="15" customHeight="1" x14ac:dyDescent="0.25">
      <c r="A4136" s="155" t="s">
        <v>227</v>
      </c>
      <c r="B4136" s="155" t="s">
        <v>228</v>
      </c>
      <c r="C4136" s="155" t="s">
        <v>6269</v>
      </c>
      <c r="D4136" s="155">
        <v>25</v>
      </c>
      <c r="E4136" s="155">
        <v>25</v>
      </c>
      <c r="F4136" s="166">
        <v>41866</v>
      </c>
      <c r="G4136" s="166">
        <v>41871</v>
      </c>
      <c r="H4136" s="157">
        <v>1</v>
      </c>
    </row>
    <row r="4137" spans="1:8" ht="15" customHeight="1" x14ac:dyDescent="0.25">
      <c r="A4137" s="155" t="s">
        <v>286</v>
      </c>
      <c r="B4137" s="155" t="s">
        <v>3002</v>
      </c>
      <c r="C4137" s="155" t="s">
        <v>6270</v>
      </c>
      <c r="D4137" s="155">
        <v>100</v>
      </c>
      <c r="E4137" s="155">
        <v>100</v>
      </c>
      <c r="F4137" s="166">
        <v>41866</v>
      </c>
      <c r="G4137" s="166">
        <v>41871</v>
      </c>
      <c r="H4137" s="157">
        <v>1</v>
      </c>
    </row>
    <row r="4138" spans="1:8" ht="15" customHeight="1" x14ac:dyDescent="0.25">
      <c r="A4138" s="155" t="s">
        <v>286</v>
      </c>
      <c r="B4138" s="155" t="s">
        <v>3014</v>
      </c>
      <c r="C4138" s="155" t="s">
        <v>364</v>
      </c>
      <c r="D4138" s="155">
        <v>100</v>
      </c>
      <c r="E4138" s="155">
        <v>100</v>
      </c>
      <c r="F4138" s="166">
        <v>41866</v>
      </c>
      <c r="G4138" s="166">
        <v>41871</v>
      </c>
      <c r="H4138" s="157">
        <v>1</v>
      </c>
    </row>
    <row r="4139" spans="1:8" ht="15" customHeight="1" x14ac:dyDescent="0.25">
      <c r="A4139" s="155" t="s">
        <v>286</v>
      </c>
      <c r="B4139" s="155" t="s">
        <v>3065</v>
      </c>
      <c r="C4139" s="155" t="s">
        <v>161</v>
      </c>
      <c r="D4139" s="155">
        <v>100</v>
      </c>
      <c r="E4139" s="155">
        <v>100</v>
      </c>
      <c r="F4139" s="166">
        <v>41866</v>
      </c>
      <c r="G4139" s="166">
        <v>41871</v>
      </c>
      <c r="H4139" s="157">
        <v>1</v>
      </c>
    </row>
    <row r="4140" spans="1:8" ht="15" customHeight="1" x14ac:dyDescent="0.25">
      <c r="A4140" s="155" t="s">
        <v>2844</v>
      </c>
      <c r="B4140" s="155" t="s">
        <v>538</v>
      </c>
      <c r="C4140" s="155" t="s">
        <v>6271</v>
      </c>
      <c r="D4140" s="155">
        <v>600</v>
      </c>
      <c r="E4140" s="155">
        <v>600</v>
      </c>
      <c r="F4140" s="166">
        <v>41866</v>
      </c>
      <c r="G4140" s="166">
        <v>41873</v>
      </c>
      <c r="H4140" s="157">
        <v>1</v>
      </c>
    </row>
    <row r="4141" spans="1:8" ht="15" customHeight="1" x14ac:dyDescent="0.25">
      <c r="A4141" s="155" t="s">
        <v>979</v>
      </c>
      <c r="B4141" s="155" t="s">
        <v>6272</v>
      </c>
      <c r="C4141" s="155" t="s">
        <v>6273</v>
      </c>
      <c r="D4141" s="155">
        <v>50</v>
      </c>
      <c r="E4141" s="155">
        <v>50</v>
      </c>
      <c r="F4141" s="166">
        <v>41866</v>
      </c>
      <c r="G4141" s="166">
        <v>41869</v>
      </c>
      <c r="H4141" s="157">
        <v>1</v>
      </c>
    </row>
    <row r="4142" spans="1:8" ht="15" customHeight="1" x14ac:dyDescent="0.25">
      <c r="A4142" s="155" t="s">
        <v>1474</v>
      </c>
      <c r="B4142" s="155" t="s">
        <v>272</v>
      </c>
      <c r="C4142" s="155" t="s">
        <v>6260</v>
      </c>
      <c r="D4142" s="155">
        <v>5</v>
      </c>
      <c r="E4142" s="155">
        <v>3</v>
      </c>
      <c r="F4142" s="166">
        <v>41869</v>
      </c>
      <c r="G4142" s="166">
        <v>41871</v>
      </c>
      <c r="H4142" s="157">
        <v>1</v>
      </c>
    </row>
    <row r="4143" spans="1:8" ht="15" customHeight="1" x14ac:dyDescent="0.25">
      <c r="A4143" s="155" t="s">
        <v>65</v>
      </c>
      <c r="B4143" s="155" t="s">
        <v>547</v>
      </c>
      <c r="C4143" s="155" t="s">
        <v>6277</v>
      </c>
      <c r="D4143" s="155">
        <v>110</v>
      </c>
      <c r="E4143" s="155">
        <v>110</v>
      </c>
      <c r="F4143" s="166">
        <v>41869</v>
      </c>
      <c r="G4143" s="166">
        <v>41879</v>
      </c>
      <c r="H4143" s="157">
        <v>1</v>
      </c>
    </row>
    <row r="4144" spans="1:8" ht="15" customHeight="1" x14ac:dyDescent="0.25">
      <c r="A4144" s="155" t="s">
        <v>559</v>
      </c>
      <c r="B4144" s="155" t="s">
        <v>450</v>
      </c>
      <c r="C4144" s="155" t="s">
        <v>6278</v>
      </c>
      <c r="D4144" s="155">
        <v>15000</v>
      </c>
      <c r="E4144" s="155">
        <v>15030</v>
      </c>
      <c r="F4144" s="166">
        <v>41869</v>
      </c>
      <c r="G4144" s="166">
        <v>41871</v>
      </c>
      <c r="H4144" s="157">
        <v>1</v>
      </c>
    </row>
    <row r="4145" spans="1:8" ht="15" customHeight="1" x14ac:dyDescent="0.25">
      <c r="A4145" s="155" t="s">
        <v>286</v>
      </c>
      <c r="B4145" s="155" t="s">
        <v>1247</v>
      </c>
      <c r="C4145" s="155" t="s">
        <v>6279</v>
      </c>
      <c r="D4145" s="155">
        <v>25</v>
      </c>
      <c r="E4145" s="155">
        <v>25</v>
      </c>
      <c r="F4145" s="166">
        <v>41869</v>
      </c>
      <c r="G4145" s="166">
        <v>41871</v>
      </c>
      <c r="H4145" s="157">
        <v>1</v>
      </c>
    </row>
    <row r="4146" spans="1:8" ht="15" customHeight="1" x14ac:dyDescent="0.25">
      <c r="A4146" s="155" t="s">
        <v>42</v>
      </c>
      <c r="B4146" s="155" t="s">
        <v>3468</v>
      </c>
      <c r="C4146" s="155" t="s">
        <v>6280</v>
      </c>
      <c r="D4146" s="155">
        <v>75</v>
      </c>
      <c r="E4146" s="155">
        <v>75</v>
      </c>
      <c r="F4146" s="166">
        <v>41869</v>
      </c>
      <c r="G4146" s="166">
        <v>41871</v>
      </c>
      <c r="H4146" s="157">
        <v>1</v>
      </c>
    </row>
    <row r="4147" spans="1:8" ht="15" customHeight="1" x14ac:dyDescent="0.25">
      <c r="A4147" s="155" t="s">
        <v>42</v>
      </c>
      <c r="B4147" s="155" t="s">
        <v>202</v>
      </c>
      <c r="C4147" s="155" t="s">
        <v>6281</v>
      </c>
      <c r="D4147" s="155">
        <v>300</v>
      </c>
      <c r="E4147" s="155">
        <v>300</v>
      </c>
      <c r="F4147" s="166">
        <v>41870</v>
      </c>
      <c r="G4147" s="166">
        <v>41873</v>
      </c>
      <c r="H4147" s="157">
        <v>1</v>
      </c>
    </row>
    <row r="4148" spans="1:8" ht="15" customHeight="1" x14ac:dyDescent="0.25">
      <c r="A4148" s="155" t="s">
        <v>71</v>
      </c>
      <c r="B4148" s="155" t="s">
        <v>167</v>
      </c>
      <c r="C4148" s="155" t="s">
        <v>6282</v>
      </c>
      <c r="D4148" s="155">
        <v>23</v>
      </c>
      <c r="E4148" s="155">
        <v>23</v>
      </c>
      <c r="F4148" s="166">
        <v>41870</v>
      </c>
      <c r="G4148" s="166">
        <v>41877</v>
      </c>
      <c r="H4148" s="157">
        <v>1</v>
      </c>
    </row>
    <row r="4149" spans="1:8" ht="15" customHeight="1" x14ac:dyDescent="0.25">
      <c r="A4149" s="155" t="s">
        <v>71</v>
      </c>
      <c r="B4149" s="155" t="s">
        <v>1530</v>
      </c>
      <c r="C4149" s="155" t="s">
        <v>6283</v>
      </c>
      <c r="D4149" s="155">
        <v>5</v>
      </c>
      <c r="E4149" s="155">
        <v>5</v>
      </c>
      <c r="F4149" s="166">
        <v>41870</v>
      </c>
      <c r="G4149" s="166">
        <v>41879</v>
      </c>
      <c r="H4149" s="157">
        <v>1</v>
      </c>
    </row>
    <row r="4150" spans="1:8" ht="15" customHeight="1" x14ac:dyDescent="0.25">
      <c r="A4150" s="155" t="s">
        <v>559</v>
      </c>
      <c r="B4150" s="155" t="s">
        <v>2399</v>
      </c>
      <c r="C4150" s="155" t="s">
        <v>6284</v>
      </c>
      <c r="D4150" s="155">
        <v>10000</v>
      </c>
      <c r="E4150" s="155">
        <v>10080</v>
      </c>
      <c r="F4150" s="166">
        <v>41870</v>
      </c>
      <c r="G4150" s="166">
        <v>41871</v>
      </c>
      <c r="H4150" s="157">
        <v>1</v>
      </c>
    </row>
    <row r="4151" spans="1:8" ht="15" customHeight="1" x14ac:dyDescent="0.25">
      <c r="A4151" s="155" t="s">
        <v>2769</v>
      </c>
      <c r="B4151" s="155" t="s">
        <v>6098</v>
      </c>
      <c r="C4151" s="155" t="s">
        <v>6285</v>
      </c>
      <c r="D4151" s="155">
        <v>10</v>
      </c>
      <c r="E4151" s="155">
        <v>10</v>
      </c>
      <c r="F4151" s="166">
        <v>41870</v>
      </c>
      <c r="G4151" s="166">
        <v>41872</v>
      </c>
      <c r="H4151" s="157">
        <v>1</v>
      </c>
    </row>
    <row r="4152" spans="1:8" ht="15" customHeight="1" x14ac:dyDescent="0.25">
      <c r="A4152" s="155" t="s">
        <v>6286</v>
      </c>
      <c r="B4152" s="155" t="s">
        <v>6287</v>
      </c>
      <c r="C4152" s="155" t="s">
        <v>6288</v>
      </c>
      <c r="D4152" s="155">
        <v>50</v>
      </c>
      <c r="E4152" s="155">
        <v>50</v>
      </c>
      <c r="F4152" s="166">
        <v>41870</v>
      </c>
      <c r="G4152" s="166">
        <v>41872</v>
      </c>
      <c r="H4152" s="157">
        <v>1</v>
      </c>
    </row>
    <row r="4153" spans="1:8" ht="15" customHeight="1" x14ac:dyDescent="0.25">
      <c r="A4153" s="155" t="s">
        <v>6286</v>
      </c>
      <c r="B4153" s="155" t="s">
        <v>6290</v>
      </c>
      <c r="C4153" s="155" t="s">
        <v>6289</v>
      </c>
      <c r="D4153" s="155">
        <v>25</v>
      </c>
      <c r="E4153" s="155">
        <v>25</v>
      </c>
      <c r="F4153" s="166">
        <v>41870</v>
      </c>
      <c r="G4153" s="166">
        <v>41872</v>
      </c>
      <c r="H4153" s="157">
        <v>1</v>
      </c>
    </row>
    <row r="4154" spans="1:8" ht="15" customHeight="1" x14ac:dyDescent="0.25">
      <c r="A4154" s="155" t="s">
        <v>6286</v>
      </c>
      <c r="B4154" s="155" t="s">
        <v>6291</v>
      </c>
      <c r="C4154" s="155" t="s">
        <v>6292</v>
      </c>
      <c r="D4154" s="155">
        <v>25</v>
      </c>
      <c r="E4154" s="155">
        <v>25</v>
      </c>
      <c r="F4154" s="166">
        <v>41870</v>
      </c>
      <c r="G4154" s="166">
        <v>41872</v>
      </c>
      <c r="H4154" s="157">
        <v>1</v>
      </c>
    </row>
    <row r="4155" spans="1:8" ht="15" customHeight="1" x14ac:dyDescent="0.25">
      <c r="A4155" s="155" t="s">
        <v>42</v>
      </c>
      <c r="B4155" s="155" t="s">
        <v>6293</v>
      </c>
      <c r="C4155" s="155" t="s">
        <v>6294</v>
      </c>
      <c r="D4155" s="155">
        <v>50</v>
      </c>
      <c r="E4155" s="155">
        <v>50</v>
      </c>
      <c r="F4155" s="166">
        <v>41871</v>
      </c>
      <c r="G4155" s="166">
        <v>41873</v>
      </c>
      <c r="H4155" s="157">
        <v>1</v>
      </c>
    </row>
    <row r="4156" spans="1:8" ht="15" customHeight="1" x14ac:dyDescent="0.25">
      <c r="A4156" s="155" t="s">
        <v>115</v>
      </c>
      <c r="B4156" s="155" t="s">
        <v>116</v>
      </c>
      <c r="C4156" s="155" t="s">
        <v>6295</v>
      </c>
      <c r="D4156" s="155">
        <v>17</v>
      </c>
      <c r="E4156" s="155">
        <v>17</v>
      </c>
      <c r="F4156" s="166">
        <v>41871</v>
      </c>
      <c r="G4156" s="166">
        <v>41781</v>
      </c>
      <c r="H4156" s="157">
        <v>1</v>
      </c>
    </row>
    <row r="4157" spans="1:8" ht="15" customHeight="1" x14ac:dyDescent="0.25">
      <c r="A4157" s="155" t="s">
        <v>71</v>
      </c>
      <c r="B4157" s="155" t="s">
        <v>272</v>
      </c>
      <c r="C4157" s="155" t="s">
        <v>6296</v>
      </c>
      <c r="D4157" s="155">
        <v>1</v>
      </c>
      <c r="E4157" s="155">
        <v>1</v>
      </c>
      <c r="F4157" s="166">
        <v>41871</v>
      </c>
      <c r="G4157" s="166">
        <v>41880</v>
      </c>
      <c r="H4157" s="157">
        <v>1</v>
      </c>
    </row>
    <row r="4158" spans="1:8" ht="15" customHeight="1" x14ac:dyDescent="0.25">
      <c r="A4158" s="155" t="s">
        <v>230</v>
      </c>
      <c r="B4158" s="155" t="s">
        <v>471</v>
      </c>
      <c r="C4158" s="155" t="s">
        <v>6297</v>
      </c>
      <c r="D4158" s="155">
        <v>150</v>
      </c>
      <c r="E4158" s="155">
        <v>150</v>
      </c>
      <c r="F4158" s="166">
        <v>41871</v>
      </c>
      <c r="G4158" s="166">
        <v>41883</v>
      </c>
      <c r="H4158" s="157">
        <v>1</v>
      </c>
    </row>
    <row r="4159" spans="1:8" ht="15" customHeight="1" x14ac:dyDescent="0.25">
      <c r="A4159" s="155" t="s">
        <v>230</v>
      </c>
      <c r="B4159" s="155" t="s">
        <v>2284</v>
      </c>
      <c r="C4159" s="155" t="s">
        <v>6298</v>
      </c>
      <c r="D4159" s="155">
        <v>25</v>
      </c>
      <c r="E4159" s="155">
        <v>25</v>
      </c>
      <c r="F4159" s="166">
        <v>41871</v>
      </c>
      <c r="G4159" s="166">
        <v>41883</v>
      </c>
      <c r="H4159" s="157">
        <v>1</v>
      </c>
    </row>
    <row r="4160" spans="1:8" ht="15" customHeight="1" x14ac:dyDescent="0.25">
      <c r="A4160" s="155" t="s">
        <v>327</v>
      </c>
      <c r="B4160" s="155" t="s">
        <v>987</v>
      </c>
      <c r="C4160" s="155" t="s">
        <v>6299</v>
      </c>
      <c r="D4160" s="155">
        <v>600</v>
      </c>
      <c r="E4160" s="155">
        <v>400</v>
      </c>
      <c r="F4160" s="166">
        <v>41871</v>
      </c>
      <c r="G4160" s="166">
        <v>41873</v>
      </c>
      <c r="H4160" s="157">
        <v>1</v>
      </c>
    </row>
    <row r="4161" spans="1:8" ht="15" customHeight="1" x14ac:dyDescent="0.25">
      <c r="A4161" s="155" t="s">
        <v>6021</v>
      </c>
      <c r="B4161" s="155" t="s">
        <v>272</v>
      </c>
      <c r="C4161" s="155" t="s">
        <v>6300</v>
      </c>
      <c r="D4161" s="155">
        <v>5</v>
      </c>
      <c r="E4161" s="155">
        <v>5</v>
      </c>
      <c r="F4161" s="166">
        <v>41871</v>
      </c>
      <c r="G4161" s="166">
        <v>41876</v>
      </c>
      <c r="H4161" s="157">
        <v>1</v>
      </c>
    </row>
    <row r="4162" spans="1:8" ht="15" customHeight="1" x14ac:dyDescent="0.25">
      <c r="A4162" s="155" t="s">
        <v>299</v>
      </c>
      <c r="B4162" s="155" t="s">
        <v>507</v>
      </c>
      <c r="C4162" s="155" t="s">
        <v>6301</v>
      </c>
      <c r="D4162" s="155">
        <v>50</v>
      </c>
      <c r="E4162" s="155">
        <v>50</v>
      </c>
      <c r="F4162" s="166">
        <v>41871</v>
      </c>
      <c r="G4162" s="166">
        <v>41873</v>
      </c>
      <c r="H4162" s="157">
        <v>1</v>
      </c>
    </row>
    <row r="4163" spans="1:8" ht="15" customHeight="1" x14ac:dyDescent="0.25">
      <c r="A4163" s="155" t="s">
        <v>71</v>
      </c>
      <c r="B4163" s="155" t="s">
        <v>1550</v>
      </c>
      <c r="C4163" s="155" t="s">
        <v>6302</v>
      </c>
      <c r="D4163" s="155">
        <v>5</v>
      </c>
      <c r="E4163" s="155">
        <v>5</v>
      </c>
      <c r="F4163" s="166">
        <v>41871</v>
      </c>
      <c r="G4163" s="166">
        <v>41873</v>
      </c>
      <c r="H4163" s="157">
        <v>1</v>
      </c>
    </row>
    <row r="4164" spans="1:8" ht="15" customHeight="1" x14ac:dyDescent="0.25">
      <c r="A4164" s="155" t="s">
        <v>6965</v>
      </c>
      <c r="B4164" s="155" t="s">
        <v>6303</v>
      </c>
      <c r="C4164" s="155" t="s">
        <v>6304</v>
      </c>
      <c r="D4164" s="155">
        <v>25</v>
      </c>
      <c r="E4164" s="155">
        <v>25</v>
      </c>
      <c r="F4164" s="166">
        <v>41871</v>
      </c>
      <c r="G4164" s="166">
        <v>41876</v>
      </c>
      <c r="H4164" s="157">
        <v>1</v>
      </c>
    </row>
    <row r="4165" spans="1:8" ht="15" customHeight="1" x14ac:dyDescent="0.25">
      <c r="A4165" s="155" t="s">
        <v>286</v>
      </c>
      <c r="B4165" s="155" t="s">
        <v>4206</v>
      </c>
      <c r="C4165" s="155" t="s">
        <v>6305</v>
      </c>
      <c r="D4165" s="155">
        <v>50</v>
      </c>
      <c r="E4165" s="155">
        <v>50</v>
      </c>
      <c r="F4165" s="166">
        <v>41872</v>
      </c>
      <c r="G4165" s="166" t="s">
        <v>829</v>
      </c>
      <c r="H4165" s="157">
        <v>1</v>
      </c>
    </row>
    <row r="4166" spans="1:8" ht="15" customHeight="1" x14ac:dyDescent="0.25">
      <c r="A4166" s="155" t="s">
        <v>1554</v>
      </c>
      <c r="B4166" s="155" t="s">
        <v>272</v>
      </c>
      <c r="C4166" s="155" t="s">
        <v>6306</v>
      </c>
      <c r="D4166" s="155">
        <v>1</v>
      </c>
      <c r="E4166" s="155">
        <v>1</v>
      </c>
      <c r="F4166" s="166">
        <v>41872</v>
      </c>
      <c r="G4166" s="166">
        <v>41873</v>
      </c>
      <c r="H4166" s="157">
        <v>1</v>
      </c>
    </row>
    <row r="4167" spans="1:8" ht="15" customHeight="1" x14ac:dyDescent="0.25">
      <c r="A4167" s="155" t="s">
        <v>1554</v>
      </c>
      <c r="B4167" s="155" t="s">
        <v>272</v>
      </c>
      <c r="C4167" s="155" t="s">
        <v>6307</v>
      </c>
      <c r="D4167" s="155">
        <v>1</v>
      </c>
      <c r="E4167" s="155">
        <v>1</v>
      </c>
      <c r="F4167" s="166">
        <v>41872</v>
      </c>
      <c r="G4167" s="166">
        <v>41880</v>
      </c>
      <c r="H4167" s="157">
        <v>1</v>
      </c>
    </row>
    <row r="4168" spans="1:8" ht="15" customHeight="1" x14ac:dyDescent="0.25">
      <c r="A4168" s="155" t="s">
        <v>4728</v>
      </c>
      <c r="B4168" s="155" t="s">
        <v>6308</v>
      </c>
      <c r="C4168" s="155" t="s">
        <v>6309</v>
      </c>
      <c r="D4168" s="155">
        <v>10</v>
      </c>
      <c r="E4168" s="155">
        <v>10</v>
      </c>
      <c r="F4168" s="166">
        <v>41872</v>
      </c>
      <c r="G4168" s="166">
        <v>41876</v>
      </c>
      <c r="H4168" s="157">
        <v>1</v>
      </c>
    </row>
    <row r="4169" spans="1:8" ht="15" customHeight="1" x14ac:dyDescent="0.25">
      <c r="A4169" s="155" t="s">
        <v>559</v>
      </c>
      <c r="B4169" s="155" t="s">
        <v>336</v>
      </c>
      <c r="C4169" s="155" t="s">
        <v>6310</v>
      </c>
      <c r="D4169" s="155">
        <v>15000</v>
      </c>
      <c r="E4169" s="155">
        <v>15041</v>
      </c>
      <c r="F4169" s="166">
        <v>41872</v>
      </c>
      <c r="G4169" s="166">
        <v>41877</v>
      </c>
      <c r="H4169" s="157">
        <v>1</v>
      </c>
    </row>
    <row r="4170" spans="1:8" ht="15" customHeight="1" x14ac:dyDescent="0.25">
      <c r="A4170" s="155" t="s">
        <v>5965</v>
      </c>
      <c r="B4170" s="155" t="s">
        <v>137</v>
      </c>
      <c r="C4170" s="155" t="s">
        <v>6311</v>
      </c>
      <c r="D4170" s="155">
        <v>250</v>
      </c>
      <c r="E4170" s="155">
        <v>250</v>
      </c>
      <c r="F4170" s="166">
        <v>41872</v>
      </c>
      <c r="G4170" s="166">
        <v>41877</v>
      </c>
      <c r="H4170" s="157">
        <v>1</v>
      </c>
    </row>
    <row r="4171" spans="1:8" ht="15" customHeight="1" x14ac:dyDescent="0.25">
      <c r="A4171" s="155" t="s">
        <v>6312</v>
      </c>
      <c r="B4171" s="155" t="s">
        <v>890</v>
      </c>
      <c r="C4171" s="155" t="s">
        <v>6313</v>
      </c>
      <c r="D4171" s="155">
        <v>500</v>
      </c>
      <c r="E4171" s="155">
        <v>504</v>
      </c>
      <c r="F4171" s="166">
        <v>41876</v>
      </c>
      <c r="G4171" s="166">
        <v>41876</v>
      </c>
      <c r="H4171" s="157">
        <v>1</v>
      </c>
    </row>
    <row r="4172" spans="1:8" ht="15" customHeight="1" x14ac:dyDescent="0.25">
      <c r="A4172" s="155" t="s">
        <v>115</v>
      </c>
      <c r="B4172" s="155" t="s">
        <v>4231</v>
      </c>
      <c r="C4172" s="155" t="s">
        <v>6314</v>
      </c>
      <c r="D4172" s="155">
        <v>560</v>
      </c>
      <c r="E4172" s="155">
        <v>560</v>
      </c>
      <c r="F4172" s="166">
        <v>41876</v>
      </c>
      <c r="G4172" s="166">
        <v>41876</v>
      </c>
      <c r="H4172" s="157">
        <v>1</v>
      </c>
    </row>
    <row r="4173" spans="1:8" ht="15" customHeight="1" x14ac:dyDescent="0.25">
      <c r="A4173" s="155" t="s">
        <v>71</v>
      </c>
      <c r="B4173" s="155" t="s">
        <v>477</v>
      </c>
      <c r="C4173" s="155" t="s">
        <v>6315</v>
      </c>
      <c r="D4173" s="155">
        <v>5</v>
      </c>
      <c r="E4173" s="155">
        <v>5</v>
      </c>
      <c r="F4173" s="166">
        <v>41876</v>
      </c>
      <c r="G4173" s="166">
        <v>41880</v>
      </c>
      <c r="H4173" s="157">
        <v>1</v>
      </c>
    </row>
    <row r="4174" spans="1:8" ht="15" customHeight="1" x14ac:dyDescent="0.25">
      <c r="A4174" s="155" t="s">
        <v>71</v>
      </c>
      <c r="B4174" s="155" t="s">
        <v>1530</v>
      </c>
      <c r="C4174" s="155" t="s">
        <v>6316</v>
      </c>
      <c r="D4174" s="155">
        <v>5</v>
      </c>
      <c r="E4174" s="155">
        <v>5</v>
      </c>
      <c r="F4174" s="166">
        <v>41876</v>
      </c>
      <c r="G4174" s="166">
        <v>41880</v>
      </c>
      <c r="H4174" s="157">
        <v>1</v>
      </c>
    </row>
    <row r="4175" spans="1:8" ht="15" customHeight="1" x14ac:dyDescent="0.25">
      <c r="A4175" s="155" t="s">
        <v>286</v>
      </c>
      <c r="B4175" s="155" t="s">
        <v>5726</v>
      </c>
      <c r="C4175" s="155" t="s">
        <v>6317</v>
      </c>
      <c r="D4175" s="155">
        <v>75</v>
      </c>
      <c r="E4175" s="155">
        <v>75</v>
      </c>
      <c r="F4175" s="166">
        <v>41876</v>
      </c>
      <c r="G4175" s="166">
        <v>41878</v>
      </c>
      <c r="H4175" s="157">
        <v>1</v>
      </c>
    </row>
    <row r="4176" spans="1:8" ht="15" customHeight="1" x14ac:dyDescent="0.25">
      <c r="A4176" s="155" t="s">
        <v>1474</v>
      </c>
      <c r="B4176" s="155" t="s">
        <v>345</v>
      </c>
      <c r="C4176" s="155" t="s">
        <v>6318</v>
      </c>
      <c r="D4176" s="155">
        <v>50</v>
      </c>
      <c r="E4176" s="155">
        <v>50</v>
      </c>
      <c r="F4176" s="166">
        <v>41876</v>
      </c>
      <c r="G4176" s="166">
        <v>41880</v>
      </c>
      <c r="H4176" s="157">
        <v>1</v>
      </c>
    </row>
    <row r="4177" spans="1:8" ht="15" customHeight="1" x14ac:dyDescent="0.25">
      <c r="A4177" s="155" t="s">
        <v>979</v>
      </c>
      <c r="B4177" s="155" t="s">
        <v>6272</v>
      </c>
      <c r="C4177" s="155" t="s">
        <v>6319</v>
      </c>
      <c r="D4177" s="155">
        <v>50</v>
      </c>
      <c r="E4177" s="155">
        <v>50</v>
      </c>
      <c r="F4177" s="166">
        <v>41876</v>
      </c>
      <c r="G4177" s="166">
        <v>41880</v>
      </c>
      <c r="H4177" s="157">
        <v>1</v>
      </c>
    </row>
    <row r="4178" spans="1:8" ht="15" customHeight="1" x14ac:dyDescent="0.25">
      <c r="A4178" s="155" t="s">
        <v>2637</v>
      </c>
      <c r="B4178" s="155" t="s">
        <v>2638</v>
      </c>
      <c r="C4178" s="155" t="s">
        <v>6320</v>
      </c>
      <c r="D4178" s="155">
        <v>20</v>
      </c>
      <c r="E4178" s="155">
        <v>20</v>
      </c>
      <c r="F4178" s="166">
        <v>41876</v>
      </c>
      <c r="G4178" s="166">
        <v>41880</v>
      </c>
      <c r="H4178" s="157">
        <v>1</v>
      </c>
    </row>
    <row r="4179" spans="1:8" ht="15" customHeight="1" x14ac:dyDescent="0.25">
      <c r="A4179" s="155" t="s">
        <v>327</v>
      </c>
      <c r="B4179" s="155" t="s">
        <v>479</v>
      </c>
      <c r="C4179" s="155" t="s">
        <v>6321</v>
      </c>
      <c r="D4179" s="155">
        <v>250</v>
      </c>
      <c r="E4179" s="155">
        <v>250</v>
      </c>
      <c r="F4179" s="166">
        <v>41876</v>
      </c>
      <c r="G4179" s="166">
        <v>41880</v>
      </c>
      <c r="H4179" s="157">
        <v>1</v>
      </c>
    </row>
    <row r="4180" spans="1:8" ht="15" customHeight="1" x14ac:dyDescent="0.25">
      <c r="A4180" s="155" t="s">
        <v>327</v>
      </c>
      <c r="B4180" s="155" t="s">
        <v>987</v>
      </c>
      <c r="C4180" s="155" t="s">
        <v>6299</v>
      </c>
      <c r="D4180" s="155">
        <v>600</v>
      </c>
      <c r="E4180" s="155">
        <v>200</v>
      </c>
      <c r="F4180" s="166">
        <v>41876</v>
      </c>
      <c r="G4180" s="166">
        <v>41878</v>
      </c>
      <c r="H4180" s="157">
        <v>1</v>
      </c>
    </row>
    <row r="4181" spans="1:8" ht="15" customHeight="1" x14ac:dyDescent="0.25">
      <c r="A4181" s="155" t="s">
        <v>71</v>
      </c>
      <c r="B4181" s="155" t="s">
        <v>72</v>
      </c>
      <c r="C4181" s="155" t="s">
        <v>6322</v>
      </c>
      <c r="D4181" s="155">
        <v>100</v>
      </c>
      <c r="E4181" s="155">
        <v>100</v>
      </c>
      <c r="F4181" s="166">
        <v>41877</v>
      </c>
      <c r="G4181" s="166">
        <v>41885</v>
      </c>
      <c r="H4181" s="157">
        <v>1</v>
      </c>
    </row>
    <row r="4182" spans="1:8" ht="15" customHeight="1" x14ac:dyDescent="0.25">
      <c r="A4182" s="155" t="s">
        <v>6323</v>
      </c>
      <c r="B4182" s="155" t="s">
        <v>6324</v>
      </c>
      <c r="C4182" s="155" t="s">
        <v>6325</v>
      </c>
      <c r="D4182" s="155">
        <v>10</v>
      </c>
      <c r="E4182" s="155">
        <v>10</v>
      </c>
      <c r="F4182" s="166">
        <v>41877</v>
      </c>
      <c r="G4182" s="166">
        <v>41880</v>
      </c>
      <c r="H4182" s="157">
        <v>1</v>
      </c>
    </row>
    <row r="4183" spans="1:8" ht="15" customHeight="1" x14ac:dyDescent="0.25">
      <c r="A4183" s="155" t="s">
        <v>638</v>
      </c>
      <c r="B4183" s="155" t="s">
        <v>639</v>
      </c>
      <c r="C4183" s="155" t="s">
        <v>6326</v>
      </c>
      <c r="D4183" s="155">
        <v>1000</v>
      </c>
      <c r="E4183" s="155">
        <v>1000</v>
      </c>
      <c r="F4183" s="166">
        <v>41877</v>
      </c>
      <c r="G4183" s="166">
        <v>41879</v>
      </c>
      <c r="H4183" s="157">
        <v>1</v>
      </c>
    </row>
    <row r="4184" spans="1:8" ht="15" customHeight="1" x14ac:dyDescent="0.25">
      <c r="A4184" s="155" t="s">
        <v>4412</v>
      </c>
      <c r="B4184" s="155" t="s">
        <v>4413</v>
      </c>
      <c r="C4184" s="155" t="s">
        <v>6327</v>
      </c>
      <c r="D4184" s="155">
        <v>50</v>
      </c>
      <c r="E4184" s="155">
        <v>50</v>
      </c>
      <c r="F4184" s="166">
        <v>41877</v>
      </c>
      <c r="G4184" s="166">
        <v>41884</v>
      </c>
      <c r="H4184" s="157">
        <v>1</v>
      </c>
    </row>
    <row r="4185" spans="1:8" ht="15" customHeight="1" x14ac:dyDescent="0.25">
      <c r="A4185" s="155" t="s">
        <v>748</v>
      </c>
      <c r="B4185" s="155" t="s">
        <v>6328</v>
      </c>
      <c r="C4185" s="155" t="s">
        <v>6329</v>
      </c>
      <c r="D4185" s="155">
        <v>150</v>
      </c>
      <c r="E4185" s="155">
        <v>150</v>
      </c>
      <c r="F4185" s="166">
        <v>41877</v>
      </c>
      <c r="G4185" s="166">
        <v>41880</v>
      </c>
      <c r="H4185" s="157">
        <v>1</v>
      </c>
    </row>
    <row r="4186" spans="1:8" ht="15" customHeight="1" x14ac:dyDescent="0.25">
      <c r="A4186" s="155" t="s">
        <v>559</v>
      </c>
      <c r="B4186" s="155" t="s">
        <v>1560</v>
      </c>
      <c r="C4186" s="155" t="s">
        <v>6330</v>
      </c>
      <c r="D4186" s="155">
        <v>1500</v>
      </c>
      <c r="E4186" s="155">
        <v>1500</v>
      </c>
      <c r="F4186" s="166">
        <v>41877</v>
      </c>
      <c r="G4186" s="166">
        <v>41886</v>
      </c>
      <c r="H4186" s="157">
        <v>1</v>
      </c>
    </row>
    <row r="4187" spans="1:8" ht="15" customHeight="1" x14ac:dyDescent="0.25">
      <c r="A4187" s="155" t="s">
        <v>3430</v>
      </c>
      <c r="B4187" s="155" t="s">
        <v>681</v>
      </c>
      <c r="C4187" s="155" t="s">
        <v>6331</v>
      </c>
      <c r="D4187" s="155">
        <v>100</v>
      </c>
      <c r="E4187" s="155">
        <v>100</v>
      </c>
      <c r="F4187" s="166">
        <v>41877</v>
      </c>
      <c r="G4187" s="166">
        <v>41880</v>
      </c>
      <c r="H4187" s="157">
        <v>1</v>
      </c>
    </row>
    <row r="4188" spans="1:8" ht="15" customHeight="1" x14ac:dyDescent="0.25">
      <c r="A4188" s="155" t="s">
        <v>3430</v>
      </c>
      <c r="B4188" s="155" t="s">
        <v>1501</v>
      </c>
      <c r="C4188" s="155" t="s">
        <v>32</v>
      </c>
      <c r="D4188" s="155">
        <v>100</v>
      </c>
      <c r="E4188" s="155">
        <v>100</v>
      </c>
      <c r="F4188" s="166">
        <v>41877</v>
      </c>
      <c r="G4188" s="166">
        <v>41880</v>
      </c>
      <c r="H4188" s="157">
        <v>1</v>
      </c>
    </row>
    <row r="4189" spans="1:8" ht="15" customHeight="1" x14ac:dyDescent="0.25">
      <c r="A4189" s="155" t="s">
        <v>286</v>
      </c>
      <c r="B4189" s="155" t="s">
        <v>562</v>
      </c>
      <c r="C4189" s="155" t="s">
        <v>6332</v>
      </c>
      <c r="D4189" s="155">
        <v>75</v>
      </c>
      <c r="E4189" s="155">
        <v>75</v>
      </c>
      <c r="F4189" s="166">
        <v>41878</v>
      </c>
      <c r="G4189" s="166">
        <v>41885</v>
      </c>
      <c r="H4189" s="157">
        <v>1</v>
      </c>
    </row>
    <row r="4190" spans="1:8" ht="15" customHeight="1" x14ac:dyDescent="0.25">
      <c r="A4190" s="155" t="s">
        <v>722</v>
      </c>
      <c r="B4190" s="155" t="s">
        <v>723</v>
      </c>
      <c r="C4190" s="155" t="s">
        <v>6333</v>
      </c>
      <c r="D4190" s="155">
        <v>500</v>
      </c>
      <c r="E4190" s="155">
        <v>500</v>
      </c>
      <c r="F4190" s="166">
        <v>41878</v>
      </c>
      <c r="G4190" s="166">
        <v>41880</v>
      </c>
      <c r="H4190" s="157">
        <v>1</v>
      </c>
    </row>
    <row r="4191" spans="1:8" ht="15" customHeight="1" x14ac:dyDescent="0.25">
      <c r="A4191" s="155" t="s">
        <v>5652</v>
      </c>
      <c r="B4191" s="155" t="s">
        <v>6334</v>
      </c>
      <c r="C4191" s="155" t="s">
        <v>6335</v>
      </c>
      <c r="D4191" s="155">
        <v>22</v>
      </c>
      <c r="E4191" s="155">
        <v>22</v>
      </c>
      <c r="F4191" s="166">
        <v>41878</v>
      </c>
      <c r="G4191" s="166">
        <v>41887</v>
      </c>
      <c r="H4191" s="157">
        <v>1</v>
      </c>
    </row>
    <row r="4192" spans="1:8" ht="15" customHeight="1" x14ac:dyDescent="0.25">
      <c r="A4192" s="155" t="s">
        <v>71</v>
      </c>
      <c r="B4192" s="155" t="s">
        <v>154</v>
      </c>
      <c r="C4192" s="155" t="s">
        <v>6336</v>
      </c>
      <c r="D4192" s="155">
        <v>6</v>
      </c>
      <c r="E4192" s="155">
        <v>6</v>
      </c>
      <c r="F4192" s="166">
        <v>41878</v>
      </c>
      <c r="G4192" s="166">
        <v>41887</v>
      </c>
      <c r="H4192" s="157">
        <v>1</v>
      </c>
    </row>
    <row r="4193" spans="1:8" ht="15" customHeight="1" x14ac:dyDescent="0.25">
      <c r="A4193" s="155" t="s">
        <v>208</v>
      </c>
      <c r="B4193" s="155" t="s">
        <v>3499</v>
      </c>
      <c r="C4193" s="155" t="s">
        <v>6337</v>
      </c>
      <c r="D4193" s="155">
        <v>10</v>
      </c>
      <c r="E4193" s="155">
        <v>10</v>
      </c>
      <c r="F4193" s="166">
        <v>41878</v>
      </c>
      <c r="G4193" s="166">
        <v>41886</v>
      </c>
      <c r="H4193" s="157">
        <v>1</v>
      </c>
    </row>
    <row r="4194" spans="1:8" ht="15" customHeight="1" x14ac:dyDescent="0.25">
      <c r="A4194" s="155" t="s">
        <v>42</v>
      </c>
      <c r="B4194" s="155" t="s">
        <v>2774</v>
      </c>
      <c r="C4194" s="155" t="s">
        <v>6338</v>
      </c>
      <c r="D4194" s="155">
        <v>65</v>
      </c>
      <c r="E4194" s="155">
        <v>65</v>
      </c>
      <c r="F4194" s="166">
        <v>41878</v>
      </c>
      <c r="G4194" s="166">
        <v>41883</v>
      </c>
      <c r="H4194" s="157">
        <v>1</v>
      </c>
    </row>
    <row r="4195" spans="1:8" ht="15" customHeight="1" x14ac:dyDescent="0.25">
      <c r="A4195" s="155" t="s">
        <v>6339</v>
      </c>
      <c r="B4195" s="155" t="s">
        <v>6308</v>
      </c>
      <c r="C4195" s="155" t="s">
        <v>6340</v>
      </c>
      <c r="D4195" s="155">
        <v>200</v>
      </c>
      <c r="E4195" s="155">
        <v>200</v>
      </c>
      <c r="F4195" s="166">
        <v>41878</v>
      </c>
      <c r="G4195" s="166">
        <v>41880</v>
      </c>
      <c r="H4195" s="157">
        <v>1</v>
      </c>
    </row>
    <row r="4196" spans="1:8" ht="15" customHeight="1" x14ac:dyDescent="0.25">
      <c r="A4196" s="155" t="s">
        <v>39</v>
      </c>
      <c r="B4196" s="155" t="s">
        <v>922</v>
      </c>
      <c r="C4196" s="155" t="s">
        <v>6341</v>
      </c>
      <c r="D4196" s="155">
        <v>600</v>
      </c>
      <c r="E4196" s="155">
        <v>600</v>
      </c>
      <c r="F4196" s="166">
        <v>41878</v>
      </c>
      <c r="G4196" s="166">
        <v>41885</v>
      </c>
      <c r="H4196" s="157">
        <v>1</v>
      </c>
    </row>
    <row r="4197" spans="1:8" ht="15" customHeight="1" x14ac:dyDescent="0.25">
      <c r="A4197" s="155" t="s">
        <v>6342</v>
      </c>
      <c r="B4197" s="155" t="s">
        <v>6343</v>
      </c>
      <c r="C4197" s="155" t="s">
        <v>6344</v>
      </c>
      <c r="D4197" s="155">
        <v>25</v>
      </c>
      <c r="E4197" s="155">
        <v>25</v>
      </c>
      <c r="F4197" s="166">
        <v>41878</v>
      </c>
      <c r="G4197" s="166">
        <v>41880</v>
      </c>
      <c r="H4197" s="157">
        <v>1</v>
      </c>
    </row>
    <row r="4198" spans="1:8" ht="15" customHeight="1" x14ac:dyDescent="0.25">
      <c r="A4198" s="155" t="s">
        <v>1554</v>
      </c>
      <c r="B4198" s="155" t="s">
        <v>1204</v>
      </c>
      <c r="C4198" s="155" t="s">
        <v>6345</v>
      </c>
      <c r="D4198" s="155">
        <v>125</v>
      </c>
      <c r="E4198" s="155">
        <v>125</v>
      </c>
      <c r="F4198" s="166">
        <v>41878</v>
      </c>
      <c r="G4198" s="166">
        <v>41883</v>
      </c>
      <c r="H4198" s="157">
        <v>1</v>
      </c>
    </row>
    <row r="4199" spans="1:8" ht="15" customHeight="1" x14ac:dyDescent="0.25">
      <c r="A4199" s="155" t="s">
        <v>1554</v>
      </c>
      <c r="B4199" s="155" t="s">
        <v>1181</v>
      </c>
      <c r="C4199" s="155" t="s">
        <v>6346</v>
      </c>
      <c r="D4199" s="155">
        <v>125</v>
      </c>
      <c r="E4199" s="155">
        <v>125</v>
      </c>
      <c r="F4199" s="166">
        <v>41878</v>
      </c>
      <c r="G4199" s="166">
        <v>41883</v>
      </c>
      <c r="H4199" s="157">
        <v>1</v>
      </c>
    </row>
    <row r="4200" spans="1:8" ht="15" customHeight="1" x14ac:dyDescent="0.25">
      <c r="A4200" s="155" t="s">
        <v>1554</v>
      </c>
      <c r="B4200" s="155" t="s">
        <v>1204</v>
      </c>
      <c r="C4200" s="155" t="s">
        <v>6347</v>
      </c>
      <c r="D4200" s="155">
        <v>125</v>
      </c>
      <c r="E4200" s="155">
        <v>125</v>
      </c>
      <c r="F4200" s="166">
        <v>41878</v>
      </c>
      <c r="G4200" s="166">
        <v>41880</v>
      </c>
      <c r="H4200" s="157">
        <v>1</v>
      </c>
    </row>
    <row r="4201" spans="1:8" ht="15" customHeight="1" x14ac:dyDescent="0.25">
      <c r="A4201" s="155" t="s">
        <v>520</v>
      </c>
      <c r="B4201" s="155" t="s">
        <v>1267</v>
      </c>
      <c r="C4201" s="155" t="s">
        <v>6348</v>
      </c>
      <c r="D4201" s="155">
        <v>500</v>
      </c>
      <c r="E4201" s="155">
        <v>500</v>
      </c>
      <c r="F4201" s="166">
        <v>41879</v>
      </c>
      <c r="G4201" s="166">
        <v>41880</v>
      </c>
      <c r="H4201" s="157">
        <v>1</v>
      </c>
    </row>
    <row r="4202" spans="1:8" ht="15" customHeight="1" x14ac:dyDescent="0.25">
      <c r="A4202" s="155" t="s">
        <v>3481</v>
      </c>
      <c r="B4202" s="155" t="s">
        <v>255</v>
      </c>
      <c r="C4202" s="155" t="s">
        <v>6349</v>
      </c>
      <c r="D4202" s="155">
        <v>65</v>
      </c>
      <c r="E4202" s="155">
        <v>65</v>
      </c>
      <c r="F4202" s="166">
        <v>41879</v>
      </c>
      <c r="G4202" s="166">
        <v>41883</v>
      </c>
      <c r="H4202" s="157">
        <v>1</v>
      </c>
    </row>
    <row r="4203" spans="1:8" ht="15" customHeight="1" x14ac:dyDescent="0.25">
      <c r="A4203" s="155" t="s">
        <v>5827</v>
      </c>
      <c r="B4203" s="155" t="s">
        <v>5828</v>
      </c>
      <c r="C4203" s="155" t="s">
        <v>6350</v>
      </c>
      <c r="D4203" s="155">
        <v>100</v>
      </c>
      <c r="E4203" s="155">
        <v>100</v>
      </c>
      <c r="F4203" s="166">
        <v>41879</v>
      </c>
      <c r="G4203" s="166">
        <v>41885</v>
      </c>
      <c r="H4203" s="157">
        <v>1</v>
      </c>
    </row>
    <row r="4204" spans="1:8" ht="15" customHeight="1" x14ac:dyDescent="0.25">
      <c r="A4204" s="155" t="s">
        <v>71</v>
      </c>
      <c r="B4204" s="155" t="s">
        <v>1530</v>
      </c>
      <c r="C4204" s="155" t="s">
        <v>6351</v>
      </c>
      <c r="D4204" s="155">
        <v>10</v>
      </c>
      <c r="E4204" s="155">
        <v>10</v>
      </c>
      <c r="F4204" s="166">
        <v>41879</v>
      </c>
      <c r="G4204" s="166">
        <v>41887</v>
      </c>
      <c r="H4204" s="157">
        <v>1</v>
      </c>
    </row>
    <row r="4205" spans="1:8" ht="15" customHeight="1" x14ac:dyDescent="0.25">
      <c r="A4205" s="155" t="s">
        <v>4963</v>
      </c>
      <c r="B4205" s="155" t="s">
        <v>1373</v>
      </c>
      <c r="C4205" s="155" t="s">
        <v>6352</v>
      </c>
      <c r="D4205" s="155">
        <v>50</v>
      </c>
      <c r="E4205" s="155">
        <v>50</v>
      </c>
      <c r="F4205" s="166">
        <v>41879</v>
      </c>
      <c r="G4205" s="166">
        <v>41880</v>
      </c>
      <c r="H4205" s="157">
        <v>1</v>
      </c>
    </row>
    <row r="4206" spans="1:8" ht="15" customHeight="1" x14ac:dyDescent="0.25">
      <c r="A4206" s="155" t="s">
        <v>4963</v>
      </c>
      <c r="B4206" s="155" t="s">
        <v>1375</v>
      </c>
      <c r="C4206" s="155" t="s">
        <v>316</v>
      </c>
      <c r="D4206" s="155">
        <v>50</v>
      </c>
      <c r="E4206" s="155">
        <v>50</v>
      </c>
      <c r="F4206" s="166">
        <v>41879</v>
      </c>
      <c r="G4206" s="166">
        <v>41880</v>
      </c>
      <c r="H4206" s="157">
        <v>1</v>
      </c>
    </row>
    <row r="4207" spans="1:8" ht="15" customHeight="1" x14ac:dyDescent="0.25">
      <c r="A4207" s="155" t="s">
        <v>71</v>
      </c>
      <c r="B4207" s="155" t="s">
        <v>1550</v>
      </c>
      <c r="C4207" s="155" t="s">
        <v>6353</v>
      </c>
      <c r="D4207" s="155">
        <v>6</v>
      </c>
      <c r="E4207" s="155">
        <v>6</v>
      </c>
      <c r="F4207" s="166">
        <v>41880</v>
      </c>
      <c r="G4207" s="166">
        <v>41887</v>
      </c>
      <c r="H4207" s="157">
        <v>1</v>
      </c>
    </row>
    <row r="4208" spans="1:8" ht="15" customHeight="1" x14ac:dyDescent="0.25">
      <c r="A4208" s="155" t="s">
        <v>1107</v>
      </c>
      <c r="B4208" s="155" t="s">
        <v>1108</v>
      </c>
      <c r="C4208" s="155" t="s">
        <v>6354</v>
      </c>
      <c r="D4208" s="155">
        <v>100</v>
      </c>
      <c r="E4208" s="155">
        <v>100</v>
      </c>
      <c r="F4208" s="166">
        <v>41880</v>
      </c>
      <c r="G4208" s="166">
        <v>41886</v>
      </c>
      <c r="H4208" s="157">
        <v>1</v>
      </c>
    </row>
    <row r="4209" spans="1:9" ht="15" customHeight="1" x14ac:dyDescent="0.25">
      <c r="A4209" s="155" t="s">
        <v>1107</v>
      </c>
      <c r="B4209" s="155" t="s">
        <v>1772</v>
      </c>
      <c r="C4209" s="155" t="s">
        <v>6355</v>
      </c>
      <c r="D4209" s="155">
        <v>50</v>
      </c>
      <c r="E4209" s="155">
        <v>50</v>
      </c>
      <c r="F4209" s="166">
        <v>41880</v>
      </c>
      <c r="G4209" s="166">
        <v>41886</v>
      </c>
      <c r="H4209" s="157">
        <v>1</v>
      </c>
    </row>
    <row r="4210" spans="1:9" ht="15" customHeight="1" x14ac:dyDescent="0.25">
      <c r="A4210" s="155" t="s">
        <v>512</v>
      </c>
      <c r="B4210" s="155" t="s">
        <v>6356</v>
      </c>
      <c r="C4210" s="155" t="s">
        <v>6357</v>
      </c>
      <c r="D4210" s="155">
        <v>2</v>
      </c>
      <c r="E4210" s="155">
        <v>2</v>
      </c>
      <c r="F4210" s="166">
        <v>41880</v>
      </c>
      <c r="G4210" s="166">
        <v>41892</v>
      </c>
      <c r="H4210" s="157">
        <v>1</v>
      </c>
    </row>
    <row r="4211" spans="1:9" ht="15" customHeight="1" x14ac:dyDescent="0.25">
      <c r="A4211" s="155" t="s">
        <v>820</v>
      </c>
      <c r="B4211" s="155" t="s">
        <v>3769</v>
      </c>
      <c r="C4211" s="155" t="s">
        <v>6358</v>
      </c>
      <c r="D4211" s="155">
        <v>200</v>
      </c>
      <c r="E4211" s="155">
        <v>200</v>
      </c>
      <c r="F4211" s="166">
        <v>41880</v>
      </c>
      <c r="G4211" s="166">
        <v>41886</v>
      </c>
      <c r="H4211" s="157">
        <v>1</v>
      </c>
    </row>
    <row r="4212" spans="1:9" ht="15" customHeight="1" x14ac:dyDescent="0.25">
      <c r="A4212" s="155" t="s">
        <v>6359</v>
      </c>
      <c r="B4212" s="155" t="s">
        <v>6360</v>
      </c>
      <c r="C4212" s="155" t="s">
        <v>6362</v>
      </c>
      <c r="D4212" s="155">
        <v>6</v>
      </c>
      <c r="E4212" s="155">
        <v>6</v>
      </c>
      <c r="F4212" s="166">
        <v>41880</v>
      </c>
      <c r="G4212" s="166">
        <v>41892</v>
      </c>
      <c r="H4212" s="157">
        <v>1</v>
      </c>
    </row>
    <row r="4213" spans="1:9" ht="15" customHeight="1" x14ac:dyDescent="0.25">
      <c r="A4213" s="155" t="s">
        <v>6342</v>
      </c>
      <c r="B4213" s="155" t="s">
        <v>6361</v>
      </c>
      <c r="C4213" s="155" t="s">
        <v>364</v>
      </c>
      <c r="D4213" s="155">
        <v>6</v>
      </c>
      <c r="E4213" s="155">
        <v>6</v>
      </c>
      <c r="F4213" s="166">
        <v>41880</v>
      </c>
      <c r="G4213" s="166">
        <v>41892</v>
      </c>
      <c r="H4213" s="157">
        <v>1</v>
      </c>
    </row>
    <row r="4214" spans="1:9" ht="30" customHeight="1" x14ac:dyDescent="0.25">
      <c r="A4214" s="155" t="s">
        <v>3473</v>
      </c>
      <c r="B4214" s="155" t="s">
        <v>6363</v>
      </c>
      <c r="C4214" s="155" t="s">
        <v>6364</v>
      </c>
      <c r="D4214" s="155">
        <v>50</v>
      </c>
      <c r="E4214" s="155">
        <v>50</v>
      </c>
      <c r="F4214" s="166">
        <v>41880</v>
      </c>
      <c r="G4214" s="166">
        <v>41873</v>
      </c>
      <c r="H4214" s="157">
        <v>1</v>
      </c>
      <c r="I4214" s="192" t="s">
        <v>1434</v>
      </c>
    </row>
    <row r="4215" spans="1:9" ht="15" customHeight="1" x14ac:dyDescent="0.25">
      <c r="A4215" s="155" t="s">
        <v>520</v>
      </c>
      <c r="B4215" s="155" t="s">
        <v>609</v>
      </c>
      <c r="C4215" s="155" t="s">
        <v>6366</v>
      </c>
      <c r="D4215" s="155">
        <v>300</v>
      </c>
      <c r="E4215" s="155">
        <v>300</v>
      </c>
      <c r="F4215" s="166">
        <v>41884</v>
      </c>
      <c r="G4215" s="166">
        <v>41886</v>
      </c>
      <c r="H4215" s="157">
        <v>1</v>
      </c>
    </row>
    <row r="4216" spans="1:9" ht="15" customHeight="1" x14ac:dyDescent="0.25">
      <c r="A4216" s="155" t="s">
        <v>520</v>
      </c>
      <c r="B4216" s="155" t="s">
        <v>1267</v>
      </c>
      <c r="C4216" s="155" t="s">
        <v>6367</v>
      </c>
      <c r="D4216" s="155">
        <v>500</v>
      </c>
      <c r="E4216" s="155">
        <v>500</v>
      </c>
      <c r="F4216" s="166">
        <v>41884</v>
      </c>
      <c r="G4216" s="166">
        <v>41891</v>
      </c>
      <c r="H4216" s="157">
        <v>1</v>
      </c>
    </row>
    <row r="4217" spans="1:9" ht="15" customHeight="1" x14ac:dyDescent="0.25">
      <c r="A4217" s="155" t="s">
        <v>71</v>
      </c>
      <c r="B4217" s="155" t="s">
        <v>102</v>
      </c>
      <c r="C4217" s="155" t="s">
        <v>6368</v>
      </c>
      <c r="D4217" s="155">
        <v>10</v>
      </c>
      <c r="E4217" s="155">
        <v>10</v>
      </c>
      <c r="F4217" s="166">
        <v>41884</v>
      </c>
      <c r="G4217" s="166">
        <v>41892</v>
      </c>
      <c r="H4217" s="157">
        <v>1</v>
      </c>
    </row>
    <row r="4218" spans="1:9" ht="15" customHeight="1" x14ac:dyDescent="0.25">
      <c r="A4218" s="155" t="s">
        <v>6342</v>
      </c>
      <c r="B4218" s="155" t="s">
        <v>6360</v>
      </c>
      <c r="C4218" s="155" t="s">
        <v>6362</v>
      </c>
      <c r="D4218" s="155">
        <v>6</v>
      </c>
      <c r="E4218" s="155">
        <v>6</v>
      </c>
      <c r="F4218" s="166">
        <v>41884</v>
      </c>
      <c r="G4218" s="166">
        <v>41892</v>
      </c>
      <c r="H4218" s="157">
        <v>1</v>
      </c>
    </row>
    <row r="4219" spans="1:9" ht="15" customHeight="1" x14ac:dyDescent="0.25">
      <c r="A4219" s="155" t="s">
        <v>6342</v>
      </c>
      <c r="B4219" s="155" t="s">
        <v>6361</v>
      </c>
      <c r="C4219" s="155" t="s">
        <v>364</v>
      </c>
      <c r="D4219" s="155">
        <v>6</v>
      </c>
      <c r="E4219" s="155">
        <v>6</v>
      </c>
      <c r="F4219" s="166">
        <v>41884</v>
      </c>
      <c r="G4219" s="166">
        <v>41892</v>
      </c>
      <c r="H4219" s="157">
        <v>1</v>
      </c>
    </row>
    <row r="4220" spans="1:9" ht="15" customHeight="1" x14ac:dyDescent="0.25">
      <c r="A4220" s="155" t="s">
        <v>251</v>
      </c>
      <c r="B4220" s="155" t="s">
        <v>4275</v>
      </c>
      <c r="C4220" s="155" t="s">
        <v>6369</v>
      </c>
      <c r="D4220" s="155">
        <v>10</v>
      </c>
      <c r="E4220" s="155">
        <v>10</v>
      </c>
      <c r="F4220" s="166">
        <v>41884</v>
      </c>
      <c r="G4220" s="166">
        <v>41890</v>
      </c>
      <c r="H4220" s="157">
        <v>1</v>
      </c>
    </row>
    <row r="4221" spans="1:9" ht="15" customHeight="1" x14ac:dyDescent="0.25">
      <c r="A4221" s="155" t="s">
        <v>71</v>
      </c>
      <c r="B4221" s="155" t="s">
        <v>1550</v>
      </c>
      <c r="C4221" s="155" t="s">
        <v>6370</v>
      </c>
      <c r="D4221" s="155">
        <v>5</v>
      </c>
      <c r="E4221" s="155">
        <v>5</v>
      </c>
      <c r="F4221" s="166">
        <v>41884</v>
      </c>
      <c r="G4221" s="166">
        <v>41891</v>
      </c>
      <c r="H4221" s="157">
        <v>1</v>
      </c>
    </row>
    <row r="4222" spans="1:9" ht="15" customHeight="1" x14ac:dyDescent="0.25">
      <c r="A4222" s="155" t="s">
        <v>4839</v>
      </c>
      <c r="B4222" s="155" t="s">
        <v>1696</v>
      </c>
      <c r="C4222" s="155" t="s">
        <v>6371</v>
      </c>
      <c r="D4222" s="155">
        <v>1</v>
      </c>
      <c r="E4222" s="155">
        <v>1</v>
      </c>
      <c r="F4222" s="166">
        <v>41884</v>
      </c>
      <c r="G4222" s="166">
        <v>41886</v>
      </c>
      <c r="H4222" s="157">
        <v>1</v>
      </c>
    </row>
    <row r="4223" spans="1:9" ht="15" customHeight="1" x14ac:dyDescent="0.25">
      <c r="A4223" s="155" t="s">
        <v>71</v>
      </c>
      <c r="B4223" s="155" t="s">
        <v>167</v>
      </c>
      <c r="C4223" s="155" t="s">
        <v>6372</v>
      </c>
      <c r="D4223" s="155">
        <v>5</v>
      </c>
      <c r="E4223" s="155">
        <v>5</v>
      </c>
      <c r="F4223" s="166">
        <v>41885</v>
      </c>
      <c r="G4223" s="166">
        <v>41898</v>
      </c>
      <c r="H4223" s="157">
        <v>1</v>
      </c>
    </row>
    <row r="4224" spans="1:9" ht="15" customHeight="1" x14ac:dyDescent="0.25">
      <c r="A4224" s="155" t="s">
        <v>71</v>
      </c>
      <c r="B4224" s="155" t="s">
        <v>1550</v>
      </c>
      <c r="C4224" s="155" t="s">
        <v>6373</v>
      </c>
      <c r="D4224" s="155">
        <v>5</v>
      </c>
      <c r="E4224" s="155">
        <v>5</v>
      </c>
      <c r="F4224" s="166">
        <v>41885</v>
      </c>
      <c r="G4224" s="166">
        <v>41894</v>
      </c>
      <c r="H4224" s="157">
        <v>1</v>
      </c>
    </row>
    <row r="4225" spans="1:9" ht="15" customHeight="1" x14ac:dyDescent="0.25">
      <c r="A4225" s="155" t="s">
        <v>559</v>
      </c>
      <c r="B4225" s="155" t="s">
        <v>560</v>
      </c>
      <c r="C4225" s="155" t="s">
        <v>6374</v>
      </c>
      <c r="D4225" s="155">
        <v>15000</v>
      </c>
      <c r="E4225" s="155">
        <v>15030</v>
      </c>
      <c r="F4225" s="166">
        <v>41885</v>
      </c>
      <c r="G4225" s="166">
        <v>41893</v>
      </c>
      <c r="H4225" s="157">
        <v>1</v>
      </c>
    </row>
    <row r="4226" spans="1:9" ht="15" customHeight="1" x14ac:dyDescent="0.25">
      <c r="A4226" s="155" t="s">
        <v>65</v>
      </c>
      <c r="B4226" s="155" t="s">
        <v>6375</v>
      </c>
      <c r="C4226" s="155" t="s">
        <v>6376</v>
      </c>
      <c r="D4226" s="155">
        <v>100</v>
      </c>
      <c r="E4226" s="155">
        <v>100</v>
      </c>
      <c r="F4226" s="166">
        <v>41885</v>
      </c>
      <c r="G4226" s="166">
        <v>41890</v>
      </c>
      <c r="H4226" s="157">
        <v>1</v>
      </c>
    </row>
    <row r="4227" spans="1:9" ht="15" customHeight="1" x14ac:dyDescent="0.25">
      <c r="A4227" s="155" t="s">
        <v>242</v>
      </c>
      <c r="B4227" s="155" t="s">
        <v>1456</v>
      </c>
      <c r="C4227" s="155" t="s">
        <v>6377</v>
      </c>
      <c r="D4227" s="155">
        <v>250</v>
      </c>
      <c r="E4227" s="155">
        <v>250</v>
      </c>
      <c r="F4227" s="166">
        <v>41885</v>
      </c>
      <c r="G4227" s="166">
        <v>41894</v>
      </c>
      <c r="H4227" s="157">
        <v>1</v>
      </c>
    </row>
    <row r="4228" spans="1:9" ht="15" customHeight="1" x14ac:dyDescent="0.25">
      <c r="A4228" s="155" t="s">
        <v>242</v>
      </c>
      <c r="B4228" s="155" t="s">
        <v>557</v>
      </c>
      <c r="C4228" s="155" t="s">
        <v>364</v>
      </c>
      <c r="D4228" s="155">
        <v>250</v>
      </c>
      <c r="E4228" s="155">
        <v>250</v>
      </c>
      <c r="F4228" s="166">
        <v>41885</v>
      </c>
      <c r="G4228" s="166">
        <v>41894</v>
      </c>
      <c r="H4228" s="157">
        <v>1</v>
      </c>
    </row>
    <row r="4229" spans="1:9" ht="15" customHeight="1" x14ac:dyDescent="0.25">
      <c r="A4229" s="155" t="s">
        <v>224</v>
      </c>
      <c r="B4229" s="155" t="s">
        <v>4113</v>
      </c>
      <c r="C4229" s="155" t="s">
        <v>6378</v>
      </c>
      <c r="D4229" s="155">
        <v>10</v>
      </c>
      <c r="E4229" s="155">
        <v>10</v>
      </c>
      <c r="F4229" s="166">
        <v>41886</v>
      </c>
      <c r="G4229" s="166">
        <v>41887</v>
      </c>
      <c r="H4229" s="157">
        <v>1</v>
      </c>
    </row>
    <row r="4230" spans="1:9" ht="15" customHeight="1" x14ac:dyDescent="0.25">
      <c r="A4230" s="155" t="s">
        <v>224</v>
      </c>
      <c r="B4230" s="155" t="s">
        <v>225</v>
      </c>
      <c r="C4230" s="155" t="s">
        <v>364</v>
      </c>
      <c r="D4230" s="155">
        <v>16</v>
      </c>
      <c r="E4230" s="155">
        <v>16</v>
      </c>
      <c r="F4230" s="166">
        <v>41886</v>
      </c>
      <c r="G4230" s="166">
        <v>41887</v>
      </c>
      <c r="H4230" s="157">
        <v>1</v>
      </c>
    </row>
    <row r="4231" spans="1:9" ht="15" customHeight="1" x14ac:dyDescent="0.25">
      <c r="A4231" s="155" t="s">
        <v>6021</v>
      </c>
      <c r="B4231" s="155" t="s">
        <v>6022</v>
      </c>
      <c r="C4231" s="155" t="s">
        <v>6379</v>
      </c>
      <c r="D4231" s="155">
        <v>250</v>
      </c>
      <c r="E4231" s="155">
        <v>101</v>
      </c>
      <c r="F4231" s="166">
        <v>41886</v>
      </c>
      <c r="G4231" s="166">
        <v>41897</v>
      </c>
      <c r="H4231" s="157">
        <v>1</v>
      </c>
    </row>
    <row r="4232" spans="1:9" ht="15" customHeight="1" x14ac:dyDescent="0.25">
      <c r="A4232" s="155" t="s">
        <v>261</v>
      </c>
      <c r="B4232" s="155" t="s">
        <v>4138</v>
      </c>
      <c r="C4232" s="155" t="s">
        <v>6380</v>
      </c>
      <c r="D4232" s="155">
        <v>5</v>
      </c>
      <c r="E4232" s="155">
        <v>5</v>
      </c>
      <c r="F4232" s="166">
        <v>41886</v>
      </c>
      <c r="G4232" s="166">
        <v>41897</v>
      </c>
      <c r="H4232" s="157">
        <v>1</v>
      </c>
    </row>
    <row r="4233" spans="1:9" ht="15" customHeight="1" x14ac:dyDescent="0.25">
      <c r="A4233" s="155" t="s">
        <v>6381</v>
      </c>
      <c r="B4233" s="155" t="s">
        <v>6382</v>
      </c>
      <c r="C4233" s="155" t="s">
        <v>6383</v>
      </c>
      <c r="D4233" s="155">
        <v>5</v>
      </c>
      <c r="E4233" s="155">
        <v>5</v>
      </c>
      <c r="F4233" s="166">
        <v>41886</v>
      </c>
      <c r="G4233" s="166">
        <v>41889</v>
      </c>
      <c r="H4233" s="157">
        <v>1</v>
      </c>
      <c r="I4233" s="192" t="s">
        <v>6384</v>
      </c>
    </row>
    <row r="4234" spans="1:9" ht="15" customHeight="1" x14ac:dyDescent="0.25">
      <c r="A4234" s="155" t="s">
        <v>2769</v>
      </c>
      <c r="B4234" s="155" t="s">
        <v>6390</v>
      </c>
      <c r="C4234" s="155" t="s">
        <v>6391</v>
      </c>
      <c r="D4234" s="155">
        <v>12</v>
      </c>
      <c r="E4234" s="155">
        <v>11</v>
      </c>
      <c r="F4234" s="166">
        <v>41886</v>
      </c>
      <c r="G4234" s="166">
        <v>41884</v>
      </c>
      <c r="H4234" s="157">
        <v>0</v>
      </c>
      <c r="I4234" s="192" t="s">
        <v>6392</v>
      </c>
    </row>
    <row r="4235" spans="1:9" ht="15" customHeight="1" x14ac:dyDescent="0.25">
      <c r="A4235" s="155" t="s">
        <v>1386</v>
      </c>
      <c r="B4235" s="155" t="s">
        <v>6393</v>
      </c>
      <c r="C4235" s="155" t="s">
        <v>6394</v>
      </c>
      <c r="D4235" s="155">
        <v>2</v>
      </c>
      <c r="E4235" s="155">
        <v>2</v>
      </c>
      <c r="F4235" s="166">
        <v>41886</v>
      </c>
      <c r="G4235" s="166">
        <v>41886</v>
      </c>
      <c r="H4235" s="157">
        <v>1</v>
      </c>
      <c r="I4235" s="192" t="s">
        <v>3109</v>
      </c>
    </row>
    <row r="4236" spans="1:9" ht="15" customHeight="1" x14ac:dyDescent="0.25">
      <c r="A4236" s="155" t="s">
        <v>2769</v>
      </c>
      <c r="B4236" s="155" t="s">
        <v>6185</v>
      </c>
      <c r="C4236" s="155" t="s">
        <v>6395</v>
      </c>
      <c r="D4236" s="155">
        <v>200</v>
      </c>
      <c r="E4236" s="155">
        <v>200</v>
      </c>
      <c r="F4236" s="166">
        <v>41887</v>
      </c>
      <c r="G4236" s="166">
        <v>41887</v>
      </c>
      <c r="H4236" s="157">
        <v>1</v>
      </c>
    </row>
    <row r="4237" spans="1:9" ht="15" customHeight="1" x14ac:dyDescent="0.25">
      <c r="A4237" s="155" t="s">
        <v>660</v>
      </c>
      <c r="B4237" s="155" t="s">
        <v>6396</v>
      </c>
      <c r="C4237" s="155" t="s">
        <v>6397</v>
      </c>
      <c r="D4237" s="155">
        <v>64</v>
      </c>
      <c r="E4237" s="155">
        <v>64</v>
      </c>
      <c r="F4237" s="166">
        <v>41887</v>
      </c>
      <c r="G4237" s="166">
        <v>41880</v>
      </c>
      <c r="H4237" s="157">
        <v>1</v>
      </c>
      <c r="I4237" s="192" t="s">
        <v>6398</v>
      </c>
    </row>
    <row r="4238" spans="1:9" ht="15" customHeight="1" x14ac:dyDescent="0.25">
      <c r="A4238" s="155" t="s">
        <v>1386</v>
      </c>
      <c r="B4238" s="155" t="s">
        <v>6393</v>
      </c>
      <c r="C4238" s="155" t="s">
        <v>6399</v>
      </c>
      <c r="D4238" s="155">
        <v>2</v>
      </c>
      <c r="E4238" s="155">
        <v>2</v>
      </c>
      <c r="F4238" s="166">
        <v>41887</v>
      </c>
      <c r="G4238" s="166">
        <v>41887</v>
      </c>
      <c r="H4238" s="157">
        <v>1</v>
      </c>
      <c r="I4238" s="192" t="s">
        <v>1696</v>
      </c>
    </row>
    <row r="4239" spans="1:9" ht="15" customHeight="1" x14ac:dyDescent="0.25">
      <c r="A4239" s="155" t="s">
        <v>6286</v>
      </c>
      <c r="B4239" s="155" t="s">
        <v>6287</v>
      </c>
      <c r="C4239" s="155" t="s">
        <v>6400</v>
      </c>
      <c r="D4239" s="155">
        <v>15</v>
      </c>
      <c r="E4239" s="155">
        <v>15</v>
      </c>
      <c r="F4239" s="166">
        <v>41887</v>
      </c>
      <c r="G4239" s="166">
        <v>41891</v>
      </c>
      <c r="H4239" s="157">
        <v>1</v>
      </c>
    </row>
    <row r="4240" spans="1:9" ht="15" customHeight="1" x14ac:dyDescent="0.25">
      <c r="A4240" s="155" t="s">
        <v>6286</v>
      </c>
      <c r="B4240" s="155" t="s">
        <v>6287</v>
      </c>
      <c r="C4240" s="155" t="s">
        <v>161</v>
      </c>
      <c r="D4240" s="155">
        <v>12</v>
      </c>
      <c r="E4240" s="155">
        <v>12</v>
      </c>
      <c r="F4240" s="166">
        <v>41887</v>
      </c>
      <c r="G4240" s="166">
        <v>41912</v>
      </c>
      <c r="H4240" s="157">
        <v>1</v>
      </c>
    </row>
    <row r="4241" spans="1:9" ht="15" customHeight="1" x14ac:dyDescent="0.25">
      <c r="A4241" s="155" t="s">
        <v>1492</v>
      </c>
      <c r="B4241" s="155" t="s">
        <v>6401</v>
      </c>
      <c r="C4241" s="155" t="s">
        <v>6402</v>
      </c>
      <c r="D4241" s="155">
        <v>250</v>
      </c>
      <c r="E4241" s="155">
        <v>250</v>
      </c>
      <c r="F4241" s="166">
        <v>41887</v>
      </c>
      <c r="G4241" s="166">
        <v>41899</v>
      </c>
      <c r="H4241" s="157">
        <v>1</v>
      </c>
    </row>
    <row r="4242" spans="1:9" ht="15" customHeight="1" x14ac:dyDescent="0.25">
      <c r="A4242" s="155" t="s">
        <v>71</v>
      </c>
      <c r="B4242" s="155" t="s">
        <v>1168</v>
      </c>
      <c r="C4242" s="155" t="s">
        <v>6403</v>
      </c>
      <c r="D4242" s="155">
        <v>10</v>
      </c>
      <c r="E4242" s="155">
        <v>10</v>
      </c>
      <c r="F4242" s="166">
        <v>41890</v>
      </c>
      <c r="G4242" s="166">
        <v>41900</v>
      </c>
      <c r="H4242" s="157">
        <v>1</v>
      </c>
    </row>
    <row r="4243" spans="1:9" ht="15" customHeight="1" x14ac:dyDescent="0.25">
      <c r="A4243" s="155" t="s">
        <v>286</v>
      </c>
      <c r="B4243" s="155" t="s">
        <v>5276</v>
      </c>
      <c r="C4243" s="155" t="s">
        <v>6404</v>
      </c>
      <c r="D4243" s="155">
        <v>25</v>
      </c>
      <c r="E4243" s="155">
        <v>25</v>
      </c>
      <c r="F4243" s="166">
        <v>41890</v>
      </c>
      <c r="G4243" s="166">
        <v>41893</v>
      </c>
      <c r="H4243" s="157">
        <v>1</v>
      </c>
    </row>
    <row r="4244" spans="1:9" ht="15" customHeight="1" x14ac:dyDescent="0.25">
      <c r="A4244" s="155" t="s">
        <v>42</v>
      </c>
      <c r="B4244" s="155" t="s">
        <v>2774</v>
      </c>
      <c r="C4244" s="155" t="s">
        <v>6405</v>
      </c>
      <c r="D4244" s="155">
        <v>25</v>
      </c>
      <c r="E4244" s="155">
        <v>25</v>
      </c>
      <c r="F4244" s="166">
        <v>41890</v>
      </c>
      <c r="G4244" s="166">
        <v>41893</v>
      </c>
      <c r="H4244" s="157">
        <v>1</v>
      </c>
    </row>
    <row r="4245" spans="1:9" ht="15" customHeight="1" x14ac:dyDescent="0.25">
      <c r="A4245" s="155" t="s">
        <v>42</v>
      </c>
      <c r="B4245" s="155" t="s">
        <v>2774</v>
      </c>
      <c r="C4245" s="155" t="s">
        <v>6406</v>
      </c>
      <c r="D4245" s="155">
        <v>100</v>
      </c>
      <c r="E4245" s="155">
        <v>10</v>
      </c>
      <c r="F4245" s="166">
        <v>41890</v>
      </c>
      <c r="G4245" s="166">
        <v>41893</v>
      </c>
      <c r="H4245" s="157">
        <v>1</v>
      </c>
    </row>
    <row r="4246" spans="1:9" ht="15" customHeight="1" x14ac:dyDescent="0.25">
      <c r="A4246" s="155" t="s">
        <v>1386</v>
      </c>
      <c r="B4246" s="155" t="s">
        <v>6407</v>
      </c>
      <c r="C4246" s="155" t="s">
        <v>6408</v>
      </c>
      <c r="D4246" s="155">
        <v>1</v>
      </c>
      <c r="E4246" s="155">
        <v>1</v>
      </c>
      <c r="F4246" s="166">
        <v>41890</v>
      </c>
      <c r="G4246" s="166">
        <v>41891</v>
      </c>
      <c r="H4246" s="157">
        <v>1</v>
      </c>
    </row>
    <row r="4247" spans="1:9" ht="15" customHeight="1" x14ac:dyDescent="0.25">
      <c r="A4247" s="155" t="s">
        <v>6965</v>
      </c>
      <c r="B4247" s="155" t="s">
        <v>4975</v>
      </c>
      <c r="C4247" s="155" t="s">
        <v>6409</v>
      </c>
      <c r="D4247" s="155">
        <v>25</v>
      </c>
      <c r="E4247" s="155">
        <v>25</v>
      </c>
      <c r="F4247" s="166">
        <v>41890</v>
      </c>
      <c r="G4247" s="166">
        <v>41883</v>
      </c>
      <c r="H4247" s="157">
        <v>1</v>
      </c>
      <c r="I4247" s="192" t="s">
        <v>6410</v>
      </c>
    </row>
    <row r="4248" spans="1:9" ht="15" customHeight="1" x14ac:dyDescent="0.25">
      <c r="A4248" s="155" t="s">
        <v>6965</v>
      </c>
      <c r="B4248" s="155" t="s">
        <v>4940</v>
      </c>
      <c r="C4248" s="155" t="s">
        <v>6411</v>
      </c>
      <c r="D4248" s="155">
        <v>17</v>
      </c>
      <c r="E4248" s="155">
        <v>17</v>
      </c>
      <c r="F4248" s="166">
        <v>41890</v>
      </c>
      <c r="G4248" s="166">
        <v>41897</v>
      </c>
      <c r="H4248" s="157">
        <v>1</v>
      </c>
    </row>
    <row r="4249" spans="1:9" ht="15" customHeight="1" x14ac:dyDescent="0.25">
      <c r="A4249" s="155" t="s">
        <v>3303</v>
      </c>
      <c r="B4249" s="155" t="s">
        <v>4868</v>
      </c>
      <c r="C4249" s="155" t="s">
        <v>6412</v>
      </c>
      <c r="D4249" s="155">
        <v>1</v>
      </c>
      <c r="E4249" s="155">
        <v>1</v>
      </c>
      <c r="F4249" s="166">
        <v>41890</v>
      </c>
      <c r="G4249" s="166">
        <v>41893</v>
      </c>
      <c r="H4249" s="157">
        <v>1</v>
      </c>
    </row>
    <row r="4250" spans="1:9" ht="15" customHeight="1" x14ac:dyDescent="0.25">
      <c r="A4250" s="155" t="s">
        <v>5880</v>
      </c>
      <c r="B4250" s="155" t="s">
        <v>5505</v>
      </c>
      <c r="C4250" s="155" t="s">
        <v>6413</v>
      </c>
      <c r="D4250" s="155">
        <v>1</v>
      </c>
      <c r="E4250" s="155">
        <v>1</v>
      </c>
      <c r="F4250" s="166">
        <v>41890</v>
      </c>
      <c r="G4250" s="166">
        <v>41905</v>
      </c>
      <c r="H4250" s="157">
        <v>1</v>
      </c>
    </row>
    <row r="4251" spans="1:9" ht="15" customHeight="1" x14ac:dyDescent="0.25">
      <c r="A4251" s="155" t="s">
        <v>559</v>
      </c>
      <c r="B4251" s="155" t="s">
        <v>1849</v>
      </c>
      <c r="C4251" s="155" t="s">
        <v>6414</v>
      </c>
      <c r="D4251" s="155">
        <v>500</v>
      </c>
      <c r="E4251" s="155">
        <v>500</v>
      </c>
      <c r="F4251" s="166">
        <v>41891</v>
      </c>
      <c r="G4251" s="166">
        <v>41893</v>
      </c>
      <c r="H4251" s="157">
        <v>1</v>
      </c>
    </row>
    <row r="4252" spans="1:9" ht="30" customHeight="1" x14ac:dyDescent="0.25">
      <c r="A4252" s="155" t="s">
        <v>3473</v>
      </c>
      <c r="B4252" s="155" t="s">
        <v>4947</v>
      </c>
      <c r="C4252" s="155" t="s">
        <v>6415</v>
      </c>
      <c r="D4252" s="155">
        <v>25</v>
      </c>
      <c r="E4252" s="155">
        <v>25</v>
      </c>
      <c r="F4252" s="166">
        <v>41891</v>
      </c>
      <c r="G4252" s="166">
        <v>41873</v>
      </c>
      <c r="H4252" s="157">
        <v>1</v>
      </c>
      <c r="I4252" s="192" t="s">
        <v>6410</v>
      </c>
    </row>
    <row r="4253" spans="1:9" ht="15" customHeight="1" x14ac:dyDescent="0.25">
      <c r="A4253" s="155" t="s">
        <v>145</v>
      </c>
      <c r="B4253" s="155" t="s">
        <v>6416</v>
      </c>
      <c r="C4253" s="155" t="s">
        <v>6417</v>
      </c>
      <c r="D4253" s="155">
        <v>10</v>
      </c>
      <c r="E4253" s="155">
        <v>10</v>
      </c>
      <c r="F4253" s="166">
        <v>41891</v>
      </c>
      <c r="G4253" s="166">
        <v>41899</v>
      </c>
      <c r="H4253" s="157">
        <v>1</v>
      </c>
    </row>
    <row r="4254" spans="1:9" ht="15" customHeight="1" x14ac:dyDescent="0.25">
      <c r="A4254" s="155" t="s">
        <v>2714</v>
      </c>
      <c r="B4254" s="155" t="s">
        <v>3423</v>
      </c>
      <c r="C4254" s="155" t="s">
        <v>6418</v>
      </c>
      <c r="D4254" s="155">
        <v>250</v>
      </c>
      <c r="E4254" s="155">
        <v>320</v>
      </c>
      <c r="F4254" s="166">
        <v>41891</v>
      </c>
      <c r="G4254" s="166">
        <v>41898</v>
      </c>
      <c r="H4254" s="157">
        <v>1</v>
      </c>
    </row>
    <row r="4255" spans="1:9" ht="15" customHeight="1" x14ac:dyDescent="0.25">
      <c r="A4255" s="155" t="s">
        <v>71</v>
      </c>
      <c r="B4255" s="155" t="s">
        <v>167</v>
      </c>
      <c r="C4255" s="155" t="s">
        <v>6419</v>
      </c>
      <c r="D4255" s="155">
        <v>5</v>
      </c>
      <c r="E4255" s="155">
        <v>5</v>
      </c>
      <c r="F4255" s="166">
        <v>41891</v>
      </c>
      <c r="G4255" s="166">
        <v>41901</v>
      </c>
      <c r="H4255" s="157">
        <v>1</v>
      </c>
    </row>
    <row r="4256" spans="1:9" ht="15" customHeight="1" x14ac:dyDescent="0.25">
      <c r="A4256" s="155" t="s">
        <v>299</v>
      </c>
      <c r="B4256" s="155" t="s">
        <v>300</v>
      </c>
      <c r="C4256" s="155" t="s">
        <v>6420</v>
      </c>
      <c r="D4256" s="155">
        <v>25</v>
      </c>
      <c r="E4256" s="155">
        <v>25</v>
      </c>
      <c r="F4256" s="166">
        <v>41891</v>
      </c>
      <c r="G4256" s="166">
        <v>41879</v>
      </c>
      <c r="H4256" s="157">
        <v>1</v>
      </c>
      <c r="I4256" s="192" t="s">
        <v>6421</v>
      </c>
    </row>
    <row r="4257" spans="1:9" ht="15" customHeight="1" x14ac:dyDescent="0.25">
      <c r="A4257" s="155" t="s">
        <v>71</v>
      </c>
      <c r="B4257" s="155" t="s">
        <v>167</v>
      </c>
      <c r="C4257" s="155" t="s">
        <v>6422</v>
      </c>
      <c r="D4257" s="155">
        <v>10</v>
      </c>
      <c r="E4257" s="155">
        <v>10</v>
      </c>
      <c r="F4257" s="166">
        <v>41891</v>
      </c>
      <c r="G4257" s="166">
        <v>41894</v>
      </c>
      <c r="H4257" s="157">
        <v>1</v>
      </c>
    </row>
    <row r="4258" spans="1:9" ht="15" customHeight="1" x14ac:dyDescent="0.25">
      <c r="A4258" s="155" t="s">
        <v>520</v>
      </c>
      <c r="B4258" s="155" t="s">
        <v>609</v>
      </c>
      <c r="C4258" s="155" t="s">
        <v>6423</v>
      </c>
      <c r="D4258" s="155">
        <v>300</v>
      </c>
      <c r="E4258" s="155">
        <v>300</v>
      </c>
      <c r="F4258" s="166">
        <v>41892</v>
      </c>
      <c r="G4258" s="166">
        <v>41898</v>
      </c>
      <c r="H4258" s="157">
        <v>1</v>
      </c>
    </row>
    <row r="4259" spans="1:9" ht="15" customHeight="1" x14ac:dyDescent="0.25">
      <c r="A4259" s="155" t="s">
        <v>520</v>
      </c>
      <c r="B4259" s="155" t="s">
        <v>964</v>
      </c>
      <c r="C4259" s="155" t="s">
        <v>6424</v>
      </c>
      <c r="D4259" s="155">
        <v>250</v>
      </c>
      <c r="E4259" s="155">
        <v>250</v>
      </c>
      <c r="F4259" s="166">
        <v>41892</v>
      </c>
      <c r="G4259" s="166">
        <v>41894</v>
      </c>
      <c r="H4259" s="157">
        <v>1</v>
      </c>
    </row>
    <row r="4260" spans="1:9" ht="15" customHeight="1" x14ac:dyDescent="0.25">
      <c r="A4260" s="155" t="s">
        <v>251</v>
      </c>
      <c r="B4260" s="155" t="s">
        <v>2786</v>
      </c>
      <c r="C4260" s="155" t="s">
        <v>6425</v>
      </c>
      <c r="D4260" s="155">
        <v>15</v>
      </c>
      <c r="E4260" s="155">
        <v>15</v>
      </c>
      <c r="F4260" s="166">
        <v>41892</v>
      </c>
      <c r="G4260" s="166">
        <v>41897</v>
      </c>
      <c r="H4260" s="157">
        <v>1</v>
      </c>
    </row>
    <row r="4261" spans="1:9" ht="15" customHeight="1" x14ac:dyDescent="0.25">
      <c r="A4261" s="155" t="s">
        <v>251</v>
      </c>
      <c r="B4261" s="155" t="s">
        <v>5191</v>
      </c>
      <c r="C4261" s="155" t="s">
        <v>364</v>
      </c>
      <c r="D4261" s="155">
        <v>20</v>
      </c>
      <c r="E4261" s="155">
        <v>20</v>
      </c>
      <c r="F4261" s="166">
        <v>41892</v>
      </c>
      <c r="G4261" s="166">
        <v>41897</v>
      </c>
      <c r="H4261" s="157">
        <v>1</v>
      </c>
    </row>
    <row r="4262" spans="1:9" ht="15" customHeight="1" x14ac:dyDescent="0.25">
      <c r="A4262" s="155" t="s">
        <v>29</v>
      </c>
      <c r="B4262" s="155" t="s">
        <v>6426</v>
      </c>
      <c r="C4262" s="155" t="s">
        <v>6427</v>
      </c>
      <c r="D4262" s="155">
        <v>5</v>
      </c>
      <c r="E4262" s="155">
        <v>5</v>
      </c>
      <c r="F4262" s="166">
        <v>41892</v>
      </c>
      <c r="G4262" s="166">
        <v>41898</v>
      </c>
      <c r="H4262" s="157">
        <v>1</v>
      </c>
    </row>
    <row r="4263" spans="1:9" ht="15" customHeight="1" x14ac:dyDescent="0.25">
      <c r="A4263" s="155" t="s">
        <v>6021</v>
      </c>
      <c r="B4263" s="155" t="s">
        <v>6022</v>
      </c>
      <c r="C4263" s="155" t="s">
        <v>6379</v>
      </c>
      <c r="D4263" s="155">
        <v>250</v>
      </c>
      <c r="E4263" s="155">
        <v>149</v>
      </c>
      <c r="F4263" s="166">
        <v>41892</v>
      </c>
      <c r="G4263" s="166">
        <v>41902</v>
      </c>
      <c r="H4263" s="157">
        <v>1</v>
      </c>
    </row>
    <row r="4264" spans="1:9" ht="15" customHeight="1" x14ac:dyDescent="0.25">
      <c r="A4264" s="155" t="s">
        <v>6428</v>
      </c>
      <c r="B4264" s="155" t="s">
        <v>6429</v>
      </c>
      <c r="C4264" s="155" t="s">
        <v>6430</v>
      </c>
      <c r="D4264" s="155">
        <v>120</v>
      </c>
      <c r="E4264" s="155">
        <v>1</v>
      </c>
      <c r="F4264" s="166">
        <v>41892</v>
      </c>
      <c r="G4264" s="166">
        <v>41913</v>
      </c>
      <c r="H4264" s="157">
        <v>1</v>
      </c>
      <c r="I4264" s="192" t="s">
        <v>838</v>
      </c>
    </row>
    <row r="4265" spans="1:9" ht="15" customHeight="1" x14ac:dyDescent="0.25">
      <c r="A4265" s="155" t="s">
        <v>509</v>
      </c>
      <c r="B4265" s="155" t="s">
        <v>5558</v>
      </c>
      <c r="C4265" s="155" t="s">
        <v>6431</v>
      </c>
      <c r="D4265" s="155">
        <v>1000</v>
      </c>
      <c r="E4265" s="155">
        <v>1000</v>
      </c>
      <c r="F4265" s="166">
        <v>41892</v>
      </c>
      <c r="G4265" s="166">
        <v>41894</v>
      </c>
      <c r="H4265" s="157">
        <v>1</v>
      </c>
    </row>
    <row r="4266" spans="1:9" ht="15" customHeight="1" x14ac:dyDescent="0.25">
      <c r="A4266" s="155" t="s">
        <v>5827</v>
      </c>
      <c r="B4266" s="155" t="s">
        <v>5660</v>
      </c>
      <c r="C4266" s="155" t="s">
        <v>6432</v>
      </c>
      <c r="D4266" s="155">
        <v>100</v>
      </c>
      <c r="E4266" s="155">
        <v>100</v>
      </c>
      <c r="F4266" s="166">
        <v>41892</v>
      </c>
      <c r="G4266" s="166">
        <v>41894</v>
      </c>
      <c r="H4266" s="157">
        <v>1</v>
      </c>
    </row>
    <row r="4267" spans="1:9" ht="15" customHeight="1" x14ac:dyDescent="0.25">
      <c r="A4267" s="155" t="s">
        <v>1983</v>
      </c>
      <c r="B4267" s="155" t="s">
        <v>6433</v>
      </c>
      <c r="C4267" s="155" t="s">
        <v>6434</v>
      </c>
      <c r="D4267" s="155">
        <v>10</v>
      </c>
      <c r="E4267" s="155">
        <v>10</v>
      </c>
      <c r="F4267" s="166">
        <v>41892</v>
      </c>
      <c r="G4267" s="166">
        <v>41894</v>
      </c>
      <c r="H4267" s="157">
        <v>1</v>
      </c>
    </row>
    <row r="4268" spans="1:9" ht="15" customHeight="1" x14ac:dyDescent="0.25">
      <c r="A4268" s="155" t="s">
        <v>2769</v>
      </c>
      <c r="B4268" s="155" t="s">
        <v>6098</v>
      </c>
      <c r="C4268" s="155" t="s">
        <v>6436</v>
      </c>
      <c r="D4268" s="155">
        <v>1000</v>
      </c>
      <c r="E4268" s="155">
        <v>1000</v>
      </c>
      <c r="F4268" s="166">
        <v>41897</v>
      </c>
      <c r="G4268" s="166">
        <v>41900</v>
      </c>
      <c r="H4268" s="157">
        <v>1</v>
      </c>
    </row>
    <row r="4269" spans="1:9" ht="15" customHeight="1" x14ac:dyDescent="0.25">
      <c r="A4269" s="155" t="s">
        <v>2769</v>
      </c>
      <c r="B4269" s="155" t="s">
        <v>6129</v>
      </c>
      <c r="C4269" s="155" t="s">
        <v>364</v>
      </c>
      <c r="D4269" s="155">
        <v>1000</v>
      </c>
      <c r="E4269" s="155">
        <v>1000</v>
      </c>
      <c r="F4269" s="166">
        <v>41897</v>
      </c>
      <c r="G4269" s="166">
        <v>41900</v>
      </c>
      <c r="H4269" s="157">
        <v>1</v>
      </c>
    </row>
    <row r="4270" spans="1:9" ht="15" customHeight="1" x14ac:dyDescent="0.25">
      <c r="A4270" s="155" t="s">
        <v>2769</v>
      </c>
      <c r="B4270" s="155" t="s">
        <v>6130</v>
      </c>
      <c r="C4270" s="155" t="s">
        <v>161</v>
      </c>
      <c r="D4270" s="155">
        <v>1000</v>
      </c>
      <c r="E4270" s="155">
        <v>1000</v>
      </c>
      <c r="F4270" s="166">
        <v>41897</v>
      </c>
      <c r="G4270" s="166">
        <v>41900</v>
      </c>
      <c r="H4270" s="157">
        <v>1</v>
      </c>
    </row>
    <row r="4271" spans="1:9" ht="15" customHeight="1" x14ac:dyDescent="0.25">
      <c r="A4271" s="155" t="s">
        <v>1492</v>
      </c>
      <c r="B4271" s="155" t="s">
        <v>6437</v>
      </c>
      <c r="C4271" s="155" t="s">
        <v>6438</v>
      </c>
      <c r="D4271" s="155">
        <v>50</v>
      </c>
      <c r="E4271" s="155">
        <v>50</v>
      </c>
      <c r="F4271" s="166">
        <v>41897</v>
      </c>
      <c r="G4271" s="166">
        <v>41901</v>
      </c>
      <c r="H4271" s="157">
        <v>1</v>
      </c>
    </row>
    <row r="4272" spans="1:9" ht="15" customHeight="1" x14ac:dyDescent="0.25">
      <c r="A4272" s="155" t="s">
        <v>71</v>
      </c>
      <c r="B4272" s="155" t="s">
        <v>2730</v>
      </c>
      <c r="C4272" s="155" t="s">
        <v>6439</v>
      </c>
      <c r="D4272" s="155">
        <v>26</v>
      </c>
      <c r="E4272" s="155">
        <v>26</v>
      </c>
      <c r="F4272" s="166">
        <v>41897</v>
      </c>
      <c r="G4272" s="166">
        <v>41901</v>
      </c>
      <c r="H4272" s="157">
        <v>1</v>
      </c>
    </row>
    <row r="4273" spans="1:9" ht="15" customHeight="1" x14ac:dyDescent="0.25">
      <c r="A4273" s="155" t="s">
        <v>5827</v>
      </c>
      <c r="B4273" s="155" t="s">
        <v>6440</v>
      </c>
      <c r="C4273" s="155" t="s">
        <v>6441</v>
      </c>
      <c r="D4273" s="155">
        <v>11</v>
      </c>
      <c r="E4273" s="155">
        <v>11</v>
      </c>
      <c r="F4273" s="166">
        <v>41897</v>
      </c>
      <c r="G4273" s="166">
        <v>41900</v>
      </c>
      <c r="H4273" s="157">
        <v>1</v>
      </c>
    </row>
    <row r="4274" spans="1:9" ht="15" customHeight="1" x14ac:dyDescent="0.25">
      <c r="A4274" s="155" t="s">
        <v>1419</v>
      </c>
      <c r="B4274" s="155" t="s">
        <v>626</v>
      </c>
      <c r="C4274" s="155" t="s">
        <v>6442</v>
      </c>
      <c r="D4274" s="155">
        <v>2000</v>
      </c>
      <c r="E4274" s="155">
        <v>2000</v>
      </c>
      <c r="F4274" s="166">
        <v>41897</v>
      </c>
      <c r="G4274" s="166">
        <v>41905</v>
      </c>
      <c r="H4274" s="157">
        <v>1</v>
      </c>
    </row>
    <row r="4275" spans="1:9" ht="15" customHeight="1" x14ac:dyDescent="0.25">
      <c r="A4275" s="155" t="s">
        <v>4654</v>
      </c>
      <c r="B4275" s="155" t="s">
        <v>4655</v>
      </c>
      <c r="C4275" s="155" t="s">
        <v>6443</v>
      </c>
      <c r="D4275" s="155">
        <v>20</v>
      </c>
      <c r="E4275" s="155">
        <v>20</v>
      </c>
      <c r="F4275" s="166">
        <v>41897</v>
      </c>
      <c r="G4275" s="166">
        <v>41904</v>
      </c>
      <c r="H4275" s="157">
        <v>1</v>
      </c>
    </row>
    <row r="4276" spans="1:9" ht="15" customHeight="1" x14ac:dyDescent="0.25">
      <c r="A4276" s="155" t="s">
        <v>4309</v>
      </c>
      <c r="B4276" s="155" t="s">
        <v>4310</v>
      </c>
      <c r="C4276" s="155" t="s">
        <v>6444</v>
      </c>
      <c r="D4276" s="155">
        <v>25</v>
      </c>
      <c r="E4276" s="155">
        <v>25</v>
      </c>
      <c r="F4276" s="166">
        <v>41897</v>
      </c>
      <c r="G4276" s="166">
        <v>41904</v>
      </c>
      <c r="H4276" s="157">
        <v>1</v>
      </c>
    </row>
    <row r="4277" spans="1:9" ht="15" customHeight="1" x14ac:dyDescent="0.25">
      <c r="A4277" s="155" t="s">
        <v>29</v>
      </c>
      <c r="B4277" s="155" t="s">
        <v>3349</v>
      </c>
      <c r="C4277" s="155" t="s">
        <v>6449</v>
      </c>
      <c r="D4277" s="155">
        <v>60</v>
      </c>
      <c r="E4277" s="155">
        <v>60</v>
      </c>
      <c r="F4277" s="166">
        <v>41898</v>
      </c>
      <c r="G4277" s="166">
        <v>41901</v>
      </c>
      <c r="H4277" s="157">
        <v>1</v>
      </c>
    </row>
    <row r="4278" spans="1:9" ht="15" customHeight="1" x14ac:dyDescent="0.25">
      <c r="A4278" s="155" t="s">
        <v>286</v>
      </c>
      <c r="B4278" s="155" t="s">
        <v>4206</v>
      </c>
      <c r="C4278" s="155" t="s">
        <v>6450</v>
      </c>
      <c r="D4278" s="155">
        <v>15</v>
      </c>
      <c r="E4278" s="155">
        <v>15</v>
      </c>
      <c r="F4278" s="166">
        <v>41899</v>
      </c>
      <c r="G4278" s="166">
        <v>41904</v>
      </c>
      <c r="H4278" s="157">
        <v>1</v>
      </c>
    </row>
    <row r="4279" spans="1:9" ht="15" customHeight="1" x14ac:dyDescent="0.25">
      <c r="A4279" s="155" t="s">
        <v>286</v>
      </c>
      <c r="B4279" s="155" t="s">
        <v>4206</v>
      </c>
      <c r="C4279" s="155" t="s">
        <v>6451</v>
      </c>
      <c r="D4279" s="155">
        <v>50</v>
      </c>
      <c r="E4279" s="155">
        <v>50</v>
      </c>
      <c r="F4279" s="166">
        <v>41899</v>
      </c>
      <c r="G4279" s="166" t="s">
        <v>829</v>
      </c>
      <c r="H4279" s="157">
        <v>1</v>
      </c>
    </row>
    <row r="4280" spans="1:9" ht="15" customHeight="1" x14ac:dyDescent="0.25">
      <c r="A4280" s="155" t="s">
        <v>4562</v>
      </c>
      <c r="B4280" s="155" t="s">
        <v>1696</v>
      </c>
      <c r="C4280" s="155" t="s">
        <v>6452</v>
      </c>
      <c r="D4280" s="155">
        <v>1</v>
      </c>
      <c r="E4280" s="155">
        <v>1</v>
      </c>
      <c r="F4280" s="166">
        <v>41899</v>
      </c>
      <c r="G4280" s="166">
        <v>41904</v>
      </c>
      <c r="H4280" s="157">
        <v>1</v>
      </c>
    </row>
    <row r="4281" spans="1:9" ht="15" customHeight="1" x14ac:dyDescent="0.25">
      <c r="A4281" s="155" t="s">
        <v>6456</v>
      </c>
      <c r="B4281" s="155" t="s">
        <v>6454</v>
      </c>
      <c r="C4281" s="155" t="s">
        <v>6453</v>
      </c>
      <c r="D4281" s="155">
        <v>50</v>
      </c>
      <c r="E4281" s="155">
        <v>50</v>
      </c>
      <c r="F4281" s="166">
        <v>41899</v>
      </c>
      <c r="G4281" s="166">
        <v>41900</v>
      </c>
      <c r="H4281" s="157">
        <v>1</v>
      </c>
    </row>
    <row r="4282" spans="1:9" ht="15" customHeight="1" x14ac:dyDescent="0.25">
      <c r="A4282" s="155" t="s">
        <v>6456</v>
      </c>
      <c r="B4282" s="155" t="s">
        <v>6455</v>
      </c>
      <c r="C4282" s="155" t="s">
        <v>316</v>
      </c>
      <c r="D4282" s="155">
        <v>50</v>
      </c>
      <c r="E4282" s="155">
        <v>50</v>
      </c>
      <c r="F4282" s="166">
        <v>41899</v>
      </c>
      <c r="G4282" s="166">
        <v>41900</v>
      </c>
      <c r="H4282" s="157">
        <v>1</v>
      </c>
    </row>
    <row r="4283" spans="1:9" ht="15" customHeight="1" x14ac:dyDescent="0.25">
      <c r="A4283" s="155" t="s">
        <v>6457</v>
      </c>
      <c r="B4283" s="155" t="s">
        <v>6458</v>
      </c>
      <c r="C4283" s="155" t="s">
        <v>6459</v>
      </c>
      <c r="D4283" s="155">
        <v>5000</v>
      </c>
      <c r="E4283" s="155">
        <v>5060</v>
      </c>
      <c r="F4283" s="166">
        <v>41899</v>
      </c>
      <c r="G4283" s="166">
        <v>41901</v>
      </c>
      <c r="H4283" s="157">
        <v>1</v>
      </c>
    </row>
    <row r="4284" spans="1:9" ht="15" customHeight="1" x14ac:dyDescent="0.25">
      <c r="A4284" s="155" t="s">
        <v>115</v>
      </c>
      <c r="B4284" s="155" t="s">
        <v>549</v>
      </c>
      <c r="C4284" s="155" t="s">
        <v>6460</v>
      </c>
      <c r="D4284" s="155">
        <v>15</v>
      </c>
      <c r="E4284" s="155">
        <v>15</v>
      </c>
      <c r="F4284" s="166">
        <v>41899</v>
      </c>
      <c r="G4284" s="166" t="s">
        <v>3025</v>
      </c>
      <c r="H4284" s="157">
        <v>1</v>
      </c>
      <c r="I4284" s="192" t="s">
        <v>6461</v>
      </c>
    </row>
    <row r="4285" spans="1:9" ht="15" customHeight="1" x14ac:dyDescent="0.25">
      <c r="A4285" s="155" t="s">
        <v>115</v>
      </c>
      <c r="B4285" s="155" t="s">
        <v>116</v>
      </c>
      <c r="C4285" s="155" t="s">
        <v>6462</v>
      </c>
      <c r="D4285" s="155">
        <v>18</v>
      </c>
      <c r="E4285" s="155">
        <v>18</v>
      </c>
      <c r="F4285" s="166">
        <v>41899</v>
      </c>
      <c r="G4285" s="166" t="s">
        <v>3025</v>
      </c>
      <c r="H4285" s="157">
        <v>1</v>
      </c>
      <c r="I4285" s="192" t="s">
        <v>6461</v>
      </c>
    </row>
    <row r="4286" spans="1:9" ht="15" customHeight="1" x14ac:dyDescent="0.25">
      <c r="A4286" s="155" t="s">
        <v>115</v>
      </c>
      <c r="B4286" s="155" t="s">
        <v>856</v>
      </c>
      <c r="C4286" s="155" t="s">
        <v>6463</v>
      </c>
      <c r="D4286" s="155">
        <v>10</v>
      </c>
      <c r="E4286" s="155">
        <v>10</v>
      </c>
      <c r="F4286" s="166">
        <v>41899</v>
      </c>
      <c r="G4286" s="166" t="s">
        <v>3025</v>
      </c>
      <c r="H4286" s="157">
        <v>1</v>
      </c>
      <c r="I4286" s="192" t="s">
        <v>6461</v>
      </c>
    </row>
    <row r="4287" spans="1:9" ht="15" customHeight="1" x14ac:dyDescent="0.25">
      <c r="A4287" s="155" t="s">
        <v>2714</v>
      </c>
      <c r="B4287" s="155" t="s">
        <v>6464</v>
      </c>
      <c r="C4287" s="155" t="s">
        <v>6465</v>
      </c>
      <c r="D4287" s="155">
        <v>250</v>
      </c>
      <c r="E4287" s="155">
        <v>250</v>
      </c>
      <c r="F4287" s="166">
        <v>41900</v>
      </c>
      <c r="G4287" s="166">
        <v>41905</v>
      </c>
      <c r="H4287" s="157">
        <v>1</v>
      </c>
    </row>
    <row r="4288" spans="1:9" ht="15" customHeight="1" x14ac:dyDescent="0.25">
      <c r="A4288" s="155" t="s">
        <v>2906</v>
      </c>
      <c r="B4288" s="155" t="s">
        <v>1905</v>
      </c>
      <c r="C4288" s="155" t="s">
        <v>6466</v>
      </c>
      <c r="D4288" s="155">
        <v>150</v>
      </c>
      <c r="E4288" s="155">
        <v>150</v>
      </c>
      <c r="F4288" s="166">
        <v>41900</v>
      </c>
      <c r="G4288" s="166">
        <v>41904</v>
      </c>
      <c r="H4288" s="157">
        <v>1</v>
      </c>
    </row>
    <row r="4289" spans="1:8" ht="15" customHeight="1" x14ac:dyDescent="0.25">
      <c r="A4289" s="155" t="s">
        <v>4735</v>
      </c>
      <c r="B4289" s="155" t="s">
        <v>6467</v>
      </c>
      <c r="C4289" s="155" t="s">
        <v>6468</v>
      </c>
      <c r="D4289" s="155">
        <v>10</v>
      </c>
      <c r="E4289" s="155">
        <v>10</v>
      </c>
      <c r="F4289" s="166">
        <v>41900</v>
      </c>
      <c r="G4289" s="166">
        <v>41901</v>
      </c>
      <c r="H4289" s="157">
        <v>1</v>
      </c>
    </row>
    <row r="4290" spans="1:8" ht="15" customHeight="1" x14ac:dyDescent="0.25">
      <c r="A4290" s="155" t="s">
        <v>3430</v>
      </c>
      <c r="B4290" s="155" t="s">
        <v>681</v>
      </c>
      <c r="C4290" s="155" t="s">
        <v>6469</v>
      </c>
      <c r="D4290" s="155">
        <v>100</v>
      </c>
      <c r="E4290" s="155">
        <v>100</v>
      </c>
      <c r="F4290" s="166">
        <v>41900</v>
      </c>
      <c r="G4290" s="166">
        <v>41908</v>
      </c>
      <c r="H4290" s="157">
        <v>1</v>
      </c>
    </row>
    <row r="4291" spans="1:8" ht="15" customHeight="1" x14ac:dyDescent="0.25">
      <c r="A4291" s="155" t="s">
        <v>5880</v>
      </c>
      <c r="B4291" s="155" t="s">
        <v>5505</v>
      </c>
      <c r="C4291" s="155" t="s">
        <v>6470</v>
      </c>
      <c r="D4291" s="155">
        <v>2</v>
      </c>
      <c r="E4291" s="155">
        <v>2</v>
      </c>
      <c r="F4291" s="166">
        <v>41900</v>
      </c>
      <c r="G4291" s="166">
        <v>41907</v>
      </c>
      <c r="H4291" s="157">
        <v>1</v>
      </c>
    </row>
    <row r="4292" spans="1:8" ht="15" customHeight="1" x14ac:dyDescent="0.25">
      <c r="A4292" s="155" t="s">
        <v>748</v>
      </c>
      <c r="B4292" s="155" t="s">
        <v>3371</v>
      </c>
      <c r="C4292" s="155" t="s">
        <v>6471</v>
      </c>
      <c r="D4292" s="155">
        <v>28</v>
      </c>
      <c r="E4292" s="155">
        <v>28</v>
      </c>
      <c r="F4292" s="166">
        <v>41900</v>
      </c>
      <c r="G4292" s="166">
        <v>41906</v>
      </c>
      <c r="H4292" s="157">
        <v>1</v>
      </c>
    </row>
    <row r="4293" spans="1:8" ht="15" customHeight="1" x14ac:dyDescent="0.25">
      <c r="A4293" s="155" t="s">
        <v>42</v>
      </c>
      <c r="B4293" s="155" t="s">
        <v>2124</v>
      </c>
      <c r="C4293" s="155" t="s">
        <v>6472</v>
      </c>
      <c r="D4293" s="155">
        <v>100</v>
      </c>
      <c r="E4293" s="155">
        <v>100</v>
      </c>
      <c r="F4293" s="166">
        <v>41900</v>
      </c>
      <c r="G4293" s="166">
        <v>41902</v>
      </c>
      <c r="H4293" s="157">
        <v>1</v>
      </c>
    </row>
    <row r="4294" spans="1:8" ht="15" customHeight="1" x14ac:dyDescent="0.25">
      <c r="A4294" s="155" t="s">
        <v>559</v>
      </c>
      <c r="B4294" s="155" t="s">
        <v>1849</v>
      </c>
      <c r="C4294" s="155" t="s">
        <v>6473</v>
      </c>
      <c r="D4294" s="155">
        <v>1200</v>
      </c>
      <c r="E4294" s="155">
        <v>1200</v>
      </c>
      <c r="F4294" s="166">
        <v>41900</v>
      </c>
      <c r="G4294" s="166">
        <v>41906</v>
      </c>
      <c r="H4294" s="157">
        <v>1</v>
      </c>
    </row>
    <row r="4295" spans="1:8" ht="15" customHeight="1" x14ac:dyDescent="0.25">
      <c r="A4295" s="155" t="s">
        <v>145</v>
      </c>
      <c r="B4295" s="155" t="s">
        <v>2646</v>
      </c>
      <c r="C4295" s="155" t="s">
        <v>6474</v>
      </c>
      <c r="D4295" s="155">
        <v>10</v>
      </c>
      <c r="E4295" s="155">
        <v>10</v>
      </c>
      <c r="F4295" s="166">
        <v>41900</v>
      </c>
      <c r="G4295" s="166">
        <v>41904</v>
      </c>
      <c r="H4295" s="157">
        <v>1</v>
      </c>
    </row>
    <row r="4296" spans="1:8" ht="15" customHeight="1" x14ac:dyDescent="0.25">
      <c r="A4296" s="155" t="s">
        <v>6381</v>
      </c>
      <c r="B4296" s="155" t="s">
        <v>6475</v>
      </c>
      <c r="C4296" s="155" t="s">
        <v>6476</v>
      </c>
      <c r="D4296" s="155">
        <v>6</v>
      </c>
      <c r="E4296" s="155">
        <v>6</v>
      </c>
      <c r="F4296" s="166">
        <v>41904</v>
      </c>
      <c r="G4296" s="166">
        <v>41906</v>
      </c>
      <c r="H4296" s="157">
        <v>1</v>
      </c>
    </row>
    <row r="4297" spans="1:8" ht="15" customHeight="1" x14ac:dyDescent="0.25">
      <c r="A4297" s="155" t="s">
        <v>71</v>
      </c>
      <c r="B4297" s="155" t="s">
        <v>477</v>
      </c>
      <c r="C4297" s="155" t="s">
        <v>6477</v>
      </c>
      <c r="D4297" s="155">
        <v>5</v>
      </c>
      <c r="E4297" s="155">
        <v>5</v>
      </c>
      <c r="F4297" s="166">
        <v>41904</v>
      </c>
      <c r="G4297" s="166">
        <v>41921</v>
      </c>
      <c r="H4297" s="157">
        <v>1</v>
      </c>
    </row>
    <row r="4298" spans="1:8" ht="15" customHeight="1" x14ac:dyDescent="0.25">
      <c r="A4298" s="155" t="s">
        <v>42</v>
      </c>
      <c r="B4298" s="155" t="s">
        <v>370</v>
      </c>
      <c r="C4298" s="155" t="s">
        <v>6478</v>
      </c>
      <c r="D4298" s="155">
        <v>300</v>
      </c>
      <c r="E4298" s="155">
        <v>300</v>
      </c>
      <c r="F4298" s="166">
        <v>41904</v>
      </c>
      <c r="G4298" s="166">
        <v>41906</v>
      </c>
      <c r="H4298" s="157">
        <v>1</v>
      </c>
    </row>
    <row r="4299" spans="1:8" ht="15" customHeight="1" x14ac:dyDescent="0.25">
      <c r="A4299" s="155" t="s">
        <v>42</v>
      </c>
      <c r="B4299" s="155" t="s">
        <v>204</v>
      </c>
      <c r="C4299" s="155" t="s">
        <v>364</v>
      </c>
      <c r="D4299" s="155">
        <v>300</v>
      </c>
      <c r="E4299" s="155">
        <v>300</v>
      </c>
      <c r="F4299" s="166">
        <v>41904</v>
      </c>
      <c r="G4299" s="166">
        <v>41906</v>
      </c>
      <c r="H4299" s="157">
        <v>1</v>
      </c>
    </row>
    <row r="4300" spans="1:8" ht="15" customHeight="1" x14ac:dyDescent="0.25">
      <c r="A4300" s="155" t="s">
        <v>299</v>
      </c>
      <c r="B4300" s="155" t="s">
        <v>1021</v>
      </c>
      <c r="C4300" s="155" t="s">
        <v>6479</v>
      </c>
      <c r="D4300" s="155">
        <v>50</v>
      </c>
      <c r="E4300" s="155">
        <v>50</v>
      </c>
      <c r="F4300" s="166">
        <v>41904</v>
      </c>
      <c r="G4300" s="166">
        <v>41908</v>
      </c>
      <c r="H4300" s="157">
        <v>1</v>
      </c>
    </row>
    <row r="4301" spans="1:8" ht="15" customHeight="1" x14ac:dyDescent="0.25">
      <c r="A4301" s="155" t="s">
        <v>245</v>
      </c>
      <c r="B4301" s="155" t="s">
        <v>1738</v>
      </c>
      <c r="C4301" s="155" t="s">
        <v>6480</v>
      </c>
      <c r="D4301" s="155">
        <v>2000</v>
      </c>
      <c r="E4301" s="155">
        <v>2000</v>
      </c>
      <c r="F4301" s="166">
        <v>41904</v>
      </c>
      <c r="G4301" s="166">
        <v>41907</v>
      </c>
      <c r="H4301" s="157">
        <v>1</v>
      </c>
    </row>
    <row r="4302" spans="1:8" ht="15" customHeight="1" x14ac:dyDescent="0.25">
      <c r="A4302" s="155" t="s">
        <v>286</v>
      </c>
      <c r="B4302" s="155" t="s">
        <v>518</v>
      </c>
      <c r="C4302" s="155" t="s">
        <v>6481</v>
      </c>
      <c r="D4302" s="155">
        <v>900</v>
      </c>
      <c r="E4302" s="155">
        <v>900</v>
      </c>
      <c r="F4302" s="166">
        <v>41904</v>
      </c>
      <c r="G4302" s="166">
        <v>41907</v>
      </c>
      <c r="H4302" s="157">
        <v>1</v>
      </c>
    </row>
    <row r="4303" spans="1:8" ht="15" customHeight="1" x14ac:dyDescent="0.25">
      <c r="A4303" s="155" t="s">
        <v>6482</v>
      </c>
      <c r="B4303" s="155" t="s">
        <v>6483</v>
      </c>
      <c r="C4303" s="155" t="s">
        <v>6484</v>
      </c>
      <c r="D4303" s="155">
        <v>20</v>
      </c>
      <c r="E4303" s="155">
        <v>20</v>
      </c>
      <c r="F4303" s="166">
        <v>41904</v>
      </c>
      <c r="G4303" s="166">
        <v>41904</v>
      </c>
      <c r="H4303" s="157">
        <v>1</v>
      </c>
    </row>
    <row r="4304" spans="1:8" ht="15" customHeight="1" x14ac:dyDescent="0.25">
      <c r="A4304" s="155" t="s">
        <v>42</v>
      </c>
      <c r="B4304" s="155" t="s">
        <v>6485</v>
      </c>
      <c r="C4304" s="155" t="s">
        <v>6486</v>
      </c>
      <c r="D4304" s="155">
        <v>300</v>
      </c>
      <c r="E4304" s="155">
        <v>300</v>
      </c>
      <c r="F4304" s="166">
        <v>41905</v>
      </c>
      <c r="G4304" s="166">
        <v>41912</v>
      </c>
      <c r="H4304" s="157">
        <v>1</v>
      </c>
    </row>
    <row r="4305" spans="1:9" ht="15" customHeight="1" x14ac:dyDescent="0.25">
      <c r="A4305" s="155" t="s">
        <v>299</v>
      </c>
      <c r="B4305" s="155" t="s">
        <v>507</v>
      </c>
      <c r="C4305" s="155" t="s">
        <v>6487</v>
      </c>
      <c r="D4305" s="155">
        <v>50</v>
      </c>
      <c r="E4305" s="155">
        <v>50</v>
      </c>
      <c r="F4305" s="166">
        <v>41905</v>
      </c>
      <c r="G4305" s="166">
        <v>41907</v>
      </c>
      <c r="H4305" s="157">
        <v>1</v>
      </c>
    </row>
    <row r="4306" spans="1:9" ht="15" customHeight="1" x14ac:dyDescent="0.25">
      <c r="A4306" s="155" t="s">
        <v>49</v>
      </c>
      <c r="B4306" s="155" t="s">
        <v>6126</v>
      </c>
      <c r="C4306" s="155" t="s">
        <v>6488</v>
      </c>
      <c r="D4306" s="155">
        <v>140</v>
      </c>
      <c r="E4306" s="155">
        <v>140</v>
      </c>
      <c r="F4306" s="166">
        <v>41905</v>
      </c>
      <c r="G4306" s="166">
        <v>41912</v>
      </c>
      <c r="H4306" s="157">
        <v>1</v>
      </c>
      <c r="I4306" s="192" t="s">
        <v>5929</v>
      </c>
    </row>
    <row r="4307" spans="1:9" ht="15" customHeight="1" x14ac:dyDescent="0.25">
      <c r="A4307" s="155" t="s">
        <v>520</v>
      </c>
      <c r="B4307" s="155" t="s">
        <v>521</v>
      </c>
      <c r="C4307" s="155" t="s">
        <v>6489</v>
      </c>
      <c r="D4307" s="155">
        <v>250</v>
      </c>
      <c r="E4307" s="155">
        <v>250</v>
      </c>
      <c r="F4307" s="166">
        <v>41906</v>
      </c>
      <c r="G4307" s="166">
        <v>41913</v>
      </c>
      <c r="H4307" s="157">
        <v>1</v>
      </c>
    </row>
    <row r="4308" spans="1:9" ht="15" customHeight="1" x14ac:dyDescent="0.25">
      <c r="A4308" s="155" t="s">
        <v>520</v>
      </c>
      <c r="B4308" s="155" t="s">
        <v>964</v>
      </c>
      <c r="C4308" s="155" t="s">
        <v>6490</v>
      </c>
      <c r="D4308" s="155">
        <v>250</v>
      </c>
      <c r="E4308" s="155">
        <v>250</v>
      </c>
      <c r="F4308" s="166">
        <v>41906</v>
      </c>
      <c r="G4308" s="166">
        <v>41915</v>
      </c>
      <c r="H4308" s="157">
        <v>1</v>
      </c>
    </row>
    <row r="4309" spans="1:9" ht="15" customHeight="1" x14ac:dyDescent="0.25">
      <c r="A4309" s="155" t="s">
        <v>520</v>
      </c>
      <c r="B4309" s="155" t="s">
        <v>4574</v>
      </c>
      <c r="C4309" s="155" t="s">
        <v>6491</v>
      </c>
      <c r="D4309" s="155">
        <v>100</v>
      </c>
      <c r="E4309" s="155">
        <v>100</v>
      </c>
      <c r="F4309" s="166">
        <v>41906</v>
      </c>
      <c r="G4309" s="166">
        <v>41911</v>
      </c>
      <c r="H4309" s="157">
        <v>1</v>
      </c>
    </row>
    <row r="4310" spans="1:9" ht="15" customHeight="1" x14ac:dyDescent="0.25">
      <c r="A4310" s="155" t="s">
        <v>520</v>
      </c>
      <c r="B4310" s="155" t="s">
        <v>4574</v>
      </c>
      <c r="C4310" s="155" t="s">
        <v>364</v>
      </c>
      <c r="D4310" s="155">
        <v>100</v>
      </c>
      <c r="E4310" s="155">
        <v>100</v>
      </c>
      <c r="F4310" s="166">
        <v>41906</v>
      </c>
      <c r="G4310" s="166">
        <v>41915</v>
      </c>
      <c r="H4310" s="157">
        <v>1</v>
      </c>
    </row>
    <row r="4311" spans="1:9" ht="15" customHeight="1" x14ac:dyDescent="0.25">
      <c r="A4311" s="155" t="s">
        <v>230</v>
      </c>
      <c r="B4311" s="155" t="s">
        <v>2284</v>
      </c>
      <c r="C4311" s="155" t="s">
        <v>6492</v>
      </c>
      <c r="D4311" s="155">
        <v>25</v>
      </c>
      <c r="E4311" s="155">
        <v>25</v>
      </c>
      <c r="F4311" s="166">
        <v>41906</v>
      </c>
      <c r="G4311" s="166">
        <v>41913</v>
      </c>
      <c r="H4311" s="157">
        <v>1</v>
      </c>
    </row>
    <row r="4312" spans="1:9" ht="15" customHeight="1" x14ac:dyDescent="0.25">
      <c r="A4312" s="155" t="s">
        <v>408</v>
      </c>
      <c r="B4312" s="155" t="s">
        <v>409</v>
      </c>
      <c r="C4312" s="155" t="s">
        <v>6493</v>
      </c>
      <c r="D4312" s="155">
        <v>25</v>
      </c>
      <c r="E4312" s="155">
        <v>25</v>
      </c>
      <c r="F4312" s="166">
        <v>41906</v>
      </c>
      <c r="G4312" s="166">
        <v>41912</v>
      </c>
      <c r="H4312" s="157">
        <v>1</v>
      </c>
    </row>
    <row r="4313" spans="1:9" ht="15" customHeight="1" x14ac:dyDescent="0.25">
      <c r="A4313" s="155" t="s">
        <v>6965</v>
      </c>
      <c r="B4313" s="155" t="s">
        <v>6494</v>
      </c>
      <c r="C4313" s="155" t="s">
        <v>6495</v>
      </c>
      <c r="D4313" s="155">
        <v>100</v>
      </c>
      <c r="E4313" s="155">
        <v>100</v>
      </c>
      <c r="F4313" s="166">
        <v>41906</v>
      </c>
      <c r="G4313" s="166">
        <v>41918</v>
      </c>
      <c r="H4313" s="157">
        <v>1</v>
      </c>
    </row>
    <row r="4314" spans="1:9" ht="15" customHeight="1" x14ac:dyDescent="0.25">
      <c r="A4314" s="155" t="s">
        <v>173</v>
      </c>
      <c r="B4314" s="155" t="s">
        <v>5833</v>
      </c>
      <c r="C4314" s="155" t="s">
        <v>6496</v>
      </c>
      <c r="D4314" s="155">
        <v>208</v>
      </c>
      <c r="E4314" s="155">
        <v>208</v>
      </c>
      <c r="F4314" s="166">
        <v>41906</v>
      </c>
      <c r="G4314" s="166">
        <v>41911</v>
      </c>
      <c r="H4314" s="157">
        <v>1</v>
      </c>
    </row>
    <row r="4315" spans="1:9" ht="15" customHeight="1" x14ac:dyDescent="0.25">
      <c r="A4315" s="155" t="s">
        <v>173</v>
      </c>
      <c r="B4315" s="155" t="s">
        <v>445</v>
      </c>
      <c r="C4315" s="155" t="s">
        <v>364</v>
      </c>
      <c r="D4315" s="155">
        <v>104</v>
      </c>
      <c r="E4315" s="155">
        <v>104</v>
      </c>
      <c r="F4315" s="166">
        <v>41906</v>
      </c>
      <c r="G4315" s="166">
        <v>41911</v>
      </c>
      <c r="H4315" s="157">
        <v>1</v>
      </c>
    </row>
    <row r="4316" spans="1:9" ht="15" customHeight="1" x14ac:dyDescent="0.25">
      <c r="A4316" s="155" t="s">
        <v>173</v>
      </c>
      <c r="B4316" s="155" t="s">
        <v>445</v>
      </c>
      <c r="C4316" s="155" t="s">
        <v>161</v>
      </c>
      <c r="D4316" s="155">
        <v>104</v>
      </c>
      <c r="E4316" s="155">
        <v>104</v>
      </c>
      <c r="F4316" s="166">
        <v>41906</v>
      </c>
      <c r="G4316" s="166">
        <v>41911</v>
      </c>
      <c r="H4316" s="157">
        <v>1</v>
      </c>
    </row>
    <row r="4317" spans="1:9" ht="15" customHeight="1" x14ac:dyDescent="0.25">
      <c r="A4317" s="155" t="s">
        <v>899</v>
      </c>
      <c r="B4317" s="155" t="s">
        <v>339</v>
      </c>
      <c r="C4317" s="155" t="s">
        <v>6497</v>
      </c>
      <c r="D4317" s="155">
        <v>10</v>
      </c>
      <c r="E4317" s="155">
        <v>10</v>
      </c>
      <c r="F4317" s="166">
        <v>41907</v>
      </c>
      <c r="G4317" s="166">
        <v>41912</v>
      </c>
      <c r="H4317" s="157">
        <v>1</v>
      </c>
    </row>
    <row r="4318" spans="1:9" ht="15" customHeight="1" x14ac:dyDescent="0.25">
      <c r="A4318" s="155" t="s">
        <v>4279</v>
      </c>
      <c r="B4318" s="155" t="s">
        <v>6498</v>
      </c>
      <c r="C4318" s="155" t="s">
        <v>6499</v>
      </c>
      <c r="D4318" s="155">
        <v>25</v>
      </c>
      <c r="E4318" s="155">
        <v>25</v>
      </c>
      <c r="F4318" s="166">
        <v>41907</v>
      </c>
      <c r="G4318" s="166">
        <v>41911</v>
      </c>
      <c r="H4318" s="157">
        <v>1</v>
      </c>
    </row>
    <row r="4319" spans="1:9" ht="15" customHeight="1" x14ac:dyDescent="0.25">
      <c r="A4319" s="155" t="s">
        <v>71</v>
      </c>
      <c r="B4319" s="155" t="s">
        <v>2730</v>
      </c>
      <c r="C4319" s="155" t="s">
        <v>6500</v>
      </c>
      <c r="D4319" s="155">
        <v>7</v>
      </c>
      <c r="E4319" s="155">
        <v>7</v>
      </c>
      <c r="F4319" s="166">
        <v>41907</v>
      </c>
      <c r="G4319" s="166">
        <v>41914</v>
      </c>
      <c r="H4319" s="157">
        <v>1</v>
      </c>
    </row>
    <row r="4320" spans="1:9" ht="15" customHeight="1" x14ac:dyDescent="0.25">
      <c r="A4320" s="155" t="s">
        <v>71</v>
      </c>
      <c r="B4320" s="155" t="s">
        <v>154</v>
      </c>
      <c r="C4320" s="155" t="s">
        <v>6279</v>
      </c>
      <c r="D4320" s="155">
        <v>5</v>
      </c>
      <c r="E4320" s="155">
        <v>5</v>
      </c>
      <c r="F4320" s="166">
        <v>41907</v>
      </c>
      <c r="G4320" s="166">
        <v>41912</v>
      </c>
      <c r="H4320" s="157">
        <v>1</v>
      </c>
    </row>
    <row r="4321" spans="1:9" ht="15" customHeight="1" x14ac:dyDescent="0.25">
      <c r="A4321" s="155" t="s">
        <v>145</v>
      </c>
      <c r="B4321" s="155" t="s">
        <v>892</v>
      </c>
      <c r="C4321" s="155" t="s">
        <v>6501</v>
      </c>
      <c r="D4321" s="155">
        <v>10</v>
      </c>
      <c r="E4321" s="155">
        <v>10</v>
      </c>
      <c r="F4321" s="166">
        <v>41907</v>
      </c>
      <c r="G4321" s="166">
        <v>41912</v>
      </c>
      <c r="H4321" s="157">
        <v>1</v>
      </c>
    </row>
    <row r="4322" spans="1:9" ht="15" customHeight="1" x14ac:dyDescent="0.25">
      <c r="A4322" s="155" t="s">
        <v>1114</v>
      </c>
      <c r="B4322" s="155" t="s">
        <v>695</v>
      </c>
      <c r="C4322" s="155" t="s">
        <v>6502</v>
      </c>
      <c r="D4322" s="155">
        <v>25</v>
      </c>
      <c r="E4322" s="155">
        <v>25</v>
      </c>
      <c r="F4322" s="166">
        <v>41907</v>
      </c>
      <c r="G4322" s="166">
        <v>41912</v>
      </c>
      <c r="H4322" s="157">
        <v>1</v>
      </c>
    </row>
    <row r="4323" spans="1:9" ht="15" customHeight="1" x14ac:dyDescent="0.25">
      <c r="A4323" s="155" t="s">
        <v>71</v>
      </c>
      <c r="B4323" s="155" t="s">
        <v>477</v>
      </c>
      <c r="C4323" s="155" t="s">
        <v>6503</v>
      </c>
      <c r="D4323" s="155">
        <v>10</v>
      </c>
      <c r="E4323" s="155">
        <v>10</v>
      </c>
      <c r="F4323" s="166">
        <v>41907</v>
      </c>
      <c r="G4323" s="166">
        <v>41921</v>
      </c>
      <c r="H4323" s="157">
        <v>1</v>
      </c>
    </row>
    <row r="4324" spans="1:9" ht="15" customHeight="1" x14ac:dyDescent="0.25">
      <c r="A4324" s="155" t="s">
        <v>7790</v>
      </c>
      <c r="B4324" s="155" t="s">
        <v>6506</v>
      </c>
      <c r="C4324" s="155" t="s">
        <v>6507</v>
      </c>
      <c r="D4324" s="155">
        <v>10</v>
      </c>
      <c r="E4324" s="155">
        <v>10</v>
      </c>
      <c r="F4324" s="166">
        <v>41908</v>
      </c>
      <c r="G4324" s="166">
        <v>41915</v>
      </c>
      <c r="H4324" s="157">
        <v>1</v>
      </c>
    </row>
    <row r="4325" spans="1:9" ht="15" customHeight="1" x14ac:dyDescent="0.25">
      <c r="A4325" s="155" t="s">
        <v>115</v>
      </c>
      <c r="B4325" s="155" t="s">
        <v>549</v>
      </c>
      <c r="C4325" s="155" t="s">
        <v>6460</v>
      </c>
      <c r="D4325" s="155">
        <v>10</v>
      </c>
      <c r="E4325" s="155">
        <v>10</v>
      </c>
      <c r="F4325" s="166">
        <v>41908</v>
      </c>
      <c r="G4325" s="166">
        <v>41913</v>
      </c>
      <c r="H4325" s="157">
        <v>1</v>
      </c>
      <c r="I4325" s="192" t="s">
        <v>6410</v>
      </c>
    </row>
    <row r="4326" spans="1:9" ht="15" customHeight="1" x14ac:dyDescent="0.25">
      <c r="A4326" s="155" t="s">
        <v>71</v>
      </c>
      <c r="B4326" s="155" t="s">
        <v>154</v>
      </c>
      <c r="C4326" s="155" t="s">
        <v>6508</v>
      </c>
      <c r="D4326" s="155">
        <v>10</v>
      </c>
      <c r="E4326" s="155">
        <v>10</v>
      </c>
      <c r="F4326" s="166">
        <v>41908</v>
      </c>
      <c r="G4326" s="166">
        <v>41915</v>
      </c>
      <c r="H4326" s="157">
        <v>1</v>
      </c>
    </row>
    <row r="4327" spans="1:9" ht="15" customHeight="1" x14ac:dyDescent="0.25">
      <c r="A4327" s="155" t="s">
        <v>42</v>
      </c>
      <c r="B4327" s="155" t="s">
        <v>2774</v>
      </c>
      <c r="C4327" s="155" t="s">
        <v>6406</v>
      </c>
      <c r="D4327" s="155">
        <v>100</v>
      </c>
      <c r="E4327" s="155">
        <v>90</v>
      </c>
      <c r="F4327" s="166">
        <v>41911</v>
      </c>
      <c r="G4327" s="166">
        <v>41913</v>
      </c>
      <c r="H4327" s="157">
        <v>1</v>
      </c>
      <c r="I4327" s="192" t="s">
        <v>6509</v>
      </c>
    </row>
    <row r="4328" spans="1:9" ht="15" customHeight="1" x14ac:dyDescent="0.25">
      <c r="A4328" s="155" t="s">
        <v>2747</v>
      </c>
      <c r="B4328" s="155" t="s">
        <v>272</v>
      </c>
      <c r="C4328" s="155" t="s">
        <v>6510</v>
      </c>
      <c r="D4328" s="155">
        <v>3</v>
      </c>
      <c r="E4328" s="155">
        <v>3</v>
      </c>
      <c r="F4328" s="166">
        <v>41908</v>
      </c>
      <c r="G4328" s="166">
        <v>41918</v>
      </c>
      <c r="H4328" s="157">
        <v>1</v>
      </c>
    </row>
    <row r="4329" spans="1:9" ht="15" customHeight="1" x14ac:dyDescent="0.25">
      <c r="A4329" s="155" t="s">
        <v>1554</v>
      </c>
      <c r="B4329" s="155" t="s">
        <v>1204</v>
      </c>
      <c r="C4329" s="155" t="s">
        <v>6511</v>
      </c>
      <c r="D4329" s="155">
        <v>125</v>
      </c>
      <c r="E4329" s="155">
        <v>125</v>
      </c>
      <c r="F4329" s="166">
        <v>41908</v>
      </c>
      <c r="G4329" s="166">
        <v>41913</v>
      </c>
      <c r="H4329" s="157">
        <v>1</v>
      </c>
    </row>
    <row r="4330" spans="1:9" ht="15" customHeight="1" x14ac:dyDescent="0.25">
      <c r="A4330" s="155" t="s">
        <v>1554</v>
      </c>
      <c r="B4330" s="155" t="s">
        <v>1181</v>
      </c>
      <c r="C4330" s="155" t="s">
        <v>316</v>
      </c>
      <c r="D4330" s="155">
        <v>125</v>
      </c>
      <c r="E4330" s="155">
        <v>125</v>
      </c>
      <c r="F4330" s="166">
        <v>41908</v>
      </c>
      <c r="G4330" s="166">
        <v>41913</v>
      </c>
      <c r="H4330" s="157">
        <v>1</v>
      </c>
    </row>
    <row r="4331" spans="1:9" ht="15" customHeight="1" x14ac:dyDescent="0.25">
      <c r="A4331" s="155" t="s">
        <v>5652</v>
      </c>
      <c r="B4331" s="155" t="s">
        <v>6512</v>
      </c>
      <c r="C4331" s="155" t="s">
        <v>6513</v>
      </c>
      <c r="D4331" s="155">
        <v>50</v>
      </c>
      <c r="E4331" s="155">
        <v>60</v>
      </c>
      <c r="F4331" s="166">
        <v>41911</v>
      </c>
      <c r="G4331" s="166">
        <v>41912</v>
      </c>
      <c r="H4331" s="157">
        <v>1</v>
      </c>
    </row>
    <row r="4332" spans="1:9" ht="15" customHeight="1" x14ac:dyDescent="0.25">
      <c r="A4332" s="155" t="s">
        <v>3303</v>
      </c>
      <c r="B4332" s="155" t="s">
        <v>4868</v>
      </c>
      <c r="C4332" s="155" t="s">
        <v>6514</v>
      </c>
      <c r="D4332" s="155">
        <v>1</v>
      </c>
      <c r="E4332" s="155">
        <v>1</v>
      </c>
      <c r="F4332" s="166">
        <v>41911</v>
      </c>
      <c r="G4332" s="166">
        <v>41912</v>
      </c>
      <c r="H4332" s="157">
        <v>1</v>
      </c>
    </row>
    <row r="4333" spans="1:9" ht="15" customHeight="1" x14ac:dyDescent="0.25">
      <c r="A4333" s="155" t="s">
        <v>1554</v>
      </c>
      <c r="B4333" s="155" t="s">
        <v>1204</v>
      </c>
      <c r="C4333" s="155" t="s">
        <v>6515</v>
      </c>
      <c r="D4333" s="155">
        <v>125</v>
      </c>
      <c r="E4333" s="155">
        <v>125</v>
      </c>
      <c r="F4333" s="166">
        <v>41911</v>
      </c>
      <c r="G4333" s="166">
        <v>41912</v>
      </c>
      <c r="H4333" s="157">
        <v>1</v>
      </c>
    </row>
    <row r="4334" spans="1:9" ht="15" customHeight="1" x14ac:dyDescent="0.25">
      <c r="A4334" s="155" t="s">
        <v>4963</v>
      </c>
      <c r="B4334" s="155" t="s">
        <v>1373</v>
      </c>
      <c r="C4334" s="155" t="s">
        <v>6516</v>
      </c>
      <c r="D4334" s="155">
        <v>50</v>
      </c>
      <c r="E4334" s="155">
        <v>50</v>
      </c>
      <c r="F4334" s="166">
        <v>41911</v>
      </c>
      <c r="G4334" s="166">
        <v>41915</v>
      </c>
      <c r="H4334" s="157">
        <v>1</v>
      </c>
    </row>
    <row r="4335" spans="1:9" ht="15" customHeight="1" x14ac:dyDescent="0.25">
      <c r="A4335" s="155" t="s">
        <v>4963</v>
      </c>
      <c r="B4335" s="155" t="s">
        <v>1375</v>
      </c>
      <c r="C4335" s="155" t="s">
        <v>32</v>
      </c>
      <c r="D4335" s="155">
        <v>50</v>
      </c>
      <c r="E4335" s="155">
        <v>50</v>
      </c>
      <c r="F4335" s="166">
        <v>41911</v>
      </c>
      <c r="G4335" s="166">
        <v>41915</v>
      </c>
      <c r="H4335" s="157">
        <v>1</v>
      </c>
    </row>
    <row r="4336" spans="1:9" ht="15" customHeight="1" x14ac:dyDescent="0.25">
      <c r="A4336" s="155" t="s">
        <v>6517</v>
      </c>
      <c r="B4336" s="155" t="s">
        <v>1909</v>
      </c>
      <c r="C4336" s="155" t="s">
        <v>6518</v>
      </c>
      <c r="D4336" s="155">
        <v>6</v>
      </c>
      <c r="E4336" s="155">
        <v>6</v>
      </c>
      <c r="F4336" s="166">
        <v>41911</v>
      </c>
      <c r="G4336" s="166">
        <v>41913</v>
      </c>
      <c r="H4336" s="157">
        <v>1</v>
      </c>
    </row>
    <row r="4337" spans="1:8" ht="15" customHeight="1" x14ac:dyDescent="0.25">
      <c r="A4337" s="155" t="s">
        <v>71</v>
      </c>
      <c r="B4337" s="155" t="s">
        <v>74</v>
      </c>
      <c r="C4337" s="155" t="s">
        <v>6519</v>
      </c>
      <c r="D4337" s="155">
        <v>50</v>
      </c>
      <c r="E4337" s="155">
        <v>50</v>
      </c>
      <c r="F4337" s="166">
        <v>41911</v>
      </c>
      <c r="G4337" s="166">
        <v>41914</v>
      </c>
      <c r="H4337" s="157">
        <v>1</v>
      </c>
    </row>
    <row r="4338" spans="1:8" ht="15" customHeight="1" x14ac:dyDescent="0.25">
      <c r="A4338" s="155" t="s">
        <v>71</v>
      </c>
      <c r="B4338" s="155" t="s">
        <v>1530</v>
      </c>
      <c r="C4338" s="155" t="s">
        <v>6520</v>
      </c>
      <c r="D4338" s="155">
        <v>5</v>
      </c>
      <c r="E4338" s="155">
        <v>5</v>
      </c>
      <c r="F4338" s="166">
        <v>41911</v>
      </c>
      <c r="G4338" s="166">
        <v>41915</v>
      </c>
      <c r="H4338" s="157">
        <v>1</v>
      </c>
    </row>
    <row r="4339" spans="1:8" ht="15" customHeight="1" x14ac:dyDescent="0.25">
      <c r="A4339" s="155" t="s">
        <v>71</v>
      </c>
      <c r="B4339" s="155" t="s">
        <v>167</v>
      </c>
      <c r="C4339" s="155" t="s">
        <v>6521</v>
      </c>
      <c r="D4339" s="155">
        <v>14</v>
      </c>
      <c r="E4339" s="155">
        <v>14</v>
      </c>
      <c r="F4339" s="166">
        <v>41911</v>
      </c>
      <c r="G4339" s="166">
        <v>41915</v>
      </c>
      <c r="H4339" s="157">
        <v>1</v>
      </c>
    </row>
    <row r="4340" spans="1:8" ht="15" customHeight="1" x14ac:dyDescent="0.25">
      <c r="A4340" s="155" t="s">
        <v>559</v>
      </c>
      <c r="B4340" s="155" t="s">
        <v>1560</v>
      </c>
      <c r="C4340" s="155" t="s">
        <v>6522</v>
      </c>
      <c r="D4340" s="155">
        <v>1200</v>
      </c>
      <c r="E4340" s="155">
        <v>1200</v>
      </c>
      <c r="F4340" s="166">
        <v>41911</v>
      </c>
      <c r="G4340" s="166">
        <v>41913</v>
      </c>
      <c r="H4340" s="157">
        <v>1</v>
      </c>
    </row>
    <row r="4341" spans="1:8" ht="15" customHeight="1" x14ac:dyDescent="0.25">
      <c r="A4341" s="155" t="s">
        <v>559</v>
      </c>
      <c r="B4341" s="155" t="s">
        <v>1560</v>
      </c>
      <c r="C4341" s="155" t="s">
        <v>6523</v>
      </c>
      <c r="D4341" s="155">
        <v>750</v>
      </c>
      <c r="E4341" s="155">
        <v>750</v>
      </c>
      <c r="F4341" s="166">
        <v>41911</v>
      </c>
      <c r="G4341" s="166">
        <v>41914</v>
      </c>
      <c r="H4341" s="157">
        <v>1</v>
      </c>
    </row>
    <row r="4342" spans="1:8" ht="15" customHeight="1" x14ac:dyDescent="0.25">
      <c r="A4342" s="155" t="s">
        <v>145</v>
      </c>
      <c r="B4342" s="155" t="s">
        <v>1097</v>
      </c>
      <c r="C4342" s="155" t="s">
        <v>6524</v>
      </c>
      <c r="D4342" s="155">
        <v>10</v>
      </c>
      <c r="E4342" s="155">
        <v>10</v>
      </c>
      <c r="F4342" s="166">
        <v>41911</v>
      </c>
      <c r="G4342" s="166">
        <v>41913</v>
      </c>
      <c r="H4342" s="157">
        <v>1</v>
      </c>
    </row>
    <row r="4343" spans="1:8" ht="15" customHeight="1" x14ac:dyDescent="0.25">
      <c r="A4343" s="155" t="s">
        <v>544</v>
      </c>
      <c r="B4343" s="155" t="s">
        <v>82</v>
      </c>
      <c r="C4343" s="155" t="s">
        <v>6525</v>
      </c>
      <c r="D4343" s="155">
        <v>100</v>
      </c>
      <c r="E4343" s="155">
        <v>100</v>
      </c>
      <c r="F4343" s="166">
        <v>41911</v>
      </c>
      <c r="G4343" s="166">
        <v>41913</v>
      </c>
      <c r="H4343" s="157">
        <v>1</v>
      </c>
    </row>
    <row r="4344" spans="1:8" ht="15" customHeight="1" x14ac:dyDescent="0.25">
      <c r="A4344" s="155" t="s">
        <v>544</v>
      </c>
      <c r="B4344" s="155" t="s">
        <v>621</v>
      </c>
      <c r="C4344" s="155" t="s">
        <v>59</v>
      </c>
      <c r="D4344" s="155">
        <v>455</v>
      </c>
      <c r="E4344" s="155">
        <v>455</v>
      </c>
      <c r="F4344" s="166">
        <v>41911</v>
      </c>
      <c r="G4344" s="166">
        <v>41913</v>
      </c>
      <c r="H4344" s="157">
        <v>1</v>
      </c>
    </row>
    <row r="4345" spans="1:8" ht="15" customHeight="1" x14ac:dyDescent="0.25">
      <c r="A4345" s="155" t="s">
        <v>6526</v>
      </c>
      <c r="B4345" s="155" t="s">
        <v>2610</v>
      </c>
      <c r="C4345" s="155" t="s">
        <v>6527</v>
      </c>
      <c r="D4345" s="155">
        <v>100</v>
      </c>
      <c r="E4345" s="155">
        <v>100</v>
      </c>
      <c r="F4345" s="166">
        <v>41911</v>
      </c>
      <c r="G4345" s="166">
        <v>41914</v>
      </c>
      <c r="H4345" s="157">
        <v>1</v>
      </c>
    </row>
    <row r="4346" spans="1:8" ht="15" customHeight="1" x14ac:dyDescent="0.25">
      <c r="A4346" s="155" t="s">
        <v>6526</v>
      </c>
      <c r="B4346" s="155" t="s">
        <v>1692</v>
      </c>
      <c r="C4346" s="155" t="s">
        <v>364</v>
      </c>
      <c r="D4346" s="155">
        <v>224</v>
      </c>
      <c r="E4346" s="155">
        <v>224</v>
      </c>
      <c r="F4346" s="166">
        <v>41911</v>
      </c>
      <c r="G4346" s="166">
        <v>41914</v>
      </c>
      <c r="H4346" s="157">
        <v>1</v>
      </c>
    </row>
    <row r="4347" spans="1:8" ht="15" customHeight="1" x14ac:dyDescent="0.25">
      <c r="A4347" s="155" t="s">
        <v>65</v>
      </c>
      <c r="B4347" s="155" t="s">
        <v>547</v>
      </c>
      <c r="C4347" s="155" t="s">
        <v>6528</v>
      </c>
      <c r="D4347" s="155">
        <v>110</v>
      </c>
      <c r="E4347" s="155">
        <v>110</v>
      </c>
      <c r="F4347" s="166">
        <v>41911</v>
      </c>
      <c r="G4347" s="166">
        <v>41921</v>
      </c>
      <c r="H4347" s="157">
        <v>1</v>
      </c>
    </row>
    <row r="4348" spans="1:8" ht="15" customHeight="1" x14ac:dyDescent="0.25">
      <c r="A4348" s="155" t="s">
        <v>6529</v>
      </c>
      <c r="B4348" s="155" t="s">
        <v>6530</v>
      </c>
      <c r="C4348" s="155" t="s">
        <v>6531</v>
      </c>
      <c r="D4348" s="155">
        <v>10</v>
      </c>
      <c r="E4348" s="155">
        <v>10</v>
      </c>
      <c r="F4348" s="166">
        <v>41911</v>
      </c>
      <c r="G4348" s="166">
        <v>41912</v>
      </c>
      <c r="H4348" s="157">
        <v>1</v>
      </c>
    </row>
    <row r="4349" spans="1:8" ht="15" customHeight="1" x14ac:dyDescent="0.25">
      <c r="A4349" s="155" t="s">
        <v>6532</v>
      </c>
      <c r="B4349" s="155" t="s">
        <v>6533</v>
      </c>
      <c r="C4349" s="155" t="s">
        <v>6534</v>
      </c>
      <c r="D4349" s="155">
        <v>10</v>
      </c>
      <c r="E4349" s="155">
        <v>10</v>
      </c>
      <c r="F4349" s="166">
        <v>41911</v>
      </c>
      <c r="G4349" s="166">
        <v>41913</v>
      </c>
      <c r="H4349" s="157">
        <v>1</v>
      </c>
    </row>
    <row r="4350" spans="1:8" ht="15" customHeight="1" x14ac:dyDescent="0.25">
      <c r="A4350" s="155" t="s">
        <v>145</v>
      </c>
      <c r="B4350" s="155" t="s">
        <v>674</v>
      </c>
      <c r="C4350" s="155" t="s">
        <v>6542</v>
      </c>
      <c r="D4350" s="155">
        <v>175</v>
      </c>
      <c r="E4350" s="155">
        <v>180</v>
      </c>
      <c r="F4350" s="166">
        <v>41912</v>
      </c>
      <c r="G4350" s="166">
        <v>41915</v>
      </c>
      <c r="H4350" s="157">
        <v>1</v>
      </c>
    </row>
    <row r="4351" spans="1:8" ht="15" customHeight="1" x14ac:dyDescent="0.25">
      <c r="A4351" s="155" t="s">
        <v>5880</v>
      </c>
      <c r="B4351" s="155" t="s">
        <v>5505</v>
      </c>
      <c r="C4351" s="155" t="s">
        <v>6543</v>
      </c>
      <c r="D4351" s="155">
        <v>7</v>
      </c>
      <c r="E4351" s="155">
        <v>7</v>
      </c>
      <c r="F4351" s="166">
        <v>41912</v>
      </c>
      <c r="G4351" s="166">
        <v>41922</v>
      </c>
      <c r="H4351" s="157">
        <v>1</v>
      </c>
    </row>
    <row r="4352" spans="1:8" ht="15" customHeight="1" x14ac:dyDescent="0.25">
      <c r="A4352" s="155" t="s">
        <v>71</v>
      </c>
      <c r="B4352" s="155" t="s">
        <v>1550</v>
      </c>
      <c r="C4352" s="155" t="s">
        <v>6544</v>
      </c>
      <c r="D4352" s="155">
        <v>10</v>
      </c>
      <c r="E4352" s="155">
        <v>10</v>
      </c>
      <c r="F4352" s="166">
        <v>41912</v>
      </c>
      <c r="G4352" s="166">
        <v>41919</v>
      </c>
      <c r="H4352" s="157">
        <v>1</v>
      </c>
    </row>
    <row r="4353" spans="1:8" ht="15" customHeight="1" x14ac:dyDescent="0.25">
      <c r="A4353" s="155" t="s">
        <v>71</v>
      </c>
      <c r="B4353" s="155" t="s">
        <v>1550</v>
      </c>
      <c r="C4353" s="155" t="s">
        <v>6545</v>
      </c>
      <c r="D4353" s="155">
        <v>5</v>
      </c>
      <c r="E4353" s="155">
        <v>5</v>
      </c>
      <c r="F4353" s="166">
        <v>41912</v>
      </c>
      <c r="G4353" s="166">
        <v>41922</v>
      </c>
      <c r="H4353" s="157">
        <v>1</v>
      </c>
    </row>
    <row r="4354" spans="1:8" ht="15" customHeight="1" x14ac:dyDescent="0.25">
      <c r="A4354" s="155" t="s">
        <v>65</v>
      </c>
      <c r="B4354" s="155" t="s">
        <v>6549</v>
      </c>
      <c r="C4354" s="155" t="s">
        <v>6550</v>
      </c>
      <c r="D4354" s="155">
        <v>20</v>
      </c>
      <c r="E4354" s="155">
        <v>20</v>
      </c>
      <c r="F4354" s="166">
        <v>41912</v>
      </c>
      <c r="G4354" s="166">
        <v>41920</v>
      </c>
      <c r="H4354" s="157">
        <v>1</v>
      </c>
    </row>
    <row r="4355" spans="1:8" ht="15" customHeight="1" x14ac:dyDescent="0.25">
      <c r="A4355" s="155" t="s">
        <v>520</v>
      </c>
      <c r="B4355" s="155" t="s">
        <v>1267</v>
      </c>
      <c r="C4355" s="155" t="s">
        <v>6551</v>
      </c>
      <c r="D4355" s="155">
        <v>500</v>
      </c>
      <c r="E4355" s="155">
        <v>500</v>
      </c>
      <c r="F4355" s="166">
        <v>41912</v>
      </c>
      <c r="G4355" s="166" t="s">
        <v>829</v>
      </c>
      <c r="H4355" s="157">
        <v>1</v>
      </c>
    </row>
    <row r="4356" spans="1:8" ht="15" customHeight="1" x14ac:dyDescent="0.25">
      <c r="A4356" s="155" t="s">
        <v>6428</v>
      </c>
      <c r="B4356" s="155" t="s">
        <v>6429</v>
      </c>
      <c r="C4356" s="155" t="s">
        <v>6430</v>
      </c>
      <c r="D4356" s="155">
        <v>120</v>
      </c>
      <c r="E4356" s="155">
        <v>120</v>
      </c>
      <c r="F4356" s="166">
        <v>41913</v>
      </c>
      <c r="G4356" s="166">
        <v>41913</v>
      </c>
      <c r="H4356" s="157">
        <v>1</v>
      </c>
    </row>
    <row r="4357" spans="1:8" ht="15" customHeight="1" x14ac:dyDescent="0.25">
      <c r="A4357" s="155" t="s">
        <v>520</v>
      </c>
      <c r="B4357" s="155" t="s">
        <v>1267</v>
      </c>
      <c r="C4357" s="155" t="s">
        <v>6553</v>
      </c>
      <c r="D4357" s="155">
        <v>500</v>
      </c>
      <c r="E4357" s="155">
        <v>500</v>
      </c>
      <c r="F4357" s="166">
        <v>41913</v>
      </c>
      <c r="G4357" s="166" t="s">
        <v>829</v>
      </c>
      <c r="H4357" s="157">
        <v>1</v>
      </c>
    </row>
    <row r="4358" spans="1:8" ht="15" customHeight="1" x14ac:dyDescent="0.25">
      <c r="A4358" s="155" t="s">
        <v>520</v>
      </c>
      <c r="B4358" s="155" t="s">
        <v>5026</v>
      </c>
      <c r="C4358" s="155" t="s">
        <v>6552</v>
      </c>
      <c r="D4358" s="155">
        <v>350</v>
      </c>
      <c r="E4358" s="155">
        <v>350</v>
      </c>
      <c r="F4358" s="166">
        <v>41913</v>
      </c>
      <c r="G4358" s="166" t="s">
        <v>829</v>
      </c>
      <c r="H4358" s="157">
        <v>1</v>
      </c>
    </row>
    <row r="4359" spans="1:8" ht="15" customHeight="1" x14ac:dyDescent="0.25">
      <c r="A4359" s="155" t="s">
        <v>4562</v>
      </c>
      <c r="B4359" s="155" t="s">
        <v>1696</v>
      </c>
      <c r="C4359" s="155" t="s">
        <v>6554</v>
      </c>
      <c r="D4359" s="155">
        <v>4</v>
      </c>
      <c r="E4359" s="155">
        <v>4</v>
      </c>
      <c r="F4359" s="166">
        <v>41913</v>
      </c>
      <c r="G4359" s="166">
        <v>41920</v>
      </c>
      <c r="H4359" s="157">
        <v>1</v>
      </c>
    </row>
    <row r="4360" spans="1:8" ht="15" customHeight="1" x14ac:dyDescent="0.25">
      <c r="A4360" s="155" t="s">
        <v>520</v>
      </c>
      <c r="B4360" s="155" t="s">
        <v>609</v>
      </c>
      <c r="C4360" s="155" t="s">
        <v>6555</v>
      </c>
      <c r="D4360" s="155">
        <v>400</v>
      </c>
      <c r="E4360" s="155">
        <v>400</v>
      </c>
      <c r="F4360" s="166">
        <v>41914</v>
      </c>
      <c r="G4360" s="166" t="s">
        <v>829</v>
      </c>
      <c r="H4360" s="157">
        <v>1</v>
      </c>
    </row>
    <row r="4361" spans="1:8" ht="30" customHeight="1" x14ac:dyDescent="0.25">
      <c r="A4361" s="155" t="s">
        <v>3473</v>
      </c>
      <c r="B4361" s="155" t="s">
        <v>266</v>
      </c>
      <c r="C4361" s="155" t="s">
        <v>6558</v>
      </c>
      <c r="D4361" s="155">
        <v>25</v>
      </c>
      <c r="E4361" s="155">
        <v>25</v>
      </c>
      <c r="F4361" s="166">
        <v>41914</v>
      </c>
      <c r="G4361" s="166">
        <v>41918</v>
      </c>
      <c r="H4361" s="157">
        <v>1</v>
      </c>
    </row>
    <row r="4362" spans="1:8" ht="15" customHeight="1" x14ac:dyDescent="0.25">
      <c r="A4362" s="155" t="s">
        <v>408</v>
      </c>
      <c r="B4362" s="155" t="s">
        <v>411</v>
      </c>
      <c r="C4362" s="155" t="s">
        <v>6557</v>
      </c>
      <c r="D4362" s="155">
        <v>10</v>
      </c>
      <c r="E4362" s="155">
        <v>10</v>
      </c>
      <c r="F4362" s="166">
        <v>41914</v>
      </c>
      <c r="G4362" s="166">
        <v>41922</v>
      </c>
      <c r="H4362" s="157">
        <v>1</v>
      </c>
    </row>
    <row r="4363" spans="1:8" ht="15" customHeight="1" x14ac:dyDescent="0.25">
      <c r="A4363" s="155" t="s">
        <v>78</v>
      </c>
      <c r="B4363" s="155" t="s">
        <v>4159</v>
      </c>
      <c r="C4363" s="155" t="s">
        <v>6556</v>
      </c>
      <c r="D4363" s="155">
        <v>6</v>
      </c>
      <c r="E4363" s="155">
        <v>6</v>
      </c>
      <c r="F4363" s="166">
        <v>41914</v>
      </c>
      <c r="G4363" s="166">
        <v>41919</v>
      </c>
      <c r="H4363" s="157">
        <v>1</v>
      </c>
    </row>
    <row r="4364" spans="1:8" ht="15" customHeight="1" x14ac:dyDescent="0.25">
      <c r="A4364" s="155" t="s">
        <v>3481</v>
      </c>
      <c r="B4364" s="155" t="s">
        <v>149</v>
      </c>
      <c r="C4364" s="155" t="s">
        <v>6560</v>
      </c>
      <c r="D4364" s="155">
        <v>50</v>
      </c>
      <c r="E4364" s="155">
        <v>50</v>
      </c>
      <c r="F4364" s="166">
        <v>41915</v>
      </c>
      <c r="G4364" s="166">
        <v>41920</v>
      </c>
      <c r="H4364" s="157">
        <v>1</v>
      </c>
    </row>
    <row r="4365" spans="1:8" ht="15" customHeight="1" x14ac:dyDescent="0.25">
      <c r="A4365" s="155" t="s">
        <v>3481</v>
      </c>
      <c r="B4365" s="155" t="s">
        <v>255</v>
      </c>
      <c r="C4365" s="155" t="s">
        <v>364</v>
      </c>
      <c r="D4365" s="155">
        <v>75</v>
      </c>
      <c r="E4365" s="155">
        <v>75</v>
      </c>
      <c r="F4365" s="166">
        <v>41915</v>
      </c>
      <c r="G4365" s="166">
        <v>41920</v>
      </c>
      <c r="H4365" s="157">
        <v>1</v>
      </c>
    </row>
    <row r="4366" spans="1:8" ht="15" customHeight="1" x14ac:dyDescent="0.25">
      <c r="A4366" s="155" t="s">
        <v>286</v>
      </c>
      <c r="B4366" s="155" t="s">
        <v>3014</v>
      </c>
      <c r="C4366" s="155" t="s">
        <v>6561</v>
      </c>
      <c r="D4366" s="155">
        <v>100</v>
      </c>
      <c r="E4366" s="155">
        <v>100</v>
      </c>
      <c r="F4366" s="166">
        <v>41915</v>
      </c>
      <c r="G4366" s="166">
        <v>41919</v>
      </c>
      <c r="H4366" s="157">
        <v>1</v>
      </c>
    </row>
    <row r="4367" spans="1:8" ht="15" customHeight="1" x14ac:dyDescent="0.25">
      <c r="A4367" s="155" t="s">
        <v>286</v>
      </c>
      <c r="B4367" s="155" t="s">
        <v>3065</v>
      </c>
      <c r="C4367" s="155" t="s">
        <v>364</v>
      </c>
      <c r="D4367" s="155">
        <v>100</v>
      </c>
      <c r="E4367" s="155">
        <v>100</v>
      </c>
      <c r="F4367" s="166">
        <v>41915</v>
      </c>
      <c r="G4367" s="166">
        <v>41919</v>
      </c>
      <c r="H4367" s="157">
        <v>1</v>
      </c>
    </row>
    <row r="4368" spans="1:8" ht="15" customHeight="1" x14ac:dyDescent="0.25">
      <c r="A4368" s="155" t="s">
        <v>71</v>
      </c>
      <c r="B4368" s="155" t="s">
        <v>102</v>
      </c>
      <c r="C4368" s="155" t="s">
        <v>6562</v>
      </c>
      <c r="D4368" s="155">
        <v>20</v>
      </c>
      <c r="E4368" s="155">
        <v>20</v>
      </c>
      <c r="F4368" s="166">
        <v>41915</v>
      </c>
      <c r="G4368" s="166">
        <v>41921</v>
      </c>
      <c r="H4368" s="157">
        <v>1</v>
      </c>
    </row>
    <row r="4369" spans="1:9" ht="15" customHeight="1" x14ac:dyDescent="0.25">
      <c r="A4369" s="155" t="s">
        <v>911</v>
      </c>
      <c r="B4369" s="155" t="s">
        <v>912</v>
      </c>
      <c r="C4369" s="155" t="s">
        <v>6563</v>
      </c>
      <c r="D4369" s="155">
        <v>500</v>
      </c>
      <c r="E4369" s="155">
        <v>500</v>
      </c>
      <c r="F4369" s="166">
        <v>41915</v>
      </c>
      <c r="G4369" s="166">
        <v>41922</v>
      </c>
      <c r="H4369" s="157">
        <v>1</v>
      </c>
    </row>
    <row r="4370" spans="1:9" ht="15" customHeight="1" x14ac:dyDescent="0.25">
      <c r="A4370" s="155" t="s">
        <v>911</v>
      </c>
      <c r="B4370" s="155" t="s">
        <v>2076</v>
      </c>
      <c r="C4370" s="155" t="s">
        <v>161</v>
      </c>
      <c r="D4370" s="155">
        <v>20</v>
      </c>
      <c r="E4370" s="155">
        <v>20</v>
      </c>
      <c r="F4370" s="166">
        <v>41915</v>
      </c>
      <c r="G4370" s="166">
        <v>41922</v>
      </c>
      <c r="H4370" s="157">
        <v>1</v>
      </c>
    </row>
    <row r="4371" spans="1:9" ht="15" customHeight="1" x14ac:dyDescent="0.25">
      <c r="A4371" s="155" t="s">
        <v>509</v>
      </c>
      <c r="B4371" s="155" t="s">
        <v>6564</v>
      </c>
      <c r="C4371" s="155" t="s">
        <v>6565</v>
      </c>
      <c r="D4371" s="155">
        <v>3</v>
      </c>
      <c r="E4371" s="155">
        <v>3</v>
      </c>
      <c r="F4371" s="166">
        <v>41915</v>
      </c>
      <c r="G4371" s="166">
        <v>41922</v>
      </c>
      <c r="H4371" s="157">
        <v>1</v>
      </c>
    </row>
    <row r="4372" spans="1:9" ht="15" customHeight="1" x14ac:dyDescent="0.25">
      <c r="A4372" s="155" t="s">
        <v>1536</v>
      </c>
      <c r="B4372" s="155" t="s">
        <v>2888</v>
      </c>
      <c r="C4372" s="155" t="s">
        <v>6566</v>
      </c>
      <c r="D4372" s="155">
        <v>50</v>
      </c>
      <c r="E4372" s="155">
        <v>50</v>
      </c>
      <c r="F4372" s="166">
        <v>41918</v>
      </c>
      <c r="G4372" s="166">
        <v>41921</v>
      </c>
      <c r="H4372" s="157">
        <v>1</v>
      </c>
    </row>
    <row r="4373" spans="1:9" ht="15" customHeight="1" x14ac:dyDescent="0.25">
      <c r="A4373" s="155" t="s">
        <v>6021</v>
      </c>
      <c r="B4373" s="155" t="s">
        <v>6022</v>
      </c>
      <c r="C4373" s="155" t="s">
        <v>6567</v>
      </c>
      <c r="D4373" s="155">
        <v>4</v>
      </c>
      <c r="E4373" s="155">
        <v>4</v>
      </c>
      <c r="F4373" s="166">
        <v>41918</v>
      </c>
      <c r="G4373" s="166">
        <v>41922</v>
      </c>
      <c r="H4373" s="157">
        <v>1</v>
      </c>
    </row>
    <row r="4374" spans="1:9" ht="15" customHeight="1" x14ac:dyDescent="0.25">
      <c r="A4374" s="155" t="s">
        <v>71</v>
      </c>
      <c r="B4374" s="155" t="s">
        <v>167</v>
      </c>
      <c r="C4374" s="155" t="s">
        <v>6568</v>
      </c>
      <c r="D4374" s="155">
        <v>5</v>
      </c>
      <c r="E4374" s="155">
        <v>5</v>
      </c>
      <c r="F4374" s="166">
        <v>41918</v>
      </c>
      <c r="G4374" s="166">
        <v>41926</v>
      </c>
      <c r="H4374" s="157">
        <v>1</v>
      </c>
    </row>
    <row r="4375" spans="1:9" ht="15" customHeight="1" x14ac:dyDescent="0.25">
      <c r="A4375" s="155" t="s">
        <v>42</v>
      </c>
      <c r="B4375" s="155" t="s">
        <v>1744</v>
      </c>
      <c r="C4375" s="155" t="s">
        <v>6569</v>
      </c>
      <c r="D4375" s="155">
        <v>400</v>
      </c>
      <c r="E4375" s="155">
        <v>400</v>
      </c>
      <c r="F4375" s="166">
        <v>41918</v>
      </c>
      <c r="G4375" s="166">
        <v>41914</v>
      </c>
      <c r="H4375" s="157">
        <v>0</v>
      </c>
      <c r="I4375" s="192" t="s">
        <v>6570</v>
      </c>
    </row>
    <row r="4376" spans="1:9" ht="15" customHeight="1" x14ac:dyDescent="0.25">
      <c r="A4376" s="155" t="s">
        <v>509</v>
      </c>
      <c r="B4376" s="155" t="s">
        <v>6169</v>
      </c>
      <c r="C4376" s="155" t="s">
        <v>6571</v>
      </c>
      <c r="D4376" s="155">
        <v>4</v>
      </c>
      <c r="E4376" s="155">
        <v>4</v>
      </c>
      <c r="F4376" s="166">
        <v>41918</v>
      </c>
      <c r="G4376" s="166">
        <v>41922</v>
      </c>
      <c r="H4376" s="157">
        <v>1</v>
      </c>
    </row>
    <row r="4377" spans="1:9" ht="15" customHeight="1" x14ac:dyDescent="0.25">
      <c r="A4377" s="155" t="s">
        <v>509</v>
      </c>
      <c r="B4377" s="155" t="s">
        <v>6165</v>
      </c>
      <c r="C4377" s="155" t="s">
        <v>166</v>
      </c>
      <c r="D4377" s="155">
        <v>5</v>
      </c>
      <c r="E4377" s="155">
        <v>5</v>
      </c>
      <c r="F4377" s="166">
        <v>41918</v>
      </c>
      <c r="G4377" s="166">
        <v>41922</v>
      </c>
      <c r="H4377" s="157">
        <v>1</v>
      </c>
    </row>
    <row r="4378" spans="1:9" ht="15" customHeight="1" x14ac:dyDescent="0.25">
      <c r="A4378" s="155" t="s">
        <v>5708</v>
      </c>
      <c r="B4378" s="155" t="s">
        <v>5709</v>
      </c>
      <c r="C4378" s="155" t="s">
        <v>6572</v>
      </c>
      <c r="D4378" s="155">
        <v>2500</v>
      </c>
      <c r="E4378" s="155">
        <v>2500</v>
      </c>
      <c r="F4378" s="166">
        <v>41919</v>
      </c>
      <c r="G4378" s="166">
        <v>41925</v>
      </c>
      <c r="H4378" s="157">
        <v>1</v>
      </c>
    </row>
    <row r="4379" spans="1:9" ht="15" customHeight="1" x14ac:dyDescent="0.25">
      <c r="A4379" s="155" t="s">
        <v>520</v>
      </c>
      <c r="B4379" s="155" t="s">
        <v>533</v>
      </c>
      <c r="C4379" s="155" t="s">
        <v>6573</v>
      </c>
      <c r="D4379" s="155">
        <v>200</v>
      </c>
      <c r="E4379" s="155">
        <v>200</v>
      </c>
      <c r="F4379" s="166">
        <v>41919</v>
      </c>
      <c r="G4379" s="166">
        <v>41926</v>
      </c>
      <c r="H4379" s="157">
        <v>1</v>
      </c>
    </row>
    <row r="4380" spans="1:9" ht="15" customHeight="1" x14ac:dyDescent="0.25">
      <c r="A4380" s="155" t="s">
        <v>1492</v>
      </c>
      <c r="B4380" s="155" t="s">
        <v>6437</v>
      </c>
      <c r="C4380" s="155" t="s">
        <v>6574</v>
      </c>
      <c r="D4380" s="155">
        <v>250</v>
      </c>
      <c r="E4380" s="155">
        <v>250</v>
      </c>
      <c r="F4380" s="166">
        <v>41919</v>
      </c>
      <c r="G4380" s="166">
        <v>41922</v>
      </c>
      <c r="H4380" s="157">
        <v>1</v>
      </c>
    </row>
    <row r="4381" spans="1:9" ht="15" customHeight="1" x14ac:dyDescent="0.25">
      <c r="A4381" s="155" t="s">
        <v>1492</v>
      </c>
      <c r="B4381" s="155" t="s">
        <v>4506</v>
      </c>
      <c r="C4381" s="155" t="s">
        <v>6575</v>
      </c>
      <c r="D4381" s="155">
        <v>350</v>
      </c>
      <c r="E4381" s="155">
        <v>350</v>
      </c>
      <c r="F4381" s="166">
        <v>41919</v>
      </c>
      <c r="G4381" s="166">
        <v>41922</v>
      </c>
      <c r="H4381" s="157">
        <v>1</v>
      </c>
    </row>
    <row r="4382" spans="1:9" ht="15" customHeight="1" x14ac:dyDescent="0.25">
      <c r="A4382" s="155" t="s">
        <v>6576</v>
      </c>
      <c r="B4382" s="155" t="s">
        <v>6577</v>
      </c>
      <c r="C4382" s="155" t="s">
        <v>6578</v>
      </c>
      <c r="D4382" s="155">
        <v>1</v>
      </c>
      <c r="E4382" s="155">
        <v>1</v>
      </c>
      <c r="F4382" s="166">
        <v>41919</v>
      </c>
      <c r="G4382" s="166">
        <v>41919</v>
      </c>
      <c r="H4382" s="157">
        <v>1</v>
      </c>
    </row>
    <row r="4383" spans="1:9" ht="15" customHeight="1" x14ac:dyDescent="0.25">
      <c r="A4383" s="155" t="s">
        <v>394</v>
      </c>
      <c r="B4383" s="155" t="s">
        <v>6579</v>
      </c>
      <c r="C4383" s="155" t="s">
        <v>6580</v>
      </c>
      <c r="D4383" s="155">
        <v>100</v>
      </c>
      <c r="E4383" s="155">
        <v>100</v>
      </c>
      <c r="F4383" s="166">
        <v>41920</v>
      </c>
      <c r="G4383" s="166">
        <v>41926</v>
      </c>
      <c r="H4383" s="157">
        <v>1</v>
      </c>
    </row>
    <row r="4384" spans="1:9" ht="15" customHeight="1" x14ac:dyDescent="0.25">
      <c r="A4384" s="155" t="s">
        <v>597</v>
      </c>
      <c r="B4384" s="155" t="s">
        <v>6581</v>
      </c>
      <c r="C4384" s="155" t="s">
        <v>6582</v>
      </c>
      <c r="D4384" s="155">
        <v>10</v>
      </c>
      <c r="E4384" s="155">
        <v>10</v>
      </c>
      <c r="F4384" s="166">
        <v>41920</v>
      </c>
      <c r="G4384" s="166">
        <v>41925</v>
      </c>
      <c r="H4384" s="157">
        <v>1</v>
      </c>
    </row>
    <row r="4385" spans="1:9" ht="15" customHeight="1" x14ac:dyDescent="0.25">
      <c r="A4385" s="155" t="s">
        <v>559</v>
      </c>
      <c r="B4385" s="155" t="s">
        <v>1849</v>
      </c>
      <c r="C4385" s="155" t="s">
        <v>6583</v>
      </c>
      <c r="D4385" s="155">
        <v>1500</v>
      </c>
      <c r="E4385" s="155">
        <v>1500</v>
      </c>
      <c r="F4385" s="166">
        <v>41920</v>
      </c>
      <c r="G4385" s="166">
        <v>41922</v>
      </c>
      <c r="H4385" s="157">
        <v>1</v>
      </c>
    </row>
    <row r="4386" spans="1:9" ht="15" customHeight="1" x14ac:dyDescent="0.25">
      <c r="A4386" s="155" t="s">
        <v>924</v>
      </c>
      <c r="B4386" s="155" t="s">
        <v>6584</v>
      </c>
      <c r="C4386" s="155" t="s">
        <v>6585</v>
      </c>
      <c r="D4386" s="155">
        <v>1</v>
      </c>
      <c r="E4386" s="155">
        <v>1</v>
      </c>
      <c r="F4386" s="166">
        <v>41920</v>
      </c>
      <c r="G4386" s="166">
        <v>41932</v>
      </c>
      <c r="H4386" s="157">
        <v>1</v>
      </c>
    </row>
    <row r="4387" spans="1:9" ht="15" customHeight="1" x14ac:dyDescent="0.25">
      <c r="A4387" s="155" t="s">
        <v>634</v>
      </c>
      <c r="B4387" s="155" t="s">
        <v>1907</v>
      </c>
      <c r="C4387" s="155" t="s">
        <v>6586</v>
      </c>
      <c r="D4387" s="155">
        <v>50</v>
      </c>
      <c r="E4387" s="155">
        <v>50</v>
      </c>
      <c r="F4387" s="166">
        <v>41921</v>
      </c>
      <c r="G4387" s="166">
        <v>41921</v>
      </c>
      <c r="H4387" s="157">
        <v>1</v>
      </c>
    </row>
    <row r="4388" spans="1:9" ht="15" customHeight="1" x14ac:dyDescent="0.25">
      <c r="A4388" s="155" t="s">
        <v>559</v>
      </c>
      <c r="B4388" s="155" t="s">
        <v>1560</v>
      </c>
      <c r="C4388" s="155" t="s">
        <v>6587</v>
      </c>
      <c r="D4388" s="155">
        <v>750</v>
      </c>
      <c r="E4388" s="155">
        <v>750</v>
      </c>
      <c r="F4388" s="166">
        <v>41922</v>
      </c>
      <c r="G4388" s="166">
        <v>41928</v>
      </c>
      <c r="H4388" s="157">
        <v>1</v>
      </c>
    </row>
    <row r="4389" spans="1:9" ht="15" customHeight="1" x14ac:dyDescent="0.25">
      <c r="A4389" s="155" t="s">
        <v>42</v>
      </c>
      <c r="B4389" s="155" t="s">
        <v>202</v>
      </c>
      <c r="C4389" s="155" t="s">
        <v>6588</v>
      </c>
      <c r="D4389" s="155">
        <v>300</v>
      </c>
      <c r="E4389" s="155">
        <v>300</v>
      </c>
      <c r="F4389" s="166">
        <v>41922</v>
      </c>
      <c r="G4389" s="166">
        <v>41926</v>
      </c>
      <c r="H4389" s="157">
        <v>1</v>
      </c>
    </row>
    <row r="4390" spans="1:9" ht="15" customHeight="1" x14ac:dyDescent="0.25">
      <c r="A4390" s="155" t="s">
        <v>12</v>
      </c>
      <c r="B4390" s="155" t="s">
        <v>601</v>
      </c>
      <c r="C4390" s="155" t="s">
        <v>6589</v>
      </c>
      <c r="D4390" s="155">
        <v>25</v>
      </c>
      <c r="E4390" s="155">
        <v>25</v>
      </c>
      <c r="F4390" s="166">
        <v>41922</v>
      </c>
      <c r="G4390" s="166">
        <v>41926</v>
      </c>
      <c r="H4390" s="157">
        <v>1</v>
      </c>
    </row>
    <row r="4391" spans="1:9" ht="15" customHeight="1" x14ac:dyDescent="0.25">
      <c r="A4391" s="155" t="s">
        <v>1107</v>
      </c>
      <c r="B4391" s="155" t="s">
        <v>1858</v>
      </c>
      <c r="C4391" s="155" t="s">
        <v>6590</v>
      </c>
      <c r="D4391" s="155">
        <v>100</v>
      </c>
      <c r="E4391" s="155">
        <v>80</v>
      </c>
      <c r="F4391" s="166">
        <v>41922</v>
      </c>
      <c r="G4391" s="166">
        <v>41925</v>
      </c>
      <c r="H4391" s="157">
        <v>1</v>
      </c>
    </row>
    <row r="4392" spans="1:9" ht="15" customHeight="1" x14ac:dyDescent="0.25">
      <c r="A4392" s="155" t="s">
        <v>42</v>
      </c>
      <c r="B4392" s="155" t="s">
        <v>6591</v>
      </c>
      <c r="C4392" s="155" t="s">
        <v>6592</v>
      </c>
      <c r="D4392" s="155">
        <v>100</v>
      </c>
      <c r="E4392" s="155">
        <v>100</v>
      </c>
      <c r="F4392" s="166">
        <v>41925</v>
      </c>
      <c r="G4392" s="166">
        <v>41926</v>
      </c>
      <c r="H4392" s="157">
        <v>1</v>
      </c>
    </row>
    <row r="4393" spans="1:9" ht="15" customHeight="1" x14ac:dyDescent="0.25">
      <c r="A4393" s="155" t="s">
        <v>42</v>
      </c>
      <c r="B4393" s="155" t="s">
        <v>6593</v>
      </c>
      <c r="C4393" s="155" t="s">
        <v>6594</v>
      </c>
      <c r="D4393" s="155">
        <v>75</v>
      </c>
      <c r="E4393" s="155">
        <v>63</v>
      </c>
      <c r="F4393" s="166">
        <v>41925</v>
      </c>
      <c r="G4393" s="166">
        <v>41926</v>
      </c>
      <c r="H4393" s="157">
        <v>1</v>
      </c>
      <c r="I4393" s="192" t="s">
        <v>6595</v>
      </c>
    </row>
    <row r="4394" spans="1:9" ht="15" customHeight="1" x14ac:dyDescent="0.25">
      <c r="A4394" s="155" t="s">
        <v>731</v>
      </c>
      <c r="B4394" s="155" t="s">
        <v>295</v>
      </c>
      <c r="C4394" s="155" t="s">
        <v>6596</v>
      </c>
      <c r="D4394" s="155">
        <v>25</v>
      </c>
      <c r="E4394" s="155">
        <v>25</v>
      </c>
      <c r="F4394" s="166">
        <v>41925</v>
      </c>
      <c r="G4394" s="166">
        <v>41928</v>
      </c>
      <c r="H4394" s="157">
        <v>1</v>
      </c>
    </row>
    <row r="4395" spans="1:9" ht="15" customHeight="1" x14ac:dyDescent="0.25">
      <c r="A4395" s="155" t="s">
        <v>3949</v>
      </c>
      <c r="B4395" s="155" t="s">
        <v>3950</v>
      </c>
      <c r="C4395" s="155" t="s">
        <v>6597</v>
      </c>
      <c r="D4395" s="155">
        <v>76</v>
      </c>
      <c r="E4395" s="155">
        <v>76</v>
      </c>
      <c r="F4395" s="166">
        <v>41925</v>
      </c>
      <c r="G4395" s="166">
        <v>41939</v>
      </c>
      <c r="H4395" s="157">
        <v>1</v>
      </c>
    </row>
    <row r="4396" spans="1:9" ht="15" customHeight="1" x14ac:dyDescent="0.25">
      <c r="A4396" s="155" t="s">
        <v>3949</v>
      </c>
      <c r="B4396" s="155" t="s">
        <v>3950</v>
      </c>
      <c r="C4396" s="155" t="s">
        <v>364</v>
      </c>
      <c r="D4396" s="155">
        <v>90</v>
      </c>
      <c r="E4396" s="155">
        <v>90</v>
      </c>
      <c r="F4396" s="166">
        <v>41925</v>
      </c>
      <c r="G4396" s="166">
        <v>41939</v>
      </c>
      <c r="H4396" s="157">
        <v>1</v>
      </c>
    </row>
    <row r="4397" spans="1:9" ht="15" customHeight="1" x14ac:dyDescent="0.25">
      <c r="A4397" s="155" t="s">
        <v>6598</v>
      </c>
      <c r="B4397" s="155" t="s">
        <v>6599</v>
      </c>
      <c r="C4397" s="155" t="s">
        <v>6600</v>
      </c>
      <c r="D4397" s="155">
        <v>6000</v>
      </c>
      <c r="E4397" s="155">
        <v>3000</v>
      </c>
      <c r="F4397" s="166">
        <v>41925</v>
      </c>
      <c r="G4397" s="166">
        <v>41926</v>
      </c>
      <c r="H4397" s="157">
        <v>1</v>
      </c>
      <c r="I4397" s="192" t="s">
        <v>2151</v>
      </c>
    </row>
    <row r="4398" spans="1:9" ht="15" customHeight="1" x14ac:dyDescent="0.25">
      <c r="A4398" s="155" t="s">
        <v>1983</v>
      </c>
      <c r="B4398" s="155" t="s">
        <v>6601</v>
      </c>
      <c r="C4398" s="155" t="s">
        <v>6602</v>
      </c>
      <c r="D4398" s="155">
        <v>5</v>
      </c>
      <c r="E4398" s="155">
        <v>5</v>
      </c>
      <c r="F4398" s="166">
        <v>41926</v>
      </c>
      <c r="G4398" s="166">
        <v>41946</v>
      </c>
      <c r="H4398" s="157">
        <v>1</v>
      </c>
    </row>
    <row r="4399" spans="1:9" ht="15" customHeight="1" x14ac:dyDescent="0.25">
      <c r="A4399" s="155" t="s">
        <v>6603</v>
      </c>
      <c r="B4399" s="155" t="s">
        <v>6604</v>
      </c>
      <c r="C4399" s="155" t="s">
        <v>6605</v>
      </c>
      <c r="D4399" s="155">
        <v>3</v>
      </c>
      <c r="E4399" s="155">
        <v>3</v>
      </c>
      <c r="F4399" s="166">
        <v>41926</v>
      </c>
      <c r="G4399" s="166">
        <v>41927</v>
      </c>
      <c r="H4399" s="157">
        <v>1</v>
      </c>
    </row>
    <row r="4400" spans="1:9" ht="15" customHeight="1" x14ac:dyDescent="0.25">
      <c r="A4400" s="155" t="s">
        <v>559</v>
      </c>
      <c r="B4400" s="155" t="s">
        <v>560</v>
      </c>
      <c r="C4400" s="155" t="s">
        <v>6606</v>
      </c>
      <c r="D4400" s="155">
        <v>15000</v>
      </c>
      <c r="E4400" s="155">
        <v>15121</v>
      </c>
      <c r="F4400" s="166">
        <v>41927</v>
      </c>
      <c r="G4400" s="166">
        <v>41929</v>
      </c>
      <c r="H4400" s="157">
        <v>1</v>
      </c>
    </row>
    <row r="4401" spans="1:9" ht="15" customHeight="1" x14ac:dyDescent="0.25">
      <c r="A4401" s="155" t="s">
        <v>39</v>
      </c>
      <c r="B4401" s="155" t="s">
        <v>40</v>
      </c>
      <c r="C4401" s="155" t="s">
        <v>6607</v>
      </c>
      <c r="D4401" s="155">
        <v>120</v>
      </c>
      <c r="E4401" s="155">
        <v>120</v>
      </c>
      <c r="F4401" s="166">
        <v>41927</v>
      </c>
      <c r="G4401" s="166">
        <v>41934</v>
      </c>
      <c r="H4401" s="157">
        <v>1</v>
      </c>
    </row>
    <row r="4402" spans="1:9" ht="15" customHeight="1" x14ac:dyDescent="0.25">
      <c r="A4402" s="155" t="s">
        <v>6598</v>
      </c>
      <c r="B4402" s="155" t="s">
        <v>6599</v>
      </c>
      <c r="C4402" s="155" t="s">
        <v>6608</v>
      </c>
      <c r="D4402" s="155">
        <v>3000</v>
      </c>
      <c r="E4402" s="155">
        <v>3000</v>
      </c>
      <c r="F4402" s="166">
        <v>41927</v>
      </c>
      <c r="G4402" s="166">
        <v>41928</v>
      </c>
      <c r="H4402" s="157">
        <v>1</v>
      </c>
    </row>
    <row r="4403" spans="1:9" ht="15" customHeight="1" x14ac:dyDescent="0.25">
      <c r="A4403" s="155" t="s">
        <v>394</v>
      </c>
      <c r="B4403" s="155" t="s">
        <v>1945</v>
      </c>
      <c r="C4403" s="155" t="s">
        <v>6609</v>
      </c>
      <c r="D4403" s="155">
        <v>25</v>
      </c>
      <c r="E4403" s="155">
        <v>25</v>
      </c>
      <c r="F4403" s="166">
        <v>41927</v>
      </c>
      <c r="G4403" s="166">
        <v>41928</v>
      </c>
      <c r="H4403" s="157">
        <v>1</v>
      </c>
    </row>
    <row r="4404" spans="1:9" ht="15" customHeight="1" x14ac:dyDescent="0.25">
      <c r="A4404" s="155" t="s">
        <v>394</v>
      </c>
      <c r="B4404" s="155" t="s">
        <v>398</v>
      </c>
      <c r="C4404" s="155" t="s">
        <v>6610</v>
      </c>
      <c r="D4404" s="155">
        <v>25</v>
      </c>
      <c r="E4404" s="155">
        <v>25</v>
      </c>
      <c r="F4404" s="166">
        <v>41927</v>
      </c>
      <c r="G4404" s="166">
        <v>41929</v>
      </c>
      <c r="H4404" s="157">
        <v>1</v>
      </c>
    </row>
    <row r="4405" spans="1:9" ht="15" customHeight="1" x14ac:dyDescent="0.25">
      <c r="A4405" s="155" t="s">
        <v>6576</v>
      </c>
      <c r="B4405" s="155" t="s">
        <v>6577</v>
      </c>
      <c r="C4405" s="155" t="s">
        <v>6611</v>
      </c>
      <c r="D4405" s="155">
        <v>17</v>
      </c>
      <c r="E4405" s="155">
        <v>17</v>
      </c>
      <c r="F4405" s="166">
        <v>41927</v>
      </c>
      <c r="G4405" s="166">
        <v>41927</v>
      </c>
      <c r="H4405" s="157">
        <v>1</v>
      </c>
      <c r="I4405" s="192" t="s">
        <v>2151</v>
      </c>
    </row>
    <row r="4406" spans="1:9" ht="15" customHeight="1" x14ac:dyDescent="0.25">
      <c r="A4406" s="155" t="s">
        <v>29</v>
      </c>
      <c r="B4406" s="155" t="s">
        <v>3349</v>
      </c>
      <c r="C4406" s="155" t="s">
        <v>6612</v>
      </c>
      <c r="D4406" s="155">
        <v>30</v>
      </c>
      <c r="E4406" s="155">
        <v>30</v>
      </c>
      <c r="F4406" s="166">
        <v>41928</v>
      </c>
      <c r="G4406" s="166">
        <v>41932</v>
      </c>
      <c r="H4406" s="157">
        <v>1</v>
      </c>
    </row>
    <row r="4407" spans="1:9" ht="15" customHeight="1" x14ac:dyDescent="0.25">
      <c r="A4407" s="155" t="s">
        <v>5721</v>
      </c>
      <c r="B4407" s="155" t="s">
        <v>6614</v>
      </c>
      <c r="C4407" s="155" t="s">
        <v>6613</v>
      </c>
      <c r="D4407" s="155">
        <v>1</v>
      </c>
      <c r="E4407" s="155">
        <v>1</v>
      </c>
      <c r="F4407" s="166">
        <v>41928</v>
      </c>
      <c r="G4407" s="166">
        <v>41935</v>
      </c>
      <c r="H4407" s="157">
        <v>1</v>
      </c>
    </row>
    <row r="4408" spans="1:9" ht="15" customHeight="1" x14ac:dyDescent="0.25">
      <c r="A4408" s="155" t="s">
        <v>563</v>
      </c>
      <c r="B4408" s="155" t="s">
        <v>307</v>
      </c>
      <c r="C4408" s="155" t="s">
        <v>6615</v>
      </c>
      <c r="D4408" s="155">
        <v>100</v>
      </c>
      <c r="E4408" s="155">
        <v>100</v>
      </c>
      <c r="F4408" s="166">
        <v>41928</v>
      </c>
      <c r="G4408" s="166">
        <v>41936</v>
      </c>
      <c r="H4408" s="157">
        <v>1</v>
      </c>
    </row>
    <row r="4409" spans="1:9" ht="15" customHeight="1" x14ac:dyDescent="0.25">
      <c r="A4409" s="155" t="s">
        <v>71</v>
      </c>
      <c r="B4409" s="155" t="s">
        <v>477</v>
      </c>
      <c r="C4409" s="155" t="s">
        <v>6616</v>
      </c>
      <c r="D4409" s="155">
        <v>5</v>
      </c>
      <c r="E4409" s="155">
        <v>5</v>
      </c>
      <c r="F4409" s="166">
        <v>41928</v>
      </c>
      <c r="G4409" s="166">
        <v>41932</v>
      </c>
      <c r="H4409" s="157">
        <v>1</v>
      </c>
    </row>
    <row r="4410" spans="1:9" ht="15" customHeight="1" x14ac:dyDescent="0.25">
      <c r="A4410" s="155" t="s">
        <v>71</v>
      </c>
      <c r="B4410" s="155" t="s">
        <v>477</v>
      </c>
      <c r="C4410" s="155" t="s">
        <v>6617</v>
      </c>
      <c r="D4410" s="155">
        <v>5</v>
      </c>
      <c r="E4410" s="155">
        <v>5</v>
      </c>
      <c r="F4410" s="166">
        <v>41928</v>
      </c>
      <c r="G4410" s="166">
        <v>41932</v>
      </c>
      <c r="H4410" s="157">
        <v>1</v>
      </c>
    </row>
    <row r="4411" spans="1:9" ht="15" customHeight="1" x14ac:dyDescent="0.25">
      <c r="A4411" s="155" t="s">
        <v>6286</v>
      </c>
      <c r="B4411" s="155" t="s">
        <v>6287</v>
      </c>
      <c r="C4411" s="155" t="s">
        <v>6618</v>
      </c>
      <c r="D4411" s="155">
        <v>50</v>
      </c>
      <c r="E4411" s="155">
        <v>51</v>
      </c>
      <c r="F4411" s="166">
        <v>41928</v>
      </c>
      <c r="G4411" s="166">
        <v>41932</v>
      </c>
      <c r="H4411" s="157">
        <v>1</v>
      </c>
    </row>
    <row r="4412" spans="1:9" ht="15" customHeight="1" x14ac:dyDescent="0.25">
      <c r="A4412" s="155" t="s">
        <v>29</v>
      </c>
      <c r="B4412" s="155" t="s">
        <v>6426</v>
      </c>
      <c r="C4412" s="155" t="s">
        <v>6619</v>
      </c>
      <c r="D4412" s="155">
        <v>100</v>
      </c>
      <c r="E4412" s="155">
        <v>100</v>
      </c>
      <c r="F4412" s="166">
        <v>41928</v>
      </c>
      <c r="G4412" s="166">
        <v>41935</v>
      </c>
      <c r="H4412" s="157">
        <v>1</v>
      </c>
    </row>
    <row r="4413" spans="1:9" ht="15" customHeight="1" x14ac:dyDescent="0.25">
      <c r="A4413" s="155" t="s">
        <v>394</v>
      </c>
      <c r="B4413" s="155" t="s">
        <v>430</v>
      </c>
      <c r="C4413" s="155" t="s">
        <v>6620</v>
      </c>
      <c r="D4413" s="155">
        <v>25</v>
      </c>
      <c r="E4413" s="155">
        <v>25</v>
      </c>
      <c r="F4413" s="166">
        <v>41929</v>
      </c>
      <c r="G4413" s="166">
        <v>41936</v>
      </c>
      <c r="H4413" s="157">
        <v>1</v>
      </c>
    </row>
    <row r="4414" spans="1:9" ht="15" customHeight="1" x14ac:dyDescent="0.25">
      <c r="A4414" s="155" t="s">
        <v>394</v>
      </c>
      <c r="B4414" s="155" t="s">
        <v>6622</v>
      </c>
      <c r="C4414" s="155" t="s">
        <v>6621</v>
      </c>
      <c r="D4414" s="155">
        <v>24</v>
      </c>
      <c r="E4414" s="155">
        <v>24</v>
      </c>
      <c r="F4414" s="166">
        <v>41929</v>
      </c>
      <c r="G4414" s="166">
        <v>41929</v>
      </c>
      <c r="H4414" s="157">
        <v>1</v>
      </c>
    </row>
    <row r="4415" spans="1:9" ht="15" customHeight="1" x14ac:dyDescent="0.25">
      <c r="A4415" s="155" t="s">
        <v>6576</v>
      </c>
      <c r="B4415" s="155" t="s">
        <v>6577</v>
      </c>
      <c r="C4415" s="155" t="s">
        <v>6623</v>
      </c>
      <c r="D4415" s="155">
        <v>14</v>
      </c>
      <c r="E4415" s="155">
        <v>14</v>
      </c>
      <c r="F4415" s="166">
        <v>41929</v>
      </c>
      <c r="G4415" s="166">
        <v>41932</v>
      </c>
      <c r="H4415" s="157">
        <v>1</v>
      </c>
    </row>
    <row r="4416" spans="1:9" ht="15" customHeight="1" x14ac:dyDescent="0.25">
      <c r="A4416" s="155" t="s">
        <v>71</v>
      </c>
      <c r="B4416" s="155" t="s">
        <v>167</v>
      </c>
      <c r="C4416" s="155" t="s">
        <v>6624</v>
      </c>
      <c r="D4416" s="155">
        <v>16</v>
      </c>
      <c r="E4416" s="155">
        <v>16</v>
      </c>
      <c r="F4416" s="166">
        <v>41929</v>
      </c>
      <c r="G4416" s="166">
        <v>41934</v>
      </c>
      <c r="H4416" s="157">
        <v>1</v>
      </c>
    </row>
    <row r="4417" spans="1:9" ht="15" customHeight="1" x14ac:dyDescent="0.25">
      <c r="A4417" s="155" t="s">
        <v>71</v>
      </c>
      <c r="B4417" s="155" t="s">
        <v>1550</v>
      </c>
      <c r="C4417" s="155" t="s">
        <v>6625</v>
      </c>
      <c r="D4417" s="155">
        <v>5</v>
      </c>
      <c r="E4417" s="155">
        <v>5</v>
      </c>
      <c r="F4417" s="166">
        <v>41929</v>
      </c>
      <c r="G4417" s="166">
        <v>41934</v>
      </c>
      <c r="H4417" s="157">
        <v>1</v>
      </c>
    </row>
    <row r="4418" spans="1:9" ht="15" customHeight="1" x14ac:dyDescent="0.25">
      <c r="A4418" s="155" t="s">
        <v>6626</v>
      </c>
      <c r="B4418" s="155" t="s">
        <v>4253</v>
      </c>
      <c r="C4418" s="155" t="s">
        <v>6627</v>
      </c>
      <c r="D4418" s="155">
        <v>200</v>
      </c>
      <c r="E4418" s="155">
        <v>200</v>
      </c>
      <c r="F4418" s="166">
        <v>41929</v>
      </c>
      <c r="G4418" s="166">
        <v>41934</v>
      </c>
      <c r="H4418" s="157">
        <v>1</v>
      </c>
    </row>
    <row r="4419" spans="1:9" ht="15" customHeight="1" x14ac:dyDescent="0.25">
      <c r="A4419" s="155" t="s">
        <v>1983</v>
      </c>
      <c r="B4419" s="155" t="s">
        <v>6628</v>
      </c>
      <c r="C4419" s="155" t="s">
        <v>6629</v>
      </c>
      <c r="D4419" s="155">
        <v>2</v>
      </c>
      <c r="E4419" s="155">
        <v>2</v>
      </c>
      <c r="F4419" s="166">
        <v>41929</v>
      </c>
      <c r="G4419" s="166">
        <v>41939</v>
      </c>
      <c r="H4419" s="157">
        <v>1</v>
      </c>
    </row>
    <row r="4420" spans="1:9" ht="15" customHeight="1" x14ac:dyDescent="0.25">
      <c r="A4420" s="155" t="s">
        <v>1145</v>
      </c>
      <c r="B4420" s="155" t="s">
        <v>6630</v>
      </c>
      <c r="C4420" s="155" t="s">
        <v>6631</v>
      </c>
      <c r="D4420" s="155">
        <v>2</v>
      </c>
      <c r="E4420" s="155">
        <v>2</v>
      </c>
      <c r="F4420" s="166">
        <v>41929</v>
      </c>
      <c r="G4420" s="166">
        <v>41934</v>
      </c>
      <c r="H4420" s="157">
        <v>1</v>
      </c>
    </row>
    <row r="4421" spans="1:9" ht="15" customHeight="1" x14ac:dyDescent="0.25">
      <c r="A4421" s="155" t="s">
        <v>251</v>
      </c>
      <c r="B4421" s="155" t="s">
        <v>6632</v>
      </c>
      <c r="C4421" s="155" t="s">
        <v>6633</v>
      </c>
      <c r="D4421" s="155">
        <v>10</v>
      </c>
      <c r="E4421" s="155">
        <v>10</v>
      </c>
      <c r="F4421" s="166">
        <v>41929</v>
      </c>
      <c r="G4421" s="166">
        <v>41921</v>
      </c>
      <c r="H4421" s="157">
        <v>0</v>
      </c>
      <c r="I4421" s="192" t="s">
        <v>1184</v>
      </c>
    </row>
    <row r="4422" spans="1:9" ht="15" customHeight="1" x14ac:dyDescent="0.25">
      <c r="A4422" s="155" t="s">
        <v>512</v>
      </c>
      <c r="B4422" s="155" t="s">
        <v>1131</v>
      </c>
      <c r="C4422" s="155" t="s">
        <v>6634</v>
      </c>
      <c r="D4422" s="155">
        <v>10</v>
      </c>
      <c r="E4422" s="155">
        <v>10</v>
      </c>
      <c r="F4422" s="166">
        <v>41932</v>
      </c>
      <c r="G4422" s="166">
        <v>41935</v>
      </c>
      <c r="H4422" s="157">
        <v>1</v>
      </c>
    </row>
    <row r="4423" spans="1:9" ht="15" customHeight="1" x14ac:dyDescent="0.25">
      <c r="A4423" s="155" t="s">
        <v>394</v>
      </c>
      <c r="B4423" s="155" t="s">
        <v>2037</v>
      </c>
      <c r="C4423" s="155" t="s">
        <v>6635</v>
      </c>
      <c r="D4423" s="155">
        <v>25</v>
      </c>
      <c r="E4423" s="155">
        <v>25</v>
      </c>
      <c r="F4423" s="166">
        <v>41932</v>
      </c>
      <c r="G4423" s="166">
        <v>41936</v>
      </c>
      <c r="H4423" s="157">
        <v>1</v>
      </c>
    </row>
    <row r="4424" spans="1:9" ht="15" customHeight="1" x14ac:dyDescent="0.25">
      <c r="A4424" s="155" t="s">
        <v>230</v>
      </c>
      <c r="B4424" s="155" t="s">
        <v>2284</v>
      </c>
      <c r="C4424" s="155" t="s">
        <v>6636</v>
      </c>
      <c r="D4424" s="155">
        <v>25</v>
      </c>
      <c r="E4424" s="155">
        <v>25</v>
      </c>
      <c r="F4424" s="166">
        <v>41932</v>
      </c>
      <c r="G4424" s="166">
        <v>41946</v>
      </c>
      <c r="H4424" s="157">
        <v>1</v>
      </c>
    </row>
    <row r="4425" spans="1:9" ht="15" customHeight="1" x14ac:dyDescent="0.25">
      <c r="A4425" s="155" t="s">
        <v>748</v>
      </c>
      <c r="B4425" s="155" t="s">
        <v>4516</v>
      </c>
      <c r="C4425" s="155" t="s">
        <v>6637</v>
      </c>
      <c r="D4425" s="155">
        <v>50</v>
      </c>
      <c r="E4425" s="155">
        <v>50</v>
      </c>
      <c r="F4425" s="166">
        <v>41932</v>
      </c>
      <c r="G4425" s="166">
        <v>41936</v>
      </c>
      <c r="H4425" s="157">
        <v>1</v>
      </c>
    </row>
    <row r="4426" spans="1:9" ht="15" customHeight="1" x14ac:dyDescent="0.25">
      <c r="A4426" s="155" t="s">
        <v>1145</v>
      </c>
      <c r="B4426" s="155" t="s">
        <v>6630</v>
      </c>
      <c r="C4426" s="155" t="s">
        <v>6631</v>
      </c>
      <c r="D4426" s="155">
        <v>2</v>
      </c>
      <c r="E4426" s="155">
        <v>2</v>
      </c>
      <c r="F4426" s="166">
        <v>41932</v>
      </c>
      <c r="G4426" s="166">
        <v>41936</v>
      </c>
      <c r="H4426" s="157">
        <v>1</v>
      </c>
    </row>
    <row r="4427" spans="1:9" ht="15" customHeight="1" x14ac:dyDescent="0.25">
      <c r="A4427" s="155" t="s">
        <v>1107</v>
      </c>
      <c r="B4427" s="155" t="s">
        <v>1858</v>
      </c>
      <c r="C4427" s="155" t="s">
        <v>6590</v>
      </c>
      <c r="D4427" s="155">
        <v>100</v>
      </c>
      <c r="E4427" s="155">
        <v>20</v>
      </c>
      <c r="F4427" s="166">
        <v>41932</v>
      </c>
      <c r="G4427" s="166">
        <v>41933</v>
      </c>
      <c r="H4427" s="157">
        <v>1</v>
      </c>
    </row>
    <row r="4428" spans="1:9" ht="15" customHeight="1" x14ac:dyDescent="0.25">
      <c r="A4428" s="155" t="s">
        <v>6638</v>
      </c>
      <c r="B4428" s="155" t="s">
        <v>5063</v>
      </c>
      <c r="C4428" s="155" t="s">
        <v>6639</v>
      </c>
      <c r="D4428" s="155">
        <v>100</v>
      </c>
      <c r="E4428" s="155">
        <v>100</v>
      </c>
      <c r="F4428" s="166">
        <v>41932</v>
      </c>
      <c r="G4428" s="166">
        <v>41936</v>
      </c>
      <c r="H4428" s="157">
        <v>1</v>
      </c>
    </row>
    <row r="4429" spans="1:9" ht="15" customHeight="1" x14ac:dyDescent="0.25">
      <c r="A4429" s="155" t="s">
        <v>520</v>
      </c>
      <c r="B4429" s="155" t="s">
        <v>966</v>
      </c>
      <c r="C4429" s="155" t="s">
        <v>6640</v>
      </c>
      <c r="D4429" s="155">
        <v>250</v>
      </c>
      <c r="E4429" s="155">
        <v>250</v>
      </c>
      <c r="F4429" s="166">
        <v>41934</v>
      </c>
      <c r="G4429" s="166">
        <v>41943</v>
      </c>
      <c r="H4429" s="157">
        <v>1</v>
      </c>
    </row>
    <row r="4430" spans="1:9" ht="15" customHeight="1" x14ac:dyDescent="0.25">
      <c r="A4430" s="155" t="s">
        <v>173</v>
      </c>
      <c r="B4430" s="155" t="s">
        <v>5853</v>
      </c>
      <c r="C4430" s="155" t="s">
        <v>6641</v>
      </c>
      <c r="D4430" s="155">
        <v>256</v>
      </c>
      <c r="E4430" s="155">
        <v>256</v>
      </c>
      <c r="F4430" s="166">
        <v>41934</v>
      </c>
      <c r="G4430" s="166">
        <v>41947</v>
      </c>
      <c r="H4430" s="157">
        <v>1</v>
      </c>
    </row>
    <row r="4431" spans="1:9" ht="15" customHeight="1" x14ac:dyDescent="0.25">
      <c r="A4431" s="155" t="s">
        <v>6965</v>
      </c>
      <c r="B4431" s="155" t="s">
        <v>4940</v>
      </c>
      <c r="C4431" s="155" t="s">
        <v>6642</v>
      </c>
      <c r="D4431" s="155">
        <v>17</v>
      </c>
      <c r="E4431" s="155">
        <v>17</v>
      </c>
      <c r="F4431" s="166">
        <v>41934</v>
      </c>
      <c r="G4431" s="166">
        <v>41953</v>
      </c>
      <c r="H4431" s="157">
        <v>1</v>
      </c>
    </row>
    <row r="4432" spans="1:9" ht="15" customHeight="1" x14ac:dyDescent="0.25">
      <c r="A4432" s="155" t="s">
        <v>71</v>
      </c>
      <c r="B4432" s="155" t="s">
        <v>2730</v>
      </c>
      <c r="C4432" s="155" t="s">
        <v>6643</v>
      </c>
      <c r="D4432" s="155">
        <v>7</v>
      </c>
      <c r="E4432" s="155">
        <v>7</v>
      </c>
      <c r="F4432" s="166">
        <v>41934</v>
      </c>
      <c r="G4432" s="166">
        <v>41942</v>
      </c>
      <c r="H4432" s="157">
        <v>1</v>
      </c>
    </row>
    <row r="4433" spans="1:9" ht="15" customHeight="1" x14ac:dyDescent="0.25">
      <c r="A4433" s="155" t="s">
        <v>6228</v>
      </c>
      <c r="B4433" s="155" t="s">
        <v>6644</v>
      </c>
      <c r="C4433" s="155" t="s">
        <v>6645</v>
      </c>
      <c r="D4433" s="155">
        <v>5</v>
      </c>
      <c r="E4433" s="155">
        <v>5</v>
      </c>
      <c r="F4433" s="166">
        <v>41934</v>
      </c>
      <c r="G4433" s="166">
        <v>41936</v>
      </c>
      <c r="H4433" s="157">
        <v>1</v>
      </c>
    </row>
    <row r="4434" spans="1:9" ht="15" customHeight="1" x14ac:dyDescent="0.25">
      <c r="A4434" s="155" t="s">
        <v>6965</v>
      </c>
      <c r="B4434" s="155" t="s">
        <v>6646</v>
      </c>
      <c r="C4434" s="155" t="s">
        <v>6647</v>
      </c>
      <c r="D4434" s="155">
        <v>4</v>
      </c>
      <c r="E4434" s="155">
        <v>4</v>
      </c>
      <c r="F4434" s="166">
        <v>41934</v>
      </c>
      <c r="G4434" s="166">
        <v>41935</v>
      </c>
      <c r="H4434" s="157">
        <v>1</v>
      </c>
    </row>
    <row r="4435" spans="1:9" ht="15" customHeight="1" x14ac:dyDescent="0.25">
      <c r="A4435" s="155" t="s">
        <v>6965</v>
      </c>
      <c r="B4435" s="155" t="s">
        <v>6646</v>
      </c>
      <c r="C4435" s="155" t="s">
        <v>6648</v>
      </c>
      <c r="D4435" s="155">
        <v>4</v>
      </c>
      <c r="E4435" s="155">
        <v>3</v>
      </c>
      <c r="F4435" s="166">
        <v>41934</v>
      </c>
      <c r="G4435" s="166">
        <v>41935</v>
      </c>
      <c r="H4435" s="157">
        <v>1</v>
      </c>
    </row>
    <row r="4436" spans="1:9" ht="15" customHeight="1" x14ac:dyDescent="0.25">
      <c r="A4436" s="155" t="s">
        <v>42</v>
      </c>
      <c r="B4436" s="155" t="s">
        <v>6649</v>
      </c>
      <c r="C4436" s="155" t="s">
        <v>6650</v>
      </c>
      <c r="D4436" s="155">
        <v>35</v>
      </c>
      <c r="E4436" s="155">
        <v>35</v>
      </c>
      <c r="F4436" s="166">
        <v>41935</v>
      </c>
      <c r="G4436" s="166">
        <v>41939</v>
      </c>
      <c r="H4436" s="157">
        <v>1</v>
      </c>
    </row>
    <row r="4437" spans="1:9" ht="15" customHeight="1" x14ac:dyDescent="0.25">
      <c r="A4437" s="155" t="s">
        <v>520</v>
      </c>
      <c r="B4437" s="155" t="s">
        <v>4574</v>
      </c>
      <c r="C4437" s="155" t="s">
        <v>6651</v>
      </c>
      <c r="D4437" s="155">
        <v>100</v>
      </c>
      <c r="E4437" s="155">
        <v>100</v>
      </c>
      <c r="F4437" s="166">
        <v>41935</v>
      </c>
      <c r="G4437" s="166">
        <v>41943</v>
      </c>
      <c r="H4437" s="157">
        <v>1</v>
      </c>
    </row>
    <row r="4438" spans="1:9" ht="15" customHeight="1" x14ac:dyDescent="0.25">
      <c r="A4438" s="155" t="s">
        <v>492</v>
      </c>
      <c r="B4438" s="155" t="s">
        <v>495</v>
      </c>
      <c r="C4438" s="155" t="s">
        <v>6652</v>
      </c>
      <c r="D4438" s="155">
        <v>5088</v>
      </c>
      <c r="E4438" s="155">
        <v>5088</v>
      </c>
      <c r="F4438" s="166">
        <v>41935</v>
      </c>
      <c r="G4438" s="166">
        <v>41936</v>
      </c>
      <c r="H4438" s="157">
        <v>1</v>
      </c>
    </row>
    <row r="4439" spans="1:9" ht="15" customHeight="1" x14ac:dyDescent="0.25">
      <c r="A4439" s="155" t="s">
        <v>492</v>
      </c>
      <c r="B4439" s="155" t="s">
        <v>495</v>
      </c>
      <c r="C4439" s="155" t="s">
        <v>364</v>
      </c>
      <c r="D4439" s="155">
        <v>5088</v>
      </c>
      <c r="E4439" s="155">
        <v>5088</v>
      </c>
      <c r="F4439" s="166">
        <v>41935</v>
      </c>
      <c r="G4439" s="166">
        <v>41936</v>
      </c>
      <c r="H4439" s="157">
        <v>1</v>
      </c>
    </row>
    <row r="4440" spans="1:9" ht="15" customHeight="1" x14ac:dyDescent="0.25">
      <c r="A4440" s="155" t="s">
        <v>78</v>
      </c>
      <c r="B4440" s="155" t="s">
        <v>6653</v>
      </c>
      <c r="C4440" s="155" t="s">
        <v>6654</v>
      </c>
      <c r="D4440" s="155">
        <v>2</v>
      </c>
      <c r="E4440" s="155">
        <v>2</v>
      </c>
      <c r="F4440" s="166">
        <v>41935</v>
      </c>
      <c r="G4440" s="166">
        <v>41939</v>
      </c>
      <c r="H4440" s="157">
        <v>1</v>
      </c>
    </row>
    <row r="4441" spans="1:9" ht="15" customHeight="1" x14ac:dyDescent="0.25">
      <c r="A4441" s="155" t="s">
        <v>71</v>
      </c>
      <c r="B4441" s="155" t="s">
        <v>154</v>
      </c>
      <c r="C4441" s="155" t="s">
        <v>6655</v>
      </c>
      <c r="D4441" s="155">
        <v>6</v>
      </c>
      <c r="E4441" s="155">
        <v>6</v>
      </c>
      <c r="F4441" s="166">
        <v>41935</v>
      </c>
      <c r="G4441" s="166">
        <v>41946</v>
      </c>
      <c r="H4441" s="157">
        <v>1</v>
      </c>
    </row>
    <row r="4442" spans="1:9" ht="15" customHeight="1" x14ac:dyDescent="0.25">
      <c r="A4442" s="155" t="s">
        <v>6626</v>
      </c>
      <c r="B4442" s="155" t="s">
        <v>4568</v>
      </c>
      <c r="C4442" s="155" t="s">
        <v>6656</v>
      </c>
      <c r="D4442" s="155">
        <v>100</v>
      </c>
      <c r="E4442" s="155">
        <v>100</v>
      </c>
      <c r="F4442" s="166">
        <v>41935</v>
      </c>
      <c r="G4442" s="166">
        <v>41946</v>
      </c>
      <c r="H4442" s="157">
        <v>1</v>
      </c>
    </row>
    <row r="4443" spans="1:9" ht="15" customHeight="1" x14ac:dyDescent="0.25">
      <c r="A4443" s="155" t="s">
        <v>4562</v>
      </c>
      <c r="B4443" s="155" t="s">
        <v>1696</v>
      </c>
      <c r="C4443" s="155" t="s">
        <v>6657</v>
      </c>
      <c r="D4443" s="155">
        <v>4</v>
      </c>
      <c r="E4443" s="155">
        <v>4</v>
      </c>
      <c r="F4443" s="166">
        <v>41935</v>
      </c>
      <c r="G4443" s="166">
        <v>41939</v>
      </c>
      <c r="H4443" s="157">
        <v>1</v>
      </c>
    </row>
    <row r="4444" spans="1:9" ht="15" customHeight="1" x14ac:dyDescent="0.25">
      <c r="A4444" s="155" t="s">
        <v>1386</v>
      </c>
      <c r="B4444" s="155" t="s">
        <v>6659</v>
      </c>
      <c r="C4444" s="155" t="s">
        <v>6658</v>
      </c>
      <c r="D4444" s="155">
        <v>2</v>
      </c>
      <c r="E4444" s="155">
        <v>2</v>
      </c>
      <c r="F4444" s="166">
        <v>41935</v>
      </c>
      <c r="G4444" s="166">
        <v>41936</v>
      </c>
      <c r="H4444" s="157">
        <v>1</v>
      </c>
    </row>
    <row r="4445" spans="1:9" ht="15" customHeight="1" x14ac:dyDescent="0.25">
      <c r="A4445" s="155" t="s">
        <v>725</v>
      </c>
      <c r="B4445" s="155" t="s">
        <v>6660</v>
      </c>
      <c r="C4445" s="155" t="s">
        <v>6661</v>
      </c>
      <c r="D4445" s="155">
        <v>50</v>
      </c>
      <c r="E4445" s="155">
        <v>50</v>
      </c>
      <c r="F4445" s="166">
        <v>41936</v>
      </c>
      <c r="G4445" s="166">
        <v>41940</v>
      </c>
      <c r="H4445" s="157">
        <v>1</v>
      </c>
    </row>
    <row r="4446" spans="1:9" ht="15" customHeight="1" x14ac:dyDescent="0.25">
      <c r="A4446" s="155" t="s">
        <v>299</v>
      </c>
      <c r="B4446" s="155" t="s">
        <v>1260</v>
      </c>
      <c r="C4446" s="155" t="s">
        <v>6662</v>
      </c>
      <c r="D4446" s="155">
        <v>50</v>
      </c>
      <c r="E4446" s="155">
        <v>20</v>
      </c>
      <c r="F4446" s="166">
        <v>41936</v>
      </c>
      <c r="G4446" s="166">
        <v>41947</v>
      </c>
      <c r="H4446" s="157">
        <v>1</v>
      </c>
      <c r="I4446" s="192" t="s">
        <v>6663</v>
      </c>
    </row>
    <row r="4447" spans="1:9" ht="15" customHeight="1" x14ac:dyDescent="0.25">
      <c r="A4447" s="155" t="s">
        <v>1438</v>
      </c>
      <c r="B4447" s="155" t="s">
        <v>5863</v>
      </c>
      <c r="C4447" s="155" t="s">
        <v>6664</v>
      </c>
      <c r="D4447" s="155">
        <v>300</v>
      </c>
      <c r="E4447" s="155">
        <v>33</v>
      </c>
      <c r="F4447" s="166">
        <v>41936</v>
      </c>
      <c r="G4447" s="166">
        <v>41950</v>
      </c>
      <c r="H4447" s="157">
        <v>1</v>
      </c>
      <c r="I4447" s="192" t="s">
        <v>6663</v>
      </c>
    </row>
    <row r="4448" spans="1:9" ht="15" customHeight="1" x14ac:dyDescent="0.25">
      <c r="A4448" s="155" t="s">
        <v>251</v>
      </c>
      <c r="B4448" s="155" t="s">
        <v>6632</v>
      </c>
      <c r="C4448" s="155" t="s">
        <v>6665</v>
      </c>
      <c r="D4448" s="155">
        <v>15</v>
      </c>
      <c r="E4448" s="155">
        <v>15</v>
      </c>
      <c r="F4448" s="166">
        <v>41936</v>
      </c>
      <c r="G4448" s="166">
        <v>41940</v>
      </c>
      <c r="H4448" s="157">
        <v>1</v>
      </c>
    </row>
    <row r="4449" spans="1:9" ht="15" customHeight="1" x14ac:dyDescent="0.25">
      <c r="A4449" s="155" t="s">
        <v>251</v>
      </c>
      <c r="B4449" s="155" t="s">
        <v>5338</v>
      </c>
      <c r="C4449" s="155" t="s">
        <v>364</v>
      </c>
      <c r="D4449" s="155">
        <v>20</v>
      </c>
      <c r="E4449" s="155">
        <v>20</v>
      </c>
      <c r="F4449" s="166">
        <v>41936</v>
      </c>
      <c r="G4449" s="166">
        <v>41940</v>
      </c>
      <c r="H4449" s="157">
        <v>1</v>
      </c>
    </row>
    <row r="4450" spans="1:9" ht="15" customHeight="1" x14ac:dyDescent="0.25">
      <c r="A4450" s="155" t="s">
        <v>71</v>
      </c>
      <c r="B4450" s="155" t="s">
        <v>1530</v>
      </c>
      <c r="C4450" s="155" t="s">
        <v>6666</v>
      </c>
      <c r="D4450" s="155">
        <v>5</v>
      </c>
      <c r="E4450" s="155">
        <v>5</v>
      </c>
      <c r="F4450" s="166">
        <v>41939</v>
      </c>
      <c r="G4450" s="166">
        <v>41949</v>
      </c>
      <c r="H4450" s="157">
        <v>1</v>
      </c>
    </row>
    <row r="4451" spans="1:9" ht="15" customHeight="1" x14ac:dyDescent="0.25">
      <c r="A4451" s="155" t="s">
        <v>71</v>
      </c>
      <c r="B4451" s="155" t="s">
        <v>1550</v>
      </c>
      <c r="C4451" s="155" t="s">
        <v>6667</v>
      </c>
      <c r="D4451" s="155">
        <v>5</v>
      </c>
      <c r="E4451" s="155">
        <v>5</v>
      </c>
      <c r="F4451" s="166">
        <v>41939</v>
      </c>
      <c r="G4451" s="166">
        <v>41957</v>
      </c>
      <c r="H4451" s="157">
        <v>1</v>
      </c>
    </row>
    <row r="4452" spans="1:9" ht="15" customHeight="1" x14ac:dyDescent="0.25">
      <c r="A4452" s="155" t="s">
        <v>5967</v>
      </c>
      <c r="B4452" s="155" t="s">
        <v>6668</v>
      </c>
      <c r="C4452" s="155" t="s">
        <v>6669</v>
      </c>
      <c r="D4452" s="155">
        <v>2</v>
      </c>
      <c r="E4452" s="155">
        <v>2</v>
      </c>
      <c r="F4452" s="166">
        <v>41939</v>
      </c>
      <c r="G4452" s="166">
        <v>41941</v>
      </c>
      <c r="H4452" s="157">
        <v>1</v>
      </c>
    </row>
    <row r="4453" spans="1:9" ht="15" customHeight="1" x14ac:dyDescent="0.25">
      <c r="A4453" s="155" t="s">
        <v>39</v>
      </c>
      <c r="B4453" s="155" t="s">
        <v>380</v>
      </c>
      <c r="C4453" s="155" t="s">
        <v>6670</v>
      </c>
      <c r="D4453" s="155">
        <v>500</v>
      </c>
      <c r="E4453" s="155">
        <v>525</v>
      </c>
      <c r="F4453" s="166">
        <v>41939</v>
      </c>
      <c r="G4453" s="166">
        <v>41946</v>
      </c>
      <c r="H4453" s="157">
        <v>1</v>
      </c>
    </row>
    <row r="4454" spans="1:9" ht="15" customHeight="1" x14ac:dyDescent="0.25">
      <c r="A4454" s="155" t="s">
        <v>520</v>
      </c>
      <c r="B4454" s="155" t="s">
        <v>521</v>
      </c>
      <c r="C4454" s="155" t="s">
        <v>6671</v>
      </c>
      <c r="D4454" s="155">
        <v>300</v>
      </c>
      <c r="E4454" s="155">
        <v>300</v>
      </c>
      <c r="F4454" s="166">
        <v>41939</v>
      </c>
      <c r="G4454" s="166">
        <v>41947</v>
      </c>
      <c r="H4454" s="157">
        <v>1</v>
      </c>
    </row>
    <row r="4455" spans="1:9" ht="15" customHeight="1" x14ac:dyDescent="0.25">
      <c r="A4455" s="155" t="s">
        <v>6576</v>
      </c>
      <c r="B4455" s="155" t="s">
        <v>6577</v>
      </c>
      <c r="C4455" s="155" t="s">
        <v>6672</v>
      </c>
      <c r="D4455" s="155">
        <v>23</v>
      </c>
      <c r="E4455" s="155">
        <v>23</v>
      </c>
      <c r="F4455" s="166">
        <v>41939</v>
      </c>
      <c r="G4455" s="166">
        <v>41940</v>
      </c>
      <c r="H4455" s="157">
        <v>1</v>
      </c>
    </row>
    <row r="4456" spans="1:9" ht="15" customHeight="1" x14ac:dyDescent="0.25">
      <c r="A4456" s="155" t="s">
        <v>6673</v>
      </c>
      <c r="B4456" s="155" t="s">
        <v>6674</v>
      </c>
      <c r="C4456" s="155" t="s">
        <v>6675</v>
      </c>
      <c r="D4456" s="155">
        <v>300</v>
      </c>
      <c r="E4456" s="155">
        <v>300</v>
      </c>
      <c r="F4456" s="166">
        <v>41939</v>
      </c>
      <c r="G4456" s="166">
        <v>41942</v>
      </c>
      <c r="H4456" s="157">
        <v>1</v>
      </c>
    </row>
    <row r="4457" spans="1:9" ht="15" customHeight="1" x14ac:dyDescent="0.25">
      <c r="A4457" s="155" t="s">
        <v>71</v>
      </c>
      <c r="B4457" s="155" t="s">
        <v>272</v>
      </c>
      <c r="C4457" s="155" t="s">
        <v>6680</v>
      </c>
      <c r="D4457" s="155">
        <v>2</v>
      </c>
      <c r="E4457" s="155">
        <v>2</v>
      </c>
      <c r="F4457" s="166">
        <v>41940</v>
      </c>
      <c r="G4457" s="166">
        <v>41950</v>
      </c>
      <c r="H4457" s="157">
        <v>1</v>
      </c>
    </row>
    <row r="4458" spans="1:9" ht="15" customHeight="1" x14ac:dyDescent="0.25">
      <c r="A4458" s="155" t="s">
        <v>731</v>
      </c>
      <c r="B4458" s="155" t="s">
        <v>295</v>
      </c>
      <c r="C4458" s="155" t="s">
        <v>6681</v>
      </c>
      <c r="D4458" s="155">
        <v>25</v>
      </c>
      <c r="E4458" s="155">
        <v>25</v>
      </c>
      <c r="F4458" s="166">
        <v>41940</v>
      </c>
      <c r="G4458" s="166">
        <v>41948</v>
      </c>
      <c r="H4458" s="157">
        <v>1</v>
      </c>
    </row>
    <row r="4459" spans="1:9" ht="15" customHeight="1" x14ac:dyDescent="0.25">
      <c r="A4459" s="155" t="s">
        <v>634</v>
      </c>
      <c r="B4459" s="155" t="s">
        <v>6682</v>
      </c>
      <c r="C4459" s="155" t="s">
        <v>6683</v>
      </c>
      <c r="D4459" s="155">
        <v>50</v>
      </c>
      <c r="E4459" s="155">
        <v>50</v>
      </c>
      <c r="F4459" s="166">
        <v>41940</v>
      </c>
      <c r="G4459" s="166">
        <v>41943</v>
      </c>
      <c r="H4459" s="157">
        <v>1</v>
      </c>
    </row>
    <row r="4460" spans="1:9" ht="15" customHeight="1" x14ac:dyDescent="0.25">
      <c r="A4460" s="155" t="s">
        <v>299</v>
      </c>
      <c r="B4460" s="155" t="s">
        <v>909</v>
      </c>
      <c r="C4460" s="155" t="s">
        <v>6684</v>
      </c>
      <c r="D4460" s="155">
        <v>100</v>
      </c>
      <c r="E4460" s="155">
        <v>100</v>
      </c>
      <c r="F4460" s="166">
        <v>41940</v>
      </c>
      <c r="G4460" s="166">
        <v>41947</v>
      </c>
      <c r="H4460" s="157">
        <v>1</v>
      </c>
    </row>
    <row r="4461" spans="1:9" ht="15" customHeight="1" x14ac:dyDescent="0.25">
      <c r="A4461" s="155" t="s">
        <v>1554</v>
      </c>
      <c r="B4461" s="155" t="s">
        <v>1181</v>
      </c>
      <c r="C4461" s="155" t="s">
        <v>6685</v>
      </c>
      <c r="D4461" s="155">
        <v>125</v>
      </c>
      <c r="E4461" s="155">
        <v>125</v>
      </c>
      <c r="F4461" s="166">
        <v>41940</v>
      </c>
      <c r="G4461" s="166">
        <v>41946</v>
      </c>
      <c r="H4461" s="157">
        <v>1</v>
      </c>
    </row>
    <row r="4462" spans="1:9" ht="15" customHeight="1" x14ac:dyDescent="0.25">
      <c r="A4462" s="155" t="s">
        <v>1983</v>
      </c>
      <c r="B4462" s="155" t="s">
        <v>2614</v>
      </c>
      <c r="C4462" s="155" t="s">
        <v>6686</v>
      </c>
      <c r="D4462" s="155">
        <v>136</v>
      </c>
      <c r="E4462" s="155">
        <v>134</v>
      </c>
      <c r="F4462" s="166">
        <v>41940</v>
      </c>
      <c r="G4462" s="166">
        <v>41949</v>
      </c>
      <c r="H4462" s="157">
        <v>1</v>
      </c>
    </row>
    <row r="4463" spans="1:9" ht="15" customHeight="1" x14ac:dyDescent="0.25">
      <c r="A4463" s="155" t="s">
        <v>1438</v>
      </c>
      <c r="B4463" s="155" t="s">
        <v>5863</v>
      </c>
      <c r="C4463" s="155" t="s">
        <v>6664</v>
      </c>
      <c r="D4463" s="155">
        <v>300</v>
      </c>
      <c r="E4463" s="155">
        <v>272</v>
      </c>
      <c r="F4463" s="166">
        <v>41940</v>
      </c>
      <c r="G4463" s="166">
        <v>41950</v>
      </c>
      <c r="H4463" s="157">
        <v>1</v>
      </c>
      <c r="I4463" s="192" t="s">
        <v>6687</v>
      </c>
    </row>
    <row r="4464" spans="1:9" ht="15" customHeight="1" x14ac:dyDescent="0.25">
      <c r="A4464" s="155" t="s">
        <v>1474</v>
      </c>
      <c r="B4464" s="155" t="s">
        <v>6175</v>
      </c>
      <c r="C4464" s="155" t="s">
        <v>6688</v>
      </c>
      <c r="D4464" s="155">
        <v>7</v>
      </c>
      <c r="E4464" s="155">
        <v>7</v>
      </c>
      <c r="F4464" s="166">
        <v>41940</v>
      </c>
      <c r="G4464" s="166">
        <v>41943</v>
      </c>
      <c r="H4464" s="157">
        <v>1</v>
      </c>
    </row>
    <row r="4465" spans="1:9" ht="15" customHeight="1" x14ac:dyDescent="0.25">
      <c r="A4465" s="155" t="s">
        <v>1554</v>
      </c>
      <c r="B4465" s="155" t="s">
        <v>1204</v>
      </c>
      <c r="C4465" s="155" t="s">
        <v>6689</v>
      </c>
      <c r="D4465" s="155">
        <v>125</v>
      </c>
      <c r="E4465" s="155">
        <v>125</v>
      </c>
      <c r="F4465" s="166">
        <v>41940</v>
      </c>
      <c r="G4465" s="166">
        <v>41946</v>
      </c>
      <c r="H4465" s="157">
        <v>1</v>
      </c>
    </row>
    <row r="4466" spans="1:9" ht="15" customHeight="1" x14ac:dyDescent="0.25">
      <c r="A4466" s="155" t="s">
        <v>6690</v>
      </c>
      <c r="B4466" s="155" t="s">
        <v>6691</v>
      </c>
      <c r="C4466" s="155" t="s">
        <v>6647</v>
      </c>
      <c r="D4466" s="155">
        <v>2</v>
      </c>
      <c r="E4466" s="155">
        <v>2</v>
      </c>
      <c r="F4466" s="166">
        <v>41940</v>
      </c>
      <c r="G4466" s="166">
        <v>41943</v>
      </c>
      <c r="H4466" s="157">
        <v>1</v>
      </c>
    </row>
    <row r="4467" spans="1:9" ht="15" customHeight="1" x14ac:dyDescent="0.25">
      <c r="A4467" s="155" t="s">
        <v>65</v>
      </c>
      <c r="B4467" s="155" t="s">
        <v>2994</v>
      </c>
      <c r="C4467" s="155" t="s">
        <v>6692</v>
      </c>
      <c r="D4467" s="155">
        <v>50</v>
      </c>
      <c r="E4467" s="155">
        <v>50</v>
      </c>
      <c r="F4467" s="166">
        <v>41940</v>
      </c>
      <c r="G4467" s="166">
        <v>41949</v>
      </c>
      <c r="H4467" s="157">
        <v>1</v>
      </c>
    </row>
    <row r="4468" spans="1:9" ht="15" customHeight="1" x14ac:dyDescent="0.25">
      <c r="A4468" s="155" t="s">
        <v>36</v>
      </c>
      <c r="B4468" s="155" t="s">
        <v>1526</v>
      </c>
      <c r="C4468" s="155" t="s">
        <v>6694</v>
      </c>
      <c r="D4468" s="155">
        <v>50</v>
      </c>
      <c r="E4468" s="155">
        <v>50</v>
      </c>
      <c r="F4468" s="166">
        <v>41942</v>
      </c>
      <c r="G4468" s="166">
        <v>41948</v>
      </c>
      <c r="H4468" s="157">
        <v>1</v>
      </c>
    </row>
    <row r="4469" spans="1:9" ht="15" customHeight="1" x14ac:dyDescent="0.25">
      <c r="A4469" s="155" t="s">
        <v>520</v>
      </c>
      <c r="B4469" s="155" t="s">
        <v>609</v>
      </c>
      <c r="C4469" s="155" t="s">
        <v>6695</v>
      </c>
      <c r="D4469" s="155">
        <v>400</v>
      </c>
      <c r="E4469" s="155">
        <v>400</v>
      </c>
      <c r="F4469" s="166">
        <v>41942</v>
      </c>
      <c r="G4469" s="166" t="s">
        <v>829</v>
      </c>
      <c r="H4469" s="157">
        <v>1</v>
      </c>
    </row>
    <row r="4470" spans="1:9" ht="15" customHeight="1" x14ac:dyDescent="0.25">
      <c r="A4470" s="155" t="s">
        <v>820</v>
      </c>
      <c r="B4470" s="155" t="s">
        <v>439</v>
      </c>
      <c r="C4470" s="155" t="s">
        <v>6696</v>
      </c>
      <c r="D4470" s="155">
        <v>200</v>
      </c>
      <c r="E4470" s="155">
        <v>200</v>
      </c>
      <c r="F4470" s="166">
        <v>41942</v>
      </c>
      <c r="G4470" s="166">
        <v>41950</v>
      </c>
      <c r="H4470" s="157">
        <v>1</v>
      </c>
    </row>
    <row r="4471" spans="1:9" ht="15" customHeight="1" x14ac:dyDescent="0.25">
      <c r="A4471" s="155" t="s">
        <v>6626</v>
      </c>
      <c r="B4471" s="155" t="s">
        <v>3160</v>
      </c>
      <c r="C4471" s="155" t="s">
        <v>6697</v>
      </c>
      <c r="D4471" s="155">
        <v>50</v>
      </c>
      <c r="E4471" s="155">
        <v>48</v>
      </c>
      <c r="F4471" s="166">
        <v>41942</v>
      </c>
      <c r="G4471" s="166">
        <v>41949</v>
      </c>
      <c r="H4471" s="157">
        <v>1</v>
      </c>
      <c r="I4471" s="192" t="s">
        <v>6698</v>
      </c>
    </row>
    <row r="4472" spans="1:9" ht="15" customHeight="1" x14ac:dyDescent="0.25">
      <c r="A4472" s="155" t="s">
        <v>173</v>
      </c>
      <c r="B4472" s="155" t="s">
        <v>3450</v>
      </c>
      <c r="C4472" s="155" t="s">
        <v>6699</v>
      </c>
      <c r="D4472" s="155">
        <v>270</v>
      </c>
      <c r="E4472" s="155">
        <v>270</v>
      </c>
      <c r="F4472" s="166">
        <v>41942</v>
      </c>
      <c r="G4472" s="166">
        <v>41948</v>
      </c>
      <c r="H4472" s="157">
        <v>1</v>
      </c>
    </row>
    <row r="4473" spans="1:9" ht="15" customHeight="1" x14ac:dyDescent="0.25">
      <c r="A4473" s="155" t="s">
        <v>509</v>
      </c>
      <c r="B4473" s="155" t="s">
        <v>4865</v>
      </c>
      <c r="C4473" s="155" t="s">
        <v>6700</v>
      </c>
      <c r="D4473" s="155">
        <v>100</v>
      </c>
      <c r="E4473" s="155">
        <v>100</v>
      </c>
      <c r="F4473" s="166">
        <v>41942</v>
      </c>
      <c r="G4473" s="166">
        <v>41943</v>
      </c>
      <c r="H4473" s="157">
        <v>1</v>
      </c>
    </row>
    <row r="4474" spans="1:9" ht="15" customHeight="1" x14ac:dyDescent="0.25">
      <c r="A4474" s="155" t="s">
        <v>299</v>
      </c>
      <c r="B4474" s="155" t="s">
        <v>1260</v>
      </c>
      <c r="C4474" s="155" t="s">
        <v>6662</v>
      </c>
      <c r="D4474" s="155">
        <v>50</v>
      </c>
      <c r="E4474" s="155">
        <v>30</v>
      </c>
      <c r="F4474" s="166">
        <v>41943</v>
      </c>
      <c r="G4474" s="166">
        <v>41947</v>
      </c>
      <c r="H4474" s="157">
        <v>1</v>
      </c>
      <c r="I4474" s="192" t="s">
        <v>6701</v>
      </c>
    </row>
    <row r="4475" spans="1:9" ht="15" customHeight="1" x14ac:dyDescent="0.25">
      <c r="A4475" s="155" t="s">
        <v>1554</v>
      </c>
      <c r="B4475" s="155" t="s">
        <v>1204</v>
      </c>
      <c r="C4475" s="155" t="s">
        <v>6702</v>
      </c>
      <c r="D4475" s="155">
        <v>125</v>
      </c>
      <c r="E4475" s="155">
        <v>125</v>
      </c>
      <c r="F4475" s="166">
        <v>41943</v>
      </c>
      <c r="G4475" s="166">
        <v>41943</v>
      </c>
      <c r="H4475" s="157">
        <v>1</v>
      </c>
    </row>
    <row r="4476" spans="1:9" ht="15" customHeight="1" x14ac:dyDescent="0.25">
      <c r="A4476" s="155" t="s">
        <v>742</v>
      </c>
      <c r="B4476" s="155" t="s">
        <v>1099</v>
      </c>
      <c r="C4476" s="155" t="s">
        <v>6703</v>
      </c>
      <c r="D4476" s="155">
        <v>75</v>
      </c>
      <c r="E4476" s="155">
        <v>75</v>
      </c>
      <c r="F4476" s="166">
        <v>41943</v>
      </c>
      <c r="G4476" s="166">
        <v>41946</v>
      </c>
      <c r="H4476" s="157">
        <v>1</v>
      </c>
    </row>
    <row r="4477" spans="1:9" ht="15" customHeight="1" x14ac:dyDescent="0.25">
      <c r="A4477" s="155" t="s">
        <v>71</v>
      </c>
      <c r="B4477" s="155" t="s">
        <v>167</v>
      </c>
      <c r="C4477" s="155" t="s">
        <v>6704</v>
      </c>
      <c r="D4477" s="155">
        <v>6</v>
      </c>
      <c r="E4477" s="155">
        <v>6</v>
      </c>
      <c r="F4477" s="166">
        <v>41943</v>
      </c>
      <c r="G4477" s="166">
        <v>41953</v>
      </c>
      <c r="H4477" s="157">
        <v>1</v>
      </c>
    </row>
    <row r="4478" spans="1:9" ht="15" customHeight="1" x14ac:dyDescent="0.25">
      <c r="A4478" s="155" t="s">
        <v>36</v>
      </c>
      <c r="B4478" s="155" t="s">
        <v>812</v>
      </c>
      <c r="C4478" s="155" t="s">
        <v>6705</v>
      </c>
      <c r="D4478" s="155">
        <v>50</v>
      </c>
      <c r="E4478" s="155">
        <v>54</v>
      </c>
      <c r="F4478" s="166">
        <v>41943</v>
      </c>
      <c r="G4478" s="166">
        <v>41947</v>
      </c>
      <c r="H4478" s="157">
        <v>1</v>
      </c>
    </row>
    <row r="4479" spans="1:9" ht="15" customHeight="1" x14ac:dyDescent="0.25">
      <c r="A4479" s="155" t="s">
        <v>4635</v>
      </c>
      <c r="B4479" s="155" t="s">
        <v>6706</v>
      </c>
      <c r="C4479" s="155" t="s">
        <v>6707</v>
      </c>
      <c r="D4479" s="155">
        <v>10</v>
      </c>
      <c r="E4479" s="155">
        <v>10</v>
      </c>
      <c r="F4479" s="166">
        <v>41943</v>
      </c>
      <c r="G4479" s="166">
        <v>41955</v>
      </c>
      <c r="H4479" s="157">
        <v>1</v>
      </c>
    </row>
    <row r="4480" spans="1:9" ht="15" customHeight="1" x14ac:dyDescent="0.25">
      <c r="A4480" s="155" t="s">
        <v>173</v>
      </c>
      <c r="B4480" s="155" t="s">
        <v>445</v>
      </c>
      <c r="C4480" s="155" t="s">
        <v>6708</v>
      </c>
      <c r="D4480" s="155">
        <v>108</v>
      </c>
      <c r="E4480" s="155">
        <v>108</v>
      </c>
      <c r="F4480" s="166">
        <v>41943</v>
      </c>
      <c r="G4480" s="166">
        <v>41948</v>
      </c>
      <c r="H4480" s="157">
        <v>1</v>
      </c>
    </row>
    <row r="4481" spans="1:8" ht="15" customHeight="1" x14ac:dyDescent="0.25">
      <c r="A4481" s="155" t="s">
        <v>71</v>
      </c>
      <c r="B4481" s="155" t="s">
        <v>167</v>
      </c>
      <c r="C4481" s="155" t="s">
        <v>6709</v>
      </c>
      <c r="D4481" s="155">
        <v>5</v>
      </c>
      <c r="E4481" s="155">
        <v>5</v>
      </c>
      <c r="F4481" s="166">
        <v>41946</v>
      </c>
      <c r="G4481" s="166">
        <v>41953</v>
      </c>
      <c r="H4481" s="157">
        <v>1</v>
      </c>
    </row>
    <row r="4482" spans="1:8" ht="15" customHeight="1" x14ac:dyDescent="0.25">
      <c r="A4482" s="155" t="s">
        <v>4728</v>
      </c>
      <c r="B4482" s="155" t="s">
        <v>6710</v>
      </c>
      <c r="C4482" s="155" t="s">
        <v>6711</v>
      </c>
      <c r="D4482" s="155">
        <v>20</v>
      </c>
      <c r="E4482" s="155">
        <v>20</v>
      </c>
      <c r="F4482" s="166">
        <v>41946</v>
      </c>
      <c r="G4482" s="166">
        <v>41954</v>
      </c>
      <c r="H4482" s="157">
        <v>1</v>
      </c>
    </row>
    <row r="4483" spans="1:8" ht="15" customHeight="1" x14ac:dyDescent="0.25">
      <c r="A4483" s="155" t="s">
        <v>509</v>
      </c>
      <c r="B4483" s="155" t="s">
        <v>6712</v>
      </c>
      <c r="C4483" s="155" t="s">
        <v>6713</v>
      </c>
      <c r="D4483" s="155">
        <v>250</v>
      </c>
      <c r="E4483" s="155">
        <v>250</v>
      </c>
      <c r="F4483" s="166">
        <v>41946</v>
      </c>
      <c r="G4483" s="166">
        <v>41954</v>
      </c>
      <c r="H4483" s="157">
        <v>1</v>
      </c>
    </row>
    <row r="4484" spans="1:8" ht="15" customHeight="1" x14ac:dyDescent="0.25">
      <c r="A4484" s="155" t="s">
        <v>509</v>
      </c>
      <c r="B4484" s="155" t="s">
        <v>6712</v>
      </c>
      <c r="C4484" s="155" t="s">
        <v>59</v>
      </c>
      <c r="D4484" s="155">
        <v>250</v>
      </c>
      <c r="E4484" s="155">
        <v>250</v>
      </c>
      <c r="F4484" s="166">
        <v>41947</v>
      </c>
      <c r="G4484" s="166">
        <v>41951</v>
      </c>
      <c r="H4484" s="157">
        <v>1</v>
      </c>
    </row>
    <row r="4485" spans="1:8" ht="15" customHeight="1" x14ac:dyDescent="0.25">
      <c r="A4485" s="155" t="s">
        <v>3923</v>
      </c>
      <c r="B4485" s="155" t="s">
        <v>6714</v>
      </c>
      <c r="C4485" s="155" t="s">
        <v>6715</v>
      </c>
      <c r="D4485" s="155">
        <v>70</v>
      </c>
      <c r="E4485" s="155">
        <v>70</v>
      </c>
      <c r="F4485" s="166">
        <v>41947</v>
      </c>
      <c r="G4485" s="166">
        <v>41948</v>
      </c>
      <c r="H4485" s="157">
        <v>1</v>
      </c>
    </row>
    <row r="4486" spans="1:8" ht="15" customHeight="1" x14ac:dyDescent="0.25">
      <c r="A4486" s="155" t="s">
        <v>1474</v>
      </c>
      <c r="B4486" s="155" t="s">
        <v>6716</v>
      </c>
      <c r="C4486" s="155" t="s">
        <v>6717</v>
      </c>
      <c r="D4486" s="155">
        <v>100</v>
      </c>
      <c r="E4486" s="155">
        <v>100</v>
      </c>
      <c r="F4486" s="166">
        <v>41947</v>
      </c>
      <c r="G4486" s="166">
        <v>41948</v>
      </c>
      <c r="H4486" s="157">
        <v>1</v>
      </c>
    </row>
    <row r="4487" spans="1:8" ht="15" customHeight="1" x14ac:dyDescent="0.25">
      <c r="A4487" s="155" t="s">
        <v>830</v>
      </c>
      <c r="B4487" s="155" t="s">
        <v>3759</v>
      </c>
      <c r="C4487" s="155" t="s">
        <v>6718</v>
      </c>
      <c r="D4487" s="155">
        <v>13</v>
      </c>
      <c r="E4487" s="155">
        <v>13</v>
      </c>
      <c r="F4487" s="166">
        <v>41947</v>
      </c>
      <c r="G4487" s="166">
        <v>41948</v>
      </c>
      <c r="H4487" s="157">
        <v>1</v>
      </c>
    </row>
    <row r="4488" spans="1:8" ht="15" customHeight="1" x14ac:dyDescent="0.25">
      <c r="A4488" s="155" t="s">
        <v>71</v>
      </c>
      <c r="B4488" s="155" t="s">
        <v>1168</v>
      </c>
      <c r="C4488" s="155" t="s">
        <v>6719</v>
      </c>
      <c r="D4488" s="155">
        <v>10</v>
      </c>
      <c r="E4488" s="155">
        <v>10</v>
      </c>
      <c r="F4488" s="166">
        <v>41947</v>
      </c>
      <c r="G4488" s="166">
        <v>41950</v>
      </c>
      <c r="H4488" s="157">
        <v>1</v>
      </c>
    </row>
    <row r="4489" spans="1:8" ht="15" customHeight="1" x14ac:dyDescent="0.25">
      <c r="A4489" s="155" t="s">
        <v>242</v>
      </c>
      <c r="B4489" s="155" t="s">
        <v>3782</v>
      </c>
      <c r="C4489" s="155" t="s">
        <v>6720</v>
      </c>
      <c r="D4489" s="155">
        <v>150</v>
      </c>
      <c r="E4489" s="155">
        <v>150</v>
      </c>
      <c r="F4489" s="166">
        <v>41948</v>
      </c>
      <c r="G4489" s="166">
        <v>41950</v>
      </c>
      <c r="H4489" s="157">
        <v>1</v>
      </c>
    </row>
    <row r="4490" spans="1:8" ht="15" customHeight="1" x14ac:dyDescent="0.25">
      <c r="A4490" s="155" t="s">
        <v>36</v>
      </c>
      <c r="B4490" s="155" t="s">
        <v>1157</v>
      </c>
      <c r="C4490" s="155" t="s">
        <v>6721</v>
      </c>
      <c r="D4490" s="155">
        <v>50</v>
      </c>
      <c r="E4490" s="155">
        <v>50</v>
      </c>
      <c r="F4490" s="166">
        <v>41948</v>
      </c>
      <c r="G4490" s="166">
        <v>41954</v>
      </c>
      <c r="H4490" s="157">
        <v>1</v>
      </c>
    </row>
    <row r="4491" spans="1:8" ht="15" customHeight="1" x14ac:dyDescent="0.25">
      <c r="A4491" s="155" t="s">
        <v>78</v>
      </c>
      <c r="B4491" s="155" t="s">
        <v>3533</v>
      </c>
      <c r="C4491" s="155" t="s">
        <v>6722</v>
      </c>
      <c r="D4491" s="155">
        <v>64</v>
      </c>
      <c r="E4491" s="155">
        <v>59</v>
      </c>
      <c r="F4491" s="166">
        <v>41948</v>
      </c>
      <c r="G4491" s="166">
        <v>41960</v>
      </c>
      <c r="H4491" s="157">
        <v>1</v>
      </c>
    </row>
    <row r="4492" spans="1:8" ht="15" customHeight="1" x14ac:dyDescent="0.25">
      <c r="A4492" s="155" t="s">
        <v>6576</v>
      </c>
      <c r="B4492" s="155" t="s">
        <v>6577</v>
      </c>
      <c r="C4492" s="155" t="s">
        <v>6723</v>
      </c>
      <c r="D4492" s="155">
        <v>2</v>
      </c>
      <c r="E4492" s="155">
        <v>2</v>
      </c>
      <c r="F4492" s="166">
        <v>41948</v>
      </c>
      <c r="G4492" s="166">
        <v>41948</v>
      </c>
      <c r="H4492" s="157">
        <v>1</v>
      </c>
    </row>
    <row r="4493" spans="1:8" ht="15" customHeight="1" x14ac:dyDescent="0.25">
      <c r="A4493" s="155" t="s">
        <v>5827</v>
      </c>
      <c r="B4493" s="155" t="s">
        <v>5986</v>
      </c>
      <c r="C4493" s="155" t="s">
        <v>6725</v>
      </c>
      <c r="D4493" s="155">
        <v>75</v>
      </c>
      <c r="E4493" s="155">
        <v>75</v>
      </c>
      <c r="F4493" s="166">
        <v>41948</v>
      </c>
      <c r="G4493" s="166">
        <v>41950</v>
      </c>
      <c r="H4493" s="157">
        <v>1</v>
      </c>
    </row>
    <row r="4494" spans="1:8" ht="15" customHeight="1" x14ac:dyDescent="0.25">
      <c r="A4494" s="155" t="s">
        <v>5827</v>
      </c>
      <c r="B4494" s="155" t="s">
        <v>6724</v>
      </c>
      <c r="C4494" s="155" t="s">
        <v>6726</v>
      </c>
      <c r="D4494" s="155">
        <v>100</v>
      </c>
      <c r="E4494" s="155">
        <v>100</v>
      </c>
      <c r="F4494" s="166">
        <v>41948</v>
      </c>
      <c r="G4494" s="166">
        <v>41950</v>
      </c>
      <c r="H4494" s="157">
        <v>1</v>
      </c>
    </row>
    <row r="4495" spans="1:8" ht="15" customHeight="1" x14ac:dyDescent="0.25">
      <c r="A4495" s="155" t="s">
        <v>2317</v>
      </c>
      <c r="B4495" s="155" t="s">
        <v>2318</v>
      </c>
      <c r="C4495" s="155" t="s">
        <v>6727</v>
      </c>
      <c r="D4495" s="155">
        <v>300</v>
      </c>
      <c r="E4495" s="155">
        <v>200</v>
      </c>
      <c r="F4495" s="166">
        <v>41948</v>
      </c>
      <c r="G4495" s="166">
        <v>41954</v>
      </c>
      <c r="H4495" s="157">
        <v>1</v>
      </c>
    </row>
    <row r="4496" spans="1:8" ht="15" customHeight="1" x14ac:dyDescent="0.25">
      <c r="A4496" s="155" t="s">
        <v>286</v>
      </c>
      <c r="B4496" s="155" t="s">
        <v>4206</v>
      </c>
      <c r="C4496" s="155" t="s">
        <v>6730</v>
      </c>
      <c r="D4496" s="155">
        <v>100</v>
      </c>
      <c r="E4496" s="155">
        <v>50</v>
      </c>
      <c r="F4496" s="166">
        <v>41949</v>
      </c>
      <c r="G4496" s="166" t="s">
        <v>829</v>
      </c>
      <c r="H4496" s="157">
        <v>1</v>
      </c>
    </row>
    <row r="4497" spans="1:8" ht="15" customHeight="1" x14ac:dyDescent="0.25">
      <c r="A4497" s="155" t="s">
        <v>742</v>
      </c>
      <c r="B4497" s="155" t="s">
        <v>1018</v>
      </c>
      <c r="C4497" s="155" t="s">
        <v>6731</v>
      </c>
      <c r="D4497" s="155">
        <v>25</v>
      </c>
      <c r="E4497" s="155">
        <v>25</v>
      </c>
      <c r="F4497" s="166">
        <v>41949</v>
      </c>
      <c r="G4497" s="166">
        <v>41950</v>
      </c>
      <c r="H4497" s="157">
        <v>1</v>
      </c>
    </row>
    <row r="4498" spans="1:8" ht="30" customHeight="1" x14ac:dyDescent="0.25">
      <c r="A4498" s="155" t="s">
        <v>3473</v>
      </c>
      <c r="B4498" s="155" t="s">
        <v>526</v>
      </c>
      <c r="C4498" s="155" t="s">
        <v>6732</v>
      </c>
      <c r="D4498" s="155">
        <v>25</v>
      </c>
      <c r="E4498" s="155">
        <v>25</v>
      </c>
      <c r="F4498" s="166">
        <v>41949</v>
      </c>
      <c r="G4498" s="166">
        <v>41953</v>
      </c>
      <c r="H4498" s="157">
        <v>1</v>
      </c>
    </row>
    <row r="4499" spans="1:8" ht="15" customHeight="1" x14ac:dyDescent="0.25">
      <c r="A4499" s="155" t="s">
        <v>158</v>
      </c>
      <c r="B4499" s="155" t="s">
        <v>1707</v>
      </c>
      <c r="C4499" s="155" t="s">
        <v>6733</v>
      </c>
      <c r="D4499" s="155">
        <v>3</v>
      </c>
      <c r="E4499" s="155">
        <v>3</v>
      </c>
      <c r="F4499" s="166">
        <v>41949</v>
      </c>
      <c r="G4499" s="166">
        <v>41950</v>
      </c>
      <c r="H4499" s="157">
        <v>1</v>
      </c>
    </row>
    <row r="4500" spans="1:8" ht="15" customHeight="1" x14ac:dyDescent="0.25">
      <c r="A4500" s="155" t="s">
        <v>42</v>
      </c>
      <c r="B4500" s="155" t="s">
        <v>6734</v>
      </c>
      <c r="C4500" s="155" t="s">
        <v>6735</v>
      </c>
      <c r="D4500" s="155">
        <v>25</v>
      </c>
      <c r="E4500" s="155">
        <v>25</v>
      </c>
      <c r="F4500" s="166">
        <v>41949</v>
      </c>
      <c r="G4500" s="166">
        <v>41953</v>
      </c>
      <c r="H4500" s="157">
        <v>1</v>
      </c>
    </row>
    <row r="4501" spans="1:8" ht="15" customHeight="1" x14ac:dyDescent="0.25">
      <c r="A4501" s="155" t="s">
        <v>6967</v>
      </c>
      <c r="B4501" s="155" t="s">
        <v>7045</v>
      </c>
      <c r="C4501" s="155" t="s">
        <v>7046</v>
      </c>
      <c r="D4501" s="155">
        <v>400</v>
      </c>
      <c r="E4501" s="155">
        <v>400</v>
      </c>
      <c r="F4501" s="166">
        <v>41949</v>
      </c>
      <c r="G4501" s="166">
        <v>41951</v>
      </c>
      <c r="H4501" s="157">
        <v>1</v>
      </c>
    </row>
    <row r="4502" spans="1:8" ht="15" customHeight="1" x14ac:dyDescent="0.25">
      <c r="A4502" s="155" t="s">
        <v>42</v>
      </c>
      <c r="B4502" s="155" t="s">
        <v>6293</v>
      </c>
      <c r="C4502" s="155" t="s">
        <v>6736</v>
      </c>
      <c r="D4502" s="155">
        <v>100</v>
      </c>
      <c r="E4502" s="155">
        <v>100</v>
      </c>
      <c r="F4502" s="166">
        <v>41950</v>
      </c>
      <c r="G4502" s="166">
        <v>41956</v>
      </c>
      <c r="H4502" s="157">
        <v>1</v>
      </c>
    </row>
    <row r="4503" spans="1:8" ht="15" customHeight="1" x14ac:dyDescent="0.25">
      <c r="A4503" s="155" t="s">
        <v>173</v>
      </c>
      <c r="B4503" s="155" t="s">
        <v>445</v>
      </c>
      <c r="C4503" s="155" t="s">
        <v>6737</v>
      </c>
      <c r="D4503" s="155">
        <v>100</v>
      </c>
      <c r="E4503" s="155">
        <v>100</v>
      </c>
      <c r="F4503" s="166">
        <v>41950</v>
      </c>
      <c r="G4503" s="166">
        <v>41953</v>
      </c>
      <c r="H4503" s="157">
        <v>1</v>
      </c>
    </row>
    <row r="4504" spans="1:8" ht="15" customHeight="1" x14ac:dyDescent="0.25">
      <c r="A4504" s="155" t="s">
        <v>71</v>
      </c>
      <c r="B4504" s="155" t="s">
        <v>1550</v>
      </c>
      <c r="C4504" s="155" t="s">
        <v>6738</v>
      </c>
      <c r="D4504" s="155">
        <v>5</v>
      </c>
      <c r="E4504" s="155">
        <v>5</v>
      </c>
      <c r="F4504" s="166">
        <v>41950</v>
      </c>
      <c r="G4504" s="166">
        <v>41960</v>
      </c>
      <c r="H4504" s="157">
        <v>1</v>
      </c>
    </row>
    <row r="4505" spans="1:8" ht="15" customHeight="1" x14ac:dyDescent="0.25">
      <c r="A4505" s="155" t="s">
        <v>657</v>
      </c>
      <c r="B4505" s="155" t="s">
        <v>658</v>
      </c>
      <c r="C4505" s="155" t="s">
        <v>6739</v>
      </c>
      <c r="D4505" s="155">
        <v>100</v>
      </c>
      <c r="E4505" s="155">
        <v>100</v>
      </c>
      <c r="F4505" s="166">
        <v>41950</v>
      </c>
      <c r="G4505" s="166">
        <v>41957</v>
      </c>
      <c r="H4505" s="157">
        <v>1</v>
      </c>
    </row>
    <row r="4506" spans="1:8" ht="15" customHeight="1" x14ac:dyDescent="0.25">
      <c r="A4506" s="155" t="s">
        <v>748</v>
      </c>
      <c r="B4506" s="155" t="s">
        <v>823</v>
      </c>
      <c r="C4506" s="155" t="s">
        <v>6740</v>
      </c>
      <c r="D4506" s="155">
        <v>200</v>
      </c>
      <c r="E4506" s="155">
        <v>200</v>
      </c>
      <c r="F4506" s="166">
        <v>41950</v>
      </c>
      <c r="G4506" s="166">
        <v>41954</v>
      </c>
      <c r="H4506" s="157">
        <v>1</v>
      </c>
    </row>
    <row r="4507" spans="1:8" ht="15" customHeight="1" x14ac:dyDescent="0.25">
      <c r="A4507" s="155" t="s">
        <v>251</v>
      </c>
      <c r="B4507" s="155" t="s">
        <v>5317</v>
      </c>
      <c r="C4507" s="155" t="s">
        <v>6741</v>
      </c>
      <c r="D4507" s="155">
        <v>50</v>
      </c>
      <c r="E4507" s="155">
        <v>50</v>
      </c>
      <c r="F4507" s="166">
        <v>41950</v>
      </c>
      <c r="G4507" s="166">
        <v>41955</v>
      </c>
      <c r="H4507" s="157">
        <v>1</v>
      </c>
    </row>
    <row r="4508" spans="1:8" ht="15" customHeight="1" x14ac:dyDescent="0.25">
      <c r="A4508" s="155" t="s">
        <v>286</v>
      </c>
      <c r="B4508" s="155" t="s">
        <v>3774</v>
      </c>
      <c r="C4508" s="155" t="s">
        <v>6742</v>
      </c>
      <c r="D4508" s="155">
        <v>120</v>
      </c>
      <c r="E4508" s="155">
        <v>120</v>
      </c>
      <c r="F4508" s="166">
        <v>41950</v>
      </c>
      <c r="G4508" s="166">
        <v>41953</v>
      </c>
      <c r="H4508" s="157">
        <v>1</v>
      </c>
    </row>
    <row r="4509" spans="1:8" ht="15" customHeight="1" x14ac:dyDescent="0.25">
      <c r="A4509" s="155" t="s">
        <v>286</v>
      </c>
      <c r="B4509" s="155" t="s">
        <v>562</v>
      </c>
      <c r="C4509" s="155" t="s">
        <v>6743</v>
      </c>
      <c r="D4509" s="155">
        <v>75</v>
      </c>
      <c r="E4509" s="155">
        <v>75</v>
      </c>
      <c r="F4509" s="166">
        <v>41950</v>
      </c>
      <c r="G4509" s="166">
        <v>41954</v>
      </c>
      <c r="H4509" s="157">
        <v>1</v>
      </c>
    </row>
    <row r="4510" spans="1:8" ht="15" customHeight="1" x14ac:dyDescent="0.25">
      <c r="A4510" s="155" t="s">
        <v>509</v>
      </c>
      <c r="B4510" s="155" t="s">
        <v>6747</v>
      </c>
      <c r="C4510" s="155" t="s">
        <v>6744</v>
      </c>
      <c r="D4510" s="155">
        <v>10</v>
      </c>
      <c r="E4510" s="155">
        <v>10</v>
      </c>
      <c r="F4510" s="166">
        <v>41950</v>
      </c>
      <c r="G4510" s="166">
        <v>41953</v>
      </c>
      <c r="H4510" s="157">
        <v>1</v>
      </c>
    </row>
    <row r="4511" spans="1:8" ht="15" customHeight="1" x14ac:dyDescent="0.25">
      <c r="A4511" s="155" t="s">
        <v>509</v>
      </c>
      <c r="B4511" s="155" t="s">
        <v>6746</v>
      </c>
      <c r="C4511" s="155" t="s">
        <v>166</v>
      </c>
      <c r="D4511" s="155">
        <v>20</v>
      </c>
      <c r="E4511" s="155">
        <v>20</v>
      </c>
      <c r="F4511" s="166">
        <v>41950</v>
      </c>
      <c r="G4511" s="166">
        <v>41953</v>
      </c>
      <c r="H4511" s="157">
        <v>1</v>
      </c>
    </row>
    <row r="4512" spans="1:8" ht="15" customHeight="1" x14ac:dyDescent="0.25">
      <c r="A4512" s="155" t="s">
        <v>509</v>
      </c>
      <c r="B4512" s="155" t="s">
        <v>6745</v>
      </c>
      <c r="C4512" s="155" t="s">
        <v>819</v>
      </c>
      <c r="D4512" s="155">
        <v>10</v>
      </c>
      <c r="E4512" s="155">
        <v>10</v>
      </c>
      <c r="F4512" s="166">
        <v>41950</v>
      </c>
      <c r="G4512" s="166">
        <v>41953</v>
      </c>
      <c r="H4512" s="157">
        <v>1</v>
      </c>
    </row>
    <row r="4513" spans="1:8" ht="15" customHeight="1" x14ac:dyDescent="0.25">
      <c r="A4513" s="155" t="s">
        <v>719</v>
      </c>
      <c r="B4513" s="155" t="s">
        <v>807</v>
      </c>
      <c r="C4513" s="155" t="s">
        <v>6755</v>
      </c>
      <c r="D4513" s="155">
        <v>250</v>
      </c>
      <c r="E4513" s="155">
        <v>250</v>
      </c>
      <c r="F4513" s="166">
        <v>41953</v>
      </c>
      <c r="G4513" s="166">
        <v>41956</v>
      </c>
      <c r="H4513" s="157">
        <v>1</v>
      </c>
    </row>
    <row r="4514" spans="1:8" ht="15" customHeight="1" x14ac:dyDescent="0.25">
      <c r="A4514" s="155" t="s">
        <v>719</v>
      </c>
      <c r="B4514" s="155" t="s">
        <v>809</v>
      </c>
      <c r="C4514" s="155" t="s">
        <v>364</v>
      </c>
      <c r="D4514" s="155">
        <v>100</v>
      </c>
      <c r="E4514" s="155">
        <v>1100</v>
      </c>
      <c r="F4514" s="166">
        <v>41953</v>
      </c>
      <c r="G4514" s="166">
        <v>41956</v>
      </c>
      <c r="H4514" s="157">
        <v>1</v>
      </c>
    </row>
    <row r="4515" spans="1:8" ht="15" customHeight="1" x14ac:dyDescent="0.25">
      <c r="A4515" s="155" t="s">
        <v>719</v>
      </c>
      <c r="B4515" s="155" t="s">
        <v>991</v>
      </c>
      <c r="C4515" s="155" t="s">
        <v>161</v>
      </c>
      <c r="D4515" s="155">
        <v>250</v>
      </c>
      <c r="E4515" s="155">
        <v>250</v>
      </c>
      <c r="F4515" s="166">
        <v>41953</v>
      </c>
      <c r="G4515" s="166">
        <v>41956</v>
      </c>
      <c r="H4515" s="157">
        <v>1</v>
      </c>
    </row>
    <row r="4516" spans="1:8" ht="15" customHeight="1" x14ac:dyDescent="0.25">
      <c r="A4516" s="155" t="s">
        <v>6752</v>
      </c>
      <c r="B4516" s="155" t="s">
        <v>6753</v>
      </c>
      <c r="C4516" s="155" t="s">
        <v>6754</v>
      </c>
      <c r="D4516" s="155">
        <v>10</v>
      </c>
      <c r="E4516" s="155">
        <v>10</v>
      </c>
      <c r="F4516" s="166">
        <v>41953</v>
      </c>
      <c r="G4516" s="166">
        <v>41957</v>
      </c>
      <c r="H4516" s="157">
        <v>1</v>
      </c>
    </row>
    <row r="4517" spans="1:8" ht="15" customHeight="1" x14ac:dyDescent="0.25">
      <c r="A4517" s="155" t="s">
        <v>1757</v>
      </c>
      <c r="B4517" s="155" t="s">
        <v>1758</v>
      </c>
      <c r="C4517" s="155" t="s">
        <v>6756</v>
      </c>
      <c r="D4517" s="155">
        <v>1</v>
      </c>
      <c r="E4517" s="155">
        <v>1</v>
      </c>
      <c r="F4517" s="166">
        <v>41953</v>
      </c>
      <c r="G4517" s="166">
        <v>41956</v>
      </c>
      <c r="H4517" s="157">
        <v>1</v>
      </c>
    </row>
    <row r="4518" spans="1:8" ht="15" customHeight="1" x14ac:dyDescent="0.25">
      <c r="A4518" s="155" t="s">
        <v>65</v>
      </c>
      <c r="B4518" s="155" t="s">
        <v>2994</v>
      </c>
      <c r="C4518" s="155" t="s">
        <v>6757</v>
      </c>
      <c r="D4518" s="155">
        <v>50</v>
      </c>
      <c r="E4518" s="155">
        <v>50</v>
      </c>
      <c r="F4518" s="166">
        <v>41954</v>
      </c>
      <c r="G4518" s="166">
        <v>41984</v>
      </c>
      <c r="H4518" s="157">
        <v>1</v>
      </c>
    </row>
    <row r="4519" spans="1:8" ht="15" customHeight="1" x14ac:dyDescent="0.25">
      <c r="A4519" s="155" t="s">
        <v>230</v>
      </c>
      <c r="B4519" s="155" t="s">
        <v>1103</v>
      </c>
      <c r="C4519" s="155" t="s">
        <v>6764</v>
      </c>
      <c r="D4519" s="155">
        <v>50</v>
      </c>
      <c r="E4519" s="155">
        <v>50</v>
      </c>
      <c r="F4519" s="166">
        <v>41955</v>
      </c>
      <c r="G4519" s="166">
        <v>41957</v>
      </c>
      <c r="H4519" s="157">
        <v>1</v>
      </c>
    </row>
    <row r="4520" spans="1:8" ht="15" customHeight="1" x14ac:dyDescent="0.25">
      <c r="A4520" s="155" t="s">
        <v>230</v>
      </c>
      <c r="B4520" s="155" t="s">
        <v>1101</v>
      </c>
      <c r="C4520" s="155" t="s">
        <v>316</v>
      </c>
      <c r="D4520" s="155">
        <v>50</v>
      </c>
      <c r="E4520" s="155">
        <v>50</v>
      </c>
      <c r="F4520" s="166">
        <v>41955</v>
      </c>
      <c r="G4520" s="166">
        <v>41957</v>
      </c>
      <c r="H4520" s="157">
        <v>1</v>
      </c>
    </row>
    <row r="4521" spans="1:8" ht="15" customHeight="1" x14ac:dyDescent="0.25">
      <c r="A4521" s="155" t="s">
        <v>78</v>
      </c>
      <c r="B4521" s="155" t="s">
        <v>79</v>
      </c>
      <c r="C4521" s="155" t="s">
        <v>6765</v>
      </c>
      <c r="D4521" s="155">
        <v>20</v>
      </c>
      <c r="E4521" s="155">
        <v>20</v>
      </c>
      <c r="F4521" s="166">
        <v>41955</v>
      </c>
      <c r="G4521" s="166">
        <v>41957</v>
      </c>
      <c r="H4521" s="157">
        <v>1</v>
      </c>
    </row>
    <row r="4522" spans="1:8" ht="15" customHeight="1" x14ac:dyDescent="0.25">
      <c r="A4522" s="155" t="s">
        <v>299</v>
      </c>
      <c r="B4522" s="155" t="s">
        <v>300</v>
      </c>
      <c r="C4522" s="155" t="s">
        <v>6766</v>
      </c>
      <c r="D4522" s="155">
        <v>25</v>
      </c>
      <c r="E4522" s="155">
        <v>25</v>
      </c>
      <c r="F4522" s="166">
        <v>41955</v>
      </c>
      <c r="G4522" s="166">
        <v>41957</v>
      </c>
      <c r="H4522" s="157">
        <v>1</v>
      </c>
    </row>
    <row r="4523" spans="1:8" ht="15" customHeight="1" x14ac:dyDescent="0.25">
      <c r="A4523" s="155" t="s">
        <v>71</v>
      </c>
      <c r="B4523" s="155" t="s">
        <v>272</v>
      </c>
      <c r="C4523" s="155" t="s">
        <v>6767</v>
      </c>
      <c r="D4523" s="155">
        <v>1</v>
      </c>
      <c r="E4523" s="155">
        <v>1</v>
      </c>
      <c r="F4523" s="166">
        <v>41955</v>
      </c>
      <c r="G4523" s="166">
        <v>41960</v>
      </c>
      <c r="H4523" s="157">
        <v>1</v>
      </c>
    </row>
    <row r="4524" spans="1:8" ht="15" customHeight="1" x14ac:dyDescent="0.25">
      <c r="A4524" s="155" t="s">
        <v>1983</v>
      </c>
      <c r="B4524" s="155" t="s">
        <v>272</v>
      </c>
      <c r="C4524" s="155" t="s">
        <v>6768</v>
      </c>
      <c r="D4524" s="155">
        <v>2</v>
      </c>
      <c r="E4524" s="155">
        <v>2</v>
      </c>
      <c r="F4524" s="166">
        <v>41955</v>
      </c>
      <c r="G4524" s="166">
        <v>41960</v>
      </c>
      <c r="H4524" s="157">
        <v>1</v>
      </c>
    </row>
    <row r="4525" spans="1:8" ht="15" customHeight="1" x14ac:dyDescent="0.25">
      <c r="A4525" s="155" t="s">
        <v>1983</v>
      </c>
      <c r="B4525" s="155" t="s">
        <v>272</v>
      </c>
      <c r="C4525" s="155" t="s">
        <v>6770</v>
      </c>
      <c r="D4525" s="155">
        <v>3</v>
      </c>
      <c r="E4525" s="155">
        <v>3</v>
      </c>
      <c r="F4525" s="166">
        <v>41955</v>
      </c>
      <c r="G4525" s="166">
        <v>41960</v>
      </c>
      <c r="H4525" s="157">
        <v>1</v>
      </c>
    </row>
    <row r="4526" spans="1:8" ht="15" customHeight="1" x14ac:dyDescent="0.25">
      <c r="A4526" s="155" t="s">
        <v>1386</v>
      </c>
      <c r="B4526" s="155" t="s">
        <v>6659</v>
      </c>
      <c r="C4526" s="155" t="s">
        <v>6769</v>
      </c>
      <c r="D4526" s="155">
        <v>5</v>
      </c>
      <c r="E4526" s="155">
        <v>5</v>
      </c>
      <c r="F4526" s="166">
        <v>41955</v>
      </c>
      <c r="G4526" s="166">
        <v>41955</v>
      </c>
      <c r="H4526" s="157">
        <v>1</v>
      </c>
    </row>
    <row r="4527" spans="1:8" ht="15" customHeight="1" x14ac:dyDescent="0.25">
      <c r="A4527" s="155" t="s">
        <v>5652</v>
      </c>
      <c r="B4527" s="155" t="s">
        <v>6771</v>
      </c>
      <c r="C4527" s="155" t="s">
        <v>6772</v>
      </c>
      <c r="D4527" s="155">
        <v>25</v>
      </c>
      <c r="E4527" s="155">
        <v>25</v>
      </c>
      <c r="F4527" s="166">
        <v>41956</v>
      </c>
      <c r="G4527" s="166">
        <v>41955</v>
      </c>
      <c r="H4527" s="157">
        <v>1</v>
      </c>
    </row>
    <row r="4528" spans="1:8" ht="15" customHeight="1" x14ac:dyDescent="0.25">
      <c r="A4528" s="155" t="s">
        <v>2030</v>
      </c>
      <c r="B4528" s="155" t="s">
        <v>304</v>
      </c>
      <c r="C4528" s="155" t="s">
        <v>6773</v>
      </c>
      <c r="D4528" s="155">
        <v>1000</v>
      </c>
      <c r="E4528" s="155">
        <v>1000</v>
      </c>
      <c r="F4528" s="166">
        <v>41956</v>
      </c>
      <c r="G4528" s="166">
        <v>41988</v>
      </c>
      <c r="H4528" s="157">
        <v>1</v>
      </c>
    </row>
    <row r="4529" spans="1:9" ht="15" customHeight="1" x14ac:dyDescent="0.25">
      <c r="A4529" s="155" t="s">
        <v>1145</v>
      </c>
      <c r="B4529" s="155" t="s">
        <v>499</v>
      </c>
      <c r="C4529" s="155" t="s">
        <v>6774</v>
      </c>
      <c r="D4529" s="155">
        <v>12</v>
      </c>
      <c r="E4529" s="155">
        <v>12</v>
      </c>
      <c r="F4529" s="166">
        <v>41956</v>
      </c>
      <c r="G4529" s="166">
        <v>41961</v>
      </c>
      <c r="H4529" s="157">
        <v>1</v>
      </c>
    </row>
    <row r="4530" spans="1:9" ht="15" customHeight="1" x14ac:dyDescent="0.25">
      <c r="A4530" s="155" t="s">
        <v>46</v>
      </c>
      <c r="B4530" s="155" t="s">
        <v>47</v>
      </c>
      <c r="C4530" s="155" t="s">
        <v>6775</v>
      </c>
      <c r="D4530" s="155">
        <v>100</v>
      </c>
      <c r="E4530" s="155">
        <v>100</v>
      </c>
      <c r="F4530" s="166">
        <v>41956</v>
      </c>
      <c r="G4530" s="166">
        <v>41962</v>
      </c>
      <c r="H4530" s="157">
        <v>1</v>
      </c>
    </row>
    <row r="4531" spans="1:9" ht="15" customHeight="1" x14ac:dyDescent="0.25">
      <c r="A4531" s="155" t="s">
        <v>3923</v>
      </c>
      <c r="B4531" s="155" t="s">
        <v>1696</v>
      </c>
      <c r="C4531" s="155" t="s">
        <v>6776</v>
      </c>
      <c r="D4531" s="155">
        <v>1</v>
      </c>
      <c r="E4531" s="155">
        <v>1</v>
      </c>
      <c r="F4531" s="166">
        <v>41956</v>
      </c>
      <c r="G4531" s="166">
        <v>41963</v>
      </c>
      <c r="H4531" s="157">
        <v>1</v>
      </c>
    </row>
    <row r="4532" spans="1:9" ht="15" customHeight="1" x14ac:dyDescent="0.25">
      <c r="A4532" s="155" t="s">
        <v>71</v>
      </c>
      <c r="B4532" s="155" t="s">
        <v>272</v>
      </c>
      <c r="C4532" s="155" t="s">
        <v>6777</v>
      </c>
      <c r="D4532" s="155">
        <v>1</v>
      </c>
      <c r="E4532" s="155">
        <v>1</v>
      </c>
      <c r="F4532" s="166">
        <v>41956</v>
      </c>
      <c r="G4532" s="166">
        <v>41961</v>
      </c>
      <c r="H4532" s="157">
        <v>1</v>
      </c>
    </row>
    <row r="4533" spans="1:9" ht="15" customHeight="1" x14ac:dyDescent="0.25">
      <c r="A4533" s="155" t="s">
        <v>71</v>
      </c>
      <c r="B4533" s="155" t="s">
        <v>2730</v>
      </c>
      <c r="C4533" s="155" t="s">
        <v>6778</v>
      </c>
      <c r="D4533" s="155">
        <v>26</v>
      </c>
      <c r="E4533" s="155">
        <v>26</v>
      </c>
      <c r="F4533" s="166">
        <v>41956</v>
      </c>
      <c r="G4533" s="166">
        <v>41960</v>
      </c>
      <c r="H4533" s="157">
        <v>1</v>
      </c>
    </row>
    <row r="4534" spans="1:9" ht="15" customHeight="1" x14ac:dyDescent="0.25">
      <c r="A4534" s="155" t="s">
        <v>559</v>
      </c>
      <c r="B4534" s="155" t="s">
        <v>1560</v>
      </c>
      <c r="C4534" s="155" t="s">
        <v>6779</v>
      </c>
      <c r="D4534" s="155">
        <v>500</v>
      </c>
      <c r="E4534" s="155">
        <v>500</v>
      </c>
      <c r="F4534" s="166">
        <v>41956</v>
      </c>
      <c r="G4534" s="166">
        <v>41959</v>
      </c>
      <c r="H4534" s="157">
        <v>1</v>
      </c>
    </row>
    <row r="4535" spans="1:9" ht="15" customHeight="1" x14ac:dyDescent="0.25">
      <c r="A4535" s="155" t="s">
        <v>559</v>
      </c>
      <c r="B4535" s="155" t="s">
        <v>1849</v>
      </c>
      <c r="C4535" s="155" t="s">
        <v>6780</v>
      </c>
      <c r="D4535" s="155">
        <v>500</v>
      </c>
      <c r="E4535" s="155">
        <v>500</v>
      </c>
      <c r="F4535" s="166">
        <v>41956</v>
      </c>
      <c r="G4535" s="166">
        <v>41959</v>
      </c>
      <c r="H4535" s="157">
        <v>1</v>
      </c>
    </row>
    <row r="4536" spans="1:9" ht="15" customHeight="1" x14ac:dyDescent="0.25">
      <c r="A4536" s="155" t="s">
        <v>6381</v>
      </c>
      <c r="B4536" s="155" t="s">
        <v>6781</v>
      </c>
      <c r="C4536" s="155" t="s">
        <v>6782</v>
      </c>
      <c r="D4536" s="155">
        <v>5</v>
      </c>
      <c r="E4536" s="155">
        <v>5</v>
      </c>
      <c r="F4536" s="166">
        <v>41956</v>
      </c>
      <c r="G4536" s="166">
        <v>41960</v>
      </c>
      <c r="H4536" s="157">
        <v>1</v>
      </c>
      <c r="I4536" s="192" t="s">
        <v>1524</v>
      </c>
    </row>
    <row r="4537" spans="1:9" ht="15" customHeight="1" x14ac:dyDescent="0.25">
      <c r="A4537" s="155" t="s">
        <v>798</v>
      </c>
      <c r="B4537" s="155" t="s">
        <v>6783</v>
      </c>
      <c r="C4537" s="155" t="s">
        <v>6788</v>
      </c>
      <c r="D4537" s="155">
        <v>1</v>
      </c>
      <c r="E4537" s="155">
        <v>1</v>
      </c>
      <c r="F4537" s="166">
        <v>41957</v>
      </c>
      <c r="G4537" s="166">
        <v>41959</v>
      </c>
      <c r="H4537" s="157">
        <v>1</v>
      </c>
    </row>
    <row r="4538" spans="1:9" ht="15" customHeight="1" x14ac:dyDescent="0.25">
      <c r="A4538" s="155" t="s">
        <v>798</v>
      </c>
      <c r="B4538" s="155" t="s">
        <v>6784</v>
      </c>
      <c r="C4538" s="155" t="s">
        <v>819</v>
      </c>
      <c r="D4538" s="155">
        <v>1</v>
      </c>
      <c r="E4538" s="155">
        <v>1</v>
      </c>
      <c r="F4538" s="166">
        <v>41957</v>
      </c>
      <c r="G4538" s="166">
        <v>41959</v>
      </c>
      <c r="H4538" s="157">
        <v>1</v>
      </c>
    </row>
    <row r="4539" spans="1:9" ht="15" customHeight="1" x14ac:dyDescent="0.25">
      <c r="A4539" s="155" t="s">
        <v>798</v>
      </c>
      <c r="B4539" s="155" t="s">
        <v>6785</v>
      </c>
      <c r="C4539" s="155" t="s">
        <v>294</v>
      </c>
      <c r="D4539" s="155">
        <v>1</v>
      </c>
      <c r="E4539" s="155">
        <v>1</v>
      </c>
      <c r="F4539" s="166">
        <v>41957</v>
      </c>
      <c r="G4539" s="166">
        <v>41959</v>
      </c>
      <c r="H4539" s="157">
        <v>1</v>
      </c>
    </row>
    <row r="4540" spans="1:9" ht="15" customHeight="1" x14ac:dyDescent="0.25">
      <c r="A4540" s="155" t="s">
        <v>798</v>
      </c>
      <c r="B4540" s="155" t="s">
        <v>6786</v>
      </c>
      <c r="C4540" s="155" t="s">
        <v>2480</v>
      </c>
      <c r="D4540" s="155">
        <v>1</v>
      </c>
      <c r="E4540" s="155">
        <v>1</v>
      </c>
      <c r="F4540" s="166">
        <v>41957</v>
      </c>
      <c r="G4540" s="166">
        <v>41959</v>
      </c>
      <c r="H4540" s="157">
        <v>1</v>
      </c>
    </row>
    <row r="4541" spans="1:9" ht="15" customHeight="1" x14ac:dyDescent="0.25">
      <c r="A4541" s="155" t="s">
        <v>798</v>
      </c>
      <c r="B4541" s="155" t="s">
        <v>6787</v>
      </c>
      <c r="C4541" s="155" t="s">
        <v>27</v>
      </c>
      <c r="D4541" s="155">
        <v>1</v>
      </c>
      <c r="E4541" s="155">
        <v>1</v>
      </c>
      <c r="F4541" s="166">
        <v>41957</v>
      </c>
      <c r="G4541" s="166">
        <v>41959</v>
      </c>
      <c r="H4541" s="157">
        <v>1</v>
      </c>
    </row>
    <row r="4542" spans="1:9" ht="15" customHeight="1" x14ac:dyDescent="0.25">
      <c r="A4542" s="155" t="s">
        <v>71</v>
      </c>
      <c r="B4542" s="155" t="s">
        <v>272</v>
      </c>
      <c r="C4542" s="155" t="s">
        <v>6789</v>
      </c>
      <c r="D4542" s="155">
        <v>1</v>
      </c>
      <c r="E4542" s="155">
        <v>1</v>
      </c>
      <c r="F4542" s="166">
        <v>41957</v>
      </c>
      <c r="G4542" s="166">
        <v>41970</v>
      </c>
      <c r="H4542" s="157">
        <v>1</v>
      </c>
    </row>
    <row r="4543" spans="1:9" ht="15" customHeight="1" x14ac:dyDescent="0.25">
      <c r="A4543" s="155" t="s">
        <v>5827</v>
      </c>
      <c r="B4543" s="155" t="s">
        <v>5988</v>
      </c>
      <c r="C4543" s="155" t="s">
        <v>6790</v>
      </c>
      <c r="D4543" s="155">
        <v>100</v>
      </c>
      <c r="E4543" s="155">
        <v>100</v>
      </c>
      <c r="F4543" s="166">
        <v>41957</v>
      </c>
      <c r="G4543" s="166">
        <v>41961</v>
      </c>
      <c r="H4543" s="157">
        <v>1</v>
      </c>
    </row>
    <row r="4544" spans="1:9" ht="15" customHeight="1" x14ac:dyDescent="0.25">
      <c r="A4544" s="155" t="s">
        <v>71</v>
      </c>
      <c r="B4544" s="155" t="s">
        <v>1530</v>
      </c>
      <c r="C4544" s="155" t="s">
        <v>6791</v>
      </c>
      <c r="D4544" s="155">
        <v>5</v>
      </c>
      <c r="E4544" s="155">
        <v>5</v>
      </c>
      <c r="F4544" s="166">
        <v>41957</v>
      </c>
      <c r="G4544" s="166">
        <v>41968</v>
      </c>
      <c r="H4544" s="157">
        <v>1</v>
      </c>
    </row>
    <row r="4545" spans="1:8" ht="15" customHeight="1" x14ac:dyDescent="0.25">
      <c r="A4545" s="155" t="s">
        <v>899</v>
      </c>
      <c r="B4545" s="155" t="s">
        <v>339</v>
      </c>
      <c r="C4545" s="155" t="s">
        <v>6794</v>
      </c>
      <c r="D4545" s="155">
        <v>10</v>
      </c>
      <c r="E4545" s="155">
        <v>10</v>
      </c>
      <c r="F4545" s="166">
        <v>41960</v>
      </c>
      <c r="G4545" s="166">
        <v>41964</v>
      </c>
      <c r="H4545" s="157">
        <v>1</v>
      </c>
    </row>
    <row r="4546" spans="1:8" ht="15" customHeight="1" x14ac:dyDescent="0.25">
      <c r="A4546" s="155" t="s">
        <v>173</v>
      </c>
      <c r="B4546" s="155" t="s">
        <v>1861</v>
      </c>
      <c r="C4546" s="155" t="s">
        <v>6795</v>
      </c>
      <c r="D4546" s="155">
        <v>75</v>
      </c>
      <c r="E4546" s="155">
        <v>75</v>
      </c>
      <c r="F4546" s="166">
        <v>41960</v>
      </c>
      <c r="G4546" s="166">
        <v>41963</v>
      </c>
      <c r="H4546" s="157">
        <v>1</v>
      </c>
    </row>
    <row r="4547" spans="1:8" ht="15" customHeight="1" x14ac:dyDescent="0.25">
      <c r="A4547" s="155" t="s">
        <v>830</v>
      </c>
      <c r="B4547" s="155" t="s">
        <v>947</v>
      </c>
      <c r="C4547" s="155" t="s">
        <v>6796</v>
      </c>
      <c r="D4547" s="155">
        <v>40</v>
      </c>
      <c r="E4547" s="155">
        <v>40</v>
      </c>
      <c r="F4547" s="166">
        <v>41960</v>
      </c>
      <c r="G4547" s="166">
        <v>41978</v>
      </c>
      <c r="H4547" s="157">
        <v>1</v>
      </c>
    </row>
    <row r="4548" spans="1:8" ht="15" customHeight="1" x14ac:dyDescent="0.25">
      <c r="A4548" s="155" t="s">
        <v>78</v>
      </c>
      <c r="B4548" s="155" t="s">
        <v>3452</v>
      </c>
      <c r="C4548" s="155" t="s">
        <v>6797</v>
      </c>
      <c r="D4548" s="155">
        <v>2</v>
      </c>
      <c r="E4548" s="155">
        <v>2</v>
      </c>
      <c r="F4548" s="166">
        <v>41960</v>
      </c>
      <c r="G4548" s="166">
        <v>41962</v>
      </c>
      <c r="H4548" s="157">
        <v>1</v>
      </c>
    </row>
    <row r="4549" spans="1:8" ht="15" customHeight="1" x14ac:dyDescent="0.25">
      <c r="A4549" s="155" t="s">
        <v>286</v>
      </c>
      <c r="B4549" s="155" t="s">
        <v>5276</v>
      </c>
      <c r="C4549" s="155" t="s">
        <v>6798</v>
      </c>
      <c r="D4549" s="155">
        <v>25</v>
      </c>
      <c r="E4549" s="155">
        <v>25</v>
      </c>
      <c r="F4549" s="166">
        <v>41961</v>
      </c>
      <c r="G4549" s="166">
        <v>41963</v>
      </c>
      <c r="H4549" s="157">
        <v>1</v>
      </c>
    </row>
    <row r="4550" spans="1:8" ht="30" customHeight="1" x14ac:dyDescent="0.25">
      <c r="A4550" s="155" t="s">
        <v>3473</v>
      </c>
      <c r="B4550" s="155" t="s">
        <v>6071</v>
      </c>
      <c r="C4550" s="155" t="s">
        <v>6799</v>
      </c>
      <c r="D4550" s="155">
        <v>25</v>
      </c>
      <c r="E4550" s="155">
        <v>25</v>
      </c>
      <c r="F4550" s="166">
        <v>41961</v>
      </c>
      <c r="G4550" s="166">
        <v>41964</v>
      </c>
      <c r="H4550" s="157">
        <v>1</v>
      </c>
    </row>
    <row r="4551" spans="1:8" ht="15" customHeight="1" x14ac:dyDescent="0.25">
      <c r="A4551" s="155" t="s">
        <v>71</v>
      </c>
      <c r="B4551" s="155" t="s">
        <v>167</v>
      </c>
      <c r="C4551" s="155" t="s">
        <v>6800</v>
      </c>
      <c r="D4551" s="155">
        <v>6</v>
      </c>
      <c r="E4551" s="155">
        <v>6</v>
      </c>
      <c r="F4551" s="166">
        <v>41961</v>
      </c>
      <c r="G4551" s="166">
        <v>41982</v>
      </c>
      <c r="H4551" s="157">
        <v>1</v>
      </c>
    </row>
    <row r="4552" spans="1:8" ht="15" customHeight="1" x14ac:dyDescent="0.25">
      <c r="A4552" s="155" t="s">
        <v>71</v>
      </c>
      <c r="B4552" s="155" t="s">
        <v>1550</v>
      </c>
      <c r="C4552" s="155" t="s">
        <v>6801</v>
      </c>
      <c r="D4552" s="155">
        <v>5</v>
      </c>
      <c r="E4552" s="155">
        <v>5</v>
      </c>
      <c r="F4552" s="166">
        <v>41961</v>
      </c>
      <c r="G4552" s="166">
        <v>41985</v>
      </c>
      <c r="H4552" s="157">
        <v>1</v>
      </c>
    </row>
    <row r="4553" spans="1:8" ht="15" customHeight="1" x14ac:dyDescent="0.25">
      <c r="A4553" s="155" t="s">
        <v>42</v>
      </c>
      <c r="B4553" s="155" t="s">
        <v>3468</v>
      </c>
      <c r="C4553" s="155" t="s">
        <v>6802</v>
      </c>
      <c r="D4553" s="155">
        <v>150</v>
      </c>
      <c r="E4553" s="155">
        <v>150</v>
      </c>
      <c r="F4553" s="166">
        <v>41961</v>
      </c>
      <c r="G4553" s="166">
        <v>41962</v>
      </c>
      <c r="H4553" s="157">
        <v>1</v>
      </c>
    </row>
    <row r="4554" spans="1:8" ht="15" customHeight="1" x14ac:dyDescent="0.25">
      <c r="A4554" s="155" t="s">
        <v>42</v>
      </c>
      <c r="B4554" s="155" t="s">
        <v>1647</v>
      </c>
      <c r="C4554" s="155" t="s">
        <v>6803</v>
      </c>
      <c r="D4554" s="155">
        <v>150</v>
      </c>
      <c r="E4554" s="155">
        <v>150</v>
      </c>
      <c r="F4554" s="166">
        <v>41961</v>
      </c>
      <c r="G4554" s="166">
        <v>41967</v>
      </c>
      <c r="H4554" s="157">
        <v>1</v>
      </c>
    </row>
    <row r="4555" spans="1:8" ht="15" customHeight="1" x14ac:dyDescent="0.25">
      <c r="A4555" s="155" t="s">
        <v>71</v>
      </c>
      <c r="B4555" s="155" t="s">
        <v>1550</v>
      </c>
      <c r="C4555" s="155" t="s">
        <v>6805</v>
      </c>
      <c r="D4555" s="155">
        <v>6</v>
      </c>
      <c r="E4555" s="155">
        <v>6</v>
      </c>
      <c r="F4555" s="166">
        <v>41962</v>
      </c>
      <c r="G4555" s="166">
        <v>41968</v>
      </c>
      <c r="H4555" s="157">
        <v>1</v>
      </c>
    </row>
    <row r="4556" spans="1:8" ht="15" customHeight="1" x14ac:dyDescent="0.25">
      <c r="A4556" s="155" t="s">
        <v>71</v>
      </c>
      <c r="B4556" s="155" t="s">
        <v>2730</v>
      </c>
      <c r="C4556" s="155" t="s">
        <v>6806</v>
      </c>
      <c r="D4556" s="155">
        <v>7</v>
      </c>
      <c r="E4556" s="155">
        <v>7</v>
      </c>
      <c r="F4556" s="166">
        <v>41962</v>
      </c>
      <c r="G4556" s="166">
        <v>41968</v>
      </c>
      <c r="H4556" s="157">
        <v>1</v>
      </c>
    </row>
    <row r="4557" spans="1:8" ht="15" customHeight="1" x14ac:dyDescent="0.25">
      <c r="A4557" s="155" t="s">
        <v>71</v>
      </c>
      <c r="B4557" s="155" t="s">
        <v>583</v>
      </c>
      <c r="C4557" s="155" t="s">
        <v>6807</v>
      </c>
      <c r="D4557" s="155">
        <v>5</v>
      </c>
      <c r="E4557" s="155">
        <v>5</v>
      </c>
      <c r="F4557" s="166">
        <v>41962</v>
      </c>
      <c r="G4557" s="166">
        <v>41968</v>
      </c>
      <c r="H4557" s="157">
        <v>1</v>
      </c>
    </row>
    <row r="4558" spans="1:8" ht="15" customHeight="1" x14ac:dyDescent="0.25">
      <c r="A4558" s="155" t="s">
        <v>1554</v>
      </c>
      <c r="B4558" s="155" t="s">
        <v>272</v>
      </c>
      <c r="C4558" s="155" t="s">
        <v>6808</v>
      </c>
      <c r="D4558" s="155">
        <v>1</v>
      </c>
      <c r="E4558" s="155">
        <v>1</v>
      </c>
      <c r="F4558" s="166">
        <v>41962</v>
      </c>
      <c r="G4558" s="166">
        <v>41968</v>
      </c>
      <c r="H4558" s="157">
        <v>1</v>
      </c>
    </row>
    <row r="4559" spans="1:8" ht="15" customHeight="1" x14ac:dyDescent="0.25">
      <c r="A4559" s="155" t="s">
        <v>559</v>
      </c>
      <c r="B4559" s="155" t="s">
        <v>1672</v>
      </c>
      <c r="C4559" s="155" t="s">
        <v>6809</v>
      </c>
      <c r="D4559" s="155">
        <v>100</v>
      </c>
      <c r="E4559" s="155">
        <v>100</v>
      </c>
      <c r="F4559" s="166">
        <v>41962</v>
      </c>
      <c r="G4559" s="166">
        <v>41967</v>
      </c>
      <c r="H4559" s="157">
        <v>1</v>
      </c>
    </row>
    <row r="4560" spans="1:8" ht="15" customHeight="1" x14ac:dyDescent="0.25">
      <c r="A4560" s="155" t="s">
        <v>638</v>
      </c>
      <c r="B4560" s="155" t="s">
        <v>639</v>
      </c>
      <c r="C4560" s="155" t="s">
        <v>6810</v>
      </c>
      <c r="D4560" s="155">
        <v>1000</v>
      </c>
      <c r="E4560" s="155">
        <v>1000</v>
      </c>
      <c r="F4560" s="166">
        <v>41962</v>
      </c>
      <c r="G4560" s="166">
        <v>41964</v>
      </c>
      <c r="H4560" s="157">
        <v>1</v>
      </c>
    </row>
    <row r="4561" spans="1:8" ht="15" customHeight="1" x14ac:dyDescent="0.25">
      <c r="A4561" s="155" t="s">
        <v>4412</v>
      </c>
      <c r="B4561" s="155" t="s">
        <v>4413</v>
      </c>
      <c r="C4561" s="155" t="s">
        <v>6811</v>
      </c>
      <c r="D4561" s="155">
        <v>50</v>
      </c>
      <c r="E4561" s="155">
        <v>50</v>
      </c>
      <c r="F4561" s="166">
        <v>41962</v>
      </c>
      <c r="G4561" s="166">
        <v>41985</v>
      </c>
      <c r="H4561" s="157">
        <v>1</v>
      </c>
    </row>
    <row r="4562" spans="1:8" ht="15" customHeight="1" x14ac:dyDescent="0.25">
      <c r="A4562" s="155" t="s">
        <v>71</v>
      </c>
      <c r="B4562" s="155" t="s">
        <v>167</v>
      </c>
      <c r="C4562" s="155" t="s">
        <v>6812</v>
      </c>
      <c r="D4562" s="155">
        <v>5</v>
      </c>
      <c r="E4562" s="155">
        <v>5</v>
      </c>
      <c r="F4562" s="166">
        <v>41962</v>
      </c>
      <c r="G4562" s="166">
        <v>41967</v>
      </c>
      <c r="H4562" s="157">
        <v>1</v>
      </c>
    </row>
    <row r="4563" spans="1:8" ht="15" customHeight="1" x14ac:dyDescent="0.25">
      <c r="A4563" s="155" t="s">
        <v>5827</v>
      </c>
      <c r="B4563" s="155" t="s">
        <v>1696</v>
      </c>
      <c r="C4563" s="155" t="s">
        <v>6813</v>
      </c>
      <c r="D4563" s="155">
        <v>15</v>
      </c>
      <c r="E4563" s="155">
        <v>15</v>
      </c>
      <c r="F4563" s="166">
        <v>41962</v>
      </c>
      <c r="G4563" s="166">
        <v>41963</v>
      </c>
      <c r="H4563" s="157">
        <v>1</v>
      </c>
    </row>
    <row r="4564" spans="1:8" ht="15" customHeight="1" x14ac:dyDescent="0.25">
      <c r="A4564" s="155" t="s">
        <v>1438</v>
      </c>
      <c r="B4564" s="155" t="s">
        <v>6814</v>
      </c>
      <c r="C4564" s="155" t="s">
        <v>6815</v>
      </c>
      <c r="D4564" s="155">
        <v>20</v>
      </c>
      <c r="E4564" s="155">
        <v>20</v>
      </c>
      <c r="F4564" s="166">
        <v>41963</v>
      </c>
      <c r="G4564" s="166">
        <v>41970</v>
      </c>
      <c r="H4564" s="157">
        <v>1</v>
      </c>
    </row>
    <row r="4565" spans="1:8" ht="15" customHeight="1" x14ac:dyDescent="0.25">
      <c r="A4565" s="155" t="s">
        <v>520</v>
      </c>
      <c r="B4565" s="155" t="s">
        <v>1267</v>
      </c>
      <c r="C4565" s="155" t="s">
        <v>6816</v>
      </c>
      <c r="D4565" s="155">
        <v>500</v>
      </c>
      <c r="E4565" s="155">
        <v>500</v>
      </c>
      <c r="F4565" s="166">
        <v>41963</v>
      </c>
      <c r="G4565" s="166" t="s">
        <v>829</v>
      </c>
      <c r="H4565" s="157">
        <v>1</v>
      </c>
    </row>
    <row r="4566" spans="1:8" ht="15" customHeight="1" x14ac:dyDescent="0.25">
      <c r="A4566" s="155" t="s">
        <v>78</v>
      </c>
      <c r="B4566" s="155" t="s">
        <v>6820</v>
      </c>
      <c r="C4566" s="155" t="s">
        <v>6821</v>
      </c>
      <c r="D4566" s="155">
        <v>2</v>
      </c>
      <c r="E4566" s="155">
        <v>2</v>
      </c>
      <c r="F4566" s="166">
        <v>41967</v>
      </c>
      <c r="G4566" s="166">
        <v>41969</v>
      </c>
      <c r="H4566" s="157">
        <v>1</v>
      </c>
    </row>
    <row r="4567" spans="1:8" ht="15" customHeight="1" x14ac:dyDescent="0.25">
      <c r="A4567" s="155" t="s">
        <v>78</v>
      </c>
      <c r="B4567" s="155" t="s">
        <v>1074</v>
      </c>
      <c r="C4567" s="155" t="s">
        <v>6822</v>
      </c>
      <c r="D4567" s="155">
        <v>10</v>
      </c>
      <c r="E4567" s="155">
        <v>10</v>
      </c>
      <c r="F4567" s="166">
        <v>41967</v>
      </c>
      <c r="G4567" s="166">
        <v>41969</v>
      </c>
      <c r="H4567" s="157">
        <v>1</v>
      </c>
    </row>
    <row r="4568" spans="1:8" ht="15" customHeight="1" x14ac:dyDescent="0.25">
      <c r="A4568" s="155" t="s">
        <v>520</v>
      </c>
      <c r="B4568" s="155" t="s">
        <v>966</v>
      </c>
      <c r="C4568" s="155" t="s">
        <v>6823</v>
      </c>
      <c r="D4568" s="155">
        <v>250</v>
      </c>
      <c r="E4568" s="155">
        <v>250</v>
      </c>
      <c r="F4568" s="166">
        <v>41967</v>
      </c>
      <c r="G4568" s="166">
        <v>41974</v>
      </c>
      <c r="H4568" s="157">
        <v>1</v>
      </c>
    </row>
    <row r="4569" spans="1:8" ht="15" customHeight="1" x14ac:dyDescent="0.25">
      <c r="A4569" s="155" t="s">
        <v>520</v>
      </c>
      <c r="B4569" s="155" t="s">
        <v>1931</v>
      </c>
      <c r="C4569" s="155" t="s">
        <v>6824</v>
      </c>
      <c r="D4569" s="155">
        <v>350</v>
      </c>
      <c r="E4569" s="155">
        <v>350</v>
      </c>
      <c r="F4569" s="166">
        <v>41967</v>
      </c>
      <c r="G4569" s="166">
        <v>41974</v>
      </c>
      <c r="H4569" s="157">
        <v>1</v>
      </c>
    </row>
    <row r="4570" spans="1:8" ht="15" customHeight="1" x14ac:dyDescent="0.25">
      <c r="A4570" s="155" t="s">
        <v>115</v>
      </c>
      <c r="B4570" s="155" t="s">
        <v>116</v>
      </c>
      <c r="C4570" s="155" t="s">
        <v>6825</v>
      </c>
      <c r="D4570" s="155">
        <v>10</v>
      </c>
      <c r="E4570" s="155">
        <v>10</v>
      </c>
      <c r="F4570" s="166">
        <v>41967</v>
      </c>
      <c r="G4570" s="166">
        <v>41978</v>
      </c>
      <c r="H4570" s="157">
        <v>1</v>
      </c>
    </row>
    <row r="4571" spans="1:8" ht="15" customHeight="1" x14ac:dyDescent="0.25">
      <c r="A4571" s="155" t="s">
        <v>1757</v>
      </c>
      <c r="B4571" s="155" t="s">
        <v>4692</v>
      </c>
      <c r="C4571" s="155" t="s">
        <v>6826</v>
      </c>
      <c r="D4571" s="155">
        <v>24</v>
      </c>
      <c r="E4571" s="155">
        <v>24</v>
      </c>
      <c r="F4571" s="166">
        <v>41967</v>
      </c>
      <c r="G4571" s="166" t="s">
        <v>829</v>
      </c>
      <c r="H4571" s="157">
        <v>1</v>
      </c>
    </row>
    <row r="4572" spans="1:8" ht="15" customHeight="1" x14ac:dyDescent="0.25">
      <c r="A4572" s="155" t="s">
        <v>1492</v>
      </c>
      <c r="B4572" s="155" t="s">
        <v>2726</v>
      </c>
      <c r="C4572" s="155" t="s">
        <v>6827</v>
      </c>
      <c r="D4572" s="155">
        <v>250</v>
      </c>
      <c r="E4572" s="155">
        <v>250</v>
      </c>
      <c r="F4572" s="166">
        <v>41967</v>
      </c>
      <c r="G4572" s="166">
        <v>41974</v>
      </c>
      <c r="H4572" s="157">
        <v>1</v>
      </c>
    </row>
    <row r="4573" spans="1:8" ht="15" customHeight="1" x14ac:dyDescent="0.25">
      <c r="A4573" s="155" t="s">
        <v>3481</v>
      </c>
      <c r="B4573" s="155" t="s">
        <v>693</v>
      </c>
      <c r="C4573" s="155" t="s">
        <v>6708</v>
      </c>
      <c r="D4573" s="155">
        <v>12</v>
      </c>
      <c r="E4573" s="155">
        <v>12</v>
      </c>
      <c r="F4573" s="166">
        <v>41967</v>
      </c>
      <c r="G4573" s="166">
        <v>41969</v>
      </c>
      <c r="H4573" s="157">
        <v>1</v>
      </c>
    </row>
    <row r="4574" spans="1:8" ht="15" customHeight="1" x14ac:dyDescent="0.25">
      <c r="A4574" s="155" t="s">
        <v>299</v>
      </c>
      <c r="B4574" s="155" t="s">
        <v>507</v>
      </c>
      <c r="C4574" s="155" t="s">
        <v>6828</v>
      </c>
      <c r="D4574" s="155">
        <v>50</v>
      </c>
      <c r="E4574" s="155">
        <v>50</v>
      </c>
      <c r="F4574" s="166">
        <v>41967</v>
      </c>
      <c r="G4574" s="166">
        <v>41969</v>
      </c>
      <c r="H4574" s="157">
        <v>1</v>
      </c>
    </row>
    <row r="4575" spans="1:8" ht="15" customHeight="1" x14ac:dyDescent="0.25">
      <c r="A4575" s="155" t="s">
        <v>4395</v>
      </c>
      <c r="B4575" s="155" t="s">
        <v>4396</v>
      </c>
      <c r="C4575" s="155" t="s">
        <v>6829</v>
      </c>
      <c r="D4575" s="155">
        <v>100</v>
      </c>
      <c r="E4575" s="155">
        <v>100</v>
      </c>
      <c r="F4575" s="166">
        <v>41967</v>
      </c>
      <c r="G4575" s="166">
        <v>41974</v>
      </c>
      <c r="H4575" s="157">
        <v>1</v>
      </c>
    </row>
    <row r="4576" spans="1:8" ht="15" customHeight="1" x14ac:dyDescent="0.25">
      <c r="A4576" s="155" t="s">
        <v>71</v>
      </c>
      <c r="B4576" s="155" t="s">
        <v>583</v>
      </c>
      <c r="C4576" s="155" t="s">
        <v>6830</v>
      </c>
      <c r="D4576" s="155">
        <v>5</v>
      </c>
      <c r="E4576" s="155">
        <v>5</v>
      </c>
      <c r="F4576" s="166">
        <v>41967</v>
      </c>
      <c r="G4576" s="166">
        <v>41968</v>
      </c>
      <c r="H4576" s="157">
        <v>1</v>
      </c>
    </row>
    <row r="4577" spans="1:8" ht="15" customHeight="1" x14ac:dyDescent="0.25">
      <c r="A4577" s="155" t="s">
        <v>1554</v>
      </c>
      <c r="B4577" s="155" t="s">
        <v>1204</v>
      </c>
      <c r="C4577" s="155" t="s">
        <v>6750</v>
      </c>
      <c r="D4577" s="155">
        <v>125</v>
      </c>
      <c r="E4577" s="155">
        <v>125</v>
      </c>
      <c r="F4577" s="166">
        <v>41968</v>
      </c>
      <c r="G4577" s="166">
        <v>41971</v>
      </c>
      <c r="H4577" s="157">
        <v>1</v>
      </c>
    </row>
    <row r="4578" spans="1:8" ht="15" customHeight="1" x14ac:dyDescent="0.25">
      <c r="A4578" s="155" t="s">
        <v>1554</v>
      </c>
      <c r="B4578" s="155" t="s">
        <v>1204</v>
      </c>
      <c r="C4578" s="155" t="s">
        <v>6831</v>
      </c>
      <c r="D4578" s="155">
        <v>125</v>
      </c>
      <c r="E4578" s="155">
        <v>125</v>
      </c>
      <c r="F4578" s="166">
        <v>41968</v>
      </c>
      <c r="G4578" s="166">
        <v>41974</v>
      </c>
      <c r="H4578" s="157">
        <v>1</v>
      </c>
    </row>
    <row r="4579" spans="1:8" ht="15" customHeight="1" x14ac:dyDescent="0.25">
      <c r="A4579" s="155" t="s">
        <v>1554</v>
      </c>
      <c r="B4579" s="155" t="s">
        <v>1181</v>
      </c>
      <c r="C4579" s="155" t="s">
        <v>316</v>
      </c>
      <c r="D4579" s="155">
        <v>125</v>
      </c>
      <c r="E4579" s="155">
        <v>125</v>
      </c>
      <c r="F4579" s="166">
        <v>41968</v>
      </c>
      <c r="G4579" s="166">
        <v>41974</v>
      </c>
      <c r="H4579" s="157">
        <v>1</v>
      </c>
    </row>
    <row r="4580" spans="1:8" ht="15" customHeight="1" x14ac:dyDescent="0.25">
      <c r="A4580" s="155" t="s">
        <v>559</v>
      </c>
      <c r="B4580" s="155" t="s">
        <v>1849</v>
      </c>
      <c r="C4580" s="155" t="s">
        <v>5495</v>
      </c>
      <c r="D4580" s="155">
        <v>500</v>
      </c>
      <c r="E4580" s="155">
        <v>500</v>
      </c>
      <c r="F4580" s="166">
        <v>41968</v>
      </c>
      <c r="G4580" s="166">
        <v>41971</v>
      </c>
      <c r="H4580" s="157">
        <v>1</v>
      </c>
    </row>
    <row r="4581" spans="1:8" ht="15" customHeight="1" x14ac:dyDescent="0.25">
      <c r="A4581" s="155" t="s">
        <v>559</v>
      </c>
      <c r="B4581" s="155" t="s">
        <v>1560</v>
      </c>
      <c r="C4581" s="155" t="s">
        <v>6779</v>
      </c>
      <c r="D4581" s="155">
        <v>500</v>
      </c>
      <c r="E4581" s="155">
        <v>500</v>
      </c>
      <c r="F4581" s="166">
        <v>41968</v>
      </c>
      <c r="G4581" s="166">
        <v>41971</v>
      </c>
      <c r="H4581" s="157">
        <v>1</v>
      </c>
    </row>
    <row r="4582" spans="1:8" ht="15" customHeight="1" x14ac:dyDescent="0.25">
      <c r="A4582" s="155" t="s">
        <v>71</v>
      </c>
      <c r="B4582" s="155" t="s">
        <v>1530</v>
      </c>
      <c r="C4582" s="155" t="s">
        <v>6832</v>
      </c>
      <c r="D4582" s="155">
        <v>5</v>
      </c>
      <c r="E4582" s="155">
        <v>5</v>
      </c>
      <c r="F4582" s="166">
        <v>41968</v>
      </c>
      <c r="G4582" s="166">
        <v>41978</v>
      </c>
      <c r="H4582" s="157">
        <v>1</v>
      </c>
    </row>
    <row r="4583" spans="1:8" ht="15" customHeight="1" x14ac:dyDescent="0.25">
      <c r="A4583" s="155" t="s">
        <v>911</v>
      </c>
      <c r="B4583" s="155" t="s">
        <v>912</v>
      </c>
      <c r="C4583" s="155" t="s">
        <v>6833</v>
      </c>
      <c r="D4583" s="155">
        <v>500</v>
      </c>
      <c r="E4583" s="155">
        <v>500</v>
      </c>
      <c r="F4583" s="166">
        <v>41968</v>
      </c>
      <c r="G4583" s="166">
        <v>41672</v>
      </c>
      <c r="H4583" s="157">
        <v>1</v>
      </c>
    </row>
    <row r="4584" spans="1:8" ht="15" customHeight="1" x14ac:dyDescent="0.25">
      <c r="A4584" s="155" t="s">
        <v>559</v>
      </c>
      <c r="B4584" s="155" t="s">
        <v>560</v>
      </c>
      <c r="C4584" s="155" t="s">
        <v>6834</v>
      </c>
      <c r="D4584" s="155">
        <v>15000</v>
      </c>
      <c r="E4584" s="155">
        <v>15030</v>
      </c>
      <c r="F4584" s="166">
        <v>41969</v>
      </c>
      <c r="G4584" s="166">
        <v>41974</v>
      </c>
      <c r="H4584" s="157">
        <v>1</v>
      </c>
    </row>
    <row r="4585" spans="1:8" ht="15" customHeight="1" x14ac:dyDescent="0.25">
      <c r="A4585" s="155" t="s">
        <v>6835</v>
      </c>
      <c r="B4585" s="155" t="s">
        <v>1241</v>
      </c>
      <c r="C4585" s="155" t="s">
        <v>6836</v>
      </c>
      <c r="D4585" s="155">
        <v>100</v>
      </c>
      <c r="E4585" s="155">
        <v>100</v>
      </c>
      <c r="F4585" s="166">
        <v>41969</v>
      </c>
      <c r="G4585" s="166">
        <v>41977</v>
      </c>
      <c r="H4585" s="157">
        <v>1</v>
      </c>
    </row>
    <row r="4586" spans="1:8" ht="15" customHeight="1" x14ac:dyDescent="0.25">
      <c r="A4586" s="155" t="s">
        <v>6837</v>
      </c>
      <c r="B4586" s="155" t="s">
        <v>746</v>
      </c>
      <c r="C4586" s="155" t="s">
        <v>6838</v>
      </c>
      <c r="D4586" s="155">
        <v>50</v>
      </c>
      <c r="E4586" s="155">
        <v>50</v>
      </c>
      <c r="F4586" s="166">
        <v>41969</v>
      </c>
      <c r="G4586" s="166">
        <v>41978</v>
      </c>
      <c r="H4586" s="157">
        <v>1</v>
      </c>
    </row>
    <row r="4587" spans="1:8" ht="15" customHeight="1" x14ac:dyDescent="0.25">
      <c r="A4587" s="155" t="s">
        <v>71</v>
      </c>
      <c r="B4587" s="155" t="s">
        <v>102</v>
      </c>
      <c r="C4587" s="155" t="s">
        <v>6839</v>
      </c>
      <c r="D4587" s="155">
        <v>10</v>
      </c>
      <c r="E4587" s="155">
        <v>10</v>
      </c>
      <c r="F4587" s="166">
        <v>41969</v>
      </c>
      <c r="G4587" s="166">
        <v>41976</v>
      </c>
      <c r="H4587" s="157">
        <v>1</v>
      </c>
    </row>
    <row r="4588" spans="1:8" ht="15" customHeight="1" x14ac:dyDescent="0.25">
      <c r="A4588" s="155" t="s">
        <v>158</v>
      </c>
      <c r="B4588" s="155" t="s">
        <v>6840</v>
      </c>
      <c r="C4588" s="155" t="s">
        <v>6841</v>
      </c>
      <c r="D4588" s="155">
        <v>5</v>
      </c>
      <c r="E4588" s="155">
        <v>5</v>
      </c>
      <c r="F4588" s="166">
        <v>41969</v>
      </c>
      <c r="G4588" s="166">
        <v>41976</v>
      </c>
      <c r="H4588" s="157">
        <v>1</v>
      </c>
    </row>
    <row r="4589" spans="1:8" ht="15" customHeight="1" x14ac:dyDescent="0.25">
      <c r="A4589" s="155" t="s">
        <v>5827</v>
      </c>
      <c r="B4589" s="155" t="s">
        <v>272</v>
      </c>
      <c r="C4589" s="155" t="s">
        <v>6842</v>
      </c>
      <c r="D4589" s="155">
        <v>15</v>
      </c>
      <c r="E4589" s="155">
        <v>15</v>
      </c>
      <c r="F4589" s="166">
        <v>41969</v>
      </c>
      <c r="G4589" s="166">
        <v>41977</v>
      </c>
      <c r="H4589" s="157">
        <v>1</v>
      </c>
    </row>
    <row r="4590" spans="1:8" ht="15" customHeight="1" x14ac:dyDescent="0.25">
      <c r="A4590" s="155" t="s">
        <v>327</v>
      </c>
      <c r="B4590" s="155" t="s">
        <v>987</v>
      </c>
      <c r="C4590" s="155" t="s">
        <v>6843</v>
      </c>
      <c r="D4590" s="155">
        <v>400</v>
      </c>
      <c r="E4590" s="155">
        <v>400</v>
      </c>
      <c r="F4590" s="166">
        <v>41969</v>
      </c>
      <c r="G4590" s="166">
        <v>41974</v>
      </c>
      <c r="H4590" s="157">
        <v>1</v>
      </c>
    </row>
    <row r="4591" spans="1:8" ht="15" customHeight="1" x14ac:dyDescent="0.25">
      <c r="A4591" s="155" t="s">
        <v>2714</v>
      </c>
      <c r="B4591" s="155" t="s">
        <v>6844</v>
      </c>
      <c r="C4591" s="155" t="s">
        <v>6845</v>
      </c>
      <c r="D4591" s="155">
        <v>250</v>
      </c>
      <c r="E4591" s="155">
        <v>250</v>
      </c>
      <c r="F4591" s="166">
        <v>41969</v>
      </c>
      <c r="G4591" s="166">
        <v>41974</v>
      </c>
      <c r="H4591" s="157">
        <v>1</v>
      </c>
    </row>
    <row r="4592" spans="1:8" ht="15" customHeight="1" x14ac:dyDescent="0.25">
      <c r="A4592" s="155" t="s">
        <v>1536</v>
      </c>
      <c r="B4592" s="155" t="s">
        <v>34</v>
      </c>
      <c r="C4592" s="155" t="s">
        <v>6846</v>
      </c>
      <c r="D4592" s="155">
        <v>25</v>
      </c>
      <c r="E4592" s="155">
        <v>25</v>
      </c>
      <c r="F4592" s="166">
        <v>41969</v>
      </c>
      <c r="G4592" s="166">
        <v>41974</v>
      </c>
      <c r="H4592" s="157">
        <v>1</v>
      </c>
    </row>
    <row r="4593" spans="1:9" ht="15" customHeight="1" x14ac:dyDescent="0.25">
      <c r="A4593" s="155" t="s">
        <v>261</v>
      </c>
      <c r="B4593" s="155" t="s">
        <v>6847</v>
      </c>
      <c r="C4593" s="155" t="s">
        <v>6848</v>
      </c>
      <c r="D4593" s="155">
        <v>25</v>
      </c>
      <c r="E4593" s="155">
        <v>25</v>
      </c>
      <c r="F4593" s="166">
        <v>41969</v>
      </c>
      <c r="G4593" s="166">
        <v>41978</v>
      </c>
      <c r="H4593" s="157">
        <v>1</v>
      </c>
    </row>
    <row r="4594" spans="1:9" ht="15" customHeight="1" x14ac:dyDescent="0.25">
      <c r="A4594" s="155" t="s">
        <v>731</v>
      </c>
      <c r="B4594" s="155" t="s">
        <v>295</v>
      </c>
      <c r="C4594" s="155" t="s">
        <v>6849</v>
      </c>
      <c r="D4594" s="155">
        <v>25</v>
      </c>
      <c r="E4594" s="155">
        <v>25</v>
      </c>
      <c r="F4594" s="166">
        <v>41969</v>
      </c>
      <c r="G4594" s="166">
        <v>41981</v>
      </c>
      <c r="H4594" s="157">
        <v>1</v>
      </c>
    </row>
    <row r="4595" spans="1:9" ht="15" customHeight="1" x14ac:dyDescent="0.25">
      <c r="A4595" s="155" t="s">
        <v>6965</v>
      </c>
      <c r="B4595" s="155" t="s">
        <v>5884</v>
      </c>
      <c r="C4595" s="155" t="s">
        <v>6850</v>
      </c>
      <c r="D4595" s="155">
        <v>25</v>
      </c>
      <c r="E4595" s="155">
        <v>25</v>
      </c>
      <c r="F4595" s="166">
        <v>41969</v>
      </c>
      <c r="G4595" s="166">
        <v>41974</v>
      </c>
      <c r="H4595" s="157">
        <v>1</v>
      </c>
      <c r="I4595" s="192" t="s">
        <v>1847</v>
      </c>
    </row>
    <row r="4596" spans="1:9" ht="15" customHeight="1" x14ac:dyDescent="0.25">
      <c r="A4596" s="155" t="s">
        <v>261</v>
      </c>
      <c r="B4596" s="155" t="s">
        <v>6851</v>
      </c>
      <c r="C4596" s="155" t="s">
        <v>6852</v>
      </c>
      <c r="D4596" s="155">
        <v>14</v>
      </c>
      <c r="E4596" s="155">
        <v>14</v>
      </c>
      <c r="F4596" s="166">
        <v>41969</v>
      </c>
      <c r="G4596" s="166">
        <v>41963</v>
      </c>
      <c r="H4596" s="157">
        <v>1</v>
      </c>
      <c r="I4596" s="192" t="s">
        <v>6853</v>
      </c>
    </row>
    <row r="4597" spans="1:9" ht="15" customHeight="1" x14ac:dyDescent="0.25">
      <c r="A4597" s="155" t="s">
        <v>520</v>
      </c>
      <c r="B4597" s="155" t="s">
        <v>609</v>
      </c>
      <c r="C4597" s="155" t="s">
        <v>6854</v>
      </c>
      <c r="D4597" s="155">
        <v>800</v>
      </c>
      <c r="E4597" s="155">
        <v>800</v>
      </c>
      <c r="F4597" s="166">
        <v>41974</v>
      </c>
      <c r="G4597" s="166">
        <v>41978</v>
      </c>
      <c r="H4597" s="157">
        <v>1</v>
      </c>
    </row>
    <row r="4598" spans="1:9" ht="15" customHeight="1" x14ac:dyDescent="0.25">
      <c r="A4598" s="155" t="s">
        <v>71</v>
      </c>
      <c r="B4598" s="155" t="s">
        <v>167</v>
      </c>
      <c r="C4598" s="155" t="s">
        <v>6855</v>
      </c>
      <c r="D4598" s="155">
        <v>6</v>
      </c>
      <c r="E4598" s="155">
        <v>6</v>
      </c>
      <c r="F4598" s="166">
        <v>41974</v>
      </c>
      <c r="G4598" s="166">
        <v>41983</v>
      </c>
      <c r="H4598" s="157">
        <v>1</v>
      </c>
    </row>
    <row r="4599" spans="1:9" ht="15" customHeight="1" x14ac:dyDescent="0.25">
      <c r="A4599" s="155" t="s">
        <v>384</v>
      </c>
      <c r="B4599" s="155" t="s">
        <v>2696</v>
      </c>
      <c r="C4599" s="155" t="s">
        <v>6856</v>
      </c>
      <c r="D4599" s="155">
        <v>110</v>
      </c>
      <c r="E4599" s="155">
        <v>110</v>
      </c>
      <c r="F4599" s="166">
        <v>41974</v>
      </c>
      <c r="G4599" s="166">
        <v>41977</v>
      </c>
      <c r="H4599" s="157">
        <v>1</v>
      </c>
    </row>
    <row r="4600" spans="1:9" ht="15" customHeight="1" x14ac:dyDescent="0.25">
      <c r="A4600" s="155" t="s">
        <v>4968</v>
      </c>
      <c r="B4600" s="155" t="s">
        <v>4969</v>
      </c>
      <c r="C4600" s="155" t="s">
        <v>6857</v>
      </c>
      <c r="D4600" s="155">
        <v>200</v>
      </c>
      <c r="E4600" s="155">
        <v>200</v>
      </c>
      <c r="F4600" s="166">
        <v>41974</v>
      </c>
      <c r="G4600" s="166">
        <v>41978</v>
      </c>
      <c r="H4600" s="157">
        <v>1</v>
      </c>
      <c r="I4600" s="192" t="s">
        <v>6858</v>
      </c>
    </row>
    <row r="4601" spans="1:9" ht="15" customHeight="1" x14ac:dyDescent="0.25">
      <c r="A4601" s="155" t="s">
        <v>6860</v>
      </c>
      <c r="B4601" s="155" t="s">
        <v>6861</v>
      </c>
      <c r="C4601" s="155" t="s">
        <v>6862</v>
      </c>
      <c r="D4601" s="155">
        <v>10</v>
      </c>
      <c r="E4601" s="155">
        <v>10</v>
      </c>
      <c r="F4601" s="166">
        <v>41975</v>
      </c>
      <c r="G4601" s="166">
        <v>41978</v>
      </c>
      <c r="H4601" s="157">
        <v>1</v>
      </c>
    </row>
    <row r="4602" spans="1:9" ht="15" customHeight="1" x14ac:dyDescent="0.25">
      <c r="A4602" s="155" t="s">
        <v>71</v>
      </c>
      <c r="B4602" s="155" t="s">
        <v>272</v>
      </c>
      <c r="C4602" s="155" t="s">
        <v>6863</v>
      </c>
      <c r="D4602" s="155">
        <v>1</v>
      </c>
      <c r="E4602" s="155">
        <v>1</v>
      </c>
      <c r="F4602" s="166">
        <v>41975</v>
      </c>
      <c r="G4602" s="166">
        <v>41988</v>
      </c>
      <c r="H4602" s="157">
        <v>1</v>
      </c>
    </row>
    <row r="4603" spans="1:9" ht="15" customHeight="1" x14ac:dyDescent="0.25">
      <c r="A4603" s="155" t="s">
        <v>4562</v>
      </c>
      <c r="B4603" s="155" t="s">
        <v>1696</v>
      </c>
      <c r="C4603" s="155" t="s">
        <v>6864</v>
      </c>
      <c r="D4603" s="155">
        <v>4</v>
      </c>
      <c r="E4603" s="155">
        <v>4</v>
      </c>
      <c r="F4603" s="166">
        <v>41975</v>
      </c>
      <c r="G4603" s="166">
        <v>41983</v>
      </c>
      <c r="H4603" s="157">
        <v>1</v>
      </c>
    </row>
    <row r="4604" spans="1:9" ht="15" customHeight="1" x14ac:dyDescent="0.25">
      <c r="A4604" s="155" t="s">
        <v>509</v>
      </c>
      <c r="B4604" s="155" t="s">
        <v>272</v>
      </c>
      <c r="C4604" s="155" t="s">
        <v>6865</v>
      </c>
      <c r="D4604" s="155">
        <v>9</v>
      </c>
      <c r="E4604" s="155">
        <v>9</v>
      </c>
      <c r="F4604" s="166">
        <v>41975</v>
      </c>
      <c r="G4604" s="166">
        <v>41984</v>
      </c>
      <c r="H4604" s="157">
        <v>1</v>
      </c>
    </row>
    <row r="4605" spans="1:9" ht="30" customHeight="1" x14ac:dyDescent="0.25">
      <c r="A4605" s="155" t="s">
        <v>3473</v>
      </c>
      <c r="B4605" s="155" t="s">
        <v>272</v>
      </c>
      <c r="C4605" s="155" t="s">
        <v>6866</v>
      </c>
      <c r="D4605" s="155">
        <v>25</v>
      </c>
      <c r="E4605" s="155">
        <v>25</v>
      </c>
      <c r="F4605" s="166">
        <v>41975</v>
      </c>
      <c r="G4605" s="166">
        <v>41982</v>
      </c>
      <c r="H4605" s="157">
        <v>1</v>
      </c>
    </row>
    <row r="4606" spans="1:9" ht="15" customHeight="1" x14ac:dyDescent="0.25">
      <c r="A4606" s="155" t="s">
        <v>333</v>
      </c>
      <c r="B4606" s="155" t="s">
        <v>6867</v>
      </c>
      <c r="C4606" s="155" t="s">
        <v>6868</v>
      </c>
      <c r="D4606" s="155">
        <v>100</v>
      </c>
      <c r="E4606" s="155">
        <v>100</v>
      </c>
      <c r="F4606" s="166">
        <v>41976</v>
      </c>
      <c r="G4606" s="166">
        <v>41982</v>
      </c>
      <c r="H4606" s="157">
        <v>1</v>
      </c>
    </row>
    <row r="4607" spans="1:9" ht="15" customHeight="1" x14ac:dyDescent="0.25">
      <c r="A4607" s="155" t="s">
        <v>6869</v>
      </c>
      <c r="B4607" s="155" t="s">
        <v>6870</v>
      </c>
      <c r="C4607" s="155" t="s">
        <v>6871</v>
      </c>
      <c r="D4607" s="155">
        <v>10</v>
      </c>
      <c r="E4607" s="155">
        <v>10</v>
      </c>
      <c r="F4607" s="166">
        <v>41976</v>
      </c>
      <c r="G4607" s="166">
        <v>41984</v>
      </c>
      <c r="H4607" s="157">
        <v>1</v>
      </c>
    </row>
    <row r="4608" spans="1:9" ht="15" customHeight="1" x14ac:dyDescent="0.25">
      <c r="A4608" s="155" t="s">
        <v>5721</v>
      </c>
      <c r="B4608" s="155" t="s">
        <v>6614</v>
      </c>
      <c r="C4608" s="155" t="s">
        <v>6872</v>
      </c>
      <c r="D4608" s="155">
        <v>1</v>
      </c>
      <c r="E4608" s="155">
        <v>1</v>
      </c>
      <c r="F4608" s="166">
        <v>41976</v>
      </c>
      <c r="G4608" s="166">
        <v>41982</v>
      </c>
      <c r="H4608" s="157">
        <v>1</v>
      </c>
    </row>
    <row r="4609" spans="1:8" ht="15" customHeight="1" x14ac:dyDescent="0.25">
      <c r="A4609" s="155" t="s">
        <v>911</v>
      </c>
      <c r="B4609" s="155" t="s">
        <v>1176</v>
      </c>
      <c r="C4609" s="155" t="s">
        <v>6873</v>
      </c>
      <c r="D4609" s="155">
        <v>500</v>
      </c>
      <c r="E4609" s="155">
        <v>500</v>
      </c>
      <c r="F4609" s="166">
        <v>41976</v>
      </c>
      <c r="G4609" s="166">
        <v>41978</v>
      </c>
      <c r="H4609" s="157">
        <v>1</v>
      </c>
    </row>
    <row r="4610" spans="1:8" ht="15" customHeight="1" x14ac:dyDescent="0.25">
      <c r="A4610" s="155" t="s">
        <v>261</v>
      </c>
      <c r="B4610" s="155" t="s">
        <v>5204</v>
      </c>
      <c r="C4610" s="155" t="s">
        <v>6874</v>
      </c>
      <c r="D4610" s="155">
        <v>20</v>
      </c>
      <c r="E4610" s="155">
        <v>20</v>
      </c>
      <c r="F4610" s="166">
        <v>41976</v>
      </c>
      <c r="G4610" s="166">
        <v>41985</v>
      </c>
      <c r="H4610" s="157">
        <v>1</v>
      </c>
    </row>
    <row r="4611" spans="1:8" ht="15" customHeight="1" x14ac:dyDescent="0.25">
      <c r="A4611" s="155" t="s">
        <v>261</v>
      </c>
      <c r="B4611" s="155" t="s">
        <v>5204</v>
      </c>
      <c r="C4611" s="155" t="s">
        <v>6875</v>
      </c>
      <c r="D4611" s="155">
        <v>20</v>
      </c>
      <c r="E4611" s="155">
        <v>20</v>
      </c>
      <c r="F4611" s="166">
        <v>41976</v>
      </c>
      <c r="G4611" s="166">
        <v>41985</v>
      </c>
      <c r="H4611" s="157">
        <v>1</v>
      </c>
    </row>
    <row r="4612" spans="1:8" ht="15" customHeight="1" x14ac:dyDescent="0.25">
      <c r="A4612" s="155" t="s">
        <v>65</v>
      </c>
      <c r="B4612" s="155" t="s">
        <v>547</v>
      </c>
      <c r="C4612" s="155" t="s">
        <v>6876</v>
      </c>
      <c r="D4612" s="155">
        <v>200</v>
      </c>
      <c r="E4612" s="155">
        <v>200</v>
      </c>
      <c r="F4612" s="166">
        <v>41976</v>
      </c>
      <c r="G4612" s="166">
        <v>41981</v>
      </c>
      <c r="H4612" s="157">
        <v>1</v>
      </c>
    </row>
    <row r="4613" spans="1:8" ht="15" customHeight="1" x14ac:dyDescent="0.25">
      <c r="A4613" s="155" t="s">
        <v>1474</v>
      </c>
      <c r="B4613" s="155" t="s">
        <v>6175</v>
      </c>
      <c r="C4613" s="155" t="s">
        <v>6882</v>
      </c>
      <c r="D4613" s="155">
        <v>7</v>
      </c>
      <c r="E4613" s="155">
        <v>7</v>
      </c>
      <c r="F4613" s="166">
        <v>41977</v>
      </c>
      <c r="G4613" s="166">
        <v>41983</v>
      </c>
      <c r="H4613" s="157">
        <v>1</v>
      </c>
    </row>
    <row r="4614" spans="1:8" ht="15" customHeight="1" x14ac:dyDescent="0.25">
      <c r="A4614" s="155" t="s">
        <v>5652</v>
      </c>
      <c r="B4614" s="155" t="s">
        <v>5792</v>
      </c>
      <c r="C4614" s="155" t="s">
        <v>6883</v>
      </c>
      <c r="D4614" s="155">
        <v>25</v>
      </c>
      <c r="E4614" s="155">
        <v>25</v>
      </c>
      <c r="F4614" s="166">
        <v>41977</v>
      </c>
      <c r="G4614" s="166">
        <v>41983</v>
      </c>
      <c r="H4614" s="157">
        <v>1</v>
      </c>
    </row>
    <row r="4615" spans="1:8" ht="15" customHeight="1" x14ac:dyDescent="0.25">
      <c r="A4615" s="155" t="s">
        <v>5652</v>
      </c>
      <c r="B4615" s="155" t="s">
        <v>5235</v>
      </c>
      <c r="C4615" s="155" t="s">
        <v>6884</v>
      </c>
      <c r="D4615" s="155">
        <v>25</v>
      </c>
      <c r="E4615" s="155">
        <v>25</v>
      </c>
      <c r="F4615" s="166">
        <v>41977</v>
      </c>
      <c r="G4615" s="166">
        <v>41983</v>
      </c>
      <c r="H4615" s="157">
        <v>1</v>
      </c>
    </row>
    <row r="4616" spans="1:8" ht="15" customHeight="1" x14ac:dyDescent="0.25">
      <c r="A4616" s="155" t="s">
        <v>39</v>
      </c>
      <c r="B4616" s="155" t="s">
        <v>704</v>
      </c>
      <c r="C4616" s="155" t="s">
        <v>6885</v>
      </c>
      <c r="D4616" s="155">
        <v>105</v>
      </c>
      <c r="E4616" s="155">
        <v>105</v>
      </c>
      <c r="F4616" s="166">
        <v>41977</v>
      </c>
      <c r="G4616" s="166">
        <v>41983</v>
      </c>
      <c r="H4616" s="157">
        <v>1</v>
      </c>
    </row>
    <row r="4617" spans="1:8" ht="15" customHeight="1" x14ac:dyDescent="0.25">
      <c r="A4617" s="155" t="s">
        <v>2714</v>
      </c>
      <c r="B4617" s="155" t="s">
        <v>248</v>
      </c>
      <c r="C4617" s="155" t="s">
        <v>6886</v>
      </c>
      <c r="D4617" s="155">
        <v>50</v>
      </c>
      <c r="E4617" s="155">
        <v>50</v>
      </c>
      <c r="F4617" s="166">
        <v>41977</v>
      </c>
      <c r="G4617" s="166">
        <v>41982</v>
      </c>
      <c r="H4617" s="157">
        <v>1</v>
      </c>
    </row>
    <row r="4618" spans="1:8" ht="15" customHeight="1" x14ac:dyDescent="0.25">
      <c r="A4618" s="155" t="s">
        <v>563</v>
      </c>
      <c r="B4618" s="155" t="s">
        <v>2118</v>
      </c>
      <c r="C4618" s="155" t="s">
        <v>6887</v>
      </c>
      <c r="D4618" s="155">
        <v>50</v>
      </c>
      <c r="E4618" s="155">
        <v>50</v>
      </c>
      <c r="F4618" s="166">
        <v>41977</v>
      </c>
      <c r="G4618" s="166">
        <v>41993</v>
      </c>
      <c r="H4618" s="157">
        <v>1</v>
      </c>
    </row>
    <row r="4619" spans="1:8" ht="15" customHeight="1" x14ac:dyDescent="0.25">
      <c r="A4619" s="155" t="s">
        <v>71</v>
      </c>
      <c r="B4619" s="155" t="s">
        <v>154</v>
      </c>
      <c r="C4619" s="155" t="s">
        <v>6888</v>
      </c>
      <c r="D4619" s="155">
        <v>8</v>
      </c>
      <c r="E4619" s="155">
        <v>8</v>
      </c>
      <c r="F4619" s="166">
        <v>41977</v>
      </c>
      <c r="G4619" s="166">
        <v>41988</v>
      </c>
      <c r="H4619" s="157">
        <v>1</v>
      </c>
    </row>
    <row r="4620" spans="1:8" ht="15" customHeight="1" x14ac:dyDescent="0.25">
      <c r="A4620" s="155" t="s">
        <v>71</v>
      </c>
      <c r="B4620" s="155" t="s">
        <v>154</v>
      </c>
      <c r="C4620" s="155" t="s">
        <v>6889</v>
      </c>
      <c r="D4620" s="155">
        <v>7</v>
      </c>
      <c r="E4620" s="155">
        <v>7</v>
      </c>
      <c r="F4620" s="166">
        <v>41978</v>
      </c>
      <c r="G4620" s="166">
        <v>41989</v>
      </c>
      <c r="H4620" s="157">
        <v>1</v>
      </c>
    </row>
    <row r="4621" spans="1:8" ht="15" customHeight="1" x14ac:dyDescent="0.25">
      <c r="A4621" s="155" t="s">
        <v>71</v>
      </c>
      <c r="B4621" s="155" t="s">
        <v>1550</v>
      </c>
      <c r="C4621" s="155" t="s">
        <v>6890</v>
      </c>
      <c r="D4621" s="155">
        <v>5</v>
      </c>
      <c r="E4621" s="155">
        <v>5</v>
      </c>
      <c r="F4621" s="166">
        <v>41978</v>
      </c>
      <c r="G4621" s="166">
        <v>41988</v>
      </c>
      <c r="H4621" s="157">
        <v>1</v>
      </c>
    </row>
    <row r="4622" spans="1:8" ht="15" customHeight="1" x14ac:dyDescent="0.25">
      <c r="A4622" s="155" t="s">
        <v>1419</v>
      </c>
      <c r="B4622" s="155" t="s">
        <v>626</v>
      </c>
      <c r="C4622" s="155" t="s">
        <v>6891</v>
      </c>
      <c r="D4622" s="155">
        <v>2000</v>
      </c>
      <c r="E4622" s="155">
        <v>2000</v>
      </c>
      <c r="F4622" s="166">
        <v>41978</v>
      </c>
      <c r="G4622" s="166">
        <v>41983</v>
      </c>
      <c r="H4622" s="157">
        <v>1</v>
      </c>
    </row>
    <row r="4623" spans="1:8" ht="15" customHeight="1" x14ac:dyDescent="0.25">
      <c r="A4623" s="155" t="s">
        <v>4605</v>
      </c>
      <c r="B4623" s="155" t="s">
        <v>4505</v>
      </c>
      <c r="C4623" s="155" t="s">
        <v>6892</v>
      </c>
      <c r="D4623" s="155">
        <v>25</v>
      </c>
      <c r="E4623" s="155">
        <v>25</v>
      </c>
      <c r="F4623" s="166">
        <v>41978</v>
      </c>
      <c r="G4623" s="166">
        <v>41991</v>
      </c>
      <c r="H4623" s="157">
        <v>1</v>
      </c>
    </row>
    <row r="4624" spans="1:8" ht="15" customHeight="1" x14ac:dyDescent="0.25">
      <c r="A4624" s="155" t="s">
        <v>6237</v>
      </c>
      <c r="B4624" s="155" t="s">
        <v>6893</v>
      </c>
      <c r="C4624" s="155" t="s">
        <v>6894</v>
      </c>
      <c r="D4624" s="155">
        <v>180</v>
      </c>
      <c r="E4624" s="155">
        <v>180</v>
      </c>
      <c r="F4624" s="166">
        <v>41978</v>
      </c>
      <c r="G4624" s="166">
        <v>41985</v>
      </c>
      <c r="H4624" s="157">
        <v>1</v>
      </c>
    </row>
    <row r="4625" spans="1:8" ht="15" customHeight="1" x14ac:dyDescent="0.25">
      <c r="A4625" s="155" t="s">
        <v>78</v>
      </c>
      <c r="B4625" s="155" t="s">
        <v>3691</v>
      </c>
      <c r="C4625" s="155" t="s">
        <v>6895</v>
      </c>
      <c r="D4625" s="155">
        <v>10</v>
      </c>
      <c r="E4625" s="155">
        <v>10</v>
      </c>
      <c r="F4625" s="166">
        <v>41981</v>
      </c>
      <c r="G4625" s="166">
        <v>41982</v>
      </c>
      <c r="H4625" s="157">
        <v>1</v>
      </c>
    </row>
    <row r="4626" spans="1:8" ht="15" customHeight="1" x14ac:dyDescent="0.25">
      <c r="A4626" s="155" t="s">
        <v>520</v>
      </c>
      <c r="B4626" s="155" t="s">
        <v>789</v>
      </c>
      <c r="C4626" s="155" t="s">
        <v>6896</v>
      </c>
      <c r="D4626" s="155">
        <v>250</v>
      </c>
      <c r="E4626" s="155">
        <v>250</v>
      </c>
      <c r="F4626" s="166">
        <v>41981</v>
      </c>
      <c r="G4626" s="166">
        <v>41988</v>
      </c>
      <c r="H4626" s="157">
        <v>1</v>
      </c>
    </row>
    <row r="4627" spans="1:8" ht="15" customHeight="1" x14ac:dyDescent="0.25">
      <c r="A4627" s="155" t="s">
        <v>630</v>
      </c>
      <c r="B4627" s="155" t="s">
        <v>149</v>
      </c>
      <c r="C4627" s="155" t="s">
        <v>6897</v>
      </c>
      <c r="D4627" s="155">
        <v>50</v>
      </c>
      <c r="E4627" s="155">
        <v>50</v>
      </c>
      <c r="F4627" s="166">
        <v>41981</v>
      </c>
      <c r="G4627" s="166">
        <v>41983</v>
      </c>
      <c r="H4627" s="157">
        <v>1</v>
      </c>
    </row>
    <row r="4628" spans="1:8" ht="15" customHeight="1" x14ac:dyDescent="0.25">
      <c r="A4628" s="155" t="s">
        <v>2106</v>
      </c>
      <c r="B4628" s="155" t="s">
        <v>2107</v>
      </c>
      <c r="C4628" s="155" t="s">
        <v>6898</v>
      </c>
      <c r="D4628" s="155">
        <v>30</v>
      </c>
      <c r="E4628" s="155">
        <v>30</v>
      </c>
      <c r="F4628" s="166">
        <v>41981</v>
      </c>
      <c r="G4628" s="166">
        <v>41983</v>
      </c>
      <c r="H4628" s="157">
        <v>1</v>
      </c>
    </row>
    <row r="4629" spans="1:8" ht="15" customHeight="1" x14ac:dyDescent="0.25">
      <c r="A4629" s="155" t="s">
        <v>408</v>
      </c>
      <c r="B4629" s="155" t="s">
        <v>411</v>
      </c>
      <c r="C4629" s="155" t="s">
        <v>6899</v>
      </c>
      <c r="D4629" s="155">
        <v>10</v>
      </c>
      <c r="E4629" s="155">
        <v>10</v>
      </c>
      <c r="F4629" s="166">
        <v>41981</v>
      </c>
      <c r="G4629" s="166">
        <v>41988</v>
      </c>
      <c r="H4629" s="157">
        <v>1</v>
      </c>
    </row>
    <row r="4630" spans="1:8" ht="15" customHeight="1" x14ac:dyDescent="0.25">
      <c r="A4630" s="155" t="s">
        <v>509</v>
      </c>
      <c r="B4630" s="155" t="s">
        <v>4865</v>
      </c>
      <c r="C4630" s="155" t="s">
        <v>6900</v>
      </c>
      <c r="D4630" s="155">
        <v>40</v>
      </c>
      <c r="E4630" s="155">
        <v>40</v>
      </c>
      <c r="F4630" s="166">
        <v>41981</v>
      </c>
      <c r="G4630" s="166">
        <v>41988</v>
      </c>
      <c r="H4630" s="157">
        <v>1</v>
      </c>
    </row>
    <row r="4631" spans="1:8" ht="15" customHeight="1" x14ac:dyDescent="0.25">
      <c r="A4631" s="155" t="s">
        <v>394</v>
      </c>
      <c r="B4631" s="155" t="s">
        <v>398</v>
      </c>
      <c r="C4631" s="155" t="s">
        <v>6901</v>
      </c>
      <c r="D4631" s="155">
        <v>20</v>
      </c>
      <c r="E4631" s="155">
        <v>20</v>
      </c>
      <c r="F4631" s="166">
        <v>41981</v>
      </c>
      <c r="G4631" s="166">
        <v>41983</v>
      </c>
      <c r="H4631" s="157">
        <v>1</v>
      </c>
    </row>
    <row r="4632" spans="1:8" ht="15" customHeight="1" x14ac:dyDescent="0.25">
      <c r="A4632" s="155" t="s">
        <v>78</v>
      </c>
      <c r="B4632" s="155" t="s">
        <v>6902</v>
      </c>
      <c r="C4632" s="155" t="s">
        <v>6903</v>
      </c>
      <c r="D4632" s="155">
        <v>2</v>
      </c>
      <c r="E4632" s="155">
        <v>2</v>
      </c>
      <c r="F4632" s="166">
        <v>41982</v>
      </c>
      <c r="G4632" s="166">
        <v>41983</v>
      </c>
      <c r="H4632" s="157">
        <v>1</v>
      </c>
    </row>
    <row r="4633" spans="1:8" ht="15" customHeight="1" x14ac:dyDescent="0.25">
      <c r="A4633" s="155" t="s">
        <v>78</v>
      </c>
      <c r="B4633" s="155" t="s">
        <v>4159</v>
      </c>
      <c r="C4633" s="155" t="s">
        <v>6904</v>
      </c>
      <c r="D4633" s="155">
        <v>6</v>
      </c>
      <c r="E4633" s="155">
        <v>6</v>
      </c>
      <c r="F4633" s="166">
        <v>41982</v>
      </c>
      <c r="G4633" s="166">
        <v>41983</v>
      </c>
      <c r="H4633" s="157">
        <v>1</v>
      </c>
    </row>
    <row r="4634" spans="1:8" ht="15" customHeight="1" x14ac:dyDescent="0.25">
      <c r="A4634" s="155" t="s">
        <v>71</v>
      </c>
      <c r="B4634" s="155" t="s">
        <v>167</v>
      </c>
      <c r="C4634" s="155" t="s">
        <v>6905</v>
      </c>
      <c r="D4634" s="155">
        <v>7</v>
      </c>
      <c r="E4634" s="155">
        <v>7</v>
      </c>
      <c r="F4634" s="166">
        <v>41982</v>
      </c>
      <c r="G4634" s="166">
        <v>41989</v>
      </c>
      <c r="H4634" s="157">
        <v>1</v>
      </c>
    </row>
    <row r="4635" spans="1:8" ht="15" customHeight="1" x14ac:dyDescent="0.25">
      <c r="A4635" s="155" t="s">
        <v>71</v>
      </c>
      <c r="B4635" s="155" t="s">
        <v>167</v>
      </c>
      <c r="C4635" s="155" t="s">
        <v>6906</v>
      </c>
      <c r="D4635" s="155">
        <v>7</v>
      </c>
      <c r="E4635" s="155">
        <v>7</v>
      </c>
      <c r="F4635" s="166">
        <v>41982</v>
      </c>
      <c r="G4635" s="166">
        <v>41990</v>
      </c>
      <c r="H4635" s="157">
        <v>1</v>
      </c>
    </row>
    <row r="4636" spans="1:8" ht="15" customHeight="1" x14ac:dyDescent="0.25">
      <c r="A4636" s="155" t="s">
        <v>719</v>
      </c>
      <c r="B4636" s="155" t="s">
        <v>954</v>
      </c>
      <c r="C4636" s="155" t="s">
        <v>6907</v>
      </c>
      <c r="D4636" s="155">
        <v>100</v>
      </c>
      <c r="E4636" s="155">
        <v>100</v>
      </c>
      <c r="F4636" s="166">
        <v>41982</v>
      </c>
      <c r="G4636" s="166">
        <v>41988</v>
      </c>
      <c r="H4636" s="157">
        <v>1</v>
      </c>
    </row>
    <row r="4637" spans="1:8" ht="15" customHeight="1" x14ac:dyDescent="0.25">
      <c r="A4637" s="155" t="s">
        <v>39</v>
      </c>
      <c r="B4637" s="155" t="s">
        <v>6908</v>
      </c>
      <c r="C4637" s="155" t="s">
        <v>6909</v>
      </c>
      <c r="D4637" s="155">
        <v>512</v>
      </c>
      <c r="E4637" s="155">
        <v>512</v>
      </c>
      <c r="F4637" s="166">
        <v>41982</v>
      </c>
      <c r="G4637" s="166">
        <v>41988</v>
      </c>
      <c r="H4637" s="157">
        <v>1</v>
      </c>
    </row>
    <row r="4638" spans="1:8" ht="15" customHeight="1" x14ac:dyDescent="0.25">
      <c r="A4638" s="155" t="s">
        <v>330</v>
      </c>
      <c r="B4638" s="155" t="s">
        <v>6910</v>
      </c>
      <c r="C4638" s="155" t="s">
        <v>6911</v>
      </c>
      <c r="D4638" s="155">
        <v>40</v>
      </c>
      <c r="E4638" s="155">
        <v>40</v>
      </c>
      <c r="F4638" s="166">
        <v>41982</v>
      </c>
      <c r="G4638" s="166">
        <v>41988</v>
      </c>
      <c r="H4638" s="157">
        <v>1</v>
      </c>
    </row>
    <row r="4639" spans="1:8" ht="15" customHeight="1" x14ac:dyDescent="0.25">
      <c r="A4639" s="155" t="s">
        <v>330</v>
      </c>
      <c r="B4639" s="155" t="s">
        <v>6912</v>
      </c>
      <c r="C4639" s="155" t="s">
        <v>364</v>
      </c>
      <c r="D4639" s="155">
        <v>50</v>
      </c>
      <c r="E4639" s="155">
        <v>50</v>
      </c>
      <c r="F4639" s="166">
        <v>41982</v>
      </c>
      <c r="G4639" s="166">
        <v>41988</v>
      </c>
      <c r="H4639" s="157">
        <v>1</v>
      </c>
    </row>
    <row r="4640" spans="1:8" ht="15" customHeight="1" x14ac:dyDescent="0.25">
      <c r="A4640" s="155" t="s">
        <v>509</v>
      </c>
      <c r="B4640" s="155" t="s">
        <v>6914</v>
      </c>
      <c r="C4640" s="155" t="s">
        <v>6915</v>
      </c>
      <c r="D4640" s="155">
        <v>4</v>
      </c>
      <c r="E4640" s="155">
        <v>4</v>
      </c>
      <c r="F4640" s="166">
        <v>41982</v>
      </c>
      <c r="G4640" s="166">
        <v>41989</v>
      </c>
      <c r="H4640" s="157">
        <v>1</v>
      </c>
    </row>
    <row r="4641" spans="1:9" ht="15" customHeight="1" x14ac:dyDescent="0.25">
      <c r="A4641" s="155" t="s">
        <v>6916</v>
      </c>
      <c r="B4641" s="155" t="s">
        <v>6917</v>
      </c>
      <c r="C4641" s="155" t="s">
        <v>6918</v>
      </c>
      <c r="D4641" s="155">
        <v>5</v>
      </c>
      <c r="E4641" s="155">
        <v>5</v>
      </c>
      <c r="F4641" s="166">
        <v>41982</v>
      </c>
      <c r="G4641" s="166">
        <v>41984</v>
      </c>
      <c r="H4641" s="157">
        <v>1</v>
      </c>
    </row>
    <row r="4642" spans="1:9" ht="15" customHeight="1" x14ac:dyDescent="0.25">
      <c r="A4642" s="155" t="s">
        <v>6916</v>
      </c>
      <c r="B4642" s="155" t="s">
        <v>6919</v>
      </c>
      <c r="C4642" s="155" t="s">
        <v>364</v>
      </c>
      <c r="D4642" s="155">
        <v>5</v>
      </c>
      <c r="E4642" s="155">
        <v>5</v>
      </c>
      <c r="F4642" s="166">
        <v>41982</v>
      </c>
      <c r="G4642" s="166">
        <v>41984</v>
      </c>
      <c r="H4642" s="157">
        <v>1</v>
      </c>
    </row>
    <row r="4643" spans="1:9" ht="15" customHeight="1" x14ac:dyDescent="0.25">
      <c r="A4643" s="155" t="s">
        <v>4635</v>
      </c>
      <c r="B4643" s="155" t="s">
        <v>6706</v>
      </c>
      <c r="C4643" s="155" t="s">
        <v>6920</v>
      </c>
      <c r="D4643" s="155">
        <v>290</v>
      </c>
      <c r="E4643" s="155">
        <v>297</v>
      </c>
      <c r="F4643" s="166">
        <v>41982</v>
      </c>
      <c r="G4643" s="166">
        <v>41985</v>
      </c>
      <c r="H4643" s="157">
        <v>1</v>
      </c>
      <c r="I4643" s="192" t="s">
        <v>6921</v>
      </c>
    </row>
    <row r="4644" spans="1:9" ht="15" customHeight="1" x14ac:dyDescent="0.25">
      <c r="A4644" s="155" t="s">
        <v>1474</v>
      </c>
      <c r="B4644" s="155" t="s">
        <v>345</v>
      </c>
      <c r="C4644" s="155" t="s">
        <v>6922</v>
      </c>
      <c r="D4644" s="155">
        <v>50</v>
      </c>
      <c r="E4644" s="155">
        <v>50</v>
      </c>
      <c r="F4644" s="166">
        <v>41983</v>
      </c>
      <c r="G4644" s="166">
        <v>41988</v>
      </c>
      <c r="H4644" s="157">
        <v>1</v>
      </c>
    </row>
    <row r="4645" spans="1:9" ht="15" customHeight="1" x14ac:dyDescent="0.25">
      <c r="A4645" s="155" t="s">
        <v>6021</v>
      </c>
      <c r="B4645" s="155" t="s">
        <v>6022</v>
      </c>
      <c r="C4645" s="155" t="s">
        <v>6923</v>
      </c>
      <c r="D4645" s="155">
        <v>250</v>
      </c>
      <c r="E4645" s="155">
        <v>250</v>
      </c>
      <c r="F4645" s="166">
        <v>41982</v>
      </c>
      <c r="G4645" s="166">
        <v>41977</v>
      </c>
      <c r="H4645" s="157">
        <v>0</v>
      </c>
    </row>
    <row r="4646" spans="1:9" ht="15" customHeight="1" x14ac:dyDescent="0.25">
      <c r="A4646" s="155" t="s">
        <v>5965</v>
      </c>
      <c r="B4646" s="155" t="s">
        <v>555</v>
      </c>
      <c r="C4646" s="155" t="s">
        <v>6924</v>
      </c>
      <c r="D4646" s="155">
        <v>250</v>
      </c>
      <c r="E4646" s="155">
        <v>250</v>
      </c>
      <c r="F4646" s="166">
        <v>41983</v>
      </c>
      <c r="G4646" s="166">
        <v>41984</v>
      </c>
      <c r="H4646" s="157">
        <v>1</v>
      </c>
    </row>
    <row r="4647" spans="1:9" ht="15" customHeight="1" x14ac:dyDescent="0.25">
      <c r="A4647" s="155" t="s">
        <v>173</v>
      </c>
      <c r="B4647" s="155" t="s">
        <v>1782</v>
      </c>
      <c r="C4647" s="155" t="s">
        <v>6925</v>
      </c>
      <c r="D4647" s="155">
        <v>501</v>
      </c>
      <c r="E4647" s="155">
        <v>501</v>
      </c>
      <c r="F4647" s="166">
        <v>41983</v>
      </c>
      <c r="G4647" s="166">
        <v>41988</v>
      </c>
      <c r="H4647" s="157">
        <v>1</v>
      </c>
    </row>
    <row r="4648" spans="1:9" ht="15" customHeight="1" x14ac:dyDescent="0.25">
      <c r="A4648" s="155" t="s">
        <v>509</v>
      </c>
      <c r="B4648" s="155" t="s">
        <v>6926</v>
      </c>
      <c r="C4648" s="155" t="s">
        <v>6927</v>
      </c>
      <c r="D4648" s="155">
        <v>10</v>
      </c>
      <c r="E4648" s="155">
        <v>10</v>
      </c>
      <c r="F4648" s="166">
        <v>41983</v>
      </c>
      <c r="G4648" s="166">
        <v>41988</v>
      </c>
      <c r="H4648" s="157">
        <v>1</v>
      </c>
    </row>
    <row r="4649" spans="1:9" ht="15" customHeight="1" x14ac:dyDescent="0.25">
      <c r="A4649" s="155" t="s">
        <v>71</v>
      </c>
      <c r="B4649" s="155" t="s">
        <v>583</v>
      </c>
      <c r="C4649" s="155" t="s">
        <v>6928</v>
      </c>
      <c r="D4649" s="155">
        <v>13</v>
      </c>
      <c r="E4649" s="155">
        <v>13</v>
      </c>
      <c r="F4649" s="166">
        <v>41983</v>
      </c>
      <c r="G4649" s="166">
        <v>41989</v>
      </c>
      <c r="H4649" s="157">
        <v>1</v>
      </c>
    </row>
    <row r="4650" spans="1:9" ht="15" customHeight="1" x14ac:dyDescent="0.25">
      <c r="A4650" s="155" t="s">
        <v>6286</v>
      </c>
      <c r="B4650" s="155" t="s">
        <v>6929</v>
      </c>
      <c r="C4650" s="155" t="s">
        <v>6930</v>
      </c>
      <c r="D4650" s="155">
        <v>150</v>
      </c>
      <c r="E4650" s="155">
        <v>150</v>
      </c>
      <c r="F4650" s="166">
        <v>41983</v>
      </c>
      <c r="G4650" s="166">
        <v>41985</v>
      </c>
      <c r="H4650" s="157">
        <v>1</v>
      </c>
    </row>
    <row r="4651" spans="1:9" ht="15" customHeight="1" x14ac:dyDescent="0.25">
      <c r="A4651" s="155" t="s">
        <v>6286</v>
      </c>
      <c r="B4651" s="155" t="s">
        <v>6932</v>
      </c>
      <c r="C4651" s="155" t="s">
        <v>6931</v>
      </c>
      <c r="D4651" s="155">
        <v>100</v>
      </c>
      <c r="E4651" s="155">
        <v>100</v>
      </c>
      <c r="F4651" s="166">
        <v>41983</v>
      </c>
      <c r="G4651" s="166">
        <v>41990</v>
      </c>
      <c r="H4651" s="157">
        <v>1</v>
      </c>
    </row>
    <row r="4652" spans="1:9" ht="15" customHeight="1" x14ac:dyDescent="0.25">
      <c r="A4652" s="155" t="s">
        <v>71</v>
      </c>
      <c r="B4652" s="155" t="s">
        <v>272</v>
      </c>
      <c r="C4652" s="155" t="s">
        <v>6933</v>
      </c>
      <c r="D4652" s="155">
        <v>1</v>
      </c>
      <c r="E4652" s="155">
        <v>1</v>
      </c>
      <c r="F4652" s="166">
        <v>41983</v>
      </c>
      <c r="G4652" s="166">
        <v>41995</v>
      </c>
      <c r="H4652" s="157">
        <v>1</v>
      </c>
    </row>
    <row r="4653" spans="1:9" ht="15" customHeight="1" x14ac:dyDescent="0.25">
      <c r="A4653" s="155" t="s">
        <v>1554</v>
      </c>
      <c r="B4653" s="155" t="s">
        <v>272</v>
      </c>
      <c r="C4653" s="155" t="s">
        <v>6934</v>
      </c>
      <c r="D4653" s="155">
        <v>1</v>
      </c>
      <c r="E4653" s="155">
        <v>1</v>
      </c>
      <c r="F4653" s="166">
        <v>41983</v>
      </c>
      <c r="G4653" s="166">
        <v>41988</v>
      </c>
      <c r="H4653" s="157">
        <v>1</v>
      </c>
    </row>
    <row r="4654" spans="1:9" ht="15" customHeight="1" x14ac:dyDescent="0.25">
      <c r="A4654" s="155" t="s">
        <v>6638</v>
      </c>
      <c r="B4654" s="155" t="s">
        <v>4528</v>
      </c>
      <c r="C4654" s="155" t="s">
        <v>6935</v>
      </c>
      <c r="D4654" s="155">
        <v>20</v>
      </c>
      <c r="E4654" s="155">
        <v>20</v>
      </c>
      <c r="F4654" s="166">
        <v>41915</v>
      </c>
      <c r="G4654" s="166">
        <v>41920</v>
      </c>
      <c r="H4654" s="157">
        <v>1</v>
      </c>
    </row>
    <row r="4655" spans="1:9" ht="15" customHeight="1" x14ac:dyDescent="0.25">
      <c r="A4655" s="155" t="s">
        <v>6638</v>
      </c>
      <c r="B4655" s="155" t="s">
        <v>4530</v>
      </c>
      <c r="C4655" s="155" t="s">
        <v>6936</v>
      </c>
      <c r="D4655" s="155">
        <v>20</v>
      </c>
      <c r="E4655" s="155">
        <v>20</v>
      </c>
      <c r="F4655" s="166">
        <v>41915</v>
      </c>
      <c r="G4655" s="166">
        <v>41920</v>
      </c>
      <c r="H4655" s="157">
        <v>1</v>
      </c>
    </row>
    <row r="4656" spans="1:9" ht="15" customHeight="1" x14ac:dyDescent="0.25">
      <c r="A4656" s="155" t="s">
        <v>559</v>
      </c>
      <c r="B4656" s="155" t="s">
        <v>1677</v>
      </c>
      <c r="C4656" s="155" t="s">
        <v>6937</v>
      </c>
      <c r="D4656" s="155">
        <v>79</v>
      </c>
      <c r="E4656" s="155">
        <v>79</v>
      </c>
      <c r="F4656" s="166">
        <v>41984</v>
      </c>
      <c r="G4656" s="166">
        <v>41988</v>
      </c>
      <c r="H4656" s="157">
        <v>1</v>
      </c>
    </row>
    <row r="4657" spans="1:9" ht="15" customHeight="1" x14ac:dyDescent="0.25">
      <c r="A4657" s="155" t="s">
        <v>36</v>
      </c>
      <c r="B4657" s="155" t="s">
        <v>664</v>
      </c>
      <c r="C4657" s="155" t="s">
        <v>6938</v>
      </c>
      <c r="D4657" s="155">
        <v>50</v>
      </c>
      <c r="E4657" s="155">
        <v>58</v>
      </c>
      <c r="F4657" s="166">
        <v>41984</v>
      </c>
      <c r="G4657" s="166">
        <v>41985</v>
      </c>
      <c r="H4657" s="157">
        <v>1</v>
      </c>
    </row>
    <row r="4658" spans="1:9" ht="15" customHeight="1" x14ac:dyDescent="0.25">
      <c r="A4658" s="155" t="s">
        <v>520</v>
      </c>
      <c r="B4658" s="155" t="s">
        <v>5026</v>
      </c>
      <c r="C4658" s="155" t="s">
        <v>6939</v>
      </c>
      <c r="D4658" s="155">
        <v>400</v>
      </c>
      <c r="E4658" s="155">
        <v>400</v>
      </c>
      <c r="F4658" s="166">
        <v>41984</v>
      </c>
      <c r="G4658" s="166">
        <v>41984</v>
      </c>
      <c r="H4658" s="157">
        <v>1</v>
      </c>
    </row>
    <row r="4659" spans="1:9" ht="15" customHeight="1" x14ac:dyDescent="0.25">
      <c r="A4659" s="155" t="s">
        <v>65</v>
      </c>
      <c r="B4659" s="155" t="s">
        <v>2994</v>
      </c>
      <c r="C4659" s="155" t="s">
        <v>6940</v>
      </c>
      <c r="D4659" s="155">
        <v>50</v>
      </c>
      <c r="E4659" s="155">
        <v>50</v>
      </c>
      <c r="F4659" s="166">
        <v>41984</v>
      </c>
      <c r="G4659" s="166">
        <v>42009</v>
      </c>
      <c r="H4659" s="157">
        <v>1</v>
      </c>
    </row>
    <row r="4660" spans="1:9" ht="15" customHeight="1" x14ac:dyDescent="0.25">
      <c r="A4660" s="155" t="s">
        <v>71</v>
      </c>
      <c r="B4660" s="155" t="s">
        <v>1550</v>
      </c>
      <c r="C4660" s="155" t="s">
        <v>6941</v>
      </c>
      <c r="D4660" s="155">
        <v>5</v>
      </c>
      <c r="E4660" s="155">
        <v>5</v>
      </c>
      <c r="F4660" s="166">
        <v>41984</v>
      </c>
      <c r="G4660" s="166">
        <v>41989</v>
      </c>
      <c r="H4660" s="157">
        <v>1</v>
      </c>
    </row>
    <row r="4661" spans="1:9" ht="15" customHeight="1" x14ac:dyDescent="0.25">
      <c r="A4661" s="155" t="s">
        <v>6323</v>
      </c>
      <c r="B4661" s="155" t="s">
        <v>6942</v>
      </c>
      <c r="C4661" s="155" t="s">
        <v>6943</v>
      </c>
      <c r="D4661" s="155">
        <v>3</v>
      </c>
      <c r="E4661" s="155">
        <v>3</v>
      </c>
      <c r="F4661" s="166">
        <v>41984</v>
      </c>
      <c r="G4661" s="166">
        <v>41995</v>
      </c>
      <c r="H4661" s="157">
        <v>1</v>
      </c>
    </row>
    <row r="4662" spans="1:9" ht="15" customHeight="1" x14ac:dyDescent="0.25">
      <c r="A4662" s="155" t="s">
        <v>7058</v>
      </c>
      <c r="B4662" s="155" t="s">
        <v>264</v>
      </c>
      <c r="C4662" s="155" t="s">
        <v>6946</v>
      </c>
      <c r="D4662" s="155">
        <v>200</v>
      </c>
      <c r="E4662" s="155">
        <v>200</v>
      </c>
      <c r="F4662" s="166">
        <v>41985</v>
      </c>
      <c r="G4662" s="166">
        <v>41992</v>
      </c>
      <c r="H4662" s="157">
        <v>1</v>
      </c>
    </row>
    <row r="4663" spans="1:9" ht="15" customHeight="1" x14ac:dyDescent="0.25">
      <c r="A4663" s="155" t="s">
        <v>1554</v>
      </c>
      <c r="B4663" s="155" t="s">
        <v>272</v>
      </c>
      <c r="C4663" s="155" t="s">
        <v>6947</v>
      </c>
      <c r="D4663" s="155">
        <v>1</v>
      </c>
      <c r="E4663" s="155">
        <v>1</v>
      </c>
      <c r="F4663" s="166">
        <v>41985</v>
      </c>
      <c r="G4663" s="166">
        <v>41988</v>
      </c>
      <c r="H4663" s="157">
        <v>1</v>
      </c>
    </row>
    <row r="4664" spans="1:9" ht="15" customHeight="1" x14ac:dyDescent="0.25">
      <c r="A4664" s="155" t="s">
        <v>1145</v>
      </c>
      <c r="B4664" s="155" t="s">
        <v>6630</v>
      </c>
      <c r="C4664" s="155" t="s">
        <v>6948</v>
      </c>
      <c r="D4664" s="155">
        <v>12</v>
      </c>
      <c r="E4664" s="155">
        <v>12</v>
      </c>
      <c r="F4664" s="166">
        <v>41985</v>
      </c>
      <c r="G4664" s="166">
        <v>41995</v>
      </c>
      <c r="H4664" s="157">
        <v>1</v>
      </c>
    </row>
    <row r="4665" spans="1:9" ht="15" customHeight="1" x14ac:dyDescent="0.25">
      <c r="A4665" s="155" t="s">
        <v>71</v>
      </c>
      <c r="B4665" s="155" t="s">
        <v>1530</v>
      </c>
      <c r="C4665" s="155" t="s">
        <v>6949</v>
      </c>
      <c r="D4665" s="155">
        <v>5</v>
      </c>
      <c r="E4665" s="155">
        <v>5</v>
      </c>
      <c r="F4665" s="166">
        <v>41985</v>
      </c>
      <c r="G4665" s="166">
        <v>41996</v>
      </c>
      <c r="H4665" s="157">
        <v>1</v>
      </c>
    </row>
    <row r="4666" spans="1:9" ht="15" customHeight="1" x14ac:dyDescent="0.25">
      <c r="A4666" s="155" t="s">
        <v>6638</v>
      </c>
      <c r="B4666" s="155" t="s">
        <v>6954</v>
      </c>
      <c r="C4666" s="155" t="s">
        <v>6955</v>
      </c>
      <c r="D4666" s="155">
        <v>1</v>
      </c>
      <c r="E4666" s="155">
        <v>1</v>
      </c>
      <c r="F4666" s="166">
        <v>41988</v>
      </c>
      <c r="G4666" s="166">
        <v>41993</v>
      </c>
      <c r="H4666" s="157">
        <v>1</v>
      </c>
    </row>
    <row r="4667" spans="1:9" ht="15" customHeight="1" x14ac:dyDescent="0.25">
      <c r="A4667" s="155" t="s">
        <v>520</v>
      </c>
      <c r="B4667" s="155" t="s">
        <v>6956</v>
      </c>
      <c r="C4667" s="155" t="s">
        <v>6957</v>
      </c>
      <c r="D4667" s="155">
        <v>50</v>
      </c>
      <c r="E4667" s="155">
        <v>50</v>
      </c>
      <c r="F4667" s="166">
        <v>41988</v>
      </c>
      <c r="G4667" s="166">
        <v>41992</v>
      </c>
      <c r="H4667" s="157">
        <v>1</v>
      </c>
    </row>
    <row r="4668" spans="1:9" ht="15" customHeight="1" x14ac:dyDescent="0.25">
      <c r="A4668" s="155" t="s">
        <v>6598</v>
      </c>
      <c r="B4668" s="155" t="s">
        <v>6599</v>
      </c>
      <c r="C4668" s="155" t="s">
        <v>6958</v>
      </c>
      <c r="D4668" s="155">
        <v>6000</v>
      </c>
      <c r="E4668" s="155">
        <v>6000</v>
      </c>
      <c r="F4668" s="166">
        <v>41988</v>
      </c>
      <c r="G4668" s="166">
        <v>42004</v>
      </c>
      <c r="H4668" s="157">
        <v>1</v>
      </c>
    </row>
    <row r="4669" spans="1:9" ht="15" customHeight="1" x14ac:dyDescent="0.25">
      <c r="A4669" s="155" t="s">
        <v>4839</v>
      </c>
      <c r="B4669" s="155" t="s">
        <v>6959</v>
      </c>
      <c r="C4669" s="155" t="s">
        <v>6960</v>
      </c>
      <c r="D4669" s="155">
        <v>1</v>
      </c>
      <c r="E4669" s="155">
        <v>1</v>
      </c>
      <c r="F4669" s="166">
        <v>41988</v>
      </c>
      <c r="G4669" s="166">
        <v>41990</v>
      </c>
      <c r="H4669" s="157">
        <v>1</v>
      </c>
      <c r="I4669" s="192" t="s">
        <v>6963</v>
      </c>
    </row>
    <row r="4670" spans="1:9" ht="15" customHeight="1" x14ac:dyDescent="0.25">
      <c r="A4670" s="155" t="s">
        <v>6381</v>
      </c>
      <c r="B4670" s="155" t="s">
        <v>6475</v>
      </c>
      <c r="C4670" s="155" t="s">
        <v>6961</v>
      </c>
      <c r="D4670" s="155">
        <v>20</v>
      </c>
      <c r="E4670" s="155">
        <v>20</v>
      </c>
      <c r="F4670" s="166">
        <v>41988</v>
      </c>
      <c r="G4670" s="166">
        <v>41989</v>
      </c>
      <c r="H4670" s="157">
        <v>1</v>
      </c>
    </row>
    <row r="4671" spans="1:9" ht="15" customHeight="1" x14ac:dyDescent="0.25">
      <c r="A4671" s="155" t="s">
        <v>29</v>
      </c>
      <c r="B4671" s="155" t="s">
        <v>258</v>
      </c>
      <c r="C4671" s="155" t="s">
        <v>6962</v>
      </c>
      <c r="D4671" s="155">
        <v>200</v>
      </c>
      <c r="E4671" s="155">
        <v>216</v>
      </c>
      <c r="F4671" s="166">
        <v>41989</v>
      </c>
      <c r="G4671" s="166">
        <v>41992</v>
      </c>
      <c r="H4671" s="157">
        <v>1</v>
      </c>
      <c r="I4671" s="192" t="s">
        <v>6964</v>
      </c>
    </row>
    <row r="4672" spans="1:9" ht="15" customHeight="1" x14ac:dyDescent="0.25">
      <c r="A4672" s="155" t="s">
        <v>6965</v>
      </c>
      <c r="B4672" s="155" t="s">
        <v>4975</v>
      </c>
      <c r="C4672" s="155" t="s">
        <v>6966</v>
      </c>
      <c r="D4672" s="155">
        <v>22</v>
      </c>
      <c r="E4672" s="155">
        <v>22</v>
      </c>
      <c r="F4672" s="166">
        <v>41989</v>
      </c>
      <c r="G4672" s="166">
        <v>41999</v>
      </c>
      <c r="H4672" s="157">
        <v>1</v>
      </c>
    </row>
    <row r="4673" spans="1:9" ht="15" customHeight="1" x14ac:dyDescent="0.25">
      <c r="A4673" s="155" t="s">
        <v>520</v>
      </c>
      <c r="B4673" s="155" t="s">
        <v>1267</v>
      </c>
      <c r="C4673" s="155" t="s">
        <v>6969</v>
      </c>
      <c r="D4673" s="155">
        <v>1500</v>
      </c>
      <c r="E4673" s="155">
        <v>1500</v>
      </c>
      <c r="F4673" s="166">
        <v>41990</v>
      </c>
      <c r="G4673" s="166" t="s">
        <v>829</v>
      </c>
      <c r="H4673" s="157">
        <v>1</v>
      </c>
    </row>
    <row r="4674" spans="1:9" ht="15" customHeight="1" x14ac:dyDescent="0.25">
      <c r="A4674" s="155" t="s">
        <v>6967</v>
      </c>
      <c r="B4674" s="155" t="s">
        <v>6968</v>
      </c>
      <c r="C4674" s="155" t="s">
        <v>6971</v>
      </c>
      <c r="D4674" s="155">
        <v>50</v>
      </c>
      <c r="E4674" s="155">
        <v>40</v>
      </c>
      <c r="F4674" s="166">
        <v>41990</v>
      </c>
      <c r="G4674" s="166">
        <v>41992</v>
      </c>
      <c r="H4674" s="157">
        <v>1</v>
      </c>
      <c r="I4674" s="192" t="s">
        <v>6970</v>
      </c>
    </row>
    <row r="4675" spans="1:9" ht="15" customHeight="1" x14ac:dyDescent="0.25">
      <c r="A4675" s="155" t="s">
        <v>559</v>
      </c>
      <c r="B4675" s="155" t="s">
        <v>1677</v>
      </c>
      <c r="C4675" s="155" t="s">
        <v>6972</v>
      </c>
      <c r="D4675" s="155">
        <v>21</v>
      </c>
      <c r="E4675" s="155">
        <v>21</v>
      </c>
      <c r="F4675" s="166">
        <v>41990</v>
      </c>
      <c r="G4675" s="166">
        <v>41992</v>
      </c>
      <c r="H4675" s="157">
        <v>1</v>
      </c>
      <c r="I4675" s="192" t="s">
        <v>6973</v>
      </c>
    </row>
    <row r="4676" spans="1:9" ht="15" customHeight="1" x14ac:dyDescent="0.25">
      <c r="A4676" s="155" t="s">
        <v>748</v>
      </c>
      <c r="B4676" s="155" t="s">
        <v>6328</v>
      </c>
      <c r="C4676" s="155" t="s">
        <v>6974</v>
      </c>
      <c r="D4676" s="155">
        <v>180</v>
      </c>
      <c r="E4676" s="155">
        <v>180</v>
      </c>
      <c r="F4676" s="166">
        <v>41990</v>
      </c>
      <c r="G4676" s="166">
        <v>41992</v>
      </c>
      <c r="H4676" s="157">
        <v>1</v>
      </c>
    </row>
    <row r="4677" spans="1:9" ht="15" customHeight="1" x14ac:dyDescent="0.25">
      <c r="A4677" s="155" t="s">
        <v>6975</v>
      </c>
      <c r="B4677" s="155" t="s">
        <v>6976</v>
      </c>
      <c r="C4677" s="155" t="s">
        <v>6977</v>
      </c>
      <c r="D4677" s="155">
        <v>30</v>
      </c>
      <c r="E4677" s="155">
        <v>30</v>
      </c>
      <c r="F4677" s="166">
        <v>41990</v>
      </c>
      <c r="G4677" s="166">
        <v>41995</v>
      </c>
      <c r="H4677" s="157">
        <v>1</v>
      </c>
    </row>
    <row r="4678" spans="1:9" ht="15" customHeight="1" x14ac:dyDescent="0.25">
      <c r="A4678" s="155" t="s">
        <v>4605</v>
      </c>
      <c r="B4678" s="155" t="s">
        <v>6978</v>
      </c>
      <c r="C4678" s="155" t="s">
        <v>6980</v>
      </c>
      <c r="D4678" s="155">
        <v>50</v>
      </c>
      <c r="E4678" s="155">
        <v>50</v>
      </c>
      <c r="F4678" s="166">
        <v>41990</v>
      </c>
      <c r="G4678" s="166">
        <v>41997</v>
      </c>
      <c r="H4678" s="157">
        <v>1</v>
      </c>
    </row>
    <row r="4679" spans="1:9" ht="15" customHeight="1" x14ac:dyDescent="0.25">
      <c r="A4679" s="155" t="s">
        <v>4605</v>
      </c>
      <c r="B4679" s="155" t="s">
        <v>6979</v>
      </c>
      <c r="C4679" s="155" t="s">
        <v>6981</v>
      </c>
      <c r="D4679" s="155">
        <v>50</v>
      </c>
      <c r="E4679" s="155">
        <v>50</v>
      </c>
      <c r="F4679" s="166">
        <v>41990</v>
      </c>
      <c r="G4679" s="166">
        <v>41997</v>
      </c>
      <c r="H4679" s="157">
        <v>1</v>
      </c>
    </row>
    <row r="4680" spans="1:9" ht="15" customHeight="1" x14ac:dyDescent="0.25">
      <c r="A4680" s="155" t="s">
        <v>4963</v>
      </c>
      <c r="B4680" s="155" t="s">
        <v>6982</v>
      </c>
      <c r="C4680" s="155" t="s">
        <v>6984</v>
      </c>
      <c r="D4680" s="155">
        <v>50</v>
      </c>
      <c r="E4680" s="155">
        <v>50</v>
      </c>
      <c r="F4680" s="166">
        <v>41990</v>
      </c>
      <c r="G4680" s="166">
        <v>41995</v>
      </c>
      <c r="H4680" s="157">
        <v>1</v>
      </c>
    </row>
    <row r="4681" spans="1:9" ht="15" customHeight="1" x14ac:dyDescent="0.25">
      <c r="A4681" s="155" t="s">
        <v>4963</v>
      </c>
      <c r="B4681" s="155" t="s">
        <v>6983</v>
      </c>
      <c r="C4681" s="155" t="s">
        <v>6985</v>
      </c>
      <c r="D4681" s="155">
        <v>50</v>
      </c>
      <c r="E4681" s="155">
        <v>50</v>
      </c>
      <c r="F4681" s="166">
        <v>41990</v>
      </c>
      <c r="G4681" s="166">
        <v>41995</v>
      </c>
      <c r="H4681" s="157">
        <v>1</v>
      </c>
    </row>
    <row r="4682" spans="1:9" ht="15" customHeight="1" x14ac:dyDescent="0.25">
      <c r="A4682" s="155" t="s">
        <v>42</v>
      </c>
      <c r="B4682" s="155" t="s">
        <v>1876</v>
      </c>
      <c r="C4682" s="155" t="s">
        <v>6992</v>
      </c>
      <c r="D4682" s="155">
        <v>300</v>
      </c>
      <c r="E4682" s="155">
        <v>300</v>
      </c>
      <c r="F4682" s="166">
        <v>41991</v>
      </c>
      <c r="G4682" s="166">
        <v>42010</v>
      </c>
      <c r="H4682" s="157">
        <v>1</v>
      </c>
    </row>
    <row r="4683" spans="1:9" ht="15" customHeight="1" x14ac:dyDescent="0.25">
      <c r="A4683" s="155" t="s">
        <v>42</v>
      </c>
      <c r="B4683" s="155" t="s">
        <v>6993</v>
      </c>
      <c r="C4683" s="155" t="s">
        <v>6994</v>
      </c>
      <c r="D4683" s="155">
        <v>5</v>
      </c>
      <c r="E4683" s="155">
        <v>5</v>
      </c>
      <c r="F4683" s="166">
        <v>41991</v>
      </c>
      <c r="G4683" s="166">
        <v>41995</v>
      </c>
      <c r="H4683" s="157">
        <v>1</v>
      </c>
    </row>
    <row r="4684" spans="1:9" ht="15" customHeight="1" x14ac:dyDescent="0.25">
      <c r="A4684" s="155" t="s">
        <v>42</v>
      </c>
      <c r="B4684" s="155" t="s">
        <v>6995</v>
      </c>
      <c r="C4684" s="155" t="s">
        <v>6996</v>
      </c>
      <c r="D4684" s="155">
        <v>5</v>
      </c>
      <c r="E4684" s="155">
        <v>5</v>
      </c>
      <c r="F4684" s="166">
        <v>41991</v>
      </c>
      <c r="G4684" s="166">
        <v>42002</v>
      </c>
      <c r="H4684" s="157">
        <v>1</v>
      </c>
    </row>
    <row r="4685" spans="1:9" ht="15" customHeight="1" x14ac:dyDescent="0.25">
      <c r="A4685" s="155" t="s">
        <v>979</v>
      </c>
      <c r="B4685" s="155" t="s">
        <v>2470</v>
      </c>
      <c r="C4685" s="155" t="s">
        <v>6998</v>
      </c>
      <c r="D4685" s="155">
        <v>25</v>
      </c>
      <c r="E4685" s="155">
        <v>25</v>
      </c>
      <c r="F4685" s="166">
        <v>41991</v>
      </c>
      <c r="G4685" s="166">
        <v>41995</v>
      </c>
      <c r="H4685" s="157">
        <v>1</v>
      </c>
    </row>
    <row r="4686" spans="1:9" ht="15" customHeight="1" x14ac:dyDescent="0.25">
      <c r="A4686" s="155" t="s">
        <v>979</v>
      </c>
      <c r="B4686" s="155" t="s">
        <v>6997</v>
      </c>
      <c r="C4686" s="155" t="s">
        <v>6999</v>
      </c>
      <c r="D4686" s="155">
        <v>50</v>
      </c>
      <c r="E4686" s="155">
        <v>50</v>
      </c>
      <c r="F4686" s="166">
        <v>41991</v>
      </c>
      <c r="G4686" s="166">
        <v>41995</v>
      </c>
      <c r="H4686" s="157">
        <v>1</v>
      </c>
    </row>
    <row r="4687" spans="1:9" ht="15" customHeight="1" x14ac:dyDescent="0.25">
      <c r="A4687" s="155" t="s">
        <v>979</v>
      </c>
      <c r="B4687" s="155" t="s">
        <v>980</v>
      </c>
      <c r="C4687" s="155" t="s">
        <v>7002</v>
      </c>
      <c r="D4687" s="155">
        <v>200</v>
      </c>
      <c r="E4687" s="155">
        <v>200</v>
      </c>
      <c r="F4687" s="166">
        <v>41991</v>
      </c>
      <c r="G4687" s="166">
        <v>41995</v>
      </c>
      <c r="H4687" s="157">
        <v>1</v>
      </c>
    </row>
    <row r="4688" spans="1:9" ht="15" customHeight="1" x14ac:dyDescent="0.25">
      <c r="A4688" s="155" t="s">
        <v>979</v>
      </c>
      <c r="B4688" s="155" t="s">
        <v>6272</v>
      </c>
      <c r="C4688" s="155" t="s">
        <v>7000</v>
      </c>
      <c r="D4688" s="155">
        <v>200</v>
      </c>
      <c r="E4688" s="155">
        <v>200</v>
      </c>
      <c r="F4688" s="166">
        <v>41991</v>
      </c>
      <c r="G4688" s="166">
        <v>41995</v>
      </c>
      <c r="H4688" s="157">
        <v>1</v>
      </c>
    </row>
    <row r="4689" spans="1:8" ht="15" customHeight="1" x14ac:dyDescent="0.25">
      <c r="A4689" s="155" t="s">
        <v>979</v>
      </c>
      <c r="B4689" s="155" t="s">
        <v>1382</v>
      </c>
      <c r="C4689" s="155" t="s">
        <v>7001</v>
      </c>
      <c r="D4689" s="155">
        <v>25</v>
      </c>
      <c r="E4689" s="155">
        <v>25</v>
      </c>
      <c r="F4689" s="166">
        <v>41991</v>
      </c>
      <c r="G4689" s="166">
        <v>41995</v>
      </c>
      <c r="H4689" s="157">
        <v>1</v>
      </c>
    </row>
    <row r="4690" spans="1:8" ht="15" customHeight="1" x14ac:dyDescent="0.25">
      <c r="A4690" s="155" t="s">
        <v>251</v>
      </c>
      <c r="B4690" s="155" t="s">
        <v>7003</v>
      </c>
      <c r="C4690" s="155" t="s">
        <v>7004</v>
      </c>
      <c r="D4690" s="155">
        <v>10</v>
      </c>
      <c r="E4690" s="155">
        <v>10</v>
      </c>
      <c r="F4690" s="166">
        <v>41991</v>
      </c>
      <c r="G4690" s="166">
        <v>41995</v>
      </c>
      <c r="H4690" s="157">
        <v>1</v>
      </c>
    </row>
    <row r="4691" spans="1:8" ht="15" customHeight="1" x14ac:dyDescent="0.25">
      <c r="A4691" s="155" t="s">
        <v>2714</v>
      </c>
      <c r="B4691" s="155" t="s">
        <v>2066</v>
      </c>
      <c r="C4691" s="155" t="s">
        <v>7005</v>
      </c>
      <c r="D4691" s="155">
        <v>105</v>
      </c>
      <c r="E4691" s="155">
        <v>105</v>
      </c>
      <c r="F4691" s="166">
        <v>41991</v>
      </c>
      <c r="G4691" s="166">
        <v>41995</v>
      </c>
      <c r="H4691" s="157">
        <v>1</v>
      </c>
    </row>
    <row r="4692" spans="1:8" ht="15" customHeight="1" x14ac:dyDescent="0.25">
      <c r="A4692" s="155" t="s">
        <v>71</v>
      </c>
      <c r="B4692" s="155" t="s">
        <v>583</v>
      </c>
      <c r="C4692" s="155" t="s">
        <v>7006</v>
      </c>
      <c r="D4692" s="155">
        <v>5</v>
      </c>
      <c r="E4692" s="155">
        <v>5</v>
      </c>
      <c r="F4692" s="166">
        <v>41991</v>
      </c>
      <c r="G4692" s="166">
        <v>41995</v>
      </c>
      <c r="H4692" s="157">
        <v>1</v>
      </c>
    </row>
    <row r="4693" spans="1:8" ht="15" customHeight="1" x14ac:dyDescent="0.25">
      <c r="A4693" s="155" t="s">
        <v>7007</v>
      </c>
      <c r="B4693" s="155" t="s">
        <v>7008</v>
      </c>
      <c r="C4693" s="155" t="s">
        <v>7010</v>
      </c>
      <c r="D4693" s="155">
        <v>30</v>
      </c>
      <c r="E4693" s="155">
        <v>30</v>
      </c>
      <c r="F4693" s="166">
        <v>41991</v>
      </c>
      <c r="G4693" s="166">
        <v>41995</v>
      </c>
      <c r="H4693" s="157">
        <v>1</v>
      </c>
    </row>
    <row r="4694" spans="1:8" ht="15" customHeight="1" x14ac:dyDescent="0.25">
      <c r="A4694" s="155" t="s">
        <v>7007</v>
      </c>
      <c r="B4694" s="155" t="s">
        <v>7009</v>
      </c>
      <c r="C4694" s="155" t="s">
        <v>7011</v>
      </c>
      <c r="D4694" s="155">
        <v>30</v>
      </c>
      <c r="E4694" s="155">
        <v>30</v>
      </c>
      <c r="F4694" s="166">
        <v>41991</v>
      </c>
      <c r="G4694" s="166">
        <v>41997</v>
      </c>
      <c r="H4694" s="157">
        <v>1</v>
      </c>
    </row>
    <row r="4695" spans="1:8" ht="15" customHeight="1" x14ac:dyDescent="0.25">
      <c r="A4695" s="155" t="s">
        <v>6576</v>
      </c>
      <c r="B4695" s="155" t="s">
        <v>7012</v>
      </c>
      <c r="C4695" s="155" t="s">
        <v>7013</v>
      </c>
      <c r="D4695" s="155">
        <v>10</v>
      </c>
      <c r="E4695" s="155">
        <v>10</v>
      </c>
      <c r="F4695" s="166">
        <v>41992</v>
      </c>
      <c r="G4695" s="166">
        <v>41996</v>
      </c>
      <c r="H4695" s="157">
        <v>1</v>
      </c>
    </row>
    <row r="4696" spans="1:8" ht="15" customHeight="1" x14ac:dyDescent="0.25">
      <c r="A4696" s="155" t="s">
        <v>911</v>
      </c>
      <c r="B4696" s="155" t="s">
        <v>912</v>
      </c>
      <c r="C4696" s="155" t="s">
        <v>7015</v>
      </c>
      <c r="D4696" s="155">
        <v>500</v>
      </c>
      <c r="E4696" s="155">
        <v>500</v>
      </c>
      <c r="F4696" s="166">
        <v>41992</v>
      </c>
      <c r="G4696" s="166">
        <v>41995</v>
      </c>
      <c r="H4696" s="157">
        <v>1</v>
      </c>
    </row>
    <row r="4697" spans="1:8" ht="15" customHeight="1" x14ac:dyDescent="0.25">
      <c r="A4697" s="155" t="s">
        <v>286</v>
      </c>
      <c r="B4697" s="155" t="s">
        <v>7014</v>
      </c>
      <c r="C4697" s="155" t="s">
        <v>7016</v>
      </c>
      <c r="D4697" s="155">
        <v>10</v>
      </c>
      <c r="E4697" s="155">
        <v>10</v>
      </c>
      <c r="F4697" s="166">
        <v>41992</v>
      </c>
      <c r="G4697" s="166">
        <v>41997</v>
      </c>
      <c r="H4697" s="157">
        <v>1</v>
      </c>
    </row>
    <row r="4698" spans="1:8" ht="15" customHeight="1" x14ac:dyDescent="0.25">
      <c r="A4698" s="155" t="s">
        <v>145</v>
      </c>
      <c r="B4698" s="155" t="s">
        <v>2295</v>
      </c>
      <c r="C4698" s="155" t="s">
        <v>7017</v>
      </c>
      <c r="D4698" s="155">
        <v>10</v>
      </c>
      <c r="E4698" s="155">
        <v>10</v>
      </c>
      <c r="F4698" s="166">
        <v>41992</v>
      </c>
      <c r="G4698" s="166">
        <v>41997</v>
      </c>
      <c r="H4698" s="157">
        <v>1</v>
      </c>
    </row>
    <row r="4699" spans="1:8" ht="15" customHeight="1" x14ac:dyDescent="0.25">
      <c r="A4699" s="155" t="s">
        <v>559</v>
      </c>
      <c r="B4699" s="155" t="s">
        <v>1849</v>
      </c>
      <c r="C4699" s="155" t="s">
        <v>7018</v>
      </c>
      <c r="D4699" s="155">
        <v>1200</v>
      </c>
      <c r="E4699" s="155">
        <v>1200</v>
      </c>
      <c r="F4699" s="166">
        <v>41992</v>
      </c>
      <c r="G4699" s="166">
        <v>41997</v>
      </c>
      <c r="H4699" s="157">
        <v>1</v>
      </c>
    </row>
    <row r="4700" spans="1:8" ht="15" customHeight="1" x14ac:dyDescent="0.25">
      <c r="A4700" s="155" t="s">
        <v>42</v>
      </c>
      <c r="B4700" s="155" t="s">
        <v>7019</v>
      </c>
      <c r="C4700" s="155" t="s">
        <v>7020</v>
      </c>
      <c r="D4700" s="155">
        <v>1</v>
      </c>
      <c r="E4700" s="155">
        <v>1</v>
      </c>
      <c r="F4700" s="166">
        <v>41992</v>
      </c>
      <c r="G4700" s="166">
        <v>41644</v>
      </c>
      <c r="H4700" s="157">
        <v>1</v>
      </c>
    </row>
    <row r="4701" spans="1:8" ht="15" customHeight="1" x14ac:dyDescent="0.25">
      <c r="A4701" s="155" t="s">
        <v>509</v>
      </c>
      <c r="B4701" s="155" t="s">
        <v>272</v>
      </c>
      <c r="C4701" s="155" t="s">
        <v>7021</v>
      </c>
      <c r="D4701" s="155">
        <v>40</v>
      </c>
      <c r="E4701" s="155">
        <v>40</v>
      </c>
      <c r="F4701" s="166">
        <v>41992</v>
      </c>
      <c r="G4701" s="166">
        <v>41996</v>
      </c>
      <c r="H4701" s="157">
        <v>1</v>
      </c>
    </row>
    <row r="4702" spans="1:8" ht="15" customHeight="1" x14ac:dyDescent="0.25">
      <c r="A4702" s="155" t="s">
        <v>509</v>
      </c>
      <c r="B4702" s="155" t="s">
        <v>272</v>
      </c>
      <c r="C4702" s="155" t="s">
        <v>7022</v>
      </c>
      <c r="D4702" s="155">
        <v>2</v>
      </c>
      <c r="E4702" s="155">
        <v>2</v>
      </c>
      <c r="F4702" s="166">
        <v>41992</v>
      </c>
      <c r="G4702" s="166">
        <v>41996</v>
      </c>
      <c r="H4702" s="157">
        <v>1</v>
      </c>
    </row>
    <row r="4703" spans="1:8" ht="15" customHeight="1" x14ac:dyDescent="0.25">
      <c r="A4703" s="155" t="s">
        <v>261</v>
      </c>
      <c r="B4703" s="155" t="s">
        <v>7024</v>
      </c>
      <c r="C4703" s="155" t="s">
        <v>7025</v>
      </c>
      <c r="D4703" s="155">
        <v>13</v>
      </c>
      <c r="E4703" s="155">
        <v>13</v>
      </c>
      <c r="F4703" s="166">
        <v>41992</v>
      </c>
      <c r="G4703" s="166">
        <v>41997</v>
      </c>
      <c r="H4703" s="157">
        <v>1</v>
      </c>
    </row>
    <row r="4704" spans="1:8" ht="15" customHeight="1" x14ac:dyDescent="0.25">
      <c r="A4704" s="155" t="s">
        <v>1554</v>
      </c>
      <c r="B4704" s="155" t="s">
        <v>1696</v>
      </c>
      <c r="C4704" s="155" t="s">
        <v>7023</v>
      </c>
      <c r="D4704" s="155">
        <v>2</v>
      </c>
      <c r="E4704" s="155">
        <v>2</v>
      </c>
      <c r="F4704" s="166">
        <v>41992</v>
      </c>
      <c r="G4704" s="166">
        <v>41997</v>
      </c>
      <c r="H4704" s="157">
        <v>1</v>
      </c>
    </row>
    <row r="4705" spans="1:9" ht="15" customHeight="1" x14ac:dyDescent="0.25">
      <c r="A4705" s="155" t="s">
        <v>520</v>
      </c>
      <c r="B4705" s="155" t="s">
        <v>7026</v>
      </c>
      <c r="C4705" s="155" t="s">
        <v>7027</v>
      </c>
      <c r="D4705" s="155">
        <v>200</v>
      </c>
      <c r="E4705" s="155">
        <v>200</v>
      </c>
      <c r="F4705" s="166">
        <v>41995</v>
      </c>
      <c r="G4705" s="166">
        <v>42009</v>
      </c>
      <c r="H4705" s="157">
        <v>1</v>
      </c>
    </row>
    <row r="4706" spans="1:9" ht="15" customHeight="1" x14ac:dyDescent="0.25">
      <c r="A4706" s="155" t="s">
        <v>544</v>
      </c>
      <c r="B4706" s="155" t="s">
        <v>7028</v>
      </c>
      <c r="C4706" s="155" t="s">
        <v>7029</v>
      </c>
      <c r="D4706" s="155">
        <v>390</v>
      </c>
      <c r="E4706" s="155">
        <v>390</v>
      </c>
      <c r="F4706" s="166">
        <v>41995</v>
      </c>
      <c r="G4706" s="166">
        <v>42010</v>
      </c>
      <c r="H4706" s="157">
        <v>1</v>
      </c>
    </row>
    <row r="4707" spans="1:9" ht="15" customHeight="1" x14ac:dyDescent="0.25">
      <c r="A4707" s="155" t="s">
        <v>559</v>
      </c>
      <c r="B4707" s="155" t="s">
        <v>7030</v>
      </c>
      <c r="C4707" s="155" t="s">
        <v>7031</v>
      </c>
      <c r="D4707" s="155">
        <v>6000</v>
      </c>
      <c r="E4707" s="155">
        <v>6000</v>
      </c>
      <c r="F4707" s="166">
        <v>41995</v>
      </c>
      <c r="G4707" s="166">
        <v>42002</v>
      </c>
      <c r="H4707" s="157">
        <v>1</v>
      </c>
    </row>
    <row r="4708" spans="1:9" ht="15" customHeight="1" x14ac:dyDescent="0.25">
      <c r="A4708" s="155" t="s">
        <v>4211</v>
      </c>
      <c r="B4708" s="155" t="s">
        <v>681</v>
      </c>
      <c r="C4708" s="155" t="s">
        <v>7032</v>
      </c>
      <c r="D4708" s="155">
        <v>100</v>
      </c>
      <c r="E4708" s="155">
        <v>100</v>
      </c>
      <c r="F4708" s="166">
        <v>41995</v>
      </c>
      <c r="G4708" s="166">
        <v>42005</v>
      </c>
      <c r="H4708" s="157">
        <v>1</v>
      </c>
      <c r="I4708" s="192" t="s">
        <v>7076</v>
      </c>
    </row>
    <row r="4709" spans="1:9" ht="15" customHeight="1" x14ac:dyDescent="0.25">
      <c r="A4709" s="155" t="s">
        <v>3481</v>
      </c>
      <c r="B4709" s="155" t="s">
        <v>255</v>
      </c>
      <c r="C4709" s="155" t="s">
        <v>7033</v>
      </c>
      <c r="D4709" s="155">
        <v>75</v>
      </c>
      <c r="E4709" s="155">
        <v>75</v>
      </c>
      <c r="F4709" s="166">
        <v>41995</v>
      </c>
      <c r="G4709" s="166">
        <v>42002</v>
      </c>
      <c r="H4709" s="157">
        <v>1</v>
      </c>
    </row>
    <row r="4710" spans="1:9" ht="15" customHeight="1" x14ac:dyDescent="0.25">
      <c r="A4710" s="155" t="s">
        <v>1419</v>
      </c>
      <c r="B4710" s="155" t="s">
        <v>7035</v>
      </c>
      <c r="C4710" s="155" t="s">
        <v>7034</v>
      </c>
      <c r="D4710" s="155">
        <v>2000</v>
      </c>
      <c r="E4710" s="155">
        <v>2000</v>
      </c>
      <c r="F4710" s="166">
        <v>41995</v>
      </c>
      <c r="G4710" s="166">
        <v>42002</v>
      </c>
      <c r="H4710" s="157">
        <v>1</v>
      </c>
    </row>
    <row r="4711" spans="1:9" ht="15" customHeight="1" x14ac:dyDescent="0.25">
      <c r="A4711" s="155" t="s">
        <v>3430</v>
      </c>
      <c r="B4711" s="155" t="s">
        <v>272</v>
      </c>
      <c r="C4711" s="155" t="s">
        <v>7036</v>
      </c>
      <c r="D4711" s="155">
        <v>1</v>
      </c>
      <c r="E4711" s="155">
        <v>1</v>
      </c>
      <c r="F4711" s="166">
        <v>41995</v>
      </c>
      <c r="G4711" s="166">
        <v>41997</v>
      </c>
      <c r="H4711" s="157">
        <v>1</v>
      </c>
      <c r="I4711" s="192" t="s">
        <v>63</v>
      </c>
    </row>
    <row r="4712" spans="1:9" ht="15" customHeight="1" x14ac:dyDescent="0.25">
      <c r="A4712" s="155" t="s">
        <v>7037</v>
      </c>
      <c r="B4712" s="155" t="s">
        <v>7038</v>
      </c>
      <c r="C4712" s="155" t="s">
        <v>7039</v>
      </c>
      <c r="D4712" s="155">
        <v>1</v>
      </c>
      <c r="E4712" s="155">
        <v>1</v>
      </c>
      <c r="F4712" s="166">
        <v>41995</v>
      </c>
      <c r="G4712" s="166">
        <v>42006</v>
      </c>
      <c r="H4712" s="157">
        <v>1</v>
      </c>
      <c r="I4712" s="192" t="s">
        <v>4565</v>
      </c>
    </row>
    <row r="4713" spans="1:9" ht="15" customHeight="1" x14ac:dyDescent="0.25">
      <c r="A4713" s="155" t="s">
        <v>7042</v>
      </c>
      <c r="B4713" s="155" t="s">
        <v>7043</v>
      </c>
      <c r="C4713" s="155" t="s">
        <v>7044</v>
      </c>
      <c r="D4713" s="155">
        <v>500</v>
      </c>
      <c r="E4713" s="155">
        <v>500</v>
      </c>
      <c r="F4713" s="166">
        <v>41996</v>
      </c>
      <c r="G4713" s="166">
        <v>42001</v>
      </c>
      <c r="H4713" s="157">
        <v>1</v>
      </c>
    </row>
    <row r="4714" spans="1:9" ht="15" customHeight="1" x14ac:dyDescent="0.25">
      <c r="A4714" s="155" t="s">
        <v>509</v>
      </c>
      <c r="B4714" s="155" t="s">
        <v>7040</v>
      </c>
      <c r="C4714" s="155" t="s">
        <v>7041</v>
      </c>
      <c r="D4714" s="155">
        <v>50</v>
      </c>
      <c r="E4714" s="155">
        <v>50</v>
      </c>
      <c r="F4714" s="166">
        <v>41996</v>
      </c>
      <c r="G4714" s="166">
        <v>41997</v>
      </c>
      <c r="H4714" s="157">
        <v>1</v>
      </c>
      <c r="I4714" s="192" t="s">
        <v>7053</v>
      </c>
    </row>
    <row r="4715" spans="1:9" ht="15" customHeight="1" x14ac:dyDescent="0.25">
      <c r="A4715" s="155" t="s">
        <v>7047</v>
      </c>
      <c r="B4715" s="155" t="s">
        <v>7048</v>
      </c>
      <c r="C4715" s="155" t="s">
        <v>7049</v>
      </c>
      <c r="D4715" s="155">
        <v>25</v>
      </c>
      <c r="E4715" s="155">
        <v>25</v>
      </c>
      <c r="F4715" s="166">
        <v>41996</v>
      </c>
      <c r="G4715" s="166">
        <v>41999</v>
      </c>
      <c r="H4715" s="157">
        <v>1</v>
      </c>
    </row>
    <row r="4716" spans="1:9" ht="15" customHeight="1" x14ac:dyDescent="0.25">
      <c r="A4716" s="155" t="s">
        <v>5569</v>
      </c>
      <c r="B4716" s="155" t="s">
        <v>7055</v>
      </c>
      <c r="C4716" s="155" t="s">
        <v>7050</v>
      </c>
      <c r="D4716" s="155">
        <v>12</v>
      </c>
      <c r="E4716" s="155">
        <v>12</v>
      </c>
      <c r="F4716" s="166">
        <v>41996</v>
      </c>
      <c r="G4716" s="166">
        <v>41997</v>
      </c>
      <c r="H4716" s="157">
        <v>1</v>
      </c>
    </row>
    <row r="4717" spans="1:9" ht="15" customHeight="1" x14ac:dyDescent="0.25">
      <c r="A4717" s="155" t="s">
        <v>4728</v>
      </c>
      <c r="B4717" s="155" t="s">
        <v>6959</v>
      </c>
      <c r="C4717" s="155" t="s">
        <v>7051</v>
      </c>
      <c r="D4717" s="155">
        <v>24</v>
      </c>
      <c r="E4717" s="155">
        <v>24</v>
      </c>
      <c r="F4717" s="166">
        <v>41996</v>
      </c>
      <c r="G4717" s="166">
        <v>41999</v>
      </c>
      <c r="H4717" s="157">
        <v>1</v>
      </c>
    </row>
    <row r="4718" spans="1:9" ht="15" customHeight="1" x14ac:dyDescent="0.25">
      <c r="A4718" s="155" t="s">
        <v>6381</v>
      </c>
      <c r="B4718" s="155" t="s">
        <v>6382</v>
      </c>
      <c r="C4718" s="155" t="s">
        <v>7052</v>
      </c>
      <c r="D4718" s="155">
        <v>20</v>
      </c>
      <c r="E4718" s="155">
        <v>20</v>
      </c>
      <c r="F4718" s="166">
        <v>41996</v>
      </c>
      <c r="G4718" s="166">
        <v>41999</v>
      </c>
      <c r="H4718" s="157">
        <v>1</v>
      </c>
    </row>
    <row r="4719" spans="1:9" ht="15" customHeight="1" x14ac:dyDescent="0.25">
      <c r="A4719" s="155" t="s">
        <v>71</v>
      </c>
      <c r="B4719" s="155" t="s">
        <v>7054</v>
      </c>
      <c r="C4719" s="155" t="s">
        <v>7056</v>
      </c>
      <c r="D4719" s="155">
        <v>10</v>
      </c>
      <c r="E4719" s="155">
        <v>10</v>
      </c>
      <c r="F4719" s="166">
        <v>42009</v>
      </c>
      <c r="G4719" s="166">
        <v>42009</v>
      </c>
      <c r="H4719" s="157">
        <v>1</v>
      </c>
      <c r="I4719" s="192" t="s">
        <v>7057</v>
      </c>
    </row>
    <row r="4720" spans="1:9" ht="15" customHeight="1" x14ac:dyDescent="0.25">
      <c r="A4720" s="155" t="s">
        <v>7058</v>
      </c>
      <c r="B4720" s="155" t="s">
        <v>7059</v>
      </c>
      <c r="C4720" s="155" t="s">
        <v>7060</v>
      </c>
      <c r="D4720" s="155">
        <v>250</v>
      </c>
      <c r="E4720" s="155">
        <v>250</v>
      </c>
      <c r="F4720" s="166">
        <v>42009</v>
      </c>
      <c r="G4720" s="166">
        <v>42009</v>
      </c>
      <c r="H4720" s="157">
        <v>1</v>
      </c>
      <c r="I4720" s="192" t="s">
        <v>7061</v>
      </c>
    </row>
    <row r="4721" spans="1:9" ht="15" customHeight="1" x14ac:dyDescent="0.25">
      <c r="A4721" s="155" t="s">
        <v>2270</v>
      </c>
      <c r="B4721" s="155" t="s">
        <v>7062</v>
      </c>
      <c r="C4721" s="155" t="s">
        <v>7064</v>
      </c>
      <c r="D4721" s="155">
        <v>50</v>
      </c>
      <c r="E4721" s="155">
        <v>50</v>
      </c>
      <c r="F4721" s="166">
        <v>42009</v>
      </c>
      <c r="G4721" s="166">
        <v>42012</v>
      </c>
      <c r="H4721" s="157">
        <v>1</v>
      </c>
    </row>
    <row r="4722" spans="1:9" ht="15" customHeight="1" x14ac:dyDescent="0.25">
      <c r="A4722" s="155" t="s">
        <v>2270</v>
      </c>
      <c r="B4722" s="155" t="s">
        <v>7063</v>
      </c>
      <c r="C4722" s="155" t="s">
        <v>7065</v>
      </c>
      <c r="D4722" s="155">
        <v>50</v>
      </c>
      <c r="E4722" s="155">
        <v>50</v>
      </c>
      <c r="F4722" s="166">
        <v>42009</v>
      </c>
      <c r="G4722" s="166">
        <v>42012</v>
      </c>
      <c r="H4722" s="157">
        <v>1</v>
      </c>
    </row>
    <row r="4723" spans="1:9" ht="15" customHeight="1" x14ac:dyDescent="0.25">
      <c r="A4723" s="155" t="s">
        <v>731</v>
      </c>
      <c r="B4723" s="155" t="s">
        <v>7066</v>
      </c>
      <c r="C4723" s="155" t="s">
        <v>7067</v>
      </c>
      <c r="D4723" s="155">
        <v>25</v>
      </c>
      <c r="E4723" s="155">
        <v>25</v>
      </c>
      <c r="F4723" s="166">
        <v>42009</v>
      </c>
      <c r="G4723" s="166">
        <v>42010</v>
      </c>
      <c r="H4723" s="157">
        <v>1</v>
      </c>
    </row>
    <row r="4724" spans="1:9" ht="15" customHeight="1" x14ac:dyDescent="0.25">
      <c r="A4724" s="155" t="s">
        <v>42</v>
      </c>
      <c r="B4724" s="155" t="s">
        <v>7068</v>
      </c>
      <c r="C4724" s="155" t="s">
        <v>6992</v>
      </c>
      <c r="D4724" s="155">
        <v>131</v>
      </c>
      <c r="E4724" s="155">
        <v>131</v>
      </c>
      <c r="F4724" s="166">
        <v>42009</v>
      </c>
      <c r="G4724" s="166">
        <v>42010</v>
      </c>
      <c r="H4724" s="157">
        <v>1</v>
      </c>
    </row>
    <row r="4725" spans="1:9" ht="15" customHeight="1" x14ac:dyDescent="0.25">
      <c r="A4725" s="155" t="s">
        <v>520</v>
      </c>
      <c r="B4725" s="155" t="s">
        <v>7069</v>
      </c>
      <c r="C4725" s="155" t="s">
        <v>7074</v>
      </c>
      <c r="D4725" s="155">
        <v>250</v>
      </c>
      <c r="E4725" s="155">
        <v>250</v>
      </c>
      <c r="F4725" s="166">
        <v>42009</v>
      </c>
      <c r="G4725" s="166" t="s">
        <v>829</v>
      </c>
      <c r="H4725" s="157">
        <v>1</v>
      </c>
    </row>
    <row r="4726" spans="1:9" ht="15" customHeight="1" x14ac:dyDescent="0.25">
      <c r="A4726" s="155" t="s">
        <v>520</v>
      </c>
      <c r="B4726" s="155" t="s">
        <v>7071</v>
      </c>
      <c r="C4726" s="155" t="s">
        <v>7073</v>
      </c>
      <c r="D4726" s="155">
        <v>250</v>
      </c>
      <c r="E4726" s="155">
        <v>250</v>
      </c>
      <c r="F4726" s="166">
        <v>42009</v>
      </c>
      <c r="G4726" s="166">
        <v>42016</v>
      </c>
      <c r="H4726" s="157">
        <v>1</v>
      </c>
    </row>
    <row r="4727" spans="1:9" ht="15" customHeight="1" x14ac:dyDescent="0.25">
      <c r="A4727" s="155" t="s">
        <v>520</v>
      </c>
      <c r="B4727" s="155" t="s">
        <v>7072</v>
      </c>
      <c r="C4727" s="155" t="s">
        <v>7075</v>
      </c>
      <c r="D4727" s="155">
        <v>100</v>
      </c>
      <c r="E4727" s="155">
        <v>100</v>
      </c>
      <c r="F4727" s="166">
        <v>42009</v>
      </c>
      <c r="G4727" s="166">
        <v>42013</v>
      </c>
      <c r="H4727" s="157">
        <v>1</v>
      </c>
    </row>
    <row r="4728" spans="1:9" ht="15" customHeight="1" x14ac:dyDescent="0.25">
      <c r="A4728" s="155" t="s">
        <v>520</v>
      </c>
      <c r="B4728" s="155" t="s">
        <v>7070</v>
      </c>
      <c r="C4728" s="155" t="s">
        <v>6939</v>
      </c>
      <c r="D4728" s="155">
        <v>400</v>
      </c>
      <c r="E4728" s="155">
        <v>400</v>
      </c>
      <c r="F4728" s="166">
        <v>42009</v>
      </c>
      <c r="G4728" s="166" t="s">
        <v>829</v>
      </c>
      <c r="H4728" s="157">
        <v>1</v>
      </c>
    </row>
    <row r="4729" spans="1:9" ht="15" customHeight="1" x14ac:dyDescent="0.25">
      <c r="A4729" s="155" t="s">
        <v>261</v>
      </c>
      <c r="B4729" s="155" t="s">
        <v>7077</v>
      </c>
      <c r="C4729" s="155" t="s">
        <v>7078</v>
      </c>
      <c r="D4729" s="155">
        <v>15</v>
      </c>
      <c r="E4729" s="155">
        <v>15</v>
      </c>
      <c r="F4729" s="166">
        <v>42009</v>
      </c>
      <c r="G4729" s="166">
        <v>42010</v>
      </c>
      <c r="H4729" s="157">
        <v>1</v>
      </c>
    </row>
    <row r="4730" spans="1:9" ht="15" customHeight="1" x14ac:dyDescent="0.25">
      <c r="A4730" s="155" t="s">
        <v>4728</v>
      </c>
      <c r="B4730" s="155" t="s">
        <v>1696</v>
      </c>
      <c r="C4730" s="155" t="s">
        <v>7079</v>
      </c>
      <c r="D4730" s="155">
        <v>45</v>
      </c>
      <c r="E4730" s="155">
        <v>45</v>
      </c>
      <c r="F4730" s="166">
        <v>42010</v>
      </c>
      <c r="G4730" s="166">
        <v>42011</v>
      </c>
      <c r="H4730" s="157">
        <v>1</v>
      </c>
    </row>
    <row r="4731" spans="1:9" ht="15" customHeight="1" x14ac:dyDescent="0.25">
      <c r="A4731" s="155" t="s">
        <v>327</v>
      </c>
      <c r="B4731" s="155" t="s">
        <v>7080</v>
      </c>
      <c r="C4731" s="155" t="s">
        <v>7082</v>
      </c>
      <c r="D4731" s="155">
        <v>100</v>
      </c>
      <c r="E4731" s="155">
        <v>100</v>
      </c>
      <c r="F4731" s="166">
        <v>42010</v>
      </c>
      <c r="G4731" s="166">
        <v>42011</v>
      </c>
      <c r="H4731" s="157">
        <v>1</v>
      </c>
    </row>
    <row r="4732" spans="1:9" ht="15" customHeight="1" x14ac:dyDescent="0.25">
      <c r="A4732" s="155" t="s">
        <v>327</v>
      </c>
      <c r="B4732" s="155" t="s">
        <v>7081</v>
      </c>
      <c r="C4732" s="155" t="s">
        <v>7083</v>
      </c>
      <c r="D4732" s="155">
        <v>300</v>
      </c>
      <c r="E4732" s="155">
        <v>300</v>
      </c>
      <c r="F4732" s="166">
        <v>42010</v>
      </c>
      <c r="G4732" s="166">
        <v>42011</v>
      </c>
      <c r="H4732" s="157">
        <v>1</v>
      </c>
    </row>
    <row r="4733" spans="1:9" ht="15" customHeight="1" x14ac:dyDescent="0.25">
      <c r="A4733" s="155" t="s">
        <v>2096</v>
      </c>
      <c r="B4733" s="155" t="s">
        <v>7084</v>
      </c>
      <c r="C4733" s="155" t="s">
        <v>7085</v>
      </c>
      <c r="D4733" s="155">
        <v>300</v>
      </c>
      <c r="E4733" s="155">
        <v>310</v>
      </c>
      <c r="F4733" s="166">
        <v>42010</v>
      </c>
      <c r="G4733" s="166">
        <v>42011</v>
      </c>
      <c r="H4733" s="157">
        <v>1</v>
      </c>
      <c r="I4733" s="192" t="s">
        <v>7086</v>
      </c>
    </row>
    <row r="4734" spans="1:9" ht="15" customHeight="1" x14ac:dyDescent="0.25">
      <c r="A4734" s="155" t="s">
        <v>36</v>
      </c>
      <c r="B4734" s="155" t="s">
        <v>7087</v>
      </c>
      <c r="C4734" s="155" t="s">
        <v>7089</v>
      </c>
      <c r="D4734" s="155">
        <v>10</v>
      </c>
      <c r="E4734" s="155">
        <v>10</v>
      </c>
      <c r="F4734" s="166">
        <v>42010</v>
      </c>
      <c r="G4734" s="166">
        <v>42011</v>
      </c>
      <c r="H4734" s="157">
        <v>1</v>
      </c>
    </row>
    <row r="4735" spans="1:9" ht="15" customHeight="1" x14ac:dyDescent="0.25">
      <c r="A4735" s="155" t="s">
        <v>36</v>
      </c>
      <c r="B4735" s="155" t="s">
        <v>7088</v>
      </c>
      <c r="C4735" s="155" t="s">
        <v>7090</v>
      </c>
      <c r="D4735" s="155">
        <v>50</v>
      </c>
      <c r="E4735" s="155">
        <v>50</v>
      </c>
      <c r="F4735" s="166">
        <v>42010</v>
      </c>
      <c r="G4735" s="166">
        <v>42011</v>
      </c>
      <c r="H4735" s="157">
        <v>1</v>
      </c>
    </row>
    <row r="4736" spans="1:9" ht="15" customHeight="1" x14ac:dyDescent="0.25">
      <c r="A4736" s="155" t="s">
        <v>36</v>
      </c>
      <c r="B4736" s="155" t="s">
        <v>7093</v>
      </c>
      <c r="C4736" s="155" t="s">
        <v>7094</v>
      </c>
      <c r="D4736" s="155">
        <v>50</v>
      </c>
      <c r="E4736" s="155">
        <v>50</v>
      </c>
      <c r="F4736" s="166">
        <v>42010</v>
      </c>
      <c r="G4736" s="166">
        <v>42011</v>
      </c>
      <c r="H4736" s="157">
        <v>1</v>
      </c>
    </row>
    <row r="4737" spans="1:8" ht="15" customHeight="1" x14ac:dyDescent="0.25">
      <c r="A4737" s="155" t="s">
        <v>559</v>
      </c>
      <c r="B4737" s="155" t="s">
        <v>7091</v>
      </c>
      <c r="C4737" s="155" t="s">
        <v>7092</v>
      </c>
      <c r="D4737" s="155">
        <v>15000</v>
      </c>
      <c r="E4737" s="155">
        <v>15066</v>
      </c>
      <c r="F4737" s="166">
        <v>42010</v>
      </c>
      <c r="G4737" s="166">
        <v>42011</v>
      </c>
      <c r="H4737" s="157">
        <v>1</v>
      </c>
    </row>
    <row r="4738" spans="1:8" ht="15" customHeight="1" x14ac:dyDescent="0.25">
      <c r="A4738" s="155" t="s">
        <v>173</v>
      </c>
      <c r="B4738" s="155" t="s">
        <v>7095</v>
      </c>
      <c r="C4738" s="155" t="s">
        <v>7096</v>
      </c>
      <c r="D4738" s="155">
        <v>102</v>
      </c>
      <c r="E4738" s="155">
        <v>102</v>
      </c>
      <c r="F4738" s="166">
        <v>42010</v>
      </c>
      <c r="G4738" s="166">
        <v>42012</v>
      </c>
      <c r="H4738" s="157">
        <v>1</v>
      </c>
    </row>
    <row r="4739" spans="1:8" ht="15" customHeight="1" x14ac:dyDescent="0.25">
      <c r="A4739" s="155" t="s">
        <v>173</v>
      </c>
      <c r="B4739" s="155" t="s">
        <v>445</v>
      </c>
      <c r="C4739" s="155" t="s">
        <v>7097</v>
      </c>
      <c r="D4739" s="155">
        <v>102</v>
      </c>
      <c r="E4739" s="155">
        <v>102</v>
      </c>
      <c r="F4739" s="166">
        <v>42010</v>
      </c>
      <c r="G4739" s="166">
        <v>42012</v>
      </c>
      <c r="H4739" s="157">
        <v>1</v>
      </c>
    </row>
    <row r="4740" spans="1:8" ht="15" customHeight="1" x14ac:dyDescent="0.25">
      <c r="A4740" s="155" t="s">
        <v>286</v>
      </c>
      <c r="B4740" s="155" t="s">
        <v>7098</v>
      </c>
      <c r="C4740" s="155" t="s">
        <v>7099</v>
      </c>
      <c r="D4740" s="155">
        <v>100</v>
      </c>
      <c r="E4740" s="155">
        <v>100</v>
      </c>
      <c r="F4740" s="166">
        <v>42010</v>
      </c>
      <c r="G4740" s="166">
        <v>42012</v>
      </c>
      <c r="H4740" s="157">
        <v>1</v>
      </c>
    </row>
    <row r="4741" spans="1:8" ht="15" customHeight="1" x14ac:dyDescent="0.25">
      <c r="A4741" s="155" t="s">
        <v>4211</v>
      </c>
      <c r="B4741" s="155" t="s">
        <v>697</v>
      </c>
      <c r="C4741" s="155" t="s">
        <v>7100</v>
      </c>
      <c r="D4741" s="155">
        <v>32</v>
      </c>
      <c r="E4741" s="155">
        <v>32</v>
      </c>
      <c r="F4741" s="166">
        <v>42010</v>
      </c>
      <c r="G4741" s="166">
        <v>42013</v>
      </c>
      <c r="H4741" s="157">
        <v>1</v>
      </c>
    </row>
    <row r="4742" spans="1:8" ht="15" customHeight="1" x14ac:dyDescent="0.25">
      <c r="A4742" s="155" t="s">
        <v>251</v>
      </c>
      <c r="B4742" s="155" t="s">
        <v>7101</v>
      </c>
      <c r="C4742" s="155" t="s">
        <v>7102</v>
      </c>
      <c r="D4742" s="155">
        <v>10</v>
      </c>
      <c r="E4742" s="155">
        <v>10</v>
      </c>
      <c r="F4742" s="166">
        <v>42010</v>
      </c>
      <c r="G4742" s="166">
        <v>42013</v>
      </c>
      <c r="H4742" s="157">
        <v>1</v>
      </c>
    </row>
    <row r="4743" spans="1:8" ht="15" customHeight="1" x14ac:dyDescent="0.25">
      <c r="A4743" s="155" t="s">
        <v>71</v>
      </c>
      <c r="B4743" s="155" t="s">
        <v>167</v>
      </c>
      <c r="C4743" s="155" t="s">
        <v>7103</v>
      </c>
      <c r="D4743" s="155">
        <v>7</v>
      </c>
      <c r="E4743" s="155">
        <v>7</v>
      </c>
      <c r="F4743" s="166">
        <v>42010</v>
      </c>
      <c r="G4743" s="166">
        <v>42016</v>
      </c>
      <c r="H4743" s="157">
        <v>1</v>
      </c>
    </row>
    <row r="4744" spans="1:8" ht="15" customHeight="1" x14ac:dyDescent="0.25">
      <c r="A4744" s="155" t="s">
        <v>71</v>
      </c>
      <c r="B4744" s="155" t="s">
        <v>1530</v>
      </c>
      <c r="C4744" s="155" t="s">
        <v>7104</v>
      </c>
      <c r="D4744" s="155">
        <v>5</v>
      </c>
      <c r="E4744" s="155">
        <v>5</v>
      </c>
      <c r="F4744" s="166">
        <v>42010</v>
      </c>
      <c r="G4744" s="166">
        <v>42016</v>
      </c>
      <c r="H4744" s="157">
        <v>1</v>
      </c>
    </row>
    <row r="4745" spans="1:8" ht="15" customHeight="1" x14ac:dyDescent="0.25">
      <c r="A4745" s="155" t="s">
        <v>71</v>
      </c>
      <c r="B4745" s="155" t="s">
        <v>1550</v>
      </c>
      <c r="C4745" s="155" t="s">
        <v>7105</v>
      </c>
      <c r="D4745" s="155">
        <v>5</v>
      </c>
      <c r="E4745" s="155">
        <v>5</v>
      </c>
      <c r="F4745" s="166">
        <v>42010</v>
      </c>
      <c r="G4745" s="166">
        <v>42016</v>
      </c>
      <c r="H4745" s="157">
        <v>1</v>
      </c>
    </row>
    <row r="4746" spans="1:8" ht="15" customHeight="1" x14ac:dyDescent="0.25">
      <c r="A4746" s="155" t="s">
        <v>71</v>
      </c>
      <c r="B4746" s="155" t="s">
        <v>154</v>
      </c>
      <c r="C4746" s="155" t="s">
        <v>7106</v>
      </c>
      <c r="D4746" s="155">
        <v>17</v>
      </c>
      <c r="E4746" s="155">
        <v>17</v>
      </c>
      <c r="F4746" s="166">
        <v>42011</v>
      </c>
      <c r="G4746" s="166">
        <v>42016</v>
      </c>
      <c r="H4746" s="157">
        <v>1</v>
      </c>
    </row>
    <row r="4747" spans="1:8" ht="15" customHeight="1" x14ac:dyDescent="0.25">
      <c r="A4747" s="155" t="s">
        <v>71</v>
      </c>
      <c r="B4747" s="155" t="s">
        <v>154</v>
      </c>
      <c r="C4747" s="155" t="s">
        <v>7107</v>
      </c>
      <c r="D4747" s="155">
        <v>5</v>
      </c>
      <c r="E4747" s="155">
        <v>5</v>
      </c>
      <c r="F4747" s="166">
        <v>42011</v>
      </c>
      <c r="G4747" s="166">
        <v>42018</v>
      </c>
      <c r="H4747" s="157">
        <v>1</v>
      </c>
    </row>
    <row r="4748" spans="1:8" ht="15" customHeight="1" x14ac:dyDescent="0.25">
      <c r="A4748" s="155" t="s">
        <v>71</v>
      </c>
      <c r="B4748" s="155" t="s">
        <v>1550</v>
      </c>
      <c r="C4748" s="155" t="s">
        <v>7108</v>
      </c>
      <c r="D4748" s="155">
        <v>5</v>
      </c>
      <c r="E4748" s="155">
        <v>5</v>
      </c>
      <c r="F4748" s="166">
        <v>42011</v>
      </c>
      <c r="G4748" s="166">
        <v>42018</v>
      </c>
      <c r="H4748" s="157">
        <v>1</v>
      </c>
    </row>
    <row r="4749" spans="1:8" ht="15" customHeight="1" x14ac:dyDescent="0.25">
      <c r="A4749" s="155" t="s">
        <v>1554</v>
      </c>
      <c r="B4749" s="155" t="s">
        <v>1181</v>
      </c>
      <c r="C4749" s="155" t="s">
        <v>7109</v>
      </c>
      <c r="D4749" s="155">
        <v>125</v>
      </c>
      <c r="E4749" s="155">
        <v>125</v>
      </c>
      <c r="F4749" s="166">
        <v>42011</v>
      </c>
      <c r="G4749" s="166">
        <v>42013</v>
      </c>
      <c r="H4749" s="157">
        <v>1</v>
      </c>
    </row>
    <row r="4750" spans="1:8" ht="15" customHeight="1" x14ac:dyDescent="0.25">
      <c r="A4750" s="155" t="s">
        <v>1554</v>
      </c>
      <c r="B4750" s="155" t="s">
        <v>1204</v>
      </c>
      <c r="C4750" s="155" t="s">
        <v>7110</v>
      </c>
      <c r="D4750" s="155">
        <v>125</v>
      </c>
      <c r="E4750" s="155">
        <v>125</v>
      </c>
      <c r="F4750" s="166">
        <v>42011</v>
      </c>
      <c r="G4750" s="166">
        <v>42013</v>
      </c>
      <c r="H4750" s="157">
        <v>1</v>
      </c>
    </row>
    <row r="4751" spans="1:8" ht="15" customHeight="1" x14ac:dyDescent="0.25">
      <c r="A4751" s="155" t="s">
        <v>195</v>
      </c>
      <c r="B4751" s="155" t="s">
        <v>2515</v>
      </c>
      <c r="C4751" s="155" t="s">
        <v>7111</v>
      </c>
      <c r="D4751" s="155">
        <v>100</v>
      </c>
      <c r="E4751" s="155">
        <v>100</v>
      </c>
      <c r="F4751" s="166">
        <v>42011</v>
      </c>
      <c r="G4751" s="166">
        <v>42016</v>
      </c>
      <c r="H4751" s="157">
        <v>1</v>
      </c>
    </row>
    <row r="4752" spans="1:8" ht="15" customHeight="1" x14ac:dyDescent="0.25">
      <c r="A4752" s="155" t="s">
        <v>230</v>
      </c>
      <c r="B4752" s="155" t="s">
        <v>3516</v>
      </c>
      <c r="C4752" s="155" t="s">
        <v>7112</v>
      </c>
      <c r="D4752" s="155">
        <v>100</v>
      </c>
      <c r="E4752" s="155">
        <v>100</v>
      </c>
      <c r="F4752" s="166">
        <v>42011</v>
      </c>
      <c r="G4752" s="166">
        <v>42016</v>
      </c>
      <c r="H4752" s="157">
        <v>1</v>
      </c>
    </row>
    <row r="4753" spans="1:8" ht="15" customHeight="1" x14ac:dyDescent="0.25">
      <c r="A4753" s="155" t="s">
        <v>1154</v>
      </c>
      <c r="B4753" s="155" t="s">
        <v>7113</v>
      </c>
      <c r="C4753" s="155" t="s">
        <v>7114</v>
      </c>
      <c r="D4753" s="155">
        <v>1080</v>
      </c>
      <c r="E4753" s="155">
        <v>1080</v>
      </c>
      <c r="F4753" s="166">
        <v>42012</v>
      </c>
      <c r="G4753" s="166">
        <v>42020</v>
      </c>
      <c r="H4753" s="157">
        <v>1</v>
      </c>
    </row>
    <row r="4754" spans="1:8" ht="15" customHeight="1" x14ac:dyDescent="0.25">
      <c r="A4754" s="155" t="s">
        <v>5050</v>
      </c>
      <c r="B4754" s="155" t="s">
        <v>5393</v>
      </c>
      <c r="C4754" s="155" t="s">
        <v>7115</v>
      </c>
      <c r="D4754" s="155">
        <v>100</v>
      </c>
      <c r="E4754" s="155">
        <v>100</v>
      </c>
      <c r="F4754" s="166">
        <v>42012</v>
      </c>
      <c r="G4754" s="166">
        <v>42013</v>
      </c>
      <c r="H4754" s="157">
        <v>1</v>
      </c>
    </row>
    <row r="4755" spans="1:8" ht="15" customHeight="1" x14ac:dyDescent="0.25">
      <c r="A4755" s="155" t="s">
        <v>2296</v>
      </c>
      <c r="B4755" s="155" t="s">
        <v>2297</v>
      </c>
      <c r="C4755" s="155" t="s">
        <v>7116</v>
      </c>
      <c r="D4755" s="155">
        <v>10</v>
      </c>
      <c r="E4755" s="155">
        <v>10</v>
      </c>
      <c r="F4755" s="166">
        <v>42012</v>
      </c>
      <c r="G4755" s="166">
        <v>42019</v>
      </c>
      <c r="H4755" s="157">
        <v>1</v>
      </c>
    </row>
    <row r="4756" spans="1:8" ht="15" customHeight="1" x14ac:dyDescent="0.25">
      <c r="A4756" s="155" t="s">
        <v>509</v>
      </c>
      <c r="B4756" s="155" t="s">
        <v>7117</v>
      </c>
      <c r="C4756" s="155" t="s">
        <v>7121</v>
      </c>
      <c r="D4756" s="155">
        <v>10</v>
      </c>
      <c r="E4756" s="155">
        <v>10</v>
      </c>
      <c r="F4756" s="166">
        <v>42012</v>
      </c>
      <c r="G4756" s="166">
        <v>42024</v>
      </c>
      <c r="H4756" s="157">
        <v>1</v>
      </c>
    </row>
    <row r="4757" spans="1:8" ht="15" customHeight="1" x14ac:dyDescent="0.25">
      <c r="A4757" s="155" t="s">
        <v>4728</v>
      </c>
      <c r="B4757" s="155" t="s">
        <v>5387</v>
      </c>
      <c r="C4757" s="155" t="s">
        <v>7123</v>
      </c>
      <c r="D4757" s="155">
        <v>100</v>
      </c>
      <c r="E4757" s="155">
        <v>100</v>
      </c>
      <c r="F4757" s="166">
        <v>42012</v>
      </c>
      <c r="G4757" s="166">
        <v>42017</v>
      </c>
      <c r="H4757" s="157">
        <v>1</v>
      </c>
    </row>
    <row r="4758" spans="1:8" ht="15" customHeight="1" x14ac:dyDescent="0.25">
      <c r="A4758" s="155" t="s">
        <v>4728</v>
      </c>
      <c r="B4758" s="155" t="s">
        <v>7118</v>
      </c>
      <c r="C4758" s="155" t="s">
        <v>7122</v>
      </c>
      <c r="D4758" s="155">
        <v>100</v>
      </c>
      <c r="E4758" s="155">
        <v>100</v>
      </c>
      <c r="F4758" s="166">
        <v>42012</v>
      </c>
      <c r="G4758" s="166">
        <v>42017</v>
      </c>
      <c r="H4758" s="157">
        <v>1</v>
      </c>
    </row>
    <row r="4759" spans="1:8" ht="15" customHeight="1" x14ac:dyDescent="0.25">
      <c r="A4759" s="155" t="s">
        <v>4728</v>
      </c>
      <c r="B4759" s="155" t="s">
        <v>7119</v>
      </c>
      <c r="C4759" s="155" t="s">
        <v>7126</v>
      </c>
      <c r="D4759" s="155">
        <v>100</v>
      </c>
      <c r="E4759" s="155">
        <v>100</v>
      </c>
      <c r="F4759" s="166">
        <v>42012</v>
      </c>
      <c r="G4759" s="166">
        <v>42017</v>
      </c>
      <c r="H4759" s="157">
        <v>1</v>
      </c>
    </row>
    <row r="4760" spans="1:8" ht="15" customHeight="1" x14ac:dyDescent="0.25">
      <c r="A4760" s="155" t="s">
        <v>4728</v>
      </c>
      <c r="B4760" s="155" t="s">
        <v>4729</v>
      </c>
      <c r="C4760" s="155" t="s">
        <v>7127</v>
      </c>
      <c r="D4760" s="155">
        <v>150</v>
      </c>
      <c r="E4760" s="155">
        <v>150</v>
      </c>
      <c r="F4760" s="166">
        <v>42012</v>
      </c>
      <c r="G4760" s="166">
        <v>42017</v>
      </c>
      <c r="H4760" s="157">
        <v>1</v>
      </c>
    </row>
    <row r="4761" spans="1:8" ht="15" customHeight="1" x14ac:dyDescent="0.25">
      <c r="A4761" s="155" t="s">
        <v>4728</v>
      </c>
      <c r="B4761" s="155" t="s">
        <v>7120</v>
      </c>
      <c r="C4761" s="155" t="s">
        <v>7128</v>
      </c>
      <c r="D4761" s="155">
        <v>50</v>
      </c>
      <c r="E4761" s="155">
        <v>50</v>
      </c>
      <c r="F4761" s="166">
        <v>42012</v>
      </c>
      <c r="G4761" s="166">
        <v>42017</v>
      </c>
      <c r="H4761" s="157">
        <v>1</v>
      </c>
    </row>
    <row r="4762" spans="1:8" ht="15" customHeight="1" x14ac:dyDescent="0.25">
      <c r="A4762" s="155" t="s">
        <v>4395</v>
      </c>
      <c r="B4762" s="155" t="s">
        <v>7124</v>
      </c>
      <c r="C4762" s="155" t="s">
        <v>7125</v>
      </c>
      <c r="D4762" s="155">
        <v>2</v>
      </c>
      <c r="E4762" s="155">
        <v>2</v>
      </c>
      <c r="F4762" s="166">
        <v>42012</v>
      </c>
      <c r="G4762" s="166">
        <v>42023</v>
      </c>
      <c r="H4762" s="157">
        <v>1</v>
      </c>
    </row>
    <row r="4763" spans="1:8" ht="15" customHeight="1" x14ac:dyDescent="0.25">
      <c r="A4763" s="155" t="s">
        <v>4968</v>
      </c>
      <c r="B4763" s="155" t="s">
        <v>7129</v>
      </c>
      <c r="C4763" s="155" t="s">
        <v>7130</v>
      </c>
      <c r="D4763" s="155">
        <v>5</v>
      </c>
      <c r="E4763" s="155">
        <v>5</v>
      </c>
      <c r="F4763" s="166">
        <v>42013</v>
      </c>
      <c r="G4763" s="166">
        <v>42018</v>
      </c>
      <c r="H4763" s="157">
        <v>1</v>
      </c>
    </row>
    <row r="4764" spans="1:8" ht="15" customHeight="1" x14ac:dyDescent="0.25">
      <c r="A4764" s="155" t="s">
        <v>78</v>
      </c>
      <c r="B4764" s="155" t="s">
        <v>3452</v>
      </c>
      <c r="C4764" s="155" t="s">
        <v>6797</v>
      </c>
      <c r="D4764" s="155">
        <v>2</v>
      </c>
      <c r="E4764" s="155">
        <v>2</v>
      </c>
      <c r="F4764" s="166">
        <v>42013</v>
      </c>
      <c r="G4764" s="166">
        <v>42023</v>
      </c>
      <c r="H4764" s="157">
        <v>1</v>
      </c>
    </row>
    <row r="4765" spans="1:8" ht="15" customHeight="1" x14ac:dyDescent="0.25">
      <c r="A4765" s="155" t="s">
        <v>7131</v>
      </c>
      <c r="B4765" s="155" t="s">
        <v>5328</v>
      </c>
      <c r="C4765" s="155" t="s">
        <v>7132</v>
      </c>
      <c r="D4765" s="155">
        <v>10000</v>
      </c>
      <c r="E4765" s="155">
        <v>10032</v>
      </c>
      <c r="F4765" s="166">
        <v>42013</v>
      </c>
      <c r="G4765" s="166">
        <v>42023</v>
      </c>
      <c r="H4765" s="157">
        <v>1</v>
      </c>
    </row>
    <row r="4766" spans="1:8" ht="15" customHeight="1" x14ac:dyDescent="0.25">
      <c r="A4766" s="155" t="s">
        <v>1983</v>
      </c>
      <c r="B4766" s="155" t="s">
        <v>7133</v>
      </c>
      <c r="C4766" s="155" t="s">
        <v>7134</v>
      </c>
      <c r="D4766" s="155">
        <v>3</v>
      </c>
      <c r="E4766" s="155">
        <v>3</v>
      </c>
      <c r="F4766" s="166">
        <v>42013</v>
      </c>
      <c r="G4766" s="166">
        <v>42024</v>
      </c>
      <c r="H4766" s="157">
        <v>1</v>
      </c>
    </row>
    <row r="4767" spans="1:8" ht="15" customHeight="1" x14ac:dyDescent="0.25">
      <c r="A4767" s="155" t="s">
        <v>71</v>
      </c>
      <c r="B4767" s="155" t="s">
        <v>167</v>
      </c>
      <c r="C4767" s="155" t="s">
        <v>7136</v>
      </c>
      <c r="D4767" s="155">
        <v>6</v>
      </c>
      <c r="E4767" s="155">
        <v>6</v>
      </c>
      <c r="F4767" s="166">
        <v>42016</v>
      </c>
      <c r="G4767" s="166">
        <v>42023</v>
      </c>
      <c r="H4767" s="157">
        <v>1</v>
      </c>
    </row>
    <row r="4768" spans="1:8" ht="15" customHeight="1" x14ac:dyDescent="0.25">
      <c r="A4768" s="155" t="s">
        <v>509</v>
      </c>
      <c r="B4768" s="155" t="s">
        <v>5565</v>
      </c>
      <c r="C4768" s="155" t="s">
        <v>7137</v>
      </c>
      <c r="D4768" s="155">
        <v>10</v>
      </c>
      <c r="E4768" s="155">
        <v>10</v>
      </c>
      <c r="F4768" s="166">
        <v>42016</v>
      </c>
      <c r="G4768" s="166">
        <v>42024</v>
      </c>
      <c r="H4768" s="157">
        <v>1</v>
      </c>
    </row>
    <row r="4769" spans="1:8" ht="15" customHeight="1" x14ac:dyDescent="0.25">
      <c r="A4769" s="155" t="s">
        <v>42</v>
      </c>
      <c r="B4769" s="155" t="s">
        <v>202</v>
      </c>
      <c r="C4769" s="155" t="s">
        <v>7138</v>
      </c>
      <c r="D4769" s="155">
        <v>400</v>
      </c>
      <c r="E4769" s="155">
        <v>400</v>
      </c>
      <c r="F4769" s="166">
        <v>42016</v>
      </c>
      <c r="G4769" s="166">
        <v>42020</v>
      </c>
      <c r="H4769" s="157">
        <v>1</v>
      </c>
    </row>
    <row r="4770" spans="1:8" ht="15" customHeight="1" x14ac:dyDescent="0.25">
      <c r="A4770" s="155" t="s">
        <v>42</v>
      </c>
      <c r="B4770" s="155" t="s">
        <v>204</v>
      </c>
      <c r="C4770" s="155" t="s">
        <v>364</v>
      </c>
      <c r="D4770" s="155">
        <v>400</v>
      </c>
      <c r="E4770" s="155">
        <v>400</v>
      </c>
      <c r="F4770" s="166">
        <v>42016</v>
      </c>
      <c r="G4770" s="166">
        <v>42020</v>
      </c>
      <c r="H4770" s="157">
        <v>1</v>
      </c>
    </row>
    <row r="4771" spans="1:8" ht="15" customHeight="1" x14ac:dyDescent="0.25">
      <c r="A4771" s="155" t="s">
        <v>5827</v>
      </c>
      <c r="B4771" s="155" t="s">
        <v>7139</v>
      </c>
      <c r="C4771" s="155" t="s">
        <v>7140</v>
      </c>
      <c r="D4771" s="155">
        <v>35</v>
      </c>
      <c r="E4771" s="155">
        <v>35</v>
      </c>
      <c r="F4771" s="166">
        <v>42017</v>
      </c>
      <c r="G4771" s="166">
        <v>42019</v>
      </c>
      <c r="H4771" s="157">
        <v>1</v>
      </c>
    </row>
    <row r="4772" spans="1:8" ht="15" customHeight="1" x14ac:dyDescent="0.25">
      <c r="A4772" s="155" t="s">
        <v>2714</v>
      </c>
      <c r="B4772" s="155" t="s">
        <v>5141</v>
      </c>
      <c r="C4772" s="155" t="s">
        <v>7141</v>
      </c>
      <c r="D4772" s="155">
        <v>25</v>
      </c>
      <c r="E4772" s="155">
        <v>25</v>
      </c>
      <c r="F4772" s="166">
        <v>42017</v>
      </c>
      <c r="G4772" s="166">
        <v>42020</v>
      </c>
      <c r="H4772" s="157">
        <v>1</v>
      </c>
    </row>
    <row r="4773" spans="1:8" ht="15" customHeight="1" x14ac:dyDescent="0.25">
      <c r="A4773" s="155" t="s">
        <v>71</v>
      </c>
      <c r="B4773" s="155" t="s">
        <v>102</v>
      </c>
      <c r="C4773" s="155" t="s">
        <v>7142</v>
      </c>
      <c r="D4773" s="155">
        <v>10</v>
      </c>
      <c r="E4773" s="155">
        <v>10</v>
      </c>
      <c r="F4773" s="166">
        <v>42017</v>
      </c>
      <c r="G4773" s="166">
        <v>42020</v>
      </c>
      <c r="H4773" s="157">
        <v>1</v>
      </c>
    </row>
    <row r="4774" spans="1:8" ht="15" customHeight="1" x14ac:dyDescent="0.25">
      <c r="A4774" s="155" t="s">
        <v>6286</v>
      </c>
      <c r="B4774" s="155" t="s">
        <v>6290</v>
      </c>
      <c r="C4774" s="155" t="s">
        <v>7143</v>
      </c>
      <c r="D4774" s="155">
        <v>200</v>
      </c>
      <c r="E4774" s="155">
        <v>200</v>
      </c>
      <c r="F4774" s="166">
        <v>42017</v>
      </c>
      <c r="G4774" s="166">
        <v>42020</v>
      </c>
      <c r="H4774" s="157">
        <v>1</v>
      </c>
    </row>
    <row r="4775" spans="1:8" ht="15" customHeight="1" x14ac:dyDescent="0.25">
      <c r="A4775" s="155" t="s">
        <v>5827</v>
      </c>
      <c r="B4775" s="155" t="s">
        <v>7145</v>
      </c>
      <c r="C4775" s="155" t="s">
        <v>7146</v>
      </c>
      <c r="D4775" s="155">
        <v>50</v>
      </c>
      <c r="E4775" s="155">
        <v>50</v>
      </c>
      <c r="F4775" s="166">
        <v>42018</v>
      </c>
      <c r="G4775" s="166">
        <v>42027</v>
      </c>
      <c r="H4775" s="157">
        <v>1</v>
      </c>
    </row>
    <row r="4776" spans="1:8" ht="15" customHeight="1" x14ac:dyDescent="0.25">
      <c r="A4776" s="155" t="s">
        <v>71</v>
      </c>
      <c r="B4776" s="155" t="s">
        <v>1530</v>
      </c>
      <c r="C4776" s="155" t="s">
        <v>7147</v>
      </c>
      <c r="D4776" s="155">
        <v>5</v>
      </c>
      <c r="E4776" s="155">
        <v>5</v>
      </c>
      <c r="F4776" s="166">
        <v>42018</v>
      </c>
      <c r="G4776" s="166">
        <v>42030</v>
      </c>
      <c r="H4776" s="157">
        <v>1</v>
      </c>
    </row>
    <row r="4777" spans="1:8" ht="15" customHeight="1" x14ac:dyDescent="0.25">
      <c r="A4777" s="155" t="s">
        <v>286</v>
      </c>
      <c r="B4777" s="155" t="s">
        <v>4206</v>
      </c>
      <c r="C4777" s="155" t="s">
        <v>6730</v>
      </c>
      <c r="D4777" s="155">
        <v>50</v>
      </c>
      <c r="E4777" s="155">
        <v>50</v>
      </c>
      <c r="F4777" s="166">
        <v>42018</v>
      </c>
      <c r="G4777" s="166" t="s">
        <v>829</v>
      </c>
      <c r="H4777" s="157">
        <v>1</v>
      </c>
    </row>
    <row r="4778" spans="1:8" ht="15" customHeight="1" x14ac:dyDescent="0.25">
      <c r="A4778" s="155" t="s">
        <v>509</v>
      </c>
      <c r="B4778" s="155" t="s">
        <v>3540</v>
      </c>
      <c r="C4778" s="155" t="s">
        <v>7148</v>
      </c>
      <c r="D4778" s="155">
        <v>700</v>
      </c>
      <c r="E4778" s="155">
        <v>700</v>
      </c>
      <c r="F4778" s="166">
        <v>42018</v>
      </c>
      <c r="G4778" s="166">
        <v>42023</v>
      </c>
      <c r="H4778" s="157">
        <v>1</v>
      </c>
    </row>
    <row r="4779" spans="1:8" ht="15" customHeight="1" x14ac:dyDescent="0.25">
      <c r="A4779" s="155" t="s">
        <v>509</v>
      </c>
      <c r="B4779" s="155" t="s">
        <v>3455</v>
      </c>
      <c r="C4779" s="155" t="s">
        <v>819</v>
      </c>
      <c r="D4779" s="155">
        <v>700</v>
      </c>
      <c r="E4779" s="155">
        <v>700</v>
      </c>
      <c r="F4779" s="166">
        <v>42018</v>
      </c>
      <c r="G4779" s="166">
        <v>42023</v>
      </c>
      <c r="H4779" s="157">
        <v>1</v>
      </c>
    </row>
    <row r="4780" spans="1:8" ht="15" customHeight="1" x14ac:dyDescent="0.25">
      <c r="A4780" s="155" t="s">
        <v>509</v>
      </c>
      <c r="B4780" s="155" t="s">
        <v>3454</v>
      </c>
      <c r="C4780" s="155" t="s">
        <v>294</v>
      </c>
      <c r="D4780" s="155">
        <v>700</v>
      </c>
      <c r="E4780" s="155">
        <v>700</v>
      </c>
      <c r="F4780" s="166">
        <v>42018</v>
      </c>
      <c r="G4780" s="166">
        <v>42023</v>
      </c>
      <c r="H4780" s="157">
        <v>1</v>
      </c>
    </row>
    <row r="4781" spans="1:8" ht="15" customHeight="1" x14ac:dyDescent="0.25">
      <c r="A4781" s="155" t="s">
        <v>4562</v>
      </c>
      <c r="B4781" s="155" t="s">
        <v>1696</v>
      </c>
      <c r="C4781" s="155" t="s">
        <v>7149</v>
      </c>
      <c r="D4781" s="155">
        <v>1</v>
      </c>
      <c r="E4781" s="155">
        <v>1</v>
      </c>
      <c r="F4781" s="166">
        <v>42018</v>
      </c>
      <c r="G4781" s="166">
        <v>42023</v>
      </c>
      <c r="H4781" s="157">
        <v>1</v>
      </c>
    </row>
    <row r="4782" spans="1:8" ht="15" customHeight="1" x14ac:dyDescent="0.25">
      <c r="A4782" s="155" t="s">
        <v>71</v>
      </c>
      <c r="B4782" s="155" t="s">
        <v>167</v>
      </c>
      <c r="C4782" s="155" t="s">
        <v>7152</v>
      </c>
      <c r="D4782" s="155">
        <v>12</v>
      </c>
      <c r="E4782" s="155">
        <v>12</v>
      </c>
      <c r="F4782" s="166">
        <v>42019</v>
      </c>
      <c r="G4782" s="166">
        <v>42025</v>
      </c>
      <c r="H4782" s="157">
        <v>1</v>
      </c>
    </row>
    <row r="4783" spans="1:8" ht="15" customHeight="1" x14ac:dyDescent="0.25">
      <c r="A4783" s="155" t="s">
        <v>7153</v>
      </c>
      <c r="B4783" s="155" t="s">
        <v>7154</v>
      </c>
      <c r="C4783" s="155" t="s">
        <v>7155</v>
      </c>
      <c r="D4783" s="155">
        <v>8000</v>
      </c>
      <c r="E4783" s="155">
        <v>8039</v>
      </c>
      <c r="F4783" s="166">
        <v>42019</v>
      </c>
      <c r="G4783" s="166">
        <v>42020</v>
      </c>
      <c r="H4783" s="157">
        <v>1</v>
      </c>
    </row>
    <row r="4784" spans="1:8" ht="15" customHeight="1" x14ac:dyDescent="0.25">
      <c r="A4784" s="155" t="s">
        <v>145</v>
      </c>
      <c r="B4784" s="155" t="s">
        <v>2646</v>
      </c>
      <c r="C4784" s="155" t="s">
        <v>7156</v>
      </c>
      <c r="D4784" s="155">
        <v>5</v>
      </c>
      <c r="E4784" s="155">
        <v>5</v>
      </c>
      <c r="F4784" s="166">
        <v>42019</v>
      </c>
      <c r="G4784" s="166">
        <v>42023</v>
      </c>
      <c r="H4784" s="157">
        <v>1</v>
      </c>
    </row>
    <row r="4785" spans="1:9" ht="15" customHeight="1" x14ac:dyDescent="0.25">
      <c r="A4785" s="155" t="s">
        <v>748</v>
      </c>
      <c r="B4785" s="155" t="s">
        <v>1161</v>
      </c>
      <c r="C4785" s="155" t="s">
        <v>7157</v>
      </c>
      <c r="D4785" s="155">
        <v>20</v>
      </c>
      <c r="E4785" s="155">
        <v>20</v>
      </c>
      <c r="F4785" s="166">
        <v>42019</v>
      </c>
      <c r="G4785" s="166">
        <v>42023</v>
      </c>
      <c r="H4785" s="157">
        <v>1</v>
      </c>
    </row>
    <row r="4786" spans="1:9" ht="15" customHeight="1" x14ac:dyDescent="0.25">
      <c r="A4786" s="155" t="s">
        <v>559</v>
      </c>
      <c r="B4786" s="155" t="s">
        <v>560</v>
      </c>
      <c r="C4786" s="155" t="s">
        <v>7158</v>
      </c>
      <c r="D4786" s="155">
        <v>15000</v>
      </c>
      <c r="E4786" s="155">
        <v>15030</v>
      </c>
      <c r="F4786" s="166">
        <v>42019</v>
      </c>
      <c r="G4786" s="166">
        <v>42025</v>
      </c>
      <c r="H4786" s="157">
        <v>1</v>
      </c>
    </row>
    <row r="4787" spans="1:9" ht="15" customHeight="1" x14ac:dyDescent="0.25">
      <c r="A4787" s="155" t="s">
        <v>6967</v>
      </c>
      <c r="B4787" s="155" t="s">
        <v>6968</v>
      </c>
      <c r="C4787" s="155" t="s">
        <v>6971</v>
      </c>
      <c r="D4787" s="155">
        <v>50</v>
      </c>
      <c r="E4787" s="155">
        <v>10</v>
      </c>
      <c r="F4787" s="166">
        <v>42019</v>
      </c>
      <c r="G4787" s="166">
        <v>42034</v>
      </c>
      <c r="H4787" s="157">
        <v>1</v>
      </c>
    </row>
    <row r="4788" spans="1:9" ht="15" customHeight="1" x14ac:dyDescent="0.25">
      <c r="A4788" s="155" t="s">
        <v>924</v>
      </c>
      <c r="B4788" s="155" t="s">
        <v>7159</v>
      </c>
      <c r="C4788" s="155" t="s">
        <v>7160</v>
      </c>
      <c r="D4788" s="155">
        <v>2</v>
      </c>
      <c r="E4788" s="155">
        <v>2</v>
      </c>
      <c r="F4788" s="166">
        <v>42019</v>
      </c>
      <c r="G4788" s="166">
        <v>42009</v>
      </c>
      <c r="H4788" s="157">
        <v>1</v>
      </c>
      <c r="I4788" s="192" t="s">
        <v>1546</v>
      </c>
    </row>
    <row r="4789" spans="1:9" ht="15" customHeight="1" x14ac:dyDescent="0.25">
      <c r="A4789" s="155" t="s">
        <v>924</v>
      </c>
      <c r="B4789" s="155" t="s">
        <v>7161</v>
      </c>
      <c r="C4789" s="155" t="s">
        <v>161</v>
      </c>
      <c r="D4789" s="155">
        <v>2</v>
      </c>
      <c r="E4789" s="155">
        <v>2</v>
      </c>
      <c r="F4789" s="166">
        <v>42019</v>
      </c>
      <c r="G4789" s="166">
        <v>42009</v>
      </c>
      <c r="H4789" s="157">
        <v>1</v>
      </c>
      <c r="I4789" s="192" t="s">
        <v>1546</v>
      </c>
    </row>
    <row r="4790" spans="1:9" ht="15" customHeight="1" x14ac:dyDescent="0.25">
      <c r="A4790" s="155" t="s">
        <v>3709</v>
      </c>
      <c r="B4790" s="155" t="s">
        <v>5843</v>
      </c>
      <c r="C4790" s="155" t="s">
        <v>7162</v>
      </c>
      <c r="D4790" s="155">
        <v>100</v>
      </c>
      <c r="E4790" s="155">
        <v>100</v>
      </c>
      <c r="F4790" s="166">
        <v>42019</v>
      </c>
      <c r="G4790" s="166">
        <v>42020</v>
      </c>
      <c r="H4790" s="157">
        <v>1</v>
      </c>
    </row>
    <row r="4791" spans="1:9" ht="15" customHeight="1" x14ac:dyDescent="0.25">
      <c r="A4791" s="155" t="s">
        <v>5827</v>
      </c>
      <c r="B4791" s="155" t="s">
        <v>7163</v>
      </c>
      <c r="C4791" s="155" t="s">
        <v>7164</v>
      </c>
      <c r="D4791" s="155">
        <v>45</v>
      </c>
      <c r="E4791" s="155">
        <v>18</v>
      </c>
      <c r="F4791" s="166">
        <v>42020</v>
      </c>
      <c r="G4791" s="166">
        <v>42023</v>
      </c>
      <c r="H4791" s="157">
        <v>1</v>
      </c>
      <c r="I4791" s="192" t="s">
        <v>1546</v>
      </c>
    </row>
    <row r="4792" spans="1:9" ht="15" customHeight="1" x14ac:dyDescent="0.25">
      <c r="A4792" s="155" t="s">
        <v>71</v>
      </c>
      <c r="B4792" s="155" t="s">
        <v>1550</v>
      </c>
      <c r="C4792" s="155" t="s">
        <v>7172</v>
      </c>
      <c r="D4792" s="155">
        <v>5</v>
      </c>
      <c r="E4792" s="155">
        <v>5</v>
      </c>
      <c r="F4792" s="166">
        <v>42023</v>
      </c>
      <c r="G4792" s="166">
        <v>42027</v>
      </c>
      <c r="H4792" s="157">
        <v>1</v>
      </c>
    </row>
    <row r="4793" spans="1:9" ht="15" customHeight="1" x14ac:dyDescent="0.25">
      <c r="A4793" s="155" t="s">
        <v>634</v>
      </c>
      <c r="B4793" s="155" t="s">
        <v>1011</v>
      </c>
      <c r="C4793" s="155" t="s">
        <v>7173</v>
      </c>
      <c r="D4793" s="155">
        <v>10</v>
      </c>
      <c r="E4793" s="155">
        <v>10</v>
      </c>
      <c r="F4793" s="166">
        <v>42023</v>
      </c>
      <c r="G4793" s="166">
        <v>42024</v>
      </c>
      <c r="H4793" s="157">
        <v>1</v>
      </c>
    </row>
    <row r="4794" spans="1:9" ht="15" customHeight="1" x14ac:dyDescent="0.25">
      <c r="A4794" s="155" t="s">
        <v>830</v>
      </c>
      <c r="B4794" s="155" t="s">
        <v>947</v>
      </c>
      <c r="C4794" s="155" t="s">
        <v>7174</v>
      </c>
      <c r="D4794" s="155">
        <v>1</v>
      </c>
      <c r="E4794" s="155">
        <v>1</v>
      </c>
      <c r="F4794" s="166">
        <v>42023</v>
      </c>
      <c r="G4794" s="166">
        <v>42026</v>
      </c>
      <c r="H4794" s="157">
        <v>1</v>
      </c>
    </row>
    <row r="4795" spans="1:9" ht="15" customHeight="1" x14ac:dyDescent="0.25">
      <c r="A4795" s="155" t="s">
        <v>6835</v>
      </c>
      <c r="B4795" s="155" t="s">
        <v>1241</v>
      </c>
      <c r="C4795" s="155" t="s">
        <v>7175</v>
      </c>
      <c r="D4795" s="155">
        <v>5</v>
      </c>
      <c r="E4795" s="155">
        <v>5</v>
      </c>
      <c r="F4795" s="166">
        <v>42023</v>
      </c>
      <c r="G4795" s="166">
        <v>42026</v>
      </c>
      <c r="H4795" s="157">
        <v>1</v>
      </c>
    </row>
    <row r="4796" spans="1:9" ht="15" customHeight="1" x14ac:dyDescent="0.25">
      <c r="A4796" s="155" t="s">
        <v>638</v>
      </c>
      <c r="B4796" s="155" t="s">
        <v>639</v>
      </c>
      <c r="C4796" s="155" t="s">
        <v>7176</v>
      </c>
      <c r="D4796" s="155">
        <v>1000</v>
      </c>
      <c r="E4796" s="155">
        <v>1000</v>
      </c>
      <c r="F4796" s="166">
        <v>42023</v>
      </c>
      <c r="G4796" s="166">
        <v>42027</v>
      </c>
      <c r="H4796" s="157">
        <v>1</v>
      </c>
    </row>
    <row r="4797" spans="1:9" ht="15" customHeight="1" x14ac:dyDescent="0.25">
      <c r="A4797" s="155" t="s">
        <v>173</v>
      </c>
      <c r="B4797" s="155" t="s">
        <v>7178</v>
      </c>
      <c r="C4797" s="155" t="s">
        <v>7179</v>
      </c>
      <c r="D4797" s="155">
        <v>250</v>
      </c>
      <c r="E4797" s="155">
        <v>250</v>
      </c>
      <c r="F4797" s="166">
        <v>42024</v>
      </c>
      <c r="G4797" s="166">
        <v>42027</v>
      </c>
      <c r="H4797" s="157">
        <v>1</v>
      </c>
    </row>
    <row r="4798" spans="1:9" ht="15" customHeight="1" x14ac:dyDescent="0.25">
      <c r="A4798" s="155" t="s">
        <v>559</v>
      </c>
      <c r="B4798" s="155" t="s">
        <v>868</v>
      </c>
      <c r="C4798" s="155" t="s">
        <v>7183</v>
      </c>
      <c r="D4798" s="155">
        <v>10000</v>
      </c>
      <c r="E4798" s="155">
        <v>10080</v>
      </c>
      <c r="F4798" s="166">
        <v>42025</v>
      </c>
      <c r="G4798" s="166">
        <v>42027</v>
      </c>
      <c r="H4798" s="157">
        <v>1</v>
      </c>
    </row>
    <row r="4799" spans="1:9" ht="15" customHeight="1" x14ac:dyDescent="0.25">
      <c r="A4799" s="155" t="s">
        <v>6965</v>
      </c>
      <c r="B4799" s="155" t="s">
        <v>272</v>
      </c>
      <c r="C4799" s="155" t="s">
        <v>7184</v>
      </c>
      <c r="D4799" s="155">
        <v>4</v>
      </c>
      <c r="E4799" s="155">
        <v>4</v>
      </c>
      <c r="F4799" s="166">
        <v>42025</v>
      </c>
      <c r="G4799" s="166">
        <v>42034</v>
      </c>
      <c r="H4799" s="157">
        <v>1</v>
      </c>
    </row>
    <row r="4800" spans="1:9" ht="15" customHeight="1" x14ac:dyDescent="0.25">
      <c r="A4800" s="155" t="s">
        <v>2030</v>
      </c>
      <c r="B4800" s="155" t="s">
        <v>538</v>
      </c>
      <c r="C4800" s="155" t="s">
        <v>7185</v>
      </c>
      <c r="D4800" s="155">
        <v>50</v>
      </c>
      <c r="E4800" s="155">
        <v>50</v>
      </c>
      <c r="F4800" s="166">
        <v>42025</v>
      </c>
      <c r="G4800" s="166">
        <v>42026</v>
      </c>
      <c r="H4800" s="157">
        <v>1</v>
      </c>
    </row>
    <row r="4801" spans="1:9" ht="15" customHeight="1" x14ac:dyDescent="0.25">
      <c r="A4801" s="155" t="s">
        <v>6967</v>
      </c>
      <c r="B4801" s="155" t="s">
        <v>7186</v>
      </c>
      <c r="C4801" s="155" t="s">
        <v>7187</v>
      </c>
      <c r="D4801" s="155">
        <v>200</v>
      </c>
      <c r="E4801" s="155">
        <v>200</v>
      </c>
      <c r="F4801" s="166">
        <v>42025</v>
      </c>
      <c r="G4801" s="166">
        <v>42016</v>
      </c>
      <c r="H4801" s="157">
        <v>1</v>
      </c>
      <c r="I4801" s="192" t="s">
        <v>7188</v>
      </c>
    </row>
    <row r="4802" spans="1:9" ht="15" customHeight="1" x14ac:dyDescent="0.25">
      <c r="A4802" s="155" t="s">
        <v>6228</v>
      </c>
      <c r="B4802" s="155" t="s">
        <v>7189</v>
      </c>
      <c r="C4802" s="155" t="s">
        <v>7190</v>
      </c>
      <c r="D4802" s="155">
        <v>30</v>
      </c>
      <c r="E4802" s="155">
        <v>30</v>
      </c>
      <c r="F4802" s="166">
        <v>42025</v>
      </c>
      <c r="G4802" s="166">
        <v>42030</v>
      </c>
      <c r="H4802" s="157">
        <v>1</v>
      </c>
    </row>
    <row r="4803" spans="1:9" ht="15" customHeight="1" x14ac:dyDescent="0.25">
      <c r="A4803" s="155" t="s">
        <v>6228</v>
      </c>
      <c r="B4803" s="155" t="s">
        <v>7191</v>
      </c>
      <c r="C4803" s="155" t="s">
        <v>316</v>
      </c>
      <c r="D4803" s="155">
        <v>10</v>
      </c>
      <c r="E4803" s="155">
        <v>10</v>
      </c>
      <c r="F4803" s="166">
        <v>42025</v>
      </c>
      <c r="G4803" s="166">
        <v>42030</v>
      </c>
      <c r="H4803" s="157">
        <v>1</v>
      </c>
    </row>
    <row r="4804" spans="1:9" ht="15" customHeight="1" x14ac:dyDescent="0.25">
      <c r="A4804" s="155" t="s">
        <v>520</v>
      </c>
      <c r="B4804" s="155" t="s">
        <v>7193</v>
      </c>
      <c r="C4804" s="155" t="s">
        <v>7194</v>
      </c>
      <c r="D4804" s="155">
        <v>400</v>
      </c>
      <c r="E4804" s="155">
        <v>400</v>
      </c>
      <c r="F4804" s="166">
        <v>42025</v>
      </c>
      <c r="G4804" s="166">
        <v>42032</v>
      </c>
      <c r="H4804" s="157">
        <v>1</v>
      </c>
    </row>
    <row r="4805" spans="1:9" ht="15" customHeight="1" x14ac:dyDescent="0.25">
      <c r="A4805" s="155" t="s">
        <v>71</v>
      </c>
      <c r="B4805" s="155" t="s">
        <v>1550</v>
      </c>
      <c r="C4805" s="155" t="s">
        <v>7195</v>
      </c>
      <c r="D4805" s="155">
        <v>5</v>
      </c>
      <c r="E4805" s="155">
        <v>5</v>
      </c>
      <c r="F4805" s="166">
        <v>42025</v>
      </c>
      <c r="G4805" s="166">
        <v>42030</v>
      </c>
      <c r="H4805" s="157">
        <v>1</v>
      </c>
    </row>
    <row r="4806" spans="1:9" ht="15" customHeight="1" x14ac:dyDescent="0.25">
      <c r="A4806" s="155" t="s">
        <v>924</v>
      </c>
      <c r="B4806" s="155" t="s">
        <v>7196</v>
      </c>
      <c r="C4806" s="155" t="s">
        <v>7198</v>
      </c>
      <c r="D4806" s="155">
        <v>1</v>
      </c>
      <c r="E4806" s="155">
        <v>1</v>
      </c>
      <c r="F4806" s="166">
        <v>42026</v>
      </c>
      <c r="G4806" s="166">
        <v>42016</v>
      </c>
      <c r="H4806" s="157">
        <v>1</v>
      </c>
      <c r="I4806" s="192" t="s">
        <v>4069</v>
      </c>
    </row>
    <row r="4807" spans="1:9" ht="15" customHeight="1" x14ac:dyDescent="0.25">
      <c r="A4807" s="155" t="s">
        <v>924</v>
      </c>
      <c r="B4807" s="155" t="s">
        <v>7197</v>
      </c>
      <c r="C4807" s="155" t="s">
        <v>294</v>
      </c>
      <c r="D4807" s="155">
        <v>1</v>
      </c>
      <c r="E4807" s="155">
        <v>1</v>
      </c>
      <c r="F4807" s="166">
        <v>42026</v>
      </c>
      <c r="G4807" s="166">
        <v>42016</v>
      </c>
      <c r="H4807" s="157">
        <v>1</v>
      </c>
      <c r="I4807" s="192" t="s">
        <v>4069</v>
      </c>
    </row>
    <row r="4808" spans="1:9" ht="15" customHeight="1" x14ac:dyDescent="0.25">
      <c r="A4808" s="155" t="s">
        <v>2714</v>
      </c>
      <c r="B4808" s="155" t="s">
        <v>2066</v>
      </c>
      <c r="C4808" s="155" t="s">
        <v>7199</v>
      </c>
      <c r="D4808" s="155">
        <v>110</v>
      </c>
      <c r="E4808" s="155">
        <v>110</v>
      </c>
      <c r="F4808" s="166">
        <v>42026</v>
      </c>
      <c r="G4808" s="166">
        <v>42030</v>
      </c>
      <c r="H4808" s="157">
        <v>1</v>
      </c>
    </row>
    <row r="4809" spans="1:9" ht="15" customHeight="1" x14ac:dyDescent="0.25">
      <c r="A4809" s="155" t="s">
        <v>2714</v>
      </c>
      <c r="B4809" s="155" t="s">
        <v>5304</v>
      </c>
      <c r="C4809" s="155" t="s">
        <v>364</v>
      </c>
      <c r="D4809" s="155">
        <v>100</v>
      </c>
      <c r="E4809" s="155">
        <v>100</v>
      </c>
      <c r="F4809" s="166">
        <v>42026</v>
      </c>
      <c r="G4809" s="166">
        <v>42030</v>
      </c>
      <c r="H4809" s="157">
        <v>1</v>
      </c>
    </row>
    <row r="4810" spans="1:9" ht="15" customHeight="1" x14ac:dyDescent="0.25">
      <c r="A4810" s="155" t="s">
        <v>6638</v>
      </c>
      <c r="B4810" s="155" t="s">
        <v>4530</v>
      </c>
      <c r="C4810" s="155" t="s">
        <v>7228</v>
      </c>
      <c r="D4810" s="155">
        <v>20</v>
      </c>
      <c r="E4810" s="155">
        <v>20</v>
      </c>
      <c r="F4810" s="166">
        <v>42027</v>
      </c>
      <c r="G4810" s="166">
        <v>42030</v>
      </c>
      <c r="H4810" s="157">
        <v>1</v>
      </c>
    </row>
    <row r="4811" spans="1:9" ht="15" customHeight="1" x14ac:dyDescent="0.25">
      <c r="A4811" s="155" t="s">
        <v>6638</v>
      </c>
      <c r="B4811" s="155" t="s">
        <v>4528</v>
      </c>
      <c r="C4811" s="155" t="s">
        <v>161</v>
      </c>
      <c r="D4811" s="155">
        <v>20</v>
      </c>
      <c r="E4811" s="155">
        <v>20</v>
      </c>
      <c r="F4811" s="166">
        <v>42027</v>
      </c>
      <c r="G4811" s="166">
        <v>42030</v>
      </c>
      <c r="H4811" s="157">
        <v>1</v>
      </c>
    </row>
    <row r="4812" spans="1:9" ht="15" customHeight="1" x14ac:dyDescent="0.25">
      <c r="A4812" s="155" t="s">
        <v>520</v>
      </c>
      <c r="B4812" s="155" t="s">
        <v>4574</v>
      </c>
      <c r="C4812" s="155" t="s">
        <v>7200</v>
      </c>
      <c r="D4812" s="155">
        <v>100</v>
      </c>
      <c r="E4812" s="155">
        <v>100</v>
      </c>
      <c r="F4812" s="166">
        <v>42027</v>
      </c>
      <c r="G4812" s="166">
        <v>42034</v>
      </c>
      <c r="H4812" s="157">
        <v>1</v>
      </c>
    </row>
    <row r="4813" spans="1:9" ht="15" customHeight="1" x14ac:dyDescent="0.25">
      <c r="A4813" s="155" t="s">
        <v>173</v>
      </c>
      <c r="B4813" s="155" t="s">
        <v>1170</v>
      </c>
      <c r="C4813" s="155" t="s">
        <v>7201</v>
      </c>
      <c r="D4813" s="155">
        <v>102</v>
      </c>
      <c r="E4813" s="155">
        <v>102</v>
      </c>
      <c r="F4813" s="166">
        <v>42030</v>
      </c>
      <c r="G4813" s="166">
        <v>42034</v>
      </c>
      <c r="H4813" s="157">
        <v>1</v>
      </c>
    </row>
    <row r="4814" spans="1:9" ht="15" customHeight="1" x14ac:dyDescent="0.25">
      <c r="A4814" s="155" t="s">
        <v>173</v>
      </c>
      <c r="B4814" s="155" t="s">
        <v>445</v>
      </c>
      <c r="C4814" s="155" t="s">
        <v>364</v>
      </c>
      <c r="D4814" s="155">
        <v>102</v>
      </c>
      <c r="E4814" s="155">
        <v>1202</v>
      </c>
      <c r="F4814" s="166">
        <v>42030</v>
      </c>
      <c r="G4814" s="166">
        <v>42034</v>
      </c>
      <c r="H4814" s="157">
        <v>1</v>
      </c>
    </row>
    <row r="4815" spans="1:9" ht="15" customHeight="1" x14ac:dyDescent="0.25">
      <c r="A4815" s="155" t="s">
        <v>173</v>
      </c>
      <c r="B4815" s="155" t="s">
        <v>1339</v>
      </c>
      <c r="C4815" s="155" t="s">
        <v>161</v>
      </c>
      <c r="D4815" s="155">
        <v>100</v>
      </c>
      <c r="E4815" s="155">
        <v>100</v>
      </c>
      <c r="F4815" s="166">
        <v>42030</v>
      </c>
      <c r="G4815" s="166">
        <v>42034</v>
      </c>
      <c r="H4815" s="157">
        <v>1</v>
      </c>
    </row>
    <row r="4816" spans="1:9" ht="15" customHeight="1" x14ac:dyDescent="0.25">
      <c r="A4816" s="155" t="s">
        <v>173</v>
      </c>
      <c r="B4816" s="155" t="s">
        <v>445</v>
      </c>
      <c r="C4816" s="155" t="s">
        <v>316</v>
      </c>
      <c r="D4816" s="155">
        <v>100</v>
      </c>
      <c r="E4816" s="155">
        <v>100</v>
      </c>
      <c r="F4816" s="166">
        <v>42030</v>
      </c>
      <c r="G4816" s="166">
        <v>42034</v>
      </c>
      <c r="H4816" s="157">
        <v>1</v>
      </c>
    </row>
    <row r="4817" spans="1:9" ht="15" customHeight="1" x14ac:dyDescent="0.25">
      <c r="A4817" s="155" t="s">
        <v>6975</v>
      </c>
      <c r="B4817" s="155" t="s">
        <v>6976</v>
      </c>
      <c r="C4817" s="155" t="s">
        <v>7202</v>
      </c>
      <c r="D4817" s="155">
        <v>10</v>
      </c>
      <c r="E4817" s="155">
        <v>10</v>
      </c>
      <c r="F4817" s="166">
        <v>42030</v>
      </c>
      <c r="G4817" s="166">
        <v>42033</v>
      </c>
      <c r="H4817" s="157">
        <v>1</v>
      </c>
    </row>
    <row r="4818" spans="1:9" ht="15" customHeight="1" x14ac:dyDescent="0.25">
      <c r="A4818" s="155" t="s">
        <v>5432</v>
      </c>
      <c r="B4818" s="155" t="s">
        <v>5433</v>
      </c>
      <c r="C4818" s="155" t="s">
        <v>7203</v>
      </c>
      <c r="D4818" s="155">
        <v>50</v>
      </c>
      <c r="E4818" s="155">
        <v>50</v>
      </c>
      <c r="F4818" s="166">
        <v>42030</v>
      </c>
      <c r="G4818" s="166">
        <v>42030</v>
      </c>
      <c r="H4818" s="157">
        <v>1</v>
      </c>
    </row>
    <row r="4819" spans="1:9" ht="15" customHeight="1" x14ac:dyDescent="0.25">
      <c r="A4819" s="155" t="s">
        <v>5827</v>
      </c>
      <c r="B4819" s="155" t="s">
        <v>5932</v>
      </c>
      <c r="C4819" s="155" t="s">
        <v>7204</v>
      </c>
      <c r="D4819" s="155">
        <v>50</v>
      </c>
      <c r="E4819" s="155">
        <v>50</v>
      </c>
      <c r="F4819" s="166">
        <v>42031</v>
      </c>
      <c r="G4819" s="166">
        <v>42034</v>
      </c>
      <c r="H4819" s="157">
        <v>1</v>
      </c>
      <c r="I4819" s="192" t="s">
        <v>7205</v>
      </c>
    </row>
    <row r="4820" spans="1:9" ht="15" customHeight="1" x14ac:dyDescent="0.25">
      <c r="A4820" s="155" t="s">
        <v>7206</v>
      </c>
      <c r="B4820" s="155" t="s">
        <v>7207</v>
      </c>
      <c r="C4820" s="155" t="s">
        <v>7208</v>
      </c>
      <c r="D4820" s="155">
        <v>10</v>
      </c>
      <c r="E4820" s="155">
        <v>10</v>
      </c>
      <c r="F4820" s="166">
        <v>42031</v>
      </c>
      <c r="G4820" s="166">
        <v>42033</v>
      </c>
      <c r="H4820" s="157">
        <v>1</v>
      </c>
    </row>
    <row r="4821" spans="1:9" ht="15" customHeight="1" x14ac:dyDescent="0.25">
      <c r="A4821" s="155" t="s">
        <v>6638</v>
      </c>
      <c r="B4821" s="155" t="s">
        <v>5063</v>
      </c>
      <c r="C4821" s="155" t="s">
        <v>6955</v>
      </c>
      <c r="D4821" s="155">
        <v>120</v>
      </c>
      <c r="E4821" s="155">
        <v>119</v>
      </c>
      <c r="F4821" s="166">
        <v>42031</v>
      </c>
      <c r="G4821" s="166">
        <v>42034</v>
      </c>
      <c r="H4821" s="157">
        <v>1</v>
      </c>
    </row>
    <row r="4822" spans="1:9" ht="15" customHeight="1" x14ac:dyDescent="0.25">
      <c r="A4822" s="155" t="s">
        <v>6638</v>
      </c>
      <c r="B4822" s="155" t="s">
        <v>5063</v>
      </c>
      <c r="C4822" s="155" t="s">
        <v>7209</v>
      </c>
      <c r="D4822" s="155">
        <v>80</v>
      </c>
      <c r="E4822" s="155">
        <v>80</v>
      </c>
      <c r="F4822" s="166">
        <v>42031</v>
      </c>
      <c r="G4822" s="166">
        <v>42034</v>
      </c>
      <c r="H4822" s="157">
        <v>1</v>
      </c>
    </row>
    <row r="4823" spans="1:9" ht="30" customHeight="1" x14ac:dyDescent="0.25">
      <c r="A4823" s="155" t="s">
        <v>3473</v>
      </c>
      <c r="B4823" s="155" t="s">
        <v>4947</v>
      </c>
      <c r="C4823" s="155" t="s">
        <v>7210</v>
      </c>
      <c r="D4823" s="155">
        <v>25</v>
      </c>
      <c r="E4823" s="155">
        <v>25</v>
      </c>
      <c r="F4823" s="166">
        <v>42031</v>
      </c>
      <c r="G4823" s="166">
        <v>42032</v>
      </c>
      <c r="H4823" s="157">
        <v>1</v>
      </c>
    </row>
    <row r="4824" spans="1:9" ht="15" customHeight="1" x14ac:dyDescent="0.25">
      <c r="A4824" s="155" t="s">
        <v>2106</v>
      </c>
      <c r="B4824" s="155" t="s">
        <v>7212</v>
      </c>
      <c r="C4824" s="155" t="s">
        <v>7213</v>
      </c>
      <c r="D4824" s="155">
        <v>10</v>
      </c>
      <c r="E4824" s="155">
        <v>10</v>
      </c>
      <c r="F4824" s="166">
        <v>42032</v>
      </c>
      <c r="G4824" s="166">
        <v>42034</v>
      </c>
      <c r="H4824" s="157">
        <v>1</v>
      </c>
    </row>
    <row r="4825" spans="1:9" ht="15" customHeight="1" x14ac:dyDescent="0.25">
      <c r="A4825" s="155" t="s">
        <v>71</v>
      </c>
      <c r="B4825" s="155" t="s">
        <v>167</v>
      </c>
      <c r="C4825" s="155" t="s">
        <v>7214</v>
      </c>
      <c r="D4825" s="155">
        <v>6</v>
      </c>
      <c r="E4825" s="155">
        <v>6</v>
      </c>
      <c r="F4825" s="166">
        <v>42032</v>
      </c>
      <c r="G4825" s="166">
        <v>42037</v>
      </c>
      <c r="H4825" s="157">
        <v>1</v>
      </c>
    </row>
    <row r="4826" spans="1:9" ht="15" customHeight="1" x14ac:dyDescent="0.25">
      <c r="A4826" s="155" t="s">
        <v>71</v>
      </c>
      <c r="B4826" s="155" t="s">
        <v>1168</v>
      </c>
      <c r="C4826" s="155" t="s">
        <v>7215</v>
      </c>
      <c r="D4826" s="155">
        <v>10</v>
      </c>
      <c r="E4826" s="155">
        <v>10</v>
      </c>
      <c r="F4826" s="166">
        <v>42032</v>
      </c>
      <c r="G4826" s="166">
        <v>42037</v>
      </c>
      <c r="H4826" s="157">
        <v>1</v>
      </c>
    </row>
    <row r="4827" spans="1:9" ht="15" customHeight="1" x14ac:dyDescent="0.25">
      <c r="A4827" s="155" t="s">
        <v>71</v>
      </c>
      <c r="B4827" s="155" t="s">
        <v>583</v>
      </c>
      <c r="C4827" s="155" t="s">
        <v>7216</v>
      </c>
      <c r="D4827" s="155">
        <v>5</v>
      </c>
      <c r="E4827" s="155">
        <v>5</v>
      </c>
      <c r="F4827" s="166">
        <v>42032</v>
      </c>
      <c r="G4827" s="166">
        <v>42041</v>
      </c>
      <c r="H4827" s="157">
        <v>1</v>
      </c>
    </row>
    <row r="4828" spans="1:9" ht="15" customHeight="1" x14ac:dyDescent="0.25">
      <c r="A4828" s="155" t="s">
        <v>65</v>
      </c>
      <c r="B4828" s="155" t="s">
        <v>2994</v>
      </c>
      <c r="C4828" s="155" t="s">
        <v>7217</v>
      </c>
      <c r="D4828" s="155">
        <v>50</v>
      </c>
      <c r="E4828" s="155">
        <v>50</v>
      </c>
      <c r="F4828" s="166">
        <v>42032</v>
      </c>
      <c r="G4828" s="166">
        <v>42037</v>
      </c>
      <c r="H4828" s="157">
        <v>1</v>
      </c>
    </row>
    <row r="4829" spans="1:9" ht="15" customHeight="1" x14ac:dyDescent="0.25">
      <c r="A4829" s="155" t="s">
        <v>261</v>
      </c>
      <c r="B4829" s="155" t="s">
        <v>4138</v>
      </c>
      <c r="C4829" s="155" t="s">
        <v>7218</v>
      </c>
      <c r="D4829" s="155">
        <v>5</v>
      </c>
      <c r="E4829" s="155">
        <v>5</v>
      </c>
      <c r="F4829" s="166">
        <v>42033</v>
      </c>
      <c r="G4829" s="166">
        <v>42041</v>
      </c>
      <c r="H4829" s="157">
        <v>1</v>
      </c>
    </row>
    <row r="4830" spans="1:9" ht="15" customHeight="1" x14ac:dyDescent="0.25">
      <c r="A4830" s="155" t="s">
        <v>286</v>
      </c>
      <c r="B4830" s="155" t="s">
        <v>4961</v>
      </c>
      <c r="C4830" s="155" t="s">
        <v>7219</v>
      </c>
      <c r="D4830" s="155">
        <v>50</v>
      </c>
      <c r="E4830" s="155">
        <v>50</v>
      </c>
      <c r="F4830" s="166">
        <v>42033</v>
      </c>
      <c r="G4830" s="166">
        <v>42037</v>
      </c>
      <c r="H4830" s="157">
        <v>1</v>
      </c>
    </row>
    <row r="4831" spans="1:9" ht="15" customHeight="1" x14ac:dyDescent="0.25">
      <c r="A4831" s="155" t="s">
        <v>719</v>
      </c>
      <c r="B4831" s="155" t="s">
        <v>720</v>
      </c>
      <c r="C4831" s="155" t="s">
        <v>7220</v>
      </c>
      <c r="D4831" s="155">
        <v>200</v>
      </c>
      <c r="E4831" s="155">
        <v>200</v>
      </c>
      <c r="F4831" s="166">
        <v>42033</v>
      </c>
      <c r="G4831" s="166">
        <v>42037</v>
      </c>
      <c r="H4831" s="157">
        <v>1</v>
      </c>
    </row>
    <row r="4832" spans="1:9" ht="15" customHeight="1" x14ac:dyDescent="0.25">
      <c r="A4832" s="155" t="s">
        <v>71</v>
      </c>
      <c r="B4832" s="155" t="s">
        <v>1168</v>
      </c>
      <c r="C4832" s="155" t="s">
        <v>7221</v>
      </c>
      <c r="D4832" s="155">
        <v>10</v>
      </c>
      <c r="E4832" s="155">
        <v>10</v>
      </c>
      <c r="F4832" s="166">
        <v>42033</v>
      </c>
      <c r="G4832" s="166">
        <v>42037</v>
      </c>
      <c r="H4832" s="157">
        <v>1</v>
      </c>
    </row>
    <row r="4833" spans="1:9" ht="15" customHeight="1" x14ac:dyDescent="0.25">
      <c r="A4833" s="155" t="s">
        <v>5187</v>
      </c>
      <c r="B4833" s="155" t="s">
        <v>2535</v>
      </c>
      <c r="C4833" s="155" t="s">
        <v>7222</v>
      </c>
      <c r="D4833" s="155">
        <v>10</v>
      </c>
      <c r="E4833" s="155">
        <v>10</v>
      </c>
      <c r="F4833" s="166">
        <v>42033</v>
      </c>
      <c r="G4833" s="166">
        <v>42039</v>
      </c>
      <c r="H4833" s="157">
        <v>1</v>
      </c>
    </row>
    <row r="4834" spans="1:9" ht="15" customHeight="1" x14ac:dyDescent="0.25">
      <c r="A4834" s="155" t="s">
        <v>7223</v>
      </c>
      <c r="B4834" s="155" t="s">
        <v>7224</v>
      </c>
      <c r="C4834" s="155" t="s">
        <v>7225</v>
      </c>
      <c r="D4834" s="155">
        <v>3</v>
      </c>
      <c r="E4834" s="155">
        <v>3</v>
      </c>
      <c r="F4834" s="166">
        <v>42033</v>
      </c>
      <c r="G4834" s="166">
        <v>42033</v>
      </c>
      <c r="H4834" s="157">
        <v>1</v>
      </c>
    </row>
    <row r="4835" spans="1:9" ht="15" customHeight="1" x14ac:dyDescent="0.25">
      <c r="A4835" s="155" t="s">
        <v>3481</v>
      </c>
      <c r="B4835" s="155" t="s">
        <v>339</v>
      </c>
      <c r="C4835" s="155" t="s">
        <v>7226</v>
      </c>
      <c r="D4835" s="155">
        <v>50</v>
      </c>
      <c r="E4835" s="155">
        <v>50</v>
      </c>
      <c r="F4835" s="166">
        <v>42033</v>
      </c>
      <c r="G4835" s="166">
        <v>42034</v>
      </c>
      <c r="H4835" s="157">
        <v>1</v>
      </c>
      <c r="I4835" s="192" t="s">
        <v>1847</v>
      </c>
    </row>
    <row r="4836" spans="1:9" ht="15" customHeight="1" x14ac:dyDescent="0.25">
      <c r="A4836" s="155" t="s">
        <v>78</v>
      </c>
      <c r="B4836" s="155" t="s">
        <v>3492</v>
      </c>
      <c r="C4836" s="155" t="s">
        <v>7227</v>
      </c>
      <c r="D4836" s="155">
        <v>5</v>
      </c>
      <c r="E4836" s="155">
        <v>5</v>
      </c>
      <c r="F4836" s="166">
        <v>42033</v>
      </c>
      <c r="G4836" s="166">
        <v>42039</v>
      </c>
      <c r="H4836" s="157">
        <v>1</v>
      </c>
    </row>
    <row r="4837" spans="1:9" ht="15" customHeight="1" x14ac:dyDescent="0.25">
      <c r="A4837" s="155" t="s">
        <v>7229</v>
      </c>
      <c r="B4837" s="155" t="s">
        <v>7230</v>
      </c>
      <c r="C4837" s="155" t="s">
        <v>7231</v>
      </c>
      <c r="D4837" s="155">
        <v>500</v>
      </c>
      <c r="E4837" s="155">
        <v>500</v>
      </c>
      <c r="F4837" s="166">
        <v>42034</v>
      </c>
      <c r="G4837" s="166">
        <v>42034</v>
      </c>
      <c r="H4837" s="157">
        <v>1</v>
      </c>
    </row>
    <row r="4838" spans="1:9" ht="15" customHeight="1" x14ac:dyDescent="0.25">
      <c r="A4838" s="155" t="s">
        <v>7229</v>
      </c>
      <c r="B4838" s="155" t="s">
        <v>529</v>
      </c>
      <c r="C4838" s="155" t="s">
        <v>364</v>
      </c>
      <c r="D4838" s="155">
        <v>100</v>
      </c>
      <c r="E4838" s="155">
        <v>100</v>
      </c>
      <c r="F4838" s="166">
        <v>42034</v>
      </c>
      <c r="G4838" s="166">
        <v>42034</v>
      </c>
      <c r="H4838" s="157">
        <v>1</v>
      </c>
    </row>
    <row r="4839" spans="1:9" ht="15" customHeight="1" x14ac:dyDescent="0.25">
      <c r="A4839" s="155" t="s">
        <v>509</v>
      </c>
      <c r="B4839" s="155" t="s">
        <v>3325</v>
      </c>
      <c r="C4839" s="155" t="s">
        <v>7237</v>
      </c>
      <c r="D4839" s="155">
        <v>700</v>
      </c>
      <c r="E4839" s="155">
        <v>300</v>
      </c>
      <c r="F4839" s="166">
        <v>42034</v>
      </c>
      <c r="G4839" s="166">
        <v>42023</v>
      </c>
      <c r="H4839" s="157">
        <v>0</v>
      </c>
      <c r="I4839" s="192" t="s">
        <v>7255</v>
      </c>
    </row>
    <row r="4840" spans="1:9" ht="15" customHeight="1" x14ac:dyDescent="0.25">
      <c r="A4840" s="155" t="s">
        <v>1145</v>
      </c>
      <c r="B4840" s="155" t="s">
        <v>499</v>
      </c>
      <c r="C4840" s="155" t="s">
        <v>7232</v>
      </c>
      <c r="D4840" s="155">
        <v>200</v>
      </c>
      <c r="E4840" s="155">
        <v>200</v>
      </c>
      <c r="F4840" s="166">
        <v>42034</v>
      </c>
      <c r="G4840" s="166">
        <v>42041</v>
      </c>
      <c r="H4840" s="157">
        <v>1</v>
      </c>
    </row>
    <row r="4841" spans="1:9" ht="15" customHeight="1" x14ac:dyDescent="0.25">
      <c r="A4841" s="155" t="s">
        <v>2862</v>
      </c>
      <c r="B4841" s="155" t="s">
        <v>2863</v>
      </c>
      <c r="C4841" s="155" t="s">
        <v>7233</v>
      </c>
      <c r="D4841" s="155">
        <v>300</v>
      </c>
      <c r="E4841" s="155">
        <v>300</v>
      </c>
      <c r="F4841" s="166">
        <v>42034</v>
      </c>
      <c r="G4841" s="166">
        <v>42037</v>
      </c>
      <c r="H4841" s="157">
        <v>1</v>
      </c>
    </row>
    <row r="4842" spans="1:9" ht="15" customHeight="1" x14ac:dyDescent="0.25">
      <c r="A4842" s="155" t="s">
        <v>4605</v>
      </c>
      <c r="B4842" s="155" t="s">
        <v>3321</v>
      </c>
      <c r="C4842" s="155" t="s">
        <v>7234</v>
      </c>
      <c r="D4842" s="155">
        <v>100</v>
      </c>
      <c r="E4842" s="155">
        <v>100</v>
      </c>
      <c r="F4842" s="166">
        <v>42034</v>
      </c>
      <c r="G4842" s="166">
        <v>42037</v>
      </c>
      <c r="H4842" s="157">
        <v>1</v>
      </c>
    </row>
    <row r="4843" spans="1:9" ht="15" customHeight="1" x14ac:dyDescent="0.25">
      <c r="A4843" s="155" t="s">
        <v>29</v>
      </c>
      <c r="B4843" s="155" t="s">
        <v>7235</v>
      </c>
      <c r="C4843" s="155" t="s">
        <v>7236</v>
      </c>
      <c r="D4843" s="155">
        <v>12</v>
      </c>
      <c r="E4843" s="155">
        <v>12</v>
      </c>
      <c r="F4843" s="166">
        <v>42034</v>
      </c>
      <c r="G4843" s="166">
        <v>42039</v>
      </c>
      <c r="H4843" s="157">
        <v>1</v>
      </c>
    </row>
    <row r="4844" spans="1:9" ht="15" customHeight="1" x14ac:dyDescent="0.25">
      <c r="A4844" s="155" t="s">
        <v>509</v>
      </c>
      <c r="B4844" s="155" t="s">
        <v>3325</v>
      </c>
      <c r="C4844" s="155" t="s">
        <v>7237</v>
      </c>
      <c r="D4844" s="155">
        <v>700</v>
      </c>
      <c r="E4844" s="155">
        <v>300</v>
      </c>
      <c r="F4844" s="166">
        <v>42034</v>
      </c>
      <c r="G4844" s="166">
        <v>42037</v>
      </c>
      <c r="H4844" s="157">
        <v>1</v>
      </c>
    </row>
    <row r="4845" spans="1:9" ht="15" customHeight="1" x14ac:dyDescent="0.25">
      <c r="A4845" s="155" t="s">
        <v>520</v>
      </c>
      <c r="B4845" s="155" t="s">
        <v>521</v>
      </c>
      <c r="C4845" s="155" t="s">
        <v>7238</v>
      </c>
      <c r="D4845" s="155">
        <v>350</v>
      </c>
      <c r="E4845" s="155">
        <v>350</v>
      </c>
      <c r="F4845" s="166">
        <v>42037</v>
      </c>
      <c r="G4845" s="166">
        <v>42038</v>
      </c>
      <c r="H4845" s="157">
        <v>1</v>
      </c>
    </row>
    <row r="4846" spans="1:9" ht="15" customHeight="1" x14ac:dyDescent="0.25">
      <c r="A4846" s="155" t="s">
        <v>4605</v>
      </c>
      <c r="B4846" s="155" t="s">
        <v>3321</v>
      </c>
      <c r="C4846" s="155" t="s">
        <v>7239</v>
      </c>
      <c r="D4846" s="155">
        <v>150</v>
      </c>
      <c r="E4846" s="155">
        <v>161</v>
      </c>
      <c r="F4846" s="166">
        <v>42037</v>
      </c>
      <c r="G4846" s="166">
        <v>42051</v>
      </c>
      <c r="H4846" s="157">
        <v>1</v>
      </c>
    </row>
    <row r="4847" spans="1:9" ht="15" customHeight="1" x14ac:dyDescent="0.25">
      <c r="A4847" s="155" t="s">
        <v>7240</v>
      </c>
      <c r="B4847" s="155" t="s">
        <v>7196</v>
      </c>
      <c r="C4847" s="155" t="s">
        <v>7241</v>
      </c>
      <c r="D4847" s="155">
        <v>10</v>
      </c>
      <c r="E4847" s="155">
        <v>10</v>
      </c>
      <c r="F4847" s="166">
        <v>42037</v>
      </c>
      <c r="G4847" s="166">
        <v>42041</v>
      </c>
      <c r="H4847" s="157">
        <v>1</v>
      </c>
    </row>
    <row r="4848" spans="1:9" ht="15" customHeight="1" x14ac:dyDescent="0.25">
      <c r="A4848" s="155" t="s">
        <v>6965</v>
      </c>
      <c r="B4848" s="155" t="s">
        <v>272</v>
      </c>
      <c r="C4848" s="155" t="s">
        <v>7242</v>
      </c>
      <c r="D4848" s="155">
        <v>2</v>
      </c>
      <c r="E4848" s="155">
        <v>2</v>
      </c>
      <c r="F4848" s="166">
        <v>42037</v>
      </c>
      <c r="G4848" s="166">
        <v>42048</v>
      </c>
      <c r="H4848" s="157">
        <v>1</v>
      </c>
    </row>
    <row r="4849" spans="1:9" ht="15" customHeight="1" x14ac:dyDescent="0.25">
      <c r="A4849" s="155" t="s">
        <v>299</v>
      </c>
      <c r="B4849" s="155" t="s">
        <v>507</v>
      </c>
      <c r="C4849" s="155" t="s">
        <v>7243</v>
      </c>
      <c r="D4849" s="155">
        <v>50</v>
      </c>
      <c r="E4849" s="155">
        <v>50</v>
      </c>
      <c r="F4849" s="166">
        <v>42037</v>
      </c>
      <c r="G4849" s="166">
        <v>42041</v>
      </c>
      <c r="H4849" s="157">
        <v>1</v>
      </c>
    </row>
    <row r="4850" spans="1:9" ht="15" customHeight="1" x14ac:dyDescent="0.25">
      <c r="A4850" s="155" t="s">
        <v>2844</v>
      </c>
      <c r="B4850" s="155" t="s">
        <v>3756</v>
      </c>
      <c r="C4850" s="155" t="s">
        <v>7244</v>
      </c>
      <c r="D4850" s="155">
        <v>280</v>
      </c>
      <c r="E4850" s="155">
        <v>280</v>
      </c>
      <c r="F4850" s="166">
        <v>42037</v>
      </c>
      <c r="G4850" s="166">
        <v>42041</v>
      </c>
      <c r="H4850" s="157">
        <v>1</v>
      </c>
    </row>
    <row r="4851" spans="1:9" ht="15" customHeight="1" x14ac:dyDescent="0.25">
      <c r="A4851" s="155" t="s">
        <v>924</v>
      </c>
      <c r="B4851" s="155" t="s">
        <v>7161</v>
      </c>
      <c r="C4851" s="155" t="s">
        <v>7245</v>
      </c>
      <c r="D4851" s="155">
        <v>2</v>
      </c>
      <c r="E4851" s="155">
        <v>2</v>
      </c>
      <c r="F4851" s="166">
        <v>42037</v>
      </c>
      <c r="G4851" s="166">
        <v>42051</v>
      </c>
      <c r="H4851" s="157">
        <v>1</v>
      </c>
    </row>
    <row r="4852" spans="1:9" ht="15" customHeight="1" x14ac:dyDescent="0.25">
      <c r="A4852" s="155" t="s">
        <v>7206</v>
      </c>
      <c r="B4852" s="155" t="s">
        <v>7246</v>
      </c>
      <c r="C4852" s="155" t="s">
        <v>7247</v>
      </c>
      <c r="D4852" s="155">
        <v>100</v>
      </c>
      <c r="E4852" s="155">
        <v>100</v>
      </c>
      <c r="F4852" s="166">
        <v>42037</v>
      </c>
      <c r="G4852" s="166">
        <v>42041</v>
      </c>
      <c r="H4852" s="157">
        <v>1</v>
      </c>
    </row>
    <row r="4853" spans="1:9" ht="15" customHeight="1" x14ac:dyDescent="0.25">
      <c r="A4853" s="155" t="s">
        <v>1554</v>
      </c>
      <c r="B4853" s="155" t="s">
        <v>1181</v>
      </c>
      <c r="C4853" s="155" t="s">
        <v>7252</v>
      </c>
      <c r="D4853" s="155">
        <v>125</v>
      </c>
      <c r="E4853" s="155">
        <v>125</v>
      </c>
      <c r="F4853" s="166">
        <v>42039</v>
      </c>
      <c r="G4853" s="166">
        <v>42041</v>
      </c>
      <c r="H4853" s="157">
        <v>1</v>
      </c>
    </row>
    <row r="4854" spans="1:9" ht="15" customHeight="1" x14ac:dyDescent="0.25">
      <c r="A4854" s="155" t="s">
        <v>509</v>
      </c>
      <c r="B4854" s="155" t="s">
        <v>7253</v>
      </c>
      <c r="C4854" s="155" t="s">
        <v>7254</v>
      </c>
      <c r="D4854" s="155">
        <v>10</v>
      </c>
      <c r="E4854" s="155">
        <v>10</v>
      </c>
      <c r="F4854" s="166">
        <v>42039</v>
      </c>
      <c r="G4854" s="166">
        <v>42041</v>
      </c>
      <c r="H4854" s="157">
        <v>1</v>
      </c>
    </row>
    <row r="4855" spans="1:9" ht="15" customHeight="1" x14ac:dyDescent="0.25">
      <c r="A4855" s="155" t="s">
        <v>509</v>
      </c>
      <c r="B4855" s="155" t="s">
        <v>3325</v>
      </c>
      <c r="C4855" s="155" t="s">
        <v>7237</v>
      </c>
      <c r="D4855" s="155">
        <v>700</v>
      </c>
      <c r="E4855" s="155">
        <v>400</v>
      </c>
      <c r="F4855" s="166">
        <v>42039</v>
      </c>
      <c r="G4855" s="166">
        <v>42023</v>
      </c>
      <c r="H4855" s="157">
        <v>0</v>
      </c>
      <c r="I4855" s="192" t="s">
        <v>7256</v>
      </c>
    </row>
    <row r="4856" spans="1:9" ht="15" customHeight="1" x14ac:dyDescent="0.25">
      <c r="A4856" s="155" t="s">
        <v>71</v>
      </c>
      <c r="B4856" s="155" t="s">
        <v>1550</v>
      </c>
      <c r="C4856" s="155" t="s">
        <v>7257</v>
      </c>
      <c r="D4856" s="155">
        <v>7</v>
      </c>
      <c r="E4856" s="155">
        <v>7</v>
      </c>
      <c r="F4856" s="166">
        <v>42039</v>
      </c>
      <c r="G4856" s="166">
        <v>42048</v>
      </c>
      <c r="H4856" s="157">
        <v>1</v>
      </c>
    </row>
    <row r="4857" spans="1:9" ht="15" customHeight="1" x14ac:dyDescent="0.25">
      <c r="A4857" s="155" t="s">
        <v>6576</v>
      </c>
      <c r="B4857" s="155" t="s">
        <v>7012</v>
      </c>
      <c r="C4857" s="155" t="s">
        <v>7258</v>
      </c>
      <c r="D4857" s="155">
        <v>10</v>
      </c>
      <c r="E4857" s="155">
        <v>10</v>
      </c>
      <c r="F4857" s="166">
        <v>42039</v>
      </c>
      <c r="G4857" s="166">
        <v>42040</v>
      </c>
      <c r="H4857" s="157">
        <v>1</v>
      </c>
      <c r="I4857" s="192" t="s">
        <v>7259</v>
      </c>
    </row>
    <row r="4858" spans="1:9" ht="15" customHeight="1" x14ac:dyDescent="0.25">
      <c r="A4858" s="155" t="s">
        <v>71</v>
      </c>
      <c r="B4858" s="155" t="s">
        <v>1530</v>
      </c>
      <c r="C4858" s="155" t="s">
        <v>7260</v>
      </c>
      <c r="D4858" s="155">
        <v>10</v>
      </c>
      <c r="E4858" s="155">
        <v>10</v>
      </c>
      <c r="F4858" s="166">
        <v>42040</v>
      </c>
      <c r="G4858" s="166">
        <v>42048</v>
      </c>
      <c r="H4858" s="157">
        <v>1</v>
      </c>
    </row>
    <row r="4859" spans="1:9" ht="15" customHeight="1" x14ac:dyDescent="0.25">
      <c r="A4859" s="155" t="s">
        <v>2714</v>
      </c>
      <c r="B4859" s="155" t="s">
        <v>2066</v>
      </c>
      <c r="C4859" s="155" t="s">
        <v>7261</v>
      </c>
      <c r="D4859" s="155">
        <v>110</v>
      </c>
      <c r="E4859" s="155">
        <v>110</v>
      </c>
      <c r="F4859" s="166">
        <v>42040</v>
      </c>
      <c r="G4859" s="166">
        <v>42044</v>
      </c>
      <c r="H4859" s="157">
        <v>1</v>
      </c>
    </row>
    <row r="4860" spans="1:9" ht="15" customHeight="1" x14ac:dyDescent="0.25">
      <c r="A4860" s="155" t="s">
        <v>5592</v>
      </c>
      <c r="B4860" s="155" t="s">
        <v>7262</v>
      </c>
      <c r="C4860" s="155" t="s">
        <v>7263</v>
      </c>
      <c r="D4860" s="155">
        <v>5</v>
      </c>
      <c r="E4860" s="155">
        <v>5</v>
      </c>
      <c r="F4860" s="166">
        <v>42040</v>
      </c>
      <c r="G4860" s="166">
        <v>42044</v>
      </c>
      <c r="H4860" s="157">
        <v>1</v>
      </c>
    </row>
    <row r="4861" spans="1:9" ht="15" customHeight="1" x14ac:dyDescent="0.25">
      <c r="A4861" s="155" t="s">
        <v>3481</v>
      </c>
      <c r="B4861" s="155" t="s">
        <v>255</v>
      </c>
      <c r="C4861" s="155" t="s">
        <v>7264</v>
      </c>
      <c r="D4861" s="155">
        <v>60</v>
      </c>
      <c r="E4861" s="155">
        <v>60</v>
      </c>
      <c r="F4861" s="166">
        <v>42040</v>
      </c>
      <c r="G4861" s="166">
        <v>42044</v>
      </c>
      <c r="H4861" s="157">
        <v>1</v>
      </c>
    </row>
    <row r="4862" spans="1:9" ht="15" customHeight="1" x14ac:dyDescent="0.25">
      <c r="A4862" s="155" t="s">
        <v>7265</v>
      </c>
      <c r="B4862" s="155" t="s">
        <v>1696</v>
      </c>
      <c r="C4862" s="155" t="s">
        <v>7266</v>
      </c>
      <c r="D4862" s="155">
        <v>7</v>
      </c>
      <c r="E4862" s="155">
        <v>7</v>
      </c>
      <c r="F4862" s="166">
        <v>42040</v>
      </c>
      <c r="G4862" s="166">
        <v>42047</v>
      </c>
      <c r="H4862" s="157">
        <v>1</v>
      </c>
    </row>
    <row r="4863" spans="1:9" ht="15" customHeight="1" x14ac:dyDescent="0.25">
      <c r="A4863" s="155" t="s">
        <v>71</v>
      </c>
      <c r="B4863" s="155" t="s">
        <v>154</v>
      </c>
      <c r="C4863" s="155" t="s">
        <v>6934</v>
      </c>
      <c r="D4863" s="155">
        <v>5</v>
      </c>
      <c r="E4863" s="155">
        <v>5</v>
      </c>
      <c r="F4863" s="166">
        <v>42041</v>
      </c>
      <c r="G4863" s="166">
        <v>42047</v>
      </c>
      <c r="H4863" s="157">
        <v>1</v>
      </c>
    </row>
    <row r="4864" spans="1:9" ht="15" customHeight="1" x14ac:dyDescent="0.25">
      <c r="A4864" s="155" t="s">
        <v>71</v>
      </c>
      <c r="B4864" s="155" t="s">
        <v>154</v>
      </c>
      <c r="C4864" s="155" t="s">
        <v>7267</v>
      </c>
      <c r="D4864" s="155">
        <v>8</v>
      </c>
      <c r="E4864" s="155">
        <v>8</v>
      </c>
      <c r="F4864" s="166">
        <v>42041</v>
      </c>
      <c r="G4864" s="166">
        <v>42047</v>
      </c>
      <c r="H4864" s="157">
        <v>1</v>
      </c>
    </row>
    <row r="4865" spans="1:8" ht="15" customHeight="1" x14ac:dyDescent="0.25">
      <c r="A4865" s="155" t="s">
        <v>71</v>
      </c>
      <c r="B4865" s="155" t="s">
        <v>154</v>
      </c>
      <c r="C4865" s="155" t="s">
        <v>7268</v>
      </c>
      <c r="D4865" s="155">
        <v>5</v>
      </c>
      <c r="E4865" s="155">
        <v>5</v>
      </c>
      <c r="F4865" s="166">
        <v>42044</v>
      </c>
      <c r="G4865" s="166">
        <v>42047</v>
      </c>
      <c r="H4865" s="157">
        <v>1</v>
      </c>
    </row>
    <row r="4866" spans="1:8" ht="15" customHeight="1" x14ac:dyDescent="0.25">
      <c r="A4866" s="155" t="s">
        <v>299</v>
      </c>
      <c r="B4866" s="155" t="s">
        <v>5243</v>
      </c>
      <c r="C4866" s="155" t="s">
        <v>7269</v>
      </c>
      <c r="D4866" s="155">
        <v>50</v>
      </c>
      <c r="E4866" s="155">
        <v>50</v>
      </c>
      <c r="F4866" s="166">
        <v>42044</v>
      </c>
      <c r="G4866" s="166">
        <v>42047</v>
      </c>
      <c r="H4866" s="157">
        <v>1</v>
      </c>
    </row>
    <row r="4867" spans="1:8" ht="15" customHeight="1" x14ac:dyDescent="0.25">
      <c r="A4867" s="155" t="s">
        <v>2714</v>
      </c>
      <c r="B4867" s="155" t="s">
        <v>2066</v>
      </c>
      <c r="C4867" s="155" t="s">
        <v>7272</v>
      </c>
      <c r="D4867" s="155">
        <v>110</v>
      </c>
      <c r="E4867" s="155">
        <v>100</v>
      </c>
      <c r="F4867" s="166">
        <v>42044</v>
      </c>
      <c r="G4867" s="166">
        <v>42047</v>
      </c>
      <c r="H4867" s="157">
        <v>1</v>
      </c>
    </row>
    <row r="4868" spans="1:8" ht="15" customHeight="1" x14ac:dyDescent="0.25">
      <c r="A4868" s="155" t="s">
        <v>1438</v>
      </c>
      <c r="B4868" s="155" t="s">
        <v>7270</v>
      </c>
      <c r="C4868" s="155" t="s">
        <v>7271</v>
      </c>
      <c r="D4868" s="155">
        <v>6</v>
      </c>
      <c r="E4868" s="155">
        <v>6</v>
      </c>
      <c r="F4868" s="166">
        <v>42044</v>
      </c>
      <c r="G4868" s="166">
        <v>42047</v>
      </c>
      <c r="H4868" s="157">
        <v>1</v>
      </c>
    </row>
    <row r="4869" spans="1:8" ht="15" customHeight="1" x14ac:dyDescent="0.25">
      <c r="A4869" s="155" t="s">
        <v>195</v>
      </c>
      <c r="B4869" s="155" t="s">
        <v>1584</v>
      </c>
      <c r="C4869" s="155" t="s">
        <v>7273</v>
      </c>
      <c r="D4869" s="155">
        <v>50</v>
      </c>
      <c r="E4869" s="155">
        <v>50</v>
      </c>
      <c r="F4869" s="166">
        <v>42044</v>
      </c>
      <c r="G4869" s="166">
        <v>42048</v>
      </c>
      <c r="H4869" s="157">
        <v>1</v>
      </c>
    </row>
    <row r="4870" spans="1:8" ht="15" customHeight="1" x14ac:dyDescent="0.25">
      <c r="A4870" s="155" t="s">
        <v>820</v>
      </c>
      <c r="B4870" s="155" t="s">
        <v>4430</v>
      </c>
      <c r="C4870" s="155" t="s">
        <v>7274</v>
      </c>
      <c r="D4870" s="155">
        <v>144</v>
      </c>
      <c r="E4870" s="155">
        <v>144</v>
      </c>
      <c r="F4870" s="166">
        <v>42044</v>
      </c>
      <c r="G4870" s="166">
        <v>42048</v>
      </c>
      <c r="H4870" s="157">
        <v>1</v>
      </c>
    </row>
    <row r="4871" spans="1:8" ht="15" customHeight="1" x14ac:dyDescent="0.25">
      <c r="A4871" s="155" t="s">
        <v>7275</v>
      </c>
      <c r="B4871" s="155" t="s">
        <v>7276</v>
      </c>
      <c r="C4871" s="155" t="s">
        <v>7277</v>
      </c>
      <c r="D4871" s="155">
        <v>100</v>
      </c>
      <c r="E4871" s="155">
        <v>100</v>
      </c>
      <c r="F4871" s="166">
        <v>42044</v>
      </c>
      <c r="G4871" s="166">
        <v>42052</v>
      </c>
      <c r="H4871" s="157">
        <v>1</v>
      </c>
    </row>
    <row r="4872" spans="1:8" ht="15" customHeight="1" x14ac:dyDescent="0.25">
      <c r="A4872" s="155" t="s">
        <v>4735</v>
      </c>
      <c r="B4872" s="155" t="s">
        <v>5347</v>
      </c>
      <c r="C4872" s="155" t="s">
        <v>7278</v>
      </c>
      <c r="D4872" s="155">
        <v>25</v>
      </c>
      <c r="E4872" s="155">
        <v>25</v>
      </c>
      <c r="F4872" s="166">
        <v>42044</v>
      </c>
      <c r="G4872" s="166">
        <v>42052</v>
      </c>
      <c r="H4872" s="157">
        <v>1</v>
      </c>
    </row>
    <row r="4873" spans="1:8" ht="15" customHeight="1" x14ac:dyDescent="0.25">
      <c r="A4873" s="155" t="s">
        <v>5965</v>
      </c>
      <c r="B4873" s="155" t="s">
        <v>137</v>
      </c>
      <c r="C4873" s="155" t="s">
        <v>7279</v>
      </c>
      <c r="D4873" s="155">
        <v>250</v>
      </c>
      <c r="E4873" s="155">
        <v>250</v>
      </c>
      <c r="F4873" s="166">
        <v>42044</v>
      </c>
      <c r="G4873" s="166">
        <v>42065</v>
      </c>
      <c r="H4873" s="157">
        <v>1</v>
      </c>
    </row>
    <row r="4874" spans="1:8" ht="15" customHeight="1" x14ac:dyDescent="0.25">
      <c r="A4874" s="155" t="s">
        <v>42</v>
      </c>
      <c r="B4874" s="155" t="s">
        <v>815</v>
      </c>
      <c r="C4874" s="155" t="s">
        <v>7282</v>
      </c>
      <c r="D4874" s="155">
        <v>300</v>
      </c>
      <c r="E4874" s="155">
        <v>300</v>
      </c>
      <c r="F4874" s="166">
        <v>42045</v>
      </c>
      <c r="G4874" s="166">
        <v>42048</v>
      </c>
      <c r="H4874" s="157">
        <v>1</v>
      </c>
    </row>
    <row r="4875" spans="1:8" ht="15" customHeight="1" x14ac:dyDescent="0.25">
      <c r="A4875" s="155" t="s">
        <v>42</v>
      </c>
      <c r="B4875" s="155" t="s">
        <v>905</v>
      </c>
      <c r="C4875" s="155" t="s">
        <v>364</v>
      </c>
      <c r="D4875" s="155">
        <v>300</v>
      </c>
      <c r="E4875" s="155">
        <v>300</v>
      </c>
      <c r="F4875" s="166">
        <v>42045</v>
      </c>
      <c r="G4875" s="166">
        <v>42048</v>
      </c>
      <c r="H4875" s="157">
        <v>1</v>
      </c>
    </row>
    <row r="4876" spans="1:8" ht="15" customHeight="1" x14ac:dyDescent="0.25">
      <c r="A4876" s="155" t="s">
        <v>42</v>
      </c>
      <c r="B4876" s="155" t="s">
        <v>864</v>
      </c>
      <c r="C4876" s="155" t="s">
        <v>161</v>
      </c>
      <c r="D4876" s="155">
        <v>300</v>
      </c>
      <c r="E4876" s="155">
        <v>300</v>
      </c>
      <c r="F4876" s="166">
        <v>42045</v>
      </c>
      <c r="G4876" s="166">
        <v>42048</v>
      </c>
      <c r="H4876" s="157">
        <v>1</v>
      </c>
    </row>
    <row r="4877" spans="1:8" ht="15" customHeight="1" x14ac:dyDescent="0.25">
      <c r="A4877" s="155" t="s">
        <v>630</v>
      </c>
      <c r="B4877" s="155" t="s">
        <v>149</v>
      </c>
      <c r="C4877" s="155" t="s">
        <v>7283</v>
      </c>
      <c r="D4877" s="155">
        <v>50</v>
      </c>
      <c r="E4877" s="155">
        <v>50</v>
      </c>
      <c r="F4877" s="166">
        <v>42045</v>
      </c>
      <c r="G4877" s="166">
        <v>42072</v>
      </c>
      <c r="H4877" s="157">
        <v>1</v>
      </c>
    </row>
    <row r="4878" spans="1:8" ht="15" customHeight="1" x14ac:dyDescent="0.25">
      <c r="A4878" s="155" t="s">
        <v>3430</v>
      </c>
      <c r="B4878" s="155" t="s">
        <v>1501</v>
      </c>
      <c r="C4878" s="155" t="s">
        <v>7284</v>
      </c>
      <c r="D4878" s="155">
        <v>100</v>
      </c>
      <c r="E4878" s="155">
        <v>100</v>
      </c>
      <c r="F4878" s="166">
        <v>42045</v>
      </c>
      <c r="G4878" s="166">
        <v>42051</v>
      </c>
      <c r="H4878" s="157">
        <v>1</v>
      </c>
    </row>
    <row r="4879" spans="1:8" ht="15" customHeight="1" x14ac:dyDescent="0.25">
      <c r="A4879" s="155" t="s">
        <v>6975</v>
      </c>
      <c r="B4879" s="155" t="s">
        <v>6976</v>
      </c>
      <c r="C4879" s="155" t="s">
        <v>7285</v>
      </c>
      <c r="D4879" s="155">
        <v>100</v>
      </c>
      <c r="E4879" s="155">
        <v>100</v>
      </c>
      <c r="F4879" s="166">
        <v>42045</v>
      </c>
      <c r="G4879" s="166">
        <v>42048</v>
      </c>
      <c r="H4879" s="157">
        <v>1</v>
      </c>
    </row>
    <row r="4880" spans="1:8" ht="15" customHeight="1" x14ac:dyDescent="0.25">
      <c r="A4880" s="155" t="s">
        <v>4635</v>
      </c>
      <c r="B4880" s="155" t="s">
        <v>4835</v>
      </c>
      <c r="C4880" s="155" t="s">
        <v>7286</v>
      </c>
      <c r="D4880" s="155">
        <v>100</v>
      </c>
      <c r="E4880" s="155">
        <v>100</v>
      </c>
      <c r="F4880" s="166">
        <v>42045</v>
      </c>
      <c r="G4880" s="166">
        <v>42051</v>
      </c>
      <c r="H4880" s="157">
        <v>1</v>
      </c>
    </row>
    <row r="4881" spans="1:9" ht="15" customHeight="1" x14ac:dyDescent="0.25">
      <c r="A4881" s="155" t="s">
        <v>4735</v>
      </c>
      <c r="B4881" s="155" t="s">
        <v>7287</v>
      </c>
      <c r="C4881" s="155" t="s">
        <v>7288</v>
      </c>
      <c r="D4881" s="155">
        <v>100</v>
      </c>
      <c r="E4881" s="155">
        <v>100</v>
      </c>
      <c r="F4881" s="166">
        <v>42045</v>
      </c>
      <c r="G4881" s="166">
        <v>42048</v>
      </c>
      <c r="H4881" s="157">
        <v>1</v>
      </c>
    </row>
    <row r="4882" spans="1:9" ht="15" customHeight="1" x14ac:dyDescent="0.25">
      <c r="A4882" s="155" t="s">
        <v>71</v>
      </c>
      <c r="B4882" s="155" t="s">
        <v>272</v>
      </c>
      <c r="C4882" s="155" t="s">
        <v>7291</v>
      </c>
      <c r="D4882" s="155">
        <v>1</v>
      </c>
      <c r="E4882" s="155">
        <v>1</v>
      </c>
      <c r="F4882" s="166">
        <v>42046</v>
      </c>
      <c r="G4882" s="166">
        <v>42055</v>
      </c>
      <c r="H4882" s="157">
        <v>1</v>
      </c>
    </row>
    <row r="4883" spans="1:9" ht="15" customHeight="1" x14ac:dyDescent="0.25">
      <c r="A4883" s="155" t="s">
        <v>3430</v>
      </c>
      <c r="B4883" s="155" t="s">
        <v>272</v>
      </c>
      <c r="C4883" s="155" t="s">
        <v>7292</v>
      </c>
      <c r="D4883" s="155">
        <v>2</v>
      </c>
      <c r="E4883" s="155">
        <v>2</v>
      </c>
      <c r="F4883" s="166">
        <v>42046</v>
      </c>
      <c r="G4883" s="166">
        <v>42055</v>
      </c>
      <c r="H4883" s="157">
        <v>1</v>
      </c>
    </row>
    <row r="4884" spans="1:9" ht="15" customHeight="1" x14ac:dyDescent="0.25">
      <c r="A4884" s="155" t="s">
        <v>3430</v>
      </c>
      <c r="B4884" s="155" t="s">
        <v>272</v>
      </c>
      <c r="C4884" s="155" t="s">
        <v>364</v>
      </c>
      <c r="D4884" s="155">
        <v>3</v>
      </c>
      <c r="E4884" s="155">
        <v>3</v>
      </c>
      <c r="F4884" s="166">
        <v>42046</v>
      </c>
      <c r="G4884" s="166">
        <v>42055</v>
      </c>
      <c r="H4884" s="157">
        <v>1</v>
      </c>
    </row>
    <row r="4885" spans="1:9" ht="15" customHeight="1" x14ac:dyDescent="0.25">
      <c r="A4885" s="155" t="s">
        <v>71</v>
      </c>
      <c r="B4885" s="155" t="s">
        <v>1550</v>
      </c>
      <c r="C4885" s="155" t="s">
        <v>7293</v>
      </c>
      <c r="D4885" s="155">
        <v>5</v>
      </c>
      <c r="E4885" s="155">
        <v>5</v>
      </c>
      <c r="F4885" s="166">
        <v>42046</v>
      </c>
      <c r="G4885" s="166">
        <v>42051</v>
      </c>
      <c r="H4885" s="157">
        <v>1</v>
      </c>
    </row>
    <row r="4886" spans="1:9" ht="15" customHeight="1" x14ac:dyDescent="0.25">
      <c r="A4886" s="155" t="s">
        <v>29</v>
      </c>
      <c r="B4886" s="155" t="s">
        <v>1219</v>
      </c>
      <c r="C4886" s="155" t="s">
        <v>7294</v>
      </c>
      <c r="D4886" s="155">
        <v>50</v>
      </c>
      <c r="E4886" s="155">
        <v>50</v>
      </c>
      <c r="F4886" s="166">
        <v>42046</v>
      </c>
      <c r="G4886" s="166">
        <v>42051</v>
      </c>
      <c r="H4886" s="157">
        <v>1</v>
      </c>
    </row>
    <row r="4887" spans="1:9" ht="15" customHeight="1" x14ac:dyDescent="0.25">
      <c r="A4887" s="155" t="s">
        <v>544</v>
      </c>
      <c r="B4887" s="155" t="s">
        <v>82</v>
      </c>
      <c r="C4887" s="155" t="s">
        <v>7295</v>
      </c>
      <c r="D4887" s="155">
        <v>100</v>
      </c>
      <c r="E4887" s="155">
        <v>100</v>
      </c>
      <c r="F4887" s="166">
        <v>42046</v>
      </c>
      <c r="G4887" s="166">
        <v>42053</v>
      </c>
      <c r="H4887" s="157">
        <v>1</v>
      </c>
    </row>
    <row r="4888" spans="1:9" ht="15" customHeight="1" x14ac:dyDescent="0.25">
      <c r="A4888" s="155" t="s">
        <v>6576</v>
      </c>
      <c r="B4888" s="155" t="s">
        <v>7012</v>
      </c>
      <c r="C4888" s="155" t="s">
        <v>6996</v>
      </c>
      <c r="D4888" s="155">
        <v>3</v>
      </c>
      <c r="E4888" s="155">
        <v>3</v>
      </c>
      <c r="F4888" s="166">
        <v>42046</v>
      </c>
      <c r="G4888" s="166">
        <v>42047</v>
      </c>
      <c r="H4888" s="157">
        <v>1</v>
      </c>
    </row>
    <row r="4889" spans="1:9" ht="15" customHeight="1" x14ac:dyDescent="0.25">
      <c r="A4889" s="155" t="s">
        <v>71</v>
      </c>
      <c r="B4889" s="155" t="s">
        <v>1550</v>
      </c>
      <c r="C4889" s="155" t="s">
        <v>7297</v>
      </c>
      <c r="D4889" s="155">
        <v>5</v>
      </c>
      <c r="E4889" s="155">
        <v>5</v>
      </c>
      <c r="F4889" s="166">
        <v>42047</v>
      </c>
      <c r="G4889" s="166">
        <v>42055</v>
      </c>
      <c r="H4889" s="157">
        <v>1</v>
      </c>
    </row>
    <row r="4890" spans="1:9" ht="15" customHeight="1" x14ac:dyDescent="0.25">
      <c r="A4890" s="155" t="s">
        <v>2714</v>
      </c>
      <c r="B4890" s="155" t="s">
        <v>3423</v>
      </c>
      <c r="C4890" s="155" t="s">
        <v>7298</v>
      </c>
      <c r="D4890" s="155">
        <v>250</v>
      </c>
      <c r="E4890" s="155">
        <v>320</v>
      </c>
      <c r="F4890" s="166">
        <v>42047</v>
      </c>
      <c r="G4890" s="166">
        <v>42052</v>
      </c>
      <c r="H4890" s="157">
        <v>1</v>
      </c>
    </row>
    <row r="4891" spans="1:9" ht="15" customHeight="1" x14ac:dyDescent="0.25">
      <c r="A4891" s="155" t="s">
        <v>877</v>
      </c>
      <c r="B4891" s="155" t="s">
        <v>278</v>
      </c>
      <c r="C4891" s="155" t="s">
        <v>7299</v>
      </c>
      <c r="D4891" s="155">
        <v>25</v>
      </c>
      <c r="E4891" s="155">
        <v>25</v>
      </c>
      <c r="F4891" s="166">
        <v>42047</v>
      </c>
      <c r="G4891" s="166">
        <v>42051</v>
      </c>
      <c r="H4891" s="157">
        <v>1</v>
      </c>
    </row>
    <row r="4892" spans="1:9" ht="15" customHeight="1" x14ac:dyDescent="0.25">
      <c r="A4892" s="155" t="s">
        <v>5827</v>
      </c>
      <c r="B4892" s="155" t="s">
        <v>272</v>
      </c>
      <c r="C4892" s="155" t="s">
        <v>7300</v>
      </c>
      <c r="D4892" s="155">
        <v>28</v>
      </c>
      <c r="E4892" s="155">
        <v>28</v>
      </c>
      <c r="F4892" s="166">
        <v>42047</v>
      </c>
      <c r="G4892" s="166">
        <v>42053</v>
      </c>
      <c r="H4892" s="157">
        <v>1</v>
      </c>
    </row>
    <row r="4893" spans="1:9" ht="30" customHeight="1" x14ac:dyDescent="0.25">
      <c r="A4893" s="155" t="s">
        <v>722</v>
      </c>
      <c r="B4893" s="155" t="s">
        <v>7301</v>
      </c>
      <c r="C4893" s="155" t="s">
        <v>7302</v>
      </c>
      <c r="D4893" s="155">
        <v>25</v>
      </c>
      <c r="E4893" s="155">
        <v>25</v>
      </c>
      <c r="F4893" s="166">
        <v>42047</v>
      </c>
      <c r="G4893" s="166">
        <v>42047</v>
      </c>
      <c r="H4893" s="157">
        <v>1</v>
      </c>
    </row>
    <row r="4894" spans="1:9" ht="30" customHeight="1" x14ac:dyDescent="0.25">
      <c r="A4894" s="155" t="s">
        <v>722</v>
      </c>
      <c r="B4894" s="155" t="s">
        <v>7303</v>
      </c>
      <c r="C4894" s="155" t="s">
        <v>161</v>
      </c>
      <c r="D4894" s="155">
        <v>25</v>
      </c>
      <c r="E4894" s="155">
        <v>25</v>
      </c>
      <c r="F4894" s="166">
        <v>42047</v>
      </c>
      <c r="G4894" s="166">
        <v>42047</v>
      </c>
      <c r="H4894" s="157">
        <v>1</v>
      </c>
    </row>
    <row r="4895" spans="1:9" ht="15" customHeight="1" x14ac:dyDescent="0.25">
      <c r="A4895" s="155" t="s">
        <v>42</v>
      </c>
      <c r="B4895" s="155" t="s">
        <v>7304</v>
      </c>
      <c r="C4895" s="155" t="s">
        <v>7305</v>
      </c>
      <c r="D4895" s="155">
        <v>10</v>
      </c>
      <c r="E4895" s="155">
        <v>10</v>
      </c>
      <c r="F4895" s="166">
        <v>42048</v>
      </c>
      <c r="G4895" s="166">
        <v>42050</v>
      </c>
      <c r="H4895" s="157">
        <v>1</v>
      </c>
      <c r="I4895" s="192" t="s">
        <v>7306</v>
      </c>
    </row>
    <row r="4896" spans="1:9" ht="15" customHeight="1" x14ac:dyDescent="0.25">
      <c r="A4896" s="155" t="s">
        <v>2844</v>
      </c>
      <c r="B4896" s="155" t="s">
        <v>538</v>
      </c>
      <c r="C4896" s="155" t="s">
        <v>7307</v>
      </c>
      <c r="D4896" s="155">
        <v>600</v>
      </c>
      <c r="E4896" s="155">
        <v>600</v>
      </c>
      <c r="F4896" s="166">
        <v>42048</v>
      </c>
      <c r="G4896" s="166">
        <v>42055</v>
      </c>
      <c r="H4896" s="157">
        <v>1</v>
      </c>
    </row>
    <row r="4897" spans="1:9" ht="15" customHeight="1" x14ac:dyDescent="0.25">
      <c r="A4897" s="155" t="s">
        <v>638</v>
      </c>
      <c r="B4897" s="155" t="s">
        <v>639</v>
      </c>
      <c r="C4897" s="155" t="s">
        <v>7308</v>
      </c>
      <c r="D4897" s="155">
        <v>2000</v>
      </c>
      <c r="E4897" s="155">
        <v>2000</v>
      </c>
      <c r="F4897" s="166">
        <v>42048</v>
      </c>
      <c r="G4897" s="166">
        <v>42053</v>
      </c>
      <c r="H4897" s="157">
        <v>1</v>
      </c>
    </row>
    <row r="4898" spans="1:9" ht="15" customHeight="1" x14ac:dyDescent="0.25">
      <c r="A4898" s="155" t="s">
        <v>3590</v>
      </c>
      <c r="B4898" s="155" t="s">
        <v>7309</v>
      </c>
      <c r="C4898" s="155" t="s">
        <v>7310</v>
      </c>
      <c r="D4898" s="155">
        <v>250</v>
      </c>
      <c r="E4898" s="155">
        <v>250</v>
      </c>
      <c r="F4898" s="166">
        <v>42048</v>
      </c>
      <c r="G4898" s="166">
        <v>42052</v>
      </c>
      <c r="H4898" s="157">
        <v>1</v>
      </c>
    </row>
    <row r="4899" spans="1:9" ht="15" customHeight="1" x14ac:dyDescent="0.25">
      <c r="A4899" s="155" t="s">
        <v>520</v>
      </c>
      <c r="B4899" s="155" t="s">
        <v>1267</v>
      </c>
      <c r="C4899" s="155" t="s">
        <v>7311</v>
      </c>
      <c r="D4899" s="155">
        <v>500</v>
      </c>
      <c r="E4899" s="155">
        <v>500</v>
      </c>
      <c r="F4899" s="166">
        <v>42048</v>
      </c>
      <c r="G4899" s="166">
        <v>42055</v>
      </c>
      <c r="H4899" s="157">
        <v>1</v>
      </c>
    </row>
    <row r="4900" spans="1:9" ht="15" customHeight="1" x14ac:dyDescent="0.25">
      <c r="A4900" s="155" t="s">
        <v>230</v>
      </c>
      <c r="B4900" s="155" t="s">
        <v>3160</v>
      </c>
      <c r="C4900" s="155" t="s">
        <v>7312</v>
      </c>
      <c r="D4900" s="155">
        <v>25</v>
      </c>
      <c r="E4900" s="155">
        <v>22</v>
      </c>
      <c r="F4900" s="166">
        <v>42051</v>
      </c>
      <c r="G4900" s="166">
        <v>42055</v>
      </c>
      <c r="H4900" s="157">
        <v>1</v>
      </c>
      <c r="I4900" s="192" t="s">
        <v>7313</v>
      </c>
    </row>
    <row r="4901" spans="1:9" ht="15" customHeight="1" x14ac:dyDescent="0.25">
      <c r="A4901" s="155" t="s">
        <v>230</v>
      </c>
      <c r="B4901" s="155" t="s">
        <v>3160</v>
      </c>
      <c r="C4901" s="155" t="s">
        <v>7314</v>
      </c>
      <c r="D4901" s="155">
        <v>25</v>
      </c>
      <c r="E4901" s="155">
        <v>25</v>
      </c>
      <c r="F4901" s="166">
        <v>42051</v>
      </c>
      <c r="G4901" s="166">
        <v>42055</v>
      </c>
      <c r="H4901" s="157">
        <v>1</v>
      </c>
    </row>
    <row r="4902" spans="1:9" ht="15" customHeight="1" x14ac:dyDescent="0.25">
      <c r="A4902" s="155" t="s">
        <v>29</v>
      </c>
      <c r="B4902" s="155" t="s">
        <v>7315</v>
      </c>
      <c r="C4902" s="155" t="s">
        <v>7316</v>
      </c>
      <c r="D4902" s="155">
        <v>100</v>
      </c>
      <c r="E4902" s="155">
        <v>100</v>
      </c>
      <c r="F4902" s="166">
        <v>42051</v>
      </c>
      <c r="G4902" s="166">
        <v>42055</v>
      </c>
      <c r="H4902" s="157">
        <v>1</v>
      </c>
    </row>
    <row r="4903" spans="1:9" ht="15" customHeight="1" x14ac:dyDescent="0.25">
      <c r="A4903" s="155" t="s">
        <v>71</v>
      </c>
      <c r="B4903" s="155" t="s">
        <v>154</v>
      </c>
      <c r="C4903" s="155" t="s">
        <v>7317</v>
      </c>
      <c r="D4903" s="155">
        <v>10</v>
      </c>
      <c r="E4903" s="155">
        <v>10</v>
      </c>
      <c r="F4903" s="166">
        <v>42051</v>
      </c>
      <c r="G4903" s="166">
        <v>42055</v>
      </c>
      <c r="H4903" s="157">
        <v>1</v>
      </c>
    </row>
    <row r="4904" spans="1:9" ht="15" customHeight="1" x14ac:dyDescent="0.25">
      <c r="A4904" s="155" t="s">
        <v>71</v>
      </c>
      <c r="B4904" s="155" t="s">
        <v>167</v>
      </c>
      <c r="C4904" s="155" t="s">
        <v>7318</v>
      </c>
      <c r="D4904" s="155">
        <v>9</v>
      </c>
      <c r="E4904" s="155">
        <v>9</v>
      </c>
      <c r="F4904" s="166">
        <v>42051</v>
      </c>
      <c r="G4904" s="166">
        <v>42055</v>
      </c>
      <c r="H4904" s="157">
        <v>1</v>
      </c>
    </row>
    <row r="4905" spans="1:9" ht="15" customHeight="1" x14ac:dyDescent="0.25">
      <c r="A4905" s="155" t="s">
        <v>71</v>
      </c>
      <c r="B4905" s="155" t="s">
        <v>102</v>
      </c>
      <c r="C4905" s="155" t="s">
        <v>7319</v>
      </c>
      <c r="D4905" s="155">
        <v>10</v>
      </c>
      <c r="E4905" s="155">
        <v>10</v>
      </c>
      <c r="F4905" s="166">
        <v>42051</v>
      </c>
      <c r="G4905" s="166">
        <v>42058</v>
      </c>
      <c r="H4905" s="157">
        <v>1</v>
      </c>
    </row>
    <row r="4906" spans="1:9" ht="15" customHeight="1" x14ac:dyDescent="0.25">
      <c r="A4906" s="155" t="s">
        <v>251</v>
      </c>
      <c r="B4906" s="155" t="s">
        <v>7320</v>
      </c>
      <c r="C4906" s="155" t="s">
        <v>7321</v>
      </c>
      <c r="D4906" s="155">
        <v>18</v>
      </c>
      <c r="E4906" s="155">
        <v>18</v>
      </c>
      <c r="F4906" s="166">
        <v>42051</v>
      </c>
      <c r="G4906" s="166">
        <v>42055</v>
      </c>
      <c r="H4906" s="157">
        <v>1</v>
      </c>
    </row>
    <row r="4907" spans="1:9" ht="15" customHeight="1" x14ac:dyDescent="0.25">
      <c r="A4907" s="155" t="s">
        <v>251</v>
      </c>
      <c r="B4907" s="155" t="s">
        <v>5191</v>
      </c>
      <c r="C4907" s="155" t="s">
        <v>364</v>
      </c>
      <c r="D4907" s="155">
        <v>20</v>
      </c>
      <c r="E4907" s="155">
        <v>20</v>
      </c>
      <c r="F4907" s="166">
        <v>42051</v>
      </c>
      <c r="G4907" s="166">
        <v>42055</v>
      </c>
      <c r="H4907" s="157">
        <v>1</v>
      </c>
    </row>
    <row r="4908" spans="1:9" ht="15" customHeight="1" x14ac:dyDescent="0.25">
      <c r="A4908" s="155" t="s">
        <v>7324</v>
      </c>
      <c r="B4908" s="155" t="s">
        <v>7325</v>
      </c>
      <c r="C4908" s="155" t="s">
        <v>7326</v>
      </c>
      <c r="D4908" s="155">
        <v>4</v>
      </c>
      <c r="E4908" s="155">
        <v>4</v>
      </c>
      <c r="F4908" s="166">
        <v>42051</v>
      </c>
      <c r="G4908" s="166">
        <v>42052</v>
      </c>
      <c r="H4908" s="157">
        <v>1</v>
      </c>
    </row>
    <row r="4909" spans="1:9" ht="15" customHeight="1" x14ac:dyDescent="0.25">
      <c r="A4909" s="155" t="s">
        <v>286</v>
      </c>
      <c r="B4909" s="155" t="s">
        <v>3065</v>
      </c>
      <c r="C4909" s="155" t="s">
        <v>7327</v>
      </c>
      <c r="D4909" s="155">
        <v>100</v>
      </c>
      <c r="E4909" s="155">
        <v>100</v>
      </c>
      <c r="F4909" s="166">
        <v>42052</v>
      </c>
      <c r="G4909" s="166">
        <v>42055</v>
      </c>
      <c r="H4909" s="157">
        <v>1</v>
      </c>
    </row>
    <row r="4910" spans="1:9" ht="15" customHeight="1" x14ac:dyDescent="0.25">
      <c r="A4910" s="155" t="s">
        <v>286</v>
      </c>
      <c r="B4910" s="155" t="s">
        <v>3014</v>
      </c>
      <c r="C4910" s="155" t="s">
        <v>364</v>
      </c>
      <c r="D4910" s="155">
        <v>100</v>
      </c>
      <c r="E4910" s="155">
        <v>100</v>
      </c>
      <c r="F4910" s="166">
        <v>42052</v>
      </c>
      <c r="G4910" s="166">
        <v>42055</v>
      </c>
      <c r="H4910" s="157">
        <v>1</v>
      </c>
    </row>
    <row r="4911" spans="1:9" ht="15" customHeight="1" x14ac:dyDescent="0.25">
      <c r="A4911" s="155" t="s">
        <v>7206</v>
      </c>
      <c r="B4911" s="155" t="s">
        <v>7207</v>
      </c>
      <c r="C4911" s="155" t="s">
        <v>7328</v>
      </c>
      <c r="D4911" s="155">
        <v>100</v>
      </c>
      <c r="E4911" s="155">
        <v>100</v>
      </c>
      <c r="F4911" s="166">
        <v>42052</v>
      </c>
      <c r="G4911" s="166">
        <v>42059</v>
      </c>
      <c r="H4911" s="157">
        <v>1</v>
      </c>
    </row>
    <row r="4912" spans="1:9" ht="15" customHeight="1" x14ac:dyDescent="0.25">
      <c r="A4912" s="155" t="s">
        <v>71</v>
      </c>
      <c r="B4912" s="155" t="s">
        <v>583</v>
      </c>
      <c r="C4912" s="155" t="s">
        <v>7329</v>
      </c>
      <c r="D4912" s="155">
        <v>10</v>
      </c>
      <c r="E4912" s="155">
        <v>10</v>
      </c>
      <c r="F4912" s="166">
        <v>42052</v>
      </c>
      <c r="G4912" s="166">
        <v>42055</v>
      </c>
      <c r="H4912" s="157">
        <v>1</v>
      </c>
    </row>
    <row r="4913" spans="1:9" ht="15" customHeight="1" x14ac:dyDescent="0.25">
      <c r="A4913" s="155" t="s">
        <v>5050</v>
      </c>
      <c r="B4913" s="155" t="s">
        <v>5051</v>
      </c>
      <c r="C4913" s="155" t="s">
        <v>7330</v>
      </c>
      <c r="D4913" s="155">
        <v>100</v>
      </c>
      <c r="E4913" s="155">
        <v>100</v>
      </c>
      <c r="F4913" s="166">
        <v>42052</v>
      </c>
      <c r="G4913" s="166">
        <v>42055</v>
      </c>
      <c r="H4913" s="157">
        <v>1</v>
      </c>
    </row>
    <row r="4914" spans="1:9" ht="15" customHeight="1" x14ac:dyDescent="0.25">
      <c r="A4914" s="155" t="s">
        <v>299</v>
      </c>
      <c r="B4914" s="155" t="s">
        <v>7331</v>
      </c>
      <c r="C4914" s="155" t="s">
        <v>7332</v>
      </c>
      <c r="D4914" s="155">
        <v>15</v>
      </c>
      <c r="E4914" s="155">
        <v>14</v>
      </c>
      <c r="F4914" s="166">
        <v>42052</v>
      </c>
      <c r="G4914" s="166">
        <v>42047</v>
      </c>
      <c r="H4914" s="157">
        <v>1</v>
      </c>
      <c r="I4914" s="192" t="s">
        <v>7333</v>
      </c>
    </row>
    <row r="4915" spans="1:9" ht="15" customHeight="1" x14ac:dyDescent="0.25">
      <c r="A4915" s="155" t="s">
        <v>145</v>
      </c>
      <c r="B4915" s="155" t="s">
        <v>1076</v>
      </c>
      <c r="C4915" s="155" t="s">
        <v>7334</v>
      </c>
      <c r="D4915" s="155">
        <v>100</v>
      </c>
      <c r="E4915" s="155">
        <v>100</v>
      </c>
      <c r="F4915" s="166">
        <v>42053</v>
      </c>
      <c r="G4915" s="166">
        <v>42058</v>
      </c>
      <c r="H4915" s="157">
        <v>1</v>
      </c>
    </row>
    <row r="4916" spans="1:9" ht="15" customHeight="1" x14ac:dyDescent="0.25">
      <c r="A4916" s="155" t="s">
        <v>145</v>
      </c>
      <c r="B4916" s="155" t="s">
        <v>206</v>
      </c>
      <c r="C4916" s="155" t="s">
        <v>364</v>
      </c>
      <c r="D4916" s="155">
        <v>200</v>
      </c>
      <c r="E4916" s="155">
        <v>200</v>
      </c>
      <c r="F4916" s="166">
        <v>42053</v>
      </c>
      <c r="G4916" s="166">
        <v>42058</v>
      </c>
      <c r="H4916" s="157">
        <v>1</v>
      </c>
    </row>
    <row r="4917" spans="1:9" ht="15" customHeight="1" x14ac:dyDescent="0.25">
      <c r="A4917" s="155" t="s">
        <v>145</v>
      </c>
      <c r="B4917" s="155" t="s">
        <v>1008</v>
      </c>
      <c r="C4917" s="155" t="s">
        <v>161</v>
      </c>
      <c r="D4917" s="155">
        <v>200</v>
      </c>
      <c r="E4917" s="155">
        <v>200</v>
      </c>
      <c r="F4917" s="166">
        <v>42053</v>
      </c>
      <c r="G4917" s="166">
        <v>42058</v>
      </c>
      <c r="H4917" s="157">
        <v>1</v>
      </c>
    </row>
    <row r="4918" spans="1:9" ht="15" customHeight="1" x14ac:dyDescent="0.25">
      <c r="A4918" s="155" t="s">
        <v>5827</v>
      </c>
      <c r="B4918" s="155" t="s">
        <v>7335</v>
      </c>
      <c r="C4918" s="155" t="s">
        <v>7164</v>
      </c>
      <c r="D4918" s="155">
        <v>45</v>
      </c>
      <c r="E4918" s="155">
        <v>27</v>
      </c>
      <c r="F4918" s="166">
        <v>42053</v>
      </c>
      <c r="G4918" s="166">
        <v>42058</v>
      </c>
      <c r="H4918" s="157">
        <v>1</v>
      </c>
      <c r="I4918" s="192" t="s">
        <v>7336</v>
      </c>
    </row>
    <row r="4919" spans="1:9" ht="15" customHeight="1" x14ac:dyDescent="0.25">
      <c r="A4919" s="155" t="s">
        <v>299</v>
      </c>
      <c r="B4919" s="155" t="s">
        <v>7337</v>
      </c>
      <c r="C4919" s="155" t="s">
        <v>7338</v>
      </c>
      <c r="D4919" s="155">
        <v>24</v>
      </c>
      <c r="E4919" s="155">
        <v>24</v>
      </c>
      <c r="F4919" s="166">
        <v>42053</v>
      </c>
      <c r="G4919" s="166">
        <v>42055</v>
      </c>
      <c r="H4919" s="157">
        <v>1</v>
      </c>
    </row>
    <row r="4920" spans="1:9" ht="15" customHeight="1" x14ac:dyDescent="0.25">
      <c r="A4920" s="155" t="s">
        <v>5652</v>
      </c>
      <c r="B4920" s="155" t="s">
        <v>5653</v>
      </c>
      <c r="C4920" s="155" t="s">
        <v>7339</v>
      </c>
      <c r="D4920" s="155">
        <v>25</v>
      </c>
      <c r="E4920" s="155">
        <v>25</v>
      </c>
      <c r="F4920" s="166">
        <v>42053</v>
      </c>
      <c r="G4920" s="166">
        <v>42086</v>
      </c>
      <c r="H4920" s="157">
        <v>1</v>
      </c>
    </row>
    <row r="4921" spans="1:9" ht="15" customHeight="1" x14ac:dyDescent="0.25">
      <c r="A4921" s="155" t="s">
        <v>492</v>
      </c>
      <c r="B4921" s="155" t="s">
        <v>493</v>
      </c>
      <c r="C4921" s="155" t="s">
        <v>7342</v>
      </c>
      <c r="D4921" s="155">
        <v>5088</v>
      </c>
      <c r="E4921" s="155">
        <v>5088</v>
      </c>
      <c r="F4921" s="166">
        <v>42054</v>
      </c>
      <c r="G4921" s="166">
        <v>42058</v>
      </c>
      <c r="H4921" s="157">
        <v>1</v>
      </c>
    </row>
    <row r="4922" spans="1:9" ht="15" customHeight="1" x14ac:dyDescent="0.25">
      <c r="A4922" s="155" t="s">
        <v>492</v>
      </c>
      <c r="B4922" s="155" t="s">
        <v>495</v>
      </c>
      <c r="C4922" s="155" t="s">
        <v>364</v>
      </c>
      <c r="D4922" s="155">
        <v>5088</v>
      </c>
      <c r="E4922" s="155">
        <v>5088</v>
      </c>
      <c r="F4922" s="166">
        <v>42054</v>
      </c>
      <c r="G4922" s="166">
        <v>42058</v>
      </c>
      <c r="H4922" s="157">
        <v>1</v>
      </c>
    </row>
    <row r="4923" spans="1:9" ht="15" customHeight="1" x14ac:dyDescent="0.25">
      <c r="A4923" s="155" t="s">
        <v>559</v>
      </c>
      <c r="B4923" s="155" t="s">
        <v>450</v>
      </c>
      <c r="C4923" s="155" t="s">
        <v>7343</v>
      </c>
      <c r="D4923" s="155">
        <v>15000</v>
      </c>
      <c r="E4923" s="155">
        <v>15030</v>
      </c>
      <c r="F4923" s="166">
        <v>42054</v>
      </c>
      <c r="G4923" s="166">
        <v>42059</v>
      </c>
      <c r="H4923" s="157">
        <v>1</v>
      </c>
    </row>
    <row r="4924" spans="1:9" ht="15" customHeight="1" x14ac:dyDescent="0.25">
      <c r="A4924" s="155" t="s">
        <v>3481</v>
      </c>
      <c r="B4924" s="155" t="s">
        <v>149</v>
      </c>
      <c r="C4924" s="155" t="s">
        <v>7345</v>
      </c>
      <c r="D4924" s="155">
        <v>50</v>
      </c>
      <c r="E4924" s="155">
        <v>50</v>
      </c>
      <c r="F4924" s="166">
        <v>42055</v>
      </c>
      <c r="G4924" s="166">
        <v>42059</v>
      </c>
      <c r="H4924" s="157">
        <v>1</v>
      </c>
    </row>
    <row r="4925" spans="1:9" ht="15" customHeight="1" x14ac:dyDescent="0.25">
      <c r="A4925" s="155" t="s">
        <v>899</v>
      </c>
      <c r="B4925" s="155" t="s">
        <v>693</v>
      </c>
      <c r="C4925" s="155" t="s">
        <v>7346</v>
      </c>
      <c r="D4925" s="155">
        <v>20</v>
      </c>
      <c r="E4925" s="155">
        <v>20</v>
      </c>
      <c r="F4925" s="166">
        <v>42055</v>
      </c>
      <c r="G4925" s="166">
        <v>42059</v>
      </c>
      <c r="H4925" s="157">
        <v>1</v>
      </c>
      <c r="I4925" s="192" t="s">
        <v>1847</v>
      </c>
    </row>
    <row r="4926" spans="1:9" ht="15" customHeight="1" x14ac:dyDescent="0.25">
      <c r="A4926" s="155" t="s">
        <v>1983</v>
      </c>
      <c r="B4926" s="155" t="s">
        <v>7347</v>
      </c>
      <c r="C4926" s="155" t="s">
        <v>7348</v>
      </c>
      <c r="D4926" s="155">
        <v>25</v>
      </c>
      <c r="E4926" s="155">
        <v>25</v>
      </c>
      <c r="F4926" s="166">
        <v>42055</v>
      </c>
      <c r="G4926" s="166">
        <v>42058</v>
      </c>
      <c r="H4926" s="157">
        <v>1</v>
      </c>
    </row>
    <row r="4927" spans="1:9" ht="15" customHeight="1" x14ac:dyDescent="0.25">
      <c r="A4927" s="155" t="s">
        <v>261</v>
      </c>
      <c r="B4927" s="155" t="s">
        <v>2955</v>
      </c>
      <c r="C4927" s="155" t="s">
        <v>7349</v>
      </c>
      <c r="D4927" s="155">
        <v>5</v>
      </c>
      <c r="E4927" s="155">
        <v>5</v>
      </c>
      <c r="F4927" s="166">
        <v>42058</v>
      </c>
      <c r="G4927" s="166">
        <v>42062</v>
      </c>
      <c r="H4927" s="157">
        <v>1</v>
      </c>
      <c r="I4927" s="192" t="s">
        <v>1847</v>
      </c>
    </row>
    <row r="4928" spans="1:9" ht="15" customHeight="1" x14ac:dyDescent="0.25">
      <c r="A4928" s="155" t="s">
        <v>71</v>
      </c>
      <c r="B4928" s="155" t="s">
        <v>167</v>
      </c>
      <c r="C4928" s="155" t="s">
        <v>7350</v>
      </c>
      <c r="D4928" s="155">
        <v>5</v>
      </c>
      <c r="E4928" s="155">
        <v>5</v>
      </c>
      <c r="F4928" s="166">
        <v>42058</v>
      </c>
      <c r="G4928" s="166">
        <v>42062</v>
      </c>
      <c r="H4928" s="157">
        <v>1</v>
      </c>
    </row>
    <row r="4929" spans="1:9" ht="15" customHeight="1" x14ac:dyDescent="0.25">
      <c r="A4929" s="155" t="s">
        <v>71</v>
      </c>
      <c r="B4929" s="155" t="s">
        <v>167</v>
      </c>
      <c r="C4929" s="155" t="s">
        <v>7351</v>
      </c>
      <c r="D4929" s="155">
        <v>7</v>
      </c>
      <c r="E4929" s="155">
        <v>7</v>
      </c>
      <c r="F4929" s="166">
        <v>42058</v>
      </c>
      <c r="G4929" s="166">
        <v>42065</v>
      </c>
      <c r="H4929" s="157">
        <v>1</v>
      </c>
    </row>
    <row r="4930" spans="1:9" ht="15" customHeight="1" x14ac:dyDescent="0.25">
      <c r="A4930" s="155" t="s">
        <v>71</v>
      </c>
      <c r="B4930" s="155" t="s">
        <v>1530</v>
      </c>
      <c r="C4930" s="155" t="s">
        <v>364</v>
      </c>
      <c r="D4930" s="155">
        <v>5</v>
      </c>
      <c r="E4930" s="155">
        <v>5</v>
      </c>
      <c r="F4930" s="166">
        <v>42058</v>
      </c>
      <c r="G4930" s="166">
        <v>42065</v>
      </c>
      <c r="H4930" s="157">
        <v>1</v>
      </c>
    </row>
    <row r="4931" spans="1:9" ht="15" customHeight="1" x14ac:dyDescent="0.25">
      <c r="A4931" s="155" t="s">
        <v>2714</v>
      </c>
      <c r="B4931" s="155" t="s">
        <v>5304</v>
      </c>
      <c r="C4931" s="155" t="s">
        <v>7352</v>
      </c>
      <c r="D4931" s="155">
        <v>100</v>
      </c>
      <c r="E4931" s="155">
        <v>100</v>
      </c>
      <c r="F4931" s="166">
        <v>42058</v>
      </c>
      <c r="G4931" s="166">
        <v>42060</v>
      </c>
      <c r="H4931" s="157">
        <v>1</v>
      </c>
    </row>
    <row r="4932" spans="1:9" ht="15" customHeight="1" x14ac:dyDescent="0.25">
      <c r="A4932" s="155" t="s">
        <v>1492</v>
      </c>
      <c r="B4932" s="155" t="s">
        <v>6437</v>
      </c>
      <c r="C4932" s="155" t="s">
        <v>7353</v>
      </c>
      <c r="D4932" s="155">
        <v>100</v>
      </c>
      <c r="E4932" s="155">
        <v>100</v>
      </c>
      <c r="F4932" s="166">
        <v>42058</v>
      </c>
      <c r="G4932" s="166">
        <v>42069</v>
      </c>
      <c r="H4932" s="157">
        <v>1</v>
      </c>
    </row>
    <row r="4933" spans="1:9" ht="15" customHeight="1" x14ac:dyDescent="0.25">
      <c r="A4933" s="155" t="s">
        <v>7058</v>
      </c>
      <c r="B4933" s="155" t="s">
        <v>264</v>
      </c>
      <c r="C4933" s="155" t="s">
        <v>7354</v>
      </c>
      <c r="D4933" s="155">
        <v>200</v>
      </c>
      <c r="E4933" s="155">
        <v>200</v>
      </c>
      <c r="F4933" s="166">
        <v>42058</v>
      </c>
      <c r="G4933" s="166">
        <v>42061</v>
      </c>
      <c r="H4933" s="157">
        <v>1</v>
      </c>
    </row>
    <row r="4934" spans="1:9" ht="15" customHeight="1" x14ac:dyDescent="0.25">
      <c r="A4934" s="155" t="s">
        <v>820</v>
      </c>
      <c r="B4934" s="155" t="s">
        <v>89</v>
      </c>
      <c r="C4934" s="155" t="s">
        <v>7355</v>
      </c>
      <c r="D4934" s="155">
        <v>200</v>
      </c>
      <c r="E4934" s="155">
        <v>200</v>
      </c>
      <c r="F4934" s="166">
        <v>42058</v>
      </c>
      <c r="G4934" s="166">
        <v>42062</v>
      </c>
      <c r="H4934" s="157">
        <v>1</v>
      </c>
    </row>
    <row r="4935" spans="1:9" ht="15" customHeight="1" x14ac:dyDescent="0.25">
      <c r="A4935" s="155" t="s">
        <v>820</v>
      </c>
      <c r="B4935" s="155" t="s">
        <v>594</v>
      </c>
      <c r="C4935" s="155" t="s">
        <v>316</v>
      </c>
      <c r="D4935" s="155">
        <v>200</v>
      </c>
      <c r="E4935" s="155">
        <v>200</v>
      </c>
      <c r="F4935" s="166">
        <v>42058</v>
      </c>
      <c r="G4935" s="166">
        <v>42062</v>
      </c>
      <c r="H4935" s="157">
        <v>1</v>
      </c>
    </row>
    <row r="4936" spans="1:9" ht="15" customHeight="1" x14ac:dyDescent="0.25">
      <c r="A4936" s="155" t="s">
        <v>1554</v>
      </c>
      <c r="B4936" s="155" t="s">
        <v>272</v>
      </c>
      <c r="C4936" s="155" t="s">
        <v>7356</v>
      </c>
      <c r="D4936" s="155">
        <v>1</v>
      </c>
      <c r="E4936" s="155">
        <v>1</v>
      </c>
      <c r="F4936" s="166">
        <v>42058</v>
      </c>
      <c r="G4936" s="166">
        <v>42062</v>
      </c>
      <c r="H4936" s="157">
        <v>1</v>
      </c>
    </row>
    <row r="4937" spans="1:9" ht="15" customHeight="1" x14ac:dyDescent="0.25">
      <c r="A4937" s="155" t="s">
        <v>71</v>
      </c>
      <c r="B4937" s="155" t="s">
        <v>1168</v>
      </c>
      <c r="C4937" s="155" t="s">
        <v>7357</v>
      </c>
      <c r="D4937" s="155">
        <v>10</v>
      </c>
      <c r="E4937" s="155">
        <v>10</v>
      </c>
      <c r="F4937" s="166">
        <v>42059</v>
      </c>
      <c r="G4937" s="166">
        <v>42062</v>
      </c>
      <c r="H4937" s="157">
        <v>1</v>
      </c>
    </row>
    <row r="4938" spans="1:9" ht="15" customHeight="1" x14ac:dyDescent="0.25">
      <c r="A4938" s="155" t="s">
        <v>3430</v>
      </c>
      <c r="B4938" s="155" t="s">
        <v>681</v>
      </c>
      <c r="C4938" s="155" t="s">
        <v>7358</v>
      </c>
      <c r="D4938" s="155">
        <v>100</v>
      </c>
      <c r="E4938" s="155">
        <v>100</v>
      </c>
      <c r="F4938" s="166">
        <v>42059</v>
      </c>
      <c r="G4938" s="166">
        <v>42066</v>
      </c>
      <c r="H4938" s="157">
        <v>1</v>
      </c>
    </row>
    <row r="4939" spans="1:9" ht="15" customHeight="1" x14ac:dyDescent="0.25">
      <c r="A4939" s="155" t="s">
        <v>6837</v>
      </c>
      <c r="B4939" s="155" t="s">
        <v>746</v>
      </c>
      <c r="C4939" s="155" t="s">
        <v>7359</v>
      </c>
      <c r="D4939" s="155">
        <v>100</v>
      </c>
      <c r="E4939" s="155">
        <v>100</v>
      </c>
      <c r="F4939" s="166">
        <v>42059</v>
      </c>
      <c r="G4939" s="166">
        <v>42069</v>
      </c>
      <c r="H4939" s="157">
        <v>1</v>
      </c>
    </row>
    <row r="4940" spans="1:9" ht="15" customHeight="1" x14ac:dyDescent="0.25">
      <c r="A4940" s="155" t="s">
        <v>7240</v>
      </c>
      <c r="B4940" s="155" t="s">
        <v>7360</v>
      </c>
      <c r="C4940" s="155" t="s">
        <v>7361</v>
      </c>
      <c r="D4940" s="155">
        <v>8</v>
      </c>
      <c r="E4940" s="155">
        <v>9</v>
      </c>
      <c r="F4940" s="166">
        <v>42059</v>
      </c>
      <c r="G4940" s="166">
        <v>42066</v>
      </c>
      <c r="H4940" s="157">
        <v>1</v>
      </c>
      <c r="I4940" s="192" t="s">
        <v>7362</v>
      </c>
    </row>
    <row r="4941" spans="1:9" ht="15" customHeight="1" x14ac:dyDescent="0.25">
      <c r="A4941" s="155" t="s">
        <v>1474</v>
      </c>
      <c r="B4941" s="155" t="s">
        <v>6175</v>
      </c>
      <c r="C4941" s="155" t="s">
        <v>7363</v>
      </c>
      <c r="D4941" s="155">
        <v>150</v>
      </c>
      <c r="E4941" s="155">
        <v>150</v>
      </c>
      <c r="F4941" s="166">
        <v>42059</v>
      </c>
      <c r="G4941" s="166">
        <v>42060</v>
      </c>
      <c r="H4941" s="157">
        <v>1</v>
      </c>
    </row>
    <row r="4942" spans="1:9" ht="15" customHeight="1" x14ac:dyDescent="0.25">
      <c r="A4942" s="155" t="s">
        <v>3430</v>
      </c>
      <c r="B4942" s="155" t="s">
        <v>697</v>
      </c>
      <c r="C4942" s="155" t="s">
        <v>7364</v>
      </c>
      <c r="D4942" s="155">
        <v>64</v>
      </c>
      <c r="E4942" s="155">
        <v>64</v>
      </c>
      <c r="F4942" s="166">
        <v>42059</v>
      </c>
      <c r="G4942" s="166">
        <v>42066</v>
      </c>
      <c r="H4942" s="157">
        <v>1</v>
      </c>
    </row>
    <row r="4943" spans="1:9" ht="15" customHeight="1" x14ac:dyDescent="0.25">
      <c r="A4943" s="155" t="s">
        <v>71</v>
      </c>
      <c r="B4943" s="155" t="s">
        <v>1550</v>
      </c>
      <c r="C4943" s="155" t="s">
        <v>7365</v>
      </c>
      <c r="D4943" s="155">
        <v>8</v>
      </c>
      <c r="E4943" s="155">
        <v>8</v>
      </c>
      <c r="F4943" s="166">
        <v>42060</v>
      </c>
      <c r="G4943" s="166">
        <v>42065</v>
      </c>
      <c r="H4943" s="157">
        <v>1</v>
      </c>
    </row>
    <row r="4944" spans="1:9" ht="15" customHeight="1" x14ac:dyDescent="0.25">
      <c r="A4944" s="155" t="s">
        <v>630</v>
      </c>
      <c r="B4944" s="155" t="s">
        <v>715</v>
      </c>
      <c r="C4944" s="155" t="s">
        <v>7366</v>
      </c>
      <c r="D4944" s="155">
        <v>5</v>
      </c>
      <c r="E4944" s="155">
        <v>5</v>
      </c>
      <c r="F4944" s="166">
        <v>42060</v>
      </c>
      <c r="G4944" s="166">
        <v>42065</v>
      </c>
      <c r="H4944" s="157">
        <v>1</v>
      </c>
    </row>
    <row r="4945" spans="1:9" ht="15" customHeight="1" x14ac:dyDescent="0.25">
      <c r="A4945" s="155" t="s">
        <v>748</v>
      </c>
      <c r="B4945" s="155" t="s">
        <v>4516</v>
      </c>
      <c r="C4945" s="155" t="s">
        <v>7367</v>
      </c>
      <c r="D4945" s="155">
        <v>100</v>
      </c>
      <c r="E4945" s="155">
        <v>100</v>
      </c>
      <c r="F4945" s="166">
        <v>42060</v>
      </c>
      <c r="G4945" s="166">
        <v>42062</v>
      </c>
      <c r="H4945" s="157">
        <v>1</v>
      </c>
    </row>
    <row r="4946" spans="1:9" ht="15" customHeight="1" x14ac:dyDescent="0.25">
      <c r="A4946" s="155" t="s">
        <v>6576</v>
      </c>
      <c r="B4946" s="155" t="s">
        <v>7368</v>
      </c>
      <c r="C4946" s="155" t="s">
        <v>7369</v>
      </c>
      <c r="D4946" s="155">
        <v>3</v>
      </c>
      <c r="E4946" s="155">
        <v>3</v>
      </c>
      <c r="F4946" s="166">
        <v>42060</v>
      </c>
      <c r="G4946" s="166">
        <v>42060</v>
      </c>
      <c r="H4946" s="157">
        <v>1</v>
      </c>
      <c r="I4946" s="192" t="s">
        <v>214</v>
      </c>
    </row>
    <row r="4947" spans="1:9" ht="15" customHeight="1" x14ac:dyDescent="0.25">
      <c r="A4947" s="155" t="s">
        <v>327</v>
      </c>
      <c r="B4947" s="155" t="s">
        <v>985</v>
      </c>
      <c r="C4947" s="155" t="s">
        <v>7370</v>
      </c>
      <c r="D4947" s="155">
        <v>150</v>
      </c>
      <c r="E4947" s="155">
        <v>150</v>
      </c>
      <c r="F4947" s="166">
        <v>42060</v>
      </c>
      <c r="G4947" s="166">
        <v>42062</v>
      </c>
      <c r="H4947" s="157">
        <v>1</v>
      </c>
    </row>
    <row r="4948" spans="1:9" ht="15" customHeight="1" x14ac:dyDescent="0.25">
      <c r="A4948" s="155" t="s">
        <v>327</v>
      </c>
      <c r="B4948" s="155" t="s">
        <v>987</v>
      </c>
      <c r="C4948" s="155" t="s">
        <v>316</v>
      </c>
      <c r="D4948" s="155">
        <v>250</v>
      </c>
      <c r="E4948" s="155">
        <v>250</v>
      </c>
      <c r="F4948" s="166">
        <v>42060</v>
      </c>
      <c r="G4948" s="166">
        <v>42062</v>
      </c>
      <c r="H4948" s="157">
        <v>1</v>
      </c>
    </row>
    <row r="4949" spans="1:9" ht="15" customHeight="1" x14ac:dyDescent="0.25">
      <c r="A4949" s="155" t="s">
        <v>221</v>
      </c>
      <c r="B4949" s="155" t="s">
        <v>2830</v>
      </c>
      <c r="C4949" s="155" t="s">
        <v>7371</v>
      </c>
      <c r="D4949" s="155">
        <v>25</v>
      </c>
      <c r="E4949" s="155">
        <v>25</v>
      </c>
      <c r="F4949" s="166">
        <v>42060</v>
      </c>
      <c r="G4949" s="166">
        <v>42062</v>
      </c>
      <c r="H4949" s="157">
        <v>1</v>
      </c>
    </row>
    <row r="4950" spans="1:9" ht="15" customHeight="1" x14ac:dyDescent="0.25">
      <c r="A4950" s="155" t="s">
        <v>36</v>
      </c>
      <c r="B4950" s="155" t="s">
        <v>7372</v>
      </c>
      <c r="C4950" s="155" t="s">
        <v>7373</v>
      </c>
      <c r="D4950" s="155">
        <v>5</v>
      </c>
      <c r="E4950" s="155">
        <v>5</v>
      </c>
      <c r="F4950" s="166">
        <v>42060</v>
      </c>
      <c r="G4950" s="166">
        <v>42061</v>
      </c>
      <c r="H4950" s="157">
        <v>1</v>
      </c>
    </row>
    <row r="4951" spans="1:9" ht="15" customHeight="1" x14ac:dyDescent="0.25">
      <c r="A4951" s="155" t="s">
        <v>251</v>
      </c>
      <c r="B4951" s="155" t="s">
        <v>5270</v>
      </c>
      <c r="C4951" s="155" t="s">
        <v>7374</v>
      </c>
      <c r="D4951" s="155">
        <v>10</v>
      </c>
      <c r="E4951" s="155">
        <v>10</v>
      </c>
      <c r="F4951" s="166">
        <v>42061</v>
      </c>
      <c r="G4951" s="166">
        <v>42065</v>
      </c>
      <c r="H4951" s="157">
        <v>1</v>
      </c>
    </row>
    <row r="4952" spans="1:9" ht="15" customHeight="1" x14ac:dyDescent="0.25">
      <c r="A4952" s="155" t="s">
        <v>3481</v>
      </c>
      <c r="B4952" s="155" t="s">
        <v>255</v>
      </c>
      <c r="C4952" s="155" t="s">
        <v>7375</v>
      </c>
      <c r="D4952" s="155">
        <v>75</v>
      </c>
      <c r="E4952" s="155">
        <v>75</v>
      </c>
      <c r="F4952" s="166">
        <v>42061</v>
      </c>
      <c r="G4952" s="166">
        <v>42065</v>
      </c>
      <c r="H4952" s="157">
        <v>1</v>
      </c>
    </row>
    <row r="4953" spans="1:9" ht="15" customHeight="1" x14ac:dyDescent="0.25">
      <c r="A4953" s="155" t="s">
        <v>71</v>
      </c>
      <c r="B4953" s="155" t="s">
        <v>154</v>
      </c>
      <c r="C4953" s="155" t="s">
        <v>7376</v>
      </c>
      <c r="D4953" s="155">
        <v>5</v>
      </c>
      <c r="E4953" s="155">
        <v>5</v>
      </c>
      <c r="F4953" s="166">
        <v>42061</v>
      </c>
      <c r="G4953" s="166">
        <v>42066</v>
      </c>
      <c r="H4953" s="157">
        <v>1</v>
      </c>
    </row>
    <row r="4954" spans="1:9" ht="15" customHeight="1" x14ac:dyDescent="0.25">
      <c r="A4954" s="155" t="s">
        <v>6638</v>
      </c>
      <c r="B4954" s="155" t="s">
        <v>4530</v>
      </c>
      <c r="C4954" s="155" t="s">
        <v>7377</v>
      </c>
      <c r="D4954" s="155">
        <v>20</v>
      </c>
      <c r="E4954" s="155">
        <v>20</v>
      </c>
      <c r="F4954" s="166">
        <v>42061</v>
      </c>
      <c r="G4954" s="166">
        <v>42065</v>
      </c>
      <c r="H4954" s="157">
        <v>1</v>
      </c>
    </row>
    <row r="4955" spans="1:9" ht="15" customHeight="1" x14ac:dyDescent="0.25">
      <c r="A4955" s="155" t="s">
        <v>6638</v>
      </c>
      <c r="B4955" s="155" t="s">
        <v>4528</v>
      </c>
      <c r="C4955" s="155" t="s">
        <v>316</v>
      </c>
      <c r="D4955" s="155">
        <v>20</v>
      </c>
      <c r="E4955" s="155">
        <v>20</v>
      </c>
      <c r="F4955" s="166">
        <v>42061</v>
      </c>
      <c r="G4955" s="166">
        <v>42065</v>
      </c>
      <c r="H4955" s="157">
        <v>1</v>
      </c>
    </row>
    <row r="4956" spans="1:9" ht="15" customHeight="1" x14ac:dyDescent="0.25">
      <c r="A4956" s="155" t="s">
        <v>6381</v>
      </c>
      <c r="B4956" s="155" t="s">
        <v>7378</v>
      </c>
      <c r="C4956" s="155" t="s">
        <v>7379</v>
      </c>
      <c r="D4956" s="155">
        <v>16</v>
      </c>
      <c r="E4956" s="155">
        <v>16</v>
      </c>
      <c r="F4956" s="166">
        <v>42061</v>
      </c>
      <c r="G4956" s="166">
        <v>42066</v>
      </c>
      <c r="H4956" s="157">
        <v>1</v>
      </c>
    </row>
    <row r="4957" spans="1:9" ht="15" customHeight="1" x14ac:dyDescent="0.25">
      <c r="A4957" s="155" t="s">
        <v>520</v>
      </c>
      <c r="B4957" s="155" t="s">
        <v>4574</v>
      </c>
      <c r="C4957" s="155" t="s">
        <v>7380</v>
      </c>
      <c r="D4957" s="155">
        <v>100</v>
      </c>
      <c r="E4957" s="155">
        <v>100</v>
      </c>
      <c r="F4957" s="166">
        <v>42061</v>
      </c>
      <c r="G4957" s="166">
        <v>42066</v>
      </c>
      <c r="H4957" s="157">
        <v>1</v>
      </c>
    </row>
    <row r="4958" spans="1:9" ht="15" customHeight="1" x14ac:dyDescent="0.25">
      <c r="A4958" s="155" t="s">
        <v>520</v>
      </c>
      <c r="B4958" s="155" t="s">
        <v>4574</v>
      </c>
      <c r="C4958" s="155" t="s">
        <v>7381</v>
      </c>
      <c r="D4958" s="155">
        <v>100</v>
      </c>
      <c r="E4958" s="155">
        <v>100</v>
      </c>
      <c r="F4958" s="166">
        <v>42062</v>
      </c>
      <c r="G4958" s="166">
        <v>42068</v>
      </c>
      <c r="H4958" s="157">
        <v>1</v>
      </c>
    </row>
    <row r="4959" spans="1:9" ht="15" customHeight="1" x14ac:dyDescent="0.25">
      <c r="A4959" s="155" t="s">
        <v>4499</v>
      </c>
      <c r="B4959" s="155" t="s">
        <v>6161</v>
      </c>
      <c r="C4959" s="155" t="s">
        <v>7382</v>
      </c>
      <c r="D4959" s="155">
        <v>1</v>
      </c>
      <c r="E4959" s="155">
        <v>1</v>
      </c>
      <c r="F4959" s="166">
        <v>42062</v>
      </c>
      <c r="G4959" s="166">
        <v>42067</v>
      </c>
      <c r="H4959" s="157">
        <v>1</v>
      </c>
    </row>
    <row r="4960" spans="1:9" ht="15" customHeight="1" x14ac:dyDescent="0.25">
      <c r="A4960" s="155" t="s">
        <v>7131</v>
      </c>
      <c r="B4960" s="155" t="s">
        <v>5328</v>
      </c>
      <c r="C4960" s="155" t="s">
        <v>7383</v>
      </c>
      <c r="D4960" s="155">
        <v>10000</v>
      </c>
      <c r="E4960" s="155">
        <v>10032</v>
      </c>
      <c r="F4960" s="166">
        <v>42062</v>
      </c>
      <c r="G4960" s="166">
        <v>42068</v>
      </c>
      <c r="H4960" s="157">
        <v>1</v>
      </c>
    </row>
    <row r="4961" spans="1:9" ht="30" customHeight="1" x14ac:dyDescent="0.25">
      <c r="A4961" s="155" t="s">
        <v>3473</v>
      </c>
      <c r="B4961" s="155" t="s">
        <v>4947</v>
      </c>
      <c r="C4961" s="155" t="s">
        <v>7384</v>
      </c>
      <c r="D4961" s="155">
        <v>25</v>
      </c>
      <c r="E4961" s="155">
        <v>25</v>
      </c>
      <c r="F4961" s="166">
        <v>42062</v>
      </c>
      <c r="G4961" s="166" t="s">
        <v>829</v>
      </c>
      <c r="H4961" s="157">
        <v>1</v>
      </c>
    </row>
    <row r="4962" spans="1:9" ht="15" customHeight="1" x14ac:dyDescent="0.25">
      <c r="A4962" s="155" t="s">
        <v>7385</v>
      </c>
      <c r="B4962" s="155" t="s">
        <v>1067</v>
      </c>
      <c r="C4962" s="155" t="s">
        <v>7386</v>
      </c>
      <c r="D4962" s="155">
        <v>100</v>
      </c>
      <c r="E4962" s="155">
        <v>100</v>
      </c>
      <c r="F4962" s="166">
        <v>42062</v>
      </c>
      <c r="G4962" s="166">
        <v>42067</v>
      </c>
      <c r="H4962" s="157">
        <v>1</v>
      </c>
    </row>
    <row r="4963" spans="1:9" ht="15" customHeight="1" x14ac:dyDescent="0.25">
      <c r="A4963" s="155" t="s">
        <v>78</v>
      </c>
      <c r="B4963" s="155" t="s">
        <v>3452</v>
      </c>
      <c r="C4963" s="155" t="s">
        <v>7387</v>
      </c>
      <c r="D4963" s="155">
        <v>2</v>
      </c>
      <c r="E4963" s="155">
        <v>2</v>
      </c>
      <c r="F4963" s="166">
        <v>42062</v>
      </c>
      <c r="G4963" s="166">
        <v>42067</v>
      </c>
      <c r="H4963" s="157">
        <v>1</v>
      </c>
    </row>
    <row r="4964" spans="1:9" ht="15" customHeight="1" x14ac:dyDescent="0.25">
      <c r="A4964" s="155" t="s">
        <v>2714</v>
      </c>
      <c r="B4964" s="155" t="s">
        <v>2066</v>
      </c>
      <c r="C4964" s="155" t="s">
        <v>7388</v>
      </c>
      <c r="D4964" s="155">
        <v>500</v>
      </c>
      <c r="E4964" s="155">
        <v>500</v>
      </c>
      <c r="F4964" s="166">
        <v>42062</v>
      </c>
      <c r="G4964" s="166">
        <v>42068</v>
      </c>
      <c r="H4964" s="157">
        <v>1</v>
      </c>
    </row>
    <row r="4965" spans="1:9" ht="15" customHeight="1" x14ac:dyDescent="0.25">
      <c r="A4965" s="155" t="s">
        <v>2714</v>
      </c>
      <c r="B4965" s="155" t="s">
        <v>5304</v>
      </c>
      <c r="C4965" s="155" t="s">
        <v>364</v>
      </c>
      <c r="D4965" s="155">
        <v>100</v>
      </c>
      <c r="E4965" s="155">
        <v>100</v>
      </c>
      <c r="F4965" s="166">
        <v>42062</v>
      </c>
      <c r="G4965" s="166">
        <v>42068</v>
      </c>
      <c r="H4965" s="157">
        <v>1</v>
      </c>
    </row>
    <row r="4966" spans="1:9" ht="15" customHeight="1" x14ac:dyDescent="0.25">
      <c r="A4966" s="155" t="s">
        <v>173</v>
      </c>
      <c r="B4966" s="155" t="s">
        <v>3450</v>
      </c>
      <c r="C4966" s="155" t="s">
        <v>7389</v>
      </c>
      <c r="D4966" s="155">
        <v>270</v>
      </c>
      <c r="E4966" s="155">
        <v>270</v>
      </c>
      <c r="F4966" s="166">
        <v>42062</v>
      </c>
      <c r="G4966" s="166">
        <v>42068</v>
      </c>
      <c r="H4966" s="157">
        <v>1</v>
      </c>
    </row>
    <row r="4967" spans="1:9" ht="15" customHeight="1" x14ac:dyDescent="0.25">
      <c r="A4967" s="155" t="s">
        <v>173</v>
      </c>
      <c r="B4967" s="155" t="s">
        <v>445</v>
      </c>
      <c r="C4967" s="155" t="s">
        <v>364</v>
      </c>
      <c r="D4967" s="155">
        <v>270</v>
      </c>
      <c r="E4967" s="155">
        <v>270</v>
      </c>
      <c r="F4967" s="166">
        <v>42062</v>
      </c>
      <c r="G4967" s="166">
        <v>42068</v>
      </c>
      <c r="H4967" s="157">
        <v>1</v>
      </c>
    </row>
    <row r="4968" spans="1:9" ht="15" customHeight="1" x14ac:dyDescent="0.25">
      <c r="A4968" s="155" t="s">
        <v>71</v>
      </c>
      <c r="B4968" s="155" t="s">
        <v>2730</v>
      </c>
      <c r="C4968" s="155" t="s">
        <v>7390</v>
      </c>
      <c r="D4968" s="155">
        <v>10</v>
      </c>
      <c r="E4968" s="155">
        <v>10</v>
      </c>
      <c r="F4968" s="166">
        <v>42062</v>
      </c>
      <c r="G4968" s="166">
        <v>42067</v>
      </c>
      <c r="H4968" s="157">
        <v>1</v>
      </c>
    </row>
    <row r="4969" spans="1:9" ht="15" customHeight="1" x14ac:dyDescent="0.25">
      <c r="A4969" s="155" t="s">
        <v>71</v>
      </c>
      <c r="B4969" s="155" t="s">
        <v>583</v>
      </c>
      <c r="C4969" s="155" t="s">
        <v>7391</v>
      </c>
      <c r="D4969" s="155">
        <v>5</v>
      </c>
      <c r="E4969" s="155">
        <v>5</v>
      </c>
      <c r="F4969" s="166">
        <v>42065</v>
      </c>
      <c r="G4969" s="166">
        <v>42072</v>
      </c>
      <c r="H4969" s="157">
        <v>1</v>
      </c>
    </row>
    <row r="4970" spans="1:9" ht="15" customHeight="1" x14ac:dyDescent="0.25">
      <c r="A4970" s="155" t="s">
        <v>71</v>
      </c>
      <c r="B4970" s="155" t="s">
        <v>102</v>
      </c>
      <c r="C4970" s="155" t="s">
        <v>7392</v>
      </c>
      <c r="D4970" s="155">
        <v>10</v>
      </c>
      <c r="E4970" s="155">
        <v>10</v>
      </c>
      <c r="F4970" s="166">
        <v>42065</v>
      </c>
      <c r="G4970" s="166">
        <v>42067</v>
      </c>
      <c r="H4970" s="157">
        <v>1</v>
      </c>
    </row>
    <row r="4971" spans="1:9" ht="15" customHeight="1" x14ac:dyDescent="0.25">
      <c r="A4971" s="155" t="s">
        <v>286</v>
      </c>
      <c r="B4971" s="155" t="s">
        <v>562</v>
      </c>
      <c r="C4971" s="155" t="s">
        <v>7393</v>
      </c>
      <c r="D4971" s="155">
        <v>75</v>
      </c>
      <c r="E4971" s="155">
        <v>75</v>
      </c>
      <c r="F4971" s="166">
        <v>42065</v>
      </c>
      <c r="G4971" s="166">
        <v>42068</v>
      </c>
      <c r="H4971" s="157">
        <v>1</v>
      </c>
    </row>
    <row r="4972" spans="1:9" ht="15" customHeight="1" x14ac:dyDescent="0.25">
      <c r="A4972" s="155" t="s">
        <v>1667</v>
      </c>
      <c r="B4972" s="155" t="s">
        <v>1898</v>
      </c>
      <c r="C4972" s="155" t="s">
        <v>7394</v>
      </c>
      <c r="D4972" s="155">
        <v>102</v>
      </c>
      <c r="E4972" s="155">
        <v>102</v>
      </c>
      <c r="F4972" s="166">
        <v>42065</v>
      </c>
      <c r="G4972" s="166">
        <v>42068</v>
      </c>
      <c r="H4972" s="157">
        <v>1</v>
      </c>
    </row>
    <row r="4973" spans="1:9" ht="15" customHeight="1" x14ac:dyDescent="0.25">
      <c r="A4973" s="155" t="s">
        <v>7395</v>
      </c>
      <c r="B4973" s="155" t="s">
        <v>7038</v>
      </c>
      <c r="C4973" s="155" t="s">
        <v>7396</v>
      </c>
      <c r="D4973" s="155">
        <v>100</v>
      </c>
      <c r="E4973" s="155">
        <v>99</v>
      </c>
      <c r="F4973" s="166">
        <v>42065</v>
      </c>
      <c r="G4973" s="166">
        <v>42068</v>
      </c>
      <c r="H4973" s="157">
        <v>1</v>
      </c>
      <c r="I4973" s="192" t="s">
        <v>7397</v>
      </c>
    </row>
    <row r="4974" spans="1:9" ht="15" customHeight="1" x14ac:dyDescent="0.25">
      <c r="A4974" s="155" t="s">
        <v>3430</v>
      </c>
      <c r="B4974" s="155" t="s">
        <v>1004</v>
      </c>
      <c r="C4974" s="155" t="s">
        <v>7398</v>
      </c>
      <c r="D4974" s="155">
        <v>100</v>
      </c>
      <c r="E4974" s="155">
        <v>100</v>
      </c>
      <c r="F4974" s="166">
        <v>42065</v>
      </c>
      <c r="G4974" s="166">
        <v>42066</v>
      </c>
      <c r="H4974" s="157">
        <v>1</v>
      </c>
    </row>
    <row r="4975" spans="1:9" ht="15" customHeight="1" x14ac:dyDescent="0.25">
      <c r="A4975" s="155" t="s">
        <v>520</v>
      </c>
      <c r="B4975" s="155" t="s">
        <v>3207</v>
      </c>
      <c r="C4975" s="155" t="s">
        <v>7399</v>
      </c>
      <c r="D4975" s="155">
        <v>150</v>
      </c>
      <c r="E4975" s="155">
        <v>150</v>
      </c>
      <c r="F4975" s="166">
        <v>42066</v>
      </c>
      <c r="G4975" s="166">
        <v>42076</v>
      </c>
      <c r="H4975" s="157">
        <v>1</v>
      </c>
    </row>
    <row r="4976" spans="1:9" ht="15" customHeight="1" x14ac:dyDescent="0.25">
      <c r="A4976" s="155" t="s">
        <v>1554</v>
      </c>
      <c r="B4976" s="155" t="s">
        <v>1181</v>
      </c>
      <c r="C4976" s="155" t="s">
        <v>7400</v>
      </c>
      <c r="D4976" s="155">
        <v>125</v>
      </c>
      <c r="E4976" s="155">
        <v>125</v>
      </c>
      <c r="F4976" s="166">
        <v>42066</v>
      </c>
      <c r="G4976" s="166">
        <v>42069</v>
      </c>
      <c r="H4976" s="157">
        <v>1</v>
      </c>
    </row>
    <row r="4977" spans="1:9" ht="15" customHeight="1" x14ac:dyDescent="0.25">
      <c r="A4977" s="155" t="s">
        <v>911</v>
      </c>
      <c r="B4977" s="155" t="s">
        <v>1176</v>
      </c>
      <c r="C4977" s="155" t="s">
        <v>7401</v>
      </c>
      <c r="D4977" s="155">
        <v>500</v>
      </c>
      <c r="E4977" s="155">
        <v>500</v>
      </c>
      <c r="F4977" s="166">
        <v>42066</v>
      </c>
      <c r="G4977" s="166">
        <v>42069</v>
      </c>
      <c r="H4977" s="157">
        <v>1</v>
      </c>
    </row>
    <row r="4978" spans="1:9" ht="15" customHeight="1" x14ac:dyDescent="0.25">
      <c r="A4978" s="155" t="s">
        <v>6576</v>
      </c>
      <c r="B4978" s="155" t="s">
        <v>7368</v>
      </c>
      <c r="C4978" s="155" t="s">
        <v>7402</v>
      </c>
      <c r="D4978" s="155">
        <v>4</v>
      </c>
      <c r="E4978" s="155">
        <v>4</v>
      </c>
      <c r="F4978" s="166">
        <v>42066</v>
      </c>
      <c r="G4978" s="166">
        <v>42062</v>
      </c>
      <c r="H4978" s="157">
        <v>1</v>
      </c>
    </row>
    <row r="4979" spans="1:9" ht="15" customHeight="1" x14ac:dyDescent="0.25">
      <c r="A4979" s="155" t="s">
        <v>299</v>
      </c>
      <c r="B4979" s="155" t="s">
        <v>1021</v>
      </c>
      <c r="C4979" s="155" t="s">
        <v>7403</v>
      </c>
      <c r="D4979" s="155">
        <v>75</v>
      </c>
      <c r="E4979" s="155">
        <v>75</v>
      </c>
      <c r="F4979" s="166">
        <v>42067</v>
      </c>
      <c r="G4979" s="166">
        <v>42074</v>
      </c>
      <c r="H4979" s="157">
        <v>1</v>
      </c>
    </row>
    <row r="4980" spans="1:9" ht="15" customHeight="1" x14ac:dyDescent="0.25">
      <c r="A4980" s="155" t="s">
        <v>65</v>
      </c>
      <c r="B4980" s="155" t="s">
        <v>2994</v>
      </c>
      <c r="C4980" s="155" t="s">
        <v>7404</v>
      </c>
      <c r="D4980" s="155">
        <v>50</v>
      </c>
      <c r="E4980" s="155">
        <v>50</v>
      </c>
      <c r="F4980" s="166">
        <v>42067</v>
      </c>
      <c r="G4980" s="166">
        <v>42079</v>
      </c>
      <c r="H4980" s="157">
        <v>1</v>
      </c>
    </row>
    <row r="4981" spans="1:9" ht="15" customHeight="1" x14ac:dyDescent="0.25">
      <c r="A4981" s="155" t="s">
        <v>42</v>
      </c>
      <c r="B4981" s="155" t="s">
        <v>7405</v>
      </c>
      <c r="C4981" s="155" t="s">
        <v>7406</v>
      </c>
      <c r="D4981" s="155">
        <v>5</v>
      </c>
      <c r="E4981" s="155">
        <v>5</v>
      </c>
      <c r="F4981" s="166">
        <v>42068</v>
      </c>
      <c r="G4981" s="166">
        <v>42069</v>
      </c>
      <c r="H4981" s="157">
        <v>1</v>
      </c>
    </row>
    <row r="4982" spans="1:9" ht="15" customHeight="1" x14ac:dyDescent="0.25">
      <c r="A4982" s="155" t="s">
        <v>42</v>
      </c>
      <c r="B4982" s="155" t="s">
        <v>7407</v>
      </c>
      <c r="C4982" s="155" t="s">
        <v>7408</v>
      </c>
      <c r="D4982" s="155">
        <v>1</v>
      </c>
      <c r="E4982" s="155">
        <v>1</v>
      </c>
      <c r="F4982" s="166">
        <v>42068</v>
      </c>
      <c r="G4982" s="166">
        <v>42069</v>
      </c>
      <c r="H4982" s="157">
        <v>1</v>
      </c>
    </row>
    <row r="4983" spans="1:9" ht="15" customHeight="1" x14ac:dyDescent="0.25">
      <c r="A4983" s="155" t="s">
        <v>7047</v>
      </c>
      <c r="B4983" s="155" t="s">
        <v>7409</v>
      </c>
      <c r="C4983" s="155" t="s">
        <v>7410</v>
      </c>
      <c r="D4983" s="155">
        <v>30</v>
      </c>
      <c r="E4983" s="155">
        <v>30</v>
      </c>
      <c r="F4983" s="166">
        <v>42068</v>
      </c>
      <c r="G4983" s="166">
        <v>42073</v>
      </c>
      <c r="H4983" s="157">
        <v>1</v>
      </c>
      <c r="I4983" s="192" t="s">
        <v>7411</v>
      </c>
    </row>
    <row r="4984" spans="1:9" ht="15" customHeight="1" x14ac:dyDescent="0.25">
      <c r="A4984" s="155" t="s">
        <v>7047</v>
      </c>
      <c r="B4984" s="155" t="s">
        <v>7409</v>
      </c>
      <c r="C4984" s="155" t="s">
        <v>364</v>
      </c>
      <c r="D4984" s="155">
        <v>30</v>
      </c>
      <c r="E4984" s="155">
        <v>30</v>
      </c>
      <c r="F4984" s="166">
        <v>42068</v>
      </c>
      <c r="G4984" s="166">
        <v>42073</v>
      </c>
      <c r="H4984" s="157">
        <v>1</v>
      </c>
      <c r="I4984" s="192" t="s">
        <v>7411</v>
      </c>
    </row>
    <row r="4985" spans="1:9" ht="15" customHeight="1" x14ac:dyDescent="0.25">
      <c r="A4985" s="155" t="s">
        <v>520</v>
      </c>
      <c r="B4985" s="155" t="s">
        <v>7070</v>
      </c>
      <c r="C4985" s="155" t="s">
        <v>7412</v>
      </c>
      <c r="D4985" s="155">
        <v>400</v>
      </c>
      <c r="E4985" s="155">
        <v>400</v>
      </c>
      <c r="F4985" s="166">
        <v>42069</v>
      </c>
      <c r="G4985" s="166">
        <v>42072</v>
      </c>
      <c r="H4985" s="157">
        <v>1</v>
      </c>
    </row>
    <row r="4986" spans="1:9" ht="15" customHeight="1" x14ac:dyDescent="0.25">
      <c r="A4986" s="155" t="s">
        <v>42</v>
      </c>
      <c r="B4986" s="155" t="s">
        <v>7413</v>
      </c>
      <c r="C4986" s="155" t="s">
        <v>7414</v>
      </c>
      <c r="D4986" s="155">
        <v>50</v>
      </c>
      <c r="E4986" s="155">
        <v>50</v>
      </c>
      <c r="F4986" s="166">
        <v>42072</v>
      </c>
      <c r="G4986" s="166">
        <v>42075</v>
      </c>
      <c r="H4986" s="157">
        <v>1</v>
      </c>
    </row>
    <row r="4987" spans="1:9" ht="15" customHeight="1" x14ac:dyDescent="0.25">
      <c r="A4987" s="155" t="s">
        <v>71</v>
      </c>
      <c r="B4987" s="155" t="s">
        <v>1530</v>
      </c>
      <c r="C4987" s="155" t="s">
        <v>7415</v>
      </c>
      <c r="D4987" s="155">
        <v>5</v>
      </c>
      <c r="E4987" s="155">
        <v>5</v>
      </c>
      <c r="F4987" s="166">
        <v>42072</v>
      </c>
      <c r="G4987" s="166">
        <v>42080</v>
      </c>
      <c r="H4987" s="157">
        <v>1</v>
      </c>
    </row>
    <row r="4988" spans="1:9" ht="15" customHeight="1" x14ac:dyDescent="0.25">
      <c r="A4988" s="155" t="s">
        <v>748</v>
      </c>
      <c r="B4988" s="155" t="s">
        <v>823</v>
      </c>
      <c r="C4988" s="155" t="s">
        <v>7416</v>
      </c>
      <c r="D4988" s="155">
        <v>200</v>
      </c>
      <c r="E4988" s="155">
        <v>200</v>
      </c>
      <c r="F4988" s="166">
        <v>42072</v>
      </c>
      <c r="G4988" s="166">
        <v>42075</v>
      </c>
      <c r="H4988" s="157">
        <v>1</v>
      </c>
    </row>
    <row r="4989" spans="1:9" ht="15" customHeight="1" x14ac:dyDescent="0.25">
      <c r="A4989" s="155" t="s">
        <v>520</v>
      </c>
      <c r="B4989" s="155" t="s">
        <v>964</v>
      </c>
      <c r="C4989" s="155" t="s">
        <v>7417</v>
      </c>
      <c r="D4989" s="155">
        <v>250</v>
      </c>
      <c r="E4989" s="155">
        <v>250</v>
      </c>
      <c r="F4989" s="166">
        <v>42072</v>
      </c>
      <c r="G4989" s="166">
        <v>42082</v>
      </c>
      <c r="H4989" s="157">
        <v>1</v>
      </c>
    </row>
    <row r="4990" spans="1:9" ht="15" customHeight="1" x14ac:dyDescent="0.25">
      <c r="A4990" s="155" t="s">
        <v>520</v>
      </c>
      <c r="B4990" s="155" t="s">
        <v>521</v>
      </c>
      <c r="C4990" s="155" t="s">
        <v>7418</v>
      </c>
      <c r="D4990" s="155">
        <v>250</v>
      </c>
      <c r="E4990" s="155">
        <v>250</v>
      </c>
      <c r="F4990" s="166">
        <v>42072</v>
      </c>
      <c r="G4990" s="166">
        <v>42066</v>
      </c>
      <c r="H4990" s="157">
        <v>0</v>
      </c>
      <c r="I4990" s="192" t="s">
        <v>7419</v>
      </c>
    </row>
    <row r="4991" spans="1:9" ht="15" customHeight="1" x14ac:dyDescent="0.25">
      <c r="A4991" s="155" t="s">
        <v>6965</v>
      </c>
      <c r="B4991" s="155" t="s">
        <v>4940</v>
      </c>
      <c r="C4991" s="155" t="s">
        <v>7420</v>
      </c>
      <c r="D4991" s="155">
        <v>25</v>
      </c>
      <c r="E4991" s="155">
        <v>25</v>
      </c>
      <c r="F4991" s="166">
        <v>42073</v>
      </c>
      <c r="G4991" s="166">
        <v>42074</v>
      </c>
      <c r="H4991" s="157">
        <v>1</v>
      </c>
    </row>
    <row r="4992" spans="1:9" ht="15" customHeight="1" x14ac:dyDescent="0.25">
      <c r="A4992" s="155" t="s">
        <v>7206</v>
      </c>
      <c r="B4992" s="155" t="s">
        <v>7421</v>
      </c>
      <c r="C4992" s="155" t="s">
        <v>7422</v>
      </c>
      <c r="D4992" s="155">
        <v>10</v>
      </c>
      <c r="E4992" s="155">
        <v>10</v>
      </c>
      <c r="F4992" s="166">
        <v>42073</v>
      </c>
      <c r="G4992" s="166">
        <v>42076</v>
      </c>
      <c r="H4992" s="157">
        <v>1</v>
      </c>
    </row>
    <row r="4993" spans="1:8" ht="15" customHeight="1" x14ac:dyDescent="0.25">
      <c r="A4993" s="155" t="s">
        <v>3949</v>
      </c>
      <c r="B4993" s="155" t="s">
        <v>3950</v>
      </c>
      <c r="C4993" s="155" t="s">
        <v>7423</v>
      </c>
      <c r="D4993" s="155">
        <v>500</v>
      </c>
      <c r="E4993" s="155">
        <v>500</v>
      </c>
      <c r="F4993" s="166">
        <v>42073</v>
      </c>
      <c r="G4993" s="166">
        <v>42081</v>
      </c>
      <c r="H4993" s="157">
        <v>1</v>
      </c>
    </row>
    <row r="4994" spans="1:8" ht="15" customHeight="1" x14ac:dyDescent="0.25">
      <c r="A4994" s="155" t="s">
        <v>5652</v>
      </c>
      <c r="B4994" s="155" t="s">
        <v>7424</v>
      </c>
      <c r="C4994" s="155" t="s">
        <v>7425</v>
      </c>
      <c r="D4994" s="155">
        <v>25</v>
      </c>
      <c r="E4994" s="155">
        <v>25</v>
      </c>
      <c r="F4994" s="166">
        <v>42073</v>
      </c>
      <c r="G4994" s="166">
        <v>42076</v>
      </c>
      <c r="H4994" s="157">
        <v>1</v>
      </c>
    </row>
    <row r="4995" spans="1:8" ht="15" customHeight="1" x14ac:dyDescent="0.25">
      <c r="A4995" s="155" t="s">
        <v>71</v>
      </c>
      <c r="B4995" s="155" t="s">
        <v>154</v>
      </c>
      <c r="C4995" s="155" t="s">
        <v>7426</v>
      </c>
      <c r="D4995" s="155">
        <v>5</v>
      </c>
      <c r="E4995" s="155">
        <v>5</v>
      </c>
      <c r="F4995" s="166">
        <v>42073</v>
      </c>
      <c r="G4995" s="166">
        <v>42081</v>
      </c>
      <c r="H4995" s="157">
        <v>1</v>
      </c>
    </row>
    <row r="4996" spans="1:8" ht="15" customHeight="1" x14ac:dyDescent="0.25">
      <c r="A4996" s="155" t="s">
        <v>286</v>
      </c>
      <c r="B4996" s="155" t="s">
        <v>7427</v>
      </c>
      <c r="C4996" s="155" t="s">
        <v>7428</v>
      </c>
      <c r="D4996" s="155">
        <v>25</v>
      </c>
      <c r="E4996" s="155">
        <v>25</v>
      </c>
      <c r="F4996" s="166">
        <v>42073</v>
      </c>
      <c r="G4996" s="166">
        <v>42074</v>
      </c>
      <c r="H4996" s="157">
        <v>1</v>
      </c>
    </row>
    <row r="4997" spans="1:8" ht="15" customHeight="1" x14ac:dyDescent="0.25">
      <c r="A4997" s="155" t="s">
        <v>384</v>
      </c>
      <c r="B4997" s="155" t="s">
        <v>7429</v>
      </c>
      <c r="C4997" s="155" t="s">
        <v>7430</v>
      </c>
      <c r="D4997" s="155">
        <v>205</v>
      </c>
      <c r="E4997" s="155">
        <v>205</v>
      </c>
      <c r="F4997" s="166">
        <v>42073</v>
      </c>
      <c r="G4997" s="166">
        <v>42082</v>
      </c>
      <c r="H4997" s="157">
        <v>1</v>
      </c>
    </row>
    <row r="4998" spans="1:8" ht="15" customHeight="1" x14ac:dyDescent="0.25">
      <c r="A4998" s="155" t="s">
        <v>1554</v>
      </c>
      <c r="B4998" s="155" t="s">
        <v>1204</v>
      </c>
      <c r="C4998" s="155" t="s">
        <v>7431</v>
      </c>
      <c r="D4998" s="155">
        <v>125</v>
      </c>
      <c r="E4998" s="155">
        <v>125</v>
      </c>
      <c r="F4998" s="166">
        <v>42074</v>
      </c>
      <c r="G4998" s="166">
        <v>42076</v>
      </c>
      <c r="H4998" s="157">
        <v>1</v>
      </c>
    </row>
    <row r="4999" spans="1:8" ht="15" customHeight="1" x14ac:dyDescent="0.25">
      <c r="A4999" s="155" t="s">
        <v>42</v>
      </c>
      <c r="B4999" s="155" t="s">
        <v>6993</v>
      </c>
      <c r="C4999" s="155" t="s">
        <v>7432</v>
      </c>
      <c r="D4999" s="155">
        <v>5</v>
      </c>
      <c r="E4999" s="155">
        <v>5</v>
      </c>
      <c r="F4999" s="166">
        <v>42074</v>
      </c>
      <c r="G4999" s="166">
        <v>42076</v>
      </c>
      <c r="H4999" s="157">
        <v>1</v>
      </c>
    </row>
    <row r="5000" spans="1:8" ht="15" customHeight="1" x14ac:dyDescent="0.25">
      <c r="A5000" s="155" t="s">
        <v>78</v>
      </c>
      <c r="B5000" s="155" t="s">
        <v>7433</v>
      </c>
      <c r="C5000" s="155" t="s">
        <v>7434</v>
      </c>
      <c r="D5000" s="155">
        <v>2</v>
      </c>
      <c r="E5000" s="155">
        <v>2</v>
      </c>
      <c r="F5000" s="166">
        <v>42075</v>
      </c>
      <c r="G5000" s="166">
        <v>42080</v>
      </c>
      <c r="H5000" s="157">
        <v>1</v>
      </c>
    </row>
    <row r="5001" spans="1:8" ht="15" customHeight="1" x14ac:dyDescent="0.25">
      <c r="A5001" s="155" t="s">
        <v>71</v>
      </c>
      <c r="B5001" s="155" t="s">
        <v>477</v>
      </c>
      <c r="C5001" s="155" t="s">
        <v>7435</v>
      </c>
      <c r="D5001" s="155">
        <v>10</v>
      </c>
      <c r="E5001" s="155">
        <v>10</v>
      </c>
      <c r="F5001" s="166">
        <v>42075</v>
      </c>
      <c r="G5001" s="166">
        <v>42080</v>
      </c>
      <c r="H5001" s="157">
        <v>1</v>
      </c>
    </row>
    <row r="5002" spans="1:8" ht="15" customHeight="1" x14ac:dyDescent="0.25">
      <c r="A5002" s="155" t="s">
        <v>997</v>
      </c>
      <c r="B5002" s="155" t="s">
        <v>473</v>
      </c>
      <c r="C5002" s="155" t="s">
        <v>7436</v>
      </c>
      <c r="D5002" s="155">
        <v>100</v>
      </c>
      <c r="E5002" s="155">
        <v>100</v>
      </c>
      <c r="F5002" s="166">
        <v>42075</v>
      </c>
      <c r="G5002" s="166">
        <v>42080</v>
      </c>
      <c r="H5002" s="157">
        <v>1</v>
      </c>
    </row>
    <row r="5003" spans="1:8" ht="15" customHeight="1" x14ac:dyDescent="0.25">
      <c r="A5003" s="155" t="s">
        <v>520</v>
      </c>
      <c r="B5003" s="155" t="s">
        <v>962</v>
      </c>
      <c r="C5003" s="155" t="s">
        <v>7437</v>
      </c>
      <c r="D5003" s="155">
        <v>125</v>
      </c>
      <c r="E5003" s="155">
        <v>125</v>
      </c>
      <c r="F5003" s="166">
        <v>42075</v>
      </c>
      <c r="G5003" s="166">
        <v>42076</v>
      </c>
      <c r="H5003" s="157">
        <v>1</v>
      </c>
    </row>
    <row r="5004" spans="1:8" ht="15" customHeight="1" x14ac:dyDescent="0.25">
      <c r="A5004" s="155" t="s">
        <v>1114</v>
      </c>
      <c r="B5004" s="155" t="s">
        <v>1115</v>
      </c>
      <c r="C5004" s="155" t="s">
        <v>7438</v>
      </c>
      <c r="D5004" s="155">
        <v>25</v>
      </c>
      <c r="E5004" s="155">
        <v>25</v>
      </c>
      <c r="F5004" s="166">
        <v>42075</v>
      </c>
      <c r="G5004" s="166">
        <v>42076</v>
      </c>
      <c r="H5004" s="157">
        <v>1</v>
      </c>
    </row>
    <row r="5005" spans="1:8" ht="15" customHeight="1" x14ac:dyDescent="0.25">
      <c r="A5005" s="155" t="s">
        <v>5827</v>
      </c>
      <c r="B5005" s="155" t="s">
        <v>7439</v>
      </c>
      <c r="C5005" s="155" t="s">
        <v>7440</v>
      </c>
      <c r="D5005" s="155">
        <v>15</v>
      </c>
      <c r="E5005" s="155">
        <v>15</v>
      </c>
      <c r="F5005" s="166">
        <v>42075</v>
      </c>
      <c r="G5005" s="166">
        <v>42086</v>
      </c>
      <c r="H5005" s="157">
        <v>1</v>
      </c>
    </row>
    <row r="5006" spans="1:8" ht="15" customHeight="1" x14ac:dyDescent="0.25">
      <c r="A5006" s="155" t="s">
        <v>7441</v>
      </c>
      <c r="B5006" s="155" t="s">
        <v>7442</v>
      </c>
      <c r="C5006" s="155" t="s">
        <v>7443</v>
      </c>
      <c r="D5006" s="155">
        <v>6</v>
      </c>
      <c r="E5006" s="155">
        <v>6</v>
      </c>
      <c r="F5006" s="166">
        <v>42075</v>
      </c>
      <c r="G5006" s="166">
        <v>42079</v>
      </c>
      <c r="H5006" s="157">
        <v>1</v>
      </c>
    </row>
    <row r="5007" spans="1:8" ht="15" customHeight="1" x14ac:dyDescent="0.25">
      <c r="A5007" s="155" t="s">
        <v>4728</v>
      </c>
      <c r="B5007" s="155" t="s">
        <v>5387</v>
      </c>
      <c r="C5007" s="155" t="s">
        <v>7444</v>
      </c>
      <c r="D5007" s="155">
        <v>125</v>
      </c>
      <c r="E5007" s="155">
        <v>125</v>
      </c>
      <c r="F5007" s="166">
        <v>42075</v>
      </c>
      <c r="G5007" s="166">
        <v>42079</v>
      </c>
      <c r="H5007" s="157">
        <v>1</v>
      </c>
    </row>
    <row r="5008" spans="1:8" ht="15" customHeight="1" x14ac:dyDescent="0.25">
      <c r="A5008" s="155" t="s">
        <v>4728</v>
      </c>
      <c r="B5008" s="155" t="s">
        <v>7118</v>
      </c>
      <c r="C5008" s="155" t="s">
        <v>364</v>
      </c>
      <c r="D5008" s="155">
        <v>125</v>
      </c>
      <c r="E5008" s="155">
        <v>125</v>
      </c>
      <c r="F5008" s="166">
        <v>42075</v>
      </c>
      <c r="G5008" s="166">
        <v>42079</v>
      </c>
      <c r="H5008" s="157">
        <v>1</v>
      </c>
    </row>
    <row r="5009" spans="1:9" ht="15" customHeight="1" x14ac:dyDescent="0.25">
      <c r="A5009" s="155" t="s">
        <v>4728</v>
      </c>
      <c r="B5009" s="155" t="s">
        <v>7119</v>
      </c>
      <c r="C5009" s="155" t="s">
        <v>161</v>
      </c>
      <c r="D5009" s="155">
        <v>125</v>
      </c>
      <c r="E5009" s="155">
        <v>125</v>
      </c>
      <c r="F5009" s="166">
        <v>42075</v>
      </c>
      <c r="G5009" s="166">
        <v>42079</v>
      </c>
      <c r="H5009" s="157">
        <v>1</v>
      </c>
    </row>
    <row r="5010" spans="1:9" ht="15" customHeight="1" x14ac:dyDescent="0.25">
      <c r="A5010" s="155" t="s">
        <v>4728</v>
      </c>
      <c r="B5010" s="155" t="s">
        <v>4729</v>
      </c>
      <c r="C5010" s="155" t="s">
        <v>316</v>
      </c>
      <c r="D5010" s="155">
        <v>125</v>
      </c>
      <c r="E5010" s="155">
        <v>125</v>
      </c>
      <c r="F5010" s="166">
        <v>42075</v>
      </c>
      <c r="G5010" s="166">
        <v>42079</v>
      </c>
      <c r="H5010" s="157">
        <v>1</v>
      </c>
    </row>
    <row r="5011" spans="1:9" ht="15" customHeight="1" x14ac:dyDescent="0.25">
      <c r="A5011" s="155" t="s">
        <v>42</v>
      </c>
      <c r="B5011" s="155" t="s">
        <v>6734</v>
      </c>
      <c r="C5011" s="155" t="s">
        <v>7445</v>
      </c>
      <c r="D5011" s="155">
        <v>30</v>
      </c>
      <c r="E5011" s="155">
        <v>30</v>
      </c>
      <c r="F5011" s="166">
        <v>42076</v>
      </c>
      <c r="G5011" s="166">
        <v>42079</v>
      </c>
      <c r="H5011" s="157">
        <v>1</v>
      </c>
      <c r="I5011" s="192" t="s">
        <v>7306</v>
      </c>
    </row>
    <row r="5012" spans="1:9" ht="15" customHeight="1" x14ac:dyDescent="0.25">
      <c r="A5012" s="155" t="s">
        <v>6576</v>
      </c>
      <c r="B5012" s="155" t="s">
        <v>7368</v>
      </c>
      <c r="C5012" s="155" t="s">
        <v>7446</v>
      </c>
      <c r="D5012" s="155">
        <v>6</v>
      </c>
      <c r="E5012" s="155">
        <v>6</v>
      </c>
      <c r="F5012" s="166">
        <v>42076</v>
      </c>
      <c r="G5012" s="166">
        <v>42079</v>
      </c>
      <c r="H5012" s="157">
        <v>1</v>
      </c>
    </row>
    <row r="5013" spans="1:9" ht="15" customHeight="1" x14ac:dyDescent="0.25">
      <c r="A5013" s="155" t="s">
        <v>71</v>
      </c>
      <c r="B5013" s="155" t="s">
        <v>477</v>
      </c>
      <c r="C5013" s="155" t="s">
        <v>7447</v>
      </c>
      <c r="D5013" s="155">
        <v>5</v>
      </c>
      <c r="E5013" s="155">
        <v>5</v>
      </c>
      <c r="F5013" s="166">
        <v>42076</v>
      </c>
      <c r="G5013" s="166">
        <v>42083</v>
      </c>
      <c r="H5013" s="157">
        <v>1</v>
      </c>
    </row>
    <row r="5014" spans="1:9" ht="15" customHeight="1" x14ac:dyDescent="0.25">
      <c r="A5014" s="155" t="s">
        <v>71</v>
      </c>
      <c r="B5014" s="155" t="s">
        <v>477</v>
      </c>
      <c r="C5014" s="155" t="s">
        <v>7448</v>
      </c>
      <c r="D5014" s="155">
        <v>5</v>
      </c>
      <c r="E5014" s="155">
        <v>5</v>
      </c>
      <c r="F5014" s="166">
        <v>42079</v>
      </c>
      <c r="G5014" s="166">
        <v>42083</v>
      </c>
      <c r="H5014" s="157">
        <v>1</v>
      </c>
    </row>
    <row r="5015" spans="1:9" ht="15" customHeight="1" x14ac:dyDescent="0.25">
      <c r="A5015" s="155" t="s">
        <v>286</v>
      </c>
      <c r="B5015" s="155" t="s">
        <v>3002</v>
      </c>
      <c r="C5015" s="155" t="s">
        <v>7449</v>
      </c>
      <c r="D5015" s="155">
        <v>100</v>
      </c>
      <c r="E5015" s="155">
        <v>100</v>
      </c>
      <c r="F5015" s="166">
        <v>42076</v>
      </c>
      <c r="G5015" s="166">
        <v>42080</v>
      </c>
      <c r="H5015" s="157">
        <v>1</v>
      </c>
    </row>
    <row r="5016" spans="1:9" ht="15" customHeight="1" x14ac:dyDescent="0.25">
      <c r="A5016" s="155" t="s">
        <v>1536</v>
      </c>
      <c r="B5016" s="155" t="s">
        <v>3276</v>
      </c>
      <c r="C5016" s="155" t="s">
        <v>7450</v>
      </c>
      <c r="D5016" s="155">
        <v>10</v>
      </c>
      <c r="E5016" s="155">
        <v>10</v>
      </c>
      <c r="F5016" s="166">
        <v>42076</v>
      </c>
      <c r="G5016" s="166">
        <v>42080</v>
      </c>
      <c r="H5016" s="157">
        <v>1</v>
      </c>
    </row>
    <row r="5017" spans="1:9" ht="15" customHeight="1" x14ac:dyDescent="0.25">
      <c r="A5017" s="155" t="s">
        <v>7451</v>
      </c>
      <c r="B5017" s="155" t="s">
        <v>7452</v>
      </c>
      <c r="C5017" s="155" t="s">
        <v>7402</v>
      </c>
      <c r="D5017" s="155">
        <v>20</v>
      </c>
      <c r="E5017" s="155">
        <v>20</v>
      </c>
      <c r="F5017" s="166">
        <v>42079</v>
      </c>
      <c r="G5017" s="166">
        <v>42083</v>
      </c>
      <c r="H5017" s="157">
        <v>1</v>
      </c>
    </row>
    <row r="5018" spans="1:9" ht="15" customHeight="1" x14ac:dyDescent="0.25">
      <c r="A5018" s="155" t="s">
        <v>509</v>
      </c>
      <c r="B5018" s="155" t="s">
        <v>6564</v>
      </c>
      <c r="C5018" s="155" t="s">
        <v>7453</v>
      </c>
      <c r="D5018" s="155">
        <v>2</v>
      </c>
      <c r="E5018" s="155">
        <v>2</v>
      </c>
      <c r="F5018" s="166">
        <v>42079</v>
      </c>
      <c r="G5018" s="166">
        <v>42081</v>
      </c>
      <c r="H5018" s="157">
        <v>1</v>
      </c>
    </row>
    <row r="5019" spans="1:9" ht="15" customHeight="1" x14ac:dyDescent="0.25">
      <c r="A5019" s="155" t="s">
        <v>597</v>
      </c>
      <c r="B5019" s="155" t="s">
        <v>598</v>
      </c>
      <c r="C5019" s="155" t="s">
        <v>7454</v>
      </c>
      <c r="D5019" s="155">
        <v>100</v>
      </c>
      <c r="E5019" s="155">
        <v>100</v>
      </c>
      <c r="F5019" s="166">
        <v>42079</v>
      </c>
      <c r="G5019" s="166">
        <v>42083</v>
      </c>
      <c r="H5019" s="157">
        <v>1</v>
      </c>
    </row>
    <row r="5020" spans="1:9" ht="15" customHeight="1" x14ac:dyDescent="0.25">
      <c r="A5020" s="155" t="s">
        <v>1208</v>
      </c>
      <c r="B5020" s="155" t="s">
        <v>1209</v>
      </c>
      <c r="C5020" s="155" t="s">
        <v>7455</v>
      </c>
      <c r="D5020" s="155">
        <v>90</v>
      </c>
      <c r="E5020" s="155">
        <v>90</v>
      </c>
      <c r="F5020" s="166">
        <v>42079</v>
      </c>
      <c r="G5020" s="166">
        <v>42082</v>
      </c>
      <c r="H5020" s="157">
        <v>1</v>
      </c>
    </row>
    <row r="5021" spans="1:9" ht="15" customHeight="1" x14ac:dyDescent="0.25">
      <c r="A5021" s="155" t="s">
        <v>559</v>
      </c>
      <c r="B5021" s="155" t="s">
        <v>560</v>
      </c>
      <c r="C5021" s="155" t="s">
        <v>7457</v>
      </c>
      <c r="D5021" s="155">
        <v>15000</v>
      </c>
      <c r="E5021" s="155">
        <v>15015</v>
      </c>
      <c r="F5021" s="166">
        <v>42079</v>
      </c>
      <c r="G5021" s="166">
        <v>42083</v>
      </c>
      <c r="H5021" s="157">
        <v>1</v>
      </c>
    </row>
    <row r="5022" spans="1:9" ht="15" customHeight="1" x14ac:dyDescent="0.25">
      <c r="A5022" s="155" t="s">
        <v>559</v>
      </c>
      <c r="B5022" s="155" t="s">
        <v>1849</v>
      </c>
      <c r="C5022" s="155" t="s">
        <v>7456</v>
      </c>
      <c r="D5022" s="155">
        <v>1000</v>
      </c>
      <c r="E5022" s="155">
        <v>1000</v>
      </c>
      <c r="F5022" s="166">
        <v>42079</v>
      </c>
      <c r="G5022" s="166">
        <v>42083</v>
      </c>
      <c r="H5022" s="157">
        <v>1</v>
      </c>
    </row>
    <row r="5023" spans="1:9" ht="15" customHeight="1" x14ac:dyDescent="0.25">
      <c r="A5023" s="155" t="s">
        <v>559</v>
      </c>
      <c r="B5023" s="155" t="s">
        <v>1560</v>
      </c>
      <c r="C5023" s="155" t="s">
        <v>7458</v>
      </c>
      <c r="D5023" s="155">
        <v>1000</v>
      </c>
      <c r="E5023" s="155">
        <v>1000</v>
      </c>
      <c r="F5023" s="166">
        <v>42079</v>
      </c>
      <c r="G5023" s="166">
        <v>42083</v>
      </c>
      <c r="H5023" s="157">
        <v>1</v>
      </c>
    </row>
    <row r="5024" spans="1:9" ht="15" customHeight="1" x14ac:dyDescent="0.25">
      <c r="A5024" s="155" t="s">
        <v>911</v>
      </c>
      <c r="B5024" s="155" t="s">
        <v>912</v>
      </c>
      <c r="C5024" s="155" t="s">
        <v>7459</v>
      </c>
      <c r="D5024" s="155">
        <v>500</v>
      </c>
      <c r="E5024" s="155">
        <v>500</v>
      </c>
      <c r="F5024" s="166">
        <v>42079</v>
      </c>
      <c r="G5024" s="166">
        <v>42082</v>
      </c>
      <c r="H5024" s="157">
        <v>1</v>
      </c>
    </row>
    <row r="5025" spans="1:9" ht="15" customHeight="1" x14ac:dyDescent="0.25">
      <c r="A5025" s="155" t="s">
        <v>173</v>
      </c>
      <c r="B5025" s="155" t="s">
        <v>710</v>
      </c>
      <c r="C5025" s="155" t="s">
        <v>7460</v>
      </c>
      <c r="D5025" s="155">
        <v>105</v>
      </c>
      <c r="E5025" s="155">
        <v>105</v>
      </c>
      <c r="F5025" s="166">
        <v>42079</v>
      </c>
      <c r="G5025" s="166">
        <v>42083</v>
      </c>
      <c r="H5025" s="157">
        <v>1</v>
      </c>
    </row>
    <row r="5026" spans="1:9" ht="15" customHeight="1" x14ac:dyDescent="0.25">
      <c r="A5026" s="155" t="s">
        <v>173</v>
      </c>
      <c r="B5026" s="155" t="s">
        <v>5833</v>
      </c>
      <c r="C5026" s="155" t="s">
        <v>7461</v>
      </c>
      <c r="D5026" s="155">
        <v>208</v>
      </c>
      <c r="E5026" s="155">
        <v>208</v>
      </c>
      <c r="F5026" s="166">
        <v>42079</v>
      </c>
      <c r="G5026" s="166">
        <v>42082</v>
      </c>
      <c r="H5026" s="157">
        <v>1</v>
      </c>
    </row>
    <row r="5027" spans="1:9" ht="15" customHeight="1" x14ac:dyDescent="0.25">
      <c r="A5027" s="155" t="s">
        <v>173</v>
      </c>
      <c r="B5027" s="155" t="s">
        <v>445</v>
      </c>
      <c r="C5027" s="155" t="s">
        <v>364</v>
      </c>
      <c r="D5027" s="155">
        <v>104</v>
      </c>
      <c r="E5027" s="155">
        <v>104</v>
      </c>
      <c r="F5027" s="166">
        <v>42079</v>
      </c>
      <c r="G5027" s="166">
        <v>42082</v>
      </c>
      <c r="H5027" s="157">
        <v>1</v>
      </c>
    </row>
    <row r="5028" spans="1:9" ht="15" customHeight="1" x14ac:dyDescent="0.25">
      <c r="A5028" s="155" t="s">
        <v>173</v>
      </c>
      <c r="B5028" s="155" t="s">
        <v>445</v>
      </c>
      <c r="C5028" s="155" t="s">
        <v>161</v>
      </c>
      <c r="D5028" s="155">
        <v>104</v>
      </c>
      <c r="E5028" s="155">
        <v>104</v>
      </c>
      <c r="F5028" s="166">
        <v>42079</v>
      </c>
      <c r="G5028" s="166">
        <v>42082</v>
      </c>
      <c r="H5028" s="157">
        <v>1</v>
      </c>
    </row>
    <row r="5029" spans="1:9" ht="15" customHeight="1" x14ac:dyDescent="0.25">
      <c r="A5029" s="155" t="s">
        <v>71</v>
      </c>
      <c r="B5029" s="155" t="s">
        <v>477</v>
      </c>
      <c r="C5029" s="155" t="s">
        <v>7462</v>
      </c>
      <c r="D5029" s="155">
        <v>5</v>
      </c>
      <c r="E5029" s="155">
        <v>5</v>
      </c>
      <c r="F5029" s="166">
        <v>42079</v>
      </c>
      <c r="G5029" s="166">
        <v>42094</v>
      </c>
      <c r="H5029" s="157">
        <v>1</v>
      </c>
    </row>
    <row r="5030" spans="1:9" ht="15" customHeight="1" x14ac:dyDescent="0.25">
      <c r="A5030" s="155" t="s">
        <v>899</v>
      </c>
      <c r="B5030" s="155" t="s">
        <v>693</v>
      </c>
      <c r="C5030" s="155" t="s">
        <v>7463</v>
      </c>
      <c r="D5030" s="155">
        <v>10</v>
      </c>
      <c r="E5030" s="155">
        <v>10</v>
      </c>
      <c r="F5030" s="166">
        <v>42079</v>
      </c>
      <c r="G5030" s="166">
        <v>42083</v>
      </c>
      <c r="H5030" s="157">
        <v>1</v>
      </c>
      <c r="I5030" s="192" t="s">
        <v>1847</v>
      </c>
    </row>
    <row r="5031" spans="1:9" ht="15" customHeight="1" x14ac:dyDescent="0.25">
      <c r="A5031" s="155" t="s">
        <v>71</v>
      </c>
      <c r="B5031" s="155" t="s">
        <v>2730</v>
      </c>
      <c r="C5031" s="155" t="s">
        <v>7464</v>
      </c>
      <c r="D5031" s="155">
        <v>5</v>
      </c>
      <c r="E5031" s="155">
        <v>5</v>
      </c>
      <c r="F5031" s="166">
        <v>42080</v>
      </c>
      <c r="G5031" s="166">
        <v>42083</v>
      </c>
      <c r="H5031" s="157">
        <v>1</v>
      </c>
    </row>
    <row r="5032" spans="1:9" ht="15" customHeight="1" x14ac:dyDescent="0.25">
      <c r="A5032" s="155" t="s">
        <v>638</v>
      </c>
      <c r="B5032" s="155" t="s">
        <v>639</v>
      </c>
      <c r="C5032" s="155" t="s">
        <v>7465</v>
      </c>
      <c r="D5032" s="155">
        <v>2000</v>
      </c>
      <c r="E5032" s="155">
        <v>2000</v>
      </c>
      <c r="F5032" s="166">
        <v>42080</v>
      </c>
      <c r="G5032" s="166">
        <v>42082</v>
      </c>
      <c r="H5032" s="157">
        <v>1</v>
      </c>
    </row>
    <row r="5033" spans="1:9" ht="15" customHeight="1" x14ac:dyDescent="0.25">
      <c r="A5033" s="155" t="s">
        <v>3437</v>
      </c>
      <c r="B5033" s="155" t="s">
        <v>4533</v>
      </c>
      <c r="C5033" s="155" t="s">
        <v>7466</v>
      </c>
      <c r="D5033" s="155">
        <v>50</v>
      </c>
      <c r="E5033" s="155">
        <v>50</v>
      </c>
      <c r="F5033" s="166">
        <v>42080</v>
      </c>
      <c r="G5033" s="166">
        <v>42083</v>
      </c>
      <c r="H5033" s="157">
        <v>1</v>
      </c>
    </row>
    <row r="5034" spans="1:9" ht="15" customHeight="1" x14ac:dyDescent="0.25">
      <c r="A5034" s="155" t="s">
        <v>6529</v>
      </c>
      <c r="B5034" s="155" t="s">
        <v>6530</v>
      </c>
      <c r="C5034" s="155" t="s">
        <v>7467</v>
      </c>
      <c r="D5034" s="155">
        <v>10</v>
      </c>
      <c r="E5034" s="155">
        <v>10</v>
      </c>
      <c r="F5034" s="166">
        <v>42080</v>
      </c>
      <c r="G5034" s="166">
        <v>42083</v>
      </c>
      <c r="H5034" s="157">
        <v>1</v>
      </c>
    </row>
    <row r="5035" spans="1:9" ht="15" customHeight="1" x14ac:dyDescent="0.25">
      <c r="A5035" s="155" t="s">
        <v>5827</v>
      </c>
      <c r="B5035" s="155" t="s">
        <v>5660</v>
      </c>
      <c r="C5035" s="155" t="s">
        <v>7468</v>
      </c>
      <c r="D5035" s="155">
        <v>150</v>
      </c>
      <c r="E5035" s="155">
        <v>148</v>
      </c>
      <c r="F5035" s="166">
        <v>42080</v>
      </c>
      <c r="G5035" s="166">
        <v>42083</v>
      </c>
      <c r="H5035" s="157">
        <v>1</v>
      </c>
      <c r="I5035" s="192" t="s">
        <v>7469</v>
      </c>
    </row>
    <row r="5036" spans="1:9" ht="15" customHeight="1" x14ac:dyDescent="0.25">
      <c r="A5036" s="155" t="s">
        <v>6576</v>
      </c>
      <c r="B5036" s="155" t="s">
        <v>7368</v>
      </c>
      <c r="C5036" s="155" t="s">
        <v>7470</v>
      </c>
      <c r="D5036" s="155">
        <v>4</v>
      </c>
      <c r="E5036" s="155">
        <v>4</v>
      </c>
      <c r="F5036" s="166">
        <v>42080</v>
      </c>
      <c r="G5036" s="166">
        <v>42080</v>
      </c>
      <c r="H5036" s="157">
        <v>1</v>
      </c>
      <c r="I5036" s="192" t="s">
        <v>214</v>
      </c>
    </row>
    <row r="5037" spans="1:9" ht="15" customHeight="1" x14ac:dyDescent="0.25">
      <c r="A5037" s="155" t="s">
        <v>7471</v>
      </c>
      <c r="B5037" s="155" t="s">
        <v>7472</v>
      </c>
      <c r="C5037" s="155" t="s">
        <v>7473</v>
      </c>
      <c r="D5037" s="155">
        <v>300</v>
      </c>
      <c r="E5037" s="155">
        <v>300</v>
      </c>
      <c r="F5037" s="166">
        <v>42080</v>
      </c>
      <c r="G5037" s="166">
        <v>42083</v>
      </c>
      <c r="H5037" s="157">
        <v>1</v>
      </c>
      <c r="I5037" s="192" t="s">
        <v>214</v>
      </c>
    </row>
    <row r="5038" spans="1:9" ht="15" customHeight="1" x14ac:dyDescent="0.25">
      <c r="A5038" s="155" t="s">
        <v>1492</v>
      </c>
      <c r="B5038" s="155" t="s">
        <v>2726</v>
      </c>
      <c r="C5038" s="155" t="s">
        <v>7474</v>
      </c>
      <c r="D5038" s="155">
        <v>250</v>
      </c>
      <c r="E5038" s="155">
        <v>250</v>
      </c>
      <c r="F5038" s="166">
        <v>42081</v>
      </c>
      <c r="G5038" s="166">
        <v>42144</v>
      </c>
      <c r="H5038" s="157">
        <v>1</v>
      </c>
    </row>
    <row r="5039" spans="1:9" ht="15" customHeight="1" x14ac:dyDescent="0.25">
      <c r="A5039" s="155" t="s">
        <v>6021</v>
      </c>
      <c r="B5039" s="155" t="s">
        <v>6022</v>
      </c>
      <c r="C5039" s="155" t="s">
        <v>7475</v>
      </c>
      <c r="D5039" s="155">
        <v>50</v>
      </c>
      <c r="E5039" s="155">
        <v>50</v>
      </c>
      <c r="F5039" s="166">
        <v>42081</v>
      </c>
      <c r="G5039" s="166">
        <v>42082</v>
      </c>
      <c r="H5039" s="157">
        <v>1</v>
      </c>
    </row>
    <row r="5040" spans="1:9" ht="15" customHeight="1" x14ac:dyDescent="0.25">
      <c r="A5040" s="155" t="s">
        <v>71</v>
      </c>
      <c r="B5040" s="155" t="s">
        <v>154</v>
      </c>
      <c r="C5040" s="155" t="s">
        <v>7476</v>
      </c>
      <c r="D5040" s="155">
        <v>5</v>
      </c>
      <c r="E5040" s="155">
        <v>5</v>
      </c>
      <c r="F5040" s="166">
        <v>42081</v>
      </c>
      <c r="G5040" s="166">
        <v>42083</v>
      </c>
      <c r="H5040" s="157">
        <v>1</v>
      </c>
    </row>
    <row r="5041" spans="1:9" ht="15" customHeight="1" x14ac:dyDescent="0.25">
      <c r="A5041" s="155" t="s">
        <v>1983</v>
      </c>
      <c r="B5041" s="155" t="s">
        <v>7498</v>
      </c>
      <c r="C5041" s="155" t="s">
        <v>7499</v>
      </c>
      <c r="D5041" s="155">
        <v>25</v>
      </c>
      <c r="E5041" s="155">
        <v>20</v>
      </c>
      <c r="F5041" s="166">
        <v>42081</v>
      </c>
      <c r="G5041" s="166">
        <v>42082</v>
      </c>
      <c r="H5041" s="157">
        <v>1</v>
      </c>
      <c r="I5041" s="192" t="s">
        <v>7500</v>
      </c>
    </row>
    <row r="5042" spans="1:9" ht="15" customHeight="1" x14ac:dyDescent="0.25">
      <c r="A5042" s="155" t="s">
        <v>7477</v>
      </c>
      <c r="B5042" s="155" t="s">
        <v>5582</v>
      </c>
      <c r="C5042" s="155" t="s">
        <v>7478</v>
      </c>
      <c r="D5042" s="155">
        <v>2000</v>
      </c>
      <c r="E5042" s="155">
        <v>2000</v>
      </c>
      <c r="F5042" s="166">
        <v>42081</v>
      </c>
      <c r="G5042" s="166">
        <v>42086</v>
      </c>
      <c r="H5042" s="157">
        <v>1</v>
      </c>
    </row>
    <row r="5043" spans="1:9" ht="15" customHeight="1" x14ac:dyDescent="0.25">
      <c r="A5043" s="155" t="s">
        <v>2396</v>
      </c>
      <c r="B5043" s="155" t="s">
        <v>2397</v>
      </c>
      <c r="C5043" s="155" t="s">
        <v>7479</v>
      </c>
      <c r="D5043" s="155">
        <v>50</v>
      </c>
      <c r="E5043" s="155">
        <v>50</v>
      </c>
      <c r="F5043" s="166">
        <v>42082</v>
      </c>
      <c r="G5043" s="166">
        <v>42083</v>
      </c>
      <c r="H5043" s="157">
        <v>1</v>
      </c>
    </row>
    <row r="5044" spans="1:9" ht="15" customHeight="1" x14ac:dyDescent="0.25">
      <c r="A5044" s="155" t="s">
        <v>6965</v>
      </c>
      <c r="B5044" s="155" t="s">
        <v>6646</v>
      </c>
      <c r="C5044" s="155" t="s">
        <v>7480</v>
      </c>
      <c r="D5044" s="155">
        <v>4</v>
      </c>
      <c r="E5044" s="155">
        <v>4</v>
      </c>
      <c r="F5044" s="166">
        <v>42082</v>
      </c>
      <c r="G5044" s="166">
        <v>42065</v>
      </c>
      <c r="H5044" s="157">
        <v>0</v>
      </c>
      <c r="I5044" s="192" t="s">
        <v>1184</v>
      </c>
    </row>
    <row r="5045" spans="1:9" ht="15" customHeight="1" x14ac:dyDescent="0.25">
      <c r="A5045" s="155" t="s">
        <v>520</v>
      </c>
      <c r="B5045" s="155" t="s">
        <v>1267</v>
      </c>
      <c r="C5045" s="155" t="s">
        <v>7481</v>
      </c>
      <c r="D5045" s="155">
        <v>500</v>
      </c>
      <c r="E5045" s="155">
        <v>500</v>
      </c>
      <c r="F5045" s="166">
        <v>42082</v>
      </c>
      <c r="G5045" s="166" t="s">
        <v>829</v>
      </c>
      <c r="H5045" s="157">
        <v>1</v>
      </c>
    </row>
    <row r="5046" spans="1:9" ht="15" customHeight="1" x14ac:dyDescent="0.25">
      <c r="A5046" s="155" t="s">
        <v>2714</v>
      </c>
      <c r="B5046" s="155" t="s">
        <v>7482</v>
      </c>
      <c r="C5046" s="155" t="s">
        <v>7483</v>
      </c>
      <c r="D5046" s="155">
        <v>10</v>
      </c>
      <c r="E5046" s="155">
        <v>10</v>
      </c>
      <c r="F5046" s="166">
        <v>42082</v>
      </c>
      <c r="G5046" s="166">
        <v>42060</v>
      </c>
      <c r="H5046" s="157">
        <v>0</v>
      </c>
    </row>
    <row r="5047" spans="1:9" ht="15" customHeight="1" x14ac:dyDescent="0.25">
      <c r="A5047" s="155" t="s">
        <v>5827</v>
      </c>
      <c r="B5047" s="155" t="s">
        <v>7484</v>
      </c>
      <c r="C5047" s="155" t="s">
        <v>7485</v>
      </c>
      <c r="D5047" s="155">
        <v>20</v>
      </c>
      <c r="E5047" s="155">
        <v>20</v>
      </c>
      <c r="F5047" s="166">
        <v>42083</v>
      </c>
      <c r="G5047" s="166">
        <v>42086</v>
      </c>
      <c r="H5047" s="157">
        <v>1</v>
      </c>
    </row>
    <row r="5048" spans="1:9" ht="15" customHeight="1" x14ac:dyDescent="0.25">
      <c r="A5048" s="155" t="s">
        <v>1125</v>
      </c>
      <c r="B5048" s="155" t="s">
        <v>1696</v>
      </c>
      <c r="C5048" s="155" t="s">
        <v>7486</v>
      </c>
      <c r="D5048" s="155">
        <v>250</v>
      </c>
      <c r="E5048" s="155">
        <v>250</v>
      </c>
      <c r="F5048" s="166">
        <v>42083</v>
      </c>
      <c r="G5048" s="166">
        <v>42086</v>
      </c>
      <c r="H5048" s="157">
        <v>1</v>
      </c>
    </row>
    <row r="5049" spans="1:9" ht="15" customHeight="1" x14ac:dyDescent="0.25">
      <c r="A5049" s="155" t="s">
        <v>1125</v>
      </c>
      <c r="B5049" s="155" t="s">
        <v>7488</v>
      </c>
      <c r="C5049" s="155" t="s">
        <v>7487</v>
      </c>
      <c r="D5049" s="155">
        <v>50</v>
      </c>
      <c r="E5049" s="155">
        <v>50</v>
      </c>
      <c r="F5049" s="166">
        <v>42083</v>
      </c>
      <c r="G5049" s="166">
        <v>42083</v>
      </c>
      <c r="H5049" s="157">
        <v>1</v>
      </c>
    </row>
    <row r="5050" spans="1:9" ht="15" customHeight="1" x14ac:dyDescent="0.25">
      <c r="A5050" s="155" t="s">
        <v>71</v>
      </c>
      <c r="B5050" s="155" t="s">
        <v>2730</v>
      </c>
      <c r="C5050" s="155" t="s">
        <v>7489</v>
      </c>
      <c r="D5050" s="155">
        <v>5</v>
      </c>
      <c r="E5050" s="155">
        <v>5</v>
      </c>
      <c r="F5050" s="166">
        <v>42083</v>
      </c>
      <c r="G5050" s="166">
        <v>42090</v>
      </c>
      <c r="H5050" s="157">
        <v>1</v>
      </c>
    </row>
    <row r="5051" spans="1:9" ht="15" customHeight="1" x14ac:dyDescent="0.25">
      <c r="A5051" s="155" t="s">
        <v>251</v>
      </c>
      <c r="B5051" s="155" t="s">
        <v>4275</v>
      </c>
      <c r="C5051" s="155" t="s">
        <v>7490</v>
      </c>
      <c r="D5051" s="155">
        <v>10</v>
      </c>
      <c r="E5051" s="155">
        <v>10</v>
      </c>
      <c r="F5051" s="166">
        <v>42083</v>
      </c>
      <c r="G5051" s="166">
        <v>42087</v>
      </c>
      <c r="H5051" s="157">
        <v>1</v>
      </c>
    </row>
    <row r="5052" spans="1:9" ht="15" customHeight="1" x14ac:dyDescent="0.25">
      <c r="A5052" s="155" t="s">
        <v>42</v>
      </c>
      <c r="B5052" s="155" t="s">
        <v>1321</v>
      </c>
      <c r="C5052" s="155" t="s">
        <v>7491</v>
      </c>
      <c r="D5052" s="155">
        <v>300</v>
      </c>
      <c r="E5052" s="155">
        <v>45</v>
      </c>
      <c r="F5052" s="166">
        <v>42083</v>
      </c>
      <c r="G5052" s="166">
        <v>42090</v>
      </c>
      <c r="H5052" s="157">
        <v>1</v>
      </c>
      <c r="I5052" s="192" t="s">
        <v>834</v>
      </c>
    </row>
    <row r="5053" spans="1:9" ht="15" customHeight="1" x14ac:dyDescent="0.25">
      <c r="A5053" s="155" t="s">
        <v>71</v>
      </c>
      <c r="B5053" s="155" t="s">
        <v>167</v>
      </c>
      <c r="C5053" s="155" t="s">
        <v>7492</v>
      </c>
      <c r="D5053" s="155">
        <v>6</v>
      </c>
      <c r="E5053" s="155">
        <v>6</v>
      </c>
      <c r="F5053" s="166">
        <v>42083</v>
      </c>
      <c r="G5053" s="166">
        <v>42094</v>
      </c>
      <c r="H5053" s="157">
        <v>1</v>
      </c>
    </row>
    <row r="5054" spans="1:9" ht="15" customHeight="1" x14ac:dyDescent="0.25">
      <c r="A5054" s="155" t="s">
        <v>7493</v>
      </c>
      <c r="B5054" s="155" t="s">
        <v>6161</v>
      </c>
      <c r="C5054" s="155" t="s">
        <v>7494</v>
      </c>
      <c r="D5054" s="155">
        <v>1</v>
      </c>
      <c r="E5054" s="155">
        <v>1</v>
      </c>
      <c r="F5054" s="166">
        <v>42083</v>
      </c>
      <c r="G5054" s="166">
        <v>42090</v>
      </c>
      <c r="H5054" s="157">
        <v>1</v>
      </c>
    </row>
    <row r="5055" spans="1:9" ht="15" customHeight="1" x14ac:dyDescent="0.25">
      <c r="A5055" s="155" t="s">
        <v>71</v>
      </c>
      <c r="B5055" s="155" t="s">
        <v>1550</v>
      </c>
      <c r="C5055" s="155" t="s">
        <v>7495</v>
      </c>
      <c r="D5055" s="155">
        <v>5</v>
      </c>
      <c r="E5055" s="155">
        <v>5</v>
      </c>
      <c r="F5055" s="166">
        <v>42086</v>
      </c>
      <c r="G5055" s="166">
        <v>42089</v>
      </c>
      <c r="H5055" s="157">
        <v>1</v>
      </c>
    </row>
    <row r="5056" spans="1:9" ht="15" customHeight="1" x14ac:dyDescent="0.25">
      <c r="A5056" s="155" t="s">
        <v>42</v>
      </c>
      <c r="B5056" s="155" t="s">
        <v>7496</v>
      </c>
      <c r="C5056" s="155" t="s">
        <v>7497</v>
      </c>
      <c r="D5056" s="155">
        <v>50</v>
      </c>
      <c r="E5056" s="155">
        <v>50</v>
      </c>
      <c r="F5056" s="166">
        <v>42086</v>
      </c>
      <c r="G5056" s="166">
        <v>42088</v>
      </c>
      <c r="H5056" s="157">
        <v>1</v>
      </c>
    </row>
    <row r="5057" spans="1:9" ht="15" customHeight="1" x14ac:dyDescent="0.25">
      <c r="A5057" s="155" t="s">
        <v>1983</v>
      </c>
      <c r="B5057" s="155" t="s">
        <v>7498</v>
      </c>
      <c r="C5057" s="155" t="s">
        <v>7499</v>
      </c>
      <c r="D5057" s="155">
        <v>25</v>
      </c>
      <c r="E5057" s="155">
        <v>5</v>
      </c>
      <c r="F5057" s="166">
        <v>42086</v>
      </c>
      <c r="G5057" s="166">
        <v>42088</v>
      </c>
      <c r="H5057" s="157">
        <v>1</v>
      </c>
      <c r="I5057" s="192" t="s">
        <v>218</v>
      </c>
    </row>
    <row r="5058" spans="1:9" ht="15" customHeight="1" x14ac:dyDescent="0.25">
      <c r="A5058" s="155" t="s">
        <v>261</v>
      </c>
      <c r="B5058" s="155" t="s">
        <v>7501</v>
      </c>
      <c r="C5058" s="155" t="s">
        <v>7502</v>
      </c>
      <c r="D5058" s="155">
        <v>20</v>
      </c>
      <c r="E5058" s="155">
        <v>20</v>
      </c>
      <c r="F5058" s="166">
        <v>42086</v>
      </c>
      <c r="G5058" s="166">
        <v>42097</v>
      </c>
      <c r="H5058" s="157">
        <v>1</v>
      </c>
    </row>
    <row r="5059" spans="1:9" ht="15" customHeight="1" x14ac:dyDescent="0.25">
      <c r="A5059" s="155" t="s">
        <v>261</v>
      </c>
      <c r="B5059" s="155" t="s">
        <v>3977</v>
      </c>
      <c r="C5059" s="155" t="s">
        <v>7503</v>
      </c>
      <c r="D5059" s="155">
        <v>2</v>
      </c>
      <c r="E5059" s="155">
        <v>2</v>
      </c>
      <c r="F5059" s="166">
        <v>42086</v>
      </c>
      <c r="G5059" s="166">
        <v>42090</v>
      </c>
      <c r="H5059" s="157">
        <v>1</v>
      </c>
    </row>
    <row r="5060" spans="1:9" ht="15" customHeight="1" x14ac:dyDescent="0.25">
      <c r="A5060" s="155" t="s">
        <v>6576</v>
      </c>
      <c r="B5060" s="155" t="s">
        <v>5833</v>
      </c>
      <c r="C5060" s="155" t="s">
        <v>7504</v>
      </c>
      <c r="D5060" s="155">
        <v>3</v>
      </c>
      <c r="E5060" s="155">
        <v>3</v>
      </c>
      <c r="F5060" s="166">
        <v>42086</v>
      </c>
      <c r="G5060" s="166">
        <v>42087</v>
      </c>
      <c r="H5060" s="157">
        <v>1</v>
      </c>
    </row>
    <row r="5061" spans="1:9" ht="15" customHeight="1" x14ac:dyDescent="0.25">
      <c r="A5061" s="155" t="s">
        <v>7058</v>
      </c>
      <c r="B5061" s="155" t="s">
        <v>5069</v>
      </c>
      <c r="C5061" s="155" t="s">
        <v>7505</v>
      </c>
      <c r="D5061" s="155">
        <v>500</v>
      </c>
      <c r="E5061" s="155">
        <v>500</v>
      </c>
      <c r="F5061" s="166">
        <v>42087</v>
      </c>
      <c r="G5061" s="166">
        <v>42090</v>
      </c>
      <c r="H5061" s="157">
        <v>1</v>
      </c>
    </row>
    <row r="5062" spans="1:9" ht="15" customHeight="1" x14ac:dyDescent="0.25">
      <c r="A5062" s="155" t="s">
        <v>408</v>
      </c>
      <c r="B5062" s="155" t="s">
        <v>409</v>
      </c>
      <c r="C5062" s="155" t="s">
        <v>7506</v>
      </c>
      <c r="D5062" s="155">
        <v>50</v>
      </c>
      <c r="E5062" s="155">
        <v>50</v>
      </c>
      <c r="F5062" s="166">
        <v>42087</v>
      </c>
      <c r="G5062" s="166">
        <v>42094</v>
      </c>
      <c r="H5062" s="157">
        <v>1</v>
      </c>
    </row>
    <row r="5063" spans="1:9" ht="15" customHeight="1" x14ac:dyDescent="0.25">
      <c r="A5063" s="155" t="s">
        <v>3430</v>
      </c>
      <c r="B5063" s="155" t="s">
        <v>1501</v>
      </c>
      <c r="C5063" s="155" t="s">
        <v>7507</v>
      </c>
      <c r="D5063" s="155">
        <v>100</v>
      </c>
      <c r="E5063" s="155">
        <v>100</v>
      </c>
      <c r="F5063" s="166">
        <v>42087</v>
      </c>
      <c r="G5063" s="166">
        <v>42093</v>
      </c>
      <c r="H5063" s="157">
        <v>1</v>
      </c>
    </row>
    <row r="5064" spans="1:9" ht="15" customHeight="1" x14ac:dyDescent="0.25">
      <c r="A5064" s="155" t="s">
        <v>1386</v>
      </c>
      <c r="B5064" s="155" t="s">
        <v>1696</v>
      </c>
      <c r="C5064" s="155" t="s">
        <v>7508</v>
      </c>
      <c r="D5064" s="155">
        <v>3</v>
      </c>
      <c r="E5064" s="155">
        <v>3</v>
      </c>
      <c r="F5064" s="166">
        <v>42087</v>
      </c>
      <c r="G5064" s="166">
        <v>42087</v>
      </c>
      <c r="H5064" s="157">
        <v>1</v>
      </c>
    </row>
    <row r="5065" spans="1:9" ht="15" customHeight="1" x14ac:dyDescent="0.25">
      <c r="A5065" s="155" t="s">
        <v>2714</v>
      </c>
      <c r="B5065" s="155" t="s">
        <v>7509</v>
      </c>
      <c r="C5065" s="155" t="s">
        <v>7510</v>
      </c>
      <c r="D5065" s="155">
        <v>15</v>
      </c>
      <c r="E5065" s="155">
        <v>15</v>
      </c>
      <c r="F5065" s="166">
        <v>42088</v>
      </c>
      <c r="G5065" s="166">
        <v>42096</v>
      </c>
      <c r="H5065" s="157">
        <v>1</v>
      </c>
    </row>
    <row r="5066" spans="1:9" ht="15" customHeight="1" x14ac:dyDescent="0.25">
      <c r="A5066" s="155" t="s">
        <v>71</v>
      </c>
      <c r="B5066" s="155" t="s">
        <v>2730</v>
      </c>
      <c r="C5066" s="155" t="s">
        <v>7511</v>
      </c>
      <c r="D5066" s="155">
        <v>5</v>
      </c>
      <c r="E5066" s="155">
        <v>5</v>
      </c>
      <c r="F5066" s="166">
        <v>42088</v>
      </c>
      <c r="G5066" s="166">
        <v>42094</v>
      </c>
      <c r="H5066" s="157">
        <v>1</v>
      </c>
    </row>
    <row r="5067" spans="1:9" ht="15" customHeight="1" x14ac:dyDescent="0.25">
      <c r="A5067" s="155" t="s">
        <v>39</v>
      </c>
      <c r="B5067" s="155" t="s">
        <v>380</v>
      </c>
      <c r="C5067" s="155" t="s">
        <v>7513</v>
      </c>
      <c r="D5067" s="155">
        <v>500</v>
      </c>
      <c r="E5067" s="155">
        <v>525</v>
      </c>
      <c r="F5067" s="166">
        <v>42088</v>
      </c>
      <c r="G5067" s="166">
        <v>42094</v>
      </c>
      <c r="H5067" s="157">
        <v>1</v>
      </c>
    </row>
    <row r="5068" spans="1:9" ht="15" customHeight="1" x14ac:dyDescent="0.25">
      <c r="A5068" s="155" t="s">
        <v>4605</v>
      </c>
      <c r="B5068" s="155" t="s">
        <v>6978</v>
      </c>
      <c r="C5068" s="155" t="s">
        <v>7512</v>
      </c>
      <c r="D5068" s="155">
        <v>50</v>
      </c>
      <c r="E5068" s="155">
        <v>50</v>
      </c>
      <c r="F5068" s="166">
        <v>42089</v>
      </c>
      <c r="G5068" s="166">
        <v>42090</v>
      </c>
      <c r="H5068" s="157">
        <v>1</v>
      </c>
    </row>
    <row r="5069" spans="1:9" ht="15" customHeight="1" x14ac:dyDescent="0.25">
      <c r="A5069" s="155" t="s">
        <v>4605</v>
      </c>
      <c r="B5069" s="155" t="s">
        <v>6979</v>
      </c>
      <c r="C5069" s="155" t="s">
        <v>364</v>
      </c>
      <c r="D5069" s="155">
        <v>50</v>
      </c>
      <c r="E5069" s="155">
        <v>50</v>
      </c>
      <c r="F5069" s="166">
        <v>42089</v>
      </c>
      <c r="G5069" s="166">
        <v>42090</v>
      </c>
      <c r="H5069" s="157">
        <v>1</v>
      </c>
    </row>
    <row r="5070" spans="1:9" ht="15" customHeight="1" x14ac:dyDescent="0.25">
      <c r="A5070" s="155" t="s">
        <v>520</v>
      </c>
      <c r="B5070" s="155" t="s">
        <v>7070</v>
      </c>
      <c r="C5070" s="155" t="s">
        <v>7514</v>
      </c>
      <c r="D5070" s="155">
        <v>800</v>
      </c>
      <c r="E5070" s="155">
        <v>800</v>
      </c>
      <c r="F5070" s="166">
        <v>42090</v>
      </c>
      <c r="G5070" s="166">
        <v>42097</v>
      </c>
      <c r="H5070" s="157">
        <v>1</v>
      </c>
    </row>
    <row r="5071" spans="1:9" ht="15" customHeight="1" x14ac:dyDescent="0.25">
      <c r="A5071" s="155" t="s">
        <v>563</v>
      </c>
      <c r="B5071" s="155" t="s">
        <v>307</v>
      </c>
      <c r="C5071" s="155" t="s">
        <v>7515</v>
      </c>
      <c r="D5071" s="155">
        <v>150</v>
      </c>
      <c r="E5071" s="155">
        <v>150</v>
      </c>
      <c r="F5071" s="166">
        <v>42090</v>
      </c>
      <c r="G5071" s="166">
        <v>42097</v>
      </c>
      <c r="H5071" s="157">
        <v>1</v>
      </c>
    </row>
    <row r="5072" spans="1:9" ht="15" customHeight="1" x14ac:dyDescent="0.25">
      <c r="A5072" s="155" t="s">
        <v>1474</v>
      </c>
      <c r="B5072" s="155" t="s">
        <v>6175</v>
      </c>
      <c r="C5072" s="155" t="s">
        <v>7516</v>
      </c>
      <c r="D5072" s="155">
        <v>150</v>
      </c>
      <c r="E5072" s="155">
        <v>150</v>
      </c>
      <c r="F5072" s="166">
        <v>42090</v>
      </c>
      <c r="G5072" s="166">
        <v>42093</v>
      </c>
      <c r="H5072" s="157">
        <v>1</v>
      </c>
    </row>
    <row r="5073" spans="1:9" ht="15" customHeight="1" x14ac:dyDescent="0.25">
      <c r="A5073" s="155" t="s">
        <v>173</v>
      </c>
      <c r="B5073" s="155" t="s">
        <v>7517</v>
      </c>
      <c r="C5073" s="155" t="s">
        <v>7518</v>
      </c>
      <c r="D5073" s="155">
        <v>500</v>
      </c>
      <c r="E5073" s="155">
        <v>480</v>
      </c>
      <c r="F5073" s="166">
        <v>42090</v>
      </c>
      <c r="G5073" s="166">
        <v>42095</v>
      </c>
      <c r="H5073" s="157">
        <v>1</v>
      </c>
      <c r="I5073" s="192" t="s">
        <v>7519</v>
      </c>
    </row>
    <row r="5074" spans="1:9" ht="15" customHeight="1" x14ac:dyDescent="0.25">
      <c r="A5074" s="155" t="s">
        <v>6967</v>
      </c>
      <c r="B5074" s="155" t="s">
        <v>6968</v>
      </c>
      <c r="C5074" s="155" t="s">
        <v>7520</v>
      </c>
      <c r="D5074" s="155">
        <v>50</v>
      </c>
      <c r="E5074" s="155">
        <v>50</v>
      </c>
      <c r="F5074" s="166">
        <v>42090</v>
      </c>
      <c r="G5074" s="166">
        <v>42094</v>
      </c>
      <c r="H5074" s="157">
        <v>1</v>
      </c>
    </row>
    <row r="5075" spans="1:9" ht="15" customHeight="1" x14ac:dyDescent="0.25">
      <c r="A5075" s="155" t="s">
        <v>71</v>
      </c>
      <c r="B5075" s="155" t="s">
        <v>1550</v>
      </c>
      <c r="C5075" s="155" t="s">
        <v>7521</v>
      </c>
      <c r="D5075" s="155">
        <v>8</v>
      </c>
      <c r="E5075" s="155">
        <v>8</v>
      </c>
      <c r="F5075" s="166">
        <v>42090</v>
      </c>
      <c r="G5075" s="166">
        <v>42096</v>
      </c>
      <c r="H5075" s="157">
        <v>1</v>
      </c>
    </row>
    <row r="5076" spans="1:9" ht="15" customHeight="1" x14ac:dyDescent="0.25">
      <c r="A5076" s="155" t="s">
        <v>509</v>
      </c>
      <c r="B5076" s="155" t="s">
        <v>6166</v>
      </c>
      <c r="C5076" s="155" t="s">
        <v>7522</v>
      </c>
      <c r="D5076" s="155">
        <v>5</v>
      </c>
      <c r="E5076" s="155">
        <v>5</v>
      </c>
      <c r="F5076" s="166">
        <v>42090</v>
      </c>
      <c r="G5076" s="166">
        <v>42093</v>
      </c>
      <c r="H5076" s="157">
        <v>1</v>
      </c>
    </row>
    <row r="5077" spans="1:9" ht="15" customHeight="1" x14ac:dyDescent="0.25">
      <c r="A5077" s="155" t="s">
        <v>509</v>
      </c>
      <c r="B5077" s="155" t="s">
        <v>6167</v>
      </c>
      <c r="C5077" s="155" t="s">
        <v>32</v>
      </c>
      <c r="D5077" s="155">
        <v>5</v>
      </c>
      <c r="E5077" s="155">
        <v>5</v>
      </c>
      <c r="F5077" s="166">
        <v>42090</v>
      </c>
      <c r="G5077" s="166">
        <v>42093</v>
      </c>
      <c r="H5077" s="157">
        <v>1</v>
      </c>
    </row>
    <row r="5078" spans="1:9" ht="15" customHeight="1" x14ac:dyDescent="0.25">
      <c r="A5078" s="155" t="s">
        <v>520</v>
      </c>
      <c r="B5078" s="155" t="s">
        <v>7070</v>
      </c>
      <c r="C5078" s="155" t="s">
        <v>7523</v>
      </c>
      <c r="D5078" s="155">
        <v>400</v>
      </c>
      <c r="E5078" s="155">
        <v>400</v>
      </c>
      <c r="F5078" s="166">
        <v>42093</v>
      </c>
      <c r="G5078" s="166">
        <v>42094</v>
      </c>
      <c r="H5078" s="157">
        <v>1</v>
      </c>
    </row>
    <row r="5079" spans="1:9" ht="15" customHeight="1" x14ac:dyDescent="0.25">
      <c r="A5079" s="155" t="s">
        <v>2714</v>
      </c>
      <c r="B5079" s="155" t="s">
        <v>496</v>
      </c>
      <c r="C5079" s="155" t="s">
        <v>7524</v>
      </c>
      <c r="D5079" s="155">
        <v>50</v>
      </c>
      <c r="E5079" s="155">
        <v>50</v>
      </c>
      <c r="F5079" s="166">
        <v>42093</v>
      </c>
      <c r="G5079" s="166">
        <v>42097</v>
      </c>
      <c r="H5079" s="157">
        <v>1</v>
      </c>
    </row>
    <row r="5080" spans="1:9" ht="15" customHeight="1" x14ac:dyDescent="0.25">
      <c r="A5080" s="155" t="s">
        <v>2714</v>
      </c>
      <c r="B5080" s="155" t="s">
        <v>2066</v>
      </c>
      <c r="C5080" s="155" t="s">
        <v>364</v>
      </c>
      <c r="D5080" s="155">
        <v>500</v>
      </c>
      <c r="E5080" s="155">
        <v>500</v>
      </c>
      <c r="F5080" s="166">
        <v>42093</v>
      </c>
      <c r="G5080" s="166">
        <v>42097</v>
      </c>
      <c r="H5080" s="157">
        <v>1</v>
      </c>
    </row>
    <row r="5081" spans="1:9" ht="15" customHeight="1" x14ac:dyDescent="0.25">
      <c r="A5081" s="155" t="s">
        <v>630</v>
      </c>
      <c r="B5081" s="155" t="s">
        <v>149</v>
      </c>
      <c r="C5081" s="155" t="s">
        <v>7525</v>
      </c>
      <c r="D5081" s="155">
        <v>50</v>
      </c>
      <c r="E5081" s="155">
        <v>50</v>
      </c>
      <c r="F5081" s="166">
        <v>42093</v>
      </c>
      <c r="G5081" s="166">
        <v>42097</v>
      </c>
      <c r="H5081" s="157">
        <v>1</v>
      </c>
    </row>
    <row r="5082" spans="1:9" ht="15" customHeight="1" x14ac:dyDescent="0.25">
      <c r="A5082" s="155" t="s">
        <v>509</v>
      </c>
      <c r="B5082" s="155" t="s">
        <v>6168</v>
      </c>
      <c r="C5082" s="155" t="s">
        <v>7526</v>
      </c>
      <c r="D5082" s="155">
        <v>5</v>
      </c>
      <c r="E5082" s="155">
        <v>5</v>
      </c>
      <c r="F5082" s="166">
        <v>42093</v>
      </c>
      <c r="G5082" s="166">
        <v>42094</v>
      </c>
      <c r="H5082" s="157">
        <v>1</v>
      </c>
    </row>
    <row r="5083" spans="1:9" ht="15" customHeight="1" x14ac:dyDescent="0.25">
      <c r="A5083" s="155" t="s">
        <v>121</v>
      </c>
      <c r="B5083" s="155" t="s">
        <v>758</v>
      </c>
      <c r="C5083" s="155" t="s">
        <v>7527</v>
      </c>
      <c r="D5083" s="155">
        <v>54</v>
      </c>
      <c r="E5083" s="155">
        <v>54</v>
      </c>
      <c r="F5083" s="166">
        <v>42093</v>
      </c>
      <c r="G5083" s="166">
        <v>42097</v>
      </c>
      <c r="H5083" s="157">
        <v>1</v>
      </c>
    </row>
    <row r="5084" spans="1:9" ht="15" customHeight="1" x14ac:dyDescent="0.25">
      <c r="A5084" s="155" t="s">
        <v>1983</v>
      </c>
      <c r="B5084" s="155" t="s">
        <v>7528</v>
      </c>
      <c r="C5084" s="155" t="s">
        <v>7529</v>
      </c>
      <c r="D5084" s="155">
        <v>4</v>
      </c>
      <c r="E5084" s="155">
        <v>4</v>
      </c>
      <c r="F5084" s="166">
        <v>42093</v>
      </c>
      <c r="G5084" s="166">
        <v>42101</v>
      </c>
      <c r="H5084" s="157">
        <v>1</v>
      </c>
    </row>
    <row r="5085" spans="1:9" ht="15" customHeight="1" x14ac:dyDescent="0.25">
      <c r="A5085" s="155" t="s">
        <v>145</v>
      </c>
      <c r="B5085" s="155" t="s">
        <v>146</v>
      </c>
      <c r="C5085" s="155" t="s">
        <v>7530</v>
      </c>
      <c r="D5085" s="155">
        <v>10</v>
      </c>
      <c r="E5085" s="155">
        <v>10</v>
      </c>
      <c r="F5085" s="166">
        <v>42094</v>
      </c>
      <c r="G5085" s="166">
        <v>42097</v>
      </c>
      <c r="H5085" s="157">
        <v>1</v>
      </c>
    </row>
    <row r="5086" spans="1:9" ht="15" customHeight="1" x14ac:dyDescent="0.25">
      <c r="A5086" s="155" t="s">
        <v>145</v>
      </c>
      <c r="B5086" s="155" t="s">
        <v>1513</v>
      </c>
      <c r="C5086" s="155" t="s">
        <v>364</v>
      </c>
      <c r="D5086" s="155">
        <v>10</v>
      </c>
      <c r="E5086" s="155">
        <v>10</v>
      </c>
      <c r="F5086" s="166">
        <v>42094</v>
      </c>
      <c r="G5086" s="166">
        <v>42097</v>
      </c>
      <c r="H5086" s="157">
        <v>1</v>
      </c>
    </row>
    <row r="5087" spans="1:9" ht="15" customHeight="1" x14ac:dyDescent="0.25">
      <c r="A5087" s="155" t="s">
        <v>71</v>
      </c>
      <c r="B5087" s="155" t="s">
        <v>167</v>
      </c>
      <c r="C5087" s="155" t="s">
        <v>7531</v>
      </c>
      <c r="D5087" s="155">
        <v>5</v>
      </c>
      <c r="E5087" s="155">
        <v>5</v>
      </c>
      <c r="F5087" s="166">
        <v>42094</v>
      </c>
      <c r="G5087" s="166">
        <v>42100</v>
      </c>
      <c r="H5087" s="157">
        <v>1</v>
      </c>
    </row>
    <row r="5088" spans="1:9" ht="15" customHeight="1" x14ac:dyDescent="0.25">
      <c r="A5088" s="155" t="s">
        <v>1866</v>
      </c>
      <c r="B5088" s="155" t="s">
        <v>7532</v>
      </c>
      <c r="C5088" s="155" t="s">
        <v>7533</v>
      </c>
      <c r="D5088" s="155">
        <v>10</v>
      </c>
      <c r="E5088" s="155">
        <v>10</v>
      </c>
      <c r="F5088" s="166">
        <v>42094</v>
      </c>
      <c r="G5088" s="166">
        <v>42101</v>
      </c>
      <c r="H5088" s="157">
        <v>1</v>
      </c>
    </row>
    <row r="5089" spans="1:8" ht="15" customHeight="1" x14ac:dyDescent="0.25">
      <c r="A5089" s="155" t="s">
        <v>5053</v>
      </c>
      <c r="B5089" s="155" t="s">
        <v>7534</v>
      </c>
      <c r="C5089" s="155" t="s">
        <v>7535</v>
      </c>
      <c r="D5089" s="155">
        <v>5</v>
      </c>
      <c r="E5089" s="155">
        <v>5</v>
      </c>
      <c r="F5089" s="166">
        <v>42094</v>
      </c>
      <c r="G5089" s="166">
        <v>42100</v>
      </c>
      <c r="H5089" s="157">
        <v>1</v>
      </c>
    </row>
    <row r="5090" spans="1:8" ht="15" customHeight="1" x14ac:dyDescent="0.25">
      <c r="A5090" s="155" t="s">
        <v>7536</v>
      </c>
      <c r="B5090" s="155" t="s">
        <v>6455</v>
      </c>
      <c r="C5090" s="155" t="s">
        <v>7537</v>
      </c>
      <c r="D5090" s="155">
        <v>10</v>
      </c>
      <c r="E5090" s="155">
        <v>10</v>
      </c>
      <c r="F5090" s="166">
        <v>42094</v>
      </c>
      <c r="G5090" s="166">
        <v>42109</v>
      </c>
      <c r="H5090" s="157">
        <v>1</v>
      </c>
    </row>
    <row r="5091" spans="1:8" ht="15" customHeight="1" x14ac:dyDescent="0.25">
      <c r="A5091" s="155" t="s">
        <v>7536</v>
      </c>
      <c r="B5091" s="155" t="s">
        <v>6454</v>
      </c>
      <c r="C5091" s="155" t="s">
        <v>161</v>
      </c>
      <c r="D5091" s="155">
        <v>10</v>
      </c>
      <c r="E5091" s="155">
        <v>10</v>
      </c>
      <c r="F5091" s="166">
        <v>42094</v>
      </c>
      <c r="G5091" s="166">
        <v>42109</v>
      </c>
      <c r="H5091" s="157">
        <v>1</v>
      </c>
    </row>
    <row r="5092" spans="1:8" ht="15" customHeight="1" x14ac:dyDescent="0.25">
      <c r="A5092" s="155" t="s">
        <v>242</v>
      </c>
      <c r="B5092" s="155" t="s">
        <v>557</v>
      </c>
      <c r="C5092" s="155" t="s">
        <v>7538</v>
      </c>
      <c r="D5092" s="155">
        <v>250</v>
      </c>
      <c r="E5092" s="155">
        <v>250</v>
      </c>
      <c r="F5092" s="166">
        <v>42094</v>
      </c>
      <c r="G5092" s="166">
        <v>42096</v>
      </c>
      <c r="H5092" s="157">
        <v>1</v>
      </c>
    </row>
    <row r="5093" spans="1:8" ht="15" customHeight="1" x14ac:dyDescent="0.25">
      <c r="A5093" s="155" t="s">
        <v>242</v>
      </c>
      <c r="B5093" s="155" t="s">
        <v>1456</v>
      </c>
      <c r="C5093" s="155" t="s">
        <v>59</v>
      </c>
      <c r="D5093" s="155">
        <v>250</v>
      </c>
      <c r="E5093" s="155">
        <v>250</v>
      </c>
      <c r="F5093" s="166">
        <v>42094</v>
      </c>
      <c r="G5093" s="166">
        <v>42096</v>
      </c>
      <c r="H5093" s="157">
        <v>1</v>
      </c>
    </row>
    <row r="5094" spans="1:8" ht="15" customHeight="1" x14ac:dyDescent="0.25">
      <c r="A5094" s="155" t="s">
        <v>6598</v>
      </c>
      <c r="B5094" s="155" t="s">
        <v>6599</v>
      </c>
      <c r="C5094" s="155" t="s">
        <v>7539</v>
      </c>
      <c r="D5094" s="155">
        <v>6000</v>
      </c>
      <c r="E5094" s="155">
        <v>6000</v>
      </c>
      <c r="F5094" s="166">
        <v>42094</v>
      </c>
      <c r="G5094" s="166">
        <v>42097</v>
      </c>
      <c r="H5094" s="157">
        <v>1</v>
      </c>
    </row>
    <row r="5095" spans="1:8" ht="15" customHeight="1" x14ac:dyDescent="0.25">
      <c r="A5095" s="155" t="s">
        <v>29</v>
      </c>
      <c r="B5095" s="155" t="s">
        <v>351</v>
      </c>
      <c r="C5095" s="155" t="s">
        <v>7540</v>
      </c>
      <c r="D5095" s="155">
        <v>100</v>
      </c>
      <c r="E5095" s="155">
        <v>100</v>
      </c>
      <c r="F5095" s="166">
        <v>42095</v>
      </c>
      <c r="G5095" s="166">
        <v>42100</v>
      </c>
      <c r="H5095" s="157">
        <v>1</v>
      </c>
    </row>
    <row r="5096" spans="1:8" ht="15" customHeight="1" x14ac:dyDescent="0.25">
      <c r="A5096" s="155" t="s">
        <v>78</v>
      </c>
      <c r="B5096" s="155" t="s">
        <v>3722</v>
      </c>
      <c r="C5096" s="155" t="s">
        <v>7541</v>
      </c>
      <c r="D5096" s="155">
        <v>4</v>
      </c>
      <c r="E5096" s="155">
        <v>4</v>
      </c>
      <c r="F5096" s="166">
        <v>42095</v>
      </c>
      <c r="G5096" s="166">
        <v>42100</v>
      </c>
      <c r="H5096" s="157">
        <v>1</v>
      </c>
    </row>
    <row r="5097" spans="1:8" ht="15" customHeight="1" x14ac:dyDescent="0.25">
      <c r="A5097" s="155" t="s">
        <v>4562</v>
      </c>
      <c r="B5097" s="155" t="s">
        <v>1696</v>
      </c>
      <c r="C5097" s="155" t="s">
        <v>7542</v>
      </c>
      <c r="D5097" s="155">
        <v>1</v>
      </c>
      <c r="E5097" s="155">
        <v>1</v>
      </c>
      <c r="F5097" s="166">
        <v>42095</v>
      </c>
      <c r="G5097" s="166">
        <v>42100</v>
      </c>
      <c r="H5097" s="157">
        <v>1</v>
      </c>
    </row>
    <row r="5098" spans="1:8" ht="15" customHeight="1" x14ac:dyDescent="0.25">
      <c r="A5098" s="155" t="s">
        <v>509</v>
      </c>
      <c r="B5098" s="155" t="s">
        <v>6165</v>
      </c>
      <c r="C5098" s="155" t="s">
        <v>7543</v>
      </c>
      <c r="D5098" s="155">
        <v>25</v>
      </c>
      <c r="E5098" s="155">
        <v>25</v>
      </c>
      <c r="F5098" s="166">
        <v>42095</v>
      </c>
      <c r="G5098" s="166">
        <v>42096</v>
      </c>
      <c r="H5098" s="157">
        <v>1</v>
      </c>
    </row>
    <row r="5099" spans="1:8" ht="15" customHeight="1" x14ac:dyDescent="0.25">
      <c r="A5099" s="155" t="s">
        <v>6576</v>
      </c>
      <c r="B5099" s="155" t="s">
        <v>7544</v>
      </c>
      <c r="C5099" s="155" t="s">
        <v>7545</v>
      </c>
      <c r="D5099" s="155">
        <v>8</v>
      </c>
      <c r="E5099" s="155">
        <v>8</v>
      </c>
      <c r="F5099" s="166">
        <v>42095</v>
      </c>
      <c r="G5099" s="166">
        <v>42096</v>
      </c>
      <c r="H5099" s="157">
        <v>1</v>
      </c>
    </row>
    <row r="5100" spans="1:8" ht="15" customHeight="1" x14ac:dyDescent="0.25">
      <c r="A5100" s="155" t="s">
        <v>3481</v>
      </c>
      <c r="B5100" s="155" t="s">
        <v>255</v>
      </c>
      <c r="C5100" s="155" t="s">
        <v>7546</v>
      </c>
      <c r="D5100" s="155">
        <v>70</v>
      </c>
      <c r="E5100" s="155">
        <v>70</v>
      </c>
      <c r="F5100" s="166">
        <v>42095</v>
      </c>
      <c r="G5100" s="166">
        <v>42100</v>
      </c>
      <c r="H5100" s="157">
        <v>1</v>
      </c>
    </row>
    <row r="5101" spans="1:8" ht="15" customHeight="1" x14ac:dyDescent="0.25">
      <c r="A5101" s="155" t="s">
        <v>5965</v>
      </c>
      <c r="B5101" s="155" t="s">
        <v>555</v>
      </c>
      <c r="C5101" s="155" t="s">
        <v>7547</v>
      </c>
      <c r="D5101" s="155">
        <v>250</v>
      </c>
      <c r="E5101" s="155">
        <v>250</v>
      </c>
      <c r="F5101" s="166">
        <v>42096</v>
      </c>
      <c r="G5101" s="166">
        <v>42100</v>
      </c>
      <c r="H5101" s="157">
        <v>1</v>
      </c>
    </row>
    <row r="5102" spans="1:8" ht="15" customHeight="1" x14ac:dyDescent="0.25">
      <c r="A5102" s="155" t="s">
        <v>1554</v>
      </c>
      <c r="B5102" s="155" t="s">
        <v>1181</v>
      </c>
      <c r="C5102" s="155" t="s">
        <v>7548</v>
      </c>
      <c r="D5102" s="155">
        <v>125</v>
      </c>
      <c r="E5102" s="155">
        <v>125</v>
      </c>
      <c r="F5102" s="166">
        <v>42096</v>
      </c>
      <c r="G5102" s="166">
        <v>42097</v>
      </c>
      <c r="H5102" s="157">
        <v>1</v>
      </c>
    </row>
    <row r="5103" spans="1:8" ht="15" customHeight="1" x14ac:dyDescent="0.25">
      <c r="A5103" s="155" t="s">
        <v>7131</v>
      </c>
      <c r="B5103" s="155" t="s">
        <v>5328</v>
      </c>
      <c r="C5103" s="155" t="s">
        <v>7549</v>
      </c>
      <c r="D5103" s="155">
        <v>8000</v>
      </c>
      <c r="E5103" s="155">
        <v>8044</v>
      </c>
      <c r="F5103" s="166">
        <v>42096</v>
      </c>
      <c r="G5103" s="166">
        <v>42100</v>
      </c>
      <c r="H5103" s="157">
        <v>1</v>
      </c>
    </row>
    <row r="5104" spans="1:8" ht="15" customHeight="1" x14ac:dyDescent="0.25">
      <c r="A5104" s="155" t="s">
        <v>145</v>
      </c>
      <c r="B5104" s="155" t="s">
        <v>892</v>
      </c>
      <c r="C5104" s="155" t="s">
        <v>7550</v>
      </c>
      <c r="D5104" s="155">
        <v>10</v>
      </c>
      <c r="E5104" s="155">
        <v>10</v>
      </c>
      <c r="F5104" s="166">
        <v>42096</v>
      </c>
      <c r="G5104" s="166">
        <v>42101</v>
      </c>
      <c r="H5104" s="157">
        <v>1</v>
      </c>
    </row>
    <row r="5105" spans="1:9" ht="15" customHeight="1" x14ac:dyDescent="0.25">
      <c r="A5105" s="155" t="s">
        <v>2714</v>
      </c>
      <c r="B5105" s="155" t="s">
        <v>7551</v>
      </c>
      <c r="C5105" s="155" t="s">
        <v>7552</v>
      </c>
      <c r="D5105" s="155">
        <v>25</v>
      </c>
      <c r="E5105" s="155">
        <v>25</v>
      </c>
      <c r="F5105" s="166">
        <v>42096</v>
      </c>
      <c r="G5105" s="166">
        <v>42094</v>
      </c>
      <c r="H5105" s="157">
        <v>0</v>
      </c>
      <c r="I5105" s="192" t="s">
        <v>7553</v>
      </c>
    </row>
    <row r="5106" spans="1:9" ht="15" customHeight="1" x14ac:dyDescent="0.25">
      <c r="A5106" s="155" t="s">
        <v>2714</v>
      </c>
      <c r="B5106" s="155" t="s">
        <v>7555</v>
      </c>
      <c r="C5106" s="155" t="s">
        <v>7554</v>
      </c>
      <c r="D5106" s="155">
        <v>25</v>
      </c>
      <c r="E5106" s="155">
        <v>25</v>
      </c>
      <c r="F5106" s="166">
        <v>42096</v>
      </c>
      <c r="G5106" s="166">
        <v>42103</v>
      </c>
      <c r="H5106" s="157">
        <v>1</v>
      </c>
    </row>
    <row r="5107" spans="1:9" ht="15" customHeight="1" x14ac:dyDescent="0.25">
      <c r="A5107" s="155" t="s">
        <v>5827</v>
      </c>
      <c r="B5107" s="155" t="s">
        <v>5835</v>
      </c>
      <c r="C5107" s="155" t="s">
        <v>7556</v>
      </c>
      <c r="D5107" s="155">
        <v>245</v>
      </c>
      <c r="E5107" s="155">
        <v>245</v>
      </c>
      <c r="F5107" s="166">
        <v>42096</v>
      </c>
      <c r="G5107" s="166">
        <v>42097</v>
      </c>
      <c r="H5107" s="157">
        <v>1</v>
      </c>
    </row>
    <row r="5108" spans="1:9" ht="15" customHeight="1" x14ac:dyDescent="0.25">
      <c r="A5108" s="155" t="s">
        <v>1438</v>
      </c>
      <c r="B5108" s="155" t="s">
        <v>1779</v>
      </c>
      <c r="C5108" s="155" t="s">
        <v>7557</v>
      </c>
      <c r="D5108" s="155">
        <v>300</v>
      </c>
      <c r="E5108" s="155">
        <v>300</v>
      </c>
      <c r="F5108" s="166">
        <v>42097</v>
      </c>
      <c r="G5108" s="166">
        <v>42098</v>
      </c>
      <c r="H5108" s="157">
        <v>1</v>
      </c>
    </row>
    <row r="5109" spans="1:9" ht="15" customHeight="1" x14ac:dyDescent="0.25">
      <c r="A5109" s="155" t="s">
        <v>195</v>
      </c>
      <c r="B5109" s="155" t="s">
        <v>4226</v>
      </c>
      <c r="C5109" s="155" t="s">
        <v>7558</v>
      </c>
      <c r="D5109" s="155">
        <v>50</v>
      </c>
      <c r="E5109" s="155">
        <v>50</v>
      </c>
      <c r="F5109" s="166">
        <v>42097</v>
      </c>
      <c r="G5109" s="166">
        <v>42098</v>
      </c>
      <c r="H5109" s="157">
        <v>1</v>
      </c>
    </row>
    <row r="5110" spans="1:9" ht="15" customHeight="1" x14ac:dyDescent="0.25">
      <c r="A5110" s="155" t="s">
        <v>286</v>
      </c>
      <c r="B5110" s="155" t="s">
        <v>7559</v>
      </c>
      <c r="C5110" s="155" t="s">
        <v>7561</v>
      </c>
      <c r="D5110" s="155">
        <v>25</v>
      </c>
      <c r="E5110" s="155">
        <v>25</v>
      </c>
      <c r="F5110" s="166">
        <v>42100</v>
      </c>
      <c r="G5110" s="166">
        <v>42102</v>
      </c>
      <c r="H5110" s="157">
        <v>1</v>
      </c>
    </row>
    <row r="5111" spans="1:9" ht="15" customHeight="1" x14ac:dyDescent="0.25">
      <c r="A5111" s="155" t="s">
        <v>286</v>
      </c>
      <c r="B5111" s="155" t="s">
        <v>7560</v>
      </c>
      <c r="C5111" s="155" t="s">
        <v>364</v>
      </c>
      <c r="D5111" s="155">
        <v>25</v>
      </c>
      <c r="E5111" s="155">
        <v>25</v>
      </c>
      <c r="F5111" s="166">
        <v>42100</v>
      </c>
      <c r="G5111" s="166">
        <v>42102</v>
      </c>
      <c r="H5111" s="157">
        <v>1</v>
      </c>
    </row>
    <row r="5112" spans="1:9" ht="15" customHeight="1" x14ac:dyDescent="0.25">
      <c r="A5112" s="155" t="s">
        <v>39</v>
      </c>
      <c r="B5112" s="155" t="s">
        <v>1633</v>
      </c>
      <c r="C5112" s="155" t="s">
        <v>7562</v>
      </c>
      <c r="D5112" s="155">
        <v>50</v>
      </c>
      <c r="E5112" s="155">
        <v>50</v>
      </c>
      <c r="F5112" s="166">
        <v>42100</v>
      </c>
      <c r="G5112" s="166">
        <v>42107</v>
      </c>
      <c r="H5112" s="157">
        <v>1</v>
      </c>
    </row>
    <row r="5113" spans="1:9" ht="15" customHeight="1" x14ac:dyDescent="0.25">
      <c r="A5113" s="155" t="s">
        <v>820</v>
      </c>
      <c r="B5113" s="155" t="s">
        <v>89</v>
      </c>
      <c r="C5113" s="155" t="s">
        <v>7563</v>
      </c>
      <c r="D5113" s="155">
        <v>200</v>
      </c>
      <c r="E5113" s="155">
        <v>200</v>
      </c>
      <c r="F5113" s="166">
        <v>42100</v>
      </c>
      <c r="G5113" s="166">
        <v>42103</v>
      </c>
      <c r="H5113" s="157">
        <v>1</v>
      </c>
    </row>
    <row r="5114" spans="1:9" ht="15" customHeight="1" x14ac:dyDescent="0.25">
      <c r="A5114" s="155" t="s">
        <v>7047</v>
      </c>
      <c r="B5114" s="155" t="s">
        <v>7048</v>
      </c>
      <c r="C5114" s="155" t="s">
        <v>7564</v>
      </c>
      <c r="D5114" s="155">
        <v>100</v>
      </c>
      <c r="E5114" s="155">
        <v>100</v>
      </c>
      <c r="F5114" s="166">
        <v>42100</v>
      </c>
      <c r="G5114" s="166">
        <v>42014</v>
      </c>
      <c r="H5114" s="157">
        <v>1</v>
      </c>
    </row>
    <row r="5115" spans="1:9" ht="15" customHeight="1" x14ac:dyDescent="0.25">
      <c r="A5115" s="155" t="s">
        <v>1474</v>
      </c>
      <c r="B5115" s="155" t="s">
        <v>345</v>
      </c>
      <c r="C5115" s="155" t="s">
        <v>7565</v>
      </c>
      <c r="D5115" s="155">
        <v>50</v>
      </c>
      <c r="E5115" s="155">
        <v>50</v>
      </c>
      <c r="F5115" s="166">
        <v>42100</v>
      </c>
      <c r="G5115" s="166">
        <v>42103</v>
      </c>
      <c r="H5115" s="157">
        <v>1</v>
      </c>
    </row>
    <row r="5116" spans="1:9" ht="15" customHeight="1" x14ac:dyDescent="0.25">
      <c r="A5116" s="155" t="s">
        <v>7451</v>
      </c>
      <c r="B5116" s="155" t="s">
        <v>6483</v>
      </c>
      <c r="C5116" s="155" t="s">
        <v>7566</v>
      </c>
      <c r="D5116" s="155">
        <v>20</v>
      </c>
      <c r="E5116" s="155">
        <v>20</v>
      </c>
      <c r="F5116" s="166">
        <v>42100</v>
      </c>
      <c r="G5116" s="166">
        <v>42100</v>
      </c>
      <c r="H5116" s="157">
        <v>1</v>
      </c>
    </row>
    <row r="5117" spans="1:9" ht="15" customHeight="1" x14ac:dyDescent="0.25">
      <c r="A5117" s="155" t="s">
        <v>7567</v>
      </c>
      <c r="B5117" s="155" t="s">
        <v>7568</v>
      </c>
      <c r="C5117" s="155" t="s">
        <v>7569</v>
      </c>
      <c r="D5117" s="155">
        <v>6</v>
      </c>
      <c r="E5117" s="155">
        <v>6</v>
      </c>
      <c r="F5117" s="166">
        <v>42100</v>
      </c>
      <c r="G5117" s="166">
        <v>42104</v>
      </c>
      <c r="H5117" s="157">
        <v>1</v>
      </c>
    </row>
    <row r="5118" spans="1:9" ht="15" customHeight="1" x14ac:dyDescent="0.25">
      <c r="A5118" s="155" t="s">
        <v>261</v>
      </c>
      <c r="B5118" s="155" t="s">
        <v>2955</v>
      </c>
      <c r="C5118" s="155" t="s">
        <v>7571</v>
      </c>
      <c r="D5118" s="155">
        <v>5</v>
      </c>
      <c r="E5118" s="155">
        <v>5</v>
      </c>
      <c r="F5118" s="166">
        <v>42101</v>
      </c>
      <c r="G5118" s="166">
        <v>42109</v>
      </c>
      <c r="H5118" s="157">
        <v>1</v>
      </c>
    </row>
    <row r="5119" spans="1:9" ht="15" customHeight="1" x14ac:dyDescent="0.25">
      <c r="A5119" s="155" t="s">
        <v>4591</v>
      </c>
      <c r="B5119" s="155" t="s">
        <v>7572</v>
      </c>
      <c r="C5119" s="155" t="s">
        <v>7573</v>
      </c>
      <c r="D5119" s="155">
        <v>350</v>
      </c>
      <c r="E5119" s="155">
        <v>350</v>
      </c>
      <c r="F5119" s="166">
        <v>42101</v>
      </c>
      <c r="G5119" s="166">
        <v>42107</v>
      </c>
      <c r="H5119" s="157">
        <v>1</v>
      </c>
    </row>
    <row r="5120" spans="1:9" ht="15" customHeight="1" x14ac:dyDescent="0.25">
      <c r="A5120" s="155" t="s">
        <v>7574</v>
      </c>
      <c r="B5120" s="155" t="s">
        <v>2097</v>
      </c>
      <c r="C5120" s="155" t="s">
        <v>7575</v>
      </c>
      <c r="D5120" s="155">
        <v>300</v>
      </c>
      <c r="E5120" s="155">
        <v>300</v>
      </c>
      <c r="F5120" s="166">
        <v>42101</v>
      </c>
      <c r="G5120" s="166">
        <v>42107</v>
      </c>
      <c r="H5120" s="157">
        <v>1</v>
      </c>
    </row>
    <row r="5121" spans="1:9" ht="15" customHeight="1" x14ac:dyDescent="0.25">
      <c r="A5121" s="155" t="s">
        <v>2714</v>
      </c>
      <c r="B5121" s="155" t="s">
        <v>5304</v>
      </c>
      <c r="C5121" s="155" t="s">
        <v>7576</v>
      </c>
      <c r="D5121" s="155">
        <v>100</v>
      </c>
      <c r="E5121" s="155">
        <v>100</v>
      </c>
      <c r="F5121" s="166">
        <v>42101</v>
      </c>
      <c r="G5121" s="166">
        <v>42107</v>
      </c>
      <c r="H5121" s="157">
        <v>1</v>
      </c>
    </row>
    <row r="5122" spans="1:9" ht="15" customHeight="1" x14ac:dyDescent="0.25">
      <c r="A5122" s="155" t="s">
        <v>3430</v>
      </c>
      <c r="B5122" s="155" t="s">
        <v>681</v>
      </c>
      <c r="C5122" s="155" t="s">
        <v>7577</v>
      </c>
      <c r="D5122" s="155">
        <v>150</v>
      </c>
      <c r="E5122" s="155">
        <v>150</v>
      </c>
      <c r="F5122" s="166">
        <v>42101</v>
      </c>
      <c r="G5122" s="166">
        <v>42108</v>
      </c>
      <c r="H5122" s="157">
        <v>1</v>
      </c>
    </row>
    <row r="5123" spans="1:9" ht="15" customHeight="1" x14ac:dyDescent="0.25">
      <c r="A5123" s="155" t="s">
        <v>251</v>
      </c>
      <c r="B5123" s="155" t="s">
        <v>5785</v>
      </c>
      <c r="C5123" s="155" t="s">
        <v>7578</v>
      </c>
      <c r="D5123" s="155">
        <v>10</v>
      </c>
      <c r="E5123" s="155">
        <v>10</v>
      </c>
      <c r="F5123" s="166">
        <v>42101</v>
      </c>
      <c r="G5123" s="166">
        <v>42104</v>
      </c>
      <c r="H5123" s="157">
        <v>1</v>
      </c>
    </row>
    <row r="5124" spans="1:9" ht="15" customHeight="1" x14ac:dyDescent="0.25">
      <c r="A5124" s="155" t="s">
        <v>227</v>
      </c>
      <c r="B5124" s="155" t="s">
        <v>7579</v>
      </c>
      <c r="C5124" s="155" t="s">
        <v>7580</v>
      </c>
      <c r="D5124" s="155">
        <v>100</v>
      </c>
      <c r="E5124" s="155">
        <v>100</v>
      </c>
      <c r="F5124" s="166">
        <v>42101</v>
      </c>
      <c r="G5124" s="166">
        <v>42104</v>
      </c>
      <c r="H5124" s="157">
        <v>1</v>
      </c>
    </row>
    <row r="5125" spans="1:9" ht="15" customHeight="1" x14ac:dyDescent="0.25">
      <c r="A5125" s="155" t="s">
        <v>1983</v>
      </c>
      <c r="B5125" s="155" t="s">
        <v>7581</v>
      </c>
      <c r="C5125" s="155" t="s">
        <v>7582</v>
      </c>
      <c r="D5125" s="155">
        <v>8</v>
      </c>
      <c r="E5125" s="155">
        <v>8</v>
      </c>
      <c r="F5125" s="166">
        <v>42101</v>
      </c>
      <c r="G5125" s="166">
        <v>42104</v>
      </c>
      <c r="H5125" s="157">
        <v>1</v>
      </c>
    </row>
    <row r="5126" spans="1:9" ht="15" customHeight="1" x14ac:dyDescent="0.25">
      <c r="A5126" s="155" t="s">
        <v>6021</v>
      </c>
      <c r="B5126" s="155" t="s">
        <v>6022</v>
      </c>
      <c r="C5126" s="155" t="s">
        <v>7583</v>
      </c>
      <c r="D5126" s="155">
        <v>200</v>
      </c>
      <c r="E5126" s="155">
        <v>200</v>
      </c>
      <c r="F5126" s="166">
        <v>42102</v>
      </c>
      <c r="G5126" s="166">
        <v>42104</v>
      </c>
      <c r="H5126" s="157">
        <v>1</v>
      </c>
    </row>
    <row r="5127" spans="1:9" ht="15" customHeight="1" x14ac:dyDescent="0.25">
      <c r="A5127" s="155" t="s">
        <v>71</v>
      </c>
      <c r="B5127" s="155" t="s">
        <v>167</v>
      </c>
      <c r="C5127" s="155" t="s">
        <v>7584</v>
      </c>
      <c r="D5127" s="155">
        <v>5</v>
      </c>
      <c r="E5127" s="155">
        <v>5</v>
      </c>
      <c r="F5127" s="166">
        <v>42102</v>
      </c>
      <c r="G5127" s="166">
        <v>42108</v>
      </c>
      <c r="H5127" s="157">
        <v>1</v>
      </c>
    </row>
    <row r="5128" spans="1:9" ht="15" customHeight="1" x14ac:dyDescent="0.25">
      <c r="A5128" s="155" t="s">
        <v>1125</v>
      </c>
      <c r="B5128" s="155" t="s">
        <v>7585</v>
      </c>
      <c r="C5128" s="155" t="s">
        <v>7586</v>
      </c>
      <c r="D5128" s="155">
        <v>50</v>
      </c>
      <c r="E5128" s="155">
        <v>50</v>
      </c>
      <c r="F5128" s="166">
        <v>42102</v>
      </c>
      <c r="G5128" s="166">
        <v>42104</v>
      </c>
      <c r="H5128" s="157">
        <v>1</v>
      </c>
    </row>
    <row r="5129" spans="1:9" ht="15" customHeight="1" x14ac:dyDescent="0.25">
      <c r="A5129" s="155" t="s">
        <v>6837</v>
      </c>
      <c r="B5129" s="155" t="s">
        <v>1905</v>
      </c>
      <c r="C5129" s="155" t="s">
        <v>7587</v>
      </c>
      <c r="D5129" s="155">
        <v>150</v>
      </c>
      <c r="E5129" s="155">
        <v>150</v>
      </c>
      <c r="F5129" s="166">
        <v>42102</v>
      </c>
      <c r="G5129" s="166">
        <v>42109</v>
      </c>
      <c r="H5129" s="157">
        <v>1</v>
      </c>
    </row>
    <row r="5130" spans="1:9" ht="15" customHeight="1" x14ac:dyDescent="0.25">
      <c r="A5130" s="155" t="s">
        <v>798</v>
      </c>
      <c r="B5130" s="155" t="s">
        <v>7588</v>
      </c>
      <c r="C5130" s="155" t="s">
        <v>7589</v>
      </c>
      <c r="D5130" s="155">
        <v>1</v>
      </c>
      <c r="E5130" s="155">
        <v>1</v>
      </c>
      <c r="F5130" s="166">
        <v>42102</v>
      </c>
      <c r="G5130" s="166">
        <v>42102</v>
      </c>
      <c r="H5130" s="157">
        <v>1</v>
      </c>
      <c r="I5130" s="192" t="s">
        <v>1524</v>
      </c>
    </row>
    <row r="5131" spans="1:9" ht="15" customHeight="1" x14ac:dyDescent="0.25">
      <c r="A5131" s="155" t="s">
        <v>71</v>
      </c>
      <c r="B5131" s="155" t="s">
        <v>167</v>
      </c>
      <c r="C5131" s="155" t="s">
        <v>7590</v>
      </c>
      <c r="D5131" s="155">
        <v>8</v>
      </c>
      <c r="E5131" s="155">
        <v>8</v>
      </c>
      <c r="F5131" s="166">
        <v>42102</v>
      </c>
      <c r="G5131" s="166">
        <v>42121</v>
      </c>
      <c r="H5131" s="157">
        <v>1</v>
      </c>
    </row>
    <row r="5132" spans="1:9" ht="15" customHeight="1" x14ac:dyDescent="0.25">
      <c r="A5132" s="155" t="s">
        <v>1554</v>
      </c>
      <c r="B5132" s="155" t="s">
        <v>1204</v>
      </c>
      <c r="C5132" s="155" t="s">
        <v>7591</v>
      </c>
      <c r="D5132" s="155">
        <v>125</v>
      </c>
      <c r="E5132" s="155">
        <v>125</v>
      </c>
      <c r="F5132" s="166">
        <v>42102</v>
      </c>
      <c r="G5132" s="166">
        <v>42104</v>
      </c>
      <c r="H5132" s="157">
        <v>1</v>
      </c>
    </row>
    <row r="5133" spans="1:9" ht="15" customHeight="1" x14ac:dyDescent="0.25">
      <c r="A5133" s="155" t="s">
        <v>2714</v>
      </c>
      <c r="B5133" s="155" t="s">
        <v>272</v>
      </c>
      <c r="C5133" s="155" t="s">
        <v>7592</v>
      </c>
      <c r="D5133" s="155">
        <v>30</v>
      </c>
      <c r="E5133" s="155">
        <v>30</v>
      </c>
      <c r="F5133" s="166">
        <v>42102</v>
      </c>
      <c r="G5133" s="166">
        <v>42104</v>
      </c>
      <c r="H5133" s="157">
        <v>1</v>
      </c>
    </row>
    <row r="5134" spans="1:9" ht="15" customHeight="1" x14ac:dyDescent="0.25">
      <c r="A5134" s="155" t="s">
        <v>3430</v>
      </c>
      <c r="B5134" s="155" t="s">
        <v>681</v>
      </c>
      <c r="C5134" s="155" t="s">
        <v>7593</v>
      </c>
      <c r="D5134" s="155">
        <v>150</v>
      </c>
      <c r="E5134" s="155">
        <v>150</v>
      </c>
      <c r="F5134" s="166">
        <v>42103</v>
      </c>
      <c r="G5134" s="166">
        <v>42117</v>
      </c>
      <c r="H5134" s="157">
        <v>1</v>
      </c>
    </row>
    <row r="5135" spans="1:9" ht="15" customHeight="1" x14ac:dyDescent="0.25">
      <c r="A5135" s="155" t="s">
        <v>2714</v>
      </c>
      <c r="B5135" s="155" t="s">
        <v>248</v>
      </c>
      <c r="C5135" s="155" t="s">
        <v>7594</v>
      </c>
      <c r="D5135" s="155">
        <v>50</v>
      </c>
      <c r="E5135" s="155">
        <v>50</v>
      </c>
      <c r="F5135" s="166">
        <v>42103</v>
      </c>
      <c r="G5135" s="166">
        <v>42108</v>
      </c>
      <c r="H5135" s="157">
        <v>1</v>
      </c>
    </row>
    <row r="5136" spans="1:9" ht="15" customHeight="1" x14ac:dyDescent="0.25">
      <c r="A5136" s="155" t="s">
        <v>71</v>
      </c>
      <c r="B5136" s="155" t="s">
        <v>72</v>
      </c>
      <c r="C5136" s="155" t="s">
        <v>7595</v>
      </c>
      <c r="D5136" s="155">
        <v>100</v>
      </c>
      <c r="E5136" s="155">
        <v>100</v>
      </c>
      <c r="F5136" s="166">
        <v>42103</v>
      </c>
      <c r="G5136" s="166">
        <v>42107</v>
      </c>
      <c r="H5136" s="157">
        <v>1</v>
      </c>
    </row>
    <row r="5137" spans="1:9" ht="15" customHeight="1" x14ac:dyDescent="0.25">
      <c r="A5137" s="155" t="s">
        <v>71</v>
      </c>
      <c r="B5137" s="155" t="s">
        <v>186</v>
      </c>
      <c r="C5137" s="155" t="s">
        <v>364</v>
      </c>
      <c r="D5137" s="155">
        <v>20</v>
      </c>
      <c r="E5137" s="155">
        <v>20</v>
      </c>
      <c r="F5137" s="166">
        <v>42103</v>
      </c>
      <c r="G5137" s="166">
        <v>42107</v>
      </c>
      <c r="H5137" s="157">
        <v>1</v>
      </c>
    </row>
    <row r="5138" spans="1:9" ht="15" customHeight="1" x14ac:dyDescent="0.25">
      <c r="A5138" s="155" t="s">
        <v>563</v>
      </c>
      <c r="B5138" s="155" t="s">
        <v>2118</v>
      </c>
      <c r="C5138" s="155" t="s">
        <v>7596</v>
      </c>
      <c r="D5138" s="155">
        <v>25</v>
      </c>
      <c r="E5138" s="155">
        <v>25</v>
      </c>
      <c r="F5138" s="166">
        <v>42103</v>
      </c>
      <c r="G5138" s="166">
        <v>42111</v>
      </c>
      <c r="H5138" s="157">
        <v>1</v>
      </c>
    </row>
    <row r="5139" spans="1:9" ht="15" customHeight="1" x14ac:dyDescent="0.25">
      <c r="A5139" s="155" t="s">
        <v>195</v>
      </c>
      <c r="B5139" s="155" t="s">
        <v>7597</v>
      </c>
      <c r="C5139" s="155" t="s">
        <v>7598</v>
      </c>
      <c r="D5139" s="155">
        <v>5</v>
      </c>
      <c r="E5139" s="155">
        <v>5</v>
      </c>
      <c r="F5139" s="166">
        <v>42103</v>
      </c>
      <c r="G5139" s="166">
        <v>42104</v>
      </c>
      <c r="H5139" s="157">
        <v>1</v>
      </c>
    </row>
    <row r="5140" spans="1:9" ht="15" customHeight="1" x14ac:dyDescent="0.25">
      <c r="A5140" s="155" t="s">
        <v>6576</v>
      </c>
      <c r="B5140" s="155" t="s">
        <v>7368</v>
      </c>
      <c r="C5140" s="155" t="s">
        <v>7599</v>
      </c>
      <c r="D5140" s="155">
        <v>4</v>
      </c>
      <c r="E5140" s="155">
        <v>4</v>
      </c>
      <c r="F5140" s="166">
        <v>42103</v>
      </c>
      <c r="G5140" s="166">
        <v>42104</v>
      </c>
      <c r="H5140" s="157">
        <v>1</v>
      </c>
    </row>
    <row r="5141" spans="1:9" ht="15" customHeight="1" x14ac:dyDescent="0.25">
      <c r="A5141" s="155" t="s">
        <v>6576</v>
      </c>
      <c r="B5141" s="155" t="s">
        <v>7368</v>
      </c>
      <c r="C5141" s="155" t="s">
        <v>7600</v>
      </c>
      <c r="D5141" s="155">
        <v>3</v>
      </c>
      <c r="E5141" s="155">
        <v>3</v>
      </c>
      <c r="F5141" s="166">
        <v>42103</v>
      </c>
      <c r="G5141" s="166">
        <v>42103</v>
      </c>
      <c r="H5141" s="157">
        <v>1</v>
      </c>
      <c r="I5141" s="192" t="s">
        <v>214</v>
      </c>
    </row>
    <row r="5142" spans="1:9" ht="15" customHeight="1" x14ac:dyDescent="0.25">
      <c r="A5142" s="155" t="s">
        <v>6967</v>
      </c>
      <c r="B5142" s="155" t="s">
        <v>1696</v>
      </c>
      <c r="C5142" s="155" t="s">
        <v>7601</v>
      </c>
      <c r="D5142" s="155">
        <v>28</v>
      </c>
      <c r="E5142" s="155">
        <v>28</v>
      </c>
      <c r="F5142" s="166">
        <v>42103</v>
      </c>
      <c r="G5142" s="166">
        <v>42104</v>
      </c>
      <c r="H5142" s="157">
        <v>1</v>
      </c>
      <c r="I5142" s="192" t="s">
        <v>7602</v>
      </c>
    </row>
    <row r="5143" spans="1:9" ht="15" customHeight="1" x14ac:dyDescent="0.25">
      <c r="A5143" s="155" t="s">
        <v>7603</v>
      </c>
      <c r="B5143" s="155" t="s">
        <v>6290</v>
      </c>
      <c r="C5143" s="155" t="s">
        <v>7604</v>
      </c>
      <c r="D5143" s="155">
        <v>100</v>
      </c>
      <c r="E5143" s="155">
        <v>108</v>
      </c>
      <c r="F5143" s="166">
        <v>42104</v>
      </c>
      <c r="G5143" s="166">
        <v>42109</v>
      </c>
      <c r="H5143" s="157">
        <v>1</v>
      </c>
    </row>
    <row r="5144" spans="1:9" ht="15" customHeight="1" x14ac:dyDescent="0.25">
      <c r="A5144" s="155" t="s">
        <v>7603</v>
      </c>
      <c r="B5144" s="155" t="s">
        <v>6929</v>
      </c>
      <c r="C5144" s="155" t="s">
        <v>32</v>
      </c>
      <c r="D5144" s="155">
        <v>50</v>
      </c>
      <c r="E5144" s="155">
        <v>50</v>
      </c>
      <c r="F5144" s="166">
        <v>42104</v>
      </c>
      <c r="G5144" s="166">
        <v>42109</v>
      </c>
      <c r="H5144" s="157">
        <v>1</v>
      </c>
    </row>
    <row r="5145" spans="1:9" ht="15" customHeight="1" x14ac:dyDescent="0.25">
      <c r="A5145" s="155" t="s">
        <v>7603</v>
      </c>
      <c r="B5145" s="155" t="s">
        <v>6932</v>
      </c>
      <c r="C5145" s="155" t="s">
        <v>166</v>
      </c>
      <c r="D5145" s="155">
        <v>50</v>
      </c>
      <c r="E5145" s="155">
        <v>55</v>
      </c>
      <c r="F5145" s="166">
        <v>42104</v>
      </c>
      <c r="G5145" s="166">
        <v>42109</v>
      </c>
      <c r="H5145" s="157">
        <v>1</v>
      </c>
    </row>
    <row r="5146" spans="1:9" ht="15" customHeight="1" x14ac:dyDescent="0.25">
      <c r="A5146" s="155" t="s">
        <v>520</v>
      </c>
      <c r="B5146" s="155" t="s">
        <v>962</v>
      </c>
      <c r="C5146" s="155" t="s">
        <v>7605</v>
      </c>
      <c r="D5146" s="155">
        <v>550</v>
      </c>
      <c r="E5146" s="155">
        <v>550</v>
      </c>
      <c r="F5146" s="166">
        <v>42104</v>
      </c>
      <c r="G5146" s="166">
        <v>42111</v>
      </c>
      <c r="H5146" s="157">
        <v>1</v>
      </c>
    </row>
    <row r="5147" spans="1:9" ht="15" customHeight="1" x14ac:dyDescent="0.25">
      <c r="A5147" s="155" t="s">
        <v>520</v>
      </c>
      <c r="B5147" s="155" t="s">
        <v>4574</v>
      </c>
      <c r="C5147" s="155" t="s">
        <v>7606</v>
      </c>
      <c r="D5147" s="155">
        <v>110</v>
      </c>
      <c r="E5147" s="155">
        <v>110</v>
      </c>
      <c r="F5147" s="166">
        <v>42104</v>
      </c>
      <c r="G5147" s="166">
        <v>42111</v>
      </c>
      <c r="H5147" s="157">
        <v>1</v>
      </c>
    </row>
    <row r="5148" spans="1:9" ht="15" customHeight="1" x14ac:dyDescent="0.25">
      <c r="A5148" s="155" t="s">
        <v>820</v>
      </c>
      <c r="B5148" s="155" t="s">
        <v>99</v>
      </c>
      <c r="C5148" s="155" t="s">
        <v>7607</v>
      </c>
      <c r="D5148" s="155">
        <v>200</v>
      </c>
      <c r="E5148" s="155">
        <v>200</v>
      </c>
      <c r="F5148" s="166">
        <v>42104</v>
      </c>
      <c r="G5148" s="166">
        <v>42111</v>
      </c>
      <c r="H5148" s="157">
        <v>1</v>
      </c>
    </row>
    <row r="5149" spans="1:9" ht="15" customHeight="1" x14ac:dyDescent="0.25">
      <c r="A5149" s="155" t="s">
        <v>71</v>
      </c>
      <c r="B5149" s="155" t="s">
        <v>167</v>
      </c>
      <c r="C5149" s="155" t="s">
        <v>7608</v>
      </c>
      <c r="D5149" s="155">
        <v>5</v>
      </c>
      <c r="E5149" s="155">
        <v>5</v>
      </c>
      <c r="F5149" s="166">
        <v>42104</v>
      </c>
      <c r="G5149" s="166">
        <v>42111</v>
      </c>
      <c r="H5149" s="157">
        <v>1</v>
      </c>
    </row>
    <row r="5150" spans="1:9" ht="15" customHeight="1" x14ac:dyDescent="0.25">
      <c r="A5150" s="155" t="s">
        <v>327</v>
      </c>
      <c r="B5150" s="155" t="s">
        <v>3519</v>
      </c>
      <c r="C5150" s="155" t="s">
        <v>7609</v>
      </c>
      <c r="D5150" s="155">
        <v>250</v>
      </c>
      <c r="E5150" s="155">
        <v>250</v>
      </c>
      <c r="F5150" s="166">
        <v>42104</v>
      </c>
      <c r="G5150" s="166">
        <v>42107</v>
      </c>
      <c r="H5150" s="157">
        <v>1</v>
      </c>
    </row>
    <row r="5151" spans="1:9" ht="15" customHeight="1" x14ac:dyDescent="0.25">
      <c r="A5151" s="155" t="s">
        <v>173</v>
      </c>
      <c r="B5151" s="155" t="s">
        <v>445</v>
      </c>
      <c r="C5151" s="155" t="s">
        <v>7610</v>
      </c>
      <c r="D5151" s="155">
        <v>250</v>
      </c>
      <c r="E5151" s="155">
        <v>250</v>
      </c>
      <c r="F5151" s="166">
        <v>42104</v>
      </c>
      <c r="G5151" s="166">
        <v>42108</v>
      </c>
      <c r="H5151" s="157">
        <v>1</v>
      </c>
    </row>
    <row r="5152" spans="1:9" ht="15" customHeight="1" x14ac:dyDescent="0.25">
      <c r="A5152" s="155" t="s">
        <v>173</v>
      </c>
      <c r="B5152" s="155" t="s">
        <v>445</v>
      </c>
      <c r="C5152" s="155" t="s">
        <v>364</v>
      </c>
      <c r="D5152" s="155">
        <v>50</v>
      </c>
      <c r="E5152" s="155">
        <v>50</v>
      </c>
      <c r="F5152" s="166">
        <v>42104</v>
      </c>
      <c r="G5152" s="166">
        <v>42108</v>
      </c>
      <c r="H5152" s="157">
        <v>1</v>
      </c>
    </row>
    <row r="5153" spans="1:9" ht="15" customHeight="1" x14ac:dyDescent="0.25">
      <c r="A5153" s="155" t="s">
        <v>251</v>
      </c>
      <c r="B5153" s="155" t="s">
        <v>7611</v>
      </c>
      <c r="C5153" s="155" t="s">
        <v>7612</v>
      </c>
      <c r="D5153" s="155">
        <v>10</v>
      </c>
      <c r="E5153" s="155">
        <v>10</v>
      </c>
      <c r="F5153" s="166">
        <v>42104</v>
      </c>
      <c r="G5153" s="166">
        <v>42108</v>
      </c>
      <c r="H5153" s="157">
        <v>1</v>
      </c>
    </row>
    <row r="5154" spans="1:9" ht="15" customHeight="1" x14ac:dyDescent="0.25">
      <c r="A5154" s="155" t="s">
        <v>7613</v>
      </c>
      <c r="B5154" s="155" t="s">
        <v>7614</v>
      </c>
      <c r="C5154" s="155" t="s">
        <v>7615</v>
      </c>
      <c r="D5154" s="155">
        <v>2</v>
      </c>
      <c r="E5154" s="155">
        <v>2</v>
      </c>
      <c r="F5154" s="166">
        <v>42104</v>
      </c>
      <c r="G5154" s="166">
        <v>42108</v>
      </c>
      <c r="H5154" s="157">
        <v>1</v>
      </c>
    </row>
    <row r="5155" spans="1:9" ht="15" customHeight="1" x14ac:dyDescent="0.25">
      <c r="A5155" s="155" t="s">
        <v>71</v>
      </c>
      <c r="B5155" s="155" t="s">
        <v>167</v>
      </c>
      <c r="C5155" s="155" t="s">
        <v>7618</v>
      </c>
      <c r="D5155" s="155">
        <v>10</v>
      </c>
      <c r="E5155" s="155">
        <v>10</v>
      </c>
      <c r="F5155" s="166">
        <v>42107</v>
      </c>
      <c r="G5155" s="166">
        <v>42111</v>
      </c>
      <c r="H5155" s="157">
        <v>1</v>
      </c>
    </row>
    <row r="5156" spans="1:9" ht="15" customHeight="1" x14ac:dyDescent="0.25">
      <c r="A5156" s="155" t="s">
        <v>71</v>
      </c>
      <c r="B5156" s="155" t="s">
        <v>167</v>
      </c>
      <c r="C5156" s="155" t="s">
        <v>7619</v>
      </c>
      <c r="D5156" s="155">
        <v>5</v>
      </c>
      <c r="E5156" s="155">
        <v>5</v>
      </c>
      <c r="F5156" s="166">
        <v>42107</v>
      </c>
      <c r="G5156" s="166">
        <v>42132</v>
      </c>
      <c r="H5156" s="157">
        <v>1</v>
      </c>
    </row>
    <row r="5157" spans="1:9" ht="15" customHeight="1" x14ac:dyDescent="0.25">
      <c r="A5157" s="155" t="s">
        <v>2862</v>
      </c>
      <c r="B5157" s="155" t="s">
        <v>2863</v>
      </c>
      <c r="C5157" s="155" t="s">
        <v>7620</v>
      </c>
      <c r="D5157" s="155">
        <v>400</v>
      </c>
      <c r="E5157" s="155">
        <v>400</v>
      </c>
      <c r="F5157" s="166">
        <v>42107</v>
      </c>
      <c r="G5157" s="166">
        <v>42109</v>
      </c>
      <c r="H5157" s="157">
        <v>1</v>
      </c>
    </row>
    <row r="5158" spans="1:9" ht="15" customHeight="1" x14ac:dyDescent="0.25">
      <c r="A5158" s="155" t="s">
        <v>2714</v>
      </c>
      <c r="B5158" s="155" t="s">
        <v>7621</v>
      </c>
      <c r="C5158" s="155" t="s">
        <v>7622</v>
      </c>
      <c r="D5158" s="155">
        <v>50</v>
      </c>
      <c r="E5158" s="155">
        <v>50</v>
      </c>
      <c r="F5158" s="166">
        <v>42107</v>
      </c>
      <c r="G5158" s="166">
        <v>42114</v>
      </c>
      <c r="H5158" s="157">
        <v>1</v>
      </c>
    </row>
    <row r="5159" spans="1:9" ht="15" customHeight="1" x14ac:dyDescent="0.25">
      <c r="A5159" s="155" t="s">
        <v>46</v>
      </c>
      <c r="B5159" s="155" t="s">
        <v>949</v>
      </c>
      <c r="C5159" s="155" t="s">
        <v>7623</v>
      </c>
      <c r="D5159" s="155">
        <v>125</v>
      </c>
      <c r="E5159" s="155">
        <v>125</v>
      </c>
      <c r="F5159" s="166">
        <v>42107</v>
      </c>
      <c r="G5159" s="166">
        <v>42114</v>
      </c>
      <c r="H5159" s="157">
        <v>1</v>
      </c>
    </row>
    <row r="5160" spans="1:9" ht="15" customHeight="1" x14ac:dyDescent="0.25">
      <c r="A5160" s="155" t="s">
        <v>1438</v>
      </c>
      <c r="B5160" s="155" t="s">
        <v>7625</v>
      </c>
      <c r="C5160" s="155" t="s">
        <v>7624</v>
      </c>
      <c r="D5160" s="155">
        <v>250</v>
      </c>
      <c r="E5160" s="155">
        <v>250</v>
      </c>
      <c r="F5160" s="166">
        <v>42107</v>
      </c>
      <c r="G5160" s="166">
        <v>42096</v>
      </c>
      <c r="H5160" s="157">
        <v>0</v>
      </c>
      <c r="I5160" s="192" t="s">
        <v>1774</v>
      </c>
    </row>
    <row r="5161" spans="1:9" ht="15" customHeight="1" x14ac:dyDescent="0.25">
      <c r="A5161" s="155" t="s">
        <v>520</v>
      </c>
      <c r="B5161" s="155" t="s">
        <v>1267</v>
      </c>
      <c r="C5161" s="155" t="s">
        <v>7626</v>
      </c>
      <c r="D5161" s="155">
        <v>500</v>
      </c>
      <c r="E5161" s="155">
        <v>500</v>
      </c>
      <c r="F5161" s="166">
        <v>42107</v>
      </c>
      <c r="G5161" s="166" t="s">
        <v>829</v>
      </c>
      <c r="H5161" s="157">
        <v>1</v>
      </c>
    </row>
    <row r="5162" spans="1:9" ht="15" customHeight="1" x14ac:dyDescent="0.25">
      <c r="A5162" s="155" t="s">
        <v>1474</v>
      </c>
      <c r="B5162" s="155" t="s">
        <v>7627</v>
      </c>
      <c r="C5162" s="155" t="s">
        <v>7628</v>
      </c>
      <c r="D5162" s="155">
        <v>10</v>
      </c>
      <c r="E5162" s="155">
        <v>10</v>
      </c>
      <c r="F5162" s="166">
        <v>42108</v>
      </c>
      <c r="G5162" s="166">
        <v>42116</v>
      </c>
      <c r="H5162" s="157">
        <v>1</v>
      </c>
    </row>
    <row r="5163" spans="1:9" ht="15" customHeight="1" x14ac:dyDescent="0.25">
      <c r="A5163" s="155" t="s">
        <v>5652</v>
      </c>
      <c r="B5163" s="155" t="s">
        <v>7629</v>
      </c>
      <c r="C5163" s="155" t="s">
        <v>7630</v>
      </c>
      <c r="D5163" s="155">
        <v>25</v>
      </c>
      <c r="E5163" s="155">
        <v>25</v>
      </c>
      <c r="F5163" s="166">
        <v>42108</v>
      </c>
      <c r="G5163" s="166">
        <v>42116</v>
      </c>
      <c r="H5163" s="157">
        <v>1</v>
      </c>
    </row>
    <row r="5164" spans="1:9" ht="15" customHeight="1" x14ac:dyDescent="0.25">
      <c r="A5164" s="155" t="s">
        <v>5652</v>
      </c>
      <c r="B5164" s="155" t="s">
        <v>6334</v>
      </c>
      <c r="C5164" s="155" t="s">
        <v>7631</v>
      </c>
      <c r="D5164" s="155">
        <v>25</v>
      </c>
      <c r="E5164" s="155">
        <v>25</v>
      </c>
      <c r="F5164" s="166">
        <v>42108</v>
      </c>
      <c r="G5164" s="166">
        <v>42116</v>
      </c>
      <c r="H5164" s="157">
        <v>1</v>
      </c>
    </row>
    <row r="5165" spans="1:9" ht="15" customHeight="1" x14ac:dyDescent="0.25">
      <c r="A5165" s="155" t="s">
        <v>509</v>
      </c>
      <c r="B5165" s="155" t="s">
        <v>6024</v>
      </c>
      <c r="C5165" s="155" t="s">
        <v>7632</v>
      </c>
      <c r="D5165" s="155">
        <v>100</v>
      </c>
      <c r="E5165" s="155">
        <v>100</v>
      </c>
      <c r="F5165" s="166">
        <v>42108</v>
      </c>
      <c r="G5165" s="166">
        <v>42115</v>
      </c>
      <c r="H5165" s="157">
        <v>1</v>
      </c>
    </row>
    <row r="5166" spans="1:9" ht="15" customHeight="1" x14ac:dyDescent="0.25">
      <c r="A5166" s="155" t="s">
        <v>509</v>
      </c>
      <c r="B5166" s="155" t="s">
        <v>4234</v>
      </c>
      <c r="C5166" s="155" t="s">
        <v>7633</v>
      </c>
      <c r="D5166" s="155">
        <v>25</v>
      </c>
      <c r="E5166" s="155">
        <v>25</v>
      </c>
      <c r="F5166" s="166">
        <v>42108</v>
      </c>
      <c r="G5166" s="166">
        <v>42111</v>
      </c>
      <c r="H5166" s="157">
        <v>1</v>
      </c>
    </row>
    <row r="5167" spans="1:9" ht="15" customHeight="1" x14ac:dyDescent="0.25">
      <c r="A5167" s="155" t="s">
        <v>509</v>
      </c>
      <c r="B5167" s="155" t="s">
        <v>7634</v>
      </c>
      <c r="C5167" s="155" t="s">
        <v>7635</v>
      </c>
      <c r="D5167" s="155">
        <v>100</v>
      </c>
      <c r="E5167" s="155">
        <v>100</v>
      </c>
      <c r="F5167" s="166">
        <v>42108</v>
      </c>
      <c r="G5167" s="166">
        <v>42111</v>
      </c>
      <c r="H5167" s="157">
        <v>1</v>
      </c>
    </row>
    <row r="5168" spans="1:9" ht="15" customHeight="1" x14ac:dyDescent="0.25">
      <c r="A5168" s="155" t="s">
        <v>3430</v>
      </c>
      <c r="B5168" s="155" t="s">
        <v>697</v>
      </c>
      <c r="C5168" s="155" t="s">
        <v>7364</v>
      </c>
      <c r="D5168" s="155">
        <v>75</v>
      </c>
      <c r="E5168" s="155">
        <v>20</v>
      </c>
      <c r="F5168" s="166">
        <v>42108</v>
      </c>
      <c r="G5168" s="166">
        <v>42111</v>
      </c>
      <c r="H5168" s="157">
        <v>1</v>
      </c>
      <c r="I5168" s="192" t="s">
        <v>7636</v>
      </c>
    </row>
    <row r="5169" spans="1:9" ht="15" customHeight="1" x14ac:dyDescent="0.25">
      <c r="A5169" s="155" t="s">
        <v>509</v>
      </c>
      <c r="B5169" s="155" t="s">
        <v>5119</v>
      </c>
      <c r="C5169" s="155" t="s">
        <v>7637</v>
      </c>
      <c r="D5169" s="155">
        <v>170</v>
      </c>
      <c r="E5169" s="155">
        <v>170</v>
      </c>
      <c r="F5169" s="166">
        <v>42109</v>
      </c>
      <c r="G5169" s="166">
        <v>42115</v>
      </c>
      <c r="H5169" s="157">
        <v>1</v>
      </c>
    </row>
    <row r="5170" spans="1:9" ht="15" customHeight="1" x14ac:dyDescent="0.25">
      <c r="A5170" s="155" t="s">
        <v>509</v>
      </c>
      <c r="B5170" s="155" t="s">
        <v>7638</v>
      </c>
      <c r="C5170" s="155" t="s">
        <v>7639</v>
      </c>
      <c r="D5170" s="155">
        <v>100</v>
      </c>
      <c r="E5170" s="155">
        <v>100</v>
      </c>
      <c r="F5170" s="166">
        <v>42109</v>
      </c>
      <c r="G5170" s="166">
        <v>42115</v>
      </c>
      <c r="H5170" s="157">
        <v>1</v>
      </c>
    </row>
    <row r="5171" spans="1:9" ht="15" customHeight="1" x14ac:dyDescent="0.25">
      <c r="A5171" s="155" t="s">
        <v>748</v>
      </c>
      <c r="B5171" s="155" t="s">
        <v>2542</v>
      </c>
      <c r="C5171" s="155" t="s">
        <v>7640</v>
      </c>
      <c r="D5171" s="155">
        <v>90</v>
      </c>
      <c r="E5171" s="155">
        <v>90</v>
      </c>
      <c r="F5171" s="166">
        <v>42109</v>
      </c>
      <c r="G5171" s="166">
        <v>42111</v>
      </c>
      <c r="H5171" s="157">
        <v>1</v>
      </c>
    </row>
    <row r="5172" spans="1:9" ht="15" customHeight="1" x14ac:dyDescent="0.25">
      <c r="A5172" s="155" t="s">
        <v>1107</v>
      </c>
      <c r="B5172" s="155" t="s">
        <v>1108</v>
      </c>
      <c r="C5172" s="155" t="s">
        <v>7641</v>
      </c>
      <c r="D5172" s="155">
        <v>100</v>
      </c>
      <c r="E5172" s="155">
        <v>100</v>
      </c>
      <c r="F5172" s="166">
        <v>42109</v>
      </c>
      <c r="G5172" s="166">
        <v>42110</v>
      </c>
      <c r="H5172" s="157">
        <v>1</v>
      </c>
    </row>
    <row r="5173" spans="1:9" ht="15" customHeight="1" x14ac:dyDescent="0.25">
      <c r="A5173" s="155" t="s">
        <v>71</v>
      </c>
      <c r="B5173" s="155" t="s">
        <v>583</v>
      </c>
      <c r="C5173" s="155" t="s">
        <v>7645</v>
      </c>
      <c r="D5173" s="155">
        <v>5</v>
      </c>
      <c r="E5173" s="155">
        <v>5</v>
      </c>
      <c r="F5173" s="166">
        <v>42110</v>
      </c>
      <c r="G5173" s="166">
        <v>42118</v>
      </c>
      <c r="H5173" s="157">
        <v>1</v>
      </c>
    </row>
    <row r="5174" spans="1:9" ht="15" customHeight="1" x14ac:dyDescent="0.25">
      <c r="A5174" s="155" t="s">
        <v>1125</v>
      </c>
      <c r="B5174" s="155" t="s">
        <v>7646</v>
      </c>
      <c r="C5174" s="155" t="s">
        <v>7647</v>
      </c>
      <c r="D5174" s="155">
        <v>50</v>
      </c>
      <c r="E5174" s="155">
        <v>50</v>
      </c>
      <c r="F5174" s="166">
        <v>42109</v>
      </c>
      <c r="G5174" s="166">
        <v>42111</v>
      </c>
      <c r="H5174" s="157">
        <v>1</v>
      </c>
    </row>
    <row r="5175" spans="1:9" ht="15" customHeight="1" x14ac:dyDescent="0.25">
      <c r="A5175" s="155" t="s">
        <v>286</v>
      </c>
      <c r="B5175" s="155" t="s">
        <v>4206</v>
      </c>
      <c r="C5175" s="155" t="s">
        <v>7648</v>
      </c>
      <c r="D5175" s="155">
        <v>50</v>
      </c>
      <c r="E5175" s="155">
        <v>50</v>
      </c>
      <c r="F5175" s="166">
        <v>42110</v>
      </c>
      <c r="G5175" s="166" t="s">
        <v>829</v>
      </c>
      <c r="H5175" s="157">
        <v>1</v>
      </c>
    </row>
    <row r="5176" spans="1:9" ht="15" customHeight="1" x14ac:dyDescent="0.25">
      <c r="A5176" s="155" t="s">
        <v>6965</v>
      </c>
      <c r="B5176" s="155" t="s">
        <v>7649</v>
      </c>
      <c r="C5176" s="155" t="s">
        <v>7650</v>
      </c>
      <c r="D5176" s="155">
        <v>25</v>
      </c>
      <c r="E5176" s="155">
        <v>25</v>
      </c>
      <c r="F5176" s="166">
        <v>42110</v>
      </c>
      <c r="G5176" s="166">
        <v>42118</v>
      </c>
      <c r="H5176" s="157">
        <v>1</v>
      </c>
    </row>
    <row r="5177" spans="1:9" ht="15" customHeight="1" x14ac:dyDescent="0.25">
      <c r="A5177" s="155" t="s">
        <v>3430</v>
      </c>
      <c r="B5177" s="155" t="s">
        <v>1501</v>
      </c>
      <c r="C5177" s="155" t="s">
        <v>7651</v>
      </c>
      <c r="D5177" s="155">
        <v>100</v>
      </c>
      <c r="E5177" s="155">
        <v>100</v>
      </c>
      <c r="F5177" s="166">
        <v>42110</v>
      </c>
      <c r="G5177" s="166">
        <v>42108</v>
      </c>
      <c r="H5177" s="157">
        <v>0</v>
      </c>
      <c r="I5177" s="192" t="s">
        <v>7652</v>
      </c>
    </row>
    <row r="5178" spans="1:9" ht="15" customHeight="1" x14ac:dyDescent="0.25">
      <c r="A5178" s="155" t="s">
        <v>6967</v>
      </c>
      <c r="B5178" s="155" t="s">
        <v>1696</v>
      </c>
      <c r="C5178" s="155" t="s">
        <v>7653</v>
      </c>
      <c r="D5178" s="155">
        <v>112</v>
      </c>
      <c r="E5178" s="155">
        <v>112</v>
      </c>
      <c r="F5178" s="166">
        <v>42110</v>
      </c>
      <c r="G5178" s="166">
        <v>42113</v>
      </c>
      <c r="H5178" s="157">
        <v>1</v>
      </c>
    </row>
    <row r="5179" spans="1:9" ht="15" customHeight="1" x14ac:dyDescent="0.25">
      <c r="A5179" s="155" t="s">
        <v>4562</v>
      </c>
      <c r="B5179" s="155" t="s">
        <v>1696</v>
      </c>
      <c r="C5179" s="155" t="s">
        <v>7654</v>
      </c>
      <c r="D5179" s="155">
        <v>1</v>
      </c>
      <c r="E5179" s="155">
        <v>1</v>
      </c>
      <c r="F5179" s="166">
        <v>42111</v>
      </c>
      <c r="G5179" s="166">
        <v>42118</v>
      </c>
      <c r="H5179" s="157">
        <v>1</v>
      </c>
    </row>
    <row r="5180" spans="1:9" ht="15" customHeight="1" x14ac:dyDescent="0.25">
      <c r="A5180" s="155" t="s">
        <v>36</v>
      </c>
      <c r="B5180" s="155" t="s">
        <v>7655</v>
      </c>
      <c r="C5180" s="155" t="s">
        <v>7656</v>
      </c>
      <c r="D5180" s="155">
        <v>20</v>
      </c>
      <c r="E5180" s="155">
        <v>20</v>
      </c>
      <c r="F5180" s="166">
        <v>42111</v>
      </c>
      <c r="G5180" s="166">
        <v>42114</v>
      </c>
      <c r="H5180" s="157">
        <v>1</v>
      </c>
    </row>
    <row r="5181" spans="1:9" ht="15" customHeight="1" x14ac:dyDescent="0.25">
      <c r="A5181" s="155" t="s">
        <v>29</v>
      </c>
      <c r="B5181" s="155" t="s">
        <v>7657</v>
      </c>
      <c r="C5181" s="155" t="s">
        <v>7658</v>
      </c>
      <c r="D5181" s="155">
        <v>10</v>
      </c>
      <c r="E5181" s="155">
        <v>10</v>
      </c>
      <c r="F5181" s="166">
        <v>42111</v>
      </c>
      <c r="G5181" s="166">
        <v>42117</v>
      </c>
      <c r="H5181" s="157">
        <v>1</v>
      </c>
    </row>
    <row r="5182" spans="1:9" ht="15" customHeight="1" x14ac:dyDescent="0.25">
      <c r="A5182" s="155" t="s">
        <v>1474</v>
      </c>
      <c r="B5182" s="155" t="s">
        <v>6175</v>
      </c>
      <c r="C5182" s="155" t="s">
        <v>7659</v>
      </c>
      <c r="D5182" s="155">
        <v>150</v>
      </c>
      <c r="E5182" s="155">
        <v>150</v>
      </c>
      <c r="F5182" s="166">
        <v>42111</v>
      </c>
      <c r="G5182" s="166">
        <v>42118</v>
      </c>
      <c r="H5182" s="157">
        <v>1</v>
      </c>
    </row>
    <row r="5183" spans="1:9" ht="15" customHeight="1" x14ac:dyDescent="0.25">
      <c r="A5183" s="155" t="s">
        <v>65</v>
      </c>
      <c r="B5183" s="155" t="s">
        <v>2994</v>
      </c>
      <c r="C5183" s="155" t="s">
        <v>7660</v>
      </c>
      <c r="D5183" s="155">
        <v>50</v>
      </c>
      <c r="E5183" s="155">
        <v>50</v>
      </c>
      <c r="F5183" s="166">
        <v>42111</v>
      </c>
      <c r="G5183" s="166">
        <v>42121</v>
      </c>
      <c r="H5183" s="157">
        <v>1</v>
      </c>
    </row>
    <row r="5184" spans="1:9" ht="15" customHeight="1" x14ac:dyDescent="0.25">
      <c r="A5184" s="155" t="s">
        <v>509</v>
      </c>
      <c r="B5184" s="155" t="s">
        <v>7661</v>
      </c>
      <c r="C5184" s="155" t="s">
        <v>7662</v>
      </c>
      <c r="D5184" s="155">
        <v>100</v>
      </c>
      <c r="E5184" s="155">
        <v>100</v>
      </c>
      <c r="F5184" s="166">
        <v>42111</v>
      </c>
      <c r="G5184" s="166">
        <v>42115</v>
      </c>
      <c r="H5184" s="157">
        <v>1</v>
      </c>
    </row>
    <row r="5185" spans="1:8" ht="15" customHeight="1" x14ac:dyDescent="0.25">
      <c r="A5185" s="155" t="s">
        <v>509</v>
      </c>
      <c r="B5185" s="155" t="s">
        <v>5118</v>
      </c>
      <c r="C5185" s="155" t="s">
        <v>7663</v>
      </c>
      <c r="D5185" s="155">
        <v>170</v>
      </c>
      <c r="E5185" s="155">
        <v>170</v>
      </c>
      <c r="F5185" s="166">
        <v>42111</v>
      </c>
      <c r="G5185" s="166">
        <v>42115</v>
      </c>
      <c r="H5185" s="157">
        <v>1</v>
      </c>
    </row>
    <row r="5186" spans="1:8" ht="15" customHeight="1" x14ac:dyDescent="0.25">
      <c r="A5186" s="155" t="s">
        <v>71</v>
      </c>
      <c r="B5186" s="155" t="s">
        <v>167</v>
      </c>
      <c r="C5186" s="155" t="s">
        <v>7664</v>
      </c>
      <c r="D5186" s="155">
        <v>13</v>
      </c>
      <c r="E5186" s="155">
        <v>13</v>
      </c>
      <c r="F5186" s="166">
        <v>42111</v>
      </c>
      <c r="G5186" s="166">
        <v>42113</v>
      </c>
      <c r="H5186" s="157">
        <v>1</v>
      </c>
    </row>
    <row r="5187" spans="1:8" ht="15" customHeight="1" x14ac:dyDescent="0.25">
      <c r="A5187" s="155" t="s">
        <v>2714</v>
      </c>
      <c r="B5187" s="155" t="s">
        <v>7482</v>
      </c>
      <c r="C5187" s="155" t="s">
        <v>7665</v>
      </c>
      <c r="D5187" s="155">
        <v>60</v>
      </c>
      <c r="E5187" s="155">
        <v>30</v>
      </c>
      <c r="F5187" s="166">
        <v>42111</v>
      </c>
      <c r="G5187" s="166">
        <v>42132</v>
      </c>
      <c r="H5187" s="157">
        <v>1</v>
      </c>
    </row>
    <row r="5188" spans="1:8" ht="15" customHeight="1" x14ac:dyDescent="0.25">
      <c r="A5188" s="155" t="s">
        <v>3303</v>
      </c>
      <c r="B5188" s="155" t="s">
        <v>4971</v>
      </c>
      <c r="C5188" s="155" t="s">
        <v>7667</v>
      </c>
      <c r="D5188" s="155">
        <v>1</v>
      </c>
      <c r="E5188" s="155">
        <v>1</v>
      </c>
      <c r="F5188" s="166">
        <v>42111</v>
      </c>
      <c r="G5188" s="166">
        <v>42115</v>
      </c>
      <c r="H5188" s="157">
        <v>1</v>
      </c>
    </row>
    <row r="5189" spans="1:8" ht="15" customHeight="1" x14ac:dyDescent="0.25">
      <c r="A5189" s="155" t="s">
        <v>3303</v>
      </c>
      <c r="B5189" s="155" t="s">
        <v>3973</v>
      </c>
      <c r="C5189" s="155" t="s">
        <v>7668</v>
      </c>
      <c r="D5189" s="155">
        <v>2</v>
      </c>
      <c r="E5189" s="155">
        <v>2</v>
      </c>
      <c r="F5189" s="166">
        <v>42111</v>
      </c>
      <c r="G5189" s="166">
        <v>42115</v>
      </c>
      <c r="H5189" s="157">
        <v>1</v>
      </c>
    </row>
    <row r="5190" spans="1:8" ht="15" customHeight="1" x14ac:dyDescent="0.25">
      <c r="A5190" s="155" t="s">
        <v>7669</v>
      </c>
      <c r="B5190" s="155" t="s">
        <v>7670</v>
      </c>
      <c r="C5190" s="155" t="s">
        <v>7671</v>
      </c>
      <c r="D5190" s="155">
        <v>2</v>
      </c>
      <c r="E5190" s="155">
        <v>2</v>
      </c>
      <c r="F5190" s="166">
        <v>42111</v>
      </c>
      <c r="G5190" s="166">
        <v>42111</v>
      </c>
      <c r="H5190" s="157">
        <v>1</v>
      </c>
    </row>
    <row r="5191" spans="1:8" ht="15" customHeight="1" x14ac:dyDescent="0.25">
      <c r="A5191" s="155" t="s">
        <v>7669</v>
      </c>
      <c r="B5191" s="155" t="s">
        <v>364</v>
      </c>
      <c r="C5191" s="155" t="s">
        <v>161</v>
      </c>
      <c r="D5191" s="155">
        <v>2</v>
      </c>
      <c r="E5191" s="155">
        <v>2</v>
      </c>
      <c r="F5191" s="166">
        <v>42111</v>
      </c>
      <c r="G5191" s="166">
        <v>42111</v>
      </c>
      <c r="H5191" s="157">
        <v>1</v>
      </c>
    </row>
    <row r="5192" spans="1:8" ht="15" customHeight="1" x14ac:dyDescent="0.25">
      <c r="A5192" s="155" t="s">
        <v>7669</v>
      </c>
      <c r="B5192" s="155" t="s">
        <v>161</v>
      </c>
      <c r="C5192" s="155" t="s">
        <v>316</v>
      </c>
      <c r="D5192" s="155">
        <v>2</v>
      </c>
      <c r="E5192" s="155">
        <v>2</v>
      </c>
      <c r="F5192" s="166">
        <v>42111</v>
      </c>
      <c r="G5192" s="166">
        <v>42111</v>
      </c>
      <c r="H5192" s="157">
        <v>1</v>
      </c>
    </row>
    <row r="5193" spans="1:8" ht="15" customHeight="1" x14ac:dyDescent="0.25">
      <c r="A5193" s="155" t="s">
        <v>7669</v>
      </c>
      <c r="B5193" s="155" t="s">
        <v>316</v>
      </c>
      <c r="C5193" s="155" t="s">
        <v>32</v>
      </c>
      <c r="D5193" s="155">
        <v>2</v>
      </c>
      <c r="E5193" s="155">
        <v>2</v>
      </c>
      <c r="F5193" s="166">
        <v>42111</v>
      </c>
      <c r="G5193" s="166">
        <v>42111</v>
      </c>
      <c r="H5193" s="157">
        <v>1</v>
      </c>
    </row>
    <row r="5194" spans="1:8" ht="15" customHeight="1" x14ac:dyDescent="0.25">
      <c r="A5194" s="155" t="s">
        <v>6576</v>
      </c>
      <c r="B5194" s="155" t="s">
        <v>7368</v>
      </c>
      <c r="C5194" s="155" t="s">
        <v>7672</v>
      </c>
      <c r="D5194" s="155">
        <v>1</v>
      </c>
      <c r="E5194" s="155">
        <v>1</v>
      </c>
      <c r="F5194" s="166">
        <v>42114</v>
      </c>
      <c r="G5194" s="166">
        <v>42114</v>
      </c>
      <c r="H5194" s="157">
        <v>1</v>
      </c>
    </row>
    <row r="5195" spans="1:8" ht="15" customHeight="1" x14ac:dyDescent="0.25">
      <c r="A5195" s="155" t="s">
        <v>29</v>
      </c>
      <c r="B5195" s="155" t="s">
        <v>3725</v>
      </c>
      <c r="C5195" s="155" t="s">
        <v>7673</v>
      </c>
      <c r="D5195" s="155">
        <v>100</v>
      </c>
      <c r="E5195" s="155">
        <v>110</v>
      </c>
      <c r="F5195" s="166">
        <v>42114</v>
      </c>
      <c r="G5195" s="166">
        <v>42118</v>
      </c>
      <c r="H5195" s="157">
        <v>1</v>
      </c>
    </row>
    <row r="5196" spans="1:8" ht="15" customHeight="1" x14ac:dyDescent="0.25">
      <c r="A5196" s="155" t="s">
        <v>5187</v>
      </c>
      <c r="B5196" s="155" t="s">
        <v>2535</v>
      </c>
      <c r="C5196" s="155" t="s">
        <v>7674</v>
      </c>
      <c r="D5196" s="155">
        <v>10</v>
      </c>
      <c r="E5196" s="155">
        <v>10</v>
      </c>
      <c r="F5196" s="166">
        <v>42114</v>
      </c>
      <c r="G5196" s="166">
        <v>42117</v>
      </c>
      <c r="H5196" s="157">
        <v>1</v>
      </c>
    </row>
    <row r="5197" spans="1:8" ht="15" customHeight="1" x14ac:dyDescent="0.25">
      <c r="A5197" s="155" t="s">
        <v>71</v>
      </c>
      <c r="B5197" s="155" t="s">
        <v>1550</v>
      </c>
      <c r="C5197" s="155" t="s">
        <v>7675</v>
      </c>
      <c r="D5197" s="155">
        <v>6</v>
      </c>
      <c r="E5197" s="155">
        <v>6</v>
      </c>
      <c r="F5197" s="166">
        <v>42114</v>
      </c>
      <c r="G5197" s="166">
        <v>42123</v>
      </c>
      <c r="H5197" s="157">
        <v>1</v>
      </c>
    </row>
    <row r="5198" spans="1:8" ht="15" customHeight="1" x14ac:dyDescent="0.25">
      <c r="A5198" s="155" t="s">
        <v>71</v>
      </c>
      <c r="B5198" s="155" t="s">
        <v>154</v>
      </c>
      <c r="C5198" s="155" t="s">
        <v>7676</v>
      </c>
      <c r="D5198" s="155">
        <v>5</v>
      </c>
      <c r="E5198" s="155">
        <v>5</v>
      </c>
      <c r="F5198" s="166">
        <v>42114</v>
      </c>
      <c r="G5198" s="166">
        <v>42121</v>
      </c>
      <c r="H5198" s="157">
        <v>1</v>
      </c>
    </row>
    <row r="5199" spans="1:8" ht="15" customHeight="1" x14ac:dyDescent="0.25">
      <c r="A5199" s="155" t="s">
        <v>317</v>
      </c>
      <c r="B5199" s="155" t="s">
        <v>4147</v>
      </c>
      <c r="C5199" s="155" t="s">
        <v>7677</v>
      </c>
      <c r="D5199" s="155">
        <v>20</v>
      </c>
      <c r="E5199" s="155">
        <v>20</v>
      </c>
      <c r="F5199" s="166">
        <v>42114</v>
      </c>
      <c r="G5199" s="166">
        <v>42114</v>
      </c>
      <c r="H5199" s="157">
        <v>1</v>
      </c>
    </row>
    <row r="5200" spans="1:8" ht="15" customHeight="1" x14ac:dyDescent="0.25">
      <c r="A5200" s="155" t="s">
        <v>230</v>
      </c>
      <c r="B5200" s="155" t="s">
        <v>1101</v>
      </c>
      <c r="C5200" s="155" t="s">
        <v>7678</v>
      </c>
      <c r="D5200" s="155">
        <v>100</v>
      </c>
      <c r="E5200" s="155">
        <v>100</v>
      </c>
      <c r="F5200" s="166">
        <v>42114</v>
      </c>
      <c r="G5200" s="166">
        <v>42124</v>
      </c>
      <c r="H5200" s="157">
        <v>1</v>
      </c>
    </row>
    <row r="5201" spans="1:8" ht="15" customHeight="1" x14ac:dyDescent="0.25">
      <c r="A5201" s="155" t="s">
        <v>230</v>
      </c>
      <c r="B5201" s="155" t="s">
        <v>1103</v>
      </c>
      <c r="C5201" s="155" t="s">
        <v>316</v>
      </c>
      <c r="D5201" s="155">
        <v>100</v>
      </c>
      <c r="E5201" s="155">
        <v>100</v>
      </c>
      <c r="F5201" s="166">
        <v>42114</v>
      </c>
      <c r="G5201" s="166">
        <v>42124</v>
      </c>
      <c r="H5201" s="157">
        <v>1</v>
      </c>
    </row>
    <row r="5202" spans="1:8" ht="15" customHeight="1" x14ac:dyDescent="0.25">
      <c r="A5202" s="155" t="s">
        <v>29</v>
      </c>
      <c r="B5202" s="155" t="s">
        <v>4118</v>
      </c>
      <c r="C5202" s="155" t="s">
        <v>7679</v>
      </c>
      <c r="D5202" s="155">
        <v>25</v>
      </c>
      <c r="E5202" s="155">
        <v>25</v>
      </c>
      <c r="F5202" s="166">
        <v>42114</v>
      </c>
      <c r="G5202" s="166">
        <v>42116</v>
      </c>
      <c r="H5202" s="157">
        <v>1</v>
      </c>
    </row>
    <row r="5203" spans="1:8" ht="15" customHeight="1" x14ac:dyDescent="0.25">
      <c r="A5203" s="155" t="s">
        <v>286</v>
      </c>
      <c r="B5203" s="155" t="s">
        <v>7680</v>
      </c>
      <c r="C5203" s="155" t="s">
        <v>7681</v>
      </c>
      <c r="D5203" s="155">
        <v>25</v>
      </c>
      <c r="E5203" s="155">
        <v>25</v>
      </c>
      <c r="F5203" s="166">
        <v>42114</v>
      </c>
      <c r="G5203" s="166">
        <v>42115</v>
      </c>
      <c r="H5203" s="157">
        <v>1</v>
      </c>
    </row>
    <row r="5204" spans="1:8" ht="15" customHeight="1" x14ac:dyDescent="0.25">
      <c r="A5204" s="155" t="s">
        <v>3430</v>
      </c>
      <c r="B5204" s="155" t="s">
        <v>1004</v>
      </c>
      <c r="C5204" s="155" t="s">
        <v>7682</v>
      </c>
      <c r="D5204" s="155">
        <v>60</v>
      </c>
      <c r="E5204" s="155">
        <v>60</v>
      </c>
      <c r="F5204" s="166">
        <v>42096</v>
      </c>
      <c r="G5204" s="166">
        <v>42122</v>
      </c>
      <c r="H5204" s="157">
        <v>1</v>
      </c>
    </row>
    <row r="5205" spans="1:8" ht="15" customHeight="1" x14ac:dyDescent="0.25">
      <c r="A5205" s="155" t="s">
        <v>7058</v>
      </c>
      <c r="B5205" s="155" t="s">
        <v>7683</v>
      </c>
      <c r="C5205" s="155" t="s">
        <v>7684</v>
      </c>
      <c r="D5205" s="155">
        <v>1</v>
      </c>
      <c r="E5205" s="155">
        <v>1</v>
      </c>
      <c r="F5205" s="166">
        <v>42114</v>
      </c>
      <c r="G5205" s="166">
        <v>42121</v>
      </c>
      <c r="H5205" s="157">
        <v>1</v>
      </c>
    </row>
    <row r="5206" spans="1:8" ht="15" customHeight="1" x14ac:dyDescent="0.25">
      <c r="A5206" s="155" t="s">
        <v>2714</v>
      </c>
      <c r="B5206" s="155" t="s">
        <v>7685</v>
      </c>
      <c r="C5206" s="155" t="s">
        <v>7686</v>
      </c>
      <c r="D5206" s="155">
        <v>500</v>
      </c>
      <c r="E5206" s="155">
        <v>500</v>
      </c>
      <c r="F5206" s="166">
        <v>42115</v>
      </c>
      <c r="G5206" s="166">
        <v>42120</v>
      </c>
      <c r="H5206" s="157">
        <v>1</v>
      </c>
    </row>
    <row r="5207" spans="1:8" ht="15" customHeight="1" x14ac:dyDescent="0.25">
      <c r="A5207" s="155" t="s">
        <v>29</v>
      </c>
      <c r="B5207" s="155" t="s">
        <v>3349</v>
      </c>
      <c r="C5207" s="155" t="s">
        <v>7687</v>
      </c>
      <c r="D5207" s="155">
        <v>30</v>
      </c>
      <c r="E5207" s="155">
        <v>30</v>
      </c>
      <c r="F5207" s="166">
        <v>42115</v>
      </c>
      <c r="G5207" s="166">
        <v>42124</v>
      </c>
      <c r="H5207" s="157">
        <v>1</v>
      </c>
    </row>
    <row r="5208" spans="1:8" ht="15" customHeight="1" x14ac:dyDescent="0.25">
      <c r="A5208" s="155" t="s">
        <v>559</v>
      </c>
      <c r="B5208" s="155" t="s">
        <v>560</v>
      </c>
      <c r="C5208" s="155" t="s">
        <v>7688</v>
      </c>
      <c r="D5208" s="155">
        <v>15000</v>
      </c>
      <c r="E5208" s="155">
        <v>15068</v>
      </c>
      <c r="F5208" s="166">
        <v>42115</v>
      </c>
      <c r="G5208" s="166">
        <v>42117</v>
      </c>
      <c r="H5208" s="157">
        <v>1</v>
      </c>
    </row>
    <row r="5209" spans="1:8" ht="15" customHeight="1" x14ac:dyDescent="0.25">
      <c r="A5209" s="155" t="s">
        <v>71</v>
      </c>
      <c r="B5209" s="155" t="s">
        <v>1530</v>
      </c>
      <c r="C5209" s="155" t="s">
        <v>7689</v>
      </c>
      <c r="D5209" s="155">
        <v>10</v>
      </c>
      <c r="E5209" s="155">
        <v>10</v>
      </c>
      <c r="F5209" s="166">
        <v>42115</v>
      </c>
      <c r="G5209" s="166">
        <v>42123</v>
      </c>
      <c r="H5209" s="157">
        <v>1</v>
      </c>
    </row>
    <row r="5210" spans="1:8" ht="15" customHeight="1" x14ac:dyDescent="0.25">
      <c r="A5210" s="155" t="s">
        <v>597</v>
      </c>
      <c r="B5210" s="155" t="s">
        <v>1589</v>
      </c>
      <c r="C5210" s="155" t="s">
        <v>7690</v>
      </c>
      <c r="D5210" s="155">
        <v>1000</v>
      </c>
      <c r="E5210" s="155">
        <v>1000</v>
      </c>
      <c r="F5210" s="166">
        <v>42115</v>
      </c>
      <c r="G5210" s="166">
        <v>42118</v>
      </c>
      <c r="H5210" s="157">
        <v>1</v>
      </c>
    </row>
    <row r="5211" spans="1:8" ht="15" customHeight="1" x14ac:dyDescent="0.25">
      <c r="A5211" s="155" t="s">
        <v>6598</v>
      </c>
      <c r="B5211" s="155" t="s">
        <v>6599</v>
      </c>
      <c r="C5211" s="155" t="s">
        <v>7691</v>
      </c>
      <c r="D5211" s="155">
        <v>6000</v>
      </c>
      <c r="E5211" s="155">
        <v>6000</v>
      </c>
      <c r="F5211" s="166">
        <v>42115</v>
      </c>
      <c r="G5211" s="166">
        <v>42121</v>
      </c>
      <c r="H5211" s="157">
        <v>1</v>
      </c>
    </row>
    <row r="5212" spans="1:8" ht="15" customHeight="1" x14ac:dyDescent="0.25">
      <c r="A5212" s="155" t="s">
        <v>5967</v>
      </c>
      <c r="B5212" s="155" t="s">
        <v>7692</v>
      </c>
      <c r="C5212" s="155" t="s">
        <v>7693</v>
      </c>
      <c r="D5212" s="155">
        <v>2</v>
      </c>
      <c r="E5212" s="155">
        <v>2</v>
      </c>
      <c r="F5212" s="166">
        <v>42115</v>
      </c>
      <c r="G5212" s="166">
        <v>42121</v>
      </c>
      <c r="H5212" s="157">
        <v>1</v>
      </c>
    </row>
    <row r="5213" spans="1:8" ht="15" customHeight="1" x14ac:dyDescent="0.25">
      <c r="A5213" s="155" t="s">
        <v>3430</v>
      </c>
      <c r="B5213" s="155" t="s">
        <v>697</v>
      </c>
      <c r="C5213" s="155" t="s">
        <v>7694</v>
      </c>
      <c r="D5213" s="155">
        <v>75</v>
      </c>
      <c r="E5213" s="155">
        <v>15</v>
      </c>
      <c r="F5213" s="166">
        <v>42115</v>
      </c>
      <c r="G5213" s="166">
        <v>42121</v>
      </c>
      <c r="H5213" s="157">
        <v>1</v>
      </c>
    </row>
    <row r="5214" spans="1:8" ht="15" customHeight="1" x14ac:dyDescent="0.25">
      <c r="A5214" s="155" t="s">
        <v>520</v>
      </c>
      <c r="B5214" s="155" t="s">
        <v>609</v>
      </c>
      <c r="C5214" s="155" t="s">
        <v>7695</v>
      </c>
      <c r="D5214" s="155">
        <v>400</v>
      </c>
      <c r="E5214" s="155">
        <v>400</v>
      </c>
      <c r="F5214" s="166">
        <v>42115</v>
      </c>
      <c r="G5214" s="166">
        <v>42118</v>
      </c>
      <c r="H5214" s="157">
        <v>1</v>
      </c>
    </row>
    <row r="5215" spans="1:8" ht="15" customHeight="1" x14ac:dyDescent="0.25">
      <c r="A5215" s="155" t="s">
        <v>2313</v>
      </c>
      <c r="B5215" s="155" t="s">
        <v>7696</v>
      </c>
      <c r="C5215" s="155" t="s">
        <v>7697</v>
      </c>
      <c r="D5215" s="155">
        <v>10</v>
      </c>
      <c r="E5215" s="155">
        <v>10</v>
      </c>
      <c r="F5215" s="166">
        <v>42115</v>
      </c>
      <c r="G5215" s="166">
        <v>42116</v>
      </c>
      <c r="H5215" s="157">
        <v>1</v>
      </c>
    </row>
    <row r="5216" spans="1:8" ht="15" customHeight="1" x14ac:dyDescent="0.25">
      <c r="A5216" s="155" t="s">
        <v>6576</v>
      </c>
      <c r="B5216" s="155" t="s">
        <v>7368</v>
      </c>
      <c r="C5216" s="155" t="s">
        <v>7698</v>
      </c>
      <c r="D5216" s="155">
        <v>1</v>
      </c>
      <c r="E5216" s="155">
        <v>1</v>
      </c>
      <c r="F5216" s="166">
        <v>42115</v>
      </c>
      <c r="G5216" s="166">
        <v>42116</v>
      </c>
      <c r="H5216" s="157">
        <v>1</v>
      </c>
    </row>
    <row r="5217" spans="1:9" ht="15" customHeight="1" x14ac:dyDescent="0.25">
      <c r="A5217" s="155" t="s">
        <v>7699</v>
      </c>
      <c r="B5217" s="155" t="s">
        <v>7700</v>
      </c>
      <c r="C5217" s="155" t="s">
        <v>7701</v>
      </c>
      <c r="D5217" s="155">
        <v>5</v>
      </c>
      <c r="E5217" s="155">
        <v>5</v>
      </c>
      <c r="F5217" s="166">
        <v>42115</v>
      </c>
      <c r="G5217" s="166">
        <v>42115</v>
      </c>
      <c r="H5217" s="157">
        <v>1</v>
      </c>
    </row>
    <row r="5218" spans="1:9" ht="15" customHeight="1" x14ac:dyDescent="0.25">
      <c r="A5218" s="155" t="s">
        <v>1107</v>
      </c>
      <c r="B5218" s="155" t="s">
        <v>1858</v>
      </c>
      <c r="C5218" s="155" t="s">
        <v>7702</v>
      </c>
      <c r="D5218" s="155">
        <v>200</v>
      </c>
      <c r="E5218" s="155">
        <v>150</v>
      </c>
      <c r="F5218" s="166">
        <v>42115</v>
      </c>
      <c r="G5218" s="166">
        <v>42117</v>
      </c>
      <c r="H5218" s="157">
        <v>1</v>
      </c>
      <c r="I5218" s="192" t="s">
        <v>7703</v>
      </c>
    </row>
    <row r="5219" spans="1:9" ht="15" customHeight="1" x14ac:dyDescent="0.25">
      <c r="A5219" s="155" t="s">
        <v>3430</v>
      </c>
      <c r="B5219" s="155" t="s">
        <v>681</v>
      </c>
      <c r="C5219" s="155" t="s">
        <v>7704</v>
      </c>
      <c r="D5219" s="155">
        <v>150</v>
      </c>
      <c r="E5219" s="155">
        <v>150</v>
      </c>
      <c r="F5219" s="166">
        <v>42116</v>
      </c>
      <c r="G5219" s="166">
        <v>42125</v>
      </c>
      <c r="H5219" s="157">
        <v>1</v>
      </c>
    </row>
    <row r="5220" spans="1:9" ht="15" customHeight="1" x14ac:dyDescent="0.25">
      <c r="A5220" s="155" t="s">
        <v>71</v>
      </c>
      <c r="B5220" s="155" t="s">
        <v>167</v>
      </c>
      <c r="C5220" s="155" t="s">
        <v>7705</v>
      </c>
      <c r="D5220" s="155">
        <v>5</v>
      </c>
      <c r="E5220" s="155">
        <v>5</v>
      </c>
      <c r="F5220" s="166">
        <v>42116</v>
      </c>
      <c r="G5220" s="166">
        <v>42123</v>
      </c>
      <c r="H5220" s="157">
        <v>1</v>
      </c>
    </row>
    <row r="5221" spans="1:9" ht="15" customHeight="1" x14ac:dyDescent="0.25">
      <c r="A5221" s="155" t="s">
        <v>5592</v>
      </c>
      <c r="B5221" s="155" t="s">
        <v>7706</v>
      </c>
      <c r="C5221" s="155" t="s">
        <v>7707</v>
      </c>
      <c r="D5221" s="155">
        <v>5</v>
      </c>
      <c r="E5221" s="155">
        <v>5</v>
      </c>
      <c r="F5221" s="166">
        <v>42116</v>
      </c>
      <c r="G5221" s="166">
        <v>42124</v>
      </c>
      <c r="H5221" s="157">
        <v>1</v>
      </c>
    </row>
    <row r="5222" spans="1:9" ht="15" customHeight="1" x14ac:dyDescent="0.25">
      <c r="A5222" s="155" t="s">
        <v>6482</v>
      </c>
      <c r="B5222" s="155" t="s">
        <v>7708</v>
      </c>
      <c r="C5222" s="155" t="s">
        <v>7709</v>
      </c>
      <c r="D5222" s="155">
        <v>10</v>
      </c>
      <c r="E5222" s="155">
        <v>10</v>
      </c>
      <c r="F5222" s="166">
        <v>42116</v>
      </c>
      <c r="G5222" s="166">
        <v>42116</v>
      </c>
      <c r="H5222" s="157">
        <v>1</v>
      </c>
      <c r="I5222" s="192" t="s">
        <v>1524</v>
      </c>
    </row>
    <row r="5223" spans="1:9" ht="15" customHeight="1" x14ac:dyDescent="0.25">
      <c r="A5223" s="155" t="s">
        <v>7710</v>
      </c>
      <c r="B5223" s="155" t="s">
        <v>1696</v>
      </c>
      <c r="C5223" s="155" t="s">
        <v>7711</v>
      </c>
      <c r="D5223" s="155">
        <v>88</v>
      </c>
      <c r="E5223" s="155">
        <v>88</v>
      </c>
      <c r="F5223" s="166">
        <v>42116</v>
      </c>
      <c r="G5223" s="166">
        <v>42117</v>
      </c>
      <c r="H5223" s="157">
        <v>1</v>
      </c>
    </row>
    <row r="5224" spans="1:9" ht="15" customHeight="1" x14ac:dyDescent="0.25">
      <c r="A5224" s="155" t="s">
        <v>1983</v>
      </c>
      <c r="B5224" s="155" t="s">
        <v>7712</v>
      </c>
      <c r="C5224" s="155" t="s">
        <v>7713</v>
      </c>
      <c r="D5224" s="155">
        <v>1</v>
      </c>
      <c r="E5224" s="155">
        <v>1</v>
      </c>
      <c r="F5224" s="166">
        <v>42116</v>
      </c>
      <c r="G5224" s="166">
        <v>42117</v>
      </c>
      <c r="H5224" s="157">
        <v>1</v>
      </c>
    </row>
    <row r="5225" spans="1:9" ht="15" customHeight="1" x14ac:dyDescent="0.25">
      <c r="A5225" s="155" t="s">
        <v>1983</v>
      </c>
      <c r="B5225" s="155" t="s">
        <v>364</v>
      </c>
      <c r="C5225" s="155" t="s">
        <v>59</v>
      </c>
      <c r="D5225" s="155">
        <v>1</v>
      </c>
      <c r="E5225" s="155">
        <v>1</v>
      </c>
      <c r="F5225" s="166">
        <v>42116</v>
      </c>
      <c r="G5225" s="166">
        <v>42117</v>
      </c>
      <c r="H5225" s="157">
        <v>1</v>
      </c>
    </row>
    <row r="5226" spans="1:9" ht="15" customHeight="1" x14ac:dyDescent="0.25">
      <c r="A5226" s="155" t="s">
        <v>1983</v>
      </c>
      <c r="B5226" s="155" t="s">
        <v>161</v>
      </c>
      <c r="C5226" s="155" t="s">
        <v>59</v>
      </c>
      <c r="D5226" s="155">
        <v>1</v>
      </c>
      <c r="E5226" s="155">
        <v>1</v>
      </c>
      <c r="F5226" s="166">
        <v>42116</v>
      </c>
      <c r="G5226" s="166">
        <v>42117</v>
      </c>
      <c r="H5226" s="157">
        <v>1</v>
      </c>
    </row>
    <row r="5227" spans="1:9" ht="15" customHeight="1" x14ac:dyDescent="0.25">
      <c r="A5227" s="155" t="s">
        <v>3430</v>
      </c>
      <c r="B5227" s="155" t="s">
        <v>697</v>
      </c>
      <c r="C5227" s="155" t="s">
        <v>7714</v>
      </c>
      <c r="D5227" s="155">
        <v>75</v>
      </c>
      <c r="E5227" s="155">
        <v>40</v>
      </c>
      <c r="F5227" s="166">
        <v>42116</v>
      </c>
      <c r="G5227" s="166">
        <v>42124</v>
      </c>
      <c r="H5227" s="157">
        <v>1</v>
      </c>
    </row>
    <row r="5228" spans="1:9" ht="15" customHeight="1" x14ac:dyDescent="0.25">
      <c r="A5228" s="155" t="s">
        <v>7710</v>
      </c>
      <c r="B5228" s="155" t="s">
        <v>1696</v>
      </c>
      <c r="C5228" s="155" t="s">
        <v>7715</v>
      </c>
      <c r="D5228" s="155">
        <v>93</v>
      </c>
      <c r="E5228" s="155">
        <v>93</v>
      </c>
      <c r="F5228" s="166">
        <v>42116</v>
      </c>
      <c r="G5228" s="166">
        <v>42121</v>
      </c>
      <c r="H5228" s="157">
        <v>1</v>
      </c>
    </row>
    <row r="5229" spans="1:9" ht="15" customHeight="1" x14ac:dyDescent="0.25">
      <c r="A5229" s="155" t="s">
        <v>7716</v>
      </c>
      <c r="B5229" s="155" t="s">
        <v>7717</v>
      </c>
      <c r="C5229" s="155" t="s">
        <v>7718</v>
      </c>
      <c r="D5229" s="155">
        <v>24</v>
      </c>
      <c r="E5229" s="155">
        <v>23</v>
      </c>
      <c r="F5229" s="166">
        <v>42117</v>
      </c>
      <c r="G5229" s="166">
        <v>42121</v>
      </c>
      <c r="H5229" s="157">
        <v>1</v>
      </c>
      <c r="I5229" s="192" t="s">
        <v>7719</v>
      </c>
    </row>
    <row r="5230" spans="1:9" ht="15" customHeight="1" x14ac:dyDescent="0.25">
      <c r="A5230" s="155" t="s">
        <v>6576</v>
      </c>
      <c r="B5230" s="155" t="s">
        <v>7368</v>
      </c>
      <c r="C5230" s="155" t="s">
        <v>7720</v>
      </c>
      <c r="D5230" s="155">
        <v>6</v>
      </c>
      <c r="E5230" s="155">
        <v>6</v>
      </c>
      <c r="F5230" s="166">
        <v>42117</v>
      </c>
      <c r="G5230" s="166">
        <v>42117</v>
      </c>
      <c r="H5230" s="157">
        <v>1</v>
      </c>
    </row>
    <row r="5231" spans="1:9" ht="15" customHeight="1" x14ac:dyDescent="0.25">
      <c r="A5231" s="155" t="s">
        <v>29</v>
      </c>
      <c r="B5231" s="155" t="s">
        <v>7721</v>
      </c>
      <c r="C5231" s="155" t="s">
        <v>7722</v>
      </c>
      <c r="D5231" s="155">
        <v>10</v>
      </c>
      <c r="E5231" s="155">
        <v>10</v>
      </c>
      <c r="F5231" s="166">
        <v>42117</v>
      </c>
      <c r="G5231" s="166">
        <v>42123</v>
      </c>
      <c r="H5231" s="157">
        <v>1</v>
      </c>
    </row>
    <row r="5232" spans="1:9" ht="15" customHeight="1" x14ac:dyDescent="0.25">
      <c r="A5232" s="155" t="s">
        <v>230</v>
      </c>
      <c r="B5232" s="155" t="s">
        <v>471</v>
      </c>
      <c r="C5232" s="155" t="s">
        <v>7723</v>
      </c>
      <c r="D5232" s="155">
        <v>200</v>
      </c>
      <c r="E5232" s="155">
        <v>200</v>
      </c>
      <c r="F5232" s="166">
        <v>42117</v>
      </c>
      <c r="G5232" s="166">
        <v>42124</v>
      </c>
      <c r="H5232" s="157">
        <v>1</v>
      </c>
    </row>
    <row r="5233" spans="1:9" ht="15" customHeight="1" x14ac:dyDescent="0.25">
      <c r="A5233" s="155" t="s">
        <v>78</v>
      </c>
      <c r="B5233" s="155" t="s">
        <v>7725</v>
      </c>
      <c r="C5233" s="155" t="s">
        <v>7724</v>
      </c>
      <c r="D5233" s="155">
        <v>10</v>
      </c>
      <c r="E5233" s="155">
        <v>10</v>
      </c>
      <c r="F5233" s="166">
        <v>42117</v>
      </c>
      <c r="G5233" s="166">
        <v>42123</v>
      </c>
      <c r="H5233" s="157">
        <v>1</v>
      </c>
    </row>
    <row r="5234" spans="1:9" ht="15" customHeight="1" x14ac:dyDescent="0.25">
      <c r="A5234" s="155" t="s">
        <v>7710</v>
      </c>
      <c r="B5234" s="155" t="s">
        <v>1696</v>
      </c>
      <c r="C5234" s="155" t="s">
        <v>7726</v>
      </c>
      <c r="D5234" s="155">
        <v>132</v>
      </c>
      <c r="E5234" s="155">
        <v>132</v>
      </c>
      <c r="F5234" s="166">
        <v>42117</v>
      </c>
      <c r="G5234" s="166">
        <v>42121</v>
      </c>
      <c r="H5234" s="157">
        <v>1</v>
      </c>
    </row>
    <row r="5235" spans="1:9" ht="15" customHeight="1" x14ac:dyDescent="0.25">
      <c r="A5235" s="155" t="s">
        <v>4963</v>
      </c>
      <c r="B5235" s="155" t="s">
        <v>7727</v>
      </c>
      <c r="C5235" s="155" t="s">
        <v>7728</v>
      </c>
      <c r="D5235" s="155">
        <v>25</v>
      </c>
      <c r="E5235" s="155">
        <v>25</v>
      </c>
      <c r="F5235" s="166">
        <v>42118</v>
      </c>
      <c r="G5235" s="166">
        <v>42124</v>
      </c>
      <c r="H5235" s="157">
        <v>1</v>
      </c>
      <c r="I5235" s="192" t="s">
        <v>7729</v>
      </c>
    </row>
    <row r="5236" spans="1:9" ht="15" customHeight="1" x14ac:dyDescent="0.25">
      <c r="A5236" s="155" t="s">
        <v>520</v>
      </c>
      <c r="B5236" s="155" t="s">
        <v>609</v>
      </c>
      <c r="C5236" s="155" t="s">
        <v>7730</v>
      </c>
      <c r="D5236" s="155">
        <v>400</v>
      </c>
      <c r="E5236" s="155">
        <v>400</v>
      </c>
      <c r="F5236" s="166">
        <v>42118</v>
      </c>
      <c r="G5236" s="166" t="s">
        <v>829</v>
      </c>
      <c r="H5236" s="157">
        <v>1</v>
      </c>
    </row>
    <row r="5237" spans="1:9" ht="15" customHeight="1" x14ac:dyDescent="0.25">
      <c r="A5237" s="155" t="s">
        <v>261</v>
      </c>
      <c r="B5237" s="155" t="s">
        <v>272</v>
      </c>
      <c r="C5237" s="155" t="s">
        <v>7731</v>
      </c>
      <c r="D5237" s="155">
        <v>6</v>
      </c>
      <c r="E5237" s="155">
        <v>6</v>
      </c>
      <c r="F5237" s="166">
        <v>42118</v>
      </c>
      <c r="G5237" s="166">
        <v>42121</v>
      </c>
      <c r="H5237" s="157">
        <v>1</v>
      </c>
    </row>
    <row r="5238" spans="1:9" ht="15" customHeight="1" x14ac:dyDescent="0.25">
      <c r="A5238" s="155" t="s">
        <v>71</v>
      </c>
      <c r="B5238" s="155" t="s">
        <v>477</v>
      </c>
      <c r="C5238" s="155" t="s">
        <v>7732</v>
      </c>
      <c r="D5238" s="155">
        <v>9</v>
      </c>
      <c r="E5238" s="155">
        <v>9</v>
      </c>
      <c r="F5238" s="166">
        <v>42118</v>
      </c>
      <c r="G5238" s="166">
        <v>42125</v>
      </c>
      <c r="H5238" s="157">
        <v>1</v>
      </c>
    </row>
    <row r="5239" spans="1:9" ht="15" customHeight="1" x14ac:dyDescent="0.25">
      <c r="A5239" s="155" t="s">
        <v>71</v>
      </c>
      <c r="B5239" s="155" t="s">
        <v>4873</v>
      </c>
      <c r="C5239" s="155" t="s">
        <v>7733</v>
      </c>
      <c r="D5239" s="155">
        <v>5</v>
      </c>
      <c r="E5239" s="155">
        <v>5</v>
      </c>
      <c r="F5239" s="166">
        <v>42118</v>
      </c>
      <c r="G5239" s="166">
        <v>42125</v>
      </c>
      <c r="H5239" s="157">
        <v>1</v>
      </c>
    </row>
    <row r="5240" spans="1:9" ht="15" customHeight="1" x14ac:dyDescent="0.25">
      <c r="A5240" s="155" t="s">
        <v>7734</v>
      </c>
      <c r="B5240" s="155" t="s">
        <v>615</v>
      </c>
      <c r="C5240" s="155" t="s">
        <v>7735</v>
      </c>
      <c r="D5240" s="155">
        <v>100</v>
      </c>
      <c r="E5240" s="155">
        <v>100</v>
      </c>
      <c r="F5240" s="166">
        <v>42121</v>
      </c>
      <c r="G5240" s="166">
        <v>42131</v>
      </c>
      <c r="H5240" s="157">
        <v>1</v>
      </c>
    </row>
    <row r="5241" spans="1:9" ht="15" customHeight="1" x14ac:dyDescent="0.25">
      <c r="A5241" s="155" t="s">
        <v>7734</v>
      </c>
      <c r="B5241" s="155" t="s">
        <v>1323</v>
      </c>
      <c r="C5241" s="155" t="s">
        <v>364</v>
      </c>
      <c r="D5241" s="155">
        <v>100</v>
      </c>
      <c r="E5241" s="155">
        <v>100</v>
      </c>
      <c r="F5241" s="166">
        <v>42121</v>
      </c>
      <c r="G5241" s="166">
        <v>42131</v>
      </c>
      <c r="H5241" s="157">
        <v>1</v>
      </c>
    </row>
    <row r="5242" spans="1:9" ht="15" customHeight="1" x14ac:dyDescent="0.25">
      <c r="A5242" s="155" t="s">
        <v>7734</v>
      </c>
      <c r="B5242" s="155" t="s">
        <v>3624</v>
      </c>
      <c r="C5242" s="155" t="s">
        <v>161</v>
      </c>
      <c r="D5242" s="155">
        <v>100</v>
      </c>
      <c r="E5242" s="155">
        <v>100</v>
      </c>
      <c r="F5242" s="166">
        <v>42121</v>
      </c>
      <c r="G5242" s="166">
        <v>42131</v>
      </c>
      <c r="H5242" s="157">
        <v>1</v>
      </c>
    </row>
    <row r="5243" spans="1:9" ht="15" customHeight="1" x14ac:dyDescent="0.25">
      <c r="A5243" s="155" t="s">
        <v>6916</v>
      </c>
      <c r="B5243" s="155" t="s">
        <v>7736</v>
      </c>
      <c r="C5243" s="155" t="s">
        <v>7737</v>
      </c>
      <c r="D5243" s="155">
        <v>25</v>
      </c>
      <c r="E5243" s="155">
        <v>25</v>
      </c>
      <c r="F5243" s="166">
        <v>42121</v>
      </c>
      <c r="G5243" s="166">
        <v>42124</v>
      </c>
      <c r="H5243" s="157">
        <v>1</v>
      </c>
    </row>
    <row r="5244" spans="1:9" ht="15" customHeight="1" x14ac:dyDescent="0.25">
      <c r="A5244" s="155" t="s">
        <v>638</v>
      </c>
      <c r="B5244" s="155" t="s">
        <v>7738</v>
      </c>
      <c r="C5244" s="155" t="s">
        <v>7739</v>
      </c>
      <c r="D5244" s="155">
        <v>2500</v>
      </c>
      <c r="E5244" s="155">
        <v>2500</v>
      </c>
      <c r="F5244" s="166">
        <v>42121</v>
      </c>
      <c r="G5244" s="166">
        <v>42125</v>
      </c>
      <c r="H5244" s="157">
        <v>1</v>
      </c>
    </row>
    <row r="5245" spans="1:9" ht="15" customHeight="1" x14ac:dyDescent="0.25">
      <c r="A5245" s="155" t="s">
        <v>5967</v>
      </c>
      <c r="B5245" s="155" t="s">
        <v>7740</v>
      </c>
      <c r="C5245" s="155" t="s">
        <v>7741</v>
      </c>
      <c r="D5245" s="155">
        <v>2</v>
      </c>
      <c r="E5245" s="155">
        <v>2</v>
      </c>
      <c r="F5245" s="166">
        <v>42121</v>
      </c>
      <c r="G5245" s="166">
        <v>42132</v>
      </c>
      <c r="H5245" s="157">
        <v>1</v>
      </c>
    </row>
    <row r="5246" spans="1:9" ht="15" customHeight="1" x14ac:dyDescent="0.25">
      <c r="A5246" s="155" t="s">
        <v>520</v>
      </c>
      <c r="B5246" s="155" t="s">
        <v>1023</v>
      </c>
      <c r="C5246" s="155" t="s">
        <v>7742</v>
      </c>
      <c r="D5246" s="155">
        <v>350</v>
      </c>
      <c r="E5246" s="155">
        <v>350</v>
      </c>
      <c r="F5246" s="166">
        <v>42121</v>
      </c>
      <c r="G5246" s="166">
        <v>42128</v>
      </c>
      <c r="H5246" s="157">
        <v>1</v>
      </c>
    </row>
    <row r="5247" spans="1:9" ht="15" customHeight="1" x14ac:dyDescent="0.25">
      <c r="A5247" s="155" t="s">
        <v>299</v>
      </c>
      <c r="B5247" s="155" t="s">
        <v>300</v>
      </c>
      <c r="C5247" s="155" t="s">
        <v>7743</v>
      </c>
      <c r="D5247" s="155">
        <v>25</v>
      </c>
      <c r="E5247" s="155">
        <v>25</v>
      </c>
      <c r="F5247" s="166">
        <v>42121</v>
      </c>
      <c r="G5247" s="166">
        <v>42122</v>
      </c>
      <c r="H5247" s="157">
        <v>1</v>
      </c>
    </row>
    <row r="5248" spans="1:9" ht="15" customHeight="1" x14ac:dyDescent="0.25">
      <c r="A5248" s="155" t="s">
        <v>3430</v>
      </c>
      <c r="B5248" s="155" t="s">
        <v>697</v>
      </c>
      <c r="C5248" s="155" t="s">
        <v>7714</v>
      </c>
      <c r="D5248" s="155">
        <v>75</v>
      </c>
      <c r="E5248" s="155">
        <v>35</v>
      </c>
      <c r="F5248" s="166">
        <v>42121</v>
      </c>
      <c r="G5248" s="166">
        <v>42124</v>
      </c>
      <c r="H5248" s="157">
        <v>1</v>
      </c>
    </row>
    <row r="5249" spans="1:8" ht="15" customHeight="1" x14ac:dyDescent="0.25">
      <c r="A5249" s="155" t="s">
        <v>230</v>
      </c>
      <c r="B5249" s="155" t="s">
        <v>4568</v>
      </c>
      <c r="C5249" s="155" t="s">
        <v>7744</v>
      </c>
      <c r="D5249" s="155">
        <v>100</v>
      </c>
      <c r="E5249" s="155">
        <v>100</v>
      </c>
      <c r="F5249" s="166">
        <v>42122</v>
      </c>
      <c r="G5249" s="166">
        <v>42131</v>
      </c>
      <c r="H5249" s="157">
        <v>1</v>
      </c>
    </row>
    <row r="5250" spans="1:8" ht="15" customHeight="1" x14ac:dyDescent="0.25">
      <c r="A5250" s="155" t="s">
        <v>1438</v>
      </c>
      <c r="B5250" s="155" t="s">
        <v>7745</v>
      </c>
      <c r="C5250" s="155" t="s">
        <v>7746</v>
      </c>
      <c r="D5250" s="155">
        <v>200</v>
      </c>
      <c r="E5250" s="155">
        <v>200</v>
      </c>
      <c r="F5250" s="166">
        <v>42122</v>
      </c>
      <c r="G5250" s="166">
        <v>42125</v>
      </c>
      <c r="H5250" s="157">
        <v>1</v>
      </c>
    </row>
    <row r="5251" spans="1:8" ht="15" customHeight="1" x14ac:dyDescent="0.25">
      <c r="A5251" s="155" t="s">
        <v>520</v>
      </c>
      <c r="B5251" s="155" t="s">
        <v>2432</v>
      </c>
      <c r="C5251" s="155" t="s">
        <v>7747</v>
      </c>
      <c r="D5251" s="155">
        <v>100</v>
      </c>
      <c r="E5251" s="155">
        <v>100</v>
      </c>
      <c r="F5251" s="166">
        <v>42122</v>
      </c>
      <c r="G5251" s="166">
        <v>42129</v>
      </c>
      <c r="H5251" s="157">
        <v>1</v>
      </c>
    </row>
    <row r="5252" spans="1:8" ht="15" customHeight="1" x14ac:dyDescent="0.25">
      <c r="A5252" s="155" t="s">
        <v>520</v>
      </c>
      <c r="B5252" s="155" t="s">
        <v>2999</v>
      </c>
      <c r="C5252" s="155" t="s">
        <v>364</v>
      </c>
      <c r="D5252" s="155">
        <v>50</v>
      </c>
      <c r="E5252" s="155">
        <v>50</v>
      </c>
      <c r="F5252" s="166">
        <v>42122</v>
      </c>
      <c r="G5252" s="166">
        <v>42129</v>
      </c>
      <c r="H5252" s="157">
        <v>1</v>
      </c>
    </row>
    <row r="5253" spans="1:8" ht="15" customHeight="1" x14ac:dyDescent="0.25">
      <c r="A5253" s="155" t="s">
        <v>115</v>
      </c>
      <c r="B5253" s="155" t="s">
        <v>116</v>
      </c>
      <c r="C5253" s="155" t="s">
        <v>7748</v>
      </c>
      <c r="D5253" s="155">
        <v>10</v>
      </c>
      <c r="E5253" s="155">
        <v>10</v>
      </c>
      <c r="F5253" s="166">
        <v>42122</v>
      </c>
      <c r="G5253" s="166">
        <v>42124</v>
      </c>
      <c r="H5253" s="157">
        <v>1</v>
      </c>
    </row>
    <row r="5254" spans="1:8" ht="15" customHeight="1" x14ac:dyDescent="0.25">
      <c r="A5254" s="155" t="s">
        <v>2361</v>
      </c>
      <c r="B5254" s="155" t="s">
        <v>2362</v>
      </c>
      <c r="C5254" s="155" t="s">
        <v>7749</v>
      </c>
      <c r="D5254" s="155">
        <v>25</v>
      </c>
      <c r="E5254" s="155">
        <v>25</v>
      </c>
      <c r="F5254" s="166">
        <v>42102</v>
      </c>
      <c r="G5254" s="166">
        <v>42132</v>
      </c>
      <c r="H5254" s="157">
        <v>1</v>
      </c>
    </row>
    <row r="5255" spans="1:8" ht="15" customHeight="1" x14ac:dyDescent="0.25">
      <c r="A5255" s="155" t="s">
        <v>2361</v>
      </c>
      <c r="B5255" s="155" t="s">
        <v>2364</v>
      </c>
      <c r="C5255" s="155" t="s">
        <v>364</v>
      </c>
      <c r="D5255" s="155">
        <v>25</v>
      </c>
      <c r="E5255" s="155">
        <v>25</v>
      </c>
      <c r="F5255" s="166">
        <v>42122</v>
      </c>
      <c r="G5255" s="166">
        <v>42132</v>
      </c>
      <c r="H5255" s="157">
        <v>1</v>
      </c>
    </row>
    <row r="5256" spans="1:8" ht="15" customHeight="1" x14ac:dyDescent="0.25">
      <c r="A5256" s="155" t="s">
        <v>520</v>
      </c>
      <c r="B5256" s="155" t="s">
        <v>7070</v>
      </c>
      <c r="C5256" s="155" t="s">
        <v>7750</v>
      </c>
      <c r="D5256" s="155">
        <v>17</v>
      </c>
      <c r="E5256" s="155">
        <v>17</v>
      </c>
      <c r="F5256" s="166">
        <v>42123</v>
      </c>
      <c r="G5256" s="166">
        <v>42132</v>
      </c>
      <c r="H5256" s="157">
        <v>1</v>
      </c>
    </row>
    <row r="5257" spans="1:8" ht="15" customHeight="1" x14ac:dyDescent="0.25">
      <c r="A5257" s="155" t="s">
        <v>36</v>
      </c>
      <c r="B5257" s="155" t="s">
        <v>4573</v>
      </c>
      <c r="C5257" s="155" t="s">
        <v>7751</v>
      </c>
      <c r="D5257" s="155">
        <v>50</v>
      </c>
      <c r="E5257" s="155">
        <v>50</v>
      </c>
      <c r="F5257" s="166">
        <v>42123</v>
      </c>
      <c r="G5257" s="166">
        <v>42131</v>
      </c>
      <c r="H5257" s="157">
        <v>1</v>
      </c>
    </row>
    <row r="5258" spans="1:8" ht="15" customHeight="1" x14ac:dyDescent="0.25">
      <c r="A5258" s="155" t="s">
        <v>145</v>
      </c>
      <c r="B5258" s="155" t="s">
        <v>4622</v>
      </c>
      <c r="C5258" s="155" t="s">
        <v>7752</v>
      </c>
      <c r="D5258" s="155">
        <v>250</v>
      </c>
      <c r="E5258" s="155">
        <v>256</v>
      </c>
      <c r="F5258" s="166">
        <v>42123</v>
      </c>
      <c r="G5258" s="166">
        <v>42129</v>
      </c>
      <c r="H5258" s="157">
        <v>1</v>
      </c>
    </row>
    <row r="5259" spans="1:8" ht="15" customHeight="1" x14ac:dyDescent="0.25">
      <c r="A5259" s="155" t="s">
        <v>7754</v>
      </c>
      <c r="B5259" s="155" t="s">
        <v>1562</v>
      </c>
      <c r="C5259" s="155" t="s">
        <v>7753</v>
      </c>
      <c r="D5259" s="155">
        <v>10</v>
      </c>
      <c r="E5259" s="155">
        <v>10</v>
      </c>
      <c r="F5259" s="166">
        <v>42123</v>
      </c>
      <c r="G5259" s="166">
        <v>42132</v>
      </c>
      <c r="H5259" s="157">
        <v>1</v>
      </c>
    </row>
    <row r="5260" spans="1:8" ht="15" customHeight="1" x14ac:dyDescent="0.25">
      <c r="A5260" s="155" t="s">
        <v>7754</v>
      </c>
      <c r="B5260" s="155" t="s">
        <v>1565</v>
      </c>
      <c r="C5260" s="155" t="s">
        <v>364</v>
      </c>
      <c r="D5260" s="155">
        <v>200</v>
      </c>
      <c r="E5260" s="155">
        <v>200</v>
      </c>
      <c r="F5260" s="166">
        <v>42123</v>
      </c>
      <c r="G5260" s="166">
        <v>42132</v>
      </c>
      <c r="H5260" s="157">
        <v>1</v>
      </c>
    </row>
    <row r="5261" spans="1:8" ht="15" customHeight="1" x14ac:dyDescent="0.25">
      <c r="A5261" s="155" t="s">
        <v>3481</v>
      </c>
      <c r="B5261" s="155" t="s">
        <v>255</v>
      </c>
      <c r="C5261" s="155" t="s">
        <v>7757</v>
      </c>
      <c r="D5261" s="155">
        <v>70</v>
      </c>
      <c r="E5261" s="155">
        <v>70</v>
      </c>
      <c r="F5261" s="166">
        <v>42124</v>
      </c>
      <c r="G5261" s="166">
        <v>42129</v>
      </c>
      <c r="H5261" s="157">
        <v>1</v>
      </c>
    </row>
    <row r="5262" spans="1:8" ht="15" customHeight="1" x14ac:dyDescent="0.25">
      <c r="A5262" s="155" t="s">
        <v>2714</v>
      </c>
      <c r="B5262" s="155" t="s">
        <v>2066</v>
      </c>
      <c r="C5262" s="155" t="s">
        <v>7758</v>
      </c>
      <c r="D5262" s="155">
        <v>500</v>
      </c>
      <c r="E5262" s="155">
        <v>500</v>
      </c>
      <c r="F5262" s="166">
        <v>42124</v>
      </c>
      <c r="G5262" s="166">
        <v>42135</v>
      </c>
      <c r="H5262" s="157">
        <v>1</v>
      </c>
    </row>
    <row r="5263" spans="1:8" ht="15" customHeight="1" x14ac:dyDescent="0.25">
      <c r="A5263" s="155" t="s">
        <v>1983</v>
      </c>
      <c r="B5263" s="155" t="s">
        <v>7760</v>
      </c>
      <c r="C5263" s="155" t="s">
        <v>7761</v>
      </c>
      <c r="D5263" s="155">
        <v>3</v>
      </c>
      <c r="E5263" s="155">
        <v>3</v>
      </c>
      <c r="F5263" s="166">
        <v>42125</v>
      </c>
      <c r="G5263" s="166">
        <v>42009</v>
      </c>
      <c r="H5263" s="157">
        <v>1</v>
      </c>
    </row>
    <row r="5264" spans="1:8" ht="15" customHeight="1" x14ac:dyDescent="0.25">
      <c r="A5264" s="155" t="s">
        <v>7762</v>
      </c>
      <c r="B5264" s="155" t="s">
        <v>7763</v>
      </c>
      <c r="C5264" s="155" t="s">
        <v>7765</v>
      </c>
      <c r="D5264" s="155">
        <v>5</v>
      </c>
      <c r="E5264" s="155">
        <v>5</v>
      </c>
      <c r="F5264" s="166">
        <v>42125</v>
      </c>
      <c r="G5264" s="166">
        <v>42126</v>
      </c>
      <c r="H5264" s="157">
        <v>1</v>
      </c>
    </row>
    <row r="5265" spans="1:9" ht="15" customHeight="1" x14ac:dyDescent="0.25">
      <c r="A5265" s="155" t="s">
        <v>7762</v>
      </c>
      <c r="B5265" s="155" t="s">
        <v>7764</v>
      </c>
      <c r="C5265" s="155" t="s">
        <v>364</v>
      </c>
      <c r="D5265" s="155">
        <v>5</v>
      </c>
      <c r="E5265" s="155">
        <v>5</v>
      </c>
      <c r="F5265" s="166">
        <v>42125</v>
      </c>
      <c r="G5265" s="166">
        <v>42126</v>
      </c>
      <c r="H5265" s="157">
        <v>1</v>
      </c>
    </row>
    <row r="5266" spans="1:9" ht="15" customHeight="1" x14ac:dyDescent="0.25">
      <c r="A5266" s="155" t="s">
        <v>4963</v>
      </c>
      <c r="B5266" s="155" t="s">
        <v>7727</v>
      </c>
      <c r="C5266" s="155" t="s">
        <v>7766</v>
      </c>
      <c r="D5266" s="155">
        <v>25</v>
      </c>
      <c r="E5266" s="155">
        <v>25</v>
      </c>
      <c r="F5266" s="166">
        <v>42129</v>
      </c>
      <c r="G5266" s="166">
        <v>42132</v>
      </c>
      <c r="H5266" s="157">
        <v>1</v>
      </c>
    </row>
    <row r="5267" spans="1:9" ht="15" customHeight="1" x14ac:dyDescent="0.25">
      <c r="A5267" s="155" t="s">
        <v>46</v>
      </c>
      <c r="B5267" s="155" t="s">
        <v>7768</v>
      </c>
      <c r="C5267" s="155" t="s">
        <v>7767</v>
      </c>
      <c r="D5267" s="155">
        <v>10</v>
      </c>
      <c r="E5267" s="155">
        <v>10</v>
      </c>
      <c r="F5267" s="166">
        <v>42128</v>
      </c>
      <c r="G5267" s="166">
        <v>42132</v>
      </c>
      <c r="H5267" s="157">
        <v>1</v>
      </c>
    </row>
    <row r="5268" spans="1:9" ht="15" customHeight="1" x14ac:dyDescent="0.25">
      <c r="A5268" s="155" t="s">
        <v>1125</v>
      </c>
      <c r="B5268" s="155" t="s">
        <v>1696</v>
      </c>
      <c r="C5268" s="155" t="s">
        <v>7769</v>
      </c>
      <c r="D5268" s="155">
        <v>500</v>
      </c>
      <c r="E5268" s="155">
        <v>500</v>
      </c>
      <c r="F5268" s="166">
        <v>42128</v>
      </c>
      <c r="G5268" s="166">
        <v>42129</v>
      </c>
      <c r="H5268" s="157">
        <v>1</v>
      </c>
    </row>
    <row r="5269" spans="1:9" ht="15" customHeight="1" x14ac:dyDescent="0.25">
      <c r="A5269" s="155" t="s">
        <v>6576</v>
      </c>
      <c r="B5269" s="155" t="s">
        <v>6577</v>
      </c>
      <c r="C5269" s="155" t="s">
        <v>7770</v>
      </c>
      <c r="D5269" s="155">
        <v>3</v>
      </c>
      <c r="E5269" s="155">
        <v>3</v>
      </c>
      <c r="F5269" s="166">
        <v>42128</v>
      </c>
      <c r="G5269" s="166">
        <v>42128</v>
      </c>
      <c r="H5269" s="157">
        <v>1</v>
      </c>
      <c r="I5269" s="192" t="s">
        <v>214</v>
      </c>
    </row>
    <row r="5270" spans="1:9" ht="15" customHeight="1" x14ac:dyDescent="0.25">
      <c r="A5270" s="155" t="s">
        <v>6638</v>
      </c>
      <c r="B5270" s="155" t="s">
        <v>5598</v>
      </c>
      <c r="C5270" s="155" t="s">
        <v>7771</v>
      </c>
      <c r="D5270" s="155">
        <v>50</v>
      </c>
      <c r="E5270" s="155">
        <v>50</v>
      </c>
      <c r="F5270" s="166">
        <v>42128</v>
      </c>
      <c r="G5270" s="166">
        <v>42130</v>
      </c>
      <c r="H5270" s="157">
        <v>1</v>
      </c>
    </row>
    <row r="5271" spans="1:9" ht="15" customHeight="1" x14ac:dyDescent="0.25">
      <c r="A5271" s="155" t="s">
        <v>2714</v>
      </c>
      <c r="B5271" s="155" t="s">
        <v>7482</v>
      </c>
      <c r="C5271" s="155" t="s">
        <v>7665</v>
      </c>
      <c r="D5271" s="155">
        <v>60</v>
      </c>
      <c r="E5271" s="155">
        <v>60</v>
      </c>
      <c r="F5271" s="166">
        <v>42128</v>
      </c>
      <c r="G5271" s="166">
        <v>42135</v>
      </c>
      <c r="H5271" s="157">
        <v>1</v>
      </c>
    </row>
    <row r="5272" spans="1:9" ht="15" customHeight="1" x14ac:dyDescent="0.25">
      <c r="A5272" s="155" t="s">
        <v>71</v>
      </c>
      <c r="B5272" s="155" t="s">
        <v>167</v>
      </c>
      <c r="C5272" s="155" t="s">
        <v>7773</v>
      </c>
      <c r="D5272" s="155">
        <v>6</v>
      </c>
      <c r="E5272" s="155">
        <v>6</v>
      </c>
      <c r="F5272" s="166">
        <v>42129</v>
      </c>
      <c r="G5272" s="166">
        <v>42146</v>
      </c>
      <c r="H5272" s="157">
        <v>1</v>
      </c>
    </row>
    <row r="5273" spans="1:9" ht="15" customHeight="1" x14ac:dyDescent="0.25">
      <c r="A5273" s="155" t="s">
        <v>71</v>
      </c>
      <c r="B5273" s="155" t="s">
        <v>167</v>
      </c>
      <c r="C5273" s="155" t="s">
        <v>7774</v>
      </c>
      <c r="D5273" s="155">
        <v>9</v>
      </c>
      <c r="E5273" s="155">
        <v>9</v>
      </c>
      <c r="F5273" s="166">
        <v>42129</v>
      </c>
      <c r="G5273" s="166">
        <v>42138</v>
      </c>
      <c r="H5273" s="157">
        <v>1</v>
      </c>
    </row>
    <row r="5274" spans="1:9" ht="15" customHeight="1" x14ac:dyDescent="0.25">
      <c r="A5274" s="155" t="s">
        <v>71</v>
      </c>
      <c r="B5274" s="155" t="s">
        <v>102</v>
      </c>
      <c r="C5274" s="155" t="s">
        <v>7775</v>
      </c>
      <c r="D5274" s="155">
        <v>10</v>
      </c>
      <c r="E5274" s="155">
        <v>10</v>
      </c>
      <c r="F5274" s="166">
        <v>42129</v>
      </c>
      <c r="G5274" s="166">
        <v>42135</v>
      </c>
      <c r="H5274" s="157">
        <v>1</v>
      </c>
    </row>
    <row r="5275" spans="1:9" ht="15" customHeight="1" x14ac:dyDescent="0.25">
      <c r="A5275" s="155" t="s">
        <v>7567</v>
      </c>
      <c r="B5275" s="155" t="s">
        <v>7776</v>
      </c>
      <c r="C5275" s="155" t="s">
        <v>7777</v>
      </c>
      <c r="D5275" s="155">
        <v>10</v>
      </c>
      <c r="E5275" s="155">
        <v>10</v>
      </c>
      <c r="F5275" s="166">
        <v>42129</v>
      </c>
      <c r="G5275" s="166">
        <v>42132</v>
      </c>
      <c r="H5275" s="157">
        <v>1</v>
      </c>
    </row>
    <row r="5276" spans="1:9" ht="15" customHeight="1" x14ac:dyDescent="0.25">
      <c r="A5276" s="155" t="s">
        <v>3303</v>
      </c>
      <c r="B5276" s="155" t="s">
        <v>1696</v>
      </c>
      <c r="C5276" s="155" t="s">
        <v>7778</v>
      </c>
      <c r="D5276" s="155">
        <v>1</v>
      </c>
      <c r="E5276" s="155">
        <v>1</v>
      </c>
      <c r="F5276" s="166">
        <v>42129</v>
      </c>
      <c r="G5276" s="166">
        <v>42131</v>
      </c>
      <c r="H5276" s="157">
        <v>1</v>
      </c>
    </row>
    <row r="5277" spans="1:9" ht="15" customHeight="1" x14ac:dyDescent="0.25">
      <c r="A5277" s="155" t="s">
        <v>563</v>
      </c>
      <c r="B5277" s="155" t="s">
        <v>309</v>
      </c>
      <c r="C5277" s="155" t="s">
        <v>7779</v>
      </c>
      <c r="D5277" s="155">
        <v>75</v>
      </c>
      <c r="E5277" s="155">
        <v>75</v>
      </c>
      <c r="F5277" s="166">
        <v>42129</v>
      </c>
      <c r="G5277" s="166">
        <v>42136</v>
      </c>
      <c r="H5277" s="157">
        <v>1</v>
      </c>
    </row>
    <row r="5278" spans="1:9" ht="15" customHeight="1" x14ac:dyDescent="0.25">
      <c r="A5278" s="155" t="s">
        <v>6835</v>
      </c>
      <c r="B5278" s="155" t="s">
        <v>463</v>
      </c>
      <c r="C5278" s="155" t="s">
        <v>7780</v>
      </c>
      <c r="D5278" s="155">
        <v>150</v>
      </c>
      <c r="E5278" s="155">
        <v>150</v>
      </c>
      <c r="F5278" s="166">
        <v>42129</v>
      </c>
      <c r="G5278" s="166">
        <v>42132</v>
      </c>
      <c r="H5278" s="157">
        <v>1</v>
      </c>
    </row>
    <row r="5279" spans="1:9" ht="15" customHeight="1" x14ac:dyDescent="0.25">
      <c r="A5279" s="155" t="s">
        <v>7783</v>
      </c>
      <c r="B5279" s="155" t="s">
        <v>7782</v>
      </c>
      <c r="C5279" s="155" t="s">
        <v>7781</v>
      </c>
      <c r="D5279" s="155">
        <v>25</v>
      </c>
      <c r="E5279" s="155">
        <v>25</v>
      </c>
      <c r="F5279" s="166">
        <v>42129</v>
      </c>
      <c r="G5279" s="166">
        <v>42139</v>
      </c>
      <c r="H5279" s="157">
        <v>1</v>
      </c>
    </row>
    <row r="5280" spans="1:9" ht="15" customHeight="1" x14ac:dyDescent="0.25">
      <c r="A5280" s="155" t="s">
        <v>36</v>
      </c>
      <c r="B5280" s="155" t="s">
        <v>297</v>
      </c>
      <c r="C5280" s="155" t="s">
        <v>7751</v>
      </c>
      <c r="D5280" s="155">
        <v>50</v>
      </c>
      <c r="E5280" s="155">
        <v>52</v>
      </c>
      <c r="F5280" s="166">
        <v>42129</v>
      </c>
      <c r="G5280" s="166">
        <v>42131</v>
      </c>
      <c r="H5280" s="157">
        <v>1</v>
      </c>
    </row>
    <row r="5281" spans="1:8" ht="15" customHeight="1" x14ac:dyDescent="0.25">
      <c r="A5281" s="155" t="s">
        <v>29</v>
      </c>
      <c r="B5281" s="155" t="s">
        <v>7235</v>
      </c>
      <c r="C5281" s="155" t="s">
        <v>7784</v>
      </c>
      <c r="D5281" s="155">
        <v>100</v>
      </c>
      <c r="E5281" s="155">
        <v>100</v>
      </c>
      <c r="F5281" s="166">
        <v>42129</v>
      </c>
      <c r="G5281" s="166">
        <v>42130</v>
      </c>
      <c r="H5281" s="157">
        <v>1</v>
      </c>
    </row>
    <row r="5282" spans="1:8" ht="15" customHeight="1" x14ac:dyDescent="0.25">
      <c r="A5282" s="155" t="s">
        <v>2769</v>
      </c>
      <c r="B5282" s="155" t="s">
        <v>5795</v>
      </c>
      <c r="C5282" s="155" t="s">
        <v>7785</v>
      </c>
      <c r="D5282" s="155">
        <v>10</v>
      </c>
      <c r="E5282" s="155">
        <v>10</v>
      </c>
      <c r="F5282" s="166">
        <v>42129</v>
      </c>
      <c r="G5282" s="166">
        <v>42129</v>
      </c>
      <c r="H5282" s="157">
        <v>1</v>
      </c>
    </row>
    <row r="5283" spans="1:8" ht="15" customHeight="1" x14ac:dyDescent="0.25">
      <c r="A5283" s="155" t="s">
        <v>1107</v>
      </c>
      <c r="B5283" s="155" t="s">
        <v>7786</v>
      </c>
      <c r="C5283" s="155" t="s">
        <v>7787</v>
      </c>
      <c r="D5283" s="155">
        <v>50</v>
      </c>
      <c r="E5283" s="155">
        <v>50</v>
      </c>
      <c r="F5283" s="166">
        <v>42130</v>
      </c>
      <c r="G5283" s="166">
        <v>42132</v>
      </c>
      <c r="H5283" s="157">
        <v>1</v>
      </c>
    </row>
    <row r="5284" spans="1:8" ht="15" customHeight="1" x14ac:dyDescent="0.25">
      <c r="A5284" s="155" t="s">
        <v>719</v>
      </c>
      <c r="B5284" s="155" t="s">
        <v>720</v>
      </c>
      <c r="C5284" s="155" t="s">
        <v>7788</v>
      </c>
      <c r="D5284" s="155">
        <v>200</v>
      </c>
      <c r="E5284" s="155">
        <v>200</v>
      </c>
      <c r="F5284" s="166">
        <v>42130</v>
      </c>
      <c r="G5284" s="166">
        <v>42136</v>
      </c>
      <c r="H5284" s="157">
        <v>1</v>
      </c>
    </row>
    <row r="5285" spans="1:8" ht="15" customHeight="1" x14ac:dyDescent="0.25">
      <c r="A5285" s="155" t="s">
        <v>1554</v>
      </c>
      <c r="B5285" s="155" t="s">
        <v>1696</v>
      </c>
      <c r="C5285" s="155" t="s">
        <v>7789</v>
      </c>
      <c r="D5285" s="155">
        <v>4</v>
      </c>
      <c r="E5285" s="155">
        <v>4</v>
      </c>
      <c r="F5285" s="166">
        <v>42130</v>
      </c>
      <c r="G5285" s="166">
        <v>42136</v>
      </c>
      <c r="H5285" s="157">
        <v>1</v>
      </c>
    </row>
    <row r="5286" spans="1:8" ht="15" customHeight="1" x14ac:dyDescent="0.25">
      <c r="A5286" s="155" t="s">
        <v>1554</v>
      </c>
      <c r="B5286" s="155" t="s">
        <v>1696</v>
      </c>
      <c r="C5286" s="155" t="s">
        <v>364</v>
      </c>
      <c r="D5286" s="155">
        <v>3</v>
      </c>
      <c r="E5286" s="155">
        <v>3</v>
      </c>
      <c r="F5286" s="166">
        <v>42130</v>
      </c>
      <c r="G5286" s="166">
        <v>42136</v>
      </c>
      <c r="H5286" s="157">
        <v>1</v>
      </c>
    </row>
    <row r="5287" spans="1:8" ht="15" customHeight="1" x14ac:dyDescent="0.25">
      <c r="A5287" s="155" t="s">
        <v>6576</v>
      </c>
      <c r="B5287" s="155" t="s">
        <v>7368</v>
      </c>
      <c r="C5287" s="155" t="s">
        <v>7791</v>
      </c>
      <c r="D5287" s="155">
        <v>6</v>
      </c>
      <c r="E5287" s="155">
        <v>6</v>
      </c>
      <c r="F5287" s="166">
        <v>42131</v>
      </c>
      <c r="G5287" s="166">
        <v>42132</v>
      </c>
      <c r="H5287" s="157">
        <v>1</v>
      </c>
    </row>
    <row r="5288" spans="1:8" ht="15" customHeight="1" x14ac:dyDescent="0.25">
      <c r="A5288" s="155" t="s">
        <v>1983</v>
      </c>
      <c r="B5288" s="155" t="s">
        <v>2614</v>
      </c>
      <c r="C5288" s="155" t="s">
        <v>7792</v>
      </c>
      <c r="D5288" s="155">
        <v>46</v>
      </c>
      <c r="E5288" s="155">
        <v>46</v>
      </c>
      <c r="F5288" s="166">
        <v>42131</v>
      </c>
      <c r="G5288" s="166">
        <v>42132</v>
      </c>
      <c r="H5288" s="157">
        <v>1</v>
      </c>
    </row>
    <row r="5289" spans="1:8" ht="15" customHeight="1" x14ac:dyDescent="0.25">
      <c r="A5289" s="155" t="s">
        <v>1983</v>
      </c>
      <c r="B5289" s="155" t="s">
        <v>2614</v>
      </c>
      <c r="C5289" s="155" t="s">
        <v>364</v>
      </c>
      <c r="D5289" s="155">
        <v>180</v>
      </c>
      <c r="E5289" s="155">
        <v>180</v>
      </c>
      <c r="F5289" s="166">
        <v>42131</v>
      </c>
      <c r="G5289" s="166">
        <v>42132</v>
      </c>
      <c r="H5289" s="157">
        <v>1</v>
      </c>
    </row>
    <row r="5290" spans="1:8" ht="15" customHeight="1" x14ac:dyDescent="0.25">
      <c r="A5290" s="155" t="s">
        <v>6021</v>
      </c>
      <c r="B5290" s="155" t="s">
        <v>6022</v>
      </c>
      <c r="C5290" s="155" t="s">
        <v>7793</v>
      </c>
      <c r="D5290" s="155">
        <v>250</v>
      </c>
      <c r="E5290" s="155">
        <v>250</v>
      </c>
      <c r="F5290" s="166">
        <v>42132</v>
      </c>
      <c r="G5290" s="166">
        <v>42138</v>
      </c>
      <c r="H5290" s="157">
        <v>1</v>
      </c>
    </row>
    <row r="5291" spans="1:8" ht="15" customHeight="1" x14ac:dyDescent="0.25">
      <c r="A5291" s="155" t="s">
        <v>71</v>
      </c>
      <c r="B5291" s="155" t="s">
        <v>2730</v>
      </c>
      <c r="C5291" s="155" t="s">
        <v>7794</v>
      </c>
      <c r="D5291" s="155">
        <v>26</v>
      </c>
      <c r="E5291" s="155">
        <v>26</v>
      </c>
      <c r="F5291" s="166">
        <v>42132</v>
      </c>
      <c r="G5291" s="166">
        <v>42142</v>
      </c>
      <c r="H5291" s="157">
        <v>1</v>
      </c>
    </row>
    <row r="5292" spans="1:8" ht="15" customHeight="1" x14ac:dyDescent="0.25">
      <c r="A5292" s="155" t="s">
        <v>1125</v>
      </c>
      <c r="B5292" s="155" t="s">
        <v>1696</v>
      </c>
      <c r="C5292" s="155" t="s">
        <v>7795</v>
      </c>
      <c r="D5292" s="155">
        <v>3200</v>
      </c>
      <c r="E5292" s="155">
        <v>800</v>
      </c>
      <c r="F5292" s="166">
        <v>42132</v>
      </c>
      <c r="G5292" s="166">
        <v>42193</v>
      </c>
      <c r="H5292" s="157">
        <v>1</v>
      </c>
    </row>
    <row r="5293" spans="1:8" ht="15" customHeight="1" x14ac:dyDescent="0.25">
      <c r="A5293" s="155" t="s">
        <v>1419</v>
      </c>
      <c r="B5293" s="155" t="s">
        <v>626</v>
      </c>
      <c r="C5293" s="155" t="s">
        <v>7796</v>
      </c>
      <c r="D5293" s="155">
        <v>2000</v>
      </c>
      <c r="E5293" s="155">
        <v>2000</v>
      </c>
      <c r="F5293" s="166">
        <v>42132</v>
      </c>
      <c r="G5293" s="166">
        <v>42139</v>
      </c>
      <c r="H5293" s="157">
        <v>1</v>
      </c>
    </row>
    <row r="5294" spans="1:8" ht="15" customHeight="1" x14ac:dyDescent="0.25">
      <c r="A5294" s="155" t="s">
        <v>6576</v>
      </c>
      <c r="B5294" s="155" t="s">
        <v>7368</v>
      </c>
      <c r="C5294" s="155" t="s">
        <v>7797</v>
      </c>
      <c r="D5294" s="155">
        <v>6</v>
      </c>
      <c r="E5294" s="155">
        <v>6</v>
      </c>
      <c r="F5294" s="166">
        <v>42132</v>
      </c>
      <c r="G5294" s="166">
        <v>42135</v>
      </c>
      <c r="H5294" s="157">
        <v>1</v>
      </c>
    </row>
    <row r="5295" spans="1:8" ht="15" customHeight="1" x14ac:dyDescent="0.25">
      <c r="A5295" s="155" t="s">
        <v>71</v>
      </c>
      <c r="B5295" s="155" t="s">
        <v>74</v>
      </c>
      <c r="C5295" s="155" t="s">
        <v>7798</v>
      </c>
      <c r="D5295" s="155">
        <v>25</v>
      </c>
      <c r="E5295" s="155">
        <v>25</v>
      </c>
      <c r="F5295" s="166">
        <v>42135</v>
      </c>
      <c r="G5295" s="166">
        <v>42137</v>
      </c>
      <c r="H5295" s="157">
        <v>1</v>
      </c>
    </row>
    <row r="5296" spans="1:8" ht="15" customHeight="1" x14ac:dyDescent="0.25">
      <c r="A5296" s="155" t="s">
        <v>71</v>
      </c>
      <c r="B5296" s="155" t="s">
        <v>1530</v>
      </c>
      <c r="C5296" s="155" t="s">
        <v>7799</v>
      </c>
      <c r="D5296" s="155">
        <v>5</v>
      </c>
      <c r="E5296" s="155">
        <v>5</v>
      </c>
      <c r="F5296" s="166">
        <v>42135</v>
      </c>
      <c r="G5296" s="166">
        <v>42143</v>
      </c>
      <c r="H5296" s="157">
        <v>1</v>
      </c>
    </row>
    <row r="5297" spans="1:9" ht="15" customHeight="1" x14ac:dyDescent="0.25">
      <c r="A5297" s="155" t="s">
        <v>71</v>
      </c>
      <c r="B5297" s="155" t="s">
        <v>1550</v>
      </c>
      <c r="C5297" s="155" t="s">
        <v>7800</v>
      </c>
      <c r="D5297" s="155">
        <v>5</v>
      </c>
      <c r="E5297" s="155">
        <v>5</v>
      </c>
      <c r="F5297" s="166">
        <v>42135</v>
      </c>
      <c r="G5297" s="166">
        <v>42143</v>
      </c>
      <c r="H5297" s="157">
        <v>1</v>
      </c>
    </row>
    <row r="5298" spans="1:9" ht="15" customHeight="1" x14ac:dyDescent="0.25">
      <c r="A5298" s="155" t="s">
        <v>71</v>
      </c>
      <c r="B5298" s="155" t="s">
        <v>1550</v>
      </c>
      <c r="C5298" s="155" t="s">
        <v>7801</v>
      </c>
      <c r="D5298" s="155">
        <v>5</v>
      </c>
      <c r="E5298" s="155">
        <v>5</v>
      </c>
      <c r="F5298" s="166">
        <v>42135</v>
      </c>
      <c r="G5298" s="166">
        <v>42139</v>
      </c>
      <c r="H5298" s="157">
        <v>1</v>
      </c>
    </row>
    <row r="5299" spans="1:9" ht="30" customHeight="1" x14ac:dyDescent="0.25">
      <c r="A5299" s="155" t="s">
        <v>3473</v>
      </c>
      <c r="B5299" s="155" t="s">
        <v>6071</v>
      </c>
      <c r="C5299" s="155" t="s">
        <v>7802</v>
      </c>
      <c r="D5299" s="155">
        <v>25</v>
      </c>
      <c r="E5299" s="155">
        <v>25</v>
      </c>
      <c r="F5299" s="166">
        <v>42135</v>
      </c>
      <c r="G5299" s="166">
        <v>42139</v>
      </c>
      <c r="H5299" s="157">
        <v>1</v>
      </c>
    </row>
    <row r="5300" spans="1:9" ht="15" customHeight="1" x14ac:dyDescent="0.25">
      <c r="A5300" s="155" t="s">
        <v>559</v>
      </c>
      <c r="B5300" s="155" t="s">
        <v>7803</v>
      </c>
      <c r="C5300" s="155" t="s">
        <v>7804</v>
      </c>
      <c r="D5300" s="155">
        <v>15000</v>
      </c>
      <c r="E5300" s="155">
        <v>15029</v>
      </c>
      <c r="F5300" s="166">
        <v>42135</v>
      </c>
      <c r="G5300" s="166">
        <v>42138</v>
      </c>
      <c r="H5300" s="157">
        <v>1</v>
      </c>
    </row>
    <row r="5301" spans="1:9" ht="15" customHeight="1" x14ac:dyDescent="0.25">
      <c r="A5301" s="155" t="s">
        <v>1154</v>
      </c>
      <c r="B5301" s="155" t="s">
        <v>7805</v>
      </c>
      <c r="C5301" s="155" t="s">
        <v>7806</v>
      </c>
      <c r="D5301" s="155">
        <v>20</v>
      </c>
      <c r="E5301" s="155">
        <v>20</v>
      </c>
      <c r="F5301" s="166">
        <v>42135</v>
      </c>
      <c r="G5301" s="166">
        <v>42138</v>
      </c>
      <c r="H5301" s="157">
        <v>1</v>
      </c>
    </row>
    <row r="5302" spans="1:9" ht="15" customHeight="1" x14ac:dyDescent="0.25">
      <c r="A5302" s="155" t="s">
        <v>6482</v>
      </c>
      <c r="B5302" s="155" t="s">
        <v>7807</v>
      </c>
      <c r="C5302" s="155" t="s">
        <v>7808</v>
      </c>
      <c r="D5302" s="155">
        <v>5</v>
      </c>
      <c r="E5302" s="155">
        <v>5</v>
      </c>
      <c r="F5302" s="166">
        <v>42135</v>
      </c>
      <c r="G5302" s="166">
        <v>42139</v>
      </c>
      <c r="H5302" s="157">
        <v>1</v>
      </c>
    </row>
    <row r="5303" spans="1:9" ht="15" customHeight="1" x14ac:dyDescent="0.25">
      <c r="A5303" s="155" t="s">
        <v>2714</v>
      </c>
      <c r="B5303" s="155" t="s">
        <v>5304</v>
      </c>
      <c r="C5303" s="155" t="s">
        <v>7809</v>
      </c>
      <c r="D5303" s="155">
        <v>250</v>
      </c>
      <c r="E5303" s="155">
        <v>250</v>
      </c>
      <c r="F5303" s="166">
        <v>42135</v>
      </c>
      <c r="G5303" s="166">
        <v>42139</v>
      </c>
      <c r="H5303" s="157">
        <v>1</v>
      </c>
    </row>
    <row r="5304" spans="1:9" ht="15" customHeight="1" x14ac:dyDescent="0.25">
      <c r="A5304" s="155" t="s">
        <v>42</v>
      </c>
      <c r="B5304" s="155" t="s">
        <v>5912</v>
      </c>
      <c r="C5304" s="155" t="s">
        <v>7810</v>
      </c>
      <c r="D5304" s="155">
        <v>10</v>
      </c>
      <c r="E5304" s="155">
        <v>10</v>
      </c>
      <c r="F5304" s="166">
        <v>42135</v>
      </c>
      <c r="G5304" s="166">
        <v>42137</v>
      </c>
      <c r="H5304" s="157">
        <v>1</v>
      </c>
    </row>
    <row r="5305" spans="1:9" ht="15" customHeight="1" x14ac:dyDescent="0.25">
      <c r="A5305" s="155" t="s">
        <v>1492</v>
      </c>
      <c r="B5305" s="155" t="s">
        <v>2726</v>
      </c>
      <c r="C5305" s="155" t="s">
        <v>7811</v>
      </c>
      <c r="D5305" s="155">
        <v>250</v>
      </c>
      <c r="E5305" s="155">
        <v>249</v>
      </c>
      <c r="F5305" s="166">
        <v>42136</v>
      </c>
      <c r="G5305" s="166">
        <v>42166</v>
      </c>
      <c r="H5305" s="157">
        <v>1</v>
      </c>
      <c r="I5305" s="192" t="s">
        <v>7812</v>
      </c>
    </row>
    <row r="5306" spans="1:9" ht="15" customHeight="1" x14ac:dyDescent="0.25">
      <c r="A5306" s="155" t="s">
        <v>145</v>
      </c>
      <c r="B5306" s="155" t="s">
        <v>958</v>
      </c>
      <c r="C5306" s="155" t="s">
        <v>7813</v>
      </c>
      <c r="D5306" s="155">
        <v>20</v>
      </c>
      <c r="E5306" s="155">
        <v>20</v>
      </c>
      <c r="F5306" s="166">
        <v>42136</v>
      </c>
      <c r="G5306" s="166">
        <v>42138</v>
      </c>
      <c r="H5306" s="157">
        <v>1</v>
      </c>
    </row>
    <row r="5307" spans="1:9" ht="15" customHeight="1" x14ac:dyDescent="0.25">
      <c r="A5307" s="155" t="s">
        <v>42</v>
      </c>
      <c r="B5307" s="155" t="s">
        <v>7814</v>
      </c>
      <c r="C5307" s="155" t="s">
        <v>7815</v>
      </c>
      <c r="D5307" s="155">
        <v>200</v>
      </c>
      <c r="E5307" s="155">
        <v>100</v>
      </c>
      <c r="F5307" s="166">
        <v>42136</v>
      </c>
      <c r="G5307" s="166">
        <v>42139</v>
      </c>
      <c r="H5307" s="157">
        <v>1</v>
      </c>
    </row>
    <row r="5308" spans="1:9" ht="15" customHeight="1" x14ac:dyDescent="0.25">
      <c r="A5308" s="155" t="s">
        <v>3430</v>
      </c>
      <c r="B5308" s="155" t="s">
        <v>1696</v>
      </c>
      <c r="C5308" s="155" t="s">
        <v>7818</v>
      </c>
      <c r="D5308" s="155">
        <v>3</v>
      </c>
      <c r="E5308" s="155">
        <v>3</v>
      </c>
      <c r="F5308" s="166">
        <v>42137</v>
      </c>
      <c r="G5308" s="166">
        <v>42145</v>
      </c>
      <c r="H5308" s="157">
        <v>1</v>
      </c>
    </row>
    <row r="5309" spans="1:9" ht="15" customHeight="1" x14ac:dyDescent="0.25">
      <c r="A5309" s="155" t="s">
        <v>1983</v>
      </c>
      <c r="B5309" s="155" t="s">
        <v>2614</v>
      </c>
      <c r="C5309" s="155" t="s">
        <v>7819</v>
      </c>
      <c r="D5309" s="155">
        <v>45</v>
      </c>
      <c r="E5309" s="155">
        <v>45</v>
      </c>
      <c r="F5309" s="166">
        <v>42137</v>
      </c>
      <c r="G5309" s="166">
        <v>42142</v>
      </c>
      <c r="H5309" s="157">
        <v>1</v>
      </c>
    </row>
    <row r="5310" spans="1:9" ht="15" customHeight="1" x14ac:dyDescent="0.25">
      <c r="A5310" s="155" t="s">
        <v>509</v>
      </c>
      <c r="B5310" s="155" t="s">
        <v>6914</v>
      </c>
      <c r="C5310" s="155" t="s">
        <v>7820</v>
      </c>
      <c r="D5310" s="155">
        <v>5</v>
      </c>
      <c r="E5310" s="155">
        <v>5</v>
      </c>
      <c r="F5310" s="166">
        <v>42137</v>
      </c>
      <c r="G5310" s="166">
        <v>42142</v>
      </c>
      <c r="H5310" s="157">
        <v>1</v>
      </c>
    </row>
    <row r="5311" spans="1:9" ht="15" customHeight="1" x14ac:dyDescent="0.25">
      <c r="A5311" s="155" t="s">
        <v>509</v>
      </c>
      <c r="B5311" s="155" t="s">
        <v>6914</v>
      </c>
      <c r="C5311" s="155" t="s">
        <v>161</v>
      </c>
      <c r="D5311" s="155">
        <v>1</v>
      </c>
      <c r="E5311" s="155">
        <v>1</v>
      </c>
      <c r="F5311" s="166">
        <v>42137</v>
      </c>
      <c r="G5311" s="166">
        <v>42142</v>
      </c>
      <c r="H5311" s="157">
        <v>1</v>
      </c>
    </row>
    <row r="5312" spans="1:9" ht="15" customHeight="1" x14ac:dyDescent="0.25">
      <c r="A5312" s="155" t="s">
        <v>230</v>
      </c>
      <c r="B5312" s="155" t="s">
        <v>2599</v>
      </c>
      <c r="C5312" s="155" t="s">
        <v>7821</v>
      </c>
      <c r="D5312" s="155">
        <v>100</v>
      </c>
      <c r="E5312" s="155">
        <v>100</v>
      </c>
      <c r="F5312" s="166">
        <v>42137</v>
      </c>
      <c r="G5312" s="166">
        <v>42143</v>
      </c>
      <c r="H5312" s="157">
        <v>1</v>
      </c>
    </row>
    <row r="5313" spans="1:8" ht="15" customHeight="1" x14ac:dyDescent="0.25">
      <c r="A5313" s="155" t="s">
        <v>4654</v>
      </c>
      <c r="B5313" s="155" t="s">
        <v>4655</v>
      </c>
      <c r="C5313" s="155" t="s">
        <v>7822</v>
      </c>
      <c r="D5313" s="155">
        <v>25</v>
      </c>
      <c r="E5313" s="155">
        <v>25</v>
      </c>
      <c r="F5313" s="166">
        <v>42137</v>
      </c>
      <c r="G5313" s="166">
        <v>42139</v>
      </c>
      <c r="H5313" s="157">
        <v>1</v>
      </c>
    </row>
    <row r="5314" spans="1:8" ht="15" customHeight="1" x14ac:dyDescent="0.25">
      <c r="A5314" s="155" t="s">
        <v>6967</v>
      </c>
      <c r="B5314" s="155" t="s">
        <v>1696</v>
      </c>
      <c r="C5314" s="155" t="s">
        <v>7823</v>
      </c>
      <c r="D5314" s="155">
        <v>113</v>
      </c>
      <c r="E5314" s="155">
        <v>113</v>
      </c>
      <c r="F5314" s="166">
        <v>42137</v>
      </c>
      <c r="G5314" s="166">
        <v>42139</v>
      </c>
      <c r="H5314" s="157">
        <v>1</v>
      </c>
    </row>
    <row r="5315" spans="1:8" ht="15" customHeight="1" x14ac:dyDescent="0.25">
      <c r="A5315" s="155" t="s">
        <v>42</v>
      </c>
      <c r="B5315" s="155" t="s">
        <v>7814</v>
      </c>
      <c r="C5315" s="155" t="s">
        <v>7815</v>
      </c>
      <c r="D5315" s="155">
        <v>200</v>
      </c>
      <c r="E5315" s="155">
        <v>100</v>
      </c>
      <c r="F5315" s="166">
        <v>42137</v>
      </c>
      <c r="G5315" s="166">
        <v>42139</v>
      </c>
      <c r="H5315" s="157">
        <v>1</v>
      </c>
    </row>
    <row r="5316" spans="1:8" ht="15" customHeight="1" x14ac:dyDescent="0.25">
      <c r="A5316" s="155" t="s">
        <v>2714</v>
      </c>
      <c r="B5316" s="155" t="s">
        <v>7482</v>
      </c>
      <c r="C5316" s="155" t="s">
        <v>7825</v>
      </c>
      <c r="D5316" s="155">
        <v>60</v>
      </c>
      <c r="E5316" s="155">
        <v>60</v>
      </c>
      <c r="F5316" s="166">
        <v>42138</v>
      </c>
      <c r="G5316" s="166">
        <v>42149</v>
      </c>
      <c r="H5316" s="157">
        <v>1</v>
      </c>
    </row>
    <row r="5317" spans="1:8" ht="15" customHeight="1" x14ac:dyDescent="0.25">
      <c r="A5317" s="155" t="s">
        <v>286</v>
      </c>
      <c r="B5317" s="155" t="s">
        <v>5918</v>
      </c>
      <c r="C5317" s="155" t="s">
        <v>7826</v>
      </c>
      <c r="D5317" s="155">
        <v>50</v>
      </c>
      <c r="E5317" s="155">
        <v>50</v>
      </c>
      <c r="F5317" s="166">
        <v>42138</v>
      </c>
      <c r="G5317" s="166">
        <v>42142</v>
      </c>
      <c r="H5317" s="157">
        <v>1</v>
      </c>
    </row>
    <row r="5318" spans="1:8" ht="15" customHeight="1" x14ac:dyDescent="0.25">
      <c r="A5318" s="155" t="s">
        <v>286</v>
      </c>
      <c r="B5318" s="155" t="s">
        <v>3014</v>
      </c>
      <c r="C5318" s="155" t="s">
        <v>7827</v>
      </c>
      <c r="D5318" s="155">
        <v>100</v>
      </c>
      <c r="E5318" s="155">
        <v>100</v>
      </c>
      <c r="F5318" s="166">
        <v>42138</v>
      </c>
      <c r="G5318" s="166">
        <v>42142</v>
      </c>
      <c r="H5318" s="157">
        <v>1</v>
      </c>
    </row>
    <row r="5319" spans="1:8" ht="15" customHeight="1" x14ac:dyDescent="0.25">
      <c r="A5319" s="155" t="s">
        <v>286</v>
      </c>
      <c r="B5319" s="155" t="s">
        <v>5921</v>
      </c>
      <c r="C5319" s="155" t="s">
        <v>7828</v>
      </c>
      <c r="D5319" s="155">
        <v>50</v>
      </c>
      <c r="E5319" s="155">
        <v>50</v>
      </c>
      <c r="F5319" s="166">
        <v>42138</v>
      </c>
      <c r="G5319" s="166">
        <v>42142</v>
      </c>
      <c r="H5319" s="157">
        <v>1</v>
      </c>
    </row>
    <row r="5320" spans="1:8" ht="15" customHeight="1" x14ac:dyDescent="0.25">
      <c r="A5320" s="155" t="s">
        <v>286</v>
      </c>
      <c r="B5320" s="155" t="s">
        <v>3065</v>
      </c>
      <c r="C5320" s="155" t="s">
        <v>7829</v>
      </c>
      <c r="D5320" s="155">
        <v>100</v>
      </c>
      <c r="E5320" s="155">
        <v>100</v>
      </c>
      <c r="F5320" s="166">
        <v>42138</v>
      </c>
      <c r="G5320" s="166">
        <v>42142</v>
      </c>
      <c r="H5320" s="157">
        <v>1</v>
      </c>
    </row>
    <row r="5321" spans="1:8" ht="15" customHeight="1" x14ac:dyDescent="0.25">
      <c r="A5321" s="155" t="s">
        <v>5424</v>
      </c>
      <c r="B5321" s="155" t="s">
        <v>1241</v>
      </c>
      <c r="C5321" s="155" t="s">
        <v>7830</v>
      </c>
      <c r="D5321" s="155">
        <v>150</v>
      </c>
      <c r="E5321" s="155">
        <v>150</v>
      </c>
      <c r="F5321" s="166">
        <v>42138</v>
      </c>
      <c r="G5321" s="166">
        <v>42146</v>
      </c>
      <c r="H5321" s="157">
        <v>1</v>
      </c>
    </row>
    <row r="5322" spans="1:8" ht="15" customHeight="1" x14ac:dyDescent="0.25">
      <c r="A5322" s="155" t="s">
        <v>42</v>
      </c>
      <c r="B5322" s="155" t="s">
        <v>6485</v>
      </c>
      <c r="C5322" s="155" t="s">
        <v>7831</v>
      </c>
      <c r="D5322" s="155">
        <v>400</v>
      </c>
      <c r="E5322" s="155">
        <v>400</v>
      </c>
      <c r="F5322" s="166">
        <v>42138</v>
      </c>
      <c r="G5322" s="166">
        <v>42146</v>
      </c>
      <c r="H5322" s="157">
        <v>1</v>
      </c>
    </row>
    <row r="5323" spans="1:8" ht="15" customHeight="1" x14ac:dyDescent="0.25">
      <c r="A5323" s="155" t="s">
        <v>42</v>
      </c>
      <c r="B5323" s="155" t="s">
        <v>202</v>
      </c>
      <c r="C5323" s="155" t="s">
        <v>7832</v>
      </c>
      <c r="D5323" s="155">
        <v>400</v>
      </c>
      <c r="E5323" s="155">
        <v>400</v>
      </c>
      <c r="F5323" s="166">
        <v>42138</v>
      </c>
      <c r="G5323" s="166">
        <v>42146</v>
      </c>
      <c r="H5323" s="157">
        <v>1</v>
      </c>
    </row>
    <row r="5324" spans="1:8" ht="15" customHeight="1" x14ac:dyDescent="0.25">
      <c r="A5324" s="155" t="s">
        <v>1554</v>
      </c>
      <c r="B5324" s="155" t="s">
        <v>1204</v>
      </c>
      <c r="C5324" s="155" t="s">
        <v>7834</v>
      </c>
      <c r="D5324" s="155">
        <v>125</v>
      </c>
      <c r="E5324" s="155">
        <v>125</v>
      </c>
      <c r="F5324" s="166">
        <v>42139</v>
      </c>
      <c r="G5324" s="166">
        <v>42142</v>
      </c>
      <c r="H5324" s="157">
        <v>1</v>
      </c>
    </row>
    <row r="5325" spans="1:8" ht="15" customHeight="1" x14ac:dyDescent="0.25">
      <c r="A5325" s="155" t="s">
        <v>520</v>
      </c>
      <c r="B5325" s="155" t="s">
        <v>4574</v>
      </c>
      <c r="C5325" s="155" t="s">
        <v>7835</v>
      </c>
      <c r="D5325" s="155">
        <v>110</v>
      </c>
      <c r="E5325" s="155">
        <v>110</v>
      </c>
      <c r="F5325" s="166">
        <v>42139</v>
      </c>
      <c r="G5325" s="166">
        <v>42146</v>
      </c>
      <c r="H5325" s="157">
        <v>1</v>
      </c>
    </row>
    <row r="5326" spans="1:8" ht="15" customHeight="1" x14ac:dyDescent="0.25">
      <c r="A5326" s="155" t="s">
        <v>520</v>
      </c>
      <c r="B5326" s="155" t="s">
        <v>4574</v>
      </c>
      <c r="C5326" s="155" t="s">
        <v>7836</v>
      </c>
      <c r="D5326" s="155">
        <v>110</v>
      </c>
      <c r="E5326" s="155">
        <v>110</v>
      </c>
      <c r="F5326" s="166">
        <v>42139</v>
      </c>
      <c r="G5326" s="166">
        <v>42146</v>
      </c>
      <c r="H5326" s="157">
        <v>1</v>
      </c>
    </row>
    <row r="5327" spans="1:8" ht="15" customHeight="1" x14ac:dyDescent="0.25">
      <c r="A5327" s="155" t="s">
        <v>5652</v>
      </c>
      <c r="B5327" s="155" t="s">
        <v>7629</v>
      </c>
      <c r="C5327" s="155" t="s">
        <v>7837</v>
      </c>
      <c r="D5327" s="155">
        <v>25</v>
      </c>
      <c r="E5327" s="155">
        <v>25</v>
      </c>
      <c r="F5327" s="166">
        <v>42139</v>
      </c>
      <c r="G5327" s="166">
        <v>42142</v>
      </c>
      <c r="H5327" s="157">
        <v>1</v>
      </c>
    </row>
    <row r="5328" spans="1:8" ht="15" customHeight="1" x14ac:dyDescent="0.25">
      <c r="A5328" s="155" t="s">
        <v>559</v>
      </c>
      <c r="B5328" s="155" t="s">
        <v>560</v>
      </c>
      <c r="C5328" s="155" t="s">
        <v>7838</v>
      </c>
      <c r="D5328" s="155">
        <v>15000</v>
      </c>
      <c r="E5328" s="155">
        <v>15030</v>
      </c>
      <c r="F5328" s="166">
        <v>42139</v>
      </c>
      <c r="G5328" s="166">
        <v>42146</v>
      </c>
      <c r="H5328" s="157">
        <v>1</v>
      </c>
    </row>
    <row r="5329" spans="1:9" ht="15" customHeight="1" x14ac:dyDescent="0.25">
      <c r="A5329" s="155" t="s">
        <v>559</v>
      </c>
      <c r="B5329" s="155" t="s">
        <v>2399</v>
      </c>
      <c r="C5329" s="155" t="s">
        <v>7839</v>
      </c>
      <c r="D5329" s="155">
        <v>10000</v>
      </c>
      <c r="E5329" s="155">
        <v>10080</v>
      </c>
      <c r="F5329" s="166">
        <v>42139</v>
      </c>
      <c r="G5329" s="166">
        <v>42144</v>
      </c>
      <c r="H5329" s="157">
        <v>1</v>
      </c>
    </row>
    <row r="5330" spans="1:9" ht="15" customHeight="1" x14ac:dyDescent="0.25">
      <c r="A5330" s="155" t="s">
        <v>2714</v>
      </c>
      <c r="B5330" s="155" t="s">
        <v>5141</v>
      </c>
      <c r="C5330" s="155" t="s">
        <v>7840</v>
      </c>
      <c r="D5330" s="155">
        <v>25</v>
      </c>
      <c r="E5330" s="155">
        <v>25</v>
      </c>
      <c r="F5330" s="166">
        <v>42139</v>
      </c>
      <c r="G5330" s="166">
        <v>42146</v>
      </c>
      <c r="H5330" s="157">
        <v>1</v>
      </c>
    </row>
    <row r="5331" spans="1:9" ht="15" customHeight="1" x14ac:dyDescent="0.25">
      <c r="A5331" s="155" t="s">
        <v>979</v>
      </c>
      <c r="B5331" s="155" t="s">
        <v>2470</v>
      </c>
      <c r="C5331" s="155" t="s">
        <v>7841</v>
      </c>
      <c r="D5331" s="155">
        <v>50</v>
      </c>
      <c r="E5331" s="155">
        <v>50</v>
      </c>
      <c r="F5331" s="166">
        <v>42139</v>
      </c>
      <c r="G5331" s="166">
        <v>42139</v>
      </c>
      <c r="H5331" s="157">
        <v>1</v>
      </c>
    </row>
    <row r="5332" spans="1:9" ht="15" customHeight="1" x14ac:dyDescent="0.25">
      <c r="A5332" s="155" t="s">
        <v>979</v>
      </c>
      <c r="B5332" s="155" t="s">
        <v>6997</v>
      </c>
      <c r="C5332" s="155" t="s">
        <v>364</v>
      </c>
      <c r="D5332" s="155">
        <v>50</v>
      </c>
      <c r="E5332" s="155">
        <v>50</v>
      </c>
      <c r="F5332" s="166">
        <v>42139</v>
      </c>
      <c r="G5332" s="166">
        <v>42139</v>
      </c>
      <c r="H5332" s="157">
        <v>1</v>
      </c>
    </row>
    <row r="5333" spans="1:9" ht="15" customHeight="1" x14ac:dyDescent="0.25">
      <c r="A5333" s="155" t="s">
        <v>2361</v>
      </c>
      <c r="B5333" s="155" t="s">
        <v>3310</v>
      </c>
      <c r="C5333" s="155" t="s">
        <v>7842</v>
      </c>
      <c r="D5333" s="155">
        <v>25</v>
      </c>
      <c r="E5333" s="155">
        <v>25</v>
      </c>
      <c r="F5333" s="166">
        <v>42139</v>
      </c>
      <c r="G5333" s="166">
        <v>42146</v>
      </c>
      <c r="H5333" s="157">
        <v>1</v>
      </c>
    </row>
    <row r="5334" spans="1:9" ht="15" customHeight="1" x14ac:dyDescent="0.25">
      <c r="A5334" s="155" t="s">
        <v>7058</v>
      </c>
      <c r="B5334" s="155" t="s">
        <v>7683</v>
      </c>
      <c r="C5334" s="155" t="s">
        <v>7843</v>
      </c>
      <c r="D5334" s="155">
        <v>50</v>
      </c>
      <c r="E5334" s="155">
        <v>50</v>
      </c>
      <c r="F5334" s="166">
        <v>42139</v>
      </c>
      <c r="G5334" s="166">
        <v>42142</v>
      </c>
      <c r="H5334" s="157">
        <v>1</v>
      </c>
    </row>
    <row r="5335" spans="1:9" ht="15" customHeight="1" x14ac:dyDescent="0.25">
      <c r="A5335" s="155" t="s">
        <v>7844</v>
      </c>
      <c r="B5335" s="155" t="s">
        <v>7845</v>
      </c>
      <c r="C5335" s="155" t="s">
        <v>7846</v>
      </c>
      <c r="D5335" s="155">
        <v>25</v>
      </c>
      <c r="E5335" s="155">
        <v>1</v>
      </c>
      <c r="F5335" s="166">
        <v>42139</v>
      </c>
      <c r="G5335" s="166">
        <v>42142</v>
      </c>
      <c r="H5335" s="157">
        <v>1</v>
      </c>
      <c r="I5335" s="192" t="s">
        <v>837</v>
      </c>
    </row>
    <row r="5336" spans="1:9" ht="15" customHeight="1" x14ac:dyDescent="0.25">
      <c r="A5336" s="155" t="s">
        <v>1145</v>
      </c>
      <c r="B5336" s="155" t="s">
        <v>7847</v>
      </c>
      <c r="C5336" s="155" t="s">
        <v>7848</v>
      </c>
      <c r="D5336" s="155">
        <v>2</v>
      </c>
      <c r="E5336" s="155">
        <v>2</v>
      </c>
      <c r="F5336" s="166">
        <v>42139</v>
      </c>
      <c r="G5336" s="166">
        <v>42144</v>
      </c>
      <c r="H5336" s="157">
        <v>1</v>
      </c>
    </row>
    <row r="5337" spans="1:9" ht="15" customHeight="1" x14ac:dyDescent="0.25">
      <c r="A5337" s="155" t="s">
        <v>7849</v>
      </c>
      <c r="B5337" s="155" t="s">
        <v>7850</v>
      </c>
      <c r="C5337" s="155" t="s">
        <v>7851</v>
      </c>
      <c r="D5337" s="155">
        <v>5</v>
      </c>
      <c r="E5337" s="155">
        <v>5</v>
      </c>
      <c r="F5337" s="166">
        <v>42139</v>
      </c>
      <c r="G5337" s="166">
        <v>42142</v>
      </c>
      <c r="H5337" s="157">
        <v>1</v>
      </c>
    </row>
    <row r="5338" spans="1:9" ht="15" customHeight="1" x14ac:dyDescent="0.25">
      <c r="A5338" s="155" t="s">
        <v>42</v>
      </c>
      <c r="B5338" s="155" t="s">
        <v>370</v>
      </c>
      <c r="C5338" s="155" t="s">
        <v>7852</v>
      </c>
      <c r="D5338" s="155">
        <v>400</v>
      </c>
      <c r="E5338" s="155">
        <v>175</v>
      </c>
      <c r="F5338" s="166">
        <v>42142</v>
      </c>
      <c r="G5338" s="166">
        <v>42146</v>
      </c>
      <c r="H5338" s="157">
        <v>1</v>
      </c>
    </row>
    <row r="5339" spans="1:9" ht="15" customHeight="1" x14ac:dyDescent="0.25">
      <c r="A5339" s="155" t="s">
        <v>42</v>
      </c>
      <c r="B5339" s="155" t="s">
        <v>204</v>
      </c>
      <c r="C5339" s="155" t="s">
        <v>364</v>
      </c>
      <c r="D5339" s="155">
        <v>400</v>
      </c>
      <c r="E5339" s="155">
        <v>400</v>
      </c>
      <c r="F5339" s="166">
        <v>42142</v>
      </c>
      <c r="G5339" s="166">
        <v>42146</v>
      </c>
      <c r="H5339" s="157">
        <v>1</v>
      </c>
    </row>
    <row r="5340" spans="1:9" ht="15" customHeight="1" x14ac:dyDescent="0.25">
      <c r="A5340" s="155" t="s">
        <v>42</v>
      </c>
      <c r="B5340" s="155" t="s">
        <v>1744</v>
      </c>
      <c r="C5340" s="155" t="s">
        <v>7853</v>
      </c>
      <c r="D5340" s="155">
        <v>250</v>
      </c>
      <c r="E5340" s="155">
        <v>200</v>
      </c>
      <c r="F5340" s="166">
        <v>42142</v>
      </c>
      <c r="G5340" s="166">
        <v>42146</v>
      </c>
      <c r="H5340" s="157">
        <v>1</v>
      </c>
    </row>
    <row r="5341" spans="1:9" ht="15" customHeight="1" x14ac:dyDescent="0.25">
      <c r="A5341" s="155" t="s">
        <v>65</v>
      </c>
      <c r="B5341" s="155" t="s">
        <v>2994</v>
      </c>
      <c r="C5341" s="155" t="s">
        <v>7854</v>
      </c>
      <c r="D5341" s="155">
        <v>50</v>
      </c>
      <c r="E5341" s="155">
        <v>50</v>
      </c>
      <c r="F5341" s="166">
        <v>42142</v>
      </c>
      <c r="G5341" s="166">
        <v>42156</v>
      </c>
      <c r="H5341" s="157">
        <v>1</v>
      </c>
    </row>
    <row r="5342" spans="1:9" ht="15" customHeight="1" x14ac:dyDescent="0.25">
      <c r="A5342" s="155" t="s">
        <v>1474</v>
      </c>
      <c r="B5342" s="155" t="s">
        <v>6175</v>
      </c>
      <c r="C5342" s="155" t="s">
        <v>7855</v>
      </c>
      <c r="D5342" s="155">
        <v>150</v>
      </c>
      <c r="E5342" s="155">
        <v>150</v>
      </c>
      <c r="F5342" s="166">
        <v>42142</v>
      </c>
      <c r="G5342" s="166">
        <v>42146</v>
      </c>
      <c r="H5342" s="157">
        <v>1</v>
      </c>
    </row>
    <row r="5343" spans="1:9" ht="15" customHeight="1" x14ac:dyDescent="0.25">
      <c r="A5343" s="155" t="s">
        <v>6967</v>
      </c>
      <c r="B5343" s="155" t="s">
        <v>7186</v>
      </c>
      <c r="C5343" s="155" t="s">
        <v>7856</v>
      </c>
      <c r="D5343" s="155">
        <v>5</v>
      </c>
      <c r="E5343" s="155">
        <v>5</v>
      </c>
      <c r="F5343" s="166">
        <v>42142</v>
      </c>
      <c r="G5343" s="166">
        <v>42146</v>
      </c>
      <c r="H5343" s="157">
        <v>1</v>
      </c>
    </row>
    <row r="5344" spans="1:9" ht="15" customHeight="1" x14ac:dyDescent="0.25">
      <c r="A5344" s="155" t="s">
        <v>5053</v>
      </c>
      <c r="B5344" s="155" t="s">
        <v>7534</v>
      </c>
      <c r="C5344" s="155" t="s">
        <v>7857</v>
      </c>
      <c r="D5344" s="155">
        <v>60</v>
      </c>
      <c r="E5344" s="155">
        <v>60</v>
      </c>
      <c r="F5344" s="166">
        <v>42142</v>
      </c>
      <c r="G5344" s="166">
        <v>42144</v>
      </c>
      <c r="H5344" s="157">
        <v>1</v>
      </c>
    </row>
    <row r="5345" spans="1:8" ht="15" customHeight="1" x14ac:dyDescent="0.25">
      <c r="A5345" s="155" t="s">
        <v>71</v>
      </c>
      <c r="B5345" s="155" t="s">
        <v>1550</v>
      </c>
      <c r="C5345" s="155" t="s">
        <v>7858</v>
      </c>
      <c r="D5345" s="155">
        <v>6</v>
      </c>
      <c r="E5345" s="155">
        <v>6</v>
      </c>
      <c r="F5345" s="166">
        <v>42143</v>
      </c>
      <c r="G5345" s="166">
        <v>42156</v>
      </c>
      <c r="H5345" s="157">
        <v>1</v>
      </c>
    </row>
    <row r="5346" spans="1:8" ht="15" customHeight="1" x14ac:dyDescent="0.25">
      <c r="A5346" s="155" t="s">
        <v>71</v>
      </c>
      <c r="B5346" s="155" t="s">
        <v>477</v>
      </c>
      <c r="C5346" s="155" t="s">
        <v>7859</v>
      </c>
      <c r="D5346" s="155">
        <v>6</v>
      </c>
      <c r="E5346" s="155">
        <v>6</v>
      </c>
      <c r="F5346" s="166">
        <v>42143</v>
      </c>
      <c r="G5346" s="166">
        <v>42151</v>
      </c>
      <c r="H5346" s="157">
        <v>1</v>
      </c>
    </row>
    <row r="5347" spans="1:8" ht="15" customHeight="1" x14ac:dyDescent="0.25">
      <c r="A5347" s="155" t="s">
        <v>78</v>
      </c>
      <c r="B5347" s="155" t="s">
        <v>7861</v>
      </c>
      <c r="C5347" s="155" t="s">
        <v>7860</v>
      </c>
      <c r="D5347" s="155">
        <v>10</v>
      </c>
      <c r="E5347" s="155">
        <v>10</v>
      </c>
      <c r="F5347" s="166">
        <v>42143</v>
      </c>
      <c r="G5347" s="166">
        <v>42145</v>
      </c>
      <c r="H5347" s="157">
        <v>1</v>
      </c>
    </row>
    <row r="5348" spans="1:8" ht="15" customHeight="1" x14ac:dyDescent="0.25">
      <c r="A5348" s="155" t="s">
        <v>5967</v>
      </c>
      <c r="B5348" s="155" t="s">
        <v>7862</v>
      </c>
      <c r="C5348" s="155" t="s">
        <v>7863</v>
      </c>
      <c r="D5348" s="155">
        <v>2</v>
      </c>
      <c r="E5348" s="155">
        <v>2</v>
      </c>
      <c r="F5348" s="166">
        <v>42143</v>
      </c>
      <c r="G5348" s="166">
        <v>42146</v>
      </c>
      <c r="H5348" s="157">
        <v>1</v>
      </c>
    </row>
    <row r="5349" spans="1:8" ht="15" customHeight="1" x14ac:dyDescent="0.25">
      <c r="A5349" s="155" t="s">
        <v>7864</v>
      </c>
      <c r="B5349" s="155" t="s">
        <v>7865</v>
      </c>
      <c r="C5349" s="155" t="s">
        <v>7866</v>
      </c>
      <c r="D5349" s="155">
        <v>99</v>
      </c>
      <c r="E5349" s="155">
        <v>99</v>
      </c>
      <c r="F5349" s="166">
        <v>42143</v>
      </c>
      <c r="G5349" s="166">
        <v>42145</v>
      </c>
      <c r="H5349" s="157">
        <v>1</v>
      </c>
    </row>
    <row r="5350" spans="1:8" ht="15" customHeight="1" x14ac:dyDescent="0.25">
      <c r="A5350" s="155" t="s">
        <v>7603</v>
      </c>
      <c r="B5350" s="155" t="s">
        <v>7867</v>
      </c>
      <c r="C5350" s="155" t="s">
        <v>7868</v>
      </c>
      <c r="D5350" s="155">
        <v>100</v>
      </c>
      <c r="E5350" s="155">
        <v>100</v>
      </c>
      <c r="F5350" s="166">
        <v>42143</v>
      </c>
      <c r="G5350" s="166">
        <v>42145</v>
      </c>
      <c r="H5350" s="157">
        <v>1</v>
      </c>
    </row>
    <row r="5351" spans="1:8" ht="15" customHeight="1" x14ac:dyDescent="0.25">
      <c r="A5351" s="155" t="s">
        <v>7206</v>
      </c>
      <c r="B5351" s="155" t="s">
        <v>7421</v>
      </c>
      <c r="C5351" s="155" t="s">
        <v>7869</v>
      </c>
      <c r="D5351" s="155">
        <v>100</v>
      </c>
      <c r="E5351" s="155">
        <v>100</v>
      </c>
      <c r="F5351" s="166">
        <v>42144</v>
      </c>
      <c r="G5351" s="166">
        <v>42146</v>
      </c>
      <c r="H5351" s="157">
        <v>1</v>
      </c>
    </row>
    <row r="5352" spans="1:8" ht="15" customHeight="1" x14ac:dyDescent="0.25">
      <c r="A5352" s="155" t="s">
        <v>7870</v>
      </c>
      <c r="B5352" s="155" t="s">
        <v>7871</v>
      </c>
      <c r="C5352" s="155" t="s">
        <v>7872</v>
      </c>
      <c r="D5352" s="155">
        <v>20</v>
      </c>
      <c r="E5352" s="155">
        <v>20</v>
      </c>
      <c r="F5352" s="166">
        <v>42144</v>
      </c>
      <c r="G5352" s="166">
        <v>42146</v>
      </c>
      <c r="H5352" s="157">
        <v>1</v>
      </c>
    </row>
    <row r="5353" spans="1:8" ht="15" customHeight="1" x14ac:dyDescent="0.25">
      <c r="A5353" s="155" t="s">
        <v>7873</v>
      </c>
      <c r="B5353" s="155" t="s">
        <v>7874</v>
      </c>
      <c r="C5353" s="155" t="s">
        <v>7875</v>
      </c>
      <c r="D5353" s="155">
        <v>5</v>
      </c>
      <c r="E5353" s="155">
        <v>5</v>
      </c>
      <c r="F5353" s="166">
        <v>42145</v>
      </c>
      <c r="G5353" s="166">
        <v>42146</v>
      </c>
      <c r="H5353" s="157">
        <v>1</v>
      </c>
    </row>
    <row r="5354" spans="1:8" ht="15" customHeight="1" x14ac:dyDescent="0.25">
      <c r="A5354" s="155" t="s">
        <v>1125</v>
      </c>
      <c r="B5354" s="155" t="s">
        <v>7876</v>
      </c>
      <c r="C5354" s="155" t="s">
        <v>7877</v>
      </c>
      <c r="D5354" s="155">
        <v>40</v>
      </c>
      <c r="E5354" s="155">
        <v>40</v>
      </c>
      <c r="F5354" s="166">
        <v>42145</v>
      </c>
      <c r="G5354" s="166">
        <v>42145</v>
      </c>
      <c r="H5354" s="157">
        <v>1</v>
      </c>
    </row>
    <row r="5355" spans="1:8" ht="15" customHeight="1" x14ac:dyDescent="0.25">
      <c r="A5355" s="155" t="s">
        <v>42</v>
      </c>
      <c r="B5355" s="155" t="s">
        <v>1744</v>
      </c>
      <c r="C5355" s="155" t="s">
        <v>7853</v>
      </c>
      <c r="D5355" s="155">
        <v>250</v>
      </c>
      <c r="E5355" s="155">
        <v>50</v>
      </c>
      <c r="F5355" s="166">
        <v>42145</v>
      </c>
      <c r="G5355" s="166">
        <v>42146</v>
      </c>
      <c r="H5355" s="157">
        <v>1</v>
      </c>
    </row>
    <row r="5356" spans="1:8" ht="15" customHeight="1" x14ac:dyDescent="0.25">
      <c r="A5356" s="155" t="s">
        <v>1983</v>
      </c>
      <c r="B5356" s="155" t="s">
        <v>7878</v>
      </c>
      <c r="C5356" s="155" t="s">
        <v>7880</v>
      </c>
      <c r="D5356" s="155">
        <v>25</v>
      </c>
      <c r="E5356" s="155">
        <v>25</v>
      </c>
      <c r="F5356" s="166">
        <v>42145</v>
      </c>
      <c r="G5356" s="166">
        <v>42149</v>
      </c>
      <c r="H5356" s="157">
        <v>1</v>
      </c>
    </row>
    <row r="5357" spans="1:8" ht="15" customHeight="1" x14ac:dyDescent="0.25">
      <c r="A5357" s="155" t="s">
        <v>1983</v>
      </c>
      <c r="B5357" s="155" t="s">
        <v>7879</v>
      </c>
      <c r="C5357" s="155" t="s">
        <v>364</v>
      </c>
      <c r="D5357" s="155">
        <v>25</v>
      </c>
      <c r="E5357" s="155">
        <v>25</v>
      </c>
      <c r="F5357" s="166">
        <v>42145</v>
      </c>
      <c r="G5357" s="166">
        <v>42149</v>
      </c>
      <c r="H5357" s="157">
        <v>1</v>
      </c>
    </row>
    <row r="5358" spans="1:8" ht="15" customHeight="1" x14ac:dyDescent="0.25">
      <c r="A5358" s="155" t="s">
        <v>1983</v>
      </c>
      <c r="B5358" s="155" t="s">
        <v>7881</v>
      </c>
      <c r="C5358" s="155" t="s">
        <v>7882</v>
      </c>
      <c r="D5358" s="155">
        <v>10</v>
      </c>
      <c r="E5358" s="155">
        <v>10</v>
      </c>
      <c r="F5358" s="166">
        <v>42145</v>
      </c>
      <c r="G5358" s="166">
        <v>42149</v>
      </c>
      <c r="H5358" s="157">
        <v>1</v>
      </c>
    </row>
    <row r="5359" spans="1:8" ht="15" customHeight="1" x14ac:dyDescent="0.25">
      <c r="A5359" s="155" t="s">
        <v>1983</v>
      </c>
      <c r="B5359" s="155" t="s">
        <v>7883</v>
      </c>
      <c r="C5359" s="155" t="s">
        <v>364</v>
      </c>
      <c r="D5359" s="155">
        <v>20</v>
      </c>
      <c r="E5359" s="155">
        <v>20</v>
      </c>
      <c r="F5359" s="166">
        <v>42145</v>
      </c>
      <c r="G5359" s="166">
        <v>42149</v>
      </c>
      <c r="H5359" s="157">
        <v>1</v>
      </c>
    </row>
    <row r="5360" spans="1:8" ht="15" customHeight="1" x14ac:dyDescent="0.25">
      <c r="A5360" s="155" t="s">
        <v>2714</v>
      </c>
      <c r="B5360" s="155" t="s">
        <v>7482</v>
      </c>
      <c r="C5360" s="155" t="s">
        <v>7884</v>
      </c>
      <c r="D5360" s="155">
        <v>35</v>
      </c>
      <c r="E5360" s="155">
        <v>35</v>
      </c>
      <c r="F5360" s="166">
        <v>42145</v>
      </c>
      <c r="G5360" s="166">
        <v>42158</v>
      </c>
      <c r="H5360" s="157">
        <v>1</v>
      </c>
    </row>
    <row r="5361" spans="1:8" ht="15" customHeight="1" x14ac:dyDescent="0.25">
      <c r="A5361" s="155" t="s">
        <v>4562</v>
      </c>
      <c r="B5361" s="155" t="s">
        <v>1696</v>
      </c>
      <c r="C5361" s="155" t="s">
        <v>7885</v>
      </c>
      <c r="D5361" s="155">
        <v>6</v>
      </c>
      <c r="E5361" s="155">
        <v>6</v>
      </c>
      <c r="F5361" s="166">
        <v>42146</v>
      </c>
      <c r="G5361" s="166">
        <v>42153</v>
      </c>
      <c r="H5361" s="157">
        <v>1</v>
      </c>
    </row>
    <row r="5362" spans="1:8" ht="15" customHeight="1" x14ac:dyDescent="0.25">
      <c r="A5362" s="155" t="s">
        <v>520</v>
      </c>
      <c r="B5362" s="155" t="s">
        <v>533</v>
      </c>
      <c r="C5362" s="155" t="s">
        <v>8011</v>
      </c>
      <c r="D5362" s="155">
        <v>100</v>
      </c>
      <c r="E5362" s="155">
        <v>100</v>
      </c>
      <c r="F5362" s="166">
        <v>42146</v>
      </c>
      <c r="G5362" s="166">
        <v>42156</v>
      </c>
      <c r="H5362" s="157">
        <v>1</v>
      </c>
    </row>
    <row r="5363" spans="1:8" ht="15" customHeight="1" x14ac:dyDescent="0.25">
      <c r="A5363" s="155" t="s">
        <v>71</v>
      </c>
      <c r="B5363" s="155" t="s">
        <v>167</v>
      </c>
      <c r="C5363" s="155" t="s">
        <v>7887</v>
      </c>
      <c r="D5363" s="155">
        <v>5</v>
      </c>
      <c r="E5363" s="155">
        <v>5</v>
      </c>
      <c r="F5363" s="166">
        <v>42146</v>
      </c>
      <c r="G5363" s="166">
        <v>42156</v>
      </c>
      <c r="H5363" s="157">
        <v>1</v>
      </c>
    </row>
    <row r="5364" spans="1:8" ht="15" customHeight="1" x14ac:dyDescent="0.25">
      <c r="A5364" s="155" t="s">
        <v>71</v>
      </c>
      <c r="B5364" s="155" t="s">
        <v>1550</v>
      </c>
      <c r="C5364" s="155" t="s">
        <v>7888</v>
      </c>
      <c r="D5364" s="155">
        <v>7</v>
      </c>
      <c r="E5364" s="155">
        <v>7</v>
      </c>
      <c r="F5364" s="166">
        <v>42146</v>
      </c>
      <c r="G5364" s="166">
        <v>42153</v>
      </c>
      <c r="H5364" s="157">
        <v>1</v>
      </c>
    </row>
    <row r="5365" spans="1:8" ht="15" customHeight="1" x14ac:dyDescent="0.25">
      <c r="A5365" s="155" t="s">
        <v>242</v>
      </c>
      <c r="B5365" s="155" t="s">
        <v>553</v>
      </c>
      <c r="C5365" s="155" t="s">
        <v>7889</v>
      </c>
      <c r="D5365" s="155">
        <v>100</v>
      </c>
      <c r="E5365" s="155">
        <v>100</v>
      </c>
      <c r="F5365" s="166">
        <v>42146</v>
      </c>
      <c r="G5365" s="166">
        <v>42149</v>
      </c>
      <c r="H5365" s="157">
        <v>1</v>
      </c>
    </row>
    <row r="5366" spans="1:8" ht="15" customHeight="1" x14ac:dyDescent="0.25">
      <c r="A5366" s="155" t="s">
        <v>78</v>
      </c>
      <c r="B5366" s="155" t="s">
        <v>7890</v>
      </c>
      <c r="C5366" s="155" t="s">
        <v>7891</v>
      </c>
      <c r="D5366" s="155">
        <v>2</v>
      </c>
      <c r="E5366" s="155">
        <v>2</v>
      </c>
      <c r="F5366" s="166">
        <v>42146</v>
      </c>
      <c r="G5366" s="166">
        <v>42151</v>
      </c>
      <c r="H5366" s="157">
        <v>1</v>
      </c>
    </row>
    <row r="5367" spans="1:8" ht="15" customHeight="1" x14ac:dyDescent="0.25">
      <c r="A5367" s="155" t="s">
        <v>559</v>
      </c>
      <c r="B5367" s="155" t="s">
        <v>1849</v>
      </c>
      <c r="C5367" s="155" t="s">
        <v>7892</v>
      </c>
      <c r="D5367" s="155">
        <v>1500</v>
      </c>
      <c r="E5367" s="155">
        <v>1500</v>
      </c>
      <c r="F5367" s="166">
        <v>42146</v>
      </c>
      <c r="G5367" s="166">
        <v>42153</v>
      </c>
      <c r="H5367" s="157">
        <v>1</v>
      </c>
    </row>
    <row r="5368" spans="1:8" ht="15" customHeight="1" x14ac:dyDescent="0.25">
      <c r="A5368" s="155" t="s">
        <v>559</v>
      </c>
      <c r="B5368" s="155" t="s">
        <v>1560</v>
      </c>
      <c r="C5368" s="155" t="s">
        <v>7893</v>
      </c>
      <c r="D5368" s="155">
        <v>1500</v>
      </c>
      <c r="E5368" s="155">
        <v>1500</v>
      </c>
      <c r="F5368" s="166">
        <v>42146</v>
      </c>
      <c r="G5368" s="166">
        <v>42153</v>
      </c>
      <c r="H5368" s="157">
        <v>1</v>
      </c>
    </row>
    <row r="5369" spans="1:8" ht="15" customHeight="1" x14ac:dyDescent="0.25">
      <c r="A5369" s="155" t="s">
        <v>5965</v>
      </c>
      <c r="B5369" s="155" t="s">
        <v>137</v>
      </c>
      <c r="C5369" s="155" t="s">
        <v>7894</v>
      </c>
      <c r="D5369" s="155">
        <v>250</v>
      </c>
      <c r="E5369" s="155">
        <v>250</v>
      </c>
      <c r="F5369" s="166">
        <v>42146</v>
      </c>
      <c r="G5369" s="166">
        <v>42151</v>
      </c>
      <c r="H5369" s="157">
        <v>1</v>
      </c>
    </row>
    <row r="5370" spans="1:8" ht="15" customHeight="1" x14ac:dyDescent="0.25">
      <c r="A5370" s="155" t="s">
        <v>173</v>
      </c>
      <c r="B5370" s="155" t="s">
        <v>7895</v>
      </c>
      <c r="C5370" s="155" t="s">
        <v>7897</v>
      </c>
      <c r="D5370" s="155">
        <v>200</v>
      </c>
      <c r="E5370" s="155">
        <v>200</v>
      </c>
      <c r="F5370" s="166">
        <v>42146</v>
      </c>
      <c r="G5370" s="166">
        <v>42152</v>
      </c>
      <c r="H5370" s="157">
        <v>1</v>
      </c>
    </row>
    <row r="5371" spans="1:8" ht="15" customHeight="1" x14ac:dyDescent="0.25">
      <c r="A5371" s="155" t="s">
        <v>173</v>
      </c>
      <c r="B5371" s="155" t="s">
        <v>7896</v>
      </c>
      <c r="C5371" s="155" t="s">
        <v>364</v>
      </c>
      <c r="D5371" s="155">
        <v>200</v>
      </c>
      <c r="E5371" s="155">
        <v>200</v>
      </c>
      <c r="F5371" s="166">
        <v>42146</v>
      </c>
      <c r="G5371" s="166">
        <v>42152</v>
      </c>
      <c r="H5371" s="157">
        <v>1</v>
      </c>
    </row>
    <row r="5372" spans="1:8" ht="15" customHeight="1" x14ac:dyDescent="0.25">
      <c r="A5372" s="155" t="s">
        <v>173</v>
      </c>
      <c r="B5372" s="155" t="s">
        <v>445</v>
      </c>
      <c r="C5372" s="155" t="s">
        <v>161</v>
      </c>
      <c r="D5372" s="155">
        <v>208</v>
      </c>
      <c r="E5372" s="155">
        <v>208</v>
      </c>
      <c r="F5372" s="166">
        <v>42146</v>
      </c>
      <c r="G5372" s="166">
        <v>42152</v>
      </c>
      <c r="H5372" s="157">
        <v>1</v>
      </c>
    </row>
    <row r="5373" spans="1:8" ht="15" customHeight="1" x14ac:dyDescent="0.25">
      <c r="A5373" s="155" t="s">
        <v>173</v>
      </c>
      <c r="B5373" s="155" t="s">
        <v>445</v>
      </c>
      <c r="C5373" s="155" t="s">
        <v>316</v>
      </c>
      <c r="D5373" s="155">
        <v>104</v>
      </c>
      <c r="E5373" s="155">
        <v>104</v>
      </c>
      <c r="F5373" s="166">
        <v>42146</v>
      </c>
      <c r="G5373" s="166">
        <v>42152</v>
      </c>
      <c r="H5373" s="157">
        <v>1</v>
      </c>
    </row>
    <row r="5374" spans="1:8" ht="15" customHeight="1" x14ac:dyDescent="0.25">
      <c r="A5374" s="155" t="s">
        <v>173</v>
      </c>
      <c r="B5374" s="155" t="s">
        <v>445</v>
      </c>
      <c r="C5374" s="155" t="s">
        <v>32</v>
      </c>
      <c r="D5374" s="155">
        <v>104</v>
      </c>
      <c r="E5374" s="155">
        <v>104</v>
      </c>
      <c r="F5374" s="166">
        <v>42146</v>
      </c>
      <c r="G5374" s="166">
        <v>42152</v>
      </c>
      <c r="H5374" s="157">
        <v>1</v>
      </c>
    </row>
    <row r="5375" spans="1:8" ht="15" customHeight="1" x14ac:dyDescent="0.25">
      <c r="A5375" s="155" t="s">
        <v>261</v>
      </c>
      <c r="B5375" s="155" t="s">
        <v>5204</v>
      </c>
      <c r="C5375" s="155" t="s">
        <v>7898</v>
      </c>
      <c r="D5375" s="155">
        <v>30</v>
      </c>
      <c r="E5375" s="155">
        <v>30</v>
      </c>
      <c r="F5375" s="166">
        <v>42146</v>
      </c>
      <c r="G5375" s="166">
        <v>42153</v>
      </c>
      <c r="H5375" s="157">
        <v>1</v>
      </c>
    </row>
    <row r="5376" spans="1:8" ht="15" customHeight="1" x14ac:dyDescent="0.25">
      <c r="A5376" s="155" t="s">
        <v>251</v>
      </c>
      <c r="B5376" s="155" t="s">
        <v>5270</v>
      </c>
      <c r="C5376" s="155" t="s">
        <v>7899</v>
      </c>
      <c r="D5376" s="155">
        <v>10</v>
      </c>
      <c r="E5376" s="155">
        <v>10</v>
      </c>
      <c r="F5376" s="166">
        <v>42146</v>
      </c>
      <c r="G5376" s="166">
        <v>42150</v>
      </c>
      <c r="H5376" s="157">
        <v>1</v>
      </c>
    </row>
    <row r="5377" spans="1:8" ht="15" customHeight="1" x14ac:dyDescent="0.25">
      <c r="A5377" s="155" t="s">
        <v>7395</v>
      </c>
      <c r="B5377" s="155" t="s">
        <v>7038</v>
      </c>
      <c r="C5377" s="155" t="s">
        <v>7901</v>
      </c>
      <c r="D5377" s="155">
        <v>100</v>
      </c>
      <c r="E5377" s="155">
        <v>100</v>
      </c>
      <c r="F5377" s="166">
        <v>42146</v>
      </c>
      <c r="G5377" s="166">
        <v>42154</v>
      </c>
      <c r="H5377" s="157">
        <v>1</v>
      </c>
    </row>
    <row r="5378" spans="1:8" ht="15" customHeight="1" x14ac:dyDescent="0.25">
      <c r="A5378" s="155" t="s">
        <v>78</v>
      </c>
      <c r="B5378" s="155" t="s">
        <v>79</v>
      </c>
      <c r="C5378" s="155" t="s">
        <v>7912</v>
      </c>
      <c r="D5378" s="155">
        <v>20</v>
      </c>
      <c r="E5378" s="155">
        <v>20</v>
      </c>
      <c r="F5378" s="166">
        <v>42150</v>
      </c>
      <c r="G5378" s="166">
        <v>42153</v>
      </c>
      <c r="H5378" s="157">
        <v>1</v>
      </c>
    </row>
    <row r="5379" spans="1:8" ht="15" customHeight="1" x14ac:dyDescent="0.25">
      <c r="A5379" s="155" t="s">
        <v>7849</v>
      </c>
      <c r="B5379" s="155" t="s">
        <v>2698</v>
      </c>
      <c r="C5379" s="155" t="s">
        <v>7913</v>
      </c>
      <c r="D5379" s="155">
        <v>33</v>
      </c>
      <c r="E5379" s="155">
        <v>33</v>
      </c>
      <c r="F5379" s="166">
        <v>42150</v>
      </c>
      <c r="G5379" s="166">
        <v>42156</v>
      </c>
      <c r="H5379" s="157">
        <v>1</v>
      </c>
    </row>
    <row r="5380" spans="1:8" ht="15" customHeight="1" x14ac:dyDescent="0.25">
      <c r="A5380" s="155" t="s">
        <v>42</v>
      </c>
      <c r="B5380" s="155" t="s">
        <v>370</v>
      </c>
      <c r="C5380" s="155" t="s">
        <v>7831</v>
      </c>
      <c r="D5380" s="155">
        <v>400</v>
      </c>
      <c r="E5380" s="155">
        <v>250</v>
      </c>
      <c r="F5380" s="166">
        <v>42150</v>
      </c>
      <c r="G5380" s="166">
        <v>42153</v>
      </c>
      <c r="H5380" s="157">
        <v>1</v>
      </c>
    </row>
    <row r="5381" spans="1:8" ht="15" customHeight="1" x14ac:dyDescent="0.25">
      <c r="A5381" s="155" t="s">
        <v>924</v>
      </c>
      <c r="B5381" s="155" t="s">
        <v>7914</v>
      </c>
      <c r="C5381" s="155" t="s">
        <v>7915</v>
      </c>
      <c r="D5381" s="155">
        <v>1</v>
      </c>
      <c r="E5381" s="155">
        <v>1</v>
      </c>
      <c r="F5381" s="166">
        <v>42150</v>
      </c>
      <c r="G5381" s="166">
        <v>42153</v>
      </c>
      <c r="H5381" s="157">
        <v>1</v>
      </c>
    </row>
    <row r="5382" spans="1:8" ht="15" customHeight="1" x14ac:dyDescent="0.25">
      <c r="A5382" s="155" t="s">
        <v>71</v>
      </c>
      <c r="B5382" s="155" t="s">
        <v>1168</v>
      </c>
      <c r="C5382" s="155" t="s">
        <v>7916</v>
      </c>
      <c r="D5382" s="155">
        <v>10</v>
      </c>
      <c r="E5382" s="155">
        <v>10</v>
      </c>
      <c r="F5382" s="166">
        <v>42150</v>
      </c>
      <c r="G5382" s="166">
        <v>42153</v>
      </c>
      <c r="H5382" s="157">
        <v>1</v>
      </c>
    </row>
    <row r="5383" spans="1:8" ht="15" customHeight="1" x14ac:dyDescent="0.25">
      <c r="A5383" s="155" t="s">
        <v>563</v>
      </c>
      <c r="B5383" s="155" t="s">
        <v>272</v>
      </c>
      <c r="C5383" s="155" t="s">
        <v>7917</v>
      </c>
      <c r="D5383" s="155">
        <v>1</v>
      </c>
      <c r="E5383" s="155">
        <v>1</v>
      </c>
      <c r="F5383" s="166">
        <v>42150</v>
      </c>
      <c r="G5383" s="166">
        <v>42160</v>
      </c>
      <c r="H5383" s="157">
        <v>1</v>
      </c>
    </row>
    <row r="5384" spans="1:8" ht="15" customHeight="1" x14ac:dyDescent="0.25">
      <c r="A5384" s="155" t="s">
        <v>563</v>
      </c>
      <c r="B5384" s="155" t="s">
        <v>1696</v>
      </c>
      <c r="C5384" s="155" t="s">
        <v>7918</v>
      </c>
      <c r="D5384" s="155">
        <v>75</v>
      </c>
      <c r="E5384" s="155">
        <v>75</v>
      </c>
      <c r="F5384" s="166">
        <v>42150</v>
      </c>
      <c r="G5384" s="166">
        <v>42153</v>
      </c>
      <c r="H5384" s="157">
        <v>1</v>
      </c>
    </row>
    <row r="5385" spans="1:8" ht="15" customHeight="1" x14ac:dyDescent="0.25">
      <c r="A5385" s="155" t="s">
        <v>1125</v>
      </c>
      <c r="B5385" s="155" t="s">
        <v>1696</v>
      </c>
      <c r="C5385" s="155" t="s">
        <v>7919</v>
      </c>
      <c r="D5385" s="155">
        <v>800</v>
      </c>
      <c r="E5385" s="155">
        <v>800</v>
      </c>
      <c r="F5385" s="166">
        <v>42150</v>
      </c>
      <c r="G5385" s="166">
        <v>42160</v>
      </c>
      <c r="H5385" s="157">
        <v>1</v>
      </c>
    </row>
    <row r="5386" spans="1:8" ht="15" customHeight="1" x14ac:dyDescent="0.25">
      <c r="A5386" s="155" t="s">
        <v>6576</v>
      </c>
      <c r="B5386" s="155" t="s">
        <v>7368</v>
      </c>
      <c r="C5386" s="155" t="s">
        <v>7920</v>
      </c>
      <c r="D5386" s="155">
        <v>1</v>
      </c>
      <c r="E5386" s="155">
        <v>1</v>
      </c>
      <c r="F5386" s="166">
        <v>42151</v>
      </c>
      <c r="G5386" s="166">
        <v>42151</v>
      </c>
      <c r="H5386" s="157">
        <v>1</v>
      </c>
    </row>
    <row r="5387" spans="1:8" ht="15" customHeight="1" x14ac:dyDescent="0.25">
      <c r="A5387" s="155" t="s">
        <v>559</v>
      </c>
      <c r="B5387" s="155" t="s">
        <v>868</v>
      </c>
      <c r="C5387" s="155" t="s">
        <v>7921</v>
      </c>
      <c r="D5387" s="155">
        <v>10000</v>
      </c>
      <c r="E5387" s="155">
        <v>10080</v>
      </c>
      <c r="F5387" s="166">
        <v>42151</v>
      </c>
      <c r="G5387" s="166">
        <v>42159</v>
      </c>
      <c r="H5387" s="157">
        <v>1</v>
      </c>
    </row>
    <row r="5388" spans="1:8" ht="15" customHeight="1" x14ac:dyDescent="0.25">
      <c r="A5388" s="155" t="s">
        <v>2714</v>
      </c>
      <c r="B5388" s="155" t="s">
        <v>248</v>
      </c>
      <c r="C5388" s="155" t="s">
        <v>7922</v>
      </c>
      <c r="D5388" s="155">
        <v>50</v>
      </c>
      <c r="E5388" s="155">
        <v>50</v>
      </c>
      <c r="F5388" s="166">
        <v>42151</v>
      </c>
      <c r="G5388" s="166">
        <v>42159</v>
      </c>
      <c r="H5388" s="157">
        <v>1</v>
      </c>
    </row>
    <row r="5389" spans="1:8" ht="15" customHeight="1" x14ac:dyDescent="0.25">
      <c r="A5389" s="155" t="s">
        <v>145</v>
      </c>
      <c r="B5389" s="155" t="s">
        <v>958</v>
      </c>
      <c r="C5389" s="155" t="s">
        <v>7923</v>
      </c>
      <c r="D5389" s="155">
        <v>20</v>
      </c>
      <c r="E5389" s="155">
        <v>20</v>
      </c>
      <c r="F5389" s="166">
        <v>42151</v>
      </c>
      <c r="G5389" s="166">
        <v>42156</v>
      </c>
      <c r="H5389" s="157">
        <v>1</v>
      </c>
    </row>
    <row r="5390" spans="1:8" ht="15" customHeight="1" x14ac:dyDescent="0.25">
      <c r="A5390" s="155" t="s">
        <v>3430</v>
      </c>
      <c r="B5390" s="155" t="s">
        <v>1004</v>
      </c>
      <c r="C5390" s="155" t="s">
        <v>7924</v>
      </c>
      <c r="D5390" s="155">
        <v>100</v>
      </c>
      <c r="E5390" s="155">
        <v>100</v>
      </c>
      <c r="F5390" s="166">
        <v>42151</v>
      </c>
      <c r="G5390" s="166">
        <v>42163</v>
      </c>
      <c r="H5390" s="157">
        <v>1</v>
      </c>
    </row>
    <row r="5391" spans="1:8" ht="15" customHeight="1" x14ac:dyDescent="0.25">
      <c r="A5391" s="155" t="s">
        <v>544</v>
      </c>
      <c r="B5391" s="155" t="s">
        <v>82</v>
      </c>
      <c r="C5391" s="155" t="s">
        <v>7925</v>
      </c>
      <c r="D5391" s="155">
        <v>100</v>
      </c>
      <c r="E5391" s="155">
        <v>100</v>
      </c>
      <c r="F5391" s="166">
        <v>42151</v>
      </c>
      <c r="G5391" s="166">
        <v>42156</v>
      </c>
      <c r="H5391" s="157">
        <v>1</v>
      </c>
    </row>
    <row r="5392" spans="1:8" ht="15" customHeight="1" x14ac:dyDescent="0.25">
      <c r="A5392" s="155" t="s">
        <v>173</v>
      </c>
      <c r="B5392" s="155" t="s">
        <v>7927</v>
      </c>
      <c r="C5392" s="155" t="s">
        <v>7926</v>
      </c>
      <c r="D5392" s="155">
        <v>100</v>
      </c>
      <c r="E5392" s="155">
        <v>100</v>
      </c>
      <c r="F5392" s="166">
        <v>42151</v>
      </c>
      <c r="G5392" s="166">
        <v>42157</v>
      </c>
      <c r="H5392" s="157">
        <v>1</v>
      </c>
    </row>
    <row r="5393" spans="1:9" ht="15" customHeight="1" x14ac:dyDescent="0.25">
      <c r="A5393" s="155" t="s">
        <v>173</v>
      </c>
      <c r="B5393" s="155" t="s">
        <v>7928</v>
      </c>
      <c r="C5393" s="155" t="s">
        <v>364</v>
      </c>
      <c r="D5393" s="155">
        <v>100</v>
      </c>
      <c r="E5393" s="155">
        <v>108</v>
      </c>
      <c r="F5393" s="166">
        <v>42151</v>
      </c>
      <c r="G5393" s="166">
        <v>42157</v>
      </c>
      <c r="H5393" s="157">
        <v>1</v>
      </c>
    </row>
    <row r="5394" spans="1:9" ht="15" customHeight="1" x14ac:dyDescent="0.25">
      <c r="A5394" s="155" t="s">
        <v>261</v>
      </c>
      <c r="B5394" s="155" t="s">
        <v>7929</v>
      </c>
      <c r="C5394" s="155" t="s">
        <v>7930</v>
      </c>
      <c r="D5394" s="155">
        <v>12</v>
      </c>
      <c r="E5394" s="155">
        <v>12</v>
      </c>
      <c r="F5394" s="166">
        <v>42151</v>
      </c>
      <c r="G5394" s="166">
        <v>42156</v>
      </c>
      <c r="H5394" s="157">
        <v>1</v>
      </c>
    </row>
    <row r="5395" spans="1:9" ht="15" customHeight="1" x14ac:dyDescent="0.25">
      <c r="A5395" s="155" t="s">
        <v>251</v>
      </c>
      <c r="B5395" s="155" t="s">
        <v>3238</v>
      </c>
      <c r="C5395" s="155" t="s">
        <v>7931</v>
      </c>
      <c r="D5395" s="155">
        <v>10</v>
      </c>
      <c r="E5395" s="155">
        <v>10</v>
      </c>
      <c r="F5395" s="166">
        <v>42151</v>
      </c>
      <c r="G5395" s="166">
        <v>42157</v>
      </c>
      <c r="H5395" s="157">
        <v>1</v>
      </c>
    </row>
    <row r="5396" spans="1:9" ht="15" customHeight="1" x14ac:dyDescent="0.25">
      <c r="A5396" s="155" t="s">
        <v>251</v>
      </c>
      <c r="B5396" s="155" t="s">
        <v>5180</v>
      </c>
      <c r="C5396" s="155" t="s">
        <v>7932</v>
      </c>
      <c r="D5396" s="155">
        <v>20</v>
      </c>
      <c r="E5396" s="155">
        <v>20</v>
      </c>
      <c r="F5396" s="166">
        <v>42151</v>
      </c>
      <c r="G5396" s="166">
        <v>42157</v>
      </c>
      <c r="H5396" s="157">
        <v>1</v>
      </c>
    </row>
    <row r="5397" spans="1:9" ht="15" customHeight="1" x14ac:dyDescent="0.25">
      <c r="A5397" s="155" t="s">
        <v>7933</v>
      </c>
      <c r="B5397" s="155" t="s">
        <v>7934</v>
      </c>
      <c r="C5397" s="155" t="s">
        <v>7935</v>
      </c>
      <c r="D5397" s="155">
        <v>3</v>
      </c>
      <c r="E5397" s="155">
        <v>3</v>
      </c>
      <c r="F5397" s="166">
        <v>42151</v>
      </c>
      <c r="G5397" s="166">
        <v>42156</v>
      </c>
      <c r="H5397" s="157">
        <v>1</v>
      </c>
    </row>
    <row r="5398" spans="1:9" ht="15" customHeight="1" x14ac:dyDescent="0.25">
      <c r="A5398" s="155" t="s">
        <v>6576</v>
      </c>
      <c r="B5398" s="155" t="s">
        <v>7368</v>
      </c>
      <c r="C5398" s="155" t="s">
        <v>7937</v>
      </c>
      <c r="D5398" s="155">
        <v>6</v>
      </c>
      <c r="E5398" s="155">
        <v>6</v>
      </c>
      <c r="F5398" s="166">
        <v>42151</v>
      </c>
      <c r="G5398" s="166">
        <v>42151</v>
      </c>
      <c r="H5398" s="157">
        <v>1</v>
      </c>
    </row>
    <row r="5399" spans="1:9" ht="15" customHeight="1" x14ac:dyDescent="0.25">
      <c r="A5399" s="155" t="s">
        <v>1386</v>
      </c>
      <c r="B5399" s="155" t="s">
        <v>7938</v>
      </c>
      <c r="C5399" s="155" t="s">
        <v>7939</v>
      </c>
      <c r="D5399" s="155">
        <v>7</v>
      </c>
      <c r="E5399" s="155">
        <v>7</v>
      </c>
      <c r="F5399" s="166">
        <v>42152</v>
      </c>
      <c r="G5399" s="166">
        <v>42160</v>
      </c>
      <c r="H5399" s="157">
        <v>1</v>
      </c>
    </row>
    <row r="5400" spans="1:9" ht="15" customHeight="1" x14ac:dyDescent="0.25">
      <c r="A5400" s="155" t="s">
        <v>261</v>
      </c>
      <c r="B5400" s="155" t="s">
        <v>7024</v>
      </c>
      <c r="C5400" s="155" t="s">
        <v>7940</v>
      </c>
      <c r="D5400" s="155">
        <v>15</v>
      </c>
      <c r="E5400" s="155">
        <v>15</v>
      </c>
      <c r="F5400" s="166">
        <v>42152</v>
      </c>
      <c r="G5400" s="166">
        <v>42160</v>
      </c>
      <c r="H5400" s="157">
        <v>1</v>
      </c>
      <c r="I5400" s="192" t="s">
        <v>7941</v>
      </c>
    </row>
    <row r="5401" spans="1:9" ht="15" customHeight="1" x14ac:dyDescent="0.25">
      <c r="A5401" s="155" t="s">
        <v>2317</v>
      </c>
      <c r="B5401" s="155" t="s">
        <v>2318</v>
      </c>
      <c r="C5401" s="155" t="s">
        <v>7942</v>
      </c>
      <c r="D5401" s="155">
        <v>500</v>
      </c>
      <c r="E5401" s="155">
        <v>500</v>
      </c>
      <c r="F5401" s="166">
        <v>42152</v>
      </c>
      <c r="G5401" s="166">
        <v>42164</v>
      </c>
      <c r="H5401" s="157">
        <v>1</v>
      </c>
    </row>
    <row r="5402" spans="1:9" ht="15" customHeight="1" x14ac:dyDescent="0.25">
      <c r="A5402" s="155" t="s">
        <v>5652</v>
      </c>
      <c r="B5402" s="155" t="s">
        <v>6334</v>
      </c>
      <c r="C5402" s="155" t="s">
        <v>7943</v>
      </c>
      <c r="D5402" s="155">
        <v>50</v>
      </c>
      <c r="E5402" s="155">
        <v>50</v>
      </c>
      <c r="F5402" s="166">
        <v>42152</v>
      </c>
      <c r="G5402" s="166">
        <v>42156</v>
      </c>
      <c r="H5402" s="157">
        <v>1</v>
      </c>
    </row>
    <row r="5403" spans="1:9" ht="15" customHeight="1" x14ac:dyDescent="0.25">
      <c r="A5403" s="155" t="s">
        <v>36</v>
      </c>
      <c r="B5403" s="155" t="s">
        <v>2604</v>
      </c>
      <c r="C5403" s="155" t="s">
        <v>7944</v>
      </c>
      <c r="D5403" s="155">
        <v>50</v>
      </c>
      <c r="E5403" s="155">
        <v>50</v>
      </c>
      <c r="F5403" s="166">
        <v>42152</v>
      </c>
      <c r="G5403" s="166">
        <v>42156</v>
      </c>
      <c r="H5403" s="157">
        <v>1</v>
      </c>
    </row>
    <row r="5404" spans="1:9" ht="15" customHeight="1" x14ac:dyDescent="0.25">
      <c r="A5404" s="155" t="s">
        <v>173</v>
      </c>
      <c r="B5404" s="155" t="s">
        <v>5833</v>
      </c>
      <c r="C5404" s="155" t="s">
        <v>7945</v>
      </c>
      <c r="D5404" s="155">
        <v>208</v>
      </c>
      <c r="E5404" s="155">
        <v>208</v>
      </c>
      <c r="F5404" s="166">
        <v>42152</v>
      </c>
      <c r="G5404" s="166">
        <v>42159</v>
      </c>
      <c r="H5404" s="157">
        <v>1</v>
      </c>
    </row>
    <row r="5405" spans="1:9" ht="15" customHeight="1" x14ac:dyDescent="0.25">
      <c r="A5405" s="155" t="s">
        <v>173</v>
      </c>
      <c r="B5405" s="155" t="s">
        <v>445</v>
      </c>
      <c r="C5405" s="155" t="s">
        <v>364</v>
      </c>
      <c r="D5405" s="155">
        <v>104</v>
      </c>
      <c r="E5405" s="155">
        <v>104</v>
      </c>
      <c r="F5405" s="166">
        <v>42152</v>
      </c>
      <c r="G5405" s="166">
        <v>42159</v>
      </c>
      <c r="H5405" s="157">
        <v>1</v>
      </c>
    </row>
    <row r="5406" spans="1:9" ht="15" customHeight="1" x14ac:dyDescent="0.25">
      <c r="A5406" s="155" t="s">
        <v>173</v>
      </c>
      <c r="B5406" s="155" t="s">
        <v>445</v>
      </c>
      <c r="C5406" s="155" t="s">
        <v>161</v>
      </c>
      <c r="D5406" s="155">
        <v>104</v>
      </c>
      <c r="E5406" s="155">
        <v>104</v>
      </c>
      <c r="F5406" s="166">
        <v>42152</v>
      </c>
      <c r="G5406" s="166">
        <v>42159</v>
      </c>
      <c r="H5406" s="157">
        <v>1</v>
      </c>
    </row>
    <row r="5407" spans="1:9" ht="15" customHeight="1" x14ac:dyDescent="0.25">
      <c r="A5407" s="155" t="s">
        <v>5967</v>
      </c>
      <c r="B5407" s="155" t="s">
        <v>7862</v>
      </c>
      <c r="C5407" s="155" t="s">
        <v>7946</v>
      </c>
      <c r="D5407" s="155">
        <v>2</v>
      </c>
      <c r="E5407" s="155">
        <v>2</v>
      </c>
      <c r="F5407" s="166">
        <v>42152</v>
      </c>
      <c r="G5407" s="166">
        <v>42153</v>
      </c>
      <c r="H5407" s="157">
        <v>1</v>
      </c>
    </row>
    <row r="5408" spans="1:9" ht="15" customHeight="1" x14ac:dyDescent="0.25">
      <c r="A5408" s="155" t="s">
        <v>71</v>
      </c>
      <c r="B5408" s="155" t="s">
        <v>1530</v>
      </c>
      <c r="C5408" s="155" t="s">
        <v>7949</v>
      </c>
      <c r="D5408" s="155">
        <v>10</v>
      </c>
      <c r="E5408" s="155">
        <v>10</v>
      </c>
      <c r="F5408" s="166">
        <v>42153</v>
      </c>
      <c r="G5408" s="166">
        <v>42163</v>
      </c>
      <c r="H5408" s="157">
        <v>1</v>
      </c>
    </row>
    <row r="5409" spans="1:9" ht="15" customHeight="1" x14ac:dyDescent="0.25">
      <c r="A5409" s="155" t="s">
        <v>2844</v>
      </c>
      <c r="B5409" s="155" t="s">
        <v>538</v>
      </c>
      <c r="C5409" s="155" t="s">
        <v>7950</v>
      </c>
      <c r="D5409" s="155">
        <v>500</v>
      </c>
      <c r="E5409" s="155">
        <v>500</v>
      </c>
      <c r="F5409" s="166">
        <v>42153</v>
      </c>
      <c r="G5409" s="166">
        <v>42160</v>
      </c>
      <c r="H5409" s="157">
        <v>1</v>
      </c>
    </row>
    <row r="5410" spans="1:9" ht="15" customHeight="1" x14ac:dyDescent="0.25">
      <c r="A5410" s="155" t="s">
        <v>7951</v>
      </c>
      <c r="B5410" s="155" t="s">
        <v>7952</v>
      </c>
      <c r="C5410" s="155" t="s">
        <v>7953</v>
      </c>
      <c r="D5410" s="155">
        <v>3</v>
      </c>
      <c r="E5410" s="155">
        <v>3</v>
      </c>
      <c r="F5410" s="166">
        <v>42153</v>
      </c>
      <c r="G5410" s="166">
        <v>42158</v>
      </c>
      <c r="H5410" s="157">
        <v>1</v>
      </c>
    </row>
    <row r="5411" spans="1:9" ht="15" customHeight="1" x14ac:dyDescent="0.25">
      <c r="A5411" s="155" t="s">
        <v>520</v>
      </c>
      <c r="B5411" s="155" t="s">
        <v>962</v>
      </c>
      <c r="C5411" s="155" t="s">
        <v>7954</v>
      </c>
      <c r="D5411" s="155">
        <v>446</v>
      </c>
      <c r="E5411" s="155">
        <v>446</v>
      </c>
      <c r="F5411" s="166">
        <v>42153</v>
      </c>
      <c r="G5411" s="166">
        <v>42160</v>
      </c>
      <c r="H5411" s="157">
        <v>1</v>
      </c>
    </row>
    <row r="5412" spans="1:9" ht="15" customHeight="1" x14ac:dyDescent="0.25">
      <c r="A5412" s="155" t="s">
        <v>520</v>
      </c>
      <c r="B5412" s="155" t="s">
        <v>1267</v>
      </c>
      <c r="C5412" s="155" t="s">
        <v>7955</v>
      </c>
      <c r="D5412" s="155">
        <v>500</v>
      </c>
      <c r="E5412" s="155">
        <v>500</v>
      </c>
      <c r="F5412" s="166">
        <v>42153</v>
      </c>
      <c r="G5412" s="166">
        <v>42160</v>
      </c>
      <c r="H5412" s="157">
        <v>1</v>
      </c>
    </row>
    <row r="5413" spans="1:9" ht="15" customHeight="1" x14ac:dyDescent="0.25">
      <c r="A5413" s="155" t="s">
        <v>1107</v>
      </c>
      <c r="B5413" s="155" t="s">
        <v>7786</v>
      </c>
      <c r="C5413" s="155" t="s">
        <v>7956</v>
      </c>
      <c r="D5413" s="155">
        <v>100</v>
      </c>
      <c r="E5413" s="155">
        <v>100</v>
      </c>
      <c r="F5413" s="166">
        <v>42153</v>
      </c>
      <c r="G5413" s="166">
        <v>42153</v>
      </c>
      <c r="H5413" s="157">
        <v>1</v>
      </c>
      <c r="I5413" s="192" t="s">
        <v>1524</v>
      </c>
    </row>
    <row r="5414" spans="1:9" ht="15" customHeight="1" x14ac:dyDescent="0.25">
      <c r="A5414" s="155" t="s">
        <v>1125</v>
      </c>
      <c r="B5414" s="155" t="s">
        <v>1696</v>
      </c>
      <c r="D5414" s="155">
        <v>2182</v>
      </c>
      <c r="E5414" s="155">
        <v>2182</v>
      </c>
      <c r="F5414" s="166">
        <v>42156</v>
      </c>
      <c r="G5414" s="166">
        <v>42160</v>
      </c>
      <c r="H5414" s="157">
        <v>1</v>
      </c>
    </row>
    <row r="5415" spans="1:9" ht="15" customHeight="1" x14ac:dyDescent="0.25">
      <c r="A5415" s="155" t="s">
        <v>4412</v>
      </c>
      <c r="B5415" s="155" t="s">
        <v>4413</v>
      </c>
      <c r="C5415" s="155" t="s">
        <v>7957</v>
      </c>
      <c r="D5415" s="155">
        <v>50</v>
      </c>
      <c r="E5415" s="155">
        <v>50</v>
      </c>
      <c r="F5415" s="166">
        <v>42156</v>
      </c>
      <c r="G5415" s="166">
        <v>42170</v>
      </c>
      <c r="H5415" s="157">
        <v>1</v>
      </c>
    </row>
    <row r="5416" spans="1:9" ht="15" customHeight="1" x14ac:dyDescent="0.25">
      <c r="A5416" s="155" t="s">
        <v>7047</v>
      </c>
      <c r="B5416" s="155" t="s">
        <v>3518</v>
      </c>
      <c r="C5416" s="155" t="s">
        <v>7958</v>
      </c>
      <c r="D5416" s="155">
        <v>50</v>
      </c>
      <c r="E5416" s="155">
        <v>50</v>
      </c>
      <c r="F5416" s="166">
        <v>42156</v>
      </c>
      <c r="G5416" s="166">
        <v>42164</v>
      </c>
      <c r="H5416" s="157">
        <v>1</v>
      </c>
    </row>
    <row r="5417" spans="1:9" ht="15" customHeight="1" x14ac:dyDescent="0.25">
      <c r="A5417" s="155" t="s">
        <v>4963</v>
      </c>
      <c r="B5417" s="155" t="s">
        <v>7727</v>
      </c>
      <c r="C5417" s="155" t="s">
        <v>7959</v>
      </c>
      <c r="D5417" s="155">
        <v>25</v>
      </c>
      <c r="E5417" s="155">
        <v>25</v>
      </c>
      <c r="F5417" s="166">
        <v>42156</v>
      </c>
      <c r="G5417" s="166">
        <v>42160</v>
      </c>
      <c r="H5417" s="157">
        <v>1</v>
      </c>
    </row>
    <row r="5418" spans="1:9" ht="15" customHeight="1" x14ac:dyDescent="0.25">
      <c r="A5418" s="155" t="s">
        <v>1419</v>
      </c>
      <c r="B5418" s="155" t="s">
        <v>626</v>
      </c>
      <c r="C5418" s="155" t="s">
        <v>7960</v>
      </c>
      <c r="D5418" s="155">
        <v>2000</v>
      </c>
      <c r="E5418" s="155">
        <v>2000</v>
      </c>
      <c r="F5418" s="166">
        <v>42156</v>
      </c>
      <c r="G5418" s="166">
        <v>42163</v>
      </c>
      <c r="H5418" s="157">
        <v>1</v>
      </c>
    </row>
    <row r="5419" spans="1:9" ht="15" customHeight="1" x14ac:dyDescent="0.25">
      <c r="A5419" s="155" t="s">
        <v>1492</v>
      </c>
      <c r="B5419" s="155" t="s">
        <v>6437</v>
      </c>
      <c r="C5419" s="155" t="s">
        <v>7961</v>
      </c>
      <c r="D5419" s="155">
        <v>500</v>
      </c>
      <c r="E5419" s="155">
        <v>500</v>
      </c>
      <c r="F5419" s="166">
        <v>42156</v>
      </c>
      <c r="G5419" s="166">
        <v>42167</v>
      </c>
      <c r="H5419" s="157">
        <v>1</v>
      </c>
    </row>
    <row r="5420" spans="1:9" ht="15" customHeight="1" x14ac:dyDescent="0.25">
      <c r="A5420" s="155" t="s">
        <v>71</v>
      </c>
      <c r="B5420" s="155" t="s">
        <v>167</v>
      </c>
      <c r="C5420" s="155" t="s">
        <v>7962</v>
      </c>
      <c r="D5420" s="155">
        <v>7</v>
      </c>
      <c r="E5420" s="155">
        <v>7</v>
      </c>
      <c r="F5420" s="166">
        <v>42156</v>
      </c>
      <c r="G5420" s="166">
        <v>42166</v>
      </c>
      <c r="H5420" s="157">
        <v>1</v>
      </c>
    </row>
    <row r="5421" spans="1:9" ht="15" customHeight="1" x14ac:dyDescent="0.25">
      <c r="A5421" s="155" t="s">
        <v>1492</v>
      </c>
      <c r="B5421" s="155" t="s">
        <v>4506</v>
      </c>
      <c r="C5421" s="155" t="s">
        <v>7963</v>
      </c>
      <c r="D5421" s="155">
        <v>500</v>
      </c>
      <c r="E5421" s="155">
        <v>500</v>
      </c>
      <c r="F5421" s="166">
        <v>42156</v>
      </c>
      <c r="G5421" s="166">
        <v>42171</v>
      </c>
      <c r="H5421" s="157">
        <v>1</v>
      </c>
    </row>
    <row r="5422" spans="1:9" ht="15" customHeight="1" x14ac:dyDescent="0.25">
      <c r="A5422" s="155" t="s">
        <v>1554</v>
      </c>
      <c r="B5422" s="155" t="s">
        <v>1181</v>
      </c>
      <c r="C5422" s="155" t="s">
        <v>7964</v>
      </c>
      <c r="D5422" s="155">
        <v>125</v>
      </c>
      <c r="E5422" s="155">
        <v>125</v>
      </c>
      <c r="F5422" s="166">
        <v>42156</v>
      </c>
      <c r="G5422" s="166">
        <v>42158</v>
      </c>
      <c r="H5422" s="157">
        <v>1</v>
      </c>
    </row>
    <row r="5423" spans="1:9" ht="15" customHeight="1" x14ac:dyDescent="0.25">
      <c r="A5423" s="155" t="s">
        <v>820</v>
      </c>
      <c r="B5423" s="155" t="s">
        <v>426</v>
      </c>
      <c r="C5423" s="155" t="s">
        <v>7967</v>
      </c>
      <c r="D5423" s="155">
        <v>300</v>
      </c>
      <c r="E5423" s="155">
        <v>300</v>
      </c>
      <c r="F5423" s="166">
        <v>42157</v>
      </c>
      <c r="G5423" s="166">
        <v>42167</v>
      </c>
      <c r="H5423" s="157">
        <v>1</v>
      </c>
    </row>
    <row r="5424" spans="1:9" ht="15" customHeight="1" x14ac:dyDescent="0.25">
      <c r="A5424" s="155" t="s">
        <v>820</v>
      </c>
      <c r="B5424" s="155" t="s">
        <v>439</v>
      </c>
      <c r="C5424" s="155" t="s">
        <v>316</v>
      </c>
      <c r="D5424" s="155">
        <v>200</v>
      </c>
      <c r="E5424" s="155">
        <v>200</v>
      </c>
      <c r="F5424" s="166">
        <v>42157</v>
      </c>
      <c r="G5424" s="166">
        <v>42167</v>
      </c>
      <c r="H5424" s="157">
        <v>1</v>
      </c>
    </row>
    <row r="5425" spans="1:9" ht="15" customHeight="1" x14ac:dyDescent="0.25">
      <c r="A5425" s="155" t="s">
        <v>2769</v>
      </c>
      <c r="B5425" s="155" t="s">
        <v>7968</v>
      </c>
      <c r="C5425" s="155" t="s">
        <v>7969</v>
      </c>
      <c r="D5425" s="155">
        <v>54</v>
      </c>
      <c r="E5425" s="155">
        <v>54</v>
      </c>
      <c r="F5425" s="166">
        <v>42157</v>
      </c>
      <c r="G5425" s="166">
        <v>42160</v>
      </c>
      <c r="H5425" s="157">
        <v>1</v>
      </c>
    </row>
    <row r="5426" spans="1:9" ht="15" customHeight="1" x14ac:dyDescent="0.25">
      <c r="A5426" s="155" t="s">
        <v>29</v>
      </c>
      <c r="B5426" s="155" t="s">
        <v>7971</v>
      </c>
      <c r="C5426" s="155" t="s">
        <v>7970</v>
      </c>
      <c r="D5426" s="155">
        <v>10</v>
      </c>
      <c r="E5426" s="155">
        <v>10</v>
      </c>
      <c r="F5426" s="166">
        <v>42157</v>
      </c>
      <c r="G5426" s="166">
        <v>42160</v>
      </c>
      <c r="H5426" s="157">
        <v>1</v>
      </c>
    </row>
    <row r="5427" spans="1:9" ht="15" customHeight="1" x14ac:dyDescent="0.25">
      <c r="A5427" s="155" t="s">
        <v>7972</v>
      </c>
      <c r="B5427" s="155" t="s">
        <v>7973</v>
      </c>
      <c r="C5427" s="155" t="s">
        <v>7974</v>
      </c>
      <c r="D5427" s="155">
        <v>10</v>
      </c>
      <c r="E5427" s="155">
        <v>10</v>
      </c>
      <c r="F5427" s="166">
        <v>42157</v>
      </c>
      <c r="G5427" s="166">
        <v>42167</v>
      </c>
      <c r="H5427" s="157">
        <v>1</v>
      </c>
    </row>
    <row r="5428" spans="1:9" ht="15" customHeight="1" x14ac:dyDescent="0.25">
      <c r="A5428" s="155" t="s">
        <v>820</v>
      </c>
      <c r="B5428" s="155" t="s">
        <v>181</v>
      </c>
      <c r="C5428" s="155" t="s">
        <v>7977</v>
      </c>
      <c r="D5428" s="155">
        <v>180</v>
      </c>
      <c r="E5428" s="155">
        <v>180</v>
      </c>
      <c r="F5428" s="166">
        <v>42158</v>
      </c>
      <c r="G5428" s="166">
        <v>42160</v>
      </c>
      <c r="H5428" s="157">
        <v>1</v>
      </c>
    </row>
    <row r="5429" spans="1:9" ht="15" customHeight="1" x14ac:dyDescent="0.25">
      <c r="A5429" s="155" t="s">
        <v>7978</v>
      </c>
      <c r="B5429" s="155" t="s">
        <v>7979</v>
      </c>
      <c r="C5429" s="155" t="s">
        <v>7980</v>
      </c>
      <c r="D5429" s="155">
        <v>6</v>
      </c>
      <c r="E5429" s="155">
        <v>6</v>
      </c>
      <c r="F5429" s="166">
        <v>42158</v>
      </c>
      <c r="G5429" s="166">
        <v>42160</v>
      </c>
      <c r="H5429" s="157">
        <v>1</v>
      </c>
    </row>
    <row r="5430" spans="1:9" ht="15" customHeight="1" x14ac:dyDescent="0.25">
      <c r="A5430" s="155" t="s">
        <v>7981</v>
      </c>
      <c r="B5430" s="155" t="s">
        <v>7982</v>
      </c>
      <c r="C5430" s="155" t="s">
        <v>7983</v>
      </c>
      <c r="D5430" s="155">
        <v>50</v>
      </c>
      <c r="E5430" s="155">
        <v>50</v>
      </c>
      <c r="F5430" s="166">
        <v>42158</v>
      </c>
      <c r="G5430" s="166">
        <v>42163</v>
      </c>
      <c r="H5430" s="157">
        <v>1</v>
      </c>
      <c r="I5430" s="192" t="s">
        <v>7984</v>
      </c>
    </row>
    <row r="5431" spans="1:9" ht="15" customHeight="1" x14ac:dyDescent="0.25">
      <c r="A5431" s="155" t="s">
        <v>4562</v>
      </c>
      <c r="B5431" s="155" t="s">
        <v>1696</v>
      </c>
      <c r="C5431" s="155" t="s">
        <v>7985</v>
      </c>
      <c r="D5431" s="155">
        <v>2</v>
      </c>
      <c r="E5431" s="155">
        <v>2</v>
      </c>
      <c r="F5431" s="166">
        <v>42158</v>
      </c>
      <c r="G5431" s="166">
        <v>42165</v>
      </c>
      <c r="H5431" s="157">
        <v>1</v>
      </c>
    </row>
    <row r="5432" spans="1:9" ht="15" customHeight="1" x14ac:dyDescent="0.25">
      <c r="A5432" s="155" t="s">
        <v>7987</v>
      </c>
      <c r="B5432" s="155" t="s">
        <v>4393</v>
      </c>
      <c r="C5432" s="155" t="s">
        <v>7988</v>
      </c>
      <c r="D5432" s="155">
        <v>100</v>
      </c>
      <c r="E5432" s="155">
        <v>99</v>
      </c>
      <c r="F5432" s="166">
        <v>42159</v>
      </c>
      <c r="G5432" s="166">
        <v>42159</v>
      </c>
      <c r="H5432" s="157">
        <v>1</v>
      </c>
      <c r="I5432" s="192" t="s">
        <v>5929</v>
      </c>
    </row>
    <row r="5433" spans="1:9" ht="15" customHeight="1" x14ac:dyDescent="0.25">
      <c r="A5433" s="155" t="s">
        <v>1554</v>
      </c>
      <c r="B5433" s="155" t="s">
        <v>272</v>
      </c>
      <c r="C5433" s="155" t="s">
        <v>7989</v>
      </c>
      <c r="D5433" s="155">
        <v>1</v>
      </c>
      <c r="E5433" s="155">
        <v>1</v>
      </c>
      <c r="F5433" s="166">
        <v>42159</v>
      </c>
      <c r="G5433" s="166">
        <v>42165</v>
      </c>
      <c r="H5433" s="157">
        <v>1</v>
      </c>
    </row>
    <row r="5434" spans="1:9" ht="15" customHeight="1" x14ac:dyDescent="0.25">
      <c r="A5434" s="155" t="s">
        <v>1536</v>
      </c>
      <c r="B5434" s="155" t="s">
        <v>3276</v>
      </c>
      <c r="C5434" s="155" t="s">
        <v>7990</v>
      </c>
      <c r="D5434" s="155">
        <v>10</v>
      </c>
      <c r="E5434" s="155">
        <v>10</v>
      </c>
      <c r="F5434" s="166">
        <v>42159</v>
      </c>
      <c r="G5434" s="166">
        <v>42163</v>
      </c>
      <c r="H5434" s="157">
        <v>1</v>
      </c>
    </row>
    <row r="5435" spans="1:9" ht="15" customHeight="1" x14ac:dyDescent="0.25">
      <c r="A5435" s="155" t="s">
        <v>71</v>
      </c>
      <c r="B5435" s="155" t="s">
        <v>1530</v>
      </c>
      <c r="C5435" s="155" t="s">
        <v>7991</v>
      </c>
      <c r="D5435" s="155">
        <v>10</v>
      </c>
      <c r="E5435" s="155">
        <v>10</v>
      </c>
      <c r="F5435" s="166">
        <v>42160</v>
      </c>
      <c r="G5435" s="166">
        <v>42170</v>
      </c>
      <c r="H5435" s="157">
        <v>1</v>
      </c>
    </row>
    <row r="5436" spans="1:9" ht="15" customHeight="1" x14ac:dyDescent="0.25">
      <c r="A5436" s="155" t="s">
        <v>71</v>
      </c>
      <c r="B5436" s="155" t="s">
        <v>1550</v>
      </c>
      <c r="C5436" s="155" t="s">
        <v>7992</v>
      </c>
      <c r="D5436" s="155">
        <v>5</v>
      </c>
      <c r="E5436" s="155">
        <v>5</v>
      </c>
      <c r="F5436" s="166">
        <v>42160</v>
      </c>
      <c r="G5436" s="166">
        <v>42170</v>
      </c>
      <c r="H5436" s="157">
        <v>1</v>
      </c>
    </row>
    <row r="5437" spans="1:9" ht="15" customHeight="1" x14ac:dyDescent="0.25">
      <c r="A5437" s="155" t="s">
        <v>71</v>
      </c>
      <c r="B5437" s="155" t="s">
        <v>167</v>
      </c>
      <c r="C5437" s="155" t="s">
        <v>7993</v>
      </c>
      <c r="D5437" s="155">
        <v>5</v>
      </c>
      <c r="E5437" s="155">
        <v>5</v>
      </c>
      <c r="F5437" s="166">
        <v>42160</v>
      </c>
      <c r="G5437" s="166">
        <v>42170</v>
      </c>
      <c r="H5437" s="157">
        <v>1</v>
      </c>
    </row>
    <row r="5438" spans="1:9" ht="15" customHeight="1" x14ac:dyDescent="0.25">
      <c r="A5438" s="155" t="s">
        <v>42</v>
      </c>
      <c r="B5438" s="155" t="s">
        <v>1863</v>
      </c>
      <c r="C5438" s="155" t="s">
        <v>7994</v>
      </c>
      <c r="D5438" s="155">
        <v>300</v>
      </c>
      <c r="E5438" s="155">
        <v>300</v>
      </c>
      <c r="F5438" s="166">
        <v>42160</v>
      </c>
      <c r="G5438" s="166">
        <v>42166</v>
      </c>
      <c r="H5438" s="157">
        <v>1</v>
      </c>
    </row>
    <row r="5439" spans="1:9" ht="15" customHeight="1" x14ac:dyDescent="0.25">
      <c r="A5439" s="155" t="s">
        <v>3303</v>
      </c>
      <c r="B5439" s="155" t="s">
        <v>272</v>
      </c>
      <c r="C5439" s="155" t="s">
        <v>7995</v>
      </c>
      <c r="D5439" s="155">
        <v>6</v>
      </c>
      <c r="E5439" s="155">
        <v>6</v>
      </c>
      <c r="F5439" s="166">
        <v>42160</v>
      </c>
      <c r="G5439" s="166">
        <v>42163</v>
      </c>
      <c r="H5439" s="157">
        <v>1</v>
      </c>
    </row>
    <row r="5440" spans="1:9" ht="15" customHeight="1" x14ac:dyDescent="0.25">
      <c r="A5440" s="155" t="s">
        <v>71</v>
      </c>
      <c r="B5440" s="155" t="s">
        <v>477</v>
      </c>
      <c r="C5440" s="155" t="s">
        <v>7996</v>
      </c>
      <c r="D5440" s="155">
        <v>10</v>
      </c>
      <c r="E5440" s="155">
        <v>10</v>
      </c>
      <c r="F5440" s="166">
        <v>42163</v>
      </c>
      <c r="G5440" s="166">
        <v>42165</v>
      </c>
      <c r="H5440" s="157">
        <v>1</v>
      </c>
    </row>
    <row r="5441" spans="1:8" ht="15" customHeight="1" x14ac:dyDescent="0.25">
      <c r="A5441" s="155" t="s">
        <v>71</v>
      </c>
      <c r="B5441" s="155" t="s">
        <v>2730</v>
      </c>
      <c r="C5441" s="155" t="s">
        <v>7997</v>
      </c>
      <c r="D5441" s="155">
        <v>5</v>
      </c>
      <c r="E5441" s="155">
        <v>5</v>
      </c>
      <c r="F5441" s="166">
        <v>42163</v>
      </c>
      <c r="G5441" s="166">
        <v>42165</v>
      </c>
      <c r="H5441" s="157">
        <v>1</v>
      </c>
    </row>
    <row r="5442" spans="1:8" ht="15" customHeight="1" x14ac:dyDescent="0.25">
      <c r="A5442" s="155" t="s">
        <v>7131</v>
      </c>
      <c r="B5442" s="155" t="s">
        <v>5328</v>
      </c>
      <c r="C5442" s="155" t="s">
        <v>7998</v>
      </c>
      <c r="D5442" s="155">
        <v>8000</v>
      </c>
      <c r="E5442" s="190">
        <v>8000</v>
      </c>
      <c r="F5442" s="166">
        <v>42163</v>
      </c>
      <c r="G5442" s="166">
        <v>42169</v>
      </c>
      <c r="H5442" s="157">
        <v>1</v>
      </c>
    </row>
    <row r="5443" spans="1:8" ht="15" customHeight="1" x14ac:dyDescent="0.25">
      <c r="A5443" s="155" t="s">
        <v>3303</v>
      </c>
      <c r="B5443" s="155" t="s">
        <v>4971</v>
      </c>
      <c r="C5443" s="155" t="s">
        <v>7999</v>
      </c>
      <c r="D5443" s="155">
        <v>1</v>
      </c>
      <c r="E5443" s="155">
        <v>1</v>
      </c>
      <c r="F5443" s="166">
        <v>42163</v>
      </c>
      <c r="G5443" s="166">
        <v>42165</v>
      </c>
      <c r="H5443" s="157">
        <v>1</v>
      </c>
    </row>
    <row r="5444" spans="1:8" ht="15" customHeight="1" x14ac:dyDescent="0.25">
      <c r="A5444" s="155" t="s">
        <v>195</v>
      </c>
      <c r="B5444" s="155" t="s">
        <v>8000</v>
      </c>
      <c r="C5444" s="155" t="s">
        <v>8001</v>
      </c>
      <c r="D5444" s="155">
        <v>5</v>
      </c>
      <c r="E5444" s="155">
        <v>5</v>
      </c>
      <c r="F5444" s="166">
        <v>42163</v>
      </c>
      <c r="G5444" s="166">
        <v>42164</v>
      </c>
      <c r="H5444" s="157">
        <v>1</v>
      </c>
    </row>
    <row r="5445" spans="1:8" ht="15" customHeight="1" x14ac:dyDescent="0.25">
      <c r="A5445" s="155" t="s">
        <v>71</v>
      </c>
      <c r="B5445" s="155" t="s">
        <v>154</v>
      </c>
      <c r="C5445" s="155" t="s">
        <v>8002</v>
      </c>
      <c r="D5445" s="155">
        <v>6</v>
      </c>
      <c r="E5445" s="155">
        <v>6</v>
      </c>
      <c r="F5445" s="166">
        <v>42164</v>
      </c>
      <c r="G5445" s="166">
        <v>42170</v>
      </c>
      <c r="H5445" s="157">
        <v>1</v>
      </c>
    </row>
    <row r="5446" spans="1:8" ht="15" customHeight="1" x14ac:dyDescent="0.25">
      <c r="A5446" s="155" t="s">
        <v>8003</v>
      </c>
      <c r="B5446" s="155" t="s">
        <v>8004</v>
      </c>
      <c r="C5446" s="155" t="s">
        <v>8006</v>
      </c>
      <c r="D5446" s="155">
        <v>20</v>
      </c>
      <c r="E5446" s="155">
        <v>20</v>
      </c>
      <c r="F5446" s="166">
        <v>42164</v>
      </c>
      <c r="G5446" s="166">
        <v>42166</v>
      </c>
      <c r="H5446" s="157">
        <v>1</v>
      </c>
    </row>
    <row r="5447" spans="1:8" ht="15" customHeight="1" x14ac:dyDescent="0.25">
      <c r="A5447" s="155" t="s">
        <v>8003</v>
      </c>
      <c r="B5447" s="155" t="s">
        <v>8005</v>
      </c>
      <c r="C5447" s="155" t="s">
        <v>364</v>
      </c>
      <c r="D5447" s="155">
        <v>20</v>
      </c>
      <c r="E5447" s="155">
        <v>20</v>
      </c>
      <c r="F5447" s="166">
        <v>42164</v>
      </c>
      <c r="G5447" s="166">
        <v>42166</v>
      </c>
      <c r="H5447" s="157">
        <v>1</v>
      </c>
    </row>
    <row r="5448" spans="1:8" ht="15" customHeight="1" x14ac:dyDescent="0.25">
      <c r="A5448" s="155" t="s">
        <v>2317</v>
      </c>
      <c r="B5448" s="155" t="s">
        <v>272</v>
      </c>
      <c r="C5448" s="155" t="s">
        <v>8007</v>
      </c>
      <c r="D5448" s="155">
        <v>18</v>
      </c>
      <c r="E5448" s="155">
        <v>18</v>
      </c>
      <c r="F5448" s="166">
        <v>42164</v>
      </c>
      <c r="G5448" s="166">
        <v>42171</v>
      </c>
      <c r="H5448" s="157">
        <v>1</v>
      </c>
    </row>
    <row r="5449" spans="1:8" ht="15" customHeight="1" x14ac:dyDescent="0.25">
      <c r="A5449" s="155" t="s">
        <v>7951</v>
      </c>
      <c r="B5449" s="155" t="s">
        <v>272</v>
      </c>
      <c r="C5449" s="155" t="s">
        <v>8008</v>
      </c>
      <c r="D5449" s="155">
        <v>2</v>
      </c>
      <c r="E5449" s="155">
        <v>2</v>
      </c>
      <c r="F5449" s="166">
        <v>42164</v>
      </c>
      <c r="G5449" s="166">
        <v>42167</v>
      </c>
      <c r="H5449" s="157">
        <v>1</v>
      </c>
    </row>
    <row r="5450" spans="1:8" ht="15" customHeight="1" x14ac:dyDescent="0.25">
      <c r="A5450" s="155" t="s">
        <v>2714</v>
      </c>
      <c r="B5450" s="155" t="s">
        <v>3939</v>
      </c>
      <c r="C5450" s="155" t="s">
        <v>8009</v>
      </c>
      <c r="D5450" s="155">
        <v>250</v>
      </c>
      <c r="E5450" s="155">
        <v>250</v>
      </c>
      <c r="F5450" s="166">
        <v>42164</v>
      </c>
      <c r="G5450" s="166">
        <v>42166</v>
      </c>
      <c r="H5450" s="157">
        <v>1</v>
      </c>
    </row>
    <row r="5451" spans="1:8" ht="15" customHeight="1" x14ac:dyDescent="0.25">
      <c r="A5451" s="155" t="s">
        <v>2714</v>
      </c>
      <c r="B5451" s="155" t="s">
        <v>143</v>
      </c>
      <c r="C5451" s="155" t="s">
        <v>8010</v>
      </c>
      <c r="D5451" s="155">
        <v>500</v>
      </c>
      <c r="E5451" s="155">
        <v>450</v>
      </c>
      <c r="F5451" s="166">
        <v>42164</v>
      </c>
      <c r="G5451" s="166">
        <v>42166</v>
      </c>
      <c r="H5451" s="157">
        <v>1</v>
      </c>
    </row>
    <row r="5452" spans="1:8" ht="15" customHeight="1" x14ac:dyDescent="0.25">
      <c r="A5452" s="155" t="s">
        <v>520</v>
      </c>
      <c r="B5452" s="155" t="s">
        <v>533</v>
      </c>
      <c r="C5452" s="155" t="s">
        <v>7886</v>
      </c>
      <c r="D5452" s="155">
        <v>100</v>
      </c>
      <c r="E5452" s="155">
        <v>100</v>
      </c>
      <c r="F5452" s="166">
        <v>42164</v>
      </c>
      <c r="G5452" s="166">
        <v>42156</v>
      </c>
      <c r="H5452" s="157">
        <v>0</v>
      </c>
    </row>
    <row r="5453" spans="1:8" ht="15" customHeight="1" x14ac:dyDescent="0.25">
      <c r="A5453" s="155" t="s">
        <v>7567</v>
      </c>
      <c r="B5453" s="155" t="s">
        <v>8012</v>
      </c>
      <c r="C5453" s="155" t="s">
        <v>8013</v>
      </c>
      <c r="D5453" s="155">
        <v>7</v>
      </c>
      <c r="E5453" s="155">
        <v>7</v>
      </c>
      <c r="F5453" s="166">
        <v>42165</v>
      </c>
      <c r="G5453" s="166">
        <v>42167</v>
      </c>
      <c r="H5453" s="157">
        <v>1</v>
      </c>
    </row>
    <row r="5454" spans="1:8" ht="15" customHeight="1" x14ac:dyDescent="0.25">
      <c r="A5454" s="155" t="s">
        <v>36</v>
      </c>
      <c r="B5454" s="155" t="s">
        <v>3681</v>
      </c>
      <c r="C5454" s="155" t="s">
        <v>8014</v>
      </c>
      <c r="D5454" s="155">
        <v>25</v>
      </c>
      <c r="E5454" s="155">
        <v>25</v>
      </c>
      <c r="F5454" s="166">
        <v>42165</v>
      </c>
      <c r="G5454" s="166">
        <v>42170</v>
      </c>
      <c r="H5454" s="157">
        <v>1</v>
      </c>
    </row>
    <row r="5455" spans="1:8" ht="15" customHeight="1" x14ac:dyDescent="0.25">
      <c r="A5455" s="155" t="s">
        <v>1554</v>
      </c>
      <c r="B5455" s="155" t="s">
        <v>1204</v>
      </c>
      <c r="C5455" s="155" t="s">
        <v>8015</v>
      </c>
      <c r="D5455" s="155">
        <v>125</v>
      </c>
      <c r="E5455" s="155">
        <v>125</v>
      </c>
      <c r="F5455" s="166">
        <v>42165</v>
      </c>
      <c r="G5455" s="166">
        <v>42167</v>
      </c>
      <c r="H5455" s="157">
        <v>1</v>
      </c>
    </row>
    <row r="5456" spans="1:8" ht="15" customHeight="1" x14ac:dyDescent="0.25">
      <c r="A5456" s="155" t="s">
        <v>6576</v>
      </c>
      <c r="B5456" s="155" t="s">
        <v>7368</v>
      </c>
      <c r="C5456" s="155" t="s">
        <v>8016</v>
      </c>
      <c r="D5456" s="155">
        <v>3</v>
      </c>
      <c r="E5456" s="155">
        <v>3</v>
      </c>
      <c r="F5456" s="166">
        <v>42165</v>
      </c>
      <c r="G5456" s="166">
        <v>42166</v>
      </c>
      <c r="H5456" s="157">
        <v>1</v>
      </c>
    </row>
    <row r="5457" spans="1:8" ht="15" customHeight="1" x14ac:dyDescent="0.25">
      <c r="A5457" s="155" t="s">
        <v>3481</v>
      </c>
      <c r="B5457" s="155" t="s">
        <v>255</v>
      </c>
      <c r="C5457" s="155" t="s">
        <v>8017</v>
      </c>
      <c r="D5457" s="155">
        <v>385</v>
      </c>
      <c r="E5457" s="155">
        <v>385</v>
      </c>
      <c r="F5457" s="166">
        <v>42165</v>
      </c>
      <c r="G5457" s="166">
        <v>42171</v>
      </c>
      <c r="H5457" s="157">
        <v>1</v>
      </c>
    </row>
    <row r="5458" spans="1:8" ht="15" customHeight="1" x14ac:dyDescent="0.25">
      <c r="A5458" s="155" t="s">
        <v>2714</v>
      </c>
      <c r="B5458" s="155" t="s">
        <v>3351</v>
      </c>
      <c r="C5458" s="155" t="s">
        <v>8020</v>
      </c>
      <c r="D5458" s="155">
        <v>10</v>
      </c>
      <c r="E5458" s="155">
        <v>10</v>
      </c>
      <c r="F5458" s="166">
        <v>42166</v>
      </c>
      <c r="G5458" s="166">
        <v>42173</v>
      </c>
      <c r="H5458" s="157">
        <v>1</v>
      </c>
    </row>
    <row r="5459" spans="1:8" ht="15" customHeight="1" x14ac:dyDescent="0.25">
      <c r="A5459" s="155" t="s">
        <v>2714</v>
      </c>
      <c r="B5459" s="155" t="s">
        <v>3423</v>
      </c>
      <c r="C5459" s="155" t="s">
        <v>8021</v>
      </c>
      <c r="D5459" s="155">
        <v>250</v>
      </c>
      <c r="E5459" s="155">
        <v>320</v>
      </c>
      <c r="F5459" s="166">
        <v>42166</v>
      </c>
      <c r="G5459" s="166">
        <v>42172</v>
      </c>
      <c r="H5459" s="157">
        <v>1</v>
      </c>
    </row>
    <row r="5460" spans="1:8" ht="15" customHeight="1" x14ac:dyDescent="0.25">
      <c r="A5460" s="155" t="s">
        <v>7567</v>
      </c>
      <c r="B5460" s="155" t="s">
        <v>7776</v>
      </c>
      <c r="C5460" s="155" t="s">
        <v>8022</v>
      </c>
      <c r="D5460" s="155">
        <v>190</v>
      </c>
      <c r="E5460" s="155">
        <v>190</v>
      </c>
      <c r="F5460" s="166">
        <v>42166</v>
      </c>
      <c r="G5460" s="166">
        <v>42167</v>
      </c>
      <c r="H5460" s="157">
        <v>1</v>
      </c>
    </row>
    <row r="5461" spans="1:8" ht="15" customHeight="1" x14ac:dyDescent="0.25">
      <c r="A5461" s="155" t="s">
        <v>4728</v>
      </c>
      <c r="B5461" s="155" t="s">
        <v>272</v>
      </c>
      <c r="C5461" s="155" t="s">
        <v>8023</v>
      </c>
      <c r="D5461" s="155">
        <v>5</v>
      </c>
      <c r="E5461" s="155">
        <v>5</v>
      </c>
      <c r="F5461" s="166">
        <v>42166</v>
      </c>
      <c r="G5461" s="166">
        <v>42170</v>
      </c>
      <c r="H5461" s="157">
        <v>1</v>
      </c>
    </row>
    <row r="5462" spans="1:8" ht="15" customHeight="1" x14ac:dyDescent="0.25">
      <c r="A5462" s="155" t="s">
        <v>8024</v>
      </c>
      <c r="B5462" s="155" t="s">
        <v>912</v>
      </c>
      <c r="C5462" s="155" t="s">
        <v>8025</v>
      </c>
      <c r="D5462" s="155">
        <v>500</v>
      </c>
      <c r="E5462" s="155">
        <v>500</v>
      </c>
      <c r="F5462" s="166">
        <v>42167</v>
      </c>
      <c r="G5462" s="166">
        <v>42172</v>
      </c>
      <c r="H5462" s="157">
        <v>1</v>
      </c>
    </row>
    <row r="5463" spans="1:8" ht="15" customHeight="1" x14ac:dyDescent="0.25">
      <c r="A5463" s="155" t="s">
        <v>6837</v>
      </c>
      <c r="B5463" s="155" t="s">
        <v>746</v>
      </c>
      <c r="C5463" s="155" t="s">
        <v>8026</v>
      </c>
      <c r="D5463" s="155">
        <v>50</v>
      </c>
      <c r="E5463" s="155">
        <v>50</v>
      </c>
      <c r="F5463" s="166">
        <v>42167</v>
      </c>
      <c r="G5463" s="166">
        <v>42173</v>
      </c>
      <c r="H5463" s="157">
        <v>1</v>
      </c>
    </row>
    <row r="5464" spans="1:8" ht="15" customHeight="1" x14ac:dyDescent="0.25">
      <c r="A5464" s="155" t="s">
        <v>5965</v>
      </c>
      <c r="B5464" s="155" t="s">
        <v>555</v>
      </c>
      <c r="C5464" s="155" t="s">
        <v>8027</v>
      </c>
      <c r="D5464" s="155">
        <v>50</v>
      </c>
      <c r="E5464" s="155">
        <v>50</v>
      </c>
      <c r="F5464" s="166">
        <v>42167</v>
      </c>
      <c r="G5464" s="166">
        <v>42171</v>
      </c>
      <c r="H5464" s="157">
        <v>1</v>
      </c>
    </row>
    <row r="5465" spans="1:8" ht="15" customHeight="1" x14ac:dyDescent="0.25">
      <c r="A5465" s="155" t="s">
        <v>5652</v>
      </c>
      <c r="B5465" s="155" t="s">
        <v>8028</v>
      </c>
      <c r="C5465" s="155" t="s">
        <v>8029</v>
      </c>
      <c r="D5465" s="155">
        <v>25</v>
      </c>
      <c r="E5465" s="155">
        <v>25</v>
      </c>
      <c r="F5465" s="166">
        <v>42167</v>
      </c>
      <c r="G5465" s="166">
        <v>42177</v>
      </c>
      <c r="H5465" s="157">
        <v>1</v>
      </c>
    </row>
    <row r="5466" spans="1:8" ht="15" customHeight="1" x14ac:dyDescent="0.25">
      <c r="A5466" s="155" t="s">
        <v>6576</v>
      </c>
      <c r="B5466" s="155" t="s">
        <v>7368</v>
      </c>
      <c r="C5466" s="155" t="s">
        <v>8030</v>
      </c>
      <c r="D5466" s="155">
        <v>6</v>
      </c>
      <c r="E5466" s="155">
        <v>6</v>
      </c>
      <c r="F5466" s="166">
        <v>42167</v>
      </c>
      <c r="G5466" s="166">
        <v>42170</v>
      </c>
      <c r="H5466" s="157">
        <v>1</v>
      </c>
    </row>
    <row r="5467" spans="1:8" ht="15" customHeight="1" x14ac:dyDescent="0.25">
      <c r="A5467" s="155" t="s">
        <v>173</v>
      </c>
      <c r="B5467" s="155" t="s">
        <v>3450</v>
      </c>
      <c r="C5467" s="155" t="s">
        <v>8033</v>
      </c>
      <c r="D5467" s="155">
        <v>270</v>
      </c>
      <c r="E5467" s="155">
        <v>270</v>
      </c>
      <c r="F5467" s="166">
        <v>42170</v>
      </c>
      <c r="G5467" s="166">
        <v>42174</v>
      </c>
      <c r="H5467" s="157">
        <v>1</v>
      </c>
    </row>
    <row r="5468" spans="1:8" ht="15" customHeight="1" x14ac:dyDescent="0.25">
      <c r="A5468" s="155" t="s">
        <v>173</v>
      </c>
      <c r="C5468" s="155" t="s">
        <v>8034</v>
      </c>
      <c r="D5468" s="155">
        <v>270</v>
      </c>
      <c r="E5468" s="155">
        <v>270</v>
      </c>
      <c r="F5468" s="166">
        <v>42170</v>
      </c>
      <c r="G5468" s="166">
        <v>42174</v>
      </c>
      <c r="H5468" s="157">
        <v>1</v>
      </c>
    </row>
    <row r="5469" spans="1:8" ht="15" customHeight="1" x14ac:dyDescent="0.25">
      <c r="A5469" s="155" t="s">
        <v>638</v>
      </c>
      <c r="B5469" s="155" t="s">
        <v>7738</v>
      </c>
      <c r="C5469" s="155" t="s">
        <v>8035</v>
      </c>
      <c r="D5469" s="155">
        <v>2500</v>
      </c>
      <c r="E5469" s="155">
        <v>2500</v>
      </c>
      <c r="F5469" s="166">
        <v>42170</v>
      </c>
      <c r="G5469" s="166">
        <v>42174</v>
      </c>
      <c r="H5469" s="157">
        <v>1</v>
      </c>
    </row>
    <row r="5470" spans="1:8" ht="15" customHeight="1" x14ac:dyDescent="0.25">
      <c r="A5470" s="155" t="s">
        <v>597</v>
      </c>
      <c r="B5470" s="155" t="s">
        <v>1351</v>
      </c>
      <c r="C5470" s="155" t="s">
        <v>8036</v>
      </c>
      <c r="D5470" s="155">
        <v>1000</v>
      </c>
      <c r="E5470" s="155">
        <v>1000</v>
      </c>
      <c r="F5470" s="166">
        <v>42170</v>
      </c>
      <c r="G5470" s="166">
        <v>42173</v>
      </c>
      <c r="H5470" s="157">
        <v>1</v>
      </c>
    </row>
    <row r="5471" spans="1:8" ht="15" customHeight="1" x14ac:dyDescent="0.25">
      <c r="A5471" s="155" t="s">
        <v>597</v>
      </c>
      <c r="B5471" s="155" t="s">
        <v>6581</v>
      </c>
      <c r="C5471" s="155" t="s">
        <v>8037</v>
      </c>
      <c r="D5471" s="155">
        <v>1000</v>
      </c>
      <c r="E5471" s="155">
        <v>1000</v>
      </c>
      <c r="F5471" s="166">
        <v>42170</v>
      </c>
      <c r="G5471" s="166">
        <v>42179</v>
      </c>
      <c r="H5471" s="157">
        <v>1</v>
      </c>
    </row>
    <row r="5472" spans="1:8" ht="15" customHeight="1" x14ac:dyDescent="0.25">
      <c r="A5472" s="155" t="s">
        <v>520</v>
      </c>
      <c r="B5472" s="155" t="s">
        <v>1267</v>
      </c>
      <c r="C5472" s="155" t="s">
        <v>8038</v>
      </c>
      <c r="D5472" s="155">
        <v>500</v>
      </c>
      <c r="E5472" s="155">
        <v>500</v>
      </c>
      <c r="F5472" s="166">
        <v>42170</v>
      </c>
      <c r="G5472" s="166">
        <v>42170</v>
      </c>
      <c r="H5472" s="157">
        <v>1</v>
      </c>
    </row>
    <row r="5473" spans="1:9" ht="15" customHeight="1" x14ac:dyDescent="0.25">
      <c r="A5473" s="155" t="s">
        <v>7536</v>
      </c>
      <c r="B5473" s="155" t="s">
        <v>6455</v>
      </c>
      <c r="C5473" s="155" t="s">
        <v>8040</v>
      </c>
      <c r="D5473" s="155">
        <v>25</v>
      </c>
      <c r="E5473" s="155">
        <v>25</v>
      </c>
      <c r="F5473" s="166">
        <v>42171</v>
      </c>
      <c r="G5473" s="166">
        <v>42180</v>
      </c>
      <c r="H5473" s="157">
        <v>1</v>
      </c>
    </row>
    <row r="5474" spans="1:9" ht="15" customHeight="1" x14ac:dyDescent="0.25">
      <c r="A5474" s="155" t="s">
        <v>7536</v>
      </c>
      <c r="B5474" s="155" t="s">
        <v>6454</v>
      </c>
      <c r="C5474" s="155" t="s">
        <v>8041</v>
      </c>
      <c r="D5474" s="155">
        <v>25</v>
      </c>
      <c r="E5474" s="155">
        <v>25</v>
      </c>
      <c r="F5474" s="166">
        <v>42171</v>
      </c>
      <c r="G5474" s="166">
        <v>42180</v>
      </c>
      <c r="H5474" s="157">
        <v>1</v>
      </c>
    </row>
    <row r="5475" spans="1:9" ht="15" customHeight="1" x14ac:dyDescent="0.25">
      <c r="A5475" s="155" t="s">
        <v>36</v>
      </c>
      <c r="B5475" s="155" t="s">
        <v>3679</v>
      </c>
      <c r="C5475" s="155" t="s">
        <v>8042</v>
      </c>
      <c r="D5475" s="155">
        <v>25</v>
      </c>
      <c r="E5475" s="155">
        <v>25</v>
      </c>
      <c r="F5475" s="166">
        <v>42171</v>
      </c>
      <c r="G5475" s="166">
        <v>42172</v>
      </c>
      <c r="H5475" s="157">
        <v>1</v>
      </c>
      <c r="I5475" s="192" t="s">
        <v>8043</v>
      </c>
    </row>
    <row r="5476" spans="1:9" ht="15" customHeight="1" x14ac:dyDescent="0.25">
      <c r="A5476" s="155" t="s">
        <v>6638</v>
      </c>
      <c r="B5476" s="155" t="s">
        <v>4530</v>
      </c>
      <c r="C5476" s="155" t="s">
        <v>8044</v>
      </c>
      <c r="D5476" s="155">
        <v>30</v>
      </c>
      <c r="E5476" s="155">
        <v>30</v>
      </c>
      <c r="F5476" s="166">
        <v>42171</v>
      </c>
      <c r="G5476" s="166">
        <v>42178</v>
      </c>
      <c r="H5476" s="157">
        <v>1</v>
      </c>
      <c r="I5476" s="192" t="s">
        <v>8045</v>
      </c>
    </row>
    <row r="5477" spans="1:9" ht="15" customHeight="1" x14ac:dyDescent="0.25">
      <c r="A5477" s="155" t="s">
        <v>6638</v>
      </c>
      <c r="B5477" s="155" t="s">
        <v>4528</v>
      </c>
      <c r="C5477" s="155" t="s">
        <v>8046</v>
      </c>
      <c r="D5477" s="155">
        <v>30</v>
      </c>
      <c r="E5477" s="155">
        <v>30</v>
      </c>
      <c r="F5477" s="166">
        <v>42171</v>
      </c>
      <c r="G5477" s="166">
        <v>42178</v>
      </c>
      <c r="H5477" s="157">
        <v>1</v>
      </c>
      <c r="I5477" s="192" t="s">
        <v>8045</v>
      </c>
    </row>
    <row r="5478" spans="1:9" ht="15" customHeight="1" x14ac:dyDescent="0.25">
      <c r="A5478" s="155" t="s">
        <v>7816</v>
      </c>
      <c r="B5478" s="155" t="s">
        <v>8047</v>
      </c>
      <c r="C5478" s="155" t="s">
        <v>8048</v>
      </c>
      <c r="D5478" s="155">
        <v>50</v>
      </c>
      <c r="E5478" s="155">
        <v>1</v>
      </c>
      <c r="F5478" s="166">
        <v>42171</v>
      </c>
      <c r="G5478" s="166">
        <v>42171</v>
      </c>
      <c r="H5478" s="157">
        <v>1</v>
      </c>
      <c r="I5478" s="192" t="s">
        <v>8049</v>
      </c>
    </row>
    <row r="5479" spans="1:9" ht="15" customHeight="1" x14ac:dyDescent="0.25">
      <c r="A5479" s="155" t="s">
        <v>2714</v>
      </c>
      <c r="B5479" s="155" t="s">
        <v>143</v>
      </c>
      <c r="C5479" s="155" t="s">
        <v>8010</v>
      </c>
      <c r="D5479" s="155">
        <v>500</v>
      </c>
      <c r="E5479" s="155">
        <v>51</v>
      </c>
      <c r="F5479" s="166">
        <v>42171</v>
      </c>
      <c r="G5479" s="166">
        <v>42166</v>
      </c>
      <c r="H5479" s="157">
        <v>0</v>
      </c>
      <c r="I5479" s="192" t="s">
        <v>8050</v>
      </c>
    </row>
    <row r="5480" spans="1:9" ht="15" customHeight="1" x14ac:dyDescent="0.25">
      <c r="A5480" s="155" t="s">
        <v>7047</v>
      </c>
      <c r="B5480" s="155" t="s">
        <v>7048</v>
      </c>
      <c r="C5480" s="155" t="s">
        <v>8051</v>
      </c>
      <c r="D5480" s="155">
        <v>12</v>
      </c>
      <c r="E5480" s="155">
        <v>12</v>
      </c>
      <c r="F5480" s="166">
        <v>42171</v>
      </c>
      <c r="G5480" s="166">
        <v>42158</v>
      </c>
      <c r="H5480" s="157">
        <v>0</v>
      </c>
    </row>
    <row r="5481" spans="1:9" ht="15" customHeight="1" x14ac:dyDescent="0.25">
      <c r="A5481" s="155" t="s">
        <v>7047</v>
      </c>
      <c r="B5481" s="155" t="s">
        <v>8053</v>
      </c>
      <c r="C5481" s="155" t="s">
        <v>8054</v>
      </c>
      <c r="D5481" s="155">
        <v>50</v>
      </c>
      <c r="E5481" s="155">
        <v>52</v>
      </c>
      <c r="F5481" s="166">
        <v>42171</v>
      </c>
      <c r="G5481" s="166">
        <v>42158</v>
      </c>
      <c r="H5481" s="157">
        <v>0</v>
      </c>
      <c r="I5481" s="192" t="s">
        <v>8052</v>
      </c>
    </row>
    <row r="5482" spans="1:9" ht="15" customHeight="1" x14ac:dyDescent="0.25">
      <c r="A5482" s="155" t="s">
        <v>3481</v>
      </c>
      <c r="B5482" s="155" t="s">
        <v>339</v>
      </c>
      <c r="C5482" s="155" t="s">
        <v>8055</v>
      </c>
      <c r="D5482" s="155">
        <v>50</v>
      </c>
      <c r="E5482" s="155">
        <v>50</v>
      </c>
      <c r="F5482" s="166">
        <v>42172</v>
      </c>
      <c r="G5482" s="166">
        <v>42173</v>
      </c>
      <c r="H5482" s="157">
        <v>1</v>
      </c>
    </row>
    <row r="5483" spans="1:9" ht="30" customHeight="1" x14ac:dyDescent="0.25">
      <c r="A5483" s="155" t="s">
        <v>8056</v>
      </c>
      <c r="B5483" s="155" t="s">
        <v>4568</v>
      </c>
      <c r="C5483" s="155" t="s">
        <v>8057</v>
      </c>
      <c r="D5483" s="155">
        <v>100</v>
      </c>
      <c r="E5483" s="155">
        <v>100</v>
      </c>
      <c r="F5483" s="166">
        <v>42172</v>
      </c>
      <c r="G5483" s="166">
        <v>42174</v>
      </c>
      <c r="H5483" s="157">
        <v>1</v>
      </c>
    </row>
    <row r="5484" spans="1:9" ht="15" customHeight="1" x14ac:dyDescent="0.25">
      <c r="A5484" s="155" t="s">
        <v>42</v>
      </c>
      <c r="B5484" s="155" t="s">
        <v>6591</v>
      </c>
      <c r="C5484" s="155" t="s">
        <v>8058</v>
      </c>
      <c r="D5484" s="155">
        <v>150</v>
      </c>
      <c r="E5484" s="155">
        <v>150</v>
      </c>
      <c r="F5484" s="166">
        <v>42172</v>
      </c>
      <c r="G5484" s="166">
        <v>42173</v>
      </c>
      <c r="H5484" s="157">
        <v>1</v>
      </c>
    </row>
    <row r="5485" spans="1:9" ht="15" customHeight="1" x14ac:dyDescent="0.25">
      <c r="A5485" s="155" t="s">
        <v>7058</v>
      </c>
      <c r="B5485" s="155" t="s">
        <v>7683</v>
      </c>
      <c r="C5485" s="155" t="s">
        <v>8059</v>
      </c>
      <c r="D5485" s="155">
        <v>50</v>
      </c>
      <c r="E5485" s="155">
        <v>50</v>
      </c>
      <c r="F5485" s="166">
        <v>42172</v>
      </c>
      <c r="G5485" s="166">
        <v>42174</v>
      </c>
      <c r="H5485" s="157">
        <v>1</v>
      </c>
    </row>
    <row r="5486" spans="1:9" ht="15" customHeight="1" x14ac:dyDescent="0.25">
      <c r="A5486" s="155" t="s">
        <v>71</v>
      </c>
      <c r="B5486" s="155" t="s">
        <v>583</v>
      </c>
      <c r="C5486" s="155" t="s">
        <v>8060</v>
      </c>
      <c r="D5486" s="155">
        <v>5</v>
      </c>
      <c r="E5486" s="155">
        <v>5</v>
      </c>
      <c r="F5486" s="166">
        <v>42172</v>
      </c>
      <c r="G5486" s="166">
        <v>42181</v>
      </c>
      <c r="H5486" s="157">
        <v>1</v>
      </c>
    </row>
    <row r="5487" spans="1:9" ht="15" customHeight="1" x14ac:dyDescent="0.25">
      <c r="A5487" s="155" t="s">
        <v>1983</v>
      </c>
      <c r="B5487" s="155" t="s">
        <v>8061</v>
      </c>
      <c r="C5487" s="155" t="s">
        <v>8062</v>
      </c>
      <c r="D5487" s="155">
        <v>8</v>
      </c>
      <c r="E5487" s="155">
        <v>8</v>
      </c>
      <c r="F5487" s="166">
        <v>42173</v>
      </c>
      <c r="G5487" s="166">
        <v>42171</v>
      </c>
      <c r="H5487" s="157">
        <v>0</v>
      </c>
      <c r="I5487" s="192" t="s">
        <v>8063</v>
      </c>
    </row>
    <row r="5488" spans="1:9" ht="15" customHeight="1" x14ac:dyDescent="0.25">
      <c r="A5488" s="155" t="s">
        <v>36</v>
      </c>
      <c r="B5488" s="155" t="s">
        <v>2602</v>
      </c>
      <c r="C5488" s="155" t="s">
        <v>8064</v>
      </c>
      <c r="D5488" s="155">
        <v>50</v>
      </c>
      <c r="E5488" s="155">
        <v>50</v>
      </c>
      <c r="F5488" s="166">
        <v>42173</v>
      </c>
      <c r="G5488" s="166">
        <v>42178</v>
      </c>
      <c r="H5488" s="157">
        <v>1</v>
      </c>
    </row>
    <row r="5489" spans="1:9" ht="15" customHeight="1" x14ac:dyDescent="0.25">
      <c r="A5489" s="155" t="s">
        <v>36</v>
      </c>
      <c r="B5489" s="155" t="s">
        <v>1157</v>
      </c>
      <c r="C5489" s="155" t="s">
        <v>8065</v>
      </c>
      <c r="D5489" s="155">
        <v>50</v>
      </c>
      <c r="E5489" s="155">
        <v>50</v>
      </c>
      <c r="F5489" s="166">
        <v>42174</v>
      </c>
      <c r="G5489" s="166">
        <v>42179</v>
      </c>
      <c r="H5489" s="157">
        <v>1</v>
      </c>
    </row>
    <row r="5490" spans="1:9" ht="15" customHeight="1" x14ac:dyDescent="0.25">
      <c r="A5490" s="155" t="s">
        <v>1474</v>
      </c>
      <c r="B5490" s="155" t="s">
        <v>8066</v>
      </c>
      <c r="C5490" s="155" t="s">
        <v>8067</v>
      </c>
      <c r="D5490" s="155">
        <v>50</v>
      </c>
      <c r="E5490" s="155">
        <v>50</v>
      </c>
      <c r="F5490" s="166">
        <v>42174</v>
      </c>
      <c r="G5490" s="166">
        <v>42178</v>
      </c>
      <c r="H5490" s="157">
        <v>1</v>
      </c>
    </row>
    <row r="5491" spans="1:9" ht="15" customHeight="1" x14ac:dyDescent="0.25">
      <c r="A5491" s="155" t="s">
        <v>71</v>
      </c>
      <c r="B5491" s="155" t="s">
        <v>1550</v>
      </c>
      <c r="C5491" s="155" t="s">
        <v>8068</v>
      </c>
      <c r="D5491" s="155">
        <v>6</v>
      </c>
      <c r="E5491" s="155">
        <v>6</v>
      </c>
      <c r="F5491" s="166">
        <v>42174</v>
      </c>
      <c r="G5491" s="166">
        <v>42181</v>
      </c>
      <c r="H5491" s="157">
        <v>1</v>
      </c>
    </row>
    <row r="5492" spans="1:9" ht="15" customHeight="1" x14ac:dyDescent="0.25">
      <c r="A5492" s="155" t="s">
        <v>6576</v>
      </c>
      <c r="B5492" s="155" t="s">
        <v>7012</v>
      </c>
      <c r="C5492" s="155" t="s">
        <v>8069</v>
      </c>
      <c r="D5492" s="155">
        <v>2</v>
      </c>
      <c r="E5492" s="155">
        <v>2</v>
      </c>
      <c r="F5492" s="166">
        <v>42174</v>
      </c>
      <c r="G5492" s="166">
        <v>42179</v>
      </c>
      <c r="H5492" s="157">
        <v>1</v>
      </c>
    </row>
    <row r="5493" spans="1:9" ht="15" customHeight="1" x14ac:dyDescent="0.25">
      <c r="A5493" s="155" t="s">
        <v>6576</v>
      </c>
      <c r="B5493" s="155" t="s">
        <v>7012</v>
      </c>
      <c r="C5493" s="155" t="s">
        <v>8070</v>
      </c>
      <c r="D5493" s="155">
        <v>2</v>
      </c>
      <c r="E5493" s="155">
        <v>2</v>
      </c>
      <c r="F5493" s="166">
        <v>42174</v>
      </c>
      <c r="G5493" s="166">
        <v>42171</v>
      </c>
      <c r="H5493" s="157">
        <v>1</v>
      </c>
    </row>
    <row r="5494" spans="1:9" ht="15" customHeight="1" x14ac:dyDescent="0.25">
      <c r="A5494" s="155" t="s">
        <v>8071</v>
      </c>
      <c r="B5494" s="155" t="s">
        <v>7646</v>
      </c>
      <c r="C5494" s="155" t="s">
        <v>8072</v>
      </c>
      <c r="D5494" s="155">
        <v>508</v>
      </c>
      <c r="E5494" s="155">
        <v>475</v>
      </c>
      <c r="F5494" s="166">
        <v>42174</v>
      </c>
      <c r="G5494" s="166">
        <v>42167</v>
      </c>
      <c r="H5494" s="157">
        <v>1</v>
      </c>
      <c r="I5494" s="192" t="s">
        <v>1524</v>
      </c>
    </row>
    <row r="5495" spans="1:9" ht="15" customHeight="1" x14ac:dyDescent="0.25">
      <c r="A5495" s="155" t="s">
        <v>173</v>
      </c>
      <c r="B5495" s="155" t="s">
        <v>8073</v>
      </c>
      <c r="C5495" s="155" t="s">
        <v>8074</v>
      </c>
      <c r="D5495" s="155">
        <v>400</v>
      </c>
      <c r="E5495" s="155">
        <v>405</v>
      </c>
      <c r="F5495" s="166">
        <v>42177</v>
      </c>
      <c r="G5495" s="166">
        <v>42181</v>
      </c>
      <c r="H5495" s="157">
        <v>1</v>
      </c>
    </row>
    <row r="5496" spans="1:9" ht="15" customHeight="1" x14ac:dyDescent="0.25">
      <c r="A5496" s="155" t="s">
        <v>173</v>
      </c>
      <c r="B5496" s="155" t="s">
        <v>7928</v>
      </c>
      <c r="C5496" s="155" t="s">
        <v>316</v>
      </c>
      <c r="D5496" s="155">
        <v>390</v>
      </c>
      <c r="E5496" s="155">
        <v>396</v>
      </c>
      <c r="F5496" s="166">
        <v>42177</v>
      </c>
      <c r="G5496" s="166">
        <v>42181</v>
      </c>
      <c r="H5496" s="157">
        <v>1</v>
      </c>
    </row>
    <row r="5497" spans="1:9" ht="15" customHeight="1" x14ac:dyDescent="0.25">
      <c r="A5497" s="155" t="s">
        <v>1536</v>
      </c>
      <c r="B5497" s="155" t="s">
        <v>34</v>
      </c>
      <c r="C5497" s="155" t="s">
        <v>8075</v>
      </c>
      <c r="D5497" s="155">
        <v>25</v>
      </c>
      <c r="E5497" s="155">
        <v>25</v>
      </c>
      <c r="F5497" s="166">
        <v>42177</v>
      </c>
      <c r="G5497" s="166">
        <v>42179</v>
      </c>
      <c r="H5497" s="157">
        <v>1</v>
      </c>
    </row>
    <row r="5498" spans="1:9" ht="15" customHeight="1" x14ac:dyDescent="0.25">
      <c r="A5498" s="155" t="s">
        <v>2714</v>
      </c>
      <c r="B5498" s="155" t="s">
        <v>2066</v>
      </c>
      <c r="C5498" s="155" t="s">
        <v>8076</v>
      </c>
      <c r="D5498" s="155">
        <v>1000</v>
      </c>
      <c r="E5498" s="155">
        <v>1000</v>
      </c>
      <c r="F5498" s="166">
        <v>42177</v>
      </c>
      <c r="G5498" s="166">
        <v>42181</v>
      </c>
      <c r="H5498" s="157">
        <v>1</v>
      </c>
    </row>
    <row r="5499" spans="1:9" ht="15" customHeight="1" x14ac:dyDescent="0.25">
      <c r="A5499" s="155" t="s">
        <v>65</v>
      </c>
      <c r="B5499" s="155" t="s">
        <v>2994</v>
      </c>
      <c r="C5499" s="155" t="s">
        <v>8077</v>
      </c>
      <c r="D5499" s="155">
        <v>50</v>
      </c>
      <c r="E5499" s="155">
        <v>50</v>
      </c>
      <c r="F5499" s="166">
        <v>42177</v>
      </c>
      <c r="G5499" s="166">
        <v>42186</v>
      </c>
      <c r="H5499" s="157">
        <v>1</v>
      </c>
    </row>
    <row r="5500" spans="1:9" ht="15" customHeight="1" x14ac:dyDescent="0.25">
      <c r="A5500" s="155" t="s">
        <v>1280</v>
      </c>
      <c r="B5500" s="155" t="s">
        <v>1281</v>
      </c>
      <c r="C5500" s="155" t="s">
        <v>8078</v>
      </c>
      <c r="D5500" s="155">
        <v>1000</v>
      </c>
      <c r="E5500" s="155">
        <v>1000</v>
      </c>
      <c r="F5500" s="166">
        <v>42177</v>
      </c>
      <c r="G5500" s="166">
        <v>42181</v>
      </c>
      <c r="H5500" s="157">
        <v>1</v>
      </c>
    </row>
    <row r="5501" spans="1:9" ht="15" customHeight="1" x14ac:dyDescent="0.25">
      <c r="A5501" s="155" t="s">
        <v>8079</v>
      </c>
      <c r="B5501" s="155" t="s">
        <v>4253</v>
      </c>
      <c r="C5501" s="155" t="s">
        <v>8081</v>
      </c>
      <c r="D5501" s="155">
        <v>100</v>
      </c>
      <c r="E5501" s="155">
        <v>100</v>
      </c>
      <c r="F5501" s="166">
        <v>42177</v>
      </c>
      <c r="G5501" s="166">
        <v>42179</v>
      </c>
      <c r="H5501" s="157">
        <v>1</v>
      </c>
    </row>
    <row r="5502" spans="1:9" ht="15" customHeight="1" x14ac:dyDescent="0.25">
      <c r="A5502" s="155" t="s">
        <v>65</v>
      </c>
      <c r="B5502" s="155" t="s">
        <v>1004</v>
      </c>
      <c r="C5502" s="155" t="s">
        <v>8080</v>
      </c>
      <c r="D5502" s="155">
        <v>200</v>
      </c>
      <c r="E5502" s="155">
        <v>200</v>
      </c>
      <c r="F5502" s="166">
        <v>42177</v>
      </c>
      <c r="G5502" s="166">
        <v>42179</v>
      </c>
      <c r="H5502" s="157">
        <v>1</v>
      </c>
    </row>
    <row r="5503" spans="1:9" ht="15" customHeight="1" x14ac:dyDescent="0.25">
      <c r="A5503" s="155" t="s">
        <v>286</v>
      </c>
      <c r="B5503" s="155" t="s">
        <v>4206</v>
      </c>
      <c r="C5503" s="155" t="s">
        <v>8084</v>
      </c>
      <c r="D5503" s="155">
        <v>50</v>
      </c>
      <c r="E5503" s="155">
        <v>50</v>
      </c>
      <c r="F5503" s="166">
        <v>42178</v>
      </c>
      <c r="G5503" s="166" t="s">
        <v>829</v>
      </c>
      <c r="H5503" s="157">
        <v>1</v>
      </c>
    </row>
    <row r="5504" spans="1:9" ht="15" customHeight="1" x14ac:dyDescent="0.25">
      <c r="A5504" s="155" t="s">
        <v>5967</v>
      </c>
      <c r="B5504" s="155" t="s">
        <v>8085</v>
      </c>
      <c r="C5504" s="155" t="s">
        <v>8086</v>
      </c>
      <c r="D5504" s="155">
        <v>2</v>
      </c>
      <c r="E5504" s="155">
        <v>2</v>
      </c>
      <c r="F5504" s="166">
        <v>42178</v>
      </c>
      <c r="G5504" s="166">
        <v>42185</v>
      </c>
      <c r="H5504" s="157">
        <v>1</v>
      </c>
    </row>
    <row r="5505" spans="1:9" ht="15" customHeight="1" x14ac:dyDescent="0.25">
      <c r="A5505" s="155" t="s">
        <v>559</v>
      </c>
      <c r="B5505" s="155" t="s">
        <v>1672</v>
      </c>
      <c r="C5505" s="155" t="s">
        <v>8087</v>
      </c>
      <c r="D5505" s="155">
        <v>100</v>
      </c>
      <c r="E5505" s="155">
        <v>100</v>
      </c>
      <c r="F5505" s="166">
        <v>42178</v>
      </c>
      <c r="G5505" s="166">
        <v>42180</v>
      </c>
      <c r="H5505" s="157">
        <v>1</v>
      </c>
    </row>
    <row r="5506" spans="1:9" ht="15" customHeight="1" x14ac:dyDescent="0.25">
      <c r="A5506" s="155" t="s">
        <v>820</v>
      </c>
      <c r="B5506" s="155" t="s">
        <v>99</v>
      </c>
      <c r="C5506" s="155" t="s">
        <v>8088</v>
      </c>
      <c r="D5506" s="155">
        <v>200</v>
      </c>
      <c r="E5506" s="155">
        <v>200</v>
      </c>
      <c r="F5506" s="166">
        <v>42178</v>
      </c>
      <c r="G5506" s="166">
        <v>42181</v>
      </c>
      <c r="H5506" s="157">
        <v>1</v>
      </c>
    </row>
    <row r="5507" spans="1:9" ht="15" customHeight="1" x14ac:dyDescent="0.25">
      <c r="A5507" s="155" t="s">
        <v>7058</v>
      </c>
      <c r="B5507" s="155" t="s">
        <v>264</v>
      </c>
      <c r="C5507" s="155" t="s">
        <v>8089</v>
      </c>
      <c r="D5507" s="155">
        <v>200</v>
      </c>
      <c r="E5507" s="155">
        <v>200</v>
      </c>
      <c r="F5507" s="166">
        <v>42178</v>
      </c>
      <c r="G5507" s="166">
        <v>42181</v>
      </c>
      <c r="H5507" s="157">
        <v>1</v>
      </c>
    </row>
    <row r="5508" spans="1:9" ht="15" customHeight="1" x14ac:dyDescent="0.25">
      <c r="A5508" s="155" t="s">
        <v>544</v>
      </c>
      <c r="B5508" s="155" t="s">
        <v>347</v>
      </c>
      <c r="C5508" s="155" t="s">
        <v>8090</v>
      </c>
      <c r="D5508" s="155">
        <v>390</v>
      </c>
      <c r="E5508" s="155">
        <v>390</v>
      </c>
      <c r="F5508" s="166">
        <v>42178</v>
      </c>
      <c r="G5508" s="166">
        <v>42181</v>
      </c>
      <c r="H5508" s="157">
        <v>1</v>
      </c>
    </row>
    <row r="5509" spans="1:9" ht="15" customHeight="1" x14ac:dyDescent="0.25">
      <c r="A5509" s="155" t="s">
        <v>1254</v>
      </c>
      <c r="B5509" s="155" t="s">
        <v>3160</v>
      </c>
      <c r="C5509" s="155" t="s">
        <v>8091</v>
      </c>
      <c r="D5509" s="155">
        <v>50</v>
      </c>
      <c r="E5509" s="155">
        <v>50</v>
      </c>
      <c r="F5509" s="166">
        <v>42178</v>
      </c>
      <c r="G5509" s="166">
        <v>42181</v>
      </c>
      <c r="H5509" s="157">
        <v>1</v>
      </c>
    </row>
    <row r="5510" spans="1:9" ht="15" customHeight="1" x14ac:dyDescent="0.25">
      <c r="A5510" s="155" t="s">
        <v>3689</v>
      </c>
      <c r="B5510" s="155" t="s">
        <v>493</v>
      </c>
      <c r="C5510" s="155" t="s">
        <v>8092</v>
      </c>
      <c r="D5510" s="155">
        <v>5088</v>
      </c>
      <c r="E5510" s="155">
        <v>5088</v>
      </c>
      <c r="F5510" s="166">
        <v>42178</v>
      </c>
      <c r="G5510" s="166">
        <v>42181</v>
      </c>
      <c r="H5510" s="157">
        <v>1</v>
      </c>
    </row>
    <row r="5511" spans="1:9" ht="15" customHeight="1" x14ac:dyDescent="0.25">
      <c r="A5511" s="155" t="s">
        <v>3689</v>
      </c>
      <c r="B5511" s="155" t="s">
        <v>495</v>
      </c>
      <c r="C5511" s="155" t="s">
        <v>364</v>
      </c>
      <c r="D5511" s="155">
        <v>5088</v>
      </c>
      <c r="E5511" s="155">
        <v>5088</v>
      </c>
      <c r="F5511" s="166">
        <v>42178</v>
      </c>
      <c r="G5511" s="166">
        <v>42181</v>
      </c>
      <c r="H5511" s="157">
        <v>1</v>
      </c>
    </row>
    <row r="5512" spans="1:9" ht="15" customHeight="1" x14ac:dyDescent="0.25">
      <c r="A5512" s="155" t="s">
        <v>1254</v>
      </c>
      <c r="B5512" s="155" t="s">
        <v>3535</v>
      </c>
      <c r="C5512" s="155" t="s">
        <v>8093</v>
      </c>
      <c r="D5512" s="155">
        <v>50</v>
      </c>
      <c r="E5512" s="155">
        <v>50</v>
      </c>
      <c r="F5512" s="166">
        <v>42178</v>
      </c>
      <c r="G5512" s="166">
        <v>42181</v>
      </c>
      <c r="H5512" s="157">
        <v>1</v>
      </c>
    </row>
    <row r="5513" spans="1:9" ht="15" customHeight="1" x14ac:dyDescent="0.25">
      <c r="A5513" s="155" t="s">
        <v>6576</v>
      </c>
      <c r="B5513" s="155" t="s">
        <v>7368</v>
      </c>
      <c r="C5513" s="155" t="s">
        <v>8094</v>
      </c>
      <c r="D5513" s="155">
        <v>6</v>
      </c>
      <c r="E5513" s="155">
        <v>6</v>
      </c>
      <c r="F5513" s="166">
        <v>42178</v>
      </c>
      <c r="G5513" s="166">
        <v>42179</v>
      </c>
      <c r="H5513" s="157">
        <v>1</v>
      </c>
      <c r="I5513" s="192" t="s">
        <v>8095</v>
      </c>
    </row>
    <row r="5514" spans="1:9" ht="15" customHeight="1" x14ac:dyDescent="0.25">
      <c r="A5514" s="155" t="s">
        <v>563</v>
      </c>
      <c r="B5514" s="155" t="s">
        <v>307</v>
      </c>
      <c r="C5514" s="155" t="s">
        <v>8097</v>
      </c>
      <c r="D5514" s="155">
        <v>150</v>
      </c>
      <c r="E5514" s="155">
        <v>150</v>
      </c>
      <c r="F5514" s="166">
        <v>42179</v>
      </c>
      <c r="G5514" s="166">
        <v>42188</v>
      </c>
      <c r="H5514" s="157">
        <v>1</v>
      </c>
    </row>
    <row r="5515" spans="1:9" ht="15" customHeight="1" x14ac:dyDescent="0.25">
      <c r="A5515" s="155" t="s">
        <v>2714</v>
      </c>
      <c r="B5515" s="155" t="s">
        <v>5304</v>
      </c>
      <c r="C5515" s="155" t="s">
        <v>8096</v>
      </c>
      <c r="D5515" s="155">
        <v>700</v>
      </c>
      <c r="E5515" s="155">
        <v>700</v>
      </c>
      <c r="F5515" s="166">
        <v>42179</v>
      </c>
      <c r="G5515" s="166">
        <v>42186</v>
      </c>
      <c r="H5515" s="157">
        <v>1</v>
      </c>
    </row>
    <row r="5516" spans="1:9" ht="15" customHeight="1" x14ac:dyDescent="0.25">
      <c r="A5516" s="155" t="s">
        <v>8071</v>
      </c>
      <c r="B5516" s="155" t="s">
        <v>1696</v>
      </c>
      <c r="C5516" s="155" t="s">
        <v>8098</v>
      </c>
      <c r="D5516" s="155">
        <v>800</v>
      </c>
      <c r="E5516" s="155">
        <v>800</v>
      </c>
      <c r="F5516" s="166">
        <v>42179</v>
      </c>
      <c r="G5516" s="166">
        <v>42185</v>
      </c>
      <c r="H5516" s="157">
        <v>1</v>
      </c>
    </row>
    <row r="5517" spans="1:9" ht="15" customHeight="1" x14ac:dyDescent="0.25">
      <c r="A5517" s="155" t="s">
        <v>6576</v>
      </c>
      <c r="B5517" s="155" t="s">
        <v>7368</v>
      </c>
      <c r="C5517" s="155" t="s">
        <v>8069</v>
      </c>
      <c r="D5517" s="155">
        <v>3</v>
      </c>
      <c r="E5517" s="155">
        <v>3</v>
      </c>
      <c r="F5517" s="166">
        <v>42179</v>
      </c>
      <c r="G5517" s="166">
        <v>42180</v>
      </c>
      <c r="H5517" s="157">
        <v>1</v>
      </c>
    </row>
    <row r="5518" spans="1:9" ht="15" customHeight="1" x14ac:dyDescent="0.25">
      <c r="A5518" s="155" t="s">
        <v>6576</v>
      </c>
      <c r="B5518" s="155" t="s">
        <v>7368</v>
      </c>
      <c r="C5518" s="155" t="s">
        <v>8102</v>
      </c>
      <c r="D5518" s="155">
        <v>1</v>
      </c>
      <c r="E5518" s="155">
        <v>1</v>
      </c>
      <c r="F5518" s="166">
        <v>42179</v>
      </c>
      <c r="G5518" s="166">
        <v>42180</v>
      </c>
      <c r="H5518" s="157">
        <v>1</v>
      </c>
    </row>
    <row r="5519" spans="1:9" ht="15" customHeight="1" x14ac:dyDescent="0.25">
      <c r="A5519" s="155" t="s">
        <v>6576</v>
      </c>
      <c r="B5519" s="155" t="s">
        <v>7368</v>
      </c>
      <c r="C5519" s="155" t="s">
        <v>8101</v>
      </c>
      <c r="D5519" s="155">
        <v>1</v>
      </c>
      <c r="E5519" s="155">
        <v>1</v>
      </c>
      <c r="F5519" s="166">
        <v>42179</v>
      </c>
      <c r="G5519" s="166">
        <v>42180</v>
      </c>
      <c r="H5519" s="157">
        <v>1</v>
      </c>
    </row>
    <row r="5520" spans="1:9" ht="15" customHeight="1" x14ac:dyDescent="0.25">
      <c r="A5520" s="155" t="s">
        <v>6576</v>
      </c>
      <c r="B5520" s="155" t="s">
        <v>7368</v>
      </c>
      <c r="C5520" s="155" t="s">
        <v>8100</v>
      </c>
      <c r="D5520" s="155">
        <v>1</v>
      </c>
      <c r="E5520" s="155">
        <v>1</v>
      </c>
      <c r="F5520" s="166">
        <v>42179</v>
      </c>
      <c r="G5520" s="166">
        <v>42180</v>
      </c>
      <c r="H5520" s="157">
        <v>1</v>
      </c>
    </row>
    <row r="5521" spans="1:9" ht="15" customHeight="1" x14ac:dyDescent="0.25">
      <c r="A5521" s="155" t="s">
        <v>6576</v>
      </c>
      <c r="B5521" s="155" t="s">
        <v>7368</v>
      </c>
      <c r="C5521" s="155" t="s">
        <v>8099</v>
      </c>
      <c r="D5521" s="155">
        <v>1</v>
      </c>
      <c r="E5521" s="155">
        <v>1</v>
      </c>
      <c r="F5521" s="166">
        <v>42179</v>
      </c>
      <c r="G5521" s="166">
        <v>42180</v>
      </c>
      <c r="H5521" s="157">
        <v>1</v>
      </c>
    </row>
    <row r="5522" spans="1:9" ht="15" customHeight="1" x14ac:dyDescent="0.25">
      <c r="A5522" s="155" t="s">
        <v>71</v>
      </c>
      <c r="B5522" s="155" t="s">
        <v>167</v>
      </c>
      <c r="C5522" s="155" t="s">
        <v>8103</v>
      </c>
      <c r="D5522" s="155">
        <v>25</v>
      </c>
      <c r="E5522" s="155">
        <v>25</v>
      </c>
      <c r="F5522" s="166">
        <v>42180</v>
      </c>
      <c r="G5522" s="166">
        <v>42187</v>
      </c>
      <c r="H5522" s="157">
        <v>1</v>
      </c>
    </row>
    <row r="5523" spans="1:9" ht="15" customHeight="1" x14ac:dyDescent="0.25">
      <c r="A5523" s="155" t="s">
        <v>899</v>
      </c>
      <c r="B5523" s="155" t="s">
        <v>693</v>
      </c>
      <c r="C5523" s="155" t="s">
        <v>8104</v>
      </c>
      <c r="D5523" s="155">
        <v>10</v>
      </c>
      <c r="E5523" s="155">
        <v>10</v>
      </c>
      <c r="F5523" s="166">
        <v>42180</v>
      </c>
      <c r="G5523" s="166">
        <v>42185</v>
      </c>
      <c r="H5523" s="157">
        <v>1</v>
      </c>
    </row>
    <row r="5524" spans="1:9" ht="15" customHeight="1" x14ac:dyDescent="0.25">
      <c r="A5524" s="155" t="s">
        <v>520</v>
      </c>
      <c r="B5524" s="155" t="s">
        <v>2432</v>
      </c>
      <c r="C5524" s="155" t="s">
        <v>8105</v>
      </c>
      <c r="D5524" s="155">
        <v>115</v>
      </c>
      <c r="E5524" s="155">
        <v>155</v>
      </c>
      <c r="F5524" s="166">
        <v>42180</v>
      </c>
      <c r="G5524" s="166">
        <v>42186</v>
      </c>
      <c r="H5524" s="157">
        <v>1</v>
      </c>
    </row>
    <row r="5525" spans="1:9" ht="15" customHeight="1" x14ac:dyDescent="0.25">
      <c r="A5525" s="155" t="s">
        <v>65</v>
      </c>
      <c r="B5525" s="155" t="s">
        <v>697</v>
      </c>
      <c r="C5525" s="155" t="s">
        <v>8106</v>
      </c>
      <c r="D5525" s="155">
        <v>200</v>
      </c>
      <c r="E5525" s="155">
        <v>87</v>
      </c>
      <c r="F5525" s="166">
        <v>42180</v>
      </c>
      <c r="G5525" s="166">
        <v>42184</v>
      </c>
      <c r="H5525" s="157">
        <v>1</v>
      </c>
      <c r="I5525" s="192" t="s">
        <v>8107</v>
      </c>
    </row>
    <row r="5526" spans="1:9" ht="15" customHeight="1" x14ac:dyDescent="0.25">
      <c r="A5526" s="155" t="s">
        <v>42</v>
      </c>
      <c r="B5526" s="155" t="s">
        <v>8108</v>
      </c>
      <c r="C5526" s="155" t="s">
        <v>8109</v>
      </c>
      <c r="D5526" s="155">
        <v>25</v>
      </c>
      <c r="E5526" s="155">
        <v>25</v>
      </c>
      <c r="F5526" s="166">
        <v>42180</v>
      </c>
      <c r="G5526" s="166">
        <v>42184</v>
      </c>
      <c r="H5526" s="157">
        <v>1</v>
      </c>
    </row>
    <row r="5527" spans="1:9" ht="15" customHeight="1" x14ac:dyDescent="0.25">
      <c r="A5527" s="155" t="s">
        <v>6626</v>
      </c>
      <c r="B5527" s="155" t="s">
        <v>471</v>
      </c>
      <c r="C5527" s="155" t="s">
        <v>8110</v>
      </c>
      <c r="D5527" s="155">
        <v>200</v>
      </c>
      <c r="E5527" s="155">
        <v>200</v>
      </c>
      <c r="F5527" s="166">
        <v>42180</v>
      </c>
      <c r="G5527" s="166">
        <v>42185</v>
      </c>
      <c r="H5527" s="157">
        <v>1</v>
      </c>
    </row>
    <row r="5528" spans="1:9" ht="15" customHeight="1" x14ac:dyDescent="0.25">
      <c r="A5528" s="155" t="s">
        <v>630</v>
      </c>
      <c r="B5528" s="155" t="s">
        <v>6248</v>
      </c>
      <c r="C5528" s="155" t="s">
        <v>8111</v>
      </c>
      <c r="D5528" s="155">
        <v>10</v>
      </c>
      <c r="E5528" s="155">
        <v>10</v>
      </c>
      <c r="F5528" s="166">
        <v>42181</v>
      </c>
      <c r="G5528" s="166">
        <v>42186</v>
      </c>
      <c r="H5528" s="157">
        <v>1</v>
      </c>
    </row>
    <row r="5529" spans="1:9" ht="15" customHeight="1" x14ac:dyDescent="0.25">
      <c r="A5529" s="155" t="s">
        <v>8114</v>
      </c>
      <c r="B5529" s="155" t="s">
        <v>8113</v>
      </c>
      <c r="C5529" s="155" t="s">
        <v>8112</v>
      </c>
      <c r="D5529" s="155">
        <v>100</v>
      </c>
      <c r="E5529" s="155">
        <v>100</v>
      </c>
      <c r="F5529" s="166">
        <v>42181</v>
      </c>
      <c r="G5529" s="166">
        <v>42186</v>
      </c>
      <c r="H5529" s="157">
        <v>1</v>
      </c>
    </row>
    <row r="5530" spans="1:9" ht="15" customHeight="1" x14ac:dyDescent="0.25">
      <c r="A5530" s="155" t="s">
        <v>520</v>
      </c>
      <c r="B5530" s="155" t="s">
        <v>521</v>
      </c>
      <c r="C5530" s="155" t="s">
        <v>8115</v>
      </c>
      <c r="D5530" s="155">
        <v>200</v>
      </c>
      <c r="E5530" s="155">
        <v>200</v>
      </c>
      <c r="F5530" s="166">
        <v>42181</v>
      </c>
      <c r="G5530" s="166">
        <v>42188</v>
      </c>
      <c r="H5530" s="157">
        <v>1</v>
      </c>
    </row>
    <row r="5531" spans="1:9" ht="15" customHeight="1" x14ac:dyDescent="0.25">
      <c r="A5531" s="155" t="s">
        <v>71</v>
      </c>
      <c r="B5531" s="155" t="s">
        <v>102</v>
      </c>
      <c r="C5531" s="155" t="s">
        <v>8116</v>
      </c>
      <c r="D5531" s="155">
        <v>10</v>
      </c>
      <c r="E5531" s="155">
        <v>10</v>
      </c>
      <c r="F5531" s="166">
        <v>42181</v>
      </c>
      <c r="G5531" s="166">
        <v>42184</v>
      </c>
      <c r="H5531" s="157">
        <v>1</v>
      </c>
    </row>
    <row r="5532" spans="1:9" ht="15" customHeight="1" x14ac:dyDescent="0.25">
      <c r="A5532" s="155" t="s">
        <v>71</v>
      </c>
      <c r="B5532" s="155" t="s">
        <v>102</v>
      </c>
      <c r="C5532" s="155" t="s">
        <v>8117</v>
      </c>
      <c r="D5532" s="155">
        <v>10</v>
      </c>
      <c r="E5532" s="155">
        <v>10</v>
      </c>
      <c r="F5532" s="166">
        <v>42181</v>
      </c>
      <c r="G5532" s="166">
        <v>42187</v>
      </c>
      <c r="H5532" s="157">
        <v>1</v>
      </c>
    </row>
    <row r="5533" spans="1:9" ht="15" customHeight="1" x14ac:dyDescent="0.25">
      <c r="A5533" s="155" t="s">
        <v>71</v>
      </c>
      <c r="B5533" s="155" t="s">
        <v>2730</v>
      </c>
      <c r="C5533" s="155" t="s">
        <v>8118</v>
      </c>
      <c r="D5533" s="155">
        <v>26</v>
      </c>
      <c r="E5533" s="155">
        <v>26</v>
      </c>
      <c r="F5533" s="166">
        <v>42181</v>
      </c>
      <c r="G5533" s="166">
        <v>42182</v>
      </c>
      <c r="H5533" s="157">
        <v>1</v>
      </c>
    </row>
    <row r="5534" spans="1:9" ht="15" customHeight="1" x14ac:dyDescent="0.25">
      <c r="A5534" s="155" t="s">
        <v>71</v>
      </c>
      <c r="B5534" s="155" t="s">
        <v>1550</v>
      </c>
      <c r="C5534" s="155" t="s">
        <v>8119</v>
      </c>
      <c r="D5534" s="155">
        <v>5</v>
      </c>
      <c r="E5534" s="155">
        <v>5</v>
      </c>
      <c r="F5534" s="166">
        <v>42181</v>
      </c>
      <c r="G5534" s="166">
        <v>42186</v>
      </c>
      <c r="H5534" s="157">
        <v>1</v>
      </c>
    </row>
    <row r="5535" spans="1:9" ht="15" customHeight="1" x14ac:dyDescent="0.25">
      <c r="A5535" s="155" t="s">
        <v>1554</v>
      </c>
      <c r="B5535" s="155" t="s">
        <v>1181</v>
      </c>
      <c r="C5535" s="155" t="s">
        <v>8120</v>
      </c>
      <c r="D5535" s="155">
        <v>125</v>
      </c>
      <c r="E5535" s="155">
        <v>125</v>
      </c>
      <c r="F5535" s="166">
        <v>42184</v>
      </c>
      <c r="G5535" s="166">
        <v>42186</v>
      </c>
      <c r="H5535" s="157">
        <v>1</v>
      </c>
    </row>
    <row r="5536" spans="1:9" ht="15" customHeight="1" x14ac:dyDescent="0.25">
      <c r="A5536" s="155" t="s">
        <v>7754</v>
      </c>
      <c r="B5536" s="155" t="s">
        <v>880</v>
      </c>
      <c r="C5536" s="155" t="s">
        <v>8121</v>
      </c>
      <c r="D5536" s="155">
        <v>25</v>
      </c>
      <c r="E5536" s="155">
        <v>25</v>
      </c>
      <c r="F5536" s="166">
        <v>42184</v>
      </c>
      <c r="G5536" s="166">
        <v>42188</v>
      </c>
      <c r="H5536" s="157">
        <v>1</v>
      </c>
    </row>
    <row r="5537" spans="1:9" ht="15" customHeight="1" x14ac:dyDescent="0.25">
      <c r="A5537" s="155" t="s">
        <v>1114</v>
      </c>
      <c r="B5537" s="155" t="s">
        <v>1317</v>
      </c>
      <c r="C5537" s="155" t="s">
        <v>8122</v>
      </c>
      <c r="D5537" s="155">
        <v>11</v>
      </c>
      <c r="E5537" s="155">
        <v>11</v>
      </c>
      <c r="F5537" s="166">
        <v>42184</v>
      </c>
      <c r="G5537" s="166">
        <v>42188</v>
      </c>
      <c r="H5537" s="157">
        <v>1</v>
      </c>
    </row>
    <row r="5538" spans="1:9" ht="15" customHeight="1" x14ac:dyDescent="0.25">
      <c r="A5538" s="155" t="s">
        <v>8123</v>
      </c>
      <c r="B5538" s="155" t="s">
        <v>727</v>
      </c>
      <c r="C5538" s="155" t="s">
        <v>8124</v>
      </c>
      <c r="D5538" s="155">
        <v>250</v>
      </c>
      <c r="E5538" s="155">
        <v>250</v>
      </c>
      <c r="F5538" s="166">
        <v>42184</v>
      </c>
      <c r="G5538" s="166">
        <v>42188</v>
      </c>
      <c r="H5538" s="157">
        <v>1</v>
      </c>
    </row>
    <row r="5539" spans="1:9" ht="15" customHeight="1" x14ac:dyDescent="0.25">
      <c r="A5539" s="155" t="s">
        <v>6626</v>
      </c>
      <c r="B5539" s="155" t="s">
        <v>8125</v>
      </c>
      <c r="C5539" s="155" t="s">
        <v>8126</v>
      </c>
      <c r="D5539" s="155">
        <v>100</v>
      </c>
      <c r="E5539" s="155">
        <v>100</v>
      </c>
      <c r="F5539" s="166">
        <v>42184</v>
      </c>
      <c r="G5539" s="166">
        <v>42191</v>
      </c>
      <c r="H5539" s="157">
        <v>1</v>
      </c>
    </row>
    <row r="5540" spans="1:9" ht="15" customHeight="1" x14ac:dyDescent="0.25">
      <c r="A5540" s="155" t="s">
        <v>2714</v>
      </c>
      <c r="B5540" s="155" t="s">
        <v>2066</v>
      </c>
      <c r="C5540" s="155" t="s">
        <v>8076</v>
      </c>
      <c r="D5540" s="155">
        <v>1000</v>
      </c>
      <c r="E5540" s="155">
        <v>350</v>
      </c>
      <c r="F5540" s="166">
        <v>42184</v>
      </c>
      <c r="G5540" s="166">
        <v>42181</v>
      </c>
      <c r="H5540" s="157">
        <v>1</v>
      </c>
      <c r="I5540" s="192" t="s">
        <v>8128</v>
      </c>
    </row>
    <row r="5541" spans="1:9" ht="15" customHeight="1" x14ac:dyDescent="0.25">
      <c r="A5541" s="155" t="s">
        <v>2030</v>
      </c>
      <c r="B5541" s="155" t="s">
        <v>3411</v>
      </c>
      <c r="C5541" s="155" t="s">
        <v>8129</v>
      </c>
      <c r="D5541" s="155">
        <v>20</v>
      </c>
      <c r="E5541" s="155">
        <v>20</v>
      </c>
      <c r="F5541" s="166">
        <v>42184</v>
      </c>
      <c r="G5541" s="166">
        <v>42194</v>
      </c>
      <c r="H5541" s="157">
        <v>1</v>
      </c>
    </row>
    <row r="5542" spans="1:9" ht="15" customHeight="1" x14ac:dyDescent="0.25">
      <c r="A5542" s="155" t="s">
        <v>1298</v>
      </c>
      <c r="B5542" s="155" t="s">
        <v>433</v>
      </c>
      <c r="C5542" s="155" t="s">
        <v>8130</v>
      </c>
      <c r="D5542" s="155">
        <v>15</v>
      </c>
      <c r="E5542" s="155">
        <v>15</v>
      </c>
      <c r="F5542" s="166">
        <v>42184</v>
      </c>
      <c r="G5542" s="166">
        <v>42185</v>
      </c>
      <c r="H5542" s="157">
        <v>1</v>
      </c>
      <c r="I5542" s="192" t="s">
        <v>8131</v>
      </c>
    </row>
    <row r="5543" spans="1:9" ht="15" customHeight="1" x14ac:dyDescent="0.25">
      <c r="A5543" s="155" t="s">
        <v>71</v>
      </c>
      <c r="B5543" s="155" t="s">
        <v>477</v>
      </c>
      <c r="C5543" s="155" t="s">
        <v>8132</v>
      </c>
      <c r="D5543" s="155">
        <v>9</v>
      </c>
      <c r="E5543" s="155">
        <v>9</v>
      </c>
      <c r="F5543" s="166">
        <v>42185</v>
      </c>
      <c r="G5543" s="166">
        <v>42191</v>
      </c>
      <c r="H5543" s="157">
        <v>1</v>
      </c>
    </row>
    <row r="5544" spans="1:9" ht="15" customHeight="1" x14ac:dyDescent="0.25">
      <c r="A5544" s="155" t="s">
        <v>1492</v>
      </c>
      <c r="B5544" s="155" t="s">
        <v>272</v>
      </c>
      <c r="C5544" s="155" t="s">
        <v>8133</v>
      </c>
      <c r="D5544" s="155">
        <v>169</v>
      </c>
      <c r="E5544" s="155">
        <v>169</v>
      </c>
      <c r="F5544" s="166">
        <v>42185</v>
      </c>
      <c r="G5544" s="166">
        <v>42191</v>
      </c>
      <c r="H5544" s="157">
        <v>1</v>
      </c>
    </row>
    <row r="5545" spans="1:9" ht="15" customHeight="1" x14ac:dyDescent="0.25">
      <c r="A5545" s="155" t="s">
        <v>1492</v>
      </c>
      <c r="B5545" s="155" t="s">
        <v>272</v>
      </c>
      <c r="C5545" s="155" t="s">
        <v>364</v>
      </c>
      <c r="D5545" s="155">
        <v>192</v>
      </c>
      <c r="E5545" s="155">
        <v>192</v>
      </c>
      <c r="F5545" s="166">
        <v>42185</v>
      </c>
      <c r="G5545" s="166">
        <v>42191</v>
      </c>
      <c r="H5545" s="157">
        <v>1</v>
      </c>
    </row>
    <row r="5546" spans="1:9" ht="15" customHeight="1" x14ac:dyDescent="0.25">
      <c r="A5546" s="155" t="s">
        <v>4728</v>
      </c>
      <c r="B5546" s="155" t="s">
        <v>8136</v>
      </c>
      <c r="C5546" s="155" t="s">
        <v>8134</v>
      </c>
      <c r="D5546" s="155">
        <v>125</v>
      </c>
      <c r="E5546" s="155">
        <v>125</v>
      </c>
      <c r="F5546" s="166">
        <v>42185</v>
      </c>
      <c r="G5546" s="166">
        <v>42195</v>
      </c>
      <c r="H5546" s="157">
        <v>1</v>
      </c>
    </row>
    <row r="5547" spans="1:9" ht="15" customHeight="1" x14ac:dyDescent="0.25">
      <c r="A5547" s="155" t="s">
        <v>4728</v>
      </c>
      <c r="B5547" s="155" t="s">
        <v>8137</v>
      </c>
      <c r="C5547" s="155" t="s">
        <v>364</v>
      </c>
      <c r="D5547" s="155">
        <v>125</v>
      </c>
      <c r="E5547" s="155">
        <v>125</v>
      </c>
      <c r="F5547" s="166">
        <v>42185</v>
      </c>
      <c r="G5547" s="166">
        <v>42195</v>
      </c>
      <c r="H5547" s="157">
        <v>1</v>
      </c>
    </row>
    <row r="5548" spans="1:9" ht="15" customHeight="1" x14ac:dyDescent="0.25">
      <c r="A5548" s="155" t="s">
        <v>4728</v>
      </c>
      <c r="B5548" s="155" t="s">
        <v>8138</v>
      </c>
      <c r="C5548" s="155" t="s">
        <v>161</v>
      </c>
      <c r="D5548" s="155">
        <v>125</v>
      </c>
      <c r="E5548" s="155">
        <v>125</v>
      </c>
      <c r="F5548" s="166">
        <v>42185</v>
      </c>
      <c r="G5548" s="166">
        <v>42195</v>
      </c>
      <c r="H5548" s="157">
        <v>1</v>
      </c>
    </row>
    <row r="5549" spans="1:9" ht="15" customHeight="1" x14ac:dyDescent="0.25">
      <c r="A5549" s="155" t="s">
        <v>4728</v>
      </c>
      <c r="B5549" s="155" t="s">
        <v>8135</v>
      </c>
      <c r="C5549" s="155" t="s">
        <v>316</v>
      </c>
      <c r="D5549" s="155">
        <v>125</v>
      </c>
      <c r="E5549" s="155">
        <v>125</v>
      </c>
      <c r="F5549" s="166">
        <v>42185</v>
      </c>
      <c r="G5549" s="166">
        <v>42195</v>
      </c>
      <c r="H5549" s="157">
        <v>1</v>
      </c>
    </row>
    <row r="5550" spans="1:9" ht="15" customHeight="1" x14ac:dyDescent="0.25">
      <c r="A5550" s="155" t="s">
        <v>6576</v>
      </c>
      <c r="B5550" s="155" t="s">
        <v>7368</v>
      </c>
      <c r="C5550" s="155" t="s">
        <v>8139</v>
      </c>
      <c r="D5550" s="155">
        <v>1</v>
      </c>
      <c r="E5550" s="155">
        <v>1</v>
      </c>
      <c r="F5550" s="166">
        <v>42185</v>
      </c>
      <c r="G5550" s="166">
        <v>42186</v>
      </c>
      <c r="H5550" s="157">
        <v>1</v>
      </c>
    </row>
    <row r="5551" spans="1:9" ht="15" customHeight="1" x14ac:dyDescent="0.25">
      <c r="A5551" s="155" t="s">
        <v>71</v>
      </c>
      <c r="B5551" s="155" t="s">
        <v>477</v>
      </c>
      <c r="C5551" s="155" t="s">
        <v>8140</v>
      </c>
      <c r="D5551" s="155">
        <v>5</v>
      </c>
      <c r="E5551" s="155">
        <v>5</v>
      </c>
      <c r="F5551" s="166">
        <v>42186</v>
      </c>
      <c r="G5551" s="166">
        <v>42191</v>
      </c>
      <c r="H5551" s="157">
        <v>1</v>
      </c>
    </row>
    <row r="5552" spans="1:9" ht="15" customHeight="1" x14ac:dyDescent="0.25">
      <c r="A5552" s="155" t="s">
        <v>6965</v>
      </c>
      <c r="B5552" s="155" t="s">
        <v>6646</v>
      </c>
      <c r="C5552" s="155" t="s">
        <v>8141</v>
      </c>
      <c r="D5552" s="155">
        <v>4</v>
      </c>
      <c r="E5552" s="155">
        <v>4</v>
      </c>
      <c r="F5552" s="166">
        <v>42186</v>
      </c>
      <c r="G5552" s="166">
        <v>42192</v>
      </c>
      <c r="H5552" s="157">
        <v>1</v>
      </c>
    </row>
    <row r="5553" spans="1:8" ht="15" customHeight="1" x14ac:dyDescent="0.25">
      <c r="A5553" s="155" t="s">
        <v>251</v>
      </c>
      <c r="B5553" s="155" t="s">
        <v>4275</v>
      </c>
      <c r="C5553" s="155" t="s">
        <v>8142</v>
      </c>
      <c r="D5553" s="155">
        <v>10</v>
      </c>
      <c r="E5553" s="155">
        <v>10</v>
      </c>
      <c r="F5553" s="166">
        <v>42186</v>
      </c>
      <c r="G5553" s="166">
        <v>42192</v>
      </c>
      <c r="H5553" s="157">
        <v>1</v>
      </c>
    </row>
    <row r="5554" spans="1:8" ht="15" customHeight="1" x14ac:dyDescent="0.25">
      <c r="A5554" s="155" t="s">
        <v>7058</v>
      </c>
      <c r="B5554" s="155" t="s">
        <v>805</v>
      </c>
      <c r="C5554" s="155" t="s">
        <v>8143</v>
      </c>
      <c r="D5554" s="155">
        <v>250</v>
      </c>
      <c r="E5554" s="155">
        <v>250</v>
      </c>
      <c r="F5554" s="166">
        <v>42186</v>
      </c>
      <c r="G5554" s="166">
        <v>42195</v>
      </c>
      <c r="H5554" s="157">
        <v>1</v>
      </c>
    </row>
    <row r="5555" spans="1:8" ht="15" customHeight="1" x14ac:dyDescent="0.25">
      <c r="A5555" s="155" t="s">
        <v>4963</v>
      </c>
      <c r="B5555" s="155" t="s">
        <v>7727</v>
      </c>
      <c r="C5555" s="155" t="s">
        <v>8144</v>
      </c>
      <c r="D5555" s="155">
        <v>25</v>
      </c>
      <c r="E5555" s="155">
        <v>25</v>
      </c>
      <c r="F5555" s="166">
        <v>42187</v>
      </c>
      <c r="G5555" s="166">
        <v>42191</v>
      </c>
      <c r="H5555" s="157">
        <v>1</v>
      </c>
    </row>
    <row r="5556" spans="1:8" ht="15" customHeight="1" x14ac:dyDescent="0.25">
      <c r="A5556" s="155" t="s">
        <v>1536</v>
      </c>
      <c r="B5556" s="155" t="s">
        <v>3276</v>
      </c>
      <c r="C5556" s="155" t="s">
        <v>8145</v>
      </c>
      <c r="D5556" s="155">
        <v>10</v>
      </c>
      <c r="E5556" s="155">
        <v>10</v>
      </c>
      <c r="F5556" s="166">
        <v>42187</v>
      </c>
      <c r="G5556" s="166">
        <v>42191</v>
      </c>
      <c r="H5556" s="157">
        <v>1</v>
      </c>
    </row>
    <row r="5557" spans="1:8" ht="15" customHeight="1" x14ac:dyDescent="0.25">
      <c r="A5557" s="155" t="s">
        <v>71</v>
      </c>
      <c r="B5557" s="155" t="s">
        <v>583</v>
      </c>
      <c r="C5557" s="155" t="s">
        <v>8146</v>
      </c>
      <c r="D5557" s="155">
        <v>5</v>
      </c>
      <c r="E5557" s="155">
        <v>5</v>
      </c>
      <c r="F5557" s="166">
        <v>42187</v>
      </c>
      <c r="G5557" s="166">
        <v>42194</v>
      </c>
      <c r="H5557" s="157">
        <v>1</v>
      </c>
    </row>
    <row r="5558" spans="1:8" ht="15" customHeight="1" x14ac:dyDescent="0.25">
      <c r="A5558" s="155" t="s">
        <v>71</v>
      </c>
      <c r="B5558" s="155" t="s">
        <v>154</v>
      </c>
      <c r="C5558" s="155" t="s">
        <v>8147</v>
      </c>
      <c r="D5558" s="155">
        <v>5</v>
      </c>
      <c r="E5558" s="155">
        <v>5</v>
      </c>
      <c r="F5558" s="166">
        <v>42187</v>
      </c>
      <c r="G5558" s="166">
        <v>42192</v>
      </c>
      <c r="H5558" s="157">
        <v>1</v>
      </c>
    </row>
    <row r="5559" spans="1:8" ht="15" customHeight="1" x14ac:dyDescent="0.25">
      <c r="A5559" s="155" t="s">
        <v>7754</v>
      </c>
      <c r="B5559" s="155" t="s">
        <v>878</v>
      </c>
      <c r="C5559" s="155" t="s">
        <v>8148</v>
      </c>
      <c r="D5559" s="155">
        <v>50</v>
      </c>
      <c r="E5559" s="155">
        <v>50</v>
      </c>
      <c r="F5559" s="166">
        <v>42187</v>
      </c>
      <c r="G5559" s="166">
        <v>42191</v>
      </c>
      <c r="H5559" s="157">
        <v>1</v>
      </c>
    </row>
    <row r="5560" spans="1:8" ht="15" customHeight="1" x14ac:dyDescent="0.25">
      <c r="A5560" s="155" t="s">
        <v>1474</v>
      </c>
      <c r="B5560" s="155" t="s">
        <v>6175</v>
      </c>
      <c r="C5560" s="155" t="s">
        <v>8149</v>
      </c>
      <c r="D5560" s="155">
        <v>150</v>
      </c>
      <c r="E5560" s="155">
        <v>150</v>
      </c>
      <c r="F5560" s="166">
        <v>42187</v>
      </c>
      <c r="G5560" s="166">
        <v>42191</v>
      </c>
      <c r="H5560" s="157">
        <v>1</v>
      </c>
    </row>
    <row r="5561" spans="1:8" ht="15" customHeight="1" x14ac:dyDescent="0.25">
      <c r="A5561" s="155" t="s">
        <v>597</v>
      </c>
      <c r="B5561" s="155" t="s">
        <v>2310</v>
      </c>
      <c r="C5561" s="155" t="s">
        <v>8150</v>
      </c>
      <c r="D5561" s="155">
        <v>250</v>
      </c>
      <c r="E5561" s="155">
        <v>250</v>
      </c>
      <c r="F5561" s="166">
        <v>42187</v>
      </c>
      <c r="G5561" s="166">
        <v>42193</v>
      </c>
      <c r="H5561" s="157">
        <v>1</v>
      </c>
    </row>
    <row r="5562" spans="1:8" ht="15" customHeight="1" x14ac:dyDescent="0.25">
      <c r="A5562" s="155" t="s">
        <v>71</v>
      </c>
      <c r="B5562" s="155" t="s">
        <v>1550</v>
      </c>
      <c r="C5562" s="155" t="s">
        <v>8151</v>
      </c>
      <c r="D5562" s="155">
        <v>5</v>
      </c>
      <c r="E5562" s="155">
        <v>5</v>
      </c>
      <c r="F5562" s="166">
        <v>42187</v>
      </c>
      <c r="G5562" s="166">
        <v>42193</v>
      </c>
      <c r="H5562" s="157">
        <v>1</v>
      </c>
    </row>
    <row r="5563" spans="1:8" ht="15" customHeight="1" x14ac:dyDescent="0.25">
      <c r="A5563" s="155" t="s">
        <v>71</v>
      </c>
      <c r="B5563" s="155" t="s">
        <v>272</v>
      </c>
      <c r="C5563" s="155" t="s">
        <v>8152</v>
      </c>
      <c r="D5563" s="155">
        <v>7</v>
      </c>
      <c r="E5563" s="155">
        <v>7</v>
      </c>
      <c r="F5563" s="166">
        <v>42187</v>
      </c>
      <c r="G5563" s="166">
        <v>42195</v>
      </c>
      <c r="H5563" s="157">
        <v>1</v>
      </c>
    </row>
    <row r="5564" spans="1:8" ht="15" customHeight="1" x14ac:dyDescent="0.25">
      <c r="A5564" s="155" t="s">
        <v>71</v>
      </c>
      <c r="B5564" s="155" t="s">
        <v>272</v>
      </c>
      <c r="C5564" s="155" t="s">
        <v>8153</v>
      </c>
      <c r="D5564" s="155">
        <v>16</v>
      </c>
      <c r="E5564" s="155">
        <v>16</v>
      </c>
      <c r="F5564" s="166">
        <v>42187</v>
      </c>
      <c r="G5564" s="166">
        <v>42195</v>
      </c>
      <c r="H5564" s="157">
        <v>1</v>
      </c>
    </row>
    <row r="5565" spans="1:8" ht="15" customHeight="1" x14ac:dyDescent="0.25">
      <c r="A5565" s="155" t="s">
        <v>1983</v>
      </c>
      <c r="B5565" s="155" t="s">
        <v>8154</v>
      </c>
      <c r="C5565" s="155" t="s">
        <v>8155</v>
      </c>
      <c r="D5565" s="155">
        <v>3</v>
      </c>
      <c r="E5565" s="155">
        <v>3</v>
      </c>
      <c r="F5565" s="166">
        <v>42187</v>
      </c>
      <c r="G5565" s="166">
        <v>42190</v>
      </c>
      <c r="H5565" s="157">
        <v>1</v>
      </c>
    </row>
    <row r="5566" spans="1:8" ht="15" customHeight="1" x14ac:dyDescent="0.25">
      <c r="A5566" s="155" t="s">
        <v>6965</v>
      </c>
      <c r="B5566" s="155" t="s">
        <v>4940</v>
      </c>
      <c r="C5566" s="155" t="s">
        <v>8156</v>
      </c>
      <c r="D5566" s="155">
        <v>17</v>
      </c>
      <c r="E5566" s="155">
        <v>17</v>
      </c>
      <c r="F5566" s="166">
        <v>42191</v>
      </c>
      <c r="G5566" s="166">
        <v>42199</v>
      </c>
      <c r="H5566" s="157">
        <v>1</v>
      </c>
    </row>
    <row r="5567" spans="1:8" ht="15" customHeight="1" x14ac:dyDescent="0.25">
      <c r="A5567" s="155" t="s">
        <v>42</v>
      </c>
      <c r="B5567" s="155" t="s">
        <v>8157</v>
      </c>
      <c r="C5567" s="155" t="s">
        <v>8158</v>
      </c>
      <c r="D5567" s="155">
        <v>100</v>
      </c>
      <c r="E5567" s="155">
        <v>100</v>
      </c>
      <c r="F5567" s="166">
        <v>42191</v>
      </c>
      <c r="G5567" s="166">
        <v>42193</v>
      </c>
      <c r="H5567" s="157">
        <v>1</v>
      </c>
    </row>
    <row r="5568" spans="1:8" ht="15" customHeight="1" x14ac:dyDescent="0.25">
      <c r="A5568" s="155" t="s">
        <v>121</v>
      </c>
      <c r="B5568" s="155" t="s">
        <v>122</v>
      </c>
      <c r="C5568" s="155" t="s">
        <v>8159</v>
      </c>
      <c r="D5568" s="155">
        <v>10</v>
      </c>
      <c r="E5568" s="155">
        <v>10</v>
      </c>
      <c r="F5568" s="166">
        <v>42191</v>
      </c>
      <c r="G5568" s="166">
        <v>42195</v>
      </c>
      <c r="H5568" s="157">
        <v>1</v>
      </c>
    </row>
    <row r="5569" spans="1:8" ht="15" customHeight="1" x14ac:dyDescent="0.25">
      <c r="A5569" s="155" t="s">
        <v>350</v>
      </c>
      <c r="B5569" s="155" t="s">
        <v>2267</v>
      </c>
      <c r="C5569" s="155" t="s">
        <v>8160</v>
      </c>
      <c r="D5569" s="155">
        <v>200</v>
      </c>
      <c r="E5569" s="155">
        <v>200</v>
      </c>
      <c r="F5569" s="166">
        <v>42191</v>
      </c>
      <c r="G5569" s="166">
        <v>42198</v>
      </c>
      <c r="H5569" s="157">
        <v>1</v>
      </c>
    </row>
    <row r="5570" spans="1:8" ht="15" customHeight="1" x14ac:dyDescent="0.25">
      <c r="A5570" s="155" t="s">
        <v>350</v>
      </c>
      <c r="B5570" s="155" t="s">
        <v>1219</v>
      </c>
      <c r="C5570" s="155" t="s">
        <v>364</v>
      </c>
      <c r="D5570" s="155">
        <v>200</v>
      </c>
      <c r="E5570" s="155">
        <v>200</v>
      </c>
      <c r="F5570" s="166">
        <v>42191</v>
      </c>
      <c r="G5570" s="166">
        <v>42198</v>
      </c>
      <c r="H5570" s="157">
        <v>1</v>
      </c>
    </row>
    <row r="5571" spans="1:8" ht="15" customHeight="1" x14ac:dyDescent="0.25">
      <c r="A5571" s="155" t="s">
        <v>1983</v>
      </c>
      <c r="B5571" s="155" t="s">
        <v>8161</v>
      </c>
      <c r="C5571" s="155" t="s">
        <v>8162</v>
      </c>
      <c r="D5571" s="155">
        <v>3</v>
      </c>
      <c r="E5571" s="155">
        <v>4</v>
      </c>
      <c r="F5571" s="166">
        <v>42191</v>
      </c>
      <c r="G5571" s="166">
        <v>42194</v>
      </c>
      <c r="H5571" s="157">
        <v>1</v>
      </c>
    </row>
    <row r="5572" spans="1:8" ht="15" customHeight="1" x14ac:dyDescent="0.25">
      <c r="A5572" s="155" t="s">
        <v>71</v>
      </c>
      <c r="B5572" s="155" t="s">
        <v>154</v>
      </c>
      <c r="C5572" s="155" t="s">
        <v>8163</v>
      </c>
      <c r="D5572" s="155">
        <v>5</v>
      </c>
      <c r="E5572" s="155">
        <v>5</v>
      </c>
      <c r="F5572" s="166">
        <v>42191</v>
      </c>
      <c r="G5572" s="166">
        <v>42194</v>
      </c>
      <c r="H5572" s="157">
        <v>1</v>
      </c>
    </row>
    <row r="5573" spans="1:8" ht="15" customHeight="1" x14ac:dyDescent="0.25">
      <c r="A5573" s="155" t="s">
        <v>71</v>
      </c>
      <c r="B5573" s="155" t="s">
        <v>154</v>
      </c>
      <c r="C5573" s="155" t="s">
        <v>8164</v>
      </c>
      <c r="D5573" s="155">
        <v>5</v>
      </c>
      <c r="E5573" s="155">
        <v>5</v>
      </c>
      <c r="F5573" s="166">
        <v>42191</v>
      </c>
      <c r="G5573" s="166">
        <v>42192</v>
      </c>
      <c r="H5573" s="157">
        <v>1</v>
      </c>
    </row>
    <row r="5574" spans="1:8" ht="15" customHeight="1" x14ac:dyDescent="0.25">
      <c r="A5574" s="155" t="s">
        <v>8165</v>
      </c>
      <c r="B5574" s="155" t="s">
        <v>8166</v>
      </c>
      <c r="C5574" s="155" t="s">
        <v>8167</v>
      </c>
      <c r="D5574" s="155">
        <v>40</v>
      </c>
      <c r="E5574" s="155">
        <v>40</v>
      </c>
      <c r="F5574" s="166">
        <v>42192</v>
      </c>
      <c r="G5574" s="166">
        <v>42193</v>
      </c>
      <c r="H5574" s="157">
        <v>1</v>
      </c>
    </row>
    <row r="5575" spans="1:8" ht="15" customHeight="1" x14ac:dyDescent="0.25">
      <c r="A5575" s="155" t="s">
        <v>8168</v>
      </c>
      <c r="B5575" s="155" t="s">
        <v>4760</v>
      </c>
      <c r="C5575" s="155" t="s">
        <v>8169</v>
      </c>
      <c r="D5575" s="155">
        <v>2</v>
      </c>
      <c r="E5575" s="155">
        <v>2</v>
      </c>
      <c r="F5575" s="166">
        <v>42192</v>
      </c>
      <c r="G5575" s="166">
        <v>42195</v>
      </c>
      <c r="H5575" s="157">
        <v>1</v>
      </c>
    </row>
    <row r="5576" spans="1:8" ht="15" customHeight="1" x14ac:dyDescent="0.25">
      <c r="A5576" s="155" t="s">
        <v>8170</v>
      </c>
      <c r="B5576" s="155" t="s">
        <v>8171</v>
      </c>
      <c r="C5576" s="155" t="s">
        <v>364</v>
      </c>
      <c r="D5576" s="155">
        <v>8</v>
      </c>
      <c r="E5576" s="155">
        <v>8</v>
      </c>
      <c r="F5576" s="166">
        <v>42192</v>
      </c>
      <c r="G5576" s="166">
        <v>42194</v>
      </c>
      <c r="H5576" s="157">
        <v>1</v>
      </c>
    </row>
    <row r="5577" spans="1:8" ht="15" customHeight="1" x14ac:dyDescent="0.25">
      <c r="A5577" s="155" t="s">
        <v>8170</v>
      </c>
      <c r="B5577" s="155" t="s">
        <v>8172</v>
      </c>
      <c r="C5577" s="155" t="s">
        <v>316</v>
      </c>
      <c r="D5577" s="155">
        <v>8</v>
      </c>
      <c r="E5577" s="155">
        <v>8</v>
      </c>
      <c r="F5577" s="166">
        <v>42192</v>
      </c>
      <c r="G5577" s="166">
        <v>42194</v>
      </c>
      <c r="H5577" s="157">
        <v>1</v>
      </c>
    </row>
    <row r="5578" spans="1:8" ht="15" customHeight="1" x14ac:dyDescent="0.25">
      <c r="A5578" s="155" t="s">
        <v>8170</v>
      </c>
      <c r="B5578" s="155" t="s">
        <v>8173</v>
      </c>
      <c r="C5578" s="155" t="s">
        <v>166</v>
      </c>
      <c r="D5578" s="155">
        <v>3</v>
      </c>
      <c r="E5578" s="155">
        <v>3</v>
      </c>
      <c r="F5578" s="166">
        <v>42192</v>
      </c>
      <c r="G5578" s="166">
        <v>42194</v>
      </c>
      <c r="H5578" s="157">
        <v>1</v>
      </c>
    </row>
    <row r="5579" spans="1:8" ht="15" customHeight="1" x14ac:dyDescent="0.25">
      <c r="A5579" s="155" t="s">
        <v>8170</v>
      </c>
      <c r="B5579" s="155" t="s">
        <v>8174</v>
      </c>
      <c r="C5579" s="155" t="s">
        <v>294</v>
      </c>
      <c r="D5579" s="155">
        <v>3</v>
      </c>
      <c r="E5579" s="155">
        <v>3</v>
      </c>
      <c r="F5579" s="166">
        <v>42192</v>
      </c>
      <c r="G5579" s="166">
        <v>42194</v>
      </c>
      <c r="H5579" s="157">
        <v>1</v>
      </c>
    </row>
    <row r="5580" spans="1:8" ht="15" customHeight="1" x14ac:dyDescent="0.25">
      <c r="A5580" s="155" t="s">
        <v>5827</v>
      </c>
      <c r="B5580" s="155" t="s">
        <v>5986</v>
      </c>
      <c r="C5580" s="155" t="s">
        <v>8175</v>
      </c>
      <c r="D5580" s="155">
        <v>100</v>
      </c>
      <c r="E5580" s="155">
        <v>100</v>
      </c>
      <c r="F5580" s="166">
        <v>42193</v>
      </c>
      <c r="G5580" s="166">
        <v>42194</v>
      </c>
      <c r="H5580" s="157">
        <v>1</v>
      </c>
    </row>
    <row r="5581" spans="1:8" ht="15" customHeight="1" x14ac:dyDescent="0.25">
      <c r="A5581" s="155" t="s">
        <v>1554</v>
      </c>
      <c r="B5581" s="155" t="s">
        <v>1204</v>
      </c>
      <c r="C5581" s="155" t="s">
        <v>8176</v>
      </c>
      <c r="D5581" s="155">
        <v>125</v>
      </c>
      <c r="E5581" s="155">
        <v>125</v>
      </c>
      <c r="F5581" s="166">
        <v>42193</v>
      </c>
      <c r="G5581" s="166">
        <v>42195</v>
      </c>
      <c r="H5581" s="157">
        <v>1</v>
      </c>
    </row>
    <row r="5582" spans="1:8" ht="15" customHeight="1" x14ac:dyDescent="0.25">
      <c r="A5582" s="155" t="s">
        <v>1983</v>
      </c>
      <c r="B5582" s="155" t="s">
        <v>8177</v>
      </c>
      <c r="C5582" s="155" t="s">
        <v>8178</v>
      </c>
      <c r="D5582" s="155">
        <v>50</v>
      </c>
      <c r="E5582" s="155">
        <v>50</v>
      </c>
      <c r="F5582" s="166">
        <v>42193</v>
      </c>
      <c r="G5582" s="166">
        <v>42195</v>
      </c>
      <c r="H5582" s="157">
        <v>1</v>
      </c>
    </row>
    <row r="5583" spans="1:8" ht="15" customHeight="1" x14ac:dyDescent="0.25">
      <c r="A5583" s="155" t="s">
        <v>559</v>
      </c>
      <c r="B5583" s="155" t="s">
        <v>560</v>
      </c>
      <c r="C5583" s="155" t="s">
        <v>8179</v>
      </c>
      <c r="D5583" s="155">
        <v>15036</v>
      </c>
      <c r="E5583" s="155">
        <v>15036</v>
      </c>
      <c r="F5583" s="166">
        <v>42194</v>
      </c>
      <c r="G5583" s="166">
        <v>42195</v>
      </c>
      <c r="H5583" s="157">
        <v>1</v>
      </c>
    </row>
    <row r="5584" spans="1:8" ht="15" customHeight="1" x14ac:dyDescent="0.25">
      <c r="A5584" s="155" t="s">
        <v>71</v>
      </c>
      <c r="B5584" s="155" t="s">
        <v>1550</v>
      </c>
      <c r="C5584" s="155" t="s">
        <v>8180</v>
      </c>
      <c r="D5584" s="155">
        <v>5</v>
      </c>
      <c r="E5584" s="155">
        <v>5</v>
      </c>
      <c r="F5584" s="166">
        <v>42192</v>
      </c>
      <c r="G5584" s="166">
        <v>42199</v>
      </c>
      <c r="H5584" s="157">
        <v>1</v>
      </c>
    </row>
    <row r="5585" spans="1:8" ht="15" customHeight="1" x14ac:dyDescent="0.25">
      <c r="A5585" s="155" t="s">
        <v>71</v>
      </c>
      <c r="B5585" s="155" t="s">
        <v>167</v>
      </c>
      <c r="C5585" s="155" t="s">
        <v>7948</v>
      </c>
      <c r="D5585" s="155">
        <v>25</v>
      </c>
      <c r="E5585" s="155">
        <v>25</v>
      </c>
      <c r="F5585" s="166">
        <v>42194</v>
      </c>
      <c r="G5585" s="166">
        <v>42198</v>
      </c>
      <c r="H5585" s="157">
        <v>1</v>
      </c>
    </row>
    <row r="5586" spans="1:8" ht="15" customHeight="1" x14ac:dyDescent="0.25">
      <c r="A5586" s="155" t="s">
        <v>71</v>
      </c>
      <c r="B5586" s="155" t="s">
        <v>74</v>
      </c>
      <c r="C5586" s="155" t="s">
        <v>8181</v>
      </c>
      <c r="D5586" s="155">
        <v>25</v>
      </c>
      <c r="E5586" s="155">
        <v>25</v>
      </c>
      <c r="F5586" s="166">
        <v>42194</v>
      </c>
      <c r="G5586" s="166">
        <v>42199</v>
      </c>
      <c r="H5586" s="157">
        <v>1</v>
      </c>
    </row>
    <row r="5587" spans="1:8" ht="15" customHeight="1" x14ac:dyDescent="0.25">
      <c r="A5587" s="155" t="s">
        <v>520</v>
      </c>
      <c r="B5587" s="155" t="s">
        <v>1931</v>
      </c>
      <c r="C5587" s="155" t="s">
        <v>8182</v>
      </c>
      <c r="D5587" s="155">
        <v>19</v>
      </c>
      <c r="E5587" s="155">
        <v>19</v>
      </c>
      <c r="F5587" s="166">
        <v>42194</v>
      </c>
      <c r="G5587" s="166">
        <v>42201</v>
      </c>
      <c r="H5587" s="157">
        <v>1</v>
      </c>
    </row>
    <row r="5588" spans="1:8" ht="15" customHeight="1" x14ac:dyDescent="0.25">
      <c r="A5588" s="155" t="s">
        <v>563</v>
      </c>
      <c r="B5588" s="155" t="s">
        <v>2118</v>
      </c>
      <c r="C5588" s="155" t="s">
        <v>8183</v>
      </c>
      <c r="D5588" s="155">
        <v>25</v>
      </c>
      <c r="E5588" s="155">
        <v>25</v>
      </c>
      <c r="F5588" s="166">
        <v>42195</v>
      </c>
      <c r="G5588" s="166">
        <v>42202</v>
      </c>
      <c r="H5588" s="157">
        <v>1</v>
      </c>
    </row>
    <row r="5589" spans="1:8" ht="15" customHeight="1" x14ac:dyDescent="0.25">
      <c r="A5589" s="155" t="s">
        <v>6576</v>
      </c>
      <c r="B5589" s="155" t="s">
        <v>7368</v>
      </c>
      <c r="C5589" s="155" t="s">
        <v>8184</v>
      </c>
      <c r="D5589" s="155">
        <v>6</v>
      </c>
      <c r="E5589" s="155">
        <v>6</v>
      </c>
      <c r="F5589" s="166">
        <v>42194</v>
      </c>
      <c r="G5589" s="166">
        <v>42195</v>
      </c>
      <c r="H5589" s="157">
        <v>1</v>
      </c>
    </row>
    <row r="5590" spans="1:8" ht="15" customHeight="1" x14ac:dyDescent="0.25">
      <c r="A5590" s="155" t="s">
        <v>6576</v>
      </c>
      <c r="B5590" s="155" t="s">
        <v>7368</v>
      </c>
      <c r="C5590" s="155" t="s">
        <v>8185</v>
      </c>
      <c r="D5590" s="155">
        <v>3</v>
      </c>
      <c r="E5590" s="155">
        <v>3</v>
      </c>
      <c r="F5590" s="166">
        <v>42195</v>
      </c>
      <c r="G5590" s="166">
        <v>42197</v>
      </c>
      <c r="H5590" s="157">
        <v>1</v>
      </c>
    </row>
    <row r="5591" spans="1:8" ht="15" customHeight="1" x14ac:dyDescent="0.25">
      <c r="A5591" s="155" t="s">
        <v>3303</v>
      </c>
      <c r="B5591" s="155" t="s">
        <v>1696</v>
      </c>
      <c r="C5591" s="155" t="s">
        <v>8186</v>
      </c>
      <c r="D5591" s="155">
        <v>4</v>
      </c>
      <c r="E5591" s="155">
        <v>4</v>
      </c>
      <c r="F5591" s="166">
        <v>42195</v>
      </c>
      <c r="G5591" s="166">
        <v>42200</v>
      </c>
      <c r="H5591" s="157">
        <v>1</v>
      </c>
    </row>
    <row r="5592" spans="1:8" ht="15" customHeight="1" x14ac:dyDescent="0.25">
      <c r="A5592" s="155" t="s">
        <v>520</v>
      </c>
      <c r="B5592" s="155" t="s">
        <v>4574</v>
      </c>
      <c r="C5592" s="155" t="s">
        <v>8187</v>
      </c>
      <c r="D5592" s="155">
        <v>110</v>
      </c>
      <c r="E5592" s="155">
        <v>110</v>
      </c>
      <c r="F5592" s="166">
        <v>42198</v>
      </c>
      <c r="G5592" s="166">
        <v>42202</v>
      </c>
      <c r="H5592" s="157">
        <v>1</v>
      </c>
    </row>
    <row r="5593" spans="1:8" ht="15" customHeight="1" x14ac:dyDescent="0.25">
      <c r="A5593" s="155" t="s">
        <v>8024</v>
      </c>
      <c r="B5593" s="155" t="s">
        <v>1176</v>
      </c>
      <c r="C5593" s="155" t="s">
        <v>8188</v>
      </c>
      <c r="D5593" s="155">
        <v>500</v>
      </c>
      <c r="E5593" s="155">
        <v>500</v>
      </c>
      <c r="F5593" s="166">
        <v>42198</v>
      </c>
      <c r="G5593" s="166">
        <v>42206</v>
      </c>
      <c r="H5593" s="157">
        <v>1</v>
      </c>
    </row>
    <row r="5594" spans="1:8" ht="15" customHeight="1" x14ac:dyDescent="0.25">
      <c r="A5594" s="155" t="s">
        <v>739</v>
      </c>
      <c r="B5594" s="155" t="s">
        <v>740</v>
      </c>
      <c r="C5594" s="155" t="s">
        <v>8189</v>
      </c>
      <c r="D5594" s="155">
        <v>30</v>
      </c>
      <c r="E5594" s="155">
        <v>30</v>
      </c>
      <c r="F5594" s="166">
        <v>42198</v>
      </c>
      <c r="G5594" s="166">
        <v>42202</v>
      </c>
      <c r="H5594" s="157">
        <v>1</v>
      </c>
    </row>
    <row r="5595" spans="1:8" ht="15" customHeight="1" x14ac:dyDescent="0.25">
      <c r="A5595" s="155" t="s">
        <v>7870</v>
      </c>
      <c r="B5595" s="155" t="s">
        <v>8191</v>
      </c>
      <c r="C5595" s="155" t="s">
        <v>8190</v>
      </c>
      <c r="D5595" s="155">
        <v>6</v>
      </c>
      <c r="E5595" s="155">
        <v>6</v>
      </c>
      <c r="F5595" s="166">
        <v>42199</v>
      </c>
      <c r="G5595" s="166">
        <v>42206</v>
      </c>
      <c r="H5595" s="157">
        <v>1</v>
      </c>
    </row>
    <row r="5596" spans="1:8" ht="15" customHeight="1" x14ac:dyDescent="0.25">
      <c r="A5596" s="155" t="s">
        <v>7870</v>
      </c>
      <c r="B5596" s="155" t="s">
        <v>8192</v>
      </c>
      <c r="C5596" s="155" t="s">
        <v>364</v>
      </c>
      <c r="D5596" s="155">
        <v>6</v>
      </c>
      <c r="E5596" s="155">
        <v>6</v>
      </c>
      <c r="F5596" s="166">
        <v>42199</v>
      </c>
      <c r="G5596" s="166">
        <v>42206</v>
      </c>
      <c r="H5596" s="157">
        <v>1</v>
      </c>
    </row>
    <row r="5597" spans="1:8" ht="15" customHeight="1" x14ac:dyDescent="0.25">
      <c r="A5597" s="155" t="s">
        <v>7870</v>
      </c>
      <c r="B5597" s="155" t="s">
        <v>8193</v>
      </c>
      <c r="C5597" s="155" t="s">
        <v>161</v>
      </c>
      <c r="D5597" s="155">
        <v>6</v>
      </c>
      <c r="E5597" s="155">
        <v>6</v>
      </c>
      <c r="F5597" s="166">
        <v>42199</v>
      </c>
      <c r="G5597" s="166">
        <v>42206</v>
      </c>
      <c r="H5597" s="157">
        <v>1</v>
      </c>
    </row>
    <row r="5598" spans="1:8" ht="15" customHeight="1" x14ac:dyDescent="0.25">
      <c r="A5598" s="155" t="s">
        <v>7870</v>
      </c>
      <c r="B5598" s="155" t="s">
        <v>8194</v>
      </c>
      <c r="C5598" s="155" t="s">
        <v>316</v>
      </c>
      <c r="D5598" s="155">
        <v>6</v>
      </c>
      <c r="E5598" s="155">
        <v>6</v>
      </c>
      <c r="F5598" s="166">
        <v>42199</v>
      </c>
      <c r="G5598" s="166">
        <v>42206</v>
      </c>
      <c r="H5598" s="157">
        <v>1</v>
      </c>
    </row>
    <row r="5599" spans="1:8" ht="15" customHeight="1" x14ac:dyDescent="0.25">
      <c r="A5599" s="155" t="s">
        <v>8195</v>
      </c>
      <c r="B5599" s="155" t="s">
        <v>8196</v>
      </c>
      <c r="C5599" s="155" t="s">
        <v>8197</v>
      </c>
      <c r="D5599" s="155">
        <v>150</v>
      </c>
      <c r="E5599" s="155">
        <v>150</v>
      </c>
      <c r="F5599" s="166">
        <v>42199</v>
      </c>
      <c r="G5599" s="166">
        <v>42205</v>
      </c>
      <c r="H5599" s="157">
        <v>1</v>
      </c>
    </row>
    <row r="5600" spans="1:8" ht="15" customHeight="1" x14ac:dyDescent="0.25">
      <c r="A5600" s="155" t="s">
        <v>1254</v>
      </c>
      <c r="B5600" s="155" t="s">
        <v>2599</v>
      </c>
      <c r="C5600" s="155" t="s">
        <v>8198</v>
      </c>
      <c r="D5600" s="155">
        <v>100</v>
      </c>
      <c r="E5600" s="155">
        <v>100</v>
      </c>
      <c r="F5600" s="166">
        <v>42199</v>
      </c>
      <c r="G5600" s="166">
        <v>42205</v>
      </c>
      <c r="H5600" s="157">
        <v>1</v>
      </c>
    </row>
    <row r="5601" spans="1:8" ht="15" customHeight="1" x14ac:dyDescent="0.25">
      <c r="A5601" s="155" t="s">
        <v>1145</v>
      </c>
      <c r="B5601" s="155" t="s">
        <v>7847</v>
      </c>
      <c r="C5601" s="155" t="s">
        <v>8199</v>
      </c>
      <c r="D5601" s="155">
        <v>2</v>
      </c>
      <c r="E5601" s="155">
        <v>2</v>
      </c>
      <c r="F5601" s="166">
        <v>42200</v>
      </c>
      <c r="G5601" s="166">
        <v>42213</v>
      </c>
      <c r="H5601" s="157">
        <v>1</v>
      </c>
    </row>
    <row r="5602" spans="1:8" ht="15" customHeight="1" x14ac:dyDescent="0.25">
      <c r="A5602" s="155" t="s">
        <v>286</v>
      </c>
      <c r="B5602" s="155" t="s">
        <v>3002</v>
      </c>
      <c r="C5602" s="155" t="s">
        <v>8200</v>
      </c>
      <c r="D5602" s="155">
        <v>100</v>
      </c>
      <c r="E5602" s="155">
        <v>100</v>
      </c>
      <c r="F5602" s="166">
        <v>42200</v>
      </c>
      <c r="G5602" s="166">
        <v>42202</v>
      </c>
      <c r="H5602" s="157">
        <v>1</v>
      </c>
    </row>
    <row r="5603" spans="1:8" ht="15" customHeight="1" x14ac:dyDescent="0.25">
      <c r="A5603" s="155" t="s">
        <v>71</v>
      </c>
      <c r="B5603" s="155" t="s">
        <v>1550</v>
      </c>
      <c r="C5603" s="155" t="s">
        <v>8201</v>
      </c>
      <c r="D5603" s="155">
        <v>5</v>
      </c>
      <c r="E5603" s="155">
        <v>5</v>
      </c>
      <c r="F5603" s="166">
        <v>42200</v>
      </c>
      <c r="G5603" s="166">
        <v>42207</v>
      </c>
      <c r="H5603" s="157">
        <v>1</v>
      </c>
    </row>
    <row r="5604" spans="1:8" ht="15" customHeight="1" x14ac:dyDescent="0.25">
      <c r="A5604" s="155" t="s">
        <v>8202</v>
      </c>
      <c r="B5604" s="155" t="s">
        <v>8203</v>
      </c>
      <c r="C5604" s="155" t="s">
        <v>8205</v>
      </c>
      <c r="D5604" s="155">
        <v>10</v>
      </c>
      <c r="E5604" s="155">
        <v>10</v>
      </c>
      <c r="F5604" s="166">
        <v>42200</v>
      </c>
      <c r="G5604" s="166">
        <v>42202</v>
      </c>
      <c r="H5604" s="157">
        <v>1</v>
      </c>
    </row>
    <row r="5605" spans="1:8" ht="15" customHeight="1" x14ac:dyDescent="0.25">
      <c r="A5605" s="155" t="s">
        <v>8202</v>
      </c>
      <c r="B5605" s="155" t="s">
        <v>8204</v>
      </c>
      <c r="C5605" s="155" t="s">
        <v>364</v>
      </c>
      <c r="D5605" s="155">
        <v>20</v>
      </c>
      <c r="E5605" s="155">
        <v>20</v>
      </c>
      <c r="F5605" s="166">
        <v>42200</v>
      </c>
      <c r="G5605" s="166">
        <v>42202</v>
      </c>
      <c r="H5605" s="157">
        <v>1</v>
      </c>
    </row>
    <row r="5606" spans="1:8" ht="15" customHeight="1" x14ac:dyDescent="0.25">
      <c r="A5606" s="155" t="s">
        <v>195</v>
      </c>
      <c r="B5606" s="155" t="s">
        <v>8206</v>
      </c>
      <c r="C5606" s="155" t="s">
        <v>8207</v>
      </c>
      <c r="D5606" s="155">
        <v>5</v>
      </c>
      <c r="E5606" s="155">
        <v>50</v>
      </c>
      <c r="F5606" s="166">
        <v>42200</v>
      </c>
      <c r="G5606" s="166">
        <v>42205</v>
      </c>
      <c r="H5606" s="157">
        <v>1</v>
      </c>
    </row>
    <row r="5607" spans="1:8" ht="15" customHeight="1" x14ac:dyDescent="0.25">
      <c r="A5607" s="155" t="s">
        <v>8209</v>
      </c>
      <c r="B5607" s="155" t="s">
        <v>3715</v>
      </c>
      <c r="C5607" s="155" t="s">
        <v>8208</v>
      </c>
      <c r="D5607" s="155">
        <v>50</v>
      </c>
      <c r="E5607" s="155">
        <v>50</v>
      </c>
      <c r="F5607" s="166">
        <v>42200</v>
      </c>
      <c r="G5607" s="166">
        <v>42209</v>
      </c>
      <c r="H5607" s="157">
        <v>1</v>
      </c>
    </row>
    <row r="5608" spans="1:8" ht="15" customHeight="1" x14ac:dyDescent="0.25">
      <c r="A5608" s="155" t="s">
        <v>251</v>
      </c>
      <c r="B5608" s="155" t="s">
        <v>5712</v>
      </c>
      <c r="C5608" s="155" t="s">
        <v>8210</v>
      </c>
      <c r="D5608" s="155">
        <v>20</v>
      </c>
      <c r="E5608" s="155">
        <v>20</v>
      </c>
      <c r="F5608" s="166">
        <v>42200</v>
      </c>
      <c r="G5608" s="166">
        <v>42205</v>
      </c>
      <c r="H5608" s="157">
        <v>1</v>
      </c>
    </row>
    <row r="5609" spans="1:8" ht="15" customHeight="1" x14ac:dyDescent="0.25">
      <c r="A5609" s="155" t="s">
        <v>4839</v>
      </c>
      <c r="B5609" s="155" t="s">
        <v>1696</v>
      </c>
      <c r="C5609" s="155" t="s">
        <v>8211</v>
      </c>
      <c r="D5609" s="155">
        <v>1</v>
      </c>
      <c r="E5609" s="155">
        <v>1</v>
      </c>
      <c r="F5609" s="166">
        <v>42200</v>
      </c>
      <c r="G5609" s="166">
        <v>42202</v>
      </c>
      <c r="H5609" s="157">
        <v>1</v>
      </c>
    </row>
    <row r="5610" spans="1:8" ht="15" customHeight="1" x14ac:dyDescent="0.25">
      <c r="A5610" s="155" t="s">
        <v>742</v>
      </c>
      <c r="B5610" s="155" t="s">
        <v>8212</v>
      </c>
      <c r="C5610" s="155" t="s">
        <v>8214</v>
      </c>
      <c r="D5610" s="155">
        <v>405</v>
      </c>
      <c r="E5610" s="155">
        <v>405</v>
      </c>
      <c r="F5610" s="166">
        <v>42201</v>
      </c>
      <c r="G5610" s="166">
        <v>42205</v>
      </c>
      <c r="H5610" s="157">
        <v>1</v>
      </c>
    </row>
    <row r="5611" spans="1:8" ht="15" customHeight="1" x14ac:dyDescent="0.25">
      <c r="A5611" s="155" t="s">
        <v>742</v>
      </c>
      <c r="B5611" s="155" t="s">
        <v>8213</v>
      </c>
      <c r="C5611" s="155" t="s">
        <v>364</v>
      </c>
      <c r="D5611" s="155">
        <v>30</v>
      </c>
      <c r="E5611" s="155">
        <v>30</v>
      </c>
      <c r="F5611" s="166">
        <v>42201</v>
      </c>
      <c r="G5611" s="166">
        <v>42205</v>
      </c>
      <c r="H5611" s="157">
        <v>1</v>
      </c>
    </row>
    <row r="5612" spans="1:8" ht="15" customHeight="1" x14ac:dyDescent="0.25">
      <c r="A5612" s="155" t="s">
        <v>1254</v>
      </c>
      <c r="B5612" s="155" t="s">
        <v>3160</v>
      </c>
      <c r="C5612" s="155" t="s">
        <v>8215</v>
      </c>
      <c r="D5612" s="155">
        <v>50</v>
      </c>
      <c r="E5612" s="155">
        <v>50</v>
      </c>
      <c r="F5612" s="166">
        <v>42201</v>
      </c>
      <c r="G5612" s="166">
        <v>42205</v>
      </c>
      <c r="H5612" s="157">
        <v>1</v>
      </c>
    </row>
    <row r="5613" spans="1:8" ht="15" customHeight="1" x14ac:dyDescent="0.25">
      <c r="A5613" s="155" t="s">
        <v>1254</v>
      </c>
      <c r="B5613" s="155" t="s">
        <v>4253</v>
      </c>
      <c r="C5613" s="155" t="s">
        <v>8216</v>
      </c>
      <c r="D5613" s="155">
        <v>100</v>
      </c>
      <c r="E5613" s="155">
        <v>50</v>
      </c>
      <c r="F5613" s="166">
        <v>42201</v>
      </c>
      <c r="G5613" s="166">
        <v>42205</v>
      </c>
      <c r="H5613" s="157">
        <v>1</v>
      </c>
    </row>
    <row r="5614" spans="1:8" ht="15" customHeight="1" x14ac:dyDescent="0.25">
      <c r="A5614" s="155" t="s">
        <v>6576</v>
      </c>
      <c r="B5614" s="155" t="s">
        <v>7368</v>
      </c>
      <c r="C5614" s="155" t="s">
        <v>8217</v>
      </c>
      <c r="D5614" s="155">
        <v>5</v>
      </c>
      <c r="E5614" s="155">
        <v>5</v>
      </c>
      <c r="F5614" s="166">
        <v>42202</v>
      </c>
      <c r="G5614" s="166">
        <v>42205</v>
      </c>
      <c r="H5614" s="157">
        <v>1</v>
      </c>
    </row>
    <row r="5615" spans="1:8" ht="15" customHeight="1" x14ac:dyDescent="0.25">
      <c r="A5615" s="155" t="s">
        <v>6576</v>
      </c>
      <c r="B5615" s="155" t="s">
        <v>7368</v>
      </c>
      <c r="C5615" s="155" t="s">
        <v>8218</v>
      </c>
      <c r="D5615" s="155">
        <v>5</v>
      </c>
      <c r="E5615" s="155">
        <v>5</v>
      </c>
      <c r="F5615" s="166">
        <v>42202</v>
      </c>
      <c r="G5615" s="166">
        <v>42205</v>
      </c>
      <c r="H5615" s="157">
        <v>1</v>
      </c>
    </row>
    <row r="5616" spans="1:8" ht="15" customHeight="1" x14ac:dyDescent="0.25">
      <c r="A5616" s="155" t="s">
        <v>8219</v>
      </c>
      <c r="B5616" s="155" t="s">
        <v>4559</v>
      </c>
      <c r="C5616" s="155" t="s">
        <v>8223</v>
      </c>
      <c r="D5616" s="155">
        <v>5</v>
      </c>
      <c r="E5616" s="155">
        <v>5</v>
      </c>
      <c r="F5616" s="166">
        <v>42202</v>
      </c>
      <c r="G5616" s="166">
        <v>42205</v>
      </c>
      <c r="H5616" s="157">
        <v>1</v>
      </c>
    </row>
    <row r="5617" spans="1:8" ht="15" customHeight="1" x14ac:dyDescent="0.25">
      <c r="A5617" s="155" t="s">
        <v>8219</v>
      </c>
      <c r="B5617" s="155" t="s">
        <v>4556</v>
      </c>
      <c r="C5617" s="155" t="s">
        <v>8222</v>
      </c>
      <c r="D5617" s="155">
        <v>10</v>
      </c>
      <c r="E5617" s="155">
        <v>10</v>
      </c>
      <c r="F5617" s="166">
        <v>42202</v>
      </c>
      <c r="G5617" s="166">
        <v>42205</v>
      </c>
      <c r="H5617" s="157">
        <v>1</v>
      </c>
    </row>
    <row r="5618" spans="1:8" ht="15" customHeight="1" x14ac:dyDescent="0.25">
      <c r="A5618" s="155" t="s">
        <v>8219</v>
      </c>
      <c r="B5618" s="155" t="s">
        <v>8220</v>
      </c>
      <c r="C5618" s="155" t="s">
        <v>8221</v>
      </c>
      <c r="D5618" s="155">
        <v>20</v>
      </c>
      <c r="E5618" s="155">
        <v>20</v>
      </c>
      <c r="F5618" s="166">
        <v>42202</v>
      </c>
      <c r="G5618" s="166">
        <v>42205</v>
      </c>
      <c r="H5618" s="157">
        <v>1</v>
      </c>
    </row>
    <row r="5619" spans="1:8" ht="15" customHeight="1" x14ac:dyDescent="0.25">
      <c r="A5619" s="155" t="s">
        <v>39</v>
      </c>
      <c r="B5619" s="155" t="s">
        <v>1937</v>
      </c>
      <c r="C5619" s="155" t="s">
        <v>8224</v>
      </c>
      <c r="D5619" s="155">
        <v>500</v>
      </c>
      <c r="E5619" s="155">
        <v>500</v>
      </c>
      <c r="F5619" s="166">
        <v>42202</v>
      </c>
      <c r="G5619" s="166">
        <v>42206</v>
      </c>
      <c r="H5619" s="157">
        <v>1</v>
      </c>
    </row>
    <row r="5620" spans="1:8" ht="15" customHeight="1" x14ac:dyDescent="0.25">
      <c r="A5620" s="155" t="s">
        <v>71</v>
      </c>
      <c r="B5620" s="155" t="s">
        <v>583</v>
      </c>
      <c r="C5620" s="155" t="s">
        <v>8225</v>
      </c>
      <c r="D5620" s="155">
        <v>5</v>
      </c>
      <c r="E5620" s="155">
        <v>5</v>
      </c>
      <c r="F5620" s="166">
        <v>42202</v>
      </c>
      <c r="G5620" s="166">
        <v>42205</v>
      </c>
      <c r="H5620" s="157">
        <v>1</v>
      </c>
    </row>
    <row r="5621" spans="1:8" ht="15" customHeight="1" x14ac:dyDescent="0.25">
      <c r="A5621" s="155" t="s">
        <v>2714</v>
      </c>
      <c r="B5621" s="155" t="s">
        <v>8226</v>
      </c>
      <c r="C5621" s="155" t="s">
        <v>8227</v>
      </c>
      <c r="D5621" s="155">
        <v>50</v>
      </c>
      <c r="E5621" s="155">
        <v>50</v>
      </c>
      <c r="F5621" s="166">
        <v>42202</v>
      </c>
      <c r="G5621" s="166">
        <v>42208</v>
      </c>
      <c r="H5621" s="157">
        <v>1</v>
      </c>
    </row>
    <row r="5622" spans="1:8" ht="15" customHeight="1" x14ac:dyDescent="0.25">
      <c r="A5622" s="155" t="s">
        <v>2714</v>
      </c>
      <c r="B5622" s="155" t="s">
        <v>2068</v>
      </c>
      <c r="C5622" s="155" t="s">
        <v>364</v>
      </c>
      <c r="D5622" s="155">
        <v>50</v>
      </c>
      <c r="E5622" s="155">
        <v>50</v>
      </c>
      <c r="F5622" s="166">
        <v>42202</v>
      </c>
      <c r="G5622" s="166">
        <v>42208</v>
      </c>
      <c r="H5622" s="157">
        <v>1</v>
      </c>
    </row>
    <row r="5623" spans="1:8" ht="15" customHeight="1" x14ac:dyDescent="0.25">
      <c r="A5623" s="155" t="s">
        <v>719</v>
      </c>
      <c r="B5623" s="155" t="s">
        <v>720</v>
      </c>
      <c r="C5623" s="155" t="s">
        <v>8228</v>
      </c>
      <c r="D5623" s="155">
        <v>200</v>
      </c>
      <c r="E5623" s="155">
        <v>200</v>
      </c>
      <c r="F5623" s="166">
        <v>42202</v>
      </c>
      <c r="G5623" s="166">
        <v>42207</v>
      </c>
      <c r="H5623" s="157">
        <v>1</v>
      </c>
    </row>
    <row r="5624" spans="1:8" ht="15" customHeight="1" x14ac:dyDescent="0.25">
      <c r="A5624" s="155" t="s">
        <v>1280</v>
      </c>
      <c r="B5624" s="155" t="s">
        <v>1692</v>
      </c>
      <c r="C5624" s="155" t="s">
        <v>8229</v>
      </c>
      <c r="D5624" s="155">
        <v>150</v>
      </c>
      <c r="E5624" s="155">
        <v>150</v>
      </c>
      <c r="F5624" s="166">
        <v>42202</v>
      </c>
      <c r="G5624" s="166">
        <v>42206</v>
      </c>
      <c r="H5624" s="157">
        <v>1</v>
      </c>
    </row>
    <row r="5625" spans="1:8" ht="15" customHeight="1" x14ac:dyDescent="0.25">
      <c r="A5625" s="155" t="s">
        <v>1280</v>
      </c>
      <c r="B5625" s="155" t="s">
        <v>4796</v>
      </c>
      <c r="C5625" s="155" t="s">
        <v>364</v>
      </c>
      <c r="D5625" s="155">
        <v>50</v>
      </c>
      <c r="E5625" s="155">
        <v>50</v>
      </c>
      <c r="F5625" s="166">
        <v>42202</v>
      </c>
      <c r="G5625" s="166">
        <v>42206</v>
      </c>
      <c r="H5625" s="157">
        <v>1</v>
      </c>
    </row>
    <row r="5626" spans="1:8" ht="15" customHeight="1" x14ac:dyDescent="0.25">
      <c r="A5626" s="155" t="s">
        <v>36</v>
      </c>
      <c r="B5626" s="155" t="s">
        <v>812</v>
      </c>
      <c r="C5626" s="155" t="s">
        <v>8230</v>
      </c>
      <c r="D5626" s="155">
        <v>50</v>
      </c>
      <c r="E5626" s="155">
        <v>50</v>
      </c>
      <c r="F5626" s="166">
        <v>42202</v>
      </c>
      <c r="G5626" s="166">
        <v>42206</v>
      </c>
      <c r="H5626" s="157">
        <v>1</v>
      </c>
    </row>
    <row r="5627" spans="1:8" ht="15" customHeight="1" x14ac:dyDescent="0.25">
      <c r="A5627" s="155" t="s">
        <v>8231</v>
      </c>
      <c r="B5627" s="155" t="s">
        <v>5668</v>
      </c>
      <c r="C5627" s="155" t="s">
        <v>8232</v>
      </c>
      <c r="D5627" s="155">
        <v>300</v>
      </c>
      <c r="E5627" s="155">
        <v>300</v>
      </c>
      <c r="F5627" s="166">
        <v>42202</v>
      </c>
      <c r="G5627" s="166">
        <v>42206</v>
      </c>
      <c r="H5627" s="157">
        <v>1</v>
      </c>
    </row>
    <row r="5628" spans="1:8" ht="15" customHeight="1" x14ac:dyDescent="0.25">
      <c r="A5628" s="155" t="s">
        <v>1254</v>
      </c>
      <c r="B5628" s="155" t="s">
        <v>4253</v>
      </c>
      <c r="C5628" s="155" t="s">
        <v>8216</v>
      </c>
      <c r="D5628" s="155">
        <v>100</v>
      </c>
      <c r="E5628" s="155">
        <v>50</v>
      </c>
      <c r="F5628" s="166">
        <v>42202</v>
      </c>
      <c r="G5628" s="166">
        <v>42205</v>
      </c>
      <c r="H5628" s="157">
        <v>1</v>
      </c>
    </row>
    <row r="5629" spans="1:8" ht="15" customHeight="1" x14ac:dyDescent="0.25">
      <c r="A5629" s="155" t="s">
        <v>1254</v>
      </c>
      <c r="B5629" s="155" t="s">
        <v>471</v>
      </c>
      <c r="C5629" s="155" t="s">
        <v>8233</v>
      </c>
      <c r="D5629" s="155">
        <v>200</v>
      </c>
      <c r="E5629" s="155">
        <v>200</v>
      </c>
      <c r="F5629" s="166">
        <v>42206</v>
      </c>
      <c r="G5629" s="166">
        <v>42208</v>
      </c>
      <c r="H5629" s="157">
        <v>1</v>
      </c>
    </row>
    <row r="5630" spans="1:8" ht="15" customHeight="1" x14ac:dyDescent="0.25">
      <c r="A5630" s="155" t="s">
        <v>5053</v>
      </c>
      <c r="B5630" s="155" t="s">
        <v>7534</v>
      </c>
      <c r="C5630" s="155" t="s">
        <v>8234</v>
      </c>
      <c r="D5630" s="155">
        <v>10</v>
      </c>
      <c r="E5630" s="155">
        <v>10</v>
      </c>
      <c r="F5630" s="166">
        <v>42206</v>
      </c>
      <c r="G5630" s="166">
        <v>42207</v>
      </c>
      <c r="H5630" s="157">
        <v>1</v>
      </c>
    </row>
    <row r="5631" spans="1:8" ht="15" customHeight="1" x14ac:dyDescent="0.25">
      <c r="A5631" s="155" t="s">
        <v>820</v>
      </c>
      <c r="B5631" s="155" t="s">
        <v>101</v>
      </c>
      <c r="C5631" s="155" t="s">
        <v>8235</v>
      </c>
      <c r="D5631" s="155">
        <v>50</v>
      </c>
      <c r="E5631" s="155">
        <v>50</v>
      </c>
      <c r="F5631" s="166">
        <v>42206</v>
      </c>
      <c r="G5631" s="166">
        <v>42207</v>
      </c>
      <c r="H5631" s="157">
        <v>1</v>
      </c>
    </row>
    <row r="5632" spans="1:8" ht="15" customHeight="1" x14ac:dyDescent="0.25">
      <c r="A5632" s="155" t="s">
        <v>5592</v>
      </c>
      <c r="B5632" s="155" t="s">
        <v>7706</v>
      </c>
      <c r="C5632" s="155" t="s">
        <v>8236</v>
      </c>
      <c r="D5632" s="155">
        <v>5</v>
      </c>
      <c r="E5632" s="155">
        <v>5</v>
      </c>
      <c r="F5632" s="166">
        <v>42206</v>
      </c>
      <c r="G5632" s="166">
        <v>42214</v>
      </c>
      <c r="H5632" s="157">
        <v>1</v>
      </c>
    </row>
    <row r="5633" spans="1:9" ht="15" customHeight="1" x14ac:dyDescent="0.25">
      <c r="A5633" s="155" t="s">
        <v>71</v>
      </c>
      <c r="B5633" s="155" t="s">
        <v>1530</v>
      </c>
      <c r="C5633" s="155" t="s">
        <v>8237</v>
      </c>
      <c r="D5633" s="155">
        <v>5</v>
      </c>
      <c r="E5633" s="155">
        <v>5</v>
      </c>
      <c r="F5633" s="166">
        <v>42206</v>
      </c>
      <c r="G5633" s="166">
        <v>42213</v>
      </c>
      <c r="H5633" s="157">
        <v>1</v>
      </c>
    </row>
    <row r="5634" spans="1:9" ht="15" customHeight="1" x14ac:dyDescent="0.25">
      <c r="A5634" s="155" t="s">
        <v>78</v>
      </c>
      <c r="B5634" s="155" t="s">
        <v>8238</v>
      </c>
      <c r="C5634" s="155" t="s">
        <v>8239</v>
      </c>
      <c r="D5634" s="155">
        <v>6</v>
      </c>
      <c r="E5634" s="155">
        <v>6</v>
      </c>
      <c r="F5634" s="166">
        <v>42206</v>
      </c>
      <c r="G5634" s="166">
        <v>42209</v>
      </c>
      <c r="H5634" s="157">
        <v>1</v>
      </c>
    </row>
    <row r="5635" spans="1:9" ht="15" customHeight="1" x14ac:dyDescent="0.25">
      <c r="A5635" s="155" t="s">
        <v>3481</v>
      </c>
      <c r="B5635" s="155" t="s">
        <v>8240</v>
      </c>
      <c r="C5635" s="155" t="s">
        <v>8241</v>
      </c>
      <c r="D5635" s="155">
        <v>50</v>
      </c>
      <c r="E5635" s="155">
        <v>50</v>
      </c>
      <c r="F5635" s="166">
        <v>42206</v>
      </c>
      <c r="G5635" s="166">
        <v>42213</v>
      </c>
      <c r="H5635" s="157">
        <v>1</v>
      </c>
    </row>
    <row r="5636" spans="1:9" ht="15" customHeight="1" x14ac:dyDescent="0.25">
      <c r="A5636" s="155" t="s">
        <v>1386</v>
      </c>
      <c r="B5636" s="155" t="s">
        <v>1696</v>
      </c>
      <c r="C5636" s="155" t="s">
        <v>8242</v>
      </c>
      <c r="D5636" s="155">
        <v>1</v>
      </c>
      <c r="E5636" s="155">
        <v>1</v>
      </c>
      <c r="F5636" s="166">
        <v>42206</v>
      </c>
      <c r="G5636" s="166">
        <v>42212</v>
      </c>
      <c r="H5636" s="157">
        <v>1</v>
      </c>
    </row>
    <row r="5637" spans="1:9" ht="15" customHeight="1" x14ac:dyDescent="0.25">
      <c r="A5637" s="155" t="s">
        <v>8243</v>
      </c>
      <c r="B5637" s="155" t="s">
        <v>8244</v>
      </c>
      <c r="C5637" s="155" t="s">
        <v>8245</v>
      </c>
      <c r="D5637" s="155">
        <v>12</v>
      </c>
      <c r="E5637" s="155">
        <v>12</v>
      </c>
      <c r="F5637" s="166">
        <v>42207</v>
      </c>
      <c r="G5637" s="166">
        <v>42207</v>
      </c>
      <c r="H5637" s="157">
        <v>1</v>
      </c>
      <c r="I5637" s="192" t="s">
        <v>214</v>
      </c>
    </row>
    <row r="5638" spans="1:9" ht="15" customHeight="1" x14ac:dyDescent="0.25">
      <c r="A5638" s="155" t="s">
        <v>7007</v>
      </c>
      <c r="B5638" s="155" t="s">
        <v>8246</v>
      </c>
      <c r="C5638" s="155" t="s">
        <v>8247</v>
      </c>
      <c r="D5638" s="155">
        <v>21</v>
      </c>
      <c r="E5638" s="155">
        <v>22</v>
      </c>
      <c r="F5638" s="166">
        <v>42207</v>
      </c>
      <c r="G5638" s="166">
        <v>42212</v>
      </c>
      <c r="H5638" s="157">
        <v>1</v>
      </c>
    </row>
    <row r="5639" spans="1:9" ht="15" customHeight="1" x14ac:dyDescent="0.25">
      <c r="A5639" s="155" t="s">
        <v>3481</v>
      </c>
      <c r="B5639" s="155" t="s">
        <v>8248</v>
      </c>
      <c r="C5639" s="155" t="s">
        <v>8249</v>
      </c>
      <c r="D5639" s="155">
        <v>50</v>
      </c>
      <c r="E5639" s="155">
        <v>50</v>
      </c>
      <c r="F5639" s="166">
        <v>42207</v>
      </c>
      <c r="G5639" s="166">
        <v>42215</v>
      </c>
      <c r="H5639" s="157">
        <v>1</v>
      </c>
    </row>
    <row r="5640" spans="1:9" ht="15" customHeight="1" x14ac:dyDescent="0.25">
      <c r="A5640" s="155" t="s">
        <v>71</v>
      </c>
      <c r="B5640" s="155" t="s">
        <v>272</v>
      </c>
      <c r="C5640" s="155" t="s">
        <v>8250</v>
      </c>
      <c r="D5640" s="155">
        <v>1</v>
      </c>
      <c r="E5640" s="155">
        <v>1</v>
      </c>
      <c r="F5640" s="166">
        <v>42208</v>
      </c>
      <c r="G5640" s="166">
        <v>42222</v>
      </c>
      <c r="H5640" s="157">
        <v>1</v>
      </c>
    </row>
    <row r="5641" spans="1:9" ht="15" customHeight="1" x14ac:dyDescent="0.25">
      <c r="A5641" s="155" t="s">
        <v>520</v>
      </c>
      <c r="B5641" s="155" t="s">
        <v>966</v>
      </c>
      <c r="C5641" s="155" t="s">
        <v>8258</v>
      </c>
      <c r="D5641" s="155">
        <v>250</v>
      </c>
      <c r="E5641" s="155">
        <v>250</v>
      </c>
      <c r="F5641" s="166">
        <v>42209</v>
      </c>
      <c r="G5641" s="166">
        <v>42216</v>
      </c>
      <c r="H5641" s="157">
        <v>1</v>
      </c>
    </row>
    <row r="5642" spans="1:9" ht="15" customHeight="1" x14ac:dyDescent="0.25">
      <c r="A5642" s="155" t="s">
        <v>820</v>
      </c>
      <c r="B5642" s="155" t="s">
        <v>89</v>
      </c>
      <c r="C5642" s="155" t="s">
        <v>8259</v>
      </c>
      <c r="D5642" s="155">
        <v>200</v>
      </c>
      <c r="E5642" s="155">
        <v>200</v>
      </c>
      <c r="F5642" s="166">
        <v>42209</v>
      </c>
      <c r="G5642" s="166">
        <v>42215</v>
      </c>
      <c r="H5642" s="157">
        <v>1</v>
      </c>
    </row>
    <row r="5643" spans="1:9" ht="15" customHeight="1" x14ac:dyDescent="0.25">
      <c r="A5643" s="155" t="s">
        <v>65</v>
      </c>
      <c r="B5643" s="155" t="s">
        <v>547</v>
      </c>
      <c r="C5643" s="155" t="s">
        <v>8260</v>
      </c>
      <c r="D5643" s="155">
        <v>200</v>
      </c>
      <c r="E5643" s="155">
        <v>200</v>
      </c>
      <c r="F5643" s="166">
        <v>42209</v>
      </c>
      <c r="G5643" s="166">
        <v>42216</v>
      </c>
      <c r="H5643" s="157">
        <v>1</v>
      </c>
    </row>
    <row r="5644" spans="1:9" ht="15" customHeight="1" x14ac:dyDescent="0.25">
      <c r="A5644" s="155" t="s">
        <v>3481</v>
      </c>
      <c r="B5644" s="155" t="s">
        <v>149</v>
      </c>
      <c r="C5644" s="155" t="s">
        <v>8261</v>
      </c>
      <c r="D5644" s="155">
        <v>65</v>
      </c>
      <c r="E5644" s="155">
        <v>65</v>
      </c>
      <c r="F5644" s="166">
        <v>42209</v>
      </c>
      <c r="G5644" s="166">
        <v>42213</v>
      </c>
      <c r="H5644" s="157">
        <v>1</v>
      </c>
    </row>
    <row r="5645" spans="1:9" ht="15" customHeight="1" x14ac:dyDescent="0.25">
      <c r="A5645" s="155" t="s">
        <v>8290</v>
      </c>
      <c r="B5645" s="155" t="s">
        <v>8291</v>
      </c>
      <c r="C5645" s="155" t="s">
        <v>8292</v>
      </c>
      <c r="D5645" s="155">
        <v>10</v>
      </c>
      <c r="E5645" s="155">
        <v>10</v>
      </c>
      <c r="F5645" s="166">
        <v>42209</v>
      </c>
      <c r="G5645" s="166">
        <v>42209</v>
      </c>
      <c r="H5645" s="157">
        <v>1</v>
      </c>
      <c r="I5645" s="192" t="s">
        <v>214</v>
      </c>
    </row>
    <row r="5646" spans="1:9" ht="15" customHeight="1" x14ac:dyDescent="0.25">
      <c r="A5646" s="155" t="s">
        <v>251</v>
      </c>
      <c r="B5646" s="155" t="s">
        <v>4216</v>
      </c>
      <c r="C5646" s="155" t="s">
        <v>8262</v>
      </c>
      <c r="D5646" s="155">
        <v>10</v>
      </c>
      <c r="E5646" s="155">
        <v>10</v>
      </c>
      <c r="F5646" s="166">
        <v>42209</v>
      </c>
      <c r="G5646" s="166">
        <v>42214</v>
      </c>
      <c r="H5646" s="157">
        <v>1</v>
      </c>
    </row>
    <row r="5647" spans="1:9" ht="15" customHeight="1" x14ac:dyDescent="0.25">
      <c r="A5647" s="155" t="s">
        <v>65</v>
      </c>
      <c r="B5647" s="155" t="s">
        <v>2994</v>
      </c>
      <c r="C5647" s="155" t="s">
        <v>8280</v>
      </c>
      <c r="D5647" s="155">
        <v>50</v>
      </c>
      <c r="E5647" s="155">
        <v>50</v>
      </c>
      <c r="F5647" s="166">
        <v>42212</v>
      </c>
      <c r="G5647" s="166">
        <v>42219</v>
      </c>
      <c r="H5647" s="157">
        <v>1</v>
      </c>
    </row>
    <row r="5648" spans="1:9" ht="15" customHeight="1" x14ac:dyDescent="0.25">
      <c r="A5648" s="155" t="s">
        <v>7849</v>
      </c>
      <c r="B5648" s="155" t="s">
        <v>2698</v>
      </c>
      <c r="C5648" s="155" t="s">
        <v>8281</v>
      </c>
      <c r="D5648" s="155">
        <v>30</v>
      </c>
      <c r="E5648" s="155">
        <v>30</v>
      </c>
      <c r="F5648" s="166">
        <v>42212</v>
      </c>
      <c r="G5648" s="166">
        <v>42216</v>
      </c>
      <c r="H5648" s="157">
        <v>1</v>
      </c>
    </row>
    <row r="5649" spans="1:8" ht="15" customHeight="1" x14ac:dyDescent="0.25">
      <c r="A5649" s="155" t="s">
        <v>173</v>
      </c>
      <c r="B5649" s="155" t="s">
        <v>8282</v>
      </c>
      <c r="C5649" s="155" t="s">
        <v>8283</v>
      </c>
      <c r="D5649" s="155">
        <v>250</v>
      </c>
      <c r="E5649" s="155">
        <v>252</v>
      </c>
      <c r="F5649" s="166">
        <v>42212</v>
      </c>
      <c r="G5649" s="166">
        <v>42219</v>
      </c>
      <c r="H5649" s="157">
        <v>1</v>
      </c>
    </row>
    <row r="5650" spans="1:8" ht="15" customHeight="1" x14ac:dyDescent="0.25">
      <c r="A5650" s="155" t="s">
        <v>71</v>
      </c>
      <c r="B5650" s="155" t="s">
        <v>583</v>
      </c>
      <c r="C5650" s="155" t="s">
        <v>8284</v>
      </c>
      <c r="D5650" s="155">
        <v>5</v>
      </c>
      <c r="E5650" s="155">
        <v>5</v>
      </c>
      <c r="F5650" s="166">
        <v>42212</v>
      </c>
      <c r="G5650" s="166">
        <v>42216</v>
      </c>
      <c r="H5650" s="157">
        <v>1</v>
      </c>
    </row>
    <row r="5651" spans="1:8" ht="15" customHeight="1" x14ac:dyDescent="0.25">
      <c r="A5651" s="155" t="s">
        <v>71</v>
      </c>
      <c r="B5651" s="155" t="s">
        <v>1530</v>
      </c>
      <c r="C5651" s="155" t="s">
        <v>8285</v>
      </c>
      <c r="D5651" s="155">
        <v>5</v>
      </c>
      <c r="E5651" s="155">
        <v>5</v>
      </c>
      <c r="F5651" s="166">
        <v>42212</v>
      </c>
      <c r="G5651" s="166">
        <v>42215</v>
      </c>
      <c r="H5651" s="157">
        <v>1</v>
      </c>
    </row>
    <row r="5652" spans="1:8" ht="15" customHeight="1" x14ac:dyDescent="0.25">
      <c r="A5652" s="155" t="s">
        <v>8287</v>
      </c>
      <c r="B5652" s="155" t="s">
        <v>743</v>
      </c>
      <c r="C5652" s="155" t="s">
        <v>8286</v>
      </c>
      <c r="D5652" s="155">
        <v>120</v>
      </c>
      <c r="E5652" s="155">
        <v>120</v>
      </c>
      <c r="F5652" s="166">
        <v>42212</v>
      </c>
      <c r="G5652" s="166">
        <v>42215</v>
      </c>
      <c r="H5652" s="157">
        <v>1</v>
      </c>
    </row>
    <row r="5653" spans="1:8" ht="15" customHeight="1" x14ac:dyDescent="0.25">
      <c r="A5653" s="155" t="s">
        <v>719</v>
      </c>
      <c r="B5653" s="155" t="s">
        <v>1483</v>
      </c>
      <c r="C5653" s="155" t="s">
        <v>8288</v>
      </c>
      <c r="D5653" s="155">
        <v>100</v>
      </c>
      <c r="E5653" s="155">
        <v>100</v>
      </c>
      <c r="F5653" s="166">
        <v>42212</v>
      </c>
      <c r="G5653" s="166">
        <v>42216</v>
      </c>
      <c r="H5653" s="157">
        <v>1</v>
      </c>
    </row>
    <row r="5654" spans="1:8" ht="15" customHeight="1" x14ac:dyDescent="0.25">
      <c r="A5654" s="155" t="s">
        <v>719</v>
      </c>
      <c r="B5654" s="155" t="s">
        <v>1670</v>
      </c>
      <c r="C5654" s="155" t="s">
        <v>364</v>
      </c>
      <c r="D5654" s="155">
        <v>100</v>
      </c>
      <c r="E5654" s="155">
        <v>100</v>
      </c>
      <c r="F5654" s="166">
        <v>42212</v>
      </c>
      <c r="G5654" s="166">
        <v>42216</v>
      </c>
      <c r="H5654" s="157">
        <v>1</v>
      </c>
    </row>
    <row r="5655" spans="1:8" ht="15" customHeight="1" x14ac:dyDescent="0.25">
      <c r="A5655" s="155" t="s">
        <v>4728</v>
      </c>
      <c r="B5655" s="155" t="s">
        <v>6710</v>
      </c>
      <c r="C5655" s="155" t="s">
        <v>8289</v>
      </c>
      <c r="D5655" s="155">
        <v>50</v>
      </c>
      <c r="E5655" s="155">
        <v>50</v>
      </c>
      <c r="F5655" s="166">
        <v>42212</v>
      </c>
      <c r="G5655" s="166">
        <v>42222</v>
      </c>
      <c r="H5655" s="157">
        <v>1</v>
      </c>
    </row>
    <row r="5656" spans="1:8" ht="15" customHeight="1" x14ac:dyDescent="0.25">
      <c r="A5656" s="155" t="s">
        <v>71</v>
      </c>
      <c r="B5656" s="155" t="s">
        <v>477</v>
      </c>
      <c r="C5656" s="155" t="s">
        <v>8293</v>
      </c>
      <c r="D5656" s="155">
        <v>5</v>
      </c>
      <c r="E5656" s="155">
        <v>5</v>
      </c>
      <c r="F5656" s="166">
        <v>42213</v>
      </c>
      <c r="G5656" s="166">
        <v>42216</v>
      </c>
      <c r="H5656" s="157">
        <v>1</v>
      </c>
    </row>
    <row r="5657" spans="1:8" ht="15" customHeight="1" x14ac:dyDescent="0.25">
      <c r="A5657" s="155" t="s">
        <v>2714</v>
      </c>
      <c r="B5657" s="155" t="s">
        <v>791</v>
      </c>
      <c r="C5657" s="155" t="s">
        <v>8210</v>
      </c>
      <c r="D5657" s="155">
        <v>10</v>
      </c>
      <c r="E5657" s="155">
        <v>10</v>
      </c>
      <c r="F5657" s="166">
        <v>42213</v>
      </c>
      <c r="G5657" s="166">
        <v>42219</v>
      </c>
      <c r="H5657" s="157">
        <v>1</v>
      </c>
    </row>
    <row r="5658" spans="1:8" ht="15" customHeight="1" x14ac:dyDescent="0.25">
      <c r="A5658" s="155" t="s">
        <v>2714</v>
      </c>
      <c r="B5658" s="155" t="s">
        <v>736</v>
      </c>
      <c r="C5658" s="155" t="s">
        <v>364</v>
      </c>
      <c r="D5658" s="155">
        <v>100</v>
      </c>
      <c r="E5658" s="155">
        <v>100</v>
      </c>
      <c r="F5658" s="166">
        <v>42213</v>
      </c>
      <c r="G5658" s="166">
        <v>42219</v>
      </c>
      <c r="H5658" s="157">
        <v>1</v>
      </c>
    </row>
    <row r="5659" spans="1:8" ht="15" customHeight="1" x14ac:dyDescent="0.25">
      <c r="A5659" s="155" t="s">
        <v>5827</v>
      </c>
      <c r="B5659" s="155" t="s">
        <v>5988</v>
      </c>
      <c r="C5659" s="155" t="s">
        <v>8294</v>
      </c>
      <c r="D5659" s="155">
        <v>100</v>
      </c>
      <c r="E5659" s="155">
        <v>100</v>
      </c>
      <c r="F5659" s="166">
        <v>42213</v>
      </c>
      <c r="G5659" s="166">
        <v>42216</v>
      </c>
      <c r="H5659" s="157">
        <v>1</v>
      </c>
    </row>
    <row r="5660" spans="1:8" ht="15" customHeight="1" x14ac:dyDescent="0.25">
      <c r="A5660" s="155" t="s">
        <v>3689</v>
      </c>
      <c r="B5660" s="155" t="s">
        <v>4752</v>
      </c>
      <c r="C5660" s="155" t="s">
        <v>8295</v>
      </c>
      <c r="D5660" s="155">
        <v>900</v>
      </c>
      <c r="E5660" s="155">
        <v>900</v>
      </c>
      <c r="F5660" s="166">
        <v>42214</v>
      </c>
      <c r="G5660" s="166">
        <v>42216</v>
      </c>
      <c r="H5660" s="157">
        <v>1</v>
      </c>
    </row>
    <row r="5661" spans="1:8" ht="15" customHeight="1" x14ac:dyDescent="0.25">
      <c r="A5661" s="155" t="s">
        <v>8297</v>
      </c>
      <c r="B5661" s="155" t="s">
        <v>1795</v>
      </c>
      <c r="C5661" s="155" t="s">
        <v>8296</v>
      </c>
      <c r="D5661" s="155">
        <v>250</v>
      </c>
      <c r="E5661" s="155">
        <v>250</v>
      </c>
      <c r="F5661" s="166">
        <v>42214</v>
      </c>
      <c r="G5661" s="166">
        <v>42220</v>
      </c>
      <c r="H5661" s="157">
        <v>1</v>
      </c>
    </row>
    <row r="5662" spans="1:8" ht="15" customHeight="1" x14ac:dyDescent="0.25">
      <c r="A5662" s="155" t="s">
        <v>3481</v>
      </c>
      <c r="B5662" s="155" t="s">
        <v>8298</v>
      </c>
      <c r="C5662" s="155" t="s">
        <v>8299</v>
      </c>
      <c r="D5662" s="155">
        <v>11</v>
      </c>
      <c r="E5662" s="155">
        <v>11</v>
      </c>
      <c r="F5662" s="166">
        <v>42214</v>
      </c>
      <c r="G5662" s="166">
        <v>42216</v>
      </c>
      <c r="H5662" s="157">
        <v>1</v>
      </c>
    </row>
    <row r="5663" spans="1:8" x14ac:dyDescent="0.25">
      <c r="A5663" s="155" t="s">
        <v>115</v>
      </c>
      <c r="B5663" s="155" t="s">
        <v>116</v>
      </c>
      <c r="C5663" s="155" t="s">
        <v>8300</v>
      </c>
      <c r="D5663" s="155">
        <v>21</v>
      </c>
      <c r="E5663" s="155">
        <v>21</v>
      </c>
      <c r="F5663" s="166">
        <v>42214</v>
      </c>
      <c r="G5663" s="166">
        <v>42206</v>
      </c>
      <c r="H5663" s="157">
        <v>0</v>
      </c>
    </row>
    <row r="5664" spans="1:8" ht="15" customHeight="1" x14ac:dyDescent="0.25">
      <c r="A5664" s="155" t="s">
        <v>115</v>
      </c>
      <c r="B5664" s="155" t="s">
        <v>856</v>
      </c>
      <c r="C5664" s="155" t="s">
        <v>8301</v>
      </c>
      <c r="D5664" s="155">
        <v>5</v>
      </c>
      <c r="E5664" s="155">
        <v>5</v>
      </c>
      <c r="F5664" s="166">
        <v>42214</v>
      </c>
      <c r="G5664" s="166">
        <v>42215</v>
      </c>
      <c r="H5664" s="157">
        <v>1</v>
      </c>
    </row>
    <row r="5665" spans="1:9" ht="15" customHeight="1" x14ac:dyDescent="0.25">
      <c r="A5665" s="155" t="s">
        <v>5652</v>
      </c>
      <c r="B5665" s="155" t="s">
        <v>7629</v>
      </c>
      <c r="C5665" s="155" t="s">
        <v>8302</v>
      </c>
      <c r="D5665" s="155">
        <v>25</v>
      </c>
      <c r="E5665" s="155">
        <v>25</v>
      </c>
      <c r="F5665" s="166">
        <v>42215</v>
      </c>
      <c r="G5665" s="166">
        <v>42216</v>
      </c>
      <c r="H5665" s="157">
        <v>1</v>
      </c>
    </row>
    <row r="5666" spans="1:9" ht="15" customHeight="1" x14ac:dyDescent="0.25">
      <c r="A5666" s="155" t="s">
        <v>1492</v>
      </c>
      <c r="B5666" s="155" t="s">
        <v>2726</v>
      </c>
      <c r="C5666" s="155" t="s">
        <v>8303</v>
      </c>
      <c r="D5666" s="155">
        <v>250</v>
      </c>
      <c r="E5666" s="155">
        <v>250</v>
      </c>
      <c r="F5666" s="166">
        <v>42215</v>
      </c>
      <c r="G5666" s="166">
        <v>42220</v>
      </c>
      <c r="H5666" s="157">
        <v>1</v>
      </c>
    </row>
    <row r="5667" spans="1:9" ht="15" customHeight="1" x14ac:dyDescent="0.25">
      <c r="A5667" s="155" t="s">
        <v>8290</v>
      </c>
      <c r="B5667" s="155" t="s">
        <v>1696</v>
      </c>
      <c r="C5667" s="155" t="s">
        <v>8304</v>
      </c>
      <c r="D5667" s="155">
        <v>6</v>
      </c>
      <c r="E5667" s="155">
        <v>6</v>
      </c>
      <c r="F5667" s="166">
        <v>42216</v>
      </c>
      <c r="G5667" s="166">
        <v>42216</v>
      </c>
      <c r="H5667" s="157">
        <v>1</v>
      </c>
      <c r="I5667" s="192" t="s">
        <v>214</v>
      </c>
    </row>
    <row r="5668" spans="1:9" ht="15" customHeight="1" x14ac:dyDescent="0.25">
      <c r="A5668" s="155" t="s">
        <v>71</v>
      </c>
      <c r="B5668" s="155" t="s">
        <v>583</v>
      </c>
      <c r="C5668" s="155" t="s">
        <v>8305</v>
      </c>
      <c r="D5668" s="155">
        <v>5</v>
      </c>
      <c r="E5668" s="155">
        <v>5</v>
      </c>
      <c r="F5668" s="166">
        <v>42216</v>
      </c>
      <c r="G5668" s="166">
        <v>42223</v>
      </c>
      <c r="H5668" s="157">
        <v>1</v>
      </c>
    </row>
    <row r="5669" spans="1:9" ht="15" customHeight="1" x14ac:dyDescent="0.25">
      <c r="A5669" s="155" t="s">
        <v>2714</v>
      </c>
      <c r="B5669" s="155" t="s">
        <v>2066</v>
      </c>
      <c r="C5669" s="155" t="s">
        <v>8306</v>
      </c>
      <c r="D5669" s="155">
        <v>500</v>
      </c>
      <c r="E5669" s="155">
        <v>500</v>
      </c>
      <c r="F5669" s="166">
        <v>42216</v>
      </c>
      <c r="G5669" s="166">
        <v>42220</v>
      </c>
      <c r="H5669" s="157">
        <v>1</v>
      </c>
    </row>
    <row r="5670" spans="1:9" ht="15" customHeight="1" x14ac:dyDescent="0.25">
      <c r="A5670" s="155" t="s">
        <v>1114</v>
      </c>
      <c r="B5670" s="155" t="s">
        <v>1317</v>
      </c>
      <c r="C5670" s="155" t="s">
        <v>8307</v>
      </c>
      <c r="D5670" s="155">
        <v>21</v>
      </c>
      <c r="E5670" s="155">
        <v>21</v>
      </c>
      <c r="F5670" s="166">
        <v>42216</v>
      </c>
      <c r="G5670" s="166">
        <v>42219</v>
      </c>
      <c r="H5670" s="157">
        <v>1</v>
      </c>
    </row>
    <row r="5671" spans="1:9" ht="15" customHeight="1" x14ac:dyDescent="0.25">
      <c r="A5671" s="155" t="s">
        <v>286</v>
      </c>
      <c r="B5671" s="155" t="s">
        <v>7680</v>
      </c>
      <c r="C5671" s="155" t="s">
        <v>8308</v>
      </c>
      <c r="D5671" s="155">
        <v>25</v>
      </c>
      <c r="E5671" s="155">
        <v>25</v>
      </c>
      <c r="F5671" s="166">
        <v>42216</v>
      </c>
      <c r="G5671" s="166">
        <v>42220</v>
      </c>
      <c r="H5671" s="157">
        <v>1</v>
      </c>
    </row>
    <row r="5672" spans="1:9" ht="15" customHeight="1" x14ac:dyDescent="0.25">
      <c r="A5672" s="155" t="s">
        <v>8310</v>
      </c>
      <c r="B5672" s="155" t="s">
        <v>460</v>
      </c>
      <c r="C5672" s="155" t="s">
        <v>8309</v>
      </c>
      <c r="D5672" s="155">
        <v>100</v>
      </c>
      <c r="E5672" s="155">
        <v>100</v>
      </c>
      <c r="F5672" s="166">
        <v>42216</v>
      </c>
      <c r="G5672" s="166">
        <v>42222</v>
      </c>
      <c r="H5672" s="157">
        <v>1</v>
      </c>
    </row>
    <row r="5673" spans="1:9" ht="15" customHeight="1" x14ac:dyDescent="0.25">
      <c r="A5673" s="155" t="s">
        <v>520</v>
      </c>
      <c r="B5673" s="155" t="s">
        <v>533</v>
      </c>
      <c r="C5673" s="155" t="s">
        <v>8311</v>
      </c>
      <c r="D5673" s="155">
        <v>150</v>
      </c>
      <c r="E5673" s="155">
        <v>150</v>
      </c>
      <c r="F5673" s="166">
        <v>42216</v>
      </c>
      <c r="G5673" s="166">
        <v>42223</v>
      </c>
      <c r="H5673" s="157">
        <v>1</v>
      </c>
    </row>
    <row r="5674" spans="1:9" ht="15" customHeight="1" x14ac:dyDescent="0.25">
      <c r="A5674" s="155" t="s">
        <v>8312</v>
      </c>
      <c r="B5674" s="155" t="s">
        <v>8313</v>
      </c>
      <c r="C5674" s="155" t="s">
        <v>8314</v>
      </c>
      <c r="D5674" s="155">
        <v>15</v>
      </c>
      <c r="E5674" s="155">
        <v>15</v>
      </c>
      <c r="F5674" s="166">
        <v>42216</v>
      </c>
      <c r="G5674" s="166">
        <v>42226</v>
      </c>
      <c r="H5674" s="157">
        <v>1</v>
      </c>
    </row>
    <row r="5675" spans="1:9" ht="15" customHeight="1" x14ac:dyDescent="0.25">
      <c r="A5675" s="155" t="s">
        <v>2313</v>
      </c>
      <c r="B5675" s="155" t="s">
        <v>8315</v>
      </c>
      <c r="C5675" s="155" t="s">
        <v>8316</v>
      </c>
      <c r="D5675" s="155">
        <v>5</v>
      </c>
      <c r="E5675" s="155">
        <v>5</v>
      </c>
      <c r="F5675" s="166">
        <v>42216</v>
      </c>
      <c r="G5675" s="166">
        <v>42219</v>
      </c>
      <c r="H5675" s="157">
        <v>1</v>
      </c>
    </row>
    <row r="5676" spans="1:9" ht="15" customHeight="1" x14ac:dyDescent="0.25">
      <c r="A5676" s="155" t="s">
        <v>173</v>
      </c>
      <c r="B5676" s="155" t="s">
        <v>1819</v>
      </c>
      <c r="C5676" s="155" t="s">
        <v>8317</v>
      </c>
      <c r="D5676" s="155">
        <v>25</v>
      </c>
      <c r="E5676" s="155">
        <v>26</v>
      </c>
      <c r="F5676" s="166">
        <v>42219</v>
      </c>
      <c r="G5676" s="166">
        <v>42223</v>
      </c>
      <c r="H5676" s="157">
        <v>1</v>
      </c>
    </row>
    <row r="5677" spans="1:9" ht="15" customHeight="1" x14ac:dyDescent="0.25">
      <c r="A5677" s="155" t="s">
        <v>2714</v>
      </c>
      <c r="B5677" s="155" t="s">
        <v>3423</v>
      </c>
      <c r="C5677" s="155" t="s">
        <v>8318</v>
      </c>
      <c r="D5677" s="155">
        <v>250</v>
      </c>
      <c r="E5677" s="155">
        <v>240</v>
      </c>
      <c r="F5677" s="166">
        <v>42219</v>
      </c>
      <c r="G5677" s="166">
        <v>42223</v>
      </c>
      <c r="H5677" s="157">
        <v>1</v>
      </c>
    </row>
    <row r="5678" spans="1:9" ht="15" customHeight="1" x14ac:dyDescent="0.25">
      <c r="A5678" s="155" t="s">
        <v>8319</v>
      </c>
      <c r="B5678" s="155" t="s">
        <v>2535</v>
      </c>
      <c r="C5678" s="155" t="s">
        <v>8320</v>
      </c>
      <c r="D5678" s="155">
        <v>10</v>
      </c>
      <c r="E5678" s="155">
        <v>10</v>
      </c>
      <c r="F5678" s="166">
        <v>42219</v>
      </c>
      <c r="G5678" s="166">
        <v>42223</v>
      </c>
      <c r="H5678" s="157">
        <v>1</v>
      </c>
    </row>
    <row r="5679" spans="1:9" ht="15" customHeight="1" x14ac:dyDescent="0.25">
      <c r="A5679" s="155" t="s">
        <v>559</v>
      </c>
      <c r="B5679" s="155" t="s">
        <v>2265</v>
      </c>
      <c r="C5679" s="155" t="s">
        <v>8321</v>
      </c>
      <c r="D5679" s="155">
        <v>8000</v>
      </c>
      <c r="E5679" s="155">
        <v>8000</v>
      </c>
      <c r="F5679" s="166">
        <v>42219</v>
      </c>
      <c r="G5679" s="166">
        <v>42223</v>
      </c>
      <c r="H5679" s="157">
        <v>1</v>
      </c>
    </row>
    <row r="5680" spans="1:9" ht="15" customHeight="1" x14ac:dyDescent="0.25">
      <c r="A5680" s="155" t="s">
        <v>654</v>
      </c>
      <c r="B5680" s="155" t="s">
        <v>5789</v>
      </c>
      <c r="C5680" s="155" t="s">
        <v>8322</v>
      </c>
      <c r="D5680" s="155">
        <v>50</v>
      </c>
      <c r="E5680" s="155">
        <v>50</v>
      </c>
      <c r="F5680" s="166">
        <v>42219</v>
      </c>
      <c r="G5680" s="166">
        <v>42221</v>
      </c>
      <c r="H5680" s="157">
        <v>1</v>
      </c>
    </row>
    <row r="5681" spans="1:9" ht="15" customHeight="1" x14ac:dyDescent="0.25">
      <c r="A5681" s="155" t="s">
        <v>654</v>
      </c>
      <c r="B5681" s="155" t="s">
        <v>3240</v>
      </c>
      <c r="C5681" s="155" t="s">
        <v>364</v>
      </c>
      <c r="D5681" s="155">
        <v>50</v>
      </c>
      <c r="E5681" s="155">
        <v>50</v>
      </c>
      <c r="F5681" s="166">
        <v>42219</v>
      </c>
      <c r="G5681" s="166">
        <v>42221</v>
      </c>
      <c r="H5681" s="157">
        <v>1</v>
      </c>
    </row>
    <row r="5682" spans="1:9" ht="15" customHeight="1" x14ac:dyDescent="0.25">
      <c r="A5682" s="155" t="s">
        <v>71</v>
      </c>
      <c r="B5682" s="155" t="s">
        <v>1550</v>
      </c>
      <c r="C5682" s="155" t="s">
        <v>8324</v>
      </c>
      <c r="D5682" s="155">
        <v>7</v>
      </c>
      <c r="E5682" s="155">
        <v>7</v>
      </c>
      <c r="F5682" s="166">
        <v>42219</v>
      </c>
      <c r="G5682" s="166">
        <v>42226</v>
      </c>
      <c r="H5682" s="157">
        <v>1</v>
      </c>
    </row>
    <row r="5683" spans="1:9" ht="15" customHeight="1" x14ac:dyDescent="0.25">
      <c r="A5683" s="155" t="s">
        <v>71</v>
      </c>
      <c r="B5683" s="155" t="s">
        <v>1550</v>
      </c>
      <c r="C5683" s="155" t="s">
        <v>8325</v>
      </c>
      <c r="D5683" s="155">
        <v>5</v>
      </c>
      <c r="E5683" s="155">
        <v>5</v>
      </c>
      <c r="F5683" s="166">
        <v>42219</v>
      </c>
      <c r="G5683" s="166">
        <v>42223</v>
      </c>
      <c r="H5683" s="157">
        <v>1</v>
      </c>
    </row>
    <row r="5684" spans="1:9" ht="15" customHeight="1" x14ac:dyDescent="0.25">
      <c r="A5684" s="155" t="s">
        <v>71</v>
      </c>
      <c r="B5684" s="155" t="s">
        <v>583</v>
      </c>
      <c r="C5684" s="155" t="s">
        <v>8323</v>
      </c>
      <c r="D5684" s="155">
        <v>5</v>
      </c>
      <c r="E5684" s="155">
        <v>5</v>
      </c>
      <c r="F5684" s="166">
        <v>42219</v>
      </c>
      <c r="G5684" s="166">
        <v>42223</v>
      </c>
      <c r="H5684" s="157">
        <v>1</v>
      </c>
    </row>
    <row r="5685" spans="1:9" ht="15" customHeight="1" x14ac:dyDescent="0.25">
      <c r="A5685" s="155" t="s">
        <v>4728</v>
      </c>
      <c r="B5685" s="155" t="s">
        <v>8326</v>
      </c>
      <c r="C5685" s="155" t="s">
        <v>8327</v>
      </c>
      <c r="D5685" s="155">
        <v>15</v>
      </c>
      <c r="E5685" s="155">
        <v>15</v>
      </c>
      <c r="F5685" s="166">
        <v>42219</v>
      </c>
      <c r="G5685" s="166">
        <v>42223</v>
      </c>
      <c r="H5685" s="157">
        <v>1</v>
      </c>
    </row>
    <row r="5686" spans="1:9" ht="15" customHeight="1" x14ac:dyDescent="0.25">
      <c r="A5686" s="155" t="s">
        <v>6576</v>
      </c>
      <c r="B5686" s="155" t="s">
        <v>7368</v>
      </c>
      <c r="C5686" s="155" t="s">
        <v>8328</v>
      </c>
      <c r="D5686" s="155">
        <v>3</v>
      </c>
      <c r="E5686" s="155">
        <v>3</v>
      </c>
      <c r="F5686" s="166">
        <v>42220</v>
      </c>
      <c r="G5686" s="166">
        <v>42221</v>
      </c>
      <c r="H5686" s="157">
        <v>1</v>
      </c>
    </row>
    <row r="5687" spans="1:9" ht="15" customHeight="1" x14ac:dyDescent="0.25">
      <c r="A5687" s="155" t="s">
        <v>71</v>
      </c>
      <c r="B5687" s="155" t="s">
        <v>1530</v>
      </c>
      <c r="C5687" s="155" t="s">
        <v>8330</v>
      </c>
      <c r="D5687" s="155">
        <v>5</v>
      </c>
      <c r="E5687" s="155">
        <v>5</v>
      </c>
      <c r="F5687" s="166">
        <v>42220</v>
      </c>
      <c r="G5687" s="166">
        <v>42228</v>
      </c>
      <c r="H5687" s="157">
        <v>1</v>
      </c>
    </row>
    <row r="5688" spans="1:9" ht="15" customHeight="1" x14ac:dyDescent="0.25">
      <c r="A5688" s="155" t="s">
        <v>8195</v>
      </c>
      <c r="B5688" s="155" t="s">
        <v>8196</v>
      </c>
      <c r="C5688" s="155" t="s">
        <v>8331</v>
      </c>
      <c r="D5688" s="155">
        <v>150</v>
      </c>
      <c r="E5688" s="155">
        <v>150</v>
      </c>
      <c r="F5688" s="166">
        <v>42220</v>
      </c>
      <c r="G5688" s="166">
        <v>42227</v>
      </c>
      <c r="H5688" s="157">
        <v>1</v>
      </c>
    </row>
    <row r="5689" spans="1:9" ht="15" customHeight="1" x14ac:dyDescent="0.25">
      <c r="A5689" s="155" t="s">
        <v>42</v>
      </c>
      <c r="B5689" s="155" t="s">
        <v>1876</v>
      </c>
      <c r="C5689" s="155" t="s">
        <v>8332</v>
      </c>
      <c r="D5689" s="155">
        <v>300</v>
      </c>
      <c r="E5689" s="155">
        <v>300</v>
      </c>
      <c r="F5689" s="166">
        <v>42220</v>
      </c>
      <c r="G5689" s="166">
        <v>42226</v>
      </c>
      <c r="H5689" s="157">
        <v>1</v>
      </c>
    </row>
    <row r="5690" spans="1:9" ht="15" customHeight="1" x14ac:dyDescent="0.25">
      <c r="A5690" s="155" t="s">
        <v>638</v>
      </c>
      <c r="B5690" s="155" t="s">
        <v>7738</v>
      </c>
      <c r="C5690" s="155" t="s">
        <v>8333</v>
      </c>
      <c r="D5690" s="155">
        <v>2500</v>
      </c>
      <c r="E5690" s="155">
        <v>2500</v>
      </c>
      <c r="F5690" s="166">
        <v>42220</v>
      </c>
      <c r="G5690" s="166">
        <v>42223</v>
      </c>
      <c r="H5690" s="157">
        <v>1</v>
      </c>
    </row>
    <row r="5691" spans="1:9" ht="15" customHeight="1" x14ac:dyDescent="0.25">
      <c r="A5691" s="155" t="s">
        <v>8024</v>
      </c>
      <c r="B5691" s="155" t="s">
        <v>912</v>
      </c>
      <c r="C5691" s="155" t="s">
        <v>8334</v>
      </c>
      <c r="D5691" s="155">
        <v>500</v>
      </c>
      <c r="E5691" s="155">
        <v>500</v>
      </c>
      <c r="F5691" s="166">
        <v>42220</v>
      </c>
      <c r="G5691" s="166">
        <v>42220</v>
      </c>
      <c r="H5691" s="157">
        <v>1</v>
      </c>
      <c r="I5691" s="192" t="s">
        <v>214</v>
      </c>
    </row>
    <row r="5692" spans="1:9" ht="15" customHeight="1" x14ac:dyDescent="0.25">
      <c r="A5692" s="155" t="s">
        <v>1554</v>
      </c>
      <c r="B5692" s="155" t="s">
        <v>1204</v>
      </c>
      <c r="C5692" s="155" t="s">
        <v>8336</v>
      </c>
      <c r="D5692" s="155">
        <v>125</v>
      </c>
      <c r="E5692" s="155">
        <v>125</v>
      </c>
      <c r="F5692" s="166">
        <v>42221</v>
      </c>
      <c r="G5692" s="166">
        <v>42223</v>
      </c>
      <c r="H5692" s="157">
        <v>1</v>
      </c>
    </row>
    <row r="5693" spans="1:9" ht="15" customHeight="1" x14ac:dyDescent="0.25">
      <c r="A5693" s="155" t="s">
        <v>286</v>
      </c>
      <c r="B5693" s="155" t="s">
        <v>562</v>
      </c>
      <c r="C5693" s="155" t="s">
        <v>8337</v>
      </c>
      <c r="D5693" s="155">
        <v>75</v>
      </c>
      <c r="E5693" s="155">
        <v>75</v>
      </c>
      <c r="F5693" s="166">
        <v>42221</v>
      </c>
      <c r="G5693" s="166">
        <v>42226</v>
      </c>
      <c r="H5693" s="157">
        <v>1</v>
      </c>
    </row>
    <row r="5694" spans="1:9" ht="15" customHeight="1" x14ac:dyDescent="0.25">
      <c r="A5694" s="155" t="s">
        <v>261</v>
      </c>
      <c r="B5694" s="155" t="s">
        <v>8338</v>
      </c>
      <c r="C5694" s="155" t="s">
        <v>8339</v>
      </c>
      <c r="D5694" s="155">
        <v>10</v>
      </c>
      <c r="E5694" s="155">
        <v>10</v>
      </c>
      <c r="F5694" s="166">
        <v>42221</v>
      </c>
      <c r="G5694" s="166">
        <v>42227</v>
      </c>
      <c r="H5694" s="157">
        <v>1</v>
      </c>
    </row>
    <row r="5695" spans="1:9" ht="15" customHeight="1" x14ac:dyDescent="0.25">
      <c r="A5695" s="155" t="s">
        <v>8342</v>
      </c>
      <c r="B5695" s="155" t="s">
        <v>8341</v>
      </c>
      <c r="C5695" s="155" t="s">
        <v>8340</v>
      </c>
      <c r="D5695" s="155">
        <v>5</v>
      </c>
      <c r="E5695" s="155">
        <v>5</v>
      </c>
      <c r="F5695" s="166">
        <v>42221</v>
      </c>
      <c r="G5695" s="166">
        <v>42223</v>
      </c>
      <c r="H5695" s="157">
        <v>1</v>
      </c>
    </row>
    <row r="5696" spans="1:9" ht="15" customHeight="1" x14ac:dyDescent="0.25">
      <c r="A5696" s="155" t="s">
        <v>5967</v>
      </c>
      <c r="B5696" s="155" t="s">
        <v>671</v>
      </c>
      <c r="C5696" s="155" t="s">
        <v>8343</v>
      </c>
      <c r="D5696" s="155">
        <v>78</v>
      </c>
      <c r="E5696" s="155">
        <v>78</v>
      </c>
      <c r="F5696" s="166">
        <v>42221</v>
      </c>
      <c r="G5696" s="166">
        <v>42226</v>
      </c>
      <c r="H5696" s="157">
        <v>1</v>
      </c>
    </row>
    <row r="5697" spans="1:9" ht="15" customHeight="1" x14ac:dyDescent="0.25">
      <c r="A5697" s="155" t="s">
        <v>299</v>
      </c>
      <c r="B5697" s="155" t="s">
        <v>300</v>
      </c>
      <c r="C5697" s="155" t="s">
        <v>8344</v>
      </c>
      <c r="D5697" s="155">
        <v>25</v>
      </c>
      <c r="E5697" s="155">
        <v>25</v>
      </c>
      <c r="F5697" s="166">
        <v>42222</v>
      </c>
      <c r="G5697" s="166">
        <v>42224</v>
      </c>
      <c r="H5697" s="157">
        <v>1</v>
      </c>
    </row>
    <row r="5698" spans="1:9" ht="15" customHeight="1" x14ac:dyDescent="0.25">
      <c r="A5698" s="155" t="s">
        <v>559</v>
      </c>
      <c r="B5698" s="155" t="s">
        <v>1849</v>
      </c>
      <c r="C5698" s="155" t="s">
        <v>8345</v>
      </c>
      <c r="D5698" s="155">
        <v>1200</v>
      </c>
      <c r="E5698" s="155">
        <v>1200</v>
      </c>
      <c r="F5698" s="166">
        <v>42223</v>
      </c>
      <c r="G5698" s="166">
        <v>42227</v>
      </c>
      <c r="H5698" s="157">
        <v>1</v>
      </c>
    </row>
    <row r="5699" spans="1:9" ht="15" customHeight="1" x14ac:dyDescent="0.25">
      <c r="A5699" s="155" t="s">
        <v>5050</v>
      </c>
      <c r="B5699" s="155" t="s">
        <v>5051</v>
      </c>
      <c r="C5699" s="155" t="s">
        <v>8346</v>
      </c>
      <c r="D5699" s="155">
        <v>100</v>
      </c>
      <c r="E5699" s="155">
        <v>100</v>
      </c>
      <c r="F5699" s="166">
        <v>42223</v>
      </c>
      <c r="G5699" s="166">
        <v>42229</v>
      </c>
      <c r="H5699" s="157">
        <v>1</v>
      </c>
    </row>
    <row r="5700" spans="1:9" ht="15" customHeight="1" x14ac:dyDescent="0.25">
      <c r="A5700" s="155" t="s">
        <v>520</v>
      </c>
      <c r="B5700" s="155" t="s">
        <v>1931</v>
      </c>
      <c r="C5700" s="155" t="s">
        <v>8347</v>
      </c>
      <c r="D5700" s="155">
        <v>50</v>
      </c>
      <c r="E5700" s="155">
        <v>50</v>
      </c>
      <c r="F5700" s="166">
        <v>42223</v>
      </c>
      <c r="G5700" s="166">
        <v>42230</v>
      </c>
      <c r="H5700" s="157">
        <v>1</v>
      </c>
    </row>
    <row r="5701" spans="1:9" ht="15" customHeight="1" x14ac:dyDescent="0.25">
      <c r="A5701" s="155" t="s">
        <v>8350</v>
      </c>
      <c r="B5701" s="155" t="s">
        <v>8349</v>
      </c>
      <c r="C5701" s="155" t="s">
        <v>8348</v>
      </c>
      <c r="D5701" s="155">
        <v>75</v>
      </c>
      <c r="E5701" s="155">
        <v>75</v>
      </c>
      <c r="F5701" s="166">
        <v>42223</v>
      </c>
      <c r="G5701" s="166">
        <v>42230</v>
      </c>
      <c r="H5701" s="157">
        <v>1</v>
      </c>
    </row>
    <row r="5702" spans="1:9" ht="15" customHeight="1" x14ac:dyDescent="0.25">
      <c r="A5702" s="155" t="s">
        <v>1280</v>
      </c>
      <c r="B5702" s="155" t="s">
        <v>4797</v>
      </c>
      <c r="C5702" s="155" t="s">
        <v>8351</v>
      </c>
      <c r="D5702" s="155">
        <v>25</v>
      </c>
      <c r="E5702" s="155">
        <v>25</v>
      </c>
      <c r="F5702" s="166">
        <v>42223</v>
      </c>
      <c r="G5702" s="166">
        <v>42227</v>
      </c>
      <c r="H5702" s="157">
        <v>1</v>
      </c>
    </row>
    <row r="5703" spans="1:9" ht="15" customHeight="1" x14ac:dyDescent="0.25">
      <c r="A5703" s="155" t="s">
        <v>42</v>
      </c>
      <c r="B5703" s="155" t="s">
        <v>7407</v>
      </c>
      <c r="C5703" s="155" t="s">
        <v>8352</v>
      </c>
      <c r="D5703" s="155">
        <v>1</v>
      </c>
      <c r="E5703" s="155">
        <v>1</v>
      </c>
      <c r="F5703" s="166">
        <v>42223</v>
      </c>
      <c r="G5703" s="166">
        <v>42227</v>
      </c>
      <c r="H5703" s="157">
        <v>1</v>
      </c>
    </row>
    <row r="5704" spans="1:9" ht="15" customHeight="1" x14ac:dyDescent="0.25">
      <c r="A5704" s="155" t="s">
        <v>42</v>
      </c>
      <c r="B5704" s="155" t="s">
        <v>6995</v>
      </c>
      <c r="C5704" s="155" t="s">
        <v>8353</v>
      </c>
      <c r="D5704" s="155">
        <v>4</v>
      </c>
      <c r="E5704" s="155">
        <v>4</v>
      </c>
      <c r="F5704" s="166">
        <v>42223</v>
      </c>
      <c r="G5704" s="166">
        <v>42227</v>
      </c>
      <c r="H5704" s="157">
        <v>1</v>
      </c>
    </row>
    <row r="5705" spans="1:9" ht="15" customHeight="1" x14ac:dyDescent="0.25">
      <c r="A5705" s="155" t="s">
        <v>8354</v>
      </c>
      <c r="B5705" s="155" t="s">
        <v>8355</v>
      </c>
      <c r="C5705" s="155" t="s">
        <v>8356</v>
      </c>
      <c r="D5705" s="155">
        <v>2</v>
      </c>
      <c r="E5705" s="155">
        <v>2</v>
      </c>
      <c r="F5705" s="166">
        <v>42223</v>
      </c>
      <c r="G5705" s="166">
        <v>42230</v>
      </c>
      <c r="H5705" s="157">
        <v>1</v>
      </c>
    </row>
    <row r="5706" spans="1:9" ht="15" customHeight="1" x14ac:dyDescent="0.25">
      <c r="A5706" s="155" t="s">
        <v>71</v>
      </c>
      <c r="B5706" s="155" t="s">
        <v>583</v>
      </c>
      <c r="C5706" s="155" t="s">
        <v>8357</v>
      </c>
      <c r="D5706" s="155">
        <v>8</v>
      </c>
      <c r="E5706" s="155">
        <v>8</v>
      </c>
      <c r="F5706" s="166">
        <v>42226</v>
      </c>
      <c r="G5706" s="166">
        <v>42227</v>
      </c>
      <c r="H5706" s="157">
        <v>1</v>
      </c>
    </row>
    <row r="5707" spans="1:9" ht="15" customHeight="1" x14ac:dyDescent="0.25">
      <c r="A5707" s="155" t="s">
        <v>6021</v>
      </c>
      <c r="B5707" s="155" t="s">
        <v>6022</v>
      </c>
      <c r="C5707" s="155" t="s">
        <v>8358</v>
      </c>
      <c r="D5707" s="155">
        <v>250</v>
      </c>
      <c r="E5707" s="155">
        <v>250</v>
      </c>
      <c r="F5707" s="166">
        <v>42226</v>
      </c>
      <c r="G5707" s="166">
        <v>42226</v>
      </c>
      <c r="H5707" s="157">
        <v>1</v>
      </c>
      <c r="I5707" s="192" t="s">
        <v>214</v>
      </c>
    </row>
    <row r="5708" spans="1:9" ht="15" customHeight="1" x14ac:dyDescent="0.25">
      <c r="A5708" s="155" t="s">
        <v>173</v>
      </c>
      <c r="B5708" s="155" t="s">
        <v>8360</v>
      </c>
      <c r="C5708" s="155" t="s">
        <v>8359</v>
      </c>
      <c r="D5708" s="155">
        <v>20</v>
      </c>
      <c r="E5708" s="155">
        <v>20</v>
      </c>
      <c r="F5708" s="166">
        <v>42226</v>
      </c>
      <c r="G5708" s="166">
        <v>42230</v>
      </c>
      <c r="H5708" s="157">
        <v>1</v>
      </c>
    </row>
    <row r="5709" spans="1:9" ht="15" customHeight="1" x14ac:dyDescent="0.25">
      <c r="A5709" s="155" t="s">
        <v>1474</v>
      </c>
      <c r="B5709" s="155" t="s">
        <v>6175</v>
      </c>
      <c r="C5709" s="155" t="s">
        <v>8361</v>
      </c>
      <c r="D5709" s="155">
        <v>150</v>
      </c>
      <c r="E5709" s="155">
        <v>150</v>
      </c>
      <c r="F5709" s="166">
        <v>42226</v>
      </c>
      <c r="G5709" s="166">
        <v>42233</v>
      </c>
      <c r="H5709" s="157">
        <v>1</v>
      </c>
    </row>
    <row r="5710" spans="1:9" ht="15" customHeight="1" x14ac:dyDescent="0.25">
      <c r="A5710" s="155" t="s">
        <v>634</v>
      </c>
      <c r="B5710" s="155" t="s">
        <v>1011</v>
      </c>
      <c r="C5710" s="155" t="s">
        <v>8362</v>
      </c>
      <c r="D5710" s="155">
        <v>10</v>
      </c>
      <c r="E5710" s="155">
        <v>10</v>
      </c>
      <c r="F5710" s="166">
        <v>42226</v>
      </c>
      <c r="G5710" s="166">
        <v>42230</v>
      </c>
      <c r="H5710" s="157">
        <v>1</v>
      </c>
    </row>
    <row r="5711" spans="1:9" ht="15" customHeight="1" x14ac:dyDescent="0.25">
      <c r="A5711" s="155" t="s">
        <v>2714</v>
      </c>
      <c r="B5711" s="155" t="s">
        <v>5304</v>
      </c>
      <c r="C5711" s="155" t="s">
        <v>8363</v>
      </c>
      <c r="D5711" s="155">
        <v>250</v>
      </c>
      <c r="E5711" s="155">
        <v>250</v>
      </c>
      <c r="F5711" s="166">
        <v>42226</v>
      </c>
      <c r="G5711" s="166">
        <v>42233</v>
      </c>
      <c r="H5711" s="157">
        <v>1</v>
      </c>
    </row>
    <row r="5712" spans="1:9" ht="15" customHeight="1" x14ac:dyDescent="0.25">
      <c r="A5712" s="155" t="s">
        <v>173</v>
      </c>
      <c r="B5712" s="155" t="s">
        <v>5853</v>
      </c>
      <c r="C5712" s="155" t="s">
        <v>8359</v>
      </c>
      <c r="D5712" s="155">
        <v>256</v>
      </c>
      <c r="E5712" s="155">
        <v>262</v>
      </c>
      <c r="F5712" s="166">
        <v>42226</v>
      </c>
      <c r="G5712" s="166">
        <v>42230</v>
      </c>
      <c r="H5712" s="157">
        <v>1</v>
      </c>
    </row>
    <row r="5713" spans="1:9" ht="15" customHeight="1" x14ac:dyDescent="0.25">
      <c r="A5713" s="155" t="s">
        <v>230</v>
      </c>
      <c r="B5713" s="155" t="s">
        <v>3160</v>
      </c>
      <c r="C5713" s="155" t="s">
        <v>8364</v>
      </c>
      <c r="D5713" s="155">
        <v>50</v>
      </c>
      <c r="E5713" s="155">
        <v>50</v>
      </c>
      <c r="F5713" s="166">
        <v>42227</v>
      </c>
      <c r="G5713" s="166">
        <v>42230</v>
      </c>
      <c r="H5713" s="157">
        <v>1</v>
      </c>
    </row>
    <row r="5714" spans="1:9" ht="15" customHeight="1" x14ac:dyDescent="0.25">
      <c r="A5714" s="155" t="s">
        <v>8170</v>
      </c>
      <c r="B5714" s="155" t="s">
        <v>8171</v>
      </c>
      <c r="C5714" s="155" t="s">
        <v>8365</v>
      </c>
      <c r="D5714" s="155">
        <v>100</v>
      </c>
      <c r="E5714" s="155">
        <v>100</v>
      </c>
      <c r="F5714" s="166">
        <v>42227</v>
      </c>
      <c r="G5714" s="166">
        <v>42243</v>
      </c>
      <c r="H5714" s="157">
        <v>1</v>
      </c>
    </row>
    <row r="5715" spans="1:9" ht="15" customHeight="1" x14ac:dyDescent="0.25">
      <c r="A5715" s="155" t="s">
        <v>8170</v>
      </c>
      <c r="B5715" s="155" t="s">
        <v>8172</v>
      </c>
      <c r="C5715" s="155" t="s">
        <v>316</v>
      </c>
      <c r="D5715" s="155">
        <v>100</v>
      </c>
      <c r="E5715" s="155">
        <v>100</v>
      </c>
      <c r="F5715" s="166">
        <v>42227</v>
      </c>
      <c r="G5715" s="166">
        <v>42243</v>
      </c>
      <c r="H5715" s="157">
        <v>1</v>
      </c>
    </row>
    <row r="5716" spans="1:9" ht="15" customHeight="1" x14ac:dyDescent="0.25">
      <c r="A5716" s="155" t="s">
        <v>39</v>
      </c>
      <c r="B5716" s="155" t="s">
        <v>40</v>
      </c>
      <c r="C5716" s="155" t="s">
        <v>8366</v>
      </c>
      <c r="D5716" s="155">
        <v>120</v>
      </c>
      <c r="E5716" s="155">
        <v>120</v>
      </c>
      <c r="F5716" s="166">
        <v>42227</v>
      </c>
      <c r="G5716" s="166">
        <v>42234</v>
      </c>
      <c r="H5716" s="157">
        <v>1</v>
      </c>
    </row>
    <row r="5717" spans="1:9" ht="15" customHeight="1" x14ac:dyDescent="0.25">
      <c r="A5717" s="155" t="s">
        <v>8243</v>
      </c>
      <c r="B5717" s="155" t="s">
        <v>8367</v>
      </c>
      <c r="C5717" s="155" t="s">
        <v>8368</v>
      </c>
      <c r="D5717" s="155">
        <v>40</v>
      </c>
      <c r="E5717" s="155">
        <v>40</v>
      </c>
      <c r="F5717" s="166">
        <v>42227</v>
      </c>
      <c r="G5717" s="166">
        <v>42227</v>
      </c>
      <c r="H5717" s="157">
        <v>1</v>
      </c>
      <c r="I5717" s="192" t="s">
        <v>214</v>
      </c>
    </row>
    <row r="5718" spans="1:9" ht="15" customHeight="1" x14ac:dyDescent="0.25">
      <c r="A5718" s="155" t="s">
        <v>8168</v>
      </c>
      <c r="B5718" s="155" t="s">
        <v>272</v>
      </c>
      <c r="C5718" s="155" t="s">
        <v>8373</v>
      </c>
      <c r="D5718" s="155">
        <v>1</v>
      </c>
      <c r="E5718" s="155">
        <v>1</v>
      </c>
      <c r="F5718" s="166">
        <v>42229</v>
      </c>
      <c r="G5718" s="166">
        <v>42237</v>
      </c>
      <c r="H5718" s="157">
        <v>1</v>
      </c>
    </row>
    <row r="5719" spans="1:9" ht="15" customHeight="1" x14ac:dyDescent="0.25">
      <c r="A5719" s="155" t="s">
        <v>1983</v>
      </c>
      <c r="B5719" s="155" t="s">
        <v>8375</v>
      </c>
      <c r="C5719" s="155" t="s">
        <v>8374</v>
      </c>
      <c r="D5719" s="155">
        <v>5</v>
      </c>
      <c r="E5719" s="155">
        <v>5</v>
      </c>
      <c r="F5719" s="166">
        <v>42229</v>
      </c>
      <c r="G5719" s="166">
        <v>42235</v>
      </c>
      <c r="H5719" s="157">
        <v>1</v>
      </c>
      <c r="I5719" s="192" t="s">
        <v>1781</v>
      </c>
    </row>
    <row r="5720" spans="1:9" ht="15" customHeight="1" x14ac:dyDescent="0.25">
      <c r="A5720" s="155" t="s">
        <v>7574</v>
      </c>
      <c r="B5720" s="155" t="s">
        <v>2097</v>
      </c>
      <c r="C5720" s="155" t="s">
        <v>8376</v>
      </c>
      <c r="D5720" s="155">
        <v>300</v>
      </c>
      <c r="E5720" s="155">
        <v>308</v>
      </c>
      <c r="F5720" s="166">
        <v>42229</v>
      </c>
      <c r="G5720" s="166">
        <v>42233</v>
      </c>
      <c r="H5720" s="157">
        <v>1</v>
      </c>
    </row>
    <row r="5721" spans="1:9" ht="15" customHeight="1" x14ac:dyDescent="0.25">
      <c r="A5721" s="155" t="s">
        <v>327</v>
      </c>
      <c r="B5721" s="155" t="s">
        <v>479</v>
      </c>
      <c r="C5721" s="155" t="s">
        <v>8377</v>
      </c>
      <c r="D5721" s="155">
        <v>250</v>
      </c>
      <c r="E5721" s="155">
        <v>250</v>
      </c>
      <c r="F5721" s="166">
        <v>42229</v>
      </c>
      <c r="G5721" s="166">
        <v>42230</v>
      </c>
      <c r="H5721" s="157">
        <v>1</v>
      </c>
    </row>
    <row r="5722" spans="1:9" ht="15" customHeight="1" x14ac:dyDescent="0.25">
      <c r="A5722" s="155" t="s">
        <v>42</v>
      </c>
      <c r="B5722" s="155" t="s">
        <v>6993</v>
      </c>
      <c r="C5722" s="155" t="s">
        <v>8378</v>
      </c>
      <c r="D5722" s="155">
        <v>5</v>
      </c>
      <c r="E5722" s="155">
        <v>5</v>
      </c>
      <c r="F5722" s="166">
        <v>42229</v>
      </c>
      <c r="G5722" s="166">
        <v>42235</v>
      </c>
      <c r="H5722" s="157">
        <v>1</v>
      </c>
    </row>
    <row r="5723" spans="1:9" ht="15" customHeight="1" x14ac:dyDescent="0.25">
      <c r="A5723" s="155" t="s">
        <v>42</v>
      </c>
      <c r="B5723" s="155" t="s">
        <v>7413</v>
      </c>
      <c r="C5723" s="155" t="s">
        <v>8379</v>
      </c>
      <c r="D5723" s="155">
        <v>50</v>
      </c>
      <c r="E5723" s="155">
        <v>50</v>
      </c>
      <c r="F5723" s="166">
        <v>42229</v>
      </c>
      <c r="G5723" s="166">
        <v>42235</v>
      </c>
      <c r="H5723" s="157">
        <v>1</v>
      </c>
    </row>
    <row r="5724" spans="1:9" ht="15" customHeight="1" x14ac:dyDescent="0.25">
      <c r="A5724" s="155" t="s">
        <v>5652</v>
      </c>
      <c r="B5724" s="155" t="s">
        <v>272</v>
      </c>
      <c r="C5724" s="155" t="s">
        <v>8380</v>
      </c>
      <c r="D5724" s="155">
        <v>13</v>
      </c>
      <c r="E5724" s="155">
        <v>13</v>
      </c>
      <c r="F5724" s="166">
        <v>42229</v>
      </c>
      <c r="G5724" s="166">
        <v>42234</v>
      </c>
      <c r="H5724" s="157">
        <v>1</v>
      </c>
    </row>
    <row r="5725" spans="1:9" ht="15" customHeight="1" x14ac:dyDescent="0.25">
      <c r="A5725" s="155" t="s">
        <v>6576</v>
      </c>
      <c r="B5725" s="155" t="s">
        <v>7368</v>
      </c>
      <c r="C5725" s="155" t="s">
        <v>8381</v>
      </c>
      <c r="D5725" s="155">
        <v>3</v>
      </c>
      <c r="E5725" s="155">
        <v>3</v>
      </c>
      <c r="F5725" s="166">
        <v>42230</v>
      </c>
      <c r="G5725" s="166">
        <v>42233</v>
      </c>
      <c r="H5725" s="157">
        <v>1</v>
      </c>
    </row>
    <row r="5726" spans="1:9" ht="15" customHeight="1" x14ac:dyDescent="0.25">
      <c r="A5726" s="155" t="s">
        <v>520</v>
      </c>
      <c r="B5726" s="155" t="s">
        <v>4574</v>
      </c>
      <c r="C5726" s="155" t="s">
        <v>8382</v>
      </c>
      <c r="D5726" s="155">
        <v>110</v>
      </c>
      <c r="E5726" s="155">
        <v>110</v>
      </c>
      <c r="F5726" s="166">
        <v>42230</v>
      </c>
      <c r="G5726" s="166">
        <v>42237</v>
      </c>
      <c r="H5726" s="157">
        <v>1</v>
      </c>
    </row>
    <row r="5727" spans="1:9" ht="15" customHeight="1" x14ac:dyDescent="0.25">
      <c r="A5727" s="155" t="s">
        <v>559</v>
      </c>
      <c r="B5727" s="155" t="s">
        <v>560</v>
      </c>
      <c r="C5727" s="155" t="s">
        <v>8383</v>
      </c>
      <c r="D5727" s="155">
        <v>10000</v>
      </c>
      <c r="E5727" s="155">
        <v>10080</v>
      </c>
      <c r="F5727" s="166">
        <v>42230</v>
      </c>
      <c r="G5727" s="166">
        <v>42236</v>
      </c>
      <c r="H5727" s="157">
        <v>1</v>
      </c>
    </row>
    <row r="5728" spans="1:9" x14ac:dyDescent="0.25">
      <c r="A5728" s="155" t="s">
        <v>7206</v>
      </c>
      <c r="B5728" s="155" t="s">
        <v>8384</v>
      </c>
      <c r="C5728" s="155" t="s">
        <v>8385</v>
      </c>
      <c r="D5728" s="155">
        <v>100</v>
      </c>
      <c r="E5728" s="155">
        <v>100</v>
      </c>
      <c r="F5728" s="166">
        <v>42230</v>
      </c>
      <c r="G5728" s="166">
        <v>42228</v>
      </c>
      <c r="H5728" s="157">
        <v>0</v>
      </c>
      <c r="I5728" s="192" t="s">
        <v>600</v>
      </c>
    </row>
    <row r="5729" spans="1:9" ht="15" customHeight="1" x14ac:dyDescent="0.25">
      <c r="A5729" s="155" t="s">
        <v>1983</v>
      </c>
      <c r="B5729" s="155" t="s">
        <v>5208</v>
      </c>
      <c r="C5729" s="155" t="s">
        <v>8386</v>
      </c>
      <c r="D5729" s="155">
        <v>660</v>
      </c>
      <c r="E5729" s="155">
        <v>657</v>
      </c>
      <c r="F5729" s="166">
        <v>42230</v>
      </c>
      <c r="G5729" s="166">
        <v>42236</v>
      </c>
      <c r="H5729" s="157">
        <v>1</v>
      </c>
    </row>
    <row r="5730" spans="1:9" ht="15" customHeight="1" x14ac:dyDescent="0.25">
      <c r="A5730" s="155" t="s">
        <v>8170</v>
      </c>
      <c r="B5730" s="155" t="s">
        <v>8173</v>
      </c>
      <c r="C5730" s="155" t="s">
        <v>8387</v>
      </c>
      <c r="D5730" s="155">
        <v>3</v>
      </c>
      <c r="E5730" s="155">
        <v>3</v>
      </c>
      <c r="F5730" s="166">
        <v>42230</v>
      </c>
      <c r="G5730" s="166">
        <v>42233</v>
      </c>
      <c r="H5730" s="157">
        <v>1</v>
      </c>
    </row>
    <row r="5731" spans="1:9" ht="15" customHeight="1" x14ac:dyDescent="0.25">
      <c r="A5731" s="155" t="s">
        <v>65</v>
      </c>
      <c r="B5731" s="155" t="s">
        <v>2994</v>
      </c>
      <c r="C5731" s="155" t="s">
        <v>8388</v>
      </c>
      <c r="D5731" s="155">
        <v>50</v>
      </c>
      <c r="E5731" s="155">
        <v>50</v>
      </c>
      <c r="F5731" s="166">
        <v>42233</v>
      </c>
      <c r="G5731" s="166">
        <v>42248</v>
      </c>
      <c r="H5731" s="157">
        <v>1</v>
      </c>
    </row>
    <row r="5732" spans="1:9" ht="15" customHeight="1" x14ac:dyDescent="0.25">
      <c r="A5732" s="155" t="s">
        <v>563</v>
      </c>
      <c r="B5732" s="155" t="s">
        <v>8047</v>
      </c>
      <c r="C5732" s="155" t="s">
        <v>8389</v>
      </c>
      <c r="D5732" s="155">
        <v>50</v>
      </c>
      <c r="E5732" s="155">
        <v>49</v>
      </c>
      <c r="F5732" s="166">
        <v>42233</v>
      </c>
      <c r="G5732" s="166">
        <v>42248</v>
      </c>
      <c r="H5732" s="157">
        <v>1</v>
      </c>
      <c r="I5732" s="192" t="s">
        <v>8398</v>
      </c>
    </row>
    <row r="5733" spans="1:9" ht="15" customHeight="1" x14ac:dyDescent="0.25">
      <c r="A5733" s="155" t="s">
        <v>4839</v>
      </c>
      <c r="B5733" s="155" t="s">
        <v>1696</v>
      </c>
      <c r="C5733" s="155" t="s">
        <v>8390</v>
      </c>
      <c r="D5733" s="155">
        <v>1</v>
      </c>
      <c r="E5733" s="155">
        <v>1</v>
      </c>
      <c r="F5733" s="166">
        <v>42233</v>
      </c>
      <c r="G5733" s="166">
        <v>42240</v>
      </c>
      <c r="H5733" s="157">
        <v>1</v>
      </c>
    </row>
    <row r="5734" spans="1:9" ht="15" customHeight="1" x14ac:dyDescent="0.25">
      <c r="A5734" s="155" t="s">
        <v>71</v>
      </c>
      <c r="B5734" s="155" t="s">
        <v>477</v>
      </c>
      <c r="C5734" s="155" t="s">
        <v>8391</v>
      </c>
      <c r="D5734" s="155">
        <v>5</v>
      </c>
      <c r="E5734" s="155">
        <v>5</v>
      </c>
      <c r="F5734" s="166">
        <v>42233</v>
      </c>
      <c r="G5734" s="166">
        <v>42235</v>
      </c>
      <c r="H5734" s="157">
        <v>1</v>
      </c>
    </row>
    <row r="5735" spans="1:9" ht="15" customHeight="1" x14ac:dyDescent="0.25">
      <c r="A5735" s="155" t="s">
        <v>6965</v>
      </c>
      <c r="B5735" s="155" t="s">
        <v>8392</v>
      </c>
      <c r="C5735" s="155" t="s">
        <v>8393</v>
      </c>
      <c r="D5735" s="155">
        <v>25</v>
      </c>
      <c r="E5735" s="155">
        <v>25</v>
      </c>
      <c r="F5735" s="166">
        <v>42233</v>
      </c>
      <c r="G5735" s="166">
        <v>42240</v>
      </c>
      <c r="H5735" s="157">
        <v>1</v>
      </c>
    </row>
    <row r="5736" spans="1:9" ht="15" customHeight="1" x14ac:dyDescent="0.25">
      <c r="A5736" s="155" t="s">
        <v>6965</v>
      </c>
      <c r="B5736" s="155" t="s">
        <v>4975</v>
      </c>
      <c r="C5736" s="155" t="s">
        <v>8394</v>
      </c>
      <c r="D5736" s="155">
        <v>22</v>
      </c>
      <c r="E5736" s="155">
        <v>22</v>
      </c>
      <c r="F5736" s="166">
        <v>42233</v>
      </c>
      <c r="G5736" s="166">
        <v>42240</v>
      </c>
      <c r="H5736" s="157">
        <v>1</v>
      </c>
    </row>
    <row r="5737" spans="1:9" ht="15" customHeight="1" x14ac:dyDescent="0.25">
      <c r="A5737" s="155" t="s">
        <v>158</v>
      </c>
      <c r="B5737" s="155" t="s">
        <v>1707</v>
      </c>
      <c r="C5737" s="155" t="s">
        <v>8395</v>
      </c>
      <c r="D5737" s="155">
        <v>3</v>
      </c>
      <c r="E5737" s="155">
        <v>3</v>
      </c>
      <c r="F5737" s="166">
        <v>42233</v>
      </c>
      <c r="G5737" s="166">
        <v>42235</v>
      </c>
      <c r="H5737" s="157">
        <v>1</v>
      </c>
    </row>
    <row r="5738" spans="1:9" ht="15" customHeight="1" x14ac:dyDescent="0.25">
      <c r="A5738" s="155" t="s">
        <v>8290</v>
      </c>
      <c r="B5738" s="155" t="s">
        <v>8291</v>
      </c>
      <c r="C5738" s="155" t="s">
        <v>8396</v>
      </c>
      <c r="D5738" s="155">
        <v>30</v>
      </c>
      <c r="E5738" s="155">
        <v>3</v>
      </c>
      <c r="F5738" s="166">
        <v>42231</v>
      </c>
      <c r="G5738" s="166">
        <v>42233</v>
      </c>
      <c r="H5738" s="157">
        <v>1</v>
      </c>
      <c r="I5738" s="192" t="s">
        <v>8397</v>
      </c>
    </row>
    <row r="5739" spans="1:9" ht="15" customHeight="1" x14ac:dyDescent="0.25">
      <c r="A5739" s="155" t="s">
        <v>8290</v>
      </c>
      <c r="B5739" s="155" t="s">
        <v>8399</v>
      </c>
      <c r="C5739" s="155" t="s">
        <v>8400</v>
      </c>
      <c r="D5739" s="155">
        <v>30</v>
      </c>
      <c r="E5739" s="155">
        <v>20</v>
      </c>
      <c r="F5739" s="166">
        <v>42231</v>
      </c>
      <c r="G5739" s="166">
        <v>42233</v>
      </c>
      <c r="H5739" s="157">
        <v>1</v>
      </c>
    </row>
    <row r="5740" spans="1:9" ht="15" customHeight="1" x14ac:dyDescent="0.25">
      <c r="A5740" s="155" t="s">
        <v>2714</v>
      </c>
      <c r="B5740" s="155" t="s">
        <v>1933</v>
      </c>
      <c r="C5740" s="155" t="s">
        <v>8401</v>
      </c>
      <c r="D5740" s="155">
        <v>50</v>
      </c>
      <c r="E5740" s="155">
        <v>50</v>
      </c>
      <c r="F5740" s="166">
        <v>42233</v>
      </c>
      <c r="G5740" s="166">
        <v>42234</v>
      </c>
      <c r="H5740" s="157">
        <v>1</v>
      </c>
    </row>
    <row r="5741" spans="1:9" ht="15" customHeight="1" x14ac:dyDescent="0.25">
      <c r="A5741" s="155" t="s">
        <v>8290</v>
      </c>
      <c r="B5741" s="155" t="s">
        <v>8399</v>
      </c>
      <c r="C5741" s="155" t="s">
        <v>8402</v>
      </c>
      <c r="D5741" s="155">
        <v>30</v>
      </c>
      <c r="E5741" s="155">
        <v>10</v>
      </c>
      <c r="F5741" s="166">
        <v>42233</v>
      </c>
      <c r="G5741" s="166">
        <v>42233</v>
      </c>
      <c r="H5741" s="157">
        <v>1</v>
      </c>
      <c r="I5741" s="192" t="s">
        <v>214</v>
      </c>
    </row>
    <row r="5742" spans="1:9" ht="15" customHeight="1" x14ac:dyDescent="0.25">
      <c r="A5742" s="155" t="s">
        <v>8071</v>
      </c>
      <c r="B5742" s="155" t="s">
        <v>1696</v>
      </c>
      <c r="D5742" s="155">
        <v>42</v>
      </c>
      <c r="E5742" s="155">
        <v>6</v>
      </c>
      <c r="F5742" s="166">
        <v>42233</v>
      </c>
      <c r="G5742" s="166">
        <v>42237</v>
      </c>
      <c r="H5742" s="157">
        <v>1</v>
      </c>
      <c r="I5742" s="192" t="s">
        <v>838</v>
      </c>
    </row>
    <row r="5743" spans="1:9" ht="15" customHeight="1" x14ac:dyDescent="0.25">
      <c r="A5743" s="155" t="s">
        <v>42</v>
      </c>
      <c r="B5743" s="155" t="s">
        <v>7407</v>
      </c>
      <c r="C5743" s="155" t="s">
        <v>8403</v>
      </c>
      <c r="D5743" s="155">
        <v>1</v>
      </c>
      <c r="E5743" s="155">
        <v>1</v>
      </c>
      <c r="F5743" s="166">
        <v>42234</v>
      </c>
      <c r="G5743" s="166">
        <v>42237</v>
      </c>
      <c r="H5743" s="157">
        <v>1</v>
      </c>
    </row>
    <row r="5744" spans="1:9" ht="15" customHeight="1" x14ac:dyDescent="0.25">
      <c r="A5744" s="155" t="s">
        <v>1474</v>
      </c>
      <c r="B5744" s="155" t="s">
        <v>345</v>
      </c>
      <c r="C5744" s="155" t="s">
        <v>8404</v>
      </c>
      <c r="D5744" s="155">
        <v>50</v>
      </c>
      <c r="E5744" s="155">
        <v>50</v>
      </c>
      <c r="F5744" s="166">
        <v>42234</v>
      </c>
      <c r="G5744" s="166">
        <v>42237</v>
      </c>
      <c r="H5744" s="157">
        <v>1</v>
      </c>
    </row>
    <row r="5745" spans="1:8" ht="15" customHeight="1" x14ac:dyDescent="0.25">
      <c r="A5745" s="155" t="s">
        <v>820</v>
      </c>
      <c r="B5745" s="155" t="s">
        <v>101</v>
      </c>
      <c r="C5745" s="155" t="s">
        <v>8405</v>
      </c>
      <c r="D5745" s="155">
        <v>150</v>
      </c>
      <c r="E5745" s="155">
        <v>150</v>
      </c>
      <c r="F5745" s="166">
        <v>42234</v>
      </c>
      <c r="G5745" s="166">
        <v>42247</v>
      </c>
      <c r="H5745" s="157">
        <v>1</v>
      </c>
    </row>
    <row r="5746" spans="1:8" ht="15" customHeight="1" x14ac:dyDescent="0.25">
      <c r="A5746" s="155" t="s">
        <v>261</v>
      </c>
      <c r="B5746" s="155" t="s">
        <v>8406</v>
      </c>
      <c r="C5746" s="155" t="s">
        <v>8408</v>
      </c>
      <c r="D5746" s="155">
        <v>5</v>
      </c>
      <c r="E5746" s="155">
        <v>5</v>
      </c>
      <c r="F5746" s="166">
        <v>42234</v>
      </c>
      <c r="G5746" s="166">
        <v>42249</v>
      </c>
      <c r="H5746" s="157">
        <v>1</v>
      </c>
    </row>
    <row r="5747" spans="1:8" ht="15" customHeight="1" x14ac:dyDescent="0.25">
      <c r="A5747" s="155" t="s">
        <v>261</v>
      </c>
      <c r="B5747" s="155" t="s">
        <v>3977</v>
      </c>
      <c r="C5747" s="155" t="s">
        <v>8407</v>
      </c>
      <c r="D5747" s="155">
        <v>1</v>
      </c>
      <c r="E5747" s="155">
        <v>1</v>
      </c>
      <c r="F5747" s="166">
        <v>42234</v>
      </c>
      <c r="G5747" s="166">
        <v>42249</v>
      </c>
      <c r="H5747" s="157">
        <v>1</v>
      </c>
    </row>
    <row r="5748" spans="1:8" ht="30" customHeight="1" x14ac:dyDescent="0.25">
      <c r="A5748" s="155" t="s">
        <v>8056</v>
      </c>
      <c r="B5748" s="155" t="s">
        <v>2840</v>
      </c>
      <c r="C5748" s="155" t="s">
        <v>8409</v>
      </c>
      <c r="D5748" s="155">
        <v>100</v>
      </c>
      <c r="E5748" s="155">
        <v>100</v>
      </c>
      <c r="F5748" s="166">
        <v>42234</v>
      </c>
      <c r="G5748" s="166">
        <v>42235</v>
      </c>
      <c r="H5748" s="157">
        <v>1</v>
      </c>
    </row>
    <row r="5749" spans="1:8" ht="15" customHeight="1" x14ac:dyDescent="0.25">
      <c r="A5749" s="155" t="s">
        <v>286</v>
      </c>
      <c r="B5749" s="155" t="s">
        <v>4206</v>
      </c>
      <c r="C5749" s="155" t="s">
        <v>8410</v>
      </c>
      <c r="D5749" s="155">
        <v>50</v>
      </c>
      <c r="E5749" s="155">
        <v>50</v>
      </c>
      <c r="F5749" s="166">
        <v>42234</v>
      </c>
      <c r="G5749" s="166" t="s">
        <v>829</v>
      </c>
      <c r="H5749" s="157">
        <v>1</v>
      </c>
    </row>
    <row r="5750" spans="1:8" ht="15" customHeight="1" x14ac:dyDescent="0.25">
      <c r="A5750" s="155" t="s">
        <v>71</v>
      </c>
      <c r="B5750" s="155" t="s">
        <v>2730</v>
      </c>
      <c r="C5750" s="155" t="s">
        <v>8411</v>
      </c>
      <c r="D5750" s="155">
        <v>26</v>
      </c>
      <c r="E5750" s="155">
        <v>26</v>
      </c>
      <c r="F5750" s="166">
        <v>42234</v>
      </c>
      <c r="G5750" s="166">
        <v>42237</v>
      </c>
      <c r="H5750" s="157">
        <v>1</v>
      </c>
    </row>
    <row r="5751" spans="1:8" ht="15" customHeight="1" x14ac:dyDescent="0.25">
      <c r="A5751" s="155" t="s">
        <v>3923</v>
      </c>
      <c r="B5751" s="155" t="s">
        <v>6714</v>
      </c>
      <c r="C5751" s="155" t="s">
        <v>8412</v>
      </c>
      <c r="D5751" s="155">
        <v>45</v>
      </c>
      <c r="E5751" s="155">
        <v>45</v>
      </c>
      <c r="F5751" s="166">
        <v>42234</v>
      </c>
      <c r="G5751" s="166">
        <v>42243</v>
      </c>
      <c r="H5751" s="157">
        <v>1</v>
      </c>
    </row>
    <row r="5752" spans="1:8" ht="15" customHeight="1" x14ac:dyDescent="0.25">
      <c r="A5752" s="155" t="s">
        <v>3923</v>
      </c>
      <c r="B5752" s="155" t="s">
        <v>6714</v>
      </c>
      <c r="C5752" s="155" t="s">
        <v>8412</v>
      </c>
      <c r="D5752" s="155">
        <v>10</v>
      </c>
      <c r="E5752" s="155">
        <v>10</v>
      </c>
      <c r="F5752" s="166">
        <v>42234</v>
      </c>
      <c r="G5752" s="166">
        <v>42243</v>
      </c>
      <c r="H5752" s="157">
        <v>1</v>
      </c>
    </row>
    <row r="5753" spans="1:8" ht="15" customHeight="1" x14ac:dyDescent="0.25">
      <c r="A5753" s="155" t="s">
        <v>8170</v>
      </c>
      <c r="B5753" s="155" t="s">
        <v>8174</v>
      </c>
      <c r="C5753" s="155" t="s">
        <v>8413</v>
      </c>
      <c r="D5753" s="155">
        <v>3</v>
      </c>
      <c r="E5753" s="155">
        <v>3</v>
      </c>
      <c r="F5753" s="166">
        <v>42234</v>
      </c>
      <c r="G5753" s="166">
        <v>42236</v>
      </c>
      <c r="H5753" s="157">
        <v>1</v>
      </c>
    </row>
    <row r="5754" spans="1:8" ht="15" customHeight="1" x14ac:dyDescent="0.25">
      <c r="A5754" s="155" t="s">
        <v>8243</v>
      </c>
      <c r="B5754" s="155" t="s">
        <v>8414</v>
      </c>
      <c r="C5754" s="155" t="s">
        <v>8415</v>
      </c>
      <c r="D5754" s="155">
        <v>1140</v>
      </c>
      <c r="E5754" s="155">
        <v>1155</v>
      </c>
      <c r="F5754" s="166">
        <v>42234</v>
      </c>
      <c r="G5754" s="166">
        <v>42236</v>
      </c>
      <c r="H5754" s="157">
        <v>1</v>
      </c>
    </row>
    <row r="5755" spans="1:8" ht="15" customHeight="1" x14ac:dyDescent="0.25">
      <c r="A5755" s="155" t="s">
        <v>8243</v>
      </c>
      <c r="B5755" s="155" t="s">
        <v>8416</v>
      </c>
      <c r="C5755" s="155" t="s">
        <v>364</v>
      </c>
      <c r="D5755" s="155">
        <v>3</v>
      </c>
      <c r="E5755" s="155">
        <v>3</v>
      </c>
      <c r="F5755" s="166">
        <v>42234</v>
      </c>
      <c r="G5755" s="166">
        <v>42236</v>
      </c>
      <c r="H5755" s="157">
        <v>1</v>
      </c>
    </row>
    <row r="5756" spans="1:8" ht="15" customHeight="1" x14ac:dyDescent="0.25">
      <c r="A5756" s="155" t="s">
        <v>6237</v>
      </c>
      <c r="B5756" s="155" t="s">
        <v>8417</v>
      </c>
      <c r="C5756" s="155" t="s">
        <v>8418</v>
      </c>
      <c r="D5756" s="155">
        <v>5</v>
      </c>
      <c r="E5756" s="155">
        <v>5</v>
      </c>
      <c r="F5756" s="166">
        <v>42234</v>
      </c>
      <c r="G5756" s="166">
        <v>42237</v>
      </c>
      <c r="H5756" s="157">
        <v>1</v>
      </c>
    </row>
    <row r="5757" spans="1:8" ht="15" customHeight="1" x14ac:dyDescent="0.25">
      <c r="A5757" s="155" t="s">
        <v>6237</v>
      </c>
      <c r="B5757" s="155" t="s">
        <v>8417</v>
      </c>
      <c r="C5757" s="155" t="s">
        <v>161</v>
      </c>
      <c r="D5757" s="155">
        <v>5</v>
      </c>
      <c r="E5757" s="155">
        <v>5</v>
      </c>
      <c r="F5757" s="166">
        <v>42234</v>
      </c>
      <c r="G5757" s="166">
        <v>42237</v>
      </c>
      <c r="H5757" s="157">
        <v>1</v>
      </c>
    </row>
    <row r="5758" spans="1:8" ht="15" customHeight="1" x14ac:dyDescent="0.25">
      <c r="A5758" s="155" t="s">
        <v>245</v>
      </c>
      <c r="B5758" s="155" t="s">
        <v>1488</v>
      </c>
      <c r="C5758" s="155" t="s">
        <v>8419</v>
      </c>
      <c r="D5758" s="155">
        <v>200</v>
      </c>
      <c r="E5758" s="155">
        <v>200</v>
      </c>
      <c r="F5758" s="166">
        <v>42235</v>
      </c>
      <c r="G5758" s="166">
        <v>42244</v>
      </c>
      <c r="H5758" s="157">
        <v>1</v>
      </c>
    </row>
    <row r="5759" spans="1:8" ht="15" customHeight="1" x14ac:dyDescent="0.25">
      <c r="A5759" s="155" t="s">
        <v>8420</v>
      </c>
      <c r="B5759" s="155" t="s">
        <v>8421</v>
      </c>
      <c r="C5759" s="155" t="s">
        <v>8422</v>
      </c>
      <c r="D5759" s="155">
        <v>100</v>
      </c>
      <c r="E5759" s="155">
        <v>100</v>
      </c>
      <c r="F5759" s="166">
        <v>42236</v>
      </c>
      <c r="G5759" s="166">
        <v>42247</v>
      </c>
      <c r="H5759" s="157">
        <v>1</v>
      </c>
    </row>
    <row r="5760" spans="1:8" ht="15" customHeight="1" x14ac:dyDescent="0.25">
      <c r="A5760" s="155" t="s">
        <v>261</v>
      </c>
      <c r="B5760" s="155" t="s">
        <v>8424</v>
      </c>
      <c r="C5760" s="155" t="s">
        <v>8423</v>
      </c>
      <c r="D5760" s="155">
        <v>10</v>
      </c>
      <c r="E5760" s="155">
        <v>10</v>
      </c>
      <c r="F5760" s="166">
        <v>42236</v>
      </c>
      <c r="G5760" s="166">
        <v>42249</v>
      </c>
      <c r="H5760" s="157">
        <v>1</v>
      </c>
    </row>
    <row r="5761" spans="1:9" ht="15" customHeight="1" x14ac:dyDescent="0.25">
      <c r="A5761" s="155" t="s">
        <v>71</v>
      </c>
      <c r="B5761" s="155" t="s">
        <v>1530</v>
      </c>
      <c r="C5761" s="155" t="s">
        <v>8425</v>
      </c>
      <c r="D5761" s="155">
        <v>5</v>
      </c>
      <c r="E5761" s="155">
        <v>5</v>
      </c>
      <c r="F5761" s="166">
        <v>42236</v>
      </c>
      <c r="G5761" s="166">
        <v>42244</v>
      </c>
      <c r="H5761" s="157">
        <v>1</v>
      </c>
    </row>
    <row r="5762" spans="1:9" ht="15" customHeight="1" x14ac:dyDescent="0.25">
      <c r="A5762" s="155" t="s">
        <v>8170</v>
      </c>
      <c r="B5762" s="155" t="s">
        <v>8426</v>
      </c>
      <c r="C5762" s="155" t="s">
        <v>8427</v>
      </c>
      <c r="D5762" s="155">
        <v>2</v>
      </c>
      <c r="E5762" s="155">
        <v>2</v>
      </c>
      <c r="F5762" s="166">
        <v>42236</v>
      </c>
      <c r="G5762" s="166">
        <v>42244</v>
      </c>
      <c r="H5762" s="157">
        <v>1</v>
      </c>
    </row>
    <row r="5763" spans="1:9" ht="15" customHeight="1" x14ac:dyDescent="0.25">
      <c r="A5763" s="155" t="s">
        <v>8170</v>
      </c>
      <c r="B5763" s="155" t="s">
        <v>8428</v>
      </c>
      <c r="C5763" s="155" t="s">
        <v>316</v>
      </c>
      <c r="D5763" s="155">
        <v>2</v>
      </c>
      <c r="E5763" s="155">
        <v>2</v>
      </c>
      <c r="F5763" s="166">
        <v>42236</v>
      </c>
      <c r="G5763" s="166">
        <v>42244</v>
      </c>
      <c r="H5763" s="157">
        <v>1</v>
      </c>
    </row>
    <row r="5764" spans="1:9" ht="15" customHeight="1" x14ac:dyDescent="0.25">
      <c r="A5764" s="155" t="s">
        <v>8071</v>
      </c>
      <c r="B5764" s="155" t="s">
        <v>8429</v>
      </c>
      <c r="C5764" s="155" t="s">
        <v>8430</v>
      </c>
      <c r="D5764" s="155">
        <v>20</v>
      </c>
      <c r="E5764" s="155">
        <v>20</v>
      </c>
      <c r="F5764" s="166">
        <v>42236</v>
      </c>
      <c r="G5764" s="166">
        <v>42241</v>
      </c>
      <c r="H5764" s="157">
        <v>1</v>
      </c>
    </row>
    <row r="5765" spans="1:9" ht="15" customHeight="1" x14ac:dyDescent="0.25">
      <c r="A5765" s="155" t="s">
        <v>8431</v>
      </c>
      <c r="B5765" s="155" t="s">
        <v>8432</v>
      </c>
      <c r="C5765" s="155" t="s">
        <v>8433</v>
      </c>
      <c r="D5765" s="155">
        <v>5</v>
      </c>
      <c r="E5765" s="155">
        <v>5</v>
      </c>
      <c r="F5765" s="166">
        <v>42237</v>
      </c>
      <c r="G5765" s="166">
        <v>42244</v>
      </c>
      <c r="H5765" s="157">
        <v>1</v>
      </c>
    </row>
    <row r="5766" spans="1:9" ht="15" customHeight="1" x14ac:dyDescent="0.25">
      <c r="A5766" s="155" t="s">
        <v>8434</v>
      </c>
      <c r="B5766" s="155" t="s">
        <v>8437</v>
      </c>
      <c r="C5766" s="155" t="s">
        <v>8438</v>
      </c>
      <c r="D5766" s="155">
        <v>3</v>
      </c>
      <c r="E5766" s="155">
        <v>3</v>
      </c>
      <c r="F5766" s="166">
        <v>42237</v>
      </c>
      <c r="G5766" s="166">
        <v>42244</v>
      </c>
      <c r="H5766" s="157">
        <v>1</v>
      </c>
    </row>
    <row r="5767" spans="1:9" ht="15" customHeight="1" x14ac:dyDescent="0.25">
      <c r="A5767" s="155" t="s">
        <v>8434</v>
      </c>
      <c r="B5767" s="155" t="s">
        <v>8436</v>
      </c>
      <c r="C5767" s="155" t="s">
        <v>364</v>
      </c>
      <c r="D5767" s="155">
        <v>3</v>
      </c>
      <c r="E5767" s="155">
        <v>3</v>
      </c>
      <c r="F5767" s="166">
        <v>42237</v>
      </c>
      <c r="G5767" s="166">
        <v>42244</v>
      </c>
      <c r="H5767" s="157">
        <v>1</v>
      </c>
    </row>
    <row r="5768" spans="1:9" ht="15" customHeight="1" x14ac:dyDescent="0.25">
      <c r="A5768" s="155" t="s">
        <v>8434</v>
      </c>
      <c r="B5768" s="155" t="s">
        <v>8435</v>
      </c>
      <c r="C5768" s="155" t="s">
        <v>161</v>
      </c>
      <c r="D5768" s="155">
        <v>3</v>
      </c>
      <c r="E5768" s="155">
        <v>3</v>
      </c>
      <c r="F5768" s="166">
        <v>42237</v>
      </c>
      <c r="G5768" s="166">
        <v>42244</v>
      </c>
      <c r="H5768" s="157">
        <v>1</v>
      </c>
    </row>
    <row r="5769" spans="1:9" ht="15" customHeight="1" x14ac:dyDescent="0.25">
      <c r="A5769" s="155" t="s">
        <v>71</v>
      </c>
      <c r="B5769" s="155" t="s">
        <v>1550</v>
      </c>
      <c r="C5769" s="155" t="s">
        <v>8439</v>
      </c>
      <c r="D5769" s="155">
        <v>5</v>
      </c>
      <c r="E5769" s="155">
        <v>5</v>
      </c>
      <c r="F5769" s="166">
        <v>42237</v>
      </c>
      <c r="G5769" s="166">
        <v>42251</v>
      </c>
      <c r="H5769" s="157">
        <v>1</v>
      </c>
    </row>
    <row r="5770" spans="1:9" ht="15" customHeight="1" x14ac:dyDescent="0.25">
      <c r="A5770" s="155" t="s">
        <v>630</v>
      </c>
      <c r="B5770" s="155" t="s">
        <v>149</v>
      </c>
      <c r="C5770" s="155" t="s">
        <v>8440</v>
      </c>
      <c r="D5770" s="155">
        <v>50</v>
      </c>
      <c r="E5770" s="155">
        <v>50</v>
      </c>
      <c r="F5770" s="166">
        <v>42237</v>
      </c>
      <c r="G5770" s="166">
        <v>42243</v>
      </c>
      <c r="H5770" s="157">
        <v>1</v>
      </c>
    </row>
    <row r="5771" spans="1:9" ht="15" customHeight="1" x14ac:dyDescent="0.25">
      <c r="A5771" s="155" t="s">
        <v>563</v>
      </c>
      <c r="B5771" s="155" t="s">
        <v>8441</v>
      </c>
      <c r="C5771" s="155" t="s">
        <v>8442</v>
      </c>
      <c r="D5771" s="155">
        <v>1</v>
      </c>
      <c r="E5771" s="155">
        <v>1</v>
      </c>
      <c r="F5771" s="166">
        <v>42237</v>
      </c>
      <c r="G5771" s="166">
        <v>42241</v>
      </c>
      <c r="H5771" s="157">
        <v>1</v>
      </c>
    </row>
    <row r="5772" spans="1:9" ht="15" customHeight="1" x14ac:dyDescent="0.25">
      <c r="A5772" s="155" t="s">
        <v>6576</v>
      </c>
      <c r="B5772" s="155" t="s">
        <v>7368</v>
      </c>
      <c r="C5772" s="155" t="s">
        <v>8443</v>
      </c>
      <c r="D5772" s="155">
        <v>1</v>
      </c>
      <c r="E5772" s="155">
        <v>1</v>
      </c>
      <c r="F5772" s="166">
        <v>42237</v>
      </c>
      <c r="G5772" s="166">
        <v>42237</v>
      </c>
      <c r="H5772" s="157">
        <v>1</v>
      </c>
      <c r="I5772" s="192" t="s">
        <v>2151</v>
      </c>
    </row>
    <row r="5773" spans="1:9" ht="15" customHeight="1" x14ac:dyDescent="0.25">
      <c r="A5773" s="155" t="s">
        <v>924</v>
      </c>
      <c r="B5773" s="155" t="s">
        <v>8444</v>
      </c>
      <c r="C5773" s="155" t="s">
        <v>8445</v>
      </c>
      <c r="D5773" s="155">
        <v>25</v>
      </c>
      <c r="E5773" s="155">
        <v>25</v>
      </c>
      <c r="F5773" s="166">
        <v>42237</v>
      </c>
      <c r="G5773" s="166">
        <v>42247</v>
      </c>
      <c r="H5773" s="157">
        <v>1</v>
      </c>
    </row>
    <row r="5774" spans="1:9" ht="15" customHeight="1" x14ac:dyDescent="0.25">
      <c r="A5774" s="155" t="s">
        <v>261</v>
      </c>
      <c r="B5774" s="155" t="s">
        <v>5204</v>
      </c>
      <c r="C5774" s="155" t="s">
        <v>8446</v>
      </c>
      <c r="D5774" s="155">
        <v>10</v>
      </c>
      <c r="E5774" s="155">
        <v>10</v>
      </c>
      <c r="F5774" s="166">
        <v>42241</v>
      </c>
      <c r="G5774" s="166">
        <v>42255</v>
      </c>
      <c r="H5774" s="157">
        <v>1</v>
      </c>
    </row>
    <row r="5775" spans="1:9" ht="15" customHeight="1" x14ac:dyDescent="0.25">
      <c r="A5775" s="155" t="s">
        <v>78</v>
      </c>
      <c r="B5775" s="155" t="s">
        <v>8447</v>
      </c>
      <c r="C5775" s="155" t="s">
        <v>8448</v>
      </c>
      <c r="D5775" s="155">
        <v>2</v>
      </c>
      <c r="E5775" s="155">
        <v>2</v>
      </c>
      <c r="F5775" s="166">
        <v>42241</v>
      </c>
      <c r="G5775" s="166">
        <v>42244</v>
      </c>
      <c r="H5775" s="157">
        <v>1</v>
      </c>
    </row>
    <row r="5776" spans="1:9" ht="15" customHeight="1" x14ac:dyDescent="0.25">
      <c r="A5776" s="155" t="s">
        <v>6598</v>
      </c>
      <c r="B5776" s="155" t="s">
        <v>6599</v>
      </c>
      <c r="C5776" s="155" t="s">
        <v>8449</v>
      </c>
      <c r="D5776" s="155">
        <v>6000</v>
      </c>
      <c r="E5776" s="155">
        <v>6000</v>
      </c>
      <c r="F5776" s="166">
        <v>42241</v>
      </c>
      <c r="G5776" s="166">
        <v>42247</v>
      </c>
      <c r="H5776" s="157">
        <v>1</v>
      </c>
    </row>
    <row r="5777" spans="1:9" ht="30" customHeight="1" x14ac:dyDescent="0.25">
      <c r="A5777" s="155" t="s">
        <v>8056</v>
      </c>
      <c r="B5777" s="155" t="s">
        <v>3535</v>
      </c>
      <c r="C5777" s="155" t="s">
        <v>8450</v>
      </c>
      <c r="D5777" s="155">
        <v>50</v>
      </c>
      <c r="E5777" s="155">
        <v>50</v>
      </c>
      <c r="F5777" s="166">
        <v>42241</v>
      </c>
      <c r="G5777" s="166">
        <v>42250</v>
      </c>
      <c r="H5777" s="157">
        <v>1</v>
      </c>
    </row>
    <row r="5778" spans="1:9" ht="15" customHeight="1" x14ac:dyDescent="0.25">
      <c r="A5778" s="155" t="s">
        <v>5967</v>
      </c>
      <c r="B5778" s="155" t="s">
        <v>7692</v>
      </c>
      <c r="C5778" s="155" t="s">
        <v>8451</v>
      </c>
      <c r="D5778" s="155">
        <v>2</v>
      </c>
      <c r="E5778" s="155">
        <v>2</v>
      </c>
      <c r="F5778" s="166">
        <v>42241</v>
      </c>
      <c r="G5778" s="166">
        <v>42249</v>
      </c>
      <c r="H5778" s="157">
        <v>1</v>
      </c>
    </row>
    <row r="5779" spans="1:9" ht="15" customHeight="1" x14ac:dyDescent="0.25">
      <c r="A5779" s="155" t="s">
        <v>350</v>
      </c>
      <c r="B5779" s="155" t="s">
        <v>7721</v>
      </c>
      <c r="C5779" s="155" t="s">
        <v>8452</v>
      </c>
      <c r="D5779" s="155">
        <v>10</v>
      </c>
      <c r="E5779" s="155">
        <v>10</v>
      </c>
      <c r="F5779" s="166">
        <v>42241</v>
      </c>
      <c r="G5779" s="166">
        <v>42243</v>
      </c>
      <c r="H5779" s="157">
        <v>1</v>
      </c>
    </row>
    <row r="5780" spans="1:9" ht="15" customHeight="1" x14ac:dyDescent="0.25">
      <c r="A5780" s="155" t="s">
        <v>8071</v>
      </c>
      <c r="B5780" s="155" t="s">
        <v>1696</v>
      </c>
      <c r="C5780" s="155" t="s">
        <v>8453</v>
      </c>
      <c r="D5780" s="155">
        <v>20</v>
      </c>
      <c r="E5780" s="155">
        <v>20</v>
      </c>
      <c r="F5780" s="166">
        <v>42242</v>
      </c>
      <c r="G5780" s="166">
        <v>42243</v>
      </c>
      <c r="H5780" s="157">
        <v>1</v>
      </c>
    </row>
    <row r="5781" spans="1:9" ht="15" customHeight="1" x14ac:dyDescent="0.25">
      <c r="A5781" s="155" t="s">
        <v>71</v>
      </c>
      <c r="B5781" s="155" t="s">
        <v>154</v>
      </c>
      <c r="C5781" s="155" t="s">
        <v>8454</v>
      </c>
      <c r="D5781" s="155">
        <v>5</v>
      </c>
      <c r="E5781" s="155">
        <v>5</v>
      </c>
      <c r="F5781" s="166">
        <v>42242</v>
      </c>
      <c r="G5781" s="166">
        <v>42250</v>
      </c>
      <c r="H5781" s="157">
        <v>1</v>
      </c>
    </row>
    <row r="5782" spans="1:9" ht="15" customHeight="1" x14ac:dyDescent="0.25">
      <c r="A5782" s="155" t="s">
        <v>6576</v>
      </c>
      <c r="B5782" s="155" t="s">
        <v>7368</v>
      </c>
      <c r="C5782" s="155" t="s">
        <v>8455</v>
      </c>
      <c r="D5782" s="155">
        <v>2</v>
      </c>
      <c r="E5782" s="155">
        <v>2</v>
      </c>
      <c r="F5782" s="166">
        <v>42242</v>
      </c>
      <c r="G5782" s="166">
        <v>42242</v>
      </c>
      <c r="H5782" s="157">
        <v>1</v>
      </c>
      <c r="I5782" s="192" t="s">
        <v>2151</v>
      </c>
    </row>
    <row r="5783" spans="1:9" ht="15" customHeight="1" x14ac:dyDescent="0.25">
      <c r="A5783" s="155" t="s">
        <v>71</v>
      </c>
      <c r="B5783" s="155" t="s">
        <v>154</v>
      </c>
      <c r="C5783" s="155" t="s">
        <v>8457</v>
      </c>
      <c r="D5783" s="155">
        <v>10</v>
      </c>
      <c r="E5783" s="155">
        <v>10</v>
      </c>
      <c r="F5783" s="166">
        <v>42243</v>
      </c>
      <c r="G5783" s="166">
        <v>42249</v>
      </c>
      <c r="H5783" s="157">
        <v>1</v>
      </c>
    </row>
    <row r="5784" spans="1:9" ht="15" customHeight="1" x14ac:dyDescent="0.25">
      <c r="A5784" s="155" t="s">
        <v>71</v>
      </c>
      <c r="B5784" s="155" t="s">
        <v>154</v>
      </c>
      <c r="C5784" s="155" t="s">
        <v>8456</v>
      </c>
      <c r="D5784" s="155">
        <v>6</v>
      </c>
      <c r="E5784" s="155">
        <v>6</v>
      </c>
      <c r="F5784" s="166">
        <v>42243</v>
      </c>
      <c r="G5784" s="166">
        <v>42250</v>
      </c>
      <c r="H5784" s="157">
        <v>1</v>
      </c>
    </row>
    <row r="5785" spans="1:9" ht="15" customHeight="1" x14ac:dyDescent="0.25">
      <c r="A5785" s="155" t="s">
        <v>520</v>
      </c>
      <c r="B5785" s="155" t="s">
        <v>5026</v>
      </c>
      <c r="C5785" s="155" t="s">
        <v>8458</v>
      </c>
      <c r="D5785" s="155">
        <v>400</v>
      </c>
      <c r="E5785" s="155">
        <v>400</v>
      </c>
      <c r="F5785" s="166">
        <v>42243</v>
      </c>
      <c r="G5785" s="166">
        <v>42251</v>
      </c>
      <c r="H5785" s="157">
        <v>1</v>
      </c>
    </row>
    <row r="5786" spans="1:9" ht="15" customHeight="1" x14ac:dyDescent="0.25">
      <c r="A5786" s="155" t="s">
        <v>520</v>
      </c>
      <c r="B5786" s="155" t="s">
        <v>533</v>
      </c>
      <c r="C5786" s="155" t="s">
        <v>8459</v>
      </c>
      <c r="D5786" s="155">
        <v>50</v>
      </c>
      <c r="E5786" s="155">
        <v>50</v>
      </c>
      <c r="F5786" s="166">
        <v>42243</v>
      </c>
      <c r="G5786" s="166">
        <v>42251</v>
      </c>
      <c r="H5786" s="157">
        <v>1</v>
      </c>
    </row>
    <row r="5787" spans="1:9" ht="15" customHeight="1" x14ac:dyDescent="0.25">
      <c r="A5787" s="155" t="s">
        <v>2714</v>
      </c>
      <c r="B5787" s="155" t="s">
        <v>1933</v>
      </c>
      <c r="C5787" s="155" t="s">
        <v>8460</v>
      </c>
      <c r="D5787" s="155">
        <v>50</v>
      </c>
      <c r="E5787" s="155">
        <v>50</v>
      </c>
      <c r="F5787" s="166">
        <v>42243</v>
      </c>
      <c r="G5787" s="166">
        <v>42248</v>
      </c>
      <c r="H5787" s="157">
        <v>1</v>
      </c>
    </row>
    <row r="5788" spans="1:9" ht="15" customHeight="1" x14ac:dyDescent="0.25">
      <c r="A5788" s="155" t="s">
        <v>245</v>
      </c>
      <c r="B5788" s="155" t="s">
        <v>1541</v>
      </c>
      <c r="C5788" s="155" t="s">
        <v>8461</v>
      </c>
      <c r="D5788" s="155">
        <v>100</v>
      </c>
      <c r="E5788" s="155">
        <v>100</v>
      </c>
      <c r="F5788" s="166">
        <v>42243</v>
      </c>
      <c r="G5788" s="166">
        <v>42250</v>
      </c>
      <c r="H5788" s="157">
        <v>1</v>
      </c>
    </row>
    <row r="5789" spans="1:9" ht="15" customHeight="1" x14ac:dyDescent="0.25">
      <c r="A5789" s="155" t="s">
        <v>6965</v>
      </c>
      <c r="B5789" s="155" t="s">
        <v>5206</v>
      </c>
      <c r="C5789" s="155" t="s">
        <v>8462</v>
      </c>
      <c r="D5789" s="155">
        <v>15</v>
      </c>
      <c r="E5789" s="155">
        <v>15</v>
      </c>
      <c r="F5789" s="166">
        <v>42243</v>
      </c>
      <c r="G5789" s="166">
        <v>42247</v>
      </c>
      <c r="H5789" s="157">
        <v>1</v>
      </c>
    </row>
    <row r="5790" spans="1:9" ht="15" customHeight="1" x14ac:dyDescent="0.25">
      <c r="A5790" s="155" t="s">
        <v>6576</v>
      </c>
      <c r="B5790" s="155" t="s">
        <v>7368</v>
      </c>
      <c r="C5790" s="155" t="s">
        <v>8463</v>
      </c>
      <c r="D5790" s="155">
        <v>4</v>
      </c>
      <c r="E5790" s="155">
        <v>4</v>
      </c>
      <c r="F5790" s="166">
        <v>42243</v>
      </c>
      <c r="G5790" s="166">
        <v>42243</v>
      </c>
      <c r="H5790" s="157">
        <v>1</v>
      </c>
      <c r="I5790" s="192" t="s">
        <v>2151</v>
      </c>
    </row>
    <row r="5791" spans="1:9" ht="15" customHeight="1" x14ac:dyDescent="0.25">
      <c r="A5791" s="155" t="s">
        <v>286</v>
      </c>
      <c r="B5791" s="155" t="s">
        <v>8464</v>
      </c>
      <c r="C5791" s="155" t="s">
        <v>8465</v>
      </c>
      <c r="D5791" s="155">
        <v>25</v>
      </c>
      <c r="E5791" s="155">
        <v>25</v>
      </c>
      <c r="F5791" s="166">
        <v>42244</v>
      </c>
      <c r="G5791" s="166">
        <v>42247</v>
      </c>
      <c r="H5791" s="157">
        <v>1</v>
      </c>
    </row>
    <row r="5792" spans="1:9" ht="15" customHeight="1" x14ac:dyDescent="0.25">
      <c r="A5792" s="155" t="s">
        <v>286</v>
      </c>
      <c r="B5792" s="155" t="s">
        <v>7559</v>
      </c>
      <c r="C5792" s="155" t="s">
        <v>8466</v>
      </c>
      <c r="D5792" s="155">
        <v>25</v>
      </c>
      <c r="E5792" s="155">
        <v>25</v>
      </c>
      <c r="F5792" s="166">
        <v>42244</v>
      </c>
      <c r="G5792" s="166">
        <v>42247</v>
      </c>
      <c r="H5792" s="157">
        <v>1</v>
      </c>
    </row>
    <row r="5793" spans="1:9" ht="15" customHeight="1" x14ac:dyDescent="0.25">
      <c r="A5793" s="155" t="s">
        <v>544</v>
      </c>
      <c r="B5793" s="155" t="s">
        <v>82</v>
      </c>
      <c r="C5793" s="155" t="s">
        <v>8467</v>
      </c>
      <c r="D5793" s="155">
        <v>100</v>
      </c>
      <c r="E5793" s="155">
        <v>100</v>
      </c>
      <c r="F5793" s="166">
        <v>42244</v>
      </c>
      <c r="G5793" s="166">
        <v>42248</v>
      </c>
      <c r="H5793" s="157">
        <v>1</v>
      </c>
    </row>
    <row r="5794" spans="1:9" ht="15" customHeight="1" x14ac:dyDescent="0.25">
      <c r="A5794" s="155" t="s">
        <v>634</v>
      </c>
      <c r="B5794" s="155" t="s">
        <v>1723</v>
      </c>
      <c r="C5794" s="155" t="s">
        <v>8468</v>
      </c>
      <c r="D5794" s="155">
        <v>50</v>
      </c>
      <c r="E5794" s="155">
        <v>50</v>
      </c>
      <c r="F5794" s="166">
        <v>42244</v>
      </c>
      <c r="G5794" s="166">
        <v>42244</v>
      </c>
      <c r="H5794" s="157">
        <v>1</v>
      </c>
    </row>
    <row r="5795" spans="1:9" ht="15" customHeight="1" x14ac:dyDescent="0.25">
      <c r="A5795" s="155" t="s">
        <v>4968</v>
      </c>
      <c r="B5795" s="155" t="s">
        <v>4969</v>
      </c>
      <c r="C5795" s="155" t="s">
        <v>8469</v>
      </c>
      <c r="D5795" s="155">
        <v>130</v>
      </c>
      <c r="E5795" s="155">
        <v>130</v>
      </c>
      <c r="F5795" s="166">
        <v>42244</v>
      </c>
      <c r="G5795" s="166">
        <v>42248</v>
      </c>
      <c r="H5795" s="157">
        <v>1</v>
      </c>
    </row>
    <row r="5796" spans="1:9" ht="15" customHeight="1" x14ac:dyDescent="0.25">
      <c r="A5796" s="155" t="s">
        <v>6576</v>
      </c>
      <c r="B5796" s="155" t="s">
        <v>7368</v>
      </c>
      <c r="C5796" s="155" t="s">
        <v>8470</v>
      </c>
      <c r="D5796" s="155">
        <v>4</v>
      </c>
      <c r="E5796" s="155">
        <v>4</v>
      </c>
      <c r="F5796" s="166">
        <v>42244</v>
      </c>
      <c r="G5796" s="166">
        <v>42247</v>
      </c>
      <c r="H5796" s="157">
        <v>1</v>
      </c>
    </row>
    <row r="5797" spans="1:9" ht="15" customHeight="1" x14ac:dyDescent="0.25">
      <c r="A5797" s="155" t="s">
        <v>8471</v>
      </c>
      <c r="B5797" s="155" t="s">
        <v>1696</v>
      </c>
      <c r="C5797" s="155" t="s">
        <v>8472</v>
      </c>
      <c r="D5797" s="155">
        <v>1</v>
      </c>
      <c r="E5797" s="155">
        <v>1</v>
      </c>
      <c r="F5797" s="166">
        <v>42244</v>
      </c>
      <c r="G5797" s="166">
        <v>42247</v>
      </c>
      <c r="H5797" s="157">
        <v>1</v>
      </c>
    </row>
    <row r="5798" spans="1:9" ht="15" customHeight="1" x14ac:dyDescent="0.25">
      <c r="A5798" s="155" t="s">
        <v>3430</v>
      </c>
      <c r="B5798" s="155" t="s">
        <v>272</v>
      </c>
      <c r="C5798" s="155" t="s">
        <v>8473</v>
      </c>
      <c r="D5798" s="155">
        <v>1</v>
      </c>
      <c r="E5798" s="155">
        <v>1</v>
      </c>
      <c r="F5798" s="166">
        <v>42244</v>
      </c>
      <c r="G5798" s="166">
        <v>42251</v>
      </c>
      <c r="H5798" s="157">
        <v>1</v>
      </c>
    </row>
    <row r="5799" spans="1:9" ht="15" customHeight="1" x14ac:dyDescent="0.25">
      <c r="A5799" s="155" t="s">
        <v>3303</v>
      </c>
      <c r="B5799" s="155" t="s">
        <v>4971</v>
      </c>
      <c r="C5799" s="155" t="s">
        <v>8474</v>
      </c>
      <c r="D5799" s="155">
        <v>1</v>
      </c>
      <c r="E5799" s="155">
        <v>1</v>
      </c>
      <c r="F5799" s="166">
        <v>42244</v>
      </c>
      <c r="G5799" s="166">
        <v>42220</v>
      </c>
      <c r="H5799" s="157">
        <v>1</v>
      </c>
      <c r="I5799" s="192" t="s">
        <v>1524</v>
      </c>
    </row>
    <row r="5800" spans="1:9" ht="15" customHeight="1" x14ac:dyDescent="0.25">
      <c r="A5800" s="155" t="s">
        <v>3303</v>
      </c>
      <c r="B5800" s="155" t="s">
        <v>3973</v>
      </c>
      <c r="C5800" s="155" t="s">
        <v>8475</v>
      </c>
      <c r="D5800" s="155">
        <v>2</v>
      </c>
      <c r="E5800" s="155">
        <v>2</v>
      </c>
      <c r="F5800" s="166">
        <v>42244</v>
      </c>
      <c r="G5800" s="166">
        <v>42251</v>
      </c>
      <c r="H5800" s="157">
        <v>1</v>
      </c>
      <c r="I5800" s="192" t="s">
        <v>1524</v>
      </c>
    </row>
    <row r="5801" spans="1:9" ht="15" customHeight="1" x14ac:dyDescent="0.25">
      <c r="A5801" s="155" t="s">
        <v>8195</v>
      </c>
      <c r="B5801" s="155" t="s">
        <v>8196</v>
      </c>
      <c r="C5801" s="155" t="s">
        <v>8476</v>
      </c>
      <c r="D5801" s="155">
        <v>150</v>
      </c>
      <c r="E5801" s="155">
        <v>150</v>
      </c>
      <c r="F5801" s="166">
        <v>42247</v>
      </c>
      <c r="G5801" s="166">
        <v>42254</v>
      </c>
      <c r="H5801" s="157">
        <v>1</v>
      </c>
    </row>
    <row r="5802" spans="1:9" ht="15" customHeight="1" x14ac:dyDescent="0.25">
      <c r="A5802" s="155" t="s">
        <v>1866</v>
      </c>
      <c r="B5802" s="155" t="s">
        <v>8477</v>
      </c>
      <c r="C5802" s="155" t="s">
        <v>8478</v>
      </c>
      <c r="D5802" s="155">
        <v>100</v>
      </c>
      <c r="E5802" s="155">
        <v>100</v>
      </c>
      <c r="F5802" s="166">
        <v>42247</v>
      </c>
      <c r="G5802" s="166">
        <v>42254</v>
      </c>
      <c r="H5802" s="157">
        <v>1</v>
      </c>
    </row>
    <row r="5803" spans="1:9" ht="15" customHeight="1" x14ac:dyDescent="0.25">
      <c r="A5803" s="155" t="s">
        <v>71</v>
      </c>
      <c r="B5803" s="155" t="s">
        <v>583</v>
      </c>
      <c r="C5803" s="155" t="s">
        <v>8479</v>
      </c>
      <c r="D5803" s="155">
        <v>25</v>
      </c>
      <c r="E5803" s="155">
        <v>25</v>
      </c>
      <c r="F5803" s="166">
        <v>42247</v>
      </c>
      <c r="G5803" s="166">
        <v>42251</v>
      </c>
      <c r="H5803" s="157">
        <v>1</v>
      </c>
    </row>
    <row r="5804" spans="1:9" ht="15" customHeight="1" x14ac:dyDescent="0.25">
      <c r="A5804" s="155" t="s">
        <v>261</v>
      </c>
      <c r="B5804" s="155" t="s">
        <v>2952</v>
      </c>
      <c r="C5804" s="155" t="s">
        <v>8480</v>
      </c>
      <c r="D5804" s="155">
        <v>15</v>
      </c>
      <c r="E5804" s="155">
        <v>15</v>
      </c>
      <c r="F5804" s="166">
        <v>42247</v>
      </c>
      <c r="G5804" s="166">
        <v>42251</v>
      </c>
      <c r="H5804" s="157">
        <v>1</v>
      </c>
    </row>
    <row r="5805" spans="1:9" ht="15" customHeight="1" x14ac:dyDescent="0.25">
      <c r="A5805" s="155" t="s">
        <v>6576</v>
      </c>
      <c r="B5805" s="155" t="s">
        <v>7368</v>
      </c>
      <c r="C5805" s="155" t="s">
        <v>8481</v>
      </c>
      <c r="D5805" s="155">
        <v>3</v>
      </c>
      <c r="E5805" s="155">
        <v>3</v>
      </c>
      <c r="F5805" s="166">
        <v>42247</v>
      </c>
      <c r="G5805" s="166">
        <v>42248</v>
      </c>
      <c r="H5805" s="157">
        <v>1</v>
      </c>
    </row>
    <row r="5806" spans="1:9" ht="15" customHeight="1" x14ac:dyDescent="0.25">
      <c r="A5806" s="155" t="s">
        <v>2769</v>
      </c>
      <c r="B5806" s="155" t="s">
        <v>6027</v>
      </c>
      <c r="C5806" s="155" t="s">
        <v>8483</v>
      </c>
      <c r="D5806" s="155">
        <v>500</v>
      </c>
      <c r="E5806" s="155">
        <v>286</v>
      </c>
      <c r="F5806" s="166">
        <v>42248</v>
      </c>
      <c r="G5806" s="166">
        <v>42264</v>
      </c>
      <c r="H5806" s="157">
        <v>1</v>
      </c>
      <c r="I5806" s="192" t="s">
        <v>10143</v>
      </c>
    </row>
    <row r="5807" spans="1:9" ht="15" customHeight="1" x14ac:dyDescent="0.25">
      <c r="A5807" s="155" t="s">
        <v>520</v>
      </c>
      <c r="B5807" s="155" t="s">
        <v>5026</v>
      </c>
      <c r="C5807" s="155" t="s">
        <v>8484</v>
      </c>
      <c r="D5807" s="155">
        <v>400</v>
      </c>
      <c r="E5807" s="155">
        <v>400</v>
      </c>
      <c r="F5807" s="166">
        <v>42248</v>
      </c>
      <c r="G5807" s="166" t="s">
        <v>829</v>
      </c>
      <c r="H5807" s="157">
        <v>1</v>
      </c>
    </row>
    <row r="5808" spans="1:9" ht="30" customHeight="1" x14ac:dyDescent="0.25">
      <c r="A5808" s="155" t="s">
        <v>8056</v>
      </c>
      <c r="B5808" s="155" t="s">
        <v>3518</v>
      </c>
      <c r="C5808" s="155" t="s">
        <v>8485</v>
      </c>
      <c r="D5808" s="155">
        <v>50</v>
      </c>
      <c r="E5808" s="155">
        <v>50</v>
      </c>
      <c r="F5808" s="166">
        <v>42248</v>
      </c>
      <c r="G5808" s="166">
        <v>42262</v>
      </c>
      <c r="H5808" s="157">
        <v>1</v>
      </c>
    </row>
    <row r="5809" spans="1:8" ht="15" customHeight="1" x14ac:dyDescent="0.25">
      <c r="A5809" s="155" t="s">
        <v>722</v>
      </c>
      <c r="B5809" s="155" t="s">
        <v>723</v>
      </c>
      <c r="C5809" s="155" t="s">
        <v>8486</v>
      </c>
      <c r="D5809" s="155">
        <v>500</v>
      </c>
      <c r="E5809" s="155">
        <v>500</v>
      </c>
      <c r="F5809" s="166">
        <v>42248</v>
      </c>
      <c r="G5809" s="166">
        <v>42256</v>
      </c>
      <c r="H5809" s="157">
        <v>1</v>
      </c>
    </row>
    <row r="5810" spans="1:8" ht="15" customHeight="1" x14ac:dyDescent="0.25">
      <c r="A5810" s="155" t="s">
        <v>71</v>
      </c>
      <c r="B5810" s="155" t="s">
        <v>583</v>
      </c>
      <c r="C5810" s="155" t="s">
        <v>8487</v>
      </c>
      <c r="D5810" s="155">
        <v>5</v>
      </c>
      <c r="E5810" s="155">
        <v>5</v>
      </c>
      <c r="F5810" s="166">
        <v>42248</v>
      </c>
      <c r="G5810" s="166">
        <v>42258</v>
      </c>
      <c r="H5810" s="157">
        <v>1</v>
      </c>
    </row>
    <row r="5811" spans="1:8" ht="15" customHeight="1" x14ac:dyDescent="0.25">
      <c r="A5811" s="155" t="s">
        <v>350</v>
      </c>
      <c r="B5811" s="155" t="s">
        <v>8489</v>
      </c>
      <c r="C5811" s="155" t="s">
        <v>8488</v>
      </c>
      <c r="D5811" s="155">
        <v>10</v>
      </c>
      <c r="E5811" s="155">
        <v>10</v>
      </c>
      <c r="F5811" s="166">
        <v>42248</v>
      </c>
      <c r="G5811" s="166">
        <v>42250</v>
      </c>
      <c r="H5811" s="157">
        <v>1</v>
      </c>
    </row>
    <row r="5812" spans="1:8" ht="15" customHeight="1" x14ac:dyDescent="0.25">
      <c r="A5812" s="155" t="s">
        <v>6576</v>
      </c>
      <c r="B5812" s="155" t="s">
        <v>7368</v>
      </c>
      <c r="C5812" s="155" t="s">
        <v>8490</v>
      </c>
      <c r="D5812" s="155">
        <v>3</v>
      </c>
      <c r="E5812" s="155">
        <v>3</v>
      </c>
      <c r="F5812" s="166">
        <v>42248</v>
      </c>
      <c r="G5812" s="166">
        <v>42249</v>
      </c>
      <c r="H5812" s="157">
        <v>1</v>
      </c>
    </row>
    <row r="5813" spans="1:8" ht="15" customHeight="1" x14ac:dyDescent="0.25">
      <c r="A5813" s="155" t="s">
        <v>394</v>
      </c>
      <c r="B5813" s="155" t="s">
        <v>430</v>
      </c>
      <c r="C5813" s="155" t="s">
        <v>8491</v>
      </c>
      <c r="D5813" s="155">
        <v>15</v>
      </c>
      <c r="E5813" s="155">
        <v>15</v>
      </c>
      <c r="F5813" s="166">
        <v>42248</v>
      </c>
      <c r="G5813" s="166">
        <v>42250</v>
      </c>
      <c r="H5813" s="157">
        <v>1</v>
      </c>
    </row>
    <row r="5814" spans="1:8" ht="15" customHeight="1" x14ac:dyDescent="0.25">
      <c r="A5814" s="155" t="s">
        <v>71</v>
      </c>
      <c r="B5814" s="155" t="s">
        <v>1696</v>
      </c>
      <c r="C5814" s="155" t="s">
        <v>8492</v>
      </c>
      <c r="D5814" s="155">
        <v>2</v>
      </c>
      <c r="E5814" s="155">
        <v>2</v>
      </c>
      <c r="F5814" s="166">
        <v>42249</v>
      </c>
      <c r="G5814" s="166">
        <v>42258</v>
      </c>
      <c r="H5814" s="157">
        <v>1</v>
      </c>
    </row>
    <row r="5815" spans="1:8" ht="15" customHeight="1" x14ac:dyDescent="0.25">
      <c r="A5815" s="155" t="s">
        <v>261</v>
      </c>
      <c r="B5815" s="155" t="s">
        <v>2952</v>
      </c>
      <c r="C5815" s="155" t="s">
        <v>8493</v>
      </c>
      <c r="D5815" s="155">
        <v>10</v>
      </c>
      <c r="E5815" s="155">
        <v>10</v>
      </c>
      <c r="F5815" s="166">
        <v>42249</v>
      </c>
      <c r="G5815" s="166">
        <v>42257</v>
      </c>
      <c r="H5815" s="157">
        <v>1</v>
      </c>
    </row>
    <row r="5816" spans="1:8" ht="15" customHeight="1" x14ac:dyDescent="0.25">
      <c r="A5816" s="155" t="s">
        <v>1554</v>
      </c>
      <c r="B5816" s="155" t="s">
        <v>1181</v>
      </c>
      <c r="C5816" s="155" t="s">
        <v>8494</v>
      </c>
      <c r="D5816" s="155">
        <v>300</v>
      </c>
      <c r="E5816" s="155">
        <v>300</v>
      </c>
      <c r="F5816" s="166">
        <v>42249</v>
      </c>
      <c r="G5816" s="166">
        <v>42251</v>
      </c>
      <c r="H5816" s="157">
        <v>1</v>
      </c>
    </row>
    <row r="5817" spans="1:8" ht="15" customHeight="1" x14ac:dyDescent="0.25">
      <c r="A5817" s="155" t="s">
        <v>520</v>
      </c>
      <c r="B5817" s="155" t="s">
        <v>964</v>
      </c>
      <c r="C5817" s="155" t="s">
        <v>8495</v>
      </c>
      <c r="D5817" s="155">
        <v>250</v>
      </c>
      <c r="E5817" s="155">
        <v>250</v>
      </c>
      <c r="F5817" s="166">
        <v>42250</v>
      </c>
      <c r="G5817" s="166">
        <v>42254</v>
      </c>
      <c r="H5817" s="157">
        <v>1</v>
      </c>
    </row>
    <row r="5818" spans="1:8" ht="15" customHeight="1" x14ac:dyDescent="0.25">
      <c r="A5818" s="155" t="s">
        <v>65</v>
      </c>
      <c r="B5818" s="155" t="s">
        <v>1501</v>
      </c>
      <c r="C5818" s="155" t="s">
        <v>8496</v>
      </c>
      <c r="D5818" s="155">
        <v>100</v>
      </c>
      <c r="E5818" s="155">
        <v>100</v>
      </c>
      <c r="F5818" s="166">
        <v>42251</v>
      </c>
      <c r="G5818" s="166">
        <v>42278</v>
      </c>
      <c r="H5818" s="157">
        <v>1</v>
      </c>
    </row>
    <row r="5819" spans="1:8" ht="15" customHeight="1" x14ac:dyDescent="0.25">
      <c r="A5819" s="155" t="s">
        <v>8165</v>
      </c>
      <c r="B5819" s="155" t="s">
        <v>7325</v>
      </c>
      <c r="C5819" s="155" t="s">
        <v>8497</v>
      </c>
      <c r="D5819" s="155">
        <v>10</v>
      </c>
      <c r="E5819" s="155">
        <v>10</v>
      </c>
      <c r="F5819" s="166">
        <v>42251</v>
      </c>
      <c r="G5819" s="166">
        <v>42256</v>
      </c>
      <c r="H5819" s="157">
        <v>1</v>
      </c>
    </row>
    <row r="5820" spans="1:8" ht="15" customHeight="1" x14ac:dyDescent="0.25">
      <c r="A5820" s="155" t="s">
        <v>559</v>
      </c>
      <c r="B5820" s="155" t="s">
        <v>450</v>
      </c>
      <c r="C5820" s="155" t="s">
        <v>8498</v>
      </c>
      <c r="D5820" s="155">
        <v>15000</v>
      </c>
      <c r="E5820" s="155">
        <v>15030</v>
      </c>
      <c r="F5820" s="166">
        <v>42251</v>
      </c>
      <c r="G5820" s="166">
        <v>42255</v>
      </c>
      <c r="H5820" s="157">
        <v>1</v>
      </c>
    </row>
    <row r="5821" spans="1:8" ht="15" customHeight="1" x14ac:dyDescent="0.25">
      <c r="A5821" s="155" t="s">
        <v>3689</v>
      </c>
      <c r="B5821" s="155" t="s">
        <v>4602</v>
      </c>
      <c r="C5821" s="155" t="s">
        <v>8499</v>
      </c>
      <c r="D5821" s="155">
        <v>125</v>
      </c>
      <c r="E5821" s="155">
        <v>125</v>
      </c>
      <c r="F5821" s="166">
        <v>42251</v>
      </c>
      <c r="G5821" s="166">
        <v>42258</v>
      </c>
      <c r="H5821" s="157">
        <v>1</v>
      </c>
    </row>
    <row r="5822" spans="1:8" ht="15" customHeight="1" x14ac:dyDescent="0.25">
      <c r="A5822" s="155" t="s">
        <v>3430</v>
      </c>
      <c r="B5822" s="155" t="s">
        <v>1501</v>
      </c>
      <c r="C5822" s="155" t="s">
        <v>8500</v>
      </c>
      <c r="D5822" s="155">
        <v>100</v>
      </c>
      <c r="E5822" s="155">
        <v>100</v>
      </c>
      <c r="F5822" s="166">
        <v>42251</v>
      </c>
      <c r="G5822" s="166">
        <v>42258</v>
      </c>
      <c r="H5822" s="157">
        <v>1</v>
      </c>
    </row>
    <row r="5823" spans="1:8" ht="15" customHeight="1" x14ac:dyDescent="0.25">
      <c r="A5823" s="155" t="s">
        <v>71</v>
      </c>
      <c r="B5823" s="155" t="s">
        <v>167</v>
      </c>
      <c r="C5823" s="155" t="s">
        <v>8501</v>
      </c>
      <c r="D5823" s="155">
        <v>25</v>
      </c>
      <c r="E5823" s="155">
        <v>25</v>
      </c>
      <c r="F5823" s="166">
        <v>42251</v>
      </c>
      <c r="G5823" s="166">
        <v>42255</v>
      </c>
      <c r="H5823" s="157">
        <v>1</v>
      </c>
    </row>
    <row r="5824" spans="1:8" ht="15" customHeight="1" x14ac:dyDescent="0.25">
      <c r="A5824" s="155" t="s">
        <v>4963</v>
      </c>
      <c r="B5824" s="155" t="s">
        <v>1373</v>
      </c>
      <c r="C5824" s="155" t="s">
        <v>8502</v>
      </c>
      <c r="D5824" s="155">
        <v>63</v>
      </c>
      <c r="E5824" s="155">
        <v>63</v>
      </c>
      <c r="F5824" s="166">
        <v>42251</v>
      </c>
      <c r="G5824" s="166">
        <v>42255</v>
      </c>
      <c r="H5824" s="157">
        <v>1</v>
      </c>
    </row>
    <row r="5825" spans="1:8" ht="15" customHeight="1" x14ac:dyDescent="0.25">
      <c r="A5825" s="155" t="s">
        <v>4963</v>
      </c>
      <c r="B5825" s="155" t="s">
        <v>1375</v>
      </c>
      <c r="C5825" s="155" t="s">
        <v>8503</v>
      </c>
      <c r="D5825" s="155">
        <v>50</v>
      </c>
      <c r="E5825" s="155">
        <v>50</v>
      </c>
      <c r="F5825" s="166">
        <v>42251</v>
      </c>
      <c r="G5825" s="166">
        <v>42255</v>
      </c>
      <c r="H5825" s="157">
        <v>1</v>
      </c>
    </row>
    <row r="5826" spans="1:8" ht="15" customHeight="1" x14ac:dyDescent="0.25">
      <c r="A5826" s="155" t="s">
        <v>6576</v>
      </c>
      <c r="B5826" s="155" t="s">
        <v>7368</v>
      </c>
      <c r="C5826" s="155" t="s">
        <v>8504</v>
      </c>
      <c r="D5826" s="155">
        <v>10</v>
      </c>
      <c r="E5826" s="155">
        <v>10</v>
      </c>
      <c r="F5826" s="166">
        <v>42251</v>
      </c>
      <c r="G5826" s="166">
        <v>42253</v>
      </c>
      <c r="H5826" s="157">
        <v>1</v>
      </c>
    </row>
    <row r="5827" spans="1:8" ht="15" customHeight="1" x14ac:dyDescent="0.25">
      <c r="A5827" s="155" t="s">
        <v>6576</v>
      </c>
      <c r="B5827" s="155" t="s">
        <v>7368</v>
      </c>
      <c r="C5827" s="155" t="s">
        <v>8505</v>
      </c>
      <c r="D5827" s="155">
        <v>4</v>
      </c>
      <c r="E5827" s="155">
        <v>4</v>
      </c>
      <c r="F5827" s="166">
        <v>42251</v>
      </c>
      <c r="G5827" s="166">
        <v>42253</v>
      </c>
      <c r="H5827" s="157">
        <v>1</v>
      </c>
    </row>
    <row r="5828" spans="1:8" ht="15" customHeight="1" x14ac:dyDescent="0.25">
      <c r="A5828" s="155" t="s">
        <v>6576</v>
      </c>
      <c r="B5828" s="155" t="s">
        <v>7368</v>
      </c>
      <c r="C5828" s="155" t="s">
        <v>8506</v>
      </c>
      <c r="D5828" s="155">
        <v>5</v>
      </c>
      <c r="E5828" s="155">
        <v>5</v>
      </c>
      <c r="F5828" s="166">
        <v>42251</v>
      </c>
      <c r="G5828" s="166">
        <v>42253</v>
      </c>
      <c r="H5828" s="157">
        <v>1</v>
      </c>
    </row>
    <row r="5829" spans="1:8" ht="15" customHeight="1" x14ac:dyDescent="0.25">
      <c r="A5829" s="155" t="s">
        <v>8507</v>
      </c>
      <c r="B5829" s="155" t="s">
        <v>8508</v>
      </c>
      <c r="C5829" s="155" t="s">
        <v>8509</v>
      </c>
      <c r="D5829" s="155">
        <v>1</v>
      </c>
      <c r="E5829" s="155">
        <v>1</v>
      </c>
      <c r="F5829" s="166">
        <v>42251</v>
      </c>
      <c r="G5829" s="166">
        <v>42257</v>
      </c>
      <c r="H5829" s="157">
        <v>1</v>
      </c>
    </row>
    <row r="5830" spans="1:8" ht="15" customHeight="1" x14ac:dyDescent="0.25">
      <c r="A5830" s="155" t="s">
        <v>4395</v>
      </c>
      <c r="B5830" s="155" t="s">
        <v>8510</v>
      </c>
      <c r="C5830" s="155" t="s">
        <v>8511</v>
      </c>
      <c r="D5830" s="155">
        <v>25</v>
      </c>
      <c r="E5830" s="155">
        <v>25</v>
      </c>
      <c r="F5830" s="166">
        <v>42255</v>
      </c>
      <c r="G5830" s="166">
        <v>42261</v>
      </c>
      <c r="H5830" s="157">
        <v>1</v>
      </c>
    </row>
    <row r="5831" spans="1:8" ht="15" customHeight="1" x14ac:dyDescent="0.25">
      <c r="A5831" s="155" t="s">
        <v>559</v>
      </c>
      <c r="B5831" s="155" t="s">
        <v>1677</v>
      </c>
      <c r="C5831" s="155" t="s">
        <v>8512</v>
      </c>
      <c r="D5831" s="155">
        <v>100</v>
      </c>
      <c r="E5831" s="155">
        <v>100</v>
      </c>
      <c r="F5831" s="166">
        <v>42255</v>
      </c>
      <c r="G5831" s="166">
        <v>42261</v>
      </c>
      <c r="H5831" s="157">
        <v>1</v>
      </c>
    </row>
    <row r="5832" spans="1:8" ht="15" customHeight="1" x14ac:dyDescent="0.25">
      <c r="A5832" s="155" t="s">
        <v>3689</v>
      </c>
      <c r="B5832" s="155" t="s">
        <v>493</v>
      </c>
      <c r="C5832" s="155" t="s">
        <v>8513</v>
      </c>
      <c r="D5832" s="155">
        <v>5088</v>
      </c>
      <c r="E5832" s="155">
        <v>5088</v>
      </c>
      <c r="F5832" s="166">
        <v>42255</v>
      </c>
      <c r="G5832" s="166">
        <v>42258</v>
      </c>
      <c r="H5832" s="157">
        <v>1</v>
      </c>
    </row>
    <row r="5833" spans="1:8" ht="15" customHeight="1" x14ac:dyDescent="0.25">
      <c r="A5833" s="155" t="s">
        <v>3689</v>
      </c>
      <c r="B5833" s="155" t="s">
        <v>495</v>
      </c>
      <c r="C5833" s="155" t="s">
        <v>364</v>
      </c>
      <c r="D5833" s="155">
        <v>5088</v>
      </c>
      <c r="E5833" s="155">
        <v>5088</v>
      </c>
      <c r="F5833" s="166">
        <v>42255</v>
      </c>
      <c r="G5833" s="166">
        <v>42258</v>
      </c>
      <c r="H5833" s="157">
        <v>1</v>
      </c>
    </row>
    <row r="5834" spans="1:8" ht="15" customHeight="1" x14ac:dyDescent="0.25">
      <c r="A5834" s="155" t="s">
        <v>350</v>
      </c>
      <c r="B5834" s="155" t="s">
        <v>30</v>
      </c>
      <c r="C5834" s="155" t="s">
        <v>8514</v>
      </c>
      <c r="D5834" s="155">
        <v>100</v>
      </c>
      <c r="E5834" s="155">
        <v>105</v>
      </c>
      <c r="F5834" s="166">
        <v>42255</v>
      </c>
      <c r="G5834" s="166">
        <v>42261</v>
      </c>
      <c r="H5834" s="157">
        <v>1</v>
      </c>
    </row>
    <row r="5835" spans="1:8" ht="15" customHeight="1" x14ac:dyDescent="0.25">
      <c r="A5835" s="155" t="s">
        <v>6482</v>
      </c>
      <c r="B5835" s="155" t="s">
        <v>1696</v>
      </c>
      <c r="C5835" s="155" t="s">
        <v>8515</v>
      </c>
      <c r="D5835" s="155">
        <v>5</v>
      </c>
      <c r="E5835" s="155">
        <v>5</v>
      </c>
      <c r="F5835" s="166">
        <v>42255</v>
      </c>
      <c r="G5835" s="166">
        <v>42258</v>
      </c>
      <c r="H5835" s="157">
        <v>1</v>
      </c>
    </row>
    <row r="5836" spans="1:8" ht="15" customHeight="1" x14ac:dyDescent="0.25">
      <c r="A5836" s="155" t="s">
        <v>6482</v>
      </c>
      <c r="B5836" s="155" t="s">
        <v>7807</v>
      </c>
      <c r="C5836" s="155" t="s">
        <v>59</v>
      </c>
      <c r="D5836" s="155">
        <v>5</v>
      </c>
      <c r="E5836" s="155">
        <v>5</v>
      </c>
      <c r="F5836" s="166">
        <v>42255</v>
      </c>
      <c r="G5836" s="166">
        <v>42258</v>
      </c>
      <c r="H5836" s="157">
        <v>1</v>
      </c>
    </row>
    <row r="5837" spans="1:8" ht="15" customHeight="1" x14ac:dyDescent="0.25">
      <c r="A5837" s="155" t="s">
        <v>71</v>
      </c>
      <c r="B5837" s="155" t="s">
        <v>1530</v>
      </c>
      <c r="C5837" s="155" t="s">
        <v>8516</v>
      </c>
      <c r="D5837" s="155">
        <v>5</v>
      </c>
      <c r="E5837" s="155">
        <v>5</v>
      </c>
      <c r="F5837" s="166">
        <v>42256</v>
      </c>
      <c r="G5837" s="166">
        <v>42265</v>
      </c>
      <c r="H5837" s="157">
        <v>1</v>
      </c>
    </row>
    <row r="5838" spans="1:8" ht="15" customHeight="1" x14ac:dyDescent="0.25">
      <c r="A5838" s="155" t="s">
        <v>1554</v>
      </c>
      <c r="B5838" s="155" t="s">
        <v>1204</v>
      </c>
      <c r="C5838" s="155" t="s">
        <v>8517</v>
      </c>
      <c r="D5838" s="155">
        <v>125</v>
      </c>
      <c r="E5838" s="155">
        <v>125</v>
      </c>
      <c r="F5838" s="166">
        <v>42256</v>
      </c>
      <c r="G5838" s="166">
        <v>42258</v>
      </c>
      <c r="H5838" s="157">
        <v>1</v>
      </c>
    </row>
    <row r="5839" spans="1:8" ht="15" customHeight="1" x14ac:dyDescent="0.25">
      <c r="A5839" s="155" t="s">
        <v>1145</v>
      </c>
      <c r="B5839" s="155" t="s">
        <v>7847</v>
      </c>
      <c r="C5839" s="155" t="s">
        <v>8518</v>
      </c>
      <c r="D5839" s="155">
        <v>25</v>
      </c>
      <c r="E5839" s="155">
        <v>25</v>
      </c>
      <c r="F5839" s="166">
        <v>42256</v>
      </c>
      <c r="G5839" s="166">
        <v>42263</v>
      </c>
      <c r="H5839" s="157">
        <v>1</v>
      </c>
    </row>
    <row r="5840" spans="1:8" ht="30" customHeight="1" x14ac:dyDescent="0.25">
      <c r="A5840" s="155" t="s">
        <v>8056</v>
      </c>
      <c r="B5840" s="155" t="s">
        <v>4253</v>
      </c>
      <c r="C5840" s="155" t="s">
        <v>8519</v>
      </c>
      <c r="D5840" s="155">
        <v>100</v>
      </c>
      <c r="E5840" s="155">
        <v>100</v>
      </c>
      <c r="F5840" s="166">
        <v>42256</v>
      </c>
      <c r="G5840" s="166">
        <v>42261</v>
      </c>
      <c r="H5840" s="157">
        <v>1</v>
      </c>
    </row>
    <row r="5841" spans="1:9" ht="15" customHeight="1" x14ac:dyDescent="0.25">
      <c r="A5841" s="155" t="s">
        <v>6576</v>
      </c>
      <c r="B5841" s="155" t="s">
        <v>7368</v>
      </c>
      <c r="C5841" s="155" t="s">
        <v>8520</v>
      </c>
      <c r="D5841" s="155">
        <v>1</v>
      </c>
      <c r="E5841" s="155">
        <v>1</v>
      </c>
      <c r="F5841" s="166">
        <v>42256</v>
      </c>
      <c r="G5841" s="166">
        <v>42257</v>
      </c>
      <c r="H5841" s="157">
        <v>1</v>
      </c>
    </row>
    <row r="5842" spans="1:9" ht="15" customHeight="1" x14ac:dyDescent="0.25">
      <c r="A5842" s="155" t="s">
        <v>979</v>
      </c>
      <c r="B5842" s="155" t="s">
        <v>2591</v>
      </c>
      <c r="C5842" s="155" t="s">
        <v>8521</v>
      </c>
      <c r="D5842" s="155">
        <v>50</v>
      </c>
      <c r="E5842" s="155">
        <v>50</v>
      </c>
      <c r="F5842" s="166">
        <v>42257</v>
      </c>
      <c r="G5842" s="166">
        <v>42261</v>
      </c>
      <c r="H5842" s="157">
        <v>1</v>
      </c>
    </row>
    <row r="5843" spans="1:9" ht="15" customHeight="1" x14ac:dyDescent="0.25">
      <c r="A5843" s="155" t="s">
        <v>8524</v>
      </c>
      <c r="B5843" s="155" t="s">
        <v>8523</v>
      </c>
      <c r="C5843" s="155" t="s">
        <v>8522</v>
      </c>
      <c r="D5843" s="155">
        <v>100</v>
      </c>
      <c r="E5843" s="155">
        <v>102</v>
      </c>
      <c r="F5843" s="166">
        <v>42257</v>
      </c>
      <c r="G5843" s="166">
        <v>42261</v>
      </c>
      <c r="H5843" s="157">
        <v>1</v>
      </c>
    </row>
    <row r="5844" spans="1:9" ht="15" customHeight="1" x14ac:dyDescent="0.25">
      <c r="A5844" s="155" t="s">
        <v>6021</v>
      </c>
      <c r="B5844" s="155" t="s">
        <v>6022</v>
      </c>
      <c r="C5844" s="155" t="s">
        <v>8525</v>
      </c>
      <c r="D5844" s="155">
        <v>250</v>
      </c>
      <c r="E5844" s="155">
        <v>250</v>
      </c>
      <c r="F5844" s="166">
        <v>42257</v>
      </c>
      <c r="G5844" s="166">
        <v>42265</v>
      </c>
      <c r="H5844" s="157">
        <v>1</v>
      </c>
    </row>
    <row r="5845" spans="1:9" ht="15" customHeight="1" x14ac:dyDescent="0.25">
      <c r="A5845" s="155" t="s">
        <v>36</v>
      </c>
      <c r="B5845" s="155" t="s">
        <v>4428</v>
      </c>
      <c r="C5845" s="155" t="s">
        <v>8526</v>
      </c>
      <c r="D5845" s="155">
        <v>50</v>
      </c>
      <c r="E5845" s="155">
        <v>50</v>
      </c>
      <c r="F5845" s="166">
        <v>42258</v>
      </c>
      <c r="G5845" s="166">
        <v>42261</v>
      </c>
      <c r="H5845" s="157">
        <v>1</v>
      </c>
    </row>
    <row r="5846" spans="1:9" ht="15" customHeight="1" x14ac:dyDescent="0.25">
      <c r="A5846" s="155" t="s">
        <v>36</v>
      </c>
      <c r="B5846" s="155" t="s">
        <v>60</v>
      </c>
      <c r="C5846" s="155" t="s">
        <v>364</v>
      </c>
      <c r="D5846" s="155">
        <v>20</v>
      </c>
      <c r="E5846" s="155">
        <v>20</v>
      </c>
      <c r="F5846" s="166">
        <v>42258</v>
      </c>
      <c r="G5846" s="166">
        <v>42261</v>
      </c>
      <c r="H5846" s="157">
        <v>1</v>
      </c>
    </row>
    <row r="5847" spans="1:9" ht="15" customHeight="1" x14ac:dyDescent="0.25">
      <c r="A5847" s="155" t="s">
        <v>36</v>
      </c>
      <c r="B5847" s="155" t="s">
        <v>1664</v>
      </c>
      <c r="C5847" s="155" t="s">
        <v>161</v>
      </c>
      <c r="D5847" s="155">
        <v>50</v>
      </c>
      <c r="E5847" s="155">
        <v>50</v>
      </c>
      <c r="F5847" s="166">
        <v>42258</v>
      </c>
      <c r="G5847" s="166">
        <v>42261</v>
      </c>
      <c r="H5847" s="157">
        <v>1</v>
      </c>
    </row>
    <row r="5848" spans="1:9" ht="15" customHeight="1" x14ac:dyDescent="0.25">
      <c r="A5848" s="155" t="s">
        <v>71</v>
      </c>
      <c r="B5848" s="155" t="s">
        <v>1550</v>
      </c>
      <c r="C5848" s="155" t="s">
        <v>8527</v>
      </c>
      <c r="D5848" s="155">
        <v>5</v>
      </c>
      <c r="E5848" s="155">
        <v>5</v>
      </c>
      <c r="F5848" s="166">
        <v>42258</v>
      </c>
      <c r="G5848" s="166">
        <v>42265</v>
      </c>
      <c r="H5848" s="157">
        <v>1</v>
      </c>
    </row>
    <row r="5849" spans="1:9" ht="15" customHeight="1" x14ac:dyDescent="0.25">
      <c r="A5849" s="155" t="s">
        <v>71</v>
      </c>
      <c r="B5849" s="155" t="s">
        <v>1168</v>
      </c>
      <c r="C5849" s="155" t="s">
        <v>8528</v>
      </c>
      <c r="D5849" s="155">
        <v>10</v>
      </c>
      <c r="E5849" s="155">
        <v>10</v>
      </c>
      <c r="F5849" s="166">
        <v>42258</v>
      </c>
      <c r="G5849" s="166">
        <v>42264</v>
      </c>
      <c r="H5849" s="157">
        <v>1</v>
      </c>
    </row>
    <row r="5850" spans="1:9" ht="15" customHeight="1" x14ac:dyDescent="0.25">
      <c r="A5850" s="155" t="s">
        <v>6576</v>
      </c>
      <c r="B5850" s="155" t="s">
        <v>7368</v>
      </c>
      <c r="C5850" s="155" t="s">
        <v>8529</v>
      </c>
      <c r="D5850" s="155">
        <v>6</v>
      </c>
      <c r="E5850" s="155">
        <v>6</v>
      </c>
      <c r="F5850" s="166">
        <v>42258</v>
      </c>
      <c r="G5850" s="166">
        <v>42258</v>
      </c>
      <c r="H5850" s="157">
        <v>1</v>
      </c>
      <c r="I5850" s="192" t="s">
        <v>2151</v>
      </c>
    </row>
    <row r="5851" spans="1:9" ht="15" customHeight="1" x14ac:dyDescent="0.25">
      <c r="A5851" s="155" t="s">
        <v>71</v>
      </c>
      <c r="B5851" s="155" t="s">
        <v>272</v>
      </c>
      <c r="C5851" s="155" t="s">
        <v>8530</v>
      </c>
      <c r="D5851" s="155">
        <v>4</v>
      </c>
      <c r="E5851" s="155">
        <v>4</v>
      </c>
      <c r="F5851" s="166">
        <v>42258</v>
      </c>
      <c r="G5851" s="166">
        <v>42271</v>
      </c>
      <c r="H5851" s="157">
        <v>1</v>
      </c>
    </row>
    <row r="5852" spans="1:9" ht="15" customHeight="1" x14ac:dyDescent="0.25">
      <c r="A5852" s="155" t="s">
        <v>71</v>
      </c>
      <c r="B5852" s="155" t="s">
        <v>167</v>
      </c>
      <c r="C5852" s="155" t="s">
        <v>8531</v>
      </c>
      <c r="D5852" s="155">
        <v>25</v>
      </c>
      <c r="E5852" s="155">
        <v>25</v>
      </c>
      <c r="F5852" s="166">
        <v>42261</v>
      </c>
      <c r="G5852" s="166">
        <v>42263</v>
      </c>
      <c r="H5852" s="157">
        <v>1</v>
      </c>
    </row>
    <row r="5853" spans="1:9" ht="15" customHeight="1" x14ac:dyDescent="0.25">
      <c r="A5853" s="155" t="s">
        <v>2906</v>
      </c>
      <c r="B5853" s="155" t="s">
        <v>746</v>
      </c>
      <c r="C5853" s="155" t="s">
        <v>8536</v>
      </c>
      <c r="D5853" s="155">
        <v>50</v>
      </c>
      <c r="E5853" s="155">
        <v>50</v>
      </c>
      <c r="F5853" s="166">
        <v>42261</v>
      </c>
      <c r="G5853" s="166">
        <v>42268</v>
      </c>
      <c r="H5853" s="157">
        <v>1</v>
      </c>
    </row>
    <row r="5854" spans="1:9" ht="15" customHeight="1" x14ac:dyDescent="0.25">
      <c r="A5854" s="155" t="s">
        <v>46</v>
      </c>
      <c r="B5854" s="155" t="s">
        <v>8534</v>
      </c>
      <c r="C5854" s="155" t="s">
        <v>8535</v>
      </c>
      <c r="D5854" s="155">
        <v>60</v>
      </c>
      <c r="E5854" s="155">
        <v>60</v>
      </c>
      <c r="F5854" s="166">
        <v>42261</v>
      </c>
      <c r="G5854" s="166">
        <v>42265</v>
      </c>
      <c r="H5854" s="157">
        <v>1</v>
      </c>
    </row>
    <row r="5855" spans="1:9" ht="15" customHeight="1" x14ac:dyDescent="0.25">
      <c r="A5855" s="155" t="s">
        <v>46</v>
      </c>
      <c r="B5855" s="155" t="s">
        <v>8533</v>
      </c>
      <c r="C5855" s="155" t="s">
        <v>364</v>
      </c>
      <c r="D5855" s="155">
        <v>24</v>
      </c>
      <c r="E5855" s="155">
        <v>24</v>
      </c>
      <c r="F5855" s="166">
        <v>42261</v>
      </c>
      <c r="G5855" s="166">
        <v>42265</v>
      </c>
      <c r="H5855" s="157">
        <v>1</v>
      </c>
    </row>
    <row r="5856" spans="1:9" ht="15" customHeight="1" x14ac:dyDescent="0.25">
      <c r="A5856" s="155" t="s">
        <v>46</v>
      </c>
      <c r="B5856" s="155" t="s">
        <v>8532</v>
      </c>
      <c r="C5856" s="155" t="s">
        <v>161</v>
      </c>
      <c r="D5856" s="155">
        <v>18</v>
      </c>
      <c r="E5856" s="155">
        <v>18</v>
      </c>
      <c r="F5856" s="166">
        <v>42261</v>
      </c>
      <c r="G5856" s="166">
        <v>42265</v>
      </c>
      <c r="H5856" s="157">
        <v>1</v>
      </c>
    </row>
    <row r="5857" spans="1:9" ht="15" customHeight="1" x14ac:dyDescent="0.25">
      <c r="A5857" s="155" t="s">
        <v>5827</v>
      </c>
      <c r="B5857" s="155" t="s">
        <v>7439</v>
      </c>
      <c r="C5857" s="155" t="s">
        <v>8537</v>
      </c>
      <c r="D5857" s="155">
        <v>65</v>
      </c>
      <c r="E5857" s="155">
        <v>65</v>
      </c>
      <c r="F5857" s="166">
        <v>42261</v>
      </c>
      <c r="G5857" s="166">
        <v>42265</v>
      </c>
      <c r="H5857" s="157">
        <v>1</v>
      </c>
    </row>
    <row r="5858" spans="1:9" ht="15" customHeight="1" x14ac:dyDescent="0.25">
      <c r="A5858" s="155" t="s">
        <v>924</v>
      </c>
      <c r="B5858" s="155" t="s">
        <v>8538</v>
      </c>
      <c r="C5858" s="155" t="s">
        <v>8540</v>
      </c>
      <c r="D5858" s="155">
        <v>1</v>
      </c>
      <c r="E5858" s="155">
        <v>1</v>
      </c>
      <c r="F5858" s="166">
        <v>42262</v>
      </c>
      <c r="G5858" s="166">
        <v>42275</v>
      </c>
      <c r="H5858" s="157">
        <v>1</v>
      </c>
      <c r="I5858" s="192" t="s">
        <v>1546</v>
      </c>
    </row>
    <row r="5859" spans="1:9" ht="15" customHeight="1" x14ac:dyDescent="0.25">
      <c r="A5859" s="155" t="s">
        <v>924</v>
      </c>
      <c r="B5859" s="155" t="s">
        <v>8539</v>
      </c>
      <c r="C5859" s="155" t="s">
        <v>166</v>
      </c>
      <c r="D5859" s="155">
        <v>1</v>
      </c>
      <c r="E5859" s="155">
        <v>1</v>
      </c>
      <c r="F5859" s="166">
        <v>42262</v>
      </c>
      <c r="G5859" s="166">
        <v>42275</v>
      </c>
      <c r="H5859" s="157">
        <v>1</v>
      </c>
      <c r="I5859" s="192" t="s">
        <v>1546</v>
      </c>
    </row>
    <row r="5860" spans="1:9" ht="15" customHeight="1" x14ac:dyDescent="0.25">
      <c r="A5860" s="155" t="s">
        <v>924</v>
      </c>
      <c r="B5860" s="155" t="s">
        <v>8541</v>
      </c>
      <c r="C5860" s="155" t="s">
        <v>8542</v>
      </c>
      <c r="D5860" s="155">
        <v>25</v>
      </c>
      <c r="E5860" s="155">
        <v>25</v>
      </c>
      <c r="F5860" s="166">
        <v>42262</v>
      </c>
      <c r="G5860" s="166">
        <v>42275</v>
      </c>
      <c r="H5860" s="157">
        <v>1</v>
      </c>
      <c r="I5860" s="192" t="s">
        <v>1546</v>
      </c>
    </row>
    <row r="5861" spans="1:9" ht="15" customHeight="1" x14ac:dyDescent="0.25">
      <c r="A5861" s="155" t="s">
        <v>261</v>
      </c>
      <c r="B5861" s="155" t="s">
        <v>4324</v>
      </c>
      <c r="C5861" s="155" t="s">
        <v>8543</v>
      </c>
      <c r="D5861" s="155">
        <v>4</v>
      </c>
      <c r="E5861" s="155">
        <v>4</v>
      </c>
      <c r="F5861" s="166">
        <v>42262</v>
      </c>
      <c r="G5861" s="166">
        <v>42270</v>
      </c>
      <c r="H5861" s="157">
        <v>1</v>
      </c>
    </row>
    <row r="5862" spans="1:9" ht="15" customHeight="1" x14ac:dyDescent="0.25">
      <c r="A5862" s="155" t="s">
        <v>1114</v>
      </c>
      <c r="B5862" s="155" t="s">
        <v>1115</v>
      </c>
      <c r="C5862" s="155" t="s">
        <v>8544</v>
      </c>
      <c r="D5862" s="155">
        <v>26</v>
      </c>
      <c r="E5862" s="155">
        <v>26</v>
      </c>
      <c r="F5862" s="166">
        <v>42262</v>
      </c>
      <c r="G5862" s="166">
        <v>42265</v>
      </c>
      <c r="H5862" s="157">
        <v>1</v>
      </c>
    </row>
    <row r="5863" spans="1:9" ht="15" customHeight="1" x14ac:dyDescent="0.25">
      <c r="A5863" s="155" t="s">
        <v>7844</v>
      </c>
      <c r="B5863" s="155" t="s">
        <v>7845</v>
      </c>
      <c r="C5863" s="155" t="s">
        <v>8545</v>
      </c>
      <c r="D5863" s="155">
        <v>50</v>
      </c>
      <c r="E5863" s="155">
        <v>50</v>
      </c>
      <c r="F5863" s="166">
        <v>42262</v>
      </c>
      <c r="G5863" s="166">
        <v>42264</v>
      </c>
      <c r="H5863" s="157">
        <v>1</v>
      </c>
    </row>
    <row r="5864" spans="1:9" ht="15" customHeight="1" x14ac:dyDescent="0.25">
      <c r="A5864" s="155" t="s">
        <v>6576</v>
      </c>
      <c r="B5864" s="155" t="s">
        <v>7368</v>
      </c>
      <c r="C5864" s="155" t="s">
        <v>8546</v>
      </c>
      <c r="D5864" s="155">
        <v>4</v>
      </c>
      <c r="E5864" s="155">
        <v>4</v>
      </c>
      <c r="F5864" s="166">
        <v>42262</v>
      </c>
      <c r="G5864" s="166">
        <v>42262</v>
      </c>
      <c r="H5864" s="157">
        <v>1</v>
      </c>
      <c r="I5864" s="192" t="s">
        <v>2151</v>
      </c>
    </row>
    <row r="5865" spans="1:9" ht="15" customHeight="1" x14ac:dyDescent="0.25">
      <c r="A5865" s="155" t="s">
        <v>1983</v>
      </c>
      <c r="B5865" s="155" t="s">
        <v>8547</v>
      </c>
      <c r="C5865" s="155" t="s">
        <v>8549</v>
      </c>
      <c r="D5865" s="155">
        <v>1</v>
      </c>
      <c r="E5865" s="155">
        <v>1</v>
      </c>
      <c r="F5865" s="166">
        <v>42262</v>
      </c>
      <c r="G5865" s="166">
        <v>42265</v>
      </c>
      <c r="H5865" s="157">
        <v>1</v>
      </c>
    </row>
    <row r="5866" spans="1:9" ht="15" customHeight="1" x14ac:dyDescent="0.25">
      <c r="A5866" s="155" t="s">
        <v>1983</v>
      </c>
      <c r="B5866" s="155" t="s">
        <v>8548</v>
      </c>
      <c r="C5866" s="155" t="s">
        <v>364</v>
      </c>
      <c r="D5866" s="155">
        <v>1</v>
      </c>
      <c r="E5866" s="155">
        <v>1</v>
      </c>
      <c r="F5866" s="166">
        <v>42262</v>
      </c>
      <c r="G5866" s="166">
        <v>42265</v>
      </c>
      <c r="H5866" s="157">
        <v>1</v>
      </c>
    </row>
    <row r="5867" spans="1:9" ht="15" customHeight="1" x14ac:dyDescent="0.25">
      <c r="A5867" s="155" t="s">
        <v>8550</v>
      </c>
      <c r="B5867" s="155" t="s">
        <v>8551</v>
      </c>
      <c r="C5867" s="155" t="s">
        <v>8552</v>
      </c>
      <c r="D5867" s="155">
        <v>5</v>
      </c>
      <c r="E5867" s="155">
        <v>5</v>
      </c>
      <c r="F5867" s="166">
        <v>42262</v>
      </c>
      <c r="G5867" s="166">
        <v>42263</v>
      </c>
      <c r="H5867" s="157">
        <v>1</v>
      </c>
    </row>
    <row r="5868" spans="1:9" ht="15" customHeight="1" x14ac:dyDescent="0.25">
      <c r="A5868" s="155" t="s">
        <v>8554</v>
      </c>
      <c r="B5868" s="155" t="s">
        <v>8555</v>
      </c>
      <c r="C5868" s="155" t="s">
        <v>8556</v>
      </c>
      <c r="D5868" s="155">
        <v>25</v>
      </c>
      <c r="E5868" s="155">
        <v>25</v>
      </c>
      <c r="F5868" s="166">
        <v>42262</v>
      </c>
      <c r="G5868" s="166">
        <v>42263</v>
      </c>
      <c r="H5868" s="157">
        <v>1</v>
      </c>
    </row>
    <row r="5869" spans="1:9" ht="15" customHeight="1" x14ac:dyDescent="0.25">
      <c r="A5869" s="155" t="s">
        <v>5569</v>
      </c>
      <c r="B5869" s="155" t="s">
        <v>8557</v>
      </c>
      <c r="C5869" s="155" t="s">
        <v>8558</v>
      </c>
      <c r="D5869" s="155">
        <v>6</v>
      </c>
      <c r="E5869" s="155">
        <v>6</v>
      </c>
      <c r="F5869" s="166">
        <v>42263</v>
      </c>
      <c r="G5869" s="166">
        <v>42265</v>
      </c>
      <c r="H5869" s="157">
        <v>1</v>
      </c>
    </row>
    <row r="5870" spans="1:9" ht="15" customHeight="1" x14ac:dyDescent="0.25">
      <c r="A5870" s="155" t="s">
        <v>6967</v>
      </c>
      <c r="B5870" s="155" t="s">
        <v>1696</v>
      </c>
      <c r="C5870" s="155" t="s">
        <v>8560</v>
      </c>
      <c r="D5870" s="155">
        <v>25</v>
      </c>
      <c r="E5870" s="155">
        <v>25</v>
      </c>
      <c r="F5870" s="166">
        <v>42263</v>
      </c>
      <c r="G5870" s="166">
        <v>42264</v>
      </c>
      <c r="H5870" s="157">
        <v>1</v>
      </c>
    </row>
    <row r="5871" spans="1:9" ht="15" customHeight="1" x14ac:dyDescent="0.25">
      <c r="A5871" s="155" t="s">
        <v>299</v>
      </c>
      <c r="B5871" s="155" t="s">
        <v>1260</v>
      </c>
      <c r="C5871" s="155" t="s">
        <v>8559</v>
      </c>
      <c r="D5871" s="155">
        <v>50</v>
      </c>
      <c r="E5871" s="155">
        <v>50</v>
      </c>
      <c r="F5871" s="166">
        <v>42263</v>
      </c>
      <c r="G5871" s="166">
        <v>42264</v>
      </c>
      <c r="H5871" s="157">
        <v>1</v>
      </c>
    </row>
    <row r="5872" spans="1:9" ht="15" customHeight="1" x14ac:dyDescent="0.25">
      <c r="A5872" s="155" t="s">
        <v>299</v>
      </c>
      <c r="B5872" s="155" t="s">
        <v>909</v>
      </c>
      <c r="C5872" s="155" t="s">
        <v>364</v>
      </c>
      <c r="D5872" s="155">
        <v>100</v>
      </c>
      <c r="E5872" s="155">
        <v>100</v>
      </c>
      <c r="F5872" s="166">
        <v>42263</v>
      </c>
      <c r="G5872" s="166">
        <v>42264</v>
      </c>
      <c r="H5872" s="157">
        <v>1</v>
      </c>
    </row>
    <row r="5873" spans="1:8" ht="15" customHeight="1" x14ac:dyDescent="0.25">
      <c r="A5873" s="155" t="s">
        <v>1492</v>
      </c>
      <c r="B5873" s="155" t="s">
        <v>2726</v>
      </c>
      <c r="C5873" s="155" t="s">
        <v>8561</v>
      </c>
      <c r="D5873" s="155">
        <v>250</v>
      </c>
      <c r="E5873" s="155">
        <v>250</v>
      </c>
      <c r="F5873" s="166">
        <v>42264</v>
      </c>
      <c r="G5873" s="166">
        <v>42268</v>
      </c>
      <c r="H5873" s="157">
        <v>1</v>
      </c>
    </row>
    <row r="5874" spans="1:8" ht="15" customHeight="1" x14ac:dyDescent="0.25">
      <c r="A5874" s="155" t="s">
        <v>8168</v>
      </c>
      <c r="B5874" s="155" t="s">
        <v>947</v>
      </c>
      <c r="C5874" s="155" t="s">
        <v>8562</v>
      </c>
      <c r="D5874" s="155">
        <v>81</v>
      </c>
      <c r="E5874" s="155">
        <v>81</v>
      </c>
      <c r="F5874" s="166">
        <v>42264</v>
      </c>
      <c r="G5874" s="166">
        <v>42268</v>
      </c>
      <c r="H5874" s="157">
        <v>1</v>
      </c>
    </row>
    <row r="5875" spans="1:8" ht="15" customHeight="1" x14ac:dyDescent="0.25">
      <c r="A5875" s="155" t="s">
        <v>46</v>
      </c>
      <c r="B5875" s="155" t="s">
        <v>949</v>
      </c>
      <c r="C5875" s="155" t="s">
        <v>8564</v>
      </c>
      <c r="D5875" s="155">
        <v>150</v>
      </c>
      <c r="E5875" s="155">
        <v>150</v>
      </c>
      <c r="F5875" s="166">
        <v>42264</v>
      </c>
      <c r="G5875" s="166">
        <v>42269</v>
      </c>
      <c r="H5875" s="157">
        <v>1</v>
      </c>
    </row>
    <row r="5876" spans="1:8" ht="15" customHeight="1" x14ac:dyDescent="0.25">
      <c r="A5876" s="155" t="s">
        <v>46</v>
      </c>
      <c r="B5876" s="155" t="s">
        <v>1417</v>
      </c>
      <c r="C5876" s="155" t="s">
        <v>364</v>
      </c>
      <c r="D5876" s="155">
        <v>100</v>
      </c>
      <c r="E5876" s="155">
        <v>100</v>
      </c>
      <c r="F5876" s="166">
        <v>42264</v>
      </c>
      <c r="G5876" s="166">
        <v>42269</v>
      </c>
      <c r="H5876" s="157">
        <v>1</v>
      </c>
    </row>
    <row r="5877" spans="1:8" ht="15" customHeight="1" x14ac:dyDescent="0.25">
      <c r="A5877" s="155" t="s">
        <v>559</v>
      </c>
      <c r="B5877" s="155" t="s">
        <v>560</v>
      </c>
      <c r="C5877" s="155" t="s">
        <v>8565</v>
      </c>
      <c r="D5877" s="155">
        <v>10000</v>
      </c>
      <c r="E5877" s="155">
        <v>10080</v>
      </c>
      <c r="F5877" s="166">
        <v>42265</v>
      </c>
      <c r="G5877" s="166">
        <v>42269</v>
      </c>
      <c r="H5877" s="157">
        <v>1</v>
      </c>
    </row>
    <row r="5878" spans="1:8" ht="15" customHeight="1" x14ac:dyDescent="0.25">
      <c r="A5878" s="155" t="s">
        <v>39</v>
      </c>
      <c r="B5878" s="155" t="s">
        <v>380</v>
      </c>
      <c r="C5878" s="155" t="s">
        <v>8566</v>
      </c>
      <c r="D5878" s="155">
        <v>500</v>
      </c>
      <c r="E5878" s="155">
        <v>525</v>
      </c>
      <c r="F5878" s="166">
        <v>42265</v>
      </c>
      <c r="G5878" s="166">
        <v>42270</v>
      </c>
      <c r="H5878" s="157">
        <v>1</v>
      </c>
    </row>
    <row r="5879" spans="1:8" ht="15" customHeight="1" x14ac:dyDescent="0.25">
      <c r="A5879" s="155" t="s">
        <v>242</v>
      </c>
      <c r="B5879" s="155" t="s">
        <v>1456</v>
      </c>
      <c r="C5879" s="155" t="s">
        <v>8567</v>
      </c>
      <c r="D5879" s="155">
        <v>150</v>
      </c>
      <c r="E5879" s="155">
        <v>150</v>
      </c>
      <c r="F5879" s="166">
        <v>42265</v>
      </c>
      <c r="G5879" s="166">
        <v>42269</v>
      </c>
      <c r="H5879" s="157">
        <v>1</v>
      </c>
    </row>
    <row r="5880" spans="1:8" ht="15" customHeight="1" x14ac:dyDescent="0.25">
      <c r="A5880" s="155" t="s">
        <v>242</v>
      </c>
      <c r="B5880" s="155" t="s">
        <v>557</v>
      </c>
      <c r="C5880" s="155" t="s">
        <v>364</v>
      </c>
      <c r="D5880" s="155">
        <v>100</v>
      </c>
      <c r="E5880" s="155">
        <v>100</v>
      </c>
      <c r="F5880" s="166">
        <v>42265</v>
      </c>
      <c r="G5880" s="166">
        <v>42269</v>
      </c>
      <c r="H5880" s="157">
        <v>1</v>
      </c>
    </row>
    <row r="5881" spans="1:8" ht="15" customHeight="1" x14ac:dyDescent="0.25">
      <c r="A5881" s="155" t="s">
        <v>286</v>
      </c>
      <c r="B5881" s="155" t="s">
        <v>562</v>
      </c>
      <c r="C5881" s="155" t="s">
        <v>8568</v>
      </c>
      <c r="D5881" s="155">
        <v>75</v>
      </c>
      <c r="E5881" s="155">
        <v>75</v>
      </c>
      <c r="F5881" s="166">
        <v>42265</v>
      </c>
      <c r="G5881" s="166">
        <v>42270</v>
      </c>
      <c r="H5881" s="157">
        <v>1</v>
      </c>
    </row>
    <row r="5882" spans="1:8" ht="15" customHeight="1" x14ac:dyDescent="0.25">
      <c r="A5882" s="155" t="s">
        <v>820</v>
      </c>
      <c r="B5882" s="155" t="s">
        <v>3769</v>
      </c>
      <c r="C5882" s="155" t="s">
        <v>8569</v>
      </c>
      <c r="D5882" s="155">
        <v>100</v>
      </c>
      <c r="E5882" s="155">
        <v>105</v>
      </c>
      <c r="F5882" s="166">
        <v>42265</v>
      </c>
      <c r="G5882" s="166">
        <v>42270</v>
      </c>
      <c r="H5882" s="157">
        <v>1</v>
      </c>
    </row>
    <row r="5883" spans="1:8" ht="15" customHeight="1" x14ac:dyDescent="0.25">
      <c r="A5883" s="155" t="s">
        <v>8570</v>
      </c>
      <c r="B5883" s="155" t="s">
        <v>8571</v>
      </c>
      <c r="C5883" s="155" t="s">
        <v>8572</v>
      </c>
      <c r="D5883" s="155">
        <v>10</v>
      </c>
      <c r="E5883" s="155">
        <v>10</v>
      </c>
      <c r="F5883" s="166">
        <v>42265</v>
      </c>
      <c r="G5883" s="166">
        <v>42268</v>
      </c>
      <c r="H5883" s="157">
        <v>1</v>
      </c>
    </row>
    <row r="5884" spans="1:8" ht="15" customHeight="1" x14ac:dyDescent="0.25">
      <c r="A5884" s="155" t="s">
        <v>6228</v>
      </c>
      <c r="B5884" s="155" t="s">
        <v>8573</v>
      </c>
      <c r="C5884" s="155" t="s">
        <v>8574</v>
      </c>
      <c r="D5884" s="155">
        <v>10</v>
      </c>
      <c r="E5884" s="155">
        <v>10</v>
      </c>
      <c r="F5884" s="166">
        <v>42265</v>
      </c>
      <c r="G5884" s="166">
        <v>42269</v>
      </c>
      <c r="H5884" s="157">
        <v>1</v>
      </c>
    </row>
    <row r="5885" spans="1:8" ht="15" customHeight="1" x14ac:dyDescent="0.25">
      <c r="A5885" s="155" t="s">
        <v>6916</v>
      </c>
      <c r="B5885" s="155" t="s">
        <v>8575</v>
      </c>
      <c r="C5885" s="155" t="s">
        <v>8576</v>
      </c>
      <c r="D5885" s="155">
        <v>2</v>
      </c>
      <c r="E5885" s="155">
        <v>2</v>
      </c>
      <c r="F5885" s="166">
        <v>42265</v>
      </c>
      <c r="G5885" s="166">
        <v>42271</v>
      </c>
      <c r="H5885" s="157">
        <v>1</v>
      </c>
    </row>
    <row r="5886" spans="1:8" ht="15" customHeight="1" x14ac:dyDescent="0.25">
      <c r="A5886" s="155" t="s">
        <v>2714</v>
      </c>
      <c r="B5886" s="155" t="s">
        <v>3423</v>
      </c>
      <c r="C5886" s="155" t="s">
        <v>8577</v>
      </c>
      <c r="D5886" s="155">
        <v>250</v>
      </c>
      <c r="E5886" s="155">
        <v>250</v>
      </c>
      <c r="F5886" s="166">
        <v>42268</v>
      </c>
      <c r="G5886" s="166">
        <v>42272</v>
      </c>
      <c r="H5886" s="157">
        <v>1</v>
      </c>
    </row>
    <row r="5887" spans="1:8" ht="15" customHeight="1" x14ac:dyDescent="0.25">
      <c r="A5887" s="155" t="s">
        <v>2714</v>
      </c>
      <c r="B5887" s="155" t="s">
        <v>248</v>
      </c>
      <c r="C5887" s="155" t="s">
        <v>8578</v>
      </c>
      <c r="D5887" s="155">
        <v>50</v>
      </c>
      <c r="E5887" s="155">
        <v>50</v>
      </c>
      <c r="F5887" s="166">
        <v>42268</v>
      </c>
      <c r="G5887" s="166">
        <v>42270</v>
      </c>
      <c r="H5887" s="157">
        <v>1</v>
      </c>
    </row>
    <row r="5888" spans="1:8" ht="15" customHeight="1" x14ac:dyDescent="0.25">
      <c r="A5888" s="155" t="s">
        <v>7754</v>
      </c>
      <c r="B5888" s="155" t="s">
        <v>8579</v>
      </c>
      <c r="C5888" s="155" t="s">
        <v>8580</v>
      </c>
      <c r="D5888" s="155">
        <v>50</v>
      </c>
      <c r="E5888" s="155">
        <v>50</v>
      </c>
      <c r="F5888" s="166">
        <v>42268</v>
      </c>
      <c r="G5888" s="166">
        <v>42271</v>
      </c>
      <c r="H5888" s="157">
        <v>1</v>
      </c>
    </row>
    <row r="5889" spans="1:8" ht="15" customHeight="1" x14ac:dyDescent="0.25">
      <c r="A5889" s="155" t="s">
        <v>350</v>
      </c>
      <c r="B5889" s="155" t="s">
        <v>1742</v>
      </c>
      <c r="C5889" s="155" t="s">
        <v>8581</v>
      </c>
      <c r="D5889" s="155">
        <v>400</v>
      </c>
      <c r="E5889" s="155">
        <v>411</v>
      </c>
      <c r="F5889" s="166">
        <v>42268</v>
      </c>
      <c r="G5889" s="166">
        <v>42271</v>
      </c>
      <c r="H5889" s="157">
        <v>1</v>
      </c>
    </row>
    <row r="5890" spans="1:8" ht="15" customHeight="1" x14ac:dyDescent="0.25">
      <c r="A5890" s="155" t="s">
        <v>8582</v>
      </c>
      <c r="B5890" s="155" t="s">
        <v>626</v>
      </c>
      <c r="C5890" s="155" t="s">
        <v>8583</v>
      </c>
      <c r="D5890" s="155">
        <v>2000</v>
      </c>
      <c r="E5890" s="155">
        <v>2000</v>
      </c>
      <c r="F5890" s="166">
        <v>42268</v>
      </c>
      <c r="G5890" s="166">
        <v>42271</v>
      </c>
      <c r="H5890" s="157">
        <v>1</v>
      </c>
    </row>
    <row r="5891" spans="1:8" ht="15" customHeight="1" x14ac:dyDescent="0.25">
      <c r="A5891" s="155" t="s">
        <v>2714</v>
      </c>
      <c r="B5891" s="155" t="s">
        <v>3029</v>
      </c>
      <c r="C5891" s="155" t="s">
        <v>8584</v>
      </c>
      <c r="D5891" s="155">
        <v>25</v>
      </c>
      <c r="E5891" s="155">
        <v>25</v>
      </c>
      <c r="F5891" s="166">
        <v>42269</v>
      </c>
      <c r="G5891" s="166">
        <v>42275</v>
      </c>
      <c r="H5891" s="157">
        <v>1</v>
      </c>
    </row>
    <row r="5892" spans="1:8" ht="15" customHeight="1" x14ac:dyDescent="0.25">
      <c r="A5892" s="155" t="s">
        <v>2714</v>
      </c>
      <c r="B5892" s="155" t="s">
        <v>5634</v>
      </c>
      <c r="C5892" s="155" t="s">
        <v>364</v>
      </c>
      <c r="D5892" s="155">
        <v>50</v>
      </c>
      <c r="E5892" s="155">
        <v>50</v>
      </c>
      <c r="F5892" s="166">
        <v>42269</v>
      </c>
      <c r="G5892" s="166">
        <v>42275</v>
      </c>
      <c r="H5892" s="157">
        <v>1</v>
      </c>
    </row>
    <row r="5893" spans="1:8" ht="15" customHeight="1" x14ac:dyDescent="0.25">
      <c r="A5893" s="155" t="s">
        <v>2714</v>
      </c>
      <c r="B5893" s="155" t="s">
        <v>1888</v>
      </c>
      <c r="C5893" s="155" t="s">
        <v>161</v>
      </c>
      <c r="D5893" s="155">
        <v>120</v>
      </c>
      <c r="E5893" s="155">
        <v>120</v>
      </c>
      <c r="F5893" s="166">
        <v>42269</v>
      </c>
      <c r="G5893" s="166">
        <v>42275</v>
      </c>
      <c r="H5893" s="157">
        <v>1</v>
      </c>
    </row>
    <row r="5894" spans="1:8" ht="15" customHeight="1" x14ac:dyDescent="0.25">
      <c r="A5894" s="155" t="s">
        <v>2714</v>
      </c>
      <c r="B5894" s="155" t="s">
        <v>2102</v>
      </c>
      <c r="C5894" s="155" t="s">
        <v>316</v>
      </c>
      <c r="D5894" s="155">
        <v>20</v>
      </c>
      <c r="E5894" s="155">
        <v>20</v>
      </c>
      <c r="F5894" s="166">
        <v>42269</v>
      </c>
      <c r="G5894" s="166">
        <v>42275</v>
      </c>
      <c r="H5894" s="157">
        <v>1</v>
      </c>
    </row>
    <row r="5895" spans="1:8" ht="15" customHeight="1" x14ac:dyDescent="0.25">
      <c r="A5895" s="155" t="s">
        <v>173</v>
      </c>
      <c r="B5895" s="155" t="s">
        <v>3450</v>
      </c>
      <c r="C5895" s="155" t="s">
        <v>8585</v>
      </c>
      <c r="D5895" s="155">
        <v>270</v>
      </c>
      <c r="E5895" s="155">
        <v>270</v>
      </c>
      <c r="F5895" s="166">
        <v>42269</v>
      </c>
      <c r="G5895" s="166">
        <v>42277</v>
      </c>
      <c r="H5895" s="157">
        <v>1</v>
      </c>
    </row>
    <row r="5896" spans="1:8" ht="15" customHeight="1" x14ac:dyDescent="0.25">
      <c r="A5896" s="155" t="s">
        <v>173</v>
      </c>
      <c r="B5896" s="155" t="s">
        <v>445</v>
      </c>
      <c r="C5896" s="155" t="s">
        <v>364</v>
      </c>
      <c r="D5896" s="155">
        <v>270</v>
      </c>
      <c r="E5896" s="155">
        <v>270</v>
      </c>
      <c r="F5896" s="166">
        <v>42269</v>
      </c>
      <c r="G5896" s="166">
        <v>42277</v>
      </c>
      <c r="H5896" s="157">
        <v>1</v>
      </c>
    </row>
    <row r="5897" spans="1:8" ht="15" customHeight="1" x14ac:dyDescent="0.25">
      <c r="A5897" s="155" t="s">
        <v>638</v>
      </c>
      <c r="B5897" s="155" t="s">
        <v>7738</v>
      </c>
      <c r="C5897" s="155" t="s">
        <v>8586</v>
      </c>
      <c r="D5897" s="155">
        <v>2500</v>
      </c>
      <c r="E5897" s="155">
        <v>2500</v>
      </c>
      <c r="F5897" s="166">
        <v>42269</v>
      </c>
      <c r="G5897" s="166">
        <v>42276</v>
      </c>
      <c r="H5897" s="157">
        <v>1</v>
      </c>
    </row>
    <row r="5898" spans="1:8" ht="15" customHeight="1" x14ac:dyDescent="0.25">
      <c r="A5898" s="155" t="s">
        <v>286</v>
      </c>
      <c r="B5898" s="155" t="s">
        <v>3065</v>
      </c>
      <c r="C5898" s="155" t="s">
        <v>8587</v>
      </c>
      <c r="D5898" s="155">
        <v>100</v>
      </c>
      <c r="E5898" s="155">
        <v>100</v>
      </c>
      <c r="F5898" s="166">
        <v>42269</v>
      </c>
      <c r="G5898" s="166">
        <v>42277</v>
      </c>
      <c r="H5898" s="157">
        <v>1</v>
      </c>
    </row>
    <row r="5899" spans="1:8" ht="15" customHeight="1" x14ac:dyDescent="0.25">
      <c r="A5899" s="155" t="s">
        <v>286</v>
      </c>
      <c r="B5899" s="155" t="s">
        <v>3014</v>
      </c>
      <c r="C5899" s="155" t="s">
        <v>364</v>
      </c>
      <c r="D5899" s="155">
        <v>100</v>
      </c>
      <c r="E5899" s="155">
        <v>100</v>
      </c>
      <c r="F5899" s="166">
        <v>42269</v>
      </c>
      <c r="G5899" s="166">
        <v>42277</v>
      </c>
      <c r="H5899" s="157">
        <v>1</v>
      </c>
    </row>
    <row r="5900" spans="1:8" ht="15" customHeight="1" x14ac:dyDescent="0.25">
      <c r="A5900" s="155" t="s">
        <v>350</v>
      </c>
      <c r="B5900" s="155" t="s">
        <v>3295</v>
      </c>
      <c r="C5900" s="155" t="s">
        <v>8588</v>
      </c>
      <c r="D5900" s="155">
        <v>50</v>
      </c>
      <c r="E5900" s="155">
        <v>50</v>
      </c>
      <c r="F5900" s="166">
        <v>42269</v>
      </c>
      <c r="G5900" s="166">
        <v>42275</v>
      </c>
      <c r="H5900" s="157">
        <v>1</v>
      </c>
    </row>
    <row r="5901" spans="1:8" ht="15" customHeight="1" x14ac:dyDescent="0.25">
      <c r="A5901" s="155" t="s">
        <v>3430</v>
      </c>
      <c r="B5901" s="155" t="s">
        <v>1004</v>
      </c>
      <c r="C5901" s="155" t="s">
        <v>8589</v>
      </c>
      <c r="D5901" s="155">
        <v>100</v>
      </c>
      <c r="E5901" s="155">
        <v>100</v>
      </c>
      <c r="F5901" s="166">
        <v>42269</v>
      </c>
      <c r="G5901" s="166">
        <v>42277</v>
      </c>
      <c r="H5901" s="157">
        <v>1</v>
      </c>
    </row>
    <row r="5902" spans="1:8" ht="15" customHeight="1" x14ac:dyDescent="0.25">
      <c r="A5902" s="155" t="s">
        <v>748</v>
      </c>
      <c r="B5902" s="155" t="s">
        <v>823</v>
      </c>
      <c r="C5902" s="155" t="s">
        <v>8590</v>
      </c>
      <c r="D5902" s="155">
        <v>200</v>
      </c>
      <c r="E5902" s="155">
        <v>200</v>
      </c>
      <c r="F5902" s="166">
        <v>42269</v>
      </c>
      <c r="G5902" s="166">
        <v>42275</v>
      </c>
      <c r="H5902" s="157">
        <v>1</v>
      </c>
    </row>
    <row r="5903" spans="1:8" ht="15" customHeight="1" x14ac:dyDescent="0.25">
      <c r="A5903" s="155" t="s">
        <v>719</v>
      </c>
      <c r="B5903" s="155" t="s">
        <v>809</v>
      </c>
      <c r="C5903" s="155" t="s">
        <v>8591</v>
      </c>
      <c r="D5903" s="155">
        <v>100</v>
      </c>
      <c r="E5903" s="155">
        <v>100</v>
      </c>
      <c r="F5903" s="166">
        <v>42269</v>
      </c>
      <c r="G5903" s="166">
        <v>42275</v>
      </c>
      <c r="H5903" s="157">
        <v>1</v>
      </c>
    </row>
    <row r="5904" spans="1:8" ht="15" customHeight="1" x14ac:dyDescent="0.25">
      <c r="A5904" s="155" t="s">
        <v>4562</v>
      </c>
      <c r="B5904" s="155" t="s">
        <v>1696</v>
      </c>
      <c r="C5904" s="155" t="s">
        <v>8592</v>
      </c>
      <c r="D5904" s="155">
        <v>1</v>
      </c>
      <c r="E5904" s="155">
        <v>1</v>
      </c>
      <c r="F5904" s="166">
        <v>42269</v>
      </c>
      <c r="G5904" s="166">
        <v>42277</v>
      </c>
      <c r="H5904" s="157">
        <v>1</v>
      </c>
    </row>
    <row r="5905" spans="1:8" ht="15" customHeight="1" x14ac:dyDescent="0.25">
      <c r="A5905" s="155" t="s">
        <v>71</v>
      </c>
      <c r="B5905" s="155" t="s">
        <v>583</v>
      </c>
      <c r="C5905" s="155" t="s">
        <v>8593</v>
      </c>
      <c r="D5905" s="155">
        <v>5</v>
      </c>
      <c r="E5905" s="155">
        <v>5</v>
      </c>
      <c r="F5905" s="166">
        <v>42269</v>
      </c>
      <c r="G5905" s="166">
        <v>42271</v>
      </c>
      <c r="H5905" s="157">
        <v>1</v>
      </c>
    </row>
    <row r="5906" spans="1:8" ht="15" customHeight="1" x14ac:dyDescent="0.25">
      <c r="A5906" s="155" t="s">
        <v>71</v>
      </c>
      <c r="B5906" s="155" t="s">
        <v>1550</v>
      </c>
      <c r="C5906" s="155" t="s">
        <v>8594</v>
      </c>
      <c r="D5906" s="155">
        <v>5</v>
      </c>
      <c r="E5906" s="155">
        <v>5</v>
      </c>
      <c r="F5906" s="166">
        <v>42269</v>
      </c>
      <c r="G5906" s="166">
        <v>42277</v>
      </c>
      <c r="H5906" s="157">
        <v>1</v>
      </c>
    </row>
    <row r="5907" spans="1:8" ht="15" customHeight="1" x14ac:dyDescent="0.25">
      <c r="A5907" s="155" t="s">
        <v>6576</v>
      </c>
      <c r="B5907" s="155" t="s">
        <v>7368</v>
      </c>
      <c r="C5907" s="155" t="s">
        <v>8595</v>
      </c>
      <c r="D5907" s="155">
        <v>1</v>
      </c>
      <c r="E5907" s="155">
        <v>1</v>
      </c>
      <c r="F5907" s="166">
        <v>42269</v>
      </c>
      <c r="G5907" s="166">
        <v>42270</v>
      </c>
      <c r="H5907" s="157">
        <v>1</v>
      </c>
    </row>
    <row r="5908" spans="1:8" ht="15" customHeight="1" x14ac:dyDescent="0.25">
      <c r="A5908" s="155" t="s">
        <v>2714</v>
      </c>
      <c r="B5908" s="155" t="s">
        <v>2068</v>
      </c>
      <c r="C5908" s="155" t="s">
        <v>8596</v>
      </c>
      <c r="D5908" s="155">
        <v>100</v>
      </c>
      <c r="E5908" s="155">
        <v>100</v>
      </c>
      <c r="F5908" s="166">
        <v>42269</v>
      </c>
      <c r="G5908" s="166">
        <v>42270</v>
      </c>
      <c r="H5908" s="157">
        <v>1</v>
      </c>
    </row>
    <row r="5909" spans="1:8" ht="15" customHeight="1" x14ac:dyDescent="0.25">
      <c r="A5909" s="155" t="s">
        <v>1554</v>
      </c>
      <c r="B5909" s="155" t="s">
        <v>272</v>
      </c>
      <c r="C5909" s="155" t="s">
        <v>8598</v>
      </c>
      <c r="D5909" s="155">
        <v>2</v>
      </c>
      <c r="E5909" s="155">
        <v>2</v>
      </c>
      <c r="F5909" s="166">
        <v>42270</v>
      </c>
      <c r="G5909" s="166">
        <v>42277</v>
      </c>
      <c r="H5909" s="157">
        <v>1</v>
      </c>
    </row>
    <row r="5910" spans="1:8" ht="15" customHeight="1" x14ac:dyDescent="0.25">
      <c r="A5910" s="155" t="s">
        <v>1983</v>
      </c>
      <c r="B5910" s="155" t="s">
        <v>1501</v>
      </c>
      <c r="C5910" s="155" t="s">
        <v>8599</v>
      </c>
      <c r="D5910" s="155">
        <v>150</v>
      </c>
      <c r="E5910" s="155">
        <v>150</v>
      </c>
      <c r="F5910" s="166">
        <v>42270</v>
      </c>
      <c r="G5910" s="166">
        <v>42275</v>
      </c>
      <c r="H5910" s="157">
        <v>1</v>
      </c>
    </row>
    <row r="5911" spans="1:8" ht="15" customHeight="1" x14ac:dyDescent="0.25">
      <c r="A5911" s="155" t="s">
        <v>597</v>
      </c>
      <c r="B5911" s="155" t="s">
        <v>6581</v>
      </c>
      <c r="C5911" s="155" t="s">
        <v>8600</v>
      </c>
      <c r="D5911" s="155">
        <v>1000</v>
      </c>
      <c r="E5911" s="155">
        <v>1000</v>
      </c>
      <c r="F5911" s="166">
        <v>42270</v>
      </c>
      <c r="G5911" s="166">
        <v>42275</v>
      </c>
      <c r="H5911" s="157">
        <v>1</v>
      </c>
    </row>
    <row r="5912" spans="1:8" ht="15" customHeight="1" x14ac:dyDescent="0.25">
      <c r="A5912" s="155" t="s">
        <v>71</v>
      </c>
      <c r="B5912" s="155" t="s">
        <v>1530</v>
      </c>
      <c r="C5912" s="155" t="s">
        <v>8601</v>
      </c>
      <c r="D5912" s="155">
        <v>5</v>
      </c>
      <c r="E5912" s="155">
        <v>5</v>
      </c>
      <c r="F5912" s="166">
        <v>42270</v>
      </c>
      <c r="G5912" s="166">
        <v>42282</v>
      </c>
      <c r="H5912" s="157">
        <v>1</v>
      </c>
    </row>
    <row r="5913" spans="1:8" ht="15" customHeight="1" x14ac:dyDescent="0.25">
      <c r="A5913" s="155" t="s">
        <v>42</v>
      </c>
      <c r="B5913" s="155" t="s">
        <v>8602</v>
      </c>
      <c r="C5913" s="155" t="s">
        <v>8603</v>
      </c>
      <c r="D5913" s="155">
        <v>400</v>
      </c>
      <c r="E5913" s="155">
        <v>400</v>
      </c>
      <c r="F5913" s="166">
        <v>42270</v>
      </c>
      <c r="G5913" s="166">
        <v>42277</v>
      </c>
      <c r="H5913" s="157">
        <v>1</v>
      </c>
    </row>
    <row r="5914" spans="1:8" ht="15" customHeight="1" x14ac:dyDescent="0.25">
      <c r="A5914" s="155" t="s">
        <v>42</v>
      </c>
      <c r="B5914" s="155" t="s">
        <v>6485</v>
      </c>
      <c r="C5914" s="155" t="s">
        <v>316</v>
      </c>
      <c r="D5914" s="155">
        <v>400</v>
      </c>
      <c r="E5914" s="155">
        <v>400</v>
      </c>
      <c r="F5914" s="166">
        <v>42270</v>
      </c>
      <c r="G5914" s="166">
        <v>42277</v>
      </c>
      <c r="H5914" s="157">
        <v>1</v>
      </c>
    </row>
    <row r="5915" spans="1:8" ht="15" customHeight="1" x14ac:dyDescent="0.25">
      <c r="A5915" s="155" t="s">
        <v>261</v>
      </c>
      <c r="B5915" s="155" t="s">
        <v>2732</v>
      </c>
      <c r="C5915" s="155" t="s">
        <v>8604</v>
      </c>
      <c r="D5915" s="155">
        <v>10</v>
      </c>
      <c r="E5915" s="155">
        <v>10</v>
      </c>
      <c r="F5915" s="166">
        <v>42270</v>
      </c>
      <c r="G5915" s="166">
        <v>42277</v>
      </c>
      <c r="H5915" s="157">
        <v>1</v>
      </c>
    </row>
    <row r="5916" spans="1:8" ht="15" customHeight="1" x14ac:dyDescent="0.25">
      <c r="A5916" s="155" t="s">
        <v>1474</v>
      </c>
      <c r="B5916" s="155" t="s">
        <v>6175</v>
      </c>
      <c r="C5916" s="155" t="s">
        <v>8605</v>
      </c>
      <c r="D5916" s="155">
        <v>150</v>
      </c>
      <c r="E5916" s="155">
        <v>150</v>
      </c>
      <c r="F5916" s="166">
        <v>42270</v>
      </c>
      <c r="G5916" s="166">
        <v>42275</v>
      </c>
      <c r="H5916" s="157">
        <v>1</v>
      </c>
    </row>
    <row r="5917" spans="1:8" ht="15" customHeight="1" x14ac:dyDescent="0.25">
      <c r="A5917" s="155" t="s">
        <v>8312</v>
      </c>
      <c r="B5917" s="155" t="s">
        <v>1509</v>
      </c>
      <c r="C5917" s="155" t="s">
        <v>8606</v>
      </c>
      <c r="D5917" s="155">
        <v>100</v>
      </c>
      <c r="E5917" s="155">
        <v>100</v>
      </c>
      <c r="F5917" s="166">
        <v>42270</v>
      </c>
      <c r="G5917" s="166">
        <v>42277</v>
      </c>
      <c r="H5917" s="157">
        <v>1</v>
      </c>
    </row>
    <row r="5918" spans="1:8" ht="15" customHeight="1" x14ac:dyDescent="0.25">
      <c r="A5918" s="155" t="s">
        <v>4839</v>
      </c>
      <c r="B5918" s="155" t="s">
        <v>1696</v>
      </c>
      <c r="C5918" s="155" t="s">
        <v>8607</v>
      </c>
      <c r="D5918" s="155">
        <v>1</v>
      </c>
      <c r="E5918" s="155">
        <v>1</v>
      </c>
      <c r="F5918" s="166">
        <v>42270</v>
      </c>
      <c r="G5918" s="166">
        <v>42277</v>
      </c>
      <c r="H5918" s="157">
        <v>1</v>
      </c>
    </row>
    <row r="5919" spans="1:8" ht="30" customHeight="1" x14ac:dyDescent="0.25">
      <c r="A5919" s="155" t="s">
        <v>8056</v>
      </c>
      <c r="B5919" s="155" t="s">
        <v>471</v>
      </c>
      <c r="C5919" s="155" t="s">
        <v>8608</v>
      </c>
      <c r="D5919" s="155">
        <v>200</v>
      </c>
      <c r="E5919" s="155">
        <v>200</v>
      </c>
      <c r="F5919" s="166">
        <v>42270</v>
      </c>
      <c r="G5919" s="166">
        <v>42276</v>
      </c>
      <c r="H5919" s="157">
        <v>1</v>
      </c>
    </row>
    <row r="5920" spans="1:8" ht="15" customHeight="1" x14ac:dyDescent="0.25">
      <c r="A5920" s="155" t="s">
        <v>520</v>
      </c>
      <c r="B5920" s="155" t="s">
        <v>1931</v>
      </c>
      <c r="C5920" s="155" t="s">
        <v>8609</v>
      </c>
      <c r="D5920" s="155">
        <v>25</v>
      </c>
      <c r="E5920" s="155">
        <v>25</v>
      </c>
      <c r="F5920" s="166">
        <v>42270</v>
      </c>
      <c r="G5920" s="166">
        <v>42276</v>
      </c>
      <c r="H5920" s="157">
        <v>1</v>
      </c>
    </row>
    <row r="5921" spans="1:9" ht="15" customHeight="1" x14ac:dyDescent="0.25">
      <c r="A5921" s="155" t="s">
        <v>1983</v>
      </c>
      <c r="B5921" s="155" t="s">
        <v>697</v>
      </c>
      <c r="C5921" s="155" t="s">
        <v>8610</v>
      </c>
      <c r="D5921" s="155">
        <v>200</v>
      </c>
      <c r="E5921" s="155">
        <v>200</v>
      </c>
      <c r="F5921" s="166">
        <v>42271</v>
      </c>
      <c r="G5921" s="166">
        <v>42278</v>
      </c>
      <c r="H5921" s="157">
        <v>1</v>
      </c>
    </row>
    <row r="5922" spans="1:9" ht="15" customHeight="1" x14ac:dyDescent="0.25">
      <c r="A5922" s="155" t="s">
        <v>42</v>
      </c>
      <c r="B5922" s="155" t="s">
        <v>1744</v>
      </c>
      <c r="C5922" s="155" t="s">
        <v>8611</v>
      </c>
      <c r="D5922" s="155">
        <v>530</v>
      </c>
      <c r="E5922" s="155">
        <v>530</v>
      </c>
      <c r="F5922" s="166">
        <v>42271</v>
      </c>
      <c r="G5922" s="166">
        <v>42275</v>
      </c>
      <c r="H5922" s="157">
        <v>1</v>
      </c>
    </row>
    <row r="5923" spans="1:9" ht="15" customHeight="1" x14ac:dyDescent="0.25">
      <c r="A5923" s="155" t="s">
        <v>5050</v>
      </c>
      <c r="B5923" s="155" t="s">
        <v>5393</v>
      </c>
      <c r="C5923" s="155" t="s">
        <v>8612</v>
      </c>
      <c r="D5923" s="155">
        <v>100</v>
      </c>
      <c r="E5923" s="155">
        <v>100</v>
      </c>
      <c r="F5923" s="166">
        <v>42271</v>
      </c>
      <c r="G5923" s="166">
        <v>42277</v>
      </c>
      <c r="H5923" s="157">
        <v>1</v>
      </c>
    </row>
    <row r="5924" spans="1:9" ht="15" customHeight="1" x14ac:dyDescent="0.25">
      <c r="A5924" s="155" t="s">
        <v>78</v>
      </c>
      <c r="B5924" s="155" t="s">
        <v>1074</v>
      </c>
      <c r="C5924" s="155" t="s">
        <v>8613</v>
      </c>
      <c r="D5924" s="155">
        <v>10</v>
      </c>
      <c r="E5924" s="155">
        <v>10</v>
      </c>
      <c r="F5924" s="166">
        <v>42271</v>
      </c>
      <c r="G5924" s="166">
        <v>42278</v>
      </c>
      <c r="H5924" s="157">
        <v>1</v>
      </c>
    </row>
    <row r="5925" spans="1:9" ht="15" customHeight="1" x14ac:dyDescent="0.25">
      <c r="A5925" s="155" t="s">
        <v>71</v>
      </c>
      <c r="B5925" s="155" t="s">
        <v>583</v>
      </c>
      <c r="C5925" s="155" t="s">
        <v>8614</v>
      </c>
      <c r="D5925" s="155">
        <v>22</v>
      </c>
      <c r="E5925" s="155">
        <v>22</v>
      </c>
      <c r="F5925" s="166">
        <v>42271</v>
      </c>
      <c r="G5925" s="166">
        <v>42279</v>
      </c>
      <c r="H5925" s="157">
        <v>1</v>
      </c>
    </row>
    <row r="5926" spans="1:9" ht="15" customHeight="1" x14ac:dyDescent="0.25">
      <c r="A5926" s="155" t="s">
        <v>71</v>
      </c>
      <c r="B5926" s="155" t="s">
        <v>154</v>
      </c>
      <c r="C5926" s="155" t="s">
        <v>8615</v>
      </c>
      <c r="D5926" s="155">
        <v>5</v>
      </c>
      <c r="E5926" s="155">
        <v>5</v>
      </c>
      <c r="F5926" s="166">
        <v>42271</v>
      </c>
      <c r="G5926" s="166">
        <v>42279</v>
      </c>
      <c r="H5926" s="157">
        <v>1</v>
      </c>
    </row>
    <row r="5927" spans="1:9" ht="15" customHeight="1" x14ac:dyDescent="0.25">
      <c r="A5927" s="155" t="s">
        <v>71</v>
      </c>
      <c r="B5927" s="155" t="s">
        <v>1550</v>
      </c>
      <c r="C5927" s="155" t="s">
        <v>8616</v>
      </c>
      <c r="D5927" s="155">
        <v>5</v>
      </c>
      <c r="E5927" s="155">
        <v>5</v>
      </c>
      <c r="F5927" s="166">
        <v>42271</v>
      </c>
      <c r="G5927" s="166">
        <v>42279</v>
      </c>
      <c r="H5927" s="157">
        <v>1</v>
      </c>
    </row>
    <row r="5928" spans="1:9" ht="15" customHeight="1" x14ac:dyDescent="0.25">
      <c r="A5928" s="155" t="s">
        <v>71</v>
      </c>
      <c r="B5928" s="155" t="s">
        <v>2730</v>
      </c>
      <c r="C5928" s="155" t="s">
        <v>8617</v>
      </c>
      <c r="D5928" s="155">
        <v>7</v>
      </c>
      <c r="E5928" s="155">
        <v>7</v>
      </c>
      <c r="F5928" s="166">
        <v>42271</v>
      </c>
      <c r="G5928" s="166">
        <v>42279</v>
      </c>
      <c r="H5928" s="157">
        <v>1</v>
      </c>
    </row>
    <row r="5929" spans="1:9" ht="15" customHeight="1" x14ac:dyDescent="0.25">
      <c r="A5929" s="155" t="s">
        <v>1438</v>
      </c>
      <c r="B5929" s="155" t="s">
        <v>1846</v>
      </c>
      <c r="C5929" s="155" t="s">
        <v>8618</v>
      </c>
      <c r="D5929" s="155">
        <v>25</v>
      </c>
      <c r="E5929" s="155">
        <v>25</v>
      </c>
      <c r="F5929" s="166">
        <v>42271</v>
      </c>
      <c r="G5929" s="166">
        <v>42277</v>
      </c>
      <c r="H5929" s="157">
        <v>1</v>
      </c>
    </row>
    <row r="5930" spans="1:9" ht="15" customHeight="1" x14ac:dyDescent="0.25">
      <c r="A5930" s="155" t="s">
        <v>1438</v>
      </c>
      <c r="B5930" s="155" t="s">
        <v>1439</v>
      </c>
      <c r="C5930" s="155" t="s">
        <v>364</v>
      </c>
      <c r="D5930" s="155">
        <v>25</v>
      </c>
      <c r="E5930" s="155">
        <v>25</v>
      </c>
      <c r="F5930" s="166">
        <v>42271</v>
      </c>
      <c r="G5930" s="166">
        <v>42277</v>
      </c>
      <c r="H5930" s="157">
        <v>1</v>
      </c>
    </row>
    <row r="5931" spans="1:9" ht="15" customHeight="1" x14ac:dyDescent="0.25">
      <c r="A5931" s="155" t="s">
        <v>563</v>
      </c>
      <c r="B5931" s="155" t="s">
        <v>8441</v>
      </c>
      <c r="C5931" s="155" t="s">
        <v>8619</v>
      </c>
      <c r="D5931" s="155">
        <v>34</v>
      </c>
      <c r="E5931" s="155">
        <v>34</v>
      </c>
      <c r="F5931" s="166">
        <v>42271</v>
      </c>
      <c r="G5931" s="166">
        <v>42277</v>
      </c>
      <c r="H5931" s="157">
        <v>1</v>
      </c>
      <c r="I5931" s="192" t="s">
        <v>5929</v>
      </c>
    </row>
    <row r="5932" spans="1:9" ht="15" customHeight="1" x14ac:dyDescent="0.25">
      <c r="A5932" s="155" t="s">
        <v>6967</v>
      </c>
      <c r="B5932" s="155" t="s">
        <v>8620</v>
      </c>
      <c r="C5932" s="155" t="s">
        <v>8621</v>
      </c>
      <c r="D5932" s="155">
        <v>5</v>
      </c>
      <c r="E5932" s="155">
        <v>5</v>
      </c>
      <c r="F5932" s="166">
        <v>42271</v>
      </c>
      <c r="G5932" s="166">
        <v>42272</v>
      </c>
      <c r="H5932" s="157">
        <v>1</v>
      </c>
    </row>
    <row r="5933" spans="1:9" ht="15" customHeight="1" x14ac:dyDescent="0.25">
      <c r="A5933" s="155" t="s">
        <v>2769</v>
      </c>
      <c r="B5933" s="155" t="s">
        <v>8622</v>
      </c>
      <c r="C5933" s="155" t="s">
        <v>8623</v>
      </c>
      <c r="D5933" s="155">
        <v>125</v>
      </c>
      <c r="E5933" s="155">
        <v>137</v>
      </c>
      <c r="F5933" s="166">
        <v>42271</v>
      </c>
      <c r="G5933" s="166">
        <v>42282</v>
      </c>
      <c r="H5933" s="157">
        <v>1</v>
      </c>
    </row>
    <row r="5934" spans="1:9" ht="15" customHeight="1" x14ac:dyDescent="0.25">
      <c r="A5934" s="155" t="s">
        <v>5827</v>
      </c>
      <c r="B5934" s="155" t="s">
        <v>8624</v>
      </c>
      <c r="C5934" s="155" t="s">
        <v>8625</v>
      </c>
      <c r="D5934" s="155">
        <v>10</v>
      </c>
      <c r="E5934" s="155">
        <v>10</v>
      </c>
      <c r="F5934" s="166">
        <v>42272</v>
      </c>
      <c r="G5934" s="166">
        <v>42277</v>
      </c>
      <c r="H5934" s="157">
        <v>1</v>
      </c>
    </row>
    <row r="5935" spans="1:9" ht="15" customHeight="1" x14ac:dyDescent="0.25">
      <c r="A5935" s="155" t="s">
        <v>42</v>
      </c>
      <c r="B5935" s="155" t="s">
        <v>370</v>
      </c>
      <c r="C5935" s="155" t="s">
        <v>8626</v>
      </c>
      <c r="D5935" s="155">
        <v>500</v>
      </c>
      <c r="E5935" s="155">
        <v>500</v>
      </c>
      <c r="F5935" s="166">
        <v>42272</v>
      </c>
      <c r="G5935" s="166">
        <v>42277</v>
      </c>
      <c r="H5935" s="157">
        <v>1</v>
      </c>
    </row>
    <row r="5936" spans="1:9" ht="15" customHeight="1" x14ac:dyDescent="0.25">
      <c r="A5936" s="155" t="s">
        <v>158</v>
      </c>
      <c r="B5936" s="155" t="s">
        <v>1707</v>
      </c>
      <c r="C5936" s="155" t="s">
        <v>8627</v>
      </c>
      <c r="D5936" s="155">
        <v>3</v>
      </c>
      <c r="E5936" s="155">
        <v>3</v>
      </c>
      <c r="F5936" s="166">
        <v>42272</v>
      </c>
      <c r="G5936" s="166">
        <v>42275</v>
      </c>
      <c r="H5936" s="157">
        <v>1</v>
      </c>
    </row>
    <row r="5937" spans="1:9" ht="15" customHeight="1" x14ac:dyDescent="0.25">
      <c r="A5937" s="155" t="s">
        <v>520</v>
      </c>
      <c r="B5937" s="155" t="s">
        <v>609</v>
      </c>
      <c r="C5937" s="155" t="s">
        <v>8628</v>
      </c>
      <c r="D5937" s="155">
        <v>400</v>
      </c>
      <c r="E5937" s="155">
        <v>400</v>
      </c>
      <c r="F5937" s="166">
        <v>42272</v>
      </c>
      <c r="G5937" s="166">
        <v>42282</v>
      </c>
      <c r="H5937" s="157">
        <v>1</v>
      </c>
    </row>
    <row r="5938" spans="1:9" ht="15" customHeight="1" x14ac:dyDescent="0.25">
      <c r="A5938" s="155" t="s">
        <v>42</v>
      </c>
      <c r="B5938" s="155" t="s">
        <v>202</v>
      </c>
      <c r="C5938" s="155" t="s">
        <v>8629</v>
      </c>
      <c r="D5938" s="155">
        <v>200</v>
      </c>
      <c r="E5938" s="155">
        <v>200</v>
      </c>
      <c r="F5938" s="166">
        <v>42272</v>
      </c>
      <c r="G5938" s="166">
        <v>42277</v>
      </c>
      <c r="H5938" s="157">
        <v>1</v>
      </c>
    </row>
    <row r="5939" spans="1:9" ht="15" customHeight="1" x14ac:dyDescent="0.25">
      <c r="A5939" s="155" t="s">
        <v>71</v>
      </c>
      <c r="B5939" s="155" t="s">
        <v>1696</v>
      </c>
      <c r="C5939" s="155" t="s">
        <v>8630</v>
      </c>
      <c r="D5939" s="155">
        <v>2</v>
      </c>
      <c r="E5939" s="155">
        <v>1</v>
      </c>
      <c r="F5939" s="166">
        <v>42272</v>
      </c>
      <c r="G5939" s="166">
        <v>42283</v>
      </c>
      <c r="H5939" s="157">
        <v>1</v>
      </c>
      <c r="I5939" s="192" t="s">
        <v>8631</v>
      </c>
    </row>
    <row r="5940" spans="1:9" ht="15" customHeight="1" x14ac:dyDescent="0.25">
      <c r="A5940" s="155" t="s">
        <v>2714</v>
      </c>
      <c r="B5940" s="155" t="s">
        <v>1933</v>
      </c>
      <c r="C5940" s="155" t="s">
        <v>8632</v>
      </c>
      <c r="D5940" s="155">
        <v>50</v>
      </c>
      <c r="E5940" s="155">
        <v>50</v>
      </c>
      <c r="F5940" s="166">
        <v>42275</v>
      </c>
      <c r="G5940" s="166">
        <v>42278</v>
      </c>
      <c r="H5940" s="157">
        <v>1</v>
      </c>
    </row>
    <row r="5941" spans="1:9" ht="15" customHeight="1" x14ac:dyDescent="0.25">
      <c r="A5941" s="155" t="s">
        <v>2714</v>
      </c>
      <c r="B5941" s="155" t="s">
        <v>3351</v>
      </c>
      <c r="C5941" s="155" t="s">
        <v>8633</v>
      </c>
      <c r="D5941" s="155">
        <v>10</v>
      </c>
      <c r="E5941" s="155">
        <v>18</v>
      </c>
      <c r="F5941" s="166">
        <v>42275</v>
      </c>
      <c r="G5941" s="166">
        <v>42278</v>
      </c>
      <c r="H5941" s="157">
        <v>1</v>
      </c>
    </row>
    <row r="5942" spans="1:9" ht="15" customHeight="1" x14ac:dyDescent="0.25">
      <c r="A5942" s="155" t="s">
        <v>597</v>
      </c>
      <c r="B5942" s="155" t="s">
        <v>598</v>
      </c>
      <c r="C5942" s="155" t="s">
        <v>8634</v>
      </c>
      <c r="D5942" s="155">
        <v>100</v>
      </c>
      <c r="E5942" s="155">
        <v>100</v>
      </c>
      <c r="F5942" s="166">
        <v>42275</v>
      </c>
      <c r="G5942" s="166">
        <v>42282</v>
      </c>
      <c r="H5942" s="157">
        <v>1</v>
      </c>
    </row>
    <row r="5943" spans="1:9" ht="15" customHeight="1" x14ac:dyDescent="0.25">
      <c r="A5943" s="155" t="s">
        <v>1107</v>
      </c>
      <c r="B5943" s="155" t="s">
        <v>7786</v>
      </c>
      <c r="C5943" s="155" t="s">
        <v>8635</v>
      </c>
      <c r="D5943" s="155">
        <v>50</v>
      </c>
      <c r="E5943" s="155">
        <v>50</v>
      </c>
      <c r="F5943" s="166">
        <v>42275</v>
      </c>
      <c r="G5943" s="166">
        <v>42277</v>
      </c>
      <c r="H5943" s="157">
        <v>1</v>
      </c>
    </row>
    <row r="5944" spans="1:9" ht="15" customHeight="1" x14ac:dyDescent="0.25">
      <c r="A5944" s="155" t="s">
        <v>520</v>
      </c>
      <c r="B5944" s="155" t="s">
        <v>533</v>
      </c>
      <c r="C5944" s="155" t="s">
        <v>8636</v>
      </c>
      <c r="D5944" s="155">
        <v>50</v>
      </c>
      <c r="E5944" s="155">
        <v>50</v>
      </c>
      <c r="F5944" s="166">
        <v>42275</v>
      </c>
      <c r="G5944" s="166">
        <v>42283</v>
      </c>
      <c r="H5944" s="157">
        <v>1</v>
      </c>
    </row>
    <row r="5945" spans="1:9" ht="15" customHeight="1" x14ac:dyDescent="0.25">
      <c r="A5945" s="155" t="s">
        <v>78</v>
      </c>
      <c r="B5945" s="155" t="s">
        <v>8637</v>
      </c>
      <c r="C5945" s="155" t="s">
        <v>8638</v>
      </c>
      <c r="D5945" s="155">
        <v>2</v>
      </c>
      <c r="E5945" s="155">
        <v>2</v>
      </c>
      <c r="F5945" s="166">
        <v>42276</v>
      </c>
      <c r="G5945" s="166">
        <v>42279</v>
      </c>
      <c r="H5945" s="157">
        <v>1</v>
      </c>
    </row>
    <row r="5946" spans="1:9" ht="15" customHeight="1" x14ac:dyDescent="0.25">
      <c r="A5946" s="155" t="s">
        <v>1107</v>
      </c>
      <c r="B5946" s="155" t="s">
        <v>7786</v>
      </c>
      <c r="C5946" s="155" t="s">
        <v>8639</v>
      </c>
      <c r="D5946" s="155">
        <v>50</v>
      </c>
      <c r="E5946" s="155">
        <v>50</v>
      </c>
      <c r="F5946" s="166">
        <v>42276</v>
      </c>
      <c r="G5946" s="166">
        <v>42279</v>
      </c>
      <c r="H5946" s="157">
        <v>1</v>
      </c>
    </row>
    <row r="5947" spans="1:9" ht="15" customHeight="1" x14ac:dyDescent="0.25">
      <c r="A5947" s="155" t="s">
        <v>136</v>
      </c>
      <c r="B5947" s="155" t="s">
        <v>3203</v>
      </c>
      <c r="C5947" s="155" t="s">
        <v>8640</v>
      </c>
      <c r="D5947" s="155">
        <v>200</v>
      </c>
      <c r="E5947" s="155">
        <v>200</v>
      </c>
      <c r="F5947" s="166">
        <v>42276</v>
      </c>
      <c r="G5947" s="166">
        <v>42280</v>
      </c>
      <c r="H5947" s="157">
        <v>1</v>
      </c>
    </row>
    <row r="5948" spans="1:9" ht="15" customHeight="1" x14ac:dyDescent="0.25">
      <c r="A5948" s="155" t="s">
        <v>6576</v>
      </c>
      <c r="B5948" s="155" t="s">
        <v>7368</v>
      </c>
      <c r="C5948" s="155" t="s">
        <v>8641</v>
      </c>
      <c r="D5948" s="155">
        <v>2</v>
      </c>
      <c r="E5948" s="155">
        <v>2</v>
      </c>
      <c r="F5948" s="166">
        <v>42276</v>
      </c>
      <c r="G5948" s="166">
        <v>42276</v>
      </c>
      <c r="H5948" s="157">
        <v>1</v>
      </c>
    </row>
    <row r="5949" spans="1:9" ht="15" customHeight="1" x14ac:dyDescent="0.25">
      <c r="A5949" s="155" t="s">
        <v>6576</v>
      </c>
      <c r="B5949" s="155" t="s">
        <v>7368</v>
      </c>
      <c r="C5949" s="155" t="s">
        <v>8642</v>
      </c>
      <c r="D5949" s="155">
        <v>1</v>
      </c>
      <c r="E5949" s="155">
        <v>1</v>
      </c>
      <c r="F5949" s="166">
        <v>42276</v>
      </c>
      <c r="G5949" s="166">
        <v>42276</v>
      </c>
      <c r="H5949" s="157">
        <v>1</v>
      </c>
    </row>
    <row r="5950" spans="1:9" ht="15" customHeight="1" x14ac:dyDescent="0.25">
      <c r="A5950" s="155" t="s">
        <v>6576</v>
      </c>
      <c r="B5950" s="155" t="s">
        <v>7368</v>
      </c>
      <c r="C5950" s="155" t="s">
        <v>8643</v>
      </c>
      <c r="D5950" s="155">
        <v>1</v>
      </c>
      <c r="E5950" s="155">
        <v>1</v>
      </c>
      <c r="F5950" s="166">
        <v>42276</v>
      </c>
      <c r="G5950" s="166">
        <v>42276</v>
      </c>
      <c r="H5950" s="157">
        <v>1</v>
      </c>
    </row>
    <row r="5951" spans="1:9" ht="15" customHeight="1" x14ac:dyDescent="0.25">
      <c r="A5951" s="155" t="s">
        <v>8071</v>
      </c>
      <c r="B5951" s="155" t="s">
        <v>8644</v>
      </c>
      <c r="C5951" s="155" t="s">
        <v>8645</v>
      </c>
      <c r="D5951" s="155">
        <v>550</v>
      </c>
      <c r="E5951" s="155">
        <v>289</v>
      </c>
      <c r="F5951" s="166">
        <v>42276</v>
      </c>
      <c r="G5951" s="166">
        <v>42279</v>
      </c>
      <c r="H5951" s="157">
        <v>1</v>
      </c>
      <c r="I5951" s="192" t="s">
        <v>8646</v>
      </c>
    </row>
    <row r="5952" spans="1:9" ht="15" customHeight="1" x14ac:dyDescent="0.25">
      <c r="A5952" s="155" t="s">
        <v>8647</v>
      </c>
      <c r="B5952" s="155" t="s">
        <v>8648</v>
      </c>
      <c r="C5952" s="155" t="s">
        <v>8649</v>
      </c>
      <c r="D5952" s="155">
        <v>30</v>
      </c>
      <c r="E5952" s="155">
        <v>27</v>
      </c>
      <c r="F5952" s="166">
        <v>42276</v>
      </c>
      <c r="G5952" s="166">
        <v>42268</v>
      </c>
      <c r="H5952" s="157">
        <v>1</v>
      </c>
      <c r="I5952" s="192" t="s">
        <v>2827</v>
      </c>
    </row>
    <row r="5953" spans="1:9" ht="15" customHeight="1" x14ac:dyDescent="0.25">
      <c r="A5953" s="155" t="s">
        <v>520</v>
      </c>
      <c r="B5953" s="155" t="s">
        <v>5026</v>
      </c>
      <c r="C5953" s="155" t="s">
        <v>8651</v>
      </c>
      <c r="D5953" s="155">
        <v>400</v>
      </c>
      <c r="E5953" s="155">
        <v>400</v>
      </c>
      <c r="F5953" s="166">
        <v>42277</v>
      </c>
      <c r="G5953" s="166">
        <v>42285</v>
      </c>
      <c r="H5953" s="157">
        <v>1</v>
      </c>
    </row>
    <row r="5954" spans="1:9" ht="15" customHeight="1" x14ac:dyDescent="0.25">
      <c r="A5954" s="155" t="s">
        <v>520</v>
      </c>
      <c r="B5954" s="155" t="s">
        <v>962</v>
      </c>
      <c r="C5954" s="155" t="s">
        <v>8652</v>
      </c>
      <c r="D5954" s="155">
        <v>30</v>
      </c>
      <c r="E5954" s="155">
        <v>30</v>
      </c>
      <c r="F5954" s="166">
        <v>42277</v>
      </c>
      <c r="G5954" s="166">
        <v>42285</v>
      </c>
      <c r="H5954" s="157">
        <v>1</v>
      </c>
    </row>
    <row r="5955" spans="1:9" ht="15" customHeight="1" x14ac:dyDescent="0.25">
      <c r="A5955" s="155" t="s">
        <v>71</v>
      </c>
      <c r="B5955" s="155" t="s">
        <v>2730</v>
      </c>
      <c r="C5955" s="155" t="s">
        <v>8653</v>
      </c>
      <c r="D5955" s="155">
        <v>4</v>
      </c>
      <c r="E5955" s="155">
        <v>4</v>
      </c>
      <c r="F5955" s="166">
        <v>42277</v>
      </c>
      <c r="G5955" s="166">
        <v>42283</v>
      </c>
      <c r="H5955" s="157">
        <v>1</v>
      </c>
    </row>
    <row r="5956" spans="1:9" ht="15" customHeight="1" x14ac:dyDescent="0.25">
      <c r="A5956" s="155" t="s">
        <v>8654</v>
      </c>
      <c r="B5956" s="155" t="s">
        <v>8655</v>
      </c>
      <c r="C5956" s="155" t="s">
        <v>8656</v>
      </c>
      <c r="D5956" s="155">
        <v>1</v>
      </c>
      <c r="E5956" s="155">
        <v>1</v>
      </c>
      <c r="F5956" s="166">
        <v>42277</v>
      </c>
      <c r="G5956" s="166">
        <v>42257</v>
      </c>
      <c r="H5956" s="157">
        <v>1</v>
      </c>
      <c r="I5956" s="192" t="s">
        <v>10148</v>
      </c>
    </row>
    <row r="5957" spans="1:9" ht="15" customHeight="1" x14ac:dyDescent="0.25">
      <c r="A5957" s="155" t="s">
        <v>71</v>
      </c>
      <c r="B5957" s="155" t="s">
        <v>477</v>
      </c>
      <c r="C5957" s="155" t="s">
        <v>8657</v>
      </c>
      <c r="D5957" s="155">
        <v>8</v>
      </c>
      <c r="E5957" s="155">
        <v>8</v>
      </c>
      <c r="F5957" s="166">
        <v>42277</v>
      </c>
      <c r="G5957" s="166">
        <v>42285</v>
      </c>
      <c r="H5957" s="157">
        <v>1</v>
      </c>
    </row>
    <row r="5958" spans="1:9" ht="15" customHeight="1" x14ac:dyDescent="0.25">
      <c r="A5958" s="155" t="s">
        <v>8170</v>
      </c>
      <c r="B5958" s="155" t="s">
        <v>1696</v>
      </c>
      <c r="C5958" s="155" t="s">
        <v>8658</v>
      </c>
      <c r="D5958" s="155">
        <v>4</v>
      </c>
      <c r="E5958" s="155">
        <v>4</v>
      </c>
      <c r="F5958" s="166">
        <v>42277</v>
      </c>
      <c r="G5958" s="166">
        <v>42279</v>
      </c>
      <c r="H5958" s="157">
        <v>1</v>
      </c>
    </row>
    <row r="5959" spans="1:9" ht="15" customHeight="1" x14ac:dyDescent="0.25">
      <c r="A5959" s="155" t="s">
        <v>8195</v>
      </c>
      <c r="B5959" s="155" t="s">
        <v>8659</v>
      </c>
      <c r="C5959" s="155" t="s">
        <v>8660</v>
      </c>
      <c r="D5959" s="155">
        <v>500</v>
      </c>
      <c r="E5959" s="155">
        <v>250</v>
      </c>
      <c r="F5959" s="166">
        <v>42277</v>
      </c>
      <c r="G5959" s="166">
        <v>42278</v>
      </c>
      <c r="H5959" s="157">
        <v>1</v>
      </c>
    </row>
    <row r="5960" spans="1:9" ht="15" customHeight="1" x14ac:dyDescent="0.25">
      <c r="A5960" s="155" t="s">
        <v>1554</v>
      </c>
      <c r="B5960" s="155" t="s">
        <v>272</v>
      </c>
      <c r="C5960" s="155" t="s">
        <v>8664</v>
      </c>
      <c r="D5960" s="155">
        <v>1</v>
      </c>
      <c r="E5960" s="155">
        <v>1</v>
      </c>
      <c r="F5960" s="166">
        <v>42278</v>
      </c>
      <c r="G5960" s="166">
        <v>42285</v>
      </c>
      <c r="H5960" s="157">
        <v>1</v>
      </c>
    </row>
    <row r="5961" spans="1:9" ht="15" customHeight="1" x14ac:dyDescent="0.25">
      <c r="A5961" s="155" t="s">
        <v>4963</v>
      </c>
      <c r="B5961" s="155" t="s">
        <v>1373</v>
      </c>
      <c r="C5961" s="155" t="s">
        <v>8503</v>
      </c>
      <c r="D5961" s="155">
        <v>62</v>
      </c>
      <c r="E5961" s="155">
        <v>62</v>
      </c>
      <c r="F5961" s="166">
        <v>42278</v>
      </c>
      <c r="G5961" s="166">
        <v>42282</v>
      </c>
      <c r="H5961" s="157">
        <v>1</v>
      </c>
    </row>
    <row r="5962" spans="1:9" ht="15" customHeight="1" x14ac:dyDescent="0.25">
      <c r="A5962" s="155" t="s">
        <v>4963</v>
      </c>
      <c r="B5962" s="155" t="s">
        <v>1375</v>
      </c>
      <c r="C5962" s="155" t="s">
        <v>32</v>
      </c>
      <c r="D5962" s="155">
        <v>50</v>
      </c>
      <c r="E5962" s="155">
        <v>50</v>
      </c>
      <c r="F5962" s="166">
        <v>42278</v>
      </c>
      <c r="G5962" s="166">
        <v>42282</v>
      </c>
      <c r="H5962" s="157">
        <v>1</v>
      </c>
    </row>
    <row r="5963" spans="1:9" ht="15" customHeight="1" x14ac:dyDescent="0.25">
      <c r="A5963" s="155" t="s">
        <v>71</v>
      </c>
      <c r="B5963" s="155" t="s">
        <v>477</v>
      </c>
      <c r="C5963" s="155" t="s">
        <v>8665</v>
      </c>
      <c r="D5963" s="155">
        <v>4</v>
      </c>
      <c r="E5963" s="155">
        <v>4</v>
      </c>
      <c r="F5963" s="166">
        <v>42278</v>
      </c>
      <c r="G5963" s="166">
        <v>42286</v>
      </c>
      <c r="H5963" s="157">
        <v>1</v>
      </c>
    </row>
    <row r="5964" spans="1:9" ht="15" customHeight="1" x14ac:dyDescent="0.25">
      <c r="A5964" s="155" t="s">
        <v>71</v>
      </c>
      <c r="B5964" s="155" t="s">
        <v>186</v>
      </c>
      <c r="C5964" s="155" t="s">
        <v>161</v>
      </c>
      <c r="D5964" s="155">
        <v>20</v>
      </c>
      <c r="E5964" s="155">
        <v>20</v>
      </c>
      <c r="F5964" s="166">
        <v>42278</v>
      </c>
      <c r="G5964" s="166">
        <v>42291</v>
      </c>
      <c r="H5964" s="157">
        <v>1</v>
      </c>
    </row>
    <row r="5965" spans="1:9" ht="15" customHeight="1" x14ac:dyDescent="0.25">
      <c r="A5965" s="155" t="s">
        <v>71</v>
      </c>
      <c r="B5965" s="155" t="s">
        <v>2142</v>
      </c>
      <c r="C5965" s="155" t="s">
        <v>8666</v>
      </c>
      <c r="D5965" s="155">
        <v>10</v>
      </c>
      <c r="E5965" s="155">
        <v>10</v>
      </c>
      <c r="F5965" s="166">
        <v>42278</v>
      </c>
      <c r="G5965" s="166">
        <v>42293</v>
      </c>
      <c r="H5965" s="157">
        <v>1</v>
      </c>
    </row>
    <row r="5966" spans="1:9" ht="15" customHeight="1" x14ac:dyDescent="0.25">
      <c r="A5966" s="155" t="s">
        <v>71</v>
      </c>
      <c r="B5966" s="155" t="s">
        <v>102</v>
      </c>
      <c r="C5966" s="155" t="s">
        <v>8667</v>
      </c>
      <c r="D5966" s="155">
        <v>10</v>
      </c>
      <c r="E5966" s="155">
        <v>10</v>
      </c>
      <c r="F5966" s="166">
        <v>42278</v>
      </c>
      <c r="G5966" s="166">
        <v>42283</v>
      </c>
      <c r="H5966" s="157">
        <v>1</v>
      </c>
    </row>
    <row r="5967" spans="1:9" ht="15" customHeight="1" x14ac:dyDescent="0.25">
      <c r="A5967" s="155" t="s">
        <v>71</v>
      </c>
      <c r="B5967" s="155" t="s">
        <v>167</v>
      </c>
      <c r="C5967" s="155" t="s">
        <v>8668</v>
      </c>
      <c r="D5967" s="155">
        <v>25</v>
      </c>
      <c r="E5967" s="155">
        <v>25</v>
      </c>
      <c r="F5967" s="166">
        <v>42278</v>
      </c>
      <c r="G5967" s="166">
        <v>42296</v>
      </c>
      <c r="H5967" s="157">
        <v>1</v>
      </c>
    </row>
    <row r="5968" spans="1:9" ht="15" customHeight="1" x14ac:dyDescent="0.25">
      <c r="A5968" s="155" t="s">
        <v>6576</v>
      </c>
      <c r="B5968" s="155" t="s">
        <v>7368</v>
      </c>
      <c r="C5968" s="155" t="s">
        <v>8669</v>
      </c>
      <c r="D5968" s="155">
        <v>5</v>
      </c>
      <c r="E5968" s="155">
        <v>5</v>
      </c>
      <c r="F5968" s="166">
        <v>42278</v>
      </c>
      <c r="G5968" s="166">
        <v>42278</v>
      </c>
      <c r="H5968" s="157">
        <v>1</v>
      </c>
    </row>
    <row r="5969" spans="1:9" ht="15" customHeight="1" x14ac:dyDescent="0.25">
      <c r="A5969" s="155" t="s">
        <v>8670</v>
      </c>
      <c r="B5969" s="155" t="s">
        <v>8671</v>
      </c>
      <c r="C5969" s="155" t="s">
        <v>8673</v>
      </c>
      <c r="D5969" s="155">
        <v>50</v>
      </c>
      <c r="E5969" s="155">
        <v>50</v>
      </c>
      <c r="F5969" s="166">
        <v>42278</v>
      </c>
      <c r="G5969" s="166">
        <v>42279</v>
      </c>
      <c r="H5969" s="157">
        <v>1</v>
      </c>
    </row>
    <row r="5970" spans="1:9" ht="15" customHeight="1" x14ac:dyDescent="0.25">
      <c r="A5970" s="155" t="s">
        <v>8670</v>
      </c>
      <c r="B5970" s="155" t="s">
        <v>8672</v>
      </c>
      <c r="C5970" s="155" t="s">
        <v>316</v>
      </c>
      <c r="D5970" s="155">
        <v>50</v>
      </c>
      <c r="E5970" s="155">
        <v>50</v>
      </c>
      <c r="F5970" s="166">
        <v>42278</v>
      </c>
      <c r="G5970" s="166">
        <v>42279</v>
      </c>
      <c r="H5970" s="157">
        <v>1</v>
      </c>
    </row>
    <row r="5971" spans="1:9" ht="15" customHeight="1" x14ac:dyDescent="0.25">
      <c r="A5971" s="155" t="s">
        <v>6576</v>
      </c>
      <c r="B5971" s="155" t="s">
        <v>7368</v>
      </c>
      <c r="C5971" s="155" t="s">
        <v>8674</v>
      </c>
      <c r="D5971" s="155">
        <v>2</v>
      </c>
      <c r="E5971" s="155">
        <v>2</v>
      </c>
      <c r="F5971" s="166">
        <v>42279</v>
      </c>
      <c r="G5971" s="166">
        <v>42282</v>
      </c>
      <c r="H5971" s="157">
        <v>1</v>
      </c>
    </row>
    <row r="5972" spans="1:9" ht="15" customHeight="1" x14ac:dyDescent="0.25">
      <c r="A5972" s="155" t="s">
        <v>8168</v>
      </c>
      <c r="B5972" s="155" t="s">
        <v>8676</v>
      </c>
      <c r="C5972" s="155" t="s">
        <v>8675</v>
      </c>
      <c r="D5972" s="155">
        <v>2</v>
      </c>
      <c r="E5972" s="155">
        <v>2</v>
      </c>
      <c r="F5972" s="166">
        <v>42279</v>
      </c>
      <c r="G5972" s="166">
        <v>42282</v>
      </c>
      <c r="H5972" s="157">
        <v>1</v>
      </c>
    </row>
    <row r="5973" spans="1:9" ht="15" customHeight="1" x14ac:dyDescent="0.25">
      <c r="A5973" s="155" t="s">
        <v>4839</v>
      </c>
      <c r="B5973" s="155" t="s">
        <v>1696</v>
      </c>
      <c r="C5973" s="155" t="s">
        <v>8677</v>
      </c>
      <c r="D5973" s="155">
        <v>1</v>
      </c>
      <c r="E5973" s="155">
        <v>1</v>
      </c>
      <c r="F5973" s="166">
        <v>42282</v>
      </c>
      <c r="G5973" s="166">
        <v>42284</v>
      </c>
      <c r="H5973" s="157">
        <v>1</v>
      </c>
    </row>
    <row r="5974" spans="1:9" ht="15" customHeight="1" x14ac:dyDescent="0.25">
      <c r="A5974" s="155" t="s">
        <v>299</v>
      </c>
      <c r="B5974" s="155" t="s">
        <v>8678</v>
      </c>
      <c r="C5974" s="155" t="s">
        <v>8680</v>
      </c>
      <c r="D5974" s="155">
        <v>9</v>
      </c>
      <c r="E5974" s="155">
        <v>9</v>
      </c>
      <c r="F5974" s="166">
        <v>42282</v>
      </c>
      <c r="G5974" s="166">
        <v>42286</v>
      </c>
      <c r="H5974" s="157">
        <v>1</v>
      </c>
      <c r="I5974" s="192" t="s">
        <v>8682</v>
      </c>
    </row>
    <row r="5975" spans="1:9" ht="15" customHeight="1" x14ac:dyDescent="0.25">
      <c r="A5975" s="155" t="s">
        <v>299</v>
      </c>
      <c r="B5975" s="155" t="s">
        <v>8679</v>
      </c>
      <c r="C5975" s="155" t="s">
        <v>8681</v>
      </c>
      <c r="D5975" s="155">
        <v>9</v>
      </c>
      <c r="E5975" s="155">
        <v>9</v>
      </c>
      <c r="F5975" s="166">
        <v>42282</v>
      </c>
      <c r="G5975" s="166">
        <v>42286</v>
      </c>
      <c r="H5975" s="157">
        <v>1</v>
      </c>
      <c r="I5975" s="192" t="s">
        <v>8682</v>
      </c>
    </row>
    <row r="5976" spans="1:9" ht="15" customHeight="1" x14ac:dyDescent="0.25">
      <c r="A5976" s="155" t="s">
        <v>8195</v>
      </c>
      <c r="B5976" s="155" t="s">
        <v>8683</v>
      </c>
      <c r="C5976" s="155" t="s">
        <v>8660</v>
      </c>
      <c r="D5976" s="155">
        <v>500</v>
      </c>
      <c r="E5976" s="155">
        <v>250</v>
      </c>
      <c r="F5976" s="166">
        <v>42282</v>
      </c>
      <c r="G5976" s="166">
        <v>42286</v>
      </c>
      <c r="H5976" s="157">
        <v>1</v>
      </c>
      <c r="I5976" s="192" t="s">
        <v>8684</v>
      </c>
    </row>
    <row r="5977" spans="1:9" ht="15" customHeight="1" x14ac:dyDescent="0.25">
      <c r="A5977" s="155" t="s">
        <v>7229</v>
      </c>
      <c r="B5977" s="155" t="s">
        <v>453</v>
      </c>
      <c r="C5977" s="155" t="s">
        <v>8685</v>
      </c>
      <c r="D5977" s="155">
        <v>110</v>
      </c>
      <c r="E5977" s="155">
        <v>110</v>
      </c>
      <c r="F5977" s="166">
        <v>42283</v>
      </c>
      <c r="G5977" s="166">
        <v>42285</v>
      </c>
      <c r="H5977" s="157">
        <v>1</v>
      </c>
    </row>
    <row r="5978" spans="1:9" ht="15" customHeight="1" x14ac:dyDescent="0.25">
      <c r="A5978" s="155" t="s">
        <v>145</v>
      </c>
      <c r="B5978" s="155" t="s">
        <v>958</v>
      </c>
      <c r="C5978" s="155" t="s">
        <v>8686</v>
      </c>
      <c r="D5978" s="155">
        <v>20</v>
      </c>
      <c r="E5978" s="155">
        <v>20</v>
      </c>
      <c r="F5978" s="166">
        <v>42283</v>
      </c>
      <c r="G5978" s="166">
        <v>42285</v>
      </c>
      <c r="H5978" s="157">
        <v>1</v>
      </c>
    </row>
    <row r="5979" spans="1:9" ht="15" customHeight="1" x14ac:dyDescent="0.25">
      <c r="A5979" s="155" t="s">
        <v>8687</v>
      </c>
      <c r="B5979" s="155" t="s">
        <v>47</v>
      </c>
      <c r="C5979" s="155" t="s">
        <v>8688</v>
      </c>
      <c r="D5979" s="155">
        <v>100</v>
      </c>
      <c r="E5979" s="155">
        <v>100</v>
      </c>
      <c r="F5979" s="166">
        <v>42283</v>
      </c>
      <c r="G5979" s="166">
        <v>42285</v>
      </c>
      <c r="H5979" s="157">
        <v>1</v>
      </c>
    </row>
    <row r="5980" spans="1:9" ht="15" customHeight="1" x14ac:dyDescent="0.25">
      <c r="A5980" s="155" t="s">
        <v>6965</v>
      </c>
      <c r="B5980" s="155" t="s">
        <v>5440</v>
      </c>
      <c r="C5980" s="155" t="s">
        <v>8689</v>
      </c>
      <c r="D5980" s="155">
        <v>10</v>
      </c>
      <c r="E5980" s="155">
        <v>10</v>
      </c>
      <c r="F5980" s="166">
        <v>42283</v>
      </c>
      <c r="G5980" s="166">
        <v>42290</v>
      </c>
      <c r="H5980" s="157">
        <v>1</v>
      </c>
    </row>
    <row r="5981" spans="1:9" ht="15" customHeight="1" x14ac:dyDescent="0.25">
      <c r="A5981" s="155" t="s">
        <v>520</v>
      </c>
      <c r="B5981" s="155" t="s">
        <v>1931</v>
      </c>
      <c r="C5981" s="155" t="s">
        <v>8690</v>
      </c>
      <c r="D5981" s="155">
        <v>20</v>
      </c>
      <c r="E5981" s="155">
        <v>20</v>
      </c>
      <c r="F5981" s="166">
        <v>42283</v>
      </c>
      <c r="G5981" s="166">
        <v>42284</v>
      </c>
      <c r="H5981" s="157">
        <v>1</v>
      </c>
    </row>
    <row r="5982" spans="1:9" ht="15" customHeight="1" x14ac:dyDescent="0.25">
      <c r="A5982" s="155" t="s">
        <v>6021</v>
      </c>
      <c r="B5982" s="155" t="s">
        <v>6022</v>
      </c>
      <c r="C5982" s="155" t="s">
        <v>8691</v>
      </c>
      <c r="D5982" s="155">
        <v>33</v>
      </c>
      <c r="E5982" s="155">
        <v>33</v>
      </c>
      <c r="F5982" s="166">
        <v>42283</v>
      </c>
      <c r="G5982" s="166">
        <v>42291</v>
      </c>
      <c r="H5982" s="157">
        <v>1</v>
      </c>
    </row>
    <row r="5983" spans="1:9" ht="15" customHeight="1" x14ac:dyDescent="0.25">
      <c r="A5983" s="155" t="s">
        <v>8692</v>
      </c>
      <c r="B5983" s="155" t="s">
        <v>8693</v>
      </c>
      <c r="C5983" s="155" t="s">
        <v>837</v>
      </c>
      <c r="D5983" s="155">
        <v>1</v>
      </c>
      <c r="E5983" s="155">
        <v>1</v>
      </c>
      <c r="F5983" s="166">
        <v>42283</v>
      </c>
      <c r="G5983" s="166">
        <v>42285</v>
      </c>
      <c r="H5983" s="157">
        <v>1</v>
      </c>
    </row>
    <row r="5984" spans="1:9" ht="15" customHeight="1" x14ac:dyDescent="0.25">
      <c r="A5984" s="155" t="s">
        <v>8692</v>
      </c>
      <c r="B5984" s="155" t="s">
        <v>8693</v>
      </c>
      <c r="C5984" s="155" t="s">
        <v>8694</v>
      </c>
      <c r="D5984" s="155">
        <v>7</v>
      </c>
      <c r="E5984" s="155">
        <v>7</v>
      </c>
      <c r="F5984" s="166">
        <v>42282</v>
      </c>
      <c r="G5984" s="166">
        <v>42286</v>
      </c>
      <c r="H5984" s="157">
        <v>1</v>
      </c>
    </row>
    <row r="5985" spans="1:9" ht="15" customHeight="1" x14ac:dyDescent="0.25">
      <c r="A5985" s="155" t="s">
        <v>8695</v>
      </c>
      <c r="B5985" s="155" t="s">
        <v>8696</v>
      </c>
      <c r="C5985" s="155" t="s">
        <v>8698</v>
      </c>
      <c r="D5985" s="155">
        <v>480</v>
      </c>
      <c r="E5985" s="155">
        <v>479</v>
      </c>
      <c r="F5985" s="166">
        <v>42283</v>
      </c>
      <c r="G5985" s="166">
        <v>42289</v>
      </c>
      <c r="H5985" s="157">
        <v>1</v>
      </c>
      <c r="I5985" s="192" t="s">
        <v>8701</v>
      </c>
    </row>
    <row r="5986" spans="1:9" ht="15" customHeight="1" x14ac:dyDescent="0.25">
      <c r="A5986" s="155" t="s">
        <v>8695</v>
      </c>
      <c r="B5986" s="155" t="s">
        <v>8697</v>
      </c>
      <c r="C5986" s="155" t="s">
        <v>8699</v>
      </c>
      <c r="D5986" s="155">
        <v>500</v>
      </c>
      <c r="E5986" s="155">
        <v>500</v>
      </c>
      <c r="F5986" s="166">
        <v>42283</v>
      </c>
      <c r="G5986" s="166">
        <v>42289</v>
      </c>
      <c r="H5986" s="157">
        <v>1</v>
      </c>
    </row>
    <row r="5987" spans="1:9" ht="15" customHeight="1" x14ac:dyDescent="0.25">
      <c r="A5987" s="155" t="s">
        <v>8695</v>
      </c>
      <c r="B5987" s="155" t="s">
        <v>8191</v>
      </c>
      <c r="C5987" s="155" t="s">
        <v>8700</v>
      </c>
      <c r="D5987" s="155">
        <v>480</v>
      </c>
      <c r="E5987" s="155">
        <v>479</v>
      </c>
      <c r="F5987" s="166">
        <v>42283</v>
      </c>
      <c r="G5987" s="166">
        <v>42289</v>
      </c>
      <c r="H5987" s="157">
        <v>1</v>
      </c>
      <c r="I5987" s="192" t="s">
        <v>8701</v>
      </c>
    </row>
    <row r="5988" spans="1:9" ht="15" customHeight="1" x14ac:dyDescent="0.25">
      <c r="A5988" s="155" t="s">
        <v>6576</v>
      </c>
      <c r="B5988" s="155" t="s">
        <v>7368</v>
      </c>
      <c r="C5988" s="155" t="s">
        <v>8702</v>
      </c>
      <c r="D5988" s="155">
        <v>1</v>
      </c>
      <c r="E5988" s="155">
        <v>1</v>
      </c>
      <c r="F5988" s="166">
        <v>42283</v>
      </c>
      <c r="G5988" s="166">
        <v>42284</v>
      </c>
      <c r="H5988" s="157">
        <v>1</v>
      </c>
    </row>
    <row r="5989" spans="1:9" ht="15" customHeight="1" x14ac:dyDescent="0.25">
      <c r="A5989" s="155" t="s">
        <v>6576</v>
      </c>
      <c r="B5989" s="155" t="s">
        <v>7368</v>
      </c>
      <c r="C5989" s="155" t="s">
        <v>8703</v>
      </c>
      <c r="D5989" s="155">
        <v>1</v>
      </c>
      <c r="E5989" s="155">
        <v>1</v>
      </c>
      <c r="F5989" s="166">
        <v>42283</v>
      </c>
      <c r="G5989" s="166">
        <v>42284</v>
      </c>
      <c r="H5989" s="157">
        <v>1</v>
      </c>
    </row>
    <row r="5990" spans="1:9" ht="15" customHeight="1" x14ac:dyDescent="0.25">
      <c r="A5990" s="155" t="s">
        <v>6576</v>
      </c>
      <c r="B5990" s="155" t="s">
        <v>7368</v>
      </c>
      <c r="C5990" s="155" t="s">
        <v>8704</v>
      </c>
      <c r="D5990" s="155">
        <v>1</v>
      </c>
      <c r="E5990" s="155">
        <v>1</v>
      </c>
      <c r="F5990" s="166">
        <v>42283</v>
      </c>
      <c r="G5990" s="166">
        <v>42284</v>
      </c>
      <c r="H5990" s="157">
        <v>1</v>
      </c>
    </row>
    <row r="5991" spans="1:9" ht="15" customHeight="1" x14ac:dyDescent="0.25">
      <c r="A5991" s="155" t="s">
        <v>1438</v>
      </c>
      <c r="B5991" s="155" t="s">
        <v>1779</v>
      </c>
      <c r="C5991" s="155" t="s">
        <v>8705</v>
      </c>
      <c r="D5991" s="155">
        <v>100</v>
      </c>
      <c r="E5991" s="155">
        <v>100</v>
      </c>
      <c r="F5991" s="166">
        <v>42283</v>
      </c>
      <c r="G5991" s="166">
        <v>42285</v>
      </c>
      <c r="H5991" s="157">
        <v>1</v>
      </c>
    </row>
    <row r="5992" spans="1:9" ht="15" customHeight="1" x14ac:dyDescent="0.25">
      <c r="A5992" s="155" t="s">
        <v>8170</v>
      </c>
      <c r="B5992" s="155" t="s">
        <v>8173</v>
      </c>
      <c r="C5992" s="155" t="s">
        <v>8706</v>
      </c>
      <c r="D5992" s="155">
        <v>25</v>
      </c>
      <c r="E5992" s="155">
        <v>25</v>
      </c>
      <c r="F5992" s="166">
        <v>42284</v>
      </c>
      <c r="G5992" s="166">
        <v>42289</v>
      </c>
      <c r="H5992" s="157">
        <v>1</v>
      </c>
    </row>
    <row r="5993" spans="1:9" ht="15" customHeight="1" x14ac:dyDescent="0.25">
      <c r="A5993" s="155" t="s">
        <v>1554</v>
      </c>
      <c r="B5993" s="155" t="s">
        <v>1204</v>
      </c>
      <c r="C5993" s="155" t="s">
        <v>8707</v>
      </c>
      <c r="D5993" s="155">
        <v>155</v>
      </c>
      <c r="E5993" s="155">
        <v>140</v>
      </c>
      <c r="F5993" s="166">
        <v>42284</v>
      </c>
      <c r="G5993" s="166">
        <v>42286</v>
      </c>
      <c r="H5993" s="157">
        <v>1</v>
      </c>
    </row>
    <row r="5994" spans="1:9" ht="15" customHeight="1" x14ac:dyDescent="0.25">
      <c r="A5994" s="155" t="s">
        <v>520</v>
      </c>
      <c r="B5994" s="155" t="s">
        <v>609</v>
      </c>
      <c r="C5994" s="155" t="s">
        <v>8708</v>
      </c>
      <c r="D5994" s="155">
        <v>600</v>
      </c>
      <c r="E5994" s="155">
        <v>600</v>
      </c>
      <c r="F5994" s="166">
        <v>42284</v>
      </c>
      <c r="G5994" s="166">
        <v>42291</v>
      </c>
      <c r="H5994" s="157">
        <v>1</v>
      </c>
    </row>
    <row r="5995" spans="1:9" ht="15" customHeight="1" x14ac:dyDescent="0.25">
      <c r="A5995" s="155" t="s">
        <v>394</v>
      </c>
      <c r="B5995" s="155" t="s">
        <v>398</v>
      </c>
      <c r="C5995" s="155" t="s">
        <v>8709</v>
      </c>
      <c r="D5995" s="155">
        <v>20</v>
      </c>
      <c r="E5995" s="155">
        <v>20</v>
      </c>
      <c r="F5995" s="166">
        <v>42284</v>
      </c>
      <c r="G5995" s="166">
        <v>42285</v>
      </c>
      <c r="H5995" s="157">
        <v>1</v>
      </c>
    </row>
    <row r="5996" spans="1:9" ht="15" customHeight="1" x14ac:dyDescent="0.25">
      <c r="A5996" s="155" t="s">
        <v>350</v>
      </c>
      <c r="B5996" s="155" t="s">
        <v>1221</v>
      </c>
      <c r="C5996" s="155" t="s">
        <v>8710</v>
      </c>
      <c r="D5996" s="155">
        <v>500</v>
      </c>
      <c r="E5996" s="155">
        <v>75</v>
      </c>
      <c r="F5996" s="166">
        <v>42285</v>
      </c>
      <c r="G5996" s="166">
        <v>42292</v>
      </c>
      <c r="H5996" s="157">
        <v>1</v>
      </c>
    </row>
    <row r="5997" spans="1:9" ht="15" customHeight="1" x14ac:dyDescent="0.25">
      <c r="A5997" s="155" t="s">
        <v>899</v>
      </c>
      <c r="B5997" s="155" t="s">
        <v>693</v>
      </c>
      <c r="C5997" s="155" t="s">
        <v>8711</v>
      </c>
      <c r="D5997" s="155">
        <v>10</v>
      </c>
      <c r="E5997" s="155">
        <v>10</v>
      </c>
      <c r="F5997" s="166">
        <v>42285</v>
      </c>
      <c r="G5997" s="166">
        <v>42291</v>
      </c>
      <c r="H5997" s="157">
        <v>1</v>
      </c>
    </row>
    <row r="5998" spans="1:9" ht="15" customHeight="1" x14ac:dyDescent="0.25">
      <c r="A5998" s="155" t="s">
        <v>286</v>
      </c>
      <c r="B5998" s="155" t="s">
        <v>1247</v>
      </c>
      <c r="C5998" s="155" t="s">
        <v>8712</v>
      </c>
      <c r="D5998" s="155">
        <v>25</v>
      </c>
      <c r="E5998" s="155">
        <v>25</v>
      </c>
      <c r="F5998" s="166">
        <v>42285</v>
      </c>
      <c r="G5998" s="166">
        <v>42289</v>
      </c>
      <c r="H5998" s="157">
        <v>1</v>
      </c>
    </row>
    <row r="5999" spans="1:9" ht="15" customHeight="1" x14ac:dyDescent="0.25">
      <c r="A5999" s="155" t="s">
        <v>42</v>
      </c>
      <c r="B5999" s="155" t="s">
        <v>5815</v>
      </c>
      <c r="C5999" s="155" t="s">
        <v>8713</v>
      </c>
      <c r="D5999" s="155">
        <v>60</v>
      </c>
      <c r="E5999" s="155">
        <v>60</v>
      </c>
      <c r="F5999" s="166">
        <v>42285</v>
      </c>
      <c r="G5999" s="166">
        <v>42290</v>
      </c>
      <c r="H5999" s="157">
        <v>1</v>
      </c>
    </row>
    <row r="6000" spans="1:9" ht="15" customHeight="1" x14ac:dyDescent="0.25">
      <c r="A6000" s="155" t="s">
        <v>6965</v>
      </c>
      <c r="B6000" s="155" t="s">
        <v>1696</v>
      </c>
      <c r="C6000" s="155" t="s">
        <v>8714</v>
      </c>
      <c r="D6000" s="155">
        <v>33</v>
      </c>
      <c r="E6000" s="155">
        <v>33</v>
      </c>
      <c r="F6000" s="166">
        <v>42285</v>
      </c>
      <c r="G6000" s="166">
        <v>42291</v>
      </c>
      <c r="H6000" s="157">
        <v>1</v>
      </c>
      <c r="I6000" s="192" t="s">
        <v>8715</v>
      </c>
    </row>
    <row r="6001" spans="1:8" ht="15" customHeight="1" x14ac:dyDescent="0.25">
      <c r="A6001" s="155" t="s">
        <v>8716</v>
      </c>
      <c r="B6001" s="155" t="s">
        <v>8717</v>
      </c>
      <c r="C6001" s="155" t="s">
        <v>8718</v>
      </c>
      <c r="D6001" s="155">
        <v>120</v>
      </c>
      <c r="E6001" s="155">
        <v>40</v>
      </c>
      <c r="F6001" s="166">
        <v>42284</v>
      </c>
      <c r="G6001" s="166">
        <v>42285</v>
      </c>
      <c r="H6001" s="157">
        <v>1</v>
      </c>
    </row>
    <row r="6002" spans="1:8" ht="15" customHeight="1" x14ac:dyDescent="0.25">
      <c r="A6002" s="155" t="s">
        <v>350</v>
      </c>
      <c r="B6002" s="155" t="s">
        <v>1851</v>
      </c>
      <c r="C6002" s="155" t="s">
        <v>8719</v>
      </c>
      <c r="D6002" s="155">
        <v>100</v>
      </c>
      <c r="E6002" s="155">
        <v>100</v>
      </c>
      <c r="F6002" s="166">
        <v>42286</v>
      </c>
      <c r="G6002" s="166">
        <v>42297</v>
      </c>
      <c r="H6002" s="157">
        <v>1</v>
      </c>
    </row>
    <row r="6003" spans="1:8" ht="15" customHeight="1" x14ac:dyDescent="0.25">
      <c r="A6003" s="155" t="s">
        <v>1145</v>
      </c>
      <c r="B6003" s="155" t="s">
        <v>6630</v>
      </c>
      <c r="C6003" s="155" t="s">
        <v>8720</v>
      </c>
      <c r="D6003" s="155">
        <v>20</v>
      </c>
      <c r="E6003" s="155">
        <v>20</v>
      </c>
      <c r="F6003" s="166">
        <v>42286</v>
      </c>
      <c r="G6003" s="166">
        <v>42289</v>
      </c>
      <c r="H6003" s="157">
        <v>1</v>
      </c>
    </row>
    <row r="6004" spans="1:8" ht="15" customHeight="1" x14ac:dyDescent="0.25">
      <c r="A6004" s="155" t="s">
        <v>1983</v>
      </c>
      <c r="B6004" s="155" t="s">
        <v>1004</v>
      </c>
      <c r="C6004" s="155" t="s">
        <v>8721</v>
      </c>
      <c r="D6004" s="155">
        <v>200</v>
      </c>
      <c r="E6004" s="155">
        <v>200</v>
      </c>
      <c r="F6004" s="166">
        <v>42286</v>
      </c>
      <c r="G6004" s="166">
        <v>42296</v>
      </c>
      <c r="H6004" s="157">
        <v>1</v>
      </c>
    </row>
    <row r="6005" spans="1:8" ht="15" customHeight="1" x14ac:dyDescent="0.25">
      <c r="A6005" s="155" t="s">
        <v>39</v>
      </c>
      <c r="B6005" s="155" t="s">
        <v>922</v>
      </c>
      <c r="C6005" s="155" t="s">
        <v>8722</v>
      </c>
      <c r="D6005" s="155">
        <v>600</v>
      </c>
      <c r="E6005" s="155">
        <v>600</v>
      </c>
      <c r="F6005" s="166">
        <v>42286</v>
      </c>
      <c r="G6005" s="166">
        <v>42299</v>
      </c>
      <c r="H6005" s="157">
        <v>1</v>
      </c>
    </row>
    <row r="6006" spans="1:8" ht="15" customHeight="1" x14ac:dyDescent="0.25">
      <c r="A6006" s="155" t="s">
        <v>3430</v>
      </c>
      <c r="B6006" s="155" t="s">
        <v>681</v>
      </c>
      <c r="C6006" s="155" t="s">
        <v>8723</v>
      </c>
      <c r="D6006" s="155">
        <v>100</v>
      </c>
      <c r="E6006" s="155">
        <v>100</v>
      </c>
      <c r="F6006" s="166">
        <v>42286</v>
      </c>
      <c r="G6006" s="166">
        <v>42300</v>
      </c>
      <c r="H6006" s="157">
        <v>1</v>
      </c>
    </row>
    <row r="6007" spans="1:8" ht="15" customHeight="1" x14ac:dyDescent="0.25">
      <c r="A6007" s="155" t="s">
        <v>3478</v>
      </c>
      <c r="B6007" s="155" t="s">
        <v>5328</v>
      </c>
      <c r="C6007" s="155" t="s">
        <v>8724</v>
      </c>
      <c r="D6007" s="155">
        <v>16000</v>
      </c>
      <c r="E6007" s="155">
        <v>16032</v>
      </c>
      <c r="F6007" s="166">
        <v>42286</v>
      </c>
      <c r="G6007" s="166">
        <v>42289</v>
      </c>
      <c r="H6007" s="157">
        <v>1</v>
      </c>
    </row>
    <row r="6008" spans="1:8" ht="15" customHeight="1" x14ac:dyDescent="0.25">
      <c r="A6008" s="155" t="s">
        <v>5187</v>
      </c>
      <c r="B6008" s="155" t="s">
        <v>2535</v>
      </c>
      <c r="C6008" s="155" t="s">
        <v>8725</v>
      </c>
      <c r="D6008" s="155">
        <v>10</v>
      </c>
      <c r="E6008" s="155">
        <v>10</v>
      </c>
      <c r="F6008" s="166">
        <v>42286</v>
      </c>
      <c r="G6008" s="166">
        <v>42293</v>
      </c>
      <c r="H6008" s="157">
        <v>1</v>
      </c>
    </row>
    <row r="6009" spans="1:8" ht="15" customHeight="1" x14ac:dyDescent="0.25">
      <c r="A6009" s="155" t="s">
        <v>42</v>
      </c>
      <c r="B6009" s="155" t="s">
        <v>8726</v>
      </c>
      <c r="C6009" s="155" t="s">
        <v>8727</v>
      </c>
      <c r="D6009" s="155">
        <v>10</v>
      </c>
      <c r="E6009" s="155">
        <v>12</v>
      </c>
      <c r="F6009" s="166">
        <v>42286</v>
      </c>
      <c r="G6009" s="166">
        <v>42289</v>
      </c>
      <c r="H6009" s="157">
        <v>1</v>
      </c>
    </row>
    <row r="6010" spans="1:8" ht="15" customHeight="1" x14ac:dyDescent="0.25">
      <c r="A6010" s="155" t="s">
        <v>42</v>
      </c>
      <c r="B6010" s="155" t="s">
        <v>8728</v>
      </c>
      <c r="C6010" s="155" t="s">
        <v>8729</v>
      </c>
      <c r="D6010" s="155">
        <v>75</v>
      </c>
      <c r="E6010" s="155">
        <v>75</v>
      </c>
      <c r="F6010" s="166">
        <v>42289</v>
      </c>
      <c r="G6010" s="166">
        <v>42291</v>
      </c>
      <c r="H6010" s="157">
        <v>1</v>
      </c>
    </row>
    <row r="6011" spans="1:8" ht="15" customHeight="1" x14ac:dyDescent="0.25">
      <c r="A6011" s="155" t="s">
        <v>42</v>
      </c>
      <c r="B6011" s="155" t="s">
        <v>1321</v>
      </c>
      <c r="C6011" s="155" t="s">
        <v>8730</v>
      </c>
      <c r="D6011" s="155">
        <v>300</v>
      </c>
      <c r="E6011" s="155">
        <v>300</v>
      </c>
      <c r="F6011" s="166">
        <v>42289</v>
      </c>
      <c r="G6011" s="166">
        <v>42293</v>
      </c>
      <c r="H6011" s="157">
        <v>1</v>
      </c>
    </row>
    <row r="6012" spans="1:8" ht="15" customHeight="1" x14ac:dyDescent="0.25">
      <c r="A6012" s="155" t="s">
        <v>7206</v>
      </c>
      <c r="B6012" s="155" t="s">
        <v>8731</v>
      </c>
      <c r="C6012" s="155" t="s">
        <v>8732</v>
      </c>
      <c r="D6012" s="155">
        <v>100</v>
      </c>
      <c r="E6012" s="155">
        <v>100</v>
      </c>
      <c r="F6012" s="166">
        <v>42289</v>
      </c>
      <c r="G6012" s="166">
        <v>42296</v>
      </c>
      <c r="H6012" s="157">
        <v>1</v>
      </c>
    </row>
    <row r="6013" spans="1:8" ht="15" customHeight="1" x14ac:dyDescent="0.25">
      <c r="A6013" s="155" t="s">
        <v>7603</v>
      </c>
      <c r="B6013" s="155" t="s">
        <v>6291</v>
      </c>
      <c r="C6013" s="155" t="s">
        <v>8733</v>
      </c>
      <c r="D6013" s="155">
        <v>25</v>
      </c>
      <c r="E6013" s="155">
        <v>25</v>
      </c>
      <c r="F6013" s="166">
        <v>42289</v>
      </c>
      <c r="G6013" s="166">
        <v>42292</v>
      </c>
      <c r="H6013" s="157">
        <v>1</v>
      </c>
    </row>
    <row r="6014" spans="1:8" ht="15" customHeight="1" x14ac:dyDescent="0.25">
      <c r="A6014" s="155" t="s">
        <v>7603</v>
      </c>
      <c r="B6014" s="155" t="s">
        <v>6932</v>
      </c>
      <c r="C6014" s="155" t="s">
        <v>316</v>
      </c>
      <c r="D6014" s="155">
        <v>25</v>
      </c>
      <c r="E6014" s="155">
        <v>25</v>
      </c>
      <c r="F6014" s="166">
        <v>42289</v>
      </c>
      <c r="G6014" s="166">
        <v>42292</v>
      </c>
      <c r="H6014" s="157">
        <v>1</v>
      </c>
    </row>
    <row r="6015" spans="1:8" ht="15" customHeight="1" x14ac:dyDescent="0.25">
      <c r="A6015" s="155" t="s">
        <v>8170</v>
      </c>
      <c r="B6015" s="155" t="s">
        <v>8174</v>
      </c>
      <c r="C6015" s="155" t="s">
        <v>8734</v>
      </c>
      <c r="D6015" s="155">
        <v>25</v>
      </c>
      <c r="E6015" s="155">
        <v>25</v>
      </c>
      <c r="F6015" s="166">
        <v>42289</v>
      </c>
      <c r="G6015" s="166">
        <v>42292</v>
      </c>
      <c r="H6015" s="157">
        <v>1</v>
      </c>
    </row>
    <row r="6016" spans="1:8" ht="15" customHeight="1" x14ac:dyDescent="0.25">
      <c r="A6016" s="155" t="s">
        <v>4562</v>
      </c>
      <c r="B6016" s="155" t="s">
        <v>1696</v>
      </c>
      <c r="C6016" s="155" t="s">
        <v>8735</v>
      </c>
      <c r="D6016" s="155">
        <v>1</v>
      </c>
      <c r="E6016" s="155">
        <v>1</v>
      </c>
      <c r="F6016" s="166">
        <v>42289</v>
      </c>
      <c r="G6016" s="166">
        <v>42297</v>
      </c>
      <c r="H6016" s="157">
        <v>1</v>
      </c>
    </row>
    <row r="6017" spans="1:9" ht="15" customHeight="1" x14ac:dyDescent="0.25">
      <c r="A6017" s="155" t="s">
        <v>563</v>
      </c>
      <c r="B6017" s="155" t="s">
        <v>2118</v>
      </c>
      <c r="C6017" s="155" t="s">
        <v>8736</v>
      </c>
      <c r="D6017" s="155">
        <v>25</v>
      </c>
      <c r="E6017" s="155">
        <v>25</v>
      </c>
      <c r="F6017" s="166">
        <v>42290</v>
      </c>
      <c r="G6017" s="166">
        <v>42297</v>
      </c>
      <c r="H6017" s="157">
        <v>1</v>
      </c>
    </row>
    <row r="6018" spans="1:9" ht="15" customHeight="1" x14ac:dyDescent="0.25">
      <c r="A6018" s="155" t="s">
        <v>5652</v>
      </c>
      <c r="B6018" s="155" t="s">
        <v>5235</v>
      </c>
      <c r="C6018" s="155" t="s">
        <v>8737</v>
      </c>
      <c r="D6018" s="155">
        <v>25</v>
      </c>
      <c r="E6018" s="155">
        <v>25</v>
      </c>
      <c r="F6018" s="166">
        <v>42290</v>
      </c>
      <c r="G6018" s="166">
        <v>42292</v>
      </c>
      <c r="H6018" s="157">
        <v>1</v>
      </c>
    </row>
    <row r="6019" spans="1:9" ht="15" customHeight="1" x14ac:dyDescent="0.25">
      <c r="A6019" s="155" t="s">
        <v>286</v>
      </c>
      <c r="B6019" s="155" t="s">
        <v>4206</v>
      </c>
      <c r="C6019" s="155" t="s">
        <v>8738</v>
      </c>
      <c r="D6019" s="155">
        <v>25</v>
      </c>
      <c r="E6019" s="155">
        <v>25</v>
      </c>
      <c r="F6019" s="166">
        <v>42290</v>
      </c>
      <c r="G6019" s="166">
        <v>42292</v>
      </c>
      <c r="H6019" s="157">
        <v>1</v>
      </c>
    </row>
    <row r="6020" spans="1:9" x14ac:dyDescent="0.25">
      <c r="A6020" s="155" t="s">
        <v>8431</v>
      </c>
      <c r="B6020" s="155" t="s">
        <v>8432</v>
      </c>
      <c r="C6020" s="155" t="s">
        <v>8739</v>
      </c>
      <c r="D6020" s="155">
        <v>50</v>
      </c>
      <c r="E6020" s="155">
        <v>50</v>
      </c>
      <c r="F6020" s="166">
        <v>42290</v>
      </c>
      <c r="G6020" s="166">
        <v>42286</v>
      </c>
      <c r="H6020" s="157">
        <v>0</v>
      </c>
    </row>
    <row r="6021" spans="1:9" x14ac:dyDescent="0.25">
      <c r="A6021" s="155" t="s">
        <v>42</v>
      </c>
      <c r="B6021" s="155" t="s">
        <v>2702</v>
      </c>
      <c r="C6021" s="155" t="s">
        <v>8740</v>
      </c>
      <c r="D6021" s="155">
        <v>60</v>
      </c>
      <c r="E6021" s="155">
        <v>60</v>
      </c>
      <c r="F6021" s="166">
        <v>42290</v>
      </c>
      <c r="G6021" s="166">
        <v>42290</v>
      </c>
      <c r="H6021" s="157">
        <v>0</v>
      </c>
      <c r="I6021" s="192" t="s">
        <v>10149</v>
      </c>
    </row>
    <row r="6022" spans="1:9" ht="15" customHeight="1" x14ac:dyDescent="0.25">
      <c r="A6022" s="155" t="s">
        <v>6837</v>
      </c>
      <c r="B6022" s="155" t="s">
        <v>1349</v>
      </c>
      <c r="C6022" s="155" t="s">
        <v>8741</v>
      </c>
      <c r="D6022" s="155">
        <v>25</v>
      </c>
      <c r="E6022" s="155">
        <v>25</v>
      </c>
      <c r="F6022" s="166">
        <v>42290</v>
      </c>
      <c r="G6022" s="166">
        <v>42317</v>
      </c>
      <c r="H6022" s="157">
        <v>1</v>
      </c>
    </row>
    <row r="6023" spans="1:9" ht="15" customHeight="1" x14ac:dyDescent="0.25">
      <c r="A6023" s="155" t="s">
        <v>820</v>
      </c>
      <c r="B6023" s="155" t="s">
        <v>832</v>
      </c>
      <c r="C6023" s="155" t="s">
        <v>8742</v>
      </c>
      <c r="D6023" s="155">
        <v>100</v>
      </c>
      <c r="E6023" s="155">
        <v>100</v>
      </c>
      <c r="F6023" s="166">
        <v>42290</v>
      </c>
      <c r="G6023" s="166">
        <v>42293</v>
      </c>
      <c r="H6023" s="157">
        <v>1</v>
      </c>
    </row>
    <row r="6024" spans="1:9" ht="15" customHeight="1" x14ac:dyDescent="0.25">
      <c r="A6024" s="155" t="s">
        <v>742</v>
      </c>
      <c r="B6024" s="155" t="s">
        <v>8213</v>
      </c>
      <c r="C6024" s="155" t="s">
        <v>8743</v>
      </c>
      <c r="D6024" s="155">
        <v>30</v>
      </c>
      <c r="E6024" s="155">
        <v>30</v>
      </c>
      <c r="F6024" s="166">
        <v>42290</v>
      </c>
      <c r="G6024" s="166">
        <v>42293</v>
      </c>
      <c r="H6024" s="157">
        <v>1</v>
      </c>
    </row>
    <row r="6025" spans="1:9" ht="15" customHeight="1" x14ac:dyDescent="0.25">
      <c r="A6025" s="155" t="s">
        <v>748</v>
      </c>
      <c r="B6025" s="155" t="s">
        <v>3503</v>
      </c>
      <c r="C6025" s="155" t="s">
        <v>8744</v>
      </c>
      <c r="D6025" s="155">
        <v>15</v>
      </c>
      <c r="E6025" s="155">
        <v>15</v>
      </c>
      <c r="F6025" s="166">
        <v>42290</v>
      </c>
      <c r="G6025" s="166">
        <v>42292</v>
      </c>
      <c r="H6025" s="157">
        <v>1</v>
      </c>
    </row>
    <row r="6026" spans="1:9" ht="15" customHeight="1" x14ac:dyDescent="0.25">
      <c r="A6026" s="155" t="s">
        <v>286</v>
      </c>
      <c r="B6026" s="155" t="s">
        <v>562</v>
      </c>
      <c r="C6026" s="155" t="s">
        <v>8745</v>
      </c>
      <c r="D6026" s="155">
        <v>75</v>
      </c>
      <c r="E6026" s="155">
        <v>75</v>
      </c>
      <c r="F6026" s="166">
        <v>42290</v>
      </c>
      <c r="G6026" s="166">
        <v>42297</v>
      </c>
      <c r="H6026" s="157">
        <v>1</v>
      </c>
    </row>
    <row r="6027" spans="1:9" ht="15" customHeight="1" x14ac:dyDescent="0.25">
      <c r="A6027" s="155" t="s">
        <v>7206</v>
      </c>
      <c r="B6027" s="155" t="s">
        <v>8384</v>
      </c>
      <c r="C6027" s="155" t="s">
        <v>8746</v>
      </c>
      <c r="D6027" s="155">
        <v>100</v>
      </c>
      <c r="E6027" s="155">
        <v>100</v>
      </c>
      <c r="F6027" s="166">
        <v>42290</v>
      </c>
      <c r="G6027" s="166">
        <v>42293</v>
      </c>
      <c r="H6027" s="157">
        <v>1</v>
      </c>
    </row>
    <row r="6028" spans="1:9" ht="30" customHeight="1" x14ac:dyDescent="0.25">
      <c r="A6028" s="155" t="s">
        <v>8056</v>
      </c>
      <c r="B6028" s="155" t="s">
        <v>4568</v>
      </c>
      <c r="C6028" s="155" t="s">
        <v>8747</v>
      </c>
      <c r="D6028" s="155">
        <v>100</v>
      </c>
      <c r="E6028" s="155">
        <v>100</v>
      </c>
      <c r="F6028" s="166">
        <v>42290</v>
      </c>
      <c r="G6028" s="166">
        <v>42292</v>
      </c>
      <c r="H6028" s="157">
        <v>1</v>
      </c>
    </row>
    <row r="6029" spans="1:9" ht="15" customHeight="1" x14ac:dyDescent="0.25">
      <c r="A6029" s="155" t="s">
        <v>5967</v>
      </c>
      <c r="B6029" s="155" t="s">
        <v>3542</v>
      </c>
      <c r="C6029" s="155" t="s">
        <v>8748</v>
      </c>
      <c r="D6029" s="155">
        <v>2</v>
      </c>
      <c r="E6029" s="155">
        <v>2</v>
      </c>
      <c r="F6029" s="166">
        <v>42291</v>
      </c>
      <c r="G6029" s="166">
        <v>42305</v>
      </c>
      <c r="H6029" s="157">
        <v>1</v>
      </c>
    </row>
    <row r="6030" spans="1:9" ht="15" customHeight="1" x14ac:dyDescent="0.25">
      <c r="A6030" s="155" t="s">
        <v>1554</v>
      </c>
      <c r="B6030" s="155" t="s">
        <v>272</v>
      </c>
      <c r="C6030" s="155" t="s">
        <v>8749</v>
      </c>
      <c r="D6030" s="155">
        <v>1</v>
      </c>
      <c r="E6030" s="155">
        <v>1</v>
      </c>
      <c r="F6030" s="166">
        <v>42291</v>
      </c>
      <c r="G6030" s="166">
        <v>42292</v>
      </c>
      <c r="H6030" s="157">
        <v>1</v>
      </c>
    </row>
    <row r="6031" spans="1:9" ht="15" customHeight="1" x14ac:dyDescent="0.25">
      <c r="A6031" s="155" t="s">
        <v>2769</v>
      </c>
      <c r="B6031" s="155" t="s">
        <v>8750</v>
      </c>
      <c r="C6031" s="155" t="s">
        <v>8751</v>
      </c>
      <c r="D6031" s="155">
        <v>12</v>
      </c>
      <c r="E6031" s="155">
        <v>12</v>
      </c>
      <c r="F6031" s="166">
        <v>42292</v>
      </c>
      <c r="G6031" s="166">
        <v>42292</v>
      </c>
      <c r="H6031" s="157">
        <v>1</v>
      </c>
    </row>
    <row r="6032" spans="1:9" ht="15" customHeight="1" x14ac:dyDescent="0.25">
      <c r="A6032" s="155" t="s">
        <v>6482</v>
      </c>
      <c r="B6032" s="155" t="s">
        <v>8752</v>
      </c>
      <c r="C6032" s="155" t="s">
        <v>8753</v>
      </c>
      <c r="D6032" s="155">
        <v>210</v>
      </c>
      <c r="E6032" s="155">
        <v>210</v>
      </c>
      <c r="F6032" s="166">
        <v>42293</v>
      </c>
      <c r="G6032" s="166">
        <v>42293</v>
      </c>
      <c r="H6032" s="157">
        <v>1</v>
      </c>
    </row>
    <row r="6033" spans="1:8" ht="15" customHeight="1" x14ac:dyDescent="0.25">
      <c r="A6033" s="155" t="s">
        <v>6965</v>
      </c>
      <c r="B6033" s="155" t="s">
        <v>5886</v>
      </c>
      <c r="C6033" s="155" t="s">
        <v>8754</v>
      </c>
      <c r="D6033" s="155">
        <v>3</v>
      </c>
      <c r="E6033" s="155">
        <v>3</v>
      </c>
      <c r="F6033" s="166">
        <v>42293</v>
      </c>
      <c r="G6033" s="166">
        <v>42300</v>
      </c>
      <c r="H6033" s="157">
        <v>1</v>
      </c>
    </row>
    <row r="6034" spans="1:8" ht="15" customHeight="1" x14ac:dyDescent="0.25">
      <c r="A6034" s="155" t="s">
        <v>115</v>
      </c>
      <c r="B6034" s="155" t="s">
        <v>856</v>
      </c>
      <c r="C6034" s="155" t="s">
        <v>8755</v>
      </c>
      <c r="D6034" s="155">
        <v>5</v>
      </c>
      <c r="E6034" s="155">
        <v>5</v>
      </c>
      <c r="F6034" s="166">
        <v>42293</v>
      </c>
      <c r="G6034" s="166">
        <v>42293</v>
      </c>
      <c r="H6034" s="157">
        <v>1</v>
      </c>
    </row>
    <row r="6035" spans="1:8" ht="15" customHeight="1" x14ac:dyDescent="0.25">
      <c r="A6035" s="155" t="s">
        <v>8756</v>
      </c>
      <c r="B6035" s="155" t="s">
        <v>743</v>
      </c>
      <c r="C6035" s="155" t="s">
        <v>8757</v>
      </c>
      <c r="D6035" s="155">
        <v>100</v>
      </c>
      <c r="E6035" s="155">
        <v>100</v>
      </c>
      <c r="F6035" s="166">
        <v>42293</v>
      </c>
      <c r="G6035" s="166">
        <v>42299</v>
      </c>
      <c r="H6035" s="157">
        <v>1</v>
      </c>
    </row>
    <row r="6036" spans="1:8" ht="15" customHeight="1" x14ac:dyDescent="0.25">
      <c r="A6036" s="155" t="s">
        <v>5827</v>
      </c>
      <c r="B6036" s="155" t="s">
        <v>1696</v>
      </c>
      <c r="C6036" s="155" t="s">
        <v>8758</v>
      </c>
      <c r="D6036" s="155">
        <v>56</v>
      </c>
      <c r="E6036" s="155">
        <v>56</v>
      </c>
      <c r="F6036" s="166">
        <v>42293</v>
      </c>
      <c r="G6036" s="166">
        <v>42296</v>
      </c>
      <c r="H6036" s="157">
        <v>1</v>
      </c>
    </row>
    <row r="6037" spans="1:8" ht="15" customHeight="1" x14ac:dyDescent="0.25">
      <c r="A6037" s="155" t="s">
        <v>8759</v>
      </c>
      <c r="B6037" s="155" t="s">
        <v>4779</v>
      </c>
      <c r="C6037" s="155" t="s">
        <v>8760</v>
      </c>
      <c r="D6037" s="155">
        <v>5</v>
      </c>
      <c r="E6037" s="155">
        <v>5</v>
      </c>
      <c r="F6037" s="166">
        <v>42293</v>
      </c>
      <c r="G6037" s="166">
        <v>42296</v>
      </c>
      <c r="H6037" s="157">
        <v>1</v>
      </c>
    </row>
    <row r="6038" spans="1:8" ht="15" customHeight="1" x14ac:dyDescent="0.25">
      <c r="A6038" s="155" t="s">
        <v>78</v>
      </c>
      <c r="B6038" s="155" t="s">
        <v>8761</v>
      </c>
      <c r="C6038" s="155" t="s">
        <v>8762</v>
      </c>
      <c r="D6038" s="155">
        <v>5</v>
      </c>
      <c r="E6038" s="155">
        <v>5</v>
      </c>
      <c r="F6038" s="166">
        <v>42293</v>
      </c>
      <c r="G6038" s="166">
        <v>42298</v>
      </c>
      <c r="H6038" s="157">
        <v>1</v>
      </c>
    </row>
    <row r="6039" spans="1:8" ht="15" customHeight="1" x14ac:dyDescent="0.25">
      <c r="A6039" s="155" t="s">
        <v>6237</v>
      </c>
      <c r="B6039" s="155" t="s">
        <v>8763</v>
      </c>
      <c r="C6039" s="155" t="s">
        <v>8764</v>
      </c>
      <c r="D6039" s="155">
        <v>4</v>
      </c>
      <c r="E6039" s="155">
        <v>4</v>
      </c>
      <c r="F6039" s="166">
        <v>42293</v>
      </c>
      <c r="G6039" s="166">
        <v>42296</v>
      </c>
      <c r="H6039" s="157">
        <v>1</v>
      </c>
    </row>
    <row r="6040" spans="1:8" ht="15" customHeight="1" x14ac:dyDescent="0.25">
      <c r="A6040" s="155" t="s">
        <v>6916</v>
      </c>
      <c r="B6040" s="155" t="s">
        <v>8765</v>
      </c>
      <c r="C6040" s="155" t="s">
        <v>8765</v>
      </c>
      <c r="D6040" s="155">
        <v>23</v>
      </c>
      <c r="E6040" s="155">
        <v>23</v>
      </c>
      <c r="F6040" s="166">
        <v>42293</v>
      </c>
      <c r="G6040" s="166">
        <v>42298</v>
      </c>
      <c r="H6040" s="157">
        <v>1</v>
      </c>
    </row>
    <row r="6041" spans="1:8" x14ac:dyDescent="0.25">
      <c r="A6041" s="155" t="s">
        <v>8716</v>
      </c>
      <c r="B6041" s="155" t="s">
        <v>8766</v>
      </c>
      <c r="C6041" s="155" t="s">
        <v>8718</v>
      </c>
      <c r="D6041" s="155">
        <v>50</v>
      </c>
      <c r="E6041" s="155">
        <v>50</v>
      </c>
      <c r="F6041" s="166">
        <v>42293</v>
      </c>
      <c r="G6041" s="166">
        <v>42284</v>
      </c>
      <c r="H6041" s="157">
        <v>0</v>
      </c>
    </row>
    <row r="6042" spans="1:8" ht="15" customHeight="1" x14ac:dyDescent="0.25">
      <c r="A6042" s="155" t="s">
        <v>173</v>
      </c>
      <c r="B6042" s="155" t="s">
        <v>7895</v>
      </c>
      <c r="C6042" s="155" t="s">
        <v>8767</v>
      </c>
      <c r="D6042" s="155">
        <v>200</v>
      </c>
      <c r="E6042" s="155">
        <v>200</v>
      </c>
      <c r="F6042" s="166">
        <v>42296</v>
      </c>
      <c r="G6042" s="166">
        <v>42304</v>
      </c>
      <c r="H6042" s="157">
        <v>1</v>
      </c>
    </row>
    <row r="6043" spans="1:8" ht="15" customHeight="1" x14ac:dyDescent="0.25">
      <c r="A6043" s="155" t="s">
        <v>173</v>
      </c>
      <c r="B6043" s="155" t="s">
        <v>445</v>
      </c>
      <c r="C6043" s="155" t="s">
        <v>364</v>
      </c>
      <c r="D6043" s="155">
        <v>100</v>
      </c>
      <c r="E6043" s="155">
        <v>100</v>
      </c>
      <c r="F6043" s="166">
        <v>42296</v>
      </c>
      <c r="G6043" s="166">
        <v>42304</v>
      </c>
      <c r="H6043" s="157">
        <v>1</v>
      </c>
    </row>
    <row r="6044" spans="1:8" ht="15" customHeight="1" x14ac:dyDescent="0.25">
      <c r="A6044" s="155" t="s">
        <v>173</v>
      </c>
      <c r="B6044" s="155" t="s">
        <v>445</v>
      </c>
      <c r="C6044" s="155" t="s">
        <v>364</v>
      </c>
      <c r="D6044" s="155">
        <v>100</v>
      </c>
      <c r="E6044" s="155">
        <v>100</v>
      </c>
      <c r="F6044" s="166">
        <v>42296</v>
      </c>
      <c r="G6044" s="166">
        <v>42304</v>
      </c>
      <c r="H6044" s="157">
        <v>1</v>
      </c>
    </row>
    <row r="6045" spans="1:8" ht="15" customHeight="1" x14ac:dyDescent="0.25">
      <c r="A6045" s="155" t="s">
        <v>2030</v>
      </c>
      <c r="B6045" s="155" t="s">
        <v>304</v>
      </c>
      <c r="C6045" s="155" t="s">
        <v>8768</v>
      </c>
      <c r="D6045" s="155">
        <v>1000</v>
      </c>
      <c r="E6045" s="155">
        <v>1000</v>
      </c>
      <c r="F6045" s="166">
        <v>42296</v>
      </c>
      <c r="G6045" s="166">
        <v>42305</v>
      </c>
      <c r="H6045" s="157">
        <v>1</v>
      </c>
    </row>
    <row r="6046" spans="1:8" ht="15" customHeight="1" x14ac:dyDescent="0.25">
      <c r="A6046" s="155" t="s">
        <v>71</v>
      </c>
      <c r="B6046" s="155" t="s">
        <v>1530</v>
      </c>
      <c r="C6046" s="155" t="s">
        <v>8769</v>
      </c>
      <c r="D6046" s="155">
        <v>10</v>
      </c>
      <c r="E6046" s="155">
        <v>10</v>
      </c>
      <c r="F6046" s="166">
        <v>42296</v>
      </c>
      <c r="G6046" s="166">
        <v>42305</v>
      </c>
      <c r="H6046" s="157">
        <v>1</v>
      </c>
    </row>
    <row r="6047" spans="1:8" ht="15" customHeight="1" x14ac:dyDescent="0.25">
      <c r="A6047" s="155" t="s">
        <v>286</v>
      </c>
      <c r="B6047" s="155" t="s">
        <v>8770</v>
      </c>
      <c r="C6047" s="155" t="s">
        <v>8771</v>
      </c>
      <c r="D6047" s="155">
        <v>25</v>
      </c>
      <c r="E6047" s="155">
        <v>25</v>
      </c>
      <c r="F6047" s="166">
        <v>42296</v>
      </c>
      <c r="G6047" s="166">
        <v>42297</v>
      </c>
      <c r="H6047" s="157">
        <v>1</v>
      </c>
    </row>
    <row r="6048" spans="1:8" ht="15" customHeight="1" x14ac:dyDescent="0.25">
      <c r="A6048" s="155" t="s">
        <v>8687</v>
      </c>
      <c r="B6048" s="155" t="s">
        <v>8772</v>
      </c>
      <c r="C6048" s="155" t="s">
        <v>8773</v>
      </c>
      <c r="D6048" s="155">
        <v>50</v>
      </c>
      <c r="E6048" s="155">
        <v>50</v>
      </c>
      <c r="F6048" s="166">
        <v>42296</v>
      </c>
      <c r="G6048" s="166">
        <v>42298</v>
      </c>
      <c r="H6048" s="157">
        <v>1</v>
      </c>
    </row>
    <row r="6049" spans="1:9" ht="15" customHeight="1" x14ac:dyDescent="0.25">
      <c r="A6049" s="155" t="s">
        <v>71</v>
      </c>
      <c r="B6049" s="155" t="s">
        <v>8774</v>
      </c>
      <c r="C6049" s="155" t="s">
        <v>8775</v>
      </c>
      <c r="D6049" s="155">
        <v>10</v>
      </c>
      <c r="E6049" s="155">
        <v>10</v>
      </c>
      <c r="F6049" s="166">
        <v>42296</v>
      </c>
      <c r="G6049" s="166">
        <v>42291</v>
      </c>
      <c r="H6049" s="157">
        <v>1</v>
      </c>
      <c r="I6049" s="192" t="s">
        <v>8776</v>
      </c>
    </row>
    <row r="6050" spans="1:9" ht="15" customHeight="1" x14ac:dyDescent="0.25">
      <c r="A6050" s="155" t="s">
        <v>6237</v>
      </c>
      <c r="B6050" s="155" t="s">
        <v>8777</v>
      </c>
      <c r="C6050" s="155" t="s">
        <v>8778</v>
      </c>
      <c r="D6050" s="155">
        <v>25</v>
      </c>
      <c r="E6050" s="155">
        <v>25</v>
      </c>
      <c r="F6050" s="166">
        <v>42296</v>
      </c>
      <c r="G6050" s="166">
        <v>42304</v>
      </c>
      <c r="H6050" s="157">
        <v>1</v>
      </c>
    </row>
    <row r="6051" spans="1:9" ht="15" customHeight="1" x14ac:dyDescent="0.25">
      <c r="A6051" s="155" t="s">
        <v>71</v>
      </c>
      <c r="B6051" s="155" t="s">
        <v>167</v>
      </c>
      <c r="C6051" s="155" t="s">
        <v>8779</v>
      </c>
      <c r="D6051" s="155">
        <v>25</v>
      </c>
      <c r="E6051" s="155">
        <v>25</v>
      </c>
      <c r="F6051" s="166">
        <v>42297</v>
      </c>
      <c r="G6051" s="166">
        <v>42306</v>
      </c>
      <c r="H6051" s="157">
        <v>1</v>
      </c>
    </row>
    <row r="6052" spans="1:9" ht="15" customHeight="1" x14ac:dyDescent="0.25">
      <c r="A6052" s="155" t="s">
        <v>8647</v>
      </c>
      <c r="B6052" s="155" t="s">
        <v>8648</v>
      </c>
      <c r="C6052" s="155" t="s">
        <v>8780</v>
      </c>
      <c r="D6052" s="155">
        <v>25</v>
      </c>
      <c r="E6052" s="155">
        <v>25</v>
      </c>
      <c r="F6052" s="166">
        <v>42297</v>
      </c>
      <c r="G6052" s="166">
        <v>42300</v>
      </c>
      <c r="H6052" s="157">
        <v>1</v>
      </c>
    </row>
    <row r="6053" spans="1:9" ht="15" customHeight="1" x14ac:dyDescent="0.25">
      <c r="A6053" s="155" t="s">
        <v>559</v>
      </c>
      <c r="B6053" s="155" t="s">
        <v>560</v>
      </c>
      <c r="C6053" s="155" t="s">
        <v>8781</v>
      </c>
      <c r="D6053" s="155">
        <v>10000</v>
      </c>
      <c r="E6053" s="155">
        <v>10087</v>
      </c>
      <c r="F6053" s="166">
        <v>42297</v>
      </c>
      <c r="G6053" s="166">
        <v>42299</v>
      </c>
      <c r="H6053" s="157">
        <v>1</v>
      </c>
    </row>
    <row r="6054" spans="1:9" ht="15" customHeight="1" x14ac:dyDescent="0.25">
      <c r="A6054" s="155" t="s">
        <v>42</v>
      </c>
      <c r="B6054" s="155" t="s">
        <v>8726</v>
      </c>
      <c r="C6054" s="155" t="s">
        <v>8727</v>
      </c>
      <c r="D6054" s="155">
        <v>50</v>
      </c>
      <c r="E6054" s="155">
        <v>38</v>
      </c>
      <c r="F6054" s="166">
        <v>42297</v>
      </c>
      <c r="G6054" s="166">
        <v>42299</v>
      </c>
      <c r="H6054" s="157">
        <v>1</v>
      </c>
      <c r="I6054" s="192" t="s">
        <v>8782</v>
      </c>
    </row>
    <row r="6055" spans="1:9" ht="15" customHeight="1" x14ac:dyDescent="0.25">
      <c r="A6055" s="155" t="s">
        <v>3303</v>
      </c>
      <c r="B6055" s="155" t="s">
        <v>1696</v>
      </c>
      <c r="C6055" s="155" t="s">
        <v>8783</v>
      </c>
      <c r="D6055" s="155">
        <v>1</v>
      </c>
      <c r="E6055" s="155">
        <v>1</v>
      </c>
      <c r="F6055" s="166">
        <v>42297</v>
      </c>
      <c r="G6055" s="166">
        <v>42298</v>
      </c>
      <c r="H6055" s="157">
        <v>1</v>
      </c>
    </row>
    <row r="6056" spans="1:9" ht="15" customHeight="1" x14ac:dyDescent="0.25">
      <c r="A6056" s="155" t="s">
        <v>8784</v>
      </c>
      <c r="B6056" s="155" t="s">
        <v>8785</v>
      </c>
      <c r="C6056" s="155" t="s">
        <v>8786</v>
      </c>
      <c r="D6056" s="155">
        <v>1</v>
      </c>
      <c r="E6056" s="155">
        <v>1</v>
      </c>
      <c r="F6056" s="166">
        <v>42297</v>
      </c>
      <c r="G6056" s="166">
        <v>42306</v>
      </c>
      <c r="H6056" s="157">
        <v>1</v>
      </c>
    </row>
    <row r="6057" spans="1:9" ht="15" customHeight="1" x14ac:dyDescent="0.25">
      <c r="A6057" s="155" t="s">
        <v>71</v>
      </c>
      <c r="B6057" s="155" t="s">
        <v>167</v>
      </c>
      <c r="C6057" s="155" t="s">
        <v>8788</v>
      </c>
      <c r="D6057" s="155">
        <v>29</v>
      </c>
      <c r="E6057" s="155">
        <v>29</v>
      </c>
      <c r="F6057" s="166">
        <v>42298</v>
      </c>
      <c r="G6057" s="166">
        <v>42305</v>
      </c>
      <c r="H6057" s="157">
        <v>1</v>
      </c>
    </row>
    <row r="6058" spans="1:9" ht="15" customHeight="1" x14ac:dyDescent="0.25">
      <c r="A6058" s="155" t="s">
        <v>8195</v>
      </c>
      <c r="B6058" s="155" t="s">
        <v>8683</v>
      </c>
      <c r="C6058" s="155" t="s">
        <v>8789</v>
      </c>
      <c r="D6058" s="155">
        <v>250</v>
      </c>
      <c r="E6058" s="155">
        <v>250</v>
      </c>
      <c r="F6058" s="166">
        <v>42298</v>
      </c>
      <c r="G6058" s="166">
        <v>42303</v>
      </c>
      <c r="H6058" s="157">
        <v>1</v>
      </c>
    </row>
    <row r="6059" spans="1:9" ht="15" customHeight="1" x14ac:dyDescent="0.25">
      <c r="A6059" s="155" t="s">
        <v>1983</v>
      </c>
      <c r="B6059" s="155" t="s">
        <v>8790</v>
      </c>
      <c r="C6059" s="155" t="s">
        <v>8791</v>
      </c>
      <c r="D6059" s="155">
        <v>1</v>
      </c>
      <c r="E6059" s="155">
        <v>1</v>
      </c>
      <c r="F6059" s="166">
        <v>42298</v>
      </c>
      <c r="G6059" s="166">
        <v>42303</v>
      </c>
      <c r="H6059" s="157">
        <v>1</v>
      </c>
      <c r="I6059" s="192" t="s">
        <v>8792</v>
      </c>
    </row>
    <row r="6060" spans="1:9" ht="15" customHeight="1" x14ac:dyDescent="0.25">
      <c r="A6060" s="155" t="s">
        <v>78</v>
      </c>
      <c r="B6060" s="155" t="s">
        <v>8795</v>
      </c>
      <c r="C6060" s="155" t="s">
        <v>8796</v>
      </c>
      <c r="D6060" s="155">
        <v>3</v>
      </c>
      <c r="E6060" s="155">
        <v>3</v>
      </c>
      <c r="F6060" s="166">
        <v>42298</v>
      </c>
      <c r="G6060" s="166">
        <v>42299</v>
      </c>
      <c r="H6060" s="157">
        <v>1</v>
      </c>
    </row>
    <row r="6061" spans="1:9" ht="15" customHeight="1" x14ac:dyDescent="0.25">
      <c r="A6061" s="155" t="s">
        <v>2317</v>
      </c>
      <c r="B6061" s="155" t="s">
        <v>2318</v>
      </c>
      <c r="C6061" s="155" t="s">
        <v>8797</v>
      </c>
      <c r="D6061" s="155">
        <v>500</v>
      </c>
      <c r="E6061" s="155">
        <v>500</v>
      </c>
      <c r="F6061" s="166">
        <v>42299</v>
      </c>
      <c r="G6061" s="166">
        <v>42305</v>
      </c>
      <c r="H6061" s="157">
        <v>1</v>
      </c>
    </row>
    <row r="6062" spans="1:9" ht="15" customHeight="1" x14ac:dyDescent="0.25">
      <c r="A6062" s="155" t="s">
        <v>71</v>
      </c>
      <c r="B6062" s="155" t="s">
        <v>167</v>
      </c>
      <c r="C6062" s="155" t="s">
        <v>8798</v>
      </c>
      <c r="D6062" s="155">
        <v>25</v>
      </c>
      <c r="E6062" s="155">
        <v>25</v>
      </c>
      <c r="F6062" s="166">
        <v>42299</v>
      </c>
      <c r="G6062" s="166">
        <v>42305</v>
      </c>
      <c r="H6062" s="157">
        <v>1</v>
      </c>
    </row>
    <row r="6063" spans="1:9" ht="15" customHeight="1" x14ac:dyDescent="0.25">
      <c r="A6063" s="155" t="s">
        <v>6965</v>
      </c>
      <c r="B6063" s="155" t="s">
        <v>8799</v>
      </c>
      <c r="C6063" s="155" t="s">
        <v>8800</v>
      </c>
      <c r="D6063" s="155">
        <v>25</v>
      </c>
      <c r="E6063" s="155">
        <v>25</v>
      </c>
      <c r="F6063" s="166">
        <v>42299</v>
      </c>
      <c r="G6063" s="166">
        <v>42290</v>
      </c>
      <c r="H6063" s="157">
        <v>1</v>
      </c>
      <c r="I6063" s="192" t="s">
        <v>10150</v>
      </c>
    </row>
    <row r="6064" spans="1:9" ht="15" customHeight="1" x14ac:dyDescent="0.25">
      <c r="A6064" s="155" t="s">
        <v>719</v>
      </c>
      <c r="B6064" s="155" t="s">
        <v>954</v>
      </c>
      <c r="C6064" s="155" t="s">
        <v>8801</v>
      </c>
      <c r="D6064" s="155">
        <v>100</v>
      </c>
      <c r="E6064" s="155">
        <v>100</v>
      </c>
      <c r="F6064" s="166">
        <v>42300</v>
      </c>
      <c r="G6064" s="166">
        <v>42305</v>
      </c>
      <c r="H6064" s="157">
        <v>1</v>
      </c>
    </row>
    <row r="6065" spans="1:9" ht="15" customHeight="1" x14ac:dyDescent="0.25">
      <c r="A6065" s="155" t="s">
        <v>719</v>
      </c>
      <c r="B6065" s="155" t="s">
        <v>991</v>
      </c>
      <c r="C6065" s="155" t="s">
        <v>364</v>
      </c>
      <c r="D6065" s="155">
        <v>250</v>
      </c>
      <c r="E6065" s="155">
        <v>250</v>
      </c>
      <c r="F6065" s="166">
        <v>42300</v>
      </c>
      <c r="G6065" s="166">
        <v>42305</v>
      </c>
      <c r="H6065" s="157">
        <v>1</v>
      </c>
    </row>
    <row r="6066" spans="1:9" ht="15" customHeight="1" x14ac:dyDescent="0.25">
      <c r="A6066" s="155" t="s">
        <v>286</v>
      </c>
      <c r="B6066" s="155" t="s">
        <v>5726</v>
      </c>
      <c r="C6066" s="155" t="s">
        <v>8802</v>
      </c>
      <c r="D6066" s="155">
        <v>25</v>
      </c>
      <c r="E6066" s="155">
        <v>25</v>
      </c>
      <c r="F6066" s="166">
        <v>42300</v>
      </c>
      <c r="G6066" s="166">
        <v>42305</v>
      </c>
      <c r="H6066" s="157">
        <v>1</v>
      </c>
    </row>
    <row r="6067" spans="1:9" ht="15" customHeight="1" x14ac:dyDescent="0.25">
      <c r="A6067" s="155" t="s">
        <v>71</v>
      </c>
      <c r="B6067" s="155" t="s">
        <v>2730</v>
      </c>
      <c r="C6067" s="155" t="s">
        <v>8803</v>
      </c>
      <c r="D6067" s="155">
        <v>4</v>
      </c>
      <c r="E6067" s="155">
        <v>4</v>
      </c>
      <c r="F6067" s="166">
        <v>42300</v>
      </c>
      <c r="G6067" s="166">
        <v>42305</v>
      </c>
      <c r="H6067" s="157">
        <v>1</v>
      </c>
    </row>
    <row r="6068" spans="1:9" ht="15" customHeight="1" x14ac:dyDescent="0.25">
      <c r="A6068" s="155" t="s">
        <v>65</v>
      </c>
      <c r="B6068" s="155" t="s">
        <v>2994</v>
      </c>
      <c r="C6068" s="155" t="s">
        <v>8804</v>
      </c>
      <c r="D6068" s="155">
        <v>50</v>
      </c>
      <c r="E6068" s="155">
        <v>50</v>
      </c>
      <c r="F6068" s="166">
        <v>42300</v>
      </c>
      <c r="G6068" s="166">
        <v>42310</v>
      </c>
      <c r="H6068" s="157">
        <v>1</v>
      </c>
    </row>
    <row r="6069" spans="1:9" ht="15" customHeight="1" x14ac:dyDescent="0.25">
      <c r="A6069" s="155" t="s">
        <v>6576</v>
      </c>
      <c r="B6069" s="155" t="s">
        <v>7368</v>
      </c>
      <c r="C6069" s="155" t="s">
        <v>8806</v>
      </c>
      <c r="D6069" s="155">
        <v>1</v>
      </c>
      <c r="E6069" s="155">
        <v>1</v>
      </c>
      <c r="F6069" s="166">
        <v>42300</v>
      </c>
      <c r="G6069" s="166">
        <v>42303</v>
      </c>
      <c r="H6069" s="157">
        <v>1</v>
      </c>
    </row>
    <row r="6070" spans="1:9" ht="15" customHeight="1" x14ac:dyDescent="0.25">
      <c r="A6070" s="155" t="s">
        <v>286</v>
      </c>
      <c r="B6070" s="155" t="s">
        <v>8807</v>
      </c>
      <c r="C6070" s="155" t="s">
        <v>8808</v>
      </c>
      <c r="D6070" s="155">
        <v>25</v>
      </c>
      <c r="E6070" s="155">
        <v>25</v>
      </c>
      <c r="F6070" s="166">
        <v>42300</v>
      </c>
      <c r="G6070" s="166">
        <v>42303</v>
      </c>
      <c r="H6070" s="157">
        <v>1</v>
      </c>
    </row>
    <row r="6071" spans="1:9" ht="15" customHeight="1" x14ac:dyDescent="0.25">
      <c r="A6071" s="155" t="s">
        <v>350</v>
      </c>
      <c r="B6071" s="155" t="s">
        <v>1221</v>
      </c>
      <c r="C6071" s="155" t="s">
        <v>8710</v>
      </c>
      <c r="D6071" s="155">
        <v>400</v>
      </c>
      <c r="E6071" s="155">
        <v>349</v>
      </c>
      <c r="F6071" s="166">
        <v>42303</v>
      </c>
      <c r="G6071" s="166">
        <v>42283</v>
      </c>
      <c r="H6071" s="157">
        <v>1</v>
      </c>
      <c r="I6071" s="192" t="s">
        <v>8809</v>
      </c>
    </row>
    <row r="6072" spans="1:9" ht="15" customHeight="1" x14ac:dyDescent="0.25">
      <c r="A6072" s="155" t="s">
        <v>8810</v>
      </c>
      <c r="B6072" s="155" t="s">
        <v>8811</v>
      </c>
      <c r="C6072" s="155" t="s">
        <v>8812</v>
      </c>
      <c r="D6072" s="155">
        <v>5</v>
      </c>
      <c r="E6072" s="155">
        <v>4</v>
      </c>
      <c r="F6072" s="166">
        <v>42300</v>
      </c>
      <c r="G6072" s="166">
        <v>42304</v>
      </c>
      <c r="H6072" s="157">
        <v>1</v>
      </c>
      <c r="I6072" s="192" t="s">
        <v>3323</v>
      </c>
    </row>
    <row r="6073" spans="1:9" ht="15" customHeight="1" x14ac:dyDescent="0.25">
      <c r="A6073" s="155" t="s">
        <v>71</v>
      </c>
      <c r="B6073" s="155" t="s">
        <v>154</v>
      </c>
      <c r="C6073" s="155" t="s">
        <v>8813</v>
      </c>
      <c r="D6073" s="155">
        <v>5</v>
      </c>
      <c r="E6073" s="155">
        <v>5</v>
      </c>
      <c r="F6073" s="166">
        <v>42303</v>
      </c>
      <c r="G6073" s="166">
        <v>42307</v>
      </c>
      <c r="H6073" s="157">
        <v>1</v>
      </c>
    </row>
    <row r="6074" spans="1:9" ht="15" customHeight="1" x14ac:dyDescent="0.25">
      <c r="A6074" s="155" t="s">
        <v>2714</v>
      </c>
      <c r="B6074" s="155" t="s">
        <v>3029</v>
      </c>
      <c r="C6074" s="155" t="s">
        <v>8814</v>
      </c>
      <c r="D6074" s="155">
        <v>25</v>
      </c>
      <c r="E6074" s="155">
        <v>25</v>
      </c>
      <c r="F6074" s="166">
        <v>42303</v>
      </c>
      <c r="G6074" s="166">
        <v>42306</v>
      </c>
      <c r="H6074" s="157">
        <v>1</v>
      </c>
    </row>
    <row r="6075" spans="1:9" ht="15" customHeight="1" x14ac:dyDescent="0.25">
      <c r="A6075" s="155" t="s">
        <v>2714</v>
      </c>
      <c r="B6075" s="155" t="s">
        <v>5634</v>
      </c>
      <c r="C6075" s="155" t="s">
        <v>364</v>
      </c>
      <c r="D6075" s="155">
        <v>25</v>
      </c>
      <c r="E6075" s="155">
        <v>25</v>
      </c>
      <c r="F6075" s="166">
        <v>42303</v>
      </c>
      <c r="G6075" s="166">
        <v>42306</v>
      </c>
      <c r="H6075" s="157">
        <v>1</v>
      </c>
    </row>
    <row r="6076" spans="1:9" ht="15" customHeight="1" x14ac:dyDescent="0.25">
      <c r="A6076" s="155" t="s">
        <v>36</v>
      </c>
      <c r="B6076" s="155" t="s">
        <v>664</v>
      </c>
      <c r="C6076" s="155" t="s">
        <v>8815</v>
      </c>
      <c r="D6076" s="155">
        <v>50</v>
      </c>
      <c r="E6076" s="155">
        <v>50</v>
      </c>
      <c r="F6076" s="166">
        <v>42303</v>
      </c>
      <c r="G6076" s="166">
        <v>42305</v>
      </c>
      <c r="H6076" s="157">
        <v>1</v>
      </c>
    </row>
    <row r="6077" spans="1:9" ht="15" customHeight="1" x14ac:dyDescent="0.25">
      <c r="A6077" s="155" t="s">
        <v>42</v>
      </c>
      <c r="B6077" s="155" t="s">
        <v>3627</v>
      </c>
      <c r="C6077" s="155" t="s">
        <v>8816</v>
      </c>
      <c r="D6077" s="155">
        <v>10</v>
      </c>
      <c r="E6077" s="155">
        <v>10</v>
      </c>
      <c r="F6077" s="166">
        <v>42303</v>
      </c>
      <c r="G6077" s="166">
        <v>42304</v>
      </c>
      <c r="H6077" s="157">
        <v>1</v>
      </c>
    </row>
    <row r="6078" spans="1:9" ht="15" customHeight="1" x14ac:dyDescent="0.25">
      <c r="A6078" s="155" t="s">
        <v>820</v>
      </c>
      <c r="B6078" s="155" t="s">
        <v>89</v>
      </c>
      <c r="C6078" s="155" t="s">
        <v>8817</v>
      </c>
      <c r="D6078" s="155">
        <v>100</v>
      </c>
      <c r="E6078" s="155">
        <v>100</v>
      </c>
      <c r="F6078" s="166">
        <v>42303</v>
      </c>
      <c r="G6078" s="166">
        <v>42306</v>
      </c>
      <c r="H6078" s="157">
        <v>1</v>
      </c>
    </row>
    <row r="6079" spans="1:9" ht="15" customHeight="1" x14ac:dyDescent="0.25">
      <c r="A6079" s="155" t="s">
        <v>8818</v>
      </c>
      <c r="B6079" s="155" t="s">
        <v>8819</v>
      </c>
      <c r="C6079" s="155" t="s">
        <v>8820</v>
      </c>
      <c r="D6079" s="155">
        <v>10</v>
      </c>
      <c r="E6079" s="155">
        <v>10</v>
      </c>
      <c r="F6079" s="166">
        <v>42303</v>
      </c>
      <c r="G6079" s="166">
        <v>42306</v>
      </c>
      <c r="H6079" s="157">
        <v>1</v>
      </c>
    </row>
    <row r="6080" spans="1:9" ht="15" customHeight="1" x14ac:dyDescent="0.25">
      <c r="A6080" s="155" t="s">
        <v>251</v>
      </c>
      <c r="B6080" s="155" t="s">
        <v>5180</v>
      </c>
      <c r="C6080" s="155" t="s">
        <v>8821</v>
      </c>
      <c r="D6080" s="155">
        <v>20</v>
      </c>
      <c r="E6080" s="155">
        <v>20</v>
      </c>
      <c r="F6080" s="166">
        <v>42303</v>
      </c>
      <c r="G6080" s="166">
        <v>42307</v>
      </c>
      <c r="H6080" s="157">
        <v>1</v>
      </c>
    </row>
    <row r="6081" spans="1:9" ht="15" customHeight="1" x14ac:dyDescent="0.25">
      <c r="A6081" s="155" t="s">
        <v>7849</v>
      </c>
      <c r="B6081" s="155" t="s">
        <v>919</v>
      </c>
      <c r="C6081" s="155" t="s">
        <v>8822</v>
      </c>
      <c r="D6081" s="155">
        <v>5</v>
      </c>
      <c r="E6081" s="155">
        <v>5</v>
      </c>
      <c r="F6081" s="166">
        <v>42303</v>
      </c>
      <c r="G6081" s="166">
        <v>42280</v>
      </c>
      <c r="H6081" s="157">
        <v>1</v>
      </c>
    </row>
    <row r="6082" spans="1:9" ht="15" customHeight="1" x14ac:dyDescent="0.25">
      <c r="A6082" s="155" t="s">
        <v>7849</v>
      </c>
      <c r="B6082" s="155" t="s">
        <v>921</v>
      </c>
      <c r="C6082" s="155" t="s">
        <v>364</v>
      </c>
      <c r="D6082" s="155">
        <v>5</v>
      </c>
      <c r="E6082" s="155">
        <v>5</v>
      </c>
      <c r="F6082" s="166">
        <v>42303</v>
      </c>
      <c r="G6082" s="166">
        <v>42307</v>
      </c>
      <c r="H6082" s="157">
        <v>1</v>
      </c>
    </row>
    <row r="6083" spans="1:9" ht="15" customHeight="1" x14ac:dyDescent="0.25">
      <c r="A6083" s="155" t="s">
        <v>3430</v>
      </c>
      <c r="B6083" s="155" t="s">
        <v>1501</v>
      </c>
      <c r="C6083" s="155" t="s">
        <v>8823</v>
      </c>
      <c r="D6083" s="155">
        <v>100</v>
      </c>
      <c r="E6083" s="155">
        <v>100</v>
      </c>
      <c r="F6083" s="166">
        <v>42303</v>
      </c>
      <c r="G6083" s="166">
        <v>42312</v>
      </c>
      <c r="H6083" s="157">
        <v>1</v>
      </c>
    </row>
    <row r="6084" spans="1:9" ht="15" customHeight="1" x14ac:dyDescent="0.25">
      <c r="A6084" s="155" t="s">
        <v>227</v>
      </c>
      <c r="B6084" s="155" t="s">
        <v>2086</v>
      </c>
      <c r="C6084" s="155" t="s">
        <v>8824</v>
      </c>
      <c r="D6084" s="155">
        <v>26</v>
      </c>
      <c r="E6084" s="155">
        <v>26</v>
      </c>
      <c r="F6084" s="166">
        <v>42303</v>
      </c>
      <c r="G6084" s="166">
        <v>42307</v>
      </c>
      <c r="H6084" s="157">
        <v>1</v>
      </c>
    </row>
    <row r="6085" spans="1:9" ht="15" customHeight="1" x14ac:dyDescent="0.25">
      <c r="A6085" s="155" t="s">
        <v>6967</v>
      </c>
      <c r="B6085" s="155" t="s">
        <v>8620</v>
      </c>
      <c r="C6085" s="155" t="s">
        <v>8825</v>
      </c>
      <c r="D6085" s="155">
        <v>5</v>
      </c>
      <c r="E6085" s="155">
        <v>5</v>
      </c>
      <c r="F6085" s="166">
        <v>42303</v>
      </c>
      <c r="G6085" s="166">
        <v>42304</v>
      </c>
      <c r="H6085" s="157">
        <v>1</v>
      </c>
    </row>
    <row r="6086" spans="1:9" ht="15" customHeight="1" x14ac:dyDescent="0.25">
      <c r="A6086" s="155" t="s">
        <v>71</v>
      </c>
      <c r="B6086" s="155" t="s">
        <v>583</v>
      </c>
      <c r="C6086" s="155" t="s">
        <v>8826</v>
      </c>
      <c r="D6086" s="155">
        <v>11</v>
      </c>
      <c r="E6086" s="155">
        <v>11</v>
      </c>
      <c r="F6086" s="166">
        <v>42304</v>
      </c>
      <c r="G6086" s="166">
        <v>42307</v>
      </c>
      <c r="H6086" s="157">
        <v>1</v>
      </c>
    </row>
    <row r="6087" spans="1:9" ht="15" customHeight="1" x14ac:dyDescent="0.25">
      <c r="A6087" s="155" t="s">
        <v>71</v>
      </c>
      <c r="B6087" s="155" t="s">
        <v>74</v>
      </c>
      <c r="C6087" s="155" t="s">
        <v>8827</v>
      </c>
      <c r="D6087" s="155">
        <v>25</v>
      </c>
      <c r="E6087" s="155">
        <v>25</v>
      </c>
      <c r="F6087" s="166">
        <v>42304</v>
      </c>
      <c r="G6087" s="166">
        <v>42307</v>
      </c>
      <c r="H6087" s="157">
        <v>1</v>
      </c>
    </row>
    <row r="6088" spans="1:9" ht="15" customHeight="1" x14ac:dyDescent="0.25">
      <c r="A6088" s="155" t="s">
        <v>158</v>
      </c>
      <c r="B6088" s="155" t="s">
        <v>1707</v>
      </c>
      <c r="C6088" s="155" t="s">
        <v>8828</v>
      </c>
      <c r="D6088" s="155">
        <v>4</v>
      </c>
      <c r="E6088" s="155">
        <v>4</v>
      </c>
      <c r="F6088" s="166">
        <v>42304</v>
      </c>
      <c r="G6088" s="166">
        <v>42307</v>
      </c>
      <c r="H6088" s="157">
        <v>1</v>
      </c>
    </row>
    <row r="6089" spans="1:9" ht="15" customHeight="1" x14ac:dyDescent="0.25">
      <c r="A6089" s="155" t="s">
        <v>520</v>
      </c>
      <c r="B6089" s="155" t="s">
        <v>962</v>
      </c>
      <c r="C6089" s="155" t="s">
        <v>8829</v>
      </c>
      <c r="D6089" s="155">
        <v>230</v>
      </c>
      <c r="E6089" s="155">
        <v>230</v>
      </c>
      <c r="F6089" s="166">
        <v>42304</v>
      </c>
      <c r="G6089" s="166">
        <v>42317</v>
      </c>
      <c r="H6089" s="157">
        <v>1</v>
      </c>
    </row>
    <row r="6090" spans="1:9" ht="15" customHeight="1" x14ac:dyDescent="0.25">
      <c r="A6090" s="155" t="s">
        <v>42</v>
      </c>
      <c r="B6090" s="155" t="s">
        <v>3553</v>
      </c>
      <c r="C6090" s="155" t="s">
        <v>8830</v>
      </c>
      <c r="D6090" s="155">
        <v>500</v>
      </c>
      <c r="E6090" s="155">
        <v>500</v>
      </c>
      <c r="F6090" s="166">
        <v>42305</v>
      </c>
      <c r="G6090" s="166">
        <v>42307</v>
      </c>
      <c r="H6090" s="157">
        <v>1</v>
      </c>
    </row>
    <row r="6091" spans="1:9" ht="15" customHeight="1" x14ac:dyDescent="0.25">
      <c r="A6091" s="155" t="s">
        <v>42</v>
      </c>
      <c r="B6091" s="155" t="s">
        <v>815</v>
      </c>
      <c r="C6091" s="155" t="s">
        <v>364</v>
      </c>
      <c r="D6091" s="155">
        <v>300</v>
      </c>
      <c r="E6091" s="155">
        <v>300</v>
      </c>
      <c r="F6091" s="166">
        <v>42305</v>
      </c>
      <c r="G6091" s="166">
        <v>42307</v>
      </c>
      <c r="H6091" s="157">
        <v>1</v>
      </c>
    </row>
    <row r="6092" spans="1:9" ht="15" customHeight="1" x14ac:dyDescent="0.25">
      <c r="A6092" s="155" t="s">
        <v>71</v>
      </c>
      <c r="B6092" s="155" t="s">
        <v>154</v>
      </c>
      <c r="C6092" s="155" t="s">
        <v>8831</v>
      </c>
      <c r="D6092" s="155">
        <v>5</v>
      </c>
      <c r="E6092" s="155">
        <v>5</v>
      </c>
      <c r="F6092" s="166">
        <v>42305</v>
      </c>
      <c r="G6092" s="166">
        <v>42312</v>
      </c>
      <c r="H6092" s="157">
        <v>1</v>
      </c>
    </row>
    <row r="6093" spans="1:9" ht="15" customHeight="1" x14ac:dyDescent="0.25">
      <c r="A6093" s="155" t="s">
        <v>8071</v>
      </c>
      <c r="B6093" s="155" t="s">
        <v>8832</v>
      </c>
      <c r="C6093" s="155" t="s">
        <v>8833</v>
      </c>
      <c r="D6093" s="155">
        <v>101</v>
      </c>
      <c r="E6093" s="155">
        <v>101</v>
      </c>
      <c r="F6093" s="166">
        <v>42305</v>
      </c>
      <c r="G6093" s="166">
        <v>42300</v>
      </c>
      <c r="H6093" s="157">
        <v>1</v>
      </c>
      <c r="I6093" s="192" t="s">
        <v>8834</v>
      </c>
    </row>
    <row r="6094" spans="1:9" ht="15" customHeight="1" x14ac:dyDescent="0.25">
      <c r="A6094" s="155" t="s">
        <v>5053</v>
      </c>
      <c r="B6094" s="155" t="s">
        <v>7534</v>
      </c>
      <c r="C6094" s="155" t="s">
        <v>8836</v>
      </c>
      <c r="D6094" s="155">
        <v>20</v>
      </c>
      <c r="E6094" s="155">
        <v>20</v>
      </c>
      <c r="F6094" s="166">
        <v>42305</v>
      </c>
      <c r="G6094" s="166">
        <v>42305</v>
      </c>
      <c r="H6094" s="157">
        <v>1</v>
      </c>
    </row>
    <row r="6095" spans="1:9" ht="15" customHeight="1" x14ac:dyDescent="0.25">
      <c r="A6095" s="155" t="s">
        <v>7007</v>
      </c>
      <c r="B6095" s="155" t="s">
        <v>8837</v>
      </c>
      <c r="C6095" s="155" t="s">
        <v>8839</v>
      </c>
      <c r="D6095" s="155">
        <v>45</v>
      </c>
      <c r="E6095" s="155">
        <v>45</v>
      </c>
      <c r="F6095" s="166">
        <v>42305</v>
      </c>
      <c r="G6095" s="166">
        <v>42307</v>
      </c>
      <c r="H6095" s="157">
        <v>1</v>
      </c>
    </row>
    <row r="6096" spans="1:9" ht="15" customHeight="1" x14ac:dyDescent="0.25">
      <c r="A6096" s="155" t="s">
        <v>7007</v>
      </c>
      <c r="B6096" s="155" t="s">
        <v>8838</v>
      </c>
      <c r="C6096" s="155" t="s">
        <v>316</v>
      </c>
      <c r="D6096" s="155">
        <v>45</v>
      </c>
      <c r="E6096" s="155">
        <v>45</v>
      </c>
      <c r="F6096" s="166">
        <v>42305</v>
      </c>
      <c r="G6096" s="166">
        <v>42307</v>
      </c>
      <c r="H6096" s="157">
        <v>1</v>
      </c>
    </row>
    <row r="6097" spans="1:8" ht="15" customHeight="1" x14ac:dyDescent="0.25">
      <c r="A6097" s="155" t="s">
        <v>286</v>
      </c>
      <c r="B6097" s="155" t="s">
        <v>7427</v>
      </c>
      <c r="C6097" s="155" t="s">
        <v>8840</v>
      </c>
      <c r="D6097" s="155">
        <v>25</v>
      </c>
      <c r="E6097" s="155">
        <v>25</v>
      </c>
      <c r="F6097" s="166">
        <v>42305</v>
      </c>
      <c r="G6097" s="166">
        <v>42312</v>
      </c>
      <c r="H6097" s="157">
        <v>1</v>
      </c>
    </row>
    <row r="6098" spans="1:8" ht="15" customHeight="1" x14ac:dyDescent="0.25">
      <c r="A6098" s="155" t="s">
        <v>8784</v>
      </c>
      <c r="B6098" s="155" t="s">
        <v>8785</v>
      </c>
      <c r="C6098" s="155" t="s">
        <v>8841</v>
      </c>
      <c r="D6098" s="155">
        <v>1</v>
      </c>
      <c r="E6098" s="155">
        <v>1</v>
      </c>
      <c r="F6098" s="166">
        <v>42305</v>
      </c>
      <c r="G6098" s="166">
        <v>42307</v>
      </c>
      <c r="H6098" s="157">
        <v>1</v>
      </c>
    </row>
    <row r="6099" spans="1:8" ht="15" customHeight="1" x14ac:dyDescent="0.25">
      <c r="A6099" s="155" t="s">
        <v>8835</v>
      </c>
      <c r="B6099" s="155" t="s">
        <v>8842</v>
      </c>
      <c r="C6099" s="155" t="s">
        <v>8843</v>
      </c>
      <c r="D6099" s="155">
        <v>50</v>
      </c>
      <c r="E6099" s="155">
        <v>50</v>
      </c>
      <c r="F6099" s="166">
        <v>42305</v>
      </c>
      <c r="G6099" s="166">
        <v>42313</v>
      </c>
      <c r="H6099" s="157">
        <v>1</v>
      </c>
    </row>
    <row r="6100" spans="1:8" ht="15" customHeight="1" x14ac:dyDescent="0.25">
      <c r="A6100" s="155" t="s">
        <v>1438</v>
      </c>
      <c r="B6100" s="155" t="s">
        <v>8846</v>
      </c>
      <c r="C6100" s="155" t="s">
        <v>8847</v>
      </c>
      <c r="D6100" s="155">
        <v>10</v>
      </c>
      <c r="E6100" s="155">
        <v>10</v>
      </c>
      <c r="F6100" s="166">
        <v>42305</v>
      </c>
      <c r="G6100" s="166">
        <v>42306</v>
      </c>
      <c r="H6100" s="157">
        <v>1</v>
      </c>
    </row>
    <row r="6101" spans="1:8" ht="15" customHeight="1" x14ac:dyDescent="0.25">
      <c r="A6101" s="155" t="s">
        <v>1474</v>
      </c>
      <c r="B6101" s="155" t="s">
        <v>6175</v>
      </c>
      <c r="C6101" s="155" t="s">
        <v>8848</v>
      </c>
      <c r="D6101" s="155">
        <v>150</v>
      </c>
      <c r="E6101" s="155">
        <v>150</v>
      </c>
      <c r="F6101" s="166">
        <v>42306</v>
      </c>
      <c r="G6101" s="166">
        <v>42310</v>
      </c>
      <c r="H6101" s="157">
        <v>1</v>
      </c>
    </row>
    <row r="6102" spans="1:8" ht="15" customHeight="1" x14ac:dyDescent="0.25">
      <c r="A6102" s="155" t="s">
        <v>286</v>
      </c>
      <c r="B6102" s="155" t="s">
        <v>3002</v>
      </c>
      <c r="C6102" s="155" t="s">
        <v>8849</v>
      </c>
      <c r="D6102" s="155">
        <v>100</v>
      </c>
      <c r="E6102" s="155">
        <v>100</v>
      </c>
      <c r="F6102" s="166">
        <v>42306</v>
      </c>
      <c r="G6102" s="166">
        <v>42312</v>
      </c>
      <c r="H6102" s="157">
        <v>1</v>
      </c>
    </row>
    <row r="6103" spans="1:8" ht="15" customHeight="1" x14ac:dyDescent="0.25">
      <c r="A6103" s="155" t="s">
        <v>286</v>
      </c>
      <c r="B6103" s="155" t="s">
        <v>3065</v>
      </c>
      <c r="C6103" s="155" t="s">
        <v>364</v>
      </c>
      <c r="D6103" s="155">
        <v>100</v>
      </c>
      <c r="E6103" s="155">
        <v>100</v>
      </c>
      <c r="F6103" s="166">
        <v>42306</v>
      </c>
      <c r="G6103" s="166">
        <v>42312</v>
      </c>
      <c r="H6103" s="157">
        <v>1</v>
      </c>
    </row>
    <row r="6104" spans="1:8" ht="15" customHeight="1" x14ac:dyDescent="0.25">
      <c r="A6104" s="155" t="s">
        <v>2714</v>
      </c>
      <c r="B6104" s="155" t="s">
        <v>8850</v>
      </c>
      <c r="C6104" s="155" t="s">
        <v>8851</v>
      </c>
      <c r="D6104" s="155">
        <v>100</v>
      </c>
      <c r="E6104" s="155">
        <v>100</v>
      </c>
      <c r="F6104" s="166">
        <v>42306</v>
      </c>
      <c r="G6104" s="166">
        <v>42317</v>
      </c>
      <c r="H6104" s="157">
        <v>1</v>
      </c>
    </row>
    <row r="6105" spans="1:8" ht="15" customHeight="1" x14ac:dyDescent="0.25">
      <c r="A6105" s="155" t="s">
        <v>2714</v>
      </c>
      <c r="B6105" s="155" t="s">
        <v>1888</v>
      </c>
      <c r="C6105" s="155" t="s">
        <v>8852</v>
      </c>
      <c r="D6105" s="155">
        <v>100</v>
      </c>
      <c r="E6105" s="155">
        <v>100</v>
      </c>
      <c r="F6105" s="166">
        <v>42306</v>
      </c>
      <c r="G6105" s="166">
        <v>42312</v>
      </c>
      <c r="H6105" s="157">
        <v>1</v>
      </c>
    </row>
    <row r="6106" spans="1:8" ht="15" customHeight="1" x14ac:dyDescent="0.25">
      <c r="A6106" s="155" t="s">
        <v>3430</v>
      </c>
      <c r="B6106" s="155" t="s">
        <v>681</v>
      </c>
      <c r="C6106" s="155" t="s">
        <v>8853</v>
      </c>
      <c r="D6106" s="155">
        <v>100</v>
      </c>
      <c r="E6106" s="155">
        <v>100</v>
      </c>
      <c r="F6106" s="166">
        <v>42306</v>
      </c>
      <c r="G6106" s="166">
        <v>42312</v>
      </c>
      <c r="H6106" s="157">
        <v>1</v>
      </c>
    </row>
    <row r="6107" spans="1:8" ht="15" customHeight="1" x14ac:dyDescent="0.25">
      <c r="A6107" s="155" t="s">
        <v>8854</v>
      </c>
      <c r="B6107" s="155" t="s">
        <v>8855</v>
      </c>
      <c r="C6107" s="155" t="s">
        <v>8856</v>
      </c>
      <c r="D6107" s="155">
        <v>25</v>
      </c>
      <c r="E6107" s="155">
        <v>25</v>
      </c>
      <c r="F6107" s="166">
        <v>42306</v>
      </c>
      <c r="G6107" s="166">
        <v>42311</v>
      </c>
      <c r="H6107" s="157">
        <v>1</v>
      </c>
    </row>
    <row r="6108" spans="1:8" ht="15" customHeight="1" x14ac:dyDescent="0.25">
      <c r="A6108" s="155" t="s">
        <v>5652</v>
      </c>
      <c r="B6108" s="155" t="s">
        <v>6771</v>
      </c>
      <c r="C6108" s="155" t="s">
        <v>8857</v>
      </c>
      <c r="D6108" s="155">
        <v>25</v>
      </c>
      <c r="E6108" s="155">
        <v>25</v>
      </c>
      <c r="F6108" s="166">
        <v>42306</v>
      </c>
      <c r="G6108" s="166">
        <v>42312</v>
      </c>
      <c r="H6108" s="157">
        <v>1</v>
      </c>
    </row>
    <row r="6109" spans="1:8" ht="15" customHeight="1" x14ac:dyDescent="0.25">
      <c r="A6109" s="155" t="s">
        <v>520</v>
      </c>
      <c r="B6109" s="155" t="s">
        <v>5026</v>
      </c>
      <c r="C6109" s="155" t="s">
        <v>8858</v>
      </c>
      <c r="D6109" s="155">
        <v>400</v>
      </c>
      <c r="E6109" s="155">
        <v>400</v>
      </c>
      <c r="F6109" s="166">
        <v>42306</v>
      </c>
      <c r="G6109" s="166">
        <v>42313</v>
      </c>
      <c r="H6109" s="157">
        <v>1</v>
      </c>
    </row>
    <row r="6110" spans="1:8" ht="15" customHeight="1" x14ac:dyDescent="0.25">
      <c r="A6110" s="155" t="s">
        <v>1826</v>
      </c>
      <c r="B6110" s="155" t="s">
        <v>5266</v>
      </c>
      <c r="C6110" s="155" t="s">
        <v>8859</v>
      </c>
      <c r="D6110" s="155">
        <v>100</v>
      </c>
      <c r="E6110" s="155">
        <v>100</v>
      </c>
      <c r="F6110" s="166">
        <v>42307</v>
      </c>
      <c r="G6110" s="166">
        <v>42312</v>
      </c>
      <c r="H6110" s="157">
        <v>1</v>
      </c>
    </row>
    <row r="6111" spans="1:8" ht="15" customHeight="1" x14ac:dyDescent="0.25">
      <c r="A6111" s="155" t="s">
        <v>2769</v>
      </c>
      <c r="B6111" s="155" t="s">
        <v>8860</v>
      </c>
      <c r="C6111" s="155" t="s">
        <v>8861</v>
      </c>
      <c r="D6111" s="155">
        <v>25</v>
      </c>
      <c r="E6111" s="155">
        <v>25</v>
      </c>
      <c r="F6111" s="166">
        <v>42307</v>
      </c>
      <c r="G6111" s="166">
        <v>42311</v>
      </c>
      <c r="H6111" s="157">
        <v>1</v>
      </c>
    </row>
    <row r="6112" spans="1:8" ht="15" customHeight="1" x14ac:dyDescent="0.25">
      <c r="A6112" s="155" t="s">
        <v>1474</v>
      </c>
      <c r="B6112" s="155" t="s">
        <v>345</v>
      </c>
      <c r="C6112" s="155" t="s">
        <v>8862</v>
      </c>
      <c r="D6112" s="155">
        <v>50</v>
      </c>
      <c r="E6112" s="155">
        <v>50</v>
      </c>
      <c r="F6112" s="166">
        <v>42307</v>
      </c>
      <c r="G6112" s="166">
        <v>42311</v>
      </c>
      <c r="H6112" s="157">
        <v>1</v>
      </c>
    </row>
    <row r="6113" spans="1:9" ht="15" customHeight="1" x14ac:dyDescent="0.25">
      <c r="A6113" s="155" t="s">
        <v>1438</v>
      </c>
      <c r="B6113" s="155" t="s">
        <v>1846</v>
      </c>
      <c r="C6113" s="155" t="s">
        <v>8863</v>
      </c>
      <c r="D6113" s="155">
        <v>25</v>
      </c>
      <c r="E6113" s="155">
        <v>25</v>
      </c>
      <c r="F6113" s="166">
        <v>42307</v>
      </c>
      <c r="G6113" s="166">
        <v>42314</v>
      </c>
      <c r="H6113" s="157">
        <v>1</v>
      </c>
    </row>
    <row r="6114" spans="1:9" ht="15" customHeight="1" x14ac:dyDescent="0.25">
      <c r="A6114" s="155" t="s">
        <v>1438</v>
      </c>
      <c r="B6114" s="155" t="s">
        <v>1441</v>
      </c>
      <c r="C6114" s="155" t="s">
        <v>364</v>
      </c>
      <c r="D6114" s="155">
        <v>25</v>
      </c>
      <c r="E6114" s="155">
        <v>25</v>
      </c>
      <c r="F6114" s="166">
        <v>42307</v>
      </c>
      <c r="G6114" s="166">
        <v>42314</v>
      </c>
      <c r="H6114" s="157">
        <v>1</v>
      </c>
    </row>
    <row r="6115" spans="1:9" ht="15" customHeight="1" x14ac:dyDescent="0.25">
      <c r="A6115" s="155" t="s">
        <v>8550</v>
      </c>
      <c r="B6115" s="155" t="s">
        <v>8551</v>
      </c>
      <c r="C6115" s="155" t="s">
        <v>8864</v>
      </c>
      <c r="D6115" s="155">
        <v>10</v>
      </c>
      <c r="E6115" s="155">
        <v>10</v>
      </c>
      <c r="F6115" s="166">
        <v>42307</v>
      </c>
      <c r="G6115" s="166">
        <v>42313</v>
      </c>
      <c r="H6115" s="157">
        <v>1</v>
      </c>
    </row>
    <row r="6116" spans="1:9" ht="15" customHeight="1" x14ac:dyDescent="0.25">
      <c r="A6116" s="155" t="s">
        <v>8550</v>
      </c>
      <c r="B6116" s="155" t="s">
        <v>8865</v>
      </c>
      <c r="C6116" s="155" t="s">
        <v>8866</v>
      </c>
      <c r="D6116" s="155">
        <v>5</v>
      </c>
      <c r="E6116" s="155">
        <v>5</v>
      </c>
      <c r="F6116" s="166">
        <v>42307</v>
      </c>
      <c r="G6116" s="166">
        <v>42313</v>
      </c>
      <c r="H6116" s="157">
        <v>1</v>
      </c>
    </row>
    <row r="6117" spans="1:9" ht="15" customHeight="1" x14ac:dyDescent="0.25">
      <c r="A6117" s="155" t="s">
        <v>78</v>
      </c>
      <c r="B6117" s="155" t="s">
        <v>8867</v>
      </c>
      <c r="C6117" s="155" t="s">
        <v>8868</v>
      </c>
      <c r="D6117" s="155">
        <v>5</v>
      </c>
      <c r="E6117" s="155">
        <v>5</v>
      </c>
      <c r="F6117" s="166">
        <v>42307</v>
      </c>
      <c r="G6117" s="166">
        <v>42310</v>
      </c>
      <c r="H6117" s="157">
        <v>1</v>
      </c>
    </row>
    <row r="6118" spans="1:9" ht="15" customHeight="1" x14ac:dyDescent="0.25">
      <c r="A6118" s="155" t="s">
        <v>121</v>
      </c>
      <c r="B6118" s="155" t="s">
        <v>758</v>
      </c>
      <c r="C6118" s="155" t="s">
        <v>8869</v>
      </c>
      <c r="D6118" s="155">
        <v>50</v>
      </c>
      <c r="E6118" s="155">
        <v>34</v>
      </c>
      <c r="F6118" s="166">
        <v>42310</v>
      </c>
      <c r="G6118" s="166">
        <v>42299</v>
      </c>
      <c r="H6118" s="157">
        <v>1</v>
      </c>
      <c r="I6118" s="192" t="s">
        <v>10151</v>
      </c>
    </row>
    <row r="6119" spans="1:9" ht="15" customHeight="1" x14ac:dyDescent="0.25">
      <c r="A6119" s="155" t="s">
        <v>6237</v>
      </c>
      <c r="B6119" s="155" t="s">
        <v>8763</v>
      </c>
      <c r="C6119" s="155" t="s">
        <v>8870</v>
      </c>
      <c r="D6119" s="155">
        <v>26</v>
      </c>
      <c r="E6119" s="155">
        <v>26</v>
      </c>
      <c r="F6119" s="166">
        <v>42310</v>
      </c>
      <c r="G6119" s="166">
        <v>42314</v>
      </c>
      <c r="H6119" s="157">
        <v>1</v>
      </c>
    </row>
    <row r="6120" spans="1:9" ht="15" customHeight="1" x14ac:dyDescent="0.25">
      <c r="A6120" s="155" t="s">
        <v>6237</v>
      </c>
      <c r="B6120" s="155" t="s">
        <v>8871</v>
      </c>
      <c r="C6120" s="155" t="s">
        <v>8872</v>
      </c>
      <c r="D6120" s="155">
        <v>26</v>
      </c>
      <c r="E6120" s="155">
        <v>26</v>
      </c>
      <c r="F6120" s="166">
        <v>42310</v>
      </c>
      <c r="G6120" s="166">
        <v>42314</v>
      </c>
      <c r="H6120" s="157">
        <v>1</v>
      </c>
    </row>
    <row r="6121" spans="1:9" ht="15" customHeight="1" x14ac:dyDescent="0.25">
      <c r="A6121" s="155" t="s">
        <v>1983</v>
      </c>
      <c r="B6121" s="155" t="s">
        <v>8873</v>
      </c>
      <c r="C6121" s="155" t="s">
        <v>8874</v>
      </c>
      <c r="D6121" s="155">
        <v>10</v>
      </c>
      <c r="E6121" s="155">
        <v>10</v>
      </c>
      <c r="F6121" s="166">
        <v>42310</v>
      </c>
      <c r="G6121" s="166">
        <v>42314</v>
      </c>
      <c r="H6121" s="157">
        <v>1</v>
      </c>
    </row>
    <row r="6122" spans="1:9" ht="15" customHeight="1" x14ac:dyDescent="0.25">
      <c r="A6122" s="155" t="s">
        <v>8854</v>
      </c>
      <c r="B6122" s="155" t="s">
        <v>8875</v>
      </c>
      <c r="C6122" s="155" t="s">
        <v>8876</v>
      </c>
      <c r="D6122" s="155">
        <v>25</v>
      </c>
      <c r="E6122" s="155">
        <v>25</v>
      </c>
      <c r="F6122" s="166">
        <v>42310</v>
      </c>
      <c r="G6122" s="166">
        <v>42319</v>
      </c>
      <c r="H6122" s="157">
        <v>1</v>
      </c>
    </row>
    <row r="6123" spans="1:9" ht="15" customHeight="1" x14ac:dyDescent="0.25">
      <c r="A6123" s="155" t="s">
        <v>520</v>
      </c>
      <c r="B6123" s="155" t="s">
        <v>5026</v>
      </c>
      <c r="C6123" s="155" t="s">
        <v>8877</v>
      </c>
      <c r="D6123" s="155">
        <v>400</v>
      </c>
      <c r="E6123" s="155">
        <v>400</v>
      </c>
      <c r="F6123" s="166">
        <v>42310</v>
      </c>
      <c r="G6123" s="166">
        <v>42311</v>
      </c>
      <c r="H6123" s="157">
        <v>1</v>
      </c>
    </row>
    <row r="6124" spans="1:9" ht="15" customHeight="1" x14ac:dyDescent="0.25">
      <c r="A6124" s="155" t="s">
        <v>559</v>
      </c>
      <c r="B6124" s="155" t="s">
        <v>450</v>
      </c>
      <c r="C6124" s="155" t="s">
        <v>8878</v>
      </c>
      <c r="D6124" s="155">
        <v>15000</v>
      </c>
      <c r="E6124" s="155">
        <v>15030</v>
      </c>
      <c r="F6124" s="166">
        <v>42311</v>
      </c>
      <c r="G6124" s="166">
        <v>42314</v>
      </c>
      <c r="H6124" s="157">
        <v>1</v>
      </c>
    </row>
    <row r="6125" spans="1:9" ht="15" customHeight="1" x14ac:dyDescent="0.25">
      <c r="A6125" s="155" t="s">
        <v>173</v>
      </c>
      <c r="B6125" s="155" t="s">
        <v>1782</v>
      </c>
      <c r="C6125" s="155" t="s">
        <v>8879</v>
      </c>
      <c r="D6125" s="155">
        <v>501</v>
      </c>
      <c r="E6125" s="155">
        <v>501</v>
      </c>
      <c r="F6125" s="166">
        <v>42311</v>
      </c>
      <c r="G6125" s="166">
        <v>42317</v>
      </c>
      <c r="H6125" s="157">
        <v>1</v>
      </c>
    </row>
    <row r="6126" spans="1:9" ht="15" customHeight="1" x14ac:dyDescent="0.25">
      <c r="A6126" s="155" t="s">
        <v>6638</v>
      </c>
      <c r="B6126" s="155" t="s">
        <v>4528</v>
      </c>
      <c r="C6126" s="155" t="s">
        <v>8880</v>
      </c>
      <c r="D6126" s="155">
        <v>25</v>
      </c>
      <c r="E6126" s="155">
        <v>25</v>
      </c>
      <c r="F6126" s="166">
        <v>42311</v>
      </c>
      <c r="G6126" s="166">
        <v>42314</v>
      </c>
      <c r="H6126" s="157">
        <v>1</v>
      </c>
    </row>
    <row r="6127" spans="1:9" ht="15" customHeight="1" x14ac:dyDescent="0.25">
      <c r="A6127" s="155" t="s">
        <v>6638</v>
      </c>
      <c r="B6127" s="155" t="s">
        <v>4530</v>
      </c>
      <c r="C6127" s="155" t="s">
        <v>316</v>
      </c>
      <c r="D6127" s="155">
        <v>25</v>
      </c>
      <c r="E6127" s="155">
        <v>25</v>
      </c>
      <c r="F6127" s="166">
        <v>42311</v>
      </c>
      <c r="G6127" s="166">
        <v>42314</v>
      </c>
      <c r="H6127" s="157">
        <v>1</v>
      </c>
    </row>
    <row r="6128" spans="1:9" ht="15" customHeight="1" x14ac:dyDescent="0.25">
      <c r="A6128" s="155" t="s">
        <v>286</v>
      </c>
      <c r="B6128" s="155" t="s">
        <v>3014</v>
      </c>
      <c r="C6128" s="155" t="s">
        <v>8881</v>
      </c>
      <c r="D6128" s="155">
        <v>100</v>
      </c>
      <c r="E6128" s="155">
        <v>100</v>
      </c>
      <c r="F6128" s="166">
        <v>42311</v>
      </c>
      <c r="G6128" s="166">
        <v>42314</v>
      </c>
      <c r="H6128" s="157">
        <v>1</v>
      </c>
    </row>
    <row r="6129" spans="1:9" ht="15" customHeight="1" x14ac:dyDescent="0.25">
      <c r="A6129" s="155" t="s">
        <v>6965</v>
      </c>
      <c r="B6129" s="155" t="s">
        <v>6646</v>
      </c>
      <c r="C6129" s="155" t="s">
        <v>8689</v>
      </c>
      <c r="D6129" s="155">
        <v>40</v>
      </c>
      <c r="E6129" s="155">
        <v>40</v>
      </c>
      <c r="F6129" s="166">
        <v>42311</v>
      </c>
      <c r="G6129" s="166">
        <v>42321</v>
      </c>
      <c r="H6129" s="157">
        <v>1</v>
      </c>
    </row>
    <row r="6130" spans="1:9" ht="15" customHeight="1" x14ac:dyDescent="0.25">
      <c r="A6130" s="155" t="s">
        <v>299</v>
      </c>
      <c r="B6130" s="155" t="s">
        <v>300</v>
      </c>
      <c r="C6130" s="155" t="s">
        <v>8882</v>
      </c>
      <c r="D6130" s="155">
        <v>25</v>
      </c>
      <c r="E6130" s="155">
        <v>25</v>
      </c>
      <c r="F6130" s="166">
        <v>42311</v>
      </c>
      <c r="G6130" s="166">
        <v>42312</v>
      </c>
      <c r="H6130" s="157">
        <v>1</v>
      </c>
    </row>
    <row r="6131" spans="1:9" ht="15" customHeight="1" x14ac:dyDescent="0.25">
      <c r="A6131" s="155" t="s">
        <v>8071</v>
      </c>
      <c r="B6131" s="155" t="s">
        <v>8644</v>
      </c>
      <c r="C6131" s="155" t="s">
        <v>8883</v>
      </c>
      <c r="D6131" s="155">
        <v>250</v>
      </c>
      <c r="E6131" s="155">
        <v>250</v>
      </c>
      <c r="F6131" s="166">
        <v>42311</v>
      </c>
      <c r="G6131" s="166">
        <v>42313</v>
      </c>
      <c r="H6131" s="157">
        <v>1</v>
      </c>
      <c r="I6131" s="192" t="s">
        <v>4069</v>
      </c>
    </row>
    <row r="6132" spans="1:9" ht="15" customHeight="1" x14ac:dyDescent="0.25">
      <c r="A6132" s="155" t="s">
        <v>6021</v>
      </c>
      <c r="B6132" s="155" t="s">
        <v>6022</v>
      </c>
      <c r="C6132" s="155" t="s">
        <v>8884</v>
      </c>
      <c r="D6132" s="155">
        <v>250</v>
      </c>
      <c r="E6132" s="155">
        <v>250</v>
      </c>
      <c r="F6132" s="166">
        <v>42312</v>
      </c>
      <c r="G6132" s="166">
        <v>42314</v>
      </c>
      <c r="H6132" s="157">
        <v>1</v>
      </c>
    </row>
    <row r="6133" spans="1:9" ht="30" customHeight="1" x14ac:dyDescent="0.25">
      <c r="A6133" s="155" t="s">
        <v>8056</v>
      </c>
      <c r="B6133" s="155" t="s">
        <v>4253</v>
      </c>
      <c r="C6133" s="155" t="s">
        <v>8885</v>
      </c>
      <c r="D6133" s="155">
        <v>100</v>
      </c>
      <c r="E6133" s="155">
        <v>100</v>
      </c>
      <c r="F6133" s="166">
        <v>42312</v>
      </c>
      <c r="G6133" s="166">
        <v>42317</v>
      </c>
      <c r="H6133" s="157">
        <v>1</v>
      </c>
    </row>
    <row r="6134" spans="1:9" ht="15" customHeight="1" x14ac:dyDescent="0.25">
      <c r="A6134" s="155" t="s">
        <v>71</v>
      </c>
      <c r="B6134" s="155" t="s">
        <v>1168</v>
      </c>
      <c r="C6134" s="155" t="s">
        <v>8886</v>
      </c>
      <c r="D6134" s="155">
        <v>10</v>
      </c>
      <c r="E6134" s="155">
        <v>10</v>
      </c>
      <c r="F6134" s="166">
        <v>42312</v>
      </c>
      <c r="G6134" s="166">
        <v>42318</v>
      </c>
      <c r="H6134" s="157">
        <v>1</v>
      </c>
    </row>
    <row r="6135" spans="1:9" ht="15" customHeight="1" x14ac:dyDescent="0.25">
      <c r="A6135" s="155" t="s">
        <v>6021</v>
      </c>
      <c r="B6135" s="155" t="s">
        <v>8887</v>
      </c>
      <c r="C6135" s="155" t="s">
        <v>8889</v>
      </c>
      <c r="D6135" s="155">
        <v>250</v>
      </c>
      <c r="E6135" s="155">
        <v>249</v>
      </c>
      <c r="F6135" s="166">
        <v>42312</v>
      </c>
      <c r="G6135" s="166">
        <v>42310</v>
      </c>
      <c r="H6135" s="157">
        <v>1</v>
      </c>
      <c r="I6135" s="192" t="s">
        <v>10152</v>
      </c>
    </row>
    <row r="6136" spans="1:9" ht="15" customHeight="1" x14ac:dyDescent="0.25">
      <c r="A6136" s="155" t="s">
        <v>6021</v>
      </c>
      <c r="B6136" s="155" t="s">
        <v>8888</v>
      </c>
      <c r="C6136" s="155" t="s">
        <v>32</v>
      </c>
      <c r="D6136" s="155">
        <v>250</v>
      </c>
      <c r="E6136" s="155">
        <v>249</v>
      </c>
      <c r="F6136" s="166">
        <v>42312</v>
      </c>
      <c r="G6136" s="166">
        <v>42310</v>
      </c>
      <c r="H6136" s="157">
        <v>1</v>
      </c>
      <c r="I6136" s="192" t="s">
        <v>10152</v>
      </c>
    </row>
    <row r="6137" spans="1:9" ht="15" customHeight="1" x14ac:dyDescent="0.25">
      <c r="A6137" s="155" t="s">
        <v>71</v>
      </c>
      <c r="B6137" s="155" t="s">
        <v>1550</v>
      </c>
      <c r="C6137" s="155" t="s">
        <v>8890</v>
      </c>
      <c r="D6137" s="155">
        <v>10</v>
      </c>
      <c r="E6137" s="155">
        <v>10</v>
      </c>
      <c r="F6137" s="166">
        <v>42313</v>
      </c>
      <c r="G6137" s="166">
        <v>42324</v>
      </c>
      <c r="H6137" s="157">
        <v>1</v>
      </c>
    </row>
    <row r="6138" spans="1:9" ht="15" customHeight="1" x14ac:dyDescent="0.25">
      <c r="A6138" s="155" t="s">
        <v>8170</v>
      </c>
      <c r="B6138" s="155" t="s">
        <v>272</v>
      </c>
      <c r="C6138" s="155" t="s">
        <v>8891</v>
      </c>
      <c r="D6138" s="155">
        <v>11</v>
      </c>
      <c r="E6138" s="155">
        <v>11</v>
      </c>
      <c r="F6138" s="166">
        <v>42313</v>
      </c>
      <c r="G6138" s="166">
        <v>42321</v>
      </c>
      <c r="H6138" s="157">
        <v>1</v>
      </c>
    </row>
    <row r="6139" spans="1:9" ht="15" customHeight="1" x14ac:dyDescent="0.25">
      <c r="A6139" s="155" t="s">
        <v>1492</v>
      </c>
      <c r="B6139" s="155" t="s">
        <v>2726</v>
      </c>
      <c r="C6139" s="155" t="s">
        <v>8892</v>
      </c>
      <c r="D6139" s="155">
        <v>250</v>
      </c>
      <c r="E6139" s="155">
        <v>250</v>
      </c>
      <c r="F6139" s="166">
        <v>42313</v>
      </c>
      <c r="G6139" s="166">
        <v>42328</v>
      </c>
      <c r="H6139" s="157">
        <v>1</v>
      </c>
    </row>
    <row r="6140" spans="1:9" ht="15" customHeight="1" x14ac:dyDescent="0.25">
      <c r="A6140" s="155" t="s">
        <v>8854</v>
      </c>
      <c r="B6140" s="155" t="s">
        <v>8893</v>
      </c>
      <c r="C6140" s="155" t="s">
        <v>8894</v>
      </c>
      <c r="D6140" s="155">
        <v>25</v>
      </c>
      <c r="E6140" s="155">
        <v>25</v>
      </c>
      <c r="F6140" s="166">
        <v>42313</v>
      </c>
      <c r="G6140" s="166">
        <v>42317</v>
      </c>
      <c r="H6140" s="157">
        <v>1</v>
      </c>
      <c r="I6140" s="192" t="s">
        <v>8895</v>
      </c>
    </row>
    <row r="6141" spans="1:9" ht="15" customHeight="1" x14ac:dyDescent="0.25">
      <c r="A6141" s="155" t="s">
        <v>5967</v>
      </c>
      <c r="B6141" s="155" t="s">
        <v>8898</v>
      </c>
      <c r="C6141" s="155" t="s">
        <v>8899</v>
      </c>
      <c r="D6141" s="155">
        <v>2</v>
      </c>
      <c r="E6141" s="155">
        <v>2</v>
      </c>
      <c r="F6141" s="166">
        <v>42313</v>
      </c>
      <c r="G6141" s="166">
        <v>42321</v>
      </c>
      <c r="H6141" s="157">
        <v>1</v>
      </c>
    </row>
    <row r="6142" spans="1:9" ht="15" customHeight="1" x14ac:dyDescent="0.25">
      <c r="A6142" s="155" t="s">
        <v>5967</v>
      </c>
      <c r="B6142" s="155" t="s">
        <v>8897</v>
      </c>
      <c r="C6142" s="155" t="s">
        <v>364</v>
      </c>
      <c r="D6142" s="155">
        <v>4</v>
      </c>
      <c r="E6142" s="155">
        <v>4</v>
      </c>
      <c r="F6142" s="166">
        <v>42313</v>
      </c>
      <c r="G6142" s="166">
        <v>42321</v>
      </c>
      <c r="H6142" s="157">
        <v>1</v>
      </c>
    </row>
    <row r="6143" spans="1:9" ht="15" customHeight="1" x14ac:dyDescent="0.25">
      <c r="A6143" s="155" t="s">
        <v>5967</v>
      </c>
      <c r="B6143" s="155" t="s">
        <v>8896</v>
      </c>
      <c r="C6143" s="155" t="s">
        <v>161</v>
      </c>
      <c r="D6143" s="155">
        <v>4</v>
      </c>
      <c r="E6143" s="155">
        <v>4</v>
      </c>
      <c r="F6143" s="166">
        <v>42313</v>
      </c>
      <c r="G6143" s="166">
        <v>42321</v>
      </c>
      <c r="H6143" s="157">
        <v>1</v>
      </c>
    </row>
    <row r="6144" spans="1:9" ht="15" customHeight="1" x14ac:dyDescent="0.25">
      <c r="A6144" s="155" t="s">
        <v>6482</v>
      </c>
      <c r="B6144" s="155" t="s">
        <v>8900</v>
      </c>
      <c r="C6144" s="155" t="s">
        <v>8901</v>
      </c>
      <c r="D6144" s="155">
        <v>155</v>
      </c>
      <c r="E6144" s="155">
        <v>155</v>
      </c>
      <c r="F6144" s="166">
        <v>42313</v>
      </c>
      <c r="G6144" s="166">
        <v>42314</v>
      </c>
      <c r="H6144" s="157">
        <v>1</v>
      </c>
    </row>
    <row r="6145" spans="1:9" ht="30" customHeight="1" x14ac:dyDescent="0.25">
      <c r="A6145" s="155" t="s">
        <v>8056</v>
      </c>
      <c r="B6145" s="155" t="s">
        <v>8902</v>
      </c>
      <c r="C6145" s="155" t="s">
        <v>8903</v>
      </c>
      <c r="D6145" s="155">
        <v>100</v>
      </c>
      <c r="E6145" s="155">
        <v>100</v>
      </c>
      <c r="F6145" s="166">
        <v>42314</v>
      </c>
      <c r="G6145" s="166">
        <v>42317</v>
      </c>
      <c r="H6145" s="157">
        <v>1</v>
      </c>
    </row>
    <row r="6146" spans="1:9" ht="15" customHeight="1" x14ac:dyDescent="0.25">
      <c r="A6146" s="155" t="s">
        <v>299</v>
      </c>
      <c r="B6146" s="155" t="s">
        <v>507</v>
      </c>
      <c r="C6146" s="155" t="s">
        <v>8904</v>
      </c>
      <c r="D6146" s="155">
        <v>48</v>
      </c>
      <c r="E6146" s="155">
        <v>48</v>
      </c>
      <c r="F6146" s="166">
        <v>42314</v>
      </c>
      <c r="G6146" s="166">
        <v>42321</v>
      </c>
      <c r="H6146" s="157">
        <v>1</v>
      </c>
    </row>
    <row r="6147" spans="1:9" ht="15" customHeight="1" x14ac:dyDescent="0.25">
      <c r="A6147" s="155" t="s">
        <v>286</v>
      </c>
      <c r="B6147" s="155" t="s">
        <v>4206</v>
      </c>
      <c r="C6147" s="155" t="s">
        <v>8905</v>
      </c>
      <c r="D6147" s="155">
        <v>50</v>
      </c>
      <c r="E6147" s="155">
        <v>50</v>
      </c>
      <c r="F6147" s="166">
        <v>42314</v>
      </c>
      <c r="G6147" s="166">
        <v>42320</v>
      </c>
      <c r="H6147" s="157">
        <v>1</v>
      </c>
    </row>
    <row r="6148" spans="1:9" ht="15" customHeight="1" x14ac:dyDescent="0.25">
      <c r="A6148" s="155" t="s">
        <v>71</v>
      </c>
      <c r="B6148" s="155" t="s">
        <v>477</v>
      </c>
      <c r="C6148" s="155" t="s">
        <v>8906</v>
      </c>
      <c r="D6148" s="155">
        <v>5</v>
      </c>
      <c r="E6148" s="155">
        <v>5</v>
      </c>
      <c r="F6148" s="166">
        <v>42317</v>
      </c>
      <c r="G6148" s="166">
        <v>42320</v>
      </c>
      <c r="H6148" s="157">
        <v>1</v>
      </c>
    </row>
    <row r="6149" spans="1:9" ht="15" customHeight="1" x14ac:dyDescent="0.25">
      <c r="A6149" s="155" t="s">
        <v>333</v>
      </c>
      <c r="B6149" s="155" t="s">
        <v>1405</v>
      </c>
      <c r="C6149" s="155" t="s">
        <v>8907</v>
      </c>
      <c r="D6149" s="155">
        <v>250</v>
      </c>
      <c r="E6149" s="155">
        <v>250</v>
      </c>
      <c r="F6149" s="166">
        <v>42317</v>
      </c>
      <c r="G6149" s="166">
        <v>42320</v>
      </c>
      <c r="H6149" s="157">
        <v>1</v>
      </c>
    </row>
    <row r="6150" spans="1:9" ht="15" customHeight="1" x14ac:dyDescent="0.25">
      <c r="A6150" s="155" t="s">
        <v>520</v>
      </c>
      <c r="B6150" s="155" t="s">
        <v>2999</v>
      </c>
      <c r="C6150" s="155" t="s">
        <v>8908</v>
      </c>
      <c r="D6150" s="155">
        <v>50</v>
      </c>
      <c r="E6150" s="155">
        <v>50</v>
      </c>
      <c r="F6150" s="166">
        <v>42317</v>
      </c>
      <c r="G6150" s="166">
        <v>42320</v>
      </c>
      <c r="H6150" s="157">
        <v>1</v>
      </c>
    </row>
    <row r="6151" spans="1:9" ht="15" customHeight="1" x14ac:dyDescent="0.25">
      <c r="A6151" s="155" t="s">
        <v>251</v>
      </c>
      <c r="B6151" s="155" t="s">
        <v>1832</v>
      </c>
      <c r="C6151" s="155" t="s">
        <v>8909</v>
      </c>
      <c r="D6151" s="155">
        <v>11</v>
      </c>
      <c r="E6151" s="155">
        <v>11</v>
      </c>
      <c r="F6151" s="166">
        <v>42317</v>
      </c>
      <c r="G6151" s="166">
        <v>42320</v>
      </c>
      <c r="H6151" s="157">
        <v>1</v>
      </c>
    </row>
    <row r="6152" spans="1:9" ht="15" customHeight="1" x14ac:dyDescent="0.25">
      <c r="A6152" s="155" t="s">
        <v>3481</v>
      </c>
      <c r="B6152" s="155" t="s">
        <v>272</v>
      </c>
      <c r="C6152" s="155" t="s">
        <v>8910</v>
      </c>
      <c r="D6152" s="155">
        <v>2</v>
      </c>
      <c r="E6152" s="155">
        <v>2</v>
      </c>
      <c r="F6152" s="166">
        <v>42317</v>
      </c>
      <c r="G6152" s="166">
        <v>42321</v>
      </c>
      <c r="H6152" s="157">
        <v>1</v>
      </c>
      <c r="I6152" s="192" t="s">
        <v>8844</v>
      </c>
    </row>
    <row r="6153" spans="1:9" ht="30" customHeight="1" x14ac:dyDescent="0.25">
      <c r="A6153" s="155" t="s">
        <v>8913</v>
      </c>
      <c r="B6153" s="155" t="s">
        <v>453</v>
      </c>
      <c r="C6153" s="155" t="s">
        <v>8914</v>
      </c>
      <c r="D6153" s="155">
        <v>20</v>
      </c>
      <c r="E6153" s="155">
        <v>20</v>
      </c>
      <c r="F6153" s="166">
        <v>42318</v>
      </c>
      <c r="G6153" s="166">
        <v>42320</v>
      </c>
      <c r="H6153" s="157">
        <v>1</v>
      </c>
    </row>
    <row r="6154" spans="1:9" ht="15" customHeight="1" x14ac:dyDescent="0.25">
      <c r="A6154" s="155" t="s">
        <v>748</v>
      </c>
      <c r="B6154" s="155" t="s">
        <v>481</v>
      </c>
      <c r="C6154" s="155" t="s">
        <v>8915</v>
      </c>
      <c r="D6154" s="155">
        <v>400</v>
      </c>
      <c r="E6154" s="155">
        <v>400</v>
      </c>
      <c r="F6154" s="166">
        <v>42318</v>
      </c>
      <c r="G6154" s="166">
        <v>42321</v>
      </c>
      <c r="H6154" s="157">
        <v>1</v>
      </c>
    </row>
    <row r="6155" spans="1:9" ht="15" customHeight="1" x14ac:dyDescent="0.25">
      <c r="A6155" s="155" t="s">
        <v>6965</v>
      </c>
      <c r="B6155" s="155" t="s">
        <v>8392</v>
      </c>
      <c r="C6155" s="155" t="s">
        <v>8400</v>
      </c>
      <c r="D6155" s="155">
        <v>3</v>
      </c>
      <c r="E6155" s="155">
        <v>30</v>
      </c>
      <c r="F6155" s="166">
        <v>42318</v>
      </c>
      <c r="G6155" s="166">
        <v>42324</v>
      </c>
      <c r="H6155" s="157">
        <v>1</v>
      </c>
    </row>
    <row r="6156" spans="1:9" ht="15" customHeight="1" x14ac:dyDescent="0.25">
      <c r="A6156" s="155" t="s">
        <v>8654</v>
      </c>
      <c r="B6156" s="155" t="s">
        <v>8917</v>
      </c>
      <c r="C6156" s="155" t="s">
        <v>8916</v>
      </c>
      <c r="D6156" s="155">
        <v>5</v>
      </c>
      <c r="E6156" s="155">
        <v>5</v>
      </c>
      <c r="F6156" s="166">
        <v>42318</v>
      </c>
      <c r="G6156" s="166">
        <v>42321</v>
      </c>
      <c r="H6156" s="157">
        <v>1</v>
      </c>
    </row>
    <row r="6157" spans="1:9" ht="15" customHeight="1" x14ac:dyDescent="0.25">
      <c r="A6157" s="155" t="s">
        <v>1280</v>
      </c>
      <c r="B6157" s="155" t="s">
        <v>1692</v>
      </c>
      <c r="C6157" s="155" t="s">
        <v>8918</v>
      </c>
      <c r="D6157" s="155">
        <v>150</v>
      </c>
      <c r="E6157" s="155">
        <v>150</v>
      </c>
      <c r="F6157" s="166">
        <v>42318</v>
      </c>
      <c r="G6157" s="166">
        <v>42321</v>
      </c>
      <c r="H6157" s="157">
        <v>1</v>
      </c>
    </row>
    <row r="6158" spans="1:9" ht="15" customHeight="1" x14ac:dyDescent="0.25">
      <c r="A6158" s="155" t="s">
        <v>286</v>
      </c>
      <c r="B6158" s="155" t="s">
        <v>8920</v>
      </c>
      <c r="C6158" s="155" t="s">
        <v>8919</v>
      </c>
      <c r="D6158" s="155">
        <v>25</v>
      </c>
      <c r="E6158" s="155">
        <v>25</v>
      </c>
      <c r="F6158" s="166">
        <v>42318</v>
      </c>
      <c r="G6158" s="166">
        <v>42324</v>
      </c>
      <c r="H6158" s="157">
        <v>1</v>
      </c>
    </row>
    <row r="6159" spans="1:9" ht="15" customHeight="1" x14ac:dyDescent="0.25">
      <c r="A6159" s="155" t="s">
        <v>877</v>
      </c>
      <c r="B6159" s="155" t="s">
        <v>8921</v>
      </c>
      <c r="C6159" s="155" t="s">
        <v>8922</v>
      </c>
      <c r="D6159" s="155">
        <v>25</v>
      </c>
      <c r="E6159" s="155">
        <v>25</v>
      </c>
      <c r="F6159" s="166">
        <v>42318</v>
      </c>
      <c r="G6159" s="166">
        <v>42321</v>
      </c>
      <c r="H6159" s="157">
        <v>1</v>
      </c>
    </row>
    <row r="6160" spans="1:9" ht="15" customHeight="1" x14ac:dyDescent="0.25">
      <c r="A6160" s="155" t="s">
        <v>877</v>
      </c>
      <c r="B6160" s="155" t="s">
        <v>878</v>
      </c>
      <c r="C6160" s="155" t="s">
        <v>364</v>
      </c>
      <c r="D6160" s="155">
        <v>50</v>
      </c>
      <c r="E6160" s="155">
        <v>50</v>
      </c>
      <c r="F6160" s="166">
        <v>42318</v>
      </c>
      <c r="G6160" s="166">
        <v>42321</v>
      </c>
      <c r="H6160" s="157">
        <v>1</v>
      </c>
    </row>
    <row r="6161" spans="1:9" ht="15" customHeight="1" x14ac:dyDescent="0.25">
      <c r="A6161" s="155" t="s">
        <v>1463</v>
      </c>
      <c r="B6161" s="155" t="s">
        <v>3802</v>
      </c>
      <c r="C6161" s="155" t="s">
        <v>8923</v>
      </c>
      <c r="D6161" s="155">
        <v>11</v>
      </c>
      <c r="E6161" s="155">
        <v>11</v>
      </c>
      <c r="F6161" s="166">
        <v>42318</v>
      </c>
      <c r="G6161" s="166">
        <v>42333</v>
      </c>
      <c r="H6161" s="157">
        <v>1</v>
      </c>
    </row>
    <row r="6162" spans="1:9" ht="15" customHeight="1" x14ac:dyDescent="0.25">
      <c r="A6162" s="155" t="s">
        <v>121</v>
      </c>
      <c r="B6162" s="155" t="s">
        <v>758</v>
      </c>
      <c r="C6162" s="155" t="s">
        <v>8869</v>
      </c>
      <c r="D6162" s="155">
        <v>17</v>
      </c>
      <c r="E6162" s="155">
        <v>17</v>
      </c>
      <c r="F6162" s="166">
        <v>42318</v>
      </c>
      <c r="G6162" s="166">
        <v>42299</v>
      </c>
      <c r="H6162" s="157">
        <v>1</v>
      </c>
      <c r="I6162" s="192" t="s">
        <v>8924</v>
      </c>
    </row>
    <row r="6163" spans="1:9" ht="15" customHeight="1" x14ac:dyDescent="0.25">
      <c r="A6163" s="155" t="s">
        <v>8810</v>
      </c>
      <c r="B6163" s="155" t="s">
        <v>8925</v>
      </c>
      <c r="C6163" s="155" t="s">
        <v>8926</v>
      </c>
      <c r="D6163" s="155">
        <v>11</v>
      </c>
      <c r="E6163" s="155">
        <v>11</v>
      </c>
      <c r="F6163" s="166">
        <v>42318</v>
      </c>
      <c r="G6163" s="166">
        <v>42321</v>
      </c>
      <c r="H6163" s="157">
        <v>1</v>
      </c>
    </row>
    <row r="6164" spans="1:9" ht="15" customHeight="1" x14ac:dyDescent="0.25">
      <c r="A6164" s="155" t="s">
        <v>158</v>
      </c>
      <c r="B6164" s="155" t="s">
        <v>1707</v>
      </c>
      <c r="C6164" s="155" t="s">
        <v>8927</v>
      </c>
      <c r="D6164" s="155">
        <v>6</v>
      </c>
      <c r="E6164" s="155">
        <v>6</v>
      </c>
      <c r="F6164" s="166">
        <v>42319</v>
      </c>
      <c r="G6164" s="166">
        <v>42324</v>
      </c>
      <c r="H6164" s="157">
        <v>1</v>
      </c>
    </row>
    <row r="6165" spans="1:9" ht="15" customHeight="1" x14ac:dyDescent="0.25">
      <c r="A6165" s="155" t="s">
        <v>1145</v>
      </c>
      <c r="B6165" s="155" t="s">
        <v>8929</v>
      </c>
      <c r="C6165" s="155" t="s">
        <v>8928</v>
      </c>
      <c r="D6165" s="155">
        <v>10</v>
      </c>
      <c r="E6165" s="155">
        <v>10</v>
      </c>
      <c r="F6165" s="166">
        <v>42319</v>
      </c>
      <c r="G6165" s="166">
        <v>42328</v>
      </c>
      <c r="H6165" s="157">
        <v>1</v>
      </c>
    </row>
    <row r="6166" spans="1:9" ht="15" customHeight="1" x14ac:dyDescent="0.25">
      <c r="A6166" s="155" t="s">
        <v>520</v>
      </c>
      <c r="B6166" s="155" t="s">
        <v>4574</v>
      </c>
      <c r="C6166" s="155" t="s">
        <v>8930</v>
      </c>
      <c r="D6166" s="155">
        <v>220</v>
      </c>
      <c r="E6166" s="155">
        <v>220</v>
      </c>
      <c r="F6166" s="166">
        <v>42319</v>
      </c>
      <c r="G6166" s="166">
        <v>42342</v>
      </c>
      <c r="H6166" s="157">
        <v>1</v>
      </c>
    </row>
    <row r="6167" spans="1:9" ht="15" customHeight="1" x14ac:dyDescent="0.25">
      <c r="A6167" s="155" t="s">
        <v>520</v>
      </c>
      <c r="B6167" s="155" t="s">
        <v>966</v>
      </c>
      <c r="C6167" s="155" t="s">
        <v>8931</v>
      </c>
      <c r="D6167" s="155">
        <v>250</v>
      </c>
      <c r="E6167" s="155">
        <v>250</v>
      </c>
      <c r="F6167" s="166">
        <v>42319</v>
      </c>
      <c r="G6167" s="166">
        <v>42342</v>
      </c>
      <c r="H6167" s="157">
        <v>1</v>
      </c>
    </row>
    <row r="6168" spans="1:9" ht="15" customHeight="1" x14ac:dyDescent="0.25">
      <c r="A6168" s="155" t="s">
        <v>8024</v>
      </c>
      <c r="B6168" s="155" t="s">
        <v>8932</v>
      </c>
      <c r="C6168" s="155" t="s">
        <v>8933</v>
      </c>
      <c r="D6168" s="155">
        <v>500</v>
      </c>
      <c r="E6168" s="155">
        <v>500</v>
      </c>
      <c r="F6168" s="166">
        <v>42320</v>
      </c>
      <c r="G6168" s="166">
        <v>42331</v>
      </c>
      <c r="H6168" s="157">
        <v>1</v>
      </c>
    </row>
    <row r="6169" spans="1:9" ht="15" customHeight="1" x14ac:dyDescent="0.25">
      <c r="A6169" s="155" t="s">
        <v>71</v>
      </c>
      <c r="B6169" s="155" t="s">
        <v>72</v>
      </c>
      <c r="C6169" s="155" t="s">
        <v>8934</v>
      </c>
      <c r="D6169" s="155">
        <v>100</v>
      </c>
      <c r="E6169" s="155">
        <v>100</v>
      </c>
      <c r="F6169" s="166">
        <v>42320</v>
      </c>
      <c r="G6169" s="166">
        <v>42324</v>
      </c>
      <c r="H6169" s="157">
        <v>1</v>
      </c>
    </row>
    <row r="6170" spans="1:9" ht="15" customHeight="1" x14ac:dyDescent="0.25">
      <c r="A6170" s="155" t="s">
        <v>8582</v>
      </c>
      <c r="B6170" s="155" t="s">
        <v>626</v>
      </c>
      <c r="C6170" s="155" t="s">
        <v>8937</v>
      </c>
      <c r="D6170" s="155">
        <v>2000</v>
      </c>
      <c r="E6170" s="155">
        <v>2000</v>
      </c>
      <c r="F6170" s="166">
        <v>42321</v>
      </c>
      <c r="G6170" s="166">
        <v>42324</v>
      </c>
      <c r="H6170" s="157">
        <v>1</v>
      </c>
    </row>
    <row r="6171" spans="1:9" ht="15" customHeight="1" x14ac:dyDescent="0.25">
      <c r="A6171" s="155" t="s">
        <v>2096</v>
      </c>
      <c r="B6171" s="155" t="s">
        <v>2097</v>
      </c>
      <c r="C6171" s="155" t="s">
        <v>8938</v>
      </c>
      <c r="D6171" s="155">
        <v>300</v>
      </c>
      <c r="E6171" s="155">
        <v>300</v>
      </c>
      <c r="F6171" s="166">
        <v>42321</v>
      </c>
      <c r="G6171" s="166">
        <v>42324</v>
      </c>
      <c r="H6171" s="157">
        <v>1</v>
      </c>
    </row>
    <row r="6172" spans="1:9" ht="15" customHeight="1" x14ac:dyDescent="0.25">
      <c r="A6172" s="155" t="s">
        <v>42</v>
      </c>
      <c r="B6172" s="155" t="s">
        <v>2124</v>
      </c>
      <c r="C6172" s="155" t="s">
        <v>8939</v>
      </c>
      <c r="D6172" s="155">
        <v>25</v>
      </c>
      <c r="E6172" s="155">
        <v>25</v>
      </c>
      <c r="F6172" s="166">
        <v>42321</v>
      </c>
      <c r="G6172" s="166">
        <v>42325</v>
      </c>
      <c r="H6172" s="157">
        <v>1</v>
      </c>
    </row>
    <row r="6173" spans="1:9" ht="15" customHeight="1" x14ac:dyDescent="0.25">
      <c r="A6173" s="155" t="s">
        <v>12</v>
      </c>
      <c r="B6173" s="155" t="s">
        <v>8940</v>
      </c>
      <c r="C6173" s="155" t="s">
        <v>8941</v>
      </c>
      <c r="D6173" s="155">
        <v>10</v>
      </c>
      <c r="E6173" s="155">
        <v>10</v>
      </c>
      <c r="F6173" s="166">
        <v>42321</v>
      </c>
      <c r="G6173" s="166">
        <v>42325</v>
      </c>
      <c r="H6173" s="157">
        <v>1</v>
      </c>
    </row>
    <row r="6174" spans="1:9" ht="15" customHeight="1" x14ac:dyDescent="0.25">
      <c r="A6174" s="155" t="s">
        <v>1107</v>
      </c>
      <c r="B6174" s="155" t="s">
        <v>1568</v>
      </c>
      <c r="C6174" s="155" t="s">
        <v>8942</v>
      </c>
      <c r="D6174" s="155">
        <v>50</v>
      </c>
      <c r="E6174" s="155">
        <v>49</v>
      </c>
      <c r="F6174" s="166">
        <v>42321</v>
      </c>
      <c r="G6174" s="166">
        <v>42325</v>
      </c>
      <c r="H6174" s="157">
        <v>1</v>
      </c>
    </row>
    <row r="6175" spans="1:9" ht="15" customHeight="1" x14ac:dyDescent="0.25">
      <c r="A6175" s="155" t="s">
        <v>8687</v>
      </c>
      <c r="B6175" s="155" t="s">
        <v>8943</v>
      </c>
      <c r="C6175" s="155" t="s">
        <v>8944</v>
      </c>
      <c r="D6175" s="155">
        <v>10</v>
      </c>
      <c r="E6175" s="155">
        <v>10</v>
      </c>
      <c r="F6175" s="166">
        <v>42321</v>
      </c>
      <c r="G6175" s="166">
        <v>42325</v>
      </c>
      <c r="H6175" s="157">
        <v>1</v>
      </c>
    </row>
    <row r="6176" spans="1:9" ht="15" customHeight="1" x14ac:dyDescent="0.25">
      <c r="A6176" s="155" t="s">
        <v>8945</v>
      </c>
      <c r="B6176" s="155" t="s">
        <v>455</v>
      </c>
      <c r="C6176" s="155" t="s">
        <v>8946</v>
      </c>
      <c r="D6176" s="155">
        <v>50</v>
      </c>
      <c r="E6176" s="155">
        <v>50</v>
      </c>
      <c r="F6176" s="166">
        <v>42324</v>
      </c>
      <c r="G6176" s="166">
        <v>42327</v>
      </c>
      <c r="H6176" s="157">
        <v>1</v>
      </c>
    </row>
    <row r="6177" spans="1:9" ht="15" customHeight="1" x14ac:dyDescent="0.25">
      <c r="A6177" s="155" t="s">
        <v>2030</v>
      </c>
      <c r="B6177" s="155" t="s">
        <v>3031</v>
      </c>
      <c r="C6177" s="155" t="s">
        <v>8947</v>
      </c>
      <c r="D6177" s="155">
        <v>500</v>
      </c>
      <c r="E6177" s="155">
        <v>500</v>
      </c>
      <c r="F6177" s="166">
        <v>42324</v>
      </c>
      <c r="G6177" s="166">
        <v>42328</v>
      </c>
      <c r="H6177" s="157">
        <v>1</v>
      </c>
    </row>
    <row r="6178" spans="1:9" ht="15" customHeight="1" x14ac:dyDescent="0.25">
      <c r="A6178" s="155" t="s">
        <v>4605</v>
      </c>
      <c r="B6178" s="155" t="s">
        <v>8949</v>
      </c>
      <c r="C6178" s="155" t="s">
        <v>8948</v>
      </c>
      <c r="D6178" s="155">
        <v>25</v>
      </c>
      <c r="E6178" s="155">
        <v>25</v>
      </c>
      <c r="F6178" s="166">
        <v>42324</v>
      </c>
      <c r="G6178" s="166">
        <v>42327</v>
      </c>
      <c r="H6178" s="157">
        <v>1</v>
      </c>
    </row>
    <row r="6179" spans="1:9" ht="15" customHeight="1" x14ac:dyDescent="0.25">
      <c r="A6179" s="155" t="s">
        <v>71</v>
      </c>
      <c r="B6179" s="155" t="s">
        <v>2730</v>
      </c>
      <c r="C6179" s="155" t="s">
        <v>8950</v>
      </c>
      <c r="D6179" s="155">
        <v>26</v>
      </c>
      <c r="E6179" s="155">
        <v>26</v>
      </c>
      <c r="F6179" s="166">
        <v>42324</v>
      </c>
      <c r="G6179" s="166">
        <v>42333</v>
      </c>
      <c r="H6179" s="157">
        <v>1</v>
      </c>
    </row>
    <row r="6180" spans="1:9" ht="15" customHeight="1" x14ac:dyDescent="0.25">
      <c r="A6180" s="155" t="s">
        <v>42</v>
      </c>
      <c r="B6180" s="155" t="s">
        <v>7814</v>
      </c>
      <c r="C6180" s="155" t="s">
        <v>8951</v>
      </c>
      <c r="D6180" s="155">
        <v>25</v>
      </c>
      <c r="E6180" s="155">
        <v>25</v>
      </c>
      <c r="F6180" s="166">
        <v>42325</v>
      </c>
      <c r="G6180" s="166">
        <v>42328</v>
      </c>
      <c r="H6180" s="157">
        <v>1</v>
      </c>
    </row>
    <row r="6181" spans="1:9" ht="15" customHeight="1" x14ac:dyDescent="0.25">
      <c r="A6181" s="155" t="s">
        <v>997</v>
      </c>
      <c r="B6181" s="155" t="s">
        <v>473</v>
      </c>
      <c r="C6181" s="155" t="s">
        <v>8952</v>
      </c>
      <c r="D6181" s="155">
        <v>100</v>
      </c>
      <c r="E6181" s="155">
        <v>100</v>
      </c>
      <c r="F6181" s="166">
        <v>42325</v>
      </c>
      <c r="G6181" s="166">
        <v>42336</v>
      </c>
      <c r="H6181" s="157">
        <v>1</v>
      </c>
    </row>
    <row r="6182" spans="1:9" ht="15" customHeight="1" x14ac:dyDescent="0.25">
      <c r="A6182" s="155" t="s">
        <v>877</v>
      </c>
      <c r="B6182" s="155" t="s">
        <v>1913</v>
      </c>
      <c r="C6182" s="155" t="s">
        <v>8953</v>
      </c>
      <c r="D6182" s="155">
        <v>20</v>
      </c>
      <c r="E6182" s="155">
        <v>20</v>
      </c>
      <c r="F6182" s="166">
        <v>42325</v>
      </c>
      <c r="G6182" s="166">
        <v>42328</v>
      </c>
      <c r="H6182" s="157">
        <v>1</v>
      </c>
    </row>
    <row r="6183" spans="1:9" ht="15" customHeight="1" x14ac:dyDescent="0.25">
      <c r="A6183" s="155" t="s">
        <v>1492</v>
      </c>
      <c r="B6183" s="155" t="s">
        <v>2726</v>
      </c>
      <c r="C6183" s="155" t="s">
        <v>8956</v>
      </c>
      <c r="D6183" s="155">
        <v>250</v>
      </c>
      <c r="E6183" s="155">
        <v>250</v>
      </c>
      <c r="F6183" s="166">
        <v>42326</v>
      </c>
      <c r="G6183" s="166">
        <v>42328</v>
      </c>
      <c r="H6183" s="157">
        <v>1</v>
      </c>
    </row>
    <row r="6184" spans="1:9" ht="15" customHeight="1" x14ac:dyDescent="0.25">
      <c r="A6184" s="155" t="s">
        <v>520</v>
      </c>
      <c r="B6184" s="155" t="s">
        <v>2432</v>
      </c>
      <c r="C6184" s="155" t="s">
        <v>8957</v>
      </c>
      <c r="D6184" s="155">
        <v>50</v>
      </c>
      <c r="E6184" s="155">
        <v>50</v>
      </c>
      <c r="F6184" s="166">
        <v>42327</v>
      </c>
      <c r="G6184" s="166">
        <v>42331</v>
      </c>
      <c r="H6184" s="157">
        <v>1</v>
      </c>
    </row>
    <row r="6185" spans="1:9" ht="15" customHeight="1" x14ac:dyDescent="0.25">
      <c r="A6185" s="155" t="s">
        <v>286</v>
      </c>
      <c r="B6185" s="155" t="s">
        <v>8959</v>
      </c>
      <c r="C6185" s="155" t="s">
        <v>8958</v>
      </c>
      <c r="D6185" s="155">
        <v>25</v>
      </c>
      <c r="E6185" s="155">
        <v>25</v>
      </c>
      <c r="F6185" s="166">
        <v>42327</v>
      </c>
      <c r="G6185" s="166">
        <v>42328</v>
      </c>
      <c r="H6185" s="157">
        <v>1</v>
      </c>
    </row>
    <row r="6186" spans="1:9" ht="15" customHeight="1" x14ac:dyDescent="0.25">
      <c r="A6186" s="155" t="s">
        <v>2714</v>
      </c>
      <c r="B6186" s="155" t="s">
        <v>8960</v>
      </c>
      <c r="C6186" s="155" t="s">
        <v>8961</v>
      </c>
      <c r="D6186" s="155">
        <v>25</v>
      </c>
      <c r="E6186" s="155">
        <v>25</v>
      </c>
      <c r="F6186" s="166">
        <v>42327</v>
      </c>
      <c r="G6186" s="166">
        <v>42331</v>
      </c>
      <c r="H6186" s="157">
        <v>1</v>
      </c>
    </row>
    <row r="6187" spans="1:9" ht="15" customHeight="1" x14ac:dyDescent="0.25">
      <c r="A6187" s="155" t="s">
        <v>8963</v>
      </c>
      <c r="B6187" s="155" t="s">
        <v>1668</v>
      </c>
      <c r="C6187" s="155" t="s">
        <v>8962</v>
      </c>
      <c r="D6187" s="155">
        <v>25</v>
      </c>
      <c r="E6187" s="155">
        <v>25</v>
      </c>
      <c r="F6187" s="166">
        <v>42327</v>
      </c>
      <c r="G6187" s="166">
        <v>42328</v>
      </c>
      <c r="H6187" s="157">
        <v>1</v>
      </c>
    </row>
    <row r="6188" spans="1:9" ht="15" customHeight="1" x14ac:dyDescent="0.25">
      <c r="A6188" s="155" t="s">
        <v>5827</v>
      </c>
      <c r="B6188" s="155" t="s">
        <v>8964</v>
      </c>
      <c r="C6188" s="155" t="s">
        <v>8965</v>
      </c>
      <c r="D6188" s="155">
        <v>25</v>
      </c>
      <c r="E6188" s="155">
        <v>25</v>
      </c>
      <c r="F6188" s="166">
        <v>42327</v>
      </c>
      <c r="G6188" s="166">
        <v>42328</v>
      </c>
      <c r="H6188" s="157">
        <v>1</v>
      </c>
    </row>
    <row r="6189" spans="1:9" ht="15" customHeight="1" x14ac:dyDescent="0.25">
      <c r="A6189" s="155" t="s">
        <v>1145</v>
      </c>
      <c r="B6189" s="155" t="s">
        <v>8967</v>
      </c>
      <c r="C6189" s="155" t="s">
        <v>8966</v>
      </c>
      <c r="D6189" s="155">
        <v>10</v>
      </c>
      <c r="E6189" s="155">
        <v>3</v>
      </c>
      <c r="F6189" s="166">
        <v>42327</v>
      </c>
      <c r="G6189" s="166">
        <v>42332</v>
      </c>
      <c r="H6189" s="157">
        <v>1</v>
      </c>
      <c r="I6189" s="192" t="s">
        <v>8968</v>
      </c>
    </row>
    <row r="6190" spans="1:9" ht="15" customHeight="1" x14ac:dyDescent="0.25">
      <c r="A6190" s="155" t="s">
        <v>1145</v>
      </c>
      <c r="B6190" s="155" t="s">
        <v>4675</v>
      </c>
      <c r="C6190" s="155" t="s">
        <v>316</v>
      </c>
      <c r="D6190" s="155">
        <v>10</v>
      </c>
      <c r="E6190" s="155">
        <v>10</v>
      </c>
      <c r="F6190" s="166">
        <v>42327</v>
      </c>
      <c r="G6190" s="166">
        <v>42332</v>
      </c>
      <c r="H6190" s="157">
        <v>1</v>
      </c>
    </row>
    <row r="6191" spans="1:9" ht="15" customHeight="1" x14ac:dyDescent="0.25">
      <c r="A6191" s="155" t="s">
        <v>8647</v>
      </c>
      <c r="B6191" s="155" t="s">
        <v>8970</v>
      </c>
      <c r="C6191" s="155" t="s">
        <v>8971</v>
      </c>
      <c r="D6191" s="155">
        <v>25</v>
      </c>
      <c r="E6191" s="155">
        <v>25</v>
      </c>
      <c r="F6191" s="166">
        <v>42328</v>
      </c>
      <c r="G6191" s="166">
        <v>42334</v>
      </c>
      <c r="H6191" s="157">
        <v>1</v>
      </c>
    </row>
    <row r="6192" spans="1:9" ht="15" customHeight="1" x14ac:dyDescent="0.25">
      <c r="A6192" s="155" t="s">
        <v>78</v>
      </c>
      <c r="B6192" s="155" t="s">
        <v>8637</v>
      </c>
      <c r="C6192" s="155" t="s">
        <v>8972</v>
      </c>
      <c r="D6192" s="155">
        <v>2</v>
      </c>
      <c r="E6192" s="155">
        <v>2</v>
      </c>
      <c r="F6192" s="166">
        <v>42328</v>
      </c>
      <c r="G6192" s="166">
        <v>42334</v>
      </c>
      <c r="H6192" s="157">
        <v>1</v>
      </c>
    </row>
    <row r="6193" spans="1:8" ht="15" customHeight="1" x14ac:dyDescent="0.25">
      <c r="A6193" s="155" t="s">
        <v>245</v>
      </c>
      <c r="B6193" s="155" t="s">
        <v>8973</v>
      </c>
      <c r="C6193" s="155" t="s">
        <v>8974</v>
      </c>
      <c r="D6193" s="155">
        <v>25</v>
      </c>
      <c r="E6193" s="155">
        <v>25</v>
      </c>
      <c r="F6193" s="166">
        <v>42328</v>
      </c>
      <c r="G6193" s="166">
        <v>42335</v>
      </c>
      <c r="H6193" s="157">
        <v>1</v>
      </c>
    </row>
    <row r="6194" spans="1:8" ht="15" customHeight="1" x14ac:dyDescent="0.25">
      <c r="A6194" s="155" t="s">
        <v>8975</v>
      </c>
      <c r="B6194" s="155" t="s">
        <v>1161</v>
      </c>
      <c r="C6194" s="155" t="s">
        <v>8976</v>
      </c>
      <c r="D6194" s="155">
        <v>20</v>
      </c>
      <c r="E6194" s="155">
        <v>25</v>
      </c>
      <c r="F6194" s="166">
        <v>42328</v>
      </c>
      <c r="G6194" s="166">
        <v>42333</v>
      </c>
      <c r="H6194" s="157">
        <v>1</v>
      </c>
    </row>
    <row r="6195" spans="1:8" ht="15" customHeight="1" x14ac:dyDescent="0.25">
      <c r="A6195" s="155" t="s">
        <v>559</v>
      </c>
      <c r="B6195" s="155" t="s">
        <v>8977</v>
      </c>
      <c r="C6195" s="155" t="s">
        <v>8978</v>
      </c>
      <c r="D6195" s="155">
        <v>50</v>
      </c>
      <c r="E6195" s="155">
        <v>50</v>
      </c>
      <c r="F6195" s="166">
        <v>42328</v>
      </c>
      <c r="G6195" s="166">
        <v>42342</v>
      </c>
      <c r="H6195" s="157">
        <v>1</v>
      </c>
    </row>
    <row r="6196" spans="1:8" ht="15" customHeight="1" x14ac:dyDescent="0.25">
      <c r="A6196" s="155" t="s">
        <v>1438</v>
      </c>
      <c r="B6196" s="155" t="s">
        <v>1846</v>
      </c>
      <c r="C6196" s="155" t="s">
        <v>8979</v>
      </c>
      <c r="D6196" s="155">
        <v>25</v>
      </c>
      <c r="E6196" s="155">
        <v>25</v>
      </c>
      <c r="F6196" s="166">
        <v>42328</v>
      </c>
      <c r="G6196" s="166">
        <v>42332</v>
      </c>
      <c r="H6196" s="157">
        <v>1</v>
      </c>
    </row>
    <row r="6197" spans="1:8" ht="15" customHeight="1" x14ac:dyDescent="0.25">
      <c r="A6197" s="155" t="s">
        <v>65</v>
      </c>
      <c r="B6197" s="155" t="s">
        <v>2994</v>
      </c>
      <c r="C6197" s="155" t="s">
        <v>8980</v>
      </c>
      <c r="D6197" s="155">
        <v>50</v>
      </c>
      <c r="E6197" s="155">
        <v>50</v>
      </c>
      <c r="F6197" s="166">
        <v>42328</v>
      </c>
      <c r="G6197" s="166">
        <v>42339</v>
      </c>
      <c r="H6197" s="157">
        <v>1</v>
      </c>
    </row>
    <row r="6198" spans="1:8" ht="15" customHeight="1" x14ac:dyDescent="0.25">
      <c r="A6198" s="155" t="s">
        <v>6021</v>
      </c>
      <c r="B6198" s="155" t="s">
        <v>8887</v>
      </c>
      <c r="C6198" s="155" t="s">
        <v>8981</v>
      </c>
      <c r="D6198" s="155">
        <v>250</v>
      </c>
      <c r="E6198" s="155">
        <v>250</v>
      </c>
      <c r="F6198" s="166">
        <v>42331</v>
      </c>
      <c r="G6198" s="166">
        <v>42332</v>
      </c>
      <c r="H6198" s="157">
        <v>1</v>
      </c>
    </row>
    <row r="6199" spans="1:8" ht="15" customHeight="1" x14ac:dyDescent="0.25">
      <c r="A6199" s="155" t="s">
        <v>6021</v>
      </c>
      <c r="B6199" s="155" t="s">
        <v>8888</v>
      </c>
      <c r="C6199" s="155" t="s">
        <v>166</v>
      </c>
      <c r="D6199" s="155">
        <v>250</v>
      </c>
      <c r="E6199" s="155">
        <v>250</v>
      </c>
      <c r="F6199" s="166">
        <v>42331</v>
      </c>
      <c r="G6199" s="166">
        <v>42332</v>
      </c>
      <c r="H6199" s="157">
        <v>1</v>
      </c>
    </row>
    <row r="6200" spans="1:8" ht="15" customHeight="1" x14ac:dyDescent="0.25">
      <c r="A6200" s="155" t="s">
        <v>520</v>
      </c>
      <c r="B6200" s="155" t="s">
        <v>533</v>
      </c>
      <c r="C6200" s="155" t="s">
        <v>8982</v>
      </c>
      <c r="D6200" s="155">
        <v>150</v>
      </c>
      <c r="E6200" s="155">
        <v>150</v>
      </c>
      <c r="F6200" s="166">
        <v>42331</v>
      </c>
      <c r="G6200" s="166">
        <v>42338</v>
      </c>
      <c r="H6200" s="157">
        <v>1</v>
      </c>
    </row>
    <row r="6201" spans="1:8" ht="15" customHeight="1" x14ac:dyDescent="0.25">
      <c r="A6201" s="155" t="s">
        <v>2714</v>
      </c>
      <c r="B6201" s="155" t="s">
        <v>8984</v>
      </c>
      <c r="C6201" s="155" t="s">
        <v>8983</v>
      </c>
      <c r="D6201" s="155">
        <v>200</v>
      </c>
      <c r="E6201" s="155">
        <v>200</v>
      </c>
      <c r="F6201" s="166">
        <v>42331</v>
      </c>
      <c r="G6201" s="166">
        <v>42338</v>
      </c>
      <c r="H6201" s="157">
        <v>1</v>
      </c>
    </row>
    <row r="6202" spans="1:8" ht="15" customHeight="1" x14ac:dyDescent="0.25">
      <c r="A6202" s="155" t="s">
        <v>5967</v>
      </c>
      <c r="B6202" s="155" t="s">
        <v>8985</v>
      </c>
      <c r="C6202" s="155" t="s">
        <v>8986</v>
      </c>
      <c r="D6202" s="155">
        <v>2</v>
      </c>
      <c r="E6202" s="155">
        <v>2</v>
      </c>
      <c r="F6202" s="166">
        <v>42331</v>
      </c>
      <c r="G6202" s="166">
        <v>42342</v>
      </c>
      <c r="H6202" s="157">
        <v>1</v>
      </c>
    </row>
    <row r="6203" spans="1:8" ht="15" customHeight="1" x14ac:dyDescent="0.25">
      <c r="A6203" s="155" t="s">
        <v>227</v>
      </c>
      <c r="B6203" s="155" t="s">
        <v>228</v>
      </c>
      <c r="C6203" s="155" t="s">
        <v>8987</v>
      </c>
      <c r="D6203" s="155">
        <v>25</v>
      </c>
      <c r="E6203" s="155">
        <v>25</v>
      </c>
      <c r="F6203" s="166">
        <v>42331</v>
      </c>
      <c r="G6203" s="166">
        <v>42335</v>
      </c>
      <c r="H6203" s="157">
        <v>1</v>
      </c>
    </row>
    <row r="6204" spans="1:8" ht="15" customHeight="1" x14ac:dyDescent="0.25">
      <c r="A6204" s="155" t="s">
        <v>2106</v>
      </c>
      <c r="B6204" s="155" t="s">
        <v>2107</v>
      </c>
      <c r="C6204" s="155" t="s">
        <v>8988</v>
      </c>
      <c r="D6204" s="155">
        <v>30</v>
      </c>
      <c r="E6204" s="155">
        <v>30</v>
      </c>
      <c r="F6204" s="166">
        <v>42331</v>
      </c>
      <c r="G6204" s="166">
        <v>42339</v>
      </c>
      <c r="H6204" s="157">
        <v>1</v>
      </c>
    </row>
    <row r="6205" spans="1:8" ht="15" customHeight="1" x14ac:dyDescent="0.25">
      <c r="A6205" s="155" t="s">
        <v>8835</v>
      </c>
      <c r="B6205" s="155" t="s">
        <v>5054</v>
      </c>
      <c r="C6205" s="155" t="s">
        <v>8989</v>
      </c>
      <c r="D6205" s="155">
        <v>200</v>
      </c>
      <c r="E6205" s="155">
        <v>200</v>
      </c>
      <c r="F6205" s="166">
        <v>42331</v>
      </c>
      <c r="G6205" s="166">
        <v>42341</v>
      </c>
      <c r="H6205" s="157">
        <v>1</v>
      </c>
    </row>
    <row r="6206" spans="1:8" ht="15" customHeight="1" x14ac:dyDescent="0.25">
      <c r="A6206" s="155" t="s">
        <v>4395</v>
      </c>
      <c r="B6206" s="155" t="s">
        <v>4396</v>
      </c>
      <c r="C6206" s="155" t="s">
        <v>8990</v>
      </c>
      <c r="D6206" s="155">
        <v>150</v>
      </c>
      <c r="E6206" s="155">
        <v>150</v>
      </c>
      <c r="F6206" s="166">
        <v>42331</v>
      </c>
      <c r="G6206" s="166">
        <v>42339</v>
      </c>
      <c r="H6206" s="157">
        <v>1</v>
      </c>
    </row>
    <row r="6207" spans="1:8" ht="15" customHeight="1" x14ac:dyDescent="0.25">
      <c r="A6207" s="155" t="s">
        <v>8195</v>
      </c>
      <c r="B6207" s="155" t="s">
        <v>8683</v>
      </c>
      <c r="C6207" s="155" t="s">
        <v>8789</v>
      </c>
      <c r="D6207" s="155">
        <v>300</v>
      </c>
      <c r="E6207" s="155">
        <v>300</v>
      </c>
      <c r="F6207" s="166">
        <v>42332</v>
      </c>
      <c r="G6207" s="166">
        <v>42342</v>
      </c>
      <c r="H6207" s="157">
        <v>1</v>
      </c>
    </row>
    <row r="6208" spans="1:8" ht="15" customHeight="1" x14ac:dyDescent="0.25">
      <c r="A6208" s="155" t="s">
        <v>1438</v>
      </c>
      <c r="B6208" s="155" t="s">
        <v>2084</v>
      </c>
      <c r="C6208" s="155" t="s">
        <v>8992</v>
      </c>
      <c r="D6208" s="155">
        <v>50</v>
      </c>
      <c r="E6208" s="155">
        <v>50</v>
      </c>
      <c r="F6208" s="166">
        <v>42332</v>
      </c>
      <c r="G6208" s="166">
        <v>42338</v>
      </c>
      <c r="H6208" s="157">
        <v>1</v>
      </c>
    </row>
    <row r="6209" spans="1:9" ht="15" customHeight="1" x14ac:dyDescent="0.25">
      <c r="A6209" s="155" t="s">
        <v>1438</v>
      </c>
      <c r="B6209" s="155" t="s">
        <v>1779</v>
      </c>
      <c r="C6209" s="155" t="s">
        <v>8993</v>
      </c>
      <c r="D6209" s="155">
        <v>110</v>
      </c>
      <c r="E6209" s="155">
        <v>110</v>
      </c>
      <c r="F6209" s="166">
        <v>42332</v>
      </c>
      <c r="G6209" s="166">
        <v>42334</v>
      </c>
      <c r="H6209" s="157">
        <v>1</v>
      </c>
    </row>
    <row r="6210" spans="1:9" ht="15" customHeight="1" x14ac:dyDescent="0.25">
      <c r="A6210" s="155" t="s">
        <v>5050</v>
      </c>
      <c r="B6210" s="155" t="s">
        <v>5051</v>
      </c>
      <c r="C6210" s="155" t="s">
        <v>8994</v>
      </c>
      <c r="D6210" s="155">
        <v>100</v>
      </c>
      <c r="E6210" s="155">
        <v>100</v>
      </c>
      <c r="F6210" s="166">
        <v>42333</v>
      </c>
      <c r="G6210" s="166">
        <v>42338</v>
      </c>
      <c r="H6210" s="157">
        <v>1</v>
      </c>
    </row>
    <row r="6211" spans="1:9" ht="15" customHeight="1" x14ac:dyDescent="0.25">
      <c r="A6211" s="155" t="s">
        <v>7229</v>
      </c>
      <c r="B6211" s="155" t="s">
        <v>529</v>
      </c>
      <c r="C6211" s="155" t="s">
        <v>8995</v>
      </c>
      <c r="D6211" s="155">
        <v>20</v>
      </c>
      <c r="E6211" s="155">
        <v>20</v>
      </c>
      <c r="F6211" s="166">
        <v>42333</v>
      </c>
      <c r="G6211" s="166">
        <v>42341</v>
      </c>
      <c r="H6211" s="157">
        <v>1</v>
      </c>
    </row>
    <row r="6212" spans="1:9" ht="15" customHeight="1" x14ac:dyDescent="0.25">
      <c r="A6212" s="155" t="s">
        <v>42</v>
      </c>
      <c r="B6212" s="155" t="s">
        <v>2124</v>
      </c>
      <c r="C6212" s="155" t="s">
        <v>8996</v>
      </c>
      <c r="D6212" s="155">
        <v>50</v>
      </c>
      <c r="E6212" s="155">
        <v>50</v>
      </c>
      <c r="F6212" s="166">
        <v>42333</v>
      </c>
      <c r="G6212" s="166">
        <v>42340</v>
      </c>
      <c r="H6212" s="157">
        <v>1</v>
      </c>
    </row>
    <row r="6213" spans="1:9" ht="15" customHeight="1" x14ac:dyDescent="0.25">
      <c r="A6213" s="155" t="s">
        <v>877</v>
      </c>
      <c r="B6213" s="155" t="s">
        <v>382</v>
      </c>
      <c r="C6213" s="155" t="s">
        <v>8997</v>
      </c>
      <c r="D6213" s="155">
        <v>25</v>
      </c>
      <c r="E6213" s="155">
        <v>25</v>
      </c>
      <c r="F6213" s="166">
        <v>42333</v>
      </c>
      <c r="G6213" s="166">
        <v>42339</v>
      </c>
      <c r="H6213" s="157">
        <v>1</v>
      </c>
    </row>
    <row r="6214" spans="1:9" ht="15" customHeight="1" x14ac:dyDescent="0.25">
      <c r="A6214" s="155" t="s">
        <v>638</v>
      </c>
      <c r="B6214" s="155" t="s">
        <v>7738</v>
      </c>
      <c r="C6214" s="155" t="s">
        <v>8998</v>
      </c>
      <c r="D6214" s="155">
        <v>2500</v>
      </c>
      <c r="E6214" s="155">
        <v>2500</v>
      </c>
      <c r="F6214" s="166">
        <v>42333</v>
      </c>
      <c r="G6214" s="166">
        <v>42339</v>
      </c>
      <c r="H6214" s="157">
        <v>1</v>
      </c>
    </row>
    <row r="6215" spans="1:9" ht="15" customHeight="1" x14ac:dyDescent="0.25">
      <c r="A6215" s="155" t="s">
        <v>6576</v>
      </c>
      <c r="B6215" s="155" t="s">
        <v>7368</v>
      </c>
      <c r="C6215" s="155" t="s">
        <v>8999</v>
      </c>
      <c r="D6215" s="155">
        <v>1</v>
      </c>
      <c r="E6215" s="155">
        <v>1</v>
      </c>
      <c r="F6215" s="166">
        <v>42333</v>
      </c>
      <c r="G6215" s="166">
        <v>42335</v>
      </c>
      <c r="H6215" s="157">
        <v>1</v>
      </c>
    </row>
    <row r="6216" spans="1:9" ht="15" customHeight="1" x14ac:dyDescent="0.25">
      <c r="A6216" s="155" t="s">
        <v>6576</v>
      </c>
      <c r="B6216" s="155" t="s">
        <v>7368</v>
      </c>
      <c r="C6216" s="155" t="s">
        <v>9000</v>
      </c>
      <c r="D6216" s="155">
        <v>1</v>
      </c>
      <c r="E6216" s="155">
        <v>1</v>
      </c>
      <c r="F6216" s="166">
        <v>42333</v>
      </c>
      <c r="G6216" s="166">
        <v>42335</v>
      </c>
      <c r="H6216" s="157">
        <v>1</v>
      </c>
    </row>
    <row r="6217" spans="1:9" ht="15" customHeight="1" x14ac:dyDescent="0.25">
      <c r="A6217" s="155" t="s">
        <v>2714</v>
      </c>
      <c r="B6217" s="155" t="s">
        <v>2066</v>
      </c>
      <c r="C6217" s="155" t="s">
        <v>9001</v>
      </c>
      <c r="D6217" s="155">
        <v>500</v>
      </c>
      <c r="E6217" s="155">
        <v>500</v>
      </c>
      <c r="F6217" s="166">
        <v>42333</v>
      </c>
      <c r="G6217" s="166">
        <v>42340</v>
      </c>
      <c r="H6217" s="157">
        <v>1</v>
      </c>
    </row>
    <row r="6218" spans="1:9" ht="30" customHeight="1" x14ac:dyDescent="0.25">
      <c r="A6218" s="155" t="s">
        <v>8056</v>
      </c>
      <c r="B6218" s="155" t="s">
        <v>9002</v>
      </c>
      <c r="C6218" s="155" t="s">
        <v>9003</v>
      </c>
      <c r="D6218" s="155">
        <v>5</v>
      </c>
      <c r="E6218" s="155">
        <v>5</v>
      </c>
      <c r="F6218" s="166">
        <v>42333</v>
      </c>
      <c r="G6218" s="166">
        <v>42339</v>
      </c>
      <c r="H6218" s="157">
        <v>1</v>
      </c>
    </row>
    <row r="6219" spans="1:9" ht="30" customHeight="1" x14ac:dyDescent="0.25">
      <c r="A6219" s="155" t="s">
        <v>8056</v>
      </c>
      <c r="B6219" s="155" t="s">
        <v>9004</v>
      </c>
      <c r="C6219" s="155" t="s">
        <v>161</v>
      </c>
      <c r="D6219" s="155">
        <v>5</v>
      </c>
      <c r="E6219" s="155">
        <v>5</v>
      </c>
      <c r="F6219" s="166">
        <v>42333</v>
      </c>
      <c r="G6219" s="166">
        <v>42339</v>
      </c>
      <c r="H6219" s="157">
        <v>1</v>
      </c>
    </row>
    <row r="6220" spans="1:9" ht="30" customHeight="1" x14ac:dyDescent="0.25">
      <c r="A6220" s="155" t="s">
        <v>8056</v>
      </c>
      <c r="B6220" s="155" t="s">
        <v>9005</v>
      </c>
      <c r="C6220" s="155" t="s">
        <v>316</v>
      </c>
      <c r="D6220" s="155">
        <v>5</v>
      </c>
      <c r="E6220" s="155">
        <v>5</v>
      </c>
      <c r="F6220" s="166">
        <v>42333</v>
      </c>
      <c r="G6220" s="166">
        <v>42339</v>
      </c>
      <c r="H6220" s="157">
        <v>1</v>
      </c>
    </row>
    <row r="6221" spans="1:9" x14ac:dyDescent="0.25">
      <c r="A6221" s="155" t="s">
        <v>71</v>
      </c>
      <c r="B6221" s="155" t="s">
        <v>2957</v>
      </c>
      <c r="C6221" s="155" t="s">
        <v>9006</v>
      </c>
      <c r="D6221" s="155">
        <v>10</v>
      </c>
      <c r="E6221" s="155">
        <v>10</v>
      </c>
      <c r="F6221" s="166">
        <v>42333</v>
      </c>
      <c r="G6221" s="166">
        <v>42332</v>
      </c>
      <c r="H6221" s="157">
        <v>0</v>
      </c>
      <c r="I6221" s="192" t="s">
        <v>10186</v>
      </c>
    </row>
    <row r="6222" spans="1:9" ht="15" customHeight="1" x14ac:dyDescent="0.25">
      <c r="A6222" s="155" t="s">
        <v>6967</v>
      </c>
      <c r="B6222" s="155" t="s">
        <v>7186</v>
      </c>
      <c r="C6222" s="155" t="s">
        <v>9007</v>
      </c>
      <c r="D6222" s="155">
        <v>50</v>
      </c>
      <c r="E6222" s="155">
        <v>50</v>
      </c>
      <c r="F6222" s="166">
        <v>42333</v>
      </c>
      <c r="G6222" s="166">
        <v>42335</v>
      </c>
      <c r="H6222" s="157">
        <v>1</v>
      </c>
    </row>
    <row r="6223" spans="1:9" ht="15" customHeight="1" x14ac:dyDescent="0.25">
      <c r="A6223" s="155" t="s">
        <v>7951</v>
      </c>
      <c r="B6223" s="155" t="s">
        <v>9009</v>
      </c>
      <c r="C6223" s="155" t="s">
        <v>9010</v>
      </c>
      <c r="D6223" s="155">
        <v>5</v>
      </c>
      <c r="E6223" s="155">
        <v>5</v>
      </c>
      <c r="F6223" s="166">
        <v>42333</v>
      </c>
      <c r="G6223" s="166">
        <v>42338</v>
      </c>
      <c r="H6223" s="157">
        <v>1</v>
      </c>
    </row>
    <row r="6224" spans="1:9" ht="15" customHeight="1" x14ac:dyDescent="0.25">
      <c r="A6224" s="155" t="s">
        <v>7951</v>
      </c>
      <c r="B6224" s="155" t="s">
        <v>9008</v>
      </c>
      <c r="C6224" s="155" t="s">
        <v>9011</v>
      </c>
      <c r="D6224" s="155">
        <v>3</v>
      </c>
      <c r="E6224" s="155">
        <v>3</v>
      </c>
      <c r="F6224" s="166">
        <v>42333</v>
      </c>
      <c r="G6224" s="166">
        <v>42339</v>
      </c>
      <c r="H6224" s="157">
        <v>1</v>
      </c>
    </row>
    <row r="6225" spans="1:9" ht="15" customHeight="1" x14ac:dyDescent="0.25">
      <c r="A6225" s="155" t="s">
        <v>173</v>
      </c>
      <c r="B6225" s="155" t="s">
        <v>2901</v>
      </c>
      <c r="C6225" s="155" t="s">
        <v>9012</v>
      </c>
      <c r="D6225" s="155">
        <v>102</v>
      </c>
      <c r="E6225" s="155">
        <v>102</v>
      </c>
      <c r="F6225" s="166">
        <v>42338</v>
      </c>
      <c r="G6225" s="166">
        <v>42342</v>
      </c>
      <c r="H6225" s="157">
        <v>1</v>
      </c>
    </row>
    <row r="6226" spans="1:9" ht="15" customHeight="1" x14ac:dyDescent="0.25">
      <c r="A6226" s="155" t="s">
        <v>173</v>
      </c>
      <c r="B6226" s="155" t="s">
        <v>445</v>
      </c>
      <c r="C6226" s="155" t="s">
        <v>364</v>
      </c>
      <c r="D6226" s="155">
        <v>102</v>
      </c>
      <c r="E6226" s="155">
        <v>102</v>
      </c>
      <c r="F6226" s="166">
        <v>42338</v>
      </c>
      <c r="G6226" s="166">
        <v>42342</v>
      </c>
      <c r="H6226" s="157">
        <v>1</v>
      </c>
    </row>
    <row r="6227" spans="1:9" ht="15" customHeight="1" x14ac:dyDescent="0.25">
      <c r="A6227" s="155" t="s">
        <v>173</v>
      </c>
      <c r="B6227" s="155" t="s">
        <v>445</v>
      </c>
      <c r="C6227" s="155" t="s">
        <v>316</v>
      </c>
      <c r="D6227" s="155">
        <v>104</v>
      </c>
      <c r="E6227" s="155">
        <v>104</v>
      </c>
      <c r="F6227" s="166">
        <v>42338</v>
      </c>
      <c r="G6227" s="166">
        <v>42342</v>
      </c>
      <c r="H6227" s="157">
        <v>1</v>
      </c>
    </row>
    <row r="6228" spans="1:9" ht="15" customHeight="1" x14ac:dyDescent="0.25">
      <c r="A6228" s="155" t="s">
        <v>173</v>
      </c>
      <c r="B6228" s="155" t="s">
        <v>445</v>
      </c>
      <c r="C6228" s="155" t="s">
        <v>32</v>
      </c>
      <c r="D6228" s="155">
        <v>104</v>
      </c>
      <c r="E6228" s="155">
        <v>104</v>
      </c>
      <c r="F6228" s="166">
        <v>42338</v>
      </c>
      <c r="G6228" s="166">
        <v>42342</v>
      </c>
      <c r="H6228" s="157">
        <v>1</v>
      </c>
    </row>
    <row r="6229" spans="1:9" ht="15" customHeight="1" x14ac:dyDescent="0.25">
      <c r="A6229" s="155" t="s">
        <v>242</v>
      </c>
      <c r="B6229" s="155" t="s">
        <v>9014</v>
      </c>
      <c r="C6229" s="155" t="s">
        <v>9013</v>
      </c>
      <c r="D6229" s="155">
        <v>100</v>
      </c>
      <c r="E6229" s="155">
        <v>100</v>
      </c>
      <c r="F6229" s="166">
        <v>42338</v>
      </c>
      <c r="G6229" s="166">
        <v>42341</v>
      </c>
      <c r="H6229" s="157">
        <v>1</v>
      </c>
    </row>
    <row r="6230" spans="1:9" ht="15" customHeight="1" x14ac:dyDescent="0.25">
      <c r="A6230" s="155" t="s">
        <v>2714</v>
      </c>
      <c r="B6230" s="155" t="s">
        <v>3029</v>
      </c>
      <c r="C6230" s="155" t="s">
        <v>9015</v>
      </c>
      <c r="D6230" s="155">
        <v>25</v>
      </c>
      <c r="E6230" s="155">
        <v>25</v>
      </c>
      <c r="F6230" s="166">
        <v>42338</v>
      </c>
      <c r="G6230" s="166">
        <v>42342</v>
      </c>
      <c r="H6230" s="157">
        <v>1</v>
      </c>
    </row>
    <row r="6231" spans="1:9" ht="15" customHeight="1" x14ac:dyDescent="0.25">
      <c r="A6231" s="155" t="s">
        <v>2714</v>
      </c>
      <c r="B6231" s="155" t="s">
        <v>5634</v>
      </c>
      <c r="C6231" s="155" t="s">
        <v>9016</v>
      </c>
      <c r="D6231" s="155">
        <v>25</v>
      </c>
      <c r="E6231" s="155">
        <v>25</v>
      </c>
      <c r="F6231" s="166">
        <v>42338</v>
      </c>
      <c r="G6231" s="166">
        <v>42342</v>
      </c>
      <c r="H6231" s="157">
        <v>1</v>
      </c>
    </row>
    <row r="6232" spans="1:9" ht="15" customHeight="1" x14ac:dyDescent="0.25">
      <c r="A6232" s="155" t="s">
        <v>1554</v>
      </c>
      <c r="B6232" s="155" t="s">
        <v>1181</v>
      </c>
      <c r="C6232" s="155" t="s">
        <v>9017</v>
      </c>
      <c r="D6232" s="155">
        <v>150</v>
      </c>
      <c r="E6232" s="155">
        <v>150</v>
      </c>
      <c r="F6232" s="166">
        <v>42338</v>
      </c>
      <c r="G6232" s="166">
        <v>42347</v>
      </c>
      <c r="H6232" s="157">
        <v>1</v>
      </c>
    </row>
    <row r="6233" spans="1:9" ht="15" customHeight="1" x14ac:dyDescent="0.25">
      <c r="A6233" s="155" t="s">
        <v>8170</v>
      </c>
      <c r="B6233" s="155" t="s">
        <v>272</v>
      </c>
      <c r="C6233" s="155" t="s">
        <v>9018</v>
      </c>
      <c r="D6233" s="155">
        <v>1</v>
      </c>
      <c r="E6233" s="155">
        <v>1</v>
      </c>
      <c r="F6233" s="166">
        <v>42338</v>
      </c>
      <c r="G6233" s="166">
        <v>42344</v>
      </c>
      <c r="H6233" s="157">
        <v>1</v>
      </c>
    </row>
    <row r="6234" spans="1:9" ht="15" customHeight="1" x14ac:dyDescent="0.25">
      <c r="A6234" s="155" t="s">
        <v>173</v>
      </c>
      <c r="B6234" s="155" t="s">
        <v>5833</v>
      </c>
      <c r="C6234" s="155" t="s">
        <v>9019</v>
      </c>
      <c r="D6234" s="155">
        <v>208</v>
      </c>
      <c r="E6234" s="155">
        <v>208</v>
      </c>
      <c r="F6234" s="166">
        <v>42338</v>
      </c>
      <c r="G6234" s="166">
        <v>42342</v>
      </c>
      <c r="H6234" s="157">
        <v>1</v>
      </c>
    </row>
    <row r="6235" spans="1:9" ht="30" x14ac:dyDescent="0.25">
      <c r="A6235" s="155" t="s">
        <v>8056</v>
      </c>
      <c r="B6235" s="155" t="s">
        <v>471</v>
      </c>
      <c r="C6235" s="155" t="s">
        <v>9020</v>
      </c>
      <c r="D6235" s="155">
        <v>200</v>
      </c>
      <c r="E6235" s="155">
        <v>200</v>
      </c>
      <c r="F6235" s="166">
        <v>42338</v>
      </c>
      <c r="G6235" s="166">
        <v>42338</v>
      </c>
      <c r="H6235" s="157">
        <v>0</v>
      </c>
      <c r="I6235" s="192" t="s">
        <v>10187</v>
      </c>
    </row>
    <row r="6236" spans="1:9" ht="15" customHeight="1" x14ac:dyDescent="0.25">
      <c r="A6236" s="155" t="s">
        <v>1983</v>
      </c>
      <c r="B6236" s="155" t="s">
        <v>9021</v>
      </c>
      <c r="C6236" s="155" t="s">
        <v>9022</v>
      </c>
      <c r="D6236" s="155">
        <v>4</v>
      </c>
      <c r="E6236" s="155">
        <v>4</v>
      </c>
      <c r="F6236" s="166">
        <v>42339</v>
      </c>
      <c r="G6236" s="166">
        <v>42342</v>
      </c>
      <c r="H6236" s="157">
        <v>1</v>
      </c>
    </row>
    <row r="6237" spans="1:9" ht="15" customHeight="1" x14ac:dyDescent="0.25">
      <c r="A6237" s="155" t="s">
        <v>1983</v>
      </c>
      <c r="B6237" s="155" t="s">
        <v>9023</v>
      </c>
      <c r="C6237" s="155" t="s">
        <v>364</v>
      </c>
      <c r="D6237" s="155">
        <v>2</v>
      </c>
      <c r="E6237" s="155">
        <v>2</v>
      </c>
      <c r="F6237" s="166">
        <v>42339</v>
      </c>
      <c r="G6237" s="166">
        <v>42342</v>
      </c>
      <c r="H6237" s="157">
        <v>1</v>
      </c>
    </row>
    <row r="6238" spans="1:9" ht="15" customHeight="1" x14ac:dyDescent="0.25">
      <c r="A6238" s="155" t="s">
        <v>1983</v>
      </c>
      <c r="B6238" s="155" t="s">
        <v>9024</v>
      </c>
      <c r="C6238" s="155" t="s">
        <v>161</v>
      </c>
      <c r="D6238" s="155">
        <v>4</v>
      </c>
      <c r="E6238" s="155">
        <v>4</v>
      </c>
      <c r="F6238" s="166">
        <v>42339</v>
      </c>
      <c r="G6238" s="166">
        <v>42342</v>
      </c>
      <c r="H6238" s="157">
        <v>1</v>
      </c>
    </row>
    <row r="6239" spans="1:9" ht="15" customHeight="1" x14ac:dyDescent="0.25">
      <c r="A6239" s="155" t="s">
        <v>1983</v>
      </c>
      <c r="B6239" s="155" t="s">
        <v>9025</v>
      </c>
      <c r="C6239" s="155" t="s">
        <v>316</v>
      </c>
      <c r="D6239" s="155">
        <v>2</v>
      </c>
      <c r="E6239" s="155">
        <v>2</v>
      </c>
      <c r="F6239" s="166">
        <v>42339</v>
      </c>
      <c r="G6239" s="166">
        <v>42342</v>
      </c>
      <c r="H6239" s="157">
        <v>1</v>
      </c>
    </row>
    <row r="6240" spans="1:9" ht="15" customHeight="1" x14ac:dyDescent="0.25">
      <c r="A6240" s="155" t="s">
        <v>1983</v>
      </c>
      <c r="B6240" s="155" t="s">
        <v>9026</v>
      </c>
      <c r="C6240" s="155" t="s">
        <v>32</v>
      </c>
      <c r="D6240" s="155">
        <v>2</v>
      </c>
      <c r="E6240" s="155">
        <v>2</v>
      </c>
      <c r="F6240" s="166">
        <v>42339</v>
      </c>
      <c r="G6240" s="166">
        <v>42342</v>
      </c>
      <c r="H6240" s="157">
        <v>1</v>
      </c>
    </row>
    <row r="6241" spans="1:8" ht="15" customHeight="1" x14ac:dyDescent="0.25">
      <c r="A6241" s="155" t="s">
        <v>71</v>
      </c>
      <c r="B6241" s="155" t="s">
        <v>167</v>
      </c>
      <c r="C6241" s="155" t="s">
        <v>9027</v>
      </c>
      <c r="D6241" s="155">
        <v>25</v>
      </c>
      <c r="E6241" s="155">
        <v>25</v>
      </c>
      <c r="F6241" s="166">
        <v>42339</v>
      </c>
      <c r="G6241" s="166">
        <v>42348</v>
      </c>
      <c r="H6241" s="157">
        <v>1</v>
      </c>
    </row>
    <row r="6242" spans="1:8" ht="15" customHeight="1" x14ac:dyDescent="0.25">
      <c r="A6242" s="155" t="s">
        <v>6342</v>
      </c>
      <c r="B6242" s="155" t="s">
        <v>9028</v>
      </c>
      <c r="C6242" s="155" t="s">
        <v>9029</v>
      </c>
      <c r="D6242" s="155">
        <v>5</v>
      </c>
      <c r="E6242" s="155">
        <v>5</v>
      </c>
      <c r="F6242" s="166">
        <v>42339</v>
      </c>
      <c r="G6242" s="166">
        <v>42342</v>
      </c>
      <c r="H6242" s="157">
        <v>1</v>
      </c>
    </row>
    <row r="6243" spans="1:8" ht="15" customHeight="1" x14ac:dyDescent="0.25">
      <c r="A6243" s="155" t="s">
        <v>261</v>
      </c>
      <c r="B6243" s="155" t="s">
        <v>9030</v>
      </c>
      <c r="C6243" s="155" t="s">
        <v>9031</v>
      </c>
      <c r="D6243" s="155">
        <v>20</v>
      </c>
      <c r="E6243" s="155">
        <v>20</v>
      </c>
      <c r="F6243" s="166">
        <v>42339</v>
      </c>
      <c r="G6243" s="166">
        <v>42356</v>
      </c>
      <c r="H6243" s="157">
        <v>1</v>
      </c>
    </row>
    <row r="6244" spans="1:8" ht="15" customHeight="1" x14ac:dyDescent="0.25">
      <c r="A6244" s="155" t="s">
        <v>6576</v>
      </c>
      <c r="B6244" s="155" t="s">
        <v>7368</v>
      </c>
      <c r="C6244" s="155" t="s">
        <v>9032</v>
      </c>
      <c r="D6244" s="155">
        <v>1</v>
      </c>
      <c r="E6244" s="155">
        <v>1</v>
      </c>
      <c r="F6244" s="166">
        <v>42339</v>
      </c>
      <c r="G6244" s="166">
        <v>42340</v>
      </c>
      <c r="H6244" s="157">
        <v>1</v>
      </c>
    </row>
    <row r="6245" spans="1:8" ht="15" customHeight="1" x14ac:dyDescent="0.25">
      <c r="A6245" s="155" t="s">
        <v>6576</v>
      </c>
      <c r="B6245" s="155" t="s">
        <v>7368</v>
      </c>
      <c r="C6245" s="155" t="s">
        <v>9033</v>
      </c>
      <c r="D6245" s="155">
        <v>1</v>
      </c>
      <c r="E6245" s="155">
        <v>1</v>
      </c>
      <c r="F6245" s="166">
        <v>42339</v>
      </c>
      <c r="G6245" s="166">
        <v>42340</v>
      </c>
      <c r="H6245" s="157">
        <v>1</v>
      </c>
    </row>
    <row r="6246" spans="1:8" ht="15" customHeight="1" x14ac:dyDescent="0.25">
      <c r="A6246" s="155" t="s">
        <v>520</v>
      </c>
      <c r="B6246" s="155" t="s">
        <v>5026</v>
      </c>
      <c r="C6246" s="155" t="s">
        <v>9035</v>
      </c>
      <c r="D6246" s="155">
        <v>400</v>
      </c>
      <c r="E6246" s="155">
        <v>400</v>
      </c>
      <c r="F6246" s="166">
        <v>42340</v>
      </c>
      <c r="G6246" s="166">
        <v>42345</v>
      </c>
      <c r="H6246" s="157">
        <v>1</v>
      </c>
    </row>
    <row r="6247" spans="1:8" ht="15" customHeight="1" x14ac:dyDescent="0.25">
      <c r="A6247" s="155" t="s">
        <v>5967</v>
      </c>
      <c r="B6247" s="155" t="s">
        <v>9036</v>
      </c>
      <c r="C6247" s="155" t="s">
        <v>9037</v>
      </c>
      <c r="D6247" s="155">
        <v>4</v>
      </c>
      <c r="E6247" s="155">
        <v>4</v>
      </c>
      <c r="F6247" s="166">
        <v>42340</v>
      </c>
      <c r="G6247" s="166">
        <v>42348</v>
      </c>
      <c r="H6247" s="157">
        <v>1</v>
      </c>
    </row>
    <row r="6248" spans="1:8" ht="15" customHeight="1" x14ac:dyDescent="0.25">
      <c r="A6248" s="155" t="s">
        <v>509</v>
      </c>
      <c r="B6248" s="155" t="s">
        <v>9038</v>
      </c>
      <c r="C6248" s="155" t="s">
        <v>9039</v>
      </c>
      <c r="D6248" s="155">
        <v>10</v>
      </c>
      <c r="E6248" s="155">
        <v>10</v>
      </c>
      <c r="F6248" s="166">
        <v>42341</v>
      </c>
      <c r="G6248" s="166">
        <v>42353</v>
      </c>
      <c r="H6248" s="157">
        <v>1</v>
      </c>
    </row>
    <row r="6249" spans="1:8" ht="15" customHeight="1" x14ac:dyDescent="0.25">
      <c r="A6249" s="155" t="s">
        <v>286</v>
      </c>
      <c r="B6249" s="155" t="s">
        <v>562</v>
      </c>
      <c r="C6249" s="155" t="s">
        <v>9040</v>
      </c>
      <c r="D6249" s="155">
        <v>75</v>
      </c>
      <c r="E6249" s="155">
        <v>75</v>
      </c>
      <c r="F6249" s="166">
        <v>42341</v>
      </c>
      <c r="G6249" s="166">
        <v>42346</v>
      </c>
      <c r="H6249" s="157">
        <v>1</v>
      </c>
    </row>
    <row r="6250" spans="1:8" ht="15" customHeight="1" x14ac:dyDescent="0.25">
      <c r="A6250" s="155" t="s">
        <v>42</v>
      </c>
      <c r="B6250" s="155" t="s">
        <v>1744</v>
      </c>
      <c r="C6250" s="155" t="s">
        <v>9041</v>
      </c>
      <c r="D6250" s="155">
        <v>300</v>
      </c>
      <c r="E6250" s="155">
        <v>300</v>
      </c>
      <c r="F6250" s="166">
        <v>42341</v>
      </c>
      <c r="G6250" s="166">
        <v>42345</v>
      </c>
      <c r="H6250" s="157">
        <v>1</v>
      </c>
    </row>
    <row r="6251" spans="1:8" ht="15" customHeight="1" x14ac:dyDescent="0.25">
      <c r="A6251" s="155" t="s">
        <v>3481</v>
      </c>
      <c r="B6251" s="155" t="s">
        <v>8298</v>
      </c>
      <c r="C6251" s="155" t="s">
        <v>9042</v>
      </c>
      <c r="D6251" s="155">
        <v>35</v>
      </c>
      <c r="E6251" s="155">
        <v>35</v>
      </c>
      <c r="F6251" s="166">
        <v>42341</v>
      </c>
      <c r="G6251" s="166">
        <v>42345</v>
      </c>
      <c r="H6251" s="157">
        <v>1</v>
      </c>
    </row>
    <row r="6252" spans="1:8" ht="15" customHeight="1" x14ac:dyDescent="0.25">
      <c r="A6252" s="155" t="s">
        <v>1474</v>
      </c>
      <c r="B6252" s="155" t="s">
        <v>6175</v>
      </c>
      <c r="C6252" s="155" t="s">
        <v>7458</v>
      </c>
      <c r="D6252" s="155">
        <v>150</v>
      </c>
      <c r="E6252" s="155">
        <v>150</v>
      </c>
      <c r="F6252" s="166">
        <v>42341</v>
      </c>
      <c r="G6252" s="166">
        <v>42345</v>
      </c>
      <c r="H6252" s="157">
        <v>1</v>
      </c>
    </row>
    <row r="6253" spans="1:8" ht="15" customHeight="1" x14ac:dyDescent="0.25">
      <c r="A6253" s="155" t="s">
        <v>9043</v>
      </c>
      <c r="B6253" s="155" t="s">
        <v>9044</v>
      </c>
      <c r="C6253" s="155" t="s">
        <v>9045</v>
      </c>
      <c r="D6253" s="155">
        <v>6</v>
      </c>
      <c r="E6253" s="155">
        <v>6</v>
      </c>
      <c r="F6253" s="166">
        <v>42342</v>
      </c>
      <c r="G6253" s="166">
        <v>42346</v>
      </c>
      <c r="H6253" s="157">
        <v>1</v>
      </c>
    </row>
    <row r="6254" spans="1:8" ht="15" customHeight="1" x14ac:dyDescent="0.25">
      <c r="A6254" s="155" t="s">
        <v>520</v>
      </c>
      <c r="B6254" s="155" t="s">
        <v>609</v>
      </c>
      <c r="C6254" s="155" t="s">
        <v>9046</v>
      </c>
      <c r="D6254" s="155">
        <v>400</v>
      </c>
      <c r="E6254" s="155">
        <v>400</v>
      </c>
      <c r="F6254" s="166">
        <v>42342</v>
      </c>
      <c r="G6254" s="166">
        <v>42349</v>
      </c>
      <c r="H6254" s="157">
        <v>1</v>
      </c>
    </row>
    <row r="6255" spans="1:8" ht="15" customHeight="1" x14ac:dyDescent="0.25">
      <c r="A6255" s="155" t="s">
        <v>509</v>
      </c>
      <c r="B6255" s="155" t="s">
        <v>9049</v>
      </c>
      <c r="C6255" s="155" t="s">
        <v>9050</v>
      </c>
      <c r="D6255" s="155">
        <v>10</v>
      </c>
      <c r="E6255" s="155">
        <v>10</v>
      </c>
      <c r="F6255" s="166">
        <v>42342</v>
      </c>
      <c r="G6255" s="166">
        <v>42353</v>
      </c>
      <c r="H6255" s="157">
        <v>1</v>
      </c>
    </row>
    <row r="6256" spans="1:8" ht="15" customHeight="1" x14ac:dyDescent="0.25">
      <c r="A6256" s="155" t="s">
        <v>509</v>
      </c>
      <c r="B6256" s="155" t="s">
        <v>9048</v>
      </c>
      <c r="C6256" s="155" t="s">
        <v>27</v>
      </c>
      <c r="D6256" s="155">
        <v>45</v>
      </c>
      <c r="E6256" s="155">
        <v>45</v>
      </c>
      <c r="F6256" s="166">
        <v>42342</v>
      </c>
      <c r="G6256" s="166">
        <v>42353</v>
      </c>
      <c r="H6256" s="157">
        <v>1</v>
      </c>
    </row>
    <row r="6257" spans="1:9" ht="15" customHeight="1" x14ac:dyDescent="0.25">
      <c r="A6257" s="155" t="s">
        <v>509</v>
      </c>
      <c r="B6257" s="155" t="s">
        <v>9047</v>
      </c>
      <c r="C6257" s="155" t="s">
        <v>3218</v>
      </c>
      <c r="D6257" s="155">
        <v>10</v>
      </c>
      <c r="E6257" s="155">
        <v>10</v>
      </c>
      <c r="F6257" s="166">
        <v>42342</v>
      </c>
      <c r="G6257" s="166">
        <v>42353</v>
      </c>
      <c r="H6257" s="157">
        <v>1</v>
      </c>
    </row>
    <row r="6258" spans="1:9" ht="15" customHeight="1" x14ac:dyDescent="0.25">
      <c r="A6258" s="155" t="s">
        <v>9051</v>
      </c>
      <c r="B6258" s="155" t="s">
        <v>9053</v>
      </c>
      <c r="C6258" s="155" t="s">
        <v>9054</v>
      </c>
      <c r="D6258" s="155">
        <v>250</v>
      </c>
      <c r="E6258" s="155">
        <v>250</v>
      </c>
      <c r="F6258" s="166">
        <v>42342</v>
      </c>
      <c r="G6258" s="166">
        <v>42348</v>
      </c>
      <c r="H6258" s="157">
        <v>1</v>
      </c>
    </row>
    <row r="6259" spans="1:9" ht="15" customHeight="1" x14ac:dyDescent="0.25">
      <c r="A6259" s="155" t="s">
        <v>9051</v>
      </c>
      <c r="B6259" s="155" t="s">
        <v>9052</v>
      </c>
      <c r="C6259" s="155" t="s">
        <v>316</v>
      </c>
      <c r="D6259" s="155">
        <v>250</v>
      </c>
      <c r="E6259" s="155">
        <v>250</v>
      </c>
      <c r="F6259" s="166">
        <v>42342</v>
      </c>
      <c r="G6259" s="166">
        <v>42348</v>
      </c>
      <c r="H6259" s="157">
        <v>1</v>
      </c>
    </row>
    <row r="6260" spans="1:9" ht="15" customHeight="1" x14ac:dyDescent="0.25">
      <c r="A6260" s="155" t="s">
        <v>5827</v>
      </c>
      <c r="B6260" s="155" t="s">
        <v>5828</v>
      </c>
      <c r="C6260" s="155" t="s">
        <v>9057</v>
      </c>
      <c r="D6260" s="155">
        <v>100</v>
      </c>
      <c r="E6260" s="155">
        <v>100</v>
      </c>
      <c r="F6260" s="166">
        <v>42345</v>
      </c>
      <c r="G6260" s="166">
        <v>42347</v>
      </c>
      <c r="H6260" s="157">
        <v>1</v>
      </c>
    </row>
    <row r="6261" spans="1:9" ht="15" customHeight="1" x14ac:dyDescent="0.25">
      <c r="A6261" s="155" t="s">
        <v>9058</v>
      </c>
      <c r="B6261" s="155" t="s">
        <v>9059</v>
      </c>
      <c r="C6261" s="155" t="s">
        <v>9060</v>
      </c>
      <c r="D6261" s="155">
        <v>5</v>
      </c>
      <c r="E6261" s="155">
        <v>5</v>
      </c>
      <c r="F6261" s="166">
        <v>42345</v>
      </c>
      <c r="G6261" s="166">
        <v>42346</v>
      </c>
      <c r="H6261" s="157">
        <v>1</v>
      </c>
    </row>
    <row r="6262" spans="1:9" ht="15" customHeight="1" x14ac:dyDescent="0.25">
      <c r="A6262" s="155" t="s">
        <v>71</v>
      </c>
      <c r="B6262" s="155" t="s">
        <v>1550</v>
      </c>
      <c r="C6262" s="155" t="s">
        <v>9070</v>
      </c>
      <c r="D6262" s="155">
        <v>5</v>
      </c>
      <c r="E6262" s="155">
        <v>5</v>
      </c>
      <c r="F6262" s="166">
        <v>42346</v>
      </c>
      <c r="G6262" s="166">
        <v>42353</v>
      </c>
      <c r="H6262" s="157">
        <v>1</v>
      </c>
    </row>
    <row r="6263" spans="1:9" ht="15" customHeight="1" x14ac:dyDescent="0.25">
      <c r="A6263" s="155" t="s">
        <v>71</v>
      </c>
      <c r="B6263" s="155" t="s">
        <v>154</v>
      </c>
      <c r="C6263" s="155" t="s">
        <v>9071</v>
      </c>
      <c r="D6263" s="155">
        <v>10</v>
      </c>
      <c r="E6263" s="155">
        <v>10</v>
      </c>
      <c r="F6263" s="166">
        <v>42346</v>
      </c>
      <c r="G6263" s="166">
        <v>42353</v>
      </c>
      <c r="H6263" s="157">
        <v>1</v>
      </c>
    </row>
    <row r="6264" spans="1:9" x14ac:dyDescent="0.25">
      <c r="A6264" s="155" t="s">
        <v>6967</v>
      </c>
      <c r="B6264" s="155" t="s">
        <v>6968</v>
      </c>
      <c r="C6264" s="155" t="s">
        <v>9063</v>
      </c>
      <c r="D6264" s="155">
        <v>50</v>
      </c>
      <c r="E6264" s="155">
        <v>40</v>
      </c>
      <c r="F6264" s="166">
        <v>42346</v>
      </c>
      <c r="G6264" s="166">
        <v>42332</v>
      </c>
      <c r="H6264" s="157">
        <v>0</v>
      </c>
    </row>
    <row r="6265" spans="1:9" ht="15" customHeight="1" x14ac:dyDescent="0.25">
      <c r="A6265" s="155" t="s">
        <v>327</v>
      </c>
      <c r="B6265" s="155" t="s">
        <v>987</v>
      </c>
      <c r="C6265" s="155" t="s">
        <v>9064</v>
      </c>
      <c r="D6265" s="155">
        <v>300</v>
      </c>
      <c r="E6265" s="155">
        <v>300</v>
      </c>
      <c r="F6265" s="166">
        <v>42346</v>
      </c>
      <c r="G6265" s="166">
        <v>42349</v>
      </c>
      <c r="H6265" s="157">
        <v>1</v>
      </c>
    </row>
    <row r="6266" spans="1:9" ht="15" customHeight="1" x14ac:dyDescent="0.25">
      <c r="A6266" s="155" t="s">
        <v>9065</v>
      </c>
      <c r="B6266" s="155" t="s">
        <v>9066</v>
      </c>
      <c r="C6266" s="155" t="s">
        <v>9067</v>
      </c>
      <c r="D6266" s="155">
        <v>6</v>
      </c>
      <c r="E6266" s="155">
        <v>6</v>
      </c>
      <c r="F6266" s="166">
        <v>42346</v>
      </c>
      <c r="G6266" s="166">
        <v>42352</v>
      </c>
      <c r="H6266" s="157">
        <v>1</v>
      </c>
    </row>
    <row r="6267" spans="1:9" ht="15" customHeight="1" x14ac:dyDescent="0.25">
      <c r="A6267" s="155" t="s">
        <v>634</v>
      </c>
      <c r="B6267" s="155" t="s">
        <v>3129</v>
      </c>
      <c r="C6267" s="155" t="s">
        <v>9068</v>
      </c>
      <c r="D6267" s="155">
        <v>25</v>
      </c>
      <c r="E6267" s="155">
        <v>25</v>
      </c>
      <c r="F6267" s="166">
        <v>42346</v>
      </c>
      <c r="G6267" s="166">
        <v>42348</v>
      </c>
      <c r="H6267" s="157">
        <v>1</v>
      </c>
    </row>
    <row r="6268" spans="1:9" ht="15" customHeight="1" x14ac:dyDescent="0.25">
      <c r="A6268" s="155" t="s">
        <v>1826</v>
      </c>
      <c r="B6268" s="155" t="s">
        <v>1827</v>
      </c>
      <c r="C6268" s="155" t="s">
        <v>9069</v>
      </c>
      <c r="D6268" s="155">
        <v>100</v>
      </c>
      <c r="E6268" s="155">
        <v>100</v>
      </c>
      <c r="F6268" s="166">
        <v>42346</v>
      </c>
      <c r="G6268" s="166">
        <v>42349</v>
      </c>
      <c r="H6268" s="157">
        <v>1</v>
      </c>
    </row>
    <row r="6269" spans="1:9" ht="15" customHeight="1" x14ac:dyDescent="0.25">
      <c r="A6269" s="155" t="s">
        <v>6576</v>
      </c>
      <c r="B6269" s="155" t="s">
        <v>7368</v>
      </c>
      <c r="C6269" s="155" t="s">
        <v>9072</v>
      </c>
      <c r="D6269" s="155">
        <v>1</v>
      </c>
      <c r="E6269" s="155">
        <v>1</v>
      </c>
      <c r="F6269" s="166">
        <v>42346</v>
      </c>
      <c r="G6269" s="166">
        <v>42346</v>
      </c>
      <c r="H6269" s="157">
        <v>1</v>
      </c>
      <c r="I6269" s="192" t="s">
        <v>2151</v>
      </c>
    </row>
    <row r="6270" spans="1:9" ht="15" customHeight="1" x14ac:dyDescent="0.25">
      <c r="A6270" s="155" t="s">
        <v>71</v>
      </c>
      <c r="B6270" s="155" t="s">
        <v>1550</v>
      </c>
      <c r="C6270" s="155" t="s">
        <v>9073</v>
      </c>
      <c r="D6270" s="155">
        <v>5</v>
      </c>
      <c r="E6270" s="155">
        <v>5</v>
      </c>
      <c r="F6270" s="166">
        <v>42347</v>
      </c>
      <c r="G6270" s="166">
        <v>42352</v>
      </c>
      <c r="H6270" s="157">
        <v>1</v>
      </c>
    </row>
    <row r="6271" spans="1:9" ht="15" customHeight="1" x14ac:dyDescent="0.25">
      <c r="A6271" s="155" t="s">
        <v>8692</v>
      </c>
      <c r="B6271" s="155" t="s">
        <v>8693</v>
      </c>
      <c r="C6271" s="155" t="s">
        <v>9074</v>
      </c>
      <c r="D6271" s="155">
        <v>40</v>
      </c>
      <c r="E6271" s="155">
        <v>40</v>
      </c>
      <c r="F6271" s="166">
        <v>42347</v>
      </c>
      <c r="G6271" s="166">
        <v>42347</v>
      </c>
      <c r="H6271" s="157">
        <v>1</v>
      </c>
    </row>
    <row r="6272" spans="1:9" ht="15" customHeight="1" x14ac:dyDescent="0.25">
      <c r="A6272" s="155" t="s">
        <v>8170</v>
      </c>
      <c r="B6272" s="155" t="s">
        <v>272</v>
      </c>
      <c r="C6272" s="155" t="s">
        <v>9076</v>
      </c>
      <c r="D6272" s="155">
        <v>7</v>
      </c>
      <c r="E6272" s="155">
        <v>7</v>
      </c>
      <c r="F6272" s="166">
        <v>42347</v>
      </c>
      <c r="G6272" s="166">
        <v>42355</v>
      </c>
      <c r="H6272" s="157">
        <v>1</v>
      </c>
    </row>
    <row r="6273" spans="1:9" ht="15" customHeight="1" x14ac:dyDescent="0.25">
      <c r="A6273" s="155" t="s">
        <v>8170</v>
      </c>
      <c r="B6273" s="155" t="s">
        <v>272</v>
      </c>
      <c r="C6273" s="155" t="s">
        <v>9075</v>
      </c>
      <c r="D6273" s="155">
        <v>3</v>
      </c>
      <c r="E6273" s="155">
        <v>3</v>
      </c>
      <c r="F6273" s="166">
        <v>42347</v>
      </c>
      <c r="G6273" s="166">
        <v>42312</v>
      </c>
      <c r="H6273" s="157">
        <v>1</v>
      </c>
      <c r="I6273" s="192" t="s">
        <v>10153</v>
      </c>
    </row>
    <row r="6274" spans="1:9" ht="15" customHeight="1" x14ac:dyDescent="0.25">
      <c r="A6274" s="155" t="s">
        <v>1983</v>
      </c>
      <c r="B6274" s="155" t="s">
        <v>8177</v>
      </c>
      <c r="C6274" s="155" t="s">
        <v>9077</v>
      </c>
      <c r="D6274" s="155">
        <v>100</v>
      </c>
      <c r="E6274" s="155">
        <v>100</v>
      </c>
      <c r="F6274" s="166">
        <v>42348</v>
      </c>
      <c r="G6274" s="166">
        <v>42352</v>
      </c>
      <c r="H6274" s="157">
        <v>1</v>
      </c>
      <c r="I6274" s="192" t="s">
        <v>1546</v>
      </c>
    </row>
    <row r="6275" spans="1:9" ht="15" customHeight="1" x14ac:dyDescent="0.25">
      <c r="A6275" s="155" t="s">
        <v>71</v>
      </c>
      <c r="B6275" s="155" t="s">
        <v>1550</v>
      </c>
      <c r="C6275" s="155" t="s">
        <v>9078</v>
      </c>
      <c r="D6275" s="155">
        <v>9</v>
      </c>
      <c r="E6275" s="155">
        <v>9</v>
      </c>
      <c r="F6275" s="166">
        <v>42348</v>
      </c>
      <c r="G6275" s="166">
        <v>42349</v>
      </c>
      <c r="H6275" s="157">
        <v>1</v>
      </c>
    </row>
    <row r="6276" spans="1:9" ht="15" customHeight="1" x14ac:dyDescent="0.25">
      <c r="A6276" s="155" t="s">
        <v>71</v>
      </c>
      <c r="B6276" s="155" t="s">
        <v>1550</v>
      </c>
      <c r="C6276" s="155" t="s">
        <v>9079</v>
      </c>
      <c r="D6276" s="155">
        <v>10</v>
      </c>
      <c r="E6276" s="155">
        <v>10</v>
      </c>
      <c r="F6276" s="166">
        <v>42348</v>
      </c>
      <c r="G6276" s="166">
        <v>42353</v>
      </c>
      <c r="H6276" s="157">
        <v>1</v>
      </c>
    </row>
    <row r="6277" spans="1:9" ht="15" customHeight="1" x14ac:dyDescent="0.25">
      <c r="A6277" s="155" t="s">
        <v>877</v>
      </c>
      <c r="B6277" s="155" t="s">
        <v>9080</v>
      </c>
      <c r="C6277" s="155" t="s">
        <v>9081</v>
      </c>
      <c r="D6277" s="155">
        <v>25</v>
      </c>
      <c r="E6277" s="155">
        <v>25</v>
      </c>
      <c r="F6277" s="166">
        <v>42348</v>
      </c>
      <c r="G6277" s="166">
        <v>42352</v>
      </c>
      <c r="H6277" s="157">
        <v>1</v>
      </c>
    </row>
    <row r="6278" spans="1:9" ht="15" customHeight="1" x14ac:dyDescent="0.25">
      <c r="A6278" s="155" t="s">
        <v>877</v>
      </c>
      <c r="B6278" s="155" t="s">
        <v>1564</v>
      </c>
      <c r="C6278" s="155" t="s">
        <v>364</v>
      </c>
      <c r="D6278" s="155">
        <v>100</v>
      </c>
      <c r="E6278" s="155">
        <v>100</v>
      </c>
      <c r="F6278" s="166">
        <v>42348</v>
      </c>
      <c r="G6278" s="166">
        <v>42352</v>
      </c>
      <c r="H6278" s="157">
        <v>1</v>
      </c>
    </row>
    <row r="6279" spans="1:9" ht="15" customHeight="1" x14ac:dyDescent="0.25">
      <c r="A6279" s="155" t="s">
        <v>136</v>
      </c>
      <c r="B6279" s="155" t="s">
        <v>2001</v>
      </c>
      <c r="C6279" s="155" t="s">
        <v>9082</v>
      </c>
      <c r="D6279" s="155">
        <v>200</v>
      </c>
      <c r="E6279" s="155">
        <v>200</v>
      </c>
      <c r="F6279" s="166">
        <v>42348</v>
      </c>
      <c r="G6279" s="166">
        <v>42355</v>
      </c>
      <c r="H6279" s="157">
        <v>1</v>
      </c>
    </row>
    <row r="6280" spans="1:9" ht="15" customHeight="1" x14ac:dyDescent="0.25">
      <c r="A6280" s="155" t="s">
        <v>39</v>
      </c>
      <c r="B6280" s="155" t="s">
        <v>866</v>
      </c>
      <c r="C6280" s="155" t="s">
        <v>9083</v>
      </c>
      <c r="D6280" s="155">
        <v>512</v>
      </c>
      <c r="E6280" s="155">
        <v>512</v>
      </c>
      <c r="F6280" s="166">
        <v>42348</v>
      </c>
      <c r="G6280" s="166">
        <v>42354</v>
      </c>
      <c r="H6280" s="157">
        <v>1</v>
      </c>
    </row>
    <row r="6281" spans="1:9" ht="15" customHeight="1" x14ac:dyDescent="0.25">
      <c r="A6281" s="155" t="s">
        <v>6021</v>
      </c>
      <c r="B6281" s="155" t="s">
        <v>6022</v>
      </c>
      <c r="C6281" s="155" t="s">
        <v>8651</v>
      </c>
      <c r="D6281" s="155">
        <v>250</v>
      </c>
      <c r="E6281" s="155">
        <v>250</v>
      </c>
      <c r="F6281" s="166">
        <v>42348</v>
      </c>
      <c r="G6281" s="166">
        <v>42355</v>
      </c>
      <c r="H6281" s="157">
        <v>1</v>
      </c>
    </row>
    <row r="6282" spans="1:9" ht="15" customHeight="1" x14ac:dyDescent="0.25">
      <c r="A6282" s="155" t="s">
        <v>71</v>
      </c>
      <c r="B6282" s="155" t="s">
        <v>1530</v>
      </c>
      <c r="C6282" s="155" t="s">
        <v>9084</v>
      </c>
      <c r="D6282" s="155">
        <v>5</v>
      </c>
      <c r="E6282" s="155">
        <v>5</v>
      </c>
      <c r="F6282" s="166">
        <v>42348</v>
      </c>
      <c r="G6282" s="166">
        <v>42356</v>
      </c>
      <c r="H6282" s="157">
        <v>1</v>
      </c>
    </row>
    <row r="6283" spans="1:9" ht="15" customHeight="1" x14ac:dyDescent="0.25">
      <c r="A6283" s="155" t="s">
        <v>1492</v>
      </c>
      <c r="B6283" s="155" t="s">
        <v>2726</v>
      </c>
      <c r="C6283" s="155" t="s">
        <v>9085</v>
      </c>
      <c r="D6283" s="155">
        <v>250</v>
      </c>
      <c r="E6283" s="155">
        <v>250</v>
      </c>
      <c r="F6283" s="166">
        <v>42348</v>
      </c>
      <c r="G6283" s="166">
        <v>42352</v>
      </c>
      <c r="H6283" s="157">
        <v>1</v>
      </c>
    </row>
    <row r="6284" spans="1:9" ht="15" customHeight="1" x14ac:dyDescent="0.25">
      <c r="A6284" s="155" t="s">
        <v>8687</v>
      </c>
      <c r="B6284" s="155" t="s">
        <v>9086</v>
      </c>
      <c r="C6284" s="155" t="s">
        <v>9088</v>
      </c>
      <c r="D6284" s="155">
        <v>10</v>
      </c>
      <c r="E6284" s="155">
        <v>10</v>
      </c>
      <c r="F6284" s="166">
        <v>42348</v>
      </c>
      <c r="G6284" s="166">
        <v>42355</v>
      </c>
      <c r="H6284" s="157">
        <v>1</v>
      </c>
    </row>
    <row r="6285" spans="1:9" ht="15" customHeight="1" x14ac:dyDescent="0.25">
      <c r="A6285" s="155" t="s">
        <v>8687</v>
      </c>
      <c r="B6285" s="155" t="s">
        <v>9087</v>
      </c>
      <c r="C6285" s="155" t="s">
        <v>364</v>
      </c>
      <c r="D6285" s="155">
        <v>20</v>
      </c>
      <c r="E6285" s="155">
        <v>20</v>
      </c>
      <c r="F6285" s="166">
        <v>42348</v>
      </c>
      <c r="G6285" s="166">
        <v>42355</v>
      </c>
      <c r="H6285" s="157">
        <v>1</v>
      </c>
    </row>
    <row r="6286" spans="1:9" ht="15" customHeight="1" x14ac:dyDescent="0.25">
      <c r="A6286" s="155" t="s">
        <v>8687</v>
      </c>
      <c r="B6286" s="155" t="s">
        <v>8772</v>
      </c>
      <c r="C6286" s="155" t="s">
        <v>161</v>
      </c>
      <c r="D6286" s="155">
        <v>50</v>
      </c>
      <c r="E6286" s="155">
        <v>50</v>
      </c>
      <c r="F6286" s="166">
        <v>42348</v>
      </c>
      <c r="G6286" s="166">
        <v>42355</v>
      </c>
      <c r="H6286" s="157">
        <v>1</v>
      </c>
    </row>
    <row r="6287" spans="1:9" ht="15" customHeight="1" x14ac:dyDescent="0.25">
      <c r="A6287" s="155" t="s">
        <v>71</v>
      </c>
      <c r="B6287" s="155" t="s">
        <v>477</v>
      </c>
      <c r="C6287" s="155" t="s">
        <v>9089</v>
      </c>
      <c r="D6287" s="155">
        <v>5</v>
      </c>
      <c r="E6287" s="155">
        <v>5</v>
      </c>
      <c r="F6287" s="166">
        <v>42352</v>
      </c>
      <c r="G6287" s="166">
        <v>42356</v>
      </c>
      <c r="H6287" s="157">
        <v>1</v>
      </c>
    </row>
    <row r="6288" spans="1:9" ht="15" customHeight="1" x14ac:dyDescent="0.25">
      <c r="A6288" s="155" t="s">
        <v>145</v>
      </c>
      <c r="B6288" s="155" t="s">
        <v>1044</v>
      </c>
      <c r="C6288" s="155" t="s">
        <v>9090</v>
      </c>
      <c r="D6288" s="155">
        <v>20</v>
      </c>
      <c r="E6288" s="155">
        <v>20</v>
      </c>
      <c r="F6288" s="166">
        <v>42352</v>
      </c>
      <c r="G6288" s="166">
        <v>42355</v>
      </c>
      <c r="H6288" s="157">
        <v>1</v>
      </c>
    </row>
    <row r="6289" spans="1:8" ht="15" customHeight="1" x14ac:dyDescent="0.25">
      <c r="A6289" s="155" t="s">
        <v>78</v>
      </c>
      <c r="B6289" s="155" t="s">
        <v>448</v>
      </c>
      <c r="C6289" s="155" t="s">
        <v>9091</v>
      </c>
      <c r="D6289" s="155">
        <v>4</v>
      </c>
      <c r="E6289" s="155">
        <v>4</v>
      </c>
      <c r="F6289" s="166">
        <v>42352</v>
      </c>
      <c r="G6289" s="166">
        <v>42354</v>
      </c>
      <c r="H6289" s="157">
        <v>1</v>
      </c>
    </row>
    <row r="6290" spans="1:8" ht="15" customHeight="1" x14ac:dyDescent="0.25">
      <c r="A6290" s="155" t="s">
        <v>9092</v>
      </c>
      <c r="B6290" s="155" t="s">
        <v>9093</v>
      </c>
      <c r="C6290" s="155" t="s">
        <v>9094</v>
      </c>
      <c r="D6290" s="155">
        <v>50</v>
      </c>
      <c r="E6290" s="155">
        <v>50</v>
      </c>
      <c r="F6290" s="166">
        <v>42352</v>
      </c>
      <c r="G6290" s="166">
        <v>42356</v>
      </c>
      <c r="H6290" s="157">
        <v>1</v>
      </c>
    </row>
    <row r="6291" spans="1:8" ht="15" customHeight="1" x14ac:dyDescent="0.25">
      <c r="A6291" s="155" t="s">
        <v>8963</v>
      </c>
      <c r="B6291" s="155" t="s">
        <v>6068</v>
      </c>
      <c r="C6291" s="155" t="s">
        <v>9095</v>
      </c>
      <c r="D6291" s="155">
        <v>75</v>
      </c>
      <c r="E6291" s="155">
        <v>75</v>
      </c>
      <c r="F6291" s="166">
        <v>42352</v>
      </c>
      <c r="G6291" s="166">
        <v>42354</v>
      </c>
      <c r="H6291" s="157">
        <v>1</v>
      </c>
    </row>
    <row r="6292" spans="1:8" ht="15" customHeight="1" x14ac:dyDescent="0.25">
      <c r="A6292" s="155" t="s">
        <v>8024</v>
      </c>
      <c r="B6292" s="155" t="s">
        <v>1176</v>
      </c>
      <c r="C6292" s="155" t="s">
        <v>9096</v>
      </c>
      <c r="D6292" s="155">
        <v>520</v>
      </c>
      <c r="E6292" s="155">
        <v>520</v>
      </c>
      <c r="F6292" s="166">
        <v>42352</v>
      </c>
      <c r="G6292" s="166">
        <v>42353</v>
      </c>
      <c r="H6292" s="157">
        <v>1</v>
      </c>
    </row>
    <row r="6293" spans="1:8" ht="15" customHeight="1" x14ac:dyDescent="0.25">
      <c r="A6293" s="155" t="s">
        <v>719</v>
      </c>
      <c r="B6293" s="155" t="s">
        <v>807</v>
      </c>
      <c r="C6293" s="155" t="s">
        <v>9097</v>
      </c>
      <c r="D6293" s="155">
        <v>250</v>
      </c>
      <c r="E6293" s="155">
        <v>250</v>
      </c>
      <c r="F6293" s="166">
        <v>42352</v>
      </c>
      <c r="G6293" s="166">
        <v>42356</v>
      </c>
      <c r="H6293" s="157">
        <v>1</v>
      </c>
    </row>
    <row r="6294" spans="1:8" ht="15" customHeight="1" x14ac:dyDescent="0.25">
      <c r="A6294" s="155" t="s">
        <v>5721</v>
      </c>
      <c r="B6294" s="155" t="s">
        <v>9098</v>
      </c>
      <c r="C6294" s="155" t="s">
        <v>9099</v>
      </c>
      <c r="D6294" s="155">
        <v>1</v>
      </c>
      <c r="E6294" s="155">
        <v>1</v>
      </c>
      <c r="F6294" s="166">
        <v>42352</v>
      </c>
      <c r="G6294" s="166">
        <v>42360</v>
      </c>
      <c r="H6294" s="157">
        <v>1</v>
      </c>
    </row>
    <row r="6295" spans="1:8" ht="15" customHeight="1" x14ac:dyDescent="0.25">
      <c r="A6295" s="155" t="s">
        <v>520</v>
      </c>
      <c r="B6295" s="155" t="s">
        <v>5026</v>
      </c>
      <c r="C6295" s="155" t="s">
        <v>9100</v>
      </c>
      <c r="D6295" s="155">
        <v>400</v>
      </c>
      <c r="E6295" s="155">
        <v>400</v>
      </c>
      <c r="F6295" s="166">
        <v>42353</v>
      </c>
      <c r="G6295" s="166">
        <v>42359</v>
      </c>
      <c r="H6295" s="157">
        <v>1</v>
      </c>
    </row>
    <row r="6296" spans="1:8" ht="15" customHeight="1" x14ac:dyDescent="0.25">
      <c r="A6296" s="155" t="s">
        <v>2714</v>
      </c>
      <c r="B6296" s="155" t="s">
        <v>9101</v>
      </c>
      <c r="C6296" s="155" t="s">
        <v>9102</v>
      </c>
      <c r="D6296" s="155">
        <v>10</v>
      </c>
      <c r="E6296" s="155">
        <v>10</v>
      </c>
      <c r="F6296" s="166">
        <v>42353</v>
      </c>
      <c r="G6296" s="166">
        <v>42356</v>
      </c>
      <c r="H6296" s="157">
        <v>1</v>
      </c>
    </row>
    <row r="6297" spans="1:8" ht="15" customHeight="1" x14ac:dyDescent="0.25">
      <c r="A6297" s="155" t="s">
        <v>2714</v>
      </c>
      <c r="B6297" s="155" t="s">
        <v>1222</v>
      </c>
      <c r="C6297" s="155" t="s">
        <v>364</v>
      </c>
      <c r="D6297" s="155">
        <v>10</v>
      </c>
      <c r="E6297" s="155">
        <v>10</v>
      </c>
      <c r="F6297" s="166">
        <v>42353</v>
      </c>
      <c r="G6297" s="166">
        <v>42356</v>
      </c>
      <c r="H6297" s="157">
        <v>1</v>
      </c>
    </row>
    <row r="6298" spans="1:8" ht="15" customHeight="1" x14ac:dyDescent="0.25">
      <c r="A6298" s="155" t="s">
        <v>2714</v>
      </c>
      <c r="B6298" s="155" t="s">
        <v>1224</v>
      </c>
      <c r="C6298" s="155" t="s">
        <v>161</v>
      </c>
      <c r="D6298" s="155">
        <v>10</v>
      </c>
      <c r="E6298" s="155">
        <v>10</v>
      </c>
      <c r="F6298" s="166">
        <v>42353</v>
      </c>
      <c r="G6298" s="166">
        <v>42356</v>
      </c>
      <c r="H6298" s="157">
        <v>1</v>
      </c>
    </row>
    <row r="6299" spans="1:8" ht="15" customHeight="1" x14ac:dyDescent="0.25">
      <c r="A6299" s="155" t="s">
        <v>2714</v>
      </c>
      <c r="B6299" s="155" t="s">
        <v>248</v>
      </c>
      <c r="C6299" s="155" t="s">
        <v>316</v>
      </c>
      <c r="D6299" s="155">
        <v>50</v>
      </c>
      <c r="E6299" s="155">
        <v>50</v>
      </c>
      <c r="F6299" s="166">
        <v>42353</v>
      </c>
      <c r="G6299" s="166">
        <v>42356</v>
      </c>
      <c r="H6299" s="157">
        <v>1</v>
      </c>
    </row>
    <row r="6300" spans="1:8" ht="15" customHeight="1" x14ac:dyDescent="0.25">
      <c r="A6300" s="155" t="s">
        <v>2714</v>
      </c>
      <c r="B6300" s="155" t="s">
        <v>9103</v>
      </c>
      <c r="C6300" s="155" t="s">
        <v>9104</v>
      </c>
      <c r="D6300" s="155">
        <v>10</v>
      </c>
      <c r="E6300" s="155">
        <v>10</v>
      </c>
      <c r="F6300" s="166">
        <v>42353</v>
      </c>
      <c r="G6300" s="166">
        <v>42361</v>
      </c>
      <c r="H6300" s="157">
        <v>1</v>
      </c>
    </row>
    <row r="6301" spans="1:8" ht="15" customHeight="1" x14ac:dyDescent="0.25">
      <c r="A6301" s="155" t="s">
        <v>2714</v>
      </c>
      <c r="B6301" s="155" t="s">
        <v>5606</v>
      </c>
      <c r="C6301" s="155" t="s">
        <v>9105</v>
      </c>
      <c r="D6301" s="155">
        <v>50</v>
      </c>
      <c r="E6301" s="155">
        <v>50</v>
      </c>
      <c r="F6301" s="166">
        <v>42353</v>
      </c>
      <c r="G6301" s="166">
        <v>42355</v>
      </c>
      <c r="H6301" s="157">
        <v>1</v>
      </c>
    </row>
    <row r="6302" spans="1:8" ht="15" customHeight="1" x14ac:dyDescent="0.25">
      <c r="A6302" s="155" t="s">
        <v>5827</v>
      </c>
      <c r="B6302" s="155" t="s">
        <v>5932</v>
      </c>
      <c r="C6302" s="155" t="s">
        <v>9106</v>
      </c>
      <c r="D6302" s="155">
        <v>30</v>
      </c>
      <c r="E6302" s="155">
        <v>30</v>
      </c>
      <c r="F6302" s="166">
        <v>42353</v>
      </c>
      <c r="G6302" s="166">
        <v>42354</v>
      </c>
      <c r="H6302" s="157">
        <v>1</v>
      </c>
    </row>
    <row r="6303" spans="1:8" ht="15" customHeight="1" x14ac:dyDescent="0.25">
      <c r="A6303" s="155" t="s">
        <v>6576</v>
      </c>
      <c r="B6303" s="155" t="s">
        <v>7368</v>
      </c>
      <c r="C6303" s="155" t="s">
        <v>9107</v>
      </c>
      <c r="D6303" s="155">
        <v>1</v>
      </c>
      <c r="E6303" s="155">
        <v>1</v>
      </c>
      <c r="F6303" s="166">
        <v>42353</v>
      </c>
      <c r="G6303" s="166">
        <v>42354</v>
      </c>
      <c r="H6303" s="157">
        <v>1</v>
      </c>
    </row>
    <row r="6304" spans="1:8" ht="15" customHeight="1" x14ac:dyDescent="0.25">
      <c r="A6304" s="155" t="s">
        <v>1492</v>
      </c>
      <c r="B6304" s="155" t="s">
        <v>4506</v>
      </c>
      <c r="C6304" s="155" t="s">
        <v>9111</v>
      </c>
      <c r="D6304" s="155">
        <v>850</v>
      </c>
      <c r="E6304" s="155">
        <v>850</v>
      </c>
      <c r="F6304" s="166">
        <v>42354</v>
      </c>
      <c r="G6304" s="166">
        <v>42019</v>
      </c>
      <c r="H6304" s="157">
        <v>1</v>
      </c>
    </row>
    <row r="6305" spans="1:9" x14ac:dyDescent="0.25">
      <c r="A6305" s="155" t="s">
        <v>509</v>
      </c>
      <c r="B6305" s="155" t="s">
        <v>7253</v>
      </c>
      <c r="C6305" s="155" t="s">
        <v>9112</v>
      </c>
      <c r="D6305" s="155">
        <v>10</v>
      </c>
      <c r="E6305" s="155">
        <v>10</v>
      </c>
      <c r="F6305" s="166">
        <v>42354</v>
      </c>
      <c r="G6305" s="166">
        <v>42353</v>
      </c>
      <c r="H6305" s="157">
        <v>0</v>
      </c>
    </row>
    <row r="6306" spans="1:9" x14ac:dyDescent="0.25">
      <c r="A6306" s="155" t="s">
        <v>509</v>
      </c>
      <c r="B6306" s="155" t="s">
        <v>8571</v>
      </c>
      <c r="C6306" s="155" t="s">
        <v>2480</v>
      </c>
      <c r="D6306" s="155">
        <v>10</v>
      </c>
      <c r="E6306" s="155">
        <v>10</v>
      </c>
      <c r="F6306" s="166">
        <v>42354</v>
      </c>
      <c r="G6306" s="166">
        <v>42353</v>
      </c>
      <c r="H6306" s="157">
        <v>0</v>
      </c>
    </row>
    <row r="6307" spans="1:9" ht="15" customHeight="1" x14ac:dyDescent="0.25">
      <c r="A6307" s="155" t="s">
        <v>563</v>
      </c>
      <c r="B6307" s="155" t="s">
        <v>307</v>
      </c>
      <c r="C6307" s="155" t="s">
        <v>9113</v>
      </c>
      <c r="D6307" s="155">
        <v>100</v>
      </c>
      <c r="E6307" s="155">
        <v>100</v>
      </c>
      <c r="F6307" s="166">
        <v>42354</v>
      </c>
      <c r="G6307" s="166">
        <v>42360</v>
      </c>
      <c r="H6307" s="157">
        <v>1</v>
      </c>
    </row>
    <row r="6308" spans="1:9" ht="15" customHeight="1" x14ac:dyDescent="0.25">
      <c r="A6308" s="155" t="s">
        <v>3481</v>
      </c>
      <c r="B6308" s="155" t="s">
        <v>693</v>
      </c>
      <c r="C6308" s="155" t="s">
        <v>9114</v>
      </c>
      <c r="D6308" s="155">
        <v>12</v>
      </c>
      <c r="E6308" s="155">
        <v>12</v>
      </c>
      <c r="F6308" s="166">
        <v>42354</v>
      </c>
      <c r="G6308" s="166">
        <v>42341</v>
      </c>
      <c r="H6308" s="157">
        <v>1</v>
      </c>
      <c r="I6308" s="192" t="s">
        <v>10154</v>
      </c>
    </row>
    <row r="6309" spans="1:9" ht="15" customHeight="1" x14ac:dyDescent="0.25">
      <c r="A6309" s="155" t="s">
        <v>899</v>
      </c>
      <c r="B6309" s="155" t="s">
        <v>693</v>
      </c>
      <c r="C6309" s="155" t="s">
        <v>9115</v>
      </c>
      <c r="D6309" s="155">
        <v>10</v>
      </c>
      <c r="E6309" s="155">
        <v>10</v>
      </c>
      <c r="F6309" s="166">
        <v>42354</v>
      </c>
      <c r="G6309" s="166">
        <v>42348</v>
      </c>
      <c r="H6309" s="157">
        <v>1</v>
      </c>
      <c r="I6309" s="192" t="s">
        <v>10154</v>
      </c>
    </row>
    <row r="6310" spans="1:9" x14ac:dyDescent="0.25">
      <c r="A6310" s="155" t="s">
        <v>71</v>
      </c>
      <c r="B6310" s="155" t="s">
        <v>583</v>
      </c>
      <c r="C6310" s="155" t="s">
        <v>9116</v>
      </c>
      <c r="D6310" s="155">
        <v>16</v>
      </c>
      <c r="E6310" s="155">
        <v>16</v>
      </c>
      <c r="F6310" s="166">
        <v>42354</v>
      </c>
      <c r="G6310" s="166">
        <v>42353</v>
      </c>
      <c r="H6310" s="157">
        <v>0</v>
      </c>
      <c r="I6310" s="192" t="s">
        <v>10186</v>
      </c>
    </row>
    <row r="6311" spans="1:9" ht="15" customHeight="1" x14ac:dyDescent="0.25">
      <c r="A6311" s="155" t="s">
        <v>7951</v>
      </c>
      <c r="B6311" s="155" t="s">
        <v>9117</v>
      </c>
      <c r="C6311" s="155" t="s">
        <v>9120</v>
      </c>
      <c r="D6311" s="155">
        <v>3</v>
      </c>
      <c r="E6311" s="155">
        <v>3</v>
      </c>
      <c r="F6311" s="166">
        <v>42355</v>
      </c>
      <c r="G6311" s="166">
        <v>42360</v>
      </c>
      <c r="H6311" s="157">
        <v>1</v>
      </c>
    </row>
    <row r="6312" spans="1:9" ht="15" customHeight="1" x14ac:dyDescent="0.25">
      <c r="A6312" s="155" t="s">
        <v>7951</v>
      </c>
      <c r="B6312" s="155" t="s">
        <v>9118</v>
      </c>
      <c r="C6312" s="155" t="s">
        <v>364</v>
      </c>
      <c r="D6312" s="155">
        <v>2</v>
      </c>
      <c r="E6312" s="155">
        <v>3</v>
      </c>
      <c r="F6312" s="166">
        <v>42355</v>
      </c>
      <c r="G6312" s="166">
        <v>42370</v>
      </c>
      <c r="H6312" s="157">
        <v>1</v>
      </c>
    </row>
    <row r="6313" spans="1:9" ht="15" customHeight="1" x14ac:dyDescent="0.25">
      <c r="A6313" s="155" t="s">
        <v>7951</v>
      </c>
      <c r="B6313" s="155" t="s">
        <v>9119</v>
      </c>
      <c r="C6313" s="155" t="s">
        <v>161</v>
      </c>
      <c r="D6313" s="155">
        <v>3</v>
      </c>
      <c r="E6313" s="155">
        <v>3</v>
      </c>
      <c r="F6313" s="166">
        <v>42355</v>
      </c>
      <c r="G6313" s="166">
        <v>42360</v>
      </c>
      <c r="H6313" s="157">
        <v>1</v>
      </c>
    </row>
    <row r="6314" spans="1:9" ht="15" customHeight="1" x14ac:dyDescent="0.25">
      <c r="A6314" s="155" t="s">
        <v>6021</v>
      </c>
      <c r="B6314" s="155" t="s">
        <v>8887</v>
      </c>
      <c r="C6314" s="155" t="s">
        <v>9121</v>
      </c>
      <c r="D6314" s="155">
        <v>250</v>
      </c>
      <c r="E6314" s="155">
        <v>250</v>
      </c>
      <c r="F6314" s="166">
        <v>42355</v>
      </c>
      <c r="G6314" s="166">
        <v>42359</v>
      </c>
      <c r="H6314" s="157">
        <v>1</v>
      </c>
    </row>
    <row r="6315" spans="1:9" ht="15" customHeight="1" x14ac:dyDescent="0.25">
      <c r="A6315" s="155" t="s">
        <v>6021</v>
      </c>
      <c r="B6315" s="155" t="s">
        <v>8888</v>
      </c>
      <c r="C6315" s="155" t="s">
        <v>819</v>
      </c>
      <c r="D6315" s="155">
        <v>250</v>
      </c>
      <c r="E6315" s="155">
        <v>250</v>
      </c>
      <c r="F6315" s="166">
        <v>42355</v>
      </c>
      <c r="G6315" s="166">
        <v>42359</v>
      </c>
      <c r="H6315" s="157">
        <v>1</v>
      </c>
    </row>
    <row r="6316" spans="1:9" ht="15" customHeight="1" x14ac:dyDescent="0.25">
      <c r="A6316" s="155" t="s">
        <v>251</v>
      </c>
      <c r="B6316" s="155" t="s">
        <v>5253</v>
      </c>
      <c r="C6316" s="155" t="s">
        <v>9122</v>
      </c>
      <c r="D6316" s="155">
        <v>20</v>
      </c>
      <c r="E6316" s="155">
        <v>20</v>
      </c>
      <c r="F6316" s="166">
        <v>42355</v>
      </c>
      <c r="G6316" s="166">
        <v>42377</v>
      </c>
      <c r="H6316" s="157">
        <v>1</v>
      </c>
    </row>
    <row r="6317" spans="1:9" ht="15" customHeight="1" x14ac:dyDescent="0.25">
      <c r="A6317" s="155" t="s">
        <v>1492</v>
      </c>
      <c r="B6317" s="155" t="s">
        <v>1696</v>
      </c>
      <c r="C6317" s="155" t="s">
        <v>9123</v>
      </c>
      <c r="D6317" s="155">
        <v>14</v>
      </c>
      <c r="E6317" s="155">
        <v>14</v>
      </c>
      <c r="F6317" s="166">
        <v>42355</v>
      </c>
      <c r="G6317" s="166">
        <v>42361</v>
      </c>
      <c r="H6317" s="157">
        <v>1</v>
      </c>
      <c r="I6317" s="192" t="s">
        <v>9124</v>
      </c>
    </row>
    <row r="6318" spans="1:9" ht="15" customHeight="1" x14ac:dyDescent="0.25">
      <c r="A6318" s="155" t="s">
        <v>6835</v>
      </c>
      <c r="B6318" s="155" t="s">
        <v>463</v>
      </c>
      <c r="C6318" s="155" t="s">
        <v>9125</v>
      </c>
      <c r="D6318" s="155">
        <v>50</v>
      </c>
      <c r="E6318" s="155">
        <v>50</v>
      </c>
      <c r="F6318" s="166">
        <v>42356</v>
      </c>
      <c r="G6318" s="166">
        <v>42361</v>
      </c>
      <c r="H6318" s="157">
        <v>1</v>
      </c>
    </row>
    <row r="6319" spans="1:9" ht="15" customHeight="1" x14ac:dyDescent="0.25">
      <c r="A6319" s="155" t="s">
        <v>6576</v>
      </c>
      <c r="B6319" s="155" t="s">
        <v>7368</v>
      </c>
      <c r="C6319" s="155" t="s">
        <v>9126</v>
      </c>
      <c r="D6319" s="155">
        <v>1</v>
      </c>
      <c r="E6319" s="155">
        <v>1</v>
      </c>
      <c r="F6319" s="166">
        <v>42356</v>
      </c>
      <c r="G6319" s="166">
        <v>42356</v>
      </c>
      <c r="H6319" s="157">
        <v>1</v>
      </c>
      <c r="I6319" s="192" t="s">
        <v>9127</v>
      </c>
    </row>
    <row r="6320" spans="1:9" ht="15" customHeight="1" x14ac:dyDescent="0.25">
      <c r="A6320" s="155" t="s">
        <v>5961</v>
      </c>
      <c r="B6320" s="155" t="s">
        <v>5962</v>
      </c>
      <c r="C6320" s="155" t="s">
        <v>9128</v>
      </c>
      <c r="D6320" s="155">
        <v>100</v>
      </c>
      <c r="E6320" s="155">
        <v>100</v>
      </c>
      <c r="F6320" s="166">
        <v>42359</v>
      </c>
      <c r="G6320" s="166">
        <v>42373</v>
      </c>
      <c r="H6320" s="157">
        <v>1</v>
      </c>
    </row>
    <row r="6321" spans="1:8" ht="15" customHeight="1" x14ac:dyDescent="0.25">
      <c r="A6321" s="155" t="s">
        <v>520</v>
      </c>
      <c r="B6321" s="155" t="s">
        <v>962</v>
      </c>
      <c r="C6321" s="155" t="s">
        <v>9129</v>
      </c>
      <c r="D6321" s="155">
        <v>230</v>
      </c>
      <c r="E6321" s="155">
        <v>230</v>
      </c>
      <c r="F6321" s="166">
        <v>42359</v>
      </c>
      <c r="G6321" s="166">
        <v>42376</v>
      </c>
      <c r="H6321" s="157">
        <v>1</v>
      </c>
    </row>
    <row r="6322" spans="1:8" ht="15" customHeight="1" x14ac:dyDescent="0.25">
      <c r="A6322" s="155" t="s">
        <v>8647</v>
      </c>
      <c r="B6322" s="155" t="s">
        <v>8648</v>
      </c>
      <c r="C6322" s="155" t="s">
        <v>9130</v>
      </c>
      <c r="D6322" s="155">
        <v>25</v>
      </c>
      <c r="E6322" s="155">
        <v>25</v>
      </c>
      <c r="F6322" s="166">
        <v>42359</v>
      </c>
      <c r="G6322" s="166">
        <v>42373</v>
      </c>
      <c r="H6322" s="157">
        <v>1</v>
      </c>
    </row>
    <row r="6323" spans="1:8" ht="15" customHeight="1" x14ac:dyDescent="0.25">
      <c r="A6323" s="155" t="s">
        <v>408</v>
      </c>
      <c r="B6323" s="155" t="s">
        <v>409</v>
      </c>
      <c r="C6323" s="155" t="s">
        <v>9131</v>
      </c>
      <c r="D6323" s="155">
        <v>50</v>
      </c>
      <c r="E6323" s="155">
        <v>50</v>
      </c>
      <c r="F6323" s="166">
        <v>42359</v>
      </c>
      <c r="G6323" s="166">
        <v>42369</v>
      </c>
      <c r="H6323" s="157">
        <v>1</v>
      </c>
    </row>
    <row r="6324" spans="1:8" ht="15" customHeight="1" x14ac:dyDescent="0.25">
      <c r="A6324" s="155" t="s">
        <v>6916</v>
      </c>
      <c r="B6324" s="155" t="s">
        <v>9132</v>
      </c>
      <c r="C6324" s="155" t="s">
        <v>9133</v>
      </c>
      <c r="D6324" s="155">
        <v>7</v>
      </c>
      <c r="E6324" s="155">
        <v>7</v>
      </c>
      <c r="F6324" s="166">
        <v>42357</v>
      </c>
      <c r="G6324" s="166">
        <v>42359</v>
      </c>
      <c r="H6324" s="157">
        <v>1</v>
      </c>
    </row>
    <row r="6325" spans="1:8" ht="15" customHeight="1" x14ac:dyDescent="0.25">
      <c r="A6325" s="155" t="s">
        <v>4786</v>
      </c>
      <c r="B6325" s="155" t="s">
        <v>5114</v>
      </c>
      <c r="C6325" s="155" t="s">
        <v>9134</v>
      </c>
      <c r="D6325" s="155">
        <v>10</v>
      </c>
      <c r="E6325" s="155">
        <v>10</v>
      </c>
      <c r="F6325" s="166">
        <v>42359</v>
      </c>
      <c r="G6325" s="166">
        <v>42361</v>
      </c>
      <c r="H6325" s="157">
        <v>1</v>
      </c>
    </row>
    <row r="6326" spans="1:8" ht="15" customHeight="1" x14ac:dyDescent="0.25">
      <c r="A6326" s="155" t="s">
        <v>65</v>
      </c>
      <c r="B6326" s="155" t="s">
        <v>1501</v>
      </c>
      <c r="C6326" s="155" t="s">
        <v>9135</v>
      </c>
      <c r="D6326" s="155">
        <v>100</v>
      </c>
      <c r="E6326" s="155">
        <v>100</v>
      </c>
      <c r="F6326" s="166">
        <v>42360</v>
      </c>
      <c r="G6326" s="166">
        <v>42370</v>
      </c>
      <c r="H6326" s="157">
        <v>1</v>
      </c>
    </row>
    <row r="6327" spans="1:8" ht="15" customHeight="1" x14ac:dyDescent="0.25">
      <c r="A6327" s="155" t="s">
        <v>65</v>
      </c>
      <c r="B6327" s="155" t="s">
        <v>2994</v>
      </c>
      <c r="C6327" s="155" t="s">
        <v>9136</v>
      </c>
      <c r="D6327" s="155">
        <v>50</v>
      </c>
      <c r="E6327" s="155">
        <v>50</v>
      </c>
      <c r="F6327" s="166">
        <v>42360</v>
      </c>
      <c r="G6327" s="166">
        <v>42370</v>
      </c>
      <c r="H6327" s="157">
        <v>1</v>
      </c>
    </row>
    <row r="6328" spans="1:8" ht="15" customHeight="1" x14ac:dyDescent="0.25">
      <c r="A6328" s="155" t="s">
        <v>6965</v>
      </c>
      <c r="B6328" s="155" t="s">
        <v>8392</v>
      </c>
      <c r="C6328" s="155" t="s">
        <v>9137</v>
      </c>
      <c r="D6328" s="155">
        <v>30</v>
      </c>
      <c r="E6328" s="155">
        <v>30</v>
      </c>
      <c r="F6328" s="166">
        <v>42360</v>
      </c>
      <c r="G6328" s="166">
        <v>42368</v>
      </c>
      <c r="H6328" s="157">
        <v>1</v>
      </c>
    </row>
    <row r="6329" spans="1:8" ht="15" customHeight="1" x14ac:dyDescent="0.25">
      <c r="A6329" s="155" t="s">
        <v>1983</v>
      </c>
      <c r="B6329" s="155" t="s">
        <v>9021</v>
      </c>
      <c r="C6329" s="155" t="s">
        <v>9138</v>
      </c>
      <c r="D6329" s="155">
        <v>4</v>
      </c>
      <c r="E6329" s="155">
        <v>4</v>
      </c>
      <c r="F6329" s="166">
        <v>42360</v>
      </c>
      <c r="G6329" s="166">
        <v>42361</v>
      </c>
      <c r="H6329" s="157">
        <v>1</v>
      </c>
    </row>
    <row r="6330" spans="1:8" ht="15" customHeight="1" x14ac:dyDescent="0.25">
      <c r="A6330" s="155" t="s">
        <v>1983</v>
      </c>
      <c r="B6330" s="155" t="s">
        <v>9023</v>
      </c>
      <c r="C6330" s="155" t="s">
        <v>364</v>
      </c>
      <c r="D6330" s="155">
        <v>2</v>
      </c>
      <c r="E6330" s="155">
        <v>2</v>
      </c>
      <c r="F6330" s="166">
        <v>42360</v>
      </c>
      <c r="G6330" s="166">
        <v>42361</v>
      </c>
      <c r="H6330" s="157">
        <v>1</v>
      </c>
    </row>
    <row r="6331" spans="1:8" ht="15" customHeight="1" x14ac:dyDescent="0.25">
      <c r="A6331" s="155" t="s">
        <v>1983</v>
      </c>
      <c r="B6331" s="155" t="s">
        <v>9024</v>
      </c>
      <c r="C6331" s="155" t="s">
        <v>161</v>
      </c>
      <c r="D6331" s="155">
        <v>4</v>
      </c>
      <c r="E6331" s="155">
        <v>4</v>
      </c>
      <c r="F6331" s="166">
        <v>42360</v>
      </c>
      <c r="G6331" s="166">
        <v>42361</v>
      </c>
      <c r="H6331" s="157">
        <v>1</v>
      </c>
    </row>
    <row r="6332" spans="1:8" ht="15" customHeight="1" x14ac:dyDescent="0.25">
      <c r="A6332" s="155" t="s">
        <v>1983</v>
      </c>
      <c r="B6332" s="155" t="s">
        <v>9025</v>
      </c>
      <c r="C6332" s="155" t="s">
        <v>316</v>
      </c>
      <c r="D6332" s="155">
        <v>2</v>
      </c>
      <c r="E6332" s="155">
        <v>2</v>
      </c>
      <c r="F6332" s="166">
        <v>42360</v>
      </c>
      <c r="G6332" s="166">
        <v>42361</v>
      </c>
      <c r="H6332" s="157">
        <v>1</v>
      </c>
    </row>
    <row r="6333" spans="1:8" ht="15" customHeight="1" x14ac:dyDescent="0.25">
      <c r="A6333" s="155" t="s">
        <v>9058</v>
      </c>
      <c r="B6333" s="155" t="s">
        <v>9059</v>
      </c>
      <c r="C6333" s="155" t="s">
        <v>9139</v>
      </c>
      <c r="D6333" s="155">
        <v>14</v>
      </c>
      <c r="E6333" s="155">
        <v>14</v>
      </c>
      <c r="F6333" s="166">
        <v>42360</v>
      </c>
      <c r="G6333" s="166">
        <v>42361</v>
      </c>
      <c r="H6333" s="157">
        <v>1</v>
      </c>
    </row>
    <row r="6334" spans="1:8" ht="15" customHeight="1" x14ac:dyDescent="0.25">
      <c r="A6334" s="155" t="s">
        <v>1554</v>
      </c>
      <c r="B6334" s="155" t="s">
        <v>1696</v>
      </c>
      <c r="D6334" s="155">
        <v>2</v>
      </c>
      <c r="E6334" s="155">
        <v>2</v>
      </c>
      <c r="F6334" s="166">
        <v>42361</v>
      </c>
      <c r="G6334" s="166">
        <v>42368</v>
      </c>
      <c r="H6334" s="157">
        <v>1</v>
      </c>
    </row>
    <row r="6335" spans="1:8" ht="15" customHeight="1" x14ac:dyDescent="0.25">
      <c r="A6335" s="155" t="s">
        <v>6576</v>
      </c>
      <c r="B6335" s="155" t="s">
        <v>7368</v>
      </c>
      <c r="C6335" s="155" t="s">
        <v>9140</v>
      </c>
      <c r="D6335" s="155">
        <v>1</v>
      </c>
      <c r="E6335" s="155">
        <v>1</v>
      </c>
      <c r="F6335" s="166">
        <v>42361</v>
      </c>
      <c r="G6335" s="166">
        <v>42362</v>
      </c>
      <c r="H6335" s="157">
        <v>1</v>
      </c>
    </row>
    <row r="6336" spans="1:8" ht="15" customHeight="1" x14ac:dyDescent="0.25">
      <c r="A6336" s="155" t="s">
        <v>42</v>
      </c>
      <c r="B6336" s="155" t="s">
        <v>9141</v>
      </c>
      <c r="C6336" s="155" t="s">
        <v>9144</v>
      </c>
      <c r="D6336" s="155">
        <v>4</v>
      </c>
      <c r="E6336" s="155">
        <v>4</v>
      </c>
      <c r="F6336" s="166">
        <v>42361</v>
      </c>
      <c r="G6336" s="166">
        <v>42362</v>
      </c>
      <c r="H6336" s="157">
        <v>1</v>
      </c>
    </row>
    <row r="6337" spans="1:9" ht="15" customHeight="1" x14ac:dyDescent="0.25">
      <c r="A6337" s="155" t="s">
        <v>42</v>
      </c>
      <c r="B6337" s="155" t="s">
        <v>9142</v>
      </c>
      <c r="C6337" s="155" t="s">
        <v>9143</v>
      </c>
      <c r="D6337" s="155">
        <v>5</v>
      </c>
      <c r="E6337" s="155">
        <v>5</v>
      </c>
      <c r="F6337" s="166">
        <v>42361</v>
      </c>
      <c r="G6337" s="166">
        <v>42362</v>
      </c>
      <c r="H6337" s="157">
        <v>1</v>
      </c>
    </row>
    <row r="6338" spans="1:9" ht="15" customHeight="1" x14ac:dyDescent="0.25">
      <c r="A6338" s="155" t="s">
        <v>350</v>
      </c>
      <c r="B6338" s="155" t="s">
        <v>351</v>
      </c>
      <c r="C6338" s="155" t="s">
        <v>9145</v>
      </c>
      <c r="D6338" s="155">
        <v>100</v>
      </c>
      <c r="E6338" s="155">
        <v>105</v>
      </c>
      <c r="F6338" s="166">
        <v>42373</v>
      </c>
      <c r="G6338" s="166">
        <v>42377</v>
      </c>
      <c r="H6338" s="157">
        <v>1</v>
      </c>
    </row>
    <row r="6339" spans="1:9" ht="15" customHeight="1" x14ac:dyDescent="0.25">
      <c r="A6339" s="155" t="s">
        <v>350</v>
      </c>
      <c r="B6339" s="155" t="s">
        <v>2115</v>
      </c>
      <c r="C6339" s="155" t="s">
        <v>364</v>
      </c>
      <c r="D6339" s="155">
        <v>30</v>
      </c>
      <c r="E6339" s="155">
        <v>32</v>
      </c>
      <c r="F6339" s="166">
        <v>42373</v>
      </c>
      <c r="G6339" s="166">
        <v>42377</v>
      </c>
      <c r="H6339" s="157">
        <v>1</v>
      </c>
    </row>
    <row r="6340" spans="1:9" ht="15" customHeight="1" x14ac:dyDescent="0.25">
      <c r="A6340" s="155" t="s">
        <v>350</v>
      </c>
      <c r="B6340" s="155" t="s">
        <v>268</v>
      </c>
      <c r="C6340" s="155" t="s">
        <v>161</v>
      </c>
      <c r="D6340" s="155">
        <v>50</v>
      </c>
      <c r="E6340" s="155">
        <v>52</v>
      </c>
      <c r="F6340" s="166">
        <v>42373</v>
      </c>
      <c r="G6340" s="166">
        <v>42377</v>
      </c>
      <c r="H6340" s="157">
        <v>1</v>
      </c>
    </row>
    <row r="6341" spans="1:9" ht="15" customHeight="1" x14ac:dyDescent="0.25">
      <c r="A6341" s="155" t="s">
        <v>7849</v>
      </c>
      <c r="B6341" s="155" t="s">
        <v>919</v>
      </c>
      <c r="C6341" s="155" t="s">
        <v>9146</v>
      </c>
      <c r="D6341" s="155">
        <v>5</v>
      </c>
      <c r="E6341" s="155">
        <v>5</v>
      </c>
      <c r="F6341" s="166">
        <v>42373</v>
      </c>
      <c r="G6341" s="166">
        <v>42377</v>
      </c>
      <c r="H6341" s="157">
        <v>1</v>
      </c>
    </row>
    <row r="6342" spans="1:9" ht="15" customHeight="1" x14ac:dyDescent="0.25">
      <c r="A6342" s="155" t="s">
        <v>2106</v>
      </c>
      <c r="B6342" s="155" t="s">
        <v>2107</v>
      </c>
      <c r="C6342" s="155" t="s">
        <v>9147</v>
      </c>
      <c r="D6342" s="155">
        <v>50</v>
      </c>
      <c r="E6342" s="155">
        <v>50</v>
      </c>
      <c r="F6342" s="166">
        <v>42373</v>
      </c>
      <c r="G6342" s="166">
        <v>42375</v>
      </c>
      <c r="H6342" s="157">
        <v>1</v>
      </c>
    </row>
    <row r="6343" spans="1:9" ht="15" customHeight="1" x14ac:dyDescent="0.25">
      <c r="A6343" s="155" t="s">
        <v>78</v>
      </c>
      <c r="B6343" s="155" t="s">
        <v>8867</v>
      </c>
      <c r="C6343" s="155" t="s">
        <v>9148</v>
      </c>
      <c r="D6343" s="155">
        <v>5</v>
      </c>
      <c r="E6343" s="155">
        <v>5</v>
      </c>
      <c r="F6343" s="166">
        <v>42373</v>
      </c>
      <c r="G6343" s="166">
        <v>42376</v>
      </c>
      <c r="H6343" s="157">
        <v>1</v>
      </c>
    </row>
    <row r="6344" spans="1:9" ht="15" customHeight="1" x14ac:dyDescent="0.25">
      <c r="A6344" s="155" t="s">
        <v>71</v>
      </c>
      <c r="B6344" s="155" t="s">
        <v>74</v>
      </c>
      <c r="C6344" s="155" t="s">
        <v>9149</v>
      </c>
      <c r="D6344" s="155">
        <v>25</v>
      </c>
      <c r="E6344" s="155">
        <v>25</v>
      </c>
      <c r="F6344" s="166">
        <v>42373</v>
      </c>
      <c r="G6344" s="166">
        <v>42376</v>
      </c>
      <c r="H6344" s="157">
        <v>1</v>
      </c>
    </row>
    <row r="6345" spans="1:9" ht="15" customHeight="1" x14ac:dyDescent="0.25">
      <c r="A6345" s="155" t="s">
        <v>559</v>
      </c>
      <c r="B6345" s="155" t="s">
        <v>450</v>
      </c>
      <c r="C6345" s="155" t="s">
        <v>9150</v>
      </c>
      <c r="D6345" s="155">
        <v>10000</v>
      </c>
      <c r="E6345" s="155">
        <v>10068</v>
      </c>
      <c r="F6345" s="166">
        <v>42373</v>
      </c>
      <c r="G6345" s="166">
        <v>42375</v>
      </c>
      <c r="H6345" s="157">
        <v>1</v>
      </c>
    </row>
    <row r="6346" spans="1:9" ht="15" customHeight="1" x14ac:dyDescent="0.25">
      <c r="A6346" s="155" t="s">
        <v>1463</v>
      </c>
      <c r="B6346" s="155" t="s">
        <v>3800</v>
      </c>
      <c r="C6346" s="155" t="s">
        <v>9151</v>
      </c>
      <c r="D6346" s="155">
        <v>25</v>
      </c>
      <c r="E6346" s="155">
        <v>25</v>
      </c>
      <c r="F6346" s="166">
        <v>42373</v>
      </c>
      <c r="G6346" s="166">
        <v>42376</v>
      </c>
      <c r="H6346" s="157">
        <v>1</v>
      </c>
    </row>
    <row r="6347" spans="1:9" ht="15" customHeight="1" x14ac:dyDescent="0.25">
      <c r="A6347" s="155" t="s">
        <v>8687</v>
      </c>
      <c r="B6347" s="155" t="s">
        <v>9086</v>
      </c>
      <c r="C6347" s="155" t="s">
        <v>9153</v>
      </c>
      <c r="D6347" s="155">
        <v>10</v>
      </c>
      <c r="E6347" s="155">
        <v>10</v>
      </c>
      <c r="F6347" s="166">
        <v>42374</v>
      </c>
      <c r="G6347" s="166">
        <v>42382</v>
      </c>
      <c r="H6347" s="157">
        <v>1</v>
      </c>
    </row>
    <row r="6348" spans="1:9" ht="15" customHeight="1" x14ac:dyDescent="0.25">
      <c r="A6348" s="155" t="s">
        <v>8687</v>
      </c>
      <c r="B6348" s="155" t="s">
        <v>9087</v>
      </c>
      <c r="C6348" s="155" t="s">
        <v>364</v>
      </c>
      <c r="D6348" s="155">
        <v>20</v>
      </c>
      <c r="E6348" s="155">
        <v>20</v>
      </c>
      <c r="F6348" s="166">
        <v>42374</v>
      </c>
      <c r="G6348" s="166">
        <v>42372</v>
      </c>
      <c r="H6348" s="157">
        <v>1</v>
      </c>
      <c r="I6348" s="192" t="s">
        <v>10184</v>
      </c>
    </row>
    <row r="6349" spans="1:9" ht="15" customHeight="1" x14ac:dyDescent="0.25">
      <c r="A6349" s="155" t="s">
        <v>8687</v>
      </c>
      <c r="B6349" s="155" t="s">
        <v>8772</v>
      </c>
      <c r="C6349" s="155" t="s">
        <v>161</v>
      </c>
      <c r="D6349" s="155">
        <v>20</v>
      </c>
      <c r="E6349" s="155">
        <v>20</v>
      </c>
      <c r="F6349" s="166">
        <v>42374</v>
      </c>
      <c r="G6349" s="166">
        <v>42382</v>
      </c>
      <c r="H6349" s="157">
        <v>1</v>
      </c>
    </row>
    <row r="6350" spans="1:9" ht="15" customHeight="1" x14ac:dyDescent="0.25">
      <c r="A6350" s="155" t="s">
        <v>2769</v>
      </c>
      <c r="B6350" s="155" t="s">
        <v>8750</v>
      </c>
      <c r="C6350" s="155" t="s">
        <v>9154</v>
      </c>
      <c r="D6350" s="155">
        <v>500</v>
      </c>
      <c r="E6350" s="155">
        <v>500</v>
      </c>
      <c r="F6350" s="166">
        <v>42374</v>
      </c>
      <c r="G6350" s="166">
        <v>42386</v>
      </c>
      <c r="H6350" s="157">
        <v>1</v>
      </c>
    </row>
    <row r="6351" spans="1:9" ht="15" customHeight="1" x14ac:dyDescent="0.25">
      <c r="A6351" s="155" t="s">
        <v>2714</v>
      </c>
      <c r="B6351" s="155" t="s">
        <v>9155</v>
      </c>
      <c r="C6351" s="155" t="s">
        <v>9156</v>
      </c>
      <c r="D6351" s="155">
        <v>500</v>
      </c>
      <c r="E6351" s="155">
        <v>500</v>
      </c>
      <c r="F6351" s="166">
        <v>42374</v>
      </c>
      <c r="G6351" s="166">
        <v>42381</v>
      </c>
      <c r="H6351" s="157">
        <v>1</v>
      </c>
    </row>
    <row r="6352" spans="1:9" ht="15" customHeight="1" x14ac:dyDescent="0.25">
      <c r="A6352" s="155" t="s">
        <v>2714</v>
      </c>
      <c r="B6352" s="155" t="s">
        <v>8984</v>
      </c>
      <c r="C6352" s="155" t="s">
        <v>9157</v>
      </c>
      <c r="D6352" s="155">
        <v>100</v>
      </c>
      <c r="E6352" s="155">
        <v>100</v>
      </c>
      <c r="F6352" s="166">
        <v>42374</v>
      </c>
      <c r="G6352" s="166">
        <v>42381</v>
      </c>
      <c r="H6352" s="157">
        <v>1</v>
      </c>
    </row>
    <row r="6353" spans="1:9" ht="15" customHeight="1" x14ac:dyDescent="0.25">
      <c r="A6353" s="155" t="s">
        <v>2714</v>
      </c>
      <c r="B6353" s="155" t="s">
        <v>5304</v>
      </c>
      <c r="C6353" s="155" t="s">
        <v>364</v>
      </c>
      <c r="D6353" s="155">
        <v>250</v>
      </c>
      <c r="E6353" s="155">
        <v>250</v>
      </c>
      <c r="F6353" s="166">
        <v>42374</v>
      </c>
      <c r="G6353" s="166">
        <v>42381</v>
      </c>
      <c r="H6353" s="157">
        <v>1</v>
      </c>
    </row>
    <row r="6354" spans="1:9" ht="15" customHeight="1" x14ac:dyDescent="0.25">
      <c r="A6354" s="155" t="s">
        <v>8231</v>
      </c>
      <c r="B6354" s="155" t="s">
        <v>9158</v>
      </c>
      <c r="C6354" s="155" t="s">
        <v>9159</v>
      </c>
      <c r="D6354" s="155">
        <v>625</v>
      </c>
      <c r="E6354" s="155">
        <v>625</v>
      </c>
      <c r="F6354" s="166">
        <v>42374</v>
      </c>
      <c r="G6354" s="166">
        <v>42377</v>
      </c>
      <c r="H6354" s="157">
        <v>1</v>
      </c>
    </row>
    <row r="6355" spans="1:9" ht="15" customHeight="1" x14ac:dyDescent="0.25">
      <c r="A6355" s="155" t="s">
        <v>299</v>
      </c>
      <c r="B6355" s="155" t="s">
        <v>1021</v>
      </c>
      <c r="C6355" s="155" t="s">
        <v>9160</v>
      </c>
      <c r="D6355" s="155">
        <v>50</v>
      </c>
      <c r="E6355" s="155">
        <v>50</v>
      </c>
      <c r="F6355" s="166">
        <v>42375</v>
      </c>
      <c r="G6355" s="166">
        <v>42377</v>
      </c>
      <c r="H6355" s="157">
        <v>1</v>
      </c>
    </row>
    <row r="6356" spans="1:9" ht="15" customHeight="1" x14ac:dyDescent="0.25">
      <c r="A6356" s="155" t="s">
        <v>1554</v>
      </c>
      <c r="B6356" s="155" t="s">
        <v>1181</v>
      </c>
      <c r="C6356" s="155" t="s">
        <v>9110</v>
      </c>
      <c r="D6356" s="155">
        <v>150</v>
      </c>
      <c r="E6356" s="155">
        <v>150</v>
      </c>
      <c r="F6356" s="166">
        <v>42375</v>
      </c>
      <c r="G6356" s="166">
        <v>42377</v>
      </c>
      <c r="H6356" s="157">
        <v>1</v>
      </c>
    </row>
    <row r="6357" spans="1:9" ht="15" customHeight="1" x14ac:dyDescent="0.25">
      <c r="A6357" s="155" t="s">
        <v>115</v>
      </c>
      <c r="B6357" s="155" t="s">
        <v>549</v>
      </c>
      <c r="C6357" s="155" t="s">
        <v>9161</v>
      </c>
      <c r="D6357" s="155">
        <v>10</v>
      </c>
      <c r="E6357" s="155">
        <v>10</v>
      </c>
      <c r="F6357" s="166">
        <v>42376</v>
      </c>
      <c r="G6357" s="166">
        <v>42377</v>
      </c>
      <c r="H6357" s="157">
        <v>1</v>
      </c>
    </row>
    <row r="6358" spans="1:9" ht="15" customHeight="1" x14ac:dyDescent="0.25">
      <c r="A6358" s="155" t="s">
        <v>115</v>
      </c>
      <c r="B6358" s="155" t="s">
        <v>4231</v>
      </c>
      <c r="C6358" s="155" t="s">
        <v>9162</v>
      </c>
      <c r="D6358" s="155">
        <v>234</v>
      </c>
      <c r="E6358" s="155">
        <v>234</v>
      </c>
      <c r="F6358" s="166">
        <v>42376</v>
      </c>
      <c r="G6358" s="166">
        <v>42377</v>
      </c>
      <c r="H6358" s="157">
        <v>1</v>
      </c>
    </row>
    <row r="6359" spans="1:9" ht="15" customHeight="1" x14ac:dyDescent="0.25">
      <c r="A6359" s="155" t="s">
        <v>748</v>
      </c>
      <c r="B6359" s="155" t="s">
        <v>483</v>
      </c>
      <c r="C6359" s="155" t="s">
        <v>9163</v>
      </c>
      <c r="D6359" s="155">
        <v>200</v>
      </c>
      <c r="E6359" s="155">
        <v>200</v>
      </c>
      <c r="F6359" s="166">
        <v>42376</v>
      </c>
      <c r="G6359" s="166">
        <v>42380</v>
      </c>
      <c r="H6359" s="157">
        <v>1</v>
      </c>
    </row>
    <row r="6360" spans="1:9" ht="15" customHeight="1" x14ac:dyDescent="0.25">
      <c r="A6360" s="155" t="s">
        <v>4562</v>
      </c>
      <c r="B6360" s="155" t="s">
        <v>1696</v>
      </c>
      <c r="C6360" s="155" t="s">
        <v>9164</v>
      </c>
      <c r="D6360" s="155">
        <v>1</v>
      </c>
      <c r="E6360" s="155">
        <v>1</v>
      </c>
      <c r="F6360" s="166">
        <v>42376</v>
      </c>
      <c r="G6360" s="166">
        <v>42383</v>
      </c>
      <c r="H6360" s="157">
        <v>1</v>
      </c>
    </row>
    <row r="6361" spans="1:9" ht="15" customHeight="1" x14ac:dyDescent="0.25">
      <c r="A6361" s="155" t="s">
        <v>3430</v>
      </c>
      <c r="B6361" s="155" t="s">
        <v>681</v>
      </c>
      <c r="C6361" s="155" t="s">
        <v>9165</v>
      </c>
      <c r="D6361" s="155">
        <v>100</v>
      </c>
      <c r="E6361" s="155">
        <v>100</v>
      </c>
      <c r="F6361" s="166">
        <v>42376</v>
      </c>
      <c r="G6361" s="166">
        <v>42384</v>
      </c>
      <c r="H6361" s="157">
        <v>1</v>
      </c>
    </row>
    <row r="6362" spans="1:9" ht="15" customHeight="1" x14ac:dyDescent="0.25">
      <c r="A6362" s="155" t="s">
        <v>71</v>
      </c>
      <c r="B6362" s="155" t="s">
        <v>154</v>
      </c>
      <c r="C6362" s="155" t="s">
        <v>9166</v>
      </c>
      <c r="D6362" s="155">
        <v>5</v>
      </c>
      <c r="E6362" s="155">
        <v>5</v>
      </c>
      <c r="F6362" s="166">
        <v>42376</v>
      </c>
      <c r="G6362" s="166">
        <v>42381</v>
      </c>
      <c r="H6362" s="157">
        <v>1</v>
      </c>
    </row>
    <row r="6363" spans="1:9" ht="15" customHeight="1" x14ac:dyDescent="0.25">
      <c r="A6363" s="155" t="s">
        <v>286</v>
      </c>
      <c r="B6363" s="155" t="s">
        <v>5726</v>
      </c>
      <c r="C6363" s="155" t="s">
        <v>9167</v>
      </c>
      <c r="D6363" s="155">
        <v>25</v>
      </c>
      <c r="E6363" s="155">
        <v>25</v>
      </c>
      <c r="F6363" s="166">
        <v>42376</v>
      </c>
      <c r="G6363" s="166">
        <v>42381</v>
      </c>
      <c r="H6363" s="157">
        <v>1</v>
      </c>
    </row>
    <row r="6364" spans="1:9" ht="15" customHeight="1" x14ac:dyDescent="0.25">
      <c r="A6364" s="155" t="s">
        <v>9169</v>
      </c>
      <c r="B6364" s="155" t="s">
        <v>8557</v>
      </c>
      <c r="C6364" s="155" t="s">
        <v>9168</v>
      </c>
      <c r="D6364" s="155">
        <v>10</v>
      </c>
      <c r="E6364" s="155">
        <v>10</v>
      </c>
      <c r="F6364" s="166">
        <v>42376</v>
      </c>
      <c r="G6364" s="166">
        <v>42380</v>
      </c>
      <c r="H6364" s="157">
        <v>1</v>
      </c>
    </row>
    <row r="6365" spans="1:9" ht="15" customHeight="1" x14ac:dyDescent="0.25">
      <c r="A6365" s="155" t="s">
        <v>1474</v>
      </c>
      <c r="B6365" s="155" t="s">
        <v>6175</v>
      </c>
      <c r="C6365" s="155" t="s">
        <v>9170</v>
      </c>
      <c r="D6365" s="155">
        <v>150</v>
      </c>
      <c r="E6365" s="155">
        <v>150</v>
      </c>
      <c r="F6365" s="166">
        <v>42377</v>
      </c>
      <c r="G6365" s="166">
        <v>42380</v>
      </c>
      <c r="H6365" s="157">
        <v>1</v>
      </c>
    </row>
    <row r="6366" spans="1:9" ht="15" customHeight="1" x14ac:dyDescent="0.25">
      <c r="A6366" s="155" t="s">
        <v>121</v>
      </c>
      <c r="B6366" s="155" t="s">
        <v>758</v>
      </c>
      <c r="C6366" s="155" t="s">
        <v>9171</v>
      </c>
      <c r="D6366" s="155">
        <v>50</v>
      </c>
      <c r="E6366" s="155">
        <v>50</v>
      </c>
      <c r="F6366" s="166">
        <v>42377</v>
      </c>
      <c r="G6366" s="166">
        <v>42383</v>
      </c>
      <c r="H6366" s="157">
        <v>1</v>
      </c>
    </row>
    <row r="6367" spans="1:9" ht="15" customHeight="1" x14ac:dyDescent="0.25">
      <c r="A6367" s="155" t="s">
        <v>121</v>
      </c>
      <c r="B6367" s="155" t="s">
        <v>1696</v>
      </c>
      <c r="C6367" s="155" t="s">
        <v>9173</v>
      </c>
      <c r="D6367" s="155">
        <v>2</v>
      </c>
      <c r="E6367" s="155">
        <v>2</v>
      </c>
      <c r="F6367" s="166">
        <v>42377</v>
      </c>
      <c r="G6367" s="166">
        <v>42367</v>
      </c>
      <c r="H6367" s="157">
        <v>1</v>
      </c>
      <c r="I6367" s="192" t="s">
        <v>10153</v>
      </c>
    </row>
    <row r="6368" spans="1:9" ht="15" customHeight="1" x14ac:dyDescent="0.25">
      <c r="A6368" s="155" t="s">
        <v>121</v>
      </c>
      <c r="B6368" s="155" t="s">
        <v>1696</v>
      </c>
      <c r="C6368" s="155" t="s">
        <v>9174</v>
      </c>
      <c r="D6368" s="155">
        <v>1</v>
      </c>
      <c r="E6368" s="155">
        <v>1</v>
      </c>
      <c r="F6368" s="166">
        <v>42377</v>
      </c>
      <c r="G6368" s="166">
        <v>42367</v>
      </c>
      <c r="H6368" s="157">
        <v>1</v>
      </c>
      <c r="I6368" s="192" t="s">
        <v>10153</v>
      </c>
    </row>
    <row r="6369" spans="1:9" ht="15" customHeight="1" x14ac:dyDescent="0.25">
      <c r="A6369" s="155" t="s">
        <v>71</v>
      </c>
      <c r="B6369" s="155" t="s">
        <v>2957</v>
      </c>
      <c r="C6369" s="155" t="s">
        <v>9175</v>
      </c>
      <c r="D6369" s="155">
        <v>15</v>
      </c>
      <c r="E6369" s="155">
        <v>15</v>
      </c>
      <c r="F6369" s="166">
        <v>42380</v>
      </c>
      <c r="G6369" s="166">
        <v>42387</v>
      </c>
      <c r="H6369" s="157">
        <v>1</v>
      </c>
    </row>
    <row r="6370" spans="1:9" ht="15" customHeight="1" x14ac:dyDescent="0.25">
      <c r="A6370" s="155" t="s">
        <v>173</v>
      </c>
      <c r="B6370" s="155" t="s">
        <v>3450</v>
      </c>
      <c r="C6370" s="155" t="s">
        <v>9176</v>
      </c>
      <c r="D6370" s="155">
        <v>486</v>
      </c>
      <c r="E6370" s="155">
        <v>486</v>
      </c>
      <c r="F6370" s="166">
        <v>42380</v>
      </c>
      <c r="G6370" s="166">
        <v>42384</v>
      </c>
      <c r="H6370" s="157">
        <v>1</v>
      </c>
    </row>
    <row r="6371" spans="1:9" ht="15" customHeight="1" x14ac:dyDescent="0.25">
      <c r="A6371" s="155" t="s">
        <v>173</v>
      </c>
      <c r="B6371" s="155" t="s">
        <v>445</v>
      </c>
      <c r="C6371" s="155" t="s">
        <v>364</v>
      </c>
      <c r="D6371" s="155">
        <v>496</v>
      </c>
      <c r="E6371" s="155">
        <v>496</v>
      </c>
      <c r="F6371" s="166">
        <v>42380</v>
      </c>
      <c r="G6371" s="166">
        <v>42384</v>
      </c>
      <c r="H6371" s="157">
        <v>1</v>
      </c>
    </row>
    <row r="6372" spans="1:9" ht="15" customHeight="1" x14ac:dyDescent="0.25">
      <c r="A6372" s="155" t="s">
        <v>3478</v>
      </c>
      <c r="B6372" s="155" t="s">
        <v>5328</v>
      </c>
      <c r="C6372" s="155" t="s">
        <v>9177</v>
      </c>
      <c r="D6372" s="155">
        <v>16000</v>
      </c>
      <c r="E6372" s="155">
        <v>16080</v>
      </c>
      <c r="F6372" s="166">
        <v>42381</v>
      </c>
      <c r="G6372" s="166">
        <v>42384</v>
      </c>
      <c r="H6372" s="157">
        <v>1</v>
      </c>
    </row>
    <row r="6373" spans="1:9" ht="15" customHeight="1" x14ac:dyDescent="0.25">
      <c r="A6373" s="155" t="s">
        <v>544</v>
      </c>
      <c r="B6373" s="155" t="s">
        <v>82</v>
      </c>
      <c r="C6373" s="155" t="s">
        <v>9178</v>
      </c>
      <c r="D6373" s="155">
        <v>100</v>
      </c>
      <c r="E6373" s="155">
        <v>100</v>
      </c>
      <c r="F6373" s="166">
        <v>42381</v>
      </c>
      <c r="G6373" s="166">
        <v>42385</v>
      </c>
      <c r="H6373" s="157">
        <v>1</v>
      </c>
    </row>
    <row r="6374" spans="1:9" ht="15" customHeight="1" x14ac:dyDescent="0.25">
      <c r="A6374" s="155" t="s">
        <v>8024</v>
      </c>
      <c r="B6374" s="155" t="s">
        <v>8932</v>
      </c>
      <c r="C6374" s="155" t="s">
        <v>9179</v>
      </c>
      <c r="D6374" s="155">
        <v>500</v>
      </c>
      <c r="E6374" s="155">
        <v>500</v>
      </c>
      <c r="F6374" s="166">
        <v>42381</v>
      </c>
      <c r="G6374" s="166">
        <v>42381</v>
      </c>
      <c r="H6374" s="157">
        <v>1</v>
      </c>
      <c r="I6374" s="192" t="s">
        <v>214</v>
      </c>
    </row>
    <row r="6375" spans="1:9" ht="15" customHeight="1" x14ac:dyDescent="0.25">
      <c r="A6375" s="155" t="s">
        <v>2862</v>
      </c>
      <c r="B6375" s="155" t="s">
        <v>2863</v>
      </c>
      <c r="C6375" s="155" t="s">
        <v>9180</v>
      </c>
      <c r="D6375" s="155">
        <v>100</v>
      </c>
      <c r="E6375" s="155">
        <v>100</v>
      </c>
      <c r="F6375" s="166">
        <v>42381</v>
      </c>
      <c r="G6375" s="166">
        <v>42382</v>
      </c>
      <c r="H6375" s="157">
        <v>1</v>
      </c>
    </row>
    <row r="6376" spans="1:9" ht="15" customHeight="1" x14ac:dyDescent="0.25">
      <c r="A6376" s="155" t="s">
        <v>9181</v>
      </c>
      <c r="B6376" s="155" t="s">
        <v>295</v>
      </c>
      <c r="C6376" s="155" t="s">
        <v>9182</v>
      </c>
      <c r="D6376" s="155">
        <v>25</v>
      </c>
      <c r="E6376" s="155">
        <v>25</v>
      </c>
      <c r="F6376" s="166">
        <v>42381</v>
      </c>
      <c r="G6376" s="166">
        <v>42384</v>
      </c>
      <c r="H6376" s="157">
        <v>1</v>
      </c>
    </row>
    <row r="6377" spans="1:9" ht="15" customHeight="1" x14ac:dyDescent="0.25">
      <c r="A6377" s="155" t="s">
        <v>9183</v>
      </c>
      <c r="B6377" s="155" t="s">
        <v>9184</v>
      </c>
      <c r="C6377" s="155" t="s">
        <v>9185</v>
      </c>
      <c r="D6377" s="155">
        <v>1</v>
      </c>
      <c r="E6377" s="155">
        <v>1</v>
      </c>
      <c r="F6377" s="166">
        <v>42381</v>
      </c>
      <c r="G6377" s="166">
        <v>42389</v>
      </c>
      <c r="H6377" s="157">
        <v>1</v>
      </c>
    </row>
    <row r="6378" spans="1:9" ht="15" customHeight="1" x14ac:dyDescent="0.25">
      <c r="A6378" s="155" t="s">
        <v>6576</v>
      </c>
      <c r="B6378" s="155" t="s">
        <v>7368</v>
      </c>
      <c r="C6378" s="155" t="s">
        <v>9186</v>
      </c>
      <c r="D6378" s="155">
        <v>1</v>
      </c>
      <c r="E6378" s="155">
        <v>1</v>
      </c>
      <c r="F6378" s="166">
        <v>42381</v>
      </c>
      <c r="G6378" s="166">
        <v>42381</v>
      </c>
      <c r="H6378" s="157">
        <v>1</v>
      </c>
      <c r="I6378" s="192" t="s">
        <v>214</v>
      </c>
    </row>
    <row r="6379" spans="1:9" ht="15" customHeight="1" x14ac:dyDescent="0.25">
      <c r="A6379" s="155" t="s">
        <v>6237</v>
      </c>
      <c r="B6379" s="155" t="s">
        <v>9190</v>
      </c>
      <c r="C6379" s="155" t="s">
        <v>9191</v>
      </c>
      <c r="D6379" s="155">
        <v>1</v>
      </c>
      <c r="E6379" s="155">
        <v>1</v>
      </c>
      <c r="F6379" s="166">
        <v>42381</v>
      </c>
      <c r="G6379" s="166">
        <v>42381</v>
      </c>
      <c r="H6379" s="157">
        <v>1</v>
      </c>
      <c r="I6379" s="192" t="s">
        <v>3332</v>
      </c>
    </row>
    <row r="6380" spans="1:9" ht="15" customHeight="1" x14ac:dyDescent="0.25">
      <c r="A6380" s="155" t="s">
        <v>8165</v>
      </c>
      <c r="B6380" s="155" t="s">
        <v>9188</v>
      </c>
      <c r="C6380" s="155" t="s">
        <v>9189</v>
      </c>
      <c r="D6380" s="155">
        <v>1</v>
      </c>
      <c r="E6380" s="155">
        <v>1</v>
      </c>
      <c r="F6380" s="166">
        <v>42381</v>
      </c>
      <c r="G6380" s="166">
        <v>42382</v>
      </c>
      <c r="H6380" s="157">
        <v>1</v>
      </c>
    </row>
    <row r="6381" spans="1:9" ht="15" customHeight="1" x14ac:dyDescent="0.25">
      <c r="A6381" s="155" t="s">
        <v>8170</v>
      </c>
      <c r="B6381" s="155" t="s">
        <v>272</v>
      </c>
      <c r="C6381" s="155" t="s">
        <v>9192</v>
      </c>
      <c r="D6381" s="155">
        <v>3</v>
      </c>
      <c r="E6381" s="155">
        <v>3</v>
      </c>
      <c r="F6381" s="166">
        <v>42382</v>
      </c>
      <c r="G6381" s="166">
        <v>42387</v>
      </c>
      <c r="H6381" s="157">
        <v>1</v>
      </c>
    </row>
    <row r="6382" spans="1:9" ht="15" customHeight="1" x14ac:dyDescent="0.25">
      <c r="A6382" s="155" t="s">
        <v>408</v>
      </c>
      <c r="B6382" s="155" t="s">
        <v>409</v>
      </c>
      <c r="C6382" s="155" t="s">
        <v>9193</v>
      </c>
      <c r="D6382" s="155">
        <v>2</v>
      </c>
      <c r="E6382" s="155">
        <v>2</v>
      </c>
      <c r="F6382" s="166">
        <v>42383</v>
      </c>
      <c r="G6382" s="166">
        <v>42391</v>
      </c>
      <c r="H6382" s="157">
        <v>1</v>
      </c>
      <c r="I6382" s="192" t="s">
        <v>272</v>
      </c>
    </row>
    <row r="6383" spans="1:9" ht="15" customHeight="1" x14ac:dyDescent="0.25">
      <c r="A6383" s="155" t="s">
        <v>317</v>
      </c>
      <c r="B6383" s="155" t="s">
        <v>1011</v>
      </c>
      <c r="C6383" s="155" t="s">
        <v>9194</v>
      </c>
      <c r="D6383" s="155">
        <v>15</v>
      </c>
      <c r="E6383" s="155">
        <v>15</v>
      </c>
      <c r="F6383" s="166">
        <v>42384</v>
      </c>
      <c r="G6383" s="166">
        <v>42384</v>
      </c>
      <c r="H6383" s="157">
        <v>1</v>
      </c>
    </row>
    <row r="6384" spans="1:9" ht="15" customHeight="1" x14ac:dyDescent="0.25">
      <c r="A6384" s="155" t="s">
        <v>9195</v>
      </c>
      <c r="B6384" s="155" t="s">
        <v>9066</v>
      </c>
      <c r="C6384" s="155" t="s">
        <v>9196</v>
      </c>
      <c r="D6384" s="155">
        <v>6</v>
      </c>
      <c r="E6384" s="155">
        <v>6</v>
      </c>
      <c r="F6384" s="166">
        <v>42384</v>
      </c>
      <c r="G6384" s="166">
        <v>42388</v>
      </c>
      <c r="H6384" s="157">
        <v>1</v>
      </c>
    </row>
    <row r="6385" spans="1:9" ht="15" customHeight="1" x14ac:dyDescent="0.25">
      <c r="A6385" s="155" t="s">
        <v>2906</v>
      </c>
      <c r="B6385" s="155" t="s">
        <v>746</v>
      </c>
      <c r="C6385" s="155" t="s">
        <v>9197</v>
      </c>
      <c r="D6385" s="155">
        <v>50</v>
      </c>
      <c r="E6385" s="155">
        <v>50</v>
      </c>
      <c r="F6385" s="166">
        <v>42384</v>
      </c>
      <c r="G6385" s="166">
        <v>42391</v>
      </c>
      <c r="H6385" s="157">
        <v>1</v>
      </c>
    </row>
    <row r="6386" spans="1:9" ht="15" customHeight="1" x14ac:dyDescent="0.25">
      <c r="A6386" s="155" t="s">
        <v>71</v>
      </c>
      <c r="B6386" s="155" t="s">
        <v>1530</v>
      </c>
      <c r="C6386" s="155" t="s">
        <v>9198</v>
      </c>
      <c r="D6386" s="155">
        <v>5</v>
      </c>
      <c r="E6386" s="155">
        <v>6</v>
      </c>
      <c r="F6386" s="166">
        <v>42384</v>
      </c>
      <c r="G6386" s="166">
        <v>42391</v>
      </c>
      <c r="H6386" s="157">
        <v>1</v>
      </c>
    </row>
    <row r="6387" spans="1:9" ht="15" customHeight="1" x14ac:dyDescent="0.25">
      <c r="A6387" s="155" t="s">
        <v>115</v>
      </c>
      <c r="B6387" s="155" t="s">
        <v>856</v>
      </c>
      <c r="C6387" s="155" t="s">
        <v>9199</v>
      </c>
      <c r="D6387" s="155">
        <v>5</v>
      </c>
      <c r="E6387" s="155">
        <v>5</v>
      </c>
      <c r="F6387" s="166">
        <v>42387</v>
      </c>
      <c r="G6387" s="166">
        <v>42387</v>
      </c>
      <c r="H6387" s="157">
        <v>1</v>
      </c>
      <c r="I6387" s="192" t="s">
        <v>10144</v>
      </c>
    </row>
    <row r="6388" spans="1:9" ht="15" customHeight="1" x14ac:dyDescent="0.25">
      <c r="A6388" s="155" t="s">
        <v>563</v>
      </c>
      <c r="B6388" s="155" t="s">
        <v>2118</v>
      </c>
      <c r="C6388" s="155" t="s">
        <v>9200</v>
      </c>
      <c r="D6388" s="155">
        <v>25</v>
      </c>
      <c r="E6388" s="155">
        <v>25</v>
      </c>
      <c r="F6388" s="166">
        <v>42387</v>
      </c>
      <c r="G6388" s="166">
        <v>42396</v>
      </c>
      <c r="H6388" s="157">
        <v>1</v>
      </c>
    </row>
    <row r="6389" spans="1:9" ht="15" customHeight="1" x14ac:dyDescent="0.25">
      <c r="A6389" s="155" t="s">
        <v>1983</v>
      </c>
      <c r="B6389" s="155" t="s">
        <v>9201</v>
      </c>
      <c r="C6389" s="155" t="s">
        <v>9202</v>
      </c>
      <c r="D6389" s="155">
        <v>300</v>
      </c>
      <c r="E6389" s="155">
        <v>301</v>
      </c>
      <c r="F6389" s="166">
        <v>42387</v>
      </c>
      <c r="G6389" s="166">
        <v>42388</v>
      </c>
      <c r="H6389" s="157">
        <v>1</v>
      </c>
    </row>
    <row r="6390" spans="1:9" ht="15" customHeight="1" x14ac:dyDescent="0.25">
      <c r="A6390" s="155" t="s">
        <v>7395</v>
      </c>
      <c r="B6390" s="155" t="s">
        <v>7038</v>
      </c>
      <c r="C6390" s="155" t="s">
        <v>9203</v>
      </c>
      <c r="D6390" s="155">
        <v>100</v>
      </c>
      <c r="E6390" s="155">
        <v>97</v>
      </c>
      <c r="F6390" s="166">
        <v>42387</v>
      </c>
      <c r="G6390" s="166">
        <v>42377</v>
      </c>
      <c r="H6390" s="157">
        <v>1</v>
      </c>
      <c r="I6390" s="192" t="s">
        <v>9204</v>
      </c>
    </row>
    <row r="6391" spans="1:9" ht="15" customHeight="1" x14ac:dyDescent="0.25">
      <c r="A6391" s="155" t="s">
        <v>9058</v>
      </c>
      <c r="B6391" s="155" t="s">
        <v>9059</v>
      </c>
      <c r="C6391" s="155" t="s">
        <v>9205</v>
      </c>
      <c r="D6391" s="155">
        <v>5</v>
      </c>
      <c r="E6391" s="155">
        <v>5</v>
      </c>
      <c r="F6391" s="166">
        <v>42387</v>
      </c>
      <c r="G6391" s="166">
        <v>42388</v>
      </c>
      <c r="H6391" s="157">
        <v>1</v>
      </c>
    </row>
    <row r="6392" spans="1:9" ht="15" customHeight="1" x14ac:dyDescent="0.25">
      <c r="A6392" s="155" t="s">
        <v>563</v>
      </c>
      <c r="B6392" s="155" t="s">
        <v>272</v>
      </c>
      <c r="C6392" s="155" t="s">
        <v>9206</v>
      </c>
      <c r="D6392" s="155">
        <v>13</v>
      </c>
      <c r="E6392" s="155">
        <v>13</v>
      </c>
      <c r="F6392" s="166">
        <v>42387</v>
      </c>
      <c r="G6392" s="166">
        <v>42394</v>
      </c>
      <c r="H6392" s="157">
        <v>1</v>
      </c>
    </row>
    <row r="6393" spans="1:9" ht="15" customHeight="1" x14ac:dyDescent="0.25">
      <c r="A6393" s="155" t="s">
        <v>6576</v>
      </c>
      <c r="B6393" s="155" t="s">
        <v>7368</v>
      </c>
      <c r="C6393" s="155" t="s">
        <v>9207</v>
      </c>
      <c r="D6393" s="155">
        <v>3</v>
      </c>
      <c r="E6393" s="155">
        <v>3</v>
      </c>
      <c r="F6393" s="166">
        <v>42388</v>
      </c>
      <c r="G6393" s="166">
        <v>42388</v>
      </c>
      <c r="H6393" s="157">
        <v>1</v>
      </c>
      <c r="I6393" s="192" t="s">
        <v>214</v>
      </c>
    </row>
    <row r="6394" spans="1:9" ht="15" customHeight="1" x14ac:dyDescent="0.25">
      <c r="A6394" s="155" t="s">
        <v>39</v>
      </c>
      <c r="B6394" s="155" t="s">
        <v>9208</v>
      </c>
      <c r="C6394" s="155" t="s">
        <v>9209</v>
      </c>
      <c r="D6394" s="155">
        <v>120</v>
      </c>
      <c r="E6394" s="155">
        <v>120</v>
      </c>
      <c r="F6394" s="166">
        <v>42388</v>
      </c>
      <c r="G6394" s="166">
        <v>42395</v>
      </c>
      <c r="H6394" s="157">
        <v>1</v>
      </c>
    </row>
    <row r="6395" spans="1:9" ht="15" customHeight="1" x14ac:dyDescent="0.25">
      <c r="A6395" s="155" t="s">
        <v>2862</v>
      </c>
      <c r="B6395" s="155" t="s">
        <v>2863</v>
      </c>
      <c r="C6395" s="155" t="s">
        <v>9180</v>
      </c>
      <c r="D6395" s="155">
        <v>300</v>
      </c>
      <c r="E6395" s="155">
        <v>300</v>
      </c>
      <c r="F6395" s="166">
        <v>42388</v>
      </c>
      <c r="G6395" s="166">
        <v>42390</v>
      </c>
      <c r="H6395" s="157">
        <v>1</v>
      </c>
    </row>
    <row r="6396" spans="1:9" ht="15" customHeight="1" x14ac:dyDescent="0.25">
      <c r="A6396" s="155" t="s">
        <v>6021</v>
      </c>
      <c r="B6396" s="155" t="s">
        <v>8887</v>
      </c>
      <c r="C6396" s="155" t="s">
        <v>9210</v>
      </c>
      <c r="D6396" s="155">
        <v>250</v>
      </c>
      <c r="E6396" s="155">
        <v>250</v>
      </c>
      <c r="F6396" s="166">
        <v>42388</v>
      </c>
      <c r="G6396" s="166">
        <v>42389</v>
      </c>
      <c r="H6396" s="157">
        <v>1</v>
      </c>
    </row>
    <row r="6397" spans="1:9" ht="15" customHeight="1" x14ac:dyDescent="0.25">
      <c r="A6397" s="155" t="s">
        <v>6021</v>
      </c>
      <c r="B6397" s="155" t="s">
        <v>8888</v>
      </c>
      <c r="C6397" s="155" t="s">
        <v>294</v>
      </c>
      <c r="D6397" s="155">
        <v>250</v>
      </c>
      <c r="E6397" s="155">
        <v>250</v>
      </c>
      <c r="F6397" s="166">
        <v>42388</v>
      </c>
      <c r="G6397" s="166">
        <v>42389</v>
      </c>
      <c r="H6397" s="157">
        <v>1</v>
      </c>
    </row>
    <row r="6398" spans="1:9" ht="15" customHeight="1" x14ac:dyDescent="0.25">
      <c r="A6398" s="155" t="s">
        <v>8431</v>
      </c>
      <c r="B6398" s="155" t="s">
        <v>9211</v>
      </c>
      <c r="C6398" s="155" t="s">
        <v>9212</v>
      </c>
      <c r="D6398" s="155">
        <v>4</v>
      </c>
      <c r="E6398" s="155">
        <v>4</v>
      </c>
      <c r="F6398" s="166">
        <v>42388</v>
      </c>
      <c r="G6398" s="166">
        <v>42388</v>
      </c>
      <c r="H6398" s="157">
        <v>1</v>
      </c>
      <c r="I6398" s="192" t="s">
        <v>9213</v>
      </c>
    </row>
    <row r="6399" spans="1:9" ht="15" customHeight="1" x14ac:dyDescent="0.25">
      <c r="A6399" s="155" t="s">
        <v>1107</v>
      </c>
      <c r="B6399" s="155" t="s">
        <v>1108</v>
      </c>
      <c r="C6399" s="155" t="s">
        <v>9214</v>
      </c>
      <c r="D6399" s="155">
        <v>200</v>
      </c>
      <c r="E6399" s="155">
        <v>200</v>
      </c>
      <c r="F6399" s="166">
        <v>42389</v>
      </c>
      <c r="G6399" s="166">
        <v>42391</v>
      </c>
      <c r="H6399" s="157">
        <v>1</v>
      </c>
    </row>
    <row r="6400" spans="1:9" ht="15" customHeight="1" x14ac:dyDescent="0.25">
      <c r="A6400" s="155" t="s">
        <v>3481</v>
      </c>
      <c r="B6400" s="155" t="s">
        <v>149</v>
      </c>
      <c r="C6400" s="155" t="s">
        <v>9215</v>
      </c>
      <c r="D6400" s="155">
        <v>75</v>
      </c>
      <c r="E6400" s="155">
        <v>75</v>
      </c>
      <c r="F6400" s="166">
        <v>42389</v>
      </c>
      <c r="G6400" s="166">
        <v>42391</v>
      </c>
      <c r="H6400" s="157">
        <v>1</v>
      </c>
    </row>
    <row r="6401" spans="1:9" ht="15" customHeight="1" x14ac:dyDescent="0.25">
      <c r="A6401" s="155" t="s">
        <v>3481</v>
      </c>
      <c r="B6401" s="155" t="s">
        <v>339</v>
      </c>
      <c r="C6401" s="155" t="s">
        <v>161</v>
      </c>
      <c r="D6401" s="155">
        <v>50</v>
      </c>
      <c r="E6401" s="155">
        <v>50</v>
      </c>
      <c r="F6401" s="166">
        <v>42389</v>
      </c>
      <c r="G6401" s="166">
        <v>42391</v>
      </c>
      <c r="H6401" s="157">
        <v>1</v>
      </c>
    </row>
    <row r="6402" spans="1:9" ht="15" customHeight="1" x14ac:dyDescent="0.25">
      <c r="A6402" s="155" t="s">
        <v>9216</v>
      </c>
      <c r="B6402" s="155" t="s">
        <v>9217</v>
      </c>
      <c r="C6402" s="155" t="s">
        <v>9218</v>
      </c>
      <c r="D6402" s="155">
        <v>25</v>
      </c>
      <c r="E6402" s="155">
        <v>25</v>
      </c>
      <c r="F6402" s="166">
        <v>42390</v>
      </c>
      <c r="G6402" s="166">
        <v>42394</v>
      </c>
      <c r="H6402" s="157">
        <v>1</v>
      </c>
    </row>
    <row r="6403" spans="1:9" ht="15" customHeight="1" x14ac:dyDescent="0.25">
      <c r="A6403" s="155" t="s">
        <v>4309</v>
      </c>
      <c r="B6403" s="155" t="s">
        <v>4310</v>
      </c>
      <c r="C6403" s="155" t="s">
        <v>9220</v>
      </c>
      <c r="D6403" s="155">
        <v>25</v>
      </c>
      <c r="E6403" s="155">
        <v>24</v>
      </c>
      <c r="F6403" s="166">
        <v>42390</v>
      </c>
      <c r="G6403" s="166">
        <v>42391</v>
      </c>
      <c r="H6403" s="157">
        <v>1</v>
      </c>
    </row>
    <row r="6404" spans="1:9" ht="15" customHeight="1" x14ac:dyDescent="0.25">
      <c r="A6404" s="155" t="s">
        <v>4309</v>
      </c>
      <c r="B6404" s="155" t="s">
        <v>9219</v>
      </c>
      <c r="C6404" s="155" t="s">
        <v>364</v>
      </c>
      <c r="D6404" s="155">
        <v>50</v>
      </c>
      <c r="E6404" s="155">
        <v>50</v>
      </c>
      <c r="F6404" s="166">
        <v>42393</v>
      </c>
      <c r="G6404" s="166">
        <v>42391</v>
      </c>
      <c r="H6404" s="157">
        <v>1</v>
      </c>
      <c r="I6404" s="192" t="s">
        <v>10183</v>
      </c>
    </row>
    <row r="6405" spans="1:9" ht="15" customHeight="1" x14ac:dyDescent="0.25">
      <c r="A6405" s="155" t="s">
        <v>9221</v>
      </c>
      <c r="B6405" s="155" t="s">
        <v>9222</v>
      </c>
      <c r="C6405" s="155" t="s">
        <v>9223</v>
      </c>
      <c r="D6405" s="155">
        <v>5</v>
      </c>
      <c r="E6405" s="155">
        <v>5</v>
      </c>
      <c r="F6405" s="166">
        <v>42394</v>
      </c>
      <c r="G6405" s="166">
        <v>42396</v>
      </c>
      <c r="H6405" s="157">
        <v>1</v>
      </c>
    </row>
    <row r="6406" spans="1:9" ht="15" customHeight="1" x14ac:dyDescent="0.25">
      <c r="A6406" s="155" t="s">
        <v>36</v>
      </c>
      <c r="B6406" s="155" t="s">
        <v>666</v>
      </c>
      <c r="C6406" s="155" t="s">
        <v>9224</v>
      </c>
      <c r="D6406" s="155">
        <v>10</v>
      </c>
      <c r="E6406" s="155">
        <v>10</v>
      </c>
      <c r="F6406" s="166">
        <v>42394</v>
      </c>
      <c r="G6406" s="166">
        <v>42395</v>
      </c>
      <c r="H6406" s="157">
        <v>1</v>
      </c>
    </row>
    <row r="6407" spans="1:9" ht="15" customHeight="1" x14ac:dyDescent="0.25">
      <c r="A6407" s="155" t="s">
        <v>2844</v>
      </c>
      <c r="B6407" s="155" t="s">
        <v>3756</v>
      </c>
      <c r="C6407" s="155" t="s">
        <v>9225</v>
      </c>
      <c r="D6407" s="155">
        <v>280</v>
      </c>
      <c r="E6407" s="155">
        <v>280</v>
      </c>
      <c r="F6407" s="166">
        <v>42394</v>
      </c>
      <c r="G6407" s="166">
        <v>42398</v>
      </c>
      <c r="H6407" s="157">
        <v>1</v>
      </c>
    </row>
    <row r="6408" spans="1:9" ht="15" customHeight="1" x14ac:dyDescent="0.25">
      <c r="A6408" s="155" t="s">
        <v>251</v>
      </c>
      <c r="B6408" s="155" t="s">
        <v>5191</v>
      </c>
      <c r="C6408" s="155" t="s">
        <v>9226</v>
      </c>
      <c r="D6408" s="155">
        <v>20</v>
      </c>
      <c r="E6408" s="155">
        <v>20</v>
      </c>
      <c r="F6408" s="166">
        <v>42394</v>
      </c>
      <c r="G6408" s="166">
        <v>42396</v>
      </c>
      <c r="H6408" s="157">
        <v>1</v>
      </c>
    </row>
    <row r="6409" spans="1:9" ht="15" customHeight="1" x14ac:dyDescent="0.25">
      <c r="A6409" s="155" t="s">
        <v>9227</v>
      </c>
      <c r="B6409" s="155" t="s">
        <v>9228</v>
      </c>
      <c r="C6409" s="155" t="s">
        <v>9229</v>
      </c>
      <c r="D6409" s="155">
        <v>200</v>
      </c>
      <c r="E6409" s="155">
        <v>200</v>
      </c>
      <c r="F6409" s="166">
        <v>42394</v>
      </c>
      <c r="G6409" s="166">
        <v>42398</v>
      </c>
      <c r="H6409" s="157">
        <v>1</v>
      </c>
    </row>
    <row r="6410" spans="1:9" ht="15" customHeight="1" x14ac:dyDescent="0.25">
      <c r="A6410" s="155" t="s">
        <v>8647</v>
      </c>
      <c r="B6410" s="155" t="s">
        <v>8970</v>
      </c>
      <c r="C6410" s="155" t="s">
        <v>9230</v>
      </c>
      <c r="D6410" s="155">
        <v>24</v>
      </c>
      <c r="E6410" s="155">
        <v>24</v>
      </c>
      <c r="F6410" s="166">
        <v>42394</v>
      </c>
      <c r="G6410" s="166">
        <v>42397</v>
      </c>
      <c r="H6410" s="157">
        <v>1</v>
      </c>
    </row>
    <row r="6411" spans="1:9" ht="15" customHeight="1" x14ac:dyDescent="0.25">
      <c r="A6411" s="155" t="s">
        <v>65</v>
      </c>
      <c r="B6411" s="155" t="s">
        <v>2994</v>
      </c>
      <c r="C6411" s="155" t="s">
        <v>9231</v>
      </c>
      <c r="D6411" s="155">
        <v>50</v>
      </c>
      <c r="E6411" s="155">
        <v>50</v>
      </c>
      <c r="F6411" s="166">
        <v>42394</v>
      </c>
      <c r="G6411" s="166">
        <v>42401</v>
      </c>
      <c r="H6411" s="157">
        <v>1</v>
      </c>
    </row>
    <row r="6412" spans="1:9" ht="15" customHeight="1" x14ac:dyDescent="0.25">
      <c r="A6412" s="155" t="s">
        <v>8165</v>
      </c>
      <c r="B6412" s="155" t="s">
        <v>9232</v>
      </c>
      <c r="C6412" s="155" t="s">
        <v>9233</v>
      </c>
      <c r="D6412" s="155">
        <v>10</v>
      </c>
      <c r="E6412" s="155">
        <v>10</v>
      </c>
      <c r="F6412" s="166">
        <v>42394</v>
      </c>
      <c r="G6412" s="166">
        <v>42396</v>
      </c>
      <c r="H6412" s="157">
        <v>1</v>
      </c>
    </row>
    <row r="6413" spans="1:9" ht="15" customHeight="1" x14ac:dyDescent="0.25">
      <c r="A6413" s="155" t="s">
        <v>5967</v>
      </c>
      <c r="B6413" s="155" t="s">
        <v>9238</v>
      </c>
      <c r="C6413" s="155" t="s">
        <v>9239</v>
      </c>
      <c r="D6413" s="155">
        <v>2</v>
      </c>
      <c r="E6413" s="155">
        <v>2</v>
      </c>
      <c r="F6413" s="166">
        <v>42394</v>
      </c>
      <c r="G6413" s="166">
        <v>42402</v>
      </c>
      <c r="H6413" s="157">
        <v>1</v>
      </c>
    </row>
    <row r="6414" spans="1:9" ht="15" customHeight="1" x14ac:dyDescent="0.25">
      <c r="A6414" s="155" t="s">
        <v>4395</v>
      </c>
      <c r="B6414" s="155" t="s">
        <v>272</v>
      </c>
      <c r="C6414" s="155" t="s">
        <v>9240</v>
      </c>
      <c r="D6414" s="155">
        <v>100</v>
      </c>
      <c r="E6414" s="155">
        <v>100</v>
      </c>
      <c r="F6414" s="166">
        <v>42394</v>
      </c>
      <c r="G6414" s="166">
        <v>42398</v>
      </c>
      <c r="H6414" s="157">
        <v>1</v>
      </c>
      <c r="I6414" s="192" t="s">
        <v>9241</v>
      </c>
    </row>
    <row r="6415" spans="1:9" ht="15" customHeight="1" x14ac:dyDescent="0.25">
      <c r="A6415" s="155" t="s">
        <v>350</v>
      </c>
      <c r="B6415" s="155" t="s">
        <v>9242</v>
      </c>
      <c r="C6415" s="155" t="s">
        <v>9243</v>
      </c>
      <c r="D6415" s="155">
        <v>5</v>
      </c>
      <c r="E6415" s="155">
        <v>5</v>
      </c>
      <c r="F6415" s="166">
        <v>42395</v>
      </c>
      <c r="G6415" s="166">
        <v>42396</v>
      </c>
      <c r="H6415" s="157">
        <v>1</v>
      </c>
    </row>
    <row r="6416" spans="1:9" ht="15" customHeight="1" x14ac:dyDescent="0.25">
      <c r="A6416" s="155" t="s">
        <v>634</v>
      </c>
      <c r="B6416" s="155" t="s">
        <v>4147</v>
      </c>
      <c r="C6416" s="155" t="s">
        <v>9244</v>
      </c>
      <c r="D6416" s="155">
        <v>20</v>
      </c>
      <c r="E6416" s="155">
        <v>20</v>
      </c>
      <c r="F6416" s="166">
        <v>42395</v>
      </c>
      <c r="G6416" s="166">
        <v>42395</v>
      </c>
      <c r="H6416" s="157">
        <v>1</v>
      </c>
    </row>
    <row r="6417" spans="1:9" ht="15" customHeight="1" x14ac:dyDescent="0.25">
      <c r="A6417" s="155" t="s">
        <v>6576</v>
      </c>
      <c r="B6417" s="155" t="s">
        <v>7368</v>
      </c>
      <c r="C6417" s="155" t="s">
        <v>9245</v>
      </c>
      <c r="D6417" s="155">
        <v>1</v>
      </c>
      <c r="E6417" s="155">
        <v>1</v>
      </c>
      <c r="F6417" s="166">
        <v>42395</v>
      </c>
      <c r="G6417" s="166">
        <v>42396</v>
      </c>
      <c r="H6417" s="157">
        <v>1</v>
      </c>
    </row>
    <row r="6418" spans="1:9" ht="15" customHeight="1" x14ac:dyDescent="0.25">
      <c r="A6418" s="155" t="s">
        <v>742</v>
      </c>
      <c r="B6418" s="155" t="s">
        <v>743</v>
      </c>
      <c r="C6418" s="155" t="s">
        <v>9246</v>
      </c>
      <c r="D6418" s="155">
        <v>208</v>
      </c>
      <c r="E6418" s="155">
        <v>208</v>
      </c>
      <c r="F6418" s="166">
        <v>42395</v>
      </c>
      <c r="G6418" s="166">
        <v>42397</v>
      </c>
      <c r="H6418" s="157">
        <v>1</v>
      </c>
    </row>
    <row r="6419" spans="1:9" ht="15" customHeight="1" x14ac:dyDescent="0.25">
      <c r="A6419" s="155" t="s">
        <v>6967</v>
      </c>
      <c r="B6419" s="155" t="s">
        <v>9247</v>
      </c>
      <c r="C6419" s="155" t="s">
        <v>9248</v>
      </c>
      <c r="D6419" s="155">
        <v>200</v>
      </c>
      <c r="E6419" s="155">
        <v>200</v>
      </c>
      <c r="F6419" s="166">
        <v>42395</v>
      </c>
      <c r="G6419" s="166">
        <v>42398</v>
      </c>
      <c r="H6419" s="157">
        <v>1</v>
      </c>
      <c r="I6419" s="192" t="s">
        <v>9252</v>
      </c>
    </row>
    <row r="6420" spans="1:9" ht="15" customHeight="1" x14ac:dyDescent="0.25">
      <c r="A6420" s="155" t="s">
        <v>6967</v>
      </c>
      <c r="B6420" s="155" t="s">
        <v>9249</v>
      </c>
      <c r="C6420" s="155" t="s">
        <v>9250</v>
      </c>
      <c r="D6420" s="155">
        <v>200</v>
      </c>
      <c r="E6420" s="155">
        <v>200</v>
      </c>
      <c r="F6420" s="166">
        <v>42395</v>
      </c>
      <c r="G6420" s="166">
        <v>42398</v>
      </c>
      <c r="H6420" s="157">
        <v>1</v>
      </c>
      <c r="I6420" s="192" t="s">
        <v>9251</v>
      </c>
    </row>
    <row r="6421" spans="1:9" ht="15" customHeight="1" x14ac:dyDescent="0.25">
      <c r="A6421" s="155" t="s">
        <v>1492</v>
      </c>
      <c r="B6421" s="155" t="s">
        <v>272</v>
      </c>
      <c r="C6421" s="155" t="s">
        <v>9253</v>
      </c>
      <c r="D6421" s="155">
        <v>850</v>
      </c>
      <c r="E6421" s="155">
        <v>850</v>
      </c>
      <c r="F6421" s="166">
        <v>42396</v>
      </c>
      <c r="G6421" s="166">
        <v>42397</v>
      </c>
      <c r="H6421" s="157">
        <v>1</v>
      </c>
      <c r="I6421" s="192" t="s">
        <v>6728</v>
      </c>
    </row>
    <row r="6422" spans="1:9" ht="15" customHeight="1" x14ac:dyDescent="0.25">
      <c r="A6422" s="155" t="s">
        <v>299</v>
      </c>
      <c r="B6422" s="155" t="s">
        <v>300</v>
      </c>
      <c r="C6422" s="155" t="s">
        <v>9254</v>
      </c>
      <c r="D6422" s="155">
        <v>25</v>
      </c>
      <c r="E6422" s="155">
        <v>25</v>
      </c>
      <c r="F6422" s="166">
        <v>42396</v>
      </c>
      <c r="G6422" s="166">
        <v>42402</v>
      </c>
      <c r="H6422" s="157">
        <v>1</v>
      </c>
    </row>
    <row r="6423" spans="1:9" ht="15" customHeight="1" x14ac:dyDescent="0.25">
      <c r="A6423" s="155" t="s">
        <v>9255</v>
      </c>
      <c r="B6423" s="155" t="s">
        <v>9256</v>
      </c>
      <c r="C6423" s="155" t="s">
        <v>9257</v>
      </c>
      <c r="D6423" s="155">
        <v>50</v>
      </c>
      <c r="E6423" s="155">
        <v>50</v>
      </c>
      <c r="F6423" s="166">
        <v>42396</v>
      </c>
      <c r="G6423" s="166">
        <v>42405</v>
      </c>
      <c r="H6423" s="157">
        <v>1</v>
      </c>
    </row>
    <row r="6424" spans="1:9" ht="15" customHeight="1" x14ac:dyDescent="0.25">
      <c r="A6424" s="155" t="s">
        <v>9258</v>
      </c>
      <c r="B6424" s="155" t="s">
        <v>272</v>
      </c>
      <c r="C6424" s="155" t="s">
        <v>9259</v>
      </c>
      <c r="D6424" s="155">
        <v>1</v>
      </c>
      <c r="E6424" s="155">
        <v>1</v>
      </c>
      <c r="F6424" s="166">
        <v>42396</v>
      </c>
      <c r="G6424" s="166">
        <v>42405</v>
      </c>
      <c r="H6424" s="157">
        <v>1</v>
      </c>
      <c r="I6424" s="192" t="s">
        <v>9260</v>
      </c>
    </row>
    <row r="6425" spans="1:9" ht="15" customHeight="1" x14ac:dyDescent="0.25">
      <c r="A6425" s="155" t="s">
        <v>924</v>
      </c>
      <c r="B6425" s="155" t="s">
        <v>9261</v>
      </c>
      <c r="C6425" s="155" t="s">
        <v>9263</v>
      </c>
      <c r="D6425" s="155">
        <v>1</v>
      </c>
      <c r="E6425" s="155">
        <v>1</v>
      </c>
      <c r="F6425" s="166">
        <v>42396</v>
      </c>
      <c r="G6425" s="166">
        <v>42719</v>
      </c>
      <c r="H6425" s="157">
        <v>1</v>
      </c>
      <c r="I6425" s="192" t="s">
        <v>9265</v>
      </c>
    </row>
    <row r="6426" spans="1:9" ht="15" customHeight="1" x14ac:dyDescent="0.25">
      <c r="A6426" s="155" t="s">
        <v>924</v>
      </c>
      <c r="B6426" s="155" t="s">
        <v>9262</v>
      </c>
      <c r="C6426" s="155" t="s">
        <v>9264</v>
      </c>
      <c r="D6426" s="155">
        <v>1</v>
      </c>
      <c r="E6426" s="155">
        <v>1</v>
      </c>
      <c r="F6426" s="166">
        <v>42396</v>
      </c>
      <c r="G6426" s="166">
        <v>42719</v>
      </c>
      <c r="H6426" s="157">
        <v>1</v>
      </c>
      <c r="I6426" s="192" t="s">
        <v>9265</v>
      </c>
    </row>
    <row r="6427" spans="1:9" ht="15" customHeight="1" x14ac:dyDescent="0.25">
      <c r="A6427" s="155" t="s">
        <v>286</v>
      </c>
      <c r="B6427" s="155" t="s">
        <v>4206</v>
      </c>
      <c r="C6427" s="155" t="s">
        <v>9266</v>
      </c>
      <c r="D6427" s="155">
        <v>50</v>
      </c>
      <c r="E6427" s="155">
        <v>50</v>
      </c>
      <c r="F6427" s="166">
        <v>42397</v>
      </c>
      <c r="G6427" s="166">
        <v>42403</v>
      </c>
      <c r="H6427" s="157">
        <v>1</v>
      </c>
    </row>
    <row r="6428" spans="1:9" ht="15" customHeight="1" x14ac:dyDescent="0.25">
      <c r="A6428" s="155" t="s">
        <v>71</v>
      </c>
      <c r="B6428" s="155" t="s">
        <v>102</v>
      </c>
      <c r="C6428" s="155" t="s">
        <v>9267</v>
      </c>
      <c r="D6428" s="155">
        <v>10</v>
      </c>
      <c r="E6428" s="155">
        <v>10</v>
      </c>
      <c r="F6428" s="166">
        <v>42397</v>
      </c>
      <c r="G6428" s="166">
        <v>42403</v>
      </c>
      <c r="H6428" s="157">
        <v>1</v>
      </c>
    </row>
    <row r="6429" spans="1:9" ht="15" customHeight="1" x14ac:dyDescent="0.25">
      <c r="A6429" s="155" t="s">
        <v>820</v>
      </c>
      <c r="B6429" s="155" t="s">
        <v>89</v>
      </c>
      <c r="C6429" s="155" t="s">
        <v>9268</v>
      </c>
      <c r="D6429" s="155">
        <v>100</v>
      </c>
      <c r="E6429" s="155">
        <v>100</v>
      </c>
      <c r="F6429" s="166">
        <v>42397</v>
      </c>
      <c r="G6429" s="166">
        <v>42403</v>
      </c>
      <c r="H6429" s="157">
        <v>1</v>
      </c>
    </row>
    <row r="6430" spans="1:9" ht="15" customHeight="1" x14ac:dyDescent="0.25">
      <c r="A6430" s="155" t="s">
        <v>520</v>
      </c>
      <c r="B6430" s="155" t="s">
        <v>966</v>
      </c>
      <c r="C6430" s="155" t="s">
        <v>9269</v>
      </c>
      <c r="D6430" s="155">
        <v>150</v>
      </c>
      <c r="E6430" s="155">
        <v>150</v>
      </c>
      <c r="F6430" s="166">
        <v>42397</v>
      </c>
      <c r="G6430" s="166">
        <v>42405</v>
      </c>
      <c r="H6430" s="157">
        <v>1</v>
      </c>
    </row>
    <row r="6431" spans="1:9" ht="15" customHeight="1" x14ac:dyDescent="0.25">
      <c r="A6431" s="155" t="s">
        <v>115</v>
      </c>
      <c r="B6431" s="155" t="s">
        <v>4231</v>
      </c>
      <c r="C6431" s="155" t="s">
        <v>9270</v>
      </c>
      <c r="D6431" s="155">
        <v>233</v>
      </c>
      <c r="E6431" s="155">
        <v>233</v>
      </c>
      <c r="F6431" s="166">
        <v>42397</v>
      </c>
      <c r="G6431" s="166">
        <v>42398</v>
      </c>
      <c r="H6431" s="157">
        <v>1</v>
      </c>
    </row>
    <row r="6432" spans="1:9" ht="15" customHeight="1" x14ac:dyDescent="0.25">
      <c r="A6432" s="155" t="s">
        <v>4635</v>
      </c>
      <c r="B6432" s="155" t="s">
        <v>4835</v>
      </c>
      <c r="C6432" s="155" t="s">
        <v>9271</v>
      </c>
      <c r="D6432" s="155">
        <v>100</v>
      </c>
      <c r="E6432" s="155">
        <v>100</v>
      </c>
      <c r="F6432" s="166">
        <v>42397</v>
      </c>
      <c r="G6432" s="166">
        <v>42405</v>
      </c>
      <c r="H6432" s="157">
        <v>1</v>
      </c>
    </row>
    <row r="6433" spans="1:9" ht="15" customHeight="1" x14ac:dyDescent="0.25">
      <c r="A6433" s="155" t="s">
        <v>7536</v>
      </c>
      <c r="B6433" s="155" t="s">
        <v>6454</v>
      </c>
      <c r="C6433" s="155" t="s">
        <v>9272</v>
      </c>
      <c r="D6433" s="155">
        <v>30</v>
      </c>
      <c r="E6433" s="155">
        <v>30</v>
      </c>
      <c r="F6433" s="166">
        <v>42397</v>
      </c>
      <c r="G6433" s="166">
        <v>42391</v>
      </c>
      <c r="H6433" s="157">
        <v>1</v>
      </c>
      <c r="I6433" s="192" t="s">
        <v>1546</v>
      </c>
    </row>
    <row r="6434" spans="1:9" ht="15" customHeight="1" x14ac:dyDescent="0.25">
      <c r="A6434" s="155" t="s">
        <v>7536</v>
      </c>
      <c r="B6434" s="155" t="s">
        <v>6455</v>
      </c>
      <c r="C6434" s="155" t="s">
        <v>316</v>
      </c>
      <c r="D6434" s="155">
        <v>30</v>
      </c>
      <c r="E6434" s="155">
        <v>30</v>
      </c>
      <c r="F6434" s="166">
        <v>42397</v>
      </c>
      <c r="G6434" s="166">
        <v>42391</v>
      </c>
      <c r="H6434" s="157">
        <v>1</v>
      </c>
      <c r="I6434" s="192" t="s">
        <v>1546</v>
      </c>
    </row>
    <row r="6435" spans="1:9" ht="15" customHeight="1" x14ac:dyDescent="0.25">
      <c r="A6435" s="155" t="s">
        <v>597</v>
      </c>
      <c r="B6435" s="155" t="s">
        <v>1351</v>
      </c>
      <c r="C6435" s="155" t="s">
        <v>9273</v>
      </c>
      <c r="D6435" s="155">
        <v>1000</v>
      </c>
      <c r="E6435" s="155">
        <v>1000</v>
      </c>
      <c r="F6435" s="166">
        <v>42401</v>
      </c>
      <c r="G6435" s="166">
        <v>42405</v>
      </c>
      <c r="H6435" s="157">
        <v>1</v>
      </c>
    </row>
    <row r="6436" spans="1:9" ht="15" customHeight="1" x14ac:dyDescent="0.25">
      <c r="A6436" s="155" t="s">
        <v>9275</v>
      </c>
      <c r="B6436" s="155" t="s">
        <v>626</v>
      </c>
      <c r="C6436" s="155" t="s">
        <v>9274</v>
      </c>
      <c r="D6436" s="155">
        <v>2500</v>
      </c>
      <c r="E6436" s="155">
        <v>2500</v>
      </c>
      <c r="F6436" s="166">
        <v>42401</v>
      </c>
      <c r="G6436" s="166">
        <v>42405</v>
      </c>
      <c r="H6436" s="157">
        <v>1</v>
      </c>
    </row>
    <row r="6437" spans="1:9" ht="15" customHeight="1" x14ac:dyDescent="0.25">
      <c r="A6437" s="155" t="s">
        <v>42</v>
      </c>
      <c r="B6437" s="155" t="s">
        <v>6485</v>
      </c>
      <c r="C6437" s="155" t="s">
        <v>9276</v>
      </c>
      <c r="D6437" s="155">
        <v>300</v>
      </c>
      <c r="E6437" s="155">
        <v>300</v>
      </c>
      <c r="F6437" s="166">
        <v>42401</v>
      </c>
      <c r="G6437" s="166">
        <v>42405</v>
      </c>
      <c r="H6437" s="157">
        <v>1</v>
      </c>
    </row>
    <row r="6438" spans="1:9" ht="15" customHeight="1" x14ac:dyDescent="0.25">
      <c r="A6438" s="155" t="s">
        <v>42</v>
      </c>
      <c r="B6438" s="155" t="s">
        <v>202</v>
      </c>
      <c r="C6438" s="155" t="s">
        <v>364</v>
      </c>
      <c r="D6438" s="155">
        <v>300</v>
      </c>
      <c r="E6438" s="155">
        <v>300</v>
      </c>
      <c r="F6438" s="166">
        <v>42401</v>
      </c>
      <c r="G6438" s="166">
        <v>42405</v>
      </c>
      <c r="H6438" s="157">
        <v>1</v>
      </c>
    </row>
    <row r="6439" spans="1:9" ht="15" customHeight="1" x14ac:dyDescent="0.25">
      <c r="A6439" s="155" t="s">
        <v>42</v>
      </c>
      <c r="B6439" s="155" t="s">
        <v>370</v>
      </c>
      <c r="C6439" s="155" t="s">
        <v>316</v>
      </c>
      <c r="D6439" s="155">
        <v>400</v>
      </c>
      <c r="E6439" s="155">
        <v>400</v>
      </c>
      <c r="F6439" s="166">
        <v>42401</v>
      </c>
      <c r="G6439" s="166">
        <v>42405</v>
      </c>
      <c r="H6439" s="157">
        <v>1</v>
      </c>
    </row>
    <row r="6440" spans="1:9" ht="15" customHeight="1" x14ac:dyDescent="0.25">
      <c r="A6440" s="155" t="s">
        <v>71</v>
      </c>
      <c r="B6440" s="155" t="s">
        <v>477</v>
      </c>
      <c r="C6440" s="155" t="s">
        <v>9277</v>
      </c>
      <c r="D6440" s="155">
        <v>5</v>
      </c>
      <c r="E6440" s="155">
        <v>5</v>
      </c>
      <c r="F6440" s="166">
        <v>42401</v>
      </c>
      <c r="G6440" s="166">
        <v>42408</v>
      </c>
      <c r="H6440" s="157">
        <v>1</v>
      </c>
    </row>
    <row r="6441" spans="1:9" ht="15" customHeight="1" x14ac:dyDescent="0.25">
      <c r="A6441" s="155" t="s">
        <v>520</v>
      </c>
      <c r="B6441" s="155" t="s">
        <v>5026</v>
      </c>
      <c r="C6441" s="155" t="s">
        <v>9278</v>
      </c>
      <c r="D6441" s="155">
        <v>400</v>
      </c>
      <c r="E6441" s="155">
        <v>400</v>
      </c>
      <c r="F6441" s="166">
        <v>42401</v>
      </c>
      <c r="G6441" s="166">
        <v>42402</v>
      </c>
      <c r="H6441" s="157">
        <v>1</v>
      </c>
    </row>
    <row r="6442" spans="1:9" ht="15" customHeight="1" x14ac:dyDescent="0.25">
      <c r="A6442" s="155" t="s">
        <v>520</v>
      </c>
      <c r="B6442" s="155" t="s">
        <v>5026</v>
      </c>
      <c r="C6442" s="155" t="s">
        <v>364</v>
      </c>
      <c r="D6442" s="155">
        <v>400</v>
      </c>
      <c r="E6442" s="155">
        <v>400</v>
      </c>
      <c r="F6442" s="166">
        <v>42401</v>
      </c>
      <c r="G6442" s="166">
        <v>42405</v>
      </c>
      <c r="H6442" s="157">
        <v>1</v>
      </c>
    </row>
    <row r="6443" spans="1:9" ht="15" customHeight="1" x14ac:dyDescent="0.25">
      <c r="A6443" s="155" t="s">
        <v>286</v>
      </c>
      <c r="B6443" s="155" t="s">
        <v>8959</v>
      </c>
      <c r="C6443" s="155" t="s">
        <v>9207</v>
      </c>
      <c r="D6443" s="155">
        <v>25</v>
      </c>
      <c r="E6443" s="155">
        <v>25</v>
      </c>
      <c r="F6443" s="166">
        <v>42401</v>
      </c>
      <c r="G6443" s="166">
        <v>42402</v>
      </c>
      <c r="H6443" s="157">
        <v>1</v>
      </c>
    </row>
    <row r="6444" spans="1:9" ht="15" customHeight="1" x14ac:dyDescent="0.25">
      <c r="A6444" s="155" t="s">
        <v>2714</v>
      </c>
      <c r="B6444" s="155" t="s">
        <v>249</v>
      </c>
      <c r="C6444" s="155" t="s">
        <v>9280</v>
      </c>
      <c r="D6444" s="155">
        <v>25</v>
      </c>
      <c r="E6444" s="155">
        <v>25</v>
      </c>
      <c r="F6444" s="166">
        <v>42402</v>
      </c>
      <c r="G6444" s="166">
        <v>42405</v>
      </c>
      <c r="H6444" s="157">
        <v>1</v>
      </c>
    </row>
    <row r="6445" spans="1:9" ht="15" customHeight="1" x14ac:dyDescent="0.25">
      <c r="A6445" s="155" t="s">
        <v>2714</v>
      </c>
      <c r="B6445" s="155" t="s">
        <v>3029</v>
      </c>
      <c r="C6445" s="155" t="s">
        <v>364</v>
      </c>
      <c r="D6445" s="155">
        <v>25</v>
      </c>
      <c r="E6445" s="155">
        <v>25</v>
      </c>
      <c r="F6445" s="166">
        <v>42402</v>
      </c>
      <c r="G6445" s="166">
        <v>42405</v>
      </c>
      <c r="H6445" s="157">
        <v>1</v>
      </c>
    </row>
    <row r="6446" spans="1:9" ht="15" customHeight="1" x14ac:dyDescent="0.25">
      <c r="A6446" s="155" t="s">
        <v>2714</v>
      </c>
      <c r="B6446" s="155" t="s">
        <v>5634</v>
      </c>
      <c r="C6446" s="155" t="s">
        <v>161</v>
      </c>
      <c r="D6446" s="155">
        <v>25</v>
      </c>
      <c r="E6446" s="155">
        <v>25</v>
      </c>
      <c r="F6446" s="166">
        <v>42402</v>
      </c>
      <c r="G6446" s="166">
        <v>42405</v>
      </c>
      <c r="H6446" s="157">
        <v>1</v>
      </c>
    </row>
    <row r="6447" spans="1:9" ht="15" customHeight="1" x14ac:dyDescent="0.25">
      <c r="A6447" s="155" t="s">
        <v>2714</v>
      </c>
      <c r="B6447" s="155" t="s">
        <v>2068</v>
      </c>
      <c r="C6447" s="155" t="s">
        <v>316</v>
      </c>
      <c r="D6447" s="155">
        <v>150</v>
      </c>
      <c r="E6447" s="155">
        <v>150</v>
      </c>
      <c r="F6447" s="166">
        <v>42402</v>
      </c>
      <c r="G6447" s="166">
        <v>42405</v>
      </c>
      <c r="H6447" s="157">
        <v>1</v>
      </c>
    </row>
    <row r="6448" spans="1:9" ht="15" customHeight="1" x14ac:dyDescent="0.25">
      <c r="A6448" s="155" t="s">
        <v>2714</v>
      </c>
      <c r="B6448" s="155" t="s">
        <v>9279</v>
      </c>
      <c r="C6448" s="155" t="s">
        <v>32</v>
      </c>
      <c r="D6448" s="155">
        <v>25</v>
      </c>
      <c r="E6448" s="155">
        <v>25</v>
      </c>
      <c r="F6448" s="166">
        <v>42402</v>
      </c>
      <c r="G6448" s="166">
        <v>42405</v>
      </c>
      <c r="H6448" s="157">
        <v>1</v>
      </c>
    </row>
    <row r="6449" spans="1:9" ht="15" customHeight="1" x14ac:dyDescent="0.25">
      <c r="A6449" s="155" t="s">
        <v>71</v>
      </c>
      <c r="B6449" s="155" t="s">
        <v>167</v>
      </c>
      <c r="C6449" s="155" t="s">
        <v>9281</v>
      </c>
      <c r="D6449" s="155">
        <v>25</v>
      </c>
      <c r="E6449" s="155">
        <v>25</v>
      </c>
      <c r="F6449" s="166">
        <v>42402</v>
      </c>
      <c r="G6449" s="166">
        <v>42412</v>
      </c>
      <c r="H6449" s="157">
        <v>1</v>
      </c>
    </row>
    <row r="6450" spans="1:9" ht="30" customHeight="1" x14ac:dyDescent="0.25">
      <c r="A6450" s="155" t="s">
        <v>8056</v>
      </c>
      <c r="B6450" s="155" t="s">
        <v>9282</v>
      </c>
      <c r="C6450" s="155" t="s">
        <v>9283</v>
      </c>
      <c r="D6450" s="155">
        <v>5</v>
      </c>
      <c r="E6450" s="155">
        <v>5</v>
      </c>
      <c r="F6450" s="166">
        <v>42402</v>
      </c>
      <c r="G6450" s="166">
        <v>42404</v>
      </c>
      <c r="H6450" s="157">
        <v>1</v>
      </c>
    </row>
    <row r="6451" spans="1:9" ht="15" customHeight="1" x14ac:dyDescent="0.25">
      <c r="A6451" s="155" t="s">
        <v>1554</v>
      </c>
      <c r="D6451" s="155">
        <v>150</v>
      </c>
      <c r="E6451" s="155">
        <v>150</v>
      </c>
      <c r="F6451" s="166">
        <v>42403</v>
      </c>
      <c r="G6451" s="166">
        <v>42405</v>
      </c>
      <c r="H6451" s="157">
        <v>1</v>
      </c>
    </row>
    <row r="6452" spans="1:9" ht="15" customHeight="1" x14ac:dyDescent="0.25">
      <c r="A6452" s="155" t="s">
        <v>42</v>
      </c>
      <c r="B6452" s="155" t="s">
        <v>204</v>
      </c>
      <c r="C6452" s="155" t="s">
        <v>9285</v>
      </c>
      <c r="D6452" s="155">
        <v>400</v>
      </c>
      <c r="E6452" s="155">
        <v>400</v>
      </c>
      <c r="F6452" s="166">
        <v>42403</v>
      </c>
      <c r="G6452" s="166">
        <v>42425</v>
      </c>
      <c r="H6452" s="157">
        <v>1</v>
      </c>
    </row>
    <row r="6453" spans="1:9" ht="15" customHeight="1" x14ac:dyDescent="0.25">
      <c r="A6453" s="155" t="s">
        <v>9286</v>
      </c>
      <c r="B6453" s="155" t="s">
        <v>9287</v>
      </c>
      <c r="C6453" s="155" t="s">
        <v>4852</v>
      </c>
      <c r="D6453" s="155">
        <v>80</v>
      </c>
      <c r="E6453" s="155">
        <v>80</v>
      </c>
      <c r="F6453" s="166">
        <v>42403</v>
      </c>
      <c r="G6453" s="166">
        <v>42411</v>
      </c>
      <c r="H6453" s="157">
        <v>1</v>
      </c>
    </row>
    <row r="6454" spans="1:9" ht="15" customHeight="1" x14ac:dyDescent="0.25">
      <c r="A6454" s="155" t="s">
        <v>1492</v>
      </c>
      <c r="B6454" s="155" t="s">
        <v>2726</v>
      </c>
      <c r="C6454" s="155" t="s">
        <v>9288</v>
      </c>
      <c r="D6454" s="155">
        <v>350</v>
      </c>
      <c r="E6454" s="155">
        <v>350</v>
      </c>
      <c r="F6454" s="166">
        <v>42403</v>
      </c>
      <c r="G6454" s="166">
        <v>42405</v>
      </c>
      <c r="H6454" s="157">
        <v>1</v>
      </c>
    </row>
    <row r="6455" spans="1:9" ht="15" customHeight="1" x14ac:dyDescent="0.25">
      <c r="A6455" s="155" t="s">
        <v>6576</v>
      </c>
      <c r="B6455" s="155" t="s">
        <v>7368</v>
      </c>
      <c r="C6455" s="155" t="s">
        <v>9289</v>
      </c>
      <c r="D6455" s="155">
        <v>1</v>
      </c>
      <c r="E6455" s="155">
        <v>1</v>
      </c>
      <c r="F6455" s="166">
        <v>42403</v>
      </c>
      <c r="G6455" s="166">
        <v>42405</v>
      </c>
      <c r="H6455" s="157">
        <v>1</v>
      </c>
    </row>
    <row r="6456" spans="1:9" ht="15" customHeight="1" x14ac:dyDescent="0.25">
      <c r="A6456" s="155" t="s">
        <v>520</v>
      </c>
      <c r="B6456" s="155" t="s">
        <v>609</v>
      </c>
      <c r="C6456" s="155" t="s">
        <v>9290</v>
      </c>
      <c r="D6456" s="155">
        <v>400</v>
      </c>
      <c r="E6456" s="155">
        <v>400</v>
      </c>
      <c r="F6456" s="166">
        <v>42404</v>
      </c>
      <c r="G6456" s="166">
        <v>42411</v>
      </c>
      <c r="H6456" s="157">
        <v>1</v>
      </c>
    </row>
    <row r="6457" spans="1:9" ht="15" customHeight="1" x14ac:dyDescent="0.25">
      <c r="A6457" s="155" t="s">
        <v>1983</v>
      </c>
      <c r="B6457" s="155" t="s">
        <v>9291</v>
      </c>
      <c r="C6457" s="155" t="s">
        <v>9292</v>
      </c>
      <c r="D6457" s="155">
        <v>2</v>
      </c>
      <c r="E6457" s="155">
        <v>2</v>
      </c>
      <c r="F6457" s="166">
        <v>42404</v>
      </c>
      <c r="G6457" s="166">
        <v>42410</v>
      </c>
      <c r="H6457" s="157">
        <v>1</v>
      </c>
      <c r="I6457" s="192" t="s">
        <v>9293</v>
      </c>
    </row>
    <row r="6458" spans="1:9" ht="15" customHeight="1" x14ac:dyDescent="0.25">
      <c r="A6458" s="155" t="s">
        <v>6576</v>
      </c>
      <c r="B6458" s="155" t="s">
        <v>7368</v>
      </c>
      <c r="C6458" s="155" t="s">
        <v>9294</v>
      </c>
      <c r="D6458" s="155">
        <v>2</v>
      </c>
      <c r="E6458" s="155">
        <v>2</v>
      </c>
      <c r="F6458" s="166">
        <v>42405</v>
      </c>
      <c r="G6458" s="166">
        <v>42405</v>
      </c>
      <c r="H6458" s="157">
        <v>1</v>
      </c>
      <c r="I6458" s="192" t="s">
        <v>2151</v>
      </c>
    </row>
    <row r="6459" spans="1:9" ht="30" customHeight="1" x14ac:dyDescent="0.25">
      <c r="A6459" s="155" t="s">
        <v>8056</v>
      </c>
      <c r="B6459" s="155" t="s">
        <v>4568</v>
      </c>
      <c r="C6459" s="155" t="s">
        <v>9295</v>
      </c>
      <c r="D6459" s="155">
        <v>100</v>
      </c>
      <c r="E6459" s="155">
        <v>100</v>
      </c>
      <c r="F6459" s="166">
        <v>42405</v>
      </c>
      <c r="G6459" s="166">
        <v>42409</v>
      </c>
      <c r="H6459" s="157">
        <v>1</v>
      </c>
    </row>
    <row r="6460" spans="1:9" ht="15" customHeight="1" x14ac:dyDescent="0.25">
      <c r="A6460" s="155" t="s">
        <v>7849</v>
      </c>
      <c r="B6460" s="155" t="s">
        <v>2550</v>
      </c>
      <c r="C6460" s="155" t="s">
        <v>9296</v>
      </c>
      <c r="D6460" s="155">
        <v>5</v>
      </c>
      <c r="E6460" s="155">
        <v>5</v>
      </c>
      <c r="F6460" s="166">
        <v>42405</v>
      </c>
      <c r="G6460" s="166">
        <v>42410</v>
      </c>
      <c r="H6460" s="157">
        <v>1</v>
      </c>
    </row>
    <row r="6461" spans="1:9" ht="15" customHeight="1" x14ac:dyDescent="0.25">
      <c r="A6461" s="155" t="s">
        <v>42</v>
      </c>
      <c r="B6461" s="155" t="s">
        <v>6593</v>
      </c>
      <c r="C6461" s="155" t="s">
        <v>9297</v>
      </c>
      <c r="D6461" s="155">
        <v>115</v>
      </c>
      <c r="E6461" s="155">
        <v>115</v>
      </c>
      <c r="F6461" s="166">
        <v>42405</v>
      </c>
      <c r="G6461" s="166">
        <v>42408</v>
      </c>
      <c r="H6461" s="157">
        <v>1</v>
      </c>
    </row>
    <row r="6462" spans="1:9" ht="15" customHeight="1" x14ac:dyDescent="0.25">
      <c r="A6462" s="155" t="s">
        <v>520</v>
      </c>
      <c r="B6462" s="155" t="s">
        <v>533</v>
      </c>
      <c r="C6462" s="155" t="s">
        <v>9300</v>
      </c>
      <c r="D6462" s="155">
        <v>68</v>
      </c>
      <c r="E6462" s="155">
        <v>68</v>
      </c>
      <c r="F6462" s="166">
        <v>42408</v>
      </c>
      <c r="G6462" s="166">
        <v>42412</v>
      </c>
      <c r="H6462" s="157">
        <v>1</v>
      </c>
    </row>
    <row r="6463" spans="1:9" ht="15" customHeight="1" x14ac:dyDescent="0.25">
      <c r="A6463" s="155" t="s">
        <v>145</v>
      </c>
      <c r="B6463" s="155" t="s">
        <v>9302</v>
      </c>
      <c r="C6463" s="155" t="s">
        <v>9301</v>
      </c>
      <c r="D6463" s="155">
        <v>10</v>
      </c>
      <c r="E6463" s="155">
        <v>10</v>
      </c>
      <c r="F6463" s="166">
        <v>42408</v>
      </c>
      <c r="G6463" s="166">
        <v>42410</v>
      </c>
      <c r="H6463" s="157">
        <v>1</v>
      </c>
    </row>
    <row r="6464" spans="1:9" ht="15" customHeight="1" x14ac:dyDescent="0.25">
      <c r="A6464" s="155" t="s">
        <v>3430</v>
      </c>
      <c r="B6464" s="155" t="s">
        <v>1501</v>
      </c>
      <c r="C6464" s="155" t="s">
        <v>9303</v>
      </c>
      <c r="D6464" s="155">
        <v>100</v>
      </c>
      <c r="E6464" s="155">
        <v>100</v>
      </c>
      <c r="F6464" s="166">
        <v>42408</v>
      </c>
      <c r="G6464" s="166">
        <v>42415</v>
      </c>
      <c r="H6464" s="157">
        <v>1</v>
      </c>
    </row>
    <row r="6465" spans="1:9" ht="15" customHeight="1" x14ac:dyDescent="0.25">
      <c r="A6465" s="155" t="s">
        <v>71</v>
      </c>
      <c r="B6465" s="155" t="s">
        <v>2730</v>
      </c>
      <c r="C6465" s="155" t="s">
        <v>9304</v>
      </c>
      <c r="D6465" s="155">
        <v>26</v>
      </c>
      <c r="E6465" s="155">
        <v>26</v>
      </c>
      <c r="F6465" s="166">
        <v>42408</v>
      </c>
      <c r="G6465" s="166">
        <v>42412</v>
      </c>
      <c r="H6465" s="157">
        <v>1</v>
      </c>
    </row>
    <row r="6466" spans="1:9" ht="15" customHeight="1" x14ac:dyDescent="0.25">
      <c r="A6466" s="155" t="s">
        <v>78</v>
      </c>
      <c r="B6466" s="155" t="s">
        <v>1117</v>
      </c>
      <c r="C6466" s="155" t="s">
        <v>9305</v>
      </c>
      <c r="D6466" s="155">
        <v>2</v>
      </c>
      <c r="E6466" s="155">
        <v>2</v>
      </c>
      <c r="F6466" s="166">
        <v>42408</v>
      </c>
      <c r="G6466" s="166">
        <v>42411</v>
      </c>
      <c r="H6466" s="157">
        <v>1</v>
      </c>
    </row>
    <row r="6467" spans="1:9" ht="15" customHeight="1" x14ac:dyDescent="0.25">
      <c r="A6467" s="155" t="s">
        <v>78</v>
      </c>
      <c r="B6467" s="155" t="s">
        <v>8637</v>
      </c>
      <c r="C6467" s="155" t="s">
        <v>9306</v>
      </c>
      <c r="D6467" s="155">
        <v>2</v>
      </c>
      <c r="E6467" s="155">
        <v>2</v>
      </c>
      <c r="F6467" s="166">
        <v>42408</v>
      </c>
      <c r="G6467" s="166">
        <v>42418</v>
      </c>
      <c r="H6467" s="157">
        <v>1</v>
      </c>
    </row>
    <row r="6468" spans="1:9" ht="15" customHeight="1" x14ac:dyDescent="0.25">
      <c r="A6468" s="155" t="s">
        <v>4963</v>
      </c>
      <c r="B6468" s="155" t="s">
        <v>9310</v>
      </c>
      <c r="C6468" s="155" t="s">
        <v>9311</v>
      </c>
      <c r="D6468" s="155">
        <v>50</v>
      </c>
      <c r="E6468" s="155">
        <v>50</v>
      </c>
      <c r="F6468" s="166">
        <v>42409</v>
      </c>
      <c r="G6468" s="166">
        <v>42411</v>
      </c>
      <c r="H6468" s="157">
        <v>1</v>
      </c>
    </row>
    <row r="6469" spans="1:9" ht="15" customHeight="1" x14ac:dyDescent="0.25">
      <c r="A6469" s="155" t="s">
        <v>4963</v>
      </c>
      <c r="B6469" s="155" t="s">
        <v>9309</v>
      </c>
      <c r="C6469" s="155" t="s">
        <v>161</v>
      </c>
      <c r="D6469" s="155">
        <v>50</v>
      </c>
      <c r="E6469" s="155">
        <v>50</v>
      </c>
      <c r="F6469" s="166">
        <v>42409</v>
      </c>
      <c r="G6469" s="166">
        <v>42411</v>
      </c>
      <c r="H6469" s="157">
        <v>1</v>
      </c>
    </row>
    <row r="6470" spans="1:9" ht="15" customHeight="1" x14ac:dyDescent="0.25">
      <c r="A6470" s="155" t="s">
        <v>173</v>
      </c>
      <c r="B6470" s="155" t="s">
        <v>7895</v>
      </c>
      <c r="C6470" s="155" t="s">
        <v>9202</v>
      </c>
      <c r="D6470" s="155">
        <v>200</v>
      </c>
      <c r="E6470" s="155">
        <v>200</v>
      </c>
      <c r="F6470" s="166">
        <v>42409</v>
      </c>
      <c r="G6470" s="166">
        <v>42412</v>
      </c>
      <c r="H6470" s="157">
        <v>1</v>
      </c>
    </row>
    <row r="6471" spans="1:9" ht="15" customHeight="1" x14ac:dyDescent="0.25">
      <c r="A6471" s="155" t="s">
        <v>173</v>
      </c>
      <c r="B6471" s="155" t="s">
        <v>445</v>
      </c>
      <c r="C6471" s="155" t="s">
        <v>364</v>
      </c>
      <c r="D6471" s="155">
        <v>100</v>
      </c>
      <c r="E6471" s="155">
        <v>100</v>
      </c>
      <c r="F6471" s="166">
        <v>42409</v>
      </c>
      <c r="G6471" s="166">
        <v>42412</v>
      </c>
      <c r="H6471" s="157">
        <v>1</v>
      </c>
    </row>
    <row r="6472" spans="1:9" ht="15" customHeight="1" x14ac:dyDescent="0.25">
      <c r="A6472" s="155" t="s">
        <v>173</v>
      </c>
      <c r="B6472" s="155" t="s">
        <v>445</v>
      </c>
      <c r="C6472" s="155" t="s">
        <v>161</v>
      </c>
      <c r="D6472" s="155">
        <v>100</v>
      </c>
      <c r="E6472" s="155">
        <v>100</v>
      </c>
      <c r="F6472" s="166">
        <v>42409</v>
      </c>
      <c r="G6472" s="166">
        <v>42412</v>
      </c>
      <c r="H6472" s="157">
        <v>1</v>
      </c>
    </row>
    <row r="6473" spans="1:9" ht="30" customHeight="1" x14ac:dyDescent="0.25">
      <c r="A6473" s="155" t="s">
        <v>8056</v>
      </c>
      <c r="B6473" s="155" t="s">
        <v>9314</v>
      </c>
      <c r="C6473" s="155" t="s">
        <v>9315</v>
      </c>
      <c r="D6473" s="155">
        <v>5</v>
      </c>
      <c r="E6473" s="155">
        <v>5</v>
      </c>
      <c r="F6473" s="166">
        <v>42409</v>
      </c>
      <c r="G6473" s="166">
        <v>42415</v>
      </c>
      <c r="H6473" s="157">
        <v>1</v>
      </c>
    </row>
    <row r="6474" spans="1:9" ht="30" customHeight="1" x14ac:dyDescent="0.25">
      <c r="A6474" s="155" t="s">
        <v>8056</v>
      </c>
      <c r="B6474" s="155" t="s">
        <v>9313</v>
      </c>
      <c r="C6474" s="155" t="s">
        <v>166</v>
      </c>
      <c r="D6474" s="155">
        <v>5</v>
      </c>
      <c r="E6474" s="155">
        <v>5</v>
      </c>
      <c r="F6474" s="166">
        <v>42409</v>
      </c>
      <c r="G6474" s="166">
        <v>42415</v>
      </c>
      <c r="H6474" s="157">
        <v>1</v>
      </c>
    </row>
    <row r="6475" spans="1:9" ht="30" customHeight="1" x14ac:dyDescent="0.25">
      <c r="A6475" s="155" t="s">
        <v>8056</v>
      </c>
      <c r="B6475" s="155" t="s">
        <v>9312</v>
      </c>
      <c r="C6475" s="155" t="s">
        <v>819</v>
      </c>
      <c r="D6475" s="155">
        <v>5</v>
      </c>
      <c r="E6475" s="155">
        <v>5</v>
      </c>
      <c r="F6475" s="166">
        <v>42409</v>
      </c>
      <c r="G6475" s="166">
        <v>42415</v>
      </c>
      <c r="H6475" s="157">
        <v>1</v>
      </c>
    </row>
    <row r="6476" spans="1:9" ht="15" customHeight="1" x14ac:dyDescent="0.25">
      <c r="A6476" s="155" t="s">
        <v>6967</v>
      </c>
      <c r="B6476" s="155" t="s">
        <v>6968</v>
      </c>
      <c r="C6476" s="155" t="s">
        <v>9063</v>
      </c>
      <c r="D6476" s="155">
        <v>50</v>
      </c>
      <c r="E6476" s="155">
        <v>7</v>
      </c>
      <c r="F6476" s="166">
        <v>42409</v>
      </c>
      <c r="G6476" s="166">
        <v>42698</v>
      </c>
      <c r="H6476" s="157">
        <v>1</v>
      </c>
      <c r="I6476" s="192" t="s">
        <v>9316</v>
      </c>
    </row>
    <row r="6477" spans="1:9" ht="15" customHeight="1" x14ac:dyDescent="0.25">
      <c r="A6477" s="155" t="s">
        <v>520</v>
      </c>
      <c r="B6477" s="155" t="s">
        <v>1931</v>
      </c>
      <c r="C6477" s="155" t="s">
        <v>9317</v>
      </c>
      <c r="D6477" s="155">
        <v>31</v>
      </c>
      <c r="E6477" s="155">
        <v>31</v>
      </c>
      <c r="F6477" s="166">
        <v>42409</v>
      </c>
      <c r="G6477" s="166">
        <v>42412</v>
      </c>
      <c r="H6477" s="157">
        <v>1</v>
      </c>
    </row>
    <row r="6478" spans="1:9" ht="15" customHeight="1" x14ac:dyDescent="0.25">
      <c r="A6478" s="155" t="s">
        <v>2080</v>
      </c>
      <c r="B6478" s="155" t="s">
        <v>9318</v>
      </c>
      <c r="C6478" s="155" t="s">
        <v>9319</v>
      </c>
      <c r="D6478" s="155">
        <v>2</v>
      </c>
      <c r="E6478" s="155">
        <v>2</v>
      </c>
      <c r="F6478" s="166">
        <v>42409</v>
      </c>
      <c r="G6478" s="166">
        <v>42410</v>
      </c>
      <c r="H6478" s="157">
        <v>1</v>
      </c>
    </row>
    <row r="6479" spans="1:9" ht="15" customHeight="1" x14ac:dyDescent="0.25">
      <c r="A6479" s="155" t="s">
        <v>2080</v>
      </c>
      <c r="B6479" s="155" t="s">
        <v>2081</v>
      </c>
      <c r="C6479" s="155" t="s">
        <v>161</v>
      </c>
      <c r="D6479" s="155">
        <v>1</v>
      </c>
      <c r="E6479" s="155">
        <v>1</v>
      </c>
      <c r="F6479" s="166">
        <v>42409</v>
      </c>
      <c r="G6479" s="166">
        <v>42410</v>
      </c>
      <c r="H6479" s="157">
        <v>1</v>
      </c>
    </row>
    <row r="6480" spans="1:9" ht="15" customHeight="1" x14ac:dyDescent="0.25">
      <c r="A6480" s="155" t="s">
        <v>8810</v>
      </c>
      <c r="B6480" s="155" t="s">
        <v>8811</v>
      </c>
      <c r="C6480" s="155" t="s">
        <v>9320</v>
      </c>
      <c r="D6480" s="155">
        <v>15</v>
      </c>
      <c r="E6480" s="155">
        <v>15</v>
      </c>
      <c r="F6480" s="166">
        <v>42409</v>
      </c>
      <c r="G6480" s="166">
        <v>42412</v>
      </c>
      <c r="H6480" s="157">
        <v>1</v>
      </c>
    </row>
    <row r="6481" spans="1:9" ht="15" customHeight="1" x14ac:dyDescent="0.25">
      <c r="A6481" s="155" t="s">
        <v>9321</v>
      </c>
      <c r="B6481" s="155" t="s">
        <v>9322</v>
      </c>
      <c r="C6481" s="155" t="s">
        <v>9323</v>
      </c>
      <c r="D6481" s="155">
        <v>1</v>
      </c>
      <c r="E6481" s="155">
        <v>1</v>
      </c>
      <c r="F6481" s="166">
        <v>42410</v>
      </c>
      <c r="G6481" s="166">
        <v>42417</v>
      </c>
      <c r="H6481" s="157">
        <v>1</v>
      </c>
    </row>
    <row r="6482" spans="1:9" ht="15" customHeight="1" x14ac:dyDescent="0.25">
      <c r="A6482" s="155" t="s">
        <v>42</v>
      </c>
      <c r="B6482" s="155" t="s">
        <v>1744</v>
      </c>
      <c r="C6482" s="155" t="s">
        <v>9324</v>
      </c>
      <c r="D6482" s="155">
        <v>400</v>
      </c>
      <c r="E6482" s="155">
        <v>400</v>
      </c>
      <c r="F6482" s="166">
        <v>42411</v>
      </c>
      <c r="G6482" s="166">
        <v>42417</v>
      </c>
      <c r="H6482" s="157">
        <v>1</v>
      </c>
    </row>
    <row r="6483" spans="1:9" ht="15" customHeight="1" x14ac:dyDescent="0.25">
      <c r="A6483" s="155" t="s">
        <v>71</v>
      </c>
      <c r="B6483" s="155" t="s">
        <v>1550</v>
      </c>
      <c r="C6483" s="155" t="s">
        <v>9325</v>
      </c>
      <c r="D6483" s="155">
        <v>5</v>
      </c>
      <c r="E6483" s="155">
        <v>5</v>
      </c>
      <c r="F6483" s="166">
        <v>42411</v>
      </c>
      <c r="G6483" s="166">
        <v>42419</v>
      </c>
      <c r="H6483" s="157">
        <v>1</v>
      </c>
    </row>
    <row r="6484" spans="1:9" ht="15" customHeight="1" x14ac:dyDescent="0.25">
      <c r="A6484" s="155" t="s">
        <v>9181</v>
      </c>
      <c r="B6484" s="155" t="s">
        <v>295</v>
      </c>
      <c r="C6484" s="155" t="s">
        <v>9326</v>
      </c>
      <c r="D6484" s="155">
        <v>25</v>
      </c>
      <c r="E6484" s="155">
        <v>25</v>
      </c>
      <c r="F6484" s="166">
        <v>42411</v>
      </c>
      <c r="G6484" s="166">
        <v>42415</v>
      </c>
      <c r="H6484" s="157">
        <v>1</v>
      </c>
    </row>
    <row r="6485" spans="1:9" ht="15" customHeight="1" x14ac:dyDescent="0.25">
      <c r="A6485" s="155" t="s">
        <v>8024</v>
      </c>
      <c r="B6485" s="155" t="s">
        <v>8932</v>
      </c>
      <c r="C6485" s="155" t="s">
        <v>9327</v>
      </c>
      <c r="D6485" s="155">
        <v>500</v>
      </c>
      <c r="E6485" s="155">
        <v>500</v>
      </c>
      <c r="F6485" s="166">
        <v>42411</v>
      </c>
      <c r="G6485" s="166">
        <v>42415</v>
      </c>
      <c r="H6485" s="157">
        <v>1</v>
      </c>
    </row>
    <row r="6486" spans="1:9" x14ac:dyDescent="0.25">
      <c r="A6486" s="155" t="s">
        <v>6967</v>
      </c>
      <c r="B6486" s="155" t="s">
        <v>8620</v>
      </c>
      <c r="C6486" s="155" t="s">
        <v>9328</v>
      </c>
      <c r="D6486" s="155">
        <v>5</v>
      </c>
      <c r="E6486" s="155">
        <v>5</v>
      </c>
      <c r="F6486" s="166">
        <v>42411</v>
      </c>
      <c r="G6486" s="166">
        <v>42410</v>
      </c>
      <c r="H6486" s="157">
        <v>0</v>
      </c>
      <c r="I6486" s="192" t="s">
        <v>10147</v>
      </c>
    </row>
    <row r="6487" spans="1:9" ht="15" customHeight="1" x14ac:dyDescent="0.25">
      <c r="A6487" s="155" t="s">
        <v>8654</v>
      </c>
      <c r="B6487" s="155" t="s">
        <v>8917</v>
      </c>
      <c r="C6487" s="155" t="s">
        <v>9329</v>
      </c>
      <c r="D6487" s="155">
        <v>5</v>
      </c>
      <c r="E6487" s="155">
        <v>5</v>
      </c>
      <c r="F6487" s="166">
        <v>42411</v>
      </c>
      <c r="G6487" s="166">
        <v>42422</v>
      </c>
      <c r="H6487" s="157">
        <v>1</v>
      </c>
    </row>
    <row r="6488" spans="1:9" ht="15" customHeight="1" x14ac:dyDescent="0.25">
      <c r="A6488" s="155" t="s">
        <v>520</v>
      </c>
      <c r="B6488" s="155" t="s">
        <v>533</v>
      </c>
      <c r="C6488" s="155" t="s">
        <v>9330</v>
      </c>
      <c r="D6488" s="155">
        <v>28</v>
      </c>
      <c r="E6488" s="155">
        <v>28</v>
      </c>
      <c r="F6488" s="166">
        <v>42415</v>
      </c>
      <c r="G6488" s="166">
        <v>42422</v>
      </c>
      <c r="H6488" s="157">
        <v>1</v>
      </c>
    </row>
    <row r="6489" spans="1:9" ht="15" customHeight="1" x14ac:dyDescent="0.25">
      <c r="A6489" s="155" t="s">
        <v>71</v>
      </c>
      <c r="B6489" s="155" t="s">
        <v>1550</v>
      </c>
      <c r="C6489" s="155" t="s">
        <v>9331</v>
      </c>
      <c r="D6489" s="155">
        <v>10</v>
      </c>
      <c r="E6489" s="155">
        <v>10</v>
      </c>
      <c r="F6489" s="166">
        <v>42415</v>
      </c>
      <c r="G6489" s="166">
        <v>42422</v>
      </c>
      <c r="H6489" s="157">
        <v>1</v>
      </c>
    </row>
    <row r="6490" spans="1:9" ht="15" customHeight="1" x14ac:dyDescent="0.25">
      <c r="A6490" s="155" t="s">
        <v>71</v>
      </c>
      <c r="B6490" s="155" t="s">
        <v>154</v>
      </c>
      <c r="C6490" s="155" t="s">
        <v>9332</v>
      </c>
      <c r="D6490" s="155">
        <v>5</v>
      </c>
      <c r="E6490" s="155">
        <v>5</v>
      </c>
      <c r="F6490" s="166">
        <v>42415</v>
      </c>
      <c r="G6490" s="166">
        <v>42418</v>
      </c>
      <c r="H6490" s="157">
        <v>1</v>
      </c>
    </row>
    <row r="6491" spans="1:9" ht="15" customHeight="1" x14ac:dyDescent="0.25">
      <c r="A6491" s="155" t="s">
        <v>39</v>
      </c>
      <c r="B6491" s="155" t="s">
        <v>380</v>
      </c>
      <c r="C6491" s="155" t="s">
        <v>9333</v>
      </c>
      <c r="D6491" s="155">
        <v>500</v>
      </c>
      <c r="E6491" s="155">
        <v>525</v>
      </c>
      <c r="F6491" s="166">
        <v>42415</v>
      </c>
      <c r="G6491" s="166">
        <v>42419</v>
      </c>
      <c r="H6491" s="157">
        <v>1</v>
      </c>
    </row>
    <row r="6492" spans="1:9" ht="15" customHeight="1" x14ac:dyDescent="0.25">
      <c r="A6492" s="155" t="s">
        <v>6965</v>
      </c>
      <c r="B6492" s="155" t="s">
        <v>8392</v>
      </c>
      <c r="C6492" s="155" t="s">
        <v>9334</v>
      </c>
      <c r="D6492" s="155">
        <v>30</v>
      </c>
      <c r="E6492" s="155">
        <v>30</v>
      </c>
      <c r="F6492" s="166">
        <v>42415</v>
      </c>
      <c r="G6492" s="166">
        <v>42429</v>
      </c>
      <c r="H6492" s="157">
        <v>1</v>
      </c>
    </row>
    <row r="6493" spans="1:9" ht="15" customHeight="1" x14ac:dyDescent="0.25">
      <c r="A6493" s="155" t="s">
        <v>1438</v>
      </c>
      <c r="B6493" s="155" t="s">
        <v>837</v>
      </c>
      <c r="D6493" s="155">
        <v>1</v>
      </c>
      <c r="E6493" s="155">
        <v>1</v>
      </c>
      <c r="F6493" s="166">
        <v>42415</v>
      </c>
      <c r="G6493" s="166">
        <v>42422</v>
      </c>
      <c r="H6493" s="157">
        <v>1</v>
      </c>
      <c r="I6493" s="192" t="s">
        <v>9335</v>
      </c>
    </row>
    <row r="6494" spans="1:9" ht="15" customHeight="1" x14ac:dyDescent="0.25">
      <c r="A6494" s="155" t="s">
        <v>71</v>
      </c>
      <c r="B6494" s="155" t="s">
        <v>1550</v>
      </c>
      <c r="C6494" s="155" t="s">
        <v>9336</v>
      </c>
      <c r="D6494" s="155">
        <v>5</v>
      </c>
      <c r="E6494" s="155">
        <v>5</v>
      </c>
      <c r="F6494" s="166">
        <v>42416</v>
      </c>
      <c r="G6494" s="166">
        <v>42418</v>
      </c>
      <c r="H6494" s="157">
        <v>1</v>
      </c>
    </row>
    <row r="6495" spans="1:9" ht="15" customHeight="1" x14ac:dyDescent="0.25">
      <c r="A6495" s="155" t="s">
        <v>71</v>
      </c>
      <c r="B6495" s="155" t="s">
        <v>1530</v>
      </c>
      <c r="C6495" s="155" t="s">
        <v>9337</v>
      </c>
      <c r="D6495" s="155">
        <v>5</v>
      </c>
      <c r="E6495" s="155">
        <v>5</v>
      </c>
      <c r="F6495" s="166">
        <v>42416</v>
      </c>
      <c r="G6495" s="166">
        <v>42424</v>
      </c>
      <c r="H6495" s="157">
        <v>1</v>
      </c>
    </row>
    <row r="6496" spans="1:9" ht="15" customHeight="1" x14ac:dyDescent="0.25">
      <c r="A6496" s="155" t="s">
        <v>71</v>
      </c>
      <c r="B6496" s="155" t="s">
        <v>1696</v>
      </c>
      <c r="C6496" s="155" t="s">
        <v>9338</v>
      </c>
      <c r="D6496" s="155">
        <v>1</v>
      </c>
      <c r="E6496" s="155">
        <v>1</v>
      </c>
      <c r="F6496" s="166">
        <v>42416</v>
      </c>
      <c r="G6496" s="166">
        <v>42423</v>
      </c>
      <c r="H6496" s="157">
        <v>1</v>
      </c>
      <c r="I6496" s="192" t="s">
        <v>9339</v>
      </c>
    </row>
    <row r="6497" spans="1:9" ht="15" customHeight="1" x14ac:dyDescent="0.25">
      <c r="A6497" s="155" t="s">
        <v>6323</v>
      </c>
      <c r="B6497" s="155" t="s">
        <v>6942</v>
      </c>
      <c r="C6497" s="155" t="s">
        <v>9340</v>
      </c>
      <c r="D6497" s="155">
        <v>2</v>
      </c>
      <c r="E6497" s="155">
        <v>2</v>
      </c>
      <c r="F6497" s="166">
        <v>42416</v>
      </c>
      <c r="G6497" s="166">
        <v>42422</v>
      </c>
      <c r="H6497" s="157">
        <v>1</v>
      </c>
    </row>
    <row r="6498" spans="1:9" ht="15" customHeight="1" x14ac:dyDescent="0.25">
      <c r="A6498" s="155" t="s">
        <v>5053</v>
      </c>
      <c r="B6498" s="155" t="s">
        <v>9341</v>
      </c>
      <c r="C6498" s="155" t="s">
        <v>9342</v>
      </c>
      <c r="D6498" s="155">
        <v>80</v>
      </c>
      <c r="E6498" s="155">
        <v>80</v>
      </c>
      <c r="F6498" s="166">
        <v>42416</v>
      </c>
      <c r="G6498" s="166">
        <v>42426</v>
      </c>
      <c r="H6498" s="157">
        <v>1</v>
      </c>
    </row>
    <row r="6499" spans="1:9" ht="15" customHeight="1" x14ac:dyDescent="0.25">
      <c r="A6499" s="155" t="s">
        <v>71</v>
      </c>
      <c r="B6499" s="155" t="s">
        <v>2730</v>
      </c>
      <c r="C6499" s="155" t="s">
        <v>9345</v>
      </c>
      <c r="D6499" s="155">
        <v>8</v>
      </c>
      <c r="E6499" s="155">
        <v>8</v>
      </c>
      <c r="F6499" s="166">
        <v>42417</v>
      </c>
      <c r="G6499" s="166">
        <v>42419</v>
      </c>
      <c r="H6499" s="157">
        <v>1</v>
      </c>
    </row>
    <row r="6500" spans="1:9" ht="15" customHeight="1" x14ac:dyDescent="0.25">
      <c r="A6500" s="155" t="s">
        <v>71</v>
      </c>
      <c r="B6500" s="155" t="s">
        <v>2730</v>
      </c>
      <c r="C6500" s="155" t="s">
        <v>9344</v>
      </c>
      <c r="D6500" s="155">
        <v>8</v>
      </c>
      <c r="E6500" s="155">
        <v>8</v>
      </c>
      <c r="F6500" s="166">
        <v>42417</v>
      </c>
      <c r="G6500" s="166">
        <v>42419</v>
      </c>
      <c r="H6500" s="157">
        <v>1</v>
      </c>
    </row>
    <row r="6501" spans="1:9" ht="15" customHeight="1" x14ac:dyDescent="0.25">
      <c r="A6501" s="155" t="s">
        <v>71</v>
      </c>
      <c r="B6501" s="155" t="s">
        <v>477</v>
      </c>
      <c r="C6501" s="155" t="s">
        <v>9343</v>
      </c>
      <c r="D6501" s="155">
        <v>10</v>
      </c>
      <c r="E6501" s="155">
        <v>10</v>
      </c>
      <c r="F6501" s="166">
        <v>42417</v>
      </c>
      <c r="G6501" s="166">
        <v>42419</v>
      </c>
      <c r="H6501" s="157">
        <v>1</v>
      </c>
    </row>
    <row r="6502" spans="1:9" ht="15" customHeight="1" x14ac:dyDescent="0.25">
      <c r="A6502" s="155" t="s">
        <v>6576</v>
      </c>
      <c r="B6502" s="155" t="s">
        <v>7368</v>
      </c>
      <c r="C6502" s="155" t="s">
        <v>9346</v>
      </c>
      <c r="D6502" s="155">
        <v>1</v>
      </c>
      <c r="E6502" s="155">
        <v>1</v>
      </c>
      <c r="F6502" s="166">
        <v>42417</v>
      </c>
      <c r="G6502" s="166">
        <v>42422</v>
      </c>
      <c r="H6502" s="157">
        <v>1</v>
      </c>
    </row>
    <row r="6503" spans="1:9" ht="15" customHeight="1" x14ac:dyDescent="0.25">
      <c r="A6503" s="155" t="s">
        <v>158</v>
      </c>
      <c r="B6503" s="155" t="s">
        <v>1707</v>
      </c>
      <c r="C6503" s="155" t="s">
        <v>9347</v>
      </c>
      <c r="D6503" s="155">
        <v>5</v>
      </c>
      <c r="E6503" s="155">
        <v>5</v>
      </c>
      <c r="F6503" s="166">
        <v>42418</v>
      </c>
      <c r="G6503" s="166">
        <v>42422</v>
      </c>
      <c r="H6503" s="157">
        <v>1</v>
      </c>
    </row>
    <row r="6504" spans="1:9" ht="15" customHeight="1" x14ac:dyDescent="0.25">
      <c r="A6504" s="155" t="s">
        <v>9275</v>
      </c>
      <c r="B6504" s="155" t="s">
        <v>626</v>
      </c>
      <c r="C6504" s="155" t="s">
        <v>9348</v>
      </c>
      <c r="D6504" s="155">
        <v>2500</v>
      </c>
      <c r="E6504" s="155">
        <v>2500</v>
      </c>
      <c r="F6504" s="166">
        <v>42418</v>
      </c>
      <c r="G6504" s="166">
        <v>42425</v>
      </c>
      <c r="H6504" s="157">
        <v>1</v>
      </c>
    </row>
    <row r="6505" spans="1:9" ht="15" customHeight="1" x14ac:dyDescent="0.25">
      <c r="A6505" s="155" t="s">
        <v>997</v>
      </c>
      <c r="B6505" s="155" t="s">
        <v>473</v>
      </c>
      <c r="C6505" s="155" t="s">
        <v>9349</v>
      </c>
      <c r="D6505" s="155">
        <v>100</v>
      </c>
      <c r="E6505" s="155">
        <v>100</v>
      </c>
      <c r="F6505" s="166">
        <v>42418</v>
      </c>
      <c r="G6505" s="166">
        <v>42424</v>
      </c>
      <c r="H6505" s="157">
        <v>1</v>
      </c>
    </row>
    <row r="6506" spans="1:9" ht="15" customHeight="1" x14ac:dyDescent="0.25">
      <c r="A6506" s="155" t="s">
        <v>71</v>
      </c>
      <c r="B6506" s="155" t="s">
        <v>1530</v>
      </c>
      <c r="C6506" s="155" t="s">
        <v>9350</v>
      </c>
      <c r="D6506" s="155">
        <v>5</v>
      </c>
      <c r="E6506" s="155">
        <v>5</v>
      </c>
      <c r="F6506" s="166">
        <v>42418</v>
      </c>
      <c r="G6506" s="166">
        <v>42426</v>
      </c>
      <c r="H6506" s="157">
        <v>1</v>
      </c>
    </row>
    <row r="6507" spans="1:9" ht="15" customHeight="1" x14ac:dyDescent="0.25">
      <c r="A6507" s="155" t="s">
        <v>286</v>
      </c>
      <c r="B6507" s="155" t="s">
        <v>5726</v>
      </c>
      <c r="C6507" s="155" t="s">
        <v>9351</v>
      </c>
      <c r="D6507" s="155">
        <v>50</v>
      </c>
      <c r="E6507" s="155">
        <v>50</v>
      </c>
      <c r="F6507" s="166">
        <v>42418</v>
      </c>
      <c r="G6507" s="166">
        <v>42422</v>
      </c>
      <c r="H6507" s="157">
        <v>1</v>
      </c>
    </row>
    <row r="6508" spans="1:9" ht="15" customHeight="1" x14ac:dyDescent="0.25">
      <c r="A6508" s="155" t="s">
        <v>71</v>
      </c>
      <c r="B6508" s="155" t="s">
        <v>1168</v>
      </c>
      <c r="C6508" s="155" t="s">
        <v>9352</v>
      </c>
      <c r="D6508" s="155">
        <v>14</v>
      </c>
      <c r="E6508" s="155">
        <v>14</v>
      </c>
      <c r="F6508" s="166">
        <v>42422</v>
      </c>
      <c r="G6508" s="166">
        <v>42426</v>
      </c>
      <c r="H6508" s="157">
        <v>1</v>
      </c>
    </row>
    <row r="6509" spans="1:9" ht="15" customHeight="1" x14ac:dyDescent="0.25">
      <c r="A6509" s="155" t="s">
        <v>115</v>
      </c>
      <c r="B6509" s="155" t="s">
        <v>1432</v>
      </c>
      <c r="C6509" s="155" t="s">
        <v>9353</v>
      </c>
      <c r="D6509" s="155">
        <v>7</v>
      </c>
      <c r="E6509" s="155">
        <v>7</v>
      </c>
      <c r="F6509" s="166">
        <v>42422</v>
      </c>
      <c r="G6509" s="166">
        <v>42422</v>
      </c>
      <c r="H6509" s="157">
        <v>1</v>
      </c>
      <c r="I6509" s="192" t="s">
        <v>10144</v>
      </c>
    </row>
    <row r="6510" spans="1:9" ht="15" customHeight="1" x14ac:dyDescent="0.25">
      <c r="A6510" s="155" t="s">
        <v>115</v>
      </c>
      <c r="B6510" s="155" t="s">
        <v>935</v>
      </c>
      <c r="C6510" s="155" t="s">
        <v>166</v>
      </c>
      <c r="D6510" s="155">
        <v>7</v>
      </c>
      <c r="E6510" s="155">
        <v>7</v>
      </c>
      <c r="F6510" s="166">
        <v>42422</v>
      </c>
      <c r="G6510" s="166">
        <v>42422</v>
      </c>
      <c r="H6510" s="157">
        <v>1</v>
      </c>
      <c r="I6510" s="192" t="s">
        <v>10144</v>
      </c>
    </row>
    <row r="6511" spans="1:9" ht="15" customHeight="1" x14ac:dyDescent="0.25">
      <c r="A6511" s="155" t="s">
        <v>145</v>
      </c>
      <c r="B6511" s="155" t="s">
        <v>1923</v>
      </c>
      <c r="C6511" s="155" t="s">
        <v>9354</v>
      </c>
      <c r="D6511" s="155">
        <v>10</v>
      </c>
      <c r="E6511" s="155">
        <v>10</v>
      </c>
      <c r="F6511" s="166">
        <v>42422</v>
      </c>
      <c r="G6511" s="166">
        <v>42424</v>
      </c>
      <c r="H6511" s="157">
        <v>1</v>
      </c>
    </row>
    <row r="6512" spans="1:9" ht="15" customHeight="1" x14ac:dyDescent="0.25">
      <c r="A6512" s="155" t="s">
        <v>2317</v>
      </c>
      <c r="B6512" s="155" t="s">
        <v>2318</v>
      </c>
      <c r="C6512" s="155" t="s">
        <v>9355</v>
      </c>
      <c r="D6512" s="155">
        <v>500</v>
      </c>
      <c r="E6512" s="155">
        <v>500</v>
      </c>
      <c r="F6512" s="166">
        <v>42422</v>
      </c>
      <c r="G6512" s="166">
        <v>42424</v>
      </c>
      <c r="H6512" s="157">
        <v>1</v>
      </c>
    </row>
    <row r="6513" spans="1:9" ht="15" customHeight="1" x14ac:dyDescent="0.25">
      <c r="A6513" s="155" t="s">
        <v>9058</v>
      </c>
      <c r="B6513" s="155" t="s">
        <v>9059</v>
      </c>
      <c r="C6513" s="155" t="s">
        <v>9356</v>
      </c>
      <c r="D6513" s="155">
        <v>96</v>
      </c>
      <c r="E6513" s="155">
        <v>78</v>
      </c>
      <c r="F6513" s="166">
        <v>42422</v>
      </c>
      <c r="G6513" s="166">
        <v>42430</v>
      </c>
      <c r="H6513" s="157">
        <v>1</v>
      </c>
      <c r="I6513" s="192" t="s">
        <v>9357</v>
      </c>
    </row>
    <row r="6514" spans="1:9" ht="15" customHeight="1" x14ac:dyDescent="0.25">
      <c r="A6514" s="155" t="s">
        <v>4395</v>
      </c>
      <c r="B6514" s="155" t="s">
        <v>4396</v>
      </c>
      <c r="C6514" s="155" t="s">
        <v>9358</v>
      </c>
      <c r="D6514" s="155">
        <v>100</v>
      </c>
      <c r="E6514" s="155">
        <v>100</v>
      </c>
      <c r="F6514" s="166">
        <v>42422</v>
      </c>
      <c r="G6514" s="166">
        <v>42429</v>
      </c>
      <c r="H6514" s="157">
        <v>1</v>
      </c>
    </row>
    <row r="6515" spans="1:9" ht="15" customHeight="1" x14ac:dyDescent="0.25">
      <c r="A6515" s="155" t="s">
        <v>9359</v>
      </c>
      <c r="B6515" s="155" t="s">
        <v>9360</v>
      </c>
      <c r="C6515" s="155" t="s">
        <v>9361</v>
      </c>
      <c r="D6515" s="155">
        <v>35</v>
      </c>
      <c r="E6515" s="155">
        <v>35</v>
      </c>
      <c r="F6515" s="166">
        <v>42422</v>
      </c>
      <c r="G6515" s="166">
        <v>42410</v>
      </c>
      <c r="H6515" s="157">
        <v>1</v>
      </c>
      <c r="I6515" s="192" t="s">
        <v>9363</v>
      </c>
    </row>
    <row r="6516" spans="1:9" ht="15" customHeight="1" x14ac:dyDescent="0.25">
      <c r="A6516" s="155" t="s">
        <v>9359</v>
      </c>
      <c r="B6516" s="155" t="s">
        <v>9362</v>
      </c>
      <c r="C6516" s="155" t="s">
        <v>166</v>
      </c>
      <c r="D6516" s="155">
        <v>35</v>
      </c>
      <c r="E6516" s="155">
        <v>35</v>
      </c>
      <c r="F6516" s="166">
        <v>42422</v>
      </c>
      <c r="G6516" s="166">
        <v>42410</v>
      </c>
      <c r="H6516" s="157">
        <v>1</v>
      </c>
      <c r="I6516" s="192" t="s">
        <v>9363</v>
      </c>
    </row>
    <row r="6517" spans="1:9" ht="15" customHeight="1" x14ac:dyDescent="0.25">
      <c r="A6517" s="155" t="s">
        <v>8647</v>
      </c>
      <c r="B6517" s="155" t="s">
        <v>8970</v>
      </c>
      <c r="C6517" s="155" t="s">
        <v>9364</v>
      </c>
      <c r="D6517" s="155">
        <v>36</v>
      </c>
      <c r="E6517" s="155">
        <v>36</v>
      </c>
      <c r="F6517" s="166">
        <v>42423</v>
      </c>
      <c r="G6517" s="166">
        <v>42426</v>
      </c>
      <c r="H6517" s="157">
        <v>1</v>
      </c>
    </row>
    <row r="6518" spans="1:9" ht="15" customHeight="1" x14ac:dyDescent="0.25">
      <c r="A6518" s="155" t="s">
        <v>65</v>
      </c>
      <c r="B6518" s="155" t="s">
        <v>2994</v>
      </c>
      <c r="C6518" s="155" t="s">
        <v>9367</v>
      </c>
      <c r="D6518" s="155">
        <v>50</v>
      </c>
      <c r="E6518" s="155">
        <v>50</v>
      </c>
      <c r="F6518" s="166">
        <v>42423</v>
      </c>
      <c r="G6518" s="166">
        <v>42430</v>
      </c>
      <c r="H6518" s="157">
        <v>1</v>
      </c>
    </row>
    <row r="6519" spans="1:9" ht="15" customHeight="1" x14ac:dyDescent="0.25">
      <c r="A6519" s="155" t="s">
        <v>65</v>
      </c>
      <c r="B6519" s="155" t="s">
        <v>9365</v>
      </c>
      <c r="C6519" s="155" t="s">
        <v>9366</v>
      </c>
      <c r="D6519" s="155">
        <v>10</v>
      </c>
      <c r="E6519" s="155">
        <v>10</v>
      </c>
      <c r="F6519" s="166">
        <v>42423</v>
      </c>
      <c r="G6519" s="166">
        <v>42429</v>
      </c>
      <c r="H6519" s="157">
        <v>1</v>
      </c>
    </row>
    <row r="6520" spans="1:9" ht="15" customHeight="1" x14ac:dyDescent="0.25">
      <c r="A6520" s="155" t="s">
        <v>520</v>
      </c>
      <c r="B6520" s="155" t="s">
        <v>609</v>
      </c>
      <c r="C6520" s="155" t="s">
        <v>9368</v>
      </c>
      <c r="D6520" s="155">
        <v>400</v>
      </c>
      <c r="E6520" s="155">
        <v>400</v>
      </c>
      <c r="F6520" s="166">
        <v>42423</v>
      </c>
      <c r="G6520" s="166">
        <v>42430</v>
      </c>
      <c r="H6520" s="157">
        <v>1</v>
      </c>
    </row>
    <row r="6521" spans="1:9" ht="15" customHeight="1" x14ac:dyDescent="0.25">
      <c r="A6521" s="155" t="s">
        <v>9321</v>
      </c>
      <c r="B6521" s="155" t="s">
        <v>9322</v>
      </c>
      <c r="C6521" s="155" t="s">
        <v>9369</v>
      </c>
      <c r="D6521" s="155">
        <v>24</v>
      </c>
      <c r="E6521" s="155">
        <v>24</v>
      </c>
      <c r="F6521" s="166">
        <v>42424</v>
      </c>
      <c r="G6521" s="166">
        <v>42429</v>
      </c>
      <c r="H6521" s="157">
        <v>1</v>
      </c>
    </row>
    <row r="6522" spans="1:9" ht="15" customHeight="1" x14ac:dyDescent="0.25">
      <c r="A6522" s="155" t="s">
        <v>71</v>
      </c>
      <c r="B6522" s="155" t="s">
        <v>583</v>
      </c>
      <c r="C6522" s="155" t="s">
        <v>9284</v>
      </c>
      <c r="D6522" s="155">
        <v>5</v>
      </c>
      <c r="E6522" s="155">
        <v>5</v>
      </c>
      <c r="F6522" s="166">
        <v>42425</v>
      </c>
      <c r="G6522" s="166">
        <v>42433</v>
      </c>
      <c r="H6522" s="157">
        <v>1</v>
      </c>
    </row>
    <row r="6523" spans="1:9" ht="15" customHeight="1" x14ac:dyDescent="0.25">
      <c r="A6523" s="155" t="s">
        <v>71</v>
      </c>
      <c r="B6523" s="155" t="s">
        <v>102</v>
      </c>
      <c r="C6523" s="155" t="s">
        <v>9370</v>
      </c>
      <c r="D6523" s="155">
        <v>10</v>
      </c>
      <c r="E6523" s="155">
        <v>10</v>
      </c>
      <c r="F6523" s="166">
        <v>42425</v>
      </c>
      <c r="G6523" s="166">
        <v>42429</v>
      </c>
      <c r="H6523" s="157">
        <v>1</v>
      </c>
    </row>
    <row r="6524" spans="1:9" ht="15" customHeight="1" x14ac:dyDescent="0.25">
      <c r="A6524" s="155" t="s">
        <v>2656</v>
      </c>
      <c r="B6524" s="155" t="s">
        <v>2657</v>
      </c>
      <c r="C6524" s="155" t="s">
        <v>9371</v>
      </c>
      <c r="D6524" s="155">
        <v>600</v>
      </c>
      <c r="E6524" s="155">
        <v>600</v>
      </c>
      <c r="F6524" s="166">
        <v>42425</v>
      </c>
      <c r="G6524" s="166">
        <v>42429</v>
      </c>
      <c r="H6524" s="157">
        <v>1</v>
      </c>
    </row>
    <row r="6525" spans="1:9" ht="15" customHeight="1" x14ac:dyDescent="0.25">
      <c r="A6525" s="155" t="s">
        <v>245</v>
      </c>
      <c r="B6525" s="155" t="s">
        <v>1541</v>
      </c>
      <c r="C6525" s="155" t="s">
        <v>9372</v>
      </c>
      <c r="D6525" s="155">
        <v>50</v>
      </c>
      <c r="E6525" s="155">
        <v>50</v>
      </c>
      <c r="F6525" s="166">
        <v>42425</v>
      </c>
      <c r="G6525" s="166">
        <v>42426</v>
      </c>
      <c r="H6525" s="157">
        <v>1</v>
      </c>
    </row>
    <row r="6526" spans="1:9" ht="15" customHeight="1" x14ac:dyDescent="0.25">
      <c r="A6526" s="155" t="s">
        <v>2714</v>
      </c>
      <c r="B6526" s="155" t="s">
        <v>9373</v>
      </c>
      <c r="C6526" s="155" t="s">
        <v>9374</v>
      </c>
      <c r="D6526" s="155">
        <v>25</v>
      </c>
      <c r="E6526" s="155">
        <v>25</v>
      </c>
      <c r="F6526" s="166">
        <v>42425</v>
      </c>
      <c r="G6526" s="166">
        <v>42430</v>
      </c>
      <c r="H6526" s="157">
        <v>1</v>
      </c>
    </row>
    <row r="6527" spans="1:9" ht="15" customHeight="1" x14ac:dyDescent="0.25">
      <c r="A6527" s="155" t="s">
        <v>71</v>
      </c>
      <c r="B6527" s="155" t="s">
        <v>4873</v>
      </c>
      <c r="C6527" s="155" t="s">
        <v>9375</v>
      </c>
      <c r="D6527" s="155">
        <v>10</v>
      </c>
      <c r="E6527" s="155">
        <v>10</v>
      </c>
      <c r="F6527" s="166">
        <v>42425</v>
      </c>
      <c r="G6527" s="166">
        <v>42426</v>
      </c>
      <c r="H6527" s="157">
        <v>1</v>
      </c>
    </row>
    <row r="6528" spans="1:9" ht="15" customHeight="1" x14ac:dyDescent="0.25">
      <c r="A6528" s="155" t="s">
        <v>173</v>
      </c>
      <c r="B6528" s="155" t="s">
        <v>5833</v>
      </c>
      <c r="C6528" s="155" t="s">
        <v>9376</v>
      </c>
      <c r="D6528" s="155">
        <v>108</v>
      </c>
      <c r="E6528" s="155">
        <v>208</v>
      </c>
      <c r="F6528" s="166">
        <v>42429</v>
      </c>
      <c r="G6528" s="166">
        <v>42431</v>
      </c>
      <c r="H6528" s="157">
        <v>1</v>
      </c>
    </row>
    <row r="6529" spans="1:9" ht="15" customHeight="1" x14ac:dyDescent="0.25">
      <c r="A6529" s="155" t="s">
        <v>173</v>
      </c>
      <c r="B6529" s="155" t="s">
        <v>445</v>
      </c>
      <c r="C6529" s="155" t="s">
        <v>364</v>
      </c>
      <c r="D6529" s="155">
        <v>104</v>
      </c>
      <c r="E6529" s="155">
        <v>104</v>
      </c>
      <c r="F6529" s="166">
        <v>42429</v>
      </c>
      <c r="G6529" s="166">
        <v>42431</v>
      </c>
      <c r="H6529" s="157">
        <v>1</v>
      </c>
    </row>
    <row r="6530" spans="1:9" ht="15" customHeight="1" x14ac:dyDescent="0.25">
      <c r="A6530" s="155" t="s">
        <v>173</v>
      </c>
      <c r="B6530" s="155" t="s">
        <v>445</v>
      </c>
      <c r="C6530" s="155" t="s">
        <v>161</v>
      </c>
      <c r="D6530" s="155">
        <v>104</v>
      </c>
      <c r="E6530" s="155">
        <v>104</v>
      </c>
      <c r="F6530" s="166">
        <v>42429</v>
      </c>
      <c r="G6530" s="166">
        <v>42431</v>
      </c>
      <c r="H6530" s="157">
        <v>1</v>
      </c>
    </row>
    <row r="6531" spans="1:9" ht="15" customHeight="1" x14ac:dyDescent="0.25">
      <c r="A6531" s="155" t="s">
        <v>115</v>
      </c>
      <c r="B6531" s="155" t="s">
        <v>4231</v>
      </c>
      <c r="C6531" s="155" t="s">
        <v>9377</v>
      </c>
      <c r="D6531" s="155">
        <v>233</v>
      </c>
      <c r="E6531" s="155">
        <v>233</v>
      </c>
      <c r="F6531" s="166">
        <v>42429</v>
      </c>
      <c r="G6531" s="166">
        <v>42429</v>
      </c>
      <c r="H6531" s="157">
        <v>1</v>
      </c>
      <c r="I6531" s="192" t="s">
        <v>10144</v>
      </c>
    </row>
    <row r="6532" spans="1:9" ht="15" customHeight="1" x14ac:dyDescent="0.25">
      <c r="A6532" s="155" t="s">
        <v>4562</v>
      </c>
      <c r="B6532" s="155" t="s">
        <v>1696</v>
      </c>
      <c r="C6532" s="155" t="s">
        <v>9378</v>
      </c>
      <c r="D6532" s="155">
        <v>3</v>
      </c>
      <c r="E6532" s="155">
        <v>3</v>
      </c>
      <c r="F6532" s="166">
        <v>42429</v>
      </c>
      <c r="G6532" s="166">
        <v>42433</v>
      </c>
      <c r="H6532" s="157">
        <v>1</v>
      </c>
    </row>
    <row r="6533" spans="1:9" ht="15" customHeight="1" x14ac:dyDescent="0.25">
      <c r="A6533" s="155" t="s">
        <v>6576</v>
      </c>
      <c r="B6533" s="155" t="s">
        <v>7368</v>
      </c>
      <c r="C6533" s="155" t="s">
        <v>9379</v>
      </c>
      <c r="D6533" s="155">
        <v>1</v>
      </c>
      <c r="E6533" s="155">
        <v>1</v>
      </c>
      <c r="F6533" s="166">
        <v>42429</v>
      </c>
      <c r="G6533" s="166">
        <v>42430</v>
      </c>
      <c r="H6533" s="157">
        <v>1</v>
      </c>
    </row>
    <row r="6534" spans="1:9" ht="15" customHeight="1" x14ac:dyDescent="0.25">
      <c r="A6534" s="155" t="s">
        <v>9381</v>
      </c>
      <c r="B6534" s="155" t="s">
        <v>4413</v>
      </c>
      <c r="C6534" s="155" t="s">
        <v>9380</v>
      </c>
      <c r="D6534" s="155">
        <v>1</v>
      </c>
      <c r="E6534" s="155">
        <v>1</v>
      </c>
      <c r="F6534" s="166">
        <v>42429</v>
      </c>
      <c r="G6534" s="166">
        <v>42440</v>
      </c>
      <c r="H6534" s="157">
        <v>1</v>
      </c>
    </row>
    <row r="6535" spans="1:9" ht="15" customHeight="1" x14ac:dyDescent="0.25">
      <c r="A6535" s="155" t="s">
        <v>71</v>
      </c>
      <c r="B6535" s="155" t="s">
        <v>2957</v>
      </c>
      <c r="C6535" s="155" t="s">
        <v>9382</v>
      </c>
      <c r="D6535" s="155">
        <v>50</v>
      </c>
      <c r="E6535" s="155">
        <v>8</v>
      </c>
      <c r="F6535" s="166">
        <v>42429</v>
      </c>
      <c r="G6535" s="166">
        <v>42437</v>
      </c>
      <c r="H6535" s="157">
        <v>1</v>
      </c>
    </row>
    <row r="6536" spans="1:9" ht="15" customHeight="1" x14ac:dyDescent="0.25">
      <c r="A6536" s="155" t="s">
        <v>5708</v>
      </c>
      <c r="B6536" s="155" t="s">
        <v>5709</v>
      </c>
      <c r="C6536" s="155" t="s">
        <v>9383</v>
      </c>
      <c r="D6536" s="155">
        <v>1000</v>
      </c>
      <c r="E6536" s="155">
        <v>1000</v>
      </c>
      <c r="F6536" s="166">
        <v>42429</v>
      </c>
      <c r="G6536" s="166">
        <v>42434</v>
      </c>
      <c r="H6536" s="157">
        <v>1</v>
      </c>
    </row>
    <row r="6537" spans="1:9" ht="15" customHeight="1" x14ac:dyDescent="0.25">
      <c r="A6537" s="155" t="s">
        <v>1438</v>
      </c>
      <c r="B6537" s="155" t="s">
        <v>1846</v>
      </c>
      <c r="C6537" s="155" t="s">
        <v>9384</v>
      </c>
      <c r="D6537" s="155">
        <v>25</v>
      </c>
      <c r="E6537" s="155">
        <v>25</v>
      </c>
      <c r="F6537" s="166">
        <v>42430</v>
      </c>
      <c r="G6537" s="166">
        <v>42433</v>
      </c>
      <c r="H6537" s="157">
        <v>1</v>
      </c>
    </row>
    <row r="6538" spans="1:9" ht="15" customHeight="1" x14ac:dyDescent="0.25">
      <c r="A6538" s="155" t="s">
        <v>563</v>
      </c>
      <c r="B6538" s="155" t="s">
        <v>2118</v>
      </c>
      <c r="C6538" s="155" t="s">
        <v>9385</v>
      </c>
      <c r="D6538" s="155">
        <v>25</v>
      </c>
      <c r="E6538" s="155">
        <v>25</v>
      </c>
      <c r="F6538" s="166">
        <v>42430</v>
      </c>
      <c r="G6538" s="166">
        <v>42440</v>
      </c>
      <c r="H6538" s="157">
        <v>1</v>
      </c>
    </row>
    <row r="6539" spans="1:9" ht="15" customHeight="1" x14ac:dyDescent="0.25">
      <c r="A6539" s="155" t="s">
        <v>9386</v>
      </c>
      <c r="B6539" s="155" t="s">
        <v>493</v>
      </c>
      <c r="C6539" s="155" t="s">
        <v>9387</v>
      </c>
      <c r="D6539" s="155">
        <v>5088</v>
      </c>
      <c r="E6539" s="155">
        <v>5088</v>
      </c>
      <c r="F6539" s="166">
        <v>42430</v>
      </c>
      <c r="G6539" s="166">
        <v>42433</v>
      </c>
      <c r="H6539" s="157">
        <v>1</v>
      </c>
    </row>
    <row r="6540" spans="1:9" ht="15" customHeight="1" x14ac:dyDescent="0.25">
      <c r="A6540" s="155" t="s">
        <v>9386</v>
      </c>
      <c r="B6540" s="155" t="s">
        <v>495</v>
      </c>
      <c r="C6540" s="155" t="s">
        <v>364</v>
      </c>
      <c r="D6540" s="155">
        <v>5088</v>
      </c>
      <c r="E6540" s="155">
        <v>5088</v>
      </c>
      <c r="F6540" s="166">
        <v>42430</v>
      </c>
      <c r="G6540" s="166">
        <v>42433</v>
      </c>
      <c r="H6540" s="157">
        <v>1</v>
      </c>
    </row>
    <row r="6541" spans="1:9" ht="15" customHeight="1" x14ac:dyDescent="0.25">
      <c r="A6541" s="155" t="s">
        <v>71</v>
      </c>
      <c r="B6541" s="155" t="s">
        <v>154</v>
      </c>
      <c r="C6541" s="155" t="s">
        <v>9388</v>
      </c>
      <c r="D6541" s="155">
        <v>5</v>
      </c>
      <c r="E6541" s="155">
        <v>5</v>
      </c>
      <c r="F6541" s="166">
        <v>42430</v>
      </c>
      <c r="G6541" s="166">
        <v>42438</v>
      </c>
      <c r="H6541" s="157">
        <v>1</v>
      </c>
    </row>
    <row r="6542" spans="1:9" ht="15" customHeight="1" x14ac:dyDescent="0.25">
      <c r="A6542" s="155" t="s">
        <v>71</v>
      </c>
      <c r="B6542" s="155" t="s">
        <v>2730</v>
      </c>
      <c r="C6542" s="155" t="s">
        <v>9389</v>
      </c>
      <c r="D6542" s="155">
        <v>4</v>
      </c>
      <c r="E6542" s="155">
        <v>4</v>
      </c>
      <c r="F6542" s="166">
        <v>42430</v>
      </c>
      <c r="G6542" s="166">
        <v>42438</v>
      </c>
      <c r="H6542" s="157">
        <v>1</v>
      </c>
    </row>
    <row r="6543" spans="1:9" ht="15" customHeight="1" x14ac:dyDescent="0.25">
      <c r="A6543" s="155" t="s">
        <v>1508</v>
      </c>
      <c r="B6543" s="155" t="s">
        <v>5161</v>
      </c>
      <c r="C6543" s="155" t="s">
        <v>9390</v>
      </c>
      <c r="D6543" s="155">
        <v>10</v>
      </c>
      <c r="E6543" s="155">
        <v>10</v>
      </c>
      <c r="F6543" s="166">
        <v>42430</v>
      </c>
      <c r="G6543" s="166">
        <v>42433</v>
      </c>
      <c r="H6543" s="157">
        <v>1</v>
      </c>
    </row>
    <row r="6544" spans="1:9" ht="15" customHeight="1" x14ac:dyDescent="0.25">
      <c r="A6544" s="155" t="s">
        <v>1983</v>
      </c>
      <c r="B6544" s="155" t="s">
        <v>9391</v>
      </c>
      <c r="C6544" s="155" t="s">
        <v>9392</v>
      </c>
      <c r="D6544" s="155">
        <v>20</v>
      </c>
      <c r="E6544" s="155">
        <v>20</v>
      </c>
      <c r="F6544" s="166">
        <v>42430</v>
      </c>
      <c r="G6544" s="166">
        <v>42446</v>
      </c>
      <c r="H6544" s="157">
        <v>1</v>
      </c>
    </row>
    <row r="6545" spans="1:8" ht="15" customHeight="1" x14ac:dyDescent="0.25">
      <c r="A6545" s="155" t="s">
        <v>6576</v>
      </c>
      <c r="B6545" s="155" t="s">
        <v>7368</v>
      </c>
      <c r="C6545" s="155" t="s">
        <v>9393</v>
      </c>
      <c r="D6545" s="155">
        <v>3</v>
      </c>
      <c r="E6545" s="155">
        <v>3</v>
      </c>
      <c r="F6545" s="166">
        <v>42430</v>
      </c>
      <c r="G6545" s="166">
        <v>42430</v>
      </c>
      <c r="H6545" s="157">
        <v>1</v>
      </c>
    </row>
    <row r="6546" spans="1:8" ht="15" customHeight="1" x14ac:dyDescent="0.25">
      <c r="A6546" s="155" t="s">
        <v>6576</v>
      </c>
      <c r="B6546" s="155" t="s">
        <v>7368</v>
      </c>
      <c r="C6546" s="155" t="s">
        <v>9394</v>
      </c>
      <c r="D6546" s="155">
        <v>2</v>
      </c>
      <c r="E6546" s="155">
        <v>2</v>
      </c>
      <c r="F6546" s="166">
        <v>42430</v>
      </c>
      <c r="G6546" s="166">
        <v>42431</v>
      </c>
      <c r="H6546" s="157">
        <v>1</v>
      </c>
    </row>
    <row r="6547" spans="1:8" ht="15" customHeight="1" x14ac:dyDescent="0.25">
      <c r="A6547" s="155" t="s">
        <v>9395</v>
      </c>
      <c r="B6547" s="155" t="s">
        <v>1696</v>
      </c>
      <c r="C6547" s="155" t="s">
        <v>9396</v>
      </c>
      <c r="D6547" s="155">
        <v>6</v>
      </c>
      <c r="E6547" s="155">
        <v>6</v>
      </c>
      <c r="F6547" s="166">
        <v>42430</v>
      </c>
      <c r="G6547" s="166">
        <v>42433</v>
      </c>
      <c r="H6547" s="157">
        <v>1</v>
      </c>
    </row>
    <row r="6548" spans="1:8" ht="15" customHeight="1" x14ac:dyDescent="0.25">
      <c r="A6548" s="155" t="s">
        <v>520</v>
      </c>
      <c r="B6548" s="155" t="s">
        <v>9397</v>
      </c>
      <c r="C6548" s="155" t="s">
        <v>9398</v>
      </c>
      <c r="D6548" s="155">
        <v>32</v>
      </c>
      <c r="E6548" s="155">
        <v>32</v>
      </c>
      <c r="F6548" s="166">
        <v>42431</v>
      </c>
      <c r="G6548" s="166">
        <v>42433</v>
      </c>
      <c r="H6548" s="157">
        <v>1</v>
      </c>
    </row>
    <row r="6549" spans="1:8" ht="15" customHeight="1" x14ac:dyDescent="0.25">
      <c r="A6549" s="155" t="s">
        <v>1438</v>
      </c>
      <c r="B6549" s="155" t="s">
        <v>2084</v>
      </c>
      <c r="C6549" s="155" t="s">
        <v>9399</v>
      </c>
      <c r="D6549" s="155">
        <v>25</v>
      </c>
      <c r="E6549" s="155">
        <v>25</v>
      </c>
      <c r="F6549" s="166">
        <v>42431</v>
      </c>
      <c r="G6549" s="166">
        <v>42433</v>
      </c>
      <c r="H6549" s="157">
        <v>1</v>
      </c>
    </row>
    <row r="6550" spans="1:8" ht="15" customHeight="1" x14ac:dyDescent="0.25">
      <c r="A6550" s="155" t="s">
        <v>251</v>
      </c>
      <c r="B6550" s="155" t="s">
        <v>4742</v>
      </c>
      <c r="C6550" s="155" t="s">
        <v>9400</v>
      </c>
      <c r="D6550" s="155">
        <v>10</v>
      </c>
      <c r="E6550" s="155">
        <v>10</v>
      </c>
      <c r="F6550" s="166">
        <v>42432</v>
      </c>
      <c r="G6550" s="166">
        <v>42438</v>
      </c>
      <c r="H6550" s="157">
        <v>1</v>
      </c>
    </row>
    <row r="6551" spans="1:8" ht="15" customHeight="1" x14ac:dyDescent="0.25">
      <c r="A6551" s="155" t="s">
        <v>2714</v>
      </c>
      <c r="B6551" s="155" t="s">
        <v>5905</v>
      </c>
      <c r="C6551" s="155" t="s">
        <v>9401</v>
      </c>
      <c r="D6551" s="155">
        <v>25</v>
      </c>
      <c r="E6551" s="155">
        <v>25</v>
      </c>
      <c r="F6551" s="166">
        <v>42432</v>
      </c>
      <c r="G6551" s="166">
        <v>42443</v>
      </c>
      <c r="H6551" s="157">
        <v>1</v>
      </c>
    </row>
    <row r="6552" spans="1:8" ht="15" customHeight="1" x14ac:dyDescent="0.25">
      <c r="A6552" s="155" t="s">
        <v>9402</v>
      </c>
      <c r="B6552" s="155" t="s">
        <v>2071</v>
      </c>
      <c r="C6552" s="155" t="s">
        <v>9403</v>
      </c>
      <c r="D6552" s="155">
        <v>10</v>
      </c>
      <c r="E6552" s="155">
        <v>10</v>
      </c>
      <c r="F6552" s="166">
        <v>42432</v>
      </c>
      <c r="G6552" s="166">
        <v>42440</v>
      </c>
      <c r="H6552" s="157">
        <v>1</v>
      </c>
    </row>
    <row r="6553" spans="1:8" ht="15" customHeight="1" x14ac:dyDescent="0.25">
      <c r="A6553" s="155" t="s">
        <v>3481</v>
      </c>
      <c r="B6553" s="155" t="s">
        <v>255</v>
      </c>
      <c r="C6553" s="155" t="s">
        <v>9404</v>
      </c>
      <c r="D6553" s="155">
        <v>400</v>
      </c>
      <c r="E6553" s="155">
        <v>400</v>
      </c>
      <c r="F6553" s="166">
        <v>42432</v>
      </c>
      <c r="G6553" s="166">
        <v>42440</v>
      </c>
      <c r="H6553" s="157">
        <v>1</v>
      </c>
    </row>
    <row r="6554" spans="1:8" ht="15" customHeight="1" x14ac:dyDescent="0.25">
      <c r="A6554" s="155" t="s">
        <v>7385</v>
      </c>
      <c r="B6554" s="155" t="s">
        <v>1067</v>
      </c>
      <c r="C6554" s="155" t="s">
        <v>9405</v>
      </c>
      <c r="D6554" s="155">
        <v>250</v>
      </c>
      <c r="E6554" s="155">
        <v>250</v>
      </c>
      <c r="F6554" s="166">
        <v>42432</v>
      </c>
      <c r="G6554" s="166">
        <v>42440</v>
      </c>
      <c r="H6554" s="157">
        <v>1</v>
      </c>
    </row>
    <row r="6555" spans="1:8" ht="15" customHeight="1" x14ac:dyDescent="0.25">
      <c r="A6555" s="155" t="s">
        <v>71</v>
      </c>
      <c r="B6555" s="155" t="s">
        <v>1696</v>
      </c>
      <c r="C6555" s="155" t="s">
        <v>9406</v>
      </c>
      <c r="D6555" s="155">
        <v>5</v>
      </c>
      <c r="E6555" s="155">
        <v>5</v>
      </c>
      <c r="F6555" s="166">
        <v>42432</v>
      </c>
      <c r="G6555" s="166">
        <v>42440</v>
      </c>
      <c r="H6555" s="157">
        <v>1</v>
      </c>
    </row>
    <row r="6556" spans="1:8" ht="15" customHeight="1" x14ac:dyDescent="0.25">
      <c r="A6556" s="155" t="s">
        <v>71</v>
      </c>
      <c r="B6556" s="155" t="s">
        <v>154</v>
      </c>
      <c r="C6556" s="155" t="s">
        <v>9409</v>
      </c>
      <c r="D6556" s="155">
        <v>7</v>
      </c>
      <c r="E6556" s="155">
        <v>7</v>
      </c>
      <c r="F6556" s="166">
        <v>42436</v>
      </c>
      <c r="G6556" s="166">
        <v>42438</v>
      </c>
      <c r="H6556" s="157">
        <v>1</v>
      </c>
    </row>
    <row r="6557" spans="1:8" ht="15" customHeight="1" x14ac:dyDescent="0.25">
      <c r="A6557" s="155" t="s">
        <v>71</v>
      </c>
      <c r="B6557" s="155" t="s">
        <v>102</v>
      </c>
      <c r="C6557" s="155" t="s">
        <v>9407</v>
      </c>
      <c r="D6557" s="155">
        <v>10</v>
      </c>
      <c r="E6557" s="155">
        <v>10</v>
      </c>
      <c r="F6557" s="166">
        <v>42436</v>
      </c>
      <c r="G6557" s="166">
        <v>42439</v>
      </c>
      <c r="H6557" s="157">
        <v>1</v>
      </c>
    </row>
    <row r="6558" spans="1:8" ht="30" customHeight="1" x14ac:dyDescent="0.25">
      <c r="A6558" s="155" t="s">
        <v>8056</v>
      </c>
      <c r="B6558" s="155" t="s">
        <v>3518</v>
      </c>
      <c r="C6558" s="155" t="s">
        <v>9408</v>
      </c>
      <c r="D6558" s="155">
        <v>50</v>
      </c>
      <c r="E6558" s="155">
        <v>50</v>
      </c>
      <c r="F6558" s="166">
        <v>42436</v>
      </c>
      <c r="G6558" s="166">
        <v>42439</v>
      </c>
      <c r="H6558" s="157">
        <v>1</v>
      </c>
    </row>
    <row r="6559" spans="1:8" ht="15" customHeight="1" x14ac:dyDescent="0.25">
      <c r="A6559" s="155" t="s">
        <v>753</v>
      </c>
      <c r="B6559" s="155" t="s">
        <v>754</v>
      </c>
      <c r="C6559" s="155" t="s">
        <v>9410</v>
      </c>
      <c r="D6559" s="155">
        <v>100</v>
      </c>
      <c r="E6559" s="155">
        <v>100</v>
      </c>
      <c r="F6559" s="166">
        <v>42436</v>
      </c>
      <c r="G6559" s="166">
        <v>42439</v>
      </c>
      <c r="H6559" s="157">
        <v>1</v>
      </c>
    </row>
    <row r="6560" spans="1:8" ht="15" customHeight="1" x14ac:dyDescent="0.25">
      <c r="A6560" s="155" t="s">
        <v>520</v>
      </c>
      <c r="B6560" s="155" t="s">
        <v>521</v>
      </c>
      <c r="C6560" s="155" t="s">
        <v>9411</v>
      </c>
      <c r="D6560" s="155">
        <v>300</v>
      </c>
      <c r="E6560" s="155">
        <v>300</v>
      </c>
      <c r="F6560" s="166">
        <v>42436</v>
      </c>
      <c r="G6560" s="166">
        <v>42440</v>
      </c>
      <c r="H6560" s="157">
        <v>1</v>
      </c>
    </row>
    <row r="6561" spans="1:9" ht="15" customHeight="1" x14ac:dyDescent="0.25">
      <c r="A6561" s="155" t="s">
        <v>36</v>
      </c>
      <c r="B6561" s="155" t="s">
        <v>812</v>
      </c>
      <c r="C6561" s="155" t="s">
        <v>10129</v>
      </c>
      <c r="D6561" s="155">
        <v>50</v>
      </c>
      <c r="E6561" s="155">
        <v>50</v>
      </c>
      <c r="F6561" s="166">
        <v>42436</v>
      </c>
      <c r="G6561" s="166">
        <v>42437</v>
      </c>
      <c r="H6561" s="157">
        <v>1</v>
      </c>
    </row>
    <row r="6562" spans="1:9" ht="15" customHeight="1" x14ac:dyDescent="0.25">
      <c r="A6562" s="155" t="s">
        <v>36</v>
      </c>
      <c r="B6562" s="155" t="s">
        <v>1157</v>
      </c>
      <c r="C6562" s="155" t="s">
        <v>364</v>
      </c>
      <c r="D6562" s="155">
        <v>50</v>
      </c>
      <c r="E6562" s="155">
        <v>50</v>
      </c>
      <c r="F6562" s="166">
        <v>42436</v>
      </c>
      <c r="G6562" s="166">
        <v>42437</v>
      </c>
      <c r="H6562" s="157">
        <v>1</v>
      </c>
    </row>
    <row r="6563" spans="1:9" ht="15" customHeight="1" x14ac:dyDescent="0.25">
      <c r="A6563" s="155" t="s">
        <v>286</v>
      </c>
      <c r="B6563" s="155" t="s">
        <v>9412</v>
      </c>
      <c r="C6563" s="155" t="s">
        <v>9413</v>
      </c>
      <c r="D6563" s="155">
        <v>25</v>
      </c>
      <c r="E6563" s="155">
        <v>25</v>
      </c>
      <c r="F6563" s="166">
        <v>42436</v>
      </c>
      <c r="G6563" s="166">
        <v>42436</v>
      </c>
      <c r="H6563" s="157">
        <v>1</v>
      </c>
    </row>
    <row r="6564" spans="1:9" x14ac:dyDescent="0.25">
      <c r="A6564" s="155" t="s">
        <v>1280</v>
      </c>
      <c r="B6564" s="155" t="s">
        <v>2610</v>
      </c>
      <c r="C6564" s="155" t="s">
        <v>9414</v>
      </c>
      <c r="D6564" s="155">
        <v>100</v>
      </c>
      <c r="E6564" s="155">
        <v>100</v>
      </c>
      <c r="F6564" s="166">
        <v>42436</v>
      </c>
      <c r="G6564" s="166">
        <v>42432</v>
      </c>
      <c r="H6564" s="157">
        <v>0</v>
      </c>
      <c r="I6564" s="192" t="s">
        <v>1774</v>
      </c>
    </row>
    <row r="6565" spans="1:9" ht="15" customHeight="1" x14ac:dyDescent="0.25">
      <c r="A6565" s="155" t="s">
        <v>5721</v>
      </c>
      <c r="B6565" s="155" t="s">
        <v>9098</v>
      </c>
      <c r="C6565" s="155" t="s">
        <v>9418</v>
      </c>
      <c r="D6565" s="155">
        <v>1</v>
      </c>
      <c r="E6565" s="155">
        <v>1</v>
      </c>
      <c r="F6565" s="166">
        <v>42437</v>
      </c>
      <c r="G6565" s="166">
        <v>42440</v>
      </c>
      <c r="H6565" s="157">
        <v>1</v>
      </c>
    </row>
    <row r="6566" spans="1:9" ht="15" customHeight="1" x14ac:dyDescent="0.25">
      <c r="A6566" s="155" t="s">
        <v>8170</v>
      </c>
      <c r="B6566" s="155" t="s">
        <v>9419</v>
      </c>
      <c r="C6566" s="155" t="s">
        <v>9421</v>
      </c>
      <c r="D6566" s="155">
        <v>5</v>
      </c>
      <c r="E6566" s="155">
        <v>5</v>
      </c>
      <c r="F6566" s="166">
        <v>42437</v>
      </c>
      <c r="G6566" s="166">
        <v>42440</v>
      </c>
      <c r="H6566" s="157">
        <v>1</v>
      </c>
    </row>
    <row r="6567" spans="1:9" ht="15" customHeight="1" x14ac:dyDescent="0.25">
      <c r="A6567" s="155" t="s">
        <v>8170</v>
      </c>
      <c r="B6567" s="155" t="s">
        <v>9420</v>
      </c>
      <c r="C6567" s="155" t="s">
        <v>59</v>
      </c>
      <c r="D6567" s="155">
        <v>5</v>
      </c>
      <c r="E6567" s="155">
        <v>5</v>
      </c>
      <c r="F6567" s="166">
        <v>42437</v>
      </c>
      <c r="G6567" s="166">
        <v>42440</v>
      </c>
      <c r="H6567" s="157">
        <v>1</v>
      </c>
    </row>
    <row r="6568" spans="1:9" ht="15" customHeight="1" x14ac:dyDescent="0.25">
      <c r="A6568" s="155" t="s">
        <v>71</v>
      </c>
      <c r="B6568" s="155" t="s">
        <v>2957</v>
      </c>
      <c r="C6568" s="155" t="s">
        <v>9422</v>
      </c>
      <c r="D6568" s="155">
        <v>50</v>
      </c>
      <c r="E6568" s="155">
        <v>40</v>
      </c>
      <c r="F6568" s="166">
        <v>42437</v>
      </c>
      <c r="G6568" s="166">
        <v>42443</v>
      </c>
      <c r="H6568" s="157">
        <v>1</v>
      </c>
      <c r="I6568" s="192" t="s">
        <v>9423</v>
      </c>
    </row>
    <row r="6569" spans="1:9" ht="15" customHeight="1" x14ac:dyDescent="0.25">
      <c r="A6569" s="155" t="s">
        <v>2714</v>
      </c>
      <c r="B6569" s="155" t="s">
        <v>1837</v>
      </c>
      <c r="C6569" s="155" t="s">
        <v>9425</v>
      </c>
      <c r="D6569" s="155">
        <v>10</v>
      </c>
      <c r="E6569" s="155">
        <v>10</v>
      </c>
      <c r="F6569" s="166">
        <v>42438</v>
      </c>
      <c r="G6569" s="166">
        <v>42443</v>
      </c>
      <c r="H6569" s="157">
        <v>1</v>
      </c>
    </row>
    <row r="6570" spans="1:9" ht="15" customHeight="1" x14ac:dyDescent="0.25">
      <c r="A6570" s="155" t="s">
        <v>2714</v>
      </c>
      <c r="B6570" s="155" t="s">
        <v>9424</v>
      </c>
      <c r="C6570" s="155" t="s">
        <v>161</v>
      </c>
      <c r="D6570" s="155">
        <v>100</v>
      </c>
      <c r="E6570" s="155">
        <v>100</v>
      </c>
      <c r="F6570" s="166">
        <v>42438</v>
      </c>
      <c r="G6570" s="166">
        <v>42443</v>
      </c>
      <c r="H6570" s="157">
        <v>1</v>
      </c>
    </row>
    <row r="6571" spans="1:9" ht="15" customHeight="1" x14ac:dyDescent="0.25">
      <c r="A6571" s="155" t="s">
        <v>286</v>
      </c>
      <c r="B6571" s="155" t="s">
        <v>562</v>
      </c>
      <c r="C6571" s="155" t="s">
        <v>9426</v>
      </c>
      <c r="D6571" s="155">
        <v>75</v>
      </c>
      <c r="E6571" s="155">
        <v>75</v>
      </c>
      <c r="F6571" s="166">
        <v>42438</v>
      </c>
      <c r="G6571" s="166">
        <v>42445</v>
      </c>
      <c r="H6571" s="157">
        <v>1</v>
      </c>
    </row>
    <row r="6572" spans="1:9" ht="15" customHeight="1" x14ac:dyDescent="0.25">
      <c r="A6572" s="155" t="s">
        <v>2144</v>
      </c>
      <c r="B6572" s="155" t="s">
        <v>2393</v>
      </c>
      <c r="C6572" s="155" t="s">
        <v>9427</v>
      </c>
      <c r="D6572" s="155">
        <v>50</v>
      </c>
      <c r="E6572" s="155">
        <v>50</v>
      </c>
      <c r="F6572" s="166">
        <v>42438</v>
      </c>
      <c r="G6572" s="166">
        <v>42443</v>
      </c>
      <c r="H6572" s="157">
        <v>1</v>
      </c>
    </row>
    <row r="6573" spans="1:9" ht="15" customHeight="1" x14ac:dyDescent="0.25">
      <c r="A6573" s="155" t="s">
        <v>2144</v>
      </c>
      <c r="B6573" s="155" t="s">
        <v>2395</v>
      </c>
      <c r="C6573" s="155" t="s">
        <v>364</v>
      </c>
      <c r="D6573" s="155">
        <v>50</v>
      </c>
      <c r="E6573" s="155">
        <v>50</v>
      </c>
      <c r="F6573" s="166">
        <v>42438</v>
      </c>
      <c r="G6573" s="166">
        <v>42443</v>
      </c>
      <c r="H6573" s="157">
        <v>1</v>
      </c>
    </row>
    <row r="6574" spans="1:9" ht="15" customHeight="1" x14ac:dyDescent="0.25">
      <c r="A6574" s="155" t="s">
        <v>2144</v>
      </c>
      <c r="B6574" s="155" t="s">
        <v>6997</v>
      </c>
      <c r="C6574" s="155" t="s">
        <v>161</v>
      </c>
      <c r="D6574" s="155">
        <v>50</v>
      </c>
      <c r="E6574" s="155">
        <v>50</v>
      </c>
      <c r="F6574" s="166">
        <v>42438</v>
      </c>
      <c r="G6574" s="166">
        <v>42443</v>
      </c>
      <c r="H6574" s="157">
        <v>1</v>
      </c>
    </row>
    <row r="6575" spans="1:9" ht="15" customHeight="1" x14ac:dyDescent="0.25">
      <c r="A6575" s="155" t="s">
        <v>1492</v>
      </c>
      <c r="B6575" s="155" t="s">
        <v>6437</v>
      </c>
      <c r="C6575" s="155" t="s">
        <v>9428</v>
      </c>
      <c r="D6575" s="155">
        <v>1000</v>
      </c>
      <c r="E6575" s="155">
        <v>1000</v>
      </c>
      <c r="F6575" s="166">
        <v>42438</v>
      </c>
      <c r="G6575" s="166">
        <v>42447</v>
      </c>
      <c r="H6575" s="157">
        <v>1</v>
      </c>
    </row>
    <row r="6576" spans="1:9" ht="15" customHeight="1" x14ac:dyDescent="0.25">
      <c r="A6576" s="155" t="s">
        <v>4839</v>
      </c>
      <c r="B6576" s="155" t="s">
        <v>1696</v>
      </c>
      <c r="C6576" s="155" t="s">
        <v>9429</v>
      </c>
      <c r="D6576" s="155">
        <v>1</v>
      </c>
      <c r="E6576" s="155">
        <v>1</v>
      </c>
      <c r="F6576" s="166">
        <v>42438</v>
      </c>
      <c r="G6576" s="166">
        <v>42440</v>
      </c>
      <c r="H6576" s="157">
        <v>1</v>
      </c>
    </row>
    <row r="6577" spans="1:9" ht="15" customHeight="1" x14ac:dyDescent="0.25">
      <c r="A6577" s="155" t="s">
        <v>9381</v>
      </c>
      <c r="B6577" s="155" t="s">
        <v>4413</v>
      </c>
      <c r="C6577" s="155" t="s">
        <v>9430</v>
      </c>
      <c r="D6577" s="155">
        <v>50</v>
      </c>
      <c r="E6577" s="155">
        <v>4</v>
      </c>
      <c r="F6577" s="166">
        <v>42438</v>
      </c>
      <c r="G6577" s="166">
        <v>42440</v>
      </c>
      <c r="H6577" s="157">
        <v>1</v>
      </c>
      <c r="I6577" s="192" t="s">
        <v>9431</v>
      </c>
    </row>
    <row r="6578" spans="1:9" x14ac:dyDescent="0.25">
      <c r="A6578" s="155" t="s">
        <v>350</v>
      </c>
      <c r="B6578" s="155" t="s">
        <v>7235</v>
      </c>
      <c r="C6578" s="155" t="s">
        <v>9432</v>
      </c>
      <c r="D6578" s="155">
        <v>200</v>
      </c>
      <c r="E6578" s="155">
        <v>225</v>
      </c>
      <c r="F6578" s="166">
        <v>42439</v>
      </c>
      <c r="G6578" s="166">
        <v>42433</v>
      </c>
      <c r="H6578" s="157">
        <v>0</v>
      </c>
      <c r="I6578" s="192" t="s">
        <v>1774</v>
      </c>
    </row>
    <row r="6579" spans="1:9" ht="15" customHeight="1" x14ac:dyDescent="0.25">
      <c r="A6579" s="155" t="s">
        <v>115</v>
      </c>
      <c r="B6579" s="155" t="s">
        <v>4231</v>
      </c>
      <c r="C6579" s="155" t="s">
        <v>9433</v>
      </c>
      <c r="D6579" s="155">
        <v>416</v>
      </c>
      <c r="E6579" s="155">
        <v>416</v>
      </c>
      <c r="F6579" s="166">
        <v>42439</v>
      </c>
      <c r="G6579" s="166">
        <v>42440</v>
      </c>
      <c r="H6579" s="157">
        <v>1</v>
      </c>
    </row>
    <row r="6580" spans="1:9" ht="15" customHeight="1" x14ac:dyDescent="0.25">
      <c r="A6580" s="155" t="s">
        <v>9181</v>
      </c>
      <c r="B6580" s="155" t="s">
        <v>295</v>
      </c>
      <c r="C6580" s="155" t="s">
        <v>9434</v>
      </c>
      <c r="D6580" s="155">
        <v>25</v>
      </c>
      <c r="E6580" s="155">
        <v>25</v>
      </c>
      <c r="F6580" s="166">
        <v>42439</v>
      </c>
      <c r="G6580" s="166">
        <v>42444</v>
      </c>
      <c r="H6580" s="157">
        <v>1</v>
      </c>
    </row>
    <row r="6581" spans="1:9" ht="15" customHeight="1" x14ac:dyDescent="0.25">
      <c r="A6581" s="155" t="s">
        <v>520</v>
      </c>
      <c r="B6581" s="155" t="s">
        <v>609</v>
      </c>
      <c r="C6581" s="155" t="s">
        <v>9435</v>
      </c>
      <c r="D6581" s="155">
        <v>400</v>
      </c>
      <c r="E6581" s="155">
        <v>400</v>
      </c>
      <c r="F6581" s="166">
        <v>42439</v>
      </c>
      <c r="G6581" s="166">
        <v>42446</v>
      </c>
      <c r="H6581" s="157">
        <v>1</v>
      </c>
    </row>
    <row r="6582" spans="1:9" ht="15" customHeight="1" x14ac:dyDescent="0.25">
      <c r="A6582" s="155" t="s">
        <v>9436</v>
      </c>
      <c r="B6582" s="155" t="s">
        <v>9059</v>
      </c>
      <c r="C6582" s="155" t="s">
        <v>9437</v>
      </c>
      <c r="D6582" s="155">
        <v>25</v>
      </c>
      <c r="E6582" s="155">
        <v>25</v>
      </c>
      <c r="F6582" s="166">
        <v>42439</v>
      </c>
      <c r="G6582" s="166">
        <v>42444</v>
      </c>
      <c r="H6582" s="157">
        <v>1</v>
      </c>
    </row>
    <row r="6583" spans="1:9" ht="15" customHeight="1" x14ac:dyDescent="0.25">
      <c r="A6583" s="155" t="s">
        <v>9438</v>
      </c>
      <c r="B6583" s="155" t="s">
        <v>4578</v>
      </c>
      <c r="C6583" s="155" t="s">
        <v>9439</v>
      </c>
      <c r="D6583" s="155">
        <v>22</v>
      </c>
      <c r="E6583" s="155">
        <v>22</v>
      </c>
      <c r="F6583" s="166">
        <v>42439</v>
      </c>
      <c r="G6583" s="166">
        <v>42448</v>
      </c>
      <c r="H6583" s="157">
        <v>1</v>
      </c>
    </row>
    <row r="6584" spans="1:9" ht="15" customHeight="1" x14ac:dyDescent="0.25">
      <c r="A6584" s="155" t="s">
        <v>3923</v>
      </c>
      <c r="B6584" s="155" t="s">
        <v>6714</v>
      </c>
      <c r="C6584" s="155" t="s">
        <v>9440</v>
      </c>
      <c r="D6584" s="155">
        <v>30</v>
      </c>
      <c r="E6584" s="155">
        <v>30</v>
      </c>
      <c r="F6584" s="166">
        <v>42439</v>
      </c>
      <c r="G6584" s="166">
        <v>42446</v>
      </c>
      <c r="H6584" s="157">
        <v>1</v>
      </c>
    </row>
    <row r="6585" spans="1:9" ht="15" customHeight="1" x14ac:dyDescent="0.25">
      <c r="A6585" s="155" t="s">
        <v>8835</v>
      </c>
      <c r="B6585" s="155" t="s">
        <v>7534</v>
      </c>
      <c r="C6585" s="155" t="s">
        <v>9441</v>
      </c>
      <c r="D6585" s="155">
        <v>215</v>
      </c>
      <c r="E6585" s="155">
        <v>315</v>
      </c>
      <c r="F6585" s="166">
        <v>42439</v>
      </c>
      <c r="G6585" s="166">
        <v>42440</v>
      </c>
      <c r="H6585" s="157">
        <v>1</v>
      </c>
    </row>
    <row r="6586" spans="1:9" ht="15" customHeight="1" x14ac:dyDescent="0.25">
      <c r="A6586" s="155" t="s">
        <v>6967</v>
      </c>
      <c r="B6586" s="155" t="s">
        <v>9442</v>
      </c>
      <c r="C6586" s="155" t="s">
        <v>9443</v>
      </c>
      <c r="D6586" s="155">
        <v>10</v>
      </c>
      <c r="E6586" s="155">
        <v>10</v>
      </c>
      <c r="F6586" s="166">
        <v>42440</v>
      </c>
      <c r="G6586" s="166">
        <v>42443</v>
      </c>
      <c r="H6586" s="157">
        <v>1</v>
      </c>
    </row>
    <row r="6587" spans="1:9" ht="15" customHeight="1" x14ac:dyDescent="0.25">
      <c r="A6587" s="155" t="s">
        <v>520</v>
      </c>
      <c r="B6587" s="155" t="s">
        <v>5026</v>
      </c>
      <c r="C6587" s="155" t="s">
        <v>9444</v>
      </c>
      <c r="D6587" s="155">
        <v>350</v>
      </c>
      <c r="E6587" s="155">
        <v>350</v>
      </c>
      <c r="F6587" s="166">
        <v>42443</v>
      </c>
      <c r="G6587" s="166">
        <v>42444</v>
      </c>
      <c r="H6587" s="157">
        <v>1</v>
      </c>
    </row>
    <row r="6588" spans="1:9" ht="15" customHeight="1" x14ac:dyDescent="0.25">
      <c r="A6588" s="155" t="s">
        <v>520</v>
      </c>
      <c r="B6588" s="155" t="s">
        <v>5026</v>
      </c>
      <c r="C6588" s="155" t="s">
        <v>364</v>
      </c>
      <c r="D6588" s="155">
        <v>350</v>
      </c>
      <c r="E6588" s="155">
        <v>350</v>
      </c>
      <c r="F6588" s="166">
        <v>42443</v>
      </c>
      <c r="G6588" s="166">
        <v>42450</v>
      </c>
      <c r="H6588" s="157">
        <v>1</v>
      </c>
    </row>
    <row r="6589" spans="1:9" ht="15" customHeight="1" x14ac:dyDescent="0.25">
      <c r="A6589" s="155" t="s">
        <v>520</v>
      </c>
      <c r="B6589" s="155" t="s">
        <v>1931</v>
      </c>
      <c r="C6589" s="155" t="s">
        <v>9445</v>
      </c>
      <c r="D6589" s="155">
        <v>253</v>
      </c>
      <c r="E6589" s="155">
        <v>253</v>
      </c>
      <c r="F6589" s="166">
        <v>42443</v>
      </c>
      <c r="G6589" s="166">
        <v>42460</v>
      </c>
      <c r="H6589" s="157">
        <v>1</v>
      </c>
    </row>
    <row r="6590" spans="1:9" ht="15" customHeight="1" x14ac:dyDescent="0.25">
      <c r="A6590" s="155" t="s">
        <v>6323</v>
      </c>
      <c r="B6590" s="155" t="s">
        <v>6942</v>
      </c>
      <c r="C6590" s="155" t="s">
        <v>9446</v>
      </c>
      <c r="D6590" s="155">
        <v>2</v>
      </c>
      <c r="E6590" s="155">
        <v>2</v>
      </c>
      <c r="F6590" s="166">
        <v>42443</v>
      </c>
      <c r="G6590" s="166">
        <v>42447</v>
      </c>
      <c r="H6590" s="157">
        <v>1</v>
      </c>
    </row>
    <row r="6591" spans="1:9" ht="15" customHeight="1" x14ac:dyDescent="0.25">
      <c r="A6591" s="155" t="s">
        <v>71</v>
      </c>
      <c r="B6591" s="155" t="s">
        <v>1530</v>
      </c>
      <c r="C6591" s="155" t="s">
        <v>9447</v>
      </c>
      <c r="D6591" s="155">
        <v>5</v>
      </c>
      <c r="E6591" s="155">
        <v>5</v>
      </c>
      <c r="F6591" s="166">
        <v>42443</v>
      </c>
      <c r="G6591" s="166">
        <v>42451</v>
      </c>
      <c r="H6591" s="157">
        <v>1</v>
      </c>
    </row>
    <row r="6592" spans="1:9" ht="15" customHeight="1" x14ac:dyDescent="0.25">
      <c r="A6592" s="155" t="s">
        <v>71</v>
      </c>
      <c r="B6592" s="155" t="s">
        <v>477</v>
      </c>
      <c r="C6592" s="155" t="s">
        <v>9448</v>
      </c>
      <c r="D6592" s="155">
        <v>5</v>
      </c>
      <c r="E6592" s="155">
        <v>5</v>
      </c>
      <c r="F6592" s="166">
        <v>42443</v>
      </c>
      <c r="G6592" s="166">
        <v>42446</v>
      </c>
      <c r="H6592" s="157">
        <v>1</v>
      </c>
    </row>
    <row r="6593" spans="1:9" ht="15" customHeight="1" x14ac:dyDescent="0.25">
      <c r="A6593" s="155" t="s">
        <v>1438</v>
      </c>
      <c r="B6593" s="155" t="s">
        <v>1779</v>
      </c>
      <c r="C6593" s="155" t="s">
        <v>9449</v>
      </c>
      <c r="D6593" s="155">
        <v>115</v>
      </c>
      <c r="E6593" s="155">
        <v>115</v>
      </c>
      <c r="F6593" s="166">
        <v>42443</v>
      </c>
      <c r="G6593" s="166">
        <v>42445</v>
      </c>
      <c r="H6593" s="157">
        <v>1</v>
      </c>
    </row>
    <row r="6594" spans="1:9" ht="15" customHeight="1" x14ac:dyDescent="0.25">
      <c r="A6594" s="155" t="s">
        <v>3437</v>
      </c>
      <c r="B6594" s="155" t="s">
        <v>4224</v>
      </c>
      <c r="C6594" s="155" t="s">
        <v>9450</v>
      </c>
      <c r="D6594" s="155">
        <v>50</v>
      </c>
      <c r="E6594" s="155">
        <v>50</v>
      </c>
      <c r="F6594" s="166">
        <v>42444</v>
      </c>
      <c r="G6594" s="166">
        <v>42447</v>
      </c>
      <c r="H6594" s="157">
        <v>1</v>
      </c>
    </row>
    <row r="6595" spans="1:9" ht="15" customHeight="1" x14ac:dyDescent="0.25">
      <c r="A6595" s="155" t="s">
        <v>563</v>
      </c>
      <c r="B6595" s="155" t="s">
        <v>307</v>
      </c>
      <c r="C6595" s="155" t="s">
        <v>9451</v>
      </c>
      <c r="D6595" s="155">
        <v>100</v>
      </c>
      <c r="E6595" s="155">
        <v>100</v>
      </c>
      <c r="F6595" s="166">
        <v>42444</v>
      </c>
      <c r="G6595" s="166">
        <v>42451</v>
      </c>
      <c r="H6595" s="157">
        <v>1</v>
      </c>
    </row>
    <row r="6596" spans="1:9" ht="15" customHeight="1" x14ac:dyDescent="0.25">
      <c r="A6596" s="155" t="s">
        <v>245</v>
      </c>
      <c r="B6596" s="155" t="s">
        <v>1541</v>
      </c>
      <c r="C6596" s="155" t="s">
        <v>9452</v>
      </c>
      <c r="D6596" s="155">
        <v>50</v>
      </c>
      <c r="E6596" s="155">
        <v>50</v>
      </c>
      <c r="F6596" s="166">
        <v>42444</v>
      </c>
      <c r="G6596" s="166">
        <v>42447</v>
      </c>
      <c r="H6596" s="157">
        <v>1</v>
      </c>
    </row>
    <row r="6597" spans="1:9" ht="15" customHeight="1" x14ac:dyDescent="0.25">
      <c r="A6597" s="155" t="s">
        <v>2714</v>
      </c>
      <c r="B6597" s="155" t="s">
        <v>2066</v>
      </c>
      <c r="C6597" s="155" t="s">
        <v>9453</v>
      </c>
      <c r="D6597" s="155">
        <v>250</v>
      </c>
      <c r="E6597" s="155">
        <v>250</v>
      </c>
      <c r="F6597" s="166">
        <v>42444</v>
      </c>
      <c r="G6597" s="166">
        <v>42447</v>
      </c>
      <c r="H6597" s="157">
        <v>1</v>
      </c>
    </row>
    <row r="6598" spans="1:9" ht="15" customHeight="1" x14ac:dyDescent="0.25">
      <c r="A6598" s="155" t="s">
        <v>78</v>
      </c>
      <c r="B6598" s="155" t="s">
        <v>7890</v>
      </c>
      <c r="C6598" s="155" t="s">
        <v>9454</v>
      </c>
      <c r="D6598" s="155">
        <v>2</v>
      </c>
      <c r="E6598" s="155">
        <v>2</v>
      </c>
      <c r="F6598" s="166">
        <v>42444</v>
      </c>
      <c r="G6598" s="166">
        <v>42446</v>
      </c>
      <c r="H6598" s="157">
        <v>1</v>
      </c>
    </row>
    <row r="6599" spans="1:9" x14ac:dyDescent="0.25">
      <c r="A6599" s="155" t="s">
        <v>9455</v>
      </c>
      <c r="B6599" s="155" t="s">
        <v>9456</v>
      </c>
      <c r="C6599" s="155" t="s">
        <v>9457</v>
      </c>
      <c r="D6599" s="155">
        <v>2</v>
      </c>
      <c r="E6599" s="155">
        <v>2</v>
      </c>
      <c r="F6599" s="166">
        <v>42444</v>
      </c>
      <c r="G6599" s="166">
        <v>42440</v>
      </c>
      <c r="H6599" s="157">
        <v>0</v>
      </c>
    </row>
    <row r="6600" spans="1:9" ht="15" customHeight="1" x14ac:dyDescent="0.25">
      <c r="A6600" s="155" t="s">
        <v>2656</v>
      </c>
      <c r="B6600" s="155" t="s">
        <v>2657</v>
      </c>
      <c r="C6600" s="155" t="s">
        <v>9371</v>
      </c>
      <c r="D6600" s="155">
        <v>2400</v>
      </c>
      <c r="E6600" s="155">
        <v>2400</v>
      </c>
      <c r="F6600" s="166">
        <v>42444</v>
      </c>
      <c r="G6600" s="166">
        <v>42447</v>
      </c>
      <c r="H6600" s="157">
        <v>1</v>
      </c>
    </row>
    <row r="6601" spans="1:9" ht="15" customHeight="1" x14ac:dyDescent="0.25">
      <c r="A6601" s="155" t="s">
        <v>8170</v>
      </c>
      <c r="B6601" s="155" t="s">
        <v>8426</v>
      </c>
      <c r="C6601" s="155" t="s">
        <v>9458</v>
      </c>
      <c r="D6601" s="155">
        <v>10</v>
      </c>
      <c r="E6601" s="155">
        <v>10</v>
      </c>
      <c r="F6601" s="166">
        <v>42444</v>
      </c>
      <c r="G6601" s="166">
        <v>42458</v>
      </c>
      <c r="H6601" s="157">
        <v>1</v>
      </c>
    </row>
    <row r="6602" spans="1:9" ht="15" customHeight="1" x14ac:dyDescent="0.25">
      <c r="A6602" s="155" t="s">
        <v>8024</v>
      </c>
      <c r="B6602" s="155" t="s">
        <v>8932</v>
      </c>
      <c r="C6602" s="155" t="s">
        <v>9459</v>
      </c>
      <c r="D6602" s="155">
        <v>500</v>
      </c>
      <c r="E6602" s="155">
        <v>500</v>
      </c>
      <c r="F6602" s="166">
        <v>42444</v>
      </c>
      <c r="G6602" s="166">
        <v>42447</v>
      </c>
      <c r="H6602" s="157">
        <v>1</v>
      </c>
    </row>
    <row r="6603" spans="1:9" ht="15" customHeight="1" x14ac:dyDescent="0.25">
      <c r="A6603" s="155" t="s">
        <v>71</v>
      </c>
      <c r="B6603" s="155" t="s">
        <v>1550</v>
      </c>
      <c r="C6603" s="155" t="s">
        <v>8890</v>
      </c>
      <c r="D6603" s="155">
        <v>10</v>
      </c>
      <c r="E6603" s="155">
        <v>10</v>
      </c>
      <c r="F6603" s="166">
        <v>42445</v>
      </c>
      <c r="G6603" s="166">
        <v>42452</v>
      </c>
      <c r="H6603" s="157">
        <v>1</v>
      </c>
    </row>
    <row r="6604" spans="1:9" ht="15" customHeight="1" x14ac:dyDescent="0.25">
      <c r="A6604" s="155" t="s">
        <v>877</v>
      </c>
      <c r="B6604" s="155" t="s">
        <v>9460</v>
      </c>
      <c r="C6604" s="155" t="s">
        <v>9461</v>
      </c>
      <c r="D6604" s="155">
        <v>10</v>
      </c>
      <c r="E6604" s="155">
        <v>10</v>
      </c>
      <c r="F6604" s="166">
        <v>42445</v>
      </c>
      <c r="G6604" s="166">
        <v>42451</v>
      </c>
      <c r="H6604" s="157">
        <v>1</v>
      </c>
    </row>
    <row r="6605" spans="1:9" ht="15" customHeight="1" x14ac:dyDescent="0.25">
      <c r="A6605" s="155" t="s">
        <v>78</v>
      </c>
      <c r="B6605" s="155" t="s">
        <v>8761</v>
      </c>
      <c r="C6605" s="155" t="s">
        <v>9462</v>
      </c>
      <c r="D6605" s="155">
        <v>5</v>
      </c>
      <c r="E6605" s="155">
        <v>5</v>
      </c>
      <c r="F6605" s="166">
        <v>42445</v>
      </c>
      <c r="G6605" s="166">
        <v>42446</v>
      </c>
      <c r="H6605" s="157">
        <v>1</v>
      </c>
    </row>
    <row r="6606" spans="1:9" ht="15" customHeight="1" x14ac:dyDescent="0.25">
      <c r="A6606" s="155" t="s">
        <v>115</v>
      </c>
      <c r="B6606" s="155" t="s">
        <v>1038</v>
      </c>
      <c r="C6606" s="155" t="s">
        <v>9463</v>
      </c>
      <c r="D6606" s="155">
        <v>7</v>
      </c>
      <c r="E6606" s="155">
        <v>7</v>
      </c>
      <c r="F6606" s="166">
        <v>42445</v>
      </c>
      <c r="G6606" s="166">
        <v>42422</v>
      </c>
      <c r="H6606" s="157">
        <v>1</v>
      </c>
      <c r="I6606" s="192" t="s">
        <v>10155</v>
      </c>
    </row>
    <row r="6607" spans="1:9" ht="15" customHeight="1" x14ac:dyDescent="0.25">
      <c r="A6607" s="155" t="s">
        <v>115</v>
      </c>
      <c r="B6607" s="155" t="s">
        <v>116</v>
      </c>
      <c r="C6607" s="155" t="s">
        <v>9464</v>
      </c>
      <c r="D6607" s="155">
        <v>26</v>
      </c>
      <c r="E6607" s="155">
        <v>26</v>
      </c>
      <c r="F6607" s="166">
        <v>42445</v>
      </c>
      <c r="G6607" s="166">
        <v>42430</v>
      </c>
      <c r="H6607" s="157">
        <v>1</v>
      </c>
      <c r="I6607" s="192" t="s">
        <v>10155</v>
      </c>
    </row>
    <row r="6608" spans="1:9" ht="15" customHeight="1" x14ac:dyDescent="0.25">
      <c r="A6608" s="155" t="s">
        <v>6021</v>
      </c>
      <c r="B6608" s="155" t="s">
        <v>6022</v>
      </c>
      <c r="C6608" s="155" t="s">
        <v>9465</v>
      </c>
      <c r="D6608" s="155">
        <v>250</v>
      </c>
      <c r="E6608" s="155">
        <v>100</v>
      </c>
      <c r="F6608" s="166">
        <v>42445</v>
      </c>
      <c r="G6608" s="166">
        <v>42447</v>
      </c>
      <c r="H6608" s="157">
        <v>1</v>
      </c>
    </row>
    <row r="6609" spans="1:9" ht="15" customHeight="1" x14ac:dyDescent="0.25">
      <c r="A6609" s="155" t="s">
        <v>4963</v>
      </c>
      <c r="B6609" s="155" t="s">
        <v>9466</v>
      </c>
      <c r="C6609" s="155" t="s">
        <v>9467</v>
      </c>
      <c r="D6609" s="155">
        <v>25</v>
      </c>
      <c r="E6609" s="155">
        <v>25</v>
      </c>
      <c r="F6609" s="166">
        <v>42445</v>
      </c>
      <c r="G6609" s="166">
        <v>42447</v>
      </c>
      <c r="H6609" s="157">
        <v>1</v>
      </c>
    </row>
    <row r="6610" spans="1:9" ht="15" customHeight="1" x14ac:dyDescent="0.25">
      <c r="A6610" s="155" t="s">
        <v>78</v>
      </c>
      <c r="B6610" s="155" t="s">
        <v>9469</v>
      </c>
      <c r="C6610" s="155" t="s">
        <v>9476</v>
      </c>
      <c r="D6610" s="155">
        <v>5</v>
      </c>
      <c r="E6610" s="155">
        <v>5</v>
      </c>
      <c r="F6610" s="166">
        <v>42446</v>
      </c>
      <c r="G6610" s="166">
        <v>42450</v>
      </c>
      <c r="H6610" s="157">
        <v>1</v>
      </c>
    </row>
    <row r="6611" spans="1:9" ht="15" customHeight="1" x14ac:dyDescent="0.25">
      <c r="A6611" s="155" t="s">
        <v>36</v>
      </c>
      <c r="B6611" s="155" t="s">
        <v>4849</v>
      </c>
      <c r="C6611" s="155" t="s">
        <v>9468</v>
      </c>
      <c r="D6611" s="155">
        <v>15</v>
      </c>
      <c r="E6611" s="155">
        <v>15</v>
      </c>
      <c r="F6611" s="166">
        <v>42446</v>
      </c>
      <c r="G6611" s="166">
        <v>42450</v>
      </c>
      <c r="H6611" s="157">
        <v>1</v>
      </c>
    </row>
    <row r="6612" spans="1:9" ht="15" customHeight="1" x14ac:dyDescent="0.25">
      <c r="A6612" s="155" t="s">
        <v>5967</v>
      </c>
      <c r="B6612" s="155" t="s">
        <v>9470</v>
      </c>
      <c r="C6612" s="155" t="s">
        <v>9471</v>
      </c>
      <c r="D6612" s="155">
        <v>8</v>
      </c>
      <c r="E6612" s="155">
        <v>8</v>
      </c>
      <c r="F6612" s="166">
        <v>42446</v>
      </c>
      <c r="G6612" s="166">
        <v>42451</v>
      </c>
      <c r="H6612" s="157">
        <v>1</v>
      </c>
    </row>
    <row r="6613" spans="1:9" ht="15" customHeight="1" x14ac:dyDescent="0.25">
      <c r="A6613" s="155" t="s">
        <v>9472</v>
      </c>
      <c r="B6613" s="155" t="s">
        <v>9473</v>
      </c>
      <c r="C6613" s="155" t="s">
        <v>9474</v>
      </c>
      <c r="D6613" s="155">
        <v>30</v>
      </c>
      <c r="E6613" s="155">
        <v>30</v>
      </c>
      <c r="F6613" s="166">
        <v>42446</v>
      </c>
      <c r="G6613" s="166">
        <v>42446</v>
      </c>
      <c r="H6613" s="157">
        <v>1</v>
      </c>
      <c r="I6613" s="192" t="s">
        <v>9475</v>
      </c>
    </row>
    <row r="6614" spans="1:9" ht="15" customHeight="1" x14ac:dyDescent="0.25">
      <c r="A6614" s="155" t="s">
        <v>8818</v>
      </c>
      <c r="B6614" s="155" t="s">
        <v>2421</v>
      </c>
      <c r="C6614" s="155" t="s">
        <v>9477</v>
      </c>
      <c r="D6614" s="155">
        <v>5</v>
      </c>
      <c r="E6614" s="155">
        <v>5</v>
      </c>
      <c r="F6614" s="166">
        <v>42447</v>
      </c>
      <c r="G6614" s="166">
        <v>42452</v>
      </c>
      <c r="H6614" s="157">
        <v>1</v>
      </c>
    </row>
    <row r="6615" spans="1:9" ht="15" customHeight="1" x14ac:dyDescent="0.25">
      <c r="A6615" s="155" t="s">
        <v>6965</v>
      </c>
      <c r="B6615" s="155" t="s">
        <v>4940</v>
      </c>
      <c r="C6615" s="155" t="s">
        <v>9478</v>
      </c>
      <c r="D6615" s="155">
        <v>17</v>
      </c>
      <c r="E6615" s="155">
        <v>17</v>
      </c>
      <c r="F6615" s="166">
        <v>42447</v>
      </c>
      <c r="G6615" s="166">
        <v>42454</v>
      </c>
      <c r="H6615" s="157">
        <v>1</v>
      </c>
    </row>
    <row r="6616" spans="1:9" ht="30" customHeight="1" x14ac:dyDescent="0.25">
      <c r="A6616" s="155" t="s">
        <v>3473</v>
      </c>
      <c r="B6616" s="155" t="s">
        <v>9479</v>
      </c>
      <c r="C6616" s="155" t="s">
        <v>9480</v>
      </c>
      <c r="D6616" s="155">
        <v>25</v>
      </c>
      <c r="E6616" s="155">
        <v>25</v>
      </c>
      <c r="F6616" s="166">
        <v>42447</v>
      </c>
      <c r="G6616" s="166">
        <v>42459</v>
      </c>
      <c r="H6616" s="157">
        <v>1</v>
      </c>
      <c r="I6616" s="192" t="s">
        <v>9481</v>
      </c>
    </row>
    <row r="6617" spans="1:9" ht="30" customHeight="1" x14ac:dyDescent="0.25">
      <c r="A6617" s="155" t="s">
        <v>8056</v>
      </c>
      <c r="B6617" s="155" t="s">
        <v>471</v>
      </c>
      <c r="C6617" s="155" t="s">
        <v>9482</v>
      </c>
      <c r="D6617" s="155">
        <v>200</v>
      </c>
      <c r="E6617" s="155">
        <v>200</v>
      </c>
      <c r="F6617" s="166">
        <v>42447</v>
      </c>
      <c r="G6617" s="166">
        <v>42451</v>
      </c>
      <c r="H6617" s="157">
        <v>1</v>
      </c>
    </row>
    <row r="6618" spans="1:9" ht="15" customHeight="1" x14ac:dyDescent="0.25">
      <c r="A6618" s="155" t="s">
        <v>9483</v>
      </c>
      <c r="B6618" s="155" t="s">
        <v>9484</v>
      </c>
      <c r="C6618" s="155" t="s">
        <v>9485</v>
      </c>
      <c r="D6618" s="155">
        <v>20</v>
      </c>
      <c r="E6618" s="155">
        <v>20</v>
      </c>
      <c r="F6618" s="166">
        <v>42447</v>
      </c>
      <c r="G6618" s="166">
        <v>42450</v>
      </c>
      <c r="H6618" s="157">
        <v>1</v>
      </c>
    </row>
    <row r="6619" spans="1:9" ht="15" customHeight="1" x14ac:dyDescent="0.25">
      <c r="A6619" s="155" t="s">
        <v>7395</v>
      </c>
      <c r="B6619" s="155" t="s">
        <v>9486</v>
      </c>
      <c r="C6619" s="155" t="s">
        <v>9487</v>
      </c>
      <c r="D6619" s="155">
        <v>125</v>
      </c>
      <c r="E6619" s="155">
        <v>60</v>
      </c>
      <c r="F6619" s="166">
        <v>42447</v>
      </c>
      <c r="G6619" s="166">
        <v>42451</v>
      </c>
      <c r="H6619" s="157">
        <v>1</v>
      </c>
    </row>
    <row r="6620" spans="1:9" ht="15" customHeight="1" x14ac:dyDescent="0.25">
      <c r="A6620" s="155" t="s">
        <v>78</v>
      </c>
      <c r="B6620" s="155" t="s">
        <v>3613</v>
      </c>
      <c r="C6620" s="155" t="s">
        <v>9488</v>
      </c>
      <c r="D6620" s="155">
        <v>4</v>
      </c>
      <c r="E6620" s="155">
        <v>4</v>
      </c>
      <c r="F6620" s="166">
        <v>42450</v>
      </c>
      <c r="G6620" s="166">
        <v>42452</v>
      </c>
      <c r="H6620" s="157">
        <v>1</v>
      </c>
    </row>
    <row r="6621" spans="1:9" ht="15" customHeight="1" x14ac:dyDescent="0.25">
      <c r="A6621" s="155" t="s">
        <v>559</v>
      </c>
      <c r="B6621" s="155" t="s">
        <v>868</v>
      </c>
      <c r="C6621" s="155" t="s">
        <v>9489</v>
      </c>
      <c r="D6621" s="155">
        <v>10000</v>
      </c>
      <c r="E6621" s="155">
        <v>10080</v>
      </c>
      <c r="F6621" s="166">
        <v>42450</v>
      </c>
      <c r="G6621" s="166">
        <v>42452</v>
      </c>
      <c r="H6621" s="157">
        <v>1</v>
      </c>
    </row>
    <row r="6622" spans="1:9" ht="15" customHeight="1" x14ac:dyDescent="0.25">
      <c r="A6622" s="155" t="s">
        <v>1508</v>
      </c>
      <c r="B6622" s="155" t="s">
        <v>1584</v>
      </c>
      <c r="C6622" s="155" t="s">
        <v>9490</v>
      </c>
      <c r="D6622" s="155">
        <v>50</v>
      </c>
      <c r="E6622" s="155">
        <v>5</v>
      </c>
      <c r="F6622" s="166">
        <v>42451</v>
      </c>
      <c r="G6622" s="166">
        <v>42457</v>
      </c>
      <c r="H6622" s="157">
        <v>1</v>
      </c>
    </row>
    <row r="6623" spans="1:9" ht="15" customHeight="1" x14ac:dyDescent="0.25">
      <c r="A6623" s="155" t="s">
        <v>3481</v>
      </c>
      <c r="B6623" s="155" t="s">
        <v>149</v>
      </c>
      <c r="C6623" s="155" t="s">
        <v>9491</v>
      </c>
      <c r="D6623" s="155">
        <v>65</v>
      </c>
      <c r="E6623" s="155">
        <v>65</v>
      </c>
      <c r="F6623" s="166">
        <v>42452</v>
      </c>
      <c r="G6623" s="166">
        <v>42454</v>
      </c>
      <c r="H6623" s="157">
        <v>1</v>
      </c>
    </row>
    <row r="6624" spans="1:9" ht="15" customHeight="1" x14ac:dyDescent="0.25">
      <c r="A6624" s="155" t="s">
        <v>251</v>
      </c>
      <c r="B6624" s="155" t="s">
        <v>771</v>
      </c>
      <c r="C6624" s="155" t="s">
        <v>9492</v>
      </c>
      <c r="D6624" s="155">
        <v>20</v>
      </c>
      <c r="E6624" s="155">
        <v>20</v>
      </c>
      <c r="F6624" s="166">
        <v>42451</v>
      </c>
      <c r="G6624" s="166">
        <v>42454</v>
      </c>
      <c r="H6624" s="157">
        <v>1</v>
      </c>
    </row>
    <row r="6625" spans="1:9" ht="15" customHeight="1" x14ac:dyDescent="0.25">
      <c r="A6625" s="155" t="s">
        <v>1554</v>
      </c>
      <c r="B6625" s="155" t="s">
        <v>1181</v>
      </c>
      <c r="C6625" s="155" t="s">
        <v>9493</v>
      </c>
      <c r="D6625" s="155">
        <v>125</v>
      </c>
      <c r="E6625" s="155">
        <v>125</v>
      </c>
      <c r="F6625" s="166">
        <v>42451</v>
      </c>
      <c r="G6625" s="166">
        <v>42454</v>
      </c>
      <c r="H6625" s="157">
        <v>1</v>
      </c>
    </row>
    <row r="6626" spans="1:9" ht="15" customHeight="1" x14ac:dyDescent="0.25">
      <c r="A6626" s="155" t="s">
        <v>6021</v>
      </c>
      <c r="B6626" s="155" t="s">
        <v>6022</v>
      </c>
      <c r="C6626" s="155" t="s">
        <v>9465</v>
      </c>
      <c r="D6626" s="155">
        <v>250</v>
      </c>
      <c r="E6626" s="155">
        <v>150</v>
      </c>
      <c r="F6626" s="166">
        <v>42451</v>
      </c>
      <c r="G6626" s="166">
        <v>42457</v>
      </c>
      <c r="H6626" s="157">
        <v>1</v>
      </c>
      <c r="I6626" s="192" t="s">
        <v>9494</v>
      </c>
    </row>
    <row r="6627" spans="1:9" ht="15" customHeight="1" x14ac:dyDescent="0.25">
      <c r="A6627" s="155" t="s">
        <v>71</v>
      </c>
      <c r="B6627" s="155" t="s">
        <v>2957</v>
      </c>
      <c r="C6627" s="155" t="s">
        <v>9422</v>
      </c>
      <c r="D6627" s="155">
        <v>50</v>
      </c>
      <c r="E6627" s="155">
        <v>2</v>
      </c>
      <c r="F6627" s="166">
        <v>42451</v>
      </c>
      <c r="G6627" s="166">
        <v>42457</v>
      </c>
      <c r="H6627" s="157">
        <v>1</v>
      </c>
    </row>
    <row r="6628" spans="1:9" ht="15" customHeight="1" x14ac:dyDescent="0.25">
      <c r="A6628" s="155" t="s">
        <v>71</v>
      </c>
      <c r="B6628" s="155" t="s">
        <v>2957</v>
      </c>
      <c r="C6628" s="155" t="s">
        <v>9495</v>
      </c>
      <c r="D6628" s="155">
        <v>2</v>
      </c>
      <c r="E6628" s="155">
        <v>2</v>
      </c>
      <c r="F6628" s="166">
        <v>42451</v>
      </c>
      <c r="G6628" s="166">
        <v>42465</v>
      </c>
      <c r="H6628" s="157">
        <v>1</v>
      </c>
    </row>
    <row r="6629" spans="1:9" ht="15" customHeight="1" x14ac:dyDescent="0.25">
      <c r="A6629" s="155" t="s">
        <v>78</v>
      </c>
      <c r="B6629" s="155" t="s">
        <v>9496</v>
      </c>
      <c r="C6629" s="155" t="s">
        <v>9497</v>
      </c>
      <c r="D6629" s="155">
        <v>5</v>
      </c>
      <c r="E6629" s="155">
        <v>5</v>
      </c>
      <c r="F6629" s="166">
        <v>42451</v>
      </c>
      <c r="G6629" s="166">
        <v>42454</v>
      </c>
      <c r="H6629" s="157">
        <v>1</v>
      </c>
    </row>
    <row r="6630" spans="1:9" ht="15" customHeight="1" x14ac:dyDescent="0.25">
      <c r="A6630" s="155" t="s">
        <v>71</v>
      </c>
      <c r="B6630" s="155" t="s">
        <v>154</v>
      </c>
      <c r="C6630" s="155" t="s">
        <v>9500</v>
      </c>
      <c r="D6630" s="155">
        <v>5</v>
      </c>
      <c r="E6630" s="155">
        <v>5</v>
      </c>
      <c r="F6630" s="166">
        <v>42452</v>
      </c>
      <c r="G6630" s="166">
        <v>42459</v>
      </c>
      <c r="H6630" s="157">
        <v>1</v>
      </c>
    </row>
    <row r="6631" spans="1:9" ht="15" customHeight="1" x14ac:dyDescent="0.25">
      <c r="A6631" s="155" t="s">
        <v>2714</v>
      </c>
      <c r="B6631" s="155" t="s">
        <v>5304</v>
      </c>
      <c r="C6631" s="155" t="s">
        <v>9501</v>
      </c>
      <c r="D6631" s="155">
        <v>250</v>
      </c>
      <c r="E6631" s="155">
        <v>250</v>
      </c>
      <c r="F6631" s="166">
        <v>42452</v>
      </c>
      <c r="G6631" s="166">
        <v>42458</v>
      </c>
      <c r="H6631" s="157">
        <v>1</v>
      </c>
    </row>
    <row r="6632" spans="1:9" ht="15" customHeight="1" x14ac:dyDescent="0.25">
      <c r="A6632" s="155" t="s">
        <v>725</v>
      </c>
      <c r="B6632" s="155" t="s">
        <v>9502</v>
      </c>
      <c r="C6632" s="155" t="s">
        <v>9503</v>
      </c>
      <c r="D6632" s="155">
        <v>5</v>
      </c>
      <c r="E6632" s="155">
        <v>5</v>
      </c>
      <c r="F6632" s="166">
        <v>42452</v>
      </c>
      <c r="G6632" s="166">
        <v>42457</v>
      </c>
      <c r="H6632" s="157">
        <v>1</v>
      </c>
    </row>
    <row r="6633" spans="1:9" ht="15" customHeight="1" x14ac:dyDescent="0.25">
      <c r="A6633" s="155" t="s">
        <v>6916</v>
      </c>
      <c r="B6633" s="155" t="s">
        <v>9505</v>
      </c>
      <c r="C6633" s="155" t="s">
        <v>9504</v>
      </c>
      <c r="D6633" s="155">
        <v>20</v>
      </c>
      <c r="E6633" s="155">
        <v>20</v>
      </c>
      <c r="F6633" s="166">
        <v>42452</v>
      </c>
      <c r="G6633" s="166">
        <v>42452</v>
      </c>
      <c r="H6633" s="157">
        <v>1</v>
      </c>
    </row>
    <row r="6634" spans="1:9" ht="15" customHeight="1" x14ac:dyDescent="0.25">
      <c r="A6634" s="155" t="s">
        <v>4839</v>
      </c>
      <c r="B6634" s="155" t="s">
        <v>1696</v>
      </c>
      <c r="C6634" s="155" t="s">
        <v>9506</v>
      </c>
      <c r="D6634" s="155">
        <v>1</v>
      </c>
      <c r="E6634" s="155">
        <v>1</v>
      </c>
      <c r="F6634" s="166">
        <v>42452</v>
      </c>
      <c r="G6634" s="166">
        <v>42457</v>
      </c>
      <c r="H6634" s="157">
        <v>1</v>
      </c>
    </row>
    <row r="6635" spans="1:9" ht="15" customHeight="1" x14ac:dyDescent="0.25">
      <c r="A6635" s="155" t="s">
        <v>9507</v>
      </c>
      <c r="B6635" s="155" t="s">
        <v>9508</v>
      </c>
      <c r="C6635" s="155" t="s">
        <v>9509</v>
      </c>
      <c r="D6635" s="155">
        <v>20</v>
      </c>
      <c r="E6635" s="155">
        <v>19</v>
      </c>
      <c r="F6635" s="166">
        <v>42452</v>
      </c>
      <c r="G6635" s="166">
        <v>42447</v>
      </c>
      <c r="H6635" s="157">
        <v>1</v>
      </c>
      <c r="I6635" s="192" t="s">
        <v>2827</v>
      </c>
    </row>
    <row r="6636" spans="1:9" ht="15" customHeight="1" x14ac:dyDescent="0.25">
      <c r="A6636" s="155" t="s">
        <v>7849</v>
      </c>
      <c r="B6636" s="155" t="s">
        <v>2698</v>
      </c>
      <c r="C6636" s="155" t="s">
        <v>8580</v>
      </c>
      <c r="D6636" s="155">
        <v>19</v>
      </c>
      <c r="E6636" s="155">
        <v>19</v>
      </c>
      <c r="F6636" s="166">
        <v>42453</v>
      </c>
      <c r="G6636" s="166">
        <v>42459</v>
      </c>
      <c r="H6636" s="157">
        <v>1</v>
      </c>
    </row>
    <row r="6637" spans="1:9" ht="15" customHeight="1" x14ac:dyDescent="0.25">
      <c r="A6637" s="155" t="s">
        <v>71</v>
      </c>
      <c r="B6637" s="155" t="s">
        <v>1550</v>
      </c>
      <c r="C6637" s="155" t="s">
        <v>9510</v>
      </c>
      <c r="D6637" s="155">
        <v>5</v>
      </c>
      <c r="E6637" s="155">
        <v>5</v>
      </c>
      <c r="F6637" s="166">
        <v>42453</v>
      </c>
      <c r="G6637" s="166">
        <v>42460</v>
      </c>
      <c r="H6637" s="157">
        <v>1</v>
      </c>
    </row>
    <row r="6638" spans="1:9" ht="15" customHeight="1" x14ac:dyDescent="0.25">
      <c r="A6638" s="155" t="s">
        <v>9511</v>
      </c>
      <c r="B6638" s="155" t="s">
        <v>255</v>
      </c>
      <c r="C6638" s="155" t="s">
        <v>9512</v>
      </c>
      <c r="D6638" s="155">
        <v>29</v>
      </c>
      <c r="E6638" s="155">
        <v>29</v>
      </c>
      <c r="F6638" s="166">
        <v>42453</v>
      </c>
      <c r="G6638" s="166">
        <v>42458</v>
      </c>
      <c r="H6638" s="157">
        <v>1</v>
      </c>
    </row>
    <row r="6639" spans="1:9" ht="15" customHeight="1" x14ac:dyDescent="0.25">
      <c r="A6639" s="155" t="s">
        <v>4395</v>
      </c>
      <c r="B6639" s="155" t="s">
        <v>1696</v>
      </c>
      <c r="C6639" s="155" t="s">
        <v>9513</v>
      </c>
      <c r="D6639" s="155">
        <v>3</v>
      </c>
      <c r="E6639" s="155">
        <v>3</v>
      </c>
      <c r="F6639" s="166">
        <v>42453</v>
      </c>
      <c r="G6639" s="166">
        <v>42464</v>
      </c>
      <c r="H6639" s="157">
        <v>1</v>
      </c>
    </row>
    <row r="6640" spans="1:9" ht="15" customHeight="1" x14ac:dyDescent="0.25">
      <c r="A6640" s="155" t="s">
        <v>9514</v>
      </c>
      <c r="B6640" s="155" t="s">
        <v>272</v>
      </c>
      <c r="D6640" s="155">
        <v>4</v>
      </c>
      <c r="E6640" s="155">
        <v>4</v>
      </c>
      <c r="F6640" s="166">
        <v>42453</v>
      </c>
      <c r="G6640" s="166">
        <v>42464</v>
      </c>
      <c r="H6640" s="157">
        <v>1</v>
      </c>
    </row>
    <row r="6641" spans="1:9" ht="15" customHeight="1" x14ac:dyDescent="0.25">
      <c r="A6641" s="155" t="s">
        <v>7395</v>
      </c>
      <c r="B6641" s="155" t="s">
        <v>9486</v>
      </c>
      <c r="C6641" s="155" t="s">
        <v>9487</v>
      </c>
      <c r="D6641" s="155">
        <v>125</v>
      </c>
      <c r="E6641" s="155">
        <v>63</v>
      </c>
      <c r="F6641" s="166">
        <v>42453</v>
      </c>
      <c r="G6641" s="166">
        <v>42422</v>
      </c>
      <c r="H6641" s="157">
        <v>1</v>
      </c>
      <c r="I6641" s="192" t="s">
        <v>9515</v>
      </c>
    </row>
    <row r="6642" spans="1:9" ht="15" customHeight="1" x14ac:dyDescent="0.25">
      <c r="A6642" s="155" t="s">
        <v>6576</v>
      </c>
      <c r="B6642" s="155" t="s">
        <v>7368</v>
      </c>
      <c r="C6642" s="155" t="s">
        <v>9516</v>
      </c>
      <c r="D6642" s="155">
        <v>1</v>
      </c>
      <c r="E6642" s="155">
        <v>1</v>
      </c>
      <c r="F6642" s="166">
        <v>42453</v>
      </c>
      <c r="G6642" s="166">
        <v>42457</v>
      </c>
      <c r="H6642" s="157">
        <v>1</v>
      </c>
    </row>
    <row r="6643" spans="1:9" ht="15" customHeight="1" x14ac:dyDescent="0.25">
      <c r="A6643" s="155" t="s">
        <v>71</v>
      </c>
      <c r="B6643" s="155" t="s">
        <v>477</v>
      </c>
      <c r="C6643" s="155" t="s">
        <v>9521</v>
      </c>
      <c r="D6643" s="155">
        <v>5</v>
      </c>
      <c r="E6643" s="155">
        <v>5</v>
      </c>
      <c r="F6643" s="166">
        <v>42457</v>
      </c>
      <c r="G6643" s="166">
        <v>42460</v>
      </c>
      <c r="H6643" s="157">
        <v>1</v>
      </c>
    </row>
    <row r="6644" spans="1:9" ht="15" customHeight="1" x14ac:dyDescent="0.25">
      <c r="A6644" s="155" t="s">
        <v>71</v>
      </c>
      <c r="B6644" s="155" t="s">
        <v>1550</v>
      </c>
      <c r="C6644" s="155" t="s">
        <v>9520</v>
      </c>
      <c r="D6644" s="155">
        <v>5</v>
      </c>
      <c r="E6644" s="155">
        <v>5</v>
      </c>
      <c r="F6644" s="166">
        <v>42457</v>
      </c>
      <c r="G6644" s="166">
        <v>42459</v>
      </c>
      <c r="H6644" s="157">
        <v>1</v>
      </c>
    </row>
    <row r="6645" spans="1:9" ht="15" customHeight="1" x14ac:dyDescent="0.25">
      <c r="A6645" s="155" t="s">
        <v>286</v>
      </c>
      <c r="B6645" s="155" t="s">
        <v>3002</v>
      </c>
      <c r="C6645" s="155" t="s">
        <v>9519</v>
      </c>
      <c r="D6645" s="155">
        <v>50</v>
      </c>
      <c r="E6645" s="155">
        <v>50</v>
      </c>
      <c r="F6645" s="166">
        <v>42457</v>
      </c>
      <c r="G6645" s="166">
        <v>42459</v>
      </c>
      <c r="H6645" s="157">
        <v>1</v>
      </c>
    </row>
    <row r="6646" spans="1:9" ht="15" customHeight="1" x14ac:dyDescent="0.25">
      <c r="A6646" s="155" t="s">
        <v>286</v>
      </c>
      <c r="B6646" s="155" t="s">
        <v>3014</v>
      </c>
      <c r="C6646" s="155" t="s">
        <v>9518</v>
      </c>
      <c r="D6646" s="155">
        <v>30</v>
      </c>
      <c r="E6646" s="155">
        <v>30</v>
      </c>
      <c r="F6646" s="166">
        <v>42457</v>
      </c>
      <c r="G6646" s="166">
        <v>42460</v>
      </c>
      <c r="H6646" s="157">
        <v>1</v>
      </c>
    </row>
    <row r="6647" spans="1:9" ht="15" customHeight="1" x14ac:dyDescent="0.25">
      <c r="A6647" s="155" t="s">
        <v>286</v>
      </c>
      <c r="B6647" s="155" t="s">
        <v>9517</v>
      </c>
      <c r="C6647" s="155" t="s">
        <v>364</v>
      </c>
      <c r="D6647" s="155">
        <v>20</v>
      </c>
      <c r="E6647" s="155">
        <v>20</v>
      </c>
      <c r="F6647" s="166">
        <v>42457</v>
      </c>
      <c r="G6647" s="166">
        <v>42460</v>
      </c>
      <c r="H6647" s="157">
        <v>1</v>
      </c>
    </row>
    <row r="6648" spans="1:9" ht="15" customHeight="1" x14ac:dyDescent="0.25">
      <c r="A6648" s="155" t="s">
        <v>6576</v>
      </c>
      <c r="B6648" s="155" t="s">
        <v>7368</v>
      </c>
      <c r="C6648" s="155" t="s">
        <v>9523</v>
      </c>
      <c r="D6648" s="155">
        <v>1</v>
      </c>
      <c r="E6648" s="155">
        <v>1</v>
      </c>
      <c r="F6648" s="166">
        <v>42457</v>
      </c>
      <c r="G6648" s="166">
        <v>42458</v>
      </c>
      <c r="H6648" s="157">
        <v>1</v>
      </c>
    </row>
    <row r="6649" spans="1:9" ht="15" customHeight="1" x14ac:dyDescent="0.25">
      <c r="A6649" s="155" t="s">
        <v>6576</v>
      </c>
      <c r="B6649" s="155" t="s">
        <v>7368</v>
      </c>
      <c r="C6649" s="155" t="s">
        <v>9522</v>
      </c>
      <c r="D6649" s="155">
        <v>1</v>
      </c>
      <c r="E6649" s="155">
        <v>1</v>
      </c>
      <c r="F6649" s="166">
        <v>42457</v>
      </c>
      <c r="G6649" s="166">
        <v>42458</v>
      </c>
      <c r="H6649" s="157">
        <v>1</v>
      </c>
    </row>
    <row r="6650" spans="1:9" ht="15" customHeight="1" x14ac:dyDescent="0.25">
      <c r="A6650" s="155" t="s">
        <v>520</v>
      </c>
      <c r="B6650" s="155" t="s">
        <v>1931</v>
      </c>
      <c r="C6650" s="155" t="s">
        <v>9524</v>
      </c>
      <c r="D6650" s="155">
        <v>31</v>
      </c>
      <c r="E6650" s="155">
        <v>31</v>
      </c>
      <c r="F6650" s="166">
        <v>42457</v>
      </c>
      <c r="G6650" s="166">
        <v>42460</v>
      </c>
      <c r="H6650" s="157">
        <v>1</v>
      </c>
    </row>
    <row r="6651" spans="1:9" ht="15" customHeight="1" x14ac:dyDescent="0.25">
      <c r="A6651" s="155" t="s">
        <v>520</v>
      </c>
      <c r="B6651" s="155" t="s">
        <v>1931</v>
      </c>
      <c r="C6651" s="155" t="s">
        <v>9525</v>
      </c>
      <c r="D6651" s="155">
        <v>253</v>
      </c>
      <c r="E6651" s="155">
        <v>253</v>
      </c>
      <c r="F6651" s="166">
        <v>42457</v>
      </c>
      <c r="G6651" s="166">
        <v>42460</v>
      </c>
      <c r="H6651" s="157">
        <v>1</v>
      </c>
    </row>
    <row r="6652" spans="1:9" ht="15" customHeight="1" x14ac:dyDescent="0.25">
      <c r="A6652" s="155" t="s">
        <v>71</v>
      </c>
      <c r="B6652" s="155" t="s">
        <v>2730</v>
      </c>
      <c r="C6652" s="155" t="s">
        <v>9528</v>
      </c>
      <c r="D6652" s="155">
        <v>4</v>
      </c>
      <c r="E6652" s="155">
        <v>4</v>
      </c>
      <c r="F6652" s="166">
        <v>42458</v>
      </c>
      <c r="G6652" s="166">
        <v>42473</v>
      </c>
      <c r="H6652" s="157">
        <v>1</v>
      </c>
    </row>
    <row r="6653" spans="1:9" ht="30" customHeight="1" x14ac:dyDescent="0.25">
      <c r="A6653" s="155" t="s">
        <v>8056</v>
      </c>
      <c r="B6653" s="155" t="s">
        <v>9526</v>
      </c>
      <c r="C6653" s="155" t="s">
        <v>9527</v>
      </c>
      <c r="D6653" s="155">
        <v>11</v>
      </c>
      <c r="E6653" s="155">
        <v>11</v>
      </c>
      <c r="F6653" s="166">
        <v>42458</v>
      </c>
      <c r="G6653" s="166">
        <v>42466</v>
      </c>
      <c r="H6653" s="157">
        <v>1</v>
      </c>
    </row>
    <row r="6654" spans="1:9" ht="15" customHeight="1" x14ac:dyDescent="0.25">
      <c r="A6654" s="155" t="s">
        <v>9529</v>
      </c>
      <c r="B6654" s="155" t="s">
        <v>9530</v>
      </c>
      <c r="C6654" s="155" t="s">
        <v>9531</v>
      </c>
      <c r="D6654" s="155">
        <v>15</v>
      </c>
      <c r="E6654" s="155">
        <v>15</v>
      </c>
      <c r="F6654" s="166">
        <v>42458</v>
      </c>
      <c r="G6654" s="166">
        <v>42461</v>
      </c>
      <c r="H6654" s="157">
        <v>1</v>
      </c>
    </row>
    <row r="6655" spans="1:9" ht="15" customHeight="1" x14ac:dyDescent="0.25">
      <c r="A6655" s="155" t="s">
        <v>6576</v>
      </c>
      <c r="B6655" s="155" t="s">
        <v>7368</v>
      </c>
      <c r="C6655" s="155" t="s">
        <v>9532</v>
      </c>
      <c r="D6655" s="155">
        <v>1</v>
      </c>
      <c r="E6655" s="155">
        <v>1</v>
      </c>
      <c r="F6655" s="166">
        <v>42458</v>
      </c>
      <c r="G6655" s="166">
        <v>42459</v>
      </c>
      <c r="H6655" s="157">
        <v>1</v>
      </c>
    </row>
    <row r="6656" spans="1:9" ht="15" customHeight="1" x14ac:dyDescent="0.25">
      <c r="A6656" s="155" t="s">
        <v>6576</v>
      </c>
      <c r="B6656" s="155" t="s">
        <v>7368</v>
      </c>
      <c r="C6656" s="155" t="s">
        <v>9533</v>
      </c>
      <c r="D6656" s="155">
        <v>1</v>
      </c>
      <c r="E6656" s="155">
        <v>1</v>
      </c>
      <c r="F6656" s="166">
        <v>42458</v>
      </c>
      <c r="G6656" s="166">
        <v>42459</v>
      </c>
      <c r="H6656" s="157">
        <v>1</v>
      </c>
    </row>
    <row r="6657" spans="1:9" ht="15" customHeight="1" x14ac:dyDescent="0.25">
      <c r="A6657" s="155" t="s">
        <v>36</v>
      </c>
      <c r="B6657" s="155" t="s">
        <v>4092</v>
      </c>
      <c r="C6657" s="155" t="s">
        <v>9536</v>
      </c>
      <c r="D6657" s="155">
        <v>20</v>
      </c>
      <c r="E6657" s="155">
        <v>20</v>
      </c>
      <c r="F6657" s="166">
        <v>42459</v>
      </c>
      <c r="G6657" s="166">
        <v>42461</v>
      </c>
      <c r="H6657" s="157">
        <v>1</v>
      </c>
    </row>
    <row r="6658" spans="1:9" ht="15" customHeight="1" x14ac:dyDescent="0.25">
      <c r="A6658" s="155" t="s">
        <v>2144</v>
      </c>
      <c r="B6658" s="155" t="s">
        <v>980</v>
      </c>
      <c r="C6658" s="155" t="s">
        <v>9537</v>
      </c>
      <c r="D6658" s="155">
        <v>250</v>
      </c>
      <c r="E6658" s="155">
        <v>250</v>
      </c>
      <c r="F6658" s="166">
        <v>42459</v>
      </c>
      <c r="G6658" s="166">
        <v>42464</v>
      </c>
      <c r="H6658" s="157">
        <v>1</v>
      </c>
    </row>
    <row r="6659" spans="1:9" ht="15" customHeight="1" x14ac:dyDescent="0.25">
      <c r="A6659" s="155" t="s">
        <v>1280</v>
      </c>
      <c r="B6659" s="155" t="s">
        <v>5975</v>
      </c>
      <c r="C6659" s="155" t="s">
        <v>9538</v>
      </c>
      <c r="D6659" s="155">
        <v>10</v>
      </c>
      <c r="E6659" s="155">
        <v>10</v>
      </c>
      <c r="F6659" s="166">
        <v>42459</v>
      </c>
      <c r="G6659" s="166">
        <v>42464</v>
      </c>
      <c r="H6659" s="157">
        <v>1</v>
      </c>
    </row>
    <row r="6660" spans="1:9" ht="15" customHeight="1" x14ac:dyDescent="0.25">
      <c r="A6660" s="155" t="s">
        <v>350</v>
      </c>
      <c r="B6660" s="155" t="s">
        <v>258</v>
      </c>
      <c r="C6660" s="155" t="s">
        <v>9541</v>
      </c>
      <c r="D6660" s="155">
        <v>200</v>
      </c>
      <c r="E6660" s="155">
        <v>222</v>
      </c>
      <c r="F6660" s="166">
        <v>42459</v>
      </c>
      <c r="G6660" s="166">
        <v>42464</v>
      </c>
      <c r="H6660" s="157">
        <v>1</v>
      </c>
    </row>
    <row r="6661" spans="1:9" ht="15" customHeight="1" x14ac:dyDescent="0.25">
      <c r="A6661" s="155" t="s">
        <v>1983</v>
      </c>
      <c r="B6661" s="155" t="s">
        <v>9543</v>
      </c>
      <c r="C6661" s="155" t="s">
        <v>9542</v>
      </c>
      <c r="D6661" s="155">
        <v>4</v>
      </c>
      <c r="E6661" s="155">
        <v>4</v>
      </c>
      <c r="F6661" s="166">
        <v>42459</v>
      </c>
      <c r="G6661" s="166">
        <v>42460</v>
      </c>
      <c r="H6661" s="157">
        <v>1</v>
      </c>
    </row>
    <row r="6662" spans="1:9" ht="15" customHeight="1" x14ac:dyDescent="0.25">
      <c r="A6662" s="155" t="s">
        <v>1983</v>
      </c>
      <c r="B6662" s="155" t="s">
        <v>9544</v>
      </c>
      <c r="C6662" s="155" t="s">
        <v>316</v>
      </c>
      <c r="D6662" s="155">
        <v>2</v>
      </c>
      <c r="E6662" s="155">
        <v>2</v>
      </c>
      <c r="F6662" s="166">
        <v>42459</v>
      </c>
      <c r="G6662" s="166">
        <v>42460</v>
      </c>
      <c r="H6662" s="157">
        <v>1</v>
      </c>
    </row>
    <row r="6663" spans="1:9" ht="15" customHeight="1" x14ac:dyDescent="0.25">
      <c r="A6663" s="155" t="s">
        <v>1983</v>
      </c>
      <c r="B6663" s="155" t="s">
        <v>9545</v>
      </c>
      <c r="C6663" s="155" t="s">
        <v>32</v>
      </c>
      <c r="D6663" s="155">
        <v>4</v>
      </c>
      <c r="E6663" s="155">
        <v>4</v>
      </c>
      <c r="F6663" s="166">
        <v>42459</v>
      </c>
      <c r="G6663" s="166">
        <v>42460</v>
      </c>
      <c r="H6663" s="157">
        <v>1</v>
      </c>
    </row>
    <row r="6664" spans="1:9" ht="15" customHeight="1" x14ac:dyDescent="0.25">
      <c r="A6664" s="155" t="s">
        <v>1983</v>
      </c>
      <c r="B6664" s="155" t="s">
        <v>9025</v>
      </c>
      <c r="C6664" s="155" t="s">
        <v>166</v>
      </c>
      <c r="D6664" s="155">
        <v>2</v>
      </c>
      <c r="E6664" s="155">
        <v>2</v>
      </c>
      <c r="F6664" s="166">
        <v>42459</v>
      </c>
      <c r="G6664" s="166">
        <v>42460</v>
      </c>
      <c r="H6664" s="157">
        <v>1</v>
      </c>
    </row>
    <row r="6665" spans="1:9" ht="15" customHeight="1" x14ac:dyDescent="0.25">
      <c r="A6665" s="155" t="s">
        <v>9548</v>
      </c>
      <c r="B6665" s="155" t="s">
        <v>9549</v>
      </c>
      <c r="C6665" s="155" t="s">
        <v>9550</v>
      </c>
      <c r="D6665" s="155">
        <v>25</v>
      </c>
      <c r="E6665" s="155">
        <v>25</v>
      </c>
      <c r="F6665" s="166">
        <v>42459</v>
      </c>
      <c r="G6665" s="166">
        <v>42443</v>
      </c>
      <c r="H6665" s="157">
        <v>1</v>
      </c>
      <c r="I6665" s="192" t="s">
        <v>9551</v>
      </c>
    </row>
    <row r="6666" spans="1:9" ht="15" customHeight="1" x14ac:dyDescent="0.25">
      <c r="A6666" s="155" t="s">
        <v>71</v>
      </c>
      <c r="B6666" s="155" t="s">
        <v>154</v>
      </c>
      <c r="C6666" s="155" t="s">
        <v>9552</v>
      </c>
      <c r="D6666" s="155">
        <v>5</v>
      </c>
      <c r="E6666" s="155">
        <v>5</v>
      </c>
      <c r="F6666" s="166">
        <v>42461</v>
      </c>
      <c r="G6666" s="166">
        <v>42466</v>
      </c>
      <c r="H6666" s="157">
        <v>1</v>
      </c>
    </row>
    <row r="6667" spans="1:9" ht="15" customHeight="1" x14ac:dyDescent="0.25">
      <c r="A6667" s="155" t="s">
        <v>520</v>
      </c>
      <c r="B6667" s="155" t="s">
        <v>533</v>
      </c>
      <c r="C6667" s="155" t="s">
        <v>9553</v>
      </c>
      <c r="D6667" s="155">
        <v>50</v>
      </c>
      <c r="E6667" s="155">
        <v>50</v>
      </c>
      <c r="F6667" s="166">
        <v>42461</v>
      </c>
      <c r="G6667" s="166">
        <v>42467</v>
      </c>
      <c r="H6667" s="157">
        <v>1</v>
      </c>
    </row>
    <row r="6668" spans="1:9" ht="15" customHeight="1" x14ac:dyDescent="0.25">
      <c r="A6668" s="155" t="s">
        <v>42</v>
      </c>
      <c r="B6668" s="155" t="s">
        <v>4038</v>
      </c>
      <c r="C6668" s="155" t="s">
        <v>9554</v>
      </c>
      <c r="D6668" s="155">
        <v>25</v>
      </c>
      <c r="E6668" s="155">
        <v>25</v>
      </c>
      <c r="F6668" s="166">
        <v>42461</v>
      </c>
      <c r="G6668" s="166">
        <v>42465</v>
      </c>
      <c r="H6668" s="157">
        <v>1</v>
      </c>
    </row>
    <row r="6669" spans="1:9" ht="15" customHeight="1" x14ac:dyDescent="0.25">
      <c r="A6669" s="155" t="s">
        <v>121</v>
      </c>
      <c r="B6669" s="155" t="s">
        <v>1696</v>
      </c>
      <c r="C6669" s="155" t="s">
        <v>9555</v>
      </c>
      <c r="D6669" s="155">
        <v>2</v>
      </c>
      <c r="E6669" s="155">
        <v>2</v>
      </c>
      <c r="F6669" s="166">
        <v>42461</v>
      </c>
      <c r="G6669" s="166">
        <v>42468</v>
      </c>
      <c r="H6669" s="157">
        <v>1</v>
      </c>
      <c r="I6669" s="192" t="s">
        <v>4268</v>
      </c>
    </row>
    <row r="6670" spans="1:9" ht="15" customHeight="1" x14ac:dyDescent="0.25">
      <c r="A6670" s="155" t="s">
        <v>121</v>
      </c>
      <c r="B6670" s="155" t="s">
        <v>272</v>
      </c>
      <c r="C6670" s="155" t="s">
        <v>9556</v>
      </c>
      <c r="D6670" s="155">
        <v>1</v>
      </c>
      <c r="E6670" s="155">
        <v>1</v>
      </c>
      <c r="F6670" s="166">
        <v>42461</v>
      </c>
      <c r="G6670" s="166">
        <v>42468</v>
      </c>
      <c r="H6670" s="157">
        <v>1</v>
      </c>
      <c r="I6670" s="192" t="s">
        <v>4268</v>
      </c>
    </row>
    <row r="6671" spans="1:9" ht="15" customHeight="1" x14ac:dyDescent="0.25">
      <c r="A6671" s="155" t="s">
        <v>6021</v>
      </c>
      <c r="B6671" s="155" t="s">
        <v>272</v>
      </c>
      <c r="C6671" s="155" t="s">
        <v>9557</v>
      </c>
      <c r="D6671" s="155">
        <v>11</v>
      </c>
      <c r="E6671" s="155">
        <v>11</v>
      </c>
      <c r="F6671" s="166">
        <v>42461</v>
      </c>
      <c r="G6671" s="166">
        <v>42467</v>
      </c>
      <c r="H6671" s="157">
        <v>1</v>
      </c>
      <c r="I6671" s="192" t="s">
        <v>6153</v>
      </c>
    </row>
    <row r="6672" spans="1:9" ht="15" customHeight="1" x14ac:dyDescent="0.25">
      <c r="A6672" s="155" t="s">
        <v>1554</v>
      </c>
      <c r="B6672" s="155" t="s">
        <v>1204</v>
      </c>
      <c r="C6672" s="155" t="s">
        <v>9558</v>
      </c>
      <c r="D6672" s="155">
        <v>115</v>
      </c>
      <c r="E6672" s="155">
        <v>110</v>
      </c>
      <c r="F6672" s="166">
        <v>42461</v>
      </c>
      <c r="G6672" s="166">
        <v>42465</v>
      </c>
      <c r="H6672" s="157">
        <v>1</v>
      </c>
      <c r="I6672" s="192" t="s">
        <v>9559</v>
      </c>
    </row>
    <row r="6673" spans="1:9" ht="15" customHeight="1" x14ac:dyDescent="0.25">
      <c r="A6673" s="155" t="s">
        <v>559</v>
      </c>
      <c r="B6673" s="155" t="s">
        <v>450</v>
      </c>
      <c r="C6673" s="155" t="s">
        <v>9561</v>
      </c>
      <c r="D6673" s="155">
        <v>12000</v>
      </c>
      <c r="E6673" s="155">
        <v>12060</v>
      </c>
      <c r="F6673" s="166">
        <v>42461</v>
      </c>
      <c r="G6673" s="166">
        <v>42468</v>
      </c>
      <c r="H6673" s="157">
        <v>1</v>
      </c>
    </row>
    <row r="6674" spans="1:9" ht="15" customHeight="1" x14ac:dyDescent="0.25">
      <c r="A6674" s="155" t="s">
        <v>9514</v>
      </c>
      <c r="B6674" s="155" t="s">
        <v>9562</v>
      </c>
      <c r="C6674" s="155" t="s">
        <v>9563</v>
      </c>
      <c r="D6674" s="155">
        <v>8</v>
      </c>
      <c r="E6674" s="155">
        <v>8</v>
      </c>
      <c r="F6674" s="166">
        <v>42461</v>
      </c>
      <c r="G6674" s="166">
        <v>42464</v>
      </c>
      <c r="H6674" s="157">
        <v>1</v>
      </c>
    </row>
    <row r="6675" spans="1:9" ht="15" customHeight="1" x14ac:dyDescent="0.25">
      <c r="A6675" s="155" t="s">
        <v>1145</v>
      </c>
      <c r="B6675" s="155" t="s">
        <v>9564</v>
      </c>
      <c r="C6675" s="155" t="s">
        <v>9565</v>
      </c>
      <c r="D6675" s="155">
        <v>5</v>
      </c>
      <c r="E6675" s="155">
        <v>5</v>
      </c>
      <c r="F6675" s="166">
        <v>42464</v>
      </c>
      <c r="G6675" s="166">
        <v>42467</v>
      </c>
      <c r="H6675" s="157">
        <v>1</v>
      </c>
    </row>
    <row r="6676" spans="1:9" ht="15" customHeight="1" x14ac:dyDescent="0.25">
      <c r="A6676" s="155" t="s">
        <v>1554</v>
      </c>
      <c r="B6676" s="155" t="s">
        <v>1204</v>
      </c>
      <c r="C6676" s="155" t="s">
        <v>9558</v>
      </c>
      <c r="D6676" s="155">
        <v>115</v>
      </c>
      <c r="E6676" s="155">
        <v>5</v>
      </c>
      <c r="F6676" s="166">
        <v>42464</v>
      </c>
      <c r="G6676" s="166">
        <v>42460</v>
      </c>
      <c r="H6676" s="157">
        <v>1</v>
      </c>
      <c r="I6676" s="192" t="s">
        <v>9566</v>
      </c>
    </row>
    <row r="6677" spans="1:9" ht="15" customHeight="1" x14ac:dyDescent="0.25">
      <c r="A6677" s="155" t="s">
        <v>2714</v>
      </c>
      <c r="B6677" s="155" t="s">
        <v>9155</v>
      </c>
      <c r="C6677" s="155" t="s">
        <v>9567</v>
      </c>
      <c r="D6677" s="155">
        <v>250</v>
      </c>
      <c r="E6677" s="155">
        <v>250</v>
      </c>
      <c r="F6677" s="166">
        <v>42464</v>
      </c>
      <c r="G6677" s="166">
        <v>42467</v>
      </c>
      <c r="H6677" s="157">
        <v>1</v>
      </c>
    </row>
    <row r="6678" spans="1:9" ht="15" customHeight="1" x14ac:dyDescent="0.25">
      <c r="A6678" s="155" t="s">
        <v>6638</v>
      </c>
      <c r="B6678" s="155" t="s">
        <v>4528</v>
      </c>
      <c r="C6678" s="155" t="s">
        <v>9569</v>
      </c>
      <c r="D6678" s="155">
        <v>25</v>
      </c>
      <c r="E6678" s="155">
        <v>25</v>
      </c>
      <c r="F6678" s="166">
        <v>42465</v>
      </c>
      <c r="G6678" s="166">
        <v>42468</v>
      </c>
      <c r="H6678" s="157">
        <v>1</v>
      </c>
    </row>
    <row r="6679" spans="1:9" ht="15" customHeight="1" x14ac:dyDescent="0.25">
      <c r="A6679" s="155" t="s">
        <v>6638</v>
      </c>
      <c r="B6679" s="155" t="s">
        <v>4530</v>
      </c>
      <c r="C6679" s="155" t="s">
        <v>9568</v>
      </c>
      <c r="D6679" s="155">
        <v>30</v>
      </c>
      <c r="E6679" s="155">
        <v>30</v>
      </c>
      <c r="F6679" s="166">
        <v>42465</v>
      </c>
      <c r="G6679" s="166">
        <v>42468</v>
      </c>
      <c r="H6679" s="157">
        <v>1</v>
      </c>
    </row>
    <row r="6680" spans="1:9" ht="15" customHeight="1" x14ac:dyDescent="0.25">
      <c r="A6680" s="155" t="s">
        <v>78</v>
      </c>
      <c r="B6680" s="155" t="s">
        <v>79</v>
      </c>
      <c r="C6680" s="155" t="s">
        <v>9570</v>
      </c>
      <c r="D6680" s="155">
        <v>20</v>
      </c>
      <c r="E6680" s="155">
        <v>20</v>
      </c>
      <c r="F6680" s="166">
        <v>42465</v>
      </c>
      <c r="G6680" s="166">
        <v>42468</v>
      </c>
      <c r="H6680" s="157">
        <v>1</v>
      </c>
    </row>
    <row r="6681" spans="1:9" ht="15" customHeight="1" x14ac:dyDescent="0.25">
      <c r="A6681" s="155" t="s">
        <v>719</v>
      </c>
      <c r="B6681" s="155" t="s">
        <v>720</v>
      </c>
      <c r="C6681" s="155" t="s">
        <v>9571</v>
      </c>
      <c r="D6681" s="155">
        <v>200</v>
      </c>
      <c r="E6681" s="155">
        <v>200</v>
      </c>
      <c r="F6681" s="166">
        <v>42465</v>
      </c>
      <c r="G6681" s="166">
        <v>42468</v>
      </c>
      <c r="H6681" s="157">
        <v>1</v>
      </c>
    </row>
    <row r="6682" spans="1:9" ht="15" customHeight="1" x14ac:dyDescent="0.25">
      <c r="A6682" s="155" t="s">
        <v>251</v>
      </c>
      <c r="B6682" s="155" t="s">
        <v>7320</v>
      </c>
      <c r="C6682" s="155" t="s">
        <v>9572</v>
      </c>
      <c r="D6682" s="155">
        <v>15</v>
      </c>
      <c r="E6682" s="155">
        <v>15</v>
      </c>
      <c r="F6682" s="166">
        <v>42465</v>
      </c>
      <c r="G6682" s="166">
        <v>42468</v>
      </c>
      <c r="H6682" s="157">
        <v>1</v>
      </c>
    </row>
    <row r="6683" spans="1:9" ht="15" customHeight="1" x14ac:dyDescent="0.25">
      <c r="A6683" s="155" t="s">
        <v>3430</v>
      </c>
      <c r="B6683" s="155" t="s">
        <v>681</v>
      </c>
      <c r="C6683" s="155" t="s">
        <v>9573</v>
      </c>
      <c r="D6683" s="155">
        <v>100</v>
      </c>
      <c r="E6683" s="155">
        <v>100</v>
      </c>
      <c r="F6683" s="166">
        <v>42465</v>
      </c>
      <c r="G6683" s="166">
        <v>42471</v>
      </c>
      <c r="H6683" s="157">
        <v>1</v>
      </c>
    </row>
    <row r="6684" spans="1:9" ht="15" customHeight="1" x14ac:dyDescent="0.25">
      <c r="A6684" s="155" t="s">
        <v>3437</v>
      </c>
      <c r="B6684" s="155" t="s">
        <v>4024</v>
      </c>
      <c r="C6684" s="155" t="s">
        <v>9574</v>
      </c>
      <c r="D6684" s="155">
        <v>100</v>
      </c>
      <c r="E6684" s="155">
        <v>100</v>
      </c>
      <c r="F6684" s="166">
        <v>42465</v>
      </c>
      <c r="G6684" s="166">
        <v>42468</v>
      </c>
      <c r="H6684" s="157">
        <v>1</v>
      </c>
    </row>
    <row r="6685" spans="1:9" ht="15" customHeight="1" x14ac:dyDescent="0.25">
      <c r="A6685" s="155" t="s">
        <v>6237</v>
      </c>
      <c r="B6685" s="155" t="s">
        <v>9575</v>
      </c>
      <c r="C6685" s="155" t="s">
        <v>9576</v>
      </c>
      <c r="D6685" s="155">
        <v>28</v>
      </c>
      <c r="E6685" s="155">
        <v>2</v>
      </c>
      <c r="F6685" s="166">
        <v>42465</v>
      </c>
      <c r="G6685" s="166">
        <v>42460</v>
      </c>
      <c r="H6685" s="157">
        <v>1</v>
      </c>
      <c r="I6685" s="192" t="s">
        <v>9577</v>
      </c>
    </row>
    <row r="6686" spans="1:9" ht="15" customHeight="1" x14ac:dyDescent="0.25">
      <c r="A6686" s="155" t="s">
        <v>9483</v>
      </c>
      <c r="B6686" s="155" t="s">
        <v>9484</v>
      </c>
      <c r="C6686" s="155" t="s">
        <v>9578</v>
      </c>
      <c r="D6686" s="155">
        <v>6</v>
      </c>
      <c r="E6686" s="155">
        <v>6</v>
      </c>
      <c r="F6686" s="166">
        <v>42465</v>
      </c>
      <c r="G6686" s="166">
        <v>42466</v>
      </c>
      <c r="H6686" s="157">
        <v>1</v>
      </c>
    </row>
    <row r="6687" spans="1:9" ht="15" customHeight="1" x14ac:dyDescent="0.25">
      <c r="A6687" s="155" t="s">
        <v>115</v>
      </c>
      <c r="B6687" s="155" t="s">
        <v>477</v>
      </c>
      <c r="C6687" s="155" t="s">
        <v>9580</v>
      </c>
      <c r="D6687" s="155">
        <v>5</v>
      </c>
      <c r="E6687" s="155">
        <v>5</v>
      </c>
      <c r="F6687" s="166">
        <v>42466</v>
      </c>
      <c r="G6687" s="166">
        <v>42471</v>
      </c>
      <c r="H6687" s="157">
        <v>1</v>
      </c>
    </row>
    <row r="6688" spans="1:9" ht="15" customHeight="1" x14ac:dyDescent="0.25">
      <c r="A6688" s="155" t="s">
        <v>115</v>
      </c>
      <c r="B6688" s="155" t="s">
        <v>856</v>
      </c>
      <c r="C6688" s="155" t="s">
        <v>9581</v>
      </c>
      <c r="D6688" s="155">
        <v>5</v>
      </c>
      <c r="E6688" s="155">
        <v>5</v>
      </c>
      <c r="F6688" s="166">
        <v>42466</v>
      </c>
      <c r="G6688" s="166">
        <v>42467</v>
      </c>
      <c r="H6688" s="157">
        <v>1</v>
      </c>
    </row>
    <row r="6689" spans="1:9" ht="15" customHeight="1" x14ac:dyDescent="0.25">
      <c r="A6689" s="155" t="s">
        <v>245</v>
      </c>
      <c r="B6689" s="155" t="s">
        <v>3127</v>
      </c>
      <c r="C6689" s="155" t="s">
        <v>9582</v>
      </c>
      <c r="D6689" s="155">
        <v>10</v>
      </c>
      <c r="E6689" s="155">
        <v>10</v>
      </c>
      <c r="F6689" s="166">
        <v>42466</v>
      </c>
      <c r="G6689" s="166">
        <v>42471</v>
      </c>
      <c r="H6689" s="157">
        <v>1</v>
      </c>
    </row>
    <row r="6690" spans="1:9" ht="15" customHeight="1" x14ac:dyDescent="0.25">
      <c r="A6690" s="155" t="s">
        <v>9584</v>
      </c>
      <c r="B6690" s="155" t="s">
        <v>4410</v>
      </c>
      <c r="C6690" s="155" t="s">
        <v>9583</v>
      </c>
      <c r="D6690" s="155">
        <v>52</v>
      </c>
      <c r="E6690" s="155">
        <v>52</v>
      </c>
      <c r="F6690" s="166">
        <v>42466</v>
      </c>
      <c r="G6690" s="166">
        <v>42475</v>
      </c>
      <c r="H6690" s="157">
        <v>1</v>
      </c>
    </row>
    <row r="6691" spans="1:9" ht="15" customHeight="1" x14ac:dyDescent="0.25">
      <c r="A6691" s="155" t="s">
        <v>563</v>
      </c>
      <c r="B6691" s="155" t="s">
        <v>307</v>
      </c>
      <c r="C6691" s="155" t="s">
        <v>9585</v>
      </c>
      <c r="D6691" s="155">
        <v>5</v>
      </c>
      <c r="E6691" s="155">
        <v>5</v>
      </c>
      <c r="F6691" s="166">
        <v>42467</v>
      </c>
      <c r="G6691" s="166">
        <v>42461</v>
      </c>
      <c r="H6691" s="157">
        <v>1</v>
      </c>
      <c r="I6691" s="192" t="s">
        <v>10182</v>
      </c>
    </row>
    <row r="6692" spans="1:9" ht="15" customHeight="1" x14ac:dyDescent="0.25">
      <c r="A6692" s="155" t="s">
        <v>6323</v>
      </c>
      <c r="B6692" s="155" t="s">
        <v>6942</v>
      </c>
      <c r="C6692" s="155" t="s">
        <v>9586</v>
      </c>
      <c r="D6692" s="155">
        <v>1</v>
      </c>
      <c r="E6692" s="155">
        <v>1</v>
      </c>
      <c r="F6692" s="166">
        <v>42467</v>
      </c>
      <c r="G6692" s="166">
        <v>42475</v>
      </c>
      <c r="H6692" s="157">
        <v>1</v>
      </c>
    </row>
    <row r="6693" spans="1:9" ht="15" customHeight="1" x14ac:dyDescent="0.25">
      <c r="A6693" s="155" t="s">
        <v>42</v>
      </c>
      <c r="B6693" s="155" t="s">
        <v>9588</v>
      </c>
      <c r="C6693" s="155" t="s">
        <v>9587</v>
      </c>
      <c r="D6693" s="155">
        <v>6</v>
      </c>
      <c r="E6693" s="155">
        <v>6</v>
      </c>
      <c r="F6693" s="166">
        <v>42467</v>
      </c>
      <c r="G6693" s="166">
        <v>42471</v>
      </c>
      <c r="H6693" s="157">
        <v>1</v>
      </c>
    </row>
    <row r="6694" spans="1:9" ht="15" customHeight="1" x14ac:dyDescent="0.25">
      <c r="A6694" s="155" t="s">
        <v>71</v>
      </c>
      <c r="B6694" s="155" t="s">
        <v>2957</v>
      </c>
      <c r="C6694" s="155" t="s">
        <v>9589</v>
      </c>
      <c r="D6694" s="155">
        <v>15</v>
      </c>
      <c r="E6694" s="155">
        <v>15</v>
      </c>
      <c r="F6694" s="166">
        <v>42467</v>
      </c>
      <c r="G6694" s="166">
        <v>42482</v>
      </c>
      <c r="H6694" s="157">
        <v>1</v>
      </c>
      <c r="I6694" s="192" t="s">
        <v>9590</v>
      </c>
    </row>
    <row r="6695" spans="1:9" ht="15" customHeight="1" x14ac:dyDescent="0.25">
      <c r="A6695" s="155" t="s">
        <v>71</v>
      </c>
      <c r="B6695" s="155" t="s">
        <v>154</v>
      </c>
      <c r="C6695" s="155" t="s">
        <v>9591</v>
      </c>
      <c r="D6695" s="155">
        <v>14</v>
      </c>
      <c r="E6695" s="155">
        <v>14</v>
      </c>
      <c r="F6695" s="166">
        <v>42468</v>
      </c>
      <c r="G6695" s="166">
        <v>42475</v>
      </c>
      <c r="H6695" s="157">
        <v>1</v>
      </c>
    </row>
    <row r="6696" spans="1:9" ht="15" customHeight="1" x14ac:dyDescent="0.25">
      <c r="A6696" s="155" t="s">
        <v>394</v>
      </c>
      <c r="B6696" s="155" t="s">
        <v>6622</v>
      </c>
      <c r="C6696" s="155" t="s">
        <v>9592</v>
      </c>
      <c r="D6696" s="155">
        <v>10</v>
      </c>
      <c r="E6696" s="155">
        <v>10</v>
      </c>
      <c r="F6696" s="166">
        <v>42468</v>
      </c>
      <c r="G6696" s="166">
        <v>42471</v>
      </c>
      <c r="H6696" s="157">
        <v>1</v>
      </c>
    </row>
    <row r="6697" spans="1:9" ht="15" customHeight="1" x14ac:dyDescent="0.25">
      <c r="A6697" s="155" t="s">
        <v>8647</v>
      </c>
      <c r="B6697" s="155" t="s">
        <v>8970</v>
      </c>
      <c r="C6697" s="155" t="s">
        <v>9593</v>
      </c>
      <c r="D6697" s="155">
        <v>36</v>
      </c>
      <c r="E6697" s="155">
        <v>36</v>
      </c>
      <c r="F6697" s="166">
        <v>42468</v>
      </c>
      <c r="G6697" s="166">
        <v>42475</v>
      </c>
      <c r="H6697" s="157">
        <v>1</v>
      </c>
    </row>
    <row r="6698" spans="1:9" ht="15" customHeight="1" x14ac:dyDescent="0.25">
      <c r="A6698" s="155" t="s">
        <v>8170</v>
      </c>
      <c r="B6698" s="155" t="s">
        <v>9420</v>
      </c>
      <c r="C6698" s="155" t="s">
        <v>9594</v>
      </c>
      <c r="D6698" s="155">
        <v>5</v>
      </c>
      <c r="E6698" s="155">
        <v>6</v>
      </c>
      <c r="F6698" s="166">
        <v>42468</v>
      </c>
      <c r="G6698" s="166">
        <v>42475</v>
      </c>
      <c r="H6698" s="157">
        <v>1</v>
      </c>
      <c r="I6698" s="192" t="s">
        <v>9595</v>
      </c>
    </row>
    <row r="6699" spans="1:9" ht="15" customHeight="1" x14ac:dyDescent="0.25">
      <c r="A6699" s="155" t="s">
        <v>2096</v>
      </c>
      <c r="B6699" s="155" t="s">
        <v>2097</v>
      </c>
      <c r="C6699" s="155" t="s">
        <v>9596</v>
      </c>
      <c r="D6699" s="155">
        <v>300</v>
      </c>
      <c r="E6699" s="155">
        <v>300</v>
      </c>
      <c r="F6699" s="166">
        <v>42471</v>
      </c>
      <c r="G6699" s="166">
        <v>42474</v>
      </c>
      <c r="H6699" s="157">
        <v>1</v>
      </c>
    </row>
    <row r="6700" spans="1:9" ht="15" customHeight="1" x14ac:dyDescent="0.25">
      <c r="A6700" s="155" t="s">
        <v>520</v>
      </c>
      <c r="B6700" s="155" t="s">
        <v>533</v>
      </c>
      <c r="C6700" s="155" t="s">
        <v>9597</v>
      </c>
      <c r="D6700" s="155">
        <v>100</v>
      </c>
      <c r="E6700" s="155">
        <v>100</v>
      </c>
      <c r="F6700" s="166">
        <v>42471</v>
      </c>
      <c r="G6700" s="166">
        <v>42478</v>
      </c>
      <c r="H6700" s="157">
        <v>1</v>
      </c>
    </row>
    <row r="6701" spans="1:9" ht="15" customHeight="1" x14ac:dyDescent="0.25">
      <c r="A6701" s="155" t="s">
        <v>1983</v>
      </c>
      <c r="B6701" s="155" t="s">
        <v>9598</v>
      </c>
      <c r="C6701" s="155" t="s">
        <v>9599</v>
      </c>
      <c r="D6701" s="155">
        <v>14</v>
      </c>
      <c r="E6701" s="155">
        <v>14</v>
      </c>
      <c r="F6701" s="166">
        <v>42471</v>
      </c>
      <c r="G6701" s="166">
        <v>42475</v>
      </c>
      <c r="H6701" s="157">
        <v>1</v>
      </c>
    </row>
    <row r="6702" spans="1:9" ht="15" customHeight="1" x14ac:dyDescent="0.25">
      <c r="A6702" s="155" t="s">
        <v>251</v>
      </c>
      <c r="B6702" s="155" t="s">
        <v>5270</v>
      </c>
      <c r="C6702" s="155" t="s">
        <v>9600</v>
      </c>
      <c r="D6702" s="155">
        <v>10</v>
      </c>
      <c r="E6702" s="155">
        <v>10</v>
      </c>
      <c r="F6702" s="166">
        <v>42471</v>
      </c>
      <c r="G6702" s="166">
        <v>42475</v>
      </c>
      <c r="H6702" s="157">
        <v>1</v>
      </c>
    </row>
    <row r="6703" spans="1:9" ht="15" customHeight="1" x14ac:dyDescent="0.25">
      <c r="A6703" s="155" t="s">
        <v>173</v>
      </c>
      <c r="B6703" s="155" t="s">
        <v>7895</v>
      </c>
      <c r="C6703" s="155" t="s">
        <v>9601</v>
      </c>
      <c r="D6703" s="155">
        <v>200</v>
      </c>
      <c r="E6703" s="155">
        <v>200</v>
      </c>
      <c r="F6703" s="166">
        <v>42471</v>
      </c>
      <c r="G6703" s="166">
        <v>42474</v>
      </c>
      <c r="H6703" s="157">
        <v>1</v>
      </c>
    </row>
    <row r="6704" spans="1:9" ht="15" customHeight="1" x14ac:dyDescent="0.25">
      <c r="A6704" s="155" t="s">
        <v>173</v>
      </c>
      <c r="B6704" s="155" t="s">
        <v>445</v>
      </c>
      <c r="C6704" s="155" t="s">
        <v>364</v>
      </c>
      <c r="D6704" s="155">
        <v>100</v>
      </c>
      <c r="E6704" s="155">
        <v>100</v>
      </c>
      <c r="F6704" s="166">
        <v>42471</v>
      </c>
      <c r="G6704" s="166">
        <v>42474</v>
      </c>
      <c r="H6704" s="157">
        <v>1</v>
      </c>
    </row>
    <row r="6705" spans="1:9" ht="15" customHeight="1" x14ac:dyDescent="0.25">
      <c r="A6705" s="155" t="s">
        <v>173</v>
      </c>
      <c r="B6705" s="155" t="s">
        <v>445</v>
      </c>
      <c r="C6705" s="155" t="s">
        <v>161</v>
      </c>
      <c r="D6705" s="155">
        <v>100</v>
      </c>
      <c r="E6705" s="155">
        <v>100</v>
      </c>
      <c r="F6705" s="166">
        <v>42471</v>
      </c>
      <c r="G6705" s="166">
        <v>42474</v>
      </c>
      <c r="H6705" s="157">
        <v>1</v>
      </c>
    </row>
    <row r="6706" spans="1:9" ht="15" customHeight="1" x14ac:dyDescent="0.25">
      <c r="A6706" s="155" t="s">
        <v>242</v>
      </c>
      <c r="B6706" s="155" t="s">
        <v>553</v>
      </c>
      <c r="C6706" s="155" t="s">
        <v>9602</v>
      </c>
      <c r="D6706" s="155">
        <v>100</v>
      </c>
      <c r="E6706" s="155">
        <v>100</v>
      </c>
      <c r="F6706" s="166">
        <v>42471</v>
      </c>
      <c r="G6706" s="166">
        <v>42474</v>
      </c>
      <c r="H6706" s="157">
        <v>1</v>
      </c>
    </row>
    <row r="6707" spans="1:9" ht="15" customHeight="1" x14ac:dyDescent="0.25">
      <c r="A6707" s="155" t="s">
        <v>242</v>
      </c>
      <c r="B6707" s="155" t="s">
        <v>1456</v>
      </c>
      <c r="C6707" s="155" t="s">
        <v>364</v>
      </c>
      <c r="D6707" s="155">
        <v>250</v>
      </c>
      <c r="E6707" s="155">
        <v>250</v>
      </c>
      <c r="F6707" s="166">
        <v>42471</v>
      </c>
      <c r="G6707" s="166">
        <v>42474</v>
      </c>
      <c r="H6707" s="157">
        <v>1</v>
      </c>
    </row>
    <row r="6708" spans="1:9" ht="15" customHeight="1" x14ac:dyDescent="0.25">
      <c r="A6708" s="155" t="s">
        <v>242</v>
      </c>
      <c r="B6708" s="155" t="s">
        <v>557</v>
      </c>
      <c r="C6708" s="155" t="s">
        <v>161</v>
      </c>
      <c r="D6708" s="155">
        <v>250</v>
      </c>
      <c r="E6708" s="155">
        <v>250</v>
      </c>
      <c r="F6708" s="166">
        <v>42471</v>
      </c>
      <c r="G6708" s="166">
        <v>42474</v>
      </c>
      <c r="H6708" s="157">
        <v>1</v>
      </c>
    </row>
    <row r="6709" spans="1:9" ht="15" customHeight="1" x14ac:dyDescent="0.25">
      <c r="A6709" s="155" t="s">
        <v>8170</v>
      </c>
      <c r="B6709" s="155" t="s">
        <v>1696</v>
      </c>
      <c r="C6709" s="155" t="s">
        <v>9605</v>
      </c>
      <c r="D6709" s="155">
        <v>1</v>
      </c>
      <c r="E6709" s="155">
        <v>1</v>
      </c>
      <c r="F6709" s="166">
        <v>42471</v>
      </c>
      <c r="G6709" s="166">
        <v>42480</v>
      </c>
      <c r="H6709" s="157">
        <v>1</v>
      </c>
    </row>
    <row r="6710" spans="1:9" ht="15" customHeight="1" x14ac:dyDescent="0.25">
      <c r="A6710" s="155" t="s">
        <v>8170</v>
      </c>
      <c r="B6710" s="155" t="s">
        <v>1696</v>
      </c>
      <c r="C6710" s="155" t="s">
        <v>9606</v>
      </c>
      <c r="D6710" s="155">
        <v>5</v>
      </c>
      <c r="E6710" s="155">
        <v>5</v>
      </c>
      <c r="F6710" s="166">
        <v>42471</v>
      </c>
      <c r="G6710" s="166">
        <v>42480</v>
      </c>
      <c r="H6710" s="157">
        <v>1</v>
      </c>
      <c r="I6710" s="192" t="s">
        <v>9607</v>
      </c>
    </row>
    <row r="6711" spans="1:9" ht="15" customHeight="1" x14ac:dyDescent="0.25">
      <c r="A6711" s="155" t="s">
        <v>350</v>
      </c>
      <c r="B6711" s="155" t="s">
        <v>2267</v>
      </c>
      <c r="C6711" s="155" t="s">
        <v>9608</v>
      </c>
      <c r="D6711" s="155">
        <v>200</v>
      </c>
      <c r="E6711" s="155">
        <v>120</v>
      </c>
      <c r="F6711" s="166">
        <v>42471</v>
      </c>
      <c r="G6711" s="166">
        <v>42475</v>
      </c>
      <c r="H6711" s="157">
        <v>1</v>
      </c>
    </row>
    <row r="6712" spans="1:9" ht="15" customHeight="1" x14ac:dyDescent="0.25">
      <c r="A6712" s="155" t="s">
        <v>1145</v>
      </c>
      <c r="B6712" s="155" t="s">
        <v>9609</v>
      </c>
      <c r="C6712" s="155" t="s">
        <v>9610</v>
      </c>
      <c r="D6712" s="155">
        <v>5</v>
      </c>
      <c r="E6712" s="155">
        <v>5</v>
      </c>
      <c r="F6712" s="166">
        <v>42472</v>
      </c>
      <c r="G6712" s="166">
        <v>42475</v>
      </c>
      <c r="H6712" s="157">
        <v>1</v>
      </c>
    </row>
    <row r="6713" spans="1:9" ht="15" customHeight="1" x14ac:dyDescent="0.25">
      <c r="A6713" s="155" t="s">
        <v>42</v>
      </c>
      <c r="B6713" s="155" t="s">
        <v>6649</v>
      </c>
      <c r="C6713" s="155" t="s">
        <v>9611</v>
      </c>
      <c r="D6713" s="155">
        <v>35</v>
      </c>
      <c r="E6713" s="155">
        <v>35</v>
      </c>
      <c r="F6713" s="166">
        <v>42472</v>
      </c>
      <c r="G6713" s="166">
        <v>42475</v>
      </c>
      <c r="H6713" s="157">
        <v>1</v>
      </c>
    </row>
    <row r="6714" spans="1:9" ht="15" customHeight="1" x14ac:dyDescent="0.25">
      <c r="A6714" s="155" t="s">
        <v>9402</v>
      </c>
      <c r="B6714" s="155" t="s">
        <v>2071</v>
      </c>
      <c r="C6714" s="155" t="s">
        <v>9612</v>
      </c>
      <c r="D6714" s="155">
        <v>10</v>
      </c>
      <c r="E6714" s="155">
        <v>10</v>
      </c>
      <c r="F6714" s="166">
        <v>42472</v>
      </c>
      <c r="G6714" s="166">
        <v>42478</v>
      </c>
      <c r="H6714" s="157">
        <v>1</v>
      </c>
    </row>
    <row r="6715" spans="1:9" ht="15" customHeight="1" x14ac:dyDescent="0.25">
      <c r="A6715" s="155" t="s">
        <v>9613</v>
      </c>
      <c r="B6715" s="155" t="s">
        <v>9614</v>
      </c>
      <c r="C6715" s="155" t="s">
        <v>9615</v>
      </c>
      <c r="D6715" s="155">
        <v>50</v>
      </c>
      <c r="E6715" s="155">
        <v>50</v>
      </c>
      <c r="F6715" s="166">
        <v>42472</v>
      </c>
      <c r="G6715" s="166">
        <v>42478</v>
      </c>
      <c r="H6715" s="157">
        <v>1</v>
      </c>
    </row>
    <row r="6716" spans="1:9" ht="15" customHeight="1" x14ac:dyDescent="0.25">
      <c r="A6716" s="155" t="s">
        <v>173</v>
      </c>
      <c r="B6716" s="155" t="s">
        <v>8073</v>
      </c>
      <c r="C6716" s="155" t="s">
        <v>9616</v>
      </c>
      <c r="D6716" s="155">
        <v>400</v>
      </c>
      <c r="E6716" s="155">
        <v>400</v>
      </c>
      <c r="F6716" s="166">
        <v>42473</v>
      </c>
      <c r="G6716" s="166">
        <v>42478</v>
      </c>
      <c r="H6716" s="157">
        <v>1</v>
      </c>
    </row>
    <row r="6717" spans="1:9" ht="15" customHeight="1" x14ac:dyDescent="0.25">
      <c r="A6717" s="155" t="s">
        <v>173</v>
      </c>
      <c r="B6717" s="155" t="s">
        <v>7928</v>
      </c>
      <c r="C6717" s="155" t="s">
        <v>364</v>
      </c>
      <c r="D6717" s="155">
        <v>390</v>
      </c>
      <c r="E6717" s="155">
        <v>396</v>
      </c>
      <c r="F6717" s="166">
        <v>42473</v>
      </c>
      <c r="G6717" s="166">
        <v>42478</v>
      </c>
      <c r="H6717" s="157">
        <v>1</v>
      </c>
    </row>
    <row r="6718" spans="1:9" ht="15" customHeight="1" x14ac:dyDescent="0.25">
      <c r="A6718" s="155" t="s">
        <v>9181</v>
      </c>
      <c r="B6718" s="155" t="s">
        <v>295</v>
      </c>
      <c r="C6718" s="155" t="s">
        <v>9617</v>
      </c>
      <c r="D6718" s="155">
        <v>25</v>
      </c>
      <c r="E6718" s="155">
        <v>25</v>
      </c>
      <c r="F6718" s="166">
        <v>42473</v>
      </c>
      <c r="G6718" s="166">
        <v>42475</v>
      </c>
      <c r="H6718" s="157">
        <v>1</v>
      </c>
    </row>
    <row r="6719" spans="1:9" ht="15" customHeight="1" x14ac:dyDescent="0.25">
      <c r="A6719" s="155" t="s">
        <v>3478</v>
      </c>
      <c r="B6719" s="155" t="s">
        <v>5328</v>
      </c>
      <c r="C6719" s="155" t="s">
        <v>9618</v>
      </c>
      <c r="D6719" s="155">
        <v>16000</v>
      </c>
      <c r="E6719" s="155">
        <v>16032</v>
      </c>
      <c r="F6719" s="166">
        <v>42473</v>
      </c>
      <c r="G6719" s="166">
        <v>42475</v>
      </c>
      <c r="H6719" s="157">
        <v>1</v>
      </c>
    </row>
    <row r="6720" spans="1:9" ht="15" customHeight="1" x14ac:dyDescent="0.25">
      <c r="A6720" s="155" t="s">
        <v>1554</v>
      </c>
      <c r="B6720" s="155" t="s">
        <v>1204</v>
      </c>
      <c r="C6720" s="155" t="s">
        <v>9619</v>
      </c>
      <c r="D6720" s="155">
        <v>12</v>
      </c>
      <c r="E6720" s="155">
        <v>12</v>
      </c>
      <c r="F6720" s="166">
        <v>42473</v>
      </c>
      <c r="G6720" s="166">
        <v>42474</v>
      </c>
      <c r="H6720" s="157">
        <v>1</v>
      </c>
    </row>
    <row r="6721" spans="1:9" ht="15" customHeight="1" x14ac:dyDescent="0.25">
      <c r="A6721" s="155" t="s">
        <v>71</v>
      </c>
      <c r="B6721" s="155" t="s">
        <v>154</v>
      </c>
      <c r="C6721" s="155" t="s">
        <v>9623</v>
      </c>
      <c r="D6721" s="155">
        <v>8</v>
      </c>
      <c r="E6721" s="155">
        <v>8</v>
      </c>
      <c r="F6721" s="166">
        <v>42474</v>
      </c>
      <c r="G6721" s="166">
        <v>42478</v>
      </c>
      <c r="H6721" s="157">
        <v>1</v>
      </c>
    </row>
    <row r="6722" spans="1:9" ht="15" customHeight="1" x14ac:dyDescent="0.25">
      <c r="A6722" s="155" t="s">
        <v>71</v>
      </c>
      <c r="B6722" s="155" t="s">
        <v>1530</v>
      </c>
      <c r="C6722" s="155" t="s">
        <v>9624</v>
      </c>
      <c r="D6722" s="155">
        <v>5</v>
      </c>
      <c r="E6722" s="155">
        <v>5</v>
      </c>
      <c r="F6722" s="166">
        <v>42474</v>
      </c>
      <c r="G6722" s="166">
        <v>42485</v>
      </c>
      <c r="H6722" s="157">
        <v>1</v>
      </c>
    </row>
    <row r="6723" spans="1:9" ht="15" customHeight="1" x14ac:dyDescent="0.25">
      <c r="A6723" s="155" t="s">
        <v>9620</v>
      </c>
      <c r="B6723" s="155" t="s">
        <v>9621</v>
      </c>
      <c r="C6723" s="155" t="s">
        <v>9622</v>
      </c>
      <c r="D6723" s="155">
        <v>3</v>
      </c>
      <c r="E6723" s="155">
        <v>3</v>
      </c>
      <c r="F6723" s="166">
        <v>42474</v>
      </c>
      <c r="G6723" s="166">
        <v>42480</v>
      </c>
      <c r="H6723" s="157">
        <v>1</v>
      </c>
    </row>
    <row r="6724" spans="1:9" ht="15" customHeight="1" x14ac:dyDescent="0.25">
      <c r="A6724" s="155" t="s">
        <v>327</v>
      </c>
      <c r="B6724" s="155" t="s">
        <v>987</v>
      </c>
      <c r="C6724" s="155" t="s">
        <v>9625</v>
      </c>
      <c r="D6724" s="155">
        <v>300</v>
      </c>
      <c r="E6724" s="155">
        <v>300</v>
      </c>
      <c r="F6724" s="166">
        <v>42474</v>
      </c>
      <c r="G6724" s="166">
        <v>42475</v>
      </c>
      <c r="H6724" s="157">
        <v>1</v>
      </c>
    </row>
    <row r="6725" spans="1:9" ht="15" customHeight="1" x14ac:dyDescent="0.25">
      <c r="A6725" s="155" t="s">
        <v>8024</v>
      </c>
      <c r="B6725" s="155" t="s">
        <v>8932</v>
      </c>
      <c r="C6725" s="155" t="s">
        <v>9626</v>
      </c>
      <c r="D6725" s="155">
        <v>500</v>
      </c>
      <c r="E6725" s="155">
        <v>500</v>
      </c>
      <c r="F6725" s="166">
        <v>42475</v>
      </c>
      <c r="G6725" s="166">
        <v>42478</v>
      </c>
      <c r="H6725" s="157">
        <v>1</v>
      </c>
    </row>
    <row r="6726" spans="1:9" ht="15" customHeight="1" x14ac:dyDescent="0.25">
      <c r="A6726" s="155" t="s">
        <v>7849</v>
      </c>
      <c r="B6726" s="155" t="s">
        <v>1131</v>
      </c>
      <c r="C6726" s="155" t="s">
        <v>9627</v>
      </c>
      <c r="D6726" s="155">
        <v>15</v>
      </c>
      <c r="E6726" s="155">
        <v>15</v>
      </c>
      <c r="F6726" s="166">
        <v>42475</v>
      </c>
      <c r="G6726" s="166">
        <v>42480</v>
      </c>
      <c r="H6726" s="157">
        <v>1</v>
      </c>
    </row>
    <row r="6727" spans="1:9" ht="15" customHeight="1" x14ac:dyDescent="0.25">
      <c r="A6727" s="155" t="s">
        <v>3481</v>
      </c>
      <c r="B6727" s="155" t="s">
        <v>693</v>
      </c>
      <c r="C6727" s="155" t="s">
        <v>9628</v>
      </c>
      <c r="D6727" s="155">
        <v>12</v>
      </c>
      <c r="E6727" s="155">
        <v>12</v>
      </c>
      <c r="F6727" s="166">
        <v>42475</v>
      </c>
      <c r="G6727" s="166">
        <v>42479</v>
      </c>
      <c r="H6727" s="157">
        <v>1</v>
      </c>
    </row>
    <row r="6728" spans="1:9" ht="15" customHeight="1" x14ac:dyDescent="0.25">
      <c r="A6728" s="155" t="s">
        <v>1983</v>
      </c>
      <c r="B6728" s="155" t="s">
        <v>8177</v>
      </c>
      <c r="C6728" s="155" t="s">
        <v>9629</v>
      </c>
      <c r="D6728" s="155">
        <v>100</v>
      </c>
      <c r="E6728" s="155">
        <v>100</v>
      </c>
      <c r="F6728" s="166">
        <v>42475</v>
      </c>
      <c r="G6728" s="166">
        <v>42466</v>
      </c>
      <c r="H6728" s="157">
        <v>1</v>
      </c>
      <c r="I6728" s="192" t="s">
        <v>9630</v>
      </c>
    </row>
    <row r="6729" spans="1:9" ht="15" customHeight="1" x14ac:dyDescent="0.25">
      <c r="A6729" s="155" t="s">
        <v>9631</v>
      </c>
      <c r="B6729" s="155" t="s">
        <v>9632</v>
      </c>
      <c r="C6729" s="155" t="s">
        <v>9633</v>
      </c>
      <c r="D6729" s="155">
        <v>5</v>
      </c>
      <c r="E6729" s="155">
        <v>5</v>
      </c>
      <c r="F6729" s="166">
        <v>42475</v>
      </c>
      <c r="G6729" s="166">
        <v>42478</v>
      </c>
      <c r="H6729" s="157">
        <v>1</v>
      </c>
    </row>
    <row r="6730" spans="1:9" ht="15" customHeight="1" x14ac:dyDescent="0.25">
      <c r="A6730" s="155" t="s">
        <v>7395</v>
      </c>
      <c r="B6730" s="155" t="s">
        <v>7038</v>
      </c>
      <c r="C6730" s="155" t="s">
        <v>9634</v>
      </c>
      <c r="D6730" s="155">
        <v>250</v>
      </c>
      <c r="E6730" s="155">
        <v>250</v>
      </c>
      <c r="F6730" s="166">
        <v>42475</v>
      </c>
      <c r="G6730" s="166">
        <v>42488</v>
      </c>
      <c r="H6730" s="157">
        <v>1</v>
      </c>
    </row>
    <row r="6731" spans="1:9" x14ac:dyDescent="0.25">
      <c r="A6731" s="155" t="s">
        <v>71</v>
      </c>
      <c r="B6731" s="155" t="s">
        <v>2730</v>
      </c>
      <c r="C6731" s="155" t="s">
        <v>9528</v>
      </c>
      <c r="D6731" s="155">
        <v>4</v>
      </c>
      <c r="E6731" s="155">
        <v>4</v>
      </c>
      <c r="F6731" s="166">
        <v>42475</v>
      </c>
      <c r="G6731" s="166">
        <v>42474</v>
      </c>
      <c r="H6731" s="157">
        <v>0</v>
      </c>
      <c r="I6731" s="192" t="s">
        <v>10156</v>
      </c>
    </row>
    <row r="6732" spans="1:9" ht="15" customHeight="1" x14ac:dyDescent="0.25">
      <c r="A6732" s="155" t="s">
        <v>997</v>
      </c>
      <c r="B6732" s="155" t="s">
        <v>9635</v>
      </c>
      <c r="C6732" s="155" t="s">
        <v>9636</v>
      </c>
      <c r="D6732" s="155">
        <v>240</v>
      </c>
      <c r="E6732" s="155">
        <v>240</v>
      </c>
      <c r="F6732" s="166">
        <v>42475</v>
      </c>
      <c r="G6732" s="166">
        <v>42482</v>
      </c>
      <c r="H6732" s="157">
        <v>1</v>
      </c>
    </row>
    <row r="6733" spans="1:9" ht="15" customHeight="1" x14ac:dyDescent="0.25">
      <c r="A6733" s="155" t="s">
        <v>9584</v>
      </c>
      <c r="B6733" s="155" t="s">
        <v>9059</v>
      </c>
      <c r="C6733" s="155" t="s">
        <v>9637</v>
      </c>
      <c r="D6733" s="155">
        <v>3</v>
      </c>
      <c r="E6733" s="155">
        <v>3</v>
      </c>
      <c r="F6733" s="166">
        <v>42478</v>
      </c>
      <c r="G6733" s="166">
        <v>42478</v>
      </c>
      <c r="H6733" s="157">
        <v>1</v>
      </c>
      <c r="I6733" s="192" t="s">
        <v>2151</v>
      </c>
    </row>
    <row r="6734" spans="1:9" ht="15" customHeight="1" x14ac:dyDescent="0.25">
      <c r="A6734" s="155" t="s">
        <v>6967</v>
      </c>
      <c r="B6734" s="155" t="s">
        <v>9549</v>
      </c>
      <c r="C6734" s="155" t="s">
        <v>9638</v>
      </c>
      <c r="D6734" s="155">
        <v>25</v>
      </c>
      <c r="E6734" s="155">
        <v>25</v>
      </c>
      <c r="F6734" s="166">
        <v>42478</v>
      </c>
      <c r="G6734" s="166">
        <v>42482</v>
      </c>
      <c r="H6734" s="157">
        <v>1</v>
      </c>
    </row>
    <row r="6735" spans="1:9" ht="15" customHeight="1" x14ac:dyDescent="0.25">
      <c r="A6735" s="155" t="s">
        <v>71</v>
      </c>
      <c r="B6735" s="155" t="s">
        <v>1530</v>
      </c>
      <c r="C6735" s="155" t="s">
        <v>9640</v>
      </c>
      <c r="D6735" s="155">
        <v>5</v>
      </c>
      <c r="E6735" s="155">
        <v>5</v>
      </c>
      <c r="F6735" s="166">
        <v>42478</v>
      </c>
      <c r="G6735" s="166">
        <v>42485</v>
      </c>
      <c r="H6735" s="157">
        <v>1</v>
      </c>
    </row>
    <row r="6736" spans="1:9" ht="15" customHeight="1" x14ac:dyDescent="0.25">
      <c r="A6736" s="155" t="s">
        <v>71</v>
      </c>
      <c r="B6736" s="155" t="s">
        <v>167</v>
      </c>
      <c r="C6736" s="155" t="s">
        <v>9639</v>
      </c>
      <c r="D6736" s="155">
        <v>25</v>
      </c>
      <c r="E6736" s="155">
        <v>25</v>
      </c>
      <c r="F6736" s="166">
        <v>42478</v>
      </c>
      <c r="G6736" s="166">
        <v>42485</v>
      </c>
      <c r="H6736" s="157">
        <v>1</v>
      </c>
    </row>
    <row r="6737" spans="1:9" ht="15" customHeight="1" x14ac:dyDescent="0.25">
      <c r="A6737" s="155" t="s">
        <v>559</v>
      </c>
      <c r="B6737" s="155" t="s">
        <v>560</v>
      </c>
      <c r="C6737" s="155" t="s">
        <v>9641</v>
      </c>
      <c r="D6737" s="155">
        <v>10000</v>
      </c>
      <c r="E6737" s="155">
        <v>10080</v>
      </c>
      <c r="F6737" s="166">
        <v>42478</v>
      </c>
      <c r="G6737" s="166">
        <v>42383</v>
      </c>
      <c r="H6737" s="157">
        <v>1</v>
      </c>
      <c r="I6737" s="192" t="s">
        <v>9642</v>
      </c>
    </row>
    <row r="6738" spans="1:9" ht="15" customHeight="1" x14ac:dyDescent="0.25">
      <c r="A6738" s="155" t="s">
        <v>36</v>
      </c>
      <c r="B6738" s="155" t="s">
        <v>1664</v>
      </c>
      <c r="C6738" s="155" t="s">
        <v>9643</v>
      </c>
      <c r="D6738" s="155">
        <v>50</v>
      </c>
      <c r="E6738" s="155">
        <v>50</v>
      </c>
      <c r="F6738" s="166">
        <v>42478</v>
      </c>
      <c r="G6738" s="166">
        <v>42481</v>
      </c>
      <c r="H6738" s="157">
        <v>1</v>
      </c>
    </row>
    <row r="6739" spans="1:9" ht="15" customHeight="1" x14ac:dyDescent="0.25">
      <c r="A6739" s="155" t="s">
        <v>9483</v>
      </c>
      <c r="B6739" s="155" t="s">
        <v>9644</v>
      </c>
      <c r="C6739" s="155" t="s">
        <v>9645</v>
      </c>
      <c r="D6739" s="155">
        <v>2</v>
      </c>
      <c r="E6739" s="155">
        <v>2</v>
      </c>
      <c r="F6739" s="166">
        <v>42478</v>
      </c>
      <c r="G6739" s="166">
        <v>42482</v>
      </c>
      <c r="H6739" s="157">
        <v>1</v>
      </c>
    </row>
    <row r="6740" spans="1:9" ht="15" customHeight="1" x14ac:dyDescent="0.25">
      <c r="A6740" s="155" t="s">
        <v>2714</v>
      </c>
      <c r="B6740" s="155" t="s">
        <v>7482</v>
      </c>
      <c r="C6740" s="155" t="s">
        <v>9646</v>
      </c>
      <c r="D6740" s="155">
        <v>225</v>
      </c>
      <c r="E6740" s="155">
        <v>225</v>
      </c>
      <c r="F6740" s="166">
        <v>42478</v>
      </c>
      <c r="G6740" s="166">
        <v>42493</v>
      </c>
      <c r="H6740" s="157">
        <v>1</v>
      </c>
    </row>
    <row r="6741" spans="1:9" ht="15" customHeight="1" x14ac:dyDescent="0.25">
      <c r="A6741" s="155" t="s">
        <v>350</v>
      </c>
      <c r="B6741" s="155" t="s">
        <v>2267</v>
      </c>
      <c r="C6741" s="155" t="s">
        <v>9608</v>
      </c>
      <c r="D6741" s="155">
        <v>200</v>
      </c>
      <c r="E6741" s="155">
        <v>78</v>
      </c>
      <c r="F6741" s="166">
        <v>42478</v>
      </c>
      <c r="G6741" s="166">
        <v>42466</v>
      </c>
      <c r="H6741" s="157">
        <v>1</v>
      </c>
      <c r="I6741" s="192" t="s">
        <v>9647</v>
      </c>
    </row>
    <row r="6742" spans="1:9" ht="15" customHeight="1" x14ac:dyDescent="0.25">
      <c r="A6742" s="155" t="s">
        <v>121</v>
      </c>
      <c r="B6742" s="155" t="s">
        <v>758</v>
      </c>
      <c r="C6742" s="155" t="s">
        <v>9648</v>
      </c>
      <c r="D6742" s="155">
        <v>50</v>
      </c>
      <c r="E6742" s="155">
        <v>24</v>
      </c>
      <c r="F6742" s="166">
        <v>42478</v>
      </c>
      <c r="G6742" s="166">
        <v>42475</v>
      </c>
      <c r="H6742" s="157">
        <v>1</v>
      </c>
      <c r="I6742" s="192" t="s">
        <v>10151</v>
      </c>
    </row>
    <row r="6743" spans="1:9" ht="15" customHeight="1" x14ac:dyDescent="0.25">
      <c r="A6743" s="155" t="s">
        <v>71</v>
      </c>
      <c r="B6743" s="155" t="s">
        <v>2957</v>
      </c>
      <c r="C6743" s="155" t="s">
        <v>9649</v>
      </c>
      <c r="D6743" s="155">
        <v>250</v>
      </c>
      <c r="E6743" s="155">
        <v>42</v>
      </c>
      <c r="F6743" s="166">
        <v>42478</v>
      </c>
      <c r="G6743" s="166">
        <v>42479</v>
      </c>
      <c r="H6743" s="157">
        <v>1</v>
      </c>
    </row>
    <row r="6744" spans="1:9" ht="15" customHeight="1" x14ac:dyDescent="0.25">
      <c r="A6744" s="155" t="s">
        <v>71</v>
      </c>
      <c r="B6744" s="155" t="s">
        <v>167</v>
      </c>
      <c r="C6744" s="155" t="s">
        <v>9650</v>
      </c>
      <c r="D6744" s="155">
        <v>25</v>
      </c>
      <c r="E6744" s="155">
        <v>25</v>
      </c>
      <c r="F6744" s="166">
        <v>42479</v>
      </c>
      <c r="G6744" s="166">
        <v>42485</v>
      </c>
      <c r="H6744" s="157">
        <v>1</v>
      </c>
    </row>
    <row r="6745" spans="1:9" ht="15" customHeight="1" x14ac:dyDescent="0.25">
      <c r="A6745" s="155" t="s">
        <v>299</v>
      </c>
      <c r="B6745" s="155" t="s">
        <v>909</v>
      </c>
      <c r="C6745" s="155" t="s">
        <v>9651</v>
      </c>
      <c r="D6745" s="155">
        <v>100</v>
      </c>
      <c r="E6745" s="155">
        <v>100</v>
      </c>
      <c r="F6745" s="166">
        <v>42479</v>
      </c>
      <c r="G6745" s="166">
        <v>42482</v>
      </c>
      <c r="H6745" s="157">
        <v>1</v>
      </c>
    </row>
    <row r="6746" spans="1:9" x14ac:dyDescent="0.25">
      <c r="A6746" s="155" t="s">
        <v>9483</v>
      </c>
      <c r="B6746" s="155" t="s">
        <v>9652</v>
      </c>
      <c r="C6746" s="155" t="s">
        <v>9653</v>
      </c>
      <c r="D6746" s="155">
        <v>100</v>
      </c>
      <c r="E6746" s="155">
        <v>100</v>
      </c>
      <c r="F6746" s="166">
        <v>42479</v>
      </c>
      <c r="G6746" s="166">
        <v>42472</v>
      </c>
      <c r="H6746" s="157">
        <v>0</v>
      </c>
      <c r="I6746" s="192" t="s">
        <v>9654</v>
      </c>
    </row>
    <row r="6747" spans="1:9" ht="15" customHeight="1" x14ac:dyDescent="0.25">
      <c r="A6747" s="155" t="s">
        <v>350</v>
      </c>
      <c r="B6747" s="155" t="s">
        <v>614</v>
      </c>
      <c r="C6747" s="155" t="s">
        <v>9655</v>
      </c>
      <c r="D6747" s="155">
        <v>50</v>
      </c>
      <c r="E6747" s="155">
        <v>59</v>
      </c>
      <c r="F6747" s="166">
        <v>42479</v>
      </c>
      <c r="G6747" s="166">
        <v>42485</v>
      </c>
      <c r="H6747" s="157">
        <v>1</v>
      </c>
    </row>
    <row r="6748" spans="1:9" ht="15" customHeight="1" x14ac:dyDescent="0.25">
      <c r="A6748" s="155" t="s">
        <v>350</v>
      </c>
      <c r="B6748" s="155" t="s">
        <v>2267</v>
      </c>
      <c r="C6748" s="155" t="s">
        <v>9608</v>
      </c>
      <c r="D6748" s="155">
        <v>200</v>
      </c>
      <c r="E6748" s="155">
        <v>27</v>
      </c>
      <c r="F6748" s="166">
        <v>42479</v>
      </c>
      <c r="G6748" s="166">
        <v>42468</v>
      </c>
      <c r="H6748" s="157">
        <v>1</v>
      </c>
      <c r="I6748" s="192" t="s">
        <v>10181</v>
      </c>
    </row>
    <row r="6749" spans="1:9" ht="15" customHeight="1" x14ac:dyDescent="0.25">
      <c r="A6749" s="155" t="s">
        <v>4839</v>
      </c>
      <c r="B6749" s="155" t="s">
        <v>1696</v>
      </c>
      <c r="C6749" s="155" t="s">
        <v>9656</v>
      </c>
      <c r="D6749" s="155">
        <v>1</v>
      </c>
      <c r="E6749" s="155">
        <v>1</v>
      </c>
      <c r="F6749" s="166">
        <v>42479</v>
      </c>
      <c r="G6749" s="166">
        <v>42486</v>
      </c>
      <c r="H6749" s="157">
        <v>1</v>
      </c>
    </row>
    <row r="6750" spans="1:9" ht="15" customHeight="1" x14ac:dyDescent="0.25">
      <c r="A6750" s="155" t="s">
        <v>9631</v>
      </c>
      <c r="B6750" s="155" t="s">
        <v>9657</v>
      </c>
      <c r="C6750" s="155" t="s">
        <v>9658</v>
      </c>
      <c r="D6750" s="155">
        <v>5</v>
      </c>
      <c r="E6750" s="155">
        <v>5</v>
      </c>
      <c r="F6750" s="166">
        <v>42479</v>
      </c>
      <c r="G6750" s="166">
        <v>42480</v>
      </c>
      <c r="H6750" s="157">
        <v>1</v>
      </c>
    </row>
    <row r="6751" spans="1:9" ht="15" customHeight="1" x14ac:dyDescent="0.25">
      <c r="A6751" s="155" t="s">
        <v>71</v>
      </c>
      <c r="B6751" s="155" t="s">
        <v>1550</v>
      </c>
      <c r="C6751" s="155" t="s">
        <v>9659</v>
      </c>
      <c r="D6751" s="155">
        <v>6</v>
      </c>
      <c r="E6751" s="155">
        <v>6</v>
      </c>
      <c r="F6751" s="166">
        <v>42480</v>
      </c>
      <c r="G6751" s="166">
        <v>42486</v>
      </c>
      <c r="H6751" s="157">
        <v>1</v>
      </c>
    </row>
    <row r="6752" spans="1:9" ht="15" customHeight="1" x14ac:dyDescent="0.25">
      <c r="A6752" s="155" t="s">
        <v>5721</v>
      </c>
      <c r="B6752" s="155" t="s">
        <v>9098</v>
      </c>
      <c r="C6752" s="155" t="s">
        <v>9660</v>
      </c>
      <c r="D6752" s="155">
        <v>1</v>
      </c>
      <c r="E6752" s="155">
        <v>1</v>
      </c>
      <c r="F6752" s="166">
        <v>42480</v>
      </c>
      <c r="G6752" s="166">
        <v>42485</v>
      </c>
      <c r="H6752" s="157">
        <v>1</v>
      </c>
    </row>
    <row r="6753" spans="1:9" ht="15" customHeight="1" x14ac:dyDescent="0.25">
      <c r="A6753" s="155" t="s">
        <v>9255</v>
      </c>
      <c r="B6753" s="155" t="s">
        <v>9256</v>
      </c>
      <c r="C6753" s="155" t="s">
        <v>9661</v>
      </c>
      <c r="D6753" s="155">
        <v>50</v>
      </c>
      <c r="E6753" s="155">
        <v>50</v>
      </c>
      <c r="F6753" s="166">
        <v>42480</v>
      </c>
      <c r="G6753" s="166">
        <v>42482</v>
      </c>
      <c r="H6753" s="157">
        <v>1</v>
      </c>
    </row>
    <row r="6754" spans="1:9" ht="15" customHeight="1" x14ac:dyDescent="0.25">
      <c r="A6754" s="155" t="s">
        <v>145</v>
      </c>
      <c r="B6754" s="155" t="s">
        <v>674</v>
      </c>
      <c r="C6754" s="155" t="s">
        <v>9662</v>
      </c>
      <c r="D6754" s="155">
        <v>200</v>
      </c>
      <c r="E6754" s="155">
        <v>200</v>
      </c>
      <c r="F6754" s="166">
        <v>42480</v>
      </c>
      <c r="G6754" s="166">
        <v>42482</v>
      </c>
      <c r="H6754" s="157">
        <v>1</v>
      </c>
    </row>
    <row r="6755" spans="1:9" ht="15" customHeight="1" x14ac:dyDescent="0.25">
      <c r="A6755" s="155" t="s">
        <v>36</v>
      </c>
      <c r="B6755" s="155" t="s">
        <v>1526</v>
      </c>
      <c r="C6755" s="155" t="s">
        <v>9663</v>
      </c>
      <c r="D6755" s="155">
        <v>50</v>
      </c>
      <c r="E6755" s="155">
        <v>50</v>
      </c>
      <c r="F6755" s="166">
        <v>42480</v>
      </c>
      <c r="G6755" s="166">
        <v>42482</v>
      </c>
      <c r="H6755" s="157">
        <v>1</v>
      </c>
    </row>
    <row r="6756" spans="1:9" ht="15" customHeight="1" x14ac:dyDescent="0.25">
      <c r="A6756" s="155" t="s">
        <v>1554</v>
      </c>
      <c r="B6756" s="155" t="s">
        <v>1181</v>
      </c>
      <c r="C6756" s="155" t="s">
        <v>9664</v>
      </c>
      <c r="D6756" s="155">
        <v>150</v>
      </c>
      <c r="E6756" s="155">
        <v>150</v>
      </c>
      <c r="F6756" s="166">
        <v>42480</v>
      </c>
      <c r="G6756" s="166">
        <v>42482</v>
      </c>
      <c r="H6756" s="157">
        <v>1</v>
      </c>
    </row>
    <row r="6757" spans="1:9" ht="15" customHeight="1" x14ac:dyDescent="0.25">
      <c r="A6757" s="155" t="s">
        <v>2714</v>
      </c>
      <c r="B6757" s="155" t="s">
        <v>1933</v>
      </c>
      <c r="C6757" s="155" t="s">
        <v>9665</v>
      </c>
      <c r="D6757" s="155">
        <v>25</v>
      </c>
      <c r="E6757" s="155">
        <v>25</v>
      </c>
      <c r="F6757" s="166">
        <v>42480</v>
      </c>
      <c r="G6757" s="166">
        <v>42485</v>
      </c>
      <c r="H6757" s="157">
        <v>1</v>
      </c>
    </row>
    <row r="6758" spans="1:9" ht="15" customHeight="1" x14ac:dyDescent="0.25">
      <c r="A6758" s="155" t="s">
        <v>2714</v>
      </c>
      <c r="B6758" s="155" t="s">
        <v>8850</v>
      </c>
      <c r="C6758" s="155" t="s">
        <v>364</v>
      </c>
      <c r="D6758" s="155">
        <v>25</v>
      </c>
      <c r="E6758" s="155">
        <v>25</v>
      </c>
      <c r="F6758" s="166">
        <v>42480</v>
      </c>
      <c r="G6758" s="166">
        <v>42485</v>
      </c>
      <c r="H6758" s="157">
        <v>1</v>
      </c>
    </row>
    <row r="6759" spans="1:9" ht="15" customHeight="1" x14ac:dyDescent="0.25">
      <c r="A6759" s="155" t="s">
        <v>8810</v>
      </c>
      <c r="B6759" s="155" t="s">
        <v>9666</v>
      </c>
      <c r="C6759" s="155" t="s">
        <v>819</v>
      </c>
      <c r="D6759" s="155">
        <v>20</v>
      </c>
      <c r="E6759" s="155">
        <v>20</v>
      </c>
      <c r="F6759" s="166">
        <v>42480</v>
      </c>
      <c r="G6759" s="166">
        <v>42482</v>
      </c>
      <c r="H6759" s="157">
        <v>1</v>
      </c>
    </row>
    <row r="6760" spans="1:9" ht="15" customHeight="1" x14ac:dyDescent="0.25">
      <c r="A6760" s="155" t="s">
        <v>8810</v>
      </c>
      <c r="B6760" s="155" t="s">
        <v>9667</v>
      </c>
      <c r="C6760" s="155" t="s">
        <v>294</v>
      </c>
      <c r="D6760" s="155">
        <v>20</v>
      </c>
      <c r="E6760" s="155">
        <v>20</v>
      </c>
      <c r="F6760" s="166">
        <v>42480</v>
      </c>
      <c r="G6760" s="166">
        <v>42482</v>
      </c>
      <c r="H6760" s="157">
        <v>1</v>
      </c>
    </row>
    <row r="6761" spans="1:9" ht="15" customHeight="1" x14ac:dyDescent="0.25">
      <c r="A6761" s="155" t="s">
        <v>8810</v>
      </c>
      <c r="B6761" s="155" t="s">
        <v>6467</v>
      </c>
      <c r="C6761" s="155" t="s">
        <v>2480</v>
      </c>
      <c r="D6761" s="155">
        <v>20</v>
      </c>
      <c r="E6761" s="155">
        <v>20</v>
      </c>
      <c r="F6761" s="166">
        <v>42480</v>
      </c>
      <c r="G6761" s="166">
        <v>42482</v>
      </c>
      <c r="H6761" s="157">
        <v>1</v>
      </c>
    </row>
    <row r="6762" spans="1:9" ht="15" customHeight="1" x14ac:dyDescent="0.25">
      <c r="A6762" s="155" t="s">
        <v>71</v>
      </c>
      <c r="B6762" s="155" t="s">
        <v>2957</v>
      </c>
      <c r="C6762" s="155" t="s">
        <v>9649</v>
      </c>
      <c r="D6762" s="155">
        <v>250</v>
      </c>
      <c r="E6762" s="155">
        <v>21</v>
      </c>
      <c r="F6762" s="166">
        <v>42481</v>
      </c>
      <c r="G6762" s="166">
        <v>42475</v>
      </c>
      <c r="H6762" s="157">
        <v>1</v>
      </c>
      <c r="I6762" s="192" t="s">
        <v>9668</v>
      </c>
    </row>
    <row r="6763" spans="1:9" ht="15" customHeight="1" x14ac:dyDescent="0.25">
      <c r="A6763" s="155" t="s">
        <v>6021</v>
      </c>
      <c r="B6763" s="155" t="s">
        <v>6022</v>
      </c>
      <c r="C6763" s="155" t="s">
        <v>9669</v>
      </c>
      <c r="D6763" s="155">
        <v>250</v>
      </c>
      <c r="E6763" s="155">
        <v>250</v>
      </c>
      <c r="F6763" s="166">
        <v>42481</v>
      </c>
      <c r="G6763" s="166">
        <v>42485</v>
      </c>
      <c r="H6763" s="157">
        <v>1</v>
      </c>
    </row>
    <row r="6764" spans="1:9" ht="15" customHeight="1" x14ac:dyDescent="0.25">
      <c r="A6764" s="155" t="s">
        <v>2906</v>
      </c>
      <c r="B6764" s="155" t="s">
        <v>1347</v>
      </c>
      <c r="C6764" s="155" t="s">
        <v>9670</v>
      </c>
      <c r="D6764" s="155">
        <v>10</v>
      </c>
      <c r="E6764" s="155">
        <v>10</v>
      </c>
      <c r="F6764" s="166">
        <v>42481</v>
      </c>
      <c r="G6764" s="166">
        <v>42488</v>
      </c>
      <c r="H6764" s="157">
        <v>1</v>
      </c>
    </row>
    <row r="6765" spans="1:9" ht="15" customHeight="1" x14ac:dyDescent="0.25">
      <c r="A6765" s="155" t="s">
        <v>408</v>
      </c>
      <c r="B6765" s="155" t="s">
        <v>409</v>
      </c>
      <c r="C6765" s="155" t="s">
        <v>9671</v>
      </c>
      <c r="D6765" s="155">
        <v>75</v>
      </c>
      <c r="E6765" s="155">
        <v>75</v>
      </c>
      <c r="F6765" s="166">
        <v>42481</v>
      </c>
      <c r="G6765" s="166">
        <v>42489</v>
      </c>
      <c r="H6765" s="157">
        <v>1</v>
      </c>
    </row>
    <row r="6766" spans="1:9" ht="15" customHeight="1" x14ac:dyDescent="0.25">
      <c r="A6766" s="155" t="s">
        <v>9483</v>
      </c>
      <c r="B6766" s="155" t="s">
        <v>7124</v>
      </c>
      <c r="C6766" s="155" t="s">
        <v>9680</v>
      </c>
      <c r="D6766" s="155">
        <v>2</v>
      </c>
      <c r="E6766" s="155">
        <v>2</v>
      </c>
      <c r="F6766" s="166">
        <v>42481</v>
      </c>
      <c r="G6766" s="166">
        <v>42482</v>
      </c>
      <c r="H6766" s="157">
        <v>1</v>
      </c>
    </row>
    <row r="6767" spans="1:9" ht="15" customHeight="1" x14ac:dyDescent="0.25">
      <c r="A6767" s="155" t="s">
        <v>9483</v>
      </c>
      <c r="B6767" s="155" t="s">
        <v>9672</v>
      </c>
      <c r="C6767" s="155" t="s">
        <v>9679</v>
      </c>
      <c r="D6767" s="155">
        <v>2</v>
      </c>
      <c r="E6767" s="155">
        <v>2</v>
      </c>
      <c r="F6767" s="166">
        <v>42481</v>
      </c>
      <c r="G6767" s="166">
        <v>42482</v>
      </c>
      <c r="H6767" s="157">
        <v>1</v>
      </c>
    </row>
    <row r="6768" spans="1:9" ht="15" customHeight="1" x14ac:dyDescent="0.25">
      <c r="A6768" s="155" t="s">
        <v>9483</v>
      </c>
      <c r="B6768" s="155" t="s">
        <v>9673</v>
      </c>
      <c r="C6768" s="155" t="s">
        <v>9678</v>
      </c>
      <c r="D6768" s="155">
        <v>2</v>
      </c>
      <c r="E6768" s="155">
        <v>2</v>
      </c>
      <c r="F6768" s="166">
        <v>42481</v>
      </c>
      <c r="G6768" s="166">
        <v>42482</v>
      </c>
      <c r="H6768" s="157">
        <v>1</v>
      </c>
    </row>
    <row r="6769" spans="1:9" ht="15" customHeight="1" x14ac:dyDescent="0.25">
      <c r="A6769" s="155" t="s">
        <v>9483</v>
      </c>
      <c r="B6769" s="155" t="s">
        <v>9674</v>
      </c>
      <c r="C6769" s="155" t="s">
        <v>9677</v>
      </c>
      <c r="D6769" s="155">
        <v>2</v>
      </c>
      <c r="E6769" s="155">
        <v>2</v>
      </c>
      <c r="F6769" s="166">
        <v>42481</v>
      </c>
      <c r="G6769" s="166">
        <v>42482</v>
      </c>
      <c r="H6769" s="157">
        <v>1</v>
      </c>
    </row>
    <row r="6770" spans="1:9" ht="15" customHeight="1" x14ac:dyDescent="0.25">
      <c r="A6770" s="155" t="s">
        <v>9483</v>
      </c>
      <c r="B6770" s="155" t="s">
        <v>9675</v>
      </c>
      <c r="C6770" s="155" t="s">
        <v>9676</v>
      </c>
      <c r="D6770" s="155">
        <v>2</v>
      </c>
      <c r="E6770" s="155">
        <v>2</v>
      </c>
      <c r="F6770" s="166">
        <v>42481</v>
      </c>
      <c r="G6770" s="166">
        <v>42488</v>
      </c>
      <c r="H6770" s="157">
        <v>1</v>
      </c>
    </row>
    <row r="6771" spans="1:9" ht="15" customHeight="1" x14ac:dyDescent="0.25">
      <c r="A6771" s="155" t="s">
        <v>6237</v>
      </c>
      <c r="B6771" s="155" t="s">
        <v>9575</v>
      </c>
      <c r="C6771" s="155" t="s">
        <v>9681</v>
      </c>
      <c r="D6771" s="155">
        <v>28</v>
      </c>
      <c r="E6771" s="155">
        <v>26</v>
      </c>
      <c r="F6771" s="166">
        <v>42481</v>
      </c>
      <c r="G6771" s="166">
        <v>42490</v>
      </c>
      <c r="H6771" s="157">
        <v>1</v>
      </c>
      <c r="I6771" s="192" t="s">
        <v>9682</v>
      </c>
    </row>
    <row r="6772" spans="1:9" ht="15" customHeight="1" x14ac:dyDescent="0.25">
      <c r="A6772" s="155" t="s">
        <v>49</v>
      </c>
      <c r="B6772" s="155" t="s">
        <v>6126</v>
      </c>
      <c r="C6772" s="155" t="s">
        <v>9683</v>
      </c>
      <c r="D6772" s="155">
        <v>62</v>
      </c>
      <c r="E6772" s="155">
        <v>62</v>
      </c>
      <c r="F6772" s="166">
        <v>42482</v>
      </c>
      <c r="G6772" s="166">
        <v>42500</v>
      </c>
      <c r="H6772" s="157">
        <v>1</v>
      </c>
    </row>
    <row r="6773" spans="1:9" ht="15" customHeight="1" x14ac:dyDescent="0.25">
      <c r="A6773" s="155" t="s">
        <v>42</v>
      </c>
      <c r="B6773" s="155" t="s">
        <v>2702</v>
      </c>
      <c r="C6773" s="155" t="s">
        <v>9684</v>
      </c>
      <c r="D6773" s="155">
        <v>40</v>
      </c>
      <c r="E6773" s="155">
        <v>40</v>
      </c>
      <c r="F6773" s="166">
        <v>42482</v>
      </c>
      <c r="G6773" s="166">
        <v>42487</v>
      </c>
      <c r="H6773" s="157">
        <v>1</v>
      </c>
    </row>
    <row r="6774" spans="1:9" ht="15" customHeight="1" x14ac:dyDescent="0.25">
      <c r="A6774" s="155" t="s">
        <v>5432</v>
      </c>
      <c r="B6774" s="155" t="s">
        <v>5433</v>
      </c>
      <c r="C6774" s="155" t="s">
        <v>9685</v>
      </c>
      <c r="D6774" s="155">
        <v>25</v>
      </c>
      <c r="E6774" s="155">
        <v>25</v>
      </c>
      <c r="F6774" s="166">
        <v>42482</v>
      </c>
      <c r="G6774" s="166">
        <v>42486</v>
      </c>
      <c r="H6774" s="157">
        <v>1</v>
      </c>
    </row>
    <row r="6775" spans="1:9" ht="15" customHeight="1" x14ac:dyDescent="0.25">
      <c r="A6775" s="155" t="s">
        <v>78</v>
      </c>
      <c r="B6775" s="155" t="s">
        <v>9686</v>
      </c>
      <c r="C6775" s="155" t="s">
        <v>9687</v>
      </c>
      <c r="D6775" s="155">
        <v>4</v>
      </c>
      <c r="E6775" s="155">
        <v>4</v>
      </c>
      <c r="F6775" s="166">
        <v>42482</v>
      </c>
      <c r="G6775" s="166">
        <v>42488</v>
      </c>
      <c r="H6775" s="157">
        <v>1</v>
      </c>
    </row>
    <row r="6776" spans="1:9" ht="15" customHeight="1" x14ac:dyDescent="0.25">
      <c r="A6776" s="155" t="s">
        <v>145</v>
      </c>
      <c r="B6776" s="155" t="s">
        <v>676</v>
      </c>
      <c r="C6776" s="155" t="s">
        <v>9688</v>
      </c>
      <c r="D6776" s="155">
        <v>200</v>
      </c>
      <c r="E6776" s="155">
        <v>500</v>
      </c>
      <c r="F6776" s="166">
        <v>42482</v>
      </c>
      <c r="G6776" s="166">
        <v>42496</v>
      </c>
      <c r="H6776" s="157">
        <v>1</v>
      </c>
    </row>
    <row r="6777" spans="1:9" ht="15" customHeight="1" x14ac:dyDescent="0.25">
      <c r="A6777" s="155" t="s">
        <v>5721</v>
      </c>
      <c r="B6777" s="155" t="s">
        <v>9098</v>
      </c>
      <c r="C6777" s="155" t="s">
        <v>9689</v>
      </c>
      <c r="D6777" s="155">
        <v>1</v>
      </c>
      <c r="E6777" s="155">
        <v>1</v>
      </c>
      <c r="F6777" s="166">
        <v>42482</v>
      </c>
      <c r="G6777" s="166">
        <v>42486</v>
      </c>
      <c r="H6777" s="157">
        <v>1</v>
      </c>
    </row>
    <row r="6778" spans="1:9" ht="15" customHeight="1" x14ac:dyDescent="0.25">
      <c r="A6778" s="155" t="s">
        <v>5721</v>
      </c>
      <c r="B6778" s="155" t="s">
        <v>9098</v>
      </c>
      <c r="C6778" s="155" t="s">
        <v>364</v>
      </c>
      <c r="D6778" s="155">
        <v>1</v>
      </c>
      <c r="E6778" s="155">
        <v>1</v>
      </c>
      <c r="F6778" s="166">
        <v>42482</v>
      </c>
      <c r="G6778" s="166">
        <v>42486</v>
      </c>
      <c r="H6778" s="157">
        <v>1</v>
      </c>
    </row>
    <row r="6779" spans="1:9" ht="15" customHeight="1" x14ac:dyDescent="0.25">
      <c r="A6779" s="155" t="s">
        <v>350</v>
      </c>
      <c r="B6779" s="155" t="s">
        <v>9690</v>
      </c>
      <c r="C6779" s="155" t="s">
        <v>9691</v>
      </c>
      <c r="D6779" s="155">
        <v>10</v>
      </c>
      <c r="E6779" s="155">
        <v>10</v>
      </c>
      <c r="F6779" s="166">
        <v>42482</v>
      </c>
      <c r="G6779" s="166">
        <v>42485</v>
      </c>
      <c r="H6779" s="157">
        <v>1</v>
      </c>
    </row>
    <row r="6780" spans="1:9" ht="15" customHeight="1" x14ac:dyDescent="0.25">
      <c r="A6780" s="155" t="s">
        <v>71</v>
      </c>
      <c r="B6780" s="155" t="s">
        <v>102</v>
      </c>
      <c r="C6780" s="155" t="s">
        <v>9692</v>
      </c>
      <c r="D6780" s="155">
        <v>10</v>
      </c>
      <c r="E6780" s="155">
        <v>10</v>
      </c>
      <c r="F6780" s="166">
        <v>42485</v>
      </c>
      <c r="G6780" s="166">
        <v>42494</v>
      </c>
      <c r="H6780" s="157">
        <v>1</v>
      </c>
    </row>
    <row r="6781" spans="1:9" ht="15" customHeight="1" x14ac:dyDescent="0.25">
      <c r="A6781" s="155" t="s">
        <v>299</v>
      </c>
      <c r="B6781" s="155" t="s">
        <v>9694</v>
      </c>
      <c r="C6781" s="155" t="s">
        <v>9693</v>
      </c>
      <c r="D6781" s="155">
        <v>5</v>
      </c>
      <c r="E6781" s="155">
        <v>5</v>
      </c>
      <c r="F6781" s="166">
        <v>42485</v>
      </c>
      <c r="G6781" s="166">
        <v>42492</v>
      </c>
      <c r="H6781" s="157">
        <v>1</v>
      </c>
    </row>
    <row r="6782" spans="1:9" ht="15" customHeight="1" x14ac:dyDescent="0.25">
      <c r="A6782" s="155" t="s">
        <v>5050</v>
      </c>
      <c r="B6782" s="155" t="s">
        <v>5051</v>
      </c>
      <c r="C6782" s="155" t="s">
        <v>9695</v>
      </c>
      <c r="D6782" s="155">
        <v>100</v>
      </c>
      <c r="E6782" s="155">
        <v>100</v>
      </c>
      <c r="F6782" s="166">
        <v>42485</v>
      </c>
      <c r="G6782" s="166">
        <v>42492</v>
      </c>
      <c r="H6782" s="157">
        <v>1</v>
      </c>
    </row>
    <row r="6783" spans="1:9" ht="15" customHeight="1" x14ac:dyDescent="0.25">
      <c r="A6783" s="155" t="s">
        <v>7849</v>
      </c>
      <c r="B6783" s="155" t="s">
        <v>513</v>
      </c>
      <c r="C6783" s="155" t="s">
        <v>9696</v>
      </c>
      <c r="D6783" s="155">
        <v>6</v>
      </c>
      <c r="E6783" s="155">
        <v>6</v>
      </c>
      <c r="F6783" s="166">
        <v>42486</v>
      </c>
      <c r="G6783" s="166">
        <v>42489</v>
      </c>
      <c r="H6783" s="157">
        <v>1</v>
      </c>
    </row>
    <row r="6784" spans="1:9" ht="15" customHeight="1" x14ac:dyDescent="0.25">
      <c r="A6784" s="155" t="s">
        <v>299</v>
      </c>
      <c r="B6784" s="155" t="s">
        <v>300</v>
      </c>
      <c r="C6784" s="155" t="s">
        <v>9697</v>
      </c>
      <c r="D6784" s="155">
        <v>25</v>
      </c>
      <c r="E6784" s="155">
        <v>25</v>
      </c>
      <c r="F6784" s="166">
        <v>42486</v>
      </c>
      <c r="G6784" s="166">
        <v>42487</v>
      </c>
      <c r="H6784" s="157">
        <v>1</v>
      </c>
    </row>
    <row r="6785" spans="1:9" ht="15" customHeight="1" x14ac:dyDescent="0.25">
      <c r="A6785" s="155" t="s">
        <v>121</v>
      </c>
      <c r="B6785" s="155" t="s">
        <v>758</v>
      </c>
      <c r="C6785" s="155" t="s">
        <v>9648</v>
      </c>
      <c r="D6785" s="155">
        <v>50</v>
      </c>
      <c r="E6785" s="155">
        <v>26</v>
      </c>
      <c r="F6785" s="166">
        <v>42486</v>
      </c>
      <c r="G6785" s="166">
        <v>42475</v>
      </c>
      <c r="H6785" s="157">
        <v>1</v>
      </c>
      <c r="I6785" s="192" t="s">
        <v>9698</v>
      </c>
    </row>
    <row r="6786" spans="1:9" ht="15" customHeight="1" x14ac:dyDescent="0.25">
      <c r="A6786" s="155" t="s">
        <v>71</v>
      </c>
      <c r="B6786" s="155" t="s">
        <v>1550</v>
      </c>
      <c r="C6786" s="155" t="s">
        <v>9699</v>
      </c>
      <c r="D6786" s="155">
        <v>5</v>
      </c>
      <c r="E6786" s="155">
        <v>5</v>
      </c>
      <c r="F6786" s="166">
        <v>42486</v>
      </c>
      <c r="G6786" s="166">
        <v>42496</v>
      </c>
      <c r="H6786" s="157">
        <v>1</v>
      </c>
    </row>
    <row r="6787" spans="1:9" ht="15" customHeight="1" x14ac:dyDescent="0.25">
      <c r="A6787" s="155" t="s">
        <v>563</v>
      </c>
      <c r="B6787" s="155" t="s">
        <v>309</v>
      </c>
      <c r="C6787" s="155" t="s">
        <v>9700</v>
      </c>
      <c r="D6787" s="155">
        <v>75</v>
      </c>
      <c r="E6787" s="155">
        <v>75</v>
      </c>
      <c r="F6787" s="166">
        <v>42486</v>
      </c>
      <c r="G6787" s="166">
        <v>42486</v>
      </c>
      <c r="H6787" s="157">
        <v>1</v>
      </c>
      <c r="I6787" s="192" t="s">
        <v>10185</v>
      </c>
    </row>
    <row r="6788" spans="1:9" ht="15" customHeight="1" x14ac:dyDescent="0.25">
      <c r="A6788" s="155" t="s">
        <v>9620</v>
      </c>
      <c r="B6788" s="155" t="s">
        <v>9621</v>
      </c>
      <c r="C6788" s="155" t="s">
        <v>9701</v>
      </c>
      <c r="D6788" s="155">
        <v>500</v>
      </c>
      <c r="E6788" s="155">
        <v>540</v>
      </c>
      <c r="F6788" s="166">
        <v>42486</v>
      </c>
      <c r="G6788" s="166">
        <v>42487</v>
      </c>
      <c r="H6788" s="157">
        <v>1</v>
      </c>
    </row>
    <row r="6789" spans="1:9" ht="15" customHeight="1" x14ac:dyDescent="0.25">
      <c r="A6789" s="155" t="s">
        <v>173</v>
      </c>
      <c r="B6789" s="155" t="s">
        <v>7896</v>
      </c>
      <c r="C6789" s="155" t="s">
        <v>9702</v>
      </c>
      <c r="D6789" s="155">
        <v>208</v>
      </c>
      <c r="E6789" s="155">
        <v>208</v>
      </c>
      <c r="F6789" s="166">
        <v>42486</v>
      </c>
      <c r="G6789" s="166">
        <v>42492</v>
      </c>
      <c r="H6789" s="157">
        <v>1</v>
      </c>
    </row>
    <row r="6790" spans="1:9" ht="15" customHeight="1" x14ac:dyDescent="0.25">
      <c r="A6790" s="155" t="s">
        <v>173</v>
      </c>
      <c r="B6790" s="155" t="s">
        <v>445</v>
      </c>
      <c r="C6790" s="155" t="s">
        <v>364</v>
      </c>
      <c r="D6790" s="155">
        <v>104</v>
      </c>
      <c r="E6790" s="155">
        <v>104</v>
      </c>
      <c r="F6790" s="166">
        <v>42486</v>
      </c>
      <c r="G6790" s="166">
        <v>42492</v>
      </c>
      <c r="H6790" s="157">
        <v>1</v>
      </c>
    </row>
    <row r="6791" spans="1:9" ht="15" customHeight="1" x14ac:dyDescent="0.25">
      <c r="A6791" s="155" t="s">
        <v>173</v>
      </c>
      <c r="B6791" s="155" t="s">
        <v>445</v>
      </c>
      <c r="C6791" s="155" t="s">
        <v>161</v>
      </c>
      <c r="D6791" s="155">
        <v>104</v>
      </c>
      <c r="E6791" s="155">
        <v>104</v>
      </c>
      <c r="F6791" s="166">
        <v>42486</v>
      </c>
      <c r="G6791" s="166">
        <v>42492</v>
      </c>
      <c r="H6791" s="157">
        <v>1</v>
      </c>
    </row>
    <row r="6792" spans="1:9" ht="15" customHeight="1" x14ac:dyDescent="0.25">
      <c r="A6792" s="155" t="s">
        <v>5827</v>
      </c>
      <c r="B6792" s="155" t="s">
        <v>5660</v>
      </c>
      <c r="C6792" s="155" t="s">
        <v>9703</v>
      </c>
      <c r="D6792" s="155">
        <v>100</v>
      </c>
      <c r="E6792" s="155">
        <v>100</v>
      </c>
      <c r="F6792" s="166">
        <v>42486</v>
      </c>
      <c r="G6792" s="166">
        <v>42492</v>
      </c>
      <c r="H6792" s="157">
        <v>1</v>
      </c>
    </row>
    <row r="6793" spans="1:9" ht="15" customHeight="1" x14ac:dyDescent="0.25">
      <c r="A6793" s="155" t="s">
        <v>5827</v>
      </c>
      <c r="B6793" s="155" t="s">
        <v>6724</v>
      </c>
      <c r="C6793" s="155" t="s">
        <v>9704</v>
      </c>
      <c r="D6793" s="155">
        <v>50</v>
      </c>
      <c r="E6793" s="155">
        <v>50</v>
      </c>
      <c r="F6793" s="166">
        <v>42486</v>
      </c>
      <c r="G6793" s="166">
        <v>42492</v>
      </c>
      <c r="H6793" s="157">
        <v>1</v>
      </c>
    </row>
    <row r="6794" spans="1:9" ht="15" customHeight="1" x14ac:dyDescent="0.25">
      <c r="A6794" s="155" t="s">
        <v>299</v>
      </c>
      <c r="B6794" s="155" t="s">
        <v>507</v>
      </c>
      <c r="C6794" s="155" t="s">
        <v>9705</v>
      </c>
      <c r="D6794" s="155">
        <v>25</v>
      </c>
      <c r="E6794" s="155">
        <v>25</v>
      </c>
      <c r="F6794" s="166">
        <v>42487</v>
      </c>
      <c r="G6794" s="166">
        <v>42489</v>
      </c>
      <c r="H6794" s="157">
        <v>1</v>
      </c>
    </row>
    <row r="6795" spans="1:9" ht="15" customHeight="1" x14ac:dyDescent="0.25">
      <c r="A6795" s="155" t="s">
        <v>71</v>
      </c>
      <c r="B6795" s="155" t="s">
        <v>9706</v>
      </c>
      <c r="C6795" s="155" t="s">
        <v>9707</v>
      </c>
      <c r="D6795" s="155">
        <v>25</v>
      </c>
      <c r="E6795" s="155">
        <v>25</v>
      </c>
      <c r="F6795" s="166">
        <v>42488</v>
      </c>
      <c r="G6795" s="166">
        <v>42494</v>
      </c>
      <c r="H6795" s="157">
        <v>1</v>
      </c>
    </row>
    <row r="6796" spans="1:9" ht="15" customHeight="1" x14ac:dyDescent="0.25">
      <c r="A6796" s="155" t="s">
        <v>286</v>
      </c>
      <c r="B6796" s="155" t="s">
        <v>3065</v>
      </c>
      <c r="C6796" s="155" t="s">
        <v>9708</v>
      </c>
      <c r="D6796" s="155">
        <v>20</v>
      </c>
      <c r="E6796" s="155">
        <v>20</v>
      </c>
      <c r="F6796" s="166">
        <v>42488</v>
      </c>
      <c r="G6796" s="166">
        <v>42493</v>
      </c>
      <c r="H6796" s="157">
        <v>1</v>
      </c>
    </row>
    <row r="6797" spans="1:9" ht="15" customHeight="1" x14ac:dyDescent="0.25">
      <c r="A6797" s="155" t="s">
        <v>286</v>
      </c>
      <c r="B6797" s="155" t="s">
        <v>3002</v>
      </c>
      <c r="C6797" s="155" t="s">
        <v>364</v>
      </c>
      <c r="D6797" s="155">
        <v>50</v>
      </c>
      <c r="E6797" s="155">
        <v>50</v>
      </c>
      <c r="F6797" s="166">
        <v>42488</v>
      </c>
      <c r="G6797" s="166">
        <v>42493</v>
      </c>
      <c r="H6797" s="157">
        <v>1</v>
      </c>
    </row>
    <row r="6798" spans="1:9" ht="15" customHeight="1" x14ac:dyDescent="0.25">
      <c r="A6798" s="155" t="s">
        <v>286</v>
      </c>
      <c r="B6798" s="155" t="s">
        <v>562</v>
      </c>
      <c r="C6798" s="155" t="s">
        <v>161</v>
      </c>
      <c r="D6798" s="155">
        <v>75</v>
      </c>
      <c r="E6798" s="155">
        <v>75</v>
      </c>
      <c r="F6798" s="166">
        <v>42488</v>
      </c>
      <c r="G6798" s="166">
        <v>42493</v>
      </c>
      <c r="H6798" s="157">
        <v>1</v>
      </c>
    </row>
    <row r="6799" spans="1:9" ht="15" customHeight="1" x14ac:dyDescent="0.25">
      <c r="A6799" s="155" t="s">
        <v>286</v>
      </c>
      <c r="B6799" s="155" t="s">
        <v>4206</v>
      </c>
      <c r="C6799" s="155" t="s">
        <v>32</v>
      </c>
      <c r="D6799" s="155">
        <v>50</v>
      </c>
      <c r="E6799" s="155">
        <v>50</v>
      </c>
      <c r="F6799" s="166">
        <v>42488</v>
      </c>
      <c r="G6799" s="166">
        <v>42493</v>
      </c>
      <c r="H6799" s="157">
        <v>1</v>
      </c>
    </row>
    <row r="6800" spans="1:9" x14ac:dyDescent="0.25">
      <c r="A6800" s="155" t="s">
        <v>725</v>
      </c>
      <c r="B6800" s="155" t="s">
        <v>9709</v>
      </c>
      <c r="C6800" s="155" t="s">
        <v>9710</v>
      </c>
      <c r="D6800" s="155">
        <v>50</v>
      </c>
      <c r="E6800" s="155">
        <v>50</v>
      </c>
      <c r="F6800" s="166">
        <v>42488</v>
      </c>
      <c r="G6800" s="166">
        <v>42457</v>
      </c>
      <c r="H6800" s="157">
        <v>0</v>
      </c>
      <c r="I6800" s="192" t="s">
        <v>9711</v>
      </c>
    </row>
    <row r="6801" spans="1:9" ht="15" customHeight="1" x14ac:dyDescent="0.25">
      <c r="A6801" s="155" t="s">
        <v>36</v>
      </c>
      <c r="B6801" s="155" t="s">
        <v>1874</v>
      </c>
      <c r="C6801" s="155" t="s">
        <v>9712</v>
      </c>
      <c r="D6801" s="155">
        <v>50</v>
      </c>
      <c r="E6801" s="155">
        <v>52</v>
      </c>
      <c r="F6801" s="166">
        <v>42489</v>
      </c>
      <c r="G6801" s="166">
        <v>42492</v>
      </c>
      <c r="H6801" s="157">
        <v>1</v>
      </c>
    </row>
    <row r="6802" spans="1:9" ht="15" customHeight="1" x14ac:dyDescent="0.25">
      <c r="A6802" s="155" t="s">
        <v>6967</v>
      </c>
      <c r="B6802" s="155" t="s">
        <v>9713</v>
      </c>
      <c r="C6802" s="155" t="s">
        <v>9714</v>
      </c>
      <c r="D6802" s="155">
        <v>5</v>
      </c>
      <c r="E6802" s="155">
        <v>5</v>
      </c>
      <c r="F6802" s="166">
        <v>42492</v>
      </c>
      <c r="G6802" s="166">
        <v>42495</v>
      </c>
      <c r="H6802" s="157">
        <v>1</v>
      </c>
    </row>
    <row r="6803" spans="1:9" ht="15" customHeight="1" x14ac:dyDescent="0.25">
      <c r="A6803" s="155" t="s">
        <v>748</v>
      </c>
      <c r="B6803" s="155" t="s">
        <v>4516</v>
      </c>
      <c r="C6803" s="155" t="s">
        <v>9715</v>
      </c>
      <c r="D6803" s="155">
        <v>100</v>
      </c>
      <c r="E6803" s="155">
        <v>100</v>
      </c>
      <c r="F6803" s="166">
        <v>42492</v>
      </c>
      <c r="G6803" s="166">
        <v>42496</v>
      </c>
      <c r="H6803" s="157">
        <v>1</v>
      </c>
    </row>
    <row r="6804" spans="1:9" ht="15" customHeight="1" x14ac:dyDescent="0.25">
      <c r="A6804" s="155" t="s">
        <v>6021</v>
      </c>
      <c r="B6804" s="155" t="s">
        <v>6022</v>
      </c>
      <c r="C6804" s="155" t="s">
        <v>9716</v>
      </c>
      <c r="D6804" s="155">
        <v>250</v>
      </c>
      <c r="E6804" s="155">
        <v>250</v>
      </c>
      <c r="F6804" s="166">
        <v>42492</v>
      </c>
      <c r="G6804" s="166">
        <v>42496</v>
      </c>
      <c r="H6804" s="157">
        <v>1</v>
      </c>
    </row>
    <row r="6805" spans="1:9" ht="15" customHeight="1" x14ac:dyDescent="0.25">
      <c r="A6805" s="155" t="s">
        <v>520</v>
      </c>
      <c r="B6805" s="155" t="s">
        <v>1931</v>
      </c>
      <c r="C6805" s="155" t="s">
        <v>9717</v>
      </c>
      <c r="D6805" s="155">
        <v>400</v>
      </c>
      <c r="E6805" s="155">
        <v>400</v>
      </c>
      <c r="F6805" s="166">
        <v>42492</v>
      </c>
      <c r="G6805" s="166">
        <v>42499</v>
      </c>
      <c r="H6805" s="157">
        <v>1</v>
      </c>
    </row>
    <row r="6806" spans="1:9" ht="15" customHeight="1" x14ac:dyDescent="0.25">
      <c r="A6806" s="155" t="s">
        <v>286</v>
      </c>
      <c r="B6806" s="155" t="s">
        <v>3014</v>
      </c>
      <c r="C6806" s="155" t="s">
        <v>9718</v>
      </c>
      <c r="D6806" s="155">
        <v>100</v>
      </c>
      <c r="E6806" s="155">
        <v>100</v>
      </c>
      <c r="F6806" s="166">
        <v>42492</v>
      </c>
      <c r="G6806" s="166">
        <v>42496</v>
      </c>
      <c r="H6806" s="157">
        <v>1</v>
      </c>
    </row>
    <row r="6807" spans="1:9" ht="15" customHeight="1" x14ac:dyDescent="0.25">
      <c r="A6807" s="155" t="s">
        <v>563</v>
      </c>
      <c r="B6807" s="155" t="s">
        <v>2118</v>
      </c>
      <c r="C6807" s="155" t="s">
        <v>9719</v>
      </c>
      <c r="D6807" s="155">
        <v>25</v>
      </c>
      <c r="E6807" s="155">
        <v>25</v>
      </c>
      <c r="F6807" s="166">
        <v>42492</v>
      </c>
      <c r="G6807" s="166">
        <v>42501</v>
      </c>
      <c r="H6807" s="157">
        <v>1</v>
      </c>
    </row>
    <row r="6808" spans="1:9" ht="15" customHeight="1" x14ac:dyDescent="0.25">
      <c r="A6808" s="155" t="s">
        <v>145</v>
      </c>
      <c r="B6808" s="155" t="s">
        <v>1076</v>
      </c>
      <c r="C6808" s="155" t="s">
        <v>9720</v>
      </c>
      <c r="D6808" s="155">
        <v>100</v>
      </c>
      <c r="E6808" s="155">
        <v>100</v>
      </c>
      <c r="F6808" s="166">
        <v>42492</v>
      </c>
      <c r="G6808" s="166">
        <v>42496</v>
      </c>
      <c r="H6808" s="157">
        <v>1</v>
      </c>
    </row>
    <row r="6809" spans="1:9" ht="15" customHeight="1" x14ac:dyDescent="0.25">
      <c r="A6809" s="155" t="s">
        <v>9514</v>
      </c>
      <c r="B6809" s="155" t="s">
        <v>1696</v>
      </c>
      <c r="C6809" s="155" t="s">
        <v>9721</v>
      </c>
      <c r="D6809" s="155">
        <v>60</v>
      </c>
      <c r="E6809" s="155">
        <v>60</v>
      </c>
      <c r="F6809" s="166">
        <v>42492</v>
      </c>
      <c r="G6809" s="166">
        <v>42495</v>
      </c>
      <c r="H6809" s="157">
        <v>1</v>
      </c>
    </row>
    <row r="6810" spans="1:9" ht="15" customHeight="1" x14ac:dyDescent="0.25">
      <c r="A6810" s="155" t="s">
        <v>520</v>
      </c>
      <c r="B6810" s="155" t="s">
        <v>5026</v>
      </c>
      <c r="C6810" s="155" t="s">
        <v>9722</v>
      </c>
      <c r="D6810" s="155">
        <v>350</v>
      </c>
      <c r="E6810" s="155">
        <v>350</v>
      </c>
      <c r="F6810" s="166">
        <v>42492</v>
      </c>
      <c r="G6810" s="166">
        <v>42495</v>
      </c>
      <c r="H6810" s="157">
        <v>1</v>
      </c>
    </row>
    <row r="6811" spans="1:9" ht="15" customHeight="1" x14ac:dyDescent="0.25">
      <c r="A6811" s="155" t="s">
        <v>520</v>
      </c>
      <c r="B6811" s="155" t="s">
        <v>609</v>
      </c>
      <c r="C6811" s="155" t="s">
        <v>364</v>
      </c>
      <c r="D6811" s="155">
        <v>400</v>
      </c>
      <c r="E6811" s="155">
        <v>400</v>
      </c>
      <c r="F6811" s="166">
        <v>42492</v>
      </c>
      <c r="G6811" s="166">
        <v>42495</v>
      </c>
      <c r="H6811" s="157">
        <v>1</v>
      </c>
    </row>
    <row r="6812" spans="1:9" ht="15" customHeight="1" x14ac:dyDescent="0.25">
      <c r="A6812" s="155" t="s">
        <v>9483</v>
      </c>
      <c r="B6812" s="155" t="s">
        <v>9723</v>
      </c>
      <c r="C6812" s="155" t="s">
        <v>9724</v>
      </c>
      <c r="D6812" s="155">
        <v>2</v>
      </c>
      <c r="E6812" s="155">
        <v>2</v>
      </c>
      <c r="F6812" s="166">
        <v>42492</v>
      </c>
      <c r="G6812" s="166">
        <v>42489</v>
      </c>
      <c r="H6812" s="157">
        <v>1</v>
      </c>
      <c r="I6812" s="192" t="s">
        <v>10157</v>
      </c>
    </row>
    <row r="6813" spans="1:9" ht="15" customHeight="1" x14ac:dyDescent="0.25">
      <c r="A6813" s="155" t="s">
        <v>299</v>
      </c>
      <c r="B6813" s="155" t="s">
        <v>7331</v>
      </c>
      <c r="C6813" s="155" t="s">
        <v>9725</v>
      </c>
      <c r="D6813" s="155">
        <v>5</v>
      </c>
      <c r="E6813" s="155">
        <v>5</v>
      </c>
      <c r="F6813" s="166">
        <v>42492</v>
      </c>
      <c r="G6813" s="166">
        <v>42493</v>
      </c>
      <c r="H6813" s="157">
        <v>1</v>
      </c>
    </row>
    <row r="6814" spans="1:9" ht="15" customHeight="1" x14ac:dyDescent="0.25">
      <c r="A6814" s="155" t="s">
        <v>6967</v>
      </c>
      <c r="B6814" s="155" t="s">
        <v>9442</v>
      </c>
      <c r="C6814" s="155" t="s">
        <v>9726</v>
      </c>
      <c r="D6814" s="155">
        <v>100</v>
      </c>
      <c r="E6814" s="155">
        <v>99</v>
      </c>
      <c r="F6814" s="166">
        <v>42492</v>
      </c>
      <c r="G6814" s="166">
        <v>42495</v>
      </c>
      <c r="H6814" s="157">
        <v>1</v>
      </c>
      <c r="I6814" s="192" t="s">
        <v>9727</v>
      </c>
    </row>
    <row r="6815" spans="1:9" ht="15" customHeight="1" x14ac:dyDescent="0.25">
      <c r="A6815" s="155" t="s">
        <v>1983</v>
      </c>
      <c r="B6815" s="155" t="s">
        <v>9728</v>
      </c>
      <c r="C6815" s="155" t="s">
        <v>9729</v>
      </c>
      <c r="D6815" s="155">
        <v>10</v>
      </c>
      <c r="E6815" s="155">
        <v>10</v>
      </c>
      <c r="F6815" s="166">
        <v>42492</v>
      </c>
      <c r="G6815" s="166">
        <v>42493</v>
      </c>
      <c r="H6815" s="157">
        <v>1</v>
      </c>
    </row>
    <row r="6816" spans="1:9" ht="15" customHeight="1" x14ac:dyDescent="0.25">
      <c r="A6816" s="155" t="s">
        <v>9730</v>
      </c>
      <c r="B6816" s="155" t="s">
        <v>9731</v>
      </c>
      <c r="C6816" s="155" t="s">
        <v>9732</v>
      </c>
      <c r="D6816" s="155">
        <v>2</v>
      </c>
      <c r="E6816" s="155">
        <v>2</v>
      </c>
      <c r="F6816" s="166">
        <v>42492</v>
      </c>
      <c r="G6816" s="166">
        <v>42493</v>
      </c>
      <c r="H6816" s="157">
        <v>1</v>
      </c>
    </row>
    <row r="6817" spans="1:9" x14ac:dyDescent="0.25">
      <c r="A6817" s="155" t="s">
        <v>9483</v>
      </c>
      <c r="B6817" s="155" t="s">
        <v>9733</v>
      </c>
      <c r="C6817" s="155" t="s">
        <v>9734</v>
      </c>
      <c r="D6817" s="155">
        <v>5</v>
      </c>
      <c r="E6817" s="155">
        <v>5</v>
      </c>
      <c r="F6817" s="166">
        <v>42493</v>
      </c>
      <c r="G6817" s="166">
        <v>42489</v>
      </c>
      <c r="H6817" s="157">
        <v>0</v>
      </c>
      <c r="I6817" s="192" t="s">
        <v>9735</v>
      </c>
    </row>
    <row r="6818" spans="1:9" ht="15" customHeight="1" x14ac:dyDescent="0.25">
      <c r="A6818" s="155" t="s">
        <v>71</v>
      </c>
      <c r="B6818" s="155" t="s">
        <v>1530</v>
      </c>
      <c r="C6818" s="155" t="s">
        <v>9649</v>
      </c>
      <c r="D6818" s="155">
        <v>5</v>
      </c>
      <c r="E6818" s="155">
        <v>5</v>
      </c>
      <c r="F6818" s="166">
        <v>42493</v>
      </c>
      <c r="G6818" s="166">
        <v>42499</v>
      </c>
      <c r="H6818" s="157">
        <v>1</v>
      </c>
    </row>
    <row r="6819" spans="1:9" ht="15" customHeight="1" x14ac:dyDescent="0.25">
      <c r="A6819" s="155" t="s">
        <v>2714</v>
      </c>
      <c r="B6819" s="155" t="s">
        <v>5905</v>
      </c>
      <c r="C6819" s="155" t="s">
        <v>9736</v>
      </c>
      <c r="D6819" s="155">
        <v>25</v>
      </c>
      <c r="E6819" s="155">
        <v>25</v>
      </c>
      <c r="F6819" s="166">
        <v>42493</v>
      </c>
      <c r="G6819" s="166">
        <v>42494</v>
      </c>
      <c r="H6819" s="157">
        <v>1</v>
      </c>
    </row>
    <row r="6820" spans="1:9" ht="15" customHeight="1" x14ac:dyDescent="0.25">
      <c r="A6820" s="155" t="s">
        <v>173</v>
      </c>
      <c r="B6820" s="155" t="s">
        <v>445</v>
      </c>
      <c r="C6820" s="155" t="s">
        <v>9737</v>
      </c>
      <c r="D6820" s="155">
        <v>100</v>
      </c>
      <c r="E6820" s="155">
        <v>100</v>
      </c>
      <c r="F6820" s="166">
        <v>42493</v>
      </c>
      <c r="G6820" s="166">
        <v>42509</v>
      </c>
      <c r="H6820" s="157">
        <v>1</v>
      </c>
    </row>
    <row r="6821" spans="1:9" ht="15" customHeight="1" x14ac:dyDescent="0.25">
      <c r="A6821" s="155" t="s">
        <v>9483</v>
      </c>
      <c r="B6821" s="155" t="s">
        <v>9739</v>
      </c>
      <c r="C6821" s="155" t="s">
        <v>9740</v>
      </c>
      <c r="D6821" s="155">
        <v>6</v>
      </c>
      <c r="E6821" s="155">
        <v>6</v>
      </c>
      <c r="F6821" s="166">
        <v>42494</v>
      </c>
      <c r="G6821" s="166">
        <v>42503</v>
      </c>
      <c r="H6821" s="157">
        <v>1</v>
      </c>
    </row>
    <row r="6822" spans="1:9" ht="15" customHeight="1" x14ac:dyDescent="0.25">
      <c r="A6822" s="155" t="s">
        <v>9483</v>
      </c>
      <c r="B6822" s="155" t="s">
        <v>9738</v>
      </c>
      <c r="C6822" s="155" t="s">
        <v>9741</v>
      </c>
      <c r="D6822" s="155">
        <v>4</v>
      </c>
      <c r="E6822" s="155">
        <v>4</v>
      </c>
      <c r="F6822" s="166">
        <v>42494</v>
      </c>
      <c r="G6822" s="166">
        <v>42503</v>
      </c>
      <c r="H6822" s="157">
        <v>1</v>
      </c>
    </row>
    <row r="6823" spans="1:9" ht="15" customHeight="1" x14ac:dyDescent="0.25">
      <c r="A6823" s="155" t="s">
        <v>9742</v>
      </c>
      <c r="B6823" s="155" t="s">
        <v>8557</v>
      </c>
      <c r="C6823" s="155" t="s">
        <v>9743</v>
      </c>
      <c r="D6823" s="155">
        <v>3</v>
      </c>
      <c r="E6823" s="155">
        <v>3</v>
      </c>
      <c r="F6823" s="166">
        <v>42494</v>
      </c>
      <c r="G6823" s="166">
        <v>42495</v>
      </c>
      <c r="H6823" s="157">
        <v>1</v>
      </c>
    </row>
    <row r="6824" spans="1:9" ht="15" customHeight="1" x14ac:dyDescent="0.25">
      <c r="A6824" s="155" t="s">
        <v>9744</v>
      </c>
      <c r="B6824" s="155" t="s">
        <v>9745</v>
      </c>
      <c r="C6824" s="155" t="s">
        <v>9746</v>
      </c>
      <c r="D6824" s="155">
        <v>25</v>
      </c>
      <c r="E6824" s="155">
        <v>23</v>
      </c>
      <c r="F6824" s="166">
        <v>42494</v>
      </c>
      <c r="G6824" s="166">
        <v>42503</v>
      </c>
      <c r="H6824" s="157">
        <v>1</v>
      </c>
    </row>
    <row r="6825" spans="1:9" ht="15" customHeight="1" x14ac:dyDescent="0.25">
      <c r="A6825" s="155" t="s">
        <v>638</v>
      </c>
      <c r="B6825" s="155" t="s">
        <v>7738</v>
      </c>
      <c r="C6825" s="155" t="s">
        <v>9747</v>
      </c>
      <c r="D6825" s="155">
        <v>2500</v>
      </c>
      <c r="E6825" s="155">
        <v>2500</v>
      </c>
      <c r="F6825" s="166">
        <v>42495</v>
      </c>
      <c r="G6825" s="166">
        <v>42499</v>
      </c>
      <c r="H6825" s="157">
        <v>1</v>
      </c>
    </row>
    <row r="6826" spans="1:9" ht="15" customHeight="1" x14ac:dyDescent="0.25">
      <c r="A6826" s="155" t="s">
        <v>1983</v>
      </c>
      <c r="B6826" s="155" t="s">
        <v>8177</v>
      </c>
      <c r="C6826" s="155" t="s">
        <v>9748</v>
      </c>
      <c r="D6826" s="155">
        <v>87</v>
      </c>
      <c r="E6826" s="155">
        <v>87</v>
      </c>
      <c r="F6826" s="166">
        <v>42495</v>
      </c>
      <c r="G6826" s="166">
        <v>42502</v>
      </c>
      <c r="H6826" s="157">
        <v>1</v>
      </c>
    </row>
    <row r="6827" spans="1:9" ht="15" customHeight="1" x14ac:dyDescent="0.25">
      <c r="A6827" s="155" t="s">
        <v>520</v>
      </c>
      <c r="B6827" s="155" t="s">
        <v>521</v>
      </c>
      <c r="C6827" s="155" t="s">
        <v>9749</v>
      </c>
      <c r="D6827" s="155">
        <v>300</v>
      </c>
      <c r="E6827" s="155">
        <v>300</v>
      </c>
      <c r="F6827" s="166">
        <v>42496</v>
      </c>
      <c r="G6827" s="166">
        <v>42503</v>
      </c>
      <c r="H6827" s="157">
        <v>1</v>
      </c>
    </row>
    <row r="6828" spans="1:9" ht="15" customHeight="1" x14ac:dyDescent="0.25">
      <c r="A6828" s="155" t="s">
        <v>71</v>
      </c>
      <c r="B6828" s="155" t="s">
        <v>1530</v>
      </c>
      <c r="C6828" s="155" t="s">
        <v>9752</v>
      </c>
      <c r="D6828" s="155">
        <v>10</v>
      </c>
      <c r="E6828" s="155">
        <v>10</v>
      </c>
      <c r="F6828" s="166">
        <v>42499</v>
      </c>
      <c r="G6828" s="166">
        <v>42517</v>
      </c>
      <c r="H6828" s="157">
        <v>1</v>
      </c>
    </row>
    <row r="6829" spans="1:9" ht="15" customHeight="1" x14ac:dyDescent="0.25">
      <c r="A6829" s="155" t="s">
        <v>71</v>
      </c>
      <c r="B6829" s="155" t="s">
        <v>583</v>
      </c>
      <c r="C6829" s="155" t="s">
        <v>9751</v>
      </c>
      <c r="D6829" s="155">
        <v>5</v>
      </c>
      <c r="E6829" s="155">
        <v>5</v>
      </c>
      <c r="F6829" s="166">
        <v>42499</v>
      </c>
      <c r="G6829" s="166">
        <v>42524</v>
      </c>
      <c r="H6829" s="157">
        <v>1</v>
      </c>
    </row>
    <row r="6830" spans="1:9" ht="15" customHeight="1" x14ac:dyDescent="0.25">
      <c r="A6830" s="155" t="s">
        <v>71</v>
      </c>
      <c r="B6830" s="155" t="s">
        <v>2957</v>
      </c>
      <c r="C6830" s="155" t="s">
        <v>9649</v>
      </c>
      <c r="D6830" s="155">
        <v>250</v>
      </c>
      <c r="E6830" s="155">
        <v>105</v>
      </c>
      <c r="F6830" s="166">
        <v>42499</v>
      </c>
      <c r="G6830" s="166">
        <v>42479</v>
      </c>
      <c r="H6830" s="157">
        <v>1</v>
      </c>
      <c r="I6830" s="192" t="s">
        <v>10158</v>
      </c>
    </row>
    <row r="6831" spans="1:9" ht="15" customHeight="1" x14ac:dyDescent="0.25">
      <c r="A6831" s="155" t="s">
        <v>5827</v>
      </c>
      <c r="B6831" s="155" t="s">
        <v>9753</v>
      </c>
      <c r="C6831" s="155" t="s">
        <v>9754</v>
      </c>
      <c r="D6831" s="155">
        <v>25</v>
      </c>
      <c r="E6831" s="155">
        <v>25</v>
      </c>
      <c r="F6831" s="166">
        <v>42499</v>
      </c>
      <c r="G6831" s="166">
        <v>42492</v>
      </c>
      <c r="H6831" s="157">
        <v>1</v>
      </c>
      <c r="I6831" s="192" t="s">
        <v>10159</v>
      </c>
    </row>
    <row r="6832" spans="1:9" ht="15" customHeight="1" x14ac:dyDescent="0.25">
      <c r="A6832" s="155" t="s">
        <v>634</v>
      </c>
      <c r="B6832" s="155" t="s">
        <v>1011</v>
      </c>
      <c r="C6832" s="155" t="s">
        <v>9755</v>
      </c>
      <c r="D6832" s="155">
        <v>15</v>
      </c>
      <c r="E6832" s="155">
        <v>15</v>
      </c>
      <c r="F6832" s="166">
        <v>42500</v>
      </c>
      <c r="G6832" s="166">
        <v>42500</v>
      </c>
      <c r="H6832" s="157">
        <v>1</v>
      </c>
    </row>
    <row r="6833" spans="1:9" ht="15" customHeight="1" x14ac:dyDescent="0.25">
      <c r="A6833" s="155" t="s">
        <v>1492</v>
      </c>
      <c r="B6833" s="155" t="s">
        <v>4506</v>
      </c>
      <c r="C6833" s="155" t="s">
        <v>9756</v>
      </c>
      <c r="D6833" s="155">
        <v>500</v>
      </c>
      <c r="E6833" s="155">
        <v>500</v>
      </c>
      <c r="F6833" s="166">
        <v>42500</v>
      </c>
      <c r="G6833" s="166">
        <v>42507</v>
      </c>
      <c r="H6833" s="157">
        <v>1</v>
      </c>
    </row>
    <row r="6834" spans="1:9" ht="15" customHeight="1" x14ac:dyDescent="0.25">
      <c r="A6834" s="155" t="s">
        <v>520</v>
      </c>
      <c r="B6834" s="155" t="s">
        <v>6956</v>
      </c>
      <c r="C6834" s="155" t="s">
        <v>9757</v>
      </c>
      <c r="D6834" s="155">
        <v>100</v>
      </c>
      <c r="E6834" s="155">
        <v>100</v>
      </c>
      <c r="F6834" s="166">
        <v>42500</v>
      </c>
      <c r="G6834" s="166">
        <v>42507</v>
      </c>
      <c r="H6834" s="157">
        <v>1</v>
      </c>
    </row>
    <row r="6835" spans="1:9" ht="15" customHeight="1" x14ac:dyDescent="0.25">
      <c r="A6835" s="155" t="s">
        <v>559</v>
      </c>
      <c r="B6835" s="155" t="s">
        <v>450</v>
      </c>
      <c r="C6835" s="155" t="s">
        <v>9758</v>
      </c>
      <c r="D6835" s="155">
        <v>10000</v>
      </c>
      <c r="E6835" s="155">
        <v>10080</v>
      </c>
      <c r="F6835" s="166">
        <v>42500</v>
      </c>
      <c r="G6835" s="166">
        <v>42502</v>
      </c>
      <c r="H6835" s="157">
        <v>1</v>
      </c>
    </row>
    <row r="6836" spans="1:9" ht="15" customHeight="1" x14ac:dyDescent="0.25">
      <c r="A6836" s="155" t="s">
        <v>899</v>
      </c>
      <c r="B6836" s="155" t="s">
        <v>272</v>
      </c>
      <c r="C6836" s="155" t="s">
        <v>9759</v>
      </c>
      <c r="D6836" s="155">
        <v>2</v>
      </c>
      <c r="E6836" s="155">
        <v>2</v>
      </c>
      <c r="F6836" s="166">
        <v>42501</v>
      </c>
      <c r="G6836" s="166">
        <v>42509</v>
      </c>
      <c r="H6836" s="157">
        <v>1</v>
      </c>
      <c r="I6836" s="192" t="s">
        <v>9760</v>
      </c>
    </row>
    <row r="6837" spans="1:9" ht="15" customHeight="1" x14ac:dyDescent="0.25">
      <c r="A6837" s="155" t="s">
        <v>7536</v>
      </c>
      <c r="B6837" s="155" t="s">
        <v>6454</v>
      </c>
      <c r="C6837" s="155" t="s">
        <v>9761</v>
      </c>
      <c r="D6837" s="155">
        <v>40</v>
      </c>
      <c r="E6837" s="155">
        <v>40</v>
      </c>
      <c r="F6837" s="166">
        <v>42501</v>
      </c>
      <c r="G6837" s="166">
        <v>42506</v>
      </c>
      <c r="H6837" s="157">
        <v>1</v>
      </c>
    </row>
    <row r="6838" spans="1:9" ht="15" customHeight="1" x14ac:dyDescent="0.25">
      <c r="A6838" s="155" t="s">
        <v>7536</v>
      </c>
      <c r="B6838" s="155" t="s">
        <v>6455</v>
      </c>
      <c r="C6838" s="155" t="s">
        <v>9762</v>
      </c>
      <c r="D6838" s="155">
        <v>30</v>
      </c>
      <c r="E6838" s="155">
        <v>30</v>
      </c>
      <c r="F6838" s="166">
        <v>42501</v>
      </c>
      <c r="G6838" s="166">
        <v>42506</v>
      </c>
      <c r="H6838" s="157">
        <v>1</v>
      </c>
    </row>
    <row r="6839" spans="1:9" ht="15" customHeight="1" x14ac:dyDescent="0.25">
      <c r="A6839" s="155" t="s">
        <v>1438</v>
      </c>
      <c r="B6839" s="155" t="s">
        <v>9763</v>
      </c>
      <c r="C6839" s="155" t="s">
        <v>9764</v>
      </c>
      <c r="D6839" s="155">
        <v>5</v>
      </c>
      <c r="E6839" s="155">
        <v>5</v>
      </c>
      <c r="F6839" s="166">
        <v>42501</v>
      </c>
      <c r="G6839" s="166">
        <v>42502</v>
      </c>
      <c r="H6839" s="157">
        <v>1</v>
      </c>
    </row>
    <row r="6840" spans="1:9" ht="15" customHeight="1" x14ac:dyDescent="0.25">
      <c r="A6840" s="155" t="s">
        <v>1386</v>
      </c>
      <c r="B6840" s="155" t="s">
        <v>9765</v>
      </c>
      <c r="C6840" s="155" t="s">
        <v>9766</v>
      </c>
      <c r="D6840" s="155">
        <v>10</v>
      </c>
      <c r="E6840" s="155">
        <v>10</v>
      </c>
      <c r="F6840" s="166">
        <v>42501</v>
      </c>
      <c r="G6840" s="166">
        <v>42506</v>
      </c>
      <c r="H6840" s="157">
        <v>1</v>
      </c>
    </row>
    <row r="6841" spans="1:9" ht="15" customHeight="1" x14ac:dyDescent="0.25">
      <c r="A6841" s="155" t="s">
        <v>5424</v>
      </c>
      <c r="B6841" s="155" t="s">
        <v>9768</v>
      </c>
      <c r="C6841" s="155" t="s">
        <v>9767</v>
      </c>
      <c r="D6841" s="155">
        <v>15</v>
      </c>
      <c r="E6841" s="155">
        <v>15</v>
      </c>
      <c r="F6841" s="166">
        <v>42501</v>
      </c>
      <c r="G6841" s="166">
        <v>42503</v>
      </c>
      <c r="H6841" s="157">
        <v>1</v>
      </c>
    </row>
    <row r="6842" spans="1:9" ht="15" customHeight="1" x14ac:dyDescent="0.25">
      <c r="A6842" s="155" t="s">
        <v>9769</v>
      </c>
      <c r="B6842" s="155" t="s">
        <v>9770</v>
      </c>
      <c r="C6842" s="155" t="s">
        <v>9771</v>
      </c>
      <c r="D6842" s="155">
        <v>50</v>
      </c>
      <c r="E6842" s="155">
        <v>50</v>
      </c>
      <c r="F6842" s="166">
        <v>42501</v>
      </c>
      <c r="G6842" s="166">
        <v>42502</v>
      </c>
      <c r="H6842" s="157">
        <v>1</v>
      </c>
    </row>
    <row r="6843" spans="1:9" ht="15" customHeight="1" x14ac:dyDescent="0.25">
      <c r="A6843" s="155" t="s">
        <v>71</v>
      </c>
      <c r="B6843" s="155" t="s">
        <v>477</v>
      </c>
      <c r="C6843" s="155" t="s">
        <v>9772</v>
      </c>
      <c r="D6843" s="155">
        <v>15</v>
      </c>
      <c r="E6843" s="155">
        <v>15</v>
      </c>
      <c r="F6843" s="166">
        <v>42502</v>
      </c>
      <c r="G6843" s="166">
        <v>42508</v>
      </c>
      <c r="H6843" s="157">
        <v>1</v>
      </c>
    </row>
    <row r="6844" spans="1:9" ht="15" customHeight="1" x14ac:dyDescent="0.25">
      <c r="A6844" s="155" t="s">
        <v>2714</v>
      </c>
      <c r="B6844" s="155" t="s">
        <v>272</v>
      </c>
      <c r="C6844" s="155" t="s">
        <v>9773</v>
      </c>
      <c r="D6844" s="155">
        <v>7</v>
      </c>
      <c r="E6844" s="155">
        <v>7</v>
      </c>
      <c r="F6844" s="166">
        <v>42502</v>
      </c>
      <c r="G6844" s="166">
        <v>42508</v>
      </c>
      <c r="H6844" s="157">
        <v>1</v>
      </c>
      <c r="I6844" s="192" t="s">
        <v>9774</v>
      </c>
    </row>
    <row r="6845" spans="1:9" ht="15" customHeight="1" x14ac:dyDescent="0.25">
      <c r="A6845" s="155" t="s">
        <v>1554</v>
      </c>
      <c r="B6845" s="155" t="s">
        <v>1181</v>
      </c>
      <c r="C6845" s="155" t="s">
        <v>9775</v>
      </c>
      <c r="D6845" s="155">
        <v>100</v>
      </c>
      <c r="E6845" s="155">
        <v>100</v>
      </c>
      <c r="F6845" s="166">
        <v>42496</v>
      </c>
      <c r="G6845" s="166">
        <v>42502</v>
      </c>
      <c r="H6845" s="157">
        <v>1</v>
      </c>
    </row>
    <row r="6846" spans="1:9" ht="15" customHeight="1" x14ac:dyDescent="0.25">
      <c r="A6846" s="155" t="s">
        <v>350</v>
      </c>
      <c r="B6846" s="155" t="s">
        <v>139</v>
      </c>
      <c r="C6846" s="155" t="s">
        <v>9776</v>
      </c>
      <c r="D6846" s="155">
        <v>200</v>
      </c>
      <c r="E6846" s="155">
        <v>200</v>
      </c>
      <c r="F6846" s="166">
        <v>42502</v>
      </c>
      <c r="G6846" s="166">
        <v>42506</v>
      </c>
      <c r="H6846" s="157">
        <v>1</v>
      </c>
    </row>
    <row r="6847" spans="1:9" ht="15" customHeight="1" x14ac:dyDescent="0.25">
      <c r="A6847" s="155" t="s">
        <v>71</v>
      </c>
      <c r="B6847" s="155" t="s">
        <v>2957</v>
      </c>
      <c r="C6847" s="155" t="s">
        <v>9649</v>
      </c>
      <c r="D6847" s="155">
        <v>250</v>
      </c>
      <c r="E6847" s="155">
        <v>42</v>
      </c>
      <c r="F6847" s="166">
        <v>42502</v>
      </c>
      <c r="G6847" s="166">
        <v>42508</v>
      </c>
      <c r="H6847" s="157">
        <v>1</v>
      </c>
    </row>
    <row r="6848" spans="1:9" ht="15" customHeight="1" x14ac:dyDescent="0.25">
      <c r="A6848" s="155" t="s">
        <v>520</v>
      </c>
      <c r="B6848" s="155" t="s">
        <v>9397</v>
      </c>
      <c r="C6848" s="155" t="s">
        <v>9777</v>
      </c>
      <c r="D6848" s="155">
        <v>11</v>
      </c>
      <c r="E6848" s="155">
        <v>11</v>
      </c>
      <c r="F6848" s="166">
        <v>42502</v>
      </c>
      <c r="G6848" s="166">
        <v>42507</v>
      </c>
      <c r="H6848" s="157">
        <v>1</v>
      </c>
    </row>
    <row r="6849" spans="1:9" ht="15" customHeight="1" x14ac:dyDescent="0.25">
      <c r="A6849" s="155" t="s">
        <v>71</v>
      </c>
      <c r="B6849" s="155" t="s">
        <v>2730</v>
      </c>
      <c r="C6849" s="155" t="s">
        <v>9778</v>
      </c>
      <c r="D6849" s="155">
        <v>26</v>
      </c>
      <c r="E6849" s="155">
        <v>26</v>
      </c>
      <c r="F6849" s="166">
        <v>42502</v>
      </c>
      <c r="G6849" s="166">
        <v>42522</v>
      </c>
      <c r="H6849" s="157">
        <v>1</v>
      </c>
    </row>
    <row r="6850" spans="1:9" ht="15" customHeight="1" x14ac:dyDescent="0.25">
      <c r="A6850" s="155" t="s">
        <v>8647</v>
      </c>
      <c r="B6850" s="155" t="s">
        <v>8970</v>
      </c>
      <c r="C6850" s="155" t="s">
        <v>9779</v>
      </c>
      <c r="D6850" s="155">
        <v>48</v>
      </c>
      <c r="E6850" s="155">
        <v>48</v>
      </c>
      <c r="F6850" s="166">
        <v>42502</v>
      </c>
      <c r="G6850" s="166">
        <v>42508</v>
      </c>
      <c r="H6850" s="157">
        <v>1</v>
      </c>
    </row>
    <row r="6851" spans="1:9" ht="15" customHeight="1" x14ac:dyDescent="0.25">
      <c r="A6851" s="155" t="s">
        <v>6339</v>
      </c>
      <c r="B6851" s="155" t="s">
        <v>6308</v>
      </c>
      <c r="C6851" s="155" t="s">
        <v>9780</v>
      </c>
      <c r="D6851" s="155">
        <v>200</v>
      </c>
      <c r="E6851" s="155">
        <v>200</v>
      </c>
      <c r="F6851" s="166">
        <v>42502</v>
      </c>
      <c r="G6851" s="166">
        <v>42506</v>
      </c>
      <c r="H6851" s="157">
        <v>1</v>
      </c>
    </row>
    <row r="6852" spans="1:9" ht="15" customHeight="1" x14ac:dyDescent="0.25">
      <c r="A6852" s="155" t="s">
        <v>2714</v>
      </c>
      <c r="B6852" s="155" t="s">
        <v>9781</v>
      </c>
      <c r="C6852" s="155" t="s">
        <v>9782</v>
      </c>
      <c r="D6852" s="155">
        <v>25</v>
      </c>
      <c r="E6852" s="155">
        <v>25</v>
      </c>
      <c r="F6852" s="166">
        <v>42503</v>
      </c>
      <c r="G6852" s="166">
        <v>42507</v>
      </c>
      <c r="H6852" s="157">
        <v>1</v>
      </c>
    </row>
    <row r="6853" spans="1:9" ht="15" customHeight="1" x14ac:dyDescent="0.25">
      <c r="A6853" s="155" t="s">
        <v>71</v>
      </c>
      <c r="B6853" s="155" t="s">
        <v>477</v>
      </c>
      <c r="C6853" s="155" t="s">
        <v>9783</v>
      </c>
      <c r="D6853" s="155">
        <v>10</v>
      </c>
      <c r="E6853" s="155">
        <v>10</v>
      </c>
      <c r="F6853" s="166">
        <v>42506</v>
      </c>
      <c r="G6853" s="166">
        <v>42527</v>
      </c>
      <c r="H6853" s="157">
        <v>1</v>
      </c>
    </row>
    <row r="6854" spans="1:9" ht="15" customHeight="1" x14ac:dyDescent="0.25">
      <c r="A6854" s="155" t="s">
        <v>327</v>
      </c>
      <c r="B6854" s="155" t="s">
        <v>479</v>
      </c>
      <c r="C6854" s="155" t="s">
        <v>9784</v>
      </c>
      <c r="D6854" s="155">
        <v>150</v>
      </c>
      <c r="E6854" s="155">
        <v>150</v>
      </c>
      <c r="F6854" s="166">
        <v>42506</v>
      </c>
      <c r="G6854" s="166">
        <v>42509</v>
      </c>
      <c r="H6854" s="157">
        <v>1</v>
      </c>
    </row>
    <row r="6855" spans="1:9" ht="15" customHeight="1" x14ac:dyDescent="0.25">
      <c r="A6855" s="155" t="s">
        <v>173</v>
      </c>
      <c r="B6855" s="155" t="s">
        <v>1444</v>
      </c>
      <c r="C6855" s="155" t="s">
        <v>9786</v>
      </c>
      <c r="D6855" s="155">
        <v>100</v>
      </c>
      <c r="E6855" s="155">
        <v>100</v>
      </c>
      <c r="F6855" s="166">
        <v>42506</v>
      </c>
      <c r="G6855" s="166">
        <v>42509</v>
      </c>
      <c r="H6855" s="157">
        <v>1</v>
      </c>
    </row>
    <row r="6856" spans="1:9" ht="15" customHeight="1" x14ac:dyDescent="0.25">
      <c r="A6856" s="155" t="s">
        <v>173</v>
      </c>
      <c r="B6856" s="155" t="s">
        <v>9785</v>
      </c>
      <c r="C6856" s="155" t="s">
        <v>161</v>
      </c>
      <c r="D6856" s="155">
        <v>250</v>
      </c>
      <c r="E6856" s="155">
        <v>252</v>
      </c>
      <c r="F6856" s="166">
        <v>42506</v>
      </c>
      <c r="G6856" s="166">
        <v>42509</v>
      </c>
      <c r="H6856" s="157">
        <v>1</v>
      </c>
    </row>
    <row r="6857" spans="1:9" ht="15" customHeight="1" x14ac:dyDescent="0.25">
      <c r="A6857" s="155" t="s">
        <v>9631</v>
      </c>
      <c r="B6857" s="155" t="s">
        <v>9787</v>
      </c>
      <c r="C6857" s="155" t="s">
        <v>9788</v>
      </c>
      <c r="D6857" s="155">
        <v>5</v>
      </c>
      <c r="E6857" s="155">
        <v>5</v>
      </c>
      <c r="F6857" s="166">
        <v>42506</v>
      </c>
      <c r="G6857" s="166">
        <v>42509</v>
      </c>
      <c r="H6857" s="157">
        <v>1</v>
      </c>
    </row>
    <row r="6858" spans="1:9" ht="15" customHeight="1" x14ac:dyDescent="0.25">
      <c r="A6858" s="155" t="s">
        <v>227</v>
      </c>
      <c r="B6858" s="155" t="s">
        <v>2086</v>
      </c>
      <c r="C6858" s="155" t="s">
        <v>9789</v>
      </c>
      <c r="D6858" s="155">
        <v>100</v>
      </c>
      <c r="E6858" s="155">
        <v>100</v>
      </c>
      <c r="F6858" s="166">
        <v>42506</v>
      </c>
      <c r="G6858" s="166">
        <v>42513</v>
      </c>
      <c r="H6858" s="157">
        <v>1</v>
      </c>
    </row>
    <row r="6859" spans="1:9" ht="15" customHeight="1" x14ac:dyDescent="0.25">
      <c r="A6859" s="155" t="s">
        <v>9790</v>
      </c>
      <c r="B6859" s="155" t="s">
        <v>8785</v>
      </c>
      <c r="C6859" s="155" t="s">
        <v>9791</v>
      </c>
      <c r="D6859" s="155">
        <v>1</v>
      </c>
      <c r="E6859" s="155">
        <v>1</v>
      </c>
      <c r="F6859" s="166">
        <v>42506</v>
      </c>
      <c r="G6859" s="166">
        <v>42510</v>
      </c>
      <c r="H6859" s="157">
        <v>1</v>
      </c>
    </row>
    <row r="6860" spans="1:9" ht="15" customHeight="1" x14ac:dyDescent="0.25">
      <c r="A6860" s="155" t="s">
        <v>9792</v>
      </c>
      <c r="B6860" s="155" t="s">
        <v>8893</v>
      </c>
      <c r="C6860" s="155" t="s">
        <v>9793</v>
      </c>
      <c r="D6860" s="155">
        <v>6</v>
      </c>
      <c r="E6860" s="155">
        <v>6</v>
      </c>
      <c r="F6860" s="166">
        <v>42506</v>
      </c>
      <c r="G6860" s="166">
        <v>42515</v>
      </c>
      <c r="H6860" s="157">
        <v>1</v>
      </c>
    </row>
    <row r="6861" spans="1:9" ht="15" customHeight="1" x14ac:dyDescent="0.25">
      <c r="A6861" s="155" t="s">
        <v>9058</v>
      </c>
      <c r="B6861" s="155" t="s">
        <v>9059</v>
      </c>
      <c r="C6861" s="155" t="s">
        <v>9794</v>
      </c>
      <c r="D6861" s="155">
        <v>6</v>
      </c>
      <c r="E6861" s="155">
        <v>6</v>
      </c>
      <c r="F6861" s="166">
        <v>42506</v>
      </c>
      <c r="G6861" s="166">
        <v>42510</v>
      </c>
      <c r="H6861" s="157">
        <v>1</v>
      </c>
    </row>
    <row r="6862" spans="1:9" ht="15" customHeight="1" x14ac:dyDescent="0.25">
      <c r="A6862" s="155" t="s">
        <v>8024</v>
      </c>
      <c r="B6862" s="155" t="s">
        <v>8932</v>
      </c>
      <c r="C6862" s="155" t="s">
        <v>9796</v>
      </c>
      <c r="D6862" s="155">
        <v>394</v>
      </c>
      <c r="E6862" s="155">
        <v>395</v>
      </c>
      <c r="F6862" s="166">
        <v>42507</v>
      </c>
      <c r="G6862" s="166">
        <v>42509</v>
      </c>
      <c r="H6862" s="157">
        <v>1</v>
      </c>
    </row>
    <row r="6863" spans="1:9" ht="15" customHeight="1" x14ac:dyDescent="0.25">
      <c r="A6863" s="155" t="s">
        <v>8195</v>
      </c>
      <c r="B6863" s="155" t="s">
        <v>8683</v>
      </c>
      <c r="C6863" s="155" t="s">
        <v>9797</v>
      </c>
      <c r="D6863" s="155">
        <v>520</v>
      </c>
      <c r="E6863" s="155">
        <v>518</v>
      </c>
      <c r="F6863" s="166">
        <v>42507</v>
      </c>
      <c r="G6863" s="166">
        <v>42509</v>
      </c>
      <c r="H6863" s="157">
        <v>1</v>
      </c>
      <c r="I6863" s="192" t="s">
        <v>9798</v>
      </c>
    </row>
    <row r="6864" spans="1:9" ht="15" customHeight="1" x14ac:dyDescent="0.25">
      <c r="A6864" s="155" t="s">
        <v>559</v>
      </c>
      <c r="B6864" s="155" t="s">
        <v>560</v>
      </c>
      <c r="C6864" s="155" t="s">
        <v>9799</v>
      </c>
      <c r="D6864" s="155">
        <v>10000</v>
      </c>
      <c r="E6864" s="155">
        <v>10080</v>
      </c>
      <c r="F6864" s="166">
        <v>42509</v>
      </c>
      <c r="G6864" s="166">
        <v>42510</v>
      </c>
      <c r="H6864" s="157">
        <v>1</v>
      </c>
    </row>
    <row r="6865" spans="1:9" ht="15" customHeight="1" x14ac:dyDescent="0.25">
      <c r="A6865" s="155" t="s">
        <v>4728</v>
      </c>
      <c r="B6865" s="155" t="s">
        <v>9800</v>
      </c>
      <c r="C6865" s="155" t="s">
        <v>9801</v>
      </c>
      <c r="D6865" s="155">
        <v>75</v>
      </c>
      <c r="E6865" s="155">
        <v>75</v>
      </c>
      <c r="F6865" s="166">
        <v>42508</v>
      </c>
      <c r="G6865" s="166">
        <v>42510</v>
      </c>
      <c r="H6865" s="157">
        <v>1</v>
      </c>
    </row>
    <row r="6866" spans="1:9" ht="15" customHeight="1" x14ac:dyDescent="0.25">
      <c r="A6866" s="155" t="s">
        <v>4728</v>
      </c>
      <c r="B6866" s="155" t="s">
        <v>9802</v>
      </c>
      <c r="C6866" s="155" t="s">
        <v>9803</v>
      </c>
      <c r="D6866" s="155">
        <v>75</v>
      </c>
      <c r="E6866" s="155">
        <v>75</v>
      </c>
      <c r="F6866" s="166">
        <v>42508</v>
      </c>
      <c r="G6866" s="166">
        <v>42510</v>
      </c>
      <c r="H6866" s="157">
        <v>1</v>
      </c>
    </row>
    <row r="6867" spans="1:9" ht="15" customHeight="1" x14ac:dyDescent="0.25">
      <c r="A6867" s="155" t="s">
        <v>4728</v>
      </c>
      <c r="B6867" s="155" t="s">
        <v>4729</v>
      </c>
      <c r="C6867" s="155" t="s">
        <v>9804</v>
      </c>
      <c r="D6867" s="155">
        <v>350</v>
      </c>
      <c r="E6867" s="155">
        <v>350</v>
      </c>
      <c r="F6867" s="166">
        <v>42508</v>
      </c>
      <c r="G6867" s="166">
        <v>42510</v>
      </c>
      <c r="H6867" s="157">
        <v>1</v>
      </c>
    </row>
    <row r="6868" spans="1:9" x14ac:dyDescent="0.25">
      <c r="A6868" s="155" t="s">
        <v>8570</v>
      </c>
      <c r="B6868" s="155" t="s">
        <v>6165</v>
      </c>
      <c r="C6868" s="155" t="s">
        <v>9805</v>
      </c>
      <c r="D6868" s="155">
        <v>50</v>
      </c>
      <c r="E6868" s="155">
        <v>50</v>
      </c>
      <c r="F6868" s="166">
        <v>42508</v>
      </c>
      <c r="G6868" s="166">
        <v>42506</v>
      </c>
      <c r="H6868" s="157">
        <v>0</v>
      </c>
    </row>
    <row r="6869" spans="1:9" ht="15" customHeight="1" x14ac:dyDescent="0.25">
      <c r="A6869" s="155" t="s">
        <v>71</v>
      </c>
      <c r="B6869" s="155" t="s">
        <v>272</v>
      </c>
      <c r="C6869" s="155" t="s">
        <v>9806</v>
      </c>
      <c r="D6869" s="155">
        <v>5</v>
      </c>
      <c r="E6869" s="155">
        <v>5</v>
      </c>
      <c r="F6869" s="166">
        <v>42508</v>
      </c>
      <c r="G6869" s="166">
        <v>42515</v>
      </c>
      <c r="H6869" s="157">
        <v>1</v>
      </c>
    </row>
    <row r="6870" spans="1:9" ht="15" customHeight="1" x14ac:dyDescent="0.25">
      <c r="A6870" s="155" t="s">
        <v>71</v>
      </c>
      <c r="B6870" s="155" t="s">
        <v>477</v>
      </c>
      <c r="C6870" s="155" t="s">
        <v>9807</v>
      </c>
      <c r="D6870" s="155">
        <v>6</v>
      </c>
      <c r="E6870" s="155">
        <v>6</v>
      </c>
      <c r="F6870" s="166">
        <v>42499</v>
      </c>
      <c r="G6870" s="166">
        <v>42542</v>
      </c>
      <c r="H6870" s="157">
        <v>1</v>
      </c>
    </row>
    <row r="6871" spans="1:9" ht="15" customHeight="1" x14ac:dyDescent="0.25">
      <c r="A6871" s="155" t="s">
        <v>559</v>
      </c>
      <c r="B6871" s="155" t="s">
        <v>560</v>
      </c>
      <c r="C6871" s="155" t="s">
        <v>9808</v>
      </c>
      <c r="D6871" s="155">
        <v>10000</v>
      </c>
      <c r="E6871" s="155">
        <v>10080</v>
      </c>
      <c r="F6871" s="166">
        <v>42509</v>
      </c>
      <c r="G6871" s="166">
        <v>42510</v>
      </c>
      <c r="H6871" s="157">
        <v>1</v>
      </c>
    </row>
    <row r="6872" spans="1:9" ht="15" customHeight="1" x14ac:dyDescent="0.25">
      <c r="A6872" s="155" t="s">
        <v>78</v>
      </c>
      <c r="B6872" s="155" t="s">
        <v>3533</v>
      </c>
      <c r="C6872" s="155" t="s">
        <v>9809</v>
      </c>
      <c r="D6872" s="155">
        <v>64</v>
      </c>
      <c r="E6872" s="155">
        <v>64</v>
      </c>
      <c r="F6872" s="166">
        <v>42509</v>
      </c>
      <c r="G6872" s="166">
        <v>42510</v>
      </c>
      <c r="H6872" s="157">
        <v>1</v>
      </c>
    </row>
    <row r="6873" spans="1:9" ht="15" customHeight="1" x14ac:dyDescent="0.25">
      <c r="A6873" s="155" t="s">
        <v>71</v>
      </c>
      <c r="B6873" s="155" t="s">
        <v>1550</v>
      </c>
      <c r="C6873" s="155" t="s">
        <v>9811</v>
      </c>
      <c r="D6873" s="155">
        <v>7</v>
      </c>
      <c r="E6873" s="155">
        <v>7</v>
      </c>
      <c r="F6873" s="166">
        <v>42510</v>
      </c>
      <c r="G6873" s="166">
        <v>42517</v>
      </c>
      <c r="H6873" s="157">
        <v>1</v>
      </c>
    </row>
    <row r="6874" spans="1:9" ht="15" customHeight="1" x14ac:dyDescent="0.25">
      <c r="A6874" s="155" t="s">
        <v>71</v>
      </c>
      <c r="B6874" s="155" t="s">
        <v>102</v>
      </c>
      <c r="C6874" s="155" t="s">
        <v>9810</v>
      </c>
      <c r="D6874" s="155">
        <v>10</v>
      </c>
      <c r="E6874" s="155">
        <v>10</v>
      </c>
      <c r="F6874" s="166">
        <v>42510</v>
      </c>
      <c r="G6874" s="166">
        <v>42529</v>
      </c>
      <c r="H6874" s="157">
        <v>1</v>
      </c>
    </row>
    <row r="6875" spans="1:9" ht="15" customHeight="1" x14ac:dyDescent="0.25">
      <c r="A6875" s="155" t="s">
        <v>251</v>
      </c>
      <c r="B6875" s="155" t="s">
        <v>4216</v>
      </c>
      <c r="C6875" s="155" t="s">
        <v>9812</v>
      </c>
      <c r="D6875" s="155">
        <v>10</v>
      </c>
      <c r="E6875" s="155">
        <v>10</v>
      </c>
      <c r="F6875" s="166">
        <v>42510</v>
      </c>
      <c r="G6875" s="166">
        <v>42516</v>
      </c>
      <c r="H6875" s="157">
        <v>1</v>
      </c>
    </row>
    <row r="6876" spans="1:9" ht="15" customHeight="1" x14ac:dyDescent="0.25">
      <c r="A6876" s="155" t="s">
        <v>299</v>
      </c>
      <c r="B6876" s="155" t="s">
        <v>9814</v>
      </c>
      <c r="C6876" s="155" t="s">
        <v>9813</v>
      </c>
      <c r="D6876" s="155">
        <v>25</v>
      </c>
      <c r="E6876" s="155">
        <v>25</v>
      </c>
      <c r="F6876" s="166">
        <v>42510</v>
      </c>
      <c r="G6876" s="166">
        <v>42514</v>
      </c>
      <c r="H6876" s="157">
        <v>1</v>
      </c>
    </row>
    <row r="6877" spans="1:9" ht="15" customHeight="1" x14ac:dyDescent="0.25">
      <c r="A6877" s="155" t="s">
        <v>9815</v>
      </c>
      <c r="B6877" s="155" t="s">
        <v>5063</v>
      </c>
      <c r="C6877" s="155" t="s">
        <v>9816</v>
      </c>
      <c r="D6877" s="155">
        <v>100</v>
      </c>
      <c r="E6877" s="155">
        <v>100</v>
      </c>
      <c r="F6877" s="166">
        <v>42510</v>
      </c>
      <c r="G6877" s="166">
        <v>42503</v>
      </c>
      <c r="H6877" s="157">
        <v>1</v>
      </c>
      <c r="I6877" s="192" t="s">
        <v>10160</v>
      </c>
    </row>
    <row r="6878" spans="1:9" ht="15" customHeight="1" x14ac:dyDescent="0.25">
      <c r="A6878" s="155" t="s">
        <v>2714</v>
      </c>
      <c r="B6878" s="155" t="s">
        <v>5634</v>
      </c>
      <c r="C6878" s="155" t="s">
        <v>9817</v>
      </c>
      <c r="D6878" s="155">
        <v>100</v>
      </c>
      <c r="E6878" s="155">
        <v>100</v>
      </c>
      <c r="F6878" s="166">
        <v>42513</v>
      </c>
      <c r="G6878" s="166">
        <v>42516</v>
      </c>
      <c r="H6878" s="157">
        <v>1</v>
      </c>
    </row>
    <row r="6879" spans="1:9" ht="15" customHeight="1" x14ac:dyDescent="0.25">
      <c r="A6879" s="155" t="s">
        <v>2714</v>
      </c>
      <c r="B6879" s="155" t="s">
        <v>9155</v>
      </c>
      <c r="C6879" s="155" t="s">
        <v>364</v>
      </c>
      <c r="D6879" s="155">
        <v>500</v>
      </c>
      <c r="E6879" s="155">
        <v>500</v>
      </c>
      <c r="F6879" s="166">
        <v>42513</v>
      </c>
      <c r="G6879" s="166">
        <v>42516</v>
      </c>
      <c r="H6879" s="157">
        <v>1</v>
      </c>
    </row>
    <row r="6880" spans="1:9" ht="15" customHeight="1" x14ac:dyDescent="0.25">
      <c r="A6880" s="155" t="s">
        <v>2714</v>
      </c>
      <c r="B6880" s="155" t="s">
        <v>2066</v>
      </c>
      <c r="C6880" s="155" t="s">
        <v>161</v>
      </c>
      <c r="D6880" s="155">
        <v>25</v>
      </c>
      <c r="E6880" s="155">
        <v>25</v>
      </c>
      <c r="F6880" s="166">
        <v>42513</v>
      </c>
      <c r="G6880" s="166">
        <v>42516</v>
      </c>
      <c r="H6880" s="157">
        <v>1</v>
      </c>
    </row>
    <row r="6881" spans="1:9" ht="15" customHeight="1" x14ac:dyDescent="0.25">
      <c r="A6881" s="155" t="s">
        <v>71</v>
      </c>
      <c r="B6881" s="155" t="s">
        <v>1550</v>
      </c>
      <c r="C6881" s="155" t="s">
        <v>9818</v>
      </c>
      <c r="D6881" s="155">
        <v>7</v>
      </c>
      <c r="E6881" s="155">
        <v>7</v>
      </c>
      <c r="F6881" s="166">
        <v>42513</v>
      </c>
      <c r="G6881" s="166">
        <v>42516</v>
      </c>
      <c r="H6881" s="157">
        <v>1</v>
      </c>
    </row>
    <row r="6882" spans="1:9" ht="15" customHeight="1" x14ac:dyDescent="0.25">
      <c r="A6882" s="155" t="s">
        <v>2572</v>
      </c>
      <c r="B6882" s="155" t="s">
        <v>2573</v>
      </c>
      <c r="C6882" s="155" t="s">
        <v>9819</v>
      </c>
      <c r="D6882" s="155">
        <v>50</v>
      </c>
      <c r="E6882" s="155">
        <v>50</v>
      </c>
      <c r="F6882" s="166">
        <v>42513</v>
      </c>
      <c r="G6882" s="166">
        <v>42515</v>
      </c>
      <c r="H6882" s="157">
        <v>1</v>
      </c>
    </row>
    <row r="6883" spans="1:9" ht="15" customHeight="1" x14ac:dyDescent="0.25">
      <c r="A6883" s="155" t="s">
        <v>9275</v>
      </c>
      <c r="B6883" s="155" t="s">
        <v>626</v>
      </c>
      <c r="C6883" s="155" t="s">
        <v>9820</v>
      </c>
      <c r="D6883" s="155">
        <v>2500</v>
      </c>
      <c r="E6883" s="155">
        <v>2500</v>
      </c>
      <c r="F6883" s="166">
        <v>42513</v>
      </c>
      <c r="G6883" s="166">
        <v>42517</v>
      </c>
      <c r="H6883" s="157">
        <v>1</v>
      </c>
    </row>
    <row r="6884" spans="1:9" ht="15" customHeight="1" x14ac:dyDescent="0.25">
      <c r="A6884" s="155" t="s">
        <v>9744</v>
      </c>
      <c r="B6884" s="155" t="s">
        <v>9745</v>
      </c>
      <c r="C6884" s="155" t="s">
        <v>9746</v>
      </c>
      <c r="D6884" s="155">
        <v>25</v>
      </c>
      <c r="E6884" s="155">
        <v>1</v>
      </c>
      <c r="F6884" s="166">
        <v>42513</v>
      </c>
      <c r="G6884" s="166">
        <v>42522</v>
      </c>
      <c r="H6884" s="157">
        <v>1</v>
      </c>
      <c r="I6884" s="192" t="s">
        <v>9821</v>
      </c>
    </row>
    <row r="6885" spans="1:9" ht="15" customHeight="1" x14ac:dyDescent="0.25">
      <c r="A6885" s="155" t="s">
        <v>39</v>
      </c>
      <c r="B6885" s="155" t="s">
        <v>40</v>
      </c>
      <c r="C6885" s="155" t="s">
        <v>9823</v>
      </c>
      <c r="D6885" s="155">
        <v>120</v>
      </c>
      <c r="E6885" s="155">
        <v>120</v>
      </c>
      <c r="F6885" s="166">
        <v>42514</v>
      </c>
      <c r="G6885" s="166">
        <v>42521</v>
      </c>
      <c r="H6885" s="157">
        <v>1</v>
      </c>
    </row>
    <row r="6886" spans="1:9" ht="15" customHeight="1" x14ac:dyDescent="0.25">
      <c r="A6886" s="155" t="s">
        <v>8570</v>
      </c>
      <c r="B6886" s="155" t="s">
        <v>9824</v>
      </c>
      <c r="C6886" s="155" t="s">
        <v>9822</v>
      </c>
      <c r="D6886" s="155">
        <v>10</v>
      </c>
      <c r="E6886" s="155">
        <v>10</v>
      </c>
      <c r="F6886" s="166">
        <v>42514</v>
      </c>
      <c r="G6886" s="166">
        <v>42517</v>
      </c>
      <c r="H6886" s="157">
        <v>1</v>
      </c>
    </row>
    <row r="6887" spans="1:9" ht="15" customHeight="1" x14ac:dyDescent="0.25">
      <c r="A6887" s="155" t="s">
        <v>42</v>
      </c>
      <c r="B6887" s="155" t="s">
        <v>6485</v>
      </c>
      <c r="C6887" s="155" t="s">
        <v>9825</v>
      </c>
      <c r="D6887" s="155">
        <v>300</v>
      </c>
      <c r="E6887" s="155">
        <v>300</v>
      </c>
      <c r="F6887" s="166">
        <v>42514</v>
      </c>
      <c r="G6887" s="166">
        <v>42517</v>
      </c>
      <c r="H6887" s="157">
        <v>1</v>
      </c>
    </row>
    <row r="6888" spans="1:9" ht="15" customHeight="1" x14ac:dyDescent="0.25">
      <c r="A6888" s="155" t="s">
        <v>42</v>
      </c>
      <c r="B6888" s="155" t="s">
        <v>204</v>
      </c>
      <c r="C6888" s="155" t="s">
        <v>161</v>
      </c>
      <c r="D6888" s="155">
        <v>300</v>
      </c>
      <c r="E6888" s="155">
        <v>300</v>
      </c>
      <c r="F6888" s="166">
        <v>42514</v>
      </c>
      <c r="G6888" s="166">
        <v>42517</v>
      </c>
      <c r="H6888" s="157">
        <v>1</v>
      </c>
    </row>
    <row r="6889" spans="1:9" ht="15" customHeight="1" x14ac:dyDescent="0.25">
      <c r="A6889" s="155" t="s">
        <v>42</v>
      </c>
      <c r="B6889" s="155" t="s">
        <v>202</v>
      </c>
      <c r="C6889" s="155" t="s">
        <v>364</v>
      </c>
      <c r="D6889" s="155">
        <v>300</v>
      </c>
      <c r="E6889" s="155">
        <v>300</v>
      </c>
      <c r="F6889" s="166">
        <v>42514</v>
      </c>
      <c r="G6889" s="166">
        <v>42517</v>
      </c>
      <c r="H6889" s="157">
        <v>1</v>
      </c>
    </row>
    <row r="6890" spans="1:9" ht="15" customHeight="1" x14ac:dyDescent="0.25">
      <c r="A6890" s="155" t="s">
        <v>42</v>
      </c>
      <c r="B6890" s="155" t="s">
        <v>370</v>
      </c>
      <c r="C6890" s="155" t="s">
        <v>59</v>
      </c>
      <c r="D6890" s="155">
        <v>400</v>
      </c>
      <c r="E6890" s="155">
        <v>400</v>
      </c>
      <c r="F6890" s="166">
        <v>42514</v>
      </c>
      <c r="G6890" s="166">
        <v>42517</v>
      </c>
      <c r="H6890" s="157">
        <v>1</v>
      </c>
    </row>
    <row r="6891" spans="1:9" ht="15" customHeight="1" x14ac:dyDescent="0.25">
      <c r="A6891" s="155" t="s">
        <v>719</v>
      </c>
      <c r="B6891" s="155" t="s">
        <v>1483</v>
      </c>
      <c r="C6891" s="155" t="s">
        <v>9826</v>
      </c>
      <c r="D6891" s="155">
        <v>100</v>
      </c>
      <c r="E6891" s="155">
        <v>100</v>
      </c>
      <c r="F6891" s="166">
        <v>42514</v>
      </c>
      <c r="G6891" s="166">
        <v>42517</v>
      </c>
      <c r="H6891" s="157">
        <v>1</v>
      </c>
    </row>
    <row r="6892" spans="1:9" ht="15" customHeight="1" x14ac:dyDescent="0.25">
      <c r="A6892" s="155" t="s">
        <v>719</v>
      </c>
      <c r="B6892" s="155" t="s">
        <v>991</v>
      </c>
      <c r="C6892" s="155" t="s">
        <v>364</v>
      </c>
      <c r="D6892" s="155">
        <v>250</v>
      </c>
      <c r="E6892" s="155">
        <v>250</v>
      </c>
      <c r="F6892" s="166">
        <v>42514</v>
      </c>
      <c r="G6892" s="166">
        <v>42517</v>
      </c>
      <c r="H6892" s="157">
        <v>1</v>
      </c>
    </row>
    <row r="6893" spans="1:9" ht="15" customHeight="1" x14ac:dyDescent="0.25">
      <c r="A6893" s="155" t="s">
        <v>1438</v>
      </c>
      <c r="B6893" s="155" t="s">
        <v>2084</v>
      </c>
      <c r="C6893" s="155" t="s">
        <v>9827</v>
      </c>
      <c r="D6893" s="155">
        <v>25</v>
      </c>
      <c r="E6893" s="155">
        <v>25</v>
      </c>
      <c r="F6893" s="166">
        <v>42514</v>
      </c>
      <c r="G6893" s="166">
        <v>42517</v>
      </c>
      <c r="H6893" s="157">
        <v>1</v>
      </c>
    </row>
    <row r="6894" spans="1:9" ht="15" customHeight="1" x14ac:dyDescent="0.25">
      <c r="A6894" s="155" t="s">
        <v>245</v>
      </c>
      <c r="B6894" s="155" t="s">
        <v>1541</v>
      </c>
      <c r="C6894" s="155" t="s">
        <v>9828</v>
      </c>
      <c r="D6894" s="155">
        <v>100</v>
      </c>
      <c r="E6894" s="155">
        <v>100</v>
      </c>
      <c r="F6894" s="166">
        <v>42514</v>
      </c>
      <c r="G6894" s="166">
        <v>42517</v>
      </c>
      <c r="H6894" s="157">
        <v>1</v>
      </c>
    </row>
    <row r="6895" spans="1:9" ht="15" customHeight="1" x14ac:dyDescent="0.25">
      <c r="A6895" s="155" t="s">
        <v>6967</v>
      </c>
      <c r="B6895" s="155" t="s">
        <v>9830</v>
      </c>
      <c r="C6895" s="155" t="s">
        <v>9831</v>
      </c>
      <c r="D6895" s="155">
        <v>5</v>
      </c>
      <c r="E6895" s="155">
        <v>5</v>
      </c>
      <c r="F6895" s="166">
        <v>42514</v>
      </c>
      <c r="G6895" s="166">
        <v>42521</v>
      </c>
      <c r="H6895" s="157">
        <v>1</v>
      </c>
    </row>
    <row r="6896" spans="1:9" ht="15" customHeight="1" x14ac:dyDescent="0.25">
      <c r="A6896" s="155" t="s">
        <v>71</v>
      </c>
      <c r="B6896" s="155" t="s">
        <v>2957</v>
      </c>
      <c r="C6896" s="155" t="s">
        <v>9649</v>
      </c>
      <c r="D6896" s="155">
        <v>250</v>
      </c>
      <c r="E6896" s="155">
        <v>28</v>
      </c>
      <c r="F6896" s="166">
        <v>42514</v>
      </c>
      <c r="G6896" s="166">
        <v>42526</v>
      </c>
      <c r="H6896" s="157">
        <v>1</v>
      </c>
    </row>
    <row r="6897" spans="1:8" ht="15" customHeight="1" x14ac:dyDescent="0.25">
      <c r="A6897" s="155" t="s">
        <v>1438</v>
      </c>
      <c r="B6897" s="155" t="s">
        <v>1846</v>
      </c>
      <c r="C6897" s="155" t="s">
        <v>9832</v>
      </c>
      <c r="D6897" s="155">
        <v>25</v>
      </c>
      <c r="E6897" s="155">
        <v>25</v>
      </c>
      <c r="F6897" s="166">
        <v>42514</v>
      </c>
      <c r="G6897" s="166">
        <v>42517</v>
      </c>
      <c r="H6897" s="157">
        <v>1</v>
      </c>
    </row>
    <row r="6898" spans="1:8" ht="15" customHeight="1" x14ac:dyDescent="0.25">
      <c r="A6898" s="155" t="s">
        <v>121</v>
      </c>
      <c r="B6898" s="155" t="s">
        <v>758</v>
      </c>
      <c r="C6898" s="155" t="s">
        <v>9833</v>
      </c>
      <c r="D6898" s="155">
        <v>50</v>
      </c>
      <c r="E6898" s="155">
        <v>40</v>
      </c>
      <c r="F6898" s="166">
        <v>42514</v>
      </c>
      <c r="G6898" s="166">
        <v>42566</v>
      </c>
      <c r="H6898" s="157">
        <v>1</v>
      </c>
    </row>
    <row r="6899" spans="1:8" ht="15" customHeight="1" x14ac:dyDescent="0.25">
      <c r="A6899" s="155" t="s">
        <v>4963</v>
      </c>
      <c r="B6899" s="155" t="s">
        <v>9466</v>
      </c>
      <c r="C6899" s="155" t="s">
        <v>9834</v>
      </c>
      <c r="D6899" s="155">
        <v>25</v>
      </c>
      <c r="E6899" s="155">
        <v>25</v>
      </c>
      <c r="F6899" s="166">
        <v>42515</v>
      </c>
      <c r="G6899" s="166">
        <v>42520</v>
      </c>
      <c r="H6899" s="157">
        <v>1</v>
      </c>
    </row>
    <row r="6900" spans="1:8" ht="15" customHeight="1" x14ac:dyDescent="0.25">
      <c r="A6900" s="155" t="s">
        <v>520</v>
      </c>
      <c r="B6900" s="155" t="s">
        <v>962</v>
      </c>
      <c r="C6900" s="155" t="s">
        <v>9835</v>
      </c>
      <c r="D6900" s="155">
        <v>230</v>
      </c>
      <c r="E6900" s="155">
        <v>230</v>
      </c>
      <c r="F6900" s="166">
        <v>42515</v>
      </c>
      <c r="G6900" s="166">
        <v>42523</v>
      </c>
      <c r="H6900" s="157">
        <v>1</v>
      </c>
    </row>
    <row r="6901" spans="1:8" ht="15" customHeight="1" x14ac:dyDescent="0.25">
      <c r="A6901" s="155" t="s">
        <v>8570</v>
      </c>
      <c r="B6901" s="155" t="s">
        <v>9836</v>
      </c>
      <c r="C6901" s="155" t="s">
        <v>9837</v>
      </c>
      <c r="D6901" s="155">
        <v>15</v>
      </c>
      <c r="E6901" s="155">
        <v>15</v>
      </c>
      <c r="F6901" s="166">
        <v>42515</v>
      </c>
      <c r="G6901" s="166">
        <v>42517</v>
      </c>
      <c r="H6901" s="157">
        <v>1</v>
      </c>
    </row>
    <row r="6902" spans="1:8" ht="15" customHeight="1" x14ac:dyDescent="0.25">
      <c r="A6902" s="155" t="s">
        <v>657</v>
      </c>
      <c r="B6902" s="155" t="s">
        <v>9838</v>
      </c>
      <c r="C6902" s="155" t="s">
        <v>9839</v>
      </c>
      <c r="D6902" s="155">
        <v>50</v>
      </c>
      <c r="E6902" s="155">
        <v>50</v>
      </c>
      <c r="F6902" s="166">
        <v>42515</v>
      </c>
      <c r="G6902" s="166">
        <v>42529</v>
      </c>
      <c r="H6902" s="157">
        <v>1</v>
      </c>
    </row>
    <row r="6903" spans="1:8" ht="15" customHeight="1" x14ac:dyDescent="0.25">
      <c r="A6903" s="155" t="s">
        <v>115</v>
      </c>
      <c r="B6903" s="155" t="s">
        <v>549</v>
      </c>
      <c r="C6903" s="155" t="s">
        <v>9840</v>
      </c>
      <c r="D6903" s="155">
        <v>10</v>
      </c>
      <c r="E6903" s="155">
        <v>10</v>
      </c>
      <c r="F6903" s="166">
        <v>42515</v>
      </c>
      <c r="G6903" s="166">
        <v>42517</v>
      </c>
      <c r="H6903" s="157">
        <v>1</v>
      </c>
    </row>
    <row r="6904" spans="1:8" ht="15" customHeight="1" x14ac:dyDescent="0.25">
      <c r="A6904" s="155" t="s">
        <v>251</v>
      </c>
      <c r="B6904" s="155" t="s">
        <v>9841</v>
      </c>
      <c r="C6904" s="155" t="s">
        <v>9842</v>
      </c>
      <c r="D6904" s="155">
        <v>100</v>
      </c>
      <c r="E6904" s="155">
        <v>100</v>
      </c>
      <c r="F6904" s="166">
        <v>42517</v>
      </c>
      <c r="G6904" s="166">
        <v>42520</v>
      </c>
      <c r="H6904" s="157">
        <v>1</v>
      </c>
    </row>
    <row r="6905" spans="1:8" ht="15" customHeight="1" x14ac:dyDescent="0.25">
      <c r="A6905" s="155" t="s">
        <v>39</v>
      </c>
      <c r="B6905" s="155" t="s">
        <v>1633</v>
      </c>
      <c r="C6905" s="155" t="s">
        <v>9843</v>
      </c>
      <c r="D6905" s="155">
        <v>50</v>
      </c>
      <c r="E6905" s="155">
        <v>50</v>
      </c>
      <c r="F6905" s="166">
        <v>42517</v>
      </c>
      <c r="G6905" s="166">
        <v>42523</v>
      </c>
      <c r="H6905" s="157">
        <v>1</v>
      </c>
    </row>
    <row r="6906" spans="1:8" ht="30" customHeight="1" x14ac:dyDescent="0.25">
      <c r="A6906" s="155" t="s">
        <v>8056</v>
      </c>
      <c r="B6906" s="155" t="s">
        <v>3160</v>
      </c>
      <c r="C6906" s="155" t="s">
        <v>9844</v>
      </c>
      <c r="D6906" s="155">
        <v>50</v>
      </c>
      <c r="E6906" s="155">
        <v>50</v>
      </c>
      <c r="F6906" s="166">
        <v>42516</v>
      </c>
      <c r="G6906" s="166">
        <v>42517</v>
      </c>
      <c r="H6906" s="157">
        <v>1</v>
      </c>
    </row>
    <row r="6907" spans="1:8" ht="15" customHeight="1" x14ac:dyDescent="0.25">
      <c r="A6907" s="155" t="s">
        <v>5581</v>
      </c>
      <c r="B6907" s="155" t="s">
        <v>5582</v>
      </c>
      <c r="C6907" s="155" t="s">
        <v>9845</v>
      </c>
      <c r="D6907" s="155">
        <v>2000</v>
      </c>
      <c r="E6907" s="155">
        <v>1310</v>
      </c>
      <c r="F6907" s="166">
        <v>42516</v>
      </c>
      <c r="G6907" s="166">
        <v>42527</v>
      </c>
      <c r="H6907" s="157">
        <v>1</v>
      </c>
    </row>
    <row r="6908" spans="1:8" ht="15" customHeight="1" x14ac:dyDescent="0.25">
      <c r="A6908" s="155" t="s">
        <v>2503</v>
      </c>
      <c r="B6908" s="155" t="s">
        <v>3282</v>
      </c>
      <c r="C6908" s="155" t="s">
        <v>9846</v>
      </c>
      <c r="D6908" s="155">
        <v>50</v>
      </c>
      <c r="E6908" s="155">
        <v>50</v>
      </c>
      <c r="F6908" s="166">
        <v>42517</v>
      </c>
      <c r="G6908" s="166">
        <v>42524</v>
      </c>
      <c r="H6908" s="157">
        <v>1</v>
      </c>
    </row>
    <row r="6909" spans="1:8" ht="15" customHeight="1" x14ac:dyDescent="0.25">
      <c r="A6909" s="155" t="s">
        <v>9847</v>
      </c>
      <c r="B6909" s="155" t="s">
        <v>4559</v>
      </c>
      <c r="C6909" s="155" t="s">
        <v>9848</v>
      </c>
      <c r="D6909" s="155">
        <v>5</v>
      </c>
      <c r="E6909" s="155">
        <v>5</v>
      </c>
      <c r="F6909" s="166">
        <v>42517</v>
      </c>
      <c r="G6909" s="166">
        <v>42524</v>
      </c>
      <c r="H6909" s="157">
        <v>1</v>
      </c>
    </row>
    <row r="6910" spans="1:8" ht="15" customHeight="1" x14ac:dyDescent="0.25">
      <c r="A6910" s="155" t="s">
        <v>9847</v>
      </c>
      <c r="B6910" s="155" t="s">
        <v>4556</v>
      </c>
      <c r="C6910" s="155" t="s">
        <v>294</v>
      </c>
      <c r="D6910" s="155">
        <v>5</v>
      </c>
      <c r="E6910" s="155">
        <v>5</v>
      </c>
      <c r="F6910" s="166">
        <v>42517</v>
      </c>
      <c r="G6910" s="166">
        <v>42524</v>
      </c>
      <c r="H6910" s="157">
        <v>1</v>
      </c>
    </row>
    <row r="6911" spans="1:8" ht="15" customHeight="1" x14ac:dyDescent="0.25">
      <c r="A6911" s="155" t="s">
        <v>9847</v>
      </c>
      <c r="B6911" s="155" t="s">
        <v>8220</v>
      </c>
      <c r="C6911" s="155" t="s">
        <v>2480</v>
      </c>
      <c r="D6911" s="155">
        <v>30</v>
      </c>
      <c r="E6911" s="155">
        <v>30</v>
      </c>
      <c r="F6911" s="166">
        <v>42517</v>
      </c>
      <c r="G6911" s="166">
        <v>42524</v>
      </c>
      <c r="H6911" s="157">
        <v>1</v>
      </c>
    </row>
    <row r="6912" spans="1:8" ht="15" customHeight="1" x14ac:dyDescent="0.25">
      <c r="A6912" s="155" t="s">
        <v>3481</v>
      </c>
      <c r="B6912" s="155" t="s">
        <v>693</v>
      </c>
      <c r="C6912" s="155" t="s">
        <v>9849</v>
      </c>
      <c r="D6912" s="155">
        <v>12</v>
      </c>
      <c r="E6912" s="155">
        <v>12</v>
      </c>
      <c r="F6912" s="166">
        <v>42517</v>
      </c>
      <c r="G6912" s="166">
        <v>42523</v>
      </c>
      <c r="H6912" s="157">
        <v>1</v>
      </c>
    </row>
    <row r="6913" spans="1:9" ht="15" customHeight="1" x14ac:dyDescent="0.25">
      <c r="A6913" s="155" t="s">
        <v>3481</v>
      </c>
      <c r="B6913" s="155" t="s">
        <v>149</v>
      </c>
      <c r="C6913" s="155" t="s">
        <v>9850</v>
      </c>
      <c r="D6913" s="155">
        <v>70</v>
      </c>
      <c r="E6913" s="155">
        <v>70</v>
      </c>
      <c r="F6913" s="166">
        <v>42517</v>
      </c>
      <c r="G6913" s="166">
        <v>42524</v>
      </c>
      <c r="H6913" s="157">
        <v>1</v>
      </c>
    </row>
    <row r="6914" spans="1:9" ht="15" customHeight="1" x14ac:dyDescent="0.25">
      <c r="A6914" s="155" t="s">
        <v>1508</v>
      </c>
      <c r="B6914" s="155" t="s">
        <v>196</v>
      </c>
      <c r="C6914" s="155" t="s">
        <v>9851</v>
      </c>
      <c r="D6914" s="155">
        <v>25</v>
      </c>
      <c r="E6914" s="155">
        <v>25</v>
      </c>
      <c r="F6914" s="166">
        <v>42517</v>
      </c>
      <c r="G6914" s="166">
        <v>42524</v>
      </c>
      <c r="H6914" s="157">
        <v>1</v>
      </c>
    </row>
    <row r="6915" spans="1:9" ht="15" customHeight="1" x14ac:dyDescent="0.25">
      <c r="A6915" s="155" t="s">
        <v>1536</v>
      </c>
      <c r="B6915" s="155" t="s">
        <v>2888</v>
      </c>
      <c r="C6915" s="155" t="s">
        <v>9852</v>
      </c>
      <c r="D6915" s="155">
        <v>50</v>
      </c>
      <c r="E6915" s="155">
        <v>50</v>
      </c>
      <c r="F6915" s="166">
        <v>42517</v>
      </c>
      <c r="G6915" s="166">
        <v>42523</v>
      </c>
      <c r="H6915" s="157">
        <v>1</v>
      </c>
    </row>
    <row r="6916" spans="1:9" ht="15" customHeight="1" x14ac:dyDescent="0.25">
      <c r="A6916" s="155" t="s">
        <v>630</v>
      </c>
      <c r="B6916" s="155" t="s">
        <v>9853</v>
      </c>
      <c r="C6916" s="155" t="s">
        <v>9854</v>
      </c>
      <c r="D6916" s="155">
        <v>25</v>
      </c>
      <c r="E6916" s="155">
        <v>25</v>
      </c>
      <c r="F6916" s="166">
        <v>42517</v>
      </c>
      <c r="G6916" s="166">
        <v>42523</v>
      </c>
      <c r="H6916" s="157">
        <v>1</v>
      </c>
    </row>
    <row r="6917" spans="1:9" ht="15" customHeight="1" x14ac:dyDescent="0.25">
      <c r="A6917" s="155" t="s">
        <v>5424</v>
      </c>
      <c r="B6917" s="155" t="s">
        <v>1241</v>
      </c>
      <c r="C6917" s="155" t="s">
        <v>9855</v>
      </c>
      <c r="D6917" s="155">
        <v>110</v>
      </c>
      <c r="E6917" s="155">
        <v>110</v>
      </c>
      <c r="F6917" s="166">
        <v>42521</v>
      </c>
      <c r="G6917" s="166">
        <v>42527</v>
      </c>
      <c r="H6917" s="157">
        <v>1</v>
      </c>
    </row>
    <row r="6918" spans="1:9" ht="15" customHeight="1" x14ac:dyDescent="0.25">
      <c r="A6918" s="155" t="s">
        <v>42</v>
      </c>
      <c r="B6918" s="155" t="s">
        <v>1321</v>
      </c>
      <c r="C6918" s="155" t="s">
        <v>9856</v>
      </c>
      <c r="D6918" s="155">
        <v>200</v>
      </c>
      <c r="E6918" s="155">
        <v>200</v>
      </c>
      <c r="F6918" s="166">
        <v>42521</v>
      </c>
      <c r="G6918" s="166">
        <v>42527</v>
      </c>
      <c r="H6918" s="157">
        <v>1</v>
      </c>
    </row>
    <row r="6919" spans="1:9" x14ac:dyDescent="0.25">
      <c r="A6919" s="155" t="s">
        <v>1508</v>
      </c>
      <c r="B6919" s="155" t="s">
        <v>4226</v>
      </c>
      <c r="C6919" s="155" t="s">
        <v>9857</v>
      </c>
      <c r="D6919" s="155">
        <v>25</v>
      </c>
      <c r="E6919" s="155">
        <v>25</v>
      </c>
      <c r="F6919" s="166">
        <v>42521</v>
      </c>
      <c r="G6919" s="166">
        <v>42510</v>
      </c>
      <c r="H6919" s="157">
        <v>0</v>
      </c>
      <c r="I6919" s="192" t="s">
        <v>9858</v>
      </c>
    </row>
    <row r="6920" spans="1:9" ht="15" customHeight="1" x14ac:dyDescent="0.25">
      <c r="A6920" s="155" t="s">
        <v>71</v>
      </c>
      <c r="B6920" s="155" t="s">
        <v>1550</v>
      </c>
      <c r="C6920" s="155" t="s">
        <v>9859</v>
      </c>
      <c r="D6920" s="155">
        <v>5</v>
      </c>
      <c r="E6920" s="155">
        <v>5</v>
      </c>
      <c r="F6920" s="166">
        <v>42521</v>
      </c>
      <c r="G6920" s="166">
        <v>42531</v>
      </c>
      <c r="H6920" s="157">
        <v>1</v>
      </c>
    </row>
    <row r="6921" spans="1:9" ht="15" customHeight="1" x14ac:dyDescent="0.25">
      <c r="A6921" s="155" t="s">
        <v>6576</v>
      </c>
      <c r="B6921" s="155" t="s">
        <v>7368</v>
      </c>
      <c r="C6921" s="155" t="s">
        <v>9860</v>
      </c>
      <c r="D6921" s="155">
        <v>4</v>
      </c>
      <c r="E6921" s="155">
        <v>4</v>
      </c>
      <c r="F6921" s="166">
        <v>42521</v>
      </c>
      <c r="G6921" s="166">
        <v>42522</v>
      </c>
      <c r="H6921" s="157">
        <v>1</v>
      </c>
    </row>
    <row r="6922" spans="1:9" ht="15" customHeight="1" x14ac:dyDescent="0.25">
      <c r="A6922" s="155" t="s">
        <v>121</v>
      </c>
      <c r="B6922" s="155" t="s">
        <v>758</v>
      </c>
      <c r="C6922" s="155" t="s">
        <v>9833</v>
      </c>
      <c r="D6922" s="155">
        <v>50</v>
      </c>
      <c r="E6922" s="155">
        <v>10</v>
      </c>
      <c r="F6922" s="166">
        <v>42522</v>
      </c>
      <c r="G6922" s="166">
        <v>42566</v>
      </c>
      <c r="H6922" s="157">
        <v>1</v>
      </c>
      <c r="I6922" s="192" t="s">
        <v>9861</v>
      </c>
    </row>
    <row r="6923" spans="1:9" ht="15" customHeight="1" x14ac:dyDescent="0.25">
      <c r="A6923" s="155" t="s">
        <v>1492</v>
      </c>
      <c r="B6923" s="155" t="s">
        <v>4506</v>
      </c>
      <c r="C6923" s="155" t="s">
        <v>9862</v>
      </c>
      <c r="D6923" s="155">
        <v>400</v>
      </c>
      <c r="E6923" s="155">
        <v>400</v>
      </c>
      <c r="F6923" s="166">
        <v>42522</v>
      </c>
      <c r="G6923" s="166">
        <v>42527</v>
      </c>
      <c r="H6923" s="157">
        <v>1</v>
      </c>
    </row>
    <row r="6924" spans="1:9" ht="15" customHeight="1" x14ac:dyDescent="0.25">
      <c r="A6924" s="155" t="s">
        <v>1983</v>
      </c>
      <c r="B6924" s="155" t="s">
        <v>9863</v>
      </c>
      <c r="C6924" s="155" t="s">
        <v>9864</v>
      </c>
      <c r="D6924" s="155">
        <v>3</v>
      </c>
      <c r="E6924" s="155">
        <v>3</v>
      </c>
      <c r="F6924" s="166">
        <v>42522</v>
      </c>
      <c r="G6924" s="166">
        <v>42527</v>
      </c>
      <c r="H6924" s="157">
        <v>1</v>
      </c>
      <c r="I6924" s="192" t="s">
        <v>9865</v>
      </c>
    </row>
    <row r="6925" spans="1:9" ht="15" customHeight="1" x14ac:dyDescent="0.25">
      <c r="A6925" s="155" t="s">
        <v>6021</v>
      </c>
      <c r="B6925" s="155" t="s">
        <v>6022</v>
      </c>
      <c r="C6925" s="155" t="s">
        <v>9866</v>
      </c>
      <c r="D6925" s="155">
        <v>500</v>
      </c>
      <c r="E6925" s="155">
        <v>500</v>
      </c>
      <c r="F6925" s="166">
        <v>42523</v>
      </c>
      <c r="G6925" s="166">
        <v>42523</v>
      </c>
      <c r="H6925" s="157">
        <v>1</v>
      </c>
    </row>
    <row r="6926" spans="1:9" ht="15" customHeight="1" x14ac:dyDescent="0.25">
      <c r="A6926" s="155" t="s">
        <v>559</v>
      </c>
      <c r="B6926" s="155" t="s">
        <v>560</v>
      </c>
      <c r="C6926" s="155" t="s">
        <v>9867</v>
      </c>
      <c r="D6926" s="155">
        <v>10000</v>
      </c>
      <c r="E6926" s="155">
        <v>10017</v>
      </c>
      <c r="F6926" s="166">
        <v>42523</v>
      </c>
      <c r="G6926" s="166">
        <v>42528</v>
      </c>
      <c r="H6926" s="157">
        <v>1</v>
      </c>
    </row>
    <row r="6927" spans="1:9" ht="15" customHeight="1" x14ac:dyDescent="0.25">
      <c r="A6927" s="155" t="s">
        <v>39</v>
      </c>
      <c r="B6927" s="155" t="s">
        <v>704</v>
      </c>
      <c r="C6927" s="155" t="s">
        <v>9868</v>
      </c>
      <c r="D6927" s="155">
        <v>105</v>
      </c>
      <c r="E6927" s="155">
        <v>105</v>
      </c>
      <c r="F6927" s="166">
        <v>42523</v>
      </c>
      <c r="G6927" s="166">
        <v>42531</v>
      </c>
      <c r="H6927" s="157">
        <v>1</v>
      </c>
    </row>
    <row r="6928" spans="1:9" ht="15" customHeight="1" x14ac:dyDescent="0.25">
      <c r="A6928" s="155" t="s">
        <v>39</v>
      </c>
      <c r="B6928" s="155" t="s">
        <v>380</v>
      </c>
      <c r="C6928" s="155" t="s">
        <v>9869</v>
      </c>
      <c r="D6928" s="155">
        <v>525</v>
      </c>
      <c r="E6928" s="155">
        <v>525</v>
      </c>
      <c r="F6928" s="166">
        <v>42523</v>
      </c>
      <c r="G6928" s="166">
        <v>42531</v>
      </c>
      <c r="H6928" s="157">
        <v>1</v>
      </c>
    </row>
    <row r="6929" spans="1:9" ht="15" customHeight="1" x14ac:dyDescent="0.25">
      <c r="A6929" s="155" t="s">
        <v>286</v>
      </c>
      <c r="B6929" s="155" t="s">
        <v>5276</v>
      </c>
      <c r="C6929" s="155" t="s">
        <v>9870</v>
      </c>
      <c r="D6929" s="155">
        <v>25</v>
      </c>
      <c r="E6929" s="155">
        <v>25</v>
      </c>
      <c r="F6929" s="166">
        <v>42523</v>
      </c>
      <c r="G6929" s="166">
        <v>42527</v>
      </c>
      <c r="H6929" s="157">
        <v>1</v>
      </c>
    </row>
    <row r="6930" spans="1:9" ht="15" customHeight="1" x14ac:dyDescent="0.25">
      <c r="A6930" s="155" t="s">
        <v>145</v>
      </c>
      <c r="B6930" s="155" t="s">
        <v>676</v>
      </c>
      <c r="C6930" s="155" t="s">
        <v>9871</v>
      </c>
      <c r="D6930" s="155">
        <v>200</v>
      </c>
      <c r="E6930" s="155">
        <v>203</v>
      </c>
      <c r="F6930" s="166">
        <v>42523</v>
      </c>
      <c r="G6930" s="166">
        <v>42529</v>
      </c>
      <c r="H6930" s="157">
        <v>1</v>
      </c>
    </row>
    <row r="6931" spans="1:9" ht="15" customHeight="1" x14ac:dyDescent="0.25">
      <c r="A6931" s="155" t="s">
        <v>71</v>
      </c>
      <c r="B6931" s="155" t="s">
        <v>1550</v>
      </c>
      <c r="C6931" s="155" t="s">
        <v>9872</v>
      </c>
      <c r="D6931" s="155">
        <v>6</v>
      </c>
      <c r="E6931" s="155">
        <v>6</v>
      </c>
      <c r="F6931" s="166">
        <v>42523</v>
      </c>
      <c r="G6931" s="166">
        <v>42531</v>
      </c>
      <c r="H6931" s="157">
        <v>1</v>
      </c>
    </row>
    <row r="6932" spans="1:9" ht="15" customHeight="1" x14ac:dyDescent="0.25">
      <c r="A6932" s="155" t="s">
        <v>4605</v>
      </c>
      <c r="B6932" s="155" t="s">
        <v>9873</v>
      </c>
      <c r="C6932" s="155" t="s">
        <v>9874</v>
      </c>
      <c r="D6932" s="155">
        <v>50</v>
      </c>
      <c r="E6932" s="155">
        <v>50</v>
      </c>
      <c r="F6932" s="166">
        <v>42523</v>
      </c>
      <c r="G6932" s="166">
        <v>42531</v>
      </c>
      <c r="H6932" s="157">
        <v>1</v>
      </c>
    </row>
    <row r="6933" spans="1:9" ht="15" customHeight="1" x14ac:dyDescent="0.25">
      <c r="A6933" s="155" t="s">
        <v>71</v>
      </c>
      <c r="B6933" s="155" t="s">
        <v>1550</v>
      </c>
      <c r="C6933" s="155" t="s">
        <v>9872</v>
      </c>
      <c r="D6933" s="155">
        <v>6</v>
      </c>
      <c r="E6933" s="155">
        <v>6</v>
      </c>
      <c r="F6933" s="166">
        <v>42523</v>
      </c>
      <c r="G6933" s="166">
        <v>42531</v>
      </c>
      <c r="H6933" s="157">
        <v>1</v>
      </c>
    </row>
    <row r="6934" spans="1:9" ht="15" customHeight="1" x14ac:dyDescent="0.25">
      <c r="A6934" s="155" t="s">
        <v>1438</v>
      </c>
      <c r="B6934" s="155" t="s">
        <v>1779</v>
      </c>
      <c r="C6934" s="155" t="s">
        <v>9875</v>
      </c>
      <c r="D6934" s="155">
        <v>115</v>
      </c>
      <c r="E6934" s="155">
        <v>115</v>
      </c>
      <c r="F6934" s="166">
        <v>42523</v>
      </c>
      <c r="G6934" s="166">
        <v>42527</v>
      </c>
      <c r="H6934" s="157">
        <v>1</v>
      </c>
    </row>
    <row r="6935" spans="1:9" ht="15" customHeight="1" x14ac:dyDescent="0.25">
      <c r="A6935" s="155" t="s">
        <v>261</v>
      </c>
      <c r="B6935" s="155" t="s">
        <v>9876</v>
      </c>
      <c r="C6935" s="155" t="s">
        <v>9877</v>
      </c>
      <c r="D6935" s="155">
        <v>200</v>
      </c>
      <c r="E6935" s="155">
        <v>200</v>
      </c>
      <c r="F6935" s="166">
        <v>42524</v>
      </c>
      <c r="G6935" s="166">
        <v>42528</v>
      </c>
      <c r="H6935" s="157">
        <v>1</v>
      </c>
    </row>
    <row r="6936" spans="1:9" ht="15" customHeight="1" x14ac:dyDescent="0.25">
      <c r="A6936" s="155" t="s">
        <v>9878</v>
      </c>
      <c r="B6936" s="155" t="s">
        <v>9879</v>
      </c>
      <c r="C6936" s="155" t="s">
        <v>9880</v>
      </c>
      <c r="D6936" s="155">
        <v>100</v>
      </c>
      <c r="E6936" s="155">
        <v>100</v>
      </c>
      <c r="F6936" s="166">
        <v>42524</v>
      </c>
      <c r="G6936" s="166">
        <v>42528</v>
      </c>
      <c r="H6936" s="157">
        <v>1</v>
      </c>
    </row>
    <row r="6937" spans="1:9" ht="15" customHeight="1" x14ac:dyDescent="0.25">
      <c r="A6937" s="155" t="s">
        <v>286</v>
      </c>
      <c r="B6937" s="155" t="s">
        <v>8959</v>
      </c>
      <c r="C6937" s="155" t="s">
        <v>9881</v>
      </c>
      <c r="D6937" s="155">
        <v>25</v>
      </c>
      <c r="E6937" s="155">
        <v>25</v>
      </c>
      <c r="F6937" s="166">
        <v>42527</v>
      </c>
      <c r="G6937" s="166">
        <v>42529</v>
      </c>
      <c r="H6937" s="157">
        <v>1</v>
      </c>
    </row>
    <row r="6938" spans="1:9" ht="15" customHeight="1" x14ac:dyDescent="0.25">
      <c r="A6938" s="155" t="s">
        <v>509</v>
      </c>
      <c r="B6938" s="155" t="s">
        <v>9882</v>
      </c>
      <c r="C6938" s="155" t="s">
        <v>9883</v>
      </c>
      <c r="D6938" s="155">
        <v>10</v>
      </c>
      <c r="E6938" s="155">
        <v>10</v>
      </c>
      <c r="F6938" s="166">
        <v>42534</v>
      </c>
      <c r="G6938" s="166">
        <v>42538</v>
      </c>
      <c r="H6938" s="157">
        <v>1</v>
      </c>
    </row>
    <row r="6939" spans="1:9" ht="15" customHeight="1" x14ac:dyDescent="0.25">
      <c r="A6939" s="155" t="s">
        <v>42</v>
      </c>
      <c r="B6939" s="155" t="s">
        <v>1863</v>
      </c>
      <c r="C6939" s="155" t="s">
        <v>9884</v>
      </c>
      <c r="D6939" s="155">
        <v>300</v>
      </c>
      <c r="E6939" s="155">
        <v>300</v>
      </c>
      <c r="F6939" s="166">
        <v>42530</v>
      </c>
      <c r="G6939" s="166">
        <v>42534</v>
      </c>
      <c r="H6939" s="157">
        <v>1</v>
      </c>
    </row>
    <row r="6940" spans="1:9" ht="15" customHeight="1" x14ac:dyDescent="0.25">
      <c r="A6940" s="155" t="s">
        <v>6576</v>
      </c>
      <c r="B6940" s="155" t="s">
        <v>7368</v>
      </c>
      <c r="C6940" s="155" t="s">
        <v>9885</v>
      </c>
      <c r="D6940" s="155">
        <v>14</v>
      </c>
      <c r="E6940" s="155">
        <v>14</v>
      </c>
      <c r="F6940" s="166">
        <v>42527</v>
      </c>
      <c r="G6940" s="166">
        <v>42527</v>
      </c>
      <c r="H6940" s="157">
        <v>1</v>
      </c>
    </row>
    <row r="6941" spans="1:9" ht="15" customHeight="1" x14ac:dyDescent="0.25">
      <c r="A6941" s="155" t="s">
        <v>9889</v>
      </c>
      <c r="B6941" s="155" t="s">
        <v>8867</v>
      </c>
      <c r="C6941" s="155" t="s">
        <v>9886</v>
      </c>
      <c r="D6941" s="155">
        <v>5</v>
      </c>
      <c r="E6941" s="155">
        <v>5</v>
      </c>
      <c r="F6941" s="166">
        <v>42528</v>
      </c>
      <c r="G6941" s="166">
        <v>42529</v>
      </c>
      <c r="H6941" s="157">
        <v>1</v>
      </c>
    </row>
    <row r="6942" spans="1:9" ht="30" customHeight="1" x14ac:dyDescent="0.25">
      <c r="A6942" s="155" t="s">
        <v>71</v>
      </c>
      <c r="B6942" s="155" t="s">
        <v>9887</v>
      </c>
      <c r="C6942" s="155" t="s">
        <v>9888</v>
      </c>
      <c r="D6942" s="155">
        <v>250</v>
      </c>
      <c r="E6942" s="155">
        <v>12</v>
      </c>
      <c r="F6942" s="166">
        <v>42528</v>
      </c>
      <c r="G6942" s="166">
        <v>42479</v>
      </c>
      <c r="H6942" s="157">
        <v>1</v>
      </c>
      <c r="I6942" s="192" t="s">
        <v>10158</v>
      </c>
    </row>
    <row r="6943" spans="1:9" ht="15" customHeight="1" x14ac:dyDescent="0.25">
      <c r="A6943" s="155" t="s">
        <v>9890</v>
      </c>
      <c r="B6943" s="155" t="s">
        <v>1707</v>
      </c>
      <c r="C6943" s="155" t="s">
        <v>9891</v>
      </c>
      <c r="D6943" s="155">
        <v>7</v>
      </c>
      <c r="E6943" s="155">
        <v>7</v>
      </c>
      <c r="F6943" s="166">
        <v>42528</v>
      </c>
      <c r="G6943" s="166">
        <v>42529</v>
      </c>
      <c r="H6943" s="157">
        <v>1</v>
      </c>
    </row>
    <row r="6944" spans="1:9" ht="15" customHeight="1" x14ac:dyDescent="0.25">
      <c r="A6944" s="155" t="s">
        <v>8168</v>
      </c>
      <c r="B6944" s="155" t="s">
        <v>8676</v>
      </c>
      <c r="C6944" s="155" t="s">
        <v>9892</v>
      </c>
      <c r="D6944" s="155">
        <v>37</v>
      </c>
      <c r="E6944" s="155">
        <v>37</v>
      </c>
      <c r="F6944" s="166">
        <v>42528</v>
      </c>
      <c r="G6944" s="166">
        <v>42531</v>
      </c>
      <c r="H6944" s="157">
        <v>1</v>
      </c>
    </row>
    <row r="6945" spans="1:9" ht="15" customHeight="1" x14ac:dyDescent="0.25">
      <c r="A6945" s="155" t="s">
        <v>9893</v>
      </c>
      <c r="B6945" s="155" t="s">
        <v>9894</v>
      </c>
      <c r="C6945" s="155" t="s">
        <v>9895</v>
      </c>
      <c r="D6945" s="155">
        <v>50</v>
      </c>
      <c r="E6945" s="155">
        <v>50</v>
      </c>
      <c r="F6945" s="166">
        <v>42529</v>
      </c>
      <c r="G6945" s="166">
        <v>42530</v>
      </c>
      <c r="H6945" s="157">
        <v>1</v>
      </c>
    </row>
    <row r="6946" spans="1:9" ht="15" customHeight="1" x14ac:dyDescent="0.25">
      <c r="A6946" s="155" t="s">
        <v>6576</v>
      </c>
      <c r="B6946" s="155" t="s">
        <v>7368</v>
      </c>
      <c r="C6946" s="155" t="s">
        <v>9898</v>
      </c>
      <c r="D6946" s="155">
        <v>2</v>
      </c>
      <c r="E6946" s="155">
        <v>2</v>
      </c>
      <c r="F6946" s="166">
        <v>42528</v>
      </c>
      <c r="G6946" s="166">
        <v>42528</v>
      </c>
      <c r="H6946" s="157">
        <v>1</v>
      </c>
    </row>
    <row r="6947" spans="1:9" ht="15" customHeight="1" x14ac:dyDescent="0.25">
      <c r="A6947" s="155" t="s">
        <v>6576</v>
      </c>
      <c r="B6947" s="155" t="s">
        <v>7368</v>
      </c>
      <c r="C6947" s="155" t="s">
        <v>9899</v>
      </c>
      <c r="D6947" s="155">
        <v>6</v>
      </c>
      <c r="E6947" s="155">
        <v>6</v>
      </c>
      <c r="F6947" s="166">
        <v>42528</v>
      </c>
      <c r="G6947" s="166">
        <v>42528</v>
      </c>
      <c r="H6947" s="157">
        <v>1</v>
      </c>
    </row>
    <row r="6948" spans="1:9" ht="15" customHeight="1" x14ac:dyDescent="0.25">
      <c r="A6948" s="155" t="s">
        <v>520</v>
      </c>
      <c r="B6948" s="155" t="s">
        <v>609</v>
      </c>
      <c r="C6948" s="155" t="s">
        <v>9900</v>
      </c>
      <c r="D6948" s="155">
        <v>400</v>
      </c>
      <c r="E6948" s="155">
        <v>400</v>
      </c>
      <c r="F6948" s="166">
        <v>42528</v>
      </c>
      <c r="G6948" s="166">
        <v>42528</v>
      </c>
      <c r="H6948" s="157">
        <v>1</v>
      </c>
      <c r="I6948" s="192" t="s">
        <v>829</v>
      </c>
    </row>
    <row r="6949" spans="1:9" ht="15" customHeight="1" x14ac:dyDescent="0.25">
      <c r="A6949" s="155" t="s">
        <v>330</v>
      </c>
      <c r="B6949" s="155" t="s">
        <v>2411</v>
      </c>
      <c r="C6949" s="155" t="s">
        <v>9901</v>
      </c>
      <c r="D6949" s="155">
        <v>60</v>
      </c>
      <c r="E6949" s="155">
        <v>60</v>
      </c>
      <c r="F6949" s="166">
        <v>42529</v>
      </c>
      <c r="G6949" s="166">
        <v>42531</v>
      </c>
      <c r="H6949" s="157">
        <v>1</v>
      </c>
    </row>
    <row r="6950" spans="1:9" ht="15" customHeight="1" x14ac:dyDescent="0.25">
      <c r="A6950" s="155" t="s">
        <v>2714</v>
      </c>
      <c r="B6950" s="155" t="s">
        <v>5046</v>
      </c>
      <c r="C6950" s="155" t="s">
        <v>9902</v>
      </c>
      <c r="D6950" s="155">
        <v>100</v>
      </c>
      <c r="E6950" s="155">
        <v>100</v>
      </c>
      <c r="F6950" s="166">
        <v>42529</v>
      </c>
      <c r="G6950" s="166">
        <v>42531</v>
      </c>
      <c r="H6950" s="157">
        <v>1</v>
      </c>
    </row>
    <row r="6951" spans="1:9" ht="15" customHeight="1" x14ac:dyDescent="0.25">
      <c r="A6951" s="155" t="s">
        <v>71</v>
      </c>
      <c r="B6951" s="155" t="s">
        <v>2793</v>
      </c>
      <c r="C6951" s="155" t="s">
        <v>9903</v>
      </c>
      <c r="D6951" s="155">
        <v>25</v>
      </c>
      <c r="E6951" s="155">
        <v>25</v>
      </c>
      <c r="F6951" s="166">
        <v>42529</v>
      </c>
      <c r="G6951" s="166">
        <v>42533</v>
      </c>
      <c r="H6951" s="157">
        <v>1</v>
      </c>
    </row>
    <row r="6952" spans="1:9" ht="15" customHeight="1" x14ac:dyDescent="0.25">
      <c r="A6952" s="155" t="s">
        <v>2714</v>
      </c>
      <c r="B6952" s="155" t="s">
        <v>5905</v>
      </c>
      <c r="C6952" s="155" t="s">
        <v>9904</v>
      </c>
      <c r="D6952" s="155">
        <v>50</v>
      </c>
      <c r="E6952" s="155">
        <v>50</v>
      </c>
      <c r="F6952" s="166">
        <v>42530</v>
      </c>
      <c r="G6952" s="166">
        <v>42531</v>
      </c>
      <c r="H6952" s="157">
        <v>1</v>
      </c>
    </row>
    <row r="6953" spans="1:9" ht="15" customHeight="1" x14ac:dyDescent="0.25">
      <c r="A6953" s="155" t="s">
        <v>9905</v>
      </c>
      <c r="B6953" s="155" t="s">
        <v>4275</v>
      </c>
      <c r="C6953" s="155" t="s">
        <v>9906</v>
      </c>
      <c r="D6953" s="155">
        <v>10</v>
      </c>
      <c r="E6953" s="155">
        <v>10</v>
      </c>
      <c r="F6953" s="166">
        <v>42530</v>
      </c>
      <c r="G6953" s="166">
        <v>42535</v>
      </c>
      <c r="H6953" s="157">
        <v>1</v>
      </c>
    </row>
    <row r="6954" spans="1:9" ht="15" customHeight="1" x14ac:dyDescent="0.25">
      <c r="A6954" s="155" t="s">
        <v>173</v>
      </c>
      <c r="B6954" s="155" t="s">
        <v>7895</v>
      </c>
      <c r="C6954" s="155" t="s">
        <v>9907</v>
      </c>
      <c r="D6954" s="155">
        <v>200</v>
      </c>
      <c r="E6954" s="155">
        <v>200</v>
      </c>
      <c r="F6954" s="166">
        <v>42530</v>
      </c>
      <c r="G6954" s="166">
        <v>42534</v>
      </c>
      <c r="H6954" s="157">
        <v>1</v>
      </c>
    </row>
    <row r="6955" spans="1:9" ht="15" customHeight="1" x14ac:dyDescent="0.25">
      <c r="A6955" s="155" t="s">
        <v>173</v>
      </c>
      <c r="B6955" s="155" t="s">
        <v>9908</v>
      </c>
      <c r="C6955" s="155" t="s">
        <v>9910</v>
      </c>
      <c r="D6955" s="155">
        <v>100</v>
      </c>
      <c r="E6955" s="155">
        <v>100</v>
      </c>
      <c r="F6955" s="166">
        <v>42530</v>
      </c>
      <c r="G6955" s="166">
        <v>42534</v>
      </c>
      <c r="H6955" s="157">
        <v>1</v>
      </c>
    </row>
    <row r="6956" spans="1:9" ht="15" customHeight="1" x14ac:dyDescent="0.25">
      <c r="A6956" s="155" t="s">
        <v>173</v>
      </c>
      <c r="B6956" s="155" t="s">
        <v>9908</v>
      </c>
      <c r="C6956" s="155" t="s">
        <v>9909</v>
      </c>
      <c r="D6956" s="155">
        <v>100</v>
      </c>
      <c r="E6956" s="155">
        <v>100</v>
      </c>
      <c r="F6956" s="166">
        <v>42530</v>
      </c>
      <c r="G6956" s="166">
        <v>42534</v>
      </c>
      <c r="H6956" s="157">
        <v>1</v>
      </c>
    </row>
    <row r="6957" spans="1:9" ht="15" customHeight="1" x14ac:dyDescent="0.25">
      <c r="A6957" s="155" t="s">
        <v>2714</v>
      </c>
      <c r="B6957" s="155" t="s">
        <v>1933</v>
      </c>
      <c r="C6957" s="155" t="s">
        <v>9911</v>
      </c>
      <c r="D6957" s="155">
        <v>25</v>
      </c>
      <c r="E6957" s="155">
        <v>25</v>
      </c>
      <c r="F6957" s="166">
        <v>42530</v>
      </c>
      <c r="G6957" s="166">
        <v>42534</v>
      </c>
      <c r="H6957" s="157">
        <v>1</v>
      </c>
    </row>
    <row r="6958" spans="1:9" ht="15" customHeight="1" x14ac:dyDescent="0.25">
      <c r="A6958" s="155" t="s">
        <v>520</v>
      </c>
      <c r="B6958" s="155" t="s">
        <v>9913</v>
      </c>
      <c r="C6958" s="155" t="s">
        <v>9912</v>
      </c>
      <c r="D6958" s="155">
        <v>150</v>
      </c>
      <c r="E6958" s="155">
        <v>150</v>
      </c>
      <c r="F6958" s="166">
        <v>42530</v>
      </c>
      <c r="G6958" s="166">
        <v>42537</v>
      </c>
      <c r="H6958" s="157">
        <v>1</v>
      </c>
    </row>
    <row r="6959" spans="1:9" ht="15" customHeight="1" x14ac:dyDescent="0.25">
      <c r="A6959" s="155" t="s">
        <v>9914</v>
      </c>
      <c r="B6959" s="155" t="s">
        <v>9896</v>
      </c>
      <c r="C6959" s="155" t="s">
        <v>9897</v>
      </c>
      <c r="D6959" s="155">
        <v>2</v>
      </c>
      <c r="E6959" s="155">
        <v>2</v>
      </c>
      <c r="F6959" s="166">
        <v>42530</v>
      </c>
      <c r="G6959" s="166">
        <v>42534</v>
      </c>
      <c r="H6959" s="157">
        <v>1</v>
      </c>
    </row>
    <row r="6960" spans="1:9" ht="15" customHeight="1" x14ac:dyDescent="0.25">
      <c r="A6960" s="155" t="s">
        <v>9914</v>
      </c>
      <c r="B6960" s="155" t="s">
        <v>9915</v>
      </c>
      <c r="C6960" s="155" t="s">
        <v>9916</v>
      </c>
      <c r="D6960" s="155">
        <v>2</v>
      </c>
      <c r="E6960" s="155">
        <v>2</v>
      </c>
      <c r="F6960" s="166">
        <v>42530</v>
      </c>
      <c r="G6960" s="166">
        <v>42534</v>
      </c>
      <c r="H6960" s="157">
        <v>1</v>
      </c>
    </row>
    <row r="6961" spans="1:9" ht="15" customHeight="1" x14ac:dyDescent="0.25">
      <c r="A6961" s="155" t="s">
        <v>286</v>
      </c>
      <c r="B6961" s="155" t="s">
        <v>3065</v>
      </c>
      <c r="C6961" s="155" t="s">
        <v>9917</v>
      </c>
      <c r="D6961" s="155">
        <v>20</v>
      </c>
      <c r="E6961" s="155">
        <v>20</v>
      </c>
      <c r="F6961" s="166">
        <v>42537</v>
      </c>
      <c r="G6961" s="166">
        <v>42541</v>
      </c>
      <c r="H6961" s="157">
        <v>1</v>
      </c>
    </row>
    <row r="6962" spans="1:9" ht="15" customHeight="1" x14ac:dyDescent="0.25">
      <c r="A6962" s="155" t="s">
        <v>286</v>
      </c>
      <c r="B6962" s="155" t="s">
        <v>9918</v>
      </c>
      <c r="C6962" s="155" t="s">
        <v>9919</v>
      </c>
      <c r="D6962" s="155">
        <v>100</v>
      </c>
      <c r="E6962" s="155">
        <v>100</v>
      </c>
      <c r="F6962" s="166">
        <v>42541</v>
      </c>
      <c r="G6962" s="166">
        <v>42541</v>
      </c>
      <c r="H6962" s="157">
        <v>1</v>
      </c>
    </row>
    <row r="6963" spans="1:9" ht="15" customHeight="1" x14ac:dyDescent="0.25">
      <c r="A6963" s="155" t="s">
        <v>286</v>
      </c>
      <c r="B6963" s="155" t="s">
        <v>3065</v>
      </c>
      <c r="C6963" s="155" t="s">
        <v>9920</v>
      </c>
      <c r="D6963" s="155">
        <v>100</v>
      </c>
      <c r="E6963" s="155">
        <v>100</v>
      </c>
      <c r="F6963" s="166">
        <v>42541</v>
      </c>
      <c r="G6963" s="166">
        <v>42541</v>
      </c>
      <c r="H6963" s="157">
        <v>1</v>
      </c>
    </row>
    <row r="6964" spans="1:9" ht="15" customHeight="1" x14ac:dyDescent="0.25">
      <c r="A6964" s="155" t="s">
        <v>286</v>
      </c>
      <c r="B6964" s="155" t="s">
        <v>3002</v>
      </c>
      <c r="C6964" s="155" t="s">
        <v>9921</v>
      </c>
      <c r="D6964" s="155">
        <v>100</v>
      </c>
      <c r="E6964" s="155">
        <v>100</v>
      </c>
      <c r="F6964" s="166">
        <v>42541</v>
      </c>
      <c r="G6964" s="166">
        <v>42541</v>
      </c>
      <c r="H6964" s="157">
        <v>1</v>
      </c>
    </row>
    <row r="6965" spans="1:9" ht="15" customHeight="1" x14ac:dyDescent="0.25">
      <c r="A6965" s="155" t="s">
        <v>71</v>
      </c>
      <c r="B6965" s="155" t="s">
        <v>2901</v>
      </c>
      <c r="C6965" s="155" t="s">
        <v>9922</v>
      </c>
      <c r="D6965" s="155">
        <v>5</v>
      </c>
      <c r="E6965" s="155">
        <v>5</v>
      </c>
      <c r="F6965" s="166">
        <v>42534</v>
      </c>
      <c r="G6965" s="166">
        <v>42537</v>
      </c>
      <c r="H6965" s="157">
        <v>1</v>
      </c>
    </row>
    <row r="6966" spans="1:9" ht="15" customHeight="1" x14ac:dyDescent="0.25">
      <c r="A6966" s="155" t="s">
        <v>9511</v>
      </c>
      <c r="B6966" s="155" t="s">
        <v>255</v>
      </c>
      <c r="C6966" s="155" t="s">
        <v>9923</v>
      </c>
      <c r="D6966" s="155">
        <v>14</v>
      </c>
      <c r="E6966" s="155">
        <v>14</v>
      </c>
      <c r="F6966" s="166">
        <v>42534</v>
      </c>
      <c r="G6966" s="166">
        <v>42538</v>
      </c>
      <c r="H6966" s="157">
        <v>1</v>
      </c>
    </row>
    <row r="6967" spans="1:9" ht="15" customHeight="1" x14ac:dyDescent="0.25">
      <c r="A6967" s="155" t="s">
        <v>3590</v>
      </c>
      <c r="B6967" s="155" t="s">
        <v>7309</v>
      </c>
      <c r="C6967" s="155" t="s">
        <v>9924</v>
      </c>
      <c r="D6967" s="155">
        <v>50</v>
      </c>
      <c r="E6967" s="155">
        <v>50</v>
      </c>
      <c r="F6967" s="166">
        <v>42534</v>
      </c>
      <c r="G6967" s="166">
        <v>42536</v>
      </c>
      <c r="H6967" s="157">
        <v>1</v>
      </c>
    </row>
    <row r="6968" spans="1:9" ht="15" customHeight="1" x14ac:dyDescent="0.25">
      <c r="A6968" s="155" t="s">
        <v>9925</v>
      </c>
      <c r="B6968" s="155" t="s">
        <v>715</v>
      </c>
      <c r="C6968" s="155" t="s">
        <v>9926</v>
      </c>
      <c r="D6968" s="155">
        <v>10</v>
      </c>
      <c r="E6968" s="155">
        <v>10</v>
      </c>
      <c r="F6968" s="166">
        <v>42534</v>
      </c>
      <c r="G6968" s="166">
        <v>42538</v>
      </c>
      <c r="H6968" s="157">
        <v>1</v>
      </c>
    </row>
    <row r="6969" spans="1:9" ht="15" customHeight="1" x14ac:dyDescent="0.25">
      <c r="A6969" s="155" t="s">
        <v>9927</v>
      </c>
      <c r="B6969" s="155" t="s">
        <v>1260</v>
      </c>
      <c r="C6969" s="155" t="s">
        <v>9928</v>
      </c>
      <c r="D6969" s="155">
        <v>50</v>
      </c>
      <c r="E6969" s="155">
        <v>50</v>
      </c>
      <c r="F6969" s="166">
        <v>42534</v>
      </c>
      <c r="G6969" s="166">
        <v>42538</v>
      </c>
      <c r="H6969" s="157">
        <v>1</v>
      </c>
    </row>
    <row r="6970" spans="1:9" ht="15" customHeight="1" x14ac:dyDescent="0.25">
      <c r="A6970" s="155" t="s">
        <v>9929</v>
      </c>
      <c r="B6970" s="155" t="s">
        <v>958</v>
      </c>
      <c r="C6970" s="155" t="s">
        <v>9930</v>
      </c>
      <c r="D6970" s="155">
        <v>20</v>
      </c>
      <c r="E6970" s="155">
        <v>20</v>
      </c>
      <c r="F6970" s="166">
        <v>42534</v>
      </c>
      <c r="G6970" s="166">
        <v>42538</v>
      </c>
      <c r="H6970" s="157">
        <v>1</v>
      </c>
    </row>
    <row r="6971" spans="1:9" ht="30" customHeight="1" x14ac:dyDescent="0.25">
      <c r="A6971" s="155" t="s">
        <v>9931</v>
      </c>
      <c r="B6971" s="155" t="s">
        <v>4413</v>
      </c>
      <c r="C6971" s="155" t="s">
        <v>9932</v>
      </c>
      <c r="D6971" s="155">
        <v>50</v>
      </c>
      <c r="E6971" s="155">
        <v>50</v>
      </c>
      <c r="F6971" s="166">
        <v>42534</v>
      </c>
      <c r="G6971" s="166">
        <v>42534</v>
      </c>
      <c r="H6971" s="157">
        <v>1</v>
      </c>
      <c r="I6971" s="192" t="s">
        <v>10180</v>
      </c>
    </row>
    <row r="6972" spans="1:9" ht="15" customHeight="1" x14ac:dyDescent="0.25">
      <c r="A6972" s="155" t="s">
        <v>7933</v>
      </c>
      <c r="B6972" s="155" t="s">
        <v>9933</v>
      </c>
      <c r="C6972" s="155" t="s">
        <v>9934</v>
      </c>
      <c r="D6972" s="155">
        <v>5</v>
      </c>
      <c r="E6972" s="155">
        <v>5</v>
      </c>
      <c r="F6972" s="166">
        <v>42535</v>
      </c>
      <c r="G6972" s="166">
        <v>42538</v>
      </c>
      <c r="H6972" s="157">
        <v>1</v>
      </c>
    </row>
    <row r="6973" spans="1:9" ht="15" customHeight="1" x14ac:dyDescent="0.25">
      <c r="A6973" s="155" t="s">
        <v>563</v>
      </c>
      <c r="B6973" s="155" t="s">
        <v>307</v>
      </c>
      <c r="C6973" s="155" t="s">
        <v>9935</v>
      </c>
      <c r="D6973" s="155">
        <v>100</v>
      </c>
      <c r="E6973" s="155">
        <v>100</v>
      </c>
      <c r="F6973" s="166">
        <v>42535</v>
      </c>
      <c r="G6973" s="166">
        <v>42543</v>
      </c>
      <c r="H6973" s="157">
        <v>1</v>
      </c>
    </row>
    <row r="6974" spans="1:9" ht="15" customHeight="1" x14ac:dyDescent="0.25">
      <c r="A6974" s="155" t="s">
        <v>520</v>
      </c>
      <c r="B6974" s="155" t="s">
        <v>533</v>
      </c>
      <c r="C6974" s="155" t="s">
        <v>9936</v>
      </c>
      <c r="D6974" s="155">
        <v>100</v>
      </c>
      <c r="E6974" s="155">
        <v>100</v>
      </c>
      <c r="F6974" s="166">
        <v>42536</v>
      </c>
      <c r="G6974" s="166">
        <v>42538</v>
      </c>
      <c r="H6974" s="157">
        <v>1</v>
      </c>
    </row>
    <row r="6975" spans="1:9" ht="15" customHeight="1" x14ac:dyDescent="0.25">
      <c r="A6975" s="155" t="s">
        <v>8647</v>
      </c>
      <c r="B6975" s="155" t="s">
        <v>8970</v>
      </c>
      <c r="C6975" s="155" t="s">
        <v>9937</v>
      </c>
      <c r="D6975" s="155">
        <v>43</v>
      </c>
      <c r="E6975" s="155">
        <v>43</v>
      </c>
      <c r="F6975" s="166">
        <v>42536</v>
      </c>
      <c r="G6975" s="166">
        <v>42538</v>
      </c>
      <c r="H6975" s="157">
        <v>1</v>
      </c>
    </row>
    <row r="6976" spans="1:9" ht="15" customHeight="1" x14ac:dyDescent="0.25">
      <c r="A6976" s="155" t="s">
        <v>8168</v>
      </c>
      <c r="B6976" s="155" t="s">
        <v>1616</v>
      </c>
      <c r="C6976" s="155" t="s">
        <v>9938</v>
      </c>
      <c r="D6976" s="155">
        <v>32</v>
      </c>
      <c r="E6976" s="155">
        <v>32</v>
      </c>
      <c r="F6976" s="166">
        <v>42536</v>
      </c>
      <c r="G6976" s="166">
        <v>42538</v>
      </c>
      <c r="H6976" s="157">
        <v>1</v>
      </c>
      <c r="I6976" s="192" t="s">
        <v>1524</v>
      </c>
    </row>
    <row r="6977" spans="1:9" ht="15" customHeight="1" x14ac:dyDescent="0.25">
      <c r="A6977" s="155" t="s">
        <v>4562</v>
      </c>
      <c r="B6977" s="155" t="s">
        <v>1696</v>
      </c>
      <c r="C6977" s="155" t="s">
        <v>9939</v>
      </c>
      <c r="D6977" s="155">
        <v>3</v>
      </c>
      <c r="E6977" s="155">
        <v>3</v>
      </c>
      <c r="F6977" s="166">
        <v>42536</v>
      </c>
      <c r="G6977" s="166">
        <v>42544</v>
      </c>
      <c r="H6977" s="157">
        <v>1</v>
      </c>
    </row>
    <row r="6978" spans="1:9" ht="15" customHeight="1" x14ac:dyDescent="0.25">
      <c r="A6978" s="155" t="s">
        <v>9483</v>
      </c>
      <c r="B6978" s="155" t="s">
        <v>9723</v>
      </c>
      <c r="C6978" s="155" t="s">
        <v>9940</v>
      </c>
      <c r="D6978" s="155">
        <v>100</v>
      </c>
      <c r="E6978" s="155">
        <v>98</v>
      </c>
      <c r="F6978" s="166">
        <v>42536</v>
      </c>
      <c r="G6978" s="166">
        <v>42501</v>
      </c>
      <c r="H6978" s="157">
        <v>1</v>
      </c>
      <c r="I6978" s="192" t="s">
        <v>2827</v>
      </c>
    </row>
    <row r="6979" spans="1:9" ht="15" customHeight="1" x14ac:dyDescent="0.25">
      <c r="A6979" s="155" t="s">
        <v>9941</v>
      </c>
      <c r="B6979" s="155" t="s">
        <v>9942</v>
      </c>
      <c r="C6979" s="155" t="s">
        <v>9943</v>
      </c>
      <c r="D6979" s="155">
        <v>10</v>
      </c>
      <c r="E6979" s="155">
        <v>10</v>
      </c>
      <c r="F6979" s="166">
        <v>42536</v>
      </c>
      <c r="G6979" s="166">
        <v>42552</v>
      </c>
      <c r="H6979" s="157">
        <v>1</v>
      </c>
    </row>
    <row r="6980" spans="1:9" ht="15" customHeight="1" x14ac:dyDescent="0.25">
      <c r="A6980" s="155" t="s">
        <v>8195</v>
      </c>
      <c r="B6980" s="155" t="s">
        <v>9944</v>
      </c>
      <c r="C6980" s="155" t="s">
        <v>9945</v>
      </c>
      <c r="D6980" s="155">
        <v>70</v>
      </c>
      <c r="E6980" s="155">
        <v>70</v>
      </c>
      <c r="F6980" s="166">
        <v>42536</v>
      </c>
      <c r="G6980" s="166">
        <v>42541</v>
      </c>
      <c r="H6980" s="157">
        <v>1</v>
      </c>
    </row>
    <row r="6981" spans="1:9" ht="15" customHeight="1" x14ac:dyDescent="0.25">
      <c r="A6981" s="155" t="s">
        <v>2714</v>
      </c>
      <c r="B6981" s="155" t="s">
        <v>9155</v>
      </c>
      <c r="C6981" s="155" t="s">
        <v>9946</v>
      </c>
      <c r="D6981" s="155">
        <v>250</v>
      </c>
      <c r="E6981" s="155">
        <v>250</v>
      </c>
      <c r="F6981" s="166">
        <v>42537</v>
      </c>
      <c r="G6981" s="166">
        <v>42542</v>
      </c>
      <c r="H6981" s="157">
        <v>1</v>
      </c>
    </row>
    <row r="6982" spans="1:9" ht="15" customHeight="1" x14ac:dyDescent="0.25">
      <c r="A6982" s="155" t="s">
        <v>2714</v>
      </c>
      <c r="B6982" s="155" t="s">
        <v>8984</v>
      </c>
      <c r="C6982" s="155" t="s">
        <v>316</v>
      </c>
      <c r="D6982" s="155">
        <v>100</v>
      </c>
      <c r="E6982" s="155">
        <v>100</v>
      </c>
      <c r="F6982" s="166">
        <v>42537</v>
      </c>
      <c r="G6982" s="166">
        <v>42542</v>
      </c>
      <c r="H6982" s="157">
        <v>1</v>
      </c>
    </row>
    <row r="6983" spans="1:9" ht="15" customHeight="1" x14ac:dyDescent="0.25">
      <c r="A6983" s="155" t="s">
        <v>520</v>
      </c>
      <c r="B6983" s="155" t="s">
        <v>2432</v>
      </c>
      <c r="C6983" s="155" t="s">
        <v>9947</v>
      </c>
      <c r="D6983" s="155">
        <v>34</v>
      </c>
      <c r="E6983" s="155">
        <v>34</v>
      </c>
      <c r="F6983" s="166">
        <v>42537</v>
      </c>
      <c r="G6983" s="166">
        <v>42538</v>
      </c>
      <c r="H6983" s="157">
        <v>1</v>
      </c>
    </row>
    <row r="6984" spans="1:9" ht="15" customHeight="1" x14ac:dyDescent="0.25">
      <c r="A6984" s="155" t="s">
        <v>173</v>
      </c>
      <c r="B6984" s="155" t="s">
        <v>9763</v>
      </c>
      <c r="C6984" s="155" t="s">
        <v>9948</v>
      </c>
      <c r="D6984" s="155">
        <v>250</v>
      </c>
      <c r="E6984" s="155">
        <v>250</v>
      </c>
      <c r="F6984" s="166">
        <v>42537</v>
      </c>
      <c r="G6984" s="166">
        <v>42541</v>
      </c>
      <c r="H6984" s="157">
        <v>1</v>
      </c>
    </row>
    <row r="6985" spans="1:9" ht="15" customHeight="1" x14ac:dyDescent="0.25">
      <c r="A6985" s="155" t="s">
        <v>286</v>
      </c>
      <c r="B6985" s="155" t="s">
        <v>562</v>
      </c>
      <c r="C6985" s="155" t="s">
        <v>9949</v>
      </c>
      <c r="D6985" s="155">
        <v>100</v>
      </c>
      <c r="E6985" s="155">
        <v>100</v>
      </c>
      <c r="F6985" s="166">
        <v>42537</v>
      </c>
      <c r="G6985" s="166">
        <v>42541</v>
      </c>
      <c r="H6985" s="157">
        <v>1</v>
      </c>
    </row>
    <row r="6986" spans="1:9" ht="15" customHeight="1" x14ac:dyDescent="0.25">
      <c r="A6986" s="155" t="s">
        <v>286</v>
      </c>
      <c r="B6986" s="155" t="s">
        <v>3014</v>
      </c>
      <c r="C6986" s="155" t="s">
        <v>9950</v>
      </c>
      <c r="D6986" s="155">
        <v>100</v>
      </c>
      <c r="E6986" s="155">
        <v>100</v>
      </c>
      <c r="F6986" s="166">
        <v>42537</v>
      </c>
      <c r="G6986" s="166">
        <v>42541</v>
      </c>
      <c r="H6986" s="157">
        <v>1</v>
      </c>
    </row>
    <row r="6987" spans="1:9" ht="15" customHeight="1" x14ac:dyDescent="0.25">
      <c r="A6987" s="155" t="s">
        <v>9483</v>
      </c>
      <c r="B6987" s="155" t="s">
        <v>9674</v>
      </c>
      <c r="C6987" s="155" t="s">
        <v>9951</v>
      </c>
      <c r="D6987" s="155">
        <v>98</v>
      </c>
      <c r="E6987" s="155">
        <v>98</v>
      </c>
      <c r="F6987" s="166">
        <v>42537</v>
      </c>
      <c r="G6987" s="166">
        <v>42503</v>
      </c>
      <c r="H6987" s="157">
        <v>1</v>
      </c>
      <c r="I6987" s="192" t="s">
        <v>2827</v>
      </c>
    </row>
    <row r="6988" spans="1:9" ht="15" customHeight="1" x14ac:dyDescent="0.25">
      <c r="A6988" s="155" t="s">
        <v>9953</v>
      </c>
      <c r="B6988" s="155" t="s">
        <v>9954</v>
      </c>
      <c r="C6988" s="155" t="s">
        <v>9955</v>
      </c>
      <c r="D6988" s="155">
        <v>25</v>
      </c>
      <c r="E6988" s="155">
        <v>25</v>
      </c>
      <c r="F6988" s="166">
        <v>42538</v>
      </c>
      <c r="G6988" s="166">
        <v>42542</v>
      </c>
      <c r="H6988" s="157">
        <v>1</v>
      </c>
    </row>
    <row r="6989" spans="1:9" ht="15" customHeight="1" x14ac:dyDescent="0.25">
      <c r="A6989" s="155" t="s">
        <v>9275</v>
      </c>
      <c r="B6989" s="155" t="s">
        <v>626</v>
      </c>
      <c r="C6989" s="155" t="s">
        <v>9956</v>
      </c>
      <c r="D6989" s="155">
        <v>2500</v>
      </c>
      <c r="E6989" s="155">
        <v>2500</v>
      </c>
      <c r="F6989" s="166">
        <v>42541</v>
      </c>
      <c r="G6989" s="166">
        <v>42545</v>
      </c>
      <c r="H6989" s="157">
        <v>1</v>
      </c>
    </row>
    <row r="6990" spans="1:9" ht="15" customHeight="1" x14ac:dyDescent="0.25">
      <c r="A6990" s="155" t="s">
        <v>2862</v>
      </c>
      <c r="B6990" s="155" t="s">
        <v>2863</v>
      </c>
      <c r="C6990" s="155" t="s">
        <v>9957</v>
      </c>
      <c r="D6990" s="155">
        <v>400</v>
      </c>
      <c r="E6990" s="155">
        <v>400</v>
      </c>
      <c r="F6990" s="166">
        <v>42541</v>
      </c>
      <c r="G6990" s="166">
        <v>42544</v>
      </c>
      <c r="H6990" s="157">
        <v>1</v>
      </c>
    </row>
    <row r="6991" spans="1:9" ht="15" customHeight="1" x14ac:dyDescent="0.25">
      <c r="A6991" s="155" t="s">
        <v>71</v>
      </c>
      <c r="B6991" s="155" t="s">
        <v>583</v>
      </c>
      <c r="C6991" s="155" t="s">
        <v>9958</v>
      </c>
      <c r="D6991" s="155">
        <v>5</v>
      </c>
      <c r="E6991" s="155">
        <v>5</v>
      </c>
      <c r="F6991" s="166">
        <v>42541</v>
      </c>
      <c r="G6991" s="166">
        <v>42543</v>
      </c>
      <c r="H6991" s="157">
        <v>1</v>
      </c>
    </row>
    <row r="6992" spans="1:9" ht="15" customHeight="1" x14ac:dyDescent="0.25">
      <c r="A6992" s="155" t="s">
        <v>71</v>
      </c>
      <c r="B6992" s="155" t="s">
        <v>102</v>
      </c>
      <c r="C6992" s="155" t="s">
        <v>9959</v>
      </c>
      <c r="D6992" s="155">
        <v>10</v>
      </c>
      <c r="E6992" s="155">
        <v>10</v>
      </c>
      <c r="F6992" s="166">
        <v>42541</v>
      </c>
      <c r="G6992" s="166">
        <v>42544</v>
      </c>
      <c r="H6992" s="157">
        <v>1</v>
      </c>
    </row>
    <row r="6993" spans="1:9" ht="15" customHeight="1" x14ac:dyDescent="0.25">
      <c r="A6993" s="155" t="s">
        <v>2714</v>
      </c>
      <c r="B6993" s="155" t="s">
        <v>5141</v>
      </c>
      <c r="C6993" s="155" t="s">
        <v>9960</v>
      </c>
      <c r="D6993" s="155">
        <v>25</v>
      </c>
      <c r="E6993" s="155">
        <v>25</v>
      </c>
      <c r="F6993" s="166">
        <v>42541</v>
      </c>
      <c r="G6993" s="166">
        <v>42542</v>
      </c>
      <c r="H6993" s="157">
        <v>1</v>
      </c>
    </row>
    <row r="6994" spans="1:9" ht="15" customHeight="1" x14ac:dyDescent="0.25">
      <c r="A6994" s="155" t="s">
        <v>4562</v>
      </c>
      <c r="B6994" s="155" t="s">
        <v>1696</v>
      </c>
      <c r="C6994" s="155" t="s">
        <v>9961</v>
      </c>
      <c r="D6994" s="155">
        <v>3</v>
      </c>
      <c r="E6994" s="155">
        <v>3</v>
      </c>
      <c r="F6994" s="166">
        <v>42541</v>
      </c>
      <c r="G6994" s="166">
        <v>42545</v>
      </c>
      <c r="H6994" s="157">
        <v>1</v>
      </c>
    </row>
    <row r="6995" spans="1:9" ht="15" customHeight="1" x14ac:dyDescent="0.25">
      <c r="A6995" s="155" t="s">
        <v>559</v>
      </c>
      <c r="B6995" s="155" t="s">
        <v>450</v>
      </c>
      <c r="C6995" s="155" t="s">
        <v>9962</v>
      </c>
      <c r="D6995" s="155">
        <v>10000</v>
      </c>
      <c r="E6995" s="155">
        <v>10080</v>
      </c>
      <c r="F6995" s="166">
        <v>42541</v>
      </c>
      <c r="G6995" s="166">
        <v>42544</v>
      </c>
      <c r="H6995" s="157">
        <v>1</v>
      </c>
    </row>
    <row r="6996" spans="1:9" ht="15" customHeight="1" x14ac:dyDescent="0.25">
      <c r="A6996" s="155" t="s">
        <v>173</v>
      </c>
      <c r="B6996" s="155" t="s">
        <v>445</v>
      </c>
      <c r="C6996" s="155" t="s">
        <v>9641</v>
      </c>
      <c r="D6996" s="155">
        <v>2600</v>
      </c>
      <c r="E6996" s="155">
        <v>2600</v>
      </c>
      <c r="F6996" s="166">
        <v>42541</v>
      </c>
      <c r="G6996" s="166">
        <v>42545</v>
      </c>
      <c r="H6996" s="157">
        <v>1</v>
      </c>
    </row>
    <row r="6997" spans="1:9" ht="15" customHeight="1" x14ac:dyDescent="0.25">
      <c r="A6997" s="155" t="s">
        <v>173</v>
      </c>
      <c r="B6997" s="155" t="s">
        <v>445</v>
      </c>
      <c r="C6997" s="155" t="s">
        <v>364</v>
      </c>
      <c r="D6997" s="155">
        <v>260</v>
      </c>
      <c r="E6997" s="155">
        <v>260</v>
      </c>
      <c r="F6997" s="166">
        <v>42541</v>
      </c>
      <c r="G6997" s="166">
        <v>42545</v>
      </c>
      <c r="H6997" s="157">
        <v>1</v>
      </c>
    </row>
    <row r="6998" spans="1:9" ht="15" customHeight="1" x14ac:dyDescent="0.25">
      <c r="A6998" s="155" t="s">
        <v>9985</v>
      </c>
      <c r="B6998" s="155" t="s">
        <v>9963</v>
      </c>
      <c r="C6998" s="155" t="s">
        <v>9964</v>
      </c>
      <c r="D6998" s="155">
        <v>100</v>
      </c>
      <c r="E6998" s="155">
        <v>100</v>
      </c>
      <c r="F6998" s="166">
        <v>42541</v>
      </c>
      <c r="G6998" s="166">
        <v>42541</v>
      </c>
      <c r="H6998" s="157">
        <v>1</v>
      </c>
      <c r="I6998" s="192" t="s">
        <v>214</v>
      </c>
    </row>
    <row r="6999" spans="1:9" ht="15" customHeight="1" x14ac:dyDescent="0.25">
      <c r="A6999" s="155" t="s">
        <v>5432</v>
      </c>
      <c r="B6999" s="155" t="s">
        <v>5433</v>
      </c>
      <c r="C6999" s="155" t="s">
        <v>9966</v>
      </c>
      <c r="D6999" s="155">
        <v>5</v>
      </c>
      <c r="E6999" s="155">
        <v>5</v>
      </c>
      <c r="F6999" s="166">
        <v>42542</v>
      </c>
      <c r="G6999" s="166">
        <v>42552</v>
      </c>
      <c r="H6999" s="157">
        <v>1</v>
      </c>
    </row>
    <row r="7000" spans="1:9" ht="15" customHeight="1" x14ac:dyDescent="0.25">
      <c r="A7000" s="155" t="s">
        <v>71</v>
      </c>
      <c r="B7000" s="155" t="s">
        <v>2730</v>
      </c>
      <c r="C7000" s="155" t="s">
        <v>9967</v>
      </c>
      <c r="D7000" s="155">
        <v>26</v>
      </c>
      <c r="E7000" s="155">
        <v>26</v>
      </c>
      <c r="F7000" s="166">
        <v>42542</v>
      </c>
      <c r="G7000" s="166">
        <v>42549</v>
      </c>
      <c r="H7000" s="157">
        <v>1</v>
      </c>
    </row>
    <row r="7001" spans="1:9" ht="15" customHeight="1" x14ac:dyDescent="0.25">
      <c r="A7001" s="155" t="s">
        <v>9483</v>
      </c>
      <c r="B7001" s="155" t="s">
        <v>9644</v>
      </c>
      <c r="C7001" s="155" t="s">
        <v>9969</v>
      </c>
      <c r="D7001" s="155">
        <v>98</v>
      </c>
      <c r="E7001" s="155">
        <v>98</v>
      </c>
      <c r="F7001" s="166">
        <v>42542</v>
      </c>
      <c r="G7001" s="166">
        <v>42503</v>
      </c>
      <c r="H7001" s="157">
        <v>1</v>
      </c>
      <c r="I7001" s="192" t="s">
        <v>2827</v>
      </c>
    </row>
    <row r="7002" spans="1:9" ht="15" customHeight="1" x14ac:dyDescent="0.25">
      <c r="A7002" s="155" t="s">
        <v>9483</v>
      </c>
      <c r="B7002" s="155" t="s">
        <v>7124</v>
      </c>
      <c r="C7002" s="155" t="s">
        <v>9968</v>
      </c>
      <c r="D7002" s="155">
        <v>98</v>
      </c>
      <c r="E7002" s="155">
        <v>98</v>
      </c>
      <c r="F7002" s="166">
        <v>42542</v>
      </c>
      <c r="G7002" s="166">
        <v>42503</v>
      </c>
      <c r="H7002" s="157">
        <v>1</v>
      </c>
      <c r="I7002" s="192" t="s">
        <v>2827</v>
      </c>
    </row>
    <row r="7003" spans="1:9" ht="30" customHeight="1" x14ac:dyDescent="0.25">
      <c r="A7003" s="155" t="s">
        <v>6021</v>
      </c>
      <c r="B7003" s="155" t="s">
        <v>8887</v>
      </c>
      <c r="C7003" s="155" t="s">
        <v>9970</v>
      </c>
      <c r="D7003" s="155">
        <v>250</v>
      </c>
      <c r="E7003" s="155">
        <v>250</v>
      </c>
      <c r="F7003" s="166">
        <v>42542</v>
      </c>
      <c r="G7003" s="166">
        <v>42536</v>
      </c>
      <c r="H7003" s="157">
        <v>1</v>
      </c>
      <c r="I7003" s="192" t="s">
        <v>10152</v>
      </c>
    </row>
    <row r="7004" spans="1:9" ht="30" customHeight="1" x14ac:dyDescent="0.25">
      <c r="A7004" s="155" t="s">
        <v>6021</v>
      </c>
      <c r="B7004" s="155" t="s">
        <v>8888</v>
      </c>
      <c r="C7004" s="155" t="s">
        <v>364</v>
      </c>
      <c r="D7004" s="155">
        <v>250</v>
      </c>
      <c r="E7004" s="155">
        <v>250</v>
      </c>
      <c r="F7004" s="166">
        <v>42542</v>
      </c>
      <c r="G7004" s="166">
        <v>42536</v>
      </c>
      <c r="H7004" s="157">
        <v>1</v>
      </c>
      <c r="I7004" s="192" t="s">
        <v>10152</v>
      </c>
    </row>
    <row r="7005" spans="1:9" ht="15" customHeight="1" x14ac:dyDescent="0.25">
      <c r="A7005" s="155" t="s">
        <v>6576</v>
      </c>
      <c r="B7005" s="155" t="s">
        <v>7368</v>
      </c>
      <c r="C7005" s="155" t="s">
        <v>9971</v>
      </c>
      <c r="D7005" s="155">
        <v>6</v>
      </c>
      <c r="E7005" s="155">
        <v>6</v>
      </c>
      <c r="F7005" s="166">
        <v>42542</v>
      </c>
      <c r="G7005" s="166">
        <v>42543</v>
      </c>
      <c r="H7005" s="157">
        <v>1</v>
      </c>
    </row>
    <row r="7006" spans="1:9" ht="15" customHeight="1" x14ac:dyDescent="0.25">
      <c r="A7006" s="155" t="s">
        <v>899</v>
      </c>
      <c r="B7006" s="155" t="s">
        <v>693</v>
      </c>
      <c r="C7006" s="155" t="s">
        <v>9972</v>
      </c>
      <c r="D7006" s="155">
        <v>10</v>
      </c>
      <c r="E7006" s="155">
        <v>10</v>
      </c>
      <c r="F7006" s="166">
        <v>42542</v>
      </c>
      <c r="G7006" s="166">
        <v>42528</v>
      </c>
      <c r="H7006" s="157">
        <v>1</v>
      </c>
      <c r="I7006" s="192" t="s">
        <v>10154</v>
      </c>
    </row>
    <row r="7007" spans="1:9" ht="15" customHeight="1" x14ac:dyDescent="0.25">
      <c r="A7007" s="155" t="s">
        <v>9058</v>
      </c>
      <c r="B7007" s="155" t="s">
        <v>9059</v>
      </c>
      <c r="C7007" s="155" t="s">
        <v>9973</v>
      </c>
      <c r="D7007" s="155">
        <v>9</v>
      </c>
      <c r="E7007" s="155">
        <v>9</v>
      </c>
      <c r="F7007" s="166">
        <v>42542</v>
      </c>
      <c r="G7007" s="166">
        <v>42543</v>
      </c>
      <c r="H7007" s="157">
        <v>1</v>
      </c>
    </row>
    <row r="7008" spans="1:9" ht="15" customHeight="1" x14ac:dyDescent="0.25">
      <c r="A7008" s="155" t="s">
        <v>9631</v>
      </c>
      <c r="B7008" s="155" t="s">
        <v>9657</v>
      </c>
      <c r="C7008" s="155" t="s">
        <v>9974</v>
      </c>
      <c r="D7008" s="155">
        <v>5</v>
      </c>
      <c r="E7008" s="155">
        <v>5</v>
      </c>
      <c r="F7008" s="166">
        <v>42542</v>
      </c>
      <c r="G7008" s="166">
        <v>42545</v>
      </c>
      <c r="H7008" s="157">
        <v>1</v>
      </c>
    </row>
    <row r="7009" spans="1:9" ht="15" customHeight="1" x14ac:dyDescent="0.25">
      <c r="A7009" s="155" t="s">
        <v>9483</v>
      </c>
      <c r="B7009" s="155" t="s">
        <v>9672</v>
      </c>
      <c r="C7009" s="155" t="s">
        <v>9976</v>
      </c>
      <c r="D7009" s="155">
        <v>98</v>
      </c>
      <c r="E7009" s="155">
        <v>98</v>
      </c>
      <c r="F7009" s="166">
        <v>42543</v>
      </c>
      <c r="G7009" s="166">
        <v>42503</v>
      </c>
      <c r="H7009" s="157">
        <v>1</v>
      </c>
      <c r="I7009" s="192" t="s">
        <v>2827</v>
      </c>
    </row>
    <row r="7010" spans="1:9" ht="15" customHeight="1" x14ac:dyDescent="0.25">
      <c r="A7010" s="155" t="s">
        <v>9483</v>
      </c>
      <c r="B7010" s="155" t="s">
        <v>9673</v>
      </c>
      <c r="C7010" s="155" t="s">
        <v>9977</v>
      </c>
      <c r="D7010" s="155">
        <v>98</v>
      </c>
      <c r="E7010" s="155">
        <v>98</v>
      </c>
      <c r="F7010" s="166">
        <v>42543</v>
      </c>
      <c r="G7010" s="166">
        <v>42503</v>
      </c>
      <c r="H7010" s="157">
        <v>1</v>
      </c>
      <c r="I7010" s="192" t="s">
        <v>2827</v>
      </c>
    </row>
    <row r="7011" spans="1:9" ht="15" customHeight="1" x14ac:dyDescent="0.25">
      <c r="A7011" s="155" t="s">
        <v>9483</v>
      </c>
      <c r="B7011" s="155" t="s">
        <v>9675</v>
      </c>
      <c r="C7011" s="155" t="s">
        <v>9978</v>
      </c>
      <c r="D7011" s="155">
        <v>98</v>
      </c>
      <c r="E7011" s="155">
        <v>98</v>
      </c>
      <c r="F7011" s="166">
        <v>42543</v>
      </c>
      <c r="G7011" s="166">
        <v>42503</v>
      </c>
      <c r="H7011" s="157">
        <v>1</v>
      </c>
      <c r="I7011" s="192" t="s">
        <v>2827</v>
      </c>
    </row>
    <row r="7012" spans="1:9" ht="15" customHeight="1" x14ac:dyDescent="0.25">
      <c r="A7012" s="155" t="s">
        <v>4562</v>
      </c>
      <c r="B7012" s="155" t="s">
        <v>1696</v>
      </c>
      <c r="C7012" s="155" t="s">
        <v>9979</v>
      </c>
      <c r="D7012" s="155">
        <v>3</v>
      </c>
      <c r="E7012" s="155">
        <v>3</v>
      </c>
      <c r="F7012" s="166">
        <v>42543</v>
      </c>
      <c r="G7012" s="166">
        <v>42550</v>
      </c>
      <c r="H7012" s="157">
        <v>1</v>
      </c>
    </row>
    <row r="7013" spans="1:9" ht="15" customHeight="1" x14ac:dyDescent="0.25">
      <c r="A7013" s="155" t="s">
        <v>6576</v>
      </c>
      <c r="B7013" s="155" t="s">
        <v>7368</v>
      </c>
      <c r="C7013" s="155" t="s">
        <v>9980</v>
      </c>
      <c r="D7013" s="155">
        <v>1</v>
      </c>
      <c r="E7013" s="155">
        <v>1</v>
      </c>
      <c r="F7013" s="166">
        <v>42543</v>
      </c>
      <c r="G7013" s="166">
        <v>42543</v>
      </c>
      <c r="H7013" s="157">
        <v>1</v>
      </c>
    </row>
    <row r="7014" spans="1:9" ht="15" customHeight="1" x14ac:dyDescent="0.25">
      <c r="A7014" s="155" t="s">
        <v>71</v>
      </c>
      <c r="B7014" s="155" t="s">
        <v>1550</v>
      </c>
      <c r="C7014" s="155" t="s">
        <v>9981</v>
      </c>
      <c r="D7014" s="155">
        <v>5</v>
      </c>
      <c r="E7014" s="155">
        <v>5</v>
      </c>
      <c r="F7014" s="166">
        <v>42543</v>
      </c>
      <c r="G7014" s="166">
        <v>42552</v>
      </c>
      <c r="H7014" s="157">
        <v>1</v>
      </c>
    </row>
    <row r="7015" spans="1:9" ht="15" customHeight="1" x14ac:dyDescent="0.25">
      <c r="A7015" s="155" t="s">
        <v>4635</v>
      </c>
      <c r="B7015" s="155" t="s">
        <v>4835</v>
      </c>
      <c r="C7015" s="155" t="s">
        <v>9983</v>
      </c>
      <c r="D7015" s="155">
        <v>70</v>
      </c>
      <c r="E7015" s="155">
        <v>70</v>
      </c>
      <c r="F7015" s="166">
        <v>42543</v>
      </c>
      <c r="G7015" s="166">
        <v>42548</v>
      </c>
      <c r="H7015" s="157">
        <v>1</v>
      </c>
    </row>
    <row r="7016" spans="1:9" ht="15" customHeight="1" x14ac:dyDescent="0.25">
      <c r="A7016" s="155" t="s">
        <v>6576</v>
      </c>
      <c r="B7016" s="155" t="s">
        <v>7368</v>
      </c>
      <c r="C7016" s="155" t="s">
        <v>9984</v>
      </c>
      <c r="D7016" s="155">
        <v>1</v>
      </c>
      <c r="E7016" s="155">
        <v>1</v>
      </c>
      <c r="F7016" s="166">
        <v>42543</v>
      </c>
      <c r="G7016" s="166">
        <v>42544</v>
      </c>
      <c r="H7016" s="157">
        <v>1</v>
      </c>
    </row>
    <row r="7017" spans="1:9" ht="15" customHeight="1" x14ac:dyDescent="0.25">
      <c r="A7017" s="155" t="s">
        <v>9514</v>
      </c>
      <c r="B7017" s="155" t="s">
        <v>9514</v>
      </c>
      <c r="C7017" s="155" t="s">
        <v>9988</v>
      </c>
      <c r="D7017" s="155">
        <v>8</v>
      </c>
      <c r="E7017" s="155">
        <v>8</v>
      </c>
      <c r="F7017" s="166">
        <v>42544</v>
      </c>
      <c r="G7017" s="166">
        <v>42545</v>
      </c>
      <c r="H7017" s="157">
        <v>1</v>
      </c>
    </row>
    <row r="7018" spans="1:9" x14ac:dyDescent="0.25">
      <c r="A7018" s="155" t="s">
        <v>9514</v>
      </c>
      <c r="B7018" s="155" t="s">
        <v>9986</v>
      </c>
      <c r="C7018" s="155" t="s">
        <v>9987</v>
      </c>
      <c r="D7018" s="155">
        <v>2</v>
      </c>
      <c r="E7018" s="155">
        <v>2</v>
      </c>
      <c r="F7018" s="166">
        <v>42544</v>
      </c>
      <c r="G7018" s="166">
        <v>42530</v>
      </c>
      <c r="H7018" s="157">
        <v>1</v>
      </c>
      <c r="I7018" s="192" t="s">
        <v>11747</v>
      </c>
    </row>
    <row r="7019" spans="1:9" ht="15" customHeight="1" x14ac:dyDescent="0.25">
      <c r="A7019" s="155" t="s">
        <v>9483</v>
      </c>
      <c r="B7019" s="155" t="s">
        <v>9674</v>
      </c>
      <c r="C7019" s="155" t="s">
        <v>9952</v>
      </c>
      <c r="D7019" s="155">
        <v>100</v>
      </c>
      <c r="E7019" s="155">
        <v>100</v>
      </c>
      <c r="F7019" s="166">
        <v>42544</v>
      </c>
      <c r="G7019" s="166">
        <v>42534</v>
      </c>
      <c r="H7019" s="157">
        <v>1</v>
      </c>
      <c r="I7019" s="192" t="s">
        <v>2827</v>
      </c>
    </row>
    <row r="7020" spans="1:9" ht="15" customHeight="1" x14ac:dyDescent="0.25">
      <c r="A7020" s="155" t="s">
        <v>173</v>
      </c>
      <c r="B7020" s="155" t="s">
        <v>9908</v>
      </c>
      <c r="C7020" s="155" t="s">
        <v>9989</v>
      </c>
      <c r="D7020" s="155">
        <v>486</v>
      </c>
      <c r="E7020" s="155">
        <v>486</v>
      </c>
      <c r="F7020" s="166">
        <v>42544</v>
      </c>
      <c r="G7020" s="166">
        <v>42549</v>
      </c>
      <c r="H7020" s="157">
        <v>1</v>
      </c>
    </row>
    <row r="7021" spans="1:9" ht="15" customHeight="1" x14ac:dyDescent="0.25">
      <c r="A7021" s="155" t="s">
        <v>173</v>
      </c>
      <c r="B7021" s="155" t="s">
        <v>445</v>
      </c>
      <c r="C7021" s="155" t="s">
        <v>364</v>
      </c>
      <c r="D7021" s="155">
        <v>486</v>
      </c>
      <c r="E7021" s="155">
        <v>486</v>
      </c>
      <c r="F7021" s="166">
        <v>42544</v>
      </c>
      <c r="G7021" s="166">
        <v>42549</v>
      </c>
      <c r="H7021" s="157">
        <v>1</v>
      </c>
    </row>
    <row r="7022" spans="1:9" ht="15" customHeight="1" x14ac:dyDescent="0.25">
      <c r="A7022" s="155" t="s">
        <v>9991</v>
      </c>
      <c r="B7022" s="155" t="s">
        <v>723</v>
      </c>
      <c r="C7022" s="155" t="s">
        <v>9990</v>
      </c>
      <c r="D7022" s="155">
        <v>500</v>
      </c>
      <c r="E7022" s="155">
        <v>500</v>
      </c>
      <c r="F7022" s="166">
        <v>42544</v>
      </c>
      <c r="G7022" s="166">
        <v>42549</v>
      </c>
      <c r="H7022" s="157">
        <v>1</v>
      </c>
    </row>
    <row r="7023" spans="1:9" ht="15" customHeight="1" x14ac:dyDescent="0.25">
      <c r="A7023" s="155" t="s">
        <v>8168</v>
      </c>
      <c r="B7023" s="155" t="s">
        <v>272</v>
      </c>
      <c r="C7023" s="155" t="s">
        <v>9992</v>
      </c>
      <c r="D7023" s="155">
        <v>1</v>
      </c>
      <c r="E7023" s="155">
        <v>1</v>
      </c>
      <c r="F7023" s="166">
        <v>42544</v>
      </c>
      <c r="G7023" s="166">
        <v>42549</v>
      </c>
      <c r="H7023" s="157">
        <v>1</v>
      </c>
      <c r="I7023" s="192" t="s">
        <v>1872</v>
      </c>
    </row>
    <row r="7024" spans="1:9" ht="15" customHeight="1" x14ac:dyDescent="0.25">
      <c r="A7024" s="155" t="s">
        <v>4562</v>
      </c>
      <c r="B7024" s="155" t="s">
        <v>1696</v>
      </c>
      <c r="C7024" s="155" t="s">
        <v>9993</v>
      </c>
      <c r="D7024" s="155">
        <v>2</v>
      </c>
      <c r="E7024" s="155">
        <v>2</v>
      </c>
      <c r="F7024" s="166">
        <v>42544</v>
      </c>
      <c r="G7024" s="166">
        <v>42551</v>
      </c>
      <c r="H7024" s="157">
        <v>1</v>
      </c>
    </row>
    <row r="7025" spans="1:9" ht="15" customHeight="1" x14ac:dyDescent="0.25">
      <c r="A7025" s="155" t="s">
        <v>121</v>
      </c>
      <c r="B7025" s="155" t="s">
        <v>272</v>
      </c>
      <c r="C7025" s="155" t="s">
        <v>9994</v>
      </c>
      <c r="D7025" s="155">
        <v>1</v>
      </c>
      <c r="E7025" s="155">
        <v>1</v>
      </c>
      <c r="F7025" s="166">
        <v>42544</v>
      </c>
      <c r="G7025" s="166">
        <v>42552</v>
      </c>
      <c r="H7025" s="157">
        <v>1</v>
      </c>
      <c r="I7025" s="192" t="s">
        <v>4268</v>
      </c>
    </row>
    <row r="7026" spans="1:9" ht="15" customHeight="1" x14ac:dyDescent="0.25">
      <c r="A7026" s="155" t="s">
        <v>71</v>
      </c>
      <c r="B7026" s="155" t="s">
        <v>477</v>
      </c>
      <c r="C7026" s="155" t="s">
        <v>9995</v>
      </c>
      <c r="D7026" s="155">
        <v>6</v>
      </c>
      <c r="E7026" s="155">
        <v>6</v>
      </c>
      <c r="F7026" s="166">
        <v>42548</v>
      </c>
      <c r="G7026" s="166">
        <v>42556</v>
      </c>
      <c r="H7026" s="157">
        <v>1</v>
      </c>
    </row>
    <row r="7027" spans="1:9" ht="15" customHeight="1" x14ac:dyDescent="0.25">
      <c r="A7027" s="155" t="s">
        <v>9631</v>
      </c>
      <c r="B7027" s="155" t="s">
        <v>9996</v>
      </c>
      <c r="C7027" s="155" t="s">
        <v>9997</v>
      </c>
      <c r="D7027" s="155">
        <v>5</v>
      </c>
      <c r="E7027" s="155">
        <v>5</v>
      </c>
      <c r="F7027" s="166">
        <v>42548</v>
      </c>
      <c r="G7027" s="166">
        <v>42551</v>
      </c>
      <c r="H7027" s="157">
        <v>1</v>
      </c>
    </row>
    <row r="7028" spans="1:9" ht="15" customHeight="1" x14ac:dyDescent="0.25">
      <c r="A7028" s="155" t="s">
        <v>145</v>
      </c>
      <c r="B7028" s="155" t="s">
        <v>1923</v>
      </c>
      <c r="C7028" s="155" t="s">
        <v>9998</v>
      </c>
      <c r="D7028" s="155">
        <v>10</v>
      </c>
      <c r="E7028" s="155">
        <v>10</v>
      </c>
      <c r="F7028" s="166">
        <v>42548</v>
      </c>
      <c r="G7028" s="166">
        <v>42552</v>
      </c>
      <c r="H7028" s="157">
        <v>1</v>
      </c>
    </row>
    <row r="7029" spans="1:9" ht="15" customHeight="1" x14ac:dyDescent="0.25">
      <c r="A7029" s="155" t="s">
        <v>251</v>
      </c>
      <c r="B7029" s="155" t="s">
        <v>4648</v>
      </c>
      <c r="C7029" s="155" t="s">
        <v>9999</v>
      </c>
      <c r="D7029" s="155">
        <v>10</v>
      </c>
      <c r="E7029" s="155">
        <v>10</v>
      </c>
      <c r="F7029" s="166">
        <v>42548</v>
      </c>
      <c r="G7029" s="166">
        <v>42549</v>
      </c>
      <c r="H7029" s="157">
        <v>1</v>
      </c>
    </row>
    <row r="7030" spans="1:9" ht="15" customHeight="1" x14ac:dyDescent="0.25">
      <c r="A7030" s="155" t="s">
        <v>2714</v>
      </c>
      <c r="B7030" s="155" t="s">
        <v>8850</v>
      </c>
      <c r="C7030" s="155" t="s">
        <v>10000</v>
      </c>
      <c r="D7030" s="155">
        <v>25</v>
      </c>
      <c r="E7030" s="155">
        <v>25</v>
      </c>
      <c r="F7030" s="166">
        <v>42548</v>
      </c>
      <c r="G7030" s="166">
        <v>42551</v>
      </c>
      <c r="H7030" s="157">
        <v>1</v>
      </c>
    </row>
    <row r="7031" spans="1:9" ht="15" customHeight="1" x14ac:dyDescent="0.25">
      <c r="A7031" s="155" t="s">
        <v>4395</v>
      </c>
      <c r="B7031" s="155" t="s">
        <v>4396</v>
      </c>
      <c r="C7031" s="155" t="s">
        <v>10001</v>
      </c>
      <c r="D7031" s="155">
        <v>100</v>
      </c>
      <c r="E7031" s="155">
        <v>100</v>
      </c>
      <c r="F7031" s="166">
        <v>42548</v>
      </c>
      <c r="G7031" s="166">
        <v>42557</v>
      </c>
      <c r="H7031" s="157">
        <v>1</v>
      </c>
    </row>
    <row r="7032" spans="1:9" ht="15" customHeight="1" x14ac:dyDescent="0.25">
      <c r="A7032" s="155" t="s">
        <v>1154</v>
      </c>
      <c r="B7032" s="155" t="s">
        <v>7113</v>
      </c>
      <c r="C7032" s="155" t="s">
        <v>10002</v>
      </c>
      <c r="D7032" s="155">
        <v>22</v>
      </c>
      <c r="E7032" s="155">
        <v>22</v>
      </c>
      <c r="F7032" s="166">
        <v>42548</v>
      </c>
      <c r="G7032" s="166">
        <v>42551</v>
      </c>
      <c r="H7032" s="157">
        <v>1</v>
      </c>
      <c r="I7032" s="192" t="s">
        <v>10003</v>
      </c>
    </row>
    <row r="7033" spans="1:9" ht="15" customHeight="1" x14ac:dyDescent="0.25">
      <c r="A7033" s="155" t="s">
        <v>3590</v>
      </c>
      <c r="B7033" s="155" t="s">
        <v>10004</v>
      </c>
      <c r="C7033" s="155" t="s">
        <v>10005</v>
      </c>
      <c r="D7033" s="155">
        <v>10</v>
      </c>
      <c r="E7033" s="155">
        <v>10</v>
      </c>
      <c r="F7033" s="166">
        <v>42548</v>
      </c>
      <c r="G7033" s="166">
        <v>42556</v>
      </c>
      <c r="H7033" s="157">
        <v>1</v>
      </c>
    </row>
    <row r="7034" spans="1:9" ht="15" customHeight="1" x14ac:dyDescent="0.25">
      <c r="A7034" s="155" t="s">
        <v>9790</v>
      </c>
      <c r="B7034" s="155" t="s">
        <v>8785</v>
      </c>
      <c r="C7034" s="155" t="s">
        <v>10006</v>
      </c>
      <c r="D7034" s="155">
        <v>4</v>
      </c>
      <c r="E7034" s="155">
        <v>4</v>
      </c>
      <c r="F7034" s="166">
        <v>42548</v>
      </c>
      <c r="G7034" s="166">
        <v>42548</v>
      </c>
      <c r="H7034" s="157">
        <v>1</v>
      </c>
      <c r="I7034" s="192" t="s">
        <v>2151</v>
      </c>
    </row>
    <row r="7035" spans="1:9" ht="15" customHeight="1" x14ac:dyDescent="0.25">
      <c r="A7035" s="155" t="s">
        <v>9483</v>
      </c>
      <c r="B7035" s="155" t="s">
        <v>9674</v>
      </c>
      <c r="C7035" s="155" t="s">
        <v>9951</v>
      </c>
      <c r="D7035" s="155">
        <v>100</v>
      </c>
      <c r="E7035" s="155">
        <v>100</v>
      </c>
      <c r="F7035" s="166">
        <v>42548</v>
      </c>
      <c r="G7035" s="166">
        <v>42552</v>
      </c>
      <c r="H7035" s="157">
        <v>1</v>
      </c>
      <c r="I7035" s="192" t="s">
        <v>10007</v>
      </c>
    </row>
    <row r="7036" spans="1:9" ht="15" customHeight="1" x14ac:dyDescent="0.25">
      <c r="A7036" s="155" t="s">
        <v>563</v>
      </c>
      <c r="B7036" s="155" t="s">
        <v>2118</v>
      </c>
      <c r="C7036" s="155" t="s">
        <v>10008</v>
      </c>
      <c r="D7036" s="155">
        <v>50</v>
      </c>
      <c r="E7036" s="155">
        <v>50</v>
      </c>
      <c r="F7036" s="166">
        <v>42549</v>
      </c>
      <c r="G7036" s="166">
        <v>42556</v>
      </c>
      <c r="H7036" s="157">
        <v>1</v>
      </c>
    </row>
    <row r="7037" spans="1:9" ht="15" customHeight="1" x14ac:dyDescent="0.25">
      <c r="A7037" s="155" t="s">
        <v>2906</v>
      </c>
      <c r="B7037" s="155" t="s">
        <v>1349</v>
      </c>
      <c r="C7037" s="155" t="s">
        <v>10009</v>
      </c>
      <c r="D7037" s="155">
        <v>25</v>
      </c>
      <c r="E7037" s="155">
        <v>25</v>
      </c>
      <c r="F7037" s="166">
        <v>42549</v>
      </c>
      <c r="G7037" s="166">
        <v>42557</v>
      </c>
      <c r="H7037" s="157">
        <v>1</v>
      </c>
    </row>
    <row r="7038" spans="1:9" ht="15" customHeight="1" x14ac:dyDescent="0.25">
      <c r="A7038" s="155" t="s">
        <v>2906</v>
      </c>
      <c r="B7038" s="155" t="s">
        <v>1048</v>
      </c>
      <c r="C7038" s="155" t="s">
        <v>10010</v>
      </c>
      <c r="D7038" s="155">
        <v>25</v>
      </c>
      <c r="E7038" s="155">
        <v>25</v>
      </c>
      <c r="F7038" s="166">
        <v>42549</v>
      </c>
      <c r="G7038" s="166">
        <v>42556</v>
      </c>
      <c r="H7038" s="157">
        <v>1</v>
      </c>
    </row>
    <row r="7039" spans="1:9" ht="15" customHeight="1" x14ac:dyDescent="0.25">
      <c r="A7039" s="155" t="s">
        <v>5708</v>
      </c>
      <c r="B7039" s="155" t="s">
        <v>5709</v>
      </c>
      <c r="C7039" s="155" t="s">
        <v>10011</v>
      </c>
      <c r="D7039" s="155">
        <v>1000</v>
      </c>
      <c r="E7039" s="155">
        <v>1000</v>
      </c>
      <c r="F7039" s="166">
        <v>42549</v>
      </c>
      <c r="G7039" s="166">
        <v>42552</v>
      </c>
      <c r="H7039" s="157">
        <v>1</v>
      </c>
    </row>
    <row r="7040" spans="1:9" ht="30" customHeight="1" x14ac:dyDescent="0.25">
      <c r="A7040" s="155" t="s">
        <v>3473</v>
      </c>
      <c r="B7040" s="155" t="s">
        <v>4947</v>
      </c>
      <c r="C7040" s="155" t="s">
        <v>10012</v>
      </c>
      <c r="D7040" s="155">
        <v>25</v>
      </c>
      <c r="E7040" s="155">
        <v>25</v>
      </c>
      <c r="F7040" s="166">
        <v>42549</v>
      </c>
      <c r="G7040" s="166">
        <v>42551</v>
      </c>
      <c r="H7040" s="157">
        <v>1</v>
      </c>
    </row>
    <row r="7041" spans="1:9" ht="15" customHeight="1" x14ac:dyDescent="0.25">
      <c r="A7041" s="155" t="s">
        <v>2714</v>
      </c>
      <c r="B7041" s="155" t="s">
        <v>6844</v>
      </c>
      <c r="C7041" s="155" t="s">
        <v>10013</v>
      </c>
      <c r="D7041" s="155">
        <v>25</v>
      </c>
      <c r="E7041" s="155">
        <v>20</v>
      </c>
      <c r="F7041" s="166">
        <v>42549</v>
      </c>
      <c r="G7041" s="166">
        <v>42551</v>
      </c>
      <c r="H7041" s="157">
        <v>1</v>
      </c>
    </row>
    <row r="7042" spans="1:9" ht="15" customHeight="1" x14ac:dyDescent="0.25">
      <c r="A7042" s="155" t="s">
        <v>4562</v>
      </c>
      <c r="B7042" s="155" t="s">
        <v>1696</v>
      </c>
      <c r="C7042" s="155" t="s">
        <v>10014</v>
      </c>
      <c r="D7042" s="155">
        <v>3</v>
      </c>
      <c r="E7042" s="155">
        <v>3</v>
      </c>
      <c r="F7042" s="166">
        <v>42549</v>
      </c>
      <c r="G7042" s="166">
        <v>42556</v>
      </c>
      <c r="H7042" s="157">
        <v>1</v>
      </c>
    </row>
    <row r="7043" spans="1:9" ht="15" customHeight="1" x14ac:dyDescent="0.25">
      <c r="A7043" s="155" t="s">
        <v>6286</v>
      </c>
      <c r="B7043" s="155" t="s">
        <v>10015</v>
      </c>
      <c r="C7043" s="155" t="s">
        <v>10016</v>
      </c>
      <c r="D7043" s="155">
        <v>25</v>
      </c>
      <c r="E7043" s="155">
        <v>25</v>
      </c>
      <c r="F7043" s="166">
        <v>42550</v>
      </c>
      <c r="G7043" s="166">
        <v>42548</v>
      </c>
      <c r="H7043" s="157">
        <v>1</v>
      </c>
      <c r="I7043" s="192" t="s">
        <v>4069</v>
      </c>
    </row>
    <row r="7044" spans="1:9" ht="15" customHeight="1" x14ac:dyDescent="0.25">
      <c r="A7044" s="155" t="s">
        <v>9321</v>
      </c>
      <c r="B7044" s="155" t="s">
        <v>9322</v>
      </c>
      <c r="C7044" s="155" t="s">
        <v>10017</v>
      </c>
      <c r="D7044" s="155">
        <v>100</v>
      </c>
      <c r="E7044" s="155">
        <v>100</v>
      </c>
      <c r="F7044" s="166">
        <v>42550</v>
      </c>
      <c r="G7044" s="166">
        <v>42557</v>
      </c>
      <c r="H7044" s="157">
        <v>1</v>
      </c>
    </row>
    <row r="7045" spans="1:9" ht="15" customHeight="1" x14ac:dyDescent="0.25">
      <c r="A7045" s="155" t="s">
        <v>9620</v>
      </c>
      <c r="B7045" s="155" t="s">
        <v>9621</v>
      </c>
      <c r="C7045" s="155" t="s">
        <v>10018</v>
      </c>
      <c r="D7045" s="155">
        <v>1020</v>
      </c>
      <c r="E7045" s="155">
        <v>1020</v>
      </c>
      <c r="F7045" s="166">
        <v>42550</v>
      </c>
      <c r="G7045" s="166">
        <v>42561</v>
      </c>
      <c r="H7045" s="157">
        <v>1</v>
      </c>
    </row>
    <row r="7046" spans="1:9" ht="15" customHeight="1" x14ac:dyDescent="0.25">
      <c r="A7046" s="155" t="s">
        <v>520</v>
      </c>
      <c r="B7046" s="155" t="s">
        <v>609</v>
      </c>
      <c r="C7046" s="155" t="s">
        <v>10019</v>
      </c>
      <c r="D7046" s="155">
        <v>400</v>
      </c>
      <c r="E7046" s="155">
        <v>400</v>
      </c>
      <c r="F7046" s="166">
        <v>42551</v>
      </c>
      <c r="G7046" s="166">
        <v>42552</v>
      </c>
      <c r="H7046" s="157">
        <v>1</v>
      </c>
    </row>
    <row r="7047" spans="1:9" ht="15" customHeight="1" x14ac:dyDescent="0.25">
      <c r="A7047" s="155" t="s">
        <v>520</v>
      </c>
      <c r="B7047" s="155" t="s">
        <v>609</v>
      </c>
      <c r="C7047" s="155" t="s">
        <v>364</v>
      </c>
      <c r="D7047" s="155">
        <v>400</v>
      </c>
      <c r="E7047" s="155">
        <v>400</v>
      </c>
      <c r="F7047" s="166">
        <v>42551</v>
      </c>
      <c r="G7047" s="166">
        <v>42558</v>
      </c>
      <c r="H7047" s="157">
        <v>1</v>
      </c>
    </row>
    <row r="7048" spans="1:9" ht="15" customHeight="1" x14ac:dyDescent="0.25">
      <c r="A7048" s="155" t="s">
        <v>6967</v>
      </c>
      <c r="C7048" s="155" t="s">
        <v>10021</v>
      </c>
      <c r="D7048" s="155">
        <v>200</v>
      </c>
      <c r="E7048" s="155">
        <v>200</v>
      </c>
      <c r="F7048" s="166">
        <v>42551</v>
      </c>
      <c r="G7048" s="166">
        <v>42537</v>
      </c>
      <c r="H7048" s="157">
        <v>1</v>
      </c>
      <c r="I7048" s="192" t="s">
        <v>4069</v>
      </c>
    </row>
    <row r="7049" spans="1:9" ht="15" customHeight="1" x14ac:dyDescent="0.25">
      <c r="A7049" s="155" t="s">
        <v>8654</v>
      </c>
      <c r="B7049" s="155" t="s">
        <v>8917</v>
      </c>
      <c r="C7049" s="155" t="s">
        <v>10020</v>
      </c>
      <c r="D7049" s="155">
        <v>5</v>
      </c>
      <c r="E7049" s="155">
        <v>5</v>
      </c>
      <c r="F7049" s="166">
        <v>42551</v>
      </c>
      <c r="G7049" s="166">
        <v>42562</v>
      </c>
      <c r="H7049" s="157">
        <v>1</v>
      </c>
    </row>
    <row r="7050" spans="1:9" ht="15" customHeight="1" x14ac:dyDescent="0.25">
      <c r="A7050" s="155" t="s">
        <v>71</v>
      </c>
      <c r="B7050" s="155" t="s">
        <v>272</v>
      </c>
      <c r="C7050" s="155" t="s">
        <v>10022</v>
      </c>
      <c r="D7050" s="155">
        <v>1</v>
      </c>
      <c r="E7050" s="155">
        <v>1</v>
      </c>
      <c r="F7050" s="166">
        <v>42551</v>
      </c>
      <c r="G7050" s="166">
        <v>42559</v>
      </c>
      <c r="H7050" s="157">
        <v>1</v>
      </c>
    </row>
    <row r="7051" spans="1:9" ht="15" customHeight="1" x14ac:dyDescent="0.25">
      <c r="A7051" s="155" t="s">
        <v>6576</v>
      </c>
      <c r="B7051" s="155" t="s">
        <v>7368</v>
      </c>
      <c r="C7051" s="155" t="s">
        <v>10023</v>
      </c>
      <c r="D7051" s="155">
        <v>1</v>
      </c>
      <c r="E7051" s="155">
        <v>1</v>
      </c>
      <c r="F7051" s="166">
        <v>42551</v>
      </c>
      <c r="G7051" s="166">
        <v>42552</v>
      </c>
      <c r="H7051" s="157">
        <v>1</v>
      </c>
    </row>
    <row r="7052" spans="1:9" x14ac:dyDescent="0.25">
      <c r="A7052" s="155" t="s">
        <v>3437</v>
      </c>
      <c r="B7052" s="155" t="s">
        <v>4533</v>
      </c>
      <c r="C7052" s="155" t="s">
        <v>10024</v>
      </c>
      <c r="D7052" s="155">
        <v>100</v>
      </c>
      <c r="E7052" s="155">
        <v>100</v>
      </c>
      <c r="F7052" s="166">
        <v>42551</v>
      </c>
      <c r="G7052" s="166">
        <v>42549</v>
      </c>
      <c r="H7052" s="157">
        <v>0</v>
      </c>
      <c r="I7052" s="192" t="s">
        <v>10025</v>
      </c>
    </row>
    <row r="7053" spans="1:9" ht="15" customHeight="1" x14ac:dyDescent="0.25">
      <c r="A7053" s="155" t="s">
        <v>6965</v>
      </c>
      <c r="B7053" s="155" t="s">
        <v>10026</v>
      </c>
      <c r="C7053" s="155" t="s">
        <v>10027</v>
      </c>
      <c r="D7053" s="155">
        <v>1</v>
      </c>
      <c r="E7053" s="155">
        <v>1</v>
      </c>
      <c r="F7053" s="166">
        <v>42551</v>
      </c>
      <c r="G7053" s="166">
        <v>42553</v>
      </c>
      <c r="H7053" s="157">
        <v>1</v>
      </c>
      <c r="I7053" s="192" t="s">
        <v>838</v>
      </c>
    </row>
    <row r="7054" spans="1:9" ht="15" customHeight="1" x14ac:dyDescent="0.25">
      <c r="A7054" s="155" t="s">
        <v>6916</v>
      </c>
      <c r="B7054" s="155" t="s">
        <v>10028</v>
      </c>
      <c r="C7054" s="155" t="s">
        <v>10029</v>
      </c>
      <c r="D7054" s="155">
        <v>10</v>
      </c>
      <c r="E7054" s="155">
        <v>10</v>
      </c>
      <c r="F7054" s="166">
        <v>42552</v>
      </c>
      <c r="G7054" s="166">
        <v>42552</v>
      </c>
      <c r="H7054" s="157">
        <v>1</v>
      </c>
      <c r="I7054" s="192" t="s">
        <v>2151</v>
      </c>
    </row>
    <row r="7055" spans="1:9" ht="15" customHeight="1" x14ac:dyDescent="0.25">
      <c r="A7055" s="155" t="s">
        <v>1508</v>
      </c>
      <c r="B7055" s="155" t="s">
        <v>4226</v>
      </c>
      <c r="C7055" s="155" t="s">
        <v>10030</v>
      </c>
      <c r="D7055" s="155">
        <v>25</v>
      </c>
      <c r="E7055" s="155">
        <v>25</v>
      </c>
      <c r="F7055" s="166">
        <v>42552</v>
      </c>
      <c r="G7055" s="166">
        <v>42558</v>
      </c>
      <c r="H7055" s="157">
        <v>1</v>
      </c>
    </row>
    <row r="7056" spans="1:9" ht="15" customHeight="1" x14ac:dyDescent="0.25">
      <c r="A7056" s="155" t="s">
        <v>7058</v>
      </c>
      <c r="B7056" s="155" t="s">
        <v>805</v>
      </c>
      <c r="C7056" s="155" t="s">
        <v>10031</v>
      </c>
      <c r="D7056" s="155">
        <v>250</v>
      </c>
      <c r="E7056" s="155">
        <v>250</v>
      </c>
      <c r="F7056" s="166">
        <v>42552</v>
      </c>
      <c r="G7056" s="166">
        <v>42557</v>
      </c>
      <c r="H7056" s="157">
        <v>1</v>
      </c>
    </row>
    <row r="7057" spans="1:9" ht="15" customHeight="1" x14ac:dyDescent="0.25">
      <c r="A7057" s="155" t="s">
        <v>2714</v>
      </c>
      <c r="B7057" s="155" t="s">
        <v>5304</v>
      </c>
      <c r="C7057" s="155" t="s">
        <v>10032</v>
      </c>
      <c r="D7057" s="155">
        <v>250</v>
      </c>
      <c r="E7057" s="155">
        <v>250</v>
      </c>
      <c r="F7057" s="166">
        <v>42552</v>
      </c>
      <c r="G7057" s="166">
        <v>42558</v>
      </c>
      <c r="H7057" s="157">
        <v>1</v>
      </c>
    </row>
    <row r="7058" spans="1:9" ht="15" customHeight="1" x14ac:dyDescent="0.25">
      <c r="A7058" s="155" t="s">
        <v>2714</v>
      </c>
      <c r="B7058" s="155" t="s">
        <v>5634</v>
      </c>
      <c r="C7058" s="155" t="s">
        <v>10033</v>
      </c>
      <c r="D7058" s="155">
        <v>25</v>
      </c>
      <c r="E7058" s="155">
        <v>25</v>
      </c>
      <c r="F7058" s="166">
        <v>42552</v>
      </c>
      <c r="G7058" s="166">
        <v>42556</v>
      </c>
      <c r="H7058" s="157">
        <v>1</v>
      </c>
    </row>
    <row r="7059" spans="1:9" ht="15" customHeight="1" x14ac:dyDescent="0.25">
      <c r="A7059" s="155" t="s">
        <v>2714</v>
      </c>
      <c r="B7059" s="155" t="s">
        <v>2066</v>
      </c>
      <c r="C7059" s="155" t="s">
        <v>316</v>
      </c>
      <c r="D7059" s="155">
        <v>250</v>
      </c>
      <c r="E7059" s="155">
        <v>250</v>
      </c>
      <c r="F7059" s="166">
        <v>42552</v>
      </c>
      <c r="G7059" s="166">
        <v>42556</v>
      </c>
      <c r="H7059" s="157">
        <v>1</v>
      </c>
    </row>
    <row r="7060" spans="1:9" ht="15" customHeight="1" x14ac:dyDescent="0.25">
      <c r="A7060" s="155" t="s">
        <v>2714</v>
      </c>
      <c r="B7060" s="155" t="s">
        <v>1933</v>
      </c>
      <c r="C7060" s="155" t="s">
        <v>166</v>
      </c>
      <c r="D7060" s="155">
        <v>25</v>
      </c>
      <c r="E7060" s="155">
        <v>25</v>
      </c>
      <c r="F7060" s="166">
        <v>42552</v>
      </c>
      <c r="G7060" s="166">
        <v>42556</v>
      </c>
      <c r="H7060" s="157">
        <v>1</v>
      </c>
    </row>
    <row r="7061" spans="1:9" ht="15" customHeight="1" x14ac:dyDescent="0.25">
      <c r="A7061" s="155" t="s">
        <v>7849</v>
      </c>
      <c r="B7061" s="155" t="s">
        <v>513</v>
      </c>
      <c r="C7061" s="155" t="s">
        <v>10034</v>
      </c>
      <c r="D7061" s="155">
        <v>5</v>
      </c>
      <c r="E7061" s="155">
        <v>5</v>
      </c>
      <c r="F7061" s="166">
        <v>42556</v>
      </c>
      <c r="G7061" s="166">
        <v>42562</v>
      </c>
      <c r="H7061" s="157">
        <v>1</v>
      </c>
    </row>
    <row r="7062" spans="1:9" ht="15" customHeight="1" x14ac:dyDescent="0.25">
      <c r="A7062" s="155" t="s">
        <v>9927</v>
      </c>
      <c r="B7062" s="155" t="s">
        <v>1260</v>
      </c>
      <c r="C7062" s="155" t="s">
        <v>10035</v>
      </c>
      <c r="D7062" s="155">
        <v>50</v>
      </c>
      <c r="E7062" s="155">
        <v>50</v>
      </c>
      <c r="F7062" s="166">
        <v>42556</v>
      </c>
      <c r="G7062" s="166">
        <v>42562</v>
      </c>
      <c r="H7062" s="157">
        <v>1</v>
      </c>
    </row>
    <row r="7063" spans="1:9" ht="15" customHeight="1" x14ac:dyDescent="0.25">
      <c r="A7063" s="155" t="s">
        <v>10036</v>
      </c>
      <c r="B7063" s="155" t="s">
        <v>1935</v>
      </c>
      <c r="C7063" s="155" t="s">
        <v>10037</v>
      </c>
      <c r="D7063" s="155">
        <v>10</v>
      </c>
      <c r="E7063" s="155">
        <v>10</v>
      </c>
      <c r="F7063" s="166">
        <v>42556</v>
      </c>
      <c r="G7063" s="166">
        <v>42562</v>
      </c>
      <c r="H7063" s="157">
        <v>1</v>
      </c>
    </row>
    <row r="7064" spans="1:9" ht="15" customHeight="1" x14ac:dyDescent="0.25">
      <c r="A7064" s="155" t="s">
        <v>71</v>
      </c>
      <c r="B7064" s="155" t="s">
        <v>1550</v>
      </c>
      <c r="C7064" s="155" t="s">
        <v>10038</v>
      </c>
      <c r="D7064" s="155">
        <v>5</v>
      </c>
      <c r="E7064" s="155">
        <v>5</v>
      </c>
      <c r="F7064" s="166">
        <v>42556</v>
      </c>
      <c r="G7064" s="166">
        <v>42564</v>
      </c>
      <c r="H7064" s="157">
        <v>1</v>
      </c>
    </row>
    <row r="7065" spans="1:9" ht="15" customHeight="1" x14ac:dyDescent="0.25">
      <c r="A7065" s="155" t="s">
        <v>71</v>
      </c>
      <c r="B7065" s="155" t="s">
        <v>1530</v>
      </c>
      <c r="C7065" s="155" t="s">
        <v>10039</v>
      </c>
      <c r="D7065" s="155">
        <v>5</v>
      </c>
      <c r="E7065" s="155">
        <v>5</v>
      </c>
      <c r="F7065" s="166">
        <v>42556</v>
      </c>
      <c r="G7065" s="166">
        <v>42564</v>
      </c>
      <c r="H7065" s="157">
        <v>1</v>
      </c>
    </row>
    <row r="7066" spans="1:9" ht="15" customHeight="1" x14ac:dyDescent="0.25">
      <c r="A7066" s="155" t="s">
        <v>4562</v>
      </c>
      <c r="B7066" s="155" t="s">
        <v>1696</v>
      </c>
      <c r="C7066" s="155" t="s">
        <v>10040</v>
      </c>
      <c r="D7066" s="155">
        <v>3</v>
      </c>
      <c r="E7066" s="155">
        <v>3</v>
      </c>
      <c r="F7066" s="166">
        <v>42556</v>
      </c>
      <c r="G7066" s="166">
        <v>42564</v>
      </c>
      <c r="H7066" s="157">
        <v>1</v>
      </c>
    </row>
    <row r="7067" spans="1:9" ht="15" customHeight="1" x14ac:dyDescent="0.25">
      <c r="A7067" s="155" t="s">
        <v>9631</v>
      </c>
      <c r="B7067" s="155" t="s">
        <v>10041</v>
      </c>
      <c r="C7067" s="155" t="s">
        <v>10042</v>
      </c>
      <c r="D7067" s="155">
        <v>5</v>
      </c>
      <c r="E7067" s="155">
        <v>5</v>
      </c>
      <c r="F7067" s="166">
        <v>42556</v>
      </c>
      <c r="G7067" s="166">
        <v>42559</v>
      </c>
      <c r="H7067" s="157">
        <v>1</v>
      </c>
    </row>
    <row r="7068" spans="1:9" ht="15" customHeight="1" x14ac:dyDescent="0.25">
      <c r="A7068" s="155" t="s">
        <v>2714</v>
      </c>
      <c r="B7068" s="155" t="s">
        <v>6844</v>
      </c>
      <c r="C7068" s="155" t="s">
        <v>10013</v>
      </c>
      <c r="D7068" s="155">
        <v>25</v>
      </c>
      <c r="E7068" s="155">
        <v>5</v>
      </c>
      <c r="F7068" s="166">
        <v>42556</v>
      </c>
      <c r="G7068" s="166">
        <v>42551</v>
      </c>
      <c r="H7068" s="157">
        <v>1</v>
      </c>
      <c r="I7068" s="192" t="s">
        <v>10043</v>
      </c>
    </row>
    <row r="7069" spans="1:9" ht="15" customHeight="1" x14ac:dyDescent="0.25">
      <c r="A7069" s="155" t="s">
        <v>286</v>
      </c>
      <c r="B7069" s="155" t="s">
        <v>10044</v>
      </c>
      <c r="C7069" s="155" t="s">
        <v>10045</v>
      </c>
      <c r="D7069" s="155">
        <v>25</v>
      </c>
      <c r="E7069" s="155">
        <v>25</v>
      </c>
      <c r="F7069" s="166">
        <v>42557</v>
      </c>
      <c r="G7069" s="166">
        <v>42558</v>
      </c>
      <c r="H7069" s="157">
        <v>1</v>
      </c>
    </row>
    <row r="7070" spans="1:9" ht="15" customHeight="1" x14ac:dyDescent="0.25">
      <c r="A7070" s="155" t="s">
        <v>10128</v>
      </c>
      <c r="B7070" s="155" t="s">
        <v>7368</v>
      </c>
      <c r="C7070" s="155" t="s">
        <v>10046</v>
      </c>
      <c r="D7070" s="155">
        <v>1</v>
      </c>
      <c r="E7070" s="155">
        <v>1</v>
      </c>
      <c r="F7070" s="166">
        <v>42557</v>
      </c>
      <c r="G7070" s="166">
        <v>42558</v>
      </c>
      <c r="H7070" s="157">
        <v>1</v>
      </c>
    </row>
    <row r="7071" spans="1:9" ht="15" customHeight="1" x14ac:dyDescent="0.25">
      <c r="A7071" s="155" t="s">
        <v>173</v>
      </c>
      <c r="B7071" s="155" t="s">
        <v>5522</v>
      </c>
      <c r="C7071" s="155" t="s">
        <v>10047</v>
      </c>
      <c r="D7071" s="155">
        <v>252</v>
      </c>
      <c r="E7071" s="155">
        <v>252</v>
      </c>
      <c r="F7071" s="166">
        <v>42558</v>
      </c>
      <c r="G7071" s="166">
        <v>42564</v>
      </c>
      <c r="H7071" s="157">
        <v>1</v>
      </c>
    </row>
    <row r="7072" spans="1:9" ht="15" customHeight="1" x14ac:dyDescent="0.25">
      <c r="A7072" s="155" t="s">
        <v>71</v>
      </c>
      <c r="B7072" s="155" t="s">
        <v>186</v>
      </c>
      <c r="C7072" s="155" t="s">
        <v>10048</v>
      </c>
      <c r="D7072" s="155">
        <v>20</v>
      </c>
      <c r="E7072" s="155">
        <v>20</v>
      </c>
      <c r="F7072" s="166">
        <v>42558</v>
      </c>
      <c r="G7072" s="166">
        <v>42562</v>
      </c>
      <c r="H7072" s="157">
        <v>1</v>
      </c>
    </row>
    <row r="7073" spans="1:9" ht="15" customHeight="1" x14ac:dyDescent="0.25">
      <c r="A7073" s="155" t="s">
        <v>6965</v>
      </c>
      <c r="B7073" s="155" t="s">
        <v>10026</v>
      </c>
      <c r="C7073" s="155" t="s">
        <v>10027</v>
      </c>
      <c r="D7073" s="155">
        <v>25</v>
      </c>
      <c r="E7073" s="155">
        <v>24</v>
      </c>
      <c r="F7073" s="166">
        <v>42558</v>
      </c>
      <c r="G7073" s="166">
        <v>42562</v>
      </c>
      <c r="H7073" s="157">
        <v>1</v>
      </c>
      <c r="I7073" s="192" t="s">
        <v>2827</v>
      </c>
    </row>
    <row r="7074" spans="1:9" ht="15" customHeight="1" x14ac:dyDescent="0.25">
      <c r="A7074" s="155" t="s">
        <v>10128</v>
      </c>
      <c r="B7074" s="155" t="s">
        <v>7368</v>
      </c>
      <c r="C7074" s="155" t="s">
        <v>10049</v>
      </c>
      <c r="D7074" s="155">
        <v>6</v>
      </c>
      <c r="E7074" s="155">
        <v>6</v>
      </c>
      <c r="F7074" s="166">
        <v>42558</v>
      </c>
      <c r="G7074" s="166">
        <v>42559</v>
      </c>
      <c r="H7074" s="157">
        <v>1</v>
      </c>
    </row>
    <row r="7075" spans="1:9" ht="15" customHeight="1" x14ac:dyDescent="0.25">
      <c r="A7075" s="155" t="s">
        <v>10128</v>
      </c>
      <c r="B7075" s="155" t="s">
        <v>7368</v>
      </c>
      <c r="C7075" s="155" t="s">
        <v>3989</v>
      </c>
      <c r="D7075" s="155">
        <v>1</v>
      </c>
      <c r="E7075" s="155">
        <v>1</v>
      </c>
      <c r="F7075" s="166">
        <v>42558</v>
      </c>
      <c r="G7075" s="166">
        <v>42562</v>
      </c>
      <c r="H7075" s="157">
        <v>1</v>
      </c>
    </row>
    <row r="7076" spans="1:9" ht="15" customHeight="1" x14ac:dyDescent="0.25">
      <c r="A7076" s="155" t="s">
        <v>10051</v>
      </c>
      <c r="B7076" s="155" t="s">
        <v>10052</v>
      </c>
      <c r="C7076" s="155" t="s">
        <v>837</v>
      </c>
      <c r="D7076" s="155">
        <v>2</v>
      </c>
      <c r="E7076" s="155">
        <v>2</v>
      </c>
      <c r="F7076" s="166">
        <v>42559</v>
      </c>
      <c r="G7076" s="166">
        <v>42562</v>
      </c>
      <c r="H7076" s="157">
        <v>1</v>
      </c>
    </row>
    <row r="7077" spans="1:9" ht="30" customHeight="1" x14ac:dyDescent="0.25">
      <c r="A7077" s="155" t="s">
        <v>8056</v>
      </c>
      <c r="B7077" s="155" t="s">
        <v>9282</v>
      </c>
      <c r="C7077" s="155" t="s">
        <v>10054</v>
      </c>
      <c r="D7077" s="155">
        <v>100</v>
      </c>
      <c r="E7077" s="155">
        <v>100</v>
      </c>
      <c r="F7077" s="166">
        <v>42562</v>
      </c>
      <c r="G7077" s="166">
        <v>42569</v>
      </c>
      <c r="H7077" s="157">
        <v>1</v>
      </c>
    </row>
    <row r="7078" spans="1:9" ht="15" customHeight="1" x14ac:dyDescent="0.25">
      <c r="A7078" s="155" t="s">
        <v>657</v>
      </c>
      <c r="B7078" s="155" t="s">
        <v>3286</v>
      </c>
      <c r="C7078" s="155" t="s">
        <v>10055</v>
      </c>
      <c r="D7078" s="155">
        <v>100</v>
      </c>
      <c r="E7078" s="155">
        <v>100</v>
      </c>
      <c r="F7078" s="166">
        <v>42562</v>
      </c>
      <c r="G7078" s="166">
        <v>42565</v>
      </c>
      <c r="H7078" s="157">
        <v>1</v>
      </c>
    </row>
    <row r="7079" spans="1:9" ht="15" customHeight="1" x14ac:dyDescent="0.25">
      <c r="A7079" s="155" t="s">
        <v>6021</v>
      </c>
      <c r="B7079" s="155" t="s">
        <v>8888</v>
      </c>
      <c r="C7079" s="155" t="s">
        <v>10056</v>
      </c>
      <c r="D7079" s="155">
        <v>250</v>
      </c>
      <c r="E7079" s="155">
        <v>250</v>
      </c>
      <c r="F7079" s="166">
        <v>42562</v>
      </c>
      <c r="G7079" s="166">
        <v>42564</v>
      </c>
      <c r="H7079" s="157">
        <v>1</v>
      </c>
    </row>
    <row r="7080" spans="1:9" ht="15" customHeight="1" x14ac:dyDescent="0.25">
      <c r="A7080" s="155" t="s">
        <v>6021</v>
      </c>
      <c r="B7080" s="155" t="s">
        <v>8887</v>
      </c>
      <c r="C7080" s="155" t="s">
        <v>161</v>
      </c>
      <c r="D7080" s="155">
        <v>250</v>
      </c>
      <c r="E7080" s="155">
        <v>250</v>
      </c>
      <c r="F7080" s="166">
        <v>42562</v>
      </c>
      <c r="G7080" s="166">
        <v>42564</v>
      </c>
      <c r="H7080" s="157">
        <v>1</v>
      </c>
    </row>
    <row r="7081" spans="1:9" ht="15" customHeight="1" x14ac:dyDescent="0.25">
      <c r="A7081" s="155" t="s">
        <v>7058</v>
      </c>
      <c r="B7081" s="155" t="s">
        <v>5069</v>
      </c>
      <c r="C7081" s="155" t="s">
        <v>10057</v>
      </c>
      <c r="D7081" s="155">
        <v>500</v>
      </c>
      <c r="E7081" s="155">
        <v>500</v>
      </c>
      <c r="F7081" s="166">
        <v>42562</v>
      </c>
      <c r="G7081" s="166">
        <v>42572</v>
      </c>
      <c r="H7081" s="157">
        <v>1</v>
      </c>
    </row>
    <row r="7082" spans="1:9" ht="15" customHeight="1" x14ac:dyDescent="0.25">
      <c r="A7082" s="155" t="s">
        <v>42</v>
      </c>
      <c r="B7082" s="155" t="s">
        <v>1744</v>
      </c>
      <c r="C7082" s="155" t="s">
        <v>10058</v>
      </c>
      <c r="D7082" s="155">
        <v>525</v>
      </c>
      <c r="E7082" s="155">
        <v>525</v>
      </c>
      <c r="F7082" s="166">
        <v>42562</v>
      </c>
      <c r="G7082" s="166">
        <v>42564</v>
      </c>
      <c r="H7082" s="157">
        <v>1</v>
      </c>
    </row>
    <row r="7083" spans="1:9" ht="15" customHeight="1" x14ac:dyDescent="0.25">
      <c r="A7083" s="155" t="s">
        <v>286</v>
      </c>
      <c r="B7083" s="155" t="s">
        <v>10059</v>
      </c>
      <c r="C7083" s="155" t="s">
        <v>10060</v>
      </c>
      <c r="D7083" s="155">
        <v>50</v>
      </c>
      <c r="E7083" s="155">
        <v>50</v>
      </c>
      <c r="F7083" s="166">
        <v>42562</v>
      </c>
      <c r="G7083" s="166">
        <v>42565</v>
      </c>
      <c r="H7083" s="157">
        <v>1</v>
      </c>
    </row>
    <row r="7084" spans="1:9" ht="15" customHeight="1" x14ac:dyDescent="0.25">
      <c r="A7084" s="155" t="s">
        <v>8835</v>
      </c>
      <c r="B7084" s="155" t="s">
        <v>5054</v>
      </c>
      <c r="C7084" s="155" t="s">
        <v>10061</v>
      </c>
      <c r="D7084" s="155">
        <v>1300</v>
      </c>
      <c r="E7084" s="155">
        <v>1300</v>
      </c>
      <c r="F7084" s="166">
        <v>42563</v>
      </c>
      <c r="G7084" s="166">
        <v>42565</v>
      </c>
      <c r="H7084" s="157">
        <v>1</v>
      </c>
    </row>
    <row r="7085" spans="1:9" ht="15" customHeight="1" x14ac:dyDescent="0.25">
      <c r="A7085" s="155" t="s">
        <v>9483</v>
      </c>
      <c r="B7085" s="155" t="s">
        <v>10062</v>
      </c>
      <c r="C7085" s="155" t="s">
        <v>10063</v>
      </c>
      <c r="D7085" s="155">
        <v>2</v>
      </c>
      <c r="E7085" s="155">
        <v>2</v>
      </c>
      <c r="F7085" s="166">
        <v>42563</v>
      </c>
      <c r="G7085" s="166">
        <v>42586</v>
      </c>
      <c r="H7085" s="157">
        <v>1</v>
      </c>
      <c r="I7085" s="192" t="s">
        <v>1847</v>
      </c>
    </row>
    <row r="7086" spans="1:9" ht="15" customHeight="1" x14ac:dyDescent="0.25">
      <c r="A7086" s="155" t="s">
        <v>145</v>
      </c>
      <c r="B7086" s="155" t="s">
        <v>493</v>
      </c>
      <c r="C7086" s="155" t="s">
        <v>10064</v>
      </c>
      <c r="D7086" s="155">
        <v>20</v>
      </c>
      <c r="E7086" s="155">
        <v>20</v>
      </c>
      <c r="F7086" s="166">
        <v>42565</v>
      </c>
      <c r="G7086" s="166">
        <v>42569</v>
      </c>
      <c r="H7086" s="157">
        <v>1</v>
      </c>
    </row>
    <row r="7087" spans="1:9" ht="15" customHeight="1" x14ac:dyDescent="0.25">
      <c r="A7087" s="155" t="s">
        <v>3709</v>
      </c>
      <c r="B7087" s="155" t="s">
        <v>10065</v>
      </c>
      <c r="C7087" s="155" t="s">
        <v>10066</v>
      </c>
      <c r="D7087" s="155">
        <v>2000</v>
      </c>
      <c r="E7087" s="155">
        <v>2000</v>
      </c>
      <c r="F7087" s="166">
        <v>42565</v>
      </c>
      <c r="G7087" s="166">
        <v>42565</v>
      </c>
      <c r="H7087" s="157">
        <v>1</v>
      </c>
      <c r="I7087" s="192" t="s">
        <v>214</v>
      </c>
    </row>
    <row r="7088" spans="1:9" ht="15" customHeight="1" x14ac:dyDescent="0.25">
      <c r="A7088" s="155" t="s">
        <v>65</v>
      </c>
      <c r="B7088" s="155" t="s">
        <v>1696</v>
      </c>
      <c r="C7088" s="155" t="s">
        <v>10067</v>
      </c>
      <c r="D7088" s="155">
        <v>1</v>
      </c>
      <c r="E7088" s="155">
        <v>1</v>
      </c>
      <c r="F7088" s="166">
        <v>42569</v>
      </c>
      <c r="G7088" s="166">
        <v>42577</v>
      </c>
      <c r="H7088" s="157">
        <v>1</v>
      </c>
    </row>
    <row r="7089" spans="1:9" ht="15" customHeight="1" x14ac:dyDescent="0.25">
      <c r="A7089" s="155" t="s">
        <v>115</v>
      </c>
      <c r="B7089" s="155" t="s">
        <v>176</v>
      </c>
      <c r="C7089" s="155" t="s">
        <v>10068</v>
      </c>
      <c r="D7089" s="155">
        <v>5</v>
      </c>
      <c r="E7089" s="155">
        <v>5</v>
      </c>
      <c r="F7089" s="166">
        <v>42569</v>
      </c>
      <c r="G7089" s="166">
        <v>42580</v>
      </c>
      <c r="H7089" s="157">
        <v>1</v>
      </c>
    </row>
    <row r="7090" spans="1:9" ht="15" customHeight="1" x14ac:dyDescent="0.25">
      <c r="A7090" s="155" t="s">
        <v>71</v>
      </c>
      <c r="B7090" s="155" t="s">
        <v>1550</v>
      </c>
      <c r="C7090" s="155" t="s">
        <v>9959</v>
      </c>
      <c r="D7090" s="155">
        <v>5</v>
      </c>
      <c r="E7090" s="155">
        <v>5</v>
      </c>
      <c r="F7090" s="166">
        <v>42570</v>
      </c>
      <c r="G7090" s="166">
        <v>42576</v>
      </c>
      <c r="H7090" s="157">
        <v>1</v>
      </c>
    </row>
    <row r="7091" spans="1:9" ht="15" customHeight="1" x14ac:dyDescent="0.25">
      <c r="A7091" s="155" t="s">
        <v>36</v>
      </c>
      <c r="B7091" s="155" t="s">
        <v>60</v>
      </c>
      <c r="C7091" s="155" t="s">
        <v>10069</v>
      </c>
      <c r="D7091" s="155">
        <v>20</v>
      </c>
      <c r="E7091" s="155">
        <v>20</v>
      </c>
      <c r="F7091" s="166">
        <v>42570</v>
      </c>
      <c r="G7091" s="166">
        <v>42576</v>
      </c>
      <c r="H7091" s="157">
        <v>1</v>
      </c>
    </row>
    <row r="7092" spans="1:9" ht="15" customHeight="1" x14ac:dyDescent="0.25">
      <c r="A7092" s="155" t="s">
        <v>4880</v>
      </c>
      <c r="B7092" s="155" t="s">
        <v>9184</v>
      </c>
      <c r="C7092" s="155" t="s">
        <v>10070</v>
      </c>
      <c r="D7092" s="155">
        <v>30</v>
      </c>
      <c r="E7092" s="155">
        <v>30</v>
      </c>
      <c r="F7092" s="166">
        <v>42569</v>
      </c>
      <c r="G7092" s="166">
        <v>42583</v>
      </c>
      <c r="H7092" s="157">
        <v>1</v>
      </c>
    </row>
    <row r="7093" spans="1:9" ht="15" customHeight="1" x14ac:dyDescent="0.25">
      <c r="A7093" s="155" t="s">
        <v>4562</v>
      </c>
      <c r="B7093" s="155" t="s">
        <v>1696</v>
      </c>
      <c r="C7093" s="155" t="s">
        <v>10071</v>
      </c>
      <c r="D7093" s="155">
        <v>1</v>
      </c>
      <c r="E7093" s="155">
        <v>1</v>
      </c>
      <c r="F7093" s="166">
        <v>42569</v>
      </c>
      <c r="G7093" s="166">
        <v>42579</v>
      </c>
      <c r="H7093" s="157">
        <v>1</v>
      </c>
    </row>
    <row r="7094" spans="1:9" ht="15" customHeight="1" x14ac:dyDescent="0.25">
      <c r="A7094" s="155" t="s">
        <v>65</v>
      </c>
      <c r="B7094" s="155" t="s">
        <v>547</v>
      </c>
      <c r="C7094" s="155" t="s">
        <v>10072</v>
      </c>
      <c r="D7094" s="155">
        <v>50</v>
      </c>
      <c r="E7094" s="155">
        <v>50</v>
      </c>
      <c r="F7094" s="166">
        <v>42571</v>
      </c>
      <c r="G7094" s="166">
        <v>42573</v>
      </c>
      <c r="H7094" s="157">
        <v>1</v>
      </c>
    </row>
    <row r="7095" spans="1:9" ht="15" customHeight="1" x14ac:dyDescent="0.25">
      <c r="A7095" s="155" t="s">
        <v>9275</v>
      </c>
      <c r="B7095" s="155" t="s">
        <v>626</v>
      </c>
      <c r="C7095" s="155" t="s">
        <v>10073</v>
      </c>
      <c r="D7095" s="155">
        <v>2500</v>
      </c>
      <c r="E7095" s="155">
        <v>2500</v>
      </c>
      <c r="F7095" s="166">
        <v>42571</v>
      </c>
      <c r="G7095" s="166">
        <v>42576</v>
      </c>
      <c r="H7095" s="157">
        <v>1</v>
      </c>
    </row>
    <row r="7096" spans="1:9" ht="15" customHeight="1" x14ac:dyDescent="0.25">
      <c r="A7096" s="155" t="s">
        <v>8170</v>
      </c>
      <c r="B7096" s="155" t="s">
        <v>8426</v>
      </c>
      <c r="C7096" s="155" t="s">
        <v>10074</v>
      </c>
      <c r="D7096" s="155">
        <v>10</v>
      </c>
      <c r="E7096" s="155">
        <v>10</v>
      </c>
      <c r="F7096" s="166">
        <v>42571</v>
      </c>
      <c r="G7096" s="166">
        <v>42572</v>
      </c>
      <c r="H7096" s="157">
        <v>1</v>
      </c>
    </row>
    <row r="7097" spans="1:9" ht="15" customHeight="1" x14ac:dyDescent="0.25">
      <c r="A7097" s="155" t="s">
        <v>71</v>
      </c>
      <c r="B7097" s="155" t="s">
        <v>1550</v>
      </c>
      <c r="C7097" s="155" t="s">
        <v>10075</v>
      </c>
      <c r="D7097" s="155">
        <v>5</v>
      </c>
      <c r="E7097" s="155">
        <v>5</v>
      </c>
      <c r="F7097" s="166">
        <v>42553</v>
      </c>
      <c r="G7097" s="166">
        <v>42580</v>
      </c>
      <c r="H7097" s="157">
        <v>1</v>
      </c>
    </row>
    <row r="7098" spans="1:9" ht="15" customHeight="1" x14ac:dyDescent="0.25">
      <c r="A7098" s="155" t="s">
        <v>71</v>
      </c>
      <c r="B7098" s="155" t="s">
        <v>1550</v>
      </c>
      <c r="C7098" s="155" t="s">
        <v>10048</v>
      </c>
      <c r="D7098" s="155">
        <v>5</v>
      </c>
      <c r="E7098" s="155">
        <v>5</v>
      </c>
      <c r="F7098" s="166">
        <v>42571</v>
      </c>
      <c r="G7098" s="166">
        <v>42577</v>
      </c>
      <c r="H7098" s="157">
        <v>1</v>
      </c>
    </row>
    <row r="7099" spans="1:9" ht="15" customHeight="1" x14ac:dyDescent="0.25">
      <c r="A7099" s="155" t="s">
        <v>71</v>
      </c>
      <c r="B7099" s="155" t="s">
        <v>1530</v>
      </c>
      <c r="C7099" s="155" t="s">
        <v>10076</v>
      </c>
      <c r="D7099" s="155">
        <v>5</v>
      </c>
      <c r="E7099" s="155">
        <v>5</v>
      </c>
      <c r="F7099" s="166">
        <v>42572</v>
      </c>
      <c r="G7099" s="166">
        <v>42580</v>
      </c>
      <c r="H7099" s="157">
        <v>1</v>
      </c>
    </row>
    <row r="7100" spans="1:9" ht="15" customHeight="1" x14ac:dyDescent="0.25">
      <c r="A7100" s="155" t="s">
        <v>299</v>
      </c>
      <c r="B7100" s="155" t="s">
        <v>1021</v>
      </c>
      <c r="C7100" s="155" t="s">
        <v>10077</v>
      </c>
      <c r="D7100" s="155">
        <v>25</v>
      </c>
      <c r="E7100" s="155">
        <v>25</v>
      </c>
      <c r="F7100" s="166">
        <v>42572</v>
      </c>
      <c r="G7100" s="166">
        <v>42576</v>
      </c>
      <c r="H7100" s="157">
        <v>1</v>
      </c>
    </row>
    <row r="7101" spans="1:9" ht="15" customHeight="1" x14ac:dyDescent="0.25">
      <c r="A7101" s="155" t="s">
        <v>1114</v>
      </c>
      <c r="B7101" s="155" t="s">
        <v>1115</v>
      </c>
      <c r="C7101" s="155" t="s">
        <v>10078</v>
      </c>
      <c r="D7101" s="155">
        <v>26</v>
      </c>
      <c r="E7101" s="155">
        <v>26</v>
      </c>
      <c r="F7101" s="166">
        <v>42572</v>
      </c>
      <c r="G7101" s="166">
        <v>42576</v>
      </c>
      <c r="H7101" s="157">
        <v>1</v>
      </c>
    </row>
    <row r="7102" spans="1:9" ht="15" customHeight="1" x14ac:dyDescent="0.25">
      <c r="A7102" s="155" t="s">
        <v>520</v>
      </c>
      <c r="B7102" s="155" t="s">
        <v>5026</v>
      </c>
      <c r="C7102" s="155" t="s">
        <v>10081</v>
      </c>
      <c r="D7102" s="155">
        <v>280</v>
      </c>
      <c r="E7102" s="155">
        <v>280</v>
      </c>
      <c r="F7102" s="166">
        <v>42572</v>
      </c>
      <c r="G7102" s="166">
        <v>42579</v>
      </c>
      <c r="H7102" s="157">
        <v>1</v>
      </c>
    </row>
    <row r="7103" spans="1:9" ht="15" customHeight="1" x14ac:dyDescent="0.25">
      <c r="A7103" s="155" t="s">
        <v>520</v>
      </c>
      <c r="B7103" s="155" t="s">
        <v>5026</v>
      </c>
      <c r="C7103" s="155" t="s">
        <v>10080</v>
      </c>
      <c r="D7103" s="155">
        <v>100</v>
      </c>
      <c r="E7103" s="155">
        <v>100</v>
      </c>
      <c r="F7103" s="166">
        <v>42572</v>
      </c>
      <c r="G7103" s="166">
        <v>42594</v>
      </c>
      <c r="H7103" s="157">
        <v>1</v>
      </c>
    </row>
    <row r="7104" spans="1:9" ht="15" customHeight="1" x14ac:dyDescent="0.25">
      <c r="A7104" s="155" t="s">
        <v>520</v>
      </c>
      <c r="B7104" s="155" t="s">
        <v>533</v>
      </c>
      <c r="C7104" s="155" t="s">
        <v>10079</v>
      </c>
      <c r="D7104" s="155">
        <v>25</v>
      </c>
      <c r="E7104" s="155">
        <v>25</v>
      </c>
      <c r="F7104" s="166">
        <v>42572</v>
      </c>
      <c r="G7104" s="166">
        <v>42603</v>
      </c>
      <c r="H7104" s="157">
        <v>1</v>
      </c>
      <c r="I7104" s="192" t="s">
        <v>2891</v>
      </c>
    </row>
    <row r="7105" spans="1:9" ht="15" customHeight="1" x14ac:dyDescent="0.25">
      <c r="A7105" s="155" t="s">
        <v>1983</v>
      </c>
      <c r="B7105" s="155" t="s">
        <v>10082</v>
      </c>
      <c r="C7105" s="155" t="s">
        <v>10083</v>
      </c>
      <c r="D7105" s="155">
        <v>1</v>
      </c>
      <c r="E7105" s="155">
        <v>1</v>
      </c>
      <c r="F7105" s="166">
        <v>42572</v>
      </c>
      <c r="G7105" s="166">
        <v>42572</v>
      </c>
      <c r="H7105" s="157">
        <v>1</v>
      </c>
      <c r="I7105" s="192" t="s">
        <v>10084</v>
      </c>
    </row>
    <row r="7106" spans="1:9" ht="15" customHeight="1" x14ac:dyDescent="0.25">
      <c r="A7106" s="155" t="s">
        <v>1386</v>
      </c>
      <c r="B7106" s="155" t="s">
        <v>10085</v>
      </c>
      <c r="C7106" s="155" t="s">
        <v>10086</v>
      </c>
      <c r="D7106" s="155">
        <v>5</v>
      </c>
      <c r="E7106" s="155">
        <v>5</v>
      </c>
      <c r="F7106" s="166">
        <v>42572</v>
      </c>
      <c r="G7106" s="166">
        <v>42576</v>
      </c>
      <c r="H7106" s="157">
        <v>1</v>
      </c>
    </row>
    <row r="7107" spans="1:9" ht="15" customHeight="1" x14ac:dyDescent="0.25">
      <c r="A7107" s="155" t="s">
        <v>10087</v>
      </c>
      <c r="B7107" s="155" t="s">
        <v>10088</v>
      </c>
      <c r="C7107" s="155" t="s">
        <v>10089</v>
      </c>
      <c r="D7107" s="155">
        <v>4</v>
      </c>
      <c r="E7107" s="155">
        <v>4</v>
      </c>
      <c r="F7107" s="166">
        <v>42572</v>
      </c>
      <c r="G7107" s="166">
        <v>42576</v>
      </c>
      <c r="H7107" s="157">
        <v>1</v>
      </c>
    </row>
    <row r="7108" spans="1:9" ht="15" customHeight="1" x14ac:dyDescent="0.25">
      <c r="A7108" s="155" t="s">
        <v>10051</v>
      </c>
      <c r="B7108" s="155" t="s">
        <v>10052</v>
      </c>
      <c r="C7108" s="155" t="s">
        <v>10090</v>
      </c>
      <c r="D7108" s="155">
        <v>125</v>
      </c>
      <c r="E7108" s="155">
        <v>123</v>
      </c>
      <c r="F7108" s="166">
        <v>42572</v>
      </c>
      <c r="G7108" s="166">
        <v>42573</v>
      </c>
      <c r="H7108" s="157">
        <v>1</v>
      </c>
      <c r="I7108" s="192" t="s">
        <v>10091</v>
      </c>
    </row>
    <row r="7109" spans="1:9" ht="15" customHeight="1" x14ac:dyDescent="0.25">
      <c r="A7109" s="155" t="s">
        <v>6237</v>
      </c>
      <c r="B7109" s="155" t="s">
        <v>1696</v>
      </c>
      <c r="C7109" s="155" t="s">
        <v>10092</v>
      </c>
      <c r="D7109" s="155">
        <v>1</v>
      </c>
      <c r="E7109" s="155">
        <v>1</v>
      </c>
      <c r="F7109" s="166">
        <v>42572</v>
      </c>
      <c r="G7109" s="166">
        <v>42573</v>
      </c>
      <c r="H7109" s="157">
        <v>1</v>
      </c>
    </row>
    <row r="7110" spans="1:9" ht="30" customHeight="1" x14ac:dyDescent="0.25">
      <c r="A7110" s="155" t="s">
        <v>3473</v>
      </c>
      <c r="B7110" s="155" t="s">
        <v>9479</v>
      </c>
      <c r="C7110" s="155" t="s">
        <v>10093</v>
      </c>
      <c r="D7110" s="155">
        <v>25</v>
      </c>
      <c r="E7110" s="155">
        <v>25</v>
      </c>
      <c r="F7110" s="166">
        <v>42573</v>
      </c>
      <c r="G7110" s="166">
        <v>42566</v>
      </c>
      <c r="H7110" s="157">
        <v>1</v>
      </c>
      <c r="I7110" s="192" t="s">
        <v>11717</v>
      </c>
    </row>
    <row r="7111" spans="1:9" ht="15" customHeight="1" x14ac:dyDescent="0.25">
      <c r="A7111" s="155" t="s">
        <v>71</v>
      </c>
      <c r="B7111" s="155" t="s">
        <v>167</v>
      </c>
      <c r="C7111" s="155" t="s">
        <v>10094</v>
      </c>
      <c r="D7111" s="155">
        <v>25</v>
      </c>
      <c r="E7111" s="155">
        <v>25</v>
      </c>
      <c r="F7111" s="166">
        <v>42573</v>
      </c>
      <c r="G7111" s="166">
        <v>42583</v>
      </c>
      <c r="H7111" s="157">
        <v>1</v>
      </c>
    </row>
    <row r="7112" spans="1:9" ht="15" customHeight="1" x14ac:dyDescent="0.25">
      <c r="A7112" s="155" t="s">
        <v>39</v>
      </c>
      <c r="B7112" s="155" t="s">
        <v>6908</v>
      </c>
      <c r="C7112" s="155" t="s">
        <v>10095</v>
      </c>
      <c r="D7112" s="155">
        <v>512</v>
      </c>
      <c r="E7112" s="155">
        <v>512</v>
      </c>
      <c r="F7112" s="166">
        <v>42573</v>
      </c>
      <c r="G7112" s="166">
        <v>42579</v>
      </c>
      <c r="H7112" s="157">
        <v>1</v>
      </c>
    </row>
    <row r="7113" spans="1:9" ht="15" customHeight="1" x14ac:dyDescent="0.25">
      <c r="A7113" s="155" t="s">
        <v>10096</v>
      </c>
      <c r="B7113" s="155" t="s">
        <v>10097</v>
      </c>
      <c r="C7113" s="155" t="s">
        <v>10098</v>
      </c>
      <c r="D7113" s="155">
        <v>20</v>
      </c>
      <c r="E7113" s="155">
        <v>20</v>
      </c>
      <c r="F7113" s="166">
        <v>42573</v>
      </c>
      <c r="G7113" s="166">
        <v>42579</v>
      </c>
      <c r="H7113" s="157">
        <v>1</v>
      </c>
    </row>
    <row r="7114" spans="1:9" ht="15" customHeight="1" x14ac:dyDescent="0.25">
      <c r="A7114" s="155" t="s">
        <v>10099</v>
      </c>
      <c r="B7114" s="155" t="s">
        <v>10100</v>
      </c>
      <c r="C7114" s="155" t="s">
        <v>10100</v>
      </c>
      <c r="D7114" s="155">
        <v>3</v>
      </c>
      <c r="E7114" s="155">
        <v>3</v>
      </c>
      <c r="F7114" s="166">
        <v>42576</v>
      </c>
      <c r="G7114" s="166">
        <v>42579</v>
      </c>
      <c r="H7114" s="157">
        <v>1</v>
      </c>
    </row>
    <row r="7115" spans="1:9" ht="15" customHeight="1" x14ac:dyDescent="0.25">
      <c r="A7115" s="155" t="s">
        <v>4562</v>
      </c>
      <c r="B7115" s="155" t="s">
        <v>1696</v>
      </c>
      <c r="C7115" s="155" t="s">
        <v>10101</v>
      </c>
      <c r="D7115" s="155">
        <v>1</v>
      </c>
      <c r="E7115" s="155">
        <v>1</v>
      </c>
      <c r="F7115" s="166">
        <v>42576</v>
      </c>
      <c r="G7115" s="166">
        <v>42580</v>
      </c>
      <c r="H7115" s="157">
        <v>1</v>
      </c>
    </row>
    <row r="7116" spans="1:9" ht="15" customHeight="1" x14ac:dyDescent="0.25">
      <c r="A7116" s="155" t="s">
        <v>5050</v>
      </c>
      <c r="B7116" s="155" t="s">
        <v>5051</v>
      </c>
      <c r="C7116" s="155" t="s">
        <v>10102</v>
      </c>
      <c r="D7116" s="155">
        <v>100</v>
      </c>
      <c r="E7116" s="155">
        <v>100</v>
      </c>
      <c r="F7116" s="166">
        <v>42576</v>
      </c>
      <c r="G7116" s="166">
        <v>42584</v>
      </c>
      <c r="H7116" s="157">
        <v>1</v>
      </c>
    </row>
    <row r="7117" spans="1:9" ht="15" customHeight="1" x14ac:dyDescent="0.25">
      <c r="A7117" s="155" t="s">
        <v>1866</v>
      </c>
      <c r="B7117" s="155" t="s">
        <v>10106</v>
      </c>
      <c r="C7117" s="155" t="s">
        <v>10107</v>
      </c>
      <c r="D7117" s="155">
        <v>100</v>
      </c>
      <c r="E7117" s="155">
        <v>100</v>
      </c>
      <c r="F7117" s="166">
        <v>42576</v>
      </c>
      <c r="G7117" s="166">
        <v>42576</v>
      </c>
      <c r="H7117" s="157">
        <v>0</v>
      </c>
    </row>
    <row r="7118" spans="1:9" ht="15" customHeight="1" x14ac:dyDescent="0.25">
      <c r="A7118" s="155" t="s">
        <v>5424</v>
      </c>
      <c r="B7118" s="155" t="s">
        <v>9768</v>
      </c>
      <c r="C7118" s="155" t="s">
        <v>10108</v>
      </c>
      <c r="D7118" s="155">
        <v>10</v>
      </c>
      <c r="E7118" s="155">
        <v>10</v>
      </c>
      <c r="F7118" s="166">
        <v>42577</v>
      </c>
      <c r="G7118" s="166">
        <v>42580</v>
      </c>
      <c r="H7118" s="157">
        <v>1</v>
      </c>
    </row>
    <row r="7119" spans="1:9" ht="15" customHeight="1" x14ac:dyDescent="0.25">
      <c r="A7119" s="155" t="s">
        <v>71</v>
      </c>
      <c r="B7119" s="155" t="s">
        <v>1550</v>
      </c>
      <c r="C7119" s="155" t="s">
        <v>10109</v>
      </c>
      <c r="D7119" s="155">
        <v>5</v>
      </c>
      <c r="E7119" s="155">
        <v>5</v>
      </c>
      <c r="F7119" s="166">
        <v>42577</v>
      </c>
      <c r="G7119" s="166">
        <v>42583</v>
      </c>
      <c r="H7119" s="157">
        <v>1</v>
      </c>
    </row>
    <row r="7120" spans="1:9" ht="15" customHeight="1" x14ac:dyDescent="0.25">
      <c r="A7120" s="155" t="s">
        <v>286</v>
      </c>
      <c r="B7120" s="155" t="s">
        <v>7427</v>
      </c>
      <c r="C7120" s="155" t="s">
        <v>10110</v>
      </c>
      <c r="D7120" s="155">
        <v>25</v>
      </c>
      <c r="E7120" s="155">
        <v>25</v>
      </c>
      <c r="F7120" s="166">
        <v>42577</v>
      </c>
      <c r="G7120" s="166">
        <v>42579</v>
      </c>
      <c r="H7120" s="157">
        <v>1</v>
      </c>
    </row>
    <row r="7121" spans="1:9" ht="15" customHeight="1" x14ac:dyDescent="0.25">
      <c r="A7121" s="155" t="s">
        <v>520</v>
      </c>
      <c r="B7121" s="155" t="s">
        <v>533</v>
      </c>
      <c r="C7121" s="155" t="s">
        <v>10111</v>
      </c>
      <c r="D7121" s="155">
        <v>100</v>
      </c>
      <c r="E7121" s="155">
        <v>100</v>
      </c>
      <c r="F7121" s="166">
        <v>42577</v>
      </c>
      <c r="G7121" s="166">
        <v>42583</v>
      </c>
      <c r="H7121" s="157">
        <v>1</v>
      </c>
    </row>
    <row r="7122" spans="1:9" ht="15" customHeight="1" x14ac:dyDescent="0.25">
      <c r="A7122" s="155" t="s">
        <v>384</v>
      </c>
      <c r="B7122" s="155" t="s">
        <v>2696</v>
      </c>
      <c r="C7122" s="155" t="s">
        <v>10112</v>
      </c>
      <c r="D7122" s="155">
        <v>100</v>
      </c>
      <c r="E7122" s="155">
        <v>100</v>
      </c>
      <c r="F7122" s="166">
        <v>42577</v>
      </c>
      <c r="G7122" s="166">
        <v>42579</v>
      </c>
      <c r="H7122" s="157">
        <v>1</v>
      </c>
    </row>
    <row r="7123" spans="1:9" ht="15" customHeight="1" x14ac:dyDescent="0.25">
      <c r="A7123" s="155" t="s">
        <v>10113</v>
      </c>
      <c r="B7123" s="155" t="s">
        <v>10114</v>
      </c>
      <c r="C7123" s="155" t="s">
        <v>10115</v>
      </c>
      <c r="D7123" s="155">
        <v>5</v>
      </c>
      <c r="E7123" s="155">
        <v>5</v>
      </c>
      <c r="F7123" s="166">
        <v>42576</v>
      </c>
      <c r="G7123" s="166">
        <v>42580</v>
      </c>
      <c r="H7123" s="157">
        <v>1</v>
      </c>
    </row>
    <row r="7124" spans="1:9" ht="15" customHeight="1" x14ac:dyDescent="0.25">
      <c r="A7124" s="155" t="s">
        <v>6262</v>
      </c>
      <c r="B7124" s="155" t="s">
        <v>762</v>
      </c>
      <c r="C7124" s="155" t="s">
        <v>10116</v>
      </c>
      <c r="D7124" s="155">
        <v>50</v>
      </c>
      <c r="E7124" s="155">
        <v>50</v>
      </c>
      <c r="F7124" s="166">
        <v>42578</v>
      </c>
      <c r="G7124" s="166">
        <v>42584</v>
      </c>
      <c r="H7124" s="157">
        <v>1</v>
      </c>
    </row>
    <row r="7125" spans="1:9" ht="15" customHeight="1" x14ac:dyDescent="0.25">
      <c r="A7125" s="155" t="s">
        <v>71</v>
      </c>
      <c r="B7125" s="155" t="s">
        <v>167</v>
      </c>
      <c r="C7125" s="155" t="s">
        <v>10117</v>
      </c>
      <c r="D7125" s="155">
        <v>25</v>
      </c>
      <c r="E7125" s="155">
        <v>25</v>
      </c>
      <c r="F7125" s="166">
        <v>42579</v>
      </c>
      <c r="G7125" s="166">
        <v>42597</v>
      </c>
      <c r="H7125" s="157">
        <v>1</v>
      </c>
    </row>
    <row r="7126" spans="1:9" ht="15" customHeight="1" x14ac:dyDescent="0.25">
      <c r="A7126" s="155" t="s">
        <v>719</v>
      </c>
      <c r="B7126" s="155" t="s">
        <v>807</v>
      </c>
      <c r="C7126" s="155" t="s">
        <v>10118</v>
      </c>
      <c r="D7126" s="155">
        <v>250</v>
      </c>
      <c r="E7126" s="155">
        <v>250</v>
      </c>
      <c r="F7126" s="166">
        <v>42579</v>
      </c>
      <c r="G7126" s="166">
        <v>42586</v>
      </c>
      <c r="H7126" s="157">
        <v>1</v>
      </c>
    </row>
    <row r="7127" spans="1:9" ht="15" customHeight="1" x14ac:dyDescent="0.25">
      <c r="A7127" s="155" t="s">
        <v>115</v>
      </c>
      <c r="B7127" s="155" t="s">
        <v>549</v>
      </c>
      <c r="C7127" s="155" t="s">
        <v>10119</v>
      </c>
      <c r="D7127" s="155">
        <v>10</v>
      </c>
      <c r="E7127" s="155">
        <v>10</v>
      </c>
      <c r="F7127" s="166">
        <v>42579</v>
      </c>
      <c r="G7127" s="166">
        <v>42583</v>
      </c>
      <c r="H7127" s="157">
        <v>1</v>
      </c>
    </row>
    <row r="7128" spans="1:9" ht="15" customHeight="1" x14ac:dyDescent="0.25">
      <c r="A7128" s="155" t="s">
        <v>286</v>
      </c>
      <c r="B7128" s="155" t="s">
        <v>1247</v>
      </c>
      <c r="C7128" s="155" t="s">
        <v>10120</v>
      </c>
      <c r="D7128" s="155">
        <v>25</v>
      </c>
      <c r="E7128" s="155">
        <v>25</v>
      </c>
      <c r="F7128" s="166">
        <v>42579</v>
      </c>
      <c r="G7128" s="166">
        <v>42586</v>
      </c>
      <c r="H7128" s="157">
        <v>1</v>
      </c>
    </row>
    <row r="7129" spans="1:9" ht="15" customHeight="1" x14ac:dyDescent="0.25">
      <c r="A7129" s="155" t="s">
        <v>9483</v>
      </c>
      <c r="B7129" s="155" t="s">
        <v>10062</v>
      </c>
      <c r="C7129" s="155" t="s">
        <v>10121</v>
      </c>
      <c r="D7129" s="155">
        <v>100</v>
      </c>
      <c r="E7129" s="155">
        <v>98</v>
      </c>
      <c r="F7129" s="166">
        <v>42579</v>
      </c>
      <c r="G7129" s="166">
        <v>42586</v>
      </c>
      <c r="H7129" s="157">
        <v>1</v>
      </c>
      <c r="I7129" s="192" t="s">
        <v>10122</v>
      </c>
    </row>
    <row r="7130" spans="1:9" ht="15" customHeight="1" x14ac:dyDescent="0.25">
      <c r="A7130" s="155" t="s">
        <v>350</v>
      </c>
      <c r="B7130" s="155" t="s">
        <v>10123</v>
      </c>
      <c r="C7130" s="155" t="s">
        <v>10124</v>
      </c>
      <c r="D7130" s="155">
        <v>20</v>
      </c>
      <c r="E7130" s="155">
        <v>20</v>
      </c>
      <c r="F7130" s="166">
        <v>42579</v>
      </c>
      <c r="G7130" s="166">
        <v>42584</v>
      </c>
      <c r="H7130" s="157">
        <v>1</v>
      </c>
      <c r="I7130" s="192" t="s">
        <v>10125</v>
      </c>
    </row>
    <row r="7131" spans="1:9" ht="15" customHeight="1" x14ac:dyDescent="0.25">
      <c r="A7131" s="155" t="s">
        <v>8810</v>
      </c>
      <c r="B7131" s="155" t="s">
        <v>5343</v>
      </c>
      <c r="C7131" s="155" t="s">
        <v>10126</v>
      </c>
      <c r="D7131" s="155">
        <v>35</v>
      </c>
      <c r="E7131" s="155">
        <v>35</v>
      </c>
      <c r="F7131" s="166">
        <v>42579</v>
      </c>
      <c r="G7131" s="166">
        <v>42579</v>
      </c>
      <c r="H7131" s="157">
        <v>1</v>
      </c>
      <c r="I7131" s="192" t="s">
        <v>2151</v>
      </c>
    </row>
    <row r="7132" spans="1:9" ht="15" customHeight="1" x14ac:dyDescent="0.25">
      <c r="A7132" s="155" t="s">
        <v>10128</v>
      </c>
      <c r="B7132" s="155" t="s">
        <v>7368</v>
      </c>
      <c r="C7132" s="155" t="s">
        <v>10127</v>
      </c>
      <c r="D7132" s="155">
        <v>1</v>
      </c>
      <c r="E7132" s="155">
        <v>1</v>
      </c>
      <c r="F7132" s="166">
        <v>42580</v>
      </c>
      <c r="G7132" s="166">
        <v>42583</v>
      </c>
      <c r="H7132" s="157">
        <v>1</v>
      </c>
    </row>
    <row r="7133" spans="1:9" ht="15" customHeight="1" x14ac:dyDescent="0.25">
      <c r="A7133" s="155" t="s">
        <v>10113</v>
      </c>
      <c r="B7133" s="155" t="s">
        <v>10191</v>
      </c>
      <c r="C7133" s="155" t="s">
        <v>10190</v>
      </c>
      <c r="D7133" s="155">
        <v>10</v>
      </c>
      <c r="E7133" s="155">
        <v>10</v>
      </c>
      <c r="F7133" s="166">
        <v>42583</v>
      </c>
      <c r="G7133" s="166">
        <v>42586</v>
      </c>
      <c r="H7133" s="157">
        <v>1</v>
      </c>
    </row>
    <row r="7134" spans="1:9" ht="15" customHeight="1" x14ac:dyDescent="0.25">
      <c r="A7134" s="155" t="s">
        <v>71</v>
      </c>
      <c r="B7134" s="155" t="s">
        <v>477</v>
      </c>
      <c r="C7134" s="155" t="s">
        <v>10192</v>
      </c>
      <c r="D7134" s="155">
        <v>5</v>
      </c>
      <c r="E7134" s="155">
        <v>5</v>
      </c>
      <c r="F7134" s="166">
        <v>42583</v>
      </c>
      <c r="G7134" s="166">
        <v>42587</v>
      </c>
      <c r="H7134" s="157">
        <v>1</v>
      </c>
    </row>
    <row r="7135" spans="1:9" ht="15" customHeight="1" x14ac:dyDescent="0.25">
      <c r="A7135" s="155" t="s">
        <v>46</v>
      </c>
      <c r="B7135" s="155" t="s">
        <v>47</v>
      </c>
      <c r="C7135" s="155" t="s">
        <v>10193</v>
      </c>
      <c r="D7135" s="155">
        <v>100</v>
      </c>
      <c r="E7135" s="155">
        <v>100</v>
      </c>
      <c r="F7135" s="166">
        <v>42583</v>
      </c>
      <c r="G7135" s="166">
        <v>42587</v>
      </c>
      <c r="H7135" s="157">
        <v>1</v>
      </c>
    </row>
    <row r="7136" spans="1:9" ht="15" customHeight="1" x14ac:dyDescent="0.25">
      <c r="A7136" s="155" t="s">
        <v>520</v>
      </c>
      <c r="B7136" s="155" t="s">
        <v>9397</v>
      </c>
      <c r="C7136" s="155" t="s">
        <v>10194</v>
      </c>
      <c r="D7136" s="155">
        <v>71</v>
      </c>
      <c r="E7136" s="155">
        <v>71</v>
      </c>
      <c r="F7136" s="166">
        <v>42583</v>
      </c>
      <c r="G7136" s="166">
        <v>42590</v>
      </c>
      <c r="H7136" s="157">
        <v>1</v>
      </c>
    </row>
    <row r="7137" spans="1:9" ht="15" customHeight="1" x14ac:dyDescent="0.25">
      <c r="A7137" s="155" t="s">
        <v>10128</v>
      </c>
      <c r="B7137" s="155" t="s">
        <v>10195</v>
      </c>
      <c r="C7137" s="155" t="s">
        <v>10196</v>
      </c>
      <c r="D7137" s="155">
        <v>1</v>
      </c>
      <c r="E7137" s="155">
        <v>1</v>
      </c>
      <c r="F7137" s="166">
        <v>42584</v>
      </c>
      <c r="G7137" s="166">
        <v>42586</v>
      </c>
      <c r="H7137" s="157">
        <v>1</v>
      </c>
    </row>
    <row r="7138" spans="1:9" ht="15" customHeight="1" x14ac:dyDescent="0.25">
      <c r="A7138" s="155" t="s">
        <v>4562</v>
      </c>
      <c r="B7138" s="155" t="s">
        <v>1696</v>
      </c>
      <c r="C7138" s="155" t="s">
        <v>10197</v>
      </c>
      <c r="D7138" s="155">
        <v>1</v>
      </c>
      <c r="E7138" s="155">
        <v>1</v>
      </c>
      <c r="F7138" s="166">
        <v>42584</v>
      </c>
      <c r="G7138" s="166">
        <v>42587</v>
      </c>
      <c r="H7138" s="157">
        <v>1</v>
      </c>
    </row>
    <row r="7139" spans="1:9" ht="15" customHeight="1" x14ac:dyDescent="0.25">
      <c r="A7139" s="155" t="s">
        <v>10198</v>
      </c>
      <c r="B7139" s="155" t="s">
        <v>9098</v>
      </c>
      <c r="C7139" s="155" t="s">
        <v>837</v>
      </c>
      <c r="D7139" s="155">
        <v>1</v>
      </c>
      <c r="E7139" s="155">
        <v>1</v>
      </c>
      <c r="F7139" s="166">
        <v>42584</v>
      </c>
      <c r="G7139" s="166">
        <v>42587</v>
      </c>
      <c r="H7139" s="157">
        <v>1</v>
      </c>
    </row>
    <row r="7140" spans="1:9" ht="15" customHeight="1" x14ac:dyDescent="0.25">
      <c r="A7140" s="155" t="s">
        <v>10199</v>
      </c>
      <c r="B7140" s="155" t="s">
        <v>8414</v>
      </c>
      <c r="C7140" s="155" t="s">
        <v>10200</v>
      </c>
      <c r="D7140" s="155">
        <v>1700</v>
      </c>
      <c r="E7140" s="155">
        <v>796</v>
      </c>
      <c r="F7140" s="166">
        <v>42584</v>
      </c>
      <c r="G7140" s="166">
        <v>42584</v>
      </c>
      <c r="H7140" s="157">
        <v>1</v>
      </c>
      <c r="I7140" s="192" t="s">
        <v>10201</v>
      </c>
    </row>
    <row r="7141" spans="1:9" ht="15" customHeight="1" x14ac:dyDescent="0.25">
      <c r="A7141" s="155" t="s">
        <v>115</v>
      </c>
      <c r="B7141" s="155" t="s">
        <v>116</v>
      </c>
      <c r="C7141" s="155" t="s">
        <v>10202</v>
      </c>
      <c r="D7141" s="155">
        <v>20</v>
      </c>
      <c r="E7141" s="155">
        <v>20</v>
      </c>
      <c r="F7141" s="166">
        <v>42585</v>
      </c>
      <c r="G7141" s="166">
        <v>42587</v>
      </c>
      <c r="H7141" s="157">
        <v>1</v>
      </c>
      <c r="I7141" s="192" t="s">
        <v>214</v>
      </c>
    </row>
    <row r="7142" spans="1:9" ht="15" customHeight="1" x14ac:dyDescent="0.25">
      <c r="A7142" s="155" t="s">
        <v>520</v>
      </c>
      <c r="B7142" s="155" t="s">
        <v>966</v>
      </c>
      <c r="C7142" s="155" t="s">
        <v>10203</v>
      </c>
      <c r="D7142" s="155">
        <v>100</v>
      </c>
      <c r="E7142" s="155">
        <v>100</v>
      </c>
      <c r="F7142" s="166">
        <v>42585</v>
      </c>
      <c r="G7142" s="166">
        <v>42591</v>
      </c>
      <c r="H7142" s="157">
        <v>1</v>
      </c>
    </row>
    <row r="7143" spans="1:9" ht="15" customHeight="1" x14ac:dyDescent="0.25">
      <c r="A7143" s="155" t="s">
        <v>10204</v>
      </c>
      <c r="B7143" s="155" t="s">
        <v>529</v>
      </c>
      <c r="C7143" s="155" t="s">
        <v>10205</v>
      </c>
      <c r="D7143" s="155">
        <v>60</v>
      </c>
      <c r="E7143" s="155">
        <v>60</v>
      </c>
      <c r="F7143" s="166">
        <v>42585</v>
      </c>
      <c r="G7143" s="166">
        <v>42590</v>
      </c>
      <c r="H7143" s="157">
        <v>1</v>
      </c>
    </row>
    <row r="7144" spans="1:9" ht="15" customHeight="1" x14ac:dyDescent="0.25">
      <c r="A7144" s="155" t="s">
        <v>5721</v>
      </c>
      <c r="B7144" s="155" t="s">
        <v>9098</v>
      </c>
      <c r="C7144" s="155" t="s">
        <v>10206</v>
      </c>
      <c r="D7144" s="155">
        <v>1</v>
      </c>
      <c r="E7144" s="155">
        <v>1</v>
      </c>
      <c r="F7144" s="166">
        <v>42585</v>
      </c>
      <c r="G7144" s="166">
        <v>42591</v>
      </c>
      <c r="H7144" s="157">
        <v>1</v>
      </c>
    </row>
    <row r="7145" spans="1:9" ht="15" customHeight="1" x14ac:dyDescent="0.25">
      <c r="A7145" s="155" t="s">
        <v>8810</v>
      </c>
      <c r="B7145" s="155" t="s">
        <v>8925</v>
      </c>
      <c r="C7145" s="155" t="s">
        <v>10207</v>
      </c>
      <c r="D7145" s="155">
        <v>50</v>
      </c>
      <c r="E7145" s="155">
        <v>50</v>
      </c>
      <c r="F7145" s="166">
        <v>42585</v>
      </c>
      <c r="G7145" s="166">
        <v>42590</v>
      </c>
      <c r="H7145" s="157">
        <v>1</v>
      </c>
      <c r="I7145" s="192" t="s">
        <v>10208</v>
      </c>
    </row>
    <row r="7146" spans="1:9" ht="15" customHeight="1" x14ac:dyDescent="0.25">
      <c r="A7146" s="155" t="s">
        <v>6965</v>
      </c>
      <c r="B7146" s="155" t="s">
        <v>4975</v>
      </c>
      <c r="C7146" s="155" t="s">
        <v>10209</v>
      </c>
      <c r="D7146" s="155">
        <v>22</v>
      </c>
      <c r="E7146" s="155">
        <v>22</v>
      </c>
      <c r="F7146" s="166">
        <v>42586</v>
      </c>
      <c r="G7146" s="166">
        <v>42591</v>
      </c>
      <c r="H7146" s="157">
        <v>1</v>
      </c>
    </row>
    <row r="7147" spans="1:9" ht="15" customHeight="1" x14ac:dyDescent="0.25">
      <c r="A7147" s="155" t="s">
        <v>520</v>
      </c>
      <c r="B7147" s="155" t="s">
        <v>5026</v>
      </c>
      <c r="C7147" s="155" t="s">
        <v>10210</v>
      </c>
      <c r="D7147" s="155">
        <v>350</v>
      </c>
      <c r="E7147" s="155">
        <v>350</v>
      </c>
      <c r="F7147" s="166">
        <v>42586</v>
      </c>
      <c r="G7147" s="166">
        <v>42594</v>
      </c>
      <c r="H7147" s="157">
        <v>1</v>
      </c>
    </row>
    <row r="7148" spans="1:9" ht="15" customHeight="1" x14ac:dyDescent="0.25">
      <c r="A7148" s="155" t="s">
        <v>10199</v>
      </c>
      <c r="B7148" s="155" t="s">
        <v>10211</v>
      </c>
      <c r="C7148" s="155" t="s">
        <v>10212</v>
      </c>
      <c r="D7148" s="155">
        <v>10</v>
      </c>
      <c r="E7148" s="155">
        <v>10</v>
      </c>
      <c r="F7148" s="166">
        <v>42586</v>
      </c>
      <c r="G7148" s="166">
        <v>42586</v>
      </c>
      <c r="H7148" s="157">
        <v>1</v>
      </c>
      <c r="I7148" s="192" t="s">
        <v>178</v>
      </c>
    </row>
    <row r="7149" spans="1:9" ht="15" customHeight="1" x14ac:dyDescent="0.25">
      <c r="A7149" s="155" t="s">
        <v>10213</v>
      </c>
      <c r="B7149" s="155" t="s">
        <v>10214</v>
      </c>
      <c r="C7149" s="155" t="s">
        <v>10215</v>
      </c>
      <c r="D7149" s="155">
        <v>45</v>
      </c>
      <c r="E7149" s="155">
        <v>9</v>
      </c>
      <c r="F7149" s="166">
        <v>42586</v>
      </c>
      <c r="G7149" s="166">
        <v>42587</v>
      </c>
      <c r="H7149" s="157">
        <v>1</v>
      </c>
      <c r="I7149" s="192" t="s">
        <v>10216</v>
      </c>
    </row>
    <row r="7150" spans="1:9" ht="15" customHeight="1" x14ac:dyDescent="0.25">
      <c r="A7150" s="155" t="s">
        <v>8670</v>
      </c>
      <c r="B7150" s="155" t="s">
        <v>10217</v>
      </c>
      <c r="C7150" s="155" t="s">
        <v>10218</v>
      </c>
      <c r="D7150" s="155">
        <v>250</v>
      </c>
      <c r="E7150" s="155">
        <v>249</v>
      </c>
      <c r="F7150" s="166">
        <v>42586</v>
      </c>
      <c r="G7150" s="166">
        <v>42590</v>
      </c>
      <c r="H7150" s="157">
        <v>1</v>
      </c>
      <c r="I7150" s="192" t="s">
        <v>10219</v>
      </c>
    </row>
    <row r="7151" spans="1:9" ht="15" customHeight="1" x14ac:dyDescent="0.25">
      <c r="A7151" s="155" t="s">
        <v>520</v>
      </c>
      <c r="B7151" s="155" t="s">
        <v>609</v>
      </c>
      <c r="C7151" s="155" t="s">
        <v>10220</v>
      </c>
      <c r="D7151" s="155">
        <v>400</v>
      </c>
      <c r="E7151" s="155">
        <v>400</v>
      </c>
      <c r="F7151" s="166">
        <v>42586</v>
      </c>
      <c r="G7151" s="166">
        <v>42592</v>
      </c>
      <c r="H7151" s="157">
        <v>1</v>
      </c>
    </row>
    <row r="7152" spans="1:9" ht="15" customHeight="1" x14ac:dyDescent="0.25">
      <c r="A7152" s="155" t="s">
        <v>559</v>
      </c>
      <c r="B7152" s="155" t="s">
        <v>560</v>
      </c>
      <c r="C7152" s="155" t="s">
        <v>10221</v>
      </c>
      <c r="D7152" s="155">
        <v>15000</v>
      </c>
      <c r="E7152" s="155">
        <v>15029</v>
      </c>
      <c r="F7152" s="166">
        <v>42587</v>
      </c>
      <c r="G7152" s="166">
        <v>42591</v>
      </c>
      <c r="H7152" s="157">
        <v>1</v>
      </c>
    </row>
    <row r="7153" spans="1:9" ht="15" customHeight="1" x14ac:dyDescent="0.25">
      <c r="A7153" s="155" t="s">
        <v>71</v>
      </c>
      <c r="B7153" s="155" t="s">
        <v>583</v>
      </c>
      <c r="C7153" s="155" t="s">
        <v>10222</v>
      </c>
      <c r="D7153" s="155">
        <v>5</v>
      </c>
      <c r="E7153" s="155">
        <v>5</v>
      </c>
      <c r="F7153" s="166">
        <v>42587</v>
      </c>
      <c r="G7153" s="166">
        <v>42594</v>
      </c>
      <c r="H7153" s="157">
        <v>1</v>
      </c>
    </row>
    <row r="7154" spans="1:9" ht="15" customHeight="1" x14ac:dyDescent="0.25">
      <c r="A7154" s="155" t="s">
        <v>4635</v>
      </c>
      <c r="B7154" s="155" t="s">
        <v>10223</v>
      </c>
      <c r="C7154" s="155" t="s">
        <v>10224</v>
      </c>
      <c r="D7154" s="155">
        <v>1</v>
      </c>
      <c r="E7154" s="155">
        <v>1</v>
      </c>
      <c r="F7154" s="166">
        <v>42587</v>
      </c>
      <c r="G7154" s="166">
        <v>42593</v>
      </c>
      <c r="H7154" s="157">
        <v>1</v>
      </c>
      <c r="I7154" s="192" t="s">
        <v>4565</v>
      </c>
    </row>
    <row r="7155" spans="1:9" x14ac:dyDescent="0.25">
      <c r="A7155" s="155" t="s">
        <v>10199</v>
      </c>
      <c r="B7155" s="155" t="s">
        <v>10225</v>
      </c>
      <c r="C7155" s="155" t="s">
        <v>10226</v>
      </c>
      <c r="D7155" s="155">
        <v>1800</v>
      </c>
      <c r="E7155" s="155">
        <v>1800</v>
      </c>
      <c r="F7155" s="166">
        <v>42587</v>
      </c>
      <c r="G7155" s="166">
        <v>42584</v>
      </c>
      <c r="H7155" s="157">
        <v>0</v>
      </c>
      <c r="I7155" s="192" t="s">
        <v>1774</v>
      </c>
    </row>
    <row r="7156" spans="1:9" ht="15" customHeight="1" x14ac:dyDescent="0.25">
      <c r="A7156" s="155" t="s">
        <v>8570</v>
      </c>
      <c r="B7156" s="155" t="s">
        <v>10227</v>
      </c>
      <c r="C7156" s="155" t="s">
        <v>10228</v>
      </c>
      <c r="D7156" s="155">
        <v>10</v>
      </c>
      <c r="E7156" s="155">
        <v>10</v>
      </c>
      <c r="F7156" s="166">
        <v>42587</v>
      </c>
      <c r="G7156" s="166">
        <v>42590</v>
      </c>
      <c r="H7156" s="157">
        <v>1</v>
      </c>
    </row>
    <row r="7157" spans="1:9" ht="15" customHeight="1" x14ac:dyDescent="0.25">
      <c r="A7157" s="155" t="s">
        <v>286</v>
      </c>
      <c r="B7157" s="155" t="s">
        <v>10229</v>
      </c>
      <c r="C7157" s="155" t="s">
        <v>10230</v>
      </c>
      <c r="D7157" s="155">
        <v>25</v>
      </c>
      <c r="E7157" s="155">
        <v>25</v>
      </c>
      <c r="F7157" s="166">
        <v>42587</v>
      </c>
      <c r="G7157" s="166">
        <v>42590</v>
      </c>
      <c r="H7157" s="157">
        <v>1</v>
      </c>
    </row>
    <row r="7158" spans="1:9" ht="15" customHeight="1" x14ac:dyDescent="0.25">
      <c r="A7158" s="155" t="s">
        <v>394</v>
      </c>
      <c r="B7158" s="155" t="s">
        <v>6622</v>
      </c>
      <c r="C7158" s="155" t="s">
        <v>10233</v>
      </c>
      <c r="D7158" s="155">
        <v>10</v>
      </c>
      <c r="E7158" s="155">
        <v>10</v>
      </c>
      <c r="F7158" s="166">
        <v>42590</v>
      </c>
      <c r="G7158" s="166">
        <v>42592</v>
      </c>
      <c r="H7158" s="157">
        <v>1</v>
      </c>
    </row>
    <row r="7159" spans="1:9" ht="15" customHeight="1" x14ac:dyDescent="0.25">
      <c r="A7159" s="155" t="s">
        <v>71</v>
      </c>
      <c r="B7159" s="155" t="s">
        <v>1530</v>
      </c>
      <c r="C7159" s="155" t="s">
        <v>10235</v>
      </c>
      <c r="D7159" s="155">
        <v>5</v>
      </c>
      <c r="E7159" s="155">
        <v>5</v>
      </c>
      <c r="F7159" s="166">
        <v>42590</v>
      </c>
      <c r="G7159" s="166">
        <v>42598</v>
      </c>
      <c r="H7159" s="157">
        <v>1</v>
      </c>
    </row>
    <row r="7160" spans="1:9" ht="15" customHeight="1" x14ac:dyDescent="0.25">
      <c r="A7160" s="155" t="s">
        <v>71</v>
      </c>
      <c r="B7160" s="155" t="s">
        <v>1550</v>
      </c>
      <c r="C7160" s="155" t="s">
        <v>10234</v>
      </c>
      <c r="D7160" s="155">
        <v>5</v>
      </c>
      <c r="E7160" s="155">
        <v>5</v>
      </c>
      <c r="F7160" s="166">
        <v>42590</v>
      </c>
      <c r="G7160" s="166">
        <v>42594</v>
      </c>
      <c r="H7160" s="157">
        <v>1</v>
      </c>
    </row>
    <row r="7161" spans="1:9" ht="15" customHeight="1" x14ac:dyDescent="0.25">
      <c r="A7161" s="155" t="s">
        <v>8570</v>
      </c>
      <c r="B7161" s="155" t="s">
        <v>10236</v>
      </c>
      <c r="C7161" s="155" t="s">
        <v>10237</v>
      </c>
      <c r="D7161" s="155">
        <v>10</v>
      </c>
      <c r="E7161" s="155">
        <v>10</v>
      </c>
      <c r="F7161" s="166">
        <v>42590</v>
      </c>
      <c r="G7161" s="166">
        <v>42591</v>
      </c>
      <c r="H7161" s="157">
        <v>1</v>
      </c>
    </row>
    <row r="7162" spans="1:9" ht="15" customHeight="1" x14ac:dyDescent="0.25">
      <c r="A7162" s="155" t="s">
        <v>71</v>
      </c>
      <c r="B7162" s="155" t="s">
        <v>1550</v>
      </c>
      <c r="C7162" s="155" t="s">
        <v>10238</v>
      </c>
      <c r="D7162" s="155">
        <v>5</v>
      </c>
      <c r="E7162" s="155">
        <v>5</v>
      </c>
      <c r="F7162" s="166">
        <v>42590</v>
      </c>
      <c r="G7162" s="166">
        <v>42598</v>
      </c>
      <c r="H7162" s="157">
        <v>1</v>
      </c>
    </row>
    <row r="7163" spans="1:9" ht="30" customHeight="1" x14ac:dyDescent="0.25">
      <c r="A7163" s="155" t="s">
        <v>10096</v>
      </c>
      <c r="B7163" s="155" t="s">
        <v>10097</v>
      </c>
      <c r="C7163" s="155" t="s">
        <v>10239</v>
      </c>
      <c r="D7163" s="155">
        <v>80</v>
      </c>
      <c r="E7163" s="155">
        <v>14</v>
      </c>
      <c r="F7163" s="166">
        <v>42590</v>
      </c>
      <c r="G7163" s="166">
        <v>42622</v>
      </c>
      <c r="H7163" s="157">
        <v>1</v>
      </c>
      <c r="I7163" s="192" t="s">
        <v>10240</v>
      </c>
    </row>
    <row r="7164" spans="1:9" ht="15" customHeight="1" x14ac:dyDescent="0.25">
      <c r="A7164" s="155" t="s">
        <v>6021</v>
      </c>
      <c r="B7164" s="155" t="s">
        <v>8887</v>
      </c>
      <c r="C7164" s="155" t="s">
        <v>10241</v>
      </c>
      <c r="D7164" s="155">
        <v>250</v>
      </c>
      <c r="E7164" s="155">
        <v>250</v>
      </c>
      <c r="F7164" s="166">
        <v>42590</v>
      </c>
      <c r="G7164" s="166">
        <v>42592</v>
      </c>
      <c r="H7164" s="157">
        <v>1</v>
      </c>
    </row>
    <row r="7165" spans="1:9" ht="15" customHeight="1" x14ac:dyDescent="0.25">
      <c r="A7165" s="155" t="s">
        <v>6021</v>
      </c>
      <c r="B7165" s="155" t="s">
        <v>8888</v>
      </c>
      <c r="C7165" s="155" t="s">
        <v>166</v>
      </c>
      <c r="D7165" s="155">
        <v>250</v>
      </c>
      <c r="E7165" s="155">
        <v>250</v>
      </c>
      <c r="F7165" s="166">
        <v>42590</v>
      </c>
      <c r="G7165" s="166">
        <v>42592</v>
      </c>
      <c r="H7165" s="157">
        <v>1</v>
      </c>
    </row>
    <row r="7166" spans="1:9" ht="15" customHeight="1" x14ac:dyDescent="0.25">
      <c r="A7166" s="155" t="s">
        <v>559</v>
      </c>
      <c r="B7166" s="155" t="s">
        <v>450</v>
      </c>
      <c r="C7166" s="155" t="s">
        <v>10242</v>
      </c>
      <c r="D7166" s="155">
        <v>12000</v>
      </c>
      <c r="E7166" s="155">
        <v>12240</v>
      </c>
      <c r="F7166" s="166">
        <v>42590</v>
      </c>
      <c r="G7166" s="166">
        <v>42597</v>
      </c>
      <c r="H7166" s="157">
        <v>1</v>
      </c>
    </row>
    <row r="7167" spans="1:9" ht="15" customHeight="1" x14ac:dyDescent="0.25">
      <c r="A7167" s="155" t="s">
        <v>9386</v>
      </c>
      <c r="B7167" s="155" t="s">
        <v>493</v>
      </c>
      <c r="C7167" s="155" t="s">
        <v>10243</v>
      </c>
      <c r="D7167" s="155">
        <v>5088</v>
      </c>
      <c r="E7167" s="155">
        <v>5088</v>
      </c>
      <c r="F7167" s="166">
        <v>42590</v>
      </c>
      <c r="G7167" s="166">
        <v>42594</v>
      </c>
      <c r="H7167" s="157">
        <v>1</v>
      </c>
    </row>
    <row r="7168" spans="1:9" ht="15" customHeight="1" x14ac:dyDescent="0.25">
      <c r="A7168" s="155" t="s">
        <v>9386</v>
      </c>
      <c r="B7168" s="155" t="s">
        <v>495</v>
      </c>
      <c r="C7168" s="155" t="s">
        <v>364</v>
      </c>
      <c r="D7168" s="155">
        <v>5088</v>
      </c>
      <c r="E7168" s="155">
        <v>5088</v>
      </c>
      <c r="F7168" s="166">
        <v>42590</v>
      </c>
      <c r="G7168" s="166">
        <v>42594</v>
      </c>
      <c r="H7168" s="157">
        <v>1</v>
      </c>
    </row>
    <row r="7169" spans="1:9" ht="15" customHeight="1" x14ac:dyDescent="0.25">
      <c r="A7169" s="155" t="s">
        <v>7058</v>
      </c>
      <c r="B7169" s="155" t="s">
        <v>264</v>
      </c>
      <c r="C7169" s="155" t="s">
        <v>10244</v>
      </c>
      <c r="D7169" s="155">
        <v>250</v>
      </c>
      <c r="E7169" s="155">
        <v>250</v>
      </c>
      <c r="F7169" s="166">
        <v>42590</v>
      </c>
      <c r="G7169" s="166">
        <v>42594</v>
      </c>
      <c r="H7169" s="157">
        <v>1</v>
      </c>
    </row>
    <row r="7170" spans="1:9" ht="15" customHeight="1" x14ac:dyDescent="0.25">
      <c r="A7170" s="155" t="s">
        <v>10245</v>
      </c>
      <c r="B7170" s="155" t="s">
        <v>538</v>
      </c>
      <c r="C7170" s="155" t="s">
        <v>10246</v>
      </c>
      <c r="D7170" s="155">
        <v>50</v>
      </c>
      <c r="E7170" s="155">
        <v>50</v>
      </c>
      <c r="F7170" s="166">
        <v>42590</v>
      </c>
      <c r="G7170" s="166">
        <v>42598</v>
      </c>
      <c r="H7170" s="157">
        <v>1</v>
      </c>
    </row>
    <row r="7171" spans="1:9" ht="15" customHeight="1" x14ac:dyDescent="0.25">
      <c r="A7171" s="155" t="s">
        <v>10248</v>
      </c>
      <c r="B7171" s="155" t="s">
        <v>9158</v>
      </c>
      <c r="C7171" s="155" t="s">
        <v>10247</v>
      </c>
      <c r="D7171" s="155">
        <v>100</v>
      </c>
      <c r="E7171" s="155">
        <v>100</v>
      </c>
      <c r="F7171" s="166">
        <v>42590</v>
      </c>
      <c r="G7171" s="166">
        <v>42599</v>
      </c>
      <c r="H7171" s="157">
        <v>1</v>
      </c>
    </row>
    <row r="7172" spans="1:9" ht="15" customHeight="1" x14ac:dyDescent="0.25">
      <c r="A7172" s="155" t="s">
        <v>10249</v>
      </c>
      <c r="B7172" s="155" t="s">
        <v>10250</v>
      </c>
      <c r="C7172" s="155" t="s">
        <v>10251</v>
      </c>
      <c r="D7172" s="155">
        <v>23</v>
      </c>
      <c r="E7172" s="155">
        <v>23</v>
      </c>
      <c r="F7172" s="166">
        <v>42590</v>
      </c>
      <c r="G7172" s="166">
        <v>42614</v>
      </c>
      <c r="H7172" s="157">
        <v>1</v>
      </c>
      <c r="I7172" s="192" t="s">
        <v>10252</v>
      </c>
    </row>
    <row r="7173" spans="1:9" ht="15" customHeight="1" x14ac:dyDescent="0.25">
      <c r="A7173" s="155" t="s">
        <v>748</v>
      </c>
      <c r="B7173" s="155" t="s">
        <v>481</v>
      </c>
      <c r="C7173" s="155" t="s">
        <v>10253</v>
      </c>
      <c r="D7173" s="155">
        <v>400</v>
      </c>
      <c r="E7173" s="155">
        <v>400</v>
      </c>
      <c r="F7173" s="166">
        <v>42590</v>
      </c>
      <c r="G7173" s="166">
        <v>42597</v>
      </c>
      <c r="H7173" s="157">
        <v>1</v>
      </c>
    </row>
    <row r="7174" spans="1:9" x14ac:dyDescent="0.25">
      <c r="A7174" s="155" t="s">
        <v>261</v>
      </c>
      <c r="B7174" s="155" t="s">
        <v>4138</v>
      </c>
      <c r="C7174" s="155" t="s">
        <v>10254</v>
      </c>
      <c r="D7174" s="155">
        <v>10</v>
      </c>
      <c r="E7174" s="155">
        <v>10</v>
      </c>
      <c r="F7174" s="166">
        <v>42590</v>
      </c>
      <c r="G7174" s="166">
        <v>42590</v>
      </c>
      <c r="H7174" s="157">
        <v>0</v>
      </c>
      <c r="I7174" s="192" t="s">
        <v>10255</v>
      </c>
    </row>
    <row r="7175" spans="1:9" ht="15" customHeight="1" x14ac:dyDescent="0.25">
      <c r="A7175" s="155" t="s">
        <v>6967</v>
      </c>
      <c r="B7175" s="155" t="s">
        <v>10256</v>
      </c>
      <c r="C7175" s="155" t="s">
        <v>10257</v>
      </c>
      <c r="D7175" s="155">
        <v>5</v>
      </c>
      <c r="E7175" s="155">
        <v>5</v>
      </c>
      <c r="F7175" s="166">
        <v>42590</v>
      </c>
      <c r="G7175" s="166">
        <v>42597</v>
      </c>
      <c r="H7175" s="157">
        <v>1</v>
      </c>
    </row>
    <row r="7176" spans="1:9" x14ac:dyDescent="0.25">
      <c r="A7176" s="155" t="s">
        <v>10258</v>
      </c>
      <c r="B7176" s="155" t="s">
        <v>10259</v>
      </c>
      <c r="C7176" s="155" t="s">
        <v>10260</v>
      </c>
      <c r="D7176" s="155">
        <v>4</v>
      </c>
      <c r="E7176" s="155">
        <v>4</v>
      </c>
      <c r="F7176" s="166">
        <v>42590</v>
      </c>
      <c r="G7176" s="166">
        <v>42585</v>
      </c>
      <c r="H7176" s="157">
        <v>0</v>
      </c>
      <c r="I7176" s="192" t="s">
        <v>10261</v>
      </c>
    </row>
    <row r="7177" spans="1:9" ht="15" customHeight="1" x14ac:dyDescent="0.25">
      <c r="A7177" s="155" t="s">
        <v>520</v>
      </c>
      <c r="B7177" s="155" t="s">
        <v>1931</v>
      </c>
      <c r="C7177" s="155" t="s">
        <v>10262</v>
      </c>
      <c r="D7177" s="155">
        <v>275</v>
      </c>
      <c r="E7177" s="155">
        <v>275</v>
      </c>
      <c r="F7177" s="166">
        <v>42592</v>
      </c>
      <c r="G7177" s="166">
        <v>42600</v>
      </c>
      <c r="H7177" s="157">
        <v>1</v>
      </c>
    </row>
    <row r="7178" spans="1:9" ht="15" customHeight="1" x14ac:dyDescent="0.25">
      <c r="A7178" s="155" t="s">
        <v>559</v>
      </c>
      <c r="B7178" s="155" t="s">
        <v>2265</v>
      </c>
      <c r="C7178" s="155" t="s">
        <v>10263</v>
      </c>
      <c r="D7178" s="155">
        <v>6000</v>
      </c>
      <c r="E7178" s="155">
        <v>6000</v>
      </c>
      <c r="F7178" s="166">
        <v>42592</v>
      </c>
      <c r="G7178" s="166">
        <v>42598</v>
      </c>
      <c r="H7178" s="157">
        <v>1</v>
      </c>
    </row>
    <row r="7179" spans="1:9" ht="15" customHeight="1" x14ac:dyDescent="0.25">
      <c r="A7179" s="155" t="s">
        <v>350</v>
      </c>
      <c r="B7179" s="155" t="s">
        <v>3959</v>
      </c>
      <c r="C7179" s="155" t="s">
        <v>10264</v>
      </c>
      <c r="D7179" s="155">
        <v>50</v>
      </c>
      <c r="E7179" s="155">
        <v>50</v>
      </c>
      <c r="F7179" s="166">
        <v>42592</v>
      </c>
      <c r="G7179" s="166">
        <v>42597</v>
      </c>
      <c r="H7179" s="157">
        <v>1</v>
      </c>
    </row>
    <row r="7180" spans="1:9" ht="15" customHeight="1" x14ac:dyDescent="0.25">
      <c r="A7180" s="155" t="s">
        <v>2906</v>
      </c>
      <c r="B7180" s="155" t="s">
        <v>4347</v>
      </c>
      <c r="C7180" s="155" t="s">
        <v>10265</v>
      </c>
      <c r="D7180" s="155">
        <v>25</v>
      </c>
      <c r="E7180" s="155">
        <v>25</v>
      </c>
      <c r="F7180" s="166">
        <v>42592</v>
      </c>
      <c r="G7180" s="166">
        <v>42597</v>
      </c>
      <c r="H7180" s="157">
        <v>1</v>
      </c>
    </row>
    <row r="7181" spans="1:9" ht="15" customHeight="1" x14ac:dyDescent="0.25">
      <c r="A7181" s="155" t="s">
        <v>36</v>
      </c>
      <c r="B7181" s="155" t="s">
        <v>7372</v>
      </c>
      <c r="C7181" s="155" t="s">
        <v>10266</v>
      </c>
      <c r="D7181" s="155">
        <v>5</v>
      </c>
      <c r="E7181" s="155">
        <v>5</v>
      </c>
      <c r="F7181" s="166">
        <v>42592</v>
      </c>
      <c r="G7181" s="166">
        <v>42594</v>
      </c>
      <c r="H7181" s="157">
        <v>1</v>
      </c>
    </row>
    <row r="7182" spans="1:9" ht="15" customHeight="1" x14ac:dyDescent="0.25">
      <c r="A7182" s="155" t="s">
        <v>559</v>
      </c>
      <c r="B7182" s="155" t="s">
        <v>1672</v>
      </c>
      <c r="C7182" s="155" t="s">
        <v>10267</v>
      </c>
      <c r="D7182" s="155">
        <v>100</v>
      </c>
      <c r="E7182" s="155">
        <v>100</v>
      </c>
      <c r="F7182" s="166">
        <v>42592</v>
      </c>
      <c r="G7182" s="166">
        <v>42597</v>
      </c>
      <c r="H7182" s="157">
        <v>1</v>
      </c>
    </row>
    <row r="7183" spans="1:9" ht="15" customHeight="1" x14ac:dyDescent="0.25">
      <c r="A7183" s="155" t="s">
        <v>559</v>
      </c>
      <c r="B7183" s="155" t="s">
        <v>1674</v>
      </c>
      <c r="C7183" s="155" t="s">
        <v>10268</v>
      </c>
      <c r="D7183" s="155">
        <v>100</v>
      </c>
      <c r="E7183" s="155">
        <v>100</v>
      </c>
      <c r="F7183" s="166">
        <v>42592</v>
      </c>
      <c r="G7183" s="166">
        <v>42597</v>
      </c>
      <c r="H7183" s="157">
        <v>1</v>
      </c>
    </row>
    <row r="7184" spans="1:9" x14ac:dyDescent="0.25">
      <c r="A7184" s="155" t="s">
        <v>10199</v>
      </c>
      <c r="B7184" s="155" t="s">
        <v>10269</v>
      </c>
      <c r="C7184" s="155" t="s">
        <v>10200</v>
      </c>
      <c r="D7184" s="155">
        <v>1700</v>
      </c>
      <c r="E7184" s="155">
        <v>860</v>
      </c>
      <c r="F7184" s="166">
        <v>42592</v>
      </c>
      <c r="G7184" s="166">
        <v>42584</v>
      </c>
      <c r="H7184" s="157">
        <v>0</v>
      </c>
      <c r="I7184" s="192" t="s">
        <v>10270</v>
      </c>
    </row>
    <row r="7185" spans="1:9" ht="15" customHeight="1" x14ac:dyDescent="0.25">
      <c r="A7185" s="155" t="s">
        <v>10271</v>
      </c>
      <c r="B7185" s="155" t="s">
        <v>7776</v>
      </c>
      <c r="C7185" s="155" t="s">
        <v>10272</v>
      </c>
      <c r="D7185" s="155">
        <v>200</v>
      </c>
      <c r="E7185" s="155">
        <v>200</v>
      </c>
      <c r="F7185" s="166">
        <v>42592</v>
      </c>
      <c r="G7185" s="166">
        <v>42597</v>
      </c>
      <c r="H7185" s="157">
        <v>1</v>
      </c>
    </row>
    <row r="7186" spans="1:9" ht="15" customHeight="1" x14ac:dyDescent="0.25">
      <c r="A7186" s="155" t="s">
        <v>71</v>
      </c>
      <c r="B7186" s="155" t="s">
        <v>74</v>
      </c>
      <c r="C7186" s="155" t="s">
        <v>10273</v>
      </c>
      <c r="D7186" s="155">
        <v>25</v>
      </c>
      <c r="E7186" s="155">
        <v>25</v>
      </c>
      <c r="F7186" s="166">
        <v>42593</v>
      </c>
      <c r="G7186" s="166">
        <v>42599</v>
      </c>
      <c r="H7186" s="157">
        <v>1</v>
      </c>
    </row>
    <row r="7187" spans="1:9" ht="15" customHeight="1" x14ac:dyDescent="0.25">
      <c r="A7187" s="155" t="s">
        <v>350</v>
      </c>
      <c r="B7187" s="155" t="s">
        <v>1219</v>
      </c>
      <c r="C7187" s="155" t="s">
        <v>10264</v>
      </c>
      <c r="D7187" s="155">
        <v>200</v>
      </c>
      <c r="E7187" s="155">
        <v>175</v>
      </c>
      <c r="F7187" s="166">
        <v>42593</v>
      </c>
      <c r="G7187" s="166">
        <v>42597</v>
      </c>
      <c r="H7187" s="157">
        <v>1</v>
      </c>
    </row>
    <row r="7188" spans="1:9" ht="30" customHeight="1" x14ac:dyDescent="0.25">
      <c r="A7188" s="155" t="s">
        <v>8056</v>
      </c>
      <c r="B7188" s="155" t="s">
        <v>3516</v>
      </c>
      <c r="C7188" s="155" t="s">
        <v>10274</v>
      </c>
      <c r="D7188" s="155">
        <v>10</v>
      </c>
      <c r="E7188" s="155">
        <v>10</v>
      </c>
      <c r="F7188" s="166">
        <v>42593</v>
      </c>
      <c r="G7188" s="166">
        <v>42598</v>
      </c>
      <c r="H7188" s="157">
        <v>1</v>
      </c>
    </row>
    <row r="7189" spans="1:9" ht="15" customHeight="1" x14ac:dyDescent="0.25">
      <c r="A7189" s="155" t="s">
        <v>42</v>
      </c>
      <c r="B7189" s="155" t="s">
        <v>8728</v>
      </c>
      <c r="C7189" s="155" t="s">
        <v>10275</v>
      </c>
      <c r="D7189" s="155">
        <v>75</v>
      </c>
      <c r="E7189" s="155">
        <v>75</v>
      </c>
      <c r="F7189" s="166">
        <v>42593</v>
      </c>
      <c r="G7189" s="166">
        <v>42598</v>
      </c>
      <c r="H7189" s="157">
        <v>1</v>
      </c>
    </row>
    <row r="7190" spans="1:9" ht="15" customHeight="1" x14ac:dyDescent="0.25">
      <c r="A7190" s="155" t="s">
        <v>4654</v>
      </c>
      <c r="B7190" s="155" t="s">
        <v>4655</v>
      </c>
      <c r="C7190" s="155" t="s">
        <v>10276</v>
      </c>
      <c r="D7190" s="155">
        <v>25</v>
      </c>
      <c r="E7190" s="155">
        <v>25</v>
      </c>
      <c r="F7190" s="166">
        <v>42593</v>
      </c>
      <c r="G7190" s="166">
        <v>42598</v>
      </c>
      <c r="H7190" s="157">
        <v>1</v>
      </c>
    </row>
    <row r="7191" spans="1:9" ht="15" customHeight="1" x14ac:dyDescent="0.25">
      <c r="A7191" s="155" t="s">
        <v>65</v>
      </c>
      <c r="B7191" s="155" t="s">
        <v>547</v>
      </c>
      <c r="C7191" s="155" t="s">
        <v>10072</v>
      </c>
      <c r="D7191" s="155">
        <v>150</v>
      </c>
      <c r="E7191" s="155">
        <v>150</v>
      </c>
      <c r="F7191" s="166">
        <v>42593</v>
      </c>
      <c r="G7191" s="166">
        <v>42601</v>
      </c>
      <c r="H7191" s="157">
        <v>1</v>
      </c>
    </row>
    <row r="7192" spans="1:9" ht="30" customHeight="1" x14ac:dyDescent="0.25">
      <c r="A7192" s="155" t="s">
        <v>3473</v>
      </c>
      <c r="B7192" s="155" t="s">
        <v>4947</v>
      </c>
      <c r="C7192" s="155" t="s">
        <v>10277</v>
      </c>
      <c r="D7192" s="155">
        <v>25</v>
      </c>
      <c r="E7192" s="155">
        <v>25</v>
      </c>
      <c r="F7192" s="166">
        <v>42593</v>
      </c>
      <c r="G7192" s="166">
        <v>42597</v>
      </c>
      <c r="H7192" s="157">
        <v>1</v>
      </c>
    </row>
    <row r="7193" spans="1:9" ht="15" customHeight="1" x14ac:dyDescent="0.25">
      <c r="A7193" s="155" t="s">
        <v>5050</v>
      </c>
      <c r="B7193" s="155" t="s">
        <v>5393</v>
      </c>
      <c r="C7193" s="155" t="s">
        <v>10278</v>
      </c>
      <c r="D7193" s="155">
        <v>100</v>
      </c>
      <c r="E7193" s="155">
        <v>100</v>
      </c>
      <c r="F7193" s="166">
        <v>42593</v>
      </c>
      <c r="G7193" s="166">
        <v>42598</v>
      </c>
      <c r="H7193" s="157">
        <v>1</v>
      </c>
    </row>
    <row r="7194" spans="1:9" ht="15" customHeight="1" x14ac:dyDescent="0.25">
      <c r="A7194" s="155" t="s">
        <v>10279</v>
      </c>
      <c r="B7194" s="155" t="s">
        <v>1696</v>
      </c>
      <c r="C7194" s="155" t="s">
        <v>10280</v>
      </c>
      <c r="D7194" s="155">
        <v>2</v>
      </c>
      <c r="E7194" s="155">
        <v>2</v>
      </c>
      <c r="F7194" s="166">
        <v>42593</v>
      </c>
      <c r="G7194" s="166">
        <v>42594</v>
      </c>
      <c r="H7194" s="157">
        <v>1</v>
      </c>
    </row>
    <row r="7195" spans="1:9" ht="15" customHeight="1" x14ac:dyDescent="0.25">
      <c r="A7195" s="155" t="s">
        <v>520</v>
      </c>
      <c r="B7195" s="155" t="s">
        <v>1023</v>
      </c>
      <c r="C7195" s="155" t="s">
        <v>10281</v>
      </c>
      <c r="D7195" s="155">
        <v>187</v>
      </c>
      <c r="E7195" s="155">
        <v>187</v>
      </c>
      <c r="F7195" s="166">
        <v>42597</v>
      </c>
      <c r="G7195" s="166">
        <v>42604</v>
      </c>
      <c r="H7195" s="157">
        <v>1</v>
      </c>
    </row>
    <row r="7196" spans="1:9" ht="15" customHeight="1" x14ac:dyDescent="0.25">
      <c r="A7196" s="155" t="s">
        <v>10282</v>
      </c>
      <c r="B7196" s="155" t="s">
        <v>272</v>
      </c>
      <c r="C7196" s="155" t="s">
        <v>10283</v>
      </c>
      <c r="D7196" s="155">
        <v>49</v>
      </c>
      <c r="E7196" s="155">
        <v>49</v>
      </c>
      <c r="F7196" s="166">
        <v>42597</v>
      </c>
      <c r="G7196" s="166">
        <v>42601</v>
      </c>
      <c r="H7196" s="157">
        <v>1</v>
      </c>
      <c r="I7196" s="192" t="s">
        <v>10284</v>
      </c>
    </row>
    <row r="7197" spans="1:9" ht="15" customHeight="1" x14ac:dyDescent="0.25">
      <c r="A7197" s="155" t="s">
        <v>8835</v>
      </c>
      <c r="B7197" s="155" t="s">
        <v>9341</v>
      </c>
      <c r="C7197" s="155" t="s">
        <v>10285</v>
      </c>
      <c r="D7197" s="155">
        <v>60</v>
      </c>
      <c r="E7197" s="155">
        <v>1</v>
      </c>
      <c r="F7197" s="166">
        <v>42597</v>
      </c>
      <c r="G7197" s="166">
        <v>42601</v>
      </c>
      <c r="H7197" s="157">
        <v>1</v>
      </c>
      <c r="I7197" s="192" t="s">
        <v>838</v>
      </c>
    </row>
    <row r="7198" spans="1:9" ht="15" customHeight="1" x14ac:dyDescent="0.25">
      <c r="A7198" s="155" t="s">
        <v>10286</v>
      </c>
      <c r="B7198" s="155" t="s">
        <v>5328</v>
      </c>
      <c r="C7198" s="155" t="s">
        <v>10287</v>
      </c>
      <c r="D7198" s="155">
        <v>16000</v>
      </c>
      <c r="E7198" s="155">
        <v>16000</v>
      </c>
      <c r="F7198" s="166">
        <v>42597</v>
      </c>
      <c r="G7198" s="166">
        <v>42600</v>
      </c>
      <c r="H7198" s="157">
        <v>1</v>
      </c>
    </row>
    <row r="7199" spans="1:9" ht="15" customHeight="1" x14ac:dyDescent="0.25">
      <c r="A7199" s="155" t="s">
        <v>7536</v>
      </c>
      <c r="B7199" s="155" t="s">
        <v>6454</v>
      </c>
      <c r="C7199" s="155" t="s">
        <v>10291</v>
      </c>
      <c r="D7199" s="155">
        <v>30</v>
      </c>
      <c r="E7199" s="155">
        <v>30</v>
      </c>
      <c r="F7199" s="166">
        <v>42598</v>
      </c>
      <c r="G7199" s="166">
        <v>42600</v>
      </c>
      <c r="H7199" s="157">
        <v>1</v>
      </c>
    </row>
    <row r="7200" spans="1:9" ht="15" customHeight="1" x14ac:dyDescent="0.25">
      <c r="A7200" s="155" t="s">
        <v>7536</v>
      </c>
      <c r="B7200" s="155" t="s">
        <v>6455</v>
      </c>
      <c r="C7200" s="155" t="s">
        <v>10290</v>
      </c>
      <c r="D7200" s="155">
        <v>30</v>
      </c>
      <c r="E7200" s="155">
        <v>30</v>
      </c>
      <c r="F7200" s="166">
        <v>42598</v>
      </c>
      <c r="G7200" s="166">
        <v>42600</v>
      </c>
      <c r="H7200" s="157">
        <v>1</v>
      </c>
    </row>
    <row r="7201" spans="1:9" ht="15" customHeight="1" x14ac:dyDescent="0.25">
      <c r="A7201" s="155" t="s">
        <v>1145</v>
      </c>
      <c r="B7201" s="155" t="s">
        <v>10292</v>
      </c>
      <c r="C7201" s="155" t="s">
        <v>10293</v>
      </c>
      <c r="D7201" s="155">
        <v>20</v>
      </c>
      <c r="E7201" s="155">
        <v>20</v>
      </c>
      <c r="F7201" s="166">
        <v>42598</v>
      </c>
      <c r="G7201" s="166">
        <v>42604</v>
      </c>
      <c r="H7201" s="157">
        <v>1</v>
      </c>
    </row>
    <row r="7202" spans="1:9" ht="15" customHeight="1" x14ac:dyDescent="0.25">
      <c r="A7202" s="155" t="s">
        <v>46</v>
      </c>
      <c r="B7202" s="155" t="s">
        <v>6120</v>
      </c>
      <c r="C7202" s="155" t="s">
        <v>10294</v>
      </c>
      <c r="D7202" s="155">
        <v>25</v>
      </c>
      <c r="E7202" s="155">
        <v>25</v>
      </c>
      <c r="F7202" s="166">
        <v>42598</v>
      </c>
      <c r="G7202" s="166">
        <v>42601</v>
      </c>
      <c r="H7202" s="157">
        <v>1</v>
      </c>
    </row>
    <row r="7203" spans="1:9" ht="15" customHeight="1" x14ac:dyDescent="0.25">
      <c r="A7203" s="155" t="s">
        <v>6967</v>
      </c>
      <c r="B7203" s="155" t="s">
        <v>10295</v>
      </c>
      <c r="C7203" s="155" t="s">
        <v>10296</v>
      </c>
      <c r="D7203" s="155">
        <v>10</v>
      </c>
      <c r="E7203" s="155">
        <v>10</v>
      </c>
      <c r="F7203" s="166">
        <v>42598</v>
      </c>
      <c r="G7203" s="166">
        <v>42604</v>
      </c>
      <c r="H7203" s="157">
        <v>1</v>
      </c>
    </row>
    <row r="7204" spans="1:9" ht="15" customHeight="1" x14ac:dyDescent="0.25">
      <c r="A7204" s="155" t="s">
        <v>8835</v>
      </c>
      <c r="B7204" s="155" t="s">
        <v>10297</v>
      </c>
      <c r="C7204" s="155" t="s">
        <v>10298</v>
      </c>
      <c r="D7204" s="155">
        <v>200</v>
      </c>
      <c r="E7204" s="155">
        <v>200</v>
      </c>
      <c r="F7204" s="166">
        <v>42599</v>
      </c>
      <c r="G7204" s="166">
        <v>42604</v>
      </c>
      <c r="H7204" s="157">
        <v>1</v>
      </c>
    </row>
    <row r="7205" spans="1:9" ht="15" customHeight="1" x14ac:dyDescent="0.25">
      <c r="A7205" s="155" t="s">
        <v>286</v>
      </c>
      <c r="B7205" s="155" t="s">
        <v>10059</v>
      </c>
      <c r="C7205" s="155" t="s">
        <v>10299</v>
      </c>
      <c r="D7205" s="155">
        <v>100</v>
      </c>
      <c r="E7205" s="155">
        <v>100</v>
      </c>
      <c r="F7205" s="166">
        <v>42599</v>
      </c>
      <c r="G7205" s="166">
        <v>42601</v>
      </c>
      <c r="H7205" s="157">
        <v>1</v>
      </c>
    </row>
    <row r="7206" spans="1:9" ht="15" customHeight="1" x14ac:dyDescent="0.25">
      <c r="A7206" s="155" t="s">
        <v>251</v>
      </c>
      <c r="B7206" s="155" t="s">
        <v>5180</v>
      </c>
      <c r="C7206" s="155" t="s">
        <v>10300</v>
      </c>
      <c r="D7206" s="155">
        <v>20</v>
      </c>
      <c r="E7206" s="155">
        <v>20</v>
      </c>
      <c r="F7206" s="166">
        <v>42599</v>
      </c>
      <c r="G7206" s="166">
        <v>42604</v>
      </c>
      <c r="H7206" s="157">
        <v>1</v>
      </c>
    </row>
    <row r="7207" spans="1:9" ht="15" customHeight="1" x14ac:dyDescent="0.25">
      <c r="A7207" s="155" t="s">
        <v>251</v>
      </c>
      <c r="B7207" s="155" t="s">
        <v>283</v>
      </c>
      <c r="C7207" s="155" t="s">
        <v>10301</v>
      </c>
      <c r="D7207" s="155">
        <v>10</v>
      </c>
      <c r="E7207" s="155">
        <v>10</v>
      </c>
      <c r="F7207" s="166">
        <v>42599</v>
      </c>
      <c r="G7207" s="166">
        <v>42606</v>
      </c>
      <c r="H7207" s="157">
        <v>1</v>
      </c>
    </row>
    <row r="7208" spans="1:9" ht="15" customHeight="1" x14ac:dyDescent="0.25">
      <c r="A7208" s="155" t="s">
        <v>7240</v>
      </c>
      <c r="B7208" s="155" t="s">
        <v>10302</v>
      </c>
      <c r="C7208" s="155" t="s">
        <v>10303</v>
      </c>
      <c r="D7208" s="155">
        <v>5</v>
      </c>
      <c r="E7208" s="155">
        <v>5</v>
      </c>
      <c r="F7208" s="166">
        <v>42599</v>
      </c>
      <c r="G7208" s="166">
        <v>42550</v>
      </c>
      <c r="H7208" s="157">
        <v>1</v>
      </c>
    </row>
    <row r="7209" spans="1:9" ht="15" customHeight="1" x14ac:dyDescent="0.25">
      <c r="A7209" s="155" t="s">
        <v>42</v>
      </c>
      <c r="B7209" s="155" t="s">
        <v>2702</v>
      </c>
      <c r="C7209" s="155" t="s">
        <v>10304</v>
      </c>
      <c r="D7209" s="155">
        <v>100</v>
      </c>
      <c r="E7209" s="155">
        <v>100</v>
      </c>
      <c r="F7209" s="166">
        <v>42600</v>
      </c>
      <c r="G7209" s="166">
        <v>42604</v>
      </c>
      <c r="H7209" s="157">
        <v>1</v>
      </c>
    </row>
    <row r="7210" spans="1:9" ht="15" customHeight="1" x14ac:dyDescent="0.25">
      <c r="A7210" s="155" t="s">
        <v>3481</v>
      </c>
      <c r="B7210" s="155" t="s">
        <v>693</v>
      </c>
      <c r="C7210" s="155" t="s">
        <v>10305</v>
      </c>
      <c r="D7210" s="155">
        <v>5</v>
      </c>
      <c r="E7210" s="155">
        <v>5</v>
      </c>
      <c r="F7210" s="166">
        <v>42600</v>
      </c>
      <c r="G7210" s="166">
        <v>42606</v>
      </c>
      <c r="H7210" s="157">
        <v>1</v>
      </c>
    </row>
    <row r="7211" spans="1:9" ht="15" customHeight="1" x14ac:dyDescent="0.25">
      <c r="A7211" s="155" t="s">
        <v>71</v>
      </c>
      <c r="B7211" s="155" t="s">
        <v>1550</v>
      </c>
      <c r="C7211" s="155" t="s">
        <v>10306</v>
      </c>
      <c r="D7211" s="155">
        <v>5</v>
      </c>
      <c r="E7211" s="155">
        <v>5</v>
      </c>
      <c r="F7211" s="166">
        <v>42600</v>
      </c>
      <c r="G7211" s="166">
        <v>42608</v>
      </c>
      <c r="H7211" s="157">
        <v>1</v>
      </c>
    </row>
    <row r="7212" spans="1:9" ht="15" customHeight="1" x14ac:dyDescent="0.25">
      <c r="A7212" s="155" t="s">
        <v>7240</v>
      </c>
      <c r="B7212" s="155" t="s">
        <v>10307</v>
      </c>
      <c r="C7212" s="155" t="s">
        <v>10308</v>
      </c>
      <c r="D7212" s="155">
        <v>10</v>
      </c>
      <c r="E7212" s="155">
        <v>10</v>
      </c>
      <c r="F7212" s="166">
        <v>42600</v>
      </c>
      <c r="G7212" s="166">
        <v>42608</v>
      </c>
      <c r="H7212" s="157">
        <v>1</v>
      </c>
    </row>
    <row r="7213" spans="1:9" ht="15" customHeight="1" x14ac:dyDescent="0.25">
      <c r="A7213" s="155" t="s">
        <v>8647</v>
      </c>
      <c r="B7213" s="155" t="s">
        <v>8970</v>
      </c>
      <c r="C7213" s="155" t="s">
        <v>10309</v>
      </c>
      <c r="D7213" s="155">
        <v>30</v>
      </c>
      <c r="E7213" s="155">
        <v>30</v>
      </c>
      <c r="F7213" s="166">
        <v>42600</v>
      </c>
      <c r="G7213" s="166">
        <v>42608</v>
      </c>
      <c r="H7213" s="157">
        <v>1</v>
      </c>
    </row>
    <row r="7214" spans="1:9" ht="15" customHeight="1" x14ac:dyDescent="0.25">
      <c r="A7214" s="155" t="s">
        <v>4968</v>
      </c>
      <c r="B7214" s="155" t="s">
        <v>4969</v>
      </c>
      <c r="C7214" s="155" t="s">
        <v>10310</v>
      </c>
      <c r="D7214" s="155">
        <v>150</v>
      </c>
      <c r="E7214" s="155">
        <v>150</v>
      </c>
      <c r="F7214" s="166">
        <v>42600</v>
      </c>
      <c r="G7214" s="166">
        <v>42614</v>
      </c>
      <c r="H7214" s="157">
        <v>1</v>
      </c>
    </row>
    <row r="7215" spans="1:9" ht="15" customHeight="1" x14ac:dyDescent="0.25">
      <c r="A7215" s="155" t="s">
        <v>8835</v>
      </c>
      <c r="B7215" s="155" t="s">
        <v>9341</v>
      </c>
      <c r="C7215" s="155" t="s">
        <v>10285</v>
      </c>
      <c r="D7215" s="155">
        <v>60</v>
      </c>
      <c r="E7215" s="155">
        <v>60</v>
      </c>
      <c r="F7215" s="166">
        <v>42600</v>
      </c>
      <c r="G7215" s="166">
        <v>42601</v>
      </c>
      <c r="H7215" s="157">
        <v>1</v>
      </c>
      <c r="I7215" s="192" t="s">
        <v>10311</v>
      </c>
    </row>
    <row r="7216" spans="1:9" ht="15" customHeight="1" x14ac:dyDescent="0.25">
      <c r="A7216" s="155" t="s">
        <v>3481</v>
      </c>
      <c r="B7216" s="155" t="s">
        <v>149</v>
      </c>
      <c r="C7216" s="155" t="s">
        <v>10312</v>
      </c>
      <c r="D7216" s="155">
        <v>70</v>
      </c>
      <c r="E7216" s="155">
        <v>70</v>
      </c>
      <c r="F7216" s="166">
        <v>42600</v>
      </c>
      <c r="G7216" s="166">
        <v>42601</v>
      </c>
      <c r="H7216" s="157">
        <v>1</v>
      </c>
    </row>
    <row r="7217" spans="1:9" ht="15" customHeight="1" x14ac:dyDescent="0.25">
      <c r="A7217" s="155" t="s">
        <v>8168</v>
      </c>
      <c r="B7217" s="155" t="s">
        <v>947</v>
      </c>
      <c r="C7217" s="155" t="s">
        <v>10314</v>
      </c>
      <c r="D7217" s="155">
        <v>2</v>
      </c>
      <c r="E7217" s="155">
        <v>2</v>
      </c>
      <c r="F7217" s="166">
        <v>42601</v>
      </c>
      <c r="G7217" s="166">
        <v>42611</v>
      </c>
      <c r="H7217" s="157">
        <v>1</v>
      </c>
    </row>
    <row r="7218" spans="1:9" ht="15" customHeight="1" x14ac:dyDescent="0.25">
      <c r="A7218" s="155" t="s">
        <v>7536</v>
      </c>
      <c r="B7218" s="155" t="s">
        <v>272</v>
      </c>
      <c r="C7218" s="155" t="s">
        <v>10315</v>
      </c>
      <c r="D7218" s="155">
        <v>5</v>
      </c>
      <c r="E7218" s="155">
        <v>5</v>
      </c>
      <c r="F7218" s="166">
        <v>42601</v>
      </c>
      <c r="G7218" s="166">
        <v>42613</v>
      </c>
      <c r="H7218" s="157">
        <v>1</v>
      </c>
      <c r="I7218" s="192" t="s">
        <v>10289</v>
      </c>
    </row>
    <row r="7219" spans="1:9" ht="15" customHeight="1" x14ac:dyDescent="0.25">
      <c r="A7219" s="155" t="s">
        <v>3430</v>
      </c>
      <c r="B7219" s="155" t="s">
        <v>681</v>
      </c>
      <c r="C7219" s="155" t="s">
        <v>10293</v>
      </c>
      <c r="D7219" s="155">
        <v>100</v>
      </c>
      <c r="E7219" s="155">
        <v>100</v>
      </c>
      <c r="F7219" s="166">
        <v>42601</v>
      </c>
      <c r="G7219" s="166">
        <v>42605</v>
      </c>
      <c r="H7219" s="157">
        <v>1</v>
      </c>
    </row>
    <row r="7220" spans="1:9" ht="15" customHeight="1" x14ac:dyDescent="0.25">
      <c r="A7220" s="155" t="s">
        <v>10316</v>
      </c>
      <c r="B7220" s="155" t="s">
        <v>10317</v>
      </c>
      <c r="C7220" s="155" t="s">
        <v>10318</v>
      </c>
      <c r="D7220" s="155">
        <v>11</v>
      </c>
      <c r="E7220" s="155">
        <v>11</v>
      </c>
      <c r="F7220" s="166">
        <v>42601</v>
      </c>
      <c r="G7220" s="166">
        <v>42602</v>
      </c>
      <c r="H7220" s="157">
        <v>1</v>
      </c>
      <c r="I7220" s="192" t="s">
        <v>10319</v>
      </c>
    </row>
    <row r="7221" spans="1:9" ht="15" customHeight="1" x14ac:dyDescent="0.25">
      <c r="A7221" s="155" t="s">
        <v>6967</v>
      </c>
      <c r="B7221" s="155" t="s">
        <v>10295</v>
      </c>
      <c r="C7221" s="155" t="s">
        <v>10320</v>
      </c>
      <c r="D7221" s="155">
        <v>10</v>
      </c>
      <c r="E7221" s="155">
        <v>10</v>
      </c>
      <c r="F7221" s="166">
        <v>42601</v>
      </c>
      <c r="G7221" s="166">
        <v>42604</v>
      </c>
      <c r="H7221" s="157">
        <v>1</v>
      </c>
      <c r="I7221" s="192" t="s">
        <v>10321</v>
      </c>
    </row>
    <row r="7222" spans="1:9" ht="15" customHeight="1" x14ac:dyDescent="0.25">
      <c r="A7222" s="155" t="s">
        <v>6638</v>
      </c>
      <c r="B7222" s="155" t="s">
        <v>4528</v>
      </c>
      <c r="C7222" s="155" t="s">
        <v>10322</v>
      </c>
      <c r="D7222" s="155">
        <v>30</v>
      </c>
      <c r="E7222" s="155">
        <v>30</v>
      </c>
      <c r="F7222" s="166">
        <v>42604</v>
      </c>
      <c r="G7222" s="166">
        <v>42608</v>
      </c>
      <c r="H7222" s="157">
        <v>1</v>
      </c>
    </row>
    <row r="7223" spans="1:9" ht="15" customHeight="1" x14ac:dyDescent="0.25">
      <c r="A7223" s="155" t="s">
        <v>6638</v>
      </c>
      <c r="B7223" s="155" t="s">
        <v>4530</v>
      </c>
      <c r="C7223" s="155" t="s">
        <v>10323</v>
      </c>
      <c r="D7223" s="155">
        <v>37</v>
      </c>
      <c r="E7223" s="155">
        <v>37</v>
      </c>
      <c r="F7223" s="166">
        <v>42604</v>
      </c>
      <c r="G7223" s="166">
        <v>42608</v>
      </c>
      <c r="H7223" s="157">
        <v>1</v>
      </c>
    </row>
    <row r="7224" spans="1:9" ht="15" customHeight="1" x14ac:dyDescent="0.25">
      <c r="A7224" s="155" t="s">
        <v>9275</v>
      </c>
      <c r="B7224" s="155" t="s">
        <v>626</v>
      </c>
      <c r="C7224" s="155" t="s">
        <v>10324</v>
      </c>
      <c r="D7224" s="155">
        <v>2500</v>
      </c>
      <c r="E7224" s="155">
        <v>2500</v>
      </c>
      <c r="F7224" s="166">
        <v>42604</v>
      </c>
      <c r="G7224" s="166">
        <v>42607</v>
      </c>
      <c r="H7224" s="157">
        <v>1</v>
      </c>
    </row>
    <row r="7225" spans="1:9" ht="15" customHeight="1" x14ac:dyDescent="0.25">
      <c r="A7225" s="155" t="s">
        <v>71</v>
      </c>
      <c r="B7225" s="155" t="s">
        <v>1550</v>
      </c>
      <c r="C7225" s="155" t="s">
        <v>10325</v>
      </c>
      <c r="D7225" s="155">
        <v>5</v>
      </c>
      <c r="E7225" s="155">
        <v>5</v>
      </c>
      <c r="F7225" s="166">
        <v>42604</v>
      </c>
      <c r="G7225" s="166">
        <v>42608</v>
      </c>
      <c r="H7225" s="157">
        <v>1</v>
      </c>
    </row>
    <row r="7226" spans="1:9" ht="15" customHeight="1" x14ac:dyDescent="0.25">
      <c r="A7226" s="155" t="s">
        <v>71</v>
      </c>
      <c r="B7226" s="155" t="s">
        <v>1168</v>
      </c>
      <c r="C7226" s="155" t="s">
        <v>10326</v>
      </c>
      <c r="D7226" s="155">
        <v>10</v>
      </c>
      <c r="E7226" s="155">
        <v>10</v>
      </c>
      <c r="F7226" s="166">
        <v>42604</v>
      </c>
      <c r="G7226" s="166">
        <v>42606</v>
      </c>
      <c r="H7226" s="157">
        <v>1</v>
      </c>
    </row>
    <row r="7227" spans="1:9" ht="30" customHeight="1" x14ac:dyDescent="0.25">
      <c r="A7227" s="155" t="s">
        <v>8056</v>
      </c>
      <c r="B7227" s="155" t="s">
        <v>4253</v>
      </c>
      <c r="C7227" s="155" t="s">
        <v>10327</v>
      </c>
      <c r="D7227" s="155">
        <v>100</v>
      </c>
      <c r="E7227" s="155">
        <v>100</v>
      </c>
      <c r="F7227" s="166">
        <v>42605</v>
      </c>
      <c r="G7227" s="166">
        <v>42606</v>
      </c>
      <c r="H7227" s="157">
        <v>1</v>
      </c>
    </row>
    <row r="7228" spans="1:9" ht="15" customHeight="1" x14ac:dyDescent="0.25">
      <c r="A7228" s="155" t="s">
        <v>4635</v>
      </c>
      <c r="B7228" s="155" t="s">
        <v>10223</v>
      </c>
      <c r="C7228" s="155" t="s">
        <v>10328</v>
      </c>
      <c r="D7228" s="155">
        <v>100</v>
      </c>
      <c r="E7228" s="155">
        <v>99</v>
      </c>
      <c r="F7228" s="166">
        <v>42605</v>
      </c>
      <c r="G7228" s="166">
        <v>42607</v>
      </c>
      <c r="H7228" s="157">
        <v>1</v>
      </c>
      <c r="I7228" s="192" t="s">
        <v>10329</v>
      </c>
    </row>
    <row r="7229" spans="1:9" ht="15" customHeight="1" x14ac:dyDescent="0.25">
      <c r="A7229" s="155" t="s">
        <v>5708</v>
      </c>
      <c r="B7229" s="155" t="s">
        <v>5709</v>
      </c>
      <c r="C7229" s="155" t="s">
        <v>10336</v>
      </c>
      <c r="D7229" s="155">
        <v>1500</v>
      </c>
      <c r="E7229" s="155">
        <v>1540</v>
      </c>
      <c r="F7229" s="166">
        <v>42606</v>
      </c>
      <c r="G7229" s="166">
        <v>42607</v>
      </c>
      <c r="H7229" s="157">
        <v>1</v>
      </c>
    </row>
    <row r="7230" spans="1:9" ht="15" customHeight="1" x14ac:dyDescent="0.25">
      <c r="A7230" s="155" t="s">
        <v>10330</v>
      </c>
      <c r="B7230" s="155" t="s">
        <v>1501</v>
      </c>
      <c r="C7230" s="155" t="s">
        <v>10331</v>
      </c>
      <c r="D7230" s="155">
        <v>150</v>
      </c>
      <c r="E7230" s="155">
        <v>150</v>
      </c>
      <c r="F7230" s="166">
        <v>42606</v>
      </c>
      <c r="G7230" s="166">
        <v>42611</v>
      </c>
      <c r="H7230" s="157">
        <v>1</v>
      </c>
    </row>
    <row r="7231" spans="1:9" ht="15" customHeight="1" x14ac:dyDescent="0.25">
      <c r="A7231" s="155" t="s">
        <v>350</v>
      </c>
      <c r="B7231" s="155" t="s">
        <v>1219</v>
      </c>
      <c r="C7231" s="155" t="s">
        <v>10337</v>
      </c>
      <c r="D7231" s="155">
        <v>200</v>
      </c>
      <c r="E7231" s="155">
        <v>28</v>
      </c>
      <c r="F7231" s="166">
        <v>42606</v>
      </c>
      <c r="G7231" s="166">
        <v>42597</v>
      </c>
      <c r="H7231" s="157">
        <v>1</v>
      </c>
      <c r="I7231" s="192" t="s">
        <v>10338</v>
      </c>
    </row>
    <row r="7232" spans="1:9" ht="15" customHeight="1" x14ac:dyDescent="0.25">
      <c r="A7232" s="155" t="s">
        <v>7240</v>
      </c>
      <c r="B7232" s="155" t="s">
        <v>10339</v>
      </c>
      <c r="C7232" s="155" t="s">
        <v>10340</v>
      </c>
      <c r="D7232" s="155">
        <v>10</v>
      </c>
      <c r="E7232" s="155">
        <v>10</v>
      </c>
      <c r="F7232" s="166">
        <v>42606</v>
      </c>
      <c r="G7232" s="166">
        <v>42611</v>
      </c>
      <c r="H7232" s="157">
        <v>1</v>
      </c>
    </row>
    <row r="7233" spans="1:9" ht="15" customHeight="1" x14ac:dyDescent="0.25">
      <c r="A7233" s="155" t="s">
        <v>1386</v>
      </c>
      <c r="B7233" s="155" t="s">
        <v>10341</v>
      </c>
      <c r="C7233" s="155" t="s">
        <v>10342</v>
      </c>
      <c r="D7233" s="155">
        <v>10</v>
      </c>
      <c r="E7233" s="155">
        <v>10</v>
      </c>
      <c r="F7233" s="166">
        <v>42606</v>
      </c>
      <c r="G7233" s="166">
        <v>42607</v>
      </c>
      <c r="H7233" s="157">
        <v>1</v>
      </c>
    </row>
    <row r="7234" spans="1:9" ht="15" customHeight="1" x14ac:dyDescent="0.25">
      <c r="A7234" s="155" t="s">
        <v>1145</v>
      </c>
      <c r="B7234" s="155" t="s">
        <v>3228</v>
      </c>
      <c r="C7234" s="155" t="s">
        <v>10344</v>
      </c>
      <c r="D7234" s="155">
        <v>20</v>
      </c>
      <c r="E7234" s="155">
        <v>20</v>
      </c>
      <c r="F7234" s="166">
        <v>42607</v>
      </c>
      <c r="G7234" s="166">
        <v>42614</v>
      </c>
      <c r="H7234" s="157">
        <v>1</v>
      </c>
      <c r="I7234" s="192" t="s">
        <v>10345</v>
      </c>
    </row>
    <row r="7235" spans="1:9" ht="15" customHeight="1" x14ac:dyDescent="0.25">
      <c r="A7235" s="155" t="s">
        <v>1145</v>
      </c>
      <c r="B7235" s="155" t="s">
        <v>8967</v>
      </c>
      <c r="C7235" s="155" t="s">
        <v>10343</v>
      </c>
      <c r="D7235" s="155">
        <v>20</v>
      </c>
      <c r="E7235" s="155">
        <v>20</v>
      </c>
      <c r="F7235" s="166">
        <v>42607</v>
      </c>
      <c r="G7235" s="166">
        <v>42614</v>
      </c>
      <c r="H7235" s="157">
        <v>1</v>
      </c>
      <c r="I7235" s="192" t="s">
        <v>10345</v>
      </c>
    </row>
    <row r="7236" spans="1:9" ht="15" customHeight="1" x14ac:dyDescent="0.25">
      <c r="A7236" s="163" t="s">
        <v>65</v>
      </c>
      <c r="B7236" s="155" t="s">
        <v>2994</v>
      </c>
      <c r="C7236" s="155" t="s">
        <v>10346</v>
      </c>
      <c r="D7236" s="155">
        <v>50</v>
      </c>
      <c r="E7236" s="155">
        <v>50</v>
      </c>
      <c r="F7236" s="166">
        <v>42607</v>
      </c>
      <c r="G7236" s="166">
        <v>42613</v>
      </c>
      <c r="H7236" s="157">
        <v>1</v>
      </c>
    </row>
    <row r="7237" spans="1:9" ht="15" customHeight="1" x14ac:dyDescent="0.25">
      <c r="A7237" s="155" t="s">
        <v>520</v>
      </c>
      <c r="B7237" s="155" t="s">
        <v>521</v>
      </c>
      <c r="C7237" s="155" t="s">
        <v>10347</v>
      </c>
      <c r="D7237" s="155">
        <v>160</v>
      </c>
      <c r="E7237" s="155">
        <v>160</v>
      </c>
      <c r="F7237" s="166">
        <v>42607</v>
      </c>
      <c r="G7237" s="166">
        <v>42614</v>
      </c>
      <c r="H7237" s="157">
        <v>1</v>
      </c>
    </row>
    <row r="7238" spans="1:9" ht="15" customHeight="1" x14ac:dyDescent="0.25">
      <c r="A7238" s="155" t="s">
        <v>719</v>
      </c>
      <c r="B7238" s="155" t="s">
        <v>720</v>
      </c>
      <c r="C7238" s="155" t="s">
        <v>10348</v>
      </c>
      <c r="D7238" s="155">
        <v>200</v>
      </c>
      <c r="E7238" s="155">
        <v>200</v>
      </c>
      <c r="F7238" s="166">
        <v>42607</v>
      </c>
      <c r="G7238" s="166">
        <v>42613</v>
      </c>
      <c r="H7238" s="157">
        <v>1</v>
      </c>
    </row>
    <row r="7239" spans="1:9" ht="15" customHeight="1" x14ac:dyDescent="0.25">
      <c r="A7239" s="155" t="s">
        <v>10087</v>
      </c>
      <c r="B7239" s="155" t="s">
        <v>10350</v>
      </c>
      <c r="C7239" s="155" t="s">
        <v>10349</v>
      </c>
      <c r="D7239" s="155">
        <v>100</v>
      </c>
      <c r="E7239" s="155">
        <v>100</v>
      </c>
      <c r="F7239" s="166">
        <v>42607</v>
      </c>
      <c r="G7239" s="166">
        <v>42608</v>
      </c>
      <c r="H7239" s="157">
        <v>1</v>
      </c>
      <c r="I7239" s="192" t="s">
        <v>10351</v>
      </c>
    </row>
    <row r="7240" spans="1:9" ht="30" customHeight="1" x14ac:dyDescent="0.25">
      <c r="A7240" s="155" t="s">
        <v>8056</v>
      </c>
      <c r="B7240" s="155" t="s">
        <v>3516</v>
      </c>
      <c r="C7240" s="155" t="s">
        <v>10352</v>
      </c>
      <c r="D7240" s="155">
        <v>10</v>
      </c>
      <c r="E7240" s="155">
        <v>10</v>
      </c>
      <c r="F7240" s="166">
        <v>42607</v>
      </c>
      <c r="G7240" s="166">
        <v>42614</v>
      </c>
      <c r="H7240" s="157">
        <v>1</v>
      </c>
    </row>
    <row r="7241" spans="1:9" ht="15" customHeight="1" x14ac:dyDescent="0.25">
      <c r="A7241" s="155" t="s">
        <v>820</v>
      </c>
      <c r="B7241" s="155" t="s">
        <v>10353</v>
      </c>
      <c r="C7241" s="155" t="s">
        <v>10354</v>
      </c>
      <c r="D7241" s="155">
        <v>5</v>
      </c>
      <c r="E7241" s="155">
        <v>5</v>
      </c>
      <c r="F7241" s="166">
        <v>42607</v>
      </c>
      <c r="G7241" s="166">
        <v>42608</v>
      </c>
      <c r="H7241" s="157">
        <v>1</v>
      </c>
    </row>
    <row r="7242" spans="1:9" ht="15" customHeight="1" x14ac:dyDescent="0.25">
      <c r="A7242" s="155" t="s">
        <v>71</v>
      </c>
      <c r="B7242" s="155" t="s">
        <v>477</v>
      </c>
      <c r="C7242" s="155" t="s">
        <v>10058</v>
      </c>
      <c r="D7242" s="155">
        <v>5</v>
      </c>
      <c r="E7242" s="155">
        <v>5</v>
      </c>
      <c r="F7242" s="166">
        <v>42611</v>
      </c>
      <c r="G7242" s="166">
        <v>42615</v>
      </c>
      <c r="H7242" s="157">
        <v>1</v>
      </c>
    </row>
    <row r="7243" spans="1:9" ht="15" customHeight="1" x14ac:dyDescent="0.25">
      <c r="A7243" s="155" t="s">
        <v>71</v>
      </c>
      <c r="B7243" s="155" t="s">
        <v>2730</v>
      </c>
      <c r="C7243" s="155" t="s">
        <v>10355</v>
      </c>
      <c r="D7243" s="155">
        <v>26</v>
      </c>
      <c r="E7243" s="155">
        <v>26</v>
      </c>
      <c r="F7243" s="166">
        <v>42611</v>
      </c>
      <c r="G7243" s="166">
        <v>42614</v>
      </c>
      <c r="H7243" s="157">
        <v>1</v>
      </c>
    </row>
    <row r="7244" spans="1:9" ht="15" customHeight="1" x14ac:dyDescent="0.25">
      <c r="A7244" s="155" t="s">
        <v>286</v>
      </c>
      <c r="B7244" s="155" t="s">
        <v>562</v>
      </c>
      <c r="C7244" s="155" t="s">
        <v>10356</v>
      </c>
      <c r="D7244" s="155">
        <v>75</v>
      </c>
      <c r="E7244" s="155">
        <v>75</v>
      </c>
      <c r="F7244" s="166">
        <v>42611</v>
      </c>
      <c r="G7244" s="166">
        <v>42614</v>
      </c>
      <c r="H7244" s="157">
        <v>1</v>
      </c>
    </row>
    <row r="7245" spans="1:9" ht="15" customHeight="1" x14ac:dyDescent="0.25">
      <c r="A7245" s="155" t="s">
        <v>350</v>
      </c>
      <c r="B7245" s="155" t="s">
        <v>10358</v>
      </c>
      <c r="C7245" s="155" t="s">
        <v>10357</v>
      </c>
      <c r="D7245" s="155">
        <v>100</v>
      </c>
      <c r="E7245" s="155">
        <v>100</v>
      </c>
      <c r="F7245" s="166">
        <v>42611</v>
      </c>
      <c r="G7245" s="166">
        <v>42618</v>
      </c>
      <c r="H7245" s="157">
        <v>1</v>
      </c>
    </row>
    <row r="7246" spans="1:9" ht="15" customHeight="1" x14ac:dyDescent="0.25">
      <c r="A7246" s="155" t="s">
        <v>408</v>
      </c>
      <c r="B7246" s="155" t="s">
        <v>272</v>
      </c>
      <c r="C7246" s="155" t="s">
        <v>10359</v>
      </c>
      <c r="D7246" s="155">
        <v>2</v>
      </c>
      <c r="E7246" s="155">
        <v>2</v>
      </c>
      <c r="F7246" s="166">
        <v>42611</v>
      </c>
      <c r="G7246" s="166">
        <v>42620</v>
      </c>
      <c r="H7246" s="157">
        <v>1</v>
      </c>
      <c r="I7246" s="192" t="s">
        <v>10360</v>
      </c>
    </row>
    <row r="7247" spans="1:9" ht="15" customHeight="1" x14ac:dyDescent="0.25">
      <c r="A7247" s="155" t="s">
        <v>173</v>
      </c>
      <c r="B7247" s="155" t="s">
        <v>7517</v>
      </c>
      <c r="C7247" s="155" t="s">
        <v>10361</v>
      </c>
      <c r="D7247" s="155">
        <v>498</v>
      </c>
      <c r="E7247" s="155">
        <v>501</v>
      </c>
      <c r="F7247" s="166">
        <v>42611</v>
      </c>
      <c r="G7247" s="166">
        <v>42615</v>
      </c>
      <c r="H7247" s="157">
        <v>1</v>
      </c>
    </row>
    <row r="7248" spans="1:9" x14ac:dyDescent="0.25">
      <c r="A7248" s="155" t="s">
        <v>3481</v>
      </c>
      <c r="B7248" s="155" t="s">
        <v>255</v>
      </c>
      <c r="C7248" s="155" t="s">
        <v>10362</v>
      </c>
      <c r="D7248" s="155">
        <v>200</v>
      </c>
      <c r="E7248" s="155">
        <v>50</v>
      </c>
      <c r="F7248" s="166">
        <v>42611</v>
      </c>
      <c r="G7248" s="166">
        <v>42608</v>
      </c>
      <c r="H7248" s="157">
        <v>0</v>
      </c>
      <c r="I7248" s="192" t="s">
        <v>10363</v>
      </c>
    </row>
    <row r="7249" spans="1:9" ht="15" customHeight="1" x14ac:dyDescent="0.25">
      <c r="A7249" s="155" t="s">
        <v>748</v>
      </c>
      <c r="B7249" s="155" t="s">
        <v>3371</v>
      </c>
      <c r="C7249" s="155" t="s">
        <v>10364</v>
      </c>
      <c r="D7249" s="155">
        <v>28</v>
      </c>
      <c r="E7249" s="155">
        <v>28</v>
      </c>
      <c r="F7249" s="166">
        <v>42612</v>
      </c>
      <c r="G7249" s="166">
        <v>42618</v>
      </c>
      <c r="H7249" s="157">
        <v>1</v>
      </c>
    </row>
    <row r="7250" spans="1:9" ht="15" customHeight="1" x14ac:dyDescent="0.25">
      <c r="A7250" s="155" t="s">
        <v>10258</v>
      </c>
      <c r="B7250" s="155" t="s">
        <v>10365</v>
      </c>
      <c r="C7250" s="155" t="s">
        <v>10366</v>
      </c>
      <c r="D7250" s="155">
        <v>2</v>
      </c>
      <c r="E7250" s="155">
        <v>2</v>
      </c>
      <c r="F7250" s="166">
        <v>42612</v>
      </c>
      <c r="G7250" s="166">
        <v>42618</v>
      </c>
      <c r="H7250" s="157">
        <v>1</v>
      </c>
    </row>
    <row r="7251" spans="1:9" ht="15" customHeight="1" x14ac:dyDescent="0.25">
      <c r="A7251" s="155" t="s">
        <v>10367</v>
      </c>
      <c r="B7251" s="155" t="s">
        <v>7368</v>
      </c>
      <c r="C7251" s="155" t="s">
        <v>10368</v>
      </c>
      <c r="D7251" s="155">
        <v>2</v>
      </c>
      <c r="E7251" s="155">
        <v>2</v>
      </c>
      <c r="F7251" s="166">
        <v>42612</v>
      </c>
      <c r="G7251" s="166">
        <v>42613</v>
      </c>
      <c r="H7251" s="157">
        <v>1</v>
      </c>
    </row>
    <row r="7252" spans="1:9" ht="15" customHeight="1" x14ac:dyDescent="0.25">
      <c r="A7252" s="155" t="s">
        <v>10367</v>
      </c>
      <c r="B7252" s="155" t="s">
        <v>7368</v>
      </c>
      <c r="C7252" s="155" t="s">
        <v>10369</v>
      </c>
      <c r="D7252" s="155">
        <v>1</v>
      </c>
      <c r="E7252" s="155">
        <v>1</v>
      </c>
      <c r="F7252" s="166">
        <v>42612</v>
      </c>
      <c r="G7252" s="166">
        <v>42613</v>
      </c>
      <c r="H7252" s="157">
        <v>1</v>
      </c>
    </row>
    <row r="7253" spans="1:9" ht="15" customHeight="1" x14ac:dyDescent="0.25">
      <c r="A7253" s="155" t="s">
        <v>6286</v>
      </c>
      <c r="B7253" s="155" t="s">
        <v>10370</v>
      </c>
      <c r="C7253" s="155" t="s">
        <v>10371</v>
      </c>
      <c r="D7253" s="155">
        <v>25</v>
      </c>
      <c r="E7253" s="155">
        <v>25</v>
      </c>
      <c r="F7253" s="166">
        <v>42613</v>
      </c>
      <c r="G7253" s="166">
        <v>42614</v>
      </c>
      <c r="H7253" s="157">
        <v>1</v>
      </c>
    </row>
    <row r="7254" spans="1:9" ht="15" customHeight="1" x14ac:dyDescent="0.25">
      <c r="A7254" s="155" t="s">
        <v>10373</v>
      </c>
      <c r="B7254" s="155" t="s">
        <v>2863</v>
      </c>
      <c r="C7254" s="155" t="s">
        <v>10372</v>
      </c>
      <c r="D7254" s="155">
        <v>635</v>
      </c>
      <c r="E7254" s="155">
        <v>635</v>
      </c>
      <c r="F7254" s="166">
        <v>42613</v>
      </c>
      <c r="G7254" s="166">
        <v>42615</v>
      </c>
      <c r="H7254" s="157">
        <v>1</v>
      </c>
    </row>
    <row r="7255" spans="1:9" ht="15" customHeight="1" x14ac:dyDescent="0.25">
      <c r="A7255" s="155" t="s">
        <v>9790</v>
      </c>
      <c r="B7255" s="155" t="s">
        <v>8785</v>
      </c>
      <c r="C7255" s="155" t="s">
        <v>10374</v>
      </c>
      <c r="D7255" s="155">
        <v>50</v>
      </c>
      <c r="E7255" s="155">
        <v>50</v>
      </c>
      <c r="F7255" s="166">
        <v>42613</v>
      </c>
      <c r="G7255" s="166">
        <v>42615</v>
      </c>
      <c r="H7255" s="157">
        <v>1</v>
      </c>
    </row>
    <row r="7256" spans="1:9" ht="15" customHeight="1" x14ac:dyDescent="0.25">
      <c r="A7256" s="155" t="s">
        <v>911</v>
      </c>
      <c r="B7256" s="155" t="s">
        <v>8932</v>
      </c>
      <c r="C7256" s="155" t="s">
        <v>10375</v>
      </c>
      <c r="D7256" s="155">
        <v>500</v>
      </c>
      <c r="E7256" s="155">
        <v>500</v>
      </c>
      <c r="F7256" s="166">
        <v>42613</v>
      </c>
      <c r="G7256" s="166">
        <v>42613</v>
      </c>
      <c r="H7256" s="157">
        <v>1</v>
      </c>
      <c r="I7256" s="192" t="s">
        <v>2151</v>
      </c>
    </row>
    <row r="7257" spans="1:9" ht="15" customHeight="1" x14ac:dyDescent="0.25">
      <c r="A7257" s="155" t="s">
        <v>1386</v>
      </c>
      <c r="B7257" s="155" t="s">
        <v>10376</v>
      </c>
      <c r="C7257" s="155" t="s">
        <v>10377</v>
      </c>
      <c r="D7257" s="155">
        <v>6</v>
      </c>
      <c r="E7257" s="155">
        <v>6</v>
      </c>
      <c r="F7257" s="166">
        <v>42613</v>
      </c>
      <c r="G7257" s="166">
        <v>42613</v>
      </c>
      <c r="H7257" s="157">
        <v>1</v>
      </c>
      <c r="I7257" s="192" t="s">
        <v>10378</v>
      </c>
    </row>
    <row r="7258" spans="1:9" ht="15" customHeight="1" x14ac:dyDescent="0.25">
      <c r="A7258" s="155" t="s">
        <v>71</v>
      </c>
      <c r="B7258" s="155" t="s">
        <v>1530</v>
      </c>
      <c r="C7258" s="155" t="s">
        <v>10380</v>
      </c>
      <c r="D7258" s="155">
        <v>5</v>
      </c>
      <c r="E7258" s="155">
        <v>5</v>
      </c>
      <c r="F7258" s="166">
        <v>42614</v>
      </c>
      <c r="G7258" s="166">
        <v>42622</v>
      </c>
      <c r="H7258" s="157">
        <v>1</v>
      </c>
    </row>
    <row r="7259" spans="1:9" ht="15" customHeight="1" x14ac:dyDescent="0.25">
      <c r="A7259" s="155" t="s">
        <v>71</v>
      </c>
      <c r="B7259" s="155" t="s">
        <v>154</v>
      </c>
      <c r="C7259" s="155" t="s">
        <v>10379</v>
      </c>
      <c r="D7259" s="155">
        <v>5</v>
      </c>
      <c r="E7259" s="155">
        <v>5</v>
      </c>
      <c r="F7259" s="166">
        <v>42614</v>
      </c>
      <c r="G7259" s="166">
        <v>42620</v>
      </c>
      <c r="H7259" s="157">
        <v>1</v>
      </c>
    </row>
    <row r="7260" spans="1:9" ht="15" customHeight="1" x14ac:dyDescent="0.25">
      <c r="A7260" s="155" t="s">
        <v>10381</v>
      </c>
      <c r="B7260" s="155" t="s">
        <v>345</v>
      </c>
      <c r="C7260" s="155" t="s">
        <v>10382</v>
      </c>
      <c r="D7260" s="155">
        <v>25</v>
      </c>
      <c r="E7260" s="155">
        <v>25</v>
      </c>
      <c r="F7260" s="166">
        <v>42614</v>
      </c>
      <c r="G7260" s="166">
        <v>42615</v>
      </c>
      <c r="H7260" s="157">
        <v>1</v>
      </c>
    </row>
    <row r="7261" spans="1:9" ht="15" customHeight="1" x14ac:dyDescent="0.25">
      <c r="A7261" s="155" t="s">
        <v>1107</v>
      </c>
      <c r="B7261" s="155" t="s">
        <v>7786</v>
      </c>
      <c r="C7261" s="155" t="s">
        <v>10383</v>
      </c>
      <c r="D7261" s="155">
        <v>100</v>
      </c>
      <c r="E7261" s="155">
        <v>100</v>
      </c>
      <c r="F7261" s="166">
        <v>42615</v>
      </c>
      <c r="G7261" s="166">
        <v>42619</v>
      </c>
      <c r="H7261" s="157">
        <v>1</v>
      </c>
    </row>
    <row r="7262" spans="1:9" ht="15" customHeight="1" x14ac:dyDescent="0.25">
      <c r="A7262" s="155" t="s">
        <v>121</v>
      </c>
      <c r="B7262" s="155" t="s">
        <v>758</v>
      </c>
      <c r="C7262" s="155" t="s">
        <v>10384</v>
      </c>
      <c r="D7262" s="155">
        <v>50</v>
      </c>
      <c r="E7262" s="155">
        <v>50</v>
      </c>
      <c r="F7262" s="166">
        <v>42615</v>
      </c>
      <c r="G7262" s="166">
        <v>42622</v>
      </c>
      <c r="H7262" s="157">
        <v>1</v>
      </c>
    </row>
    <row r="7263" spans="1:9" ht="15" customHeight="1" x14ac:dyDescent="0.25">
      <c r="A7263" s="155" t="s">
        <v>877</v>
      </c>
      <c r="B7263" s="155" t="s">
        <v>878</v>
      </c>
      <c r="C7263" s="155" t="s">
        <v>10385</v>
      </c>
      <c r="D7263" s="155">
        <v>50</v>
      </c>
      <c r="E7263" s="155">
        <v>50</v>
      </c>
      <c r="F7263" s="166">
        <v>42619</v>
      </c>
      <c r="G7263" s="166">
        <v>42621</v>
      </c>
      <c r="H7263" s="157">
        <v>1</v>
      </c>
    </row>
    <row r="7264" spans="1:9" ht="15" customHeight="1" x14ac:dyDescent="0.25">
      <c r="A7264" s="155" t="s">
        <v>71</v>
      </c>
      <c r="B7264" s="155" t="s">
        <v>1530</v>
      </c>
      <c r="C7264" s="155" t="s">
        <v>10386</v>
      </c>
      <c r="D7264" s="155">
        <v>5</v>
      </c>
      <c r="E7264" s="155">
        <v>5</v>
      </c>
      <c r="F7264" s="166">
        <v>42619</v>
      </c>
      <c r="G7264" s="166">
        <v>42625</v>
      </c>
      <c r="H7264" s="157">
        <v>1</v>
      </c>
    </row>
    <row r="7265" spans="1:9" ht="15" customHeight="1" x14ac:dyDescent="0.25">
      <c r="A7265" s="155" t="s">
        <v>2714</v>
      </c>
      <c r="B7265" s="155" t="s">
        <v>8850</v>
      </c>
      <c r="C7265" s="155" t="s">
        <v>10388</v>
      </c>
      <c r="D7265" s="155">
        <v>100</v>
      </c>
      <c r="E7265" s="155">
        <v>100</v>
      </c>
      <c r="F7265" s="166">
        <v>42619</v>
      </c>
      <c r="G7265" s="166">
        <v>42620</v>
      </c>
      <c r="H7265" s="157">
        <v>1</v>
      </c>
    </row>
    <row r="7266" spans="1:9" ht="15" customHeight="1" x14ac:dyDescent="0.25">
      <c r="A7266" s="155" t="s">
        <v>2714</v>
      </c>
      <c r="B7266" s="155" t="s">
        <v>3029</v>
      </c>
      <c r="C7266" s="155" t="s">
        <v>10387</v>
      </c>
      <c r="D7266" s="155">
        <v>25</v>
      </c>
      <c r="E7266" s="155">
        <v>25</v>
      </c>
      <c r="F7266" s="166">
        <v>42619</v>
      </c>
      <c r="G7266" s="166">
        <v>42620</v>
      </c>
      <c r="H7266" s="157">
        <v>1</v>
      </c>
    </row>
    <row r="7267" spans="1:9" ht="15" customHeight="1" x14ac:dyDescent="0.25">
      <c r="A7267" s="155" t="s">
        <v>145</v>
      </c>
      <c r="B7267" s="155" t="s">
        <v>2295</v>
      </c>
      <c r="C7267" s="155" t="s">
        <v>10389</v>
      </c>
      <c r="D7267" s="155">
        <v>10</v>
      </c>
      <c r="E7267" s="155">
        <v>10</v>
      </c>
      <c r="F7267" s="166">
        <v>42619</v>
      </c>
      <c r="G7267" s="166">
        <v>42621</v>
      </c>
      <c r="H7267" s="157">
        <v>1</v>
      </c>
    </row>
    <row r="7268" spans="1:9" ht="15" customHeight="1" x14ac:dyDescent="0.25">
      <c r="A7268" s="155" t="s">
        <v>145</v>
      </c>
      <c r="B7268" s="155" t="s">
        <v>674</v>
      </c>
      <c r="C7268" s="155" t="s">
        <v>10390</v>
      </c>
      <c r="D7268" s="155">
        <v>200</v>
      </c>
      <c r="E7268" s="155">
        <v>200</v>
      </c>
      <c r="F7268" s="166">
        <v>42619</v>
      </c>
      <c r="G7268" s="166">
        <v>42621</v>
      </c>
      <c r="H7268" s="157">
        <v>1</v>
      </c>
    </row>
    <row r="7269" spans="1:9" ht="15" customHeight="1" x14ac:dyDescent="0.25">
      <c r="A7269" s="155" t="s">
        <v>7849</v>
      </c>
      <c r="B7269" s="155" t="s">
        <v>2550</v>
      </c>
      <c r="C7269" s="155" t="s">
        <v>10393</v>
      </c>
      <c r="D7269" s="155">
        <v>5</v>
      </c>
      <c r="E7269" s="155">
        <v>5</v>
      </c>
      <c r="F7269" s="166">
        <v>42619</v>
      </c>
      <c r="G7269" s="166">
        <v>42622</v>
      </c>
      <c r="H7269" s="157">
        <v>1</v>
      </c>
    </row>
    <row r="7270" spans="1:9" ht="15" customHeight="1" x14ac:dyDescent="0.25">
      <c r="A7270" s="155" t="s">
        <v>7849</v>
      </c>
      <c r="B7270" s="155" t="s">
        <v>10391</v>
      </c>
      <c r="C7270" s="155" t="s">
        <v>10392</v>
      </c>
      <c r="D7270" s="155">
        <v>5</v>
      </c>
      <c r="E7270" s="155">
        <v>5</v>
      </c>
      <c r="F7270" s="166">
        <v>42619</v>
      </c>
      <c r="G7270" s="166">
        <v>42622</v>
      </c>
      <c r="H7270" s="157">
        <v>1</v>
      </c>
    </row>
    <row r="7271" spans="1:9" ht="15" customHeight="1" x14ac:dyDescent="0.25">
      <c r="A7271" s="155" t="s">
        <v>251</v>
      </c>
      <c r="B7271" s="155" t="s">
        <v>4648</v>
      </c>
      <c r="C7271" s="155" t="s">
        <v>10394</v>
      </c>
      <c r="D7271" s="155">
        <v>10</v>
      </c>
      <c r="E7271" s="155">
        <v>10</v>
      </c>
      <c r="F7271" s="166">
        <v>42619</v>
      </c>
      <c r="G7271" s="166">
        <v>42622</v>
      </c>
      <c r="H7271" s="157">
        <v>1</v>
      </c>
    </row>
    <row r="7272" spans="1:9" ht="15" customHeight="1" x14ac:dyDescent="0.25">
      <c r="A7272" s="155" t="s">
        <v>6965</v>
      </c>
      <c r="B7272" s="155" t="s">
        <v>4940</v>
      </c>
      <c r="C7272" s="155" t="s">
        <v>10395</v>
      </c>
      <c r="D7272" s="155">
        <v>14</v>
      </c>
      <c r="E7272" s="155">
        <v>14</v>
      </c>
      <c r="F7272" s="166">
        <v>42619</v>
      </c>
      <c r="G7272" s="166">
        <v>42622</v>
      </c>
      <c r="H7272" s="157">
        <v>1</v>
      </c>
    </row>
    <row r="7273" spans="1:9" x14ac:dyDescent="0.25">
      <c r="A7273" s="155" t="s">
        <v>251</v>
      </c>
      <c r="B7273" s="155" t="s">
        <v>10396</v>
      </c>
      <c r="C7273" s="155" t="s">
        <v>10397</v>
      </c>
      <c r="D7273" s="155">
        <v>15</v>
      </c>
      <c r="E7273" s="155">
        <v>15</v>
      </c>
      <c r="F7273" s="166">
        <v>42619</v>
      </c>
      <c r="G7273" s="166">
        <v>42619</v>
      </c>
      <c r="H7273" s="157">
        <v>1</v>
      </c>
      <c r="I7273" s="192" t="s">
        <v>11750</v>
      </c>
    </row>
    <row r="7274" spans="1:9" ht="15" customHeight="1" x14ac:dyDescent="0.25">
      <c r="A7274" s="155" t="s">
        <v>2714</v>
      </c>
      <c r="B7274" s="155" t="s">
        <v>9155</v>
      </c>
      <c r="C7274" s="155" t="s">
        <v>10398</v>
      </c>
      <c r="D7274" s="155">
        <v>250</v>
      </c>
      <c r="E7274" s="155">
        <v>250</v>
      </c>
      <c r="F7274" s="166">
        <v>42619</v>
      </c>
      <c r="G7274" s="166">
        <v>42620</v>
      </c>
      <c r="H7274" s="157">
        <v>1</v>
      </c>
    </row>
    <row r="7275" spans="1:9" ht="15" customHeight="1" x14ac:dyDescent="0.25">
      <c r="A7275" s="155" t="s">
        <v>520</v>
      </c>
      <c r="B7275" s="155" t="s">
        <v>5026</v>
      </c>
      <c r="C7275" s="155" t="s">
        <v>10399</v>
      </c>
      <c r="D7275" s="155">
        <v>350</v>
      </c>
      <c r="E7275" s="155">
        <v>350</v>
      </c>
      <c r="F7275" s="166">
        <v>42619</v>
      </c>
      <c r="G7275" s="166">
        <v>42626</v>
      </c>
      <c r="H7275" s="157">
        <v>1</v>
      </c>
    </row>
    <row r="7276" spans="1:9" ht="15" customHeight="1" x14ac:dyDescent="0.25">
      <c r="A7276" s="155" t="s">
        <v>10316</v>
      </c>
      <c r="B7276" s="155" t="s">
        <v>10317</v>
      </c>
      <c r="C7276" s="155" t="s">
        <v>10318</v>
      </c>
      <c r="D7276" s="155">
        <v>135</v>
      </c>
      <c r="E7276" s="155">
        <v>50</v>
      </c>
      <c r="F7276" s="166">
        <v>42619</v>
      </c>
      <c r="G7276" s="166">
        <v>42621</v>
      </c>
      <c r="H7276" s="157">
        <v>1</v>
      </c>
      <c r="I7276" s="192" t="s">
        <v>10400</v>
      </c>
    </row>
    <row r="7277" spans="1:9" ht="15" customHeight="1" x14ac:dyDescent="0.25">
      <c r="A7277" s="155" t="s">
        <v>78</v>
      </c>
      <c r="B7277" s="155" t="s">
        <v>10401</v>
      </c>
      <c r="C7277" s="155" t="s">
        <v>10402</v>
      </c>
      <c r="D7277" s="155">
        <v>3</v>
      </c>
      <c r="E7277" s="155">
        <v>3</v>
      </c>
      <c r="F7277" s="166">
        <v>42620</v>
      </c>
      <c r="G7277" s="166">
        <v>42622</v>
      </c>
      <c r="H7277" s="157">
        <v>1</v>
      </c>
    </row>
    <row r="7278" spans="1:9" ht="15" customHeight="1" x14ac:dyDescent="0.25">
      <c r="A7278" s="155" t="s">
        <v>78</v>
      </c>
      <c r="B7278" s="155" t="s">
        <v>10403</v>
      </c>
      <c r="C7278" s="155" t="s">
        <v>10404</v>
      </c>
      <c r="D7278" s="155">
        <v>3</v>
      </c>
      <c r="E7278" s="155">
        <v>3</v>
      </c>
      <c r="F7278" s="166">
        <v>42620</v>
      </c>
      <c r="G7278" s="166">
        <v>42622</v>
      </c>
      <c r="H7278" s="157">
        <v>1</v>
      </c>
    </row>
    <row r="7279" spans="1:9" ht="15" customHeight="1" x14ac:dyDescent="0.25">
      <c r="A7279" s="155" t="s">
        <v>78</v>
      </c>
      <c r="B7279" s="155" t="s">
        <v>10405</v>
      </c>
      <c r="C7279" s="155" t="s">
        <v>10406</v>
      </c>
      <c r="D7279" s="155">
        <v>2</v>
      </c>
      <c r="E7279" s="155">
        <v>2</v>
      </c>
      <c r="F7279" s="166">
        <v>42620</v>
      </c>
      <c r="G7279" s="166">
        <v>42622</v>
      </c>
      <c r="H7279" s="157">
        <v>1</v>
      </c>
    </row>
    <row r="7280" spans="1:9" ht="15" customHeight="1" x14ac:dyDescent="0.25">
      <c r="A7280" s="155" t="s">
        <v>10213</v>
      </c>
      <c r="B7280" s="155" t="s">
        <v>10407</v>
      </c>
      <c r="C7280" s="155" t="s">
        <v>10408</v>
      </c>
      <c r="D7280" s="155">
        <v>100</v>
      </c>
      <c r="E7280" s="155">
        <v>100</v>
      </c>
      <c r="F7280" s="166">
        <v>42620</v>
      </c>
      <c r="G7280" s="166">
        <v>42620</v>
      </c>
      <c r="H7280" s="157">
        <v>1</v>
      </c>
      <c r="I7280" s="192" t="s">
        <v>2151</v>
      </c>
    </row>
    <row r="7281" spans="1:9" ht="15" customHeight="1" x14ac:dyDescent="0.25">
      <c r="A7281" s="155" t="s">
        <v>5721</v>
      </c>
      <c r="B7281" s="155" t="s">
        <v>9098</v>
      </c>
      <c r="C7281" s="155" t="s">
        <v>10409</v>
      </c>
      <c r="D7281" s="155">
        <v>1</v>
      </c>
      <c r="E7281" s="155">
        <v>1</v>
      </c>
      <c r="F7281" s="166">
        <v>42620</v>
      </c>
      <c r="G7281" s="166">
        <v>42621</v>
      </c>
      <c r="H7281" s="157">
        <v>1</v>
      </c>
      <c r="I7281" s="192" t="s">
        <v>10410</v>
      </c>
    </row>
    <row r="7282" spans="1:9" ht="15" customHeight="1" x14ac:dyDescent="0.25">
      <c r="A7282" s="155" t="s">
        <v>520</v>
      </c>
      <c r="B7282" s="155" t="s">
        <v>2432</v>
      </c>
      <c r="C7282" s="155" t="s">
        <v>10411</v>
      </c>
      <c r="D7282" s="155">
        <v>50</v>
      </c>
      <c r="E7282" s="155">
        <v>50</v>
      </c>
      <c r="F7282" s="166">
        <v>42621</v>
      </c>
      <c r="G7282" s="166">
        <v>42626</v>
      </c>
      <c r="H7282" s="157">
        <v>1</v>
      </c>
    </row>
    <row r="7283" spans="1:9" ht="15" customHeight="1" x14ac:dyDescent="0.25">
      <c r="A7283" s="155" t="s">
        <v>520</v>
      </c>
      <c r="B7283" s="155" t="s">
        <v>1931</v>
      </c>
      <c r="C7283" s="155" t="s">
        <v>10412</v>
      </c>
      <c r="D7283" s="155">
        <v>275</v>
      </c>
      <c r="E7283" s="155">
        <v>275</v>
      </c>
      <c r="F7283" s="166">
        <v>42621</v>
      </c>
      <c r="G7283" s="166">
        <v>42622</v>
      </c>
      <c r="H7283" s="157">
        <v>1</v>
      </c>
    </row>
    <row r="7284" spans="1:9" ht="15" customHeight="1" x14ac:dyDescent="0.25">
      <c r="A7284" s="155" t="s">
        <v>10413</v>
      </c>
      <c r="B7284" s="155" t="s">
        <v>2535</v>
      </c>
      <c r="C7284" s="155" t="s">
        <v>10414</v>
      </c>
      <c r="D7284" s="155">
        <v>10</v>
      </c>
      <c r="E7284" s="155">
        <v>10</v>
      </c>
      <c r="F7284" s="166">
        <v>42621</v>
      </c>
      <c r="G7284" s="166">
        <v>42627</v>
      </c>
      <c r="H7284" s="157">
        <v>1</v>
      </c>
    </row>
    <row r="7285" spans="1:9" ht="15" customHeight="1" x14ac:dyDescent="0.25">
      <c r="A7285" s="155" t="s">
        <v>10316</v>
      </c>
      <c r="B7285" s="155" t="s">
        <v>10317</v>
      </c>
      <c r="C7285" s="155" t="s">
        <v>10415</v>
      </c>
      <c r="D7285" s="155">
        <v>135</v>
      </c>
      <c r="E7285" s="155">
        <v>70</v>
      </c>
      <c r="F7285" s="166">
        <v>42621</v>
      </c>
      <c r="G7285" s="166">
        <v>42632</v>
      </c>
      <c r="H7285" s="157">
        <v>1</v>
      </c>
      <c r="I7285" s="192" t="s">
        <v>10416</v>
      </c>
    </row>
    <row r="7286" spans="1:9" ht="15" customHeight="1" x14ac:dyDescent="0.25">
      <c r="A7286" s="155" t="s">
        <v>71</v>
      </c>
      <c r="B7286" s="155" t="s">
        <v>583</v>
      </c>
      <c r="C7286" s="155" t="s">
        <v>10417</v>
      </c>
      <c r="D7286" s="155">
        <v>5</v>
      </c>
      <c r="E7286" s="155">
        <v>5</v>
      </c>
      <c r="F7286" s="166">
        <v>42622</v>
      </c>
      <c r="G7286" s="166">
        <v>42627</v>
      </c>
      <c r="H7286" s="157">
        <v>1</v>
      </c>
    </row>
    <row r="7287" spans="1:9" ht="15" customHeight="1" x14ac:dyDescent="0.25">
      <c r="A7287" s="155" t="s">
        <v>6638</v>
      </c>
      <c r="B7287" s="155" t="s">
        <v>4528</v>
      </c>
      <c r="C7287" s="155" t="s">
        <v>10418</v>
      </c>
      <c r="D7287" s="155">
        <v>30</v>
      </c>
      <c r="E7287" s="155">
        <v>30</v>
      </c>
      <c r="F7287" s="166">
        <v>42622</v>
      </c>
      <c r="G7287" s="166">
        <v>42629</v>
      </c>
      <c r="H7287" s="157">
        <v>1</v>
      </c>
    </row>
    <row r="7288" spans="1:9" ht="15" customHeight="1" x14ac:dyDescent="0.25">
      <c r="A7288" s="155" t="s">
        <v>6638</v>
      </c>
      <c r="B7288" s="155" t="s">
        <v>4530</v>
      </c>
      <c r="C7288" s="155" t="s">
        <v>10419</v>
      </c>
      <c r="D7288" s="155">
        <v>30</v>
      </c>
      <c r="E7288" s="155">
        <v>30</v>
      </c>
      <c r="F7288" s="166">
        <v>42622</v>
      </c>
      <c r="G7288" s="166">
        <v>42629</v>
      </c>
      <c r="H7288" s="157">
        <v>1</v>
      </c>
    </row>
    <row r="7289" spans="1:9" ht="15" customHeight="1" x14ac:dyDescent="0.25">
      <c r="A7289" s="155" t="s">
        <v>2714</v>
      </c>
      <c r="B7289" s="155" t="s">
        <v>5634</v>
      </c>
      <c r="C7289" s="155" t="s">
        <v>10420</v>
      </c>
      <c r="D7289" s="155">
        <v>31</v>
      </c>
      <c r="E7289" s="155">
        <v>31</v>
      </c>
      <c r="F7289" s="166">
        <v>42622</v>
      </c>
      <c r="G7289" s="166">
        <v>42628</v>
      </c>
      <c r="H7289" s="157">
        <v>1</v>
      </c>
    </row>
    <row r="7290" spans="1:9" ht="15" customHeight="1" x14ac:dyDescent="0.25">
      <c r="A7290" s="155" t="s">
        <v>1983</v>
      </c>
      <c r="B7290" s="155" t="s">
        <v>10421</v>
      </c>
      <c r="C7290" s="155" t="s">
        <v>10422</v>
      </c>
      <c r="D7290" s="155">
        <v>10</v>
      </c>
      <c r="E7290" s="155">
        <v>10</v>
      </c>
      <c r="F7290" s="166">
        <v>42622</v>
      </c>
      <c r="G7290" s="166">
        <v>42625</v>
      </c>
      <c r="H7290" s="157">
        <v>1</v>
      </c>
    </row>
    <row r="7291" spans="1:9" ht="15" customHeight="1" x14ac:dyDescent="0.25">
      <c r="A7291" s="155" t="s">
        <v>3481</v>
      </c>
      <c r="B7291" s="155" t="s">
        <v>255</v>
      </c>
      <c r="C7291" s="155" t="s">
        <v>10423</v>
      </c>
      <c r="D7291" s="155">
        <v>200</v>
      </c>
      <c r="E7291" s="155">
        <v>150</v>
      </c>
      <c r="F7291" s="166">
        <v>42622</v>
      </c>
      <c r="G7291" s="166">
        <v>42608</v>
      </c>
      <c r="H7291" s="157">
        <v>1</v>
      </c>
      <c r="I7291" s="192" t="s">
        <v>10424</v>
      </c>
    </row>
    <row r="7292" spans="1:9" ht="15" customHeight="1" x14ac:dyDescent="0.25">
      <c r="A7292" s="155" t="s">
        <v>10425</v>
      </c>
      <c r="B7292" s="155" t="s">
        <v>10426</v>
      </c>
      <c r="C7292" s="155" t="s">
        <v>10427</v>
      </c>
      <c r="D7292" s="155">
        <v>1500</v>
      </c>
      <c r="E7292" s="155">
        <v>499</v>
      </c>
      <c r="F7292" s="166">
        <v>42625</v>
      </c>
      <c r="G7292" s="166">
        <v>42626</v>
      </c>
      <c r="H7292" s="157">
        <v>1</v>
      </c>
    </row>
    <row r="7293" spans="1:9" ht="15" customHeight="1" x14ac:dyDescent="0.25">
      <c r="A7293" s="155" t="s">
        <v>6916</v>
      </c>
      <c r="B7293" s="155" t="s">
        <v>10028</v>
      </c>
      <c r="C7293" s="155" t="s">
        <v>10428</v>
      </c>
      <c r="D7293" s="155">
        <v>50</v>
      </c>
      <c r="E7293" s="155">
        <v>50</v>
      </c>
      <c r="F7293" s="166">
        <v>42626</v>
      </c>
      <c r="G7293" s="166">
        <v>42626</v>
      </c>
      <c r="H7293" s="157">
        <v>1</v>
      </c>
      <c r="I7293" s="192" t="s">
        <v>2151</v>
      </c>
    </row>
    <row r="7294" spans="1:9" ht="15" customHeight="1" x14ac:dyDescent="0.25">
      <c r="A7294" s="155" t="s">
        <v>3714</v>
      </c>
      <c r="B7294" s="155" t="s">
        <v>3715</v>
      </c>
      <c r="C7294" s="155" t="s">
        <v>10429</v>
      </c>
      <c r="D7294" s="155">
        <v>50</v>
      </c>
      <c r="E7294" s="155">
        <v>50</v>
      </c>
      <c r="F7294" s="166">
        <v>42626</v>
      </c>
      <c r="G7294" s="166">
        <v>42632</v>
      </c>
      <c r="H7294" s="157">
        <v>1</v>
      </c>
    </row>
    <row r="7295" spans="1:9" ht="15" customHeight="1" x14ac:dyDescent="0.25">
      <c r="A7295" s="155" t="s">
        <v>2714</v>
      </c>
      <c r="B7295" s="155" t="s">
        <v>5304</v>
      </c>
      <c r="C7295" s="155" t="s">
        <v>10431</v>
      </c>
      <c r="D7295" s="155">
        <v>250</v>
      </c>
      <c r="E7295" s="155">
        <v>250</v>
      </c>
      <c r="F7295" s="166">
        <v>42626</v>
      </c>
      <c r="G7295" s="166">
        <v>42629</v>
      </c>
      <c r="H7295" s="157">
        <v>1</v>
      </c>
    </row>
    <row r="7296" spans="1:9" ht="15" customHeight="1" x14ac:dyDescent="0.25">
      <c r="A7296" s="155" t="s">
        <v>2714</v>
      </c>
      <c r="B7296" s="155" t="s">
        <v>2066</v>
      </c>
      <c r="C7296" s="155" t="s">
        <v>10430</v>
      </c>
      <c r="D7296" s="155">
        <v>250</v>
      </c>
      <c r="E7296" s="155">
        <v>250</v>
      </c>
      <c r="F7296" s="166">
        <v>42626</v>
      </c>
      <c r="G7296" s="166">
        <v>42629</v>
      </c>
      <c r="H7296" s="157">
        <v>1</v>
      </c>
    </row>
    <row r="7297" spans="1:9" ht="15" customHeight="1" x14ac:dyDescent="0.25">
      <c r="A7297" s="155" t="s">
        <v>6021</v>
      </c>
      <c r="B7297" s="155" t="s">
        <v>8887</v>
      </c>
      <c r="C7297" s="155" t="s">
        <v>10432</v>
      </c>
      <c r="D7297" s="155">
        <v>250</v>
      </c>
      <c r="E7297" s="155">
        <v>250</v>
      </c>
      <c r="F7297" s="166">
        <v>42626</v>
      </c>
      <c r="G7297" s="166">
        <v>42627</v>
      </c>
      <c r="H7297" s="157">
        <v>1</v>
      </c>
    </row>
    <row r="7298" spans="1:9" ht="15" customHeight="1" x14ac:dyDescent="0.25">
      <c r="A7298" s="155" t="s">
        <v>6021</v>
      </c>
      <c r="B7298" s="155" t="s">
        <v>8888</v>
      </c>
      <c r="C7298" s="155" t="s">
        <v>294</v>
      </c>
      <c r="D7298" s="155">
        <v>250</v>
      </c>
      <c r="E7298" s="155">
        <v>250</v>
      </c>
      <c r="F7298" s="166">
        <v>42626</v>
      </c>
      <c r="G7298" s="166">
        <v>42627</v>
      </c>
      <c r="H7298" s="157">
        <v>1</v>
      </c>
    </row>
    <row r="7299" spans="1:9" ht="15" customHeight="1" x14ac:dyDescent="0.25">
      <c r="A7299" s="155" t="s">
        <v>7058</v>
      </c>
      <c r="B7299" s="155" t="s">
        <v>805</v>
      </c>
      <c r="C7299" s="155" t="s">
        <v>10433</v>
      </c>
      <c r="D7299" s="155">
        <v>250</v>
      </c>
      <c r="E7299" s="155">
        <v>250</v>
      </c>
      <c r="F7299" s="166">
        <v>42626</v>
      </c>
      <c r="G7299" s="166">
        <v>42629</v>
      </c>
      <c r="H7299" s="157">
        <v>1</v>
      </c>
    </row>
    <row r="7300" spans="1:9" ht="15" customHeight="1" x14ac:dyDescent="0.25">
      <c r="A7300" s="155" t="s">
        <v>9620</v>
      </c>
      <c r="B7300" s="155" t="s">
        <v>9621</v>
      </c>
      <c r="C7300" s="155" t="s">
        <v>10434</v>
      </c>
      <c r="D7300" s="155">
        <v>1500</v>
      </c>
      <c r="E7300" s="155">
        <v>1500</v>
      </c>
      <c r="F7300" s="166">
        <v>42626</v>
      </c>
      <c r="G7300" s="166">
        <v>42629</v>
      </c>
      <c r="H7300" s="157">
        <v>1</v>
      </c>
    </row>
    <row r="7301" spans="1:9" ht="15" customHeight="1" x14ac:dyDescent="0.25">
      <c r="A7301" s="155" t="s">
        <v>10435</v>
      </c>
      <c r="B7301" s="155" t="s">
        <v>10436</v>
      </c>
      <c r="C7301" s="155" t="s">
        <v>10438</v>
      </c>
      <c r="D7301" s="155">
        <v>10</v>
      </c>
      <c r="E7301" s="155">
        <v>10</v>
      </c>
      <c r="F7301" s="166">
        <v>42626</v>
      </c>
      <c r="G7301" s="166">
        <v>42632</v>
      </c>
      <c r="H7301" s="157">
        <v>1</v>
      </c>
    </row>
    <row r="7302" spans="1:9" ht="15" customHeight="1" x14ac:dyDescent="0.25">
      <c r="A7302" s="155" t="s">
        <v>10435</v>
      </c>
      <c r="B7302" s="155" t="s">
        <v>10437</v>
      </c>
      <c r="C7302" s="155" t="s">
        <v>364</v>
      </c>
      <c r="D7302" s="155">
        <v>5</v>
      </c>
      <c r="E7302" s="155">
        <v>5</v>
      </c>
      <c r="F7302" s="166">
        <v>42626</v>
      </c>
      <c r="G7302" s="166">
        <v>42632</v>
      </c>
      <c r="H7302" s="157">
        <v>1</v>
      </c>
    </row>
    <row r="7303" spans="1:9" ht="15" customHeight="1" x14ac:dyDescent="0.25">
      <c r="A7303" s="155" t="s">
        <v>10258</v>
      </c>
      <c r="B7303" s="155" t="s">
        <v>10440</v>
      </c>
      <c r="C7303" s="155" t="s">
        <v>10439</v>
      </c>
      <c r="D7303" s="155">
        <v>5</v>
      </c>
      <c r="E7303" s="155">
        <v>5</v>
      </c>
      <c r="F7303" s="166">
        <v>42626</v>
      </c>
      <c r="G7303" s="166">
        <v>42627</v>
      </c>
      <c r="H7303" s="157">
        <v>1</v>
      </c>
    </row>
    <row r="7304" spans="1:9" ht="15" customHeight="1" x14ac:dyDescent="0.25">
      <c r="A7304" s="155" t="s">
        <v>8168</v>
      </c>
      <c r="B7304" s="155" t="s">
        <v>1616</v>
      </c>
      <c r="C7304" s="155" t="s">
        <v>10441</v>
      </c>
      <c r="D7304" s="155">
        <v>4</v>
      </c>
      <c r="E7304" s="155">
        <v>4</v>
      </c>
      <c r="F7304" s="166">
        <v>42627</v>
      </c>
      <c r="G7304" s="166">
        <v>42635</v>
      </c>
      <c r="H7304" s="157">
        <v>1</v>
      </c>
      <c r="I7304" s="192" t="s">
        <v>1546</v>
      </c>
    </row>
    <row r="7305" spans="1:9" ht="15" customHeight="1" x14ac:dyDescent="0.25">
      <c r="A7305" s="155" t="s">
        <v>42</v>
      </c>
      <c r="B7305" s="155" t="s">
        <v>10444</v>
      </c>
      <c r="C7305" s="155" t="s">
        <v>10445</v>
      </c>
      <c r="D7305" s="155">
        <v>5</v>
      </c>
      <c r="E7305" s="155">
        <v>5</v>
      </c>
      <c r="F7305" s="166">
        <v>42627</v>
      </c>
      <c r="G7305" s="166">
        <v>42633</v>
      </c>
      <c r="H7305" s="157">
        <v>1</v>
      </c>
    </row>
    <row r="7306" spans="1:9" ht="15" customHeight="1" x14ac:dyDescent="0.25">
      <c r="A7306" s="155" t="s">
        <v>6967</v>
      </c>
      <c r="B7306" s="155" t="s">
        <v>10295</v>
      </c>
      <c r="C7306" s="155" t="s">
        <v>10446</v>
      </c>
      <c r="D7306" s="155">
        <v>2</v>
      </c>
      <c r="E7306" s="155">
        <v>2</v>
      </c>
      <c r="F7306" s="166">
        <v>42627</v>
      </c>
      <c r="G7306" s="166">
        <v>42635</v>
      </c>
      <c r="H7306" s="157">
        <v>1</v>
      </c>
    </row>
    <row r="7307" spans="1:9" ht="15" customHeight="1" x14ac:dyDescent="0.25">
      <c r="A7307" s="155" t="s">
        <v>9815</v>
      </c>
      <c r="B7307" s="155" t="s">
        <v>5063</v>
      </c>
      <c r="C7307" s="155" t="s">
        <v>10447</v>
      </c>
      <c r="D7307" s="155">
        <v>150</v>
      </c>
      <c r="E7307" s="155">
        <v>84</v>
      </c>
      <c r="F7307" s="166">
        <v>42627</v>
      </c>
      <c r="G7307" s="166">
        <v>42633</v>
      </c>
      <c r="H7307" s="157">
        <v>1</v>
      </c>
    </row>
    <row r="7308" spans="1:9" ht="15" customHeight="1" x14ac:dyDescent="0.25">
      <c r="A7308" s="155" t="s">
        <v>10381</v>
      </c>
      <c r="B7308" s="155" t="s">
        <v>345</v>
      </c>
      <c r="C7308" s="155" t="s">
        <v>10448</v>
      </c>
      <c r="D7308" s="155">
        <v>25</v>
      </c>
      <c r="E7308" s="155">
        <v>25</v>
      </c>
      <c r="F7308" s="166">
        <v>42628</v>
      </c>
      <c r="G7308" s="166">
        <v>42632</v>
      </c>
      <c r="H7308" s="157">
        <v>1</v>
      </c>
    </row>
    <row r="7309" spans="1:9" ht="15" customHeight="1" x14ac:dyDescent="0.25">
      <c r="A7309" s="155" t="s">
        <v>563</v>
      </c>
      <c r="B7309" s="155" t="s">
        <v>307</v>
      </c>
      <c r="C7309" s="155" t="s">
        <v>10449</v>
      </c>
      <c r="D7309" s="155">
        <v>100</v>
      </c>
      <c r="E7309" s="155">
        <v>100</v>
      </c>
      <c r="F7309" s="166">
        <v>42628</v>
      </c>
      <c r="G7309" s="166">
        <v>42635</v>
      </c>
      <c r="H7309" s="157">
        <v>1</v>
      </c>
    </row>
    <row r="7310" spans="1:9" ht="15" customHeight="1" x14ac:dyDescent="0.25">
      <c r="A7310" s="155" t="s">
        <v>42</v>
      </c>
      <c r="B7310" s="155" t="s">
        <v>10450</v>
      </c>
      <c r="C7310" s="155" t="s">
        <v>10451</v>
      </c>
      <c r="D7310" s="155">
        <v>3</v>
      </c>
      <c r="E7310" s="155">
        <v>3</v>
      </c>
      <c r="F7310" s="166">
        <v>42628</v>
      </c>
      <c r="G7310" s="166">
        <v>42632</v>
      </c>
      <c r="H7310" s="157">
        <v>1</v>
      </c>
    </row>
    <row r="7311" spans="1:9" ht="15" customHeight="1" x14ac:dyDescent="0.25">
      <c r="A7311" s="155" t="s">
        <v>286</v>
      </c>
      <c r="B7311" s="155" t="s">
        <v>10452</v>
      </c>
      <c r="C7311" s="155" t="s">
        <v>10453</v>
      </c>
      <c r="D7311" s="155">
        <v>5</v>
      </c>
      <c r="E7311" s="155">
        <v>5</v>
      </c>
      <c r="F7311" s="166">
        <v>42628</v>
      </c>
      <c r="G7311" s="166">
        <v>42642</v>
      </c>
      <c r="H7311" s="157">
        <v>1</v>
      </c>
    </row>
    <row r="7312" spans="1:9" ht="15" customHeight="1" x14ac:dyDescent="0.25">
      <c r="A7312" s="155" t="s">
        <v>1983</v>
      </c>
      <c r="B7312" s="155" t="s">
        <v>10454</v>
      </c>
      <c r="C7312" s="155" t="s">
        <v>10455</v>
      </c>
      <c r="D7312" s="155">
        <v>150</v>
      </c>
      <c r="E7312" s="155">
        <v>150</v>
      </c>
      <c r="F7312" s="166">
        <v>42628</v>
      </c>
      <c r="G7312" s="166">
        <v>42633</v>
      </c>
      <c r="H7312" s="157">
        <v>1</v>
      </c>
      <c r="I7312" s="192" t="s">
        <v>10456</v>
      </c>
    </row>
    <row r="7313" spans="1:9" ht="15" customHeight="1" x14ac:dyDescent="0.25">
      <c r="A7313" s="155" t="s">
        <v>10425</v>
      </c>
      <c r="B7313" s="155" t="s">
        <v>10426</v>
      </c>
      <c r="C7313" s="155" t="s">
        <v>10427</v>
      </c>
      <c r="D7313" s="155">
        <v>1500</v>
      </c>
      <c r="E7313" s="155">
        <v>450</v>
      </c>
      <c r="F7313" s="166">
        <v>42628</v>
      </c>
      <c r="G7313" s="166">
        <v>42633</v>
      </c>
      <c r="H7313" s="157">
        <v>1</v>
      </c>
      <c r="I7313" s="192" t="s">
        <v>10457</v>
      </c>
    </row>
    <row r="7314" spans="1:9" ht="15" customHeight="1" x14ac:dyDescent="0.25">
      <c r="A7314" s="155" t="s">
        <v>9815</v>
      </c>
      <c r="B7314" s="155" t="s">
        <v>5063</v>
      </c>
      <c r="C7314" s="155" t="s">
        <v>10447</v>
      </c>
      <c r="D7314" s="155">
        <v>150</v>
      </c>
      <c r="E7314" s="155">
        <v>66</v>
      </c>
      <c r="F7314" s="166">
        <v>42628</v>
      </c>
      <c r="G7314" s="166">
        <v>42633</v>
      </c>
      <c r="H7314" s="157">
        <v>1</v>
      </c>
      <c r="I7314" s="192" t="s">
        <v>10458</v>
      </c>
    </row>
    <row r="7315" spans="1:9" ht="15" customHeight="1" x14ac:dyDescent="0.25">
      <c r="A7315" s="155" t="s">
        <v>1386</v>
      </c>
      <c r="B7315" s="155" t="s">
        <v>9765</v>
      </c>
      <c r="C7315" s="155" t="s">
        <v>10459</v>
      </c>
      <c r="D7315" s="155">
        <v>20</v>
      </c>
      <c r="E7315" s="155">
        <v>20</v>
      </c>
      <c r="F7315" s="166">
        <v>42628</v>
      </c>
      <c r="G7315" s="166">
        <v>42632</v>
      </c>
      <c r="H7315" s="157">
        <v>1</v>
      </c>
    </row>
    <row r="7316" spans="1:9" ht="15" customHeight="1" x14ac:dyDescent="0.25">
      <c r="A7316" s="155" t="s">
        <v>65</v>
      </c>
      <c r="B7316" s="155" t="s">
        <v>1501</v>
      </c>
      <c r="C7316" s="155" t="s">
        <v>10460</v>
      </c>
      <c r="D7316" s="155">
        <v>100</v>
      </c>
      <c r="E7316" s="155">
        <v>100</v>
      </c>
      <c r="F7316" s="166">
        <v>42629</v>
      </c>
      <c r="G7316" s="166">
        <v>42634</v>
      </c>
      <c r="H7316" s="157">
        <v>1</v>
      </c>
    </row>
    <row r="7317" spans="1:9" ht="15" customHeight="1" x14ac:dyDescent="0.25">
      <c r="A7317" s="155" t="s">
        <v>245</v>
      </c>
      <c r="B7317" s="155" t="s">
        <v>2800</v>
      </c>
      <c r="C7317" s="155" t="s">
        <v>10461</v>
      </c>
      <c r="D7317" s="155">
        <v>25</v>
      </c>
      <c r="E7317" s="155">
        <v>25</v>
      </c>
      <c r="F7317" s="166">
        <v>42632</v>
      </c>
      <c r="G7317" s="166">
        <v>42635</v>
      </c>
      <c r="H7317" s="157">
        <v>1</v>
      </c>
    </row>
    <row r="7318" spans="1:9" ht="15" customHeight="1" x14ac:dyDescent="0.25">
      <c r="A7318" s="155" t="s">
        <v>2906</v>
      </c>
      <c r="B7318" s="155" t="s">
        <v>4347</v>
      </c>
      <c r="C7318" s="155" t="s">
        <v>10462</v>
      </c>
      <c r="D7318" s="155">
        <v>25</v>
      </c>
      <c r="E7318" s="155">
        <v>25</v>
      </c>
      <c r="F7318" s="166">
        <v>42632</v>
      </c>
      <c r="G7318" s="166">
        <v>42636</v>
      </c>
      <c r="H7318" s="157">
        <v>1</v>
      </c>
    </row>
    <row r="7319" spans="1:9" ht="15" customHeight="1" x14ac:dyDescent="0.25">
      <c r="A7319" s="155" t="s">
        <v>6262</v>
      </c>
      <c r="B7319" s="155" t="s">
        <v>2937</v>
      </c>
      <c r="C7319" s="155" t="s">
        <v>10463</v>
      </c>
      <c r="D7319" s="155">
        <v>60</v>
      </c>
      <c r="E7319" s="155">
        <v>60</v>
      </c>
      <c r="F7319" s="166">
        <v>42632</v>
      </c>
      <c r="G7319" s="166">
        <v>42635</v>
      </c>
      <c r="H7319" s="157">
        <v>1</v>
      </c>
    </row>
    <row r="7320" spans="1:9" ht="15" customHeight="1" x14ac:dyDescent="0.25">
      <c r="A7320" s="155" t="s">
        <v>3430</v>
      </c>
      <c r="B7320" s="155" t="s">
        <v>1501</v>
      </c>
      <c r="C7320" s="155" t="s">
        <v>10464</v>
      </c>
      <c r="D7320" s="155">
        <v>100</v>
      </c>
      <c r="E7320" s="155">
        <v>100</v>
      </c>
      <c r="F7320" s="166">
        <v>42632</v>
      </c>
      <c r="G7320" s="166">
        <v>42636</v>
      </c>
      <c r="H7320" s="157">
        <v>1</v>
      </c>
    </row>
    <row r="7321" spans="1:9" ht="15" customHeight="1" x14ac:dyDescent="0.25">
      <c r="A7321" s="155" t="s">
        <v>3430</v>
      </c>
      <c r="B7321" s="155" t="s">
        <v>681</v>
      </c>
      <c r="C7321" s="155" t="s">
        <v>10465</v>
      </c>
      <c r="D7321" s="155">
        <v>100</v>
      </c>
      <c r="E7321" s="155">
        <v>100</v>
      </c>
      <c r="F7321" s="166">
        <v>42632</v>
      </c>
      <c r="G7321" s="166">
        <v>42636</v>
      </c>
      <c r="H7321" s="157">
        <v>1</v>
      </c>
    </row>
    <row r="7322" spans="1:9" ht="15" customHeight="1" x14ac:dyDescent="0.25">
      <c r="A7322" s="155" t="s">
        <v>42</v>
      </c>
      <c r="B7322" s="155" t="s">
        <v>9142</v>
      </c>
      <c r="C7322" s="155" t="s">
        <v>10466</v>
      </c>
      <c r="D7322" s="155">
        <v>5</v>
      </c>
      <c r="E7322" s="155">
        <v>5</v>
      </c>
      <c r="F7322" s="166">
        <v>42632</v>
      </c>
      <c r="G7322" s="166">
        <v>42634</v>
      </c>
      <c r="H7322" s="157">
        <v>1</v>
      </c>
    </row>
    <row r="7323" spans="1:9" ht="15" customHeight="1" x14ac:dyDescent="0.25">
      <c r="A7323" s="155" t="s">
        <v>2317</v>
      </c>
      <c r="B7323" s="155" t="s">
        <v>2318</v>
      </c>
      <c r="C7323" s="155" t="s">
        <v>10467</v>
      </c>
      <c r="D7323" s="155">
        <v>500</v>
      </c>
      <c r="E7323" s="155">
        <v>500</v>
      </c>
      <c r="F7323" s="166">
        <v>42632</v>
      </c>
      <c r="G7323" s="166">
        <v>42633</v>
      </c>
      <c r="H7323" s="157">
        <v>1</v>
      </c>
    </row>
    <row r="7324" spans="1:9" ht="30" x14ac:dyDescent="0.25">
      <c r="A7324" s="155" t="s">
        <v>8056</v>
      </c>
      <c r="B7324" s="155" t="s">
        <v>10468</v>
      </c>
      <c r="C7324" s="155" t="s">
        <v>10469</v>
      </c>
      <c r="D7324" s="155">
        <v>5</v>
      </c>
      <c r="E7324" s="155">
        <v>5</v>
      </c>
      <c r="F7324" s="166">
        <v>42632</v>
      </c>
      <c r="G7324" s="166">
        <v>42629</v>
      </c>
      <c r="H7324" s="157">
        <v>0</v>
      </c>
    </row>
    <row r="7325" spans="1:9" ht="15" customHeight="1" x14ac:dyDescent="0.25">
      <c r="A7325" s="155" t="s">
        <v>2714</v>
      </c>
      <c r="B7325" s="155" t="s">
        <v>6844</v>
      </c>
      <c r="C7325" s="155" t="s">
        <v>10470</v>
      </c>
      <c r="D7325" s="155">
        <v>40</v>
      </c>
      <c r="E7325" s="155">
        <v>40</v>
      </c>
      <c r="F7325" s="166">
        <v>42633</v>
      </c>
      <c r="G7325" s="166">
        <v>42635</v>
      </c>
      <c r="H7325" s="157">
        <v>1</v>
      </c>
    </row>
    <row r="7326" spans="1:9" ht="15" customHeight="1" x14ac:dyDescent="0.25">
      <c r="A7326" s="155" t="s">
        <v>3430</v>
      </c>
      <c r="B7326" s="155" t="s">
        <v>2994</v>
      </c>
      <c r="C7326" s="155" t="s">
        <v>10471</v>
      </c>
      <c r="D7326" s="155">
        <v>50</v>
      </c>
      <c r="E7326" s="155">
        <v>50</v>
      </c>
      <c r="F7326" s="166">
        <v>42633</v>
      </c>
      <c r="G7326" s="166">
        <v>42639</v>
      </c>
      <c r="H7326" s="157">
        <v>1</v>
      </c>
    </row>
    <row r="7327" spans="1:9" ht="15" customHeight="1" x14ac:dyDescent="0.25">
      <c r="A7327" s="155" t="s">
        <v>3714</v>
      </c>
      <c r="B7327" s="155" t="s">
        <v>10472</v>
      </c>
      <c r="C7327" s="155" t="s">
        <v>10473</v>
      </c>
      <c r="D7327" s="155">
        <v>25</v>
      </c>
      <c r="E7327" s="155">
        <v>25</v>
      </c>
      <c r="F7327" s="166">
        <v>42633</v>
      </c>
      <c r="G7327" s="166">
        <v>42636</v>
      </c>
      <c r="H7327" s="157">
        <v>1</v>
      </c>
    </row>
    <row r="7328" spans="1:9" ht="15" customHeight="1" x14ac:dyDescent="0.25">
      <c r="A7328" s="155" t="s">
        <v>6428</v>
      </c>
      <c r="B7328" s="155" t="s">
        <v>10474</v>
      </c>
      <c r="C7328" s="155" t="s">
        <v>10475</v>
      </c>
      <c r="D7328" s="155">
        <v>68</v>
      </c>
      <c r="E7328" s="155">
        <v>68</v>
      </c>
      <c r="F7328" s="166">
        <v>42633</v>
      </c>
      <c r="G7328" s="166">
        <v>42636</v>
      </c>
      <c r="H7328" s="157">
        <v>1</v>
      </c>
    </row>
    <row r="7329" spans="1:9" ht="30" customHeight="1" x14ac:dyDescent="0.25">
      <c r="A7329" s="155" t="s">
        <v>9931</v>
      </c>
      <c r="B7329" s="155" t="s">
        <v>4413</v>
      </c>
      <c r="C7329" s="155" t="s">
        <v>10476</v>
      </c>
      <c r="D7329" s="155">
        <v>50</v>
      </c>
      <c r="E7329" s="155">
        <v>50</v>
      </c>
      <c r="F7329" s="166">
        <v>42633</v>
      </c>
      <c r="G7329" s="166">
        <v>42636</v>
      </c>
      <c r="H7329" s="157">
        <v>1</v>
      </c>
    </row>
    <row r="7330" spans="1:9" x14ac:dyDescent="0.25">
      <c r="A7330" s="155" t="s">
        <v>286</v>
      </c>
      <c r="B7330" s="155" t="s">
        <v>10477</v>
      </c>
      <c r="C7330" s="155" t="s">
        <v>10478</v>
      </c>
      <c r="D7330" s="155">
        <v>5</v>
      </c>
      <c r="E7330" s="155">
        <v>5</v>
      </c>
      <c r="F7330" s="166">
        <v>42633</v>
      </c>
      <c r="G7330" s="166">
        <v>42627</v>
      </c>
      <c r="H7330" s="157">
        <v>0</v>
      </c>
      <c r="I7330" s="192" t="s">
        <v>10479</v>
      </c>
    </row>
    <row r="7331" spans="1:9" x14ac:dyDescent="0.25">
      <c r="A7331" s="155" t="s">
        <v>8170</v>
      </c>
      <c r="B7331" s="155" t="s">
        <v>8426</v>
      </c>
      <c r="C7331" s="155" t="s">
        <v>10481</v>
      </c>
      <c r="D7331" s="155">
        <v>25</v>
      </c>
      <c r="E7331" s="155">
        <v>13</v>
      </c>
      <c r="F7331" s="166">
        <v>42634</v>
      </c>
      <c r="G7331" s="166">
        <v>42622</v>
      </c>
      <c r="H7331" s="157">
        <v>1</v>
      </c>
      <c r="I7331" s="192" t="s">
        <v>1847</v>
      </c>
    </row>
    <row r="7332" spans="1:9" ht="15" customHeight="1" x14ac:dyDescent="0.25">
      <c r="A7332" s="155" t="s">
        <v>10096</v>
      </c>
      <c r="B7332" s="155" t="s">
        <v>10097</v>
      </c>
      <c r="C7332" s="155" t="s">
        <v>10239</v>
      </c>
      <c r="D7332" s="155">
        <v>80</v>
      </c>
      <c r="E7332" s="155">
        <v>66</v>
      </c>
      <c r="F7332" s="166">
        <v>42634</v>
      </c>
      <c r="G7332" s="166">
        <v>42639</v>
      </c>
      <c r="H7332" s="157">
        <v>1</v>
      </c>
      <c r="I7332" s="192" t="s">
        <v>2827</v>
      </c>
    </row>
    <row r="7333" spans="1:9" ht="15" customHeight="1" x14ac:dyDescent="0.25">
      <c r="A7333" s="155" t="s">
        <v>10484</v>
      </c>
      <c r="B7333" s="155" t="s">
        <v>7706</v>
      </c>
      <c r="C7333" s="155" t="s">
        <v>10485</v>
      </c>
      <c r="D7333" s="155">
        <v>5</v>
      </c>
      <c r="E7333" s="155">
        <v>5</v>
      </c>
      <c r="F7333" s="166">
        <v>42635</v>
      </c>
      <c r="G7333" s="166">
        <v>42640</v>
      </c>
      <c r="H7333" s="157">
        <v>1</v>
      </c>
    </row>
    <row r="7334" spans="1:9" ht="15" customHeight="1" x14ac:dyDescent="0.25">
      <c r="A7334" s="155" t="s">
        <v>71</v>
      </c>
      <c r="B7334" s="155" t="s">
        <v>154</v>
      </c>
      <c r="C7334" s="155" t="s">
        <v>10486</v>
      </c>
      <c r="D7334" s="155">
        <v>5</v>
      </c>
      <c r="E7334" s="155">
        <v>5</v>
      </c>
      <c r="F7334" s="166">
        <v>42635</v>
      </c>
      <c r="G7334" s="166">
        <v>42641</v>
      </c>
      <c r="H7334" s="157">
        <v>1</v>
      </c>
    </row>
    <row r="7335" spans="1:9" ht="15" customHeight="1" x14ac:dyDescent="0.25">
      <c r="A7335" s="155" t="s">
        <v>71</v>
      </c>
      <c r="B7335" s="155" t="s">
        <v>1550</v>
      </c>
      <c r="C7335" s="155" t="s">
        <v>10487</v>
      </c>
      <c r="D7335" s="155">
        <v>5</v>
      </c>
      <c r="E7335" s="155">
        <v>5</v>
      </c>
      <c r="F7335" s="166">
        <v>42635</v>
      </c>
      <c r="G7335" s="166">
        <v>42641</v>
      </c>
      <c r="H7335" s="157">
        <v>1</v>
      </c>
    </row>
    <row r="7336" spans="1:9" ht="15" customHeight="1" x14ac:dyDescent="0.25">
      <c r="A7336" s="155" t="s">
        <v>442</v>
      </c>
      <c r="B7336" s="155" t="s">
        <v>10488</v>
      </c>
      <c r="C7336" s="155" t="s">
        <v>10489</v>
      </c>
      <c r="D7336" s="155">
        <v>30</v>
      </c>
      <c r="E7336" s="155">
        <v>30</v>
      </c>
      <c r="F7336" s="166">
        <v>42635</v>
      </c>
      <c r="G7336" s="166">
        <v>42635</v>
      </c>
      <c r="H7336" s="157">
        <v>1</v>
      </c>
      <c r="I7336" s="192" t="s">
        <v>2151</v>
      </c>
    </row>
    <row r="7337" spans="1:9" ht="15" customHeight="1" x14ac:dyDescent="0.25">
      <c r="A7337" s="155" t="s">
        <v>6021</v>
      </c>
      <c r="B7337" s="155" t="s">
        <v>3136</v>
      </c>
      <c r="C7337" s="155" t="s">
        <v>10490</v>
      </c>
      <c r="D7337" s="155">
        <v>10</v>
      </c>
      <c r="E7337" s="155">
        <v>10</v>
      </c>
      <c r="F7337" s="166">
        <v>42635</v>
      </c>
      <c r="G7337" s="166">
        <v>42642</v>
      </c>
      <c r="H7337" s="157">
        <v>1</v>
      </c>
    </row>
    <row r="7338" spans="1:9" ht="15" customHeight="1" x14ac:dyDescent="0.25">
      <c r="A7338" s="155" t="s">
        <v>6237</v>
      </c>
      <c r="B7338" s="155" t="s">
        <v>10491</v>
      </c>
      <c r="C7338" s="155" t="s">
        <v>10494</v>
      </c>
      <c r="D7338" s="155">
        <v>10</v>
      </c>
      <c r="E7338" s="155">
        <v>10</v>
      </c>
      <c r="F7338" s="166">
        <v>42636</v>
      </c>
      <c r="G7338" s="166">
        <v>42639</v>
      </c>
      <c r="H7338" s="157">
        <v>1</v>
      </c>
    </row>
    <row r="7339" spans="1:9" ht="15" customHeight="1" x14ac:dyDescent="0.25">
      <c r="A7339" s="155" t="s">
        <v>6237</v>
      </c>
      <c r="B7339" s="155" t="s">
        <v>10492</v>
      </c>
      <c r="C7339" s="155" t="s">
        <v>10493</v>
      </c>
      <c r="D7339" s="155">
        <v>10</v>
      </c>
      <c r="E7339" s="155">
        <v>10</v>
      </c>
      <c r="F7339" s="166">
        <v>42636</v>
      </c>
      <c r="G7339" s="166">
        <v>42639</v>
      </c>
      <c r="H7339" s="157">
        <v>1</v>
      </c>
    </row>
    <row r="7340" spans="1:9" ht="15" customHeight="1" x14ac:dyDescent="0.25">
      <c r="A7340" s="155" t="s">
        <v>6237</v>
      </c>
      <c r="B7340" s="155" t="s">
        <v>10495</v>
      </c>
      <c r="C7340" s="155" t="s">
        <v>10496</v>
      </c>
      <c r="D7340" s="155">
        <v>10</v>
      </c>
      <c r="E7340" s="155">
        <v>10</v>
      </c>
      <c r="F7340" s="166">
        <v>42636</v>
      </c>
      <c r="G7340" s="166">
        <v>42636</v>
      </c>
      <c r="H7340" s="157">
        <v>1</v>
      </c>
    </row>
    <row r="7341" spans="1:9" ht="15" customHeight="1" x14ac:dyDescent="0.25">
      <c r="A7341" s="155" t="s">
        <v>820</v>
      </c>
      <c r="B7341" s="155" t="s">
        <v>89</v>
      </c>
      <c r="C7341" s="155" t="s">
        <v>10497</v>
      </c>
      <c r="D7341" s="155">
        <v>200</v>
      </c>
      <c r="E7341" s="155">
        <v>200</v>
      </c>
      <c r="F7341" s="166">
        <v>42639</v>
      </c>
      <c r="G7341" s="166">
        <v>42641</v>
      </c>
      <c r="H7341" s="157">
        <v>1</v>
      </c>
    </row>
    <row r="7342" spans="1:9" ht="15" customHeight="1" x14ac:dyDescent="0.25">
      <c r="A7342" s="155" t="s">
        <v>173</v>
      </c>
      <c r="B7342" s="155" t="s">
        <v>7895</v>
      </c>
      <c r="C7342" s="155" t="s">
        <v>10498</v>
      </c>
      <c r="D7342" s="155">
        <v>200</v>
      </c>
      <c r="E7342" s="155">
        <v>200</v>
      </c>
      <c r="F7342" s="166">
        <v>42639</v>
      </c>
      <c r="G7342" s="166">
        <v>42643</v>
      </c>
      <c r="H7342" s="157">
        <v>1</v>
      </c>
    </row>
    <row r="7343" spans="1:9" ht="15" customHeight="1" x14ac:dyDescent="0.25">
      <c r="A7343" s="155" t="s">
        <v>520</v>
      </c>
      <c r="B7343" s="155" t="s">
        <v>5026</v>
      </c>
      <c r="C7343" s="155" t="s">
        <v>10500</v>
      </c>
      <c r="D7343" s="155">
        <v>350</v>
      </c>
      <c r="E7343" s="155">
        <v>350</v>
      </c>
      <c r="F7343" s="166">
        <v>42639</v>
      </c>
      <c r="G7343" s="166">
        <v>42646</v>
      </c>
      <c r="H7343" s="157">
        <v>1</v>
      </c>
      <c r="I7343" s="192" t="s">
        <v>829</v>
      </c>
    </row>
    <row r="7344" spans="1:9" ht="15" customHeight="1" x14ac:dyDescent="0.25">
      <c r="A7344" s="155" t="s">
        <v>1983</v>
      </c>
      <c r="B7344" s="155" t="s">
        <v>10501</v>
      </c>
      <c r="C7344" s="155" t="s">
        <v>10503</v>
      </c>
      <c r="D7344" s="155">
        <v>50</v>
      </c>
      <c r="E7344" s="155">
        <v>50</v>
      </c>
      <c r="F7344" s="166">
        <v>42640</v>
      </c>
      <c r="G7344" s="166">
        <v>42643</v>
      </c>
      <c r="H7344" s="157">
        <v>1</v>
      </c>
      <c r="I7344" s="192" t="s">
        <v>10505</v>
      </c>
    </row>
    <row r="7345" spans="1:9" ht="15" customHeight="1" x14ac:dyDescent="0.25">
      <c r="A7345" s="155" t="s">
        <v>1983</v>
      </c>
      <c r="B7345" s="155" t="s">
        <v>10502</v>
      </c>
      <c r="C7345" s="155" t="s">
        <v>10504</v>
      </c>
      <c r="D7345" s="155">
        <v>100</v>
      </c>
      <c r="E7345" s="155">
        <v>100</v>
      </c>
      <c r="F7345" s="166">
        <v>42640</v>
      </c>
      <c r="G7345" s="166">
        <v>42643</v>
      </c>
      <c r="H7345" s="157">
        <v>1</v>
      </c>
      <c r="I7345" s="192" t="s">
        <v>10505</v>
      </c>
    </row>
    <row r="7346" spans="1:9" ht="15" customHeight="1" x14ac:dyDescent="0.25">
      <c r="A7346" s="155" t="s">
        <v>1145</v>
      </c>
      <c r="B7346" s="155" t="s">
        <v>6630</v>
      </c>
      <c r="C7346" s="155" t="s">
        <v>10506</v>
      </c>
      <c r="D7346" s="155">
        <v>20</v>
      </c>
      <c r="E7346" s="155">
        <v>20</v>
      </c>
      <c r="F7346" s="166">
        <v>42640</v>
      </c>
      <c r="G7346" s="166">
        <v>42642</v>
      </c>
      <c r="H7346" s="157">
        <v>1</v>
      </c>
    </row>
    <row r="7347" spans="1:9" ht="15" customHeight="1" x14ac:dyDescent="0.25">
      <c r="A7347" s="155" t="s">
        <v>71</v>
      </c>
      <c r="B7347" s="155" t="s">
        <v>1550</v>
      </c>
      <c r="C7347" s="155" t="s">
        <v>10507</v>
      </c>
      <c r="D7347" s="155">
        <v>5</v>
      </c>
      <c r="E7347" s="155">
        <v>5</v>
      </c>
      <c r="F7347" s="166">
        <v>42640</v>
      </c>
      <c r="G7347" s="166">
        <v>42646</v>
      </c>
      <c r="H7347" s="157">
        <v>1</v>
      </c>
    </row>
    <row r="7348" spans="1:9" ht="15" customHeight="1" x14ac:dyDescent="0.25">
      <c r="A7348" s="155" t="s">
        <v>71</v>
      </c>
      <c r="B7348" s="155" t="s">
        <v>1530</v>
      </c>
      <c r="C7348" s="155" t="s">
        <v>59</v>
      </c>
      <c r="D7348" s="155">
        <v>5</v>
      </c>
      <c r="E7348" s="155">
        <v>5</v>
      </c>
      <c r="F7348" s="166">
        <v>42640</v>
      </c>
      <c r="G7348" s="166">
        <v>42646</v>
      </c>
      <c r="H7348" s="157">
        <v>1</v>
      </c>
    </row>
    <row r="7349" spans="1:9" ht="15" customHeight="1" x14ac:dyDescent="0.25">
      <c r="A7349" s="155" t="s">
        <v>42</v>
      </c>
      <c r="B7349" s="155" t="s">
        <v>6593</v>
      </c>
      <c r="C7349" s="155" t="s">
        <v>10508</v>
      </c>
      <c r="D7349" s="155">
        <v>150</v>
      </c>
      <c r="E7349" s="155">
        <v>150</v>
      </c>
      <c r="F7349" s="166">
        <v>42640</v>
      </c>
      <c r="G7349" s="166">
        <v>42647</v>
      </c>
      <c r="H7349" s="157">
        <v>1</v>
      </c>
    </row>
    <row r="7350" spans="1:9" ht="15" customHeight="1" x14ac:dyDescent="0.25">
      <c r="A7350" s="155" t="s">
        <v>10510</v>
      </c>
      <c r="B7350" s="155" t="s">
        <v>10511</v>
      </c>
      <c r="C7350" s="155" t="s">
        <v>10512</v>
      </c>
      <c r="D7350" s="155">
        <v>5</v>
      </c>
      <c r="E7350" s="155">
        <v>5</v>
      </c>
      <c r="F7350" s="166">
        <v>42641</v>
      </c>
      <c r="G7350" s="166">
        <v>42646</v>
      </c>
      <c r="H7350" s="157">
        <v>1</v>
      </c>
    </row>
    <row r="7351" spans="1:9" ht="30" customHeight="1" x14ac:dyDescent="0.25">
      <c r="A7351" s="155" t="s">
        <v>8056</v>
      </c>
      <c r="B7351" s="155" t="s">
        <v>9314</v>
      </c>
      <c r="C7351" s="155" t="s">
        <v>10513</v>
      </c>
      <c r="D7351" s="155">
        <v>5</v>
      </c>
      <c r="E7351" s="155">
        <v>5</v>
      </c>
      <c r="F7351" s="166">
        <v>42641</v>
      </c>
      <c r="G7351" s="166">
        <v>42650</v>
      </c>
      <c r="H7351" s="157">
        <v>1</v>
      </c>
    </row>
    <row r="7352" spans="1:9" ht="15" customHeight="1" x14ac:dyDescent="0.25">
      <c r="A7352" s="155" t="s">
        <v>8168</v>
      </c>
      <c r="B7352" s="155" t="s">
        <v>1616</v>
      </c>
      <c r="C7352" s="155" t="s">
        <v>10514</v>
      </c>
      <c r="D7352" s="155">
        <v>1</v>
      </c>
      <c r="E7352" s="155">
        <v>1</v>
      </c>
      <c r="F7352" s="166">
        <v>42641</v>
      </c>
      <c r="G7352" s="166">
        <v>42647</v>
      </c>
      <c r="H7352" s="157">
        <v>1</v>
      </c>
    </row>
    <row r="7353" spans="1:9" ht="15" customHeight="1" x14ac:dyDescent="0.25">
      <c r="A7353" s="155" t="s">
        <v>3481</v>
      </c>
      <c r="B7353" s="155" t="s">
        <v>255</v>
      </c>
      <c r="C7353" s="155" t="s">
        <v>10515</v>
      </c>
      <c r="D7353" s="155">
        <v>1</v>
      </c>
      <c r="E7353" s="155">
        <v>1</v>
      </c>
      <c r="F7353" s="166">
        <v>42641</v>
      </c>
      <c r="G7353" s="166">
        <v>42647</v>
      </c>
      <c r="H7353" s="157">
        <v>1</v>
      </c>
    </row>
    <row r="7354" spans="1:9" ht="15" customHeight="1" x14ac:dyDescent="0.25">
      <c r="A7354" s="155" t="s">
        <v>1052</v>
      </c>
      <c r="B7354" s="155" t="s">
        <v>10426</v>
      </c>
      <c r="C7354" s="155" t="s">
        <v>10427</v>
      </c>
      <c r="D7354" s="155">
        <v>1500</v>
      </c>
      <c r="E7354" s="155">
        <v>500</v>
      </c>
      <c r="F7354" s="166">
        <v>42641</v>
      </c>
      <c r="G7354" s="166">
        <v>42648</v>
      </c>
      <c r="H7354" s="157">
        <v>1</v>
      </c>
      <c r="I7354" s="192" t="s">
        <v>1546</v>
      </c>
    </row>
    <row r="7355" spans="1:9" ht="15" customHeight="1" x14ac:dyDescent="0.25">
      <c r="A7355" s="155" t="s">
        <v>1052</v>
      </c>
      <c r="B7355" s="155" t="s">
        <v>272</v>
      </c>
      <c r="C7355" s="155" t="s">
        <v>10516</v>
      </c>
      <c r="D7355" s="155">
        <v>9</v>
      </c>
      <c r="E7355" s="155">
        <v>9</v>
      </c>
      <c r="F7355" s="166">
        <v>42641</v>
      </c>
      <c r="G7355" s="166">
        <v>42648</v>
      </c>
      <c r="H7355" s="157">
        <v>1</v>
      </c>
      <c r="I7355" s="192" t="s">
        <v>1546</v>
      </c>
    </row>
    <row r="7356" spans="1:9" ht="15" customHeight="1" x14ac:dyDescent="0.25">
      <c r="A7356" s="155" t="s">
        <v>9769</v>
      </c>
      <c r="B7356" s="155" t="s">
        <v>10517</v>
      </c>
      <c r="C7356" s="155" t="s">
        <v>10518</v>
      </c>
      <c r="D7356" s="155">
        <v>200</v>
      </c>
      <c r="E7356" s="155">
        <v>200</v>
      </c>
      <c r="F7356" s="166">
        <v>42641</v>
      </c>
      <c r="G7356" s="166">
        <v>42643</v>
      </c>
      <c r="H7356" s="157">
        <v>1</v>
      </c>
    </row>
    <row r="7357" spans="1:9" ht="15" customHeight="1" x14ac:dyDescent="0.25">
      <c r="A7357" s="155" t="s">
        <v>3923</v>
      </c>
      <c r="B7357" s="155" t="s">
        <v>6714</v>
      </c>
      <c r="C7357" s="155" t="s">
        <v>10519</v>
      </c>
      <c r="D7357" s="155">
        <v>50</v>
      </c>
      <c r="E7357" s="155">
        <v>50</v>
      </c>
      <c r="F7357" s="166">
        <v>42642</v>
      </c>
      <c r="G7357" s="166">
        <v>42647</v>
      </c>
      <c r="H7357" s="157">
        <v>1</v>
      </c>
    </row>
    <row r="7358" spans="1:9" ht="15" customHeight="1" x14ac:dyDescent="0.25">
      <c r="A7358" s="155" t="s">
        <v>42</v>
      </c>
      <c r="B7358" s="155" t="s">
        <v>10521</v>
      </c>
      <c r="C7358" s="155" t="s">
        <v>10520</v>
      </c>
      <c r="D7358" s="155">
        <v>10</v>
      </c>
      <c r="E7358" s="155">
        <v>10</v>
      </c>
      <c r="F7358" s="166">
        <v>42642</v>
      </c>
      <c r="G7358" s="166">
        <v>42643</v>
      </c>
      <c r="H7358" s="157">
        <v>1</v>
      </c>
    </row>
    <row r="7359" spans="1:9" ht="15" customHeight="1" x14ac:dyDescent="0.25">
      <c r="A7359" s="155" t="s">
        <v>2714</v>
      </c>
      <c r="B7359" s="155" t="s">
        <v>5905</v>
      </c>
      <c r="C7359" s="155" t="s">
        <v>10522</v>
      </c>
      <c r="D7359" s="155">
        <v>50</v>
      </c>
      <c r="E7359" s="155">
        <v>50</v>
      </c>
      <c r="F7359" s="166">
        <v>42642</v>
      </c>
      <c r="G7359" s="166">
        <v>42648</v>
      </c>
      <c r="H7359" s="157">
        <v>1</v>
      </c>
    </row>
    <row r="7360" spans="1:9" ht="15" customHeight="1" x14ac:dyDescent="0.25">
      <c r="A7360" s="155" t="s">
        <v>1052</v>
      </c>
      <c r="B7360" s="155" t="s">
        <v>10426</v>
      </c>
      <c r="C7360" s="155" t="s">
        <v>10523</v>
      </c>
      <c r="D7360" s="155">
        <v>1500</v>
      </c>
      <c r="E7360" s="155">
        <v>1406</v>
      </c>
      <c r="F7360" s="166">
        <v>42642</v>
      </c>
      <c r="G7360" s="166">
        <v>42657</v>
      </c>
      <c r="H7360" s="157">
        <v>1</v>
      </c>
    </row>
    <row r="7361" spans="1:9" ht="15" customHeight="1" x14ac:dyDescent="0.25">
      <c r="A7361" s="155" t="s">
        <v>4562</v>
      </c>
      <c r="B7361" s="155" t="s">
        <v>1696</v>
      </c>
      <c r="C7361" s="155" t="s">
        <v>10524</v>
      </c>
      <c r="D7361" s="155">
        <v>4</v>
      </c>
      <c r="E7361" s="155">
        <v>4</v>
      </c>
      <c r="F7361" s="166">
        <v>42642</v>
      </c>
      <c r="G7361" s="166">
        <v>42650</v>
      </c>
      <c r="H7361" s="157">
        <v>1</v>
      </c>
    </row>
    <row r="7362" spans="1:9" ht="15" customHeight="1" x14ac:dyDescent="0.25">
      <c r="A7362" s="155" t="s">
        <v>173</v>
      </c>
      <c r="B7362" s="155" t="s">
        <v>9908</v>
      </c>
      <c r="C7362" s="155" t="s">
        <v>10525</v>
      </c>
      <c r="D7362" s="155">
        <v>100</v>
      </c>
      <c r="E7362" s="155">
        <v>100</v>
      </c>
      <c r="F7362" s="166">
        <v>42642</v>
      </c>
      <c r="G7362" s="166">
        <v>42643</v>
      </c>
      <c r="H7362" s="157">
        <v>1</v>
      </c>
    </row>
    <row r="7363" spans="1:9" ht="15" customHeight="1" x14ac:dyDescent="0.25">
      <c r="A7363" s="155" t="s">
        <v>173</v>
      </c>
      <c r="B7363" s="155" t="s">
        <v>9908</v>
      </c>
      <c r="C7363" s="155" t="s">
        <v>161</v>
      </c>
      <c r="D7363" s="155">
        <v>100</v>
      </c>
      <c r="E7363" s="155">
        <v>100</v>
      </c>
      <c r="F7363" s="166">
        <v>42642</v>
      </c>
      <c r="G7363" s="166">
        <v>42643</v>
      </c>
      <c r="H7363" s="157">
        <v>1</v>
      </c>
    </row>
    <row r="7364" spans="1:9" ht="15" customHeight="1" x14ac:dyDescent="0.25">
      <c r="A7364" s="155" t="s">
        <v>2714</v>
      </c>
      <c r="B7364" s="155" t="s">
        <v>1452</v>
      </c>
      <c r="C7364" s="155" t="s">
        <v>10526</v>
      </c>
      <c r="D7364" s="155">
        <v>25</v>
      </c>
      <c r="E7364" s="155">
        <v>25</v>
      </c>
      <c r="F7364" s="166">
        <v>42643</v>
      </c>
      <c r="G7364" s="166">
        <v>42648</v>
      </c>
      <c r="H7364" s="157">
        <v>1</v>
      </c>
    </row>
    <row r="7365" spans="1:9" ht="15" customHeight="1" x14ac:dyDescent="0.25">
      <c r="A7365" s="155" t="s">
        <v>10527</v>
      </c>
      <c r="B7365" s="155" t="s">
        <v>7368</v>
      </c>
      <c r="C7365" s="155" t="s">
        <v>10528</v>
      </c>
      <c r="D7365" s="155">
        <v>1</v>
      </c>
      <c r="E7365" s="155">
        <v>1</v>
      </c>
      <c r="F7365" s="166">
        <v>42643</v>
      </c>
      <c r="G7365" s="166">
        <v>42646</v>
      </c>
      <c r="H7365" s="157">
        <v>1</v>
      </c>
    </row>
    <row r="7366" spans="1:9" ht="15" customHeight="1" x14ac:dyDescent="0.25">
      <c r="A7366" s="155" t="s">
        <v>71</v>
      </c>
      <c r="B7366" s="155" t="s">
        <v>477</v>
      </c>
      <c r="C7366" s="155" t="s">
        <v>10529</v>
      </c>
      <c r="D7366" s="155">
        <v>5</v>
      </c>
      <c r="E7366" s="155">
        <v>5</v>
      </c>
      <c r="F7366" s="166">
        <v>42643</v>
      </c>
      <c r="G7366" s="166">
        <v>42648</v>
      </c>
      <c r="H7366" s="157">
        <v>1</v>
      </c>
    </row>
    <row r="7367" spans="1:9" ht="15" customHeight="1" x14ac:dyDescent="0.25">
      <c r="A7367" s="155" t="s">
        <v>10527</v>
      </c>
      <c r="B7367" s="155" t="s">
        <v>7368</v>
      </c>
      <c r="C7367" s="155" t="s">
        <v>10530</v>
      </c>
      <c r="D7367" s="155">
        <v>4</v>
      </c>
      <c r="E7367" s="155">
        <v>4</v>
      </c>
      <c r="F7367" s="166">
        <v>42643</v>
      </c>
      <c r="G7367" s="166">
        <v>42646</v>
      </c>
      <c r="H7367" s="157">
        <v>1</v>
      </c>
    </row>
    <row r="7368" spans="1:9" x14ac:dyDescent="0.25">
      <c r="A7368" s="155" t="s">
        <v>8170</v>
      </c>
      <c r="B7368" s="155" t="s">
        <v>8426</v>
      </c>
      <c r="C7368" s="155" t="s">
        <v>10532</v>
      </c>
      <c r="D7368" s="155">
        <v>25</v>
      </c>
      <c r="E7368" s="155">
        <v>12</v>
      </c>
      <c r="F7368" s="166">
        <v>42646</v>
      </c>
      <c r="G7368" s="166">
        <v>42622</v>
      </c>
      <c r="H7368" s="157">
        <v>1</v>
      </c>
      <c r="I7368" s="192" t="s">
        <v>1847</v>
      </c>
    </row>
    <row r="7369" spans="1:9" ht="15" customHeight="1" x14ac:dyDescent="0.25">
      <c r="A7369" s="155" t="s">
        <v>1983</v>
      </c>
      <c r="B7369" s="155" t="s">
        <v>1696</v>
      </c>
      <c r="C7369" s="155" t="s">
        <v>10533</v>
      </c>
      <c r="D7369" s="155">
        <v>1</v>
      </c>
      <c r="E7369" s="155">
        <v>1</v>
      </c>
      <c r="F7369" s="166">
        <v>42646</v>
      </c>
      <c r="G7369" s="166">
        <v>42655</v>
      </c>
      <c r="H7369" s="157">
        <v>1</v>
      </c>
    </row>
    <row r="7370" spans="1:9" ht="15" customHeight="1" x14ac:dyDescent="0.25">
      <c r="A7370" s="155" t="s">
        <v>1145</v>
      </c>
      <c r="B7370" s="155" t="s">
        <v>499</v>
      </c>
      <c r="C7370" s="155" t="s">
        <v>10534</v>
      </c>
      <c r="D7370" s="155">
        <v>150</v>
      </c>
      <c r="E7370" s="155">
        <v>150</v>
      </c>
      <c r="F7370" s="166">
        <v>42647</v>
      </c>
      <c r="G7370" s="166">
        <v>42653</v>
      </c>
      <c r="H7370" s="157">
        <v>1</v>
      </c>
    </row>
    <row r="7371" spans="1:9" ht="15" customHeight="1" x14ac:dyDescent="0.25">
      <c r="A7371" s="155" t="s">
        <v>520</v>
      </c>
      <c r="B7371" s="155" t="s">
        <v>9397</v>
      </c>
      <c r="C7371" s="155" t="s">
        <v>10535</v>
      </c>
      <c r="D7371" s="155">
        <v>30</v>
      </c>
      <c r="E7371" s="155">
        <v>30</v>
      </c>
      <c r="F7371" s="166">
        <v>42647</v>
      </c>
      <c r="G7371" s="166">
        <v>42653</v>
      </c>
      <c r="H7371" s="157">
        <v>1</v>
      </c>
    </row>
    <row r="7372" spans="1:9" ht="15" customHeight="1" x14ac:dyDescent="0.25">
      <c r="A7372" s="155" t="s">
        <v>286</v>
      </c>
      <c r="B7372" s="155" t="s">
        <v>10452</v>
      </c>
      <c r="C7372" s="155" t="s">
        <v>10536</v>
      </c>
      <c r="D7372" s="155">
        <v>20</v>
      </c>
      <c r="E7372" s="155">
        <v>20</v>
      </c>
      <c r="F7372" s="166">
        <v>42647</v>
      </c>
      <c r="G7372" s="166">
        <v>42660</v>
      </c>
      <c r="H7372" s="157">
        <v>1</v>
      </c>
    </row>
    <row r="7373" spans="1:9" ht="15" customHeight="1" x14ac:dyDescent="0.25">
      <c r="A7373" s="155" t="s">
        <v>286</v>
      </c>
      <c r="B7373" s="155" t="s">
        <v>7427</v>
      </c>
      <c r="C7373" s="155" t="s">
        <v>10537</v>
      </c>
      <c r="D7373" s="155">
        <v>25</v>
      </c>
      <c r="E7373" s="155">
        <v>25</v>
      </c>
      <c r="F7373" s="166">
        <v>42647</v>
      </c>
      <c r="G7373" s="166">
        <v>42648</v>
      </c>
      <c r="H7373" s="157">
        <v>1</v>
      </c>
    </row>
    <row r="7374" spans="1:9" ht="15" customHeight="1" x14ac:dyDescent="0.25">
      <c r="A7374" s="155" t="s">
        <v>719</v>
      </c>
      <c r="B7374" s="155" t="s">
        <v>1670</v>
      </c>
      <c r="C7374" s="155" t="s">
        <v>10538</v>
      </c>
      <c r="D7374" s="155">
        <v>100</v>
      </c>
      <c r="E7374" s="155">
        <v>100</v>
      </c>
      <c r="F7374" s="166">
        <v>42648</v>
      </c>
      <c r="G7374" s="166">
        <v>42654</v>
      </c>
      <c r="H7374" s="157">
        <v>1</v>
      </c>
    </row>
    <row r="7375" spans="1:9" ht="15" customHeight="1" x14ac:dyDescent="0.25">
      <c r="A7375" s="155" t="s">
        <v>1983</v>
      </c>
      <c r="B7375" s="155" t="s">
        <v>10501</v>
      </c>
      <c r="C7375" s="155" t="s">
        <v>10539</v>
      </c>
      <c r="D7375" s="155">
        <v>50</v>
      </c>
      <c r="E7375" s="155">
        <v>50</v>
      </c>
      <c r="F7375" s="166">
        <v>42648</v>
      </c>
      <c r="G7375" s="166">
        <v>42657</v>
      </c>
      <c r="H7375" s="157">
        <v>1</v>
      </c>
    </row>
    <row r="7376" spans="1:9" ht="15" customHeight="1" x14ac:dyDescent="0.25">
      <c r="A7376" s="155" t="s">
        <v>8570</v>
      </c>
      <c r="B7376" s="155" t="s">
        <v>10540</v>
      </c>
      <c r="C7376" s="155" t="s">
        <v>10541</v>
      </c>
      <c r="D7376" s="155">
        <v>50</v>
      </c>
      <c r="E7376" s="155">
        <v>50</v>
      </c>
      <c r="F7376" s="166">
        <v>42648</v>
      </c>
      <c r="G7376" s="166">
        <v>42649</v>
      </c>
      <c r="H7376" s="157">
        <v>1</v>
      </c>
    </row>
    <row r="7377" spans="1:8" ht="15" customHeight="1" x14ac:dyDescent="0.25">
      <c r="A7377" s="155" t="s">
        <v>10425</v>
      </c>
      <c r="B7377" s="155" t="s">
        <v>10542</v>
      </c>
      <c r="C7377" s="155" t="s">
        <v>10546</v>
      </c>
      <c r="D7377" s="155">
        <v>10</v>
      </c>
      <c r="E7377" s="155">
        <v>10</v>
      </c>
      <c r="F7377" s="166">
        <v>42648</v>
      </c>
      <c r="G7377" s="166">
        <v>42653</v>
      </c>
      <c r="H7377" s="157">
        <v>1</v>
      </c>
    </row>
    <row r="7378" spans="1:8" ht="15" customHeight="1" x14ac:dyDescent="0.25">
      <c r="A7378" s="155" t="s">
        <v>10425</v>
      </c>
      <c r="B7378" s="155" t="s">
        <v>10543</v>
      </c>
      <c r="C7378" s="155" t="s">
        <v>59</v>
      </c>
      <c r="D7378" s="155">
        <v>4</v>
      </c>
      <c r="E7378" s="155">
        <v>4</v>
      </c>
      <c r="F7378" s="166">
        <v>42648</v>
      </c>
      <c r="G7378" s="166">
        <v>42653</v>
      </c>
      <c r="H7378" s="157">
        <v>1</v>
      </c>
    </row>
    <row r="7379" spans="1:8" ht="15" customHeight="1" x14ac:dyDescent="0.25">
      <c r="A7379" s="155" t="s">
        <v>10425</v>
      </c>
      <c r="B7379" s="155" t="s">
        <v>10544</v>
      </c>
      <c r="C7379" s="155" t="s">
        <v>161</v>
      </c>
      <c r="D7379" s="155">
        <v>4</v>
      </c>
      <c r="E7379" s="155">
        <v>4</v>
      </c>
      <c r="F7379" s="166">
        <v>42648</v>
      </c>
      <c r="G7379" s="166">
        <v>42653</v>
      </c>
      <c r="H7379" s="157">
        <v>1</v>
      </c>
    </row>
    <row r="7380" spans="1:8" ht="15" customHeight="1" x14ac:dyDescent="0.25">
      <c r="A7380" s="155" t="s">
        <v>10425</v>
      </c>
      <c r="B7380" s="155" t="s">
        <v>10545</v>
      </c>
      <c r="C7380" s="155" t="s">
        <v>316</v>
      </c>
      <c r="D7380" s="155">
        <v>5</v>
      </c>
      <c r="E7380" s="155">
        <v>5</v>
      </c>
      <c r="F7380" s="166">
        <v>42648</v>
      </c>
      <c r="G7380" s="166">
        <v>42653</v>
      </c>
      <c r="H7380" s="157">
        <v>1</v>
      </c>
    </row>
    <row r="7381" spans="1:8" ht="15" customHeight="1" x14ac:dyDescent="0.25">
      <c r="A7381" s="155" t="s">
        <v>10282</v>
      </c>
      <c r="B7381" s="155" t="s">
        <v>10548</v>
      </c>
      <c r="C7381" s="155" t="s">
        <v>10549</v>
      </c>
      <c r="D7381" s="155">
        <v>100</v>
      </c>
      <c r="E7381" s="155">
        <v>100</v>
      </c>
      <c r="F7381" s="166">
        <v>42649</v>
      </c>
      <c r="G7381" s="166">
        <v>42656</v>
      </c>
      <c r="H7381" s="157">
        <v>1</v>
      </c>
    </row>
    <row r="7382" spans="1:8" ht="15" customHeight="1" x14ac:dyDescent="0.25">
      <c r="A7382" s="155" t="s">
        <v>10282</v>
      </c>
      <c r="B7382" s="155" t="s">
        <v>10547</v>
      </c>
      <c r="C7382" s="155" t="s">
        <v>364</v>
      </c>
      <c r="D7382" s="155">
        <v>100</v>
      </c>
      <c r="E7382" s="155">
        <v>100</v>
      </c>
      <c r="F7382" s="166">
        <v>42649</v>
      </c>
      <c r="G7382" s="166">
        <v>42656</v>
      </c>
      <c r="H7382" s="157">
        <v>1</v>
      </c>
    </row>
    <row r="7383" spans="1:8" ht="15" customHeight="1" x14ac:dyDescent="0.25">
      <c r="A7383" s="155" t="s">
        <v>2714</v>
      </c>
      <c r="B7383" s="155" t="s">
        <v>5634</v>
      </c>
      <c r="C7383" s="155" t="s">
        <v>10550</v>
      </c>
      <c r="D7383" s="155">
        <v>50</v>
      </c>
      <c r="E7383" s="155">
        <v>50</v>
      </c>
      <c r="F7383" s="166">
        <v>42649</v>
      </c>
      <c r="G7383" s="166">
        <v>42655</v>
      </c>
      <c r="H7383" s="157">
        <v>1</v>
      </c>
    </row>
    <row r="7384" spans="1:8" ht="15" customHeight="1" x14ac:dyDescent="0.25">
      <c r="A7384" s="155" t="s">
        <v>71</v>
      </c>
      <c r="B7384" s="155" t="s">
        <v>102</v>
      </c>
      <c r="C7384" s="155" t="s">
        <v>10551</v>
      </c>
      <c r="D7384" s="155">
        <v>10</v>
      </c>
      <c r="E7384" s="155">
        <v>10</v>
      </c>
      <c r="F7384" s="166">
        <v>42649</v>
      </c>
      <c r="G7384" s="166">
        <v>42655</v>
      </c>
      <c r="H7384" s="157">
        <v>1</v>
      </c>
    </row>
    <row r="7385" spans="1:8" ht="15" customHeight="1" x14ac:dyDescent="0.25">
      <c r="A7385" s="155" t="s">
        <v>71</v>
      </c>
      <c r="B7385" s="155" t="s">
        <v>1168</v>
      </c>
      <c r="C7385" s="155" t="s">
        <v>10552</v>
      </c>
      <c r="D7385" s="155">
        <v>10</v>
      </c>
      <c r="E7385" s="155">
        <v>10</v>
      </c>
      <c r="F7385" s="166">
        <v>42649</v>
      </c>
      <c r="G7385" s="166">
        <v>42655</v>
      </c>
      <c r="H7385" s="157">
        <v>1</v>
      </c>
    </row>
    <row r="7386" spans="1:8" ht="15" customHeight="1" x14ac:dyDescent="0.25">
      <c r="A7386" s="155" t="s">
        <v>71</v>
      </c>
      <c r="B7386" s="155" t="s">
        <v>1530</v>
      </c>
      <c r="C7386" s="155" t="s">
        <v>10553</v>
      </c>
      <c r="D7386" s="155">
        <v>5</v>
      </c>
      <c r="E7386" s="155">
        <v>5</v>
      </c>
      <c r="F7386" s="166">
        <v>42649</v>
      </c>
      <c r="G7386" s="166">
        <v>42657</v>
      </c>
      <c r="H7386" s="157">
        <v>1</v>
      </c>
    </row>
    <row r="7387" spans="1:8" ht="15" customHeight="1" x14ac:dyDescent="0.25">
      <c r="A7387" s="155" t="s">
        <v>71</v>
      </c>
      <c r="B7387" s="155" t="s">
        <v>1550</v>
      </c>
      <c r="C7387" s="155" t="s">
        <v>10554</v>
      </c>
      <c r="D7387" s="155">
        <v>5</v>
      </c>
      <c r="E7387" s="155">
        <v>5</v>
      </c>
      <c r="F7387" s="166">
        <v>42649</v>
      </c>
      <c r="G7387" s="166">
        <v>42657</v>
      </c>
      <c r="H7387" s="157">
        <v>1</v>
      </c>
    </row>
    <row r="7388" spans="1:8" ht="15" customHeight="1" x14ac:dyDescent="0.25">
      <c r="A7388" s="155" t="s">
        <v>1145</v>
      </c>
      <c r="B7388" s="155" t="s">
        <v>4675</v>
      </c>
      <c r="C7388" s="155" t="s">
        <v>10555</v>
      </c>
      <c r="D7388" s="155">
        <v>20</v>
      </c>
      <c r="E7388" s="155">
        <v>20</v>
      </c>
      <c r="F7388" s="166">
        <v>42649</v>
      </c>
      <c r="G7388" s="166">
        <v>42655</v>
      </c>
      <c r="H7388" s="157">
        <v>1</v>
      </c>
    </row>
    <row r="7389" spans="1:8" ht="15" customHeight="1" x14ac:dyDescent="0.25">
      <c r="A7389" s="155" t="s">
        <v>261</v>
      </c>
      <c r="B7389" s="155" t="s">
        <v>2952</v>
      </c>
      <c r="C7389" s="155" t="s">
        <v>10556</v>
      </c>
      <c r="D7389" s="155">
        <v>3</v>
      </c>
      <c r="E7389" s="155">
        <v>3</v>
      </c>
      <c r="F7389" s="166">
        <v>42650</v>
      </c>
      <c r="G7389" s="166">
        <v>42656</v>
      </c>
      <c r="H7389" s="157">
        <v>1</v>
      </c>
    </row>
    <row r="7390" spans="1:8" ht="15" customHeight="1" x14ac:dyDescent="0.25">
      <c r="A7390" s="155" t="s">
        <v>520</v>
      </c>
      <c r="B7390" s="155" t="s">
        <v>1023</v>
      </c>
      <c r="C7390" s="155" t="s">
        <v>10557</v>
      </c>
      <c r="D7390" s="155">
        <v>110</v>
      </c>
      <c r="E7390" s="155">
        <v>110</v>
      </c>
      <c r="F7390" s="166">
        <v>42653</v>
      </c>
      <c r="G7390" s="166">
        <v>42660</v>
      </c>
      <c r="H7390" s="157">
        <v>1</v>
      </c>
    </row>
    <row r="7391" spans="1:8" ht="15" customHeight="1" x14ac:dyDescent="0.25">
      <c r="A7391" s="155" t="s">
        <v>2637</v>
      </c>
      <c r="B7391" s="155" t="s">
        <v>2638</v>
      </c>
      <c r="C7391" s="155" t="s">
        <v>10558</v>
      </c>
      <c r="D7391" s="155">
        <v>20</v>
      </c>
      <c r="E7391" s="155">
        <v>20</v>
      </c>
      <c r="F7391" s="166">
        <v>42653</v>
      </c>
      <c r="G7391" s="166">
        <v>42654</v>
      </c>
      <c r="H7391" s="157">
        <v>1</v>
      </c>
    </row>
    <row r="7392" spans="1:8" ht="15" customHeight="1" x14ac:dyDescent="0.25">
      <c r="A7392" s="155" t="s">
        <v>10559</v>
      </c>
      <c r="B7392" s="155" t="s">
        <v>10560</v>
      </c>
      <c r="C7392" s="155" t="s">
        <v>10561</v>
      </c>
      <c r="D7392" s="155">
        <v>1</v>
      </c>
      <c r="E7392" s="155">
        <v>1</v>
      </c>
      <c r="F7392" s="166">
        <v>42653</v>
      </c>
      <c r="G7392" s="166">
        <v>42661</v>
      </c>
      <c r="H7392" s="157">
        <v>1</v>
      </c>
    </row>
    <row r="7393" spans="1:9" ht="15" customHeight="1" x14ac:dyDescent="0.25">
      <c r="A7393" s="155" t="s">
        <v>10562</v>
      </c>
      <c r="B7393" s="155" t="s">
        <v>8341</v>
      </c>
      <c r="C7393" s="155" t="s">
        <v>10563</v>
      </c>
      <c r="D7393" s="155">
        <v>3</v>
      </c>
      <c r="E7393" s="155">
        <v>3</v>
      </c>
      <c r="F7393" s="166">
        <v>42653</v>
      </c>
      <c r="G7393" s="166">
        <v>42653</v>
      </c>
      <c r="H7393" s="157">
        <v>1</v>
      </c>
      <c r="I7393" s="192" t="s">
        <v>214</v>
      </c>
    </row>
    <row r="7394" spans="1:9" ht="15" customHeight="1" x14ac:dyDescent="0.25">
      <c r="A7394" s="155" t="s">
        <v>71</v>
      </c>
      <c r="B7394" s="155" t="s">
        <v>2730</v>
      </c>
      <c r="C7394" s="155" t="s">
        <v>10564</v>
      </c>
      <c r="D7394" s="155">
        <v>26</v>
      </c>
      <c r="E7394" s="155">
        <v>26</v>
      </c>
      <c r="F7394" s="166">
        <v>42654</v>
      </c>
      <c r="G7394" s="166">
        <v>42752</v>
      </c>
      <c r="H7394" s="157">
        <v>1</v>
      </c>
    </row>
    <row r="7395" spans="1:9" ht="15" customHeight="1" x14ac:dyDescent="0.25">
      <c r="A7395" s="155" t="s">
        <v>10566</v>
      </c>
      <c r="B7395" s="155" t="s">
        <v>4578</v>
      </c>
      <c r="C7395" s="155" t="s">
        <v>10565</v>
      </c>
      <c r="D7395" s="155">
        <v>50</v>
      </c>
      <c r="E7395" s="155">
        <v>50</v>
      </c>
      <c r="F7395" s="166">
        <v>42654</v>
      </c>
      <c r="G7395" s="166">
        <v>42656</v>
      </c>
      <c r="H7395" s="157">
        <v>1</v>
      </c>
    </row>
    <row r="7396" spans="1:9" ht="15" customHeight="1" x14ac:dyDescent="0.25">
      <c r="A7396" s="155" t="s">
        <v>173</v>
      </c>
      <c r="B7396" s="155" t="s">
        <v>1170</v>
      </c>
      <c r="C7396" s="155" t="s">
        <v>10567</v>
      </c>
      <c r="D7396" s="155">
        <v>102</v>
      </c>
      <c r="E7396" s="155">
        <v>102</v>
      </c>
      <c r="F7396" s="166">
        <v>42654</v>
      </c>
      <c r="G7396" s="166">
        <v>42660</v>
      </c>
      <c r="H7396" s="157">
        <v>1</v>
      </c>
    </row>
    <row r="7397" spans="1:9" ht="15" customHeight="1" x14ac:dyDescent="0.25">
      <c r="A7397" s="155" t="s">
        <v>173</v>
      </c>
      <c r="B7397" s="155" t="s">
        <v>9908</v>
      </c>
      <c r="C7397" s="155" t="s">
        <v>364</v>
      </c>
      <c r="D7397" s="155">
        <v>102</v>
      </c>
      <c r="E7397" s="155">
        <v>102</v>
      </c>
      <c r="F7397" s="166">
        <v>42654</v>
      </c>
      <c r="G7397" s="166">
        <v>42660</v>
      </c>
      <c r="H7397" s="157">
        <v>1</v>
      </c>
    </row>
    <row r="7398" spans="1:9" ht="30" customHeight="1" x14ac:dyDescent="0.25">
      <c r="A7398" s="155" t="s">
        <v>10568</v>
      </c>
      <c r="B7398" s="155" t="s">
        <v>10569</v>
      </c>
      <c r="C7398" s="155" t="s">
        <v>10570</v>
      </c>
      <c r="D7398" s="155">
        <v>10</v>
      </c>
      <c r="E7398" s="155">
        <v>10</v>
      </c>
      <c r="F7398" s="166">
        <v>42655</v>
      </c>
      <c r="G7398" s="166">
        <v>42656</v>
      </c>
      <c r="H7398" s="157">
        <v>1</v>
      </c>
      <c r="I7398" s="192" t="s">
        <v>10571</v>
      </c>
    </row>
    <row r="7399" spans="1:9" ht="15" customHeight="1" x14ac:dyDescent="0.25">
      <c r="A7399" s="155" t="s">
        <v>5967</v>
      </c>
      <c r="B7399" s="155" t="s">
        <v>671</v>
      </c>
      <c r="C7399" s="155" t="s">
        <v>10572</v>
      </c>
      <c r="D7399" s="155">
        <v>1</v>
      </c>
      <c r="E7399" s="155">
        <v>1</v>
      </c>
      <c r="F7399" s="166">
        <v>42656</v>
      </c>
      <c r="G7399" s="166">
        <v>42660</v>
      </c>
      <c r="H7399" s="157">
        <v>1</v>
      </c>
    </row>
    <row r="7400" spans="1:9" ht="15" customHeight="1" x14ac:dyDescent="0.25">
      <c r="A7400" s="155" t="s">
        <v>1280</v>
      </c>
      <c r="B7400" s="155" t="s">
        <v>4797</v>
      </c>
      <c r="C7400" s="155" t="s">
        <v>10574</v>
      </c>
      <c r="D7400" s="155">
        <v>50</v>
      </c>
      <c r="E7400" s="155">
        <v>50</v>
      </c>
      <c r="F7400" s="166">
        <v>42656</v>
      </c>
      <c r="G7400" s="166">
        <v>42661</v>
      </c>
      <c r="H7400" s="157">
        <v>1</v>
      </c>
    </row>
    <row r="7401" spans="1:9" ht="15" customHeight="1" x14ac:dyDescent="0.25">
      <c r="A7401" s="155" t="s">
        <v>1280</v>
      </c>
      <c r="B7401" s="155" t="s">
        <v>10573</v>
      </c>
      <c r="C7401" s="155" t="s">
        <v>364</v>
      </c>
      <c r="D7401" s="155">
        <v>1350</v>
      </c>
      <c r="E7401" s="155">
        <v>1350</v>
      </c>
      <c r="F7401" s="166">
        <v>42656</v>
      </c>
      <c r="G7401" s="166">
        <v>42661</v>
      </c>
      <c r="H7401" s="157">
        <v>1</v>
      </c>
    </row>
    <row r="7402" spans="1:9" ht="15" customHeight="1" x14ac:dyDescent="0.25">
      <c r="A7402" s="155" t="s">
        <v>36</v>
      </c>
      <c r="B7402" s="155" t="s">
        <v>1629</v>
      </c>
      <c r="C7402" s="155" t="s">
        <v>10575</v>
      </c>
      <c r="D7402" s="155">
        <v>15</v>
      </c>
      <c r="E7402" s="155">
        <v>15</v>
      </c>
      <c r="F7402" s="166">
        <v>42656</v>
      </c>
      <c r="G7402" s="166">
        <v>42660</v>
      </c>
      <c r="H7402" s="157">
        <v>1</v>
      </c>
    </row>
    <row r="7403" spans="1:9" ht="15" customHeight="1" x14ac:dyDescent="0.25">
      <c r="A7403" s="155" t="s">
        <v>36</v>
      </c>
      <c r="B7403" s="155" t="s">
        <v>1630</v>
      </c>
      <c r="C7403" s="155" t="s">
        <v>364</v>
      </c>
      <c r="D7403" s="155">
        <v>20</v>
      </c>
      <c r="E7403" s="155">
        <v>20</v>
      </c>
      <c r="F7403" s="166">
        <v>42656</v>
      </c>
      <c r="G7403" s="166">
        <v>42660</v>
      </c>
      <c r="H7403" s="157">
        <v>1</v>
      </c>
    </row>
    <row r="7404" spans="1:9" ht="15" customHeight="1" x14ac:dyDescent="0.25">
      <c r="A7404" s="155" t="s">
        <v>36</v>
      </c>
      <c r="B7404" s="155" t="s">
        <v>1631</v>
      </c>
      <c r="C7404" s="155" t="s">
        <v>161</v>
      </c>
      <c r="D7404" s="155">
        <v>20</v>
      </c>
      <c r="E7404" s="155">
        <v>20</v>
      </c>
      <c r="F7404" s="166">
        <v>42656</v>
      </c>
      <c r="G7404" s="166">
        <v>42660</v>
      </c>
      <c r="H7404" s="157">
        <v>1</v>
      </c>
    </row>
    <row r="7405" spans="1:9" ht="15" customHeight="1" x14ac:dyDescent="0.25">
      <c r="A7405" s="155" t="s">
        <v>39</v>
      </c>
      <c r="B7405" s="155" t="s">
        <v>380</v>
      </c>
      <c r="C7405" s="155" t="s">
        <v>10576</v>
      </c>
      <c r="D7405" s="155">
        <v>500</v>
      </c>
      <c r="E7405" s="155">
        <v>525</v>
      </c>
      <c r="F7405" s="166">
        <v>42656</v>
      </c>
      <c r="G7405" s="166">
        <v>42662</v>
      </c>
      <c r="H7405" s="157">
        <v>1</v>
      </c>
    </row>
    <row r="7406" spans="1:9" ht="15" customHeight="1" x14ac:dyDescent="0.25">
      <c r="A7406" s="155" t="s">
        <v>9815</v>
      </c>
      <c r="B7406" s="155" t="s">
        <v>5063</v>
      </c>
      <c r="C7406" s="155" t="s">
        <v>10577</v>
      </c>
      <c r="D7406" s="155">
        <v>150</v>
      </c>
      <c r="E7406" s="155">
        <v>150</v>
      </c>
      <c r="F7406" s="166">
        <v>42656</v>
      </c>
      <c r="G7406" s="166">
        <v>42658</v>
      </c>
      <c r="H7406" s="157">
        <v>1</v>
      </c>
    </row>
    <row r="7407" spans="1:9" x14ac:dyDescent="0.25">
      <c r="A7407" s="155" t="s">
        <v>1463</v>
      </c>
      <c r="B7407" s="155" t="s">
        <v>10578</v>
      </c>
      <c r="C7407" s="155" t="s">
        <v>10579</v>
      </c>
      <c r="D7407" s="155">
        <v>1</v>
      </c>
      <c r="E7407" s="155">
        <v>1</v>
      </c>
      <c r="F7407" s="166">
        <v>42656</v>
      </c>
      <c r="G7407" s="166">
        <v>42646</v>
      </c>
      <c r="H7407" s="157">
        <v>1</v>
      </c>
      <c r="I7407" s="192" t="s">
        <v>11751</v>
      </c>
    </row>
    <row r="7408" spans="1:9" ht="15" customHeight="1" x14ac:dyDescent="0.25">
      <c r="A7408" s="155" t="s">
        <v>520</v>
      </c>
      <c r="B7408" s="155" t="s">
        <v>609</v>
      </c>
      <c r="C7408" s="155" t="s">
        <v>10580</v>
      </c>
      <c r="D7408" s="155">
        <v>400</v>
      </c>
      <c r="E7408" s="155">
        <v>400</v>
      </c>
      <c r="F7408" s="166">
        <v>42660</v>
      </c>
      <c r="G7408" s="166">
        <v>42667</v>
      </c>
      <c r="H7408" s="157">
        <v>1</v>
      </c>
    </row>
    <row r="7409" spans="1:8" ht="15" customHeight="1" x14ac:dyDescent="0.25">
      <c r="A7409" s="155" t="s">
        <v>10510</v>
      </c>
      <c r="B7409" s="155" t="s">
        <v>10581</v>
      </c>
      <c r="C7409" s="155" t="s">
        <v>10584</v>
      </c>
      <c r="D7409" s="155">
        <v>5</v>
      </c>
      <c r="E7409" s="155">
        <v>5</v>
      </c>
      <c r="F7409" s="166">
        <v>42660</v>
      </c>
      <c r="G7409" s="166">
        <v>42662</v>
      </c>
      <c r="H7409" s="157">
        <v>1</v>
      </c>
    </row>
    <row r="7410" spans="1:8" ht="15" customHeight="1" x14ac:dyDescent="0.25">
      <c r="A7410" s="155" t="s">
        <v>10510</v>
      </c>
      <c r="B7410" s="155" t="s">
        <v>10582</v>
      </c>
      <c r="C7410" s="155" t="s">
        <v>10583</v>
      </c>
      <c r="D7410" s="155">
        <v>5</v>
      </c>
      <c r="E7410" s="155">
        <v>5</v>
      </c>
      <c r="F7410" s="166">
        <v>42660</v>
      </c>
      <c r="G7410" s="166">
        <v>42662</v>
      </c>
      <c r="H7410" s="157">
        <v>1</v>
      </c>
    </row>
    <row r="7411" spans="1:8" ht="15" customHeight="1" x14ac:dyDescent="0.25">
      <c r="A7411" s="155" t="s">
        <v>559</v>
      </c>
      <c r="B7411" s="155" t="s">
        <v>560</v>
      </c>
      <c r="C7411" s="155" t="s">
        <v>10585</v>
      </c>
      <c r="D7411" s="155">
        <v>12000</v>
      </c>
      <c r="E7411" s="155">
        <v>10239</v>
      </c>
      <c r="F7411" s="166">
        <v>42660</v>
      </c>
      <c r="G7411" s="166">
        <v>42661</v>
      </c>
      <c r="H7411" s="157">
        <v>1</v>
      </c>
    </row>
    <row r="7412" spans="1:8" ht="15" customHeight="1" x14ac:dyDescent="0.25">
      <c r="A7412" s="155" t="s">
        <v>9386</v>
      </c>
      <c r="B7412" s="155" t="s">
        <v>493</v>
      </c>
      <c r="C7412" s="155" t="s">
        <v>10586</v>
      </c>
      <c r="D7412" s="155">
        <v>5088</v>
      </c>
      <c r="E7412" s="155">
        <v>5088</v>
      </c>
      <c r="F7412" s="166">
        <v>42660</v>
      </c>
      <c r="G7412" s="166">
        <v>42661</v>
      </c>
      <c r="H7412" s="157">
        <v>1</v>
      </c>
    </row>
    <row r="7413" spans="1:8" ht="15" customHeight="1" x14ac:dyDescent="0.25">
      <c r="A7413" s="155" t="s">
        <v>9386</v>
      </c>
      <c r="B7413" s="155" t="s">
        <v>495</v>
      </c>
      <c r="C7413" s="155" t="s">
        <v>364</v>
      </c>
      <c r="D7413" s="155">
        <v>5088</v>
      </c>
      <c r="E7413" s="155">
        <v>5088</v>
      </c>
      <c r="F7413" s="166">
        <v>42660</v>
      </c>
      <c r="G7413" s="166">
        <v>42661</v>
      </c>
      <c r="H7413" s="157">
        <v>1</v>
      </c>
    </row>
    <row r="7414" spans="1:8" ht="15" customHeight="1" x14ac:dyDescent="0.25">
      <c r="A7414" s="155" t="s">
        <v>42</v>
      </c>
      <c r="B7414" s="155" t="s">
        <v>6649</v>
      </c>
      <c r="C7414" s="155" t="s">
        <v>10587</v>
      </c>
      <c r="D7414" s="155">
        <v>35</v>
      </c>
      <c r="E7414" s="155">
        <v>35</v>
      </c>
      <c r="F7414" s="166">
        <v>42660</v>
      </c>
      <c r="G7414" s="166">
        <v>42662</v>
      </c>
      <c r="H7414" s="157">
        <v>1</v>
      </c>
    </row>
    <row r="7415" spans="1:8" ht="15" customHeight="1" x14ac:dyDescent="0.25">
      <c r="A7415" s="155" t="s">
        <v>10588</v>
      </c>
      <c r="B7415" s="155" t="s">
        <v>1898</v>
      </c>
      <c r="C7415" s="155" t="s">
        <v>10589</v>
      </c>
      <c r="D7415" s="155">
        <v>102</v>
      </c>
      <c r="E7415" s="155">
        <v>102</v>
      </c>
      <c r="F7415" s="166">
        <v>42660</v>
      </c>
      <c r="G7415" s="166">
        <v>42662</v>
      </c>
      <c r="H7415" s="157">
        <v>1</v>
      </c>
    </row>
    <row r="7416" spans="1:8" ht="15" customHeight="1" x14ac:dyDescent="0.25">
      <c r="A7416" s="155" t="s">
        <v>899</v>
      </c>
      <c r="B7416" s="155" t="s">
        <v>693</v>
      </c>
      <c r="C7416" s="155" t="s">
        <v>10590</v>
      </c>
      <c r="D7416" s="155">
        <v>10</v>
      </c>
      <c r="E7416" s="155">
        <v>10</v>
      </c>
      <c r="F7416" s="166">
        <v>42660</v>
      </c>
      <c r="G7416" s="166">
        <v>42663</v>
      </c>
      <c r="H7416" s="157">
        <v>1</v>
      </c>
    </row>
    <row r="7417" spans="1:8" ht="15" customHeight="1" x14ac:dyDescent="0.25">
      <c r="A7417" s="155" t="s">
        <v>65</v>
      </c>
      <c r="B7417" s="155" t="s">
        <v>2994</v>
      </c>
      <c r="C7417" s="155" t="s">
        <v>10591</v>
      </c>
      <c r="D7417" s="155">
        <v>50</v>
      </c>
      <c r="E7417" s="155">
        <v>50</v>
      </c>
      <c r="F7417" s="166">
        <v>42660</v>
      </c>
      <c r="G7417" s="166">
        <v>42667</v>
      </c>
      <c r="H7417" s="157">
        <v>1</v>
      </c>
    </row>
    <row r="7418" spans="1:8" ht="15" customHeight="1" x14ac:dyDescent="0.25">
      <c r="A7418" s="155" t="s">
        <v>2906</v>
      </c>
      <c r="B7418" s="155" t="s">
        <v>4347</v>
      </c>
      <c r="C7418" s="155" t="s">
        <v>10567</v>
      </c>
      <c r="D7418" s="155">
        <v>30</v>
      </c>
      <c r="E7418" s="155">
        <v>30</v>
      </c>
      <c r="F7418" s="166">
        <v>42660</v>
      </c>
      <c r="G7418" s="166">
        <v>42664</v>
      </c>
      <c r="H7418" s="157">
        <v>1</v>
      </c>
    </row>
    <row r="7419" spans="1:8" ht="15" customHeight="1" x14ac:dyDescent="0.25">
      <c r="A7419" s="155" t="s">
        <v>71</v>
      </c>
      <c r="B7419" s="155" t="s">
        <v>1550</v>
      </c>
      <c r="C7419" s="155" t="s">
        <v>10592</v>
      </c>
      <c r="D7419" s="155">
        <v>5</v>
      </c>
      <c r="E7419" s="155">
        <v>5</v>
      </c>
      <c r="F7419" s="166">
        <v>42660</v>
      </c>
      <c r="G7419" s="166">
        <v>42664</v>
      </c>
      <c r="H7419" s="157">
        <v>1</v>
      </c>
    </row>
    <row r="7420" spans="1:8" ht="15" customHeight="1" x14ac:dyDescent="0.25">
      <c r="A7420" s="155" t="s">
        <v>71</v>
      </c>
      <c r="B7420" s="155" t="s">
        <v>1168</v>
      </c>
      <c r="C7420" s="155" t="s">
        <v>10593</v>
      </c>
      <c r="D7420" s="155">
        <v>10</v>
      </c>
      <c r="E7420" s="155">
        <v>10</v>
      </c>
      <c r="F7420" s="166">
        <v>42660</v>
      </c>
      <c r="G7420" s="166">
        <v>42664</v>
      </c>
      <c r="H7420" s="157">
        <v>1</v>
      </c>
    </row>
    <row r="7421" spans="1:8" ht="15" customHeight="1" x14ac:dyDescent="0.25">
      <c r="A7421" s="155" t="s">
        <v>71</v>
      </c>
      <c r="B7421" s="155" t="s">
        <v>1550</v>
      </c>
      <c r="C7421" s="155" t="s">
        <v>10594</v>
      </c>
      <c r="D7421" s="155">
        <v>5</v>
      </c>
      <c r="E7421" s="155">
        <v>5</v>
      </c>
      <c r="F7421" s="166">
        <v>42660</v>
      </c>
      <c r="G7421" s="166">
        <v>42664</v>
      </c>
      <c r="H7421" s="157">
        <v>1</v>
      </c>
    </row>
    <row r="7422" spans="1:8" ht="15" customHeight="1" x14ac:dyDescent="0.25">
      <c r="A7422" s="155" t="s">
        <v>10595</v>
      </c>
      <c r="B7422" s="155" t="s">
        <v>10596</v>
      </c>
      <c r="C7422" s="155" t="s">
        <v>10597</v>
      </c>
      <c r="D7422" s="155">
        <v>5</v>
      </c>
      <c r="E7422" s="155">
        <v>5</v>
      </c>
      <c r="F7422" s="166">
        <v>42660</v>
      </c>
      <c r="G7422" s="166">
        <v>42662</v>
      </c>
      <c r="H7422" s="157">
        <v>1</v>
      </c>
    </row>
    <row r="7423" spans="1:8" ht="15" customHeight="1" x14ac:dyDescent="0.25">
      <c r="A7423" s="155" t="s">
        <v>10595</v>
      </c>
      <c r="B7423" s="155" t="s">
        <v>10600</v>
      </c>
      <c r="C7423" s="155" t="s">
        <v>10598</v>
      </c>
      <c r="D7423" s="155">
        <v>5</v>
      </c>
      <c r="E7423" s="155">
        <v>5</v>
      </c>
      <c r="F7423" s="166">
        <v>42660</v>
      </c>
      <c r="G7423" s="166">
        <v>42662</v>
      </c>
      <c r="H7423" s="157">
        <v>1</v>
      </c>
    </row>
    <row r="7424" spans="1:8" ht="15" customHeight="1" x14ac:dyDescent="0.25">
      <c r="A7424" s="155" t="s">
        <v>10595</v>
      </c>
      <c r="B7424" s="155" t="s">
        <v>10601</v>
      </c>
      <c r="C7424" s="155" t="s">
        <v>10599</v>
      </c>
      <c r="D7424" s="155">
        <v>4</v>
      </c>
      <c r="E7424" s="155">
        <v>5</v>
      </c>
      <c r="F7424" s="166">
        <v>42660</v>
      </c>
      <c r="G7424" s="166">
        <v>42662</v>
      </c>
      <c r="H7424" s="157">
        <v>1</v>
      </c>
    </row>
    <row r="7425" spans="1:9" ht="15" customHeight="1" x14ac:dyDescent="0.25">
      <c r="A7425" s="155" t="s">
        <v>820</v>
      </c>
      <c r="B7425" s="155" t="s">
        <v>3769</v>
      </c>
      <c r="C7425" s="155" t="s">
        <v>10602</v>
      </c>
      <c r="D7425" s="155">
        <v>105</v>
      </c>
      <c r="E7425" s="155">
        <v>105</v>
      </c>
      <c r="F7425" s="166">
        <v>42660</v>
      </c>
      <c r="G7425" s="166">
        <v>42661</v>
      </c>
      <c r="H7425" s="157">
        <v>1</v>
      </c>
    </row>
    <row r="7426" spans="1:9" ht="15" customHeight="1" x14ac:dyDescent="0.25">
      <c r="A7426" s="155" t="s">
        <v>10603</v>
      </c>
      <c r="B7426" s="155" t="s">
        <v>7368</v>
      </c>
      <c r="C7426" s="155" t="s">
        <v>10604</v>
      </c>
      <c r="D7426" s="155">
        <v>1</v>
      </c>
      <c r="E7426" s="155">
        <v>1</v>
      </c>
      <c r="F7426" s="166">
        <v>42661</v>
      </c>
      <c r="G7426" s="166">
        <v>42662</v>
      </c>
      <c r="H7426" s="157">
        <v>1</v>
      </c>
    </row>
    <row r="7427" spans="1:9" ht="15" customHeight="1" x14ac:dyDescent="0.25">
      <c r="A7427" s="155" t="s">
        <v>10425</v>
      </c>
      <c r="B7427" s="155" t="s">
        <v>10545</v>
      </c>
      <c r="C7427" s="155" t="s">
        <v>10605</v>
      </c>
      <c r="D7427" s="155">
        <v>3000</v>
      </c>
      <c r="E7427" s="155">
        <v>990</v>
      </c>
      <c r="F7427" s="166">
        <v>42661</v>
      </c>
      <c r="G7427" s="166">
        <v>42663</v>
      </c>
      <c r="H7427" s="157">
        <v>1</v>
      </c>
      <c r="I7427" s="192" t="s">
        <v>4069</v>
      </c>
    </row>
    <row r="7428" spans="1:9" ht="15" customHeight="1" x14ac:dyDescent="0.25">
      <c r="A7428" s="155" t="s">
        <v>10425</v>
      </c>
      <c r="B7428" s="155" t="s">
        <v>10606</v>
      </c>
      <c r="C7428" s="155" t="s">
        <v>10607</v>
      </c>
      <c r="D7428" s="155">
        <v>10</v>
      </c>
      <c r="E7428" s="155">
        <v>10</v>
      </c>
      <c r="F7428" s="166">
        <v>42661</v>
      </c>
      <c r="G7428" s="166">
        <v>42664</v>
      </c>
      <c r="H7428" s="157">
        <v>1</v>
      </c>
    </row>
    <row r="7429" spans="1:9" ht="15" customHeight="1" x14ac:dyDescent="0.25">
      <c r="A7429" s="155" t="s">
        <v>10425</v>
      </c>
      <c r="B7429" s="155" t="s">
        <v>10542</v>
      </c>
      <c r="C7429" s="155" t="s">
        <v>10608</v>
      </c>
      <c r="D7429" s="155">
        <v>40</v>
      </c>
      <c r="E7429" s="155">
        <v>40</v>
      </c>
      <c r="F7429" s="166">
        <v>42661</v>
      </c>
      <c r="G7429" s="166">
        <v>42668</v>
      </c>
      <c r="H7429" s="157">
        <v>1</v>
      </c>
    </row>
    <row r="7430" spans="1:9" ht="15" customHeight="1" x14ac:dyDescent="0.25">
      <c r="A7430" s="155" t="s">
        <v>10425</v>
      </c>
      <c r="B7430" s="155" t="s">
        <v>10609</v>
      </c>
      <c r="C7430" s="155" t="s">
        <v>10610</v>
      </c>
      <c r="D7430" s="155">
        <v>20</v>
      </c>
      <c r="E7430" s="155">
        <v>20</v>
      </c>
      <c r="F7430" s="166">
        <v>42661</v>
      </c>
      <c r="G7430" s="166">
        <v>42660</v>
      </c>
      <c r="H7430" s="157">
        <v>1</v>
      </c>
      <c r="I7430" s="192" t="s">
        <v>11718</v>
      </c>
    </row>
    <row r="7431" spans="1:9" ht="15" customHeight="1" x14ac:dyDescent="0.25">
      <c r="A7431" s="155" t="s">
        <v>563</v>
      </c>
      <c r="B7431" s="155" t="s">
        <v>272</v>
      </c>
      <c r="C7431" s="155" t="s">
        <v>10611</v>
      </c>
      <c r="D7431" s="155">
        <v>8</v>
      </c>
      <c r="E7431" s="155">
        <v>8</v>
      </c>
      <c r="F7431" s="166">
        <v>42661</v>
      </c>
      <c r="G7431" s="166">
        <v>42671</v>
      </c>
      <c r="H7431" s="157">
        <v>1</v>
      </c>
    </row>
    <row r="7432" spans="1:9" ht="15" customHeight="1" x14ac:dyDescent="0.25">
      <c r="A7432" s="155" t="s">
        <v>6021</v>
      </c>
      <c r="B7432" s="155" t="s">
        <v>272</v>
      </c>
      <c r="C7432" s="155" t="s">
        <v>10612</v>
      </c>
      <c r="D7432" s="155">
        <v>36</v>
      </c>
      <c r="E7432" s="155">
        <v>36</v>
      </c>
      <c r="F7432" s="166">
        <v>42661</v>
      </c>
      <c r="G7432" s="166">
        <v>42668</v>
      </c>
      <c r="H7432" s="157">
        <v>1</v>
      </c>
    </row>
    <row r="7433" spans="1:9" ht="15" customHeight="1" x14ac:dyDescent="0.25">
      <c r="A7433" s="155" t="s">
        <v>10613</v>
      </c>
      <c r="B7433" s="155" t="s">
        <v>9456</v>
      </c>
      <c r="C7433" s="155" t="s">
        <v>10614</v>
      </c>
      <c r="D7433" s="155">
        <v>2</v>
      </c>
      <c r="E7433" s="155">
        <v>2</v>
      </c>
      <c r="F7433" s="166">
        <v>42661</v>
      </c>
      <c r="G7433" s="166">
        <v>42662</v>
      </c>
      <c r="H7433" s="157">
        <v>1</v>
      </c>
    </row>
    <row r="7434" spans="1:9" ht="15" customHeight="1" x14ac:dyDescent="0.25">
      <c r="A7434" s="155" t="s">
        <v>6286</v>
      </c>
      <c r="B7434" s="155" t="s">
        <v>10615</v>
      </c>
      <c r="C7434" s="155" t="s">
        <v>10616</v>
      </c>
      <c r="D7434" s="155">
        <v>15</v>
      </c>
      <c r="E7434" s="155">
        <v>15</v>
      </c>
      <c r="F7434" s="166">
        <v>42661</v>
      </c>
      <c r="G7434" s="166">
        <v>42662</v>
      </c>
      <c r="H7434" s="157">
        <v>1</v>
      </c>
    </row>
    <row r="7435" spans="1:9" ht="15" customHeight="1" x14ac:dyDescent="0.25">
      <c r="A7435" s="155" t="s">
        <v>8168</v>
      </c>
      <c r="B7435" s="155" t="s">
        <v>10617</v>
      </c>
      <c r="C7435" s="155" t="s">
        <v>10618</v>
      </c>
      <c r="D7435" s="155">
        <v>21</v>
      </c>
      <c r="E7435" s="155">
        <v>21</v>
      </c>
      <c r="F7435" s="166">
        <v>42662</v>
      </c>
      <c r="G7435" s="166">
        <v>42668</v>
      </c>
      <c r="H7435" s="157">
        <v>1</v>
      </c>
    </row>
    <row r="7436" spans="1:9" ht="15" customHeight="1" x14ac:dyDescent="0.25">
      <c r="A7436" s="155" t="s">
        <v>520</v>
      </c>
      <c r="B7436" s="155" t="s">
        <v>5026</v>
      </c>
      <c r="C7436" s="155" t="s">
        <v>10619</v>
      </c>
      <c r="D7436" s="155">
        <v>350</v>
      </c>
      <c r="E7436" s="155">
        <v>350</v>
      </c>
      <c r="F7436" s="166">
        <v>42662</v>
      </c>
      <c r="G7436" s="166">
        <v>42667</v>
      </c>
      <c r="H7436" s="157">
        <v>1</v>
      </c>
    </row>
    <row r="7437" spans="1:9" ht="15" customHeight="1" x14ac:dyDescent="0.25">
      <c r="A7437" s="155" t="s">
        <v>10425</v>
      </c>
      <c r="B7437" s="155" t="s">
        <v>10545</v>
      </c>
      <c r="C7437" s="155" t="s">
        <v>10605</v>
      </c>
      <c r="D7437" s="155">
        <v>3000</v>
      </c>
      <c r="E7437" s="155">
        <v>2010</v>
      </c>
      <c r="F7437" s="166">
        <v>42662</v>
      </c>
      <c r="G7437" s="166">
        <v>42663</v>
      </c>
      <c r="H7437" s="157">
        <v>1</v>
      </c>
      <c r="I7437" s="192" t="s">
        <v>4069</v>
      </c>
    </row>
    <row r="7438" spans="1:9" ht="15" customHeight="1" x14ac:dyDescent="0.25">
      <c r="A7438" s="155" t="s">
        <v>9058</v>
      </c>
      <c r="B7438" s="155" t="s">
        <v>10620</v>
      </c>
      <c r="C7438" s="155" t="s">
        <v>10621</v>
      </c>
      <c r="D7438" s="155">
        <v>150</v>
      </c>
      <c r="E7438" s="155">
        <v>150</v>
      </c>
      <c r="F7438" s="166">
        <v>42662</v>
      </c>
      <c r="G7438" s="166">
        <v>42667</v>
      </c>
      <c r="H7438" s="157">
        <v>1</v>
      </c>
    </row>
    <row r="7439" spans="1:9" ht="15" customHeight="1" x14ac:dyDescent="0.25">
      <c r="A7439" s="155" t="s">
        <v>520</v>
      </c>
      <c r="B7439" s="155" t="s">
        <v>533</v>
      </c>
      <c r="C7439" s="155" t="s">
        <v>10622</v>
      </c>
      <c r="D7439" s="155">
        <v>20</v>
      </c>
      <c r="E7439" s="155">
        <v>20</v>
      </c>
      <c r="F7439" s="166">
        <v>42663</v>
      </c>
      <c r="G7439" s="166">
        <v>42670</v>
      </c>
      <c r="H7439" s="157">
        <v>1</v>
      </c>
    </row>
    <row r="7440" spans="1:9" ht="15" customHeight="1" x14ac:dyDescent="0.25">
      <c r="A7440" s="155" t="s">
        <v>2714</v>
      </c>
      <c r="B7440" s="155" t="s">
        <v>2066</v>
      </c>
      <c r="C7440" s="155" t="s">
        <v>10623</v>
      </c>
      <c r="D7440" s="155">
        <v>500</v>
      </c>
      <c r="E7440" s="155">
        <v>500</v>
      </c>
      <c r="F7440" s="166">
        <v>42663</v>
      </c>
      <c r="G7440" s="166">
        <v>42667</v>
      </c>
      <c r="H7440" s="157">
        <v>1</v>
      </c>
    </row>
    <row r="7441" spans="1:9" ht="15" customHeight="1" x14ac:dyDescent="0.25">
      <c r="A7441" s="155" t="s">
        <v>10381</v>
      </c>
      <c r="B7441" s="155" t="s">
        <v>345</v>
      </c>
      <c r="C7441" s="155" t="s">
        <v>10624</v>
      </c>
      <c r="D7441" s="155">
        <v>25</v>
      </c>
      <c r="E7441" s="155">
        <v>25</v>
      </c>
      <c r="F7441" s="166">
        <v>42663</v>
      </c>
      <c r="G7441" s="166">
        <v>42667</v>
      </c>
      <c r="H7441" s="157">
        <v>1</v>
      </c>
    </row>
    <row r="7442" spans="1:9" ht="15" customHeight="1" x14ac:dyDescent="0.25">
      <c r="A7442" s="155" t="s">
        <v>394</v>
      </c>
      <c r="B7442" s="155" t="s">
        <v>6622</v>
      </c>
      <c r="C7442" s="155" t="s">
        <v>10625</v>
      </c>
      <c r="D7442" s="155">
        <v>10</v>
      </c>
      <c r="E7442" s="155">
        <v>10</v>
      </c>
      <c r="F7442" s="166">
        <v>42664</v>
      </c>
      <c r="G7442" s="166">
        <v>42664</v>
      </c>
      <c r="H7442" s="157">
        <v>1</v>
      </c>
      <c r="I7442" s="192" t="s">
        <v>2151</v>
      </c>
    </row>
    <row r="7443" spans="1:9" ht="15" customHeight="1" x14ac:dyDescent="0.25">
      <c r="A7443" s="155" t="s">
        <v>36</v>
      </c>
      <c r="B7443" s="155" t="s">
        <v>4357</v>
      </c>
      <c r="C7443" s="155" t="s">
        <v>10626</v>
      </c>
      <c r="D7443" s="155">
        <v>50</v>
      </c>
      <c r="E7443" s="155">
        <v>50</v>
      </c>
      <c r="F7443" s="166">
        <v>42664</v>
      </c>
      <c r="G7443" s="166">
        <v>42667</v>
      </c>
      <c r="H7443" s="157">
        <v>1</v>
      </c>
    </row>
    <row r="7444" spans="1:9" ht="15" customHeight="1" x14ac:dyDescent="0.25">
      <c r="A7444" s="155" t="s">
        <v>36</v>
      </c>
      <c r="B7444" s="155" t="s">
        <v>812</v>
      </c>
      <c r="C7444" s="155" t="s">
        <v>364</v>
      </c>
      <c r="D7444" s="155">
        <v>50</v>
      </c>
      <c r="E7444" s="155">
        <v>50</v>
      </c>
      <c r="F7444" s="166">
        <v>42664</v>
      </c>
      <c r="G7444" s="166">
        <v>42667</v>
      </c>
      <c r="H7444" s="157">
        <v>1</v>
      </c>
    </row>
    <row r="7445" spans="1:9" ht="15" customHeight="1" x14ac:dyDescent="0.25">
      <c r="A7445" s="155" t="s">
        <v>71</v>
      </c>
      <c r="B7445" s="155" t="s">
        <v>154</v>
      </c>
      <c r="C7445" s="155" t="s">
        <v>10627</v>
      </c>
      <c r="D7445" s="155">
        <v>5</v>
      </c>
      <c r="E7445" s="155">
        <v>5</v>
      </c>
      <c r="F7445" s="166">
        <v>42664</v>
      </c>
      <c r="G7445" s="166">
        <v>42671</v>
      </c>
      <c r="H7445" s="157">
        <v>1</v>
      </c>
    </row>
    <row r="7446" spans="1:9" ht="15" customHeight="1" x14ac:dyDescent="0.25">
      <c r="A7446" s="155" t="s">
        <v>10628</v>
      </c>
      <c r="B7446" s="155" t="s">
        <v>450</v>
      </c>
      <c r="C7446" s="155" t="s">
        <v>10629</v>
      </c>
      <c r="D7446" s="155">
        <v>15000</v>
      </c>
      <c r="E7446" s="155">
        <v>15030</v>
      </c>
      <c r="F7446" s="166">
        <v>42664</v>
      </c>
      <c r="G7446" s="166">
        <v>42668</v>
      </c>
      <c r="H7446" s="157">
        <v>1</v>
      </c>
    </row>
    <row r="7447" spans="1:9" ht="15" customHeight="1" x14ac:dyDescent="0.25">
      <c r="A7447" s="155" t="s">
        <v>8570</v>
      </c>
      <c r="B7447" s="155" t="s">
        <v>10630</v>
      </c>
      <c r="C7447" s="155" t="s">
        <v>10631</v>
      </c>
      <c r="D7447" s="155">
        <v>25</v>
      </c>
      <c r="E7447" s="155">
        <v>25</v>
      </c>
      <c r="F7447" s="166">
        <v>42664</v>
      </c>
      <c r="G7447" s="166">
        <v>42668</v>
      </c>
      <c r="H7447" s="157">
        <v>1</v>
      </c>
    </row>
    <row r="7448" spans="1:9" ht="15" customHeight="1" x14ac:dyDescent="0.25">
      <c r="A7448" s="155" t="s">
        <v>8570</v>
      </c>
      <c r="B7448" s="155" t="s">
        <v>10236</v>
      </c>
      <c r="C7448" s="155" t="s">
        <v>294</v>
      </c>
      <c r="D7448" s="155">
        <v>25</v>
      </c>
      <c r="E7448" s="155">
        <v>25</v>
      </c>
      <c r="F7448" s="166">
        <v>42664</v>
      </c>
      <c r="G7448" s="166">
        <v>42668</v>
      </c>
      <c r="H7448" s="157">
        <v>1</v>
      </c>
    </row>
    <row r="7449" spans="1:9" ht="15" customHeight="1" x14ac:dyDescent="0.25">
      <c r="A7449" s="155" t="s">
        <v>8570</v>
      </c>
      <c r="B7449" s="155" t="s">
        <v>10227</v>
      </c>
      <c r="C7449" s="155" t="s">
        <v>2480</v>
      </c>
      <c r="D7449" s="155">
        <v>25</v>
      </c>
      <c r="E7449" s="155">
        <v>25</v>
      </c>
      <c r="F7449" s="166">
        <v>42667</v>
      </c>
      <c r="G7449" s="166">
        <v>42668</v>
      </c>
      <c r="H7449" s="157">
        <v>1</v>
      </c>
    </row>
    <row r="7450" spans="1:9" ht="15" customHeight="1" x14ac:dyDescent="0.25">
      <c r="A7450" s="155" t="s">
        <v>65</v>
      </c>
      <c r="B7450" s="155" t="s">
        <v>10632</v>
      </c>
      <c r="C7450" s="155" t="s">
        <v>10633</v>
      </c>
      <c r="D7450" s="155">
        <v>20</v>
      </c>
      <c r="E7450" s="155">
        <v>20</v>
      </c>
      <c r="F7450" s="166">
        <v>42667</v>
      </c>
      <c r="G7450" s="166">
        <v>42671</v>
      </c>
      <c r="H7450" s="157">
        <v>1</v>
      </c>
    </row>
    <row r="7451" spans="1:9" ht="15" customHeight="1" x14ac:dyDescent="0.25">
      <c r="A7451" s="155" t="s">
        <v>520</v>
      </c>
      <c r="B7451" s="155" t="s">
        <v>521</v>
      </c>
      <c r="C7451" s="155" t="s">
        <v>10634</v>
      </c>
      <c r="D7451" s="155">
        <v>160</v>
      </c>
      <c r="E7451" s="155">
        <v>160</v>
      </c>
      <c r="F7451" s="166">
        <v>42668</v>
      </c>
      <c r="G7451" s="166">
        <v>42676</v>
      </c>
      <c r="H7451" s="157">
        <v>1</v>
      </c>
    </row>
    <row r="7452" spans="1:9" ht="15" customHeight="1" x14ac:dyDescent="0.25">
      <c r="A7452" s="155" t="s">
        <v>3481</v>
      </c>
      <c r="B7452" s="155" t="s">
        <v>255</v>
      </c>
      <c r="C7452" s="155" t="s">
        <v>10635</v>
      </c>
      <c r="D7452" s="155">
        <v>160</v>
      </c>
      <c r="E7452" s="155">
        <v>160</v>
      </c>
      <c r="F7452" s="166">
        <v>42668</v>
      </c>
      <c r="G7452" s="166">
        <v>42671</v>
      </c>
      <c r="H7452" s="157">
        <v>1</v>
      </c>
    </row>
    <row r="7453" spans="1:9" ht="15" customHeight="1" x14ac:dyDescent="0.25">
      <c r="A7453" s="155" t="s">
        <v>911</v>
      </c>
      <c r="B7453" s="155" t="s">
        <v>8932</v>
      </c>
      <c r="C7453" s="155" t="s">
        <v>10636</v>
      </c>
      <c r="D7453" s="155">
        <v>500</v>
      </c>
      <c r="E7453" s="155">
        <v>500</v>
      </c>
      <c r="F7453" s="166">
        <v>42668</v>
      </c>
      <c r="G7453" s="166">
        <v>42677</v>
      </c>
      <c r="H7453" s="157">
        <v>1</v>
      </c>
    </row>
    <row r="7454" spans="1:9" ht="15" customHeight="1" x14ac:dyDescent="0.25">
      <c r="A7454" s="155" t="s">
        <v>1280</v>
      </c>
      <c r="B7454" s="155" t="s">
        <v>1692</v>
      </c>
      <c r="C7454" s="155" t="s">
        <v>10637</v>
      </c>
      <c r="D7454" s="155">
        <v>150</v>
      </c>
      <c r="E7454" s="155">
        <v>150</v>
      </c>
      <c r="F7454" s="166">
        <v>42669</v>
      </c>
      <c r="G7454" s="166">
        <v>42674</v>
      </c>
      <c r="H7454" s="157">
        <v>1</v>
      </c>
    </row>
    <row r="7455" spans="1:9" ht="15" customHeight="1" x14ac:dyDescent="0.25">
      <c r="A7455" s="155" t="s">
        <v>1114</v>
      </c>
      <c r="B7455" s="155" t="s">
        <v>1115</v>
      </c>
      <c r="C7455" s="155" t="s">
        <v>10638</v>
      </c>
      <c r="D7455" s="155">
        <v>55</v>
      </c>
      <c r="E7455" s="155">
        <v>55</v>
      </c>
      <c r="F7455" s="166">
        <v>42669</v>
      </c>
      <c r="G7455" s="166">
        <v>42671</v>
      </c>
      <c r="H7455" s="157">
        <v>1</v>
      </c>
    </row>
    <row r="7456" spans="1:9" ht="15" customHeight="1" x14ac:dyDescent="0.25">
      <c r="A7456" s="155" t="s">
        <v>10425</v>
      </c>
      <c r="B7456" s="155" t="s">
        <v>10543</v>
      </c>
      <c r="C7456" s="155" t="s">
        <v>10639</v>
      </c>
      <c r="D7456" s="155">
        <v>4991</v>
      </c>
      <c r="E7456" s="155">
        <v>991</v>
      </c>
      <c r="F7456" s="166">
        <v>42669</v>
      </c>
      <c r="G7456" s="166">
        <v>42681</v>
      </c>
      <c r="H7456" s="157">
        <v>1</v>
      </c>
    </row>
    <row r="7457" spans="1:9" ht="15" customHeight="1" x14ac:dyDescent="0.25">
      <c r="A7457" s="155" t="s">
        <v>10425</v>
      </c>
      <c r="B7457" s="155" t="s">
        <v>10544</v>
      </c>
      <c r="C7457" s="155" t="s">
        <v>364</v>
      </c>
      <c r="D7457" s="155">
        <v>1997</v>
      </c>
      <c r="E7457" s="155">
        <v>1996</v>
      </c>
      <c r="F7457" s="166">
        <v>42669</v>
      </c>
      <c r="G7457" s="166">
        <v>42681</v>
      </c>
      <c r="H7457" s="157">
        <v>1</v>
      </c>
    </row>
    <row r="7458" spans="1:9" ht="15" customHeight="1" x14ac:dyDescent="0.25">
      <c r="A7458" s="155" t="s">
        <v>9359</v>
      </c>
      <c r="B7458" s="155" t="s">
        <v>10640</v>
      </c>
      <c r="C7458" s="155" t="s">
        <v>10641</v>
      </c>
      <c r="D7458" s="155">
        <v>1</v>
      </c>
      <c r="E7458" s="155">
        <v>1</v>
      </c>
      <c r="F7458" s="166">
        <v>42669</v>
      </c>
      <c r="G7458" s="166">
        <v>42673</v>
      </c>
      <c r="H7458" s="157">
        <v>1</v>
      </c>
    </row>
    <row r="7459" spans="1:9" x14ac:dyDescent="0.25">
      <c r="A7459" s="155" t="s">
        <v>6286</v>
      </c>
      <c r="B7459" s="155" t="s">
        <v>10642</v>
      </c>
      <c r="C7459" s="155" t="s">
        <v>10643</v>
      </c>
      <c r="D7459" s="155">
        <v>7</v>
      </c>
      <c r="E7459" s="155">
        <v>7</v>
      </c>
      <c r="F7459" s="166">
        <v>42669</v>
      </c>
      <c r="G7459" s="166">
        <v>42662</v>
      </c>
      <c r="H7459" s="157">
        <v>1</v>
      </c>
      <c r="I7459" s="192" t="s">
        <v>11746</v>
      </c>
    </row>
    <row r="7460" spans="1:9" x14ac:dyDescent="0.25">
      <c r="A7460" s="155" t="s">
        <v>6286</v>
      </c>
      <c r="B7460" s="155" t="s">
        <v>10642</v>
      </c>
      <c r="C7460" s="155" t="s">
        <v>161</v>
      </c>
      <c r="D7460" s="155">
        <v>15</v>
      </c>
      <c r="E7460" s="155">
        <v>15</v>
      </c>
      <c r="F7460" s="166">
        <v>42669</v>
      </c>
      <c r="G7460" s="166">
        <v>42662</v>
      </c>
      <c r="H7460" s="157">
        <v>1</v>
      </c>
      <c r="I7460" s="192" t="s">
        <v>11746</v>
      </c>
    </row>
    <row r="7461" spans="1:9" ht="15" customHeight="1" x14ac:dyDescent="0.25">
      <c r="A7461" s="155" t="s">
        <v>115</v>
      </c>
      <c r="B7461" s="155" t="s">
        <v>116</v>
      </c>
      <c r="C7461" s="155" t="s">
        <v>10644</v>
      </c>
      <c r="D7461" s="155">
        <v>10</v>
      </c>
      <c r="E7461" s="155">
        <v>10</v>
      </c>
      <c r="F7461" s="166">
        <v>42670</v>
      </c>
      <c r="G7461" s="166">
        <v>42675</v>
      </c>
      <c r="H7461" s="157">
        <v>1</v>
      </c>
    </row>
    <row r="7462" spans="1:9" ht="15" customHeight="1" x14ac:dyDescent="0.25">
      <c r="A7462" s="155" t="s">
        <v>9769</v>
      </c>
      <c r="B7462" s="155" t="s">
        <v>10646</v>
      </c>
      <c r="C7462" s="155" t="s">
        <v>10645</v>
      </c>
      <c r="D7462" s="155">
        <v>75</v>
      </c>
      <c r="E7462" s="155">
        <v>69</v>
      </c>
      <c r="F7462" s="166">
        <v>42671</v>
      </c>
      <c r="G7462" s="166">
        <v>42674</v>
      </c>
      <c r="H7462" s="157">
        <v>1</v>
      </c>
      <c r="I7462" s="192" t="s">
        <v>10647</v>
      </c>
    </row>
    <row r="7463" spans="1:9" ht="15" customHeight="1" x14ac:dyDescent="0.25">
      <c r="A7463" s="155" t="s">
        <v>3481</v>
      </c>
      <c r="B7463" s="155" t="s">
        <v>693</v>
      </c>
      <c r="C7463" s="155" t="s">
        <v>10648</v>
      </c>
      <c r="D7463" s="155">
        <v>20</v>
      </c>
      <c r="E7463" s="155">
        <v>20</v>
      </c>
      <c r="F7463" s="166">
        <v>42671</v>
      </c>
      <c r="G7463" s="166">
        <v>42675</v>
      </c>
      <c r="H7463" s="157">
        <v>1</v>
      </c>
    </row>
    <row r="7464" spans="1:9" ht="15" customHeight="1" x14ac:dyDescent="0.25">
      <c r="A7464" s="155" t="s">
        <v>195</v>
      </c>
      <c r="B7464" s="155" t="s">
        <v>10650</v>
      </c>
      <c r="C7464" s="155" t="s">
        <v>10649</v>
      </c>
      <c r="D7464" s="155">
        <v>5</v>
      </c>
      <c r="E7464" s="155">
        <v>5</v>
      </c>
      <c r="F7464" s="166">
        <v>42671</v>
      </c>
      <c r="G7464" s="166">
        <v>42674</v>
      </c>
      <c r="H7464" s="157">
        <v>1</v>
      </c>
    </row>
    <row r="7465" spans="1:9" ht="15" customHeight="1" x14ac:dyDescent="0.25">
      <c r="A7465" s="155" t="s">
        <v>520</v>
      </c>
      <c r="B7465" s="155" t="s">
        <v>966</v>
      </c>
      <c r="C7465" s="155" t="s">
        <v>10651</v>
      </c>
      <c r="D7465" s="155">
        <v>200</v>
      </c>
      <c r="E7465" s="155">
        <v>200</v>
      </c>
      <c r="F7465" s="166">
        <v>42674</v>
      </c>
      <c r="G7465" s="166">
        <v>42675</v>
      </c>
      <c r="H7465" s="157">
        <v>1</v>
      </c>
    </row>
    <row r="7466" spans="1:9" ht="15" customHeight="1" x14ac:dyDescent="0.25">
      <c r="A7466" s="155" t="s">
        <v>327</v>
      </c>
      <c r="B7466" s="155" t="s">
        <v>479</v>
      </c>
      <c r="C7466" s="155" t="s">
        <v>10652</v>
      </c>
      <c r="D7466" s="155">
        <v>250</v>
      </c>
      <c r="E7466" s="155">
        <v>250</v>
      </c>
      <c r="F7466" s="166">
        <v>42674</v>
      </c>
      <c r="G7466" s="166">
        <v>42678</v>
      </c>
      <c r="H7466" s="157">
        <v>1</v>
      </c>
    </row>
    <row r="7467" spans="1:9" ht="15" customHeight="1" x14ac:dyDescent="0.25">
      <c r="A7467" s="155" t="s">
        <v>286</v>
      </c>
      <c r="B7467" s="155" t="s">
        <v>562</v>
      </c>
      <c r="C7467" s="155" t="s">
        <v>10653</v>
      </c>
      <c r="D7467" s="155">
        <v>75</v>
      </c>
      <c r="E7467" s="155">
        <v>75</v>
      </c>
      <c r="F7467" s="166">
        <v>42674</v>
      </c>
      <c r="G7467" s="166">
        <v>42677</v>
      </c>
      <c r="H7467" s="157">
        <v>1</v>
      </c>
    </row>
    <row r="7468" spans="1:9" ht="15" customHeight="1" x14ac:dyDescent="0.25">
      <c r="A7468" s="155" t="s">
        <v>173</v>
      </c>
      <c r="B7468" s="155" t="s">
        <v>5833</v>
      </c>
      <c r="C7468" s="155" t="s">
        <v>10654</v>
      </c>
      <c r="D7468" s="155">
        <v>208</v>
      </c>
      <c r="E7468" s="155">
        <v>208</v>
      </c>
      <c r="F7468" s="166">
        <v>42674</v>
      </c>
      <c r="G7468" s="166">
        <v>42677</v>
      </c>
      <c r="H7468" s="157">
        <v>1</v>
      </c>
    </row>
    <row r="7469" spans="1:9" ht="15" customHeight="1" x14ac:dyDescent="0.25">
      <c r="A7469" s="155" t="s">
        <v>173</v>
      </c>
      <c r="B7469" s="155" t="s">
        <v>9908</v>
      </c>
      <c r="C7469" s="155" t="s">
        <v>364</v>
      </c>
      <c r="D7469" s="155">
        <v>104</v>
      </c>
      <c r="E7469" s="155">
        <v>104</v>
      </c>
      <c r="F7469" s="166">
        <v>42674</v>
      </c>
      <c r="G7469" s="166">
        <v>42677</v>
      </c>
      <c r="H7469" s="157">
        <v>1</v>
      </c>
    </row>
    <row r="7470" spans="1:9" ht="15" customHeight="1" x14ac:dyDescent="0.25">
      <c r="A7470" s="155" t="s">
        <v>173</v>
      </c>
      <c r="B7470" s="155" t="s">
        <v>9908</v>
      </c>
      <c r="C7470" s="155" t="s">
        <v>161</v>
      </c>
      <c r="D7470" s="155">
        <v>104</v>
      </c>
      <c r="E7470" s="155">
        <v>104</v>
      </c>
      <c r="F7470" s="166">
        <v>42674</v>
      </c>
      <c r="G7470" s="166">
        <v>42677</v>
      </c>
      <c r="H7470" s="157">
        <v>1</v>
      </c>
    </row>
    <row r="7471" spans="1:9" x14ac:dyDescent="0.25">
      <c r="A7471" s="155" t="s">
        <v>9514</v>
      </c>
      <c r="B7471" s="155" t="s">
        <v>10655</v>
      </c>
      <c r="C7471" s="155" t="s">
        <v>10657</v>
      </c>
      <c r="D7471" s="155">
        <v>23</v>
      </c>
      <c r="E7471" s="155">
        <v>23</v>
      </c>
      <c r="F7471" s="166">
        <v>42674</v>
      </c>
      <c r="G7471" s="166">
        <v>42662</v>
      </c>
      <c r="H7471" s="157">
        <v>1</v>
      </c>
      <c r="I7471" s="192" t="s">
        <v>11748</v>
      </c>
    </row>
    <row r="7472" spans="1:9" x14ac:dyDescent="0.25">
      <c r="A7472" s="155" t="s">
        <v>9514</v>
      </c>
      <c r="B7472" s="155" t="s">
        <v>10656</v>
      </c>
      <c r="C7472" s="155" t="s">
        <v>316</v>
      </c>
      <c r="D7472" s="155">
        <v>11</v>
      </c>
      <c r="E7472" s="155">
        <v>11</v>
      </c>
      <c r="F7472" s="166">
        <v>42674</v>
      </c>
      <c r="G7472" s="166">
        <v>42662</v>
      </c>
      <c r="H7472" s="157">
        <v>1</v>
      </c>
      <c r="I7472" s="192" t="s">
        <v>11748</v>
      </c>
    </row>
    <row r="7473" spans="1:9" ht="15" customHeight="1" x14ac:dyDescent="0.25">
      <c r="A7473" s="155" t="s">
        <v>4562</v>
      </c>
      <c r="B7473" s="155" t="s">
        <v>1696</v>
      </c>
      <c r="C7473" s="155" t="s">
        <v>10658</v>
      </c>
      <c r="D7473" s="155">
        <v>4</v>
      </c>
      <c r="E7473" s="155">
        <v>4</v>
      </c>
      <c r="F7473" s="166">
        <v>42675</v>
      </c>
      <c r="G7473" s="166">
        <v>42683</v>
      </c>
      <c r="H7473" s="157">
        <v>1</v>
      </c>
    </row>
    <row r="7474" spans="1:9" ht="15" customHeight="1" x14ac:dyDescent="0.25">
      <c r="A7474" s="155" t="s">
        <v>8434</v>
      </c>
      <c r="B7474" s="155" t="s">
        <v>8437</v>
      </c>
      <c r="C7474" s="155" t="s">
        <v>10660</v>
      </c>
      <c r="D7474" s="155">
        <v>50</v>
      </c>
      <c r="E7474" s="155">
        <v>50</v>
      </c>
      <c r="F7474" s="166">
        <v>42675</v>
      </c>
      <c r="G7474" s="166">
        <v>42682</v>
      </c>
      <c r="H7474" s="157">
        <v>1</v>
      </c>
    </row>
    <row r="7475" spans="1:9" ht="15" customHeight="1" x14ac:dyDescent="0.25">
      <c r="A7475" s="155" t="s">
        <v>8434</v>
      </c>
      <c r="B7475" s="155" t="s">
        <v>8435</v>
      </c>
      <c r="C7475" s="155" t="s">
        <v>10659</v>
      </c>
      <c r="D7475" s="155">
        <v>200</v>
      </c>
      <c r="E7475" s="155">
        <v>200</v>
      </c>
      <c r="F7475" s="166">
        <v>42675</v>
      </c>
      <c r="G7475" s="166">
        <v>42682</v>
      </c>
      <c r="H7475" s="157">
        <v>1</v>
      </c>
    </row>
    <row r="7476" spans="1:9" ht="15" customHeight="1" x14ac:dyDescent="0.25">
      <c r="A7476" s="155" t="s">
        <v>6286</v>
      </c>
      <c r="B7476" s="155" t="s">
        <v>10615</v>
      </c>
      <c r="C7476" s="155" t="s">
        <v>10661</v>
      </c>
      <c r="D7476" s="155">
        <v>15</v>
      </c>
      <c r="E7476" s="155">
        <v>15</v>
      </c>
      <c r="F7476" s="166">
        <v>42675</v>
      </c>
      <c r="G7476" s="166">
        <v>42681</v>
      </c>
      <c r="H7476" s="157">
        <v>1</v>
      </c>
    </row>
    <row r="7477" spans="1:9" ht="15" customHeight="1" x14ac:dyDescent="0.25">
      <c r="A7477" s="155" t="s">
        <v>2096</v>
      </c>
      <c r="B7477" s="155" t="s">
        <v>10662</v>
      </c>
      <c r="C7477" s="155" t="s">
        <v>10663</v>
      </c>
      <c r="D7477" s="155">
        <v>12</v>
      </c>
      <c r="E7477" s="155">
        <v>12</v>
      </c>
      <c r="F7477" s="166">
        <v>42676</v>
      </c>
      <c r="G7477" s="166">
        <v>42684</v>
      </c>
      <c r="H7477" s="157">
        <v>1</v>
      </c>
    </row>
    <row r="7478" spans="1:9" ht="30" customHeight="1" x14ac:dyDescent="0.25">
      <c r="A7478" s="155" t="s">
        <v>8056</v>
      </c>
      <c r="B7478" s="155" t="s">
        <v>3535</v>
      </c>
      <c r="C7478" s="155" t="s">
        <v>10664</v>
      </c>
      <c r="D7478" s="155">
        <v>50</v>
      </c>
      <c r="E7478" s="155">
        <v>50</v>
      </c>
      <c r="F7478" s="166">
        <v>42676</v>
      </c>
      <c r="G7478" s="166">
        <v>42682</v>
      </c>
      <c r="H7478" s="157">
        <v>1</v>
      </c>
    </row>
    <row r="7479" spans="1:9" ht="15" customHeight="1" x14ac:dyDescent="0.25">
      <c r="A7479" s="155" t="s">
        <v>71</v>
      </c>
      <c r="B7479" s="155" t="s">
        <v>1696</v>
      </c>
      <c r="C7479" s="155" t="s">
        <v>10665</v>
      </c>
      <c r="D7479" s="155">
        <v>8</v>
      </c>
      <c r="E7479" s="155">
        <v>8</v>
      </c>
      <c r="F7479" s="166">
        <v>42676</v>
      </c>
      <c r="G7479" s="166">
        <v>42678</v>
      </c>
      <c r="H7479" s="157">
        <v>1</v>
      </c>
      <c r="I7479" s="192" t="s">
        <v>9887</v>
      </c>
    </row>
    <row r="7480" spans="1:9" ht="15" customHeight="1" x14ac:dyDescent="0.25">
      <c r="A7480" s="155" t="s">
        <v>10425</v>
      </c>
      <c r="B7480" s="155" t="s">
        <v>10545</v>
      </c>
      <c r="C7480" s="155" t="s">
        <v>10666</v>
      </c>
      <c r="D7480" s="155">
        <v>2000</v>
      </c>
      <c r="E7480" s="155">
        <v>950</v>
      </c>
      <c r="F7480" s="166">
        <v>42676</v>
      </c>
      <c r="G7480" s="166">
        <v>42683</v>
      </c>
      <c r="H7480" s="157">
        <v>1</v>
      </c>
      <c r="I7480" s="192" t="s">
        <v>10667</v>
      </c>
    </row>
    <row r="7481" spans="1:9" ht="15" customHeight="1" x14ac:dyDescent="0.25">
      <c r="A7481" s="155" t="s">
        <v>10559</v>
      </c>
      <c r="B7481" s="155" t="s">
        <v>10668</v>
      </c>
      <c r="C7481" s="155" t="s">
        <v>10669</v>
      </c>
      <c r="D7481" s="155">
        <v>1</v>
      </c>
      <c r="E7481" s="155">
        <v>1</v>
      </c>
      <c r="F7481" s="166">
        <v>42676</v>
      </c>
      <c r="G7481" s="166">
        <v>42688</v>
      </c>
      <c r="H7481" s="157">
        <v>1</v>
      </c>
    </row>
    <row r="7482" spans="1:9" ht="15" customHeight="1" x14ac:dyDescent="0.25">
      <c r="A7482" s="155" t="s">
        <v>10510</v>
      </c>
      <c r="B7482" s="155" t="s">
        <v>10670</v>
      </c>
      <c r="C7482" s="155" t="s">
        <v>10671</v>
      </c>
      <c r="D7482" s="155">
        <v>5</v>
      </c>
      <c r="E7482" s="155">
        <v>5</v>
      </c>
      <c r="F7482" s="166">
        <v>42677</v>
      </c>
      <c r="G7482" s="166">
        <v>42678</v>
      </c>
      <c r="H7482" s="157">
        <v>1</v>
      </c>
    </row>
    <row r="7483" spans="1:9" ht="15" customHeight="1" x14ac:dyDescent="0.25">
      <c r="A7483" s="155" t="s">
        <v>520</v>
      </c>
      <c r="B7483" s="155" t="s">
        <v>966</v>
      </c>
      <c r="C7483" s="155" t="s">
        <v>10672</v>
      </c>
      <c r="D7483" s="155">
        <v>200</v>
      </c>
      <c r="E7483" s="155">
        <v>200</v>
      </c>
      <c r="F7483" s="166">
        <v>42678</v>
      </c>
      <c r="G7483" s="166">
        <v>42684</v>
      </c>
      <c r="H7483" s="157">
        <v>1</v>
      </c>
    </row>
    <row r="7484" spans="1:9" ht="15" customHeight="1" x14ac:dyDescent="0.25">
      <c r="A7484" s="155" t="s">
        <v>8670</v>
      </c>
      <c r="B7484" s="155" t="s">
        <v>9053</v>
      </c>
      <c r="C7484" s="155" t="s">
        <v>10673</v>
      </c>
      <c r="D7484" s="155">
        <v>100</v>
      </c>
      <c r="E7484" s="155">
        <v>100</v>
      </c>
      <c r="F7484" s="166">
        <v>42678</v>
      </c>
      <c r="G7484" s="166">
        <v>42684</v>
      </c>
      <c r="H7484" s="157">
        <v>1</v>
      </c>
    </row>
    <row r="7485" spans="1:9" ht="15" customHeight="1" x14ac:dyDescent="0.25">
      <c r="A7485" s="155" t="s">
        <v>10566</v>
      </c>
      <c r="B7485" s="155" t="s">
        <v>1696</v>
      </c>
      <c r="C7485" s="155" t="s">
        <v>10674</v>
      </c>
      <c r="D7485" s="155">
        <v>50</v>
      </c>
      <c r="E7485" s="155">
        <v>50</v>
      </c>
      <c r="F7485" s="166">
        <v>42678</v>
      </c>
      <c r="G7485" s="166">
        <v>42685</v>
      </c>
      <c r="H7485" s="157">
        <v>1</v>
      </c>
      <c r="I7485" s="192" t="s">
        <v>10675</v>
      </c>
    </row>
    <row r="7486" spans="1:9" ht="15" customHeight="1" x14ac:dyDescent="0.25">
      <c r="A7486" s="155" t="s">
        <v>71</v>
      </c>
      <c r="B7486" s="155" t="s">
        <v>583</v>
      </c>
      <c r="C7486" s="155" t="s">
        <v>10676</v>
      </c>
      <c r="D7486" s="155">
        <v>5</v>
      </c>
      <c r="E7486" s="155">
        <v>5</v>
      </c>
      <c r="F7486" s="166">
        <v>42678</v>
      </c>
      <c r="G7486" s="166">
        <v>42685</v>
      </c>
      <c r="H7486" s="157">
        <v>1</v>
      </c>
    </row>
    <row r="7487" spans="1:9" ht="15" customHeight="1" x14ac:dyDescent="0.25">
      <c r="A7487" s="155" t="s">
        <v>7058</v>
      </c>
      <c r="B7487" s="155" t="s">
        <v>264</v>
      </c>
      <c r="C7487" s="155" t="s">
        <v>10677</v>
      </c>
      <c r="D7487" s="155">
        <v>250</v>
      </c>
      <c r="E7487" s="155">
        <v>250</v>
      </c>
      <c r="F7487" s="166">
        <v>42678</v>
      </c>
      <c r="G7487" s="166">
        <v>42684</v>
      </c>
      <c r="H7487" s="157">
        <v>1</v>
      </c>
    </row>
    <row r="7488" spans="1:9" ht="15" customHeight="1" x14ac:dyDescent="0.25">
      <c r="A7488" s="155" t="s">
        <v>394</v>
      </c>
      <c r="B7488" s="155" t="s">
        <v>2642</v>
      </c>
      <c r="C7488" s="155" t="s">
        <v>10679</v>
      </c>
      <c r="D7488" s="155">
        <v>75</v>
      </c>
      <c r="E7488" s="155">
        <v>76</v>
      </c>
      <c r="F7488" s="166">
        <v>42681</v>
      </c>
      <c r="G7488" s="166">
        <v>42684</v>
      </c>
      <c r="H7488" s="157">
        <v>1</v>
      </c>
    </row>
    <row r="7489" spans="1:9" ht="15" customHeight="1" x14ac:dyDescent="0.25">
      <c r="A7489" s="155" t="s">
        <v>173</v>
      </c>
      <c r="B7489" s="155" t="s">
        <v>710</v>
      </c>
      <c r="C7489" s="155" t="s">
        <v>10680</v>
      </c>
      <c r="D7489" s="155">
        <v>105</v>
      </c>
      <c r="E7489" s="155">
        <v>105</v>
      </c>
      <c r="F7489" s="166">
        <v>42681</v>
      </c>
      <c r="G7489" s="166">
        <v>42692</v>
      </c>
      <c r="H7489" s="157">
        <v>1</v>
      </c>
    </row>
    <row r="7490" spans="1:9" ht="15" customHeight="1" x14ac:dyDescent="0.25">
      <c r="A7490" s="155" t="s">
        <v>4728</v>
      </c>
      <c r="B7490" s="155" t="s">
        <v>1696</v>
      </c>
      <c r="C7490" s="155" t="s">
        <v>10682</v>
      </c>
      <c r="D7490" s="155">
        <v>50</v>
      </c>
      <c r="E7490" s="155">
        <v>49</v>
      </c>
      <c r="F7490" s="166">
        <v>42682</v>
      </c>
      <c r="G7490" s="166">
        <v>42688</v>
      </c>
      <c r="H7490" s="157">
        <v>1</v>
      </c>
      <c r="I7490" s="192" t="s">
        <v>10683</v>
      </c>
    </row>
    <row r="7491" spans="1:9" ht="15" customHeight="1" x14ac:dyDescent="0.25">
      <c r="A7491" s="155" t="s">
        <v>10510</v>
      </c>
      <c r="B7491" s="155" t="s">
        <v>10582</v>
      </c>
      <c r="C7491" s="155" t="s">
        <v>10684</v>
      </c>
      <c r="D7491" s="155">
        <v>45</v>
      </c>
      <c r="E7491" s="155">
        <v>45</v>
      </c>
      <c r="F7491" s="166">
        <v>42682</v>
      </c>
      <c r="G7491" s="166">
        <v>42689</v>
      </c>
      <c r="H7491" s="157">
        <v>1</v>
      </c>
    </row>
    <row r="7492" spans="1:9" ht="15" customHeight="1" x14ac:dyDescent="0.25">
      <c r="A7492" s="155" t="s">
        <v>121</v>
      </c>
      <c r="B7492" s="155" t="s">
        <v>758</v>
      </c>
      <c r="C7492" s="155" t="s">
        <v>10685</v>
      </c>
      <c r="D7492" s="155">
        <v>50</v>
      </c>
      <c r="E7492" s="155">
        <v>50</v>
      </c>
      <c r="F7492" s="166">
        <v>42683</v>
      </c>
      <c r="G7492" s="166">
        <v>42692</v>
      </c>
      <c r="H7492" s="157">
        <v>1</v>
      </c>
    </row>
    <row r="7493" spans="1:9" ht="15" customHeight="1" x14ac:dyDescent="0.25">
      <c r="A7493" s="155" t="s">
        <v>2714</v>
      </c>
      <c r="B7493" s="155" t="s">
        <v>5046</v>
      </c>
      <c r="C7493" s="155" t="s">
        <v>10686</v>
      </c>
      <c r="D7493" s="155">
        <v>25</v>
      </c>
      <c r="E7493" s="155">
        <v>25</v>
      </c>
      <c r="F7493" s="166">
        <v>42683</v>
      </c>
      <c r="G7493" s="166">
        <v>42689</v>
      </c>
      <c r="H7493" s="157">
        <v>1</v>
      </c>
    </row>
    <row r="7494" spans="1:9" ht="15" customHeight="1" x14ac:dyDescent="0.25">
      <c r="A7494" s="155" t="s">
        <v>520</v>
      </c>
      <c r="B7494" s="155" t="s">
        <v>533</v>
      </c>
      <c r="C7494" s="155" t="s">
        <v>10688</v>
      </c>
      <c r="D7494" s="155">
        <v>60</v>
      </c>
      <c r="E7494" s="155">
        <v>60</v>
      </c>
      <c r="F7494" s="166">
        <v>42683</v>
      </c>
      <c r="G7494" s="166">
        <v>42697</v>
      </c>
      <c r="H7494" s="157">
        <v>1</v>
      </c>
    </row>
    <row r="7495" spans="1:9" ht="15" customHeight="1" x14ac:dyDescent="0.25">
      <c r="A7495" s="155" t="s">
        <v>520</v>
      </c>
      <c r="B7495" s="155" t="s">
        <v>1023</v>
      </c>
      <c r="C7495" s="155" t="s">
        <v>10687</v>
      </c>
      <c r="D7495" s="155">
        <v>100</v>
      </c>
      <c r="E7495" s="155">
        <v>100</v>
      </c>
      <c r="F7495" s="166">
        <v>42683</v>
      </c>
      <c r="G7495" s="166">
        <v>42692</v>
      </c>
      <c r="H7495" s="157">
        <v>1</v>
      </c>
    </row>
    <row r="7496" spans="1:9" ht="15" customHeight="1" x14ac:dyDescent="0.25">
      <c r="A7496" s="155" t="s">
        <v>78</v>
      </c>
      <c r="B7496" s="155" t="s">
        <v>8867</v>
      </c>
      <c r="C7496" s="155" t="s">
        <v>10690</v>
      </c>
      <c r="D7496" s="155">
        <v>5</v>
      </c>
      <c r="E7496" s="155">
        <v>5</v>
      </c>
      <c r="F7496" s="166">
        <v>42684</v>
      </c>
      <c r="G7496" s="166">
        <v>42688</v>
      </c>
      <c r="H7496" s="157">
        <v>1</v>
      </c>
    </row>
    <row r="7497" spans="1:9" ht="15" customHeight="1" x14ac:dyDescent="0.25">
      <c r="A7497" s="155" t="s">
        <v>1474</v>
      </c>
      <c r="B7497" s="155" t="s">
        <v>7627</v>
      </c>
      <c r="C7497" s="155" t="s">
        <v>10691</v>
      </c>
      <c r="D7497" s="155">
        <v>10</v>
      </c>
      <c r="E7497" s="155">
        <v>10</v>
      </c>
      <c r="F7497" s="166">
        <v>42684</v>
      </c>
      <c r="G7497" s="166">
        <v>42685</v>
      </c>
      <c r="H7497" s="157">
        <v>1</v>
      </c>
    </row>
    <row r="7498" spans="1:9" ht="15" customHeight="1" x14ac:dyDescent="0.25">
      <c r="A7498" s="155" t="s">
        <v>10559</v>
      </c>
      <c r="B7498" s="155" t="s">
        <v>10692</v>
      </c>
      <c r="C7498" s="155" t="s">
        <v>10693</v>
      </c>
      <c r="D7498" s="155">
        <v>1</v>
      </c>
      <c r="E7498" s="155">
        <v>1</v>
      </c>
      <c r="F7498" s="166">
        <v>42684</v>
      </c>
      <c r="G7498" s="166">
        <v>42689</v>
      </c>
      <c r="H7498" s="157">
        <v>1</v>
      </c>
    </row>
    <row r="7499" spans="1:9" ht="15" customHeight="1" x14ac:dyDescent="0.25">
      <c r="A7499" s="155" t="s">
        <v>8524</v>
      </c>
      <c r="B7499" s="155" t="s">
        <v>10694</v>
      </c>
      <c r="C7499" s="155" t="s">
        <v>10695</v>
      </c>
      <c r="D7499" s="155">
        <v>2</v>
      </c>
      <c r="E7499" s="155">
        <v>2</v>
      </c>
      <c r="F7499" s="166">
        <v>42684</v>
      </c>
      <c r="G7499" s="166">
        <v>42685</v>
      </c>
      <c r="H7499" s="157">
        <v>1</v>
      </c>
    </row>
    <row r="7500" spans="1:9" ht="15" customHeight="1" x14ac:dyDescent="0.25">
      <c r="A7500" s="155" t="s">
        <v>10425</v>
      </c>
      <c r="B7500" s="155" t="s">
        <v>10545</v>
      </c>
      <c r="C7500" s="155" t="s">
        <v>10666</v>
      </c>
      <c r="D7500" s="155">
        <v>2000</v>
      </c>
      <c r="E7500" s="155">
        <v>1050</v>
      </c>
      <c r="F7500" s="166">
        <v>42684</v>
      </c>
      <c r="G7500" s="166">
        <v>42689</v>
      </c>
      <c r="H7500" s="157">
        <v>1</v>
      </c>
      <c r="I7500" s="192" t="s">
        <v>10696</v>
      </c>
    </row>
    <row r="7501" spans="1:9" ht="15" customHeight="1" x14ac:dyDescent="0.25">
      <c r="A7501" s="155" t="s">
        <v>10697</v>
      </c>
      <c r="B7501" s="155" t="s">
        <v>9228</v>
      </c>
      <c r="C7501" s="155" t="s">
        <v>10698</v>
      </c>
      <c r="D7501" s="155">
        <v>46</v>
      </c>
      <c r="E7501" s="155">
        <v>46</v>
      </c>
      <c r="F7501" s="166">
        <v>42685</v>
      </c>
      <c r="G7501" s="166">
        <v>42691</v>
      </c>
      <c r="H7501" s="157">
        <v>1</v>
      </c>
    </row>
    <row r="7502" spans="1:9" ht="15" customHeight="1" x14ac:dyDescent="0.25">
      <c r="A7502" s="155" t="s">
        <v>42</v>
      </c>
      <c r="B7502" s="155" t="s">
        <v>2491</v>
      </c>
      <c r="C7502" s="155" t="s">
        <v>10699</v>
      </c>
      <c r="D7502" s="155">
        <v>100</v>
      </c>
      <c r="E7502" s="155">
        <v>100</v>
      </c>
      <c r="F7502" s="166">
        <v>42685</v>
      </c>
      <c r="G7502" s="166">
        <v>42690</v>
      </c>
      <c r="H7502" s="157">
        <v>1</v>
      </c>
    </row>
    <row r="7503" spans="1:9" ht="15" customHeight="1" x14ac:dyDescent="0.25">
      <c r="A7503" s="155" t="s">
        <v>6021</v>
      </c>
      <c r="B7503" s="155" t="s">
        <v>6022</v>
      </c>
      <c r="C7503" s="155" t="s">
        <v>10700</v>
      </c>
      <c r="D7503" s="155">
        <v>500</v>
      </c>
      <c r="E7503" s="155">
        <v>500</v>
      </c>
      <c r="F7503" s="166">
        <v>42685</v>
      </c>
      <c r="G7503" s="166">
        <v>42688</v>
      </c>
      <c r="H7503" s="157">
        <v>1</v>
      </c>
    </row>
    <row r="7504" spans="1:9" ht="15" customHeight="1" x14ac:dyDescent="0.25">
      <c r="A7504" s="155" t="s">
        <v>286</v>
      </c>
      <c r="B7504" s="155" t="s">
        <v>10059</v>
      </c>
      <c r="C7504" s="155" t="s">
        <v>10701</v>
      </c>
      <c r="D7504" s="155">
        <v>100</v>
      </c>
      <c r="E7504" s="155">
        <v>100</v>
      </c>
      <c r="F7504" s="166">
        <v>42685</v>
      </c>
      <c r="G7504" s="166">
        <v>42690</v>
      </c>
      <c r="H7504" s="157">
        <v>1</v>
      </c>
    </row>
    <row r="7505" spans="1:9" ht="15" customHeight="1" x14ac:dyDescent="0.25">
      <c r="A7505" s="155" t="s">
        <v>1983</v>
      </c>
      <c r="B7505" s="155" t="s">
        <v>10502</v>
      </c>
      <c r="C7505" s="155" t="s">
        <v>10702</v>
      </c>
      <c r="D7505" s="155">
        <v>100</v>
      </c>
      <c r="E7505" s="155">
        <v>100</v>
      </c>
      <c r="F7505" s="166">
        <v>42685</v>
      </c>
      <c r="G7505" s="166">
        <v>42692</v>
      </c>
      <c r="H7505" s="157">
        <v>1</v>
      </c>
    </row>
    <row r="7506" spans="1:9" ht="15" customHeight="1" x14ac:dyDescent="0.25">
      <c r="A7506" s="155" t="s">
        <v>6975</v>
      </c>
      <c r="B7506" s="155" t="s">
        <v>6976</v>
      </c>
      <c r="C7506" s="155" t="s">
        <v>10703</v>
      </c>
      <c r="D7506" s="155">
        <v>100</v>
      </c>
      <c r="E7506" s="155">
        <v>100</v>
      </c>
      <c r="F7506" s="166">
        <v>42685</v>
      </c>
      <c r="G7506" s="166">
        <v>42692</v>
      </c>
      <c r="H7506" s="157">
        <v>1</v>
      </c>
    </row>
    <row r="7507" spans="1:9" ht="15" customHeight="1" x14ac:dyDescent="0.25">
      <c r="A7507" s="155" t="s">
        <v>10425</v>
      </c>
      <c r="B7507" s="155" t="s">
        <v>10545</v>
      </c>
      <c r="C7507" s="155" t="s">
        <v>10704</v>
      </c>
      <c r="D7507" s="155">
        <v>1450</v>
      </c>
      <c r="E7507" s="155">
        <v>1450</v>
      </c>
      <c r="F7507" s="166">
        <v>42685</v>
      </c>
      <c r="G7507" s="166">
        <v>42690</v>
      </c>
      <c r="H7507" s="157">
        <v>1</v>
      </c>
    </row>
    <row r="7508" spans="1:9" ht="15" customHeight="1" x14ac:dyDescent="0.25">
      <c r="A7508" s="155" t="s">
        <v>10425</v>
      </c>
      <c r="B7508" s="155" t="s">
        <v>10543</v>
      </c>
      <c r="C7508" s="155" t="s">
        <v>10639</v>
      </c>
      <c r="D7508" s="155">
        <v>4991</v>
      </c>
      <c r="E7508" s="155">
        <v>3000</v>
      </c>
      <c r="F7508" s="166">
        <v>42685</v>
      </c>
      <c r="G7508" s="166">
        <v>42690</v>
      </c>
      <c r="H7508" s="157">
        <v>1</v>
      </c>
      <c r="I7508" s="192" t="s">
        <v>1546</v>
      </c>
    </row>
    <row r="7509" spans="1:9" ht="15" customHeight="1" x14ac:dyDescent="0.25">
      <c r="A7509" s="155" t="s">
        <v>145</v>
      </c>
      <c r="B7509" s="155" t="s">
        <v>1008</v>
      </c>
      <c r="C7509" s="155" t="s">
        <v>10705</v>
      </c>
      <c r="D7509" s="155">
        <v>200</v>
      </c>
      <c r="E7509" s="155">
        <v>200</v>
      </c>
      <c r="F7509" s="166">
        <v>42689</v>
      </c>
      <c r="G7509" s="166">
        <v>42691</v>
      </c>
      <c r="H7509" s="157">
        <v>1</v>
      </c>
    </row>
    <row r="7510" spans="1:9" ht="15" customHeight="1" x14ac:dyDescent="0.25">
      <c r="A7510" s="155" t="s">
        <v>559</v>
      </c>
      <c r="B7510" s="155" t="s">
        <v>1560</v>
      </c>
      <c r="C7510" s="155" t="s">
        <v>10706</v>
      </c>
      <c r="D7510" s="155">
        <v>1050</v>
      </c>
      <c r="E7510" s="155">
        <v>1050</v>
      </c>
      <c r="F7510" s="166">
        <v>42689</v>
      </c>
      <c r="G7510" s="166">
        <v>42691</v>
      </c>
      <c r="H7510" s="157">
        <v>1</v>
      </c>
    </row>
    <row r="7511" spans="1:9" ht="15" customHeight="1" x14ac:dyDescent="0.25">
      <c r="A7511" s="155" t="s">
        <v>2714</v>
      </c>
      <c r="B7511" s="155" t="s">
        <v>249</v>
      </c>
      <c r="C7511" s="155" t="s">
        <v>10707</v>
      </c>
      <c r="D7511" s="155">
        <v>25</v>
      </c>
      <c r="E7511" s="155">
        <v>25</v>
      </c>
      <c r="F7511" s="166">
        <v>42689</v>
      </c>
      <c r="G7511" s="166">
        <v>42692</v>
      </c>
      <c r="H7511" s="157">
        <v>1</v>
      </c>
    </row>
    <row r="7512" spans="1:9" x14ac:dyDescent="0.25">
      <c r="A7512" s="155" t="s">
        <v>286</v>
      </c>
      <c r="B7512" s="155" t="s">
        <v>5726</v>
      </c>
      <c r="C7512" s="155" t="s">
        <v>10708</v>
      </c>
      <c r="D7512" s="155">
        <v>50</v>
      </c>
      <c r="E7512" s="155">
        <v>50</v>
      </c>
      <c r="F7512" s="166">
        <v>42689</v>
      </c>
      <c r="G7512" s="166">
        <v>42688</v>
      </c>
      <c r="H7512" s="157">
        <v>0</v>
      </c>
    </row>
    <row r="7513" spans="1:9" ht="15" customHeight="1" x14ac:dyDescent="0.25">
      <c r="A7513" s="155" t="s">
        <v>65</v>
      </c>
      <c r="B7513" s="155" t="s">
        <v>2994</v>
      </c>
      <c r="C7513" s="155" t="s">
        <v>10709</v>
      </c>
      <c r="D7513" s="155">
        <v>50</v>
      </c>
      <c r="E7513" s="155">
        <v>50</v>
      </c>
      <c r="F7513" s="166">
        <v>42689</v>
      </c>
      <c r="G7513" s="166">
        <v>42695</v>
      </c>
      <c r="H7513" s="157">
        <v>1</v>
      </c>
    </row>
    <row r="7514" spans="1:9" ht="15" customHeight="1" x14ac:dyDescent="0.25">
      <c r="A7514" s="155" t="s">
        <v>245</v>
      </c>
      <c r="B7514" s="155" t="s">
        <v>2800</v>
      </c>
      <c r="C7514" s="155" t="s">
        <v>10710</v>
      </c>
      <c r="D7514" s="155">
        <v>100</v>
      </c>
      <c r="E7514" s="155">
        <v>100</v>
      </c>
      <c r="F7514" s="166">
        <v>42689</v>
      </c>
      <c r="G7514" s="166">
        <v>42692</v>
      </c>
      <c r="H7514" s="157">
        <v>1</v>
      </c>
    </row>
    <row r="7515" spans="1:9" ht="15" customHeight="1" x14ac:dyDescent="0.25">
      <c r="A7515" s="155" t="s">
        <v>8524</v>
      </c>
      <c r="B7515" s="155" t="s">
        <v>10694</v>
      </c>
      <c r="C7515" s="155" t="s">
        <v>10711</v>
      </c>
      <c r="D7515" s="155">
        <v>18</v>
      </c>
      <c r="E7515" s="155">
        <v>18</v>
      </c>
      <c r="F7515" s="166">
        <v>42689</v>
      </c>
      <c r="G7515" s="166">
        <v>42699</v>
      </c>
      <c r="H7515" s="157">
        <v>1</v>
      </c>
    </row>
    <row r="7516" spans="1:9" ht="15" customHeight="1" x14ac:dyDescent="0.25">
      <c r="A7516" s="155" t="s">
        <v>638</v>
      </c>
      <c r="B7516" s="155" t="s">
        <v>10712</v>
      </c>
      <c r="C7516" s="155" t="s">
        <v>10713</v>
      </c>
      <c r="D7516" s="155">
        <v>3</v>
      </c>
      <c r="E7516" s="155">
        <v>3</v>
      </c>
      <c r="F7516" s="166">
        <v>42689</v>
      </c>
      <c r="G7516" s="166">
        <v>42692</v>
      </c>
      <c r="H7516" s="157">
        <v>1</v>
      </c>
    </row>
    <row r="7517" spans="1:9" ht="15" customHeight="1" x14ac:dyDescent="0.25">
      <c r="A7517" s="155" t="s">
        <v>3478</v>
      </c>
      <c r="B7517" s="155" t="s">
        <v>5328</v>
      </c>
      <c r="C7517" s="155" t="s">
        <v>10714</v>
      </c>
      <c r="D7517" s="155">
        <v>16000</v>
      </c>
      <c r="E7517" s="155">
        <v>16026</v>
      </c>
      <c r="F7517" s="166">
        <v>42689</v>
      </c>
      <c r="G7517" s="166">
        <v>42692</v>
      </c>
      <c r="H7517" s="157">
        <v>1</v>
      </c>
    </row>
    <row r="7518" spans="1:9" ht="15" customHeight="1" x14ac:dyDescent="0.25">
      <c r="A7518" s="155" t="s">
        <v>520</v>
      </c>
      <c r="B7518" s="155" t="s">
        <v>5026</v>
      </c>
      <c r="C7518" s="155" t="s">
        <v>10715</v>
      </c>
      <c r="D7518" s="155">
        <v>350</v>
      </c>
      <c r="E7518" s="155">
        <v>350</v>
      </c>
      <c r="F7518" s="166">
        <v>42689</v>
      </c>
      <c r="G7518" s="166">
        <v>42695</v>
      </c>
      <c r="H7518" s="157">
        <v>1</v>
      </c>
      <c r="I7518" s="192" t="s">
        <v>829</v>
      </c>
    </row>
    <row r="7519" spans="1:9" ht="45" customHeight="1" x14ac:dyDescent="0.25">
      <c r="A7519" s="155" t="s">
        <v>10716</v>
      </c>
      <c r="B7519" s="155" t="s">
        <v>10717</v>
      </c>
      <c r="C7519" s="155" t="s">
        <v>10718</v>
      </c>
      <c r="D7519" s="155">
        <v>5</v>
      </c>
      <c r="E7519" s="155">
        <v>5</v>
      </c>
      <c r="F7519" s="166">
        <v>42689</v>
      </c>
      <c r="G7519" s="166">
        <v>42690</v>
      </c>
      <c r="H7519" s="157">
        <v>1</v>
      </c>
      <c r="I7519" s="192" t="s">
        <v>10125</v>
      </c>
    </row>
    <row r="7520" spans="1:9" ht="15" customHeight="1" x14ac:dyDescent="0.25">
      <c r="A7520" s="155" t="s">
        <v>9847</v>
      </c>
      <c r="B7520" s="155" t="s">
        <v>4556</v>
      </c>
      <c r="C7520" s="155" t="s">
        <v>10719</v>
      </c>
      <c r="D7520" s="155">
        <v>15</v>
      </c>
      <c r="E7520" s="155">
        <v>15</v>
      </c>
      <c r="F7520" s="166">
        <v>42690</v>
      </c>
      <c r="G7520" s="166">
        <v>42695</v>
      </c>
      <c r="H7520" s="157">
        <v>1</v>
      </c>
    </row>
    <row r="7521" spans="1:9" ht="15" customHeight="1" x14ac:dyDescent="0.25">
      <c r="A7521" s="155" t="s">
        <v>9847</v>
      </c>
      <c r="B7521" s="155" t="s">
        <v>4559</v>
      </c>
      <c r="C7521" s="155" t="s">
        <v>10720</v>
      </c>
      <c r="D7521" s="155">
        <v>5</v>
      </c>
      <c r="E7521" s="155">
        <v>5</v>
      </c>
      <c r="F7521" s="166">
        <v>42690</v>
      </c>
      <c r="G7521" s="166">
        <v>42695</v>
      </c>
      <c r="H7521" s="157">
        <v>1</v>
      </c>
    </row>
    <row r="7522" spans="1:9" x14ac:dyDescent="0.25">
      <c r="A7522" s="155" t="s">
        <v>71</v>
      </c>
      <c r="B7522" s="155" t="s">
        <v>477</v>
      </c>
      <c r="C7522" s="155" t="s">
        <v>10721</v>
      </c>
      <c r="D7522" s="155">
        <v>7</v>
      </c>
      <c r="E7522" s="155">
        <v>7</v>
      </c>
      <c r="F7522" s="166">
        <v>42690</v>
      </c>
      <c r="G7522" s="166">
        <v>42679</v>
      </c>
      <c r="H7522" s="157">
        <v>0</v>
      </c>
      <c r="I7522" s="192" t="s">
        <v>10722</v>
      </c>
    </row>
    <row r="7523" spans="1:9" ht="15" customHeight="1" x14ac:dyDescent="0.25">
      <c r="A7523" s="155" t="s">
        <v>71</v>
      </c>
      <c r="B7523" s="155" t="s">
        <v>477</v>
      </c>
      <c r="C7523" s="155" t="s">
        <v>10723</v>
      </c>
      <c r="D7523" s="155">
        <v>5</v>
      </c>
      <c r="E7523" s="155">
        <v>5</v>
      </c>
      <c r="F7523" s="166">
        <v>42691</v>
      </c>
      <c r="G7523" s="166">
        <v>42697</v>
      </c>
      <c r="H7523" s="157">
        <v>1</v>
      </c>
    </row>
    <row r="7524" spans="1:9" ht="15" customHeight="1" x14ac:dyDescent="0.25">
      <c r="A7524" s="155" t="s">
        <v>71</v>
      </c>
      <c r="B7524" s="155" t="s">
        <v>2730</v>
      </c>
      <c r="C7524" s="155" t="s">
        <v>10724</v>
      </c>
      <c r="D7524" s="155">
        <v>25</v>
      </c>
      <c r="E7524" s="155">
        <v>25</v>
      </c>
      <c r="F7524" s="166">
        <v>42691</v>
      </c>
      <c r="G7524" s="166">
        <v>42696</v>
      </c>
      <c r="H7524" s="157">
        <v>1</v>
      </c>
    </row>
    <row r="7525" spans="1:9" ht="15" customHeight="1" x14ac:dyDescent="0.25">
      <c r="A7525" s="155" t="s">
        <v>10726</v>
      </c>
      <c r="B7525" s="155" t="s">
        <v>6861</v>
      </c>
      <c r="C7525" s="155" t="s">
        <v>10725</v>
      </c>
      <c r="D7525" s="155">
        <v>11</v>
      </c>
      <c r="E7525" s="155">
        <v>11</v>
      </c>
      <c r="F7525" s="166">
        <v>42691</v>
      </c>
      <c r="G7525" s="166">
        <v>42697</v>
      </c>
      <c r="H7525" s="157">
        <v>1</v>
      </c>
    </row>
    <row r="7526" spans="1:9" ht="15" customHeight="1" x14ac:dyDescent="0.25">
      <c r="A7526" s="155" t="s">
        <v>46</v>
      </c>
      <c r="B7526" s="155" t="s">
        <v>47</v>
      </c>
      <c r="C7526" s="155" t="s">
        <v>10727</v>
      </c>
      <c r="D7526" s="155">
        <v>100</v>
      </c>
      <c r="E7526" s="155">
        <v>100</v>
      </c>
      <c r="F7526" s="166">
        <v>42691</v>
      </c>
      <c r="G7526" s="166">
        <v>42696</v>
      </c>
      <c r="H7526" s="157">
        <v>1</v>
      </c>
    </row>
    <row r="7527" spans="1:9" ht="15" customHeight="1" x14ac:dyDescent="0.25">
      <c r="A7527" s="155" t="s">
        <v>121</v>
      </c>
      <c r="B7527" s="155" t="s">
        <v>758</v>
      </c>
      <c r="C7527" s="155" t="s">
        <v>10728</v>
      </c>
      <c r="D7527" s="155">
        <v>9</v>
      </c>
      <c r="E7527" s="155">
        <v>9</v>
      </c>
      <c r="F7527" s="166">
        <v>42691</v>
      </c>
      <c r="G7527" s="166">
        <v>42698</v>
      </c>
      <c r="H7527" s="157">
        <v>1</v>
      </c>
      <c r="I7527" s="192" t="s">
        <v>6959</v>
      </c>
    </row>
    <row r="7528" spans="1:9" ht="15" customHeight="1" x14ac:dyDescent="0.25">
      <c r="A7528" s="155" t="s">
        <v>2714</v>
      </c>
      <c r="B7528" s="155" t="s">
        <v>5905</v>
      </c>
      <c r="C7528" s="155" t="s">
        <v>10729</v>
      </c>
      <c r="D7528" s="155">
        <v>50</v>
      </c>
      <c r="E7528" s="155">
        <v>50</v>
      </c>
      <c r="F7528" s="166">
        <v>42691</v>
      </c>
      <c r="G7528" s="166">
        <v>42697</v>
      </c>
      <c r="H7528" s="157">
        <v>1</v>
      </c>
    </row>
    <row r="7529" spans="1:9" ht="15" customHeight="1" x14ac:dyDescent="0.25">
      <c r="A7529" s="155" t="s">
        <v>2714</v>
      </c>
      <c r="B7529" s="155" t="s">
        <v>5304</v>
      </c>
      <c r="C7529" s="155" t="s">
        <v>364</v>
      </c>
      <c r="D7529" s="155">
        <v>250</v>
      </c>
      <c r="E7529" s="155">
        <v>250</v>
      </c>
      <c r="F7529" s="166">
        <v>42691</v>
      </c>
      <c r="G7529" s="166">
        <v>42697</v>
      </c>
      <c r="H7529" s="157">
        <v>1</v>
      </c>
    </row>
    <row r="7530" spans="1:9" ht="15" customHeight="1" x14ac:dyDescent="0.25">
      <c r="A7530" s="155" t="s">
        <v>42</v>
      </c>
      <c r="B7530" s="155" t="s">
        <v>10450</v>
      </c>
      <c r="C7530" s="155" t="s">
        <v>10730</v>
      </c>
      <c r="D7530" s="155">
        <v>5</v>
      </c>
      <c r="E7530" s="155">
        <v>5</v>
      </c>
      <c r="F7530" s="166">
        <v>42691</v>
      </c>
      <c r="G7530" s="166">
        <v>42696</v>
      </c>
      <c r="H7530" s="157">
        <v>1</v>
      </c>
    </row>
    <row r="7531" spans="1:9" ht="15" customHeight="1" x14ac:dyDescent="0.25">
      <c r="A7531" s="155" t="s">
        <v>36</v>
      </c>
      <c r="B7531" s="155" t="s">
        <v>664</v>
      </c>
      <c r="C7531" s="155" t="s">
        <v>10732</v>
      </c>
      <c r="D7531" s="155">
        <v>40</v>
      </c>
      <c r="E7531" s="155">
        <v>40</v>
      </c>
      <c r="F7531" s="166">
        <v>42691</v>
      </c>
      <c r="G7531" s="166">
        <v>42692</v>
      </c>
      <c r="H7531" s="157">
        <v>1</v>
      </c>
    </row>
    <row r="7532" spans="1:9" ht="15" customHeight="1" x14ac:dyDescent="0.25">
      <c r="A7532" s="155" t="s">
        <v>10113</v>
      </c>
      <c r="B7532" s="155" t="s">
        <v>10114</v>
      </c>
      <c r="C7532" s="155" t="s">
        <v>10733</v>
      </c>
      <c r="D7532" s="155">
        <v>5</v>
      </c>
      <c r="E7532" s="155">
        <v>5</v>
      </c>
      <c r="F7532" s="166">
        <v>42691</v>
      </c>
      <c r="G7532" s="166">
        <v>42697</v>
      </c>
      <c r="H7532" s="157">
        <v>1</v>
      </c>
    </row>
    <row r="7533" spans="1:9" ht="15" customHeight="1" x14ac:dyDescent="0.25">
      <c r="A7533" s="155" t="s">
        <v>10087</v>
      </c>
      <c r="B7533" s="155" t="s">
        <v>10734</v>
      </c>
      <c r="C7533" s="155" t="s">
        <v>10735</v>
      </c>
      <c r="D7533" s="155">
        <v>100</v>
      </c>
      <c r="E7533" s="155">
        <v>100</v>
      </c>
      <c r="F7533" s="166">
        <v>42691</v>
      </c>
      <c r="G7533" s="166">
        <v>42692</v>
      </c>
      <c r="H7533" s="157">
        <v>1</v>
      </c>
    </row>
    <row r="7534" spans="1:9" ht="15" customHeight="1" x14ac:dyDescent="0.25">
      <c r="A7534" s="155" t="s">
        <v>10737</v>
      </c>
      <c r="B7534" s="155" t="s">
        <v>3240</v>
      </c>
      <c r="C7534" s="155" t="s">
        <v>10738</v>
      </c>
      <c r="D7534" s="155">
        <v>50</v>
      </c>
      <c r="E7534" s="155">
        <v>50</v>
      </c>
      <c r="F7534" s="166">
        <v>42692</v>
      </c>
      <c r="G7534" s="166">
        <v>42696</v>
      </c>
      <c r="H7534" s="157">
        <v>1</v>
      </c>
    </row>
    <row r="7535" spans="1:9" ht="15" customHeight="1" x14ac:dyDescent="0.25">
      <c r="A7535" s="155" t="s">
        <v>10737</v>
      </c>
      <c r="B7535" s="155" t="s">
        <v>5789</v>
      </c>
      <c r="C7535" s="155" t="s">
        <v>10739</v>
      </c>
      <c r="D7535" s="155">
        <v>50</v>
      </c>
      <c r="E7535" s="155">
        <v>50</v>
      </c>
      <c r="F7535" s="166">
        <v>42692</v>
      </c>
      <c r="G7535" s="166">
        <v>42696</v>
      </c>
      <c r="H7535" s="157">
        <v>1</v>
      </c>
    </row>
    <row r="7536" spans="1:9" ht="15" customHeight="1" x14ac:dyDescent="0.25">
      <c r="A7536" s="155" t="s">
        <v>286</v>
      </c>
      <c r="B7536" s="155" t="s">
        <v>10740</v>
      </c>
      <c r="C7536" s="155" t="s">
        <v>10741</v>
      </c>
      <c r="D7536" s="155">
        <v>25</v>
      </c>
      <c r="E7536" s="155">
        <v>25</v>
      </c>
      <c r="F7536" s="166">
        <v>42695</v>
      </c>
      <c r="G7536" s="166">
        <v>42695</v>
      </c>
      <c r="H7536" s="157">
        <v>1</v>
      </c>
    </row>
    <row r="7537" spans="1:9" ht="15" customHeight="1" x14ac:dyDescent="0.25">
      <c r="A7537" s="155" t="s">
        <v>286</v>
      </c>
      <c r="B7537" s="155" t="s">
        <v>10742</v>
      </c>
      <c r="C7537" s="155" t="s">
        <v>10743</v>
      </c>
      <c r="D7537" s="155">
        <v>25</v>
      </c>
      <c r="E7537" s="155">
        <v>25</v>
      </c>
      <c r="F7537" s="166">
        <v>42695</v>
      </c>
      <c r="G7537" s="166">
        <v>42695</v>
      </c>
      <c r="H7537" s="157">
        <v>1</v>
      </c>
    </row>
    <row r="7538" spans="1:9" ht="15" customHeight="1" x14ac:dyDescent="0.25">
      <c r="A7538" s="155" t="s">
        <v>251</v>
      </c>
      <c r="B7538" s="155" t="s">
        <v>5730</v>
      </c>
      <c r="C7538" s="155" t="s">
        <v>10744</v>
      </c>
      <c r="D7538" s="155">
        <v>20</v>
      </c>
      <c r="E7538" s="155">
        <v>20</v>
      </c>
      <c r="F7538" s="166">
        <v>42695</v>
      </c>
      <c r="G7538" s="166">
        <v>42699</v>
      </c>
      <c r="H7538" s="157">
        <v>1</v>
      </c>
    </row>
    <row r="7539" spans="1:9" ht="15" customHeight="1" x14ac:dyDescent="0.25">
      <c r="A7539" s="155" t="s">
        <v>71</v>
      </c>
      <c r="B7539" s="155" t="s">
        <v>1530</v>
      </c>
      <c r="C7539" s="155" t="s">
        <v>10746</v>
      </c>
      <c r="D7539" s="155">
        <v>10</v>
      </c>
      <c r="E7539" s="155">
        <v>10</v>
      </c>
      <c r="F7539" s="166">
        <v>42695</v>
      </c>
      <c r="G7539" s="166">
        <v>42702</v>
      </c>
      <c r="H7539" s="157">
        <v>1</v>
      </c>
    </row>
    <row r="7540" spans="1:9" ht="15" customHeight="1" x14ac:dyDescent="0.25">
      <c r="A7540" s="155" t="s">
        <v>71</v>
      </c>
      <c r="B7540" s="155" t="s">
        <v>167</v>
      </c>
      <c r="C7540" s="155" t="s">
        <v>10745</v>
      </c>
      <c r="D7540" s="155">
        <v>25</v>
      </c>
      <c r="E7540" s="155">
        <v>25</v>
      </c>
      <c r="F7540" s="166">
        <v>42695</v>
      </c>
      <c r="G7540" s="166">
        <v>42702</v>
      </c>
      <c r="H7540" s="157">
        <v>1</v>
      </c>
    </row>
    <row r="7541" spans="1:9" ht="30" x14ac:dyDescent="0.25">
      <c r="A7541" s="155" t="s">
        <v>8056</v>
      </c>
      <c r="B7541" s="155" t="s">
        <v>10747</v>
      </c>
      <c r="C7541" s="155" t="s">
        <v>10748</v>
      </c>
      <c r="D7541" s="155">
        <v>100</v>
      </c>
      <c r="E7541" s="155">
        <v>100</v>
      </c>
      <c r="F7541" s="166">
        <v>42695</v>
      </c>
      <c r="G7541" s="166">
        <v>42689</v>
      </c>
      <c r="H7541" s="157">
        <v>0</v>
      </c>
      <c r="I7541" s="192" t="s">
        <v>10757</v>
      </c>
    </row>
    <row r="7542" spans="1:9" ht="15" customHeight="1" x14ac:dyDescent="0.25">
      <c r="A7542" s="155" t="s">
        <v>6237</v>
      </c>
      <c r="B7542" s="155" t="s">
        <v>10749</v>
      </c>
      <c r="C7542" s="155" t="s">
        <v>10753</v>
      </c>
      <c r="D7542" s="155">
        <v>2</v>
      </c>
      <c r="E7542" s="155">
        <v>2</v>
      </c>
      <c r="F7542" s="166">
        <v>42695</v>
      </c>
      <c r="G7542" s="166">
        <v>42704</v>
      </c>
      <c r="H7542" s="157">
        <v>1</v>
      </c>
    </row>
    <row r="7543" spans="1:9" ht="15" customHeight="1" x14ac:dyDescent="0.25">
      <c r="A7543" s="155" t="s">
        <v>6237</v>
      </c>
      <c r="B7543" s="155" t="s">
        <v>10750</v>
      </c>
      <c r="C7543" s="155" t="s">
        <v>10754</v>
      </c>
      <c r="D7543" s="155">
        <v>2</v>
      </c>
      <c r="E7543" s="155">
        <v>2</v>
      </c>
      <c r="F7543" s="166">
        <v>42695</v>
      </c>
      <c r="G7543" s="166">
        <v>42704</v>
      </c>
      <c r="H7543" s="157">
        <v>1</v>
      </c>
    </row>
    <row r="7544" spans="1:9" ht="15" customHeight="1" x14ac:dyDescent="0.25">
      <c r="A7544" s="155" t="s">
        <v>6237</v>
      </c>
      <c r="B7544" s="155" t="s">
        <v>10751</v>
      </c>
      <c r="C7544" s="155" t="s">
        <v>10755</v>
      </c>
      <c r="D7544" s="155">
        <v>2</v>
      </c>
      <c r="E7544" s="155">
        <v>2</v>
      </c>
      <c r="F7544" s="166">
        <v>42695</v>
      </c>
      <c r="G7544" s="166">
        <v>42704</v>
      </c>
      <c r="H7544" s="157">
        <v>1</v>
      </c>
    </row>
    <row r="7545" spans="1:9" ht="15" customHeight="1" x14ac:dyDescent="0.25">
      <c r="A7545" s="155" t="s">
        <v>6237</v>
      </c>
      <c r="B7545" s="155" t="s">
        <v>10752</v>
      </c>
      <c r="C7545" s="155" t="s">
        <v>10756</v>
      </c>
      <c r="D7545" s="155">
        <v>2</v>
      </c>
      <c r="E7545" s="155">
        <v>2</v>
      </c>
      <c r="F7545" s="166">
        <v>42695</v>
      </c>
      <c r="G7545" s="166">
        <v>42704</v>
      </c>
      <c r="H7545" s="157">
        <v>1</v>
      </c>
    </row>
    <row r="7546" spans="1:9" ht="15" customHeight="1" x14ac:dyDescent="0.25">
      <c r="A7546" s="155" t="s">
        <v>36</v>
      </c>
      <c r="B7546" s="155" t="s">
        <v>10758</v>
      </c>
      <c r="C7546" s="155" t="s">
        <v>10759</v>
      </c>
      <c r="D7546" s="155">
        <v>100</v>
      </c>
      <c r="E7546" s="155">
        <v>100</v>
      </c>
      <c r="F7546" s="166">
        <v>42695</v>
      </c>
      <c r="G7546" s="166">
        <v>42697</v>
      </c>
      <c r="H7546" s="157">
        <v>1</v>
      </c>
    </row>
    <row r="7547" spans="1:9" ht="15" customHeight="1" x14ac:dyDescent="0.25">
      <c r="A7547" s="155" t="s">
        <v>71</v>
      </c>
      <c r="B7547" s="155" t="s">
        <v>1550</v>
      </c>
      <c r="C7547" s="155" t="s">
        <v>10761</v>
      </c>
      <c r="D7547" s="155">
        <v>5</v>
      </c>
      <c r="E7547" s="155">
        <v>5</v>
      </c>
      <c r="F7547" s="166">
        <v>42696</v>
      </c>
      <c r="G7547" s="166">
        <v>42702</v>
      </c>
      <c r="H7547" s="157">
        <v>1</v>
      </c>
    </row>
    <row r="7548" spans="1:9" ht="15" customHeight="1" x14ac:dyDescent="0.25">
      <c r="A7548" s="155" t="s">
        <v>10425</v>
      </c>
      <c r="B7548" s="155" t="s">
        <v>10542</v>
      </c>
      <c r="C7548" s="155" t="s">
        <v>10760</v>
      </c>
      <c r="D7548" s="155">
        <v>10</v>
      </c>
      <c r="E7548" s="155">
        <v>10</v>
      </c>
      <c r="F7548" s="166">
        <v>42696</v>
      </c>
      <c r="G7548" s="166">
        <v>42698</v>
      </c>
      <c r="H7548" s="157">
        <v>1</v>
      </c>
    </row>
    <row r="7549" spans="1:9" ht="15" customHeight="1" x14ac:dyDescent="0.25">
      <c r="A7549" s="155" t="s">
        <v>6965</v>
      </c>
      <c r="B7549" s="155" t="s">
        <v>5206</v>
      </c>
      <c r="C7549" s="155" t="s">
        <v>10762</v>
      </c>
      <c r="D7549" s="155">
        <v>10</v>
      </c>
      <c r="E7549" s="155">
        <v>10</v>
      </c>
      <c r="F7549" s="166">
        <v>42696</v>
      </c>
      <c r="G7549" s="166">
        <v>42716</v>
      </c>
      <c r="H7549" s="157">
        <v>1</v>
      </c>
    </row>
    <row r="7550" spans="1:9" ht="15" customHeight="1" x14ac:dyDescent="0.25">
      <c r="A7550" s="155" t="s">
        <v>71</v>
      </c>
      <c r="B7550" s="155" t="s">
        <v>477</v>
      </c>
      <c r="C7550" s="155" t="s">
        <v>10764</v>
      </c>
      <c r="D7550" s="155">
        <v>5</v>
      </c>
      <c r="E7550" s="155">
        <v>5</v>
      </c>
      <c r="F7550" s="166">
        <v>42696</v>
      </c>
      <c r="G7550" s="166">
        <v>42702</v>
      </c>
      <c r="H7550" s="157">
        <v>1</v>
      </c>
    </row>
    <row r="7551" spans="1:9" ht="15" customHeight="1" x14ac:dyDescent="0.25">
      <c r="A7551" s="155" t="s">
        <v>71</v>
      </c>
      <c r="B7551" s="155" t="s">
        <v>477</v>
      </c>
      <c r="C7551" s="155" t="s">
        <v>10763</v>
      </c>
      <c r="D7551" s="155">
        <v>23</v>
      </c>
      <c r="E7551" s="155">
        <v>23</v>
      </c>
      <c r="F7551" s="166">
        <v>42696</v>
      </c>
      <c r="G7551" s="166">
        <v>42702</v>
      </c>
      <c r="H7551" s="157">
        <v>1</v>
      </c>
    </row>
    <row r="7552" spans="1:9" ht="15" customHeight="1" x14ac:dyDescent="0.25">
      <c r="A7552" s="155" t="s">
        <v>9769</v>
      </c>
      <c r="B7552" s="155" t="s">
        <v>10765</v>
      </c>
      <c r="C7552" s="155" t="s">
        <v>10766</v>
      </c>
      <c r="D7552" s="155">
        <v>25</v>
      </c>
      <c r="E7552" s="155">
        <v>25</v>
      </c>
      <c r="F7552" s="166">
        <v>42696</v>
      </c>
      <c r="G7552" s="166">
        <v>42702</v>
      </c>
      <c r="H7552" s="157">
        <v>1</v>
      </c>
    </row>
    <row r="7553" spans="1:9" ht="15" customHeight="1" x14ac:dyDescent="0.25">
      <c r="A7553" s="155" t="s">
        <v>5569</v>
      </c>
      <c r="B7553" s="155" t="s">
        <v>10767</v>
      </c>
      <c r="C7553" s="155" t="s">
        <v>10768</v>
      </c>
      <c r="D7553" s="155">
        <v>6</v>
      </c>
      <c r="E7553" s="155">
        <v>6</v>
      </c>
      <c r="F7553" s="166">
        <v>42696</v>
      </c>
      <c r="G7553" s="166">
        <v>42697</v>
      </c>
      <c r="H7553" s="157">
        <v>1</v>
      </c>
      <c r="I7553" s="192" t="s">
        <v>10769</v>
      </c>
    </row>
    <row r="7554" spans="1:9" ht="15" customHeight="1" x14ac:dyDescent="0.25">
      <c r="A7554" s="155" t="s">
        <v>1983</v>
      </c>
      <c r="B7554" s="155" t="s">
        <v>10770</v>
      </c>
      <c r="C7554" s="155" t="s">
        <v>10772</v>
      </c>
      <c r="D7554" s="155">
        <v>50</v>
      </c>
      <c r="E7554" s="155">
        <v>50</v>
      </c>
      <c r="F7554" s="166">
        <v>42696</v>
      </c>
      <c r="G7554" s="166">
        <v>42704</v>
      </c>
      <c r="H7554" s="157">
        <v>1</v>
      </c>
    </row>
    <row r="7555" spans="1:9" ht="15" customHeight="1" x14ac:dyDescent="0.25">
      <c r="A7555" s="155" t="s">
        <v>1983</v>
      </c>
      <c r="B7555" s="155" t="s">
        <v>10771</v>
      </c>
      <c r="C7555" s="155" t="s">
        <v>316</v>
      </c>
      <c r="D7555" s="155">
        <v>10</v>
      </c>
      <c r="E7555" s="155">
        <v>10</v>
      </c>
      <c r="F7555" s="166">
        <v>42696</v>
      </c>
      <c r="G7555" s="166">
        <v>42704</v>
      </c>
      <c r="H7555" s="157">
        <v>1</v>
      </c>
    </row>
    <row r="7556" spans="1:9" ht="15" customHeight="1" x14ac:dyDescent="0.25">
      <c r="A7556" s="155" t="s">
        <v>39</v>
      </c>
      <c r="B7556" s="155" t="s">
        <v>922</v>
      </c>
      <c r="C7556" s="155" t="s">
        <v>10773</v>
      </c>
      <c r="D7556" s="155">
        <v>600</v>
      </c>
      <c r="E7556" s="155">
        <v>600</v>
      </c>
      <c r="F7556" s="166">
        <v>42697</v>
      </c>
      <c r="G7556" s="166">
        <v>42706</v>
      </c>
      <c r="H7556" s="157">
        <v>1</v>
      </c>
    </row>
    <row r="7557" spans="1:9" ht="15" customHeight="1" x14ac:dyDescent="0.25">
      <c r="A7557" s="155" t="s">
        <v>2144</v>
      </c>
      <c r="B7557" s="155" t="s">
        <v>1384</v>
      </c>
      <c r="C7557" s="155" t="s">
        <v>10774</v>
      </c>
      <c r="D7557" s="155">
        <v>25</v>
      </c>
      <c r="E7557" s="155">
        <v>25</v>
      </c>
      <c r="F7557" s="166">
        <v>42697</v>
      </c>
      <c r="G7557" s="166">
        <v>42732</v>
      </c>
      <c r="H7557" s="157">
        <v>1</v>
      </c>
    </row>
    <row r="7558" spans="1:9" ht="15" customHeight="1" x14ac:dyDescent="0.25">
      <c r="A7558" s="155" t="s">
        <v>719</v>
      </c>
      <c r="B7558" s="155" t="s">
        <v>954</v>
      </c>
      <c r="C7558" s="155" t="s">
        <v>10775</v>
      </c>
      <c r="D7558" s="155">
        <v>100</v>
      </c>
      <c r="E7558" s="155">
        <v>100</v>
      </c>
      <c r="F7558" s="166">
        <v>42697</v>
      </c>
      <c r="G7558" s="166">
        <v>42732</v>
      </c>
      <c r="H7558" s="157">
        <v>1</v>
      </c>
    </row>
    <row r="7559" spans="1:9" ht="15" customHeight="1" x14ac:dyDescent="0.25">
      <c r="A7559" s="155" t="s">
        <v>5432</v>
      </c>
      <c r="B7559" s="155" t="s">
        <v>272</v>
      </c>
      <c r="C7559" s="155" t="s">
        <v>10777</v>
      </c>
      <c r="D7559" s="155">
        <v>1</v>
      </c>
      <c r="E7559" s="155">
        <v>1</v>
      </c>
      <c r="F7559" s="166">
        <v>42697</v>
      </c>
      <c r="G7559" s="166">
        <v>42704</v>
      </c>
      <c r="H7559" s="157">
        <v>1</v>
      </c>
    </row>
    <row r="7560" spans="1:9" ht="30" customHeight="1" x14ac:dyDescent="0.25">
      <c r="A7560" s="155" t="s">
        <v>8056</v>
      </c>
      <c r="B7560" s="155" t="s">
        <v>9282</v>
      </c>
      <c r="C7560" s="155" t="s">
        <v>10779</v>
      </c>
      <c r="D7560" s="155">
        <v>100</v>
      </c>
      <c r="E7560" s="155">
        <v>100</v>
      </c>
      <c r="F7560" s="166">
        <v>42697</v>
      </c>
      <c r="G7560" s="166">
        <v>42702</v>
      </c>
      <c r="H7560" s="157">
        <v>1</v>
      </c>
    </row>
    <row r="7561" spans="1:9" ht="15" customHeight="1" x14ac:dyDescent="0.25">
      <c r="A7561" s="155" t="s">
        <v>71</v>
      </c>
      <c r="B7561" s="155" t="s">
        <v>167</v>
      </c>
      <c r="C7561" s="155" t="s">
        <v>10780</v>
      </c>
      <c r="D7561" s="155">
        <v>1</v>
      </c>
      <c r="E7561" s="155">
        <v>1</v>
      </c>
      <c r="F7561" s="166">
        <v>42697</v>
      </c>
      <c r="G7561" s="166">
        <v>42709</v>
      </c>
      <c r="H7561" s="157">
        <v>1</v>
      </c>
      <c r="I7561" s="192" t="s">
        <v>10781</v>
      </c>
    </row>
    <row r="7562" spans="1:9" ht="15" customHeight="1" x14ac:dyDescent="0.25">
      <c r="A7562" s="155" t="s">
        <v>71</v>
      </c>
      <c r="B7562" s="155" t="s">
        <v>1530</v>
      </c>
      <c r="C7562" s="155" t="s">
        <v>10782</v>
      </c>
      <c r="D7562" s="155">
        <v>5</v>
      </c>
      <c r="E7562" s="155">
        <v>5</v>
      </c>
      <c r="F7562" s="166">
        <v>42702</v>
      </c>
      <c r="G7562" s="166">
        <v>42709</v>
      </c>
      <c r="H7562" s="157">
        <v>1</v>
      </c>
    </row>
    <row r="7563" spans="1:9" ht="15" customHeight="1" x14ac:dyDescent="0.25">
      <c r="A7563" s="155" t="s">
        <v>8835</v>
      </c>
      <c r="B7563" s="155" t="s">
        <v>5054</v>
      </c>
      <c r="C7563" s="155" t="s">
        <v>10783</v>
      </c>
      <c r="D7563" s="155">
        <v>2500</v>
      </c>
      <c r="E7563" s="155">
        <v>2500</v>
      </c>
      <c r="F7563" s="166">
        <v>42702</v>
      </c>
      <c r="G7563" s="166">
        <v>42706</v>
      </c>
      <c r="H7563" s="157">
        <v>1</v>
      </c>
    </row>
    <row r="7564" spans="1:9" ht="15" customHeight="1" x14ac:dyDescent="0.25">
      <c r="A7564" s="155" t="s">
        <v>5967</v>
      </c>
      <c r="B7564" s="155" t="s">
        <v>3542</v>
      </c>
      <c r="C7564" s="155" t="s">
        <v>10784</v>
      </c>
      <c r="D7564" s="155">
        <v>1</v>
      </c>
      <c r="E7564" s="155">
        <v>1</v>
      </c>
      <c r="F7564" s="166">
        <v>42702</v>
      </c>
      <c r="G7564" s="166">
        <v>42705</v>
      </c>
      <c r="H7564" s="157">
        <v>1</v>
      </c>
    </row>
    <row r="7565" spans="1:9" ht="15" customHeight="1" x14ac:dyDescent="0.25">
      <c r="A7565" s="155" t="s">
        <v>3430</v>
      </c>
      <c r="B7565" s="155" t="s">
        <v>1501</v>
      </c>
      <c r="C7565" s="155" t="s">
        <v>10786</v>
      </c>
      <c r="D7565" s="155">
        <v>100</v>
      </c>
      <c r="E7565" s="155">
        <v>100</v>
      </c>
      <c r="F7565" s="166">
        <v>42702</v>
      </c>
      <c r="G7565" s="166">
        <v>42706</v>
      </c>
      <c r="H7565" s="157">
        <v>1</v>
      </c>
    </row>
    <row r="7566" spans="1:9" ht="15" customHeight="1" x14ac:dyDescent="0.25">
      <c r="A7566" s="155" t="s">
        <v>65</v>
      </c>
      <c r="B7566" s="155" t="s">
        <v>1501</v>
      </c>
      <c r="C7566" s="155" t="s">
        <v>10785</v>
      </c>
      <c r="D7566" s="155">
        <v>100</v>
      </c>
      <c r="E7566" s="155">
        <v>100</v>
      </c>
      <c r="F7566" s="166">
        <v>42702</v>
      </c>
      <c r="G7566" s="166">
        <v>42709</v>
      </c>
      <c r="H7566" s="157">
        <v>1</v>
      </c>
    </row>
    <row r="7567" spans="1:9" ht="15" customHeight="1" x14ac:dyDescent="0.25">
      <c r="A7567" s="155" t="s">
        <v>520</v>
      </c>
      <c r="B7567" s="155" t="s">
        <v>962</v>
      </c>
      <c r="C7567" s="155" t="s">
        <v>10787</v>
      </c>
      <c r="D7567" s="155">
        <v>335</v>
      </c>
      <c r="E7567" s="155">
        <v>335</v>
      </c>
      <c r="F7567" s="166">
        <v>42702</v>
      </c>
      <c r="G7567" s="166">
        <v>42704</v>
      </c>
      <c r="H7567" s="157">
        <v>1</v>
      </c>
    </row>
    <row r="7568" spans="1:9" ht="30" customHeight="1" x14ac:dyDescent="0.25">
      <c r="A7568" s="155" t="s">
        <v>8056</v>
      </c>
      <c r="B7568" s="155" t="s">
        <v>8902</v>
      </c>
      <c r="C7568" s="155" t="s">
        <v>10788</v>
      </c>
      <c r="D7568" s="155">
        <v>100</v>
      </c>
      <c r="E7568" s="155">
        <v>100</v>
      </c>
      <c r="F7568" s="166">
        <v>42702</v>
      </c>
      <c r="G7568" s="166">
        <v>42704</v>
      </c>
      <c r="H7568" s="157">
        <v>1</v>
      </c>
    </row>
    <row r="7569" spans="1:9" ht="15" customHeight="1" x14ac:dyDescent="0.25">
      <c r="A7569" s="155" t="s">
        <v>520</v>
      </c>
      <c r="B7569" s="155" t="s">
        <v>5026</v>
      </c>
      <c r="C7569" s="155" t="s">
        <v>10789</v>
      </c>
      <c r="D7569" s="155">
        <v>350</v>
      </c>
      <c r="E7569" s="155">
        <v>350</v>
      </c>
      <c r="F7569" s="166">
        <v>42702</v>
      </c>
      <c r="G7569" s="166">
        <v>42705</v>
      </c>
      <c r="H7569" s="157">
        <v>1</v>
      </c>
    </row>
    <row r="7570" spans="1:9" ht="15" customHeight="1" x14ac:dyDescent="0.25">
      <c r="A7570" s="155" t="s">
        <v>71</v>
      </c>
      <c r="B7570" s="155" t="s">
        <v>1550</v>
      </c>
      <c r="C7570" s="155" t="s">
        <v>10790</v>
      </c>
      <c r="D7570" s="155">
        <v>5</v>
      </c>
      <c r="E7570" s="155">
        <v>5</v>
      </c>
      <c r="F7570" s="166">
        <v>42702</v>
      </c>
      <c r="G7570" s="166">
        <v>42706</v>
      </c>
      <c r="H7570" s="157">
        <v>1</v>
      </c>
    </row>
    <row r="7571" spans="1:9" ht="15" customHeight="1" x14ac:dyDescent="0.25">
      <c r="A7571" s="155" t="s">
        <v>71</v>
      </c>
      <c r="B7571" s="155" t="s">
        <v>1550</v>
      </c>
      <c r="C7571" s="155" t="s">
        <v>10791</v>
      </c>
      <c r="D7571" s="155">
        <v>5</v>
      </c>
      <c r="E7571" s="155">
        <v>5</v>
      </c>
      <c r="F7571" s="166">
        <v>42702</v>
      </c>
      <c r="G7571" s="166">
        <v>42712</v>
      </c>
      <c r="H7571" s="157">
        <v>1</v>
      </c>
    </row>
    <row r="7572" spans="1:9" ht="15" customHeight="1" x14ac:dyDescent="0.25">
      <c r="A7572" s="155" t="s">
        <v>8647</v>
      </c>
      <c r="B7572" s="155" t="s">
        <v>8970</v>
      </c>
      <c r="C7572" s="155" t="s">
        <v>10792</v>
      </c>
      <c r="D7572" s="155">
        <v>24</v>
      </c>
      <c r="E7572" s="155">
        <v>24</v>
      </c>
      <c r="F7572" s="166">
        <v>42703</v>
      </c>
      <c r="G7572" s="166">
        <v>42710</v>
      </c>
      <c r="H7572" s="157">
        <v>1</v>
      </c>
    </row>
    <row r="7573" spans="1:9" x14ac:dyDescent="0.25">
      <c r="A7573" s="155" t="s">
        <v>158</v>
      </c>
      <c r="B7573" s="155" t="s">
        <v>1707</v>
      </c>
      <c r="C7573" s="155" t="s">
        <v>10793</v>
      </c>
      <c r="D7573" s="155">
        <v>12</v>
      </c>
      <c r="E7573" s="155">
        <v>12</v>
      </c>
      <c r="F7573" s="166">
        <v>42703</v>
      </c>
      <c r="G7573" s="166">
        <v>42698</v>
      </c>
      <c r="H7573" s="157">
        <v>1</v>
      </c>
      <c r="I7573" s="192" t="s">
        <v>11752</v>
      </c>
    </row>
    <row r="7574" spans="1:9" ht="15" customHeight="1" x14ac:dyDescent="0.25">
      <c r="A7574" s="155" t="s">
        <v>71</v>
      </c>
      <c r="B7574" s="155" t="s">
        <v>102</v>
      </c>
      <c r="C7574" s="155" t="s">
        <v>10794</v>
      </c>
      <c r="D7574" s="155">
        <v>10</v>
      </c>
      <c r="E7574" s="155">
        <v>10</v>
      </c>
      <c r="F7574" s="166">
        <v>42703</v>
      </c>
      <c r="G7574" s="166">
        <v>42709</v>
      </c>
      <c r="H7574" s="157">
        <v>1</v>
      </c>
    </row>
    <row r="7575" spans="1:9" ht="15" customHeight="1" x14ac:dyDescent="0.25">
      <c r="A7575" s="155" t="s">
        <v>10258</v>
      </c>
      <c r="B7575" s="155" t="s">
        <v>10259</v>
      </c>
      <c r="C7575" s="155" t="s">
        <v>10795</v>
      </c>
      <c r="D7575" s="155">
        <v>10</v>
      </c>
      <c r="E7575" s="155">
        <v>10</v>
      </c>
      <c r="F7575" s="166">
        <v>42703</v>
      </c>
      <c r="G7575" s="166">
        <v>42690</v>
      </c>
      <c r="H7575" s="157">
        <v>1</v>
      </c>
      <c r="I7575" s="192" t="s">
        <v>1546</v>
      </c>
    </row>
    <row r="7576" spans="1:9" ht="15" customHeight="1" x14ac:dyDescent="0.25">
      <c r="A7576" s="155" t="s">
        <v>10799</v>
      </c>
      <c r="B7576" s="155" t="s">
        <v>10797</v>
      </c>
      <c r="C7576" s="155" t="s">
        <v>10796</v>
      </c>
      <c r="D7576" s="155">
        <v>5</v>
      </c>
      <c r="E7576" s="155">
        <v>5</v>
      </c>
      <c r="F7576" s="166">
        <v>42703</v>
      </c>
      <c r="G7576" s="166">
        <v>42703</v>
      </c>
      <c r="H7576" s="157">
        <v>1</v>
      </c>
      <c r="I7576" s="192" t="s">
        <v>2151</v>
      </c>
    </row>
    <row r="7577" spans="1:9" ht="15" customHeight="1" x14ac:dyDescent="0.25">
      <c r="A7577" s="155" t="s">
        <v>10799</v>
      </c>
      <c r="B7577" s="155" t="s">
        <v>10798</v>
      </c>
      <c r="C7577" s="155" t="s">
        <v>166</v>
      </c>
      <c r="D7577" s="155">
        <v>5</v>
      </c>
      <c r="E7577" s="155">
        <v>5</v>
      </c>
      <c r="F7577" s="166">
        <v>42703</v>
      </c>
      <c r="G7577" s="166">
        <v>42703</v>
      </c>
      <c r="H7577" s="157">
        <v>1</v>
      </c>
      <c r="I7577" s="192" t="s">
        <v>2151</v>
      </c>
    </row>
    <row r="7578" spans="1:9" ht="15" customHeight="1" x14ac:dyDescent="0.25">
      <c r="A7578" s="155" t="s">
        <v>173</v>
      </c>
      <c r="B7578" s="155" t="s">
        <v>7896</v>
      </c>
      <c r="C7578" s="155" t="s">
        <v>10800</v>
      </c>
      <c r="D7578" s="155">
        <v>208</v>
      </c>
      <c r="E7578" s="155">
        <v>208</v>
      </c>
      <c r="F7578" s="166">
        <v>42705</v>
      </c>
      <c r="G7578" s="166">
        <v>42710</v>
      </c>
      <c r="H7578" s="157">
        <v>1</v>
      </c>
    </row>
    <row r="7579" spans="1:9" ht="15" customHeight="1" x14ac:dyDescent="0.25">
      <c r="A7579" s="155" t="s">
        <v>173</v>
      </c>
      <c r="B7579" s="155" t="s">
        <v>9908</v>
      </c>
      <c r="C7579" s="155" t="s">
        <v>364</v>
      </c>
      <c r="D7579" s="155">
        <v>104</v>
      </c>
      <c r="E7579" s="155">
        <v>104</v>
      </c>
      <c r="F7579" s="166">
        <v>42705</v>
      </c>
      <c r="G7579" s="166">
        <v>42710</v>
      </c>
      <c r="H7579" s="157">
        <v>1</v>
      </c>
    </row>
    <row r="7580" spans="1:9" ht="15" customHeight="1" x14ac:dyDescent="0.25">
      <c r="A7580" s="155" t="s">
        <v>173</v>
      </c>
      <c r="B7580" s="155" t="s">
        <v>9908</v>
      </c>
      <c r="C7580" s="155" t="s">
        <v>161</v>
      </c>
      <c r="D7580" s="155">
        <v>104</v>
      </c>
      <c r="E7580" s="155">
        <v>104</v>
      </c>
      <c r="F7580" s="166">
        <v>42705</v>
      </c>
      <c r="G7580" s="166">
        <v>42710</v>
      </c>
      <c r="H7580" s="157">
        <v>1</v>
      </c>
    </row>
    <row r="7581" spans="1:9" ht="15" customHeight="1" x14ac:dyDescent="0.25">
      <c r="A7581" s="155" t="s">
        <v>42</v>
      </c>
      <c r="B7581" s="155" t="s">
        <v>815</v>
      </c>
      <c r="C7581" s="155" t="s">
        <v>10801</v>
      </c>
      <c r="D7581" s="155">
        <v>200</v>
      </c>
      <c r="E7581" s="155">
        <v>200</v>
      </c>
      <c r="F7581" s="166">
        <v>42705</v>
      </c>
      <c r="G7581" s="166">
        <v>42710</v>
      </c>
      <c r="H7581" s="157">
        <v>1</v>
      </c>
    </row>
    <row r="7582" spans="1:9" ht="15" customHeight="1" x14ac:dyDescent="0.25">
      <c r="A7582" s="155" t="s">
        <v>559</v>
      </c>
      <c r="B7582" s="155" t="s">
        <v>2265</v>
      </c>
      <c r="C7582" s="155" t="s">
        <v>10802</v>
      </c>
      <c r="D7582" s="155">
        <v>3000</v>
      </c>
      <c r="E7582" s="155">
        <v>3040</v>
      </c>
      <c r="F7582" s="166">
        <v>42705</v>
      </c>
      <c r="G7582" s="166">
        <v>42709</v>
      </c>
      <c r="H7582" s="157">
        <v>1</v>
      </c>
    </row>
    <row r="7583" spans="1:9" ht="15" customHeight="1" x14ac:dyDescent="0.25">
      <c r="A7583" s="155" t="s">
        <v>820</v>
      </c>
      <c r="B7583" s="155" t="s">
        <v>10353</v>
      </c>
      <c r="C7583" s="155" t="s">
        <v>10803</v>
      </c>
      <c r="D7583" s="155">
        <v>1</v>
      </c>
      <c r="E7583" s="155">
        <v>1</v>
      </c>
      <c r="F7583" s="166">
        <v>42705</v>
      </c>
      <c r="G7583" s="166">
        <v>42709</v>
      </c>
      <c r="H7583" s="157">
        <v>1</v>
      </c>
      <c r="I7583" s="192" t="s">
        <v>838</v>
      </c>
    </row>
    <row r="7584" spans="1:9" ht="15" customHeight="1" x14ac:dyDescent="0.25">
      <c r="A7584" s="155" t="s">
        <v>9181</v>
      </c>
      <c r="B7584" s="155" t="s">
        <v>295</v>
      </c>
      <c r="C7584" s="155" t="s">
        <v>10804</v>
      </c>
      <c r="D7584" s="155">
        <v>25</v>
      </c>
      <c r="E7584" s="155">
        <v>25</v>
      </c>
      <c r="F7584" s="166">
        <v>42705</v>
      </c>
      <c r="G7584" s="166">
        <v>42706</v>
      </c>
      <c r="H7584" s="157">
        <v>1</v>
      </c>
    </row>
    <row r="7585" spans="1:9" ht="15" customHeight="1" x14ac:dyDescent="0.25">
      <c r="A7585" s="155" t="s">
        <v>9769</v>
      </c>
      <c r="B7585" s="155" t="s">
        <v>10805</v>
      </c>
      <c r="C7585" s="155" t="s">
        <v>10806</v>
      </c>
      <c r="D7585" s="155">
        <v>30</v>
      </c>
      <c r="E7585" s="155">
        <v>30</v>
      </c>
      <c r="F7585" s="166">
        <v>42706</v>
      </c>
      <c r="G7585" s="166">
        <v>42711</v>
      </c>
      <c r="H7585" s="157">
        <v>1</v>
      </c>
    </row>
    <row r="7586" spans="1:9" ht="15" customHeight="1" x14ac:dyDescent="0.25">
      <c r="A7586" s="155" t="s">
        <v>520</v>
      </c>
      <c r="B7586" s="155" t="s">
        <v>609</v>
      </c>
      <c r="C7586" s="155" t="s">
        <v>10807</v>
      </c>
      <c r="D7586" s="155">
        <v>400</v>
      </c>
      <c r="E7586" s="155">
        <v>400</v>
      </c>
      <c r="F7586" s="166">
        <v>42706</v>
      </c>
      <c r="G7586" s="166">
        <v>42712</v>
      </c>
      <c r="H7586" s="157">
        <v>1</v>
      </c>
      <c r="I7586" s="192" t="s">
        <v>829</v>
      </c>
    </row>
    <row r="7587" spans="1:9" ht="15" customHeight="1" x14ac:dyDescent="0.25">
      <c r="A7587" s="155" t="s">
        <v>71</v>
      </c>
      <c r="B7587" s="155" t="s">
        <v>1550</v>
      </c>
      <c r="C7587" s="155" t="s">
        <v>10808</v>
      </c>
      <c r="D7587" s="155">
        <v>5</v>
      </c>
      <c r="E7587" s="155">
        <v>5</v>
      </c>
      <c r="F7587" s="166">
        <v>42706</v>
      </c>
      <c r="G7587" s="166">
        <v>42711</v>
      </c>
      <c r="H7587" s="157">
        <v>1</v>
      </c>
    </row>
    <row r="7588" spans="1:9" ht="15" customHeight="1" x14ac:dyDescent="0.25">
      <c r="A7588" s="155" t="s">
        <v>71</v>
      </c>
      <c r="B7588" s="155" t="s">
        <v>1696</v>
      </c>
      <c r="C7588" s="155" t="s">
        <v>10809</v>
      </c>
      <c r="D7588" s="155">
        <v>2</v>
      </c>
      <c r="E7588" s="155">
        <v>2</v>
      </c>
      <c r="F7588" s="166">
        <v>42706</v>
      </c>
      <c r="G7588" s="166">
        <v>42713</v>
      </c>
      <c r="H7588" s="157">
        <v>1</v>
      </c>
      <c r="I7588" s="192" t="s">
        <v>10810</v>
      </c>
    </row>
    <row r="7589" spans="1:9" ht="15" customHeight="1" x14ac:dyDescent="0.25">
      <c r="A7589" s="155" t="s">
        <v>8170</v>
      </c>
      <c r="B7589" s="155" t="s">
        <v>837</v>
      </c>
      <c r="D7589" s="155">
        <v>2</v>
      </c>
      <c r="E7589" s="155">
        <v>2</v>
      </c>
      <c r="F7589" s="166">
        <v>42706</v>
      </c>
      <c r="G7589" s="166">
        <v>42713</v>
      </c>
      <c r="H7589" s="157">
        <v>1</v>
      </c>
      <c r="I7589" s="192" t="s">
        <v>10811</v>
      </c>
    </row>
    <row r="7590" spans="1:9" ht="15" customHeight="1" x14ac:dyDescent="0.25">
      <c r="A7590" s="155" t="s">
        <v>10568</v>
      </c>
      <c r="B7590" s="155" t="s">
        <v>10812</v>
      </c>
      <c r="C7590" s="155" t="s">
        <v>10813</v>
      </c>
      <c r="D7590" s="155">
        <v>24</v>
      </c>
      <c r="E7590" s="155">
        <v>24</v>
      </c>
      <c r="F7590" s="166">
        <v>42706</v>
      </c>
      <c r="G7590" s="166">
        <v>42711</v>
      </c>
      <c r="H7590" s="157">
        <v>1</v>
      </c>
    </row>
    <row r="7591" spans="1:9" ht="15" customHeight="1" x14ac:dyDescent="0.25">
      <c r="A7591" s="155" t="s">
        <v>71</v>
      </c>
      <c r="B7591" s="155" t="s">
        <v>154</v>
      </c>
      <c r="C7591" s="155" t="s">
        <v>10815</v>
      </c>
      <c r="D7591" s="155">
        <v>5</v>
      </c>
      <c r="E7591" s="155">
        <v>5</v>
      </c>
      <c r="F7591" s="166">
        <v>42709</v>
      </c>
      <c r="G7591" s="166">
        <v>42716</v>
      </c>
      <c r="H7591" s="157">
        <v>1</v>
      </c>
    </row>
    <row r="7592" spans="1:9" ht="15" customHeight="1" x14ac:dyDescent="0.25">
      <c r="A7592" s="155" t="s">
        <v>7849</v>
      </c>
      <c r="B7592" s="155" t="s">
        <v>919</v>
      </c>
      <c r="C7592" s="155" t="s">
        <v>10814</v>
      </c>
      <c r="D7592" s="155">
        <v>2</v>
      </c>
      <c r="E7592" s="155">
        <v>2</v>
      </c>
      <c r="F7592" s="166">
        <v>42709</v>
      </c>
      <c r="G7592" s="166">
        <v>42713</v>
      </c>
      <c r="H7592" s="157">
        <v>1</v>
      </c>
    </row>
    <row r="7593" spans="1:9" ht="15" customHeight="1" x14ac:dyDescent="0.25">
      <c r="A7593" s="155" t="s">
        <v>2317</v>
      </c>
      <c r="B7593" s="155" t="s">
        <v>2318</v>
      </c>
      <c r="C7593" s="155" t="s">
        <v>10816</v>
      </c>
      <c r="D7593" s="155">
        <v>250</v>
      </c>
      <c r="E7593" s="155">
        <v>250</v>
      </c>
      <c r="F7593" s="166">
        <v>42709</v>
      </c>
      <c r="G7593" s="166">
        <v>42717</v>
      </c>
      <c r="H7593" s="157">
        <v>1</v>
      </c>
    </row>
    <row r="7594" spans="1:9" ht="15" customHeight="1" x14ac:dyDescent="0.25">
      <c r="A7594" s="155" t="s">
        <v>10510</v>
      </c>
      <c r="B7594" s="155" t="s">
        <v>10817</v>
      </c>
      <c r="C7594" s="155" t="s">
        <v>10818</v>
      </c>
      <c r="D7594" s="155">
        <v>45</v>
      </c>
      <c r="E7594" s="155">
        <v>45</v>
      </c>
      <c r="F7594" s="166">
        <v>42709</v>
      </c>
      <c r="G7594" s="166">
        <v>42709</v>
      </c>
      <c r="H7594" s="157">
        <v>1</v>
      </c>
      <c r="I7594" s="192" t="s">
        <v>214</v>
      </c>
    </row>
    <row r="7595" spans="1:9" ht="15" customHeight="1" x14ac:dyDescent="0.25">
      <c r="A7595" s="155" t="s">
        <v>10282</v>
      </c>
      <c r="B7595" s="155" t="s">
        <v>1067</v>
      </c>
      <c r="C7595" s="155" t="s">
        <v>10819</v>
      </c>
      <c r="D7595" s="155">
        <v>250</v>
      </c>
      <c r="E7595" s="155">
        <v>250</v>
      </c>
      <c r="F7595" s="166">
        <v>42710</v>
      </c>
      <c r="G7595" s="166">
        <v>42713</v>
      </c>
      <c r="H7595" s="157">
        <v>1</v>
      </c>
    </row>
    <row r="7596" spans="1:9" ht="15" customHeight="1" x14ac:dyDescent="0.25">
      <c r="A7596" s="155" t="s">
        <v>4562</v>
      </c>
      <c r="B7596" s="155" t="s">
        <v>1696</v>
      </c>
      <c r="C7596" s="155" t="s">
        <v>10820</v>
      </c>
      <c r="D7596" s="155">
        <v>2</v>
      </c>
      <c r="E7596" s="155">
        <v>2</v>
      </c>
      <c r="F7596" s="166">
        <v>42710</v>
      </c>
      <c r="G7596" s="166">
        <v>42716</v>
      </c>
      <c r="H7596" s="157">
        <v>1</v>
      </c>
    </row>
    <row r="7597" spans="1:9" ht="15" customHeight="1" x14ac:dyDescent="0.25">
      <c r="A7597" s="155" t="s">
        <v>11741</v>
      </c>
      <c r="B7597" s="155" t="s">
        <v>10821</v>
      </c>
      <c r="C7597" s="155" t="s">
        <v>10821</v>
      </c>
      <c r="D7597" s="155">
        <v>8</v>
      </c>
      <c r="E7597" s="155">
        <v>8</v>
      </c>
      <c r="F7597" s="166">
        <v>42710</v>
      </c>
      <c r="G7597" s="166">
        <v>42716</v>
      </c>
      <c r="H7597" s="157">
        <v>1</v>
      </c>
      <c r="I7597" s="192" t="s">
        <v>11742</v>
      </c>
    </row>
    <row r="7598" spans="1:9" ht="15" customHeight="1" x14ac:dyDescent="0.25">
      <c r="A7598" s="155" t="s">
        <v>10559</v>
      </c>
      <c r="B7598" s="155" t="s">
        <v>10668</v>
      </c>
      <c r="C7598" s="155" t="s">
        <v>10822</v>
      </c>
      <c r="D7598" s="155">
        <v>99</v>
      </c>
      <c r="E7598" s="155">
        <v>1</v>
      </c>
      <c r="F7598" s="166">
        <v>42710</v>
      </c>
      <c r="G7598" s="166">
        <v>42713</v>
      </c>
      <c r="H7598" s="157">
        <v>1</v>
      </c>
      <c r="I7598" s="192" t="s">
        <v>838</v>
      </c>
    </row>
    <row r="7599" spans="1:9" x14ac:dyDescent="0.25">
      <c r="A7599" s="155" t="s">
        <v>1492</v>
      </c>
      <c r="B7599" s="155" t="s">
        <v>2726</v>
      </c>
      <c r="C7599" s="155" t="s">
        <v>10823</v>
      </c>
      <c r="D7599" s="155">
        <v>400</v>
      </c>
      <c r="E7599" s="155">
        <v>250</v>
      </c>
      <c r="F7599" s="166">
        <v>42711</v>
      </c>
      <c r="G7599" s="166">
        <v>42705</v>
      </c>
      <c r="H7599" s="157">
        <v>0</v>
      </c>
    </row>
    <row r="7600" spans="1:9" ht="15" customHeight="1" x14ac:dyDescent="0.25">
      <c r="A7600" s="155" t="s">
        <v>6965</v>
      </c>
      <c r="B7600" s="155" t="s">
        <v>5884</v>
      </c>
      <c r="C7600" s="155" t="s">
        <v>10824</v>
      </c>
      <c r="D7600" s="155">
        <v>25</v>
      </c>
      <c r="E7600" s="155">
        <v>25</v>
      </c>
      <c r="F7600" s="166">
        <v>42711</v>
      </c>
      <c r="G7600" s="166">
        <v>42718</v>
      </c>
      <c r="H7600" s="157">
        <v>1</v>
      </c>
    </row>
    <row r="7601" spans="1:9" ht="15" customHeight="1" x14ac:dyDescent="0.25">
      <c r="A7601" s="155" t="s">
        <v>10527</v>
      </c>
      <c r="B7601" s="155" t="s">
        <v>7368</v>
      </c>
      <c r="C7601" s="155" t="s">
        <v>10825</v>
      </c>
      <c r="D7601" s="155">
        <v>1</v>
      </c>
      <c r="E7601" s="155">
        <v>1</v>
      </c>
      <c r="F7601" s="166">
        <v>42711</v>
      </c>
      <c r="G7601" s="166">
        <v>42712</v>
      </c>
      <c r="H7601" s="157">
        <v>1</v>
      </c>
    </row>
    <row r="7602" spans="1:9" ht="15" customHeight="1" x14ac:dyDescent="0.25">
      <c r="A7602" s="155" t="s">
        <v>8570</v>
      </c>
      <c r="B7602" s="155" t="s">
        <v>7253</v>
      </c>
      <c r="C7602" s="155" t="s">
        <v>10826</v>
      </c>
      <c r="D7602" s="155">
        <v>10</v>
      </c>
      <c r="E7602" s="155">
        <v>10</v>
      </c>
      <c r="F7602" s="166">
        <v>42712</v>
      </c>
      <c r="G7602" s="166">
        <v>42716</v>
      </c>
      <c r="H7602" s="157">
        <v>1</v>
      </c>
    </row>
    <row r="7603" spans="1:9" ht="15" customHeight="1" x14ac:dyDescent="0.25">
      <c r="A7603" s="155" t="s">
        <v>8570</v>
      </c>
      <c r="B7603" s="155" t="s">
        <v>9836</v>
      </c>
      <c r="C7603" s="155" t="s">
        <v>2480</v>
      </c>
      <c r="D7603" s="155">
        <v>15</v>
      </c>
      <c r="E7603" s="155">
        <v>15</v>
      </c>
      <c r="F7603" s="166">
        <v>42712</v>
      </c>
      <c r="G7603" s="166">
        <v>42716</v>
      </c>
      <c r="H7603" s="157">
        <v>1</v>
      </c>
    </row>
    <row r="7604" spans="1:9" ht="15" customHeight="1" x14ac:dyDescent="0.25">
      <c r="A7604" s="155" t="s">
        <v>8570</v>
      </c>
      <c r="B7604" s="155" t="s">
        <v>8571</v>
      </c>
      <c r="C7604" s="155" t="s">
        <v>27</v>
      </c>
      <c r="D7604" s="155">
        <v>15</v>
      </c>
      <c r="E7604" s="155">
        <v>15</v>
      </c>
      <c r="F7604" s="166">
        <v>42712</v>
      </c>
      <c r="G7604" s="166">
        <v>42716</v>
      </c>
      <c r="H7604" s="157">
        <v>1</v>
      </c>
    </row>
    <row r="7605" spans="1:9" ht="15" customHeight="1" x14ac:dyDescent="0.25">
      <c r="A7605" s="155" t="s">
        <v>8570</v>
      </c>
      <c r="B7605" s="155" t="s">
        <v>7117</v>
      </c>
      <c r="C7605" s="155" t="s">
        <v>3218</v>
      </c>
      <c r="D7605" s="155">
        <v>10</v>
      </c>
      <c r="E7605" s="155">
        <v>10</v>
      </c>
      <c r="F7605" s="166">
        <v>42712</v>
      </c>
      <c r="G7605" s="166">
        <v>42716</v>
      </c>
      <c r="H7605" s="157">
        <v>1</v>
      </c>
    </row>
    <row r="7606" spans="1:9" ht="15" customHeight="1" x14ac:dyDescent="0.25">
      <c r="A7606" s="155" t="s">
        <v>6638</v>
      </c>
      <c r="B7606" s="155" t="s">
        <v>4528</v>
      </c>
      <c r="C7606" s="155" t="s">
        <v>10827</v>
      </c>
      <c r="D7606" s="155">
        <v>30</v>
      </c>
      <c r="E7606" s="155">
        <v>30</v>
      </c>
      <c r="F7606" s="166">
        <v>42712</v>
      </c>
      <c r="G7606" s="166">
        <v>42717</v>
      </c>
      <c r="H7606" s="157">
        <v>1</v>
      </c>
    </row>
    <row r="7607" spans="1:9" ht="15" customHeight="1" x14ac:dyDescent="0.25">
      <c r="A7607" s="155" t="s">
        <v>6638</v>
      </c>
      <c r="B7607" s="155" t="s">
        <v>4530</v>
      </c>
      <c r="C7607" s="155" t="s">
        <v>364</v>
      </c>
      <c r="D7607" s="155">
        <v>25</v>
      </c>
      <c r="E7607" s="155">
        <v>25</v>
      </c>
      <c r="F7607" s="166">
        <v>42712</v>
      </c>
      <c r="G7607" s="166">
        <v>42717</v>
      </c>
      <c r="H7607" s="157">
        <v>1</v>
      </c>
    </row>
    <row r="7608" spans="1:9" ht="15" customHeight="1" x14ac:dyDescent="0.25">
      <c r="A7608" s="155" t="s">
        <v>5721</v>
      </c>
      <c r="B7608" s="155" t="s">
        <v>9098</v>
      </c>
      <c r="C7608" s="155" t="s">
        <v>10828</v>
      </c>
      <c r="D7608" s="155">
        <v>2</v>
      </c>
      <c r="E7608" s="155">
        <v>2</v>
      </c>
      <c r="F7608" s="166">
        <v>42712</v>
      </c>
      <c r="G7608" s="166">
        <v>42716</v>
      </c>
      <c r="H7608" s="157">
        <v>1</v>
      </c>
    </row>
    <row r="7609" spans="1:9" ht="15" customHeight="1" x14ac:dyDescent="0.25">
      <c r="A7609" s="155" t="s">
        <v>10510</v>
      </c>
      <c r="B7609" s="155" t="s">
        <v>10829</v>
      </c>
      <c r="C7609" s="155" t="s">
        <v>10830</v>
      </c>
      <c r="D7609" s="155">
        <v>25</v>
      </c>
      <c r="E7609" s="155">
        <v>25</v>
      </c>
      <c r="F7609" s="166">
        <v>42713</v>
      </c>
      <c r="G7609" s="166">
        <v>42723</v>
      </c>
      <c r="H7609" s="157">
        <v>1</v>
      </c>
    </row>
    <row r="7610" spans="1:9" ht="15" customHeight="1" x14ac:dyDescent="0.25">
      <c r="A7610" s="155" t="s">
        <v>2714</v>
      </c>
      <c r="B7610" s="155" t="s">
        <v>9155</v>
      </c>
      <c r="C7610" s="155" t="s">
        <v>10831</v>
      </c>
      <c r="D7610" s="155">
        <v>500</v>
      </c>
      <c r="E7610" s="155">
        <v>500</v>
      </c>
      <c r="F7610" s="166">
        <v>42716</v>
      </c>
      <c r="G7610" s="166">
        <v>42719</v>
      </c>
      <c r="H7610" s="157">
        <v>1</v>
      </c>
    </row>
    <row r="7611" spans="1:9" ht="15" customHeight="1" x14ac:dyDescent="0.25">
      <c r="A7611" s="155" t="s">
        <v>2714</v>
      </c>
      <c r="B7611" s="155" t="s">
        <v>2066</v>
      </c>
      <c r="C7611" s="155" t="s">
        <v>364</v>
      </c>
      <c r="D7611" s="155">
        <v>200</v>
      </c>
      <c r="E7611" s="155">
        <v>200</v>
      </c>
      <c r="F7611" s="166">
        <v>42716</v>
      </c>
      <c r="G7611" s="166">
        <v>42719</v>
      </c>
      <c r="H7611" s="157">
        <v>1</v>
      </c>
    </row>
    <row r="7612" spans="1:9" ht="15" customHeight="1" x14ac:dyDescent="0.25">
      <c r="A7612" s="155" t="s">
        <v>5050</v>
      </c>
      <c r="B7612" s="155" t="s">
        <v>5051</v>
      </c>
      <c r="C7612" s="155" t="s">
        <v>10832</v>
      </c>
      <c r="D7612" s="155">
        <v>250</v>
      </c>
      <c r="E7612" s="155">
        <v>250</v>
      </c>
      <c r="F7612" s="166">
        <v>42716</v>
      </c>
      <c r="G7612" s="166">
        <v>42718</v>
      </c>
      <c r="H7612" s="157">
        <v>1</v>
      </c>
    </row>
    <row r="7613" spans="1:9" ht="15" customHeight="1" x14ac:dyDescent="0.25">
      <c r="A7613" s="155" t="s">
        <v>173</v>
      </c>
      <c r="B7613" s="155" t="s">
        <v>8282</v>
      </c>
      <c r="C7613" s="155" t="s">
        <v>10833</v>
      </c>
      <c r="D7613" s="155">
        <v>252</v>
      </c>
      <c r="E7613" s="155">
        <v>252</v>
      </c>
      <c r="F7613" s="166">
        <v>42716</v>
      </c>
      <c r="G7613" s="166">
        <v>42725</v>
      </c>
      <c r="H7613" s="157">
        <v>1</v>
      </c>
    </row>
    <row r="7614" spans="1:9" ht="15" customHeight="1" x14ac:dyDescent="0.25">
      <c r="A7614" s="155" t="s">
        <v>71</v>
      </c>
      <c r="B7614" s="155" t="s">
        <v>154</v>
      </c>
      <c r="C7614" s="155" t="s">
        <v>10834</v>
      </c>
      <c r="D7614" s="155">
        <v>5</v>
      </c>
      <c r="E7614" s="155">
        <v>5</v>
      </c>
      <c r="F7614" s="166">
        <v>42716</v>
      </c>
      <c r="G7614" s="166">
        <v>42720</v>
      </c>
      <c r="H7614" s="157">
        <v>1</v>
      </c>
    </row>
    <row r="7615" spans="1:9" ht="15" customHeight="1" x14ac:dyDescent="0.25">
      <c r="A7615" s="155" t="s">
        <v>71</v>
      </c>
      <c r="B7615" s="155" t="s">
        <v>1550</v>
      </c>
      <c r="C7615" s="155" t="s">
        <v>10835</v>
      </c>
      <c r="D7615" s="155">
        <v>6</v>
      </c>
      <c r="E7615" s="155">
        <v>6</v>
      </c>
      <c r="F7615" s="166">
        <v>42716</v>
      </c>
      <c r="G7615" s="166">
        <v>42720</v>
      </c>
      <c r="H7615" s="157">
        <v>1</v>
      </c>
    </row>
    <row r="7616" spans="1:9" ht="15" customHeight="1" x14ac:dyDescent="0.25">
      <c r="A7616" s="155" t="s">
        <v>563</v>
      </c>
      <c r="B7616" s="155" t="s">
        <v>8441</v>
      </c>
      <c r="C7616" s="155" t="s">
        <v>10836</v>
      </c>
      <c r="D7616" s="155">
        <v>25</v>
      </c>
      <c r="E7616" s="155">
        <v>25</v>
      </c>
      <c r="F7616" s="166">
        <v>42716</v>
      </c>
      <c r="G7616" s="166">
        <v>42716</v>
      </c>
      <c r="H7616" s="157">
        <v>1</v>
      </c>
      <c r="I7616" s="192" t="s">
        <v>2827</v>
      </c>
    </row>
    <row r="7617" spans="1:9" ht="15" customHeight="1" x14ac:dyDescent="0.25">
      <c r="A7617" s="155" t="s">
        <v>2144</v>
      </c>
      <c r="B7617" s="155" t="s">
        <v>10837</v>
      </c>
      <c r="C7617" s="155" t="s">
        <v>10838</v>
      </c>
      <c r="D7617" s="155">
        <v>100</v>
      </c>
      <c r="E7617" s="155">
        <v>100</v>
      </c>
      <c r="F7617" s="166">
        <v>42716</v>
      </c>
      <c r="G7617" s="166">
        <v>42717</v>
      </c>
      <c r="H7617" s="157">
        <v>1</v>
      </c>
    </row>
    <row r="7618" spans="1:9" x14ac:dyDescent="0.25">
      <c r="A7618" s="155" t="s">
        <v>559</v>
      </c>
      <c r="B7618" s="155" t="s">
        <v>560</v>
      </c>
      <c r="C7618" s="155" t="s">
        <v>6350</v>
      </c>
      <c r="D7618" s="155">
        <v>12000</v>
      </c>
      <c r="E7618" s="155">
        <v>12047</v>
      </c>
      <c r="F7618" s="166">
        <v>42717</v>
      </c>
      <c r="G7618" s="166">
        <v>42713</v>
      </c>
      <c r="H7618" s="157">
        <v>1</v>
      </c>
      <c r="I7618" s="192" t="s">
        <v>11724</v>
      </c>
    </row>
    <row r="7619" spans="1:9" ht="15" customHeight="1" x14ac:dyDescent="0.25">
      <c r="A7619" s="155" t="s">
        <v>65</v>
      </c>
      <c r="B7619" s="155" t="s">
        <v>2994</v>
      </c>
      <c r="C7619" s="155" t="s">
        <v>10839</v>
      </c>
      <c r="D7619" s="155">
        <v>50</v>
      </c>
      <c r="E7619" s="155">
        <v>50</v>
      </c>
      <c r="F7619" s="166">
        <v>42717</v>
      </c>
      <c r="G7619" s="166">
        <v>42723</v>
      </c>
      <c r="H7619" s="157">
        <v>1</v>
      </c>
    </row>
    <row r="7620" spans="1:9" ht="15" customHeight="1" x14ac:dyDescent="0.25">
      <c r="A7620" s="155" t="s">
        <v>10527</v>
      </c>
      <c r="B7620" s="155" t="s">
        <v>7368</v>
      </c>
      <c r="C7620" s="155" t="s">
        <v>10840</v>
      </c>
      <c r="D7620" s="155">
        <v>2</v>
      </c>
      <c r="E7620" s="155">
        <v>2</v>
      </c>
      <c r="F7620" s="166">
        <v>42717</v>
      </c>
      <c r="G7620" s="166">
        <v>42718</v>
      </c>
      <c r="H7620" s="157">
        <v>1</v>
      </c>
    </row>
    <row r="7621" spans="1:9" x14ac:dyDescent="0.25">
      <c r="A7621" s="155" t="s">
        <v>9847</v>
      </c>
      <c r="B7621" s="155" t="s">
        <v>8220</v>
      </c>
      <c r="C7621" s="155" t="s">
        <v>10841</v>
      </c>
      <c r="D7621" s="155">
        <v>120</v>
      </c>
      <c r="E7621" s="155">
        <v>120</v>
      </c>
      <c r="F7621" s="166">
        <v>42718</v>
      </c>
      <c r="G7621" s="166">
        <v>42695</v>
      </c>
      <c r="H7621" s="157">
        <v>1</v>
      </c>
      <c r="I7621" s="192" t="s">
        <v>1847</v>
      </c>
    </row>
    <row r="7622" spans="1:9" ht="15" customHeight="1" x14ac:dyDescent="0.25">
      <c r="A7622" s="155" t="s">
        <v>10842</v>
      </c>
      <c r="B7622" s="155" t="s">
        <v>2297</v>
      </c>
      <c r="C7622" s="155" t="s">
        <v>10843</v>
      </c>
      <c r="D7622" s="155">
        <v>5</v>
      </c>
      <c r="E7622" s="155">
        <v>5</v>
      </c>
      <c r="F7622" s="166">
        <v>42718</v>
      </c>
      <c r="G7622" s="166">
        <v>42726</v>
      </c>
      <c r="H7622" s="157">
        <v>1</v>
      </c>
    </row>
    <row r="7623" spans="1:9" ht="15" customHeight="1" x14ac:dyDescent="0.25">
      <c r="A7623" s="155" t="s">
        <v>10844</v>
      </c>
      <c r="B7623" s="155" t="s">
        <v>10845</v>
      </c>
      <c r="C7623" s="155" t="s">
        <v>10846</v>
      </c>
      <c r="D7623" s="155">
        <v>50</v>
      </c>
      <c r="E7623" s="155">
        <v>50</v>
      </c>
      <c r="F7623" s="166">
        <v>42718</v>
      </c>
      <c r="G7623" s="166">
        <v>42723</v>
      </c>
      <c r="H7623" s="157">
        <v>1</v>
      </c>
    </row>
    <row r="7624" spans="1:9" ht="15" customHeight="1" x14ac:dyDescent="0.25">
      <c r="A7624" s="155" t="s">
        <v>597</v>
      </c>
      <c r="B7624" s="155" t="s">
        <v>10847</v>
      </c>
      <c r="C7624" s="155" t="s">
        <v>10848</v>
      </c>
      <c r="D7624" s="155">
        <v>10</v>
      </c>
      <c r="E7624" s="155">
        <v>10</v>
      </c>
      <c r="F7624" s="166">
        <v>42719</v>
      </c>
      <c r="G7624" s="166">
        <v>42725</v>
      </c>
      <c r="H7624" s="157">
        <v>1</v>
      </c>
    </row>
    <row r="7625" spans="1:9" ht="15" customHeight="1" x14ac:dyDescent="0.25">
      <c r="A7625" s="155" t="s">
        <v>2714</v>
      </c>
      <c r="B7625" s="155" t="s">
        <v>3351</v>
      </c>
      <c r="C7625" s="155" t="s">
        <v>10849</v>
      </c>
      <c r="D7625" s="155">
        <v>20</v>
      </c>
      <c r="E7625" s="155">
        <v>20</v>
      </c>
      <c r="F7625" s="166">
        <v>42719</v>
      </c>
      <c r="G7625" s="166">
        <v>42723</v>
      </c>
      <c r="H7625" s="157">
        <v>1</v>
      </c>
    </row>
    <row r="7626" spans="1:9" ht="15" customHeight="1" x14ac:dyDescent="0.25">
      <c r="A7626" s="155" t="s">
        <v>71</v>
      </c>
      <c r="B7626" s="155" t="s">
        <v>1530</v>
      </c>
      <c r="C7626" s="155" t="s">
        <v>10850</v>
      </c>
      <c r="D7626" s="155">
        <v>5</v>
      </c>
      <c r="E7626" s="155">
        <v>5</v>
      </c>
      <c r="F7626" s="166">
        <v>42719</v>
      </c>
      <c r="G7626" s="166">
        <v>42727</v>
      </c>
      <c r="H7626" s="157">
        <v>1</v>
      </c>
    </row>
    <row r="7627" spans="1:9" ht="15" customHeight="1" x14ac:dyDescent="0.25">
      <c r="A7627" s="155" t="s">
        <v>71</v>
      </c>
      <c r="B7627" s="155" t="s">
        <v>167</v>
      </c>
      <c r="C7627" s="155" t="s">
        <v>10851</v>
      </c>
      <c r="D7627" s="155">
        <v>25</v>
      </c>
      <c r="E7627" s="155">
        <v>25</v>
      </c>
      <c r="F7627" s="166">
        <v>42719</v>
      </c>
      <c r="G7627" s="166">
        <v>42725</v>
      </c>
      <c r="H7627" s="157">
        <v>1</v>
      </c>
    </row>
    <row r="7628" spans="1:9" ht="15" customHeight="1" x14ac:dyDescent="0.25">
      <c r="A7628" s="155" t="s">
        <v>8170</v>
      </c>
      <c r="B7628" s="155" t="s">
        <v>8173</v>
      </c>
      <c r="C7628" s="155" t="s">
        <v>10852</v>
      </c>
      <c r="D7628" s="155">
        <v>25</v>
      </c>
      <c r="E7628" s="155">
        <v>25</v>
      </c>
      <c r="F7628" s="166">
        <v>42719</v>
      </c>
      <c r="G7628" s="166">
        <v>42723</v>
      </c>
      <c r="H7628" s="157">
        <v>1</v>
      </c>
    </row>
    <row r="7629" spans="1:9" ht="15" customHeight="1" x14ac:dyDescent="0.25">
      <c r="A7629" s="155" t="s">
        <v>8170</v>
      </c>
      <c r="B7629" s="155" t="s">
        <v>8174</v>
      </c>
      <c r="C7629" s="155" t="s">
        <v>10853</v>
      </c>
      <c r="D7629" s="155">
        <v>25</v>
      </c>
      <c r="E7629" s="155">
        <v>25</v>
      </c>
      <c r="F7629" s="166">
        <v>42719</v>
      </c>
      <c r="G7629" s="166">
        <v>42723</v>
      </c>
      <c r="H7629" s="157">
        <v>1</v>
      </c>
    </row>
    <row r="7630" spans="1:9" ht="15" customHeight="1" x14ac:dyDescent="0.25">
      <c r="A7630" s="155" t="s">
        <v>10559</v>
      </c>
      <c r="B7630" s="155" t="s">
        <v>10560</v>
      </c>
      <c r="C7630" s="155" t="s">
        <v>10854</v>
      </c>
      <c r="D7630" s="155">
        <v>99</v>
      </c>
      <c r="E7630" s="155">
        <v>99</v>
      </c>
      <c r="F7630" s="166">
        <v>42719</v>
      </c>
      <c r="G7630" s="166">
        <v>42722</v>
      </c>
      <c r="H7630" s="157">
        <v>1</v>
      </c>
      <c r="I7630" s="192" t="s">
        <v>10855</v>
      </c>
    </row>
    <row r="7631" spans="1:9" ht="15" customHeight="1" x14ac:dyDescent="0.25">
      <c r="A7631" s="155" t="s">
        <v>911</v>
      </c>
      <c r="B7631" s="155" t="s">
        <v>8932</v>
      </c>
      <c r="C7631" s="155" t="s">
        <v>10856</v>
      </c>
      <c r="D7631" s="155">
        <v>500</v>
      </c>
      <c r="E7631" s="155">
        <v>500</v>
      </c>
      <c r="F7631" s="166">
        <v>42719</v>
      </c>
      <c r="G7631" s="166">
        <v>42726</v>
      </c>
      <c r="H7631" s="157">
        <v>1</v>
      </c>
    </row>
    <row r="7632" spans="1:9" ht="15" customHeight="1" x14ac:dyDescent="0.25">
      <c r="A7632" s="155" t="s">
        <v>520</v>
      </c>
      <c r="B7632" s="155" t="s">
        <v>5026</v>
      </c>
      <c r="C7632" s="155" t="s">
        <v>10857</v>
      </c>
      <c r="D7632" s="155">
        <v>350</v>
      </c>
      <c r="E7632" s="155">
        <v>350</v>
      </c>
      <c r="F7632" s="166">
        <v>42720</v>
      </c>
      <c r="G7632" s="166">
        <v>42726</v>
      </c>
      <c r="H7632" s="157">
        <v>1</v>
      </c>
    </row>
    <row r="7633" spans="1:9" ht="15" customHeight="1" x14ac:dyDescent="0.25">
      <c r="A7633" s="155" t="s">
        <v>5721</v>
      </c>
      <c r="B7633" s="155" t="s">
        <v>9098</v>
      </c>
      <c r="C7633" s="155" t="s">
        <v>10858</v>
      </c>
      <c r="D7633" s="155">
        <v>3</v>
      </c>
      <c r="E7633" s="155">
        <v>3</v>
      </c>
      <c r="F7633" s="166">
        <v>42720</v>
      </c>
      <c r="G7633" s="166">
        <v>42754</v>
      </c>
      <c r="H7633" s="157">
        <v>1</v>
      </c>
    </row>
    <row r="7634" spans="1:9" ht="15" customHeight="1" x14ac:dyDescent="0.25">
      <c r="A7634" s="155" t="s">
        <v>71</v>
      </c>
      <c r="B7634" s="155" t="s">
        <v>74</v>
      </c>
      <c r="C7634" s="155" t="s">
        <v>10859</v>
      </c>
      <c r="D7634" s="155">
        <v>25</v>
      </c>
      <c r="E7634" s="155">
        <v>25</v>
      </c>
      <c r="F7634" s="166">
        <v>42720</v>
      </c>
      <c r="G7634" s="166">
        <v>42727</v>
      </c>
      <c r="H7634" s="157">
        <v>1</v>
      </c>
    </row>
    <row r="7635" spans="1:9" ht="15" customHeight="1" x14ac:dyDescent="0.25">
      <c r="A7635" s="155" t="s">
        <v>559</v>
      </c>
      <c r="B7635" s="155" t="s">
        <v>2265</v>
      </c>
      <c r="C7635" s="155" t="s">
        <v>10860</v>
      </c>
      <c r="D7635" s="155">
        <v>5000</v>
      </c>
      <c r="E7635" s="155">
        <v>4960</v>
      </c>
      <c r="F7635" s="166">
        <v>42720</v>
      </c>
      <c r="G7635" s="166">
        <v>42725</v>
      </c>
      <c r="H7635" s="157">
        <v>1</v>
      </c>
      <c r="I7635" s="192" t="s">
        <v>4611</v>
      </c>
    </row>
    <row r="7636" spans="1:9" ht="15" customHeight="1" x14ac:dyDescent="0.25">
      <c r="A7636" s="155" t="s">
        <v>261</v>
      </c>
      <c r="B7636" s="155" t="s">
        <v>2952</v>
      </c>
      <c r="C7636" s="155" t="s">
        <v>10861</v>
      </c>
      <c r="D7636" s="155">
        <v>14</v>
      </c>
      <c r="E7636" s="155">
        <v>14</v>
      </c>
      <c r="F7636" s="166">
        <v>42720</v>
      </c>
      <c r="G7636" s="166">
        <v>42731</v>
      </c>
      <c r="H7636" s="157">
        <v>1</v>
      </c>
    </row>
    <row r="7637" spans="1:9" ht="15" customHeight="1" x14ac:dyDescent="0.25">
      <c r="A7637" s="155" t="s">
        <v>10559</v>
      </c>
      <c r="B7637" s="155" t="s">
        <v>10668</v>
      </c>
      <c r="C7637" s="155" t="s">
        <v>10822</v>
      </c>
      <c r="D7637" s="155">
        <v>99</v>
      </c>
      <c r="E7637" s="155">
        <v>99</v>
      </c>
      <c r="F7637" s="166">
        <v>42720</v>
      </c>
      <c r="G7637" s="166">
        <v>42726</v>
      </c>
      <c r="H7637" s="157">
        <v>1</v>
      </c>
      <c r="I7637" s="192" t="s">
        <v>10855</v>
      </c>
    </row>
    <row r="7638" spans="1:9" ht="15" customHeight="1" x14ac:dyDescent="0.25">
      <c r="A7638" s="155" t="s">
        <v>520</v>
      </c>
      <c r="B7638" s="155" t="s">
        <v>9397</v>
      </c>
      <c r="C7638" s="155" t="s">
        <v>10863</v>
      </c>
      <c r="D7638" s="155">
        <v>25</v>
      </c>
      <c r="E7638" s="155">
        <v>25</v>
      </c>
      <c r="F7638" s="166">
        <v>42723</v>
      </c>
      <c r="G7638" s="166">
        <v>42727</v>
      </c>
      <c r="H7638" s="157">
        <v>1</v>
      </c>
    </row>
    <row r="7639" spans="1:9" ht="15" customHeight="1" x14ac:dyDescent="0.25">
      <c r="A7639" s="155" t="s">
        <v>520</v>
      </c>
      <c r="B7639" s="155" t="s">
        <v>10862</v>
      </c>
      <c r="C7639" s="155" t="s">
        <v>10864</v>
      </c>
      <c r="D7639" s="155">
        <v>736</v>
      </c>
      <c r="E7639" s="155">
        <v>736</v>
      </c>
      <c r="F7639" s="166">
        <v>42723</v>
      </c>
      <c r="G7639" s="166">
        <v>42731</v>
      </c>
      <c r="H7639" s="157">
        <v>1</v>
      </c>
    </row>
    <row r="7640" spans="1:9" ht="15" customHeight="1" x14ac:dyDescent="0.25">
      <c r="A7640" s="155" t="s">
        <v>2144</v>
      </c>
      <c r="B7640" s="155" t="s">
        <v>2470</v>
      </c>
      <c r="C7640" s="155" t="s">
        <v>10865</v>
      </c>
      <c r="D7640" s="155">
        <v>50</v>
      </c>
      <c r="E7640" s="155">
        <v>50</v>
      </c>
      <c r="F7640" s="166">
        <v>42723</v>
      </c>
      <c r="G7640" s="166">
        <v>42726</v>
      </c>
      <c r="H7640" s="157">
        <v>1</v>
      </c>
    </row>
    <row r="7641" spans="1:9" ht="15" customHeight="1" x14ac:dyDescent="0.25">
      <c r="A7641" s="155" t="s">
        <v>2144</v>
      </c>
      <c r="B7641" s="155" t="s">
        <v>6997</v>
      </c>
      <c r="C7641" s="155" t="s">
        <v>364</v>
      </c>
      <c r="D7641" s="155">
        <v>50</v>
      </c>
      <c r="E7641" s="155">
        <v>50</v>
      </c>
      <c r="F7641" s="166">
        <v>42723</v>
      </c>
      <c r="G7641" s="166">
        <v>42726</v>
      </c>
      <c r="H7641" s="157">
        <v>1</v>
      </c>
    </row>
    <row r="7642" spans="1:9" ht="15" customHeight="1" x14ac:dyDescent="0.25">
      <c r="A7642" s="155" t="s">
        <v>173</v>
      </c>
      <c r="B7642" s="155" t="s">
        <v>1861</v>
      </c>
      <c r="C7642" s="155" t="s">
        <v>10866</v>
      </c>
      <c r="D7642" s="155">
        <v>75</v>
      </c>
      <c r="E7642" s="155">
        <v>75</v>
      </c>
      <c r="F7642" s="166">
        <v>42723</v>
      </c>
      <c r="G7642" s="166">
        <v>42726</v>
      </c>
      <c r="H7642" s="157">
        <v>1</v>
      </c>
    </row>
    <row r="7643" spans="1:9" ht="15" customHeight="1" x14ac:dyDescent="0.25">
      <c r="A7643" s="155" t="s">
        <v>42</v>
      </c>
      <c r="B7643" s="155" t="s">
        <v>905</v>
      </c>
      <c r="C7643" s="155" t="s">
        <v>10867</v>
      </c>
      <c r="D7643" s="155">
        <v>150</v>
      </c>
      <c r="E7643" s="155">
        <v>150</v>
      </c>
      <c r="F7643" s="166">
        <v>42723</v>
      </c>
      <c r="G7643" s="166">
        <v>42726</v>
      </c>
      <c r="H7643" s="157">
        <v>1</v>
      </c>
    </row>
    <row r="7644" spans="1:9" ht="15" customHeight="1" x14ac:dyDescent="0.25">
      <c r="A7644" s="155" t="s">
        <v>286</v>
      </c>
      <c r="B7644" s="155" t="s">
        <v>5276</v>
      </c>
      <c r="C7644" s="155" t="s">
        <v>10868</v>
      </c>
      <c r="D7644" s="155">
        <v>25</v>
      </c>
      <c r="E7644" s="155">
        <v>25</v>
      </c>
      <c r="F7644" s="166">
        <v>42723</v>
      </c>
      <c r="G7644" s="166">
        <v>42732</v>
      </c>
      <c r="H7644" s="157">
        <v>1</v>
      </c>
    </row>
    <row r="7645" spans="1:9" ht="15" customHeight="1" x14ac:dyDescent="0.25">
      <c r="A7645" s="155" t="s">
        <v>8170</v>
      </c>
      <c r="B7645" s="155" t="s">
        <v>8171</v>
      </c>
      <c r="C7645" s="155" t="s">
        <v>10869</v>
      </c>
      <c r="D7645" s="155">
        <v>400</v>
      </c>
      <c r="E7645" s="155">
        <v>400</v>
      </c>
      <c r="F7645" s="166">
        <v>42723</v>
      </c>
      <c r="G7645" s="166">
        <v>42731</v>
      </c>
      <c r="H7645" s="157">
        <v>1</v>
      </c>
    </row>
    <row r="7646" spans="1:9" ht="15" customHeight="1" x14ac:dyDescent="0.25">
      <c r="A7646" s="155" t="s">
        <v>3430</v>
      </c>
      <c r="B7646" s="155" t="s">
        <v>681</v>
      </c>
      <c r="C7646" s="155" t="s">
        <v>10870</v>
      </c>
      <c r="D7646" s="155">
        <v>100</v>
      </c>
      <c r="E7646" s="155">
        <v>100</v>
      </c>
      <c r="F7646" s="166">
        <v>42724</v>
      </c>
      <c r="G7646" s="166">
        <v>42731</v>
      </c>
      <c r="H7646" s="157">
        <v>1</v>
      </c>
    </row>
    <row r="7647" spans="1:9" ht="15" customHeight="1" x14ac:dyDescent="0.25">
      <c r="A7647" s="155" t="s">
        <v>71</v>
      </c>
      <c r="B7647" s="155" t="s">
        <v>1550</v>
      </c>
      <c r="C7647" s="155" t="s">
        <v>10871</v>
      </c>
      <c r="D7647" s="155">
        <v>5</v>
      </c>
      <c r="E7647" s="155">
        <v>5</v>
      </c>
      <c r="F7647" s="166">
        <v>42724</v>
      </c>
      <c r="G7647" s="166">
        <v>42740</v>
      </c>
      <c r="H7647" s="157">
        <v>1</v>
      </c>
    </row>
    <row r="7648" spans="1:9" ht="15" customHeight="1" x14ac:dyDescent="0.25">
      <c r="A7648" s="155" t="s">
        <v>4562</v>
      </c>
      <c r="B7648" s="155" t="s">
        <v>1696</v>
      </c>
      <c r="C7648" s="155" t="s">
        <v>10873</v>
      </c>
      <c r="D7648" s="155">
        <v>3</v>
      </c>
      <c r="E7648" s="155">
        <v>3</v>
      </c>
      <c r="F7648" s="166">
        <v>42725</v>
      </c>
      <c r="G7648" s="166">
        <v>42751</v>
      </c>
      <c r="H7648" s="157">
        <v>1</v>
      </c>
    </row>
    <row r="7649" spans="1:9" ht="15" customHeight="1" x14ac:dyDescent="0.25">
      <c r="A7649" s="155" t="s">
        <v>4562</v>
      </c>
      <c r="B7649" s="155" t="s">
        <v>1696</v>
      </c>
      <c r="C7649" s="155" t="s">
        <v>364</v>
      </c>
      <c r="D7649" s="155">
        <v>3</v>
      </c>
      <c r="E7649" s="155">
        <v>3</v>
      </c>
      <c r="F7649" s="166">
        <v>42725</v>
      </c>
      <c r="G7649" s="166">
        <v>42751</v>
      </c>
      <c r="H7649" s="157">
        <v>1</v>
      </c>
    </row>
    <row r="7650" spans="1:9" ht="15" customHeight="1" x14ac:dyDescent="0.25">
      <c r="A7650" s="155" t="s">
        <v>4562</v>
      </c>
      <c r="B7650" s="155" t="s">
        <v>1696</v>
      </c>
      <c r="C7650" s="155" t="s">
        <v>32</v>
      </c>
      <c r="D7650" s="155">
        <v>1</v>
      </c>
      <c r="E7650" s="155">
        <v>1</v>
      </c>
      <c r="F7650" s="166">
        <v>42725</v>
      </c>
      <c r="G7650" s="166">
        <v>42751</v>
      </c>
      <c r="H7650" s="157">
        <v>1</v>
      </c>
    </row>
    <row r="7651" spans="1:9" ht="15" customHeight="1" x14ac:dyDescent="0.25">
      <c r="A7651" s="155" t="s">
        <v>4562</v>
      </c>
      <c r="B7651" s="155" t="s">
        <v>1696</v>
      </c>
      <c r="C7651" s="155" t="s">
        <v>316</v>
      </c>
      <c r="D7651" s="155">
        <v>1</v>
      </c>
      <c r="E7651" s="155">
        <v>1</v>
      </c>
      <c r="F7651" s="166">
        <v>42725</v>
      </c>
      <c r="G7651" s="166">
        <v>42751</v>
      </c>
      <c r="H7651" s="157">
        <v>1</v>
      </c>
    </row>
    <row r="7652" spans="1:9" ht="15" customHeight="1" x14ac:dyDescent="0.25">
      <c r="A7652" s="155" t="s">
        <v>3481</v>
      </c>
      <c r="B7652" s="155" t="s">
        <v>255</v>
      </c>
      <c r="C7652" s="155" t="s">
        <v>10874</v>
      </c>
      <c r="D7652" s="155">
        <v>175</v>
      </c>
      <c r="E7652" s="155">
        <v>175</v>
      </c>
      <c r="F7652" s="166">
        <v>42725</v>
      </c>
      <c r="G7652" s="166">
        <v>42727</v>
      </c>
      <c r="H7652" s="157">
        <v>1</v>
      </c>
    </row>
    <row r="7653" spans="1:9" ht="15" customHeight="1" x14ac:dyDescent="0.25">
      <c r="A7653" s="155" t="s">
        <v>9181</v>
      </c>
      <c r="B7653" s="155" t="s">
        <v>295</v>
      </c>
      <c r="C7653" s="155" t="s">
        <v>10875</v>
      </c>
      <c r="D7653" s="155">
        <v>25</v>
      </c>
      <c r="E7653" s="155">
        <v>25</v>
      </c>
      <c r="F7653" s="166">
        <v>42726</v>
      </c>
      <c r="G7653" s="166">
        <v>42738</v>
      </c>
      <c r="H7653" s="157">
        <v>1</v>
      </c>
    </row>
    <row r="7654" spans="1:9" ht="15" customHeight="1" x14ac:dyDescent="0.25">
      <c r="A7654" s="155" t="s">
        <v>173</v>
      </c>
      <c r="B7654" s="155" t="s">
        <v>10877</v>
      </c>
      <c r="C7654" s="155" t="s">
        <v>10876</v>
      </c>
      <c r="D7654" s="155">
        <v>102</v>
      </c>
      <c r="E7654" s="155">
        <v>102</v>
      </c>
      <c r="F7654" s="166">
        <v>42726</v>
      </c>
      <c r="G7654" s="166">
        <v>42740</v>
      </c>
      <c r="H7654" s="157">
        <v>1</v>
      </c>
    </row>
    <row r="7655" spans="1:9" ht="15" customHeight="1" x14ac:dyDescent="0.25">
      <c r="A7655" s="155" t="s">
        <v>3481</v>
      </c>
      <c r="B7655" s="155" t="s">
        <v>149</v>
      </c>
      <c r="C7655" s="155" t="s">
        <v>10878</v>
      </c>
      <c r="D7655" s="155">
        <v>70</v>
      </c>
      <c r="E7655" s="155">
        <v>70</v>
      </c>
      <c r="F7655" s="166">
        <v>42726</v>
      </c>
      <c r="G7655" s="166">
        <v>42738</v>
      </c>
      <c r="H7655" s="157">
        <v>1</v>
      </c>
    </row>
    <row r="7656" spans="1:9" ht="15" customHeight="1" x14ac:dyDescent="0.25">
      <c r="A7656" s="155" t="s">
        <v>520</v>
      </c>
      <c r="B7656" s="155" t="s">
        <v>966</v>
      </c>
      <c r="C7656" s="155" t="s">
        <v>10879</v>
      </c>
      <c r="D7656" s="155">
        <v>100</v>
      </c>
      <c r="E7656" s="155">
        <v>10</v>
      </c>
      <c r="F7656" s="166">
        <v>42726</v>
      </c>
      <c r="G7656" s="166">
        <v>42739</v>
      </c>
      <c r="H7656" s="157">
        <v>1</v>
      </c>
    </row>
    <row r="7657" spans="1:9" ht="15" customHeight="1" x14ac:dyDescent="0.25">
      <c r="A7657" s="155" t="s">
        <v>719</v>
      </c>
      <c r="B7657" s="155" t="s">
        <v>720</v>
      </c>
      <c r="C7657" s="155" t="s">
        <v>10880</v>
      </c>
      <c r="D7657" s="155">
        <v>200</v>
      </c>
      <c r="E7657" s="155">
        <v>200</v>
      </c>
      <c r="F7657" s="166">
        <v>42726</v>
      </c>
      <c r="G7657" s="166">
        <v>42731</v>
      </c>
      <c r="H7657" s="157">
        <v>1</v>
      </c>
    </row>
    <row r="7658" spans="1:9" ht="15" customHeight="1" x14ac:dyDescent="0.25">
      <c r="A7658" s="155" t="s">
        <v>719</v>
      </c>
      <c r="B7658" s="155" t="s">
        <v>809</v>
      </c>
      <c r="C7658" s="155" t="s">
        <v>364</v>
      </c>
      <c r="D7658" s="155">
        <v>100</v>
      </c>
      <c r="E7658" s="155">
        <v>100</v>
      </c>
      <c r="F7658" s="166">
        <v>42726</v>
      </c>
      <c r="G7658" s="166">
        <v>42731</v>
      </c>
      <c r="H7658" s="157">
        <v>1</v>
      </c>
    </row>
    <row r="7659" spans="1:9" ht="15" customHeight="1" x14ac:dyDescent="0.25">
      <c r="A7659" s="155" t="s">
        <v>748</v>
      </c>
      <c r="B7659" s="155" t="s">
        <v>2542</v>
      </c>
      <c r="C7659" s="155" t="s">
        <v>10881</v>
      </c>
      <c r="D7659" s="155">
        <v>90</v>
      </c>
      <c r="E7659" s="155">
        <v>90</v>
      </c>
      <c r="F7659" s="166">
        <v>42726</v>
      </c>
      <c r="G7659" s="166">
        <v>42731</v>
      </c>
      <c r="H7659" s="157">
        <v>1</v>
      </c>
    </row>
    <row r="7660" spans="1:9" ht="15" customHeight="1" x14ac:dyDescent="0.25">
      <c r="A7660" s="155" t="s">
        <v>10882</v>
      </c>
      <c r="B7660" s="155" t="s">
        <v>10883</v>
      </c>
      <c r="C7660" s="155" t="s">
        <v>10884</v>
      </c>
      <c r="D7660" s="155">
        <v>15</v>
      </c>
      <c r="E7660" s="155">
        <v>15</v>
      </c>
      <c r="F7660" s="166">
        <v>42726</v>
      </c>
      <c r="G7660" s="166">
        <v>42740</v>
      </c>
      <c r="H7660" s="157">
        <v>1</v>
      </c>
    </row>
    <row r="7661" spans="1:9" ht="15" customHeight="1" x14ac:dyDescent="0.25">
      <c r="A7661" s="155" t="s">
        <v>10882</v>
      </c>
      <c r="B7661" s="155" t="s">
        <v>10885</v>
      </c>
      <c r="C7661" s="155" t="s">
        <v>10886</v>
      </c>
      <c r="D7661" s="155">
        <v>15</v>
      </c>
      <c r="E7661" s="155">
        <v>15</v>
      </c>
      <c r="F7661" s="166">
        <v>42726</v>
      </c>
      <c r="G7661" s="166">
        <v>42740</v>
      </c>
      <c r="H7661" s="157">
        <v>1</v>
      </c>
    </row>
    <row r="7662" spans="1:9" ht="15" customHeight="1" x14ac:dyDescent="0.25">
      <c r="A7662" s="155" t="s">
        <v>333</v>
      </c>
      <c r="B7662" s="155" t="s">
        <v>1405</v>
      </c>
      <c r="C7662" s="155" t="s">
        <v>10887</v>
      </c>
      <c r="D7662" s="155">
        <v>250</v>
      </c>
      <c r="E7662" s="155">
        <v>250</v>
      </c>
      <c r="F7662" s="166">
        <v>42726</v>
      </c>
      <c r="G7662" s="166">
        <v>42732</v>
      </c>
      <c r="H7662" s="157">
        <v>1</v>
      </c>
    </row>
    <row r="7663" spans="1:9" ht="15" customHeight="1" x14ac:dyDescent="0.25">
      <c r="A7663" s="155" t="s">
        <v>9169</v>
      </c>
      <c r="B7663" s="155" t="s">
        <v>10888</v>
      </c>
      <c r="C7663" s="155" t="s">
        <v>10889</v>
      </c>
      <c r="D7663" s="155">
        <v>18</v>
      </c>
      <c r="E7663" s="155">
        <v>18</v>
      </c>
      <c r="F7663" s="166">
        <v>42726</v>
      </c>
      <c r="G7663" s="166">
        <v>42735</v>
      </c>
      <c r="H7663" s="157">
        <v>1</v>
      </c>
      <c r="I7663" s="192" t="s">
        <v>10890</v>
      </c>
    </row>
    <row r="7664" spans="1:9" ht="15" customHeight="1" x14ac:dyDescent="0.25">
      <c r="A7664" s="155" t="s">
        <v>10891</v>
      </c>
      <c r="B7664" s="155" t="s">
        <v>10892</v>
      </c>
      <c r="C7664" s="155" t="s">
        <v>10893</v>
      </c>
      <c r="D7664" s="155">
        <v>12</v>
      </c>
      <c r="E7664" s="155">
        <v>12</v>
      </c>
      <c r="F7664" s="166">
        <v>42726</v>
      </c>
      <c r="G7664" s="166">
        <v>42730</v>
      </c>
      <c r="H7664" s="157">
        <v>1</v>
      </c>
    </row>
    <row r="7665" spans="1:9" ht="15" customHeight="1" x14ac:dyDescent="0.25">
      <c r="A7665" s="155" t="s">
        <v>1983</v>
      </c>
      <c r="B7665" s="155" t="s">
        <v>10894</v>
      </c>
      <c r="C7665" s="155" t="s">
        <v>10895</v>
      </c>
      <c r="D7665" s="155">
        <v>4</v>
      </c>
      <c r="E7665" s="155">
        <v>4</v>
      </c>
      <c r="F7665" s="166">
        <v>42726</v>
      </c>
      <c r="G7665" s="166">
        <v>42748</v>
      </c>
      <c r="H7665" s="157">
        <v>1</v>
      </c>
    </row>
    <row r="7666" spans="1:9" ht="15" customHeight="1" x14ac:dyDescent="0.25">
      <c r="A7666" s="155" t="s">
        <v>8170</v>
      </c>
      <c r="B7666" s="155" t="s">
        <v>8172</v>
      </c>
      <c r="C7666" s="155" t="s">
        <v>10896</v>
      </c>
      <c r="D7666" s="155">
        <v>400</v>
      </c>
      <c r="E7666" s="155">
        <v>402</v>
      </c>
      <c r="F7666" s="166">
        <v>42738</v>
      </c>
      <c r="G7666" s="166">
        <v>42745</v>
      </c>
      <c r="H7666" s="157">
        <v>1</v>
      </c>
      <c r="I7666" s="192" t="s">
        <v>10897</v>
      </c>
    </row>
    <row r="7667" spans="1:9" ht="15" customHeight="1" x14ac:dyDescent="0.25">
      <c r="A7667" s="155" t="s">
        <v>71</v>
      </c>
      <c r="B7667" s="155" t="s">
        <v>477</v>
      </c>
      <c r="C7667" s="155" t="s">
        <v>10898</v>
      </c>
      <c r="D7667" s="155">
        <v>5</v>
      </c>
      <c r="E7667" s="155">
        <v>5</v>
      </c>
      <c r="F7667" s="166">
        <v>42738</v>
      </c>
      <c r="G7667" s="166">
        <v>42746</v>
      </c>
      <c r="H7667" s="157">
        <v>1</v>
      </c>
    </row>
    <row r="7668" spans="1:9" ht="15" customHeight="1" x14ac:dyDescent="0.25">
      <c r="A7668" s="155" t="s">
        <v>563</v>
      </c>
      <c r="B7668" s="155" t="s">
        <v>2118</v>
      </c>
      <c r="C7668" s="155" t="s">
        <v>10899</v>
      </c>
      <c r="D7668" s="155">
        <v>25</v>
      </c>
      <c r="E7668" s="155">
        <v>25</v>
      </c>
      <c r="F7668" s="166">
        <v>42738</v>
      </c>
      <c r="G7668" s="166">
        <v>42746</v>
      </c>
      <c r="H7668" s="157">
        <v>1</v>
      </c>
    </row>
    <row r="7669" spans="1:9" ht="15" customHeight="1" x14ac:dyDescent="0.25">
      <c r="A7669" s="155" t="s">
        <v>634</v>
      </c>
      <c r="B7669" s="155" t="s">
        <v>1534</v>
      </c>
      <c r="C7669" s="155" t="s">
        <v>10900</v>
      </c>
      <c r="D7669" s="155">
        <v>50</v>
      </c>
      <c r="E7669" s="155">
        <v>50</v>
      </c>
      <c r="F7669" s="166">
        <v>42738</v>
      </c>
      <c r="G7669" s="166">
        <v>42739</v>
      </c>
      <c r="H7669" s="157">
        <v>1</v>
      </c>
    </row>
    <row r="7670" spans="1:9" ht="15" customHeight="1" x14ac:dyDescent="0.25">
      <c r="A7670" s="155" t="s">
        <v>997</v>
      </c>
      <c r="B7670" s="155" t="s">
        <v>473</v>
      </c>
      <c r="C7670" s="155" t="s">
        <v>10901</v>
      </c>
      <c r="D7670" s="155">
        <v>100</v>
      </c>
      <c r="E7670" s="155">
        <v>100</v>
      </c>
      <c r="F7670" s="166">
        <v>42738</v>
      </c>
      <c r="G7670" s="166">
        <v>42744</v>
      </c>
      <c r="H7670" s="157">
        <v>1</v>
      </c>
    </row>
    <row r="7671" spans="1:9" ht="15" customHeight="1" x14ac:dyDescent="0.25">
      <c r="A7671" s="155" t="s">
        <v>2396</v>
      </c>
      <c r="B7671" s="155" t="s">
        <v>2397</v>
      </c>
      <c r="C7671" s="155" t="s">
        <v>10902</v>
      </c>
      <c r="D7671" s="155">
        <v>50</v>
      </c>
      <c r="E7671" s="155">
        <v>50</v>
      </c>
      <c r="F7671" s="166">
        <v>42738</v>
      </c>
      <c r="G7671" s="166">
        <v>42741</v>
      </c>
      <c r="H7671" s="157">
        <v>1</v>
      </c>
    </row>
    <row r="7672" spans="1:9" ht="15" customHeight="1" x14ac:dyDescent="0.25">
      <c r="A7672" s="155" t="s">
        <v>251</v>
      </c>
      <c r="B7672" s="155" t="s">
        <v>5785</v>
      </c>
      <c r="C7672" s="155" t="s">
        <v>10903</v>
      </c>
      <c r="D7672" s="155">
        <v>10</v>
      </c>
      <c r="E7672" s="155">
        <v>10</v>
      </c>
      <c r="F7672" s="166">
        <v>42738</v>
      </c>
      <c r="G7672" s="166">
        <v>42740</v>
      </c>
      <c r="H7672" s="157">
        <v>1</v>
      </c>
    </row>
    <row r="7673" spans="1:9" ht="15" customHeight="1" x14ac:dyDescent="0.25">
      <c r="A7673" s="155" t="s">
        <v>10559</v>
      </c>
      <c r="B7673" s="155" t="s">
        <v>10692</v>
      </c>
      <c r="C7673" s="155" t="s">
        <v>10904</v>
      </c>
      <c r="D7673" s="155">
        <v>99</v>
      </c>
      <c r="E7673" s="155">
        <v>99</v>
      </c>
      <c r="F7673" s="166">
        <v>42738</v>
      </c>
      <c r="G7673" s="166">
        <v>42740</v>
      </c>
      <c r="H7673" s="157">
        <v>1</v>
      </c>
      <c r="I7673" s="192" t="s">
        <v>6921</v>
      </c>
    </row>
    <row r="7674" spans="1:9" ht="15" customHeight="1" x14ac:dyDescent="0.25">
      <c r="A7674" s="155" t="s">
        <v>173</v>
      </c>
      <c r="B7674" s="155" t="s">
        <v>7895</v>
      </c>
      <c r="C7674" s="155" t="s">
        <v>10905</v>
      </c>
      <c r="D7674" s="155">
        <v>200</v>
      </c>
      <c r="E7674" s="155">
        <v>200</v>
      </c>
      <c r="F7674" s="166">
        <v>42738</v>
      </c>
      <c r="G7674" s="166">
        <v>42741</v>
      </c>
      <c r="H7674" s="157">
        <v>1</v>
      </c>
    </row>
    <row r="7675" spans="1:9" ht="15" customHeight="1" x14ac:dyDescent="0.25">
      <c r="A7675" s="155" t="s">
        <v>173</v>
      </c>
      <c r="B7675" s="155" t="s">
        <v>9908</v>
      </c>
      <c r="C7675" s="155" t="s">
        <v>364</v>
      </c>
      <c r="D7675" s="155">
        <v>100</v>
      </c>
      <c r="E7675" s="155">
        <v>100</v>
      </c>
      <c r="F7675" s="166">
        <v>42738</v>
      </c>
      <c r="G7675" s="166">
        <v>42741</v>
      </c>
      <c r="H7675" s="157">
        <v>1</v>
      </c>
    </row>
    <row r="7676" spans="1:9" ht="15" customHeight="1" x14ac:dyDescent="0.25">
      <c r="A7676" s="155" t="s">
        <v>173</v>
      </c>
      <c r="B7676" s="155" t="s">
        <v>9908</v>
      </c>
      <c r="C7676" s="155" t="s">
        <v>161</v>
      </c>
      <c r="D7676" s="155">
        <v>100</v>
      </c>
      <c r="E7676" s="155">
        <v>100</v>
      </c>
      <c r="F7676" s="166">
        <v>42738</v>
      </c>
      <c r="G7676" s="166">
        <v>42741</v>
      </c>
      <c r="H7676" s="157">
        <v>1</v>
      </c>
    </row>
    <row r="7677" spans="1:9" ht="15" customHeight="1" x14ac:dyDescent="0.25">
      <c r="A7677" s="155" t="s">
        <v>46</v>
      </c>
      <c r="B7677" s="155" t="s">
        <v>949</v>
      </c>
      <c r="C7677" s="155" t="s">
        <v>10906</v>
      </c>
      <c r="D7677" s="155">
        <v>200</v>
      </c>
      <c r="E7677" s="155">
        <v>200</v>
      </c>
      <c r="F7677" s="166">
        <v>42738</v>
      </c>
      <c r="G7677" s="166">
        <v>42740</v>
      </c>
      <c r="H7677" s="157">
        <v>1</v>
      </c>
    </row>
    <row r="7678" spans="1:9" ht="15" customHeight="1" x14ac:dyDescent="0.25">
      <c r="A7678" s="155" t="s">
        <v>46</v>
      </c>
      <c r="B7678" s="155" t="s">
        <v>1417</v>
      </c>
      <c r="C7678" s="155" t="s">
        <v>364</v>
      </c>
      <c r="D7678" s="155">
        <v>200</v>
      </c>
      <c r="E7678" s="155">
        <v>200</v>
      </c>
      <c r="F7678" s="166">
        <v>42738</v>
      </c>
      <c r="G7678" s="166">
        <v>42740</v>
      </c>
      <c r="H7678" s="157">
        <v>1</v>
      </c>
    </row>
    <row r="7679" spans="1:9" ht="15" customHeight="1" x14ac:dyDescent="0.25">
      <c r="A7679" s="155" t="s">
        <v>10910</v>
      </c>
      <c r="B7679" s="155" t="s">
        <v>10911</v>
      </c>
      <c r="C7679" s="155" t="s">
        <v>10912</v>
      </c>
      <c r="D7679" s="155">
        <v>35</v>
      </c>
      <c r="E7679" s="155">
        <v>35</v>
      </c>
      <c r="F7679" s="166">
        <v>42738</v>
      </c>
      <c r="G7679" s="166">
        <v>42746</v>
      </c>
      <c r="H7679" s="157">
        <v>1</v>
      </c>
    </row>
    <row r="7680" spans="1:9" ht="15" customHeight="1" x14ac:dyDescent="0.25">
      <c r="A7680" s="155" t="s">
        <v>10559</v>
      </c>
      <c r="B7680" s="155" t="s">
        <v>10914</v>
      </c>
      <c r="C7680" s="155" t="s">
        <v>10913</v>
      </c>
      <c r="D7680" s="155">
        <v>2</v>
      </c>
      <c r="E7680" s="155">
        <v>2</v>
      </c>
      <c r="F7680" s="166">
        <v>42738</v>
      </c>
      <c r="G7680" s="166">
        <v>42743</v>
      </c>
      <c r="H7680" s="157">
        <v>1</v>
      </c>
      <c r="I7680" s="192" t="s">
        <v>6921</v>
      </c>
    </row>
    <row r="7681" spans="1:9" x14ac:dyDescent="0.25">
      <c r="A7681" s="155" t="s">
        <v>8170</v>
      </c>
      <c r="B7681" s="155" t="s">
        <v>9420</v>
      </c>
      <c r="C7681" s="155" t="s">
        <v>10915</v>
      </c>
      <c r="D7681" s="155">
        <v>50</v>
      </c>
      <c r="E7681" s="155">
        <v>51</v>
      </c>
      <c r="F7681" s="166">
        <v>42738</v>
      </c>
      <c r="G7681" s="166">
        <v>42723</v>
      </c>
      <c r="H7681" s="157">
        <v>1</v>
      </c>
      <c r="I7681" s="192" t="s">
        <v>11745</v>
      </c>
    </row>
    <row r="7682" spans="1:9" ht="15" customHeight="1" x14ac:dyDescent="0.25">
      <c r="A7682" s="155" t="s">
        <v>71</v>
      </c>
      <c r="B7682" s="155" t="s">
        <v>477</v>
      </c>
      <c r="C7682" s="155" t="s">
        <v>10916</v>
      </c>
      <c r="D7682" s="155">
        <v>5</v>
      </c>
      <c r="E7682" s="155">
        <v>5</v>
      </c>
      <c r="F7682" s="166">
        <v>42739</v>
      </c>
      <c r="G7682" s="166">
        <v>42746</v>
      </c>
      <c r="H7682" s="157">
        <v>1</v>
      </c>
    </row>
    <row r="7683" spans="1:9" ht="15" customHeight="1" x14ac:dyDescent="0.25">
      <c r="A7683" s="155" t="s">
        <v>78</v>
      </c>
      <c r="B7683" s="155" t="s">
        <v>2493</v>
      </c>
      <c r="C7683" s="155" t="s">
        <v>10917</v>
      </c>
      <c r="D7683" s="155">
        <v>5</v>
      </c>
      <c r="E7683" s="155">
        <v>5</v>
      </c>
      <c r="F7683" s="166">
        <v>42739</v>
      </c>
      <c r="G7683" s="166">
        <v>42746</v>
      </c>
      <c r="H7683" s="157">
        <v>1</v>
      </c>
    </row>
    <row r="7684" spans="1:9" ht="15" customHeight="1" x14ac:dyDescent="0.25">
      <c r="A7684" s="155" t="s">
        <v>7849</v>
      </c>
      <c r="B7684" s="155" t="s">
        <v>5825</v>
      </c>
      <c r="C7684" s="155" t="s">
        <v>10918</v>
      </c>
      <c r="D7684" s="155">
        <v>14</v>
      </c>
      <c r="E7684" s="155">
        <v>14</v>
      </c>
      <c r="F7684" s="166">
        <v>42739</v>
      </c>
      <c r="G7684" s="166">
        <v>42746</v>
      </c>
      <c r="H7684" s="157">
        <v>1</v>
      </c>
    </row>
    <row r="7685" spans="1:9" ht="15" customHeight="1" x14ac:dyDescent="0.25">
      <c r="A7685" s="155" t="s">
        <v>638</v>
      </c>
      <c r="B7685" s="155" t="s">
        <v>7738</v>
      </c>
      <c r="C7685" s="155" t="s">
        <v>10919</v>
      </c>
      <c r="D7685" s="155">
        <v>2500</v>
      </c>
      <c r="E7685" s="155">
        <v>2500</v>
      </c>
      <c r="F7685" s="166">
        <v>42739</v>
      </c>
      <c r="G7685" s="166">
        <v>42745</v>
      </c>
      <c r="H7685" s="157">
        <v>1</v>
      </c>
    </row>
    <row r="7686" spans="1:9" ht="15" customHeight="1" x14ac:dyDescent="0.25">
      <c r="A7686" s="155" t="s">
        <v>9275</v>
      </c>
      <c r="B7686" s="155" t="s">
        <v>626</v>
      </c>
      <c r="C7686" s="155" t="s">
        <v>10920</v>
      </c>
      <c r="D7686" s="155">
        <v>2500</v>
      </c>
      <c r="E7686" s="155">
        <v>2500</v>
      </c>
      <c r="F7686" s="166">
        <v>42740</v>
      </c>
      <c r="G7686" s="166">
        <v>42744</v>
      </c>
      <c r="H7686" s="157">
        <v>1</v>
      </c>
    </row>
    <row r="7687" spans="1:9" ht="15" customHeight="1" x14ac:dyDescent="0.25">
      <c r="A7687" s="155" t="s">
        <v>1983</v>
      </c>
      <c r="B7687" s="155" t="s">
        <v>5208</v>
      </c>
      <c r="C7687" s="155" t="s">
        <v>10921</v>
      </c>
      <c r="D7687" s="155">
        <v>198</v>
      </c>
      <c r="E7687" s="155">
        <v>196</v>
      </c>
      <c r="F7687" s="166">
        <v>42740</v>
      </c>
      <c r="G7687" s="166">
        <v>42751</v>
      </c>
      <c r="H7687" s="157">
        <v>1</v>
      </c>
      <c r="I7687" s="192" t="s">
        <v>10922</v>
      </c>
    </row>
    <row r="7688" spans="1:9" ht="15" customHeight="1" x14ac:dyDescent="0.25">
      <c r="A7688" s="155" t="s">
        <v>10923</v>
      </c>
      <c r="B7688" s="155" t="s">
        <v>8785</v>
      </c>
      <c r="C7688" s="155" t="s">
        <v>10924</v>
      </c>
      <c r="D7688" s="155">
        <v>10</v>
      </c>
      <c r="E7688" s="155">
        <v>10</v>
      </c>
      <c r="F7688" s="166">
        <v>42740</v>
      </c>
      <c r="G7688" s="166">
        <v>42742</v>
      </c>
      <c r="H7688" s="157">
        <v>1</v>
      </c>
    </row>
    <row r="7689" spans="1:9" ht="15" customHeight="1" x14ac:dyDescent="0.25">
      <c r="A7689" s="155" t="s">
        <v>8647</v>
      </c>
      <c r="B7689" s="155" t="s">
        <v>8970</v>
      </c>
      <c r="C7689" s="155" t="s">
        <v>10925</v>
      </c>
      <c r="D7689" s="155">
        <v>24</v>
      </c>
      <c r="E7689" s="155">
        <v>24</v>
      </c>
      <c r="F7689" s="166">
        <v>42741</v>
      </c>
      <c r="G7689" s="166">
        <v>42748</v>
      </c>
      <c r="H7689" s="157">
        <v>1</v>
      </c>
    </row>
    <row r="7690" spans="1:9" ht="15" customHeight="1" x14ac:dyDescent="0.25">
      <c r="A7690" s="155" t="s">
        <v>2714</v>
      </c>
      <c r="B7690" s="155" t="s">
        <v>1060</v>
      </c>
      <c r="C7690" s="155" t="s">
        <v>10926</v>
      </c>
      <c r="D7690" s="155">
        <v>10</v>
      </c>
      <c r="E7690" s="155">
        <v>10</v>
      </c>
      <c r="F7690" s="166">
        <v>42741</v>
      </c>
      <c r="G7690" s="166">
        <v>42745</v>
      </c>
      <c r="H7690" s="157">
        <v>1</v>
      </c>
    </row>
    <row r="7691" spans="1:9" ht="15" customHeight="1" x14ac:dyDescent="0.25">
      <c r="A7691" s="155" t="s">
        <v>10425</v>
      </c>
      <c r="B7691" s="155" t="s">
        <v>1696</v>
      </c>
      <c r="C7691" s="155" t="s">
        <v>10927</v>
      </c>
      <c r="D7691" s="155">
        <v>113</v>
      </c>
      <c r="E7691" s="155">
        <v>113</v>
      </c>
      <c r="F7691" s="166">
        <v>42741</v>
      </c>
      <c r="G7691" s="166">
        <v>42753</v>
      </c>
      <c r="H7691" s="157">
        <v>1</v>
      </c>
      <c r="I7691" s="192" t="s">
        <v>10929</v>
      </c>
    </row>
    <row r="7692" spans="1:9" ht="15" customHeight="1" x14ac:dyDescent="0.25">
      <c r="A7692" s="155" t="s">
        <v>10425</v>
      </c>
      <c r="B7692" s="155" t="s">
        <v>1696</v>
      </c>
      <c r="C7692" s="155" t="s">
        <v>364</v>
      </c>
      <c r="D7692" s="155">
        <v>21</v>
      </c>
      <c r="E7692" s="155">
        <v>21</v>
      </c>
      <c r="F7692" s="166">
        <v>42741</v>
      </c>
      <c r="G7692" s="166">
        <v>42753</v>
      </c>
      <c r="H7692" s="157">
        <v>1</v>
      </c>
      <c r="I7692" s="192" t="s">
        <v>10928</v>
      </c>
    </row>
    <row r="7693" spans="1:9" ht="15" customHeight="1" x14ac:dyDescent="0.25">
      <c r="A7693" s="155" t="s">
        <v>5432</v>
      </c>
      <c r="B7693" s="155" t="s">
        <v>5433</v>
      </c>
      <c r="C7693" s="155" t="s">
        <v>10930</v>
      </c>
      <c r="D7693" s="155">
        <v>25</v>
      </c>
      <c r="E7693" s="155">
        <v>25</v>
      </c>
      <c r="F7693" s="166">
        <v>42744</v>
      </c>
      <c r="G7693" s="166">
        <v>42751</v>
      </c>
      <c r="H7693" s="157">
        <v>1</v>
      </c>
    </row>
    <row r="7694" spans="1:9" ht="15" customHeight="1" x14ac:dyDescent="0.25">
      <c r="A7694" s="155" t="s">
        <v>4562</v>
      </c>
      <c r="B7694" s="155" t="s">
        <v>1696</v>
      </c>
      <c r="C7694" s="155" t="s">
        <v>10931</v>
      </c>
      <c r="D7694" s="155">
        <v>3</v>
      </c>
      <c r="E7694" s="155">
        <v>3</v>
      </c>
      <c r="F7694" s="166">
        <v>42744</v>
      </c>
      <c r="G7694" s="166">
        <v>42751</v>
      </c>
      <c r="H7694" s="157">
        <v>1</v>
      </c>
      <c r="I7694" s="192" t="s">
        <v>10932</v>
      </c>
    </row>
    <row r="7695" spans="1:9" ht="15" customHeight="1" x14ac:dyDescent="0.25">
      <c r="A7695" s="155" t="s">
        <v>6021</v>
      </c>
      <c r="B7695" s="155" t="s">
        <v>272</v>
      </c>
      <c r="C7695" s="155" t="s">
        <v>10933</v>
      </c>
      <c r="D7695" s="155">
        <v>8</v>
      </c>
      <c r="E7695" s="155">
        <v>8</v>
      </c>
      <c r="F7695" s="166">
        <v>42744</v>
      </c>
      <c r="G7695" s="166">
        <v>42752</v>
      </c>
      <c r="H7695" s="157">
        <v>1</v>
      </c>
      <c r="I7695" s="192" t="s">
        <v>6153</v>
      </c>
    </row>
    <row r="7696" spans="1:9" x14ac:dyDescent="0.25">
      <c r="A7696" s="155" t="s">
        <v>9744</v>
      </c>
      <c r="B7696" s="155" t="s">
        <v>9745</v>
      </c>
      <c r="C7696" s="155" t="s">
        <v>10934</v>
      </c>
      <c r="D7696" s="155">
        <v>25</v>
      </c>
      <c r="E7696" s="155">
        <v>25</v>
      </c>
      <c r="F7696" s="166">
        <v>42744</v>
      </c>
      <c r="G7696" s="166">
        <v>42698</v>
      </c>
      <c r="H7696" s="157">
        <v>1</v>
      </c>
      <c r="I7696" s="192" t="s">
        <v>1847</v>
      </c>
    </row>
    <row r="7697" spans="1:9" ht="15" customHeight="1" x14ac:dyDescent="0.25">
      <c r="A7697" s="155" t="s">
        <v>8170</v>
      </c>
      <c r="B7697" s="155" t="s">
        <v>9419</v>
      </c>
      <c r="C7697" s="155" t="s">
        <v>10935</v>
      </c>
      <c r="D7697" s="155">
        <v>50</v>
      </c>
      <c r="E7697" s="155">
        <v>50</v>
      </c>
      <c r="F7697" s="166">
        <v>42744</v>
      </c>
      <c r="G7697" s="166">
        <v>42750</v>
      </c>
      <c r="H7697" s="157">
        <v>1</v>
      </c>
      <c r="I7697" s="192" t="s">
        <v>10897</v>
      </c>
    </row>
    <row r="7698" spans="1:9" ht="15" customHeight="1" x14ac:dyDescent="0.25">
      <c r="A7698" s="155" t="s">
        <v>10936</v>
      </c>
      <c r="B7698" s="155" t="s">
        <v>2912</v>
      </c>
      <c r="C7698" s="155" t="s">
        <v>10937</v>
      </c>
      <c r="D7698" s="155">
        <v>100</v>
      </c>
      <c r="E7698" s="155">
        <v>100</v>
      </c>
      <c r="F7698" s="166">
        <v>42745</v>
      </c>
      <c r="G7698" s="166">
        <v>42762</v>
      </c>
      <c r="H7698" s="157">
        <v>1</v>
      </c>
    </row>
    <row r="7699" spans="1:9" ht="15" customHeight="1" x14ac:dyDescent="0.25">
      <c r="A7699" s="155" t="s">
        <v>6286</v>
      </c>
      <c r="B7699" s="155" t="s">
        <v>6287</v>
      </c>
      <c r="C7699" s="155" t="s">
        <v>10938</v>
      </c>
      <c r="D7699" s="155">
        <v>6</v>
      </c>
      <c r="E7699" s="155">
        <v>6</v>
      </c>
      <c r="F7699" s="166">
        <v>42745</v>
      </c>
      <c r="G7699" s="166">
        <v>42752</v>
      </c>
      <c r="H7699" s="157">
        <v>1</v>
      </c>
    </row>
    <row r="7700" spans="1:9" ht="15" customHeight="1" x14ac:dyDescent="0.25">
      <c r="A7700" s="155" t="s">
        <v>10939</v>
      </c>
      <c r="B7700" s="155" t="s">
        <v>10941</v>
      </c>
      <c r="C7700" s="155" t="s">
        <v>10940</v>
      </c>
      <c r="D7700" s="155">
        <v>2</v>
      </c>
      <c r="E7700" s="155">
        <v>2</v>
      </c>
      <c r="F7700" s="166">
        <v>42745</v>
      </c>
      <c r="G7700" s="166">
        <v>42746</v>
      </c>
      <c r="H7700" s="157">
        <v>1</v>
      </c>
    </row>
    <row r="7701" spans="1:9" ht="15" customHeight="1" x14ac:dyDescent="0.25">
      <c r="A7701" s="155" t="s">
        <v>7716</v>
      </c>
      <c r="B7701" s="155" t="s">
        <v>7717</v>
      </c>
      <c r="C7701" s="155" t="s">
        <v>10942</v>
      </c>
      <c r="D7701" s="155">
        <v>23</v>
      </c>
      <c r="E7701" s="155">
        <v>23</v>
      </c>
      <c r="F7701" s="166">
        <v>42745</v>
      </c>
      <c r="G7701" s="166">
        <v>42753</v>
      </c>
      <c r="H7701" s="157">
        <v>1</v>
      </c>
      <c r="I7701" s="192" t="s">
        <v>10943</v>
      </c>
    </row>
    <row r="7702" spans="1:9" ht="15" customHeight="1" x14ac:dyDescent="0.25">
      <c r="A7702" s="155" t="s">
        <v>10559</v>
      </c>
      <c r="B7702" s="155" t="s">
        <v>10914</v>
      </c>
      <c r="C7702" s="155" t="s">
        <v>10944</v>
      </c>
      <c r="D7702" s="155">
        <v>98</v>
      </c>
      <c r="E7702" s="155">
        <v>98</v>
      </c>
      <c r="F7702" s="166">
        <v>42745</v>
      </c>
      <c r="G7702" s="166">
        <v>42750</v>
      </c>
      <c r="H7702" s="157">
        <v>1</v>
      </c>
      <c r="I7702" s="192" t="s">
        <v>10945</v>
      </c>
    </row>
    <row r="7703" spans="1:9" ht="15" customHeight="1" x14ac:dyDescent="0.25">
      <c r="A7703" s="155" t="s">
        <v>6286</v>
      </c>
      <c r="B7703" s="155" t="s">
        <v>10642</v>
      </c>
      <c r="C7703" s="155" t="s">
        <v>10946</v>
      </c>
      <c r="D7703" s="155">
        <v>20</v>
      </c>
      <c r="E7703" s="155">
        <v>20</v>
      </c>
      <c r="F7703" s="166">
        <v>42745</v>
      </c>
      <c r="G7703" s="166">
        <v>42748</v>
      </c>
      <c r="H7703" s="157">
        <v>1</v>
      </c>
    </row>
    <row r="7704" spans="1:9" ht="15" customHeight="1" x14ac:dyDescent="0.25">
      <c r="A7704" s="155" t="s">
        <v>71</v>
      </c>
      <c r="B7704" s="155" t="s">
        <v>167</v>
      </c>
      <c r="C7704" s="155" t="s">
        <v>10948</v>
      </c>
      <c r="D7704" s="155">
        <v>25</v>
      </c>
      <c r="E7704" s="155">
        <v>25</v>
      </c>
      <c r="F7704" s="166">
        <v>42746</v>
      </c>
      <c r="G7704" s="166">
        <v>42751</v>
      </c>
      <c r="H7704" s="157">
        <v>1</v>
      </c>
    </row>
    <row r="7705" spans="1:9" ht="15" customHeight="1" x14ac:dyDescent="0.25">
      <c r="A7705" s="155" t="s">
        <v>6965</v>
      </c>
      <c r="B7705" s="155" t="s">
        <v>4975</v>
      </c>
      <c r="C7705" s="155" t="s">
        <v>10949</v>
      </c>
      <c r="D7705" s="155">
        <v>22</v>
      </c>
      <c r="E7705" s="155">
        <v>22</v>
      </c>
      <c r="F7705" s="166">
        <v>42746</v>
      </c>
      <c r="G7705" s="166">
        <v>42751</v>
      </c>
      <c r="H7705" s="157">
        <v>1</v>
      </c>
    </row>
    <row r="7706" spans="1:9" ht="15" customHeight="1" x14ac:dyDescent="0.25">
      <c r="A7706" s="155" t="s">
        <v>71</v>
      </c>
      <c r="B7706" s="155" t="s">
        <v>1530</v>
      </c>
      <c r="C7706" s="155" t="s">
        <v>837</v>
      </c>
      <c r="D7706" s="155">
        <v>1</v>
      </c>
      <c r="E7706" s="155">
        <v>1</v>
      </c>
      <c r="F7706" s="166">
        <v>42746</v>
      </c>
      <c r="G7706" s="166">
        <v>42751</v>
      </c>
      <c r="H7706" s="157">
        <v>1</v>
      </c>
      <c r="I7706" s="192" t="s">
        <v>838</v>
      </c>
    </row>
    <row r="7707" spans="1:9" ht="15" customHeight="1" x14ac:dyDescent="0.25">
      <c r="A7707" s="155" t="s">
        <v>71</v>
      </c>
      <c r="B7707" s="155" t="s">
        <v>10950</v>
      </c>
      <c r="C7707" s="155" t="s">
        <v>10951</v>
      </c>
      <c r="D7707" s="155">
        <v>10</v>
      </c>
      <c r="E7707" s="155">
        <v>10</v>
      </c>
      <c r="F7707" s="166">
        <v>42747</v>
      </c>
      <c r="G7707" s="166">
        <v>42753</v>
      </c>
      <c r="H7707" s="157">
        <v>1</v>
      </c>
    </row>
    <row r="7708" spans="1:9" ht="15" customHeight="1" x14ac:dyDescent="0.25">
      <c r="A7708" s="155" t="s">
        <v>10954</v>
      </c>
      <c r="B7708" s="155" t="s">
        <v>10955</v>
      </c>
      <c r="C7708" s="155" t="s">
        <v>10956</v>
      </c>
      <c r="D7708" s="155">
        <v>6</v>
      </c>
      <c r="E7708" s="155">
        <v>6</v>
      </c>
      <c r="F7708" s="166">
        <v>42751</v>
      </c>
      <c r="G7708" s="166">
        <v>42752</v>
      </c>
      <c r="H7708" s="157">
        <v>1</v>
      </c>
    </row>
    <row r="7709" spans="1:9" ht="15" customHeight="1" x14ac:dyDescent="0.25">
      <c r="A7709" s="155" t="s">
        <v>71</v>
      </c>
      <c r="B7709" s="155" t="s">
        <v>1168</v>
      </c>
      <c r="C7709" s="155" t="s">
        <v>10957</v>
      </c>
      <c r="D7709" s="155">
        <v>10</v>
      </c>
      <c r="E7709" s="155">
        <v>10</v>
      </c>
      <c r="F7709" s="166">
        <v>42751</v>
      </c>
      <c r="G7709" s="166">
        <v>42769</v>
      </c>
      <c r="H7709" s="157">
        <v>1</v>
      </c>
    </row>
    <row r="7710" spans="1:9" ht="15" customHeight="1" x14ac:dyDescent="0.25">
      <c r="A7710" s="155" t="s">
        <v>559</v>
      </c>
      <c r="B7710" s="155" t="s">
        <v>560</v>
      </c>
      <c r="C7710" s="155" t="s">
        <v>10958</v>
      </c>
      <c r="D7710" s="155">
        <v>12000</v>
      </c>
      <c r="E7710" s="155">
        <v>12060</v>
      </c>
      <c r="F7710" s="166">
        <v>42752</v>
      </c>
      <c r="G7710" s="166">
        <v>42758</v>
      </c>
      <c r="H7710" s="157">
        <v>1</v>
      </c>
    </row>
    <row r="7711" spans="1:9" ht="15" customHeight="1" x14ac:dyDescent="0.25">
      <c r="A7711" s="155" t="s">
        <v>36</v>
      </c>
      <c r="B7711" s="155" t="s">
        <v>4573</v>
      </c>
      <c r="C7711" s="155" t="s">
        <v>10959</v>
      </c>
      <c r="D7711" s="155">
        <v>50</v>
      </c>
      <c r="E7711" s="155">
        <v>52</v>
      </c>
      <c r="F7711" s="166">
        <v>42752</v>
      </c>
      <c r="G7711" s="166">
        <v>42755</v>
      </c>
      <c r="H7711" s="157">
        <v>1</v>
      </c>
    </row>
    <row r="7712" spans="1:9" ht="15" customHeight="1" x14ac:dyDescent="0.25">
      <c r="A7712" s="155" t="s">
        <v>36</v>
      </c>
      <c r="B7712" s="155" t="s">
        <v>4428</v>
      </c>
      <c r="C7712" s="155" t="s">
        <v>364</v>
      </c>
      <c r="D7712" s="155">
        <v>15</v>
      </c>
      <c r="E7712" s="155">
        <v>15</v>
      </c>
      <c r="F7712" s="166">
        <v>42752</v>
      </c>
      <c r="G7712" s="166">
        <v>42755</v>
      </c>
      <c r="H7712" s="157">
        <v>1</v>
      </c>
    </row>
    <row r="7713" spans="1:9" ht="15" customHeight="1" x14ac:dyDescent="0.25">
      <c r="A7713" s="155" t="s">
        <v>4395</v>
      </c>
      <c r="B7713" s="155" t="s">
        <v>4396</v>
      </c>
      <c r="C7713" s="155" t="s">
        <v>10960</v>
      </c>
      <c r="D7713" s="155">
        <v>100</v>
      </c>
      <c r="E7713" s="155">
        <v>100</v>
      </c>
      <c r="F7713" s="166">
        <v>42752</v>
      </c>
      <c r="G7713" s="166">
        <v>42753</v>
      </c>
      <c r="H7713" s="157">
        <v>1</v>
      </c>
    </row>
    <row r="7714" spans="1:9" ht="15" customHeight="1" x14ac:dyDescent="0.25">
      <c r="A7714" s="155" t="s">
        <v>3923</v>
      </c>
      <c r="B7714" s="155" t="s">
        <v>6714</v>
      </c>
      <c r="C7714" s="155" t="s">
        <v>10961</v>
      </c>
      <c r="D7714" s="155">
        <v>10</v>
      </c>
      <c r="E7714" s="155">
        <v>10</v>
      </c>
      <c r="F7714" s="166">
        <v>42752</v>
      </c>
      <c r="G7714" s="166">
        <v>42758</v>
      </c>
      <c r="H7714" s="157">
        <v>1</v>
      </c>
    </row>
    <row r="7715" spans="1:9" ht="15" customHeight="1" x14ac:dyDescent="0.25">
      <c r="A7715" s="155" t="s">
        <v>10716</v>
      </c>
      <c r="B7715" s="155" t="s">
        <v>10407</v>
      </c>
      <c r="C7715" s="155" t="s">
        <v>10962</v>
      </c>
      <c r="D7715" s="155">
        <v>5</v>
      </c>
      <c r="E7715" s="155">
        <v>5</v>
      </c>
      <c r="F7715" s="166">
        <v>42752</v>
      </c>
      <c r="G7715" s="166">
        <v>42752</v>
      </c>
      <c r="H7715" s="157">
        <v>1</v>
      </c>
      <c r="I7715" s="192" t="s">
        <v>214</v>
      </c>
    </row>
    <row r="7716" spans="1:9" ht="15" customHeight="1" x14ac:dyDescent="0.25">
      <c r="A7716" s="155" t="s">
        <v>10510</v>
      </c>
      <c r="B7716" s="155" t="s">
        <v>10963</v>
      </c>
      <c r="C7716" s="155" t="s">
        <v>10964</v>
      </c>
      <c r="D7716" s="155">
        <v>10</v>
      </c>
      <c r="E7716" s="155">
        <v>10</v>
      </c>
      <c r="F7716" s="166">
        <v>42752</v>
      </c>
      <c r="G7716" s="166">
        <v>42754</v>
      </c>
      <c r="H7716" s="157">
        <v>1</v>
      </c>
    </row>
    <row r="7717" spans="1:9" ht="30" x14ac:dyDescent="0.25">
      <c r="A7717" s="155" t="s">
        <v>8056</v>
      </c>
      <c r="B7717" s="155" t="s">
        <v>10468</v>
      </c>
      <c r="C7717" s="155" t="s">
        <v>10965</v>
      </c>
      <c r="D7717" s="155">
        <v>100</v>
      </c>
      <c r="E7717" s="155">
        <v>100</v>
      </c>
      <c r="F7717" s="166">
        <v>42752</v>
      </c>
      <c r="G7717" s="166">
        <v>42745</v>
      </c>
      <c r="H7717" s="157">
        <v>0</v>
      </c>
    </row>
    <row r="7718" spans="1:9" ht="15" customHeight="1" x14ac:dyDescent="0.25">
      <c r="A7718" s="155" t="s">
        <v>71</v>
      </c>
      <c r="B7718" s="155" t="s">
        <v>1530</v>
      </c>
      <c r="C7718" s="155" t="s">
        <v>10966</v>
      </c>
      <c r="D7718" s="155">
        <v>5</v>
      </c>
      <c r="E7718" s="155">
        <v>5</v>
      </c>
      <c r="F7718" s="166">
        <v>42753</v>
      </c>
      <c r="G7718" s="166">
        <v>42765</v>
      </c>
      <c r="H7718" s="157">
        <v>1</v>
      </c>
    </row>
    <row r="7719" spans="1:9" ht="15" customHeight="1" x14ac:dyDescent="0.25">
      <c r="A7719" s="155" t="s">
        <v>563</v>
      </c>
      <c r="B7719" s="155" t="s">
        <v>309</v>
      </c>
      <c r="C7719" s="155" t="s">
        <v>10967</v>
      </c>
      <c r="D7719" s="155">
        <v>50</v>
      </c>
      <c r="E7719" s="155">
        <v>50</v>
      </c>
      <c r="F7719" s="166">
        <v>42753</v>
      </c>
      <c r="G7719" s="166">
        <v>42765</v>
      </c>
      <c r="H7719" s="157">
        <v>1</v>
      </c>
    </row>
    <row r="7720" spans="1:9" ht="15" customHeight="1" x14ac:dyDescent="0.25">
      <c r="A7720" s="155" t="s">
        <v>10968</v>
      </c>
      <c r="B7720" s="155" t="s">
        <v>10969</v>
      </c>
      <c r="C7720" s="155" t="s">
        <v>10970</v>
      </c>
      <c r="D7720" s="155">
        <v>5</v>
      </c>
      <c r="E7720" s="155">
        <v>5</v>
      </c>
      <c r="F7720" s="166">
        <v>42753</v>
      </c>
      <c r="G7720" s="166">
        <v>42753</v>
      </c>
      <c r="H7720" s="157">
        <v>1</v>
      </c>
    </row>
    <row r="7721" spans="1:9" ht="15" customHeight="1" x14ac:dyDescent="0.25">
      <c r="A7721" s="155" t="s">
        <v>4562</v>
      </c>
      <c r="B7721" s="155" t="s">
        <v>1696</v>
      </c>
      <c r="C7721" s="155" t="s">
        <v>10971</v>
      </c>
      <c r="D7721" s="155">
        <v>1</v>
      </c>
      <c r="E7721" s="155">
        <v>1</v>
      </c>
      <c r="F7721" s="166">
        <v>42753</v>
      </c>
      <c r="G7721" s="166">
        <v>42758</v>
      </c>
      <c r="H7721" s="157">
        <v>1</v>
      </c>
    </row>
    <row r="7722" spans="1:9" ht="15" customHeight="1" x14ac:dyDescent="0.25">
      <c r="A7722" s="155" t="s">
        <v>42</v>
      </c>
      <c r="B7722" s="155" t="s">
        <v>202</v>
      </c>
      <c r="C7722" s="155" t="s">
        <v>10972</v>
      </c>
      <c r="D7722" s="155">
        <v>300</v>
      </c>
      <c r="E7722" s="155">
        <v>300</v>
      </c>
      <c r="F7722" s="166">
        <v>42753</v>
      </c>
      <c r="G7722" s="166">
        <v>42758</v>
      </c>
      <c r="H7722" s="157">
        <v>1</v>
      </c>
    </row>
    <row r="7723" spans="1:9" ht="15" customHeight="1" x14ac:dyDescent="0.25">
      <c r="A7723" s="155" t="s">
        <v>42</v>
      </c>
      <c r="B7723" s="155" t="s">
        <v>204</v>
      </c>
      <c r="C7723" s="155" t="s">
        <v>32</v>
      </c>
      <c r="D7723" s="155">
        <v>300</v>
      </c>
      <c r="E7723" s="155">
        <v>300</v>
      </c>
      <c r="F7723" s="166">
        <v>42753</v>
      </c>
      <c r="G7723" s="166">
        <v>42758</v>
      </c>
      <c r="H7723" s="157">
        <v>1</v>
      </c>
    </row>
    <row r="7724" spans="1:9" ht="15" customHeight="1" x14ac:dyDescent="0.25">
      <c r="A7724" s="155" t="s">
        <v>42</v>
      </c>
      <c r="B7724" s="155" t="s">
        <v>370</v>
      </c>
      <c r="C7724" s="155" t="s">
        <v>59</v>
      </c>
      <c r="D7724" s="155">
        <v>300</v>
      </c>
      <c r="E7724" s="155">
        <v>300</v>
      </c>
      <c r="F7724" s="166">
        <v>42754</v>
      </c>
      <c r="G7724" s="166">
        <v>42758</v>
      </c>
      <c r="H7724" s="157">
        <v>1</v>
      </c>
    </row>
    <row r="7725" spans="1:9" ht="15" customHeight="1" x14ac:dyDescent="0.25">
      <c r="A7725" s="155" t="s">
        <v>42</v>
      </c>
      <c r="B7725" s="155" t="s">
        <v>6485</v>
      </c>
      <c r="C7725" s="155" t="s">
        <v>161</v>
      </c>
      <c r="D7725" s="155">
        <v>300</v>
      </c>
      <c r="E7725" s="155">
        <v>300</v>
      </c>
      <c r="F7725" s="166">
        <v>42754</v>
      </c>
      <c r="G7725" s="166">
        <v>42758</v>
      </c>
      <c r="H7725" s="157">
        <v>1</v>
      </c>
    </row>
    <row r="7726" spans="1:9" ht="15" customHeight="1" x14ac:dyDescent="0.25">
      <c r="A7726" s="155" t="s">
        <v>9275</v>
      </c>
      <c r="B7726" s="155" t="s">
        <v>626</v>
      </c>
      <c r="C7726" s="155" t="s">
        <v>10973</v>
      </c>
      <c r="D7726" s="155">
        <v>2500</v>
      </c>
      <c r="E7726" s="155">
        <v>2500</v>
      </c>
      <c r="F7726" s="166">
        <v>42754</v>
      </c>
      <c r="G7726" s="166">
        <v>42760</v>
      </c>
      <c r="H7726" s="157">
        <v>1</v>
      </c>
    </row>
    <row r="7727" spans="1:9" ht="15" customHeight="1" x14ac:dyDescent="0.25">
      <c r="A7727" s="155" t="s">
        <v>10974</v>
      </c>
      <c r="B7727" s="155" t="s">
        <v>10975</v>
      </c>
      <c r="C7727" s="155" t="s">
        <v>10976</v>
      </c>
      <c r="D7727" s="155">
        <v>25</v>
      </c>
      <c r="E7727" s="155">
        <v>25</v>
      </c>
      <c r="F7727" s="166">
        <v>42754</v>
      </c>
      <c r="G7727" s="166">
        <v>42740</v>
      </c>
      <c r="H7727" s="157">
        <v>1</v>
      </c>
      <c r="I7727" s="192" t="s">
        <v>10977</v>
      </c>
    </row>
    <row r="7728" spans="1:9" ht="15" customHeight="1" x14ac:dyDescent="0.25">
      <c r="A7728" s="155" t="s">
        <v>10096</v>
      </c>
      <c r="B7728" s="155" t="s">
        <v>10097</v>
      </c>
      <c r="C7728" s="155" t="s">
        <v>10978</v>
      </c>
      <c r="D7728" s="155">
        <v>2</v>
      </c>
      <c r="E7728" s="155">
        <v>2</v>
      </c>
      <c r="F7728" s="166">
        <v>42754</v>
      </c>
      <c r="G7728" s="166">
        <v>42762</v>
      </c>
      <c r="H7728" s="157">
        <v>1</v>
      </c>
    </row>
    <row r="7729" spans="1:9" ht="15" customHeight="1" x14ac:dyDescent="0.25">
      <c r="A7729" s="155" t="s">
        <v>6021</v>
      </c>
      <c r="B7729" s="155" t="s">
        <v>837</v>
      </c>
      <c r="C7729" s="155" t="s">
        <v>837</v>
      </c>
      <c r="D7729" s="155">
        <v>1</v>
      </c>
      <c r="E7729" s="155">
        <v>1</v>
      </c>
      <c r="F7729" s="166">
        <v>42754</v>
      </c>
      <c r="G7729" s="166">
        <v>42765</v>
      </c>
      <c r="H7729" s="157">
        <v>1</v>
      </c>
    </row>
    <row r="7730" spans="1:9" ht="15" customHeight="1" x14ac:dyDescent="0.25">
      <c r="A7730" s="155" t="s">
        <v>71</v>
      </c>
      <c r="B7730" s="155" t="s">
        <v>1530</v>
      </c>
      <c r="C7730" s="155" t="s">
        <v>10979</v>
      </c>
      <c r="D7730" s="155">
        <v>16</v>
      </c>
      <c r="E7730" s="155">
        <v>16</v>
      </c>
      <c r="F7730" s="166">
        <v>42753</v>
      </c>
      <c r="G7730" s="166">
        <v>42762</v>
      </c>
      <c r="H7730" s="157">
        <v>1</v>
      </c>
      <c r="I7730" s="192" t="s">
        <v>10980</v>
      </c>
    </row>
    <row r="7731" spans="1:9" ht="15" customHeight="1" x14ac:dyDescent="0.25">
      <c r="A7731" s="155" t="s">
        <v>520</v>
      </c>
      <c r="B7731" s="155" t="s">
        <v>5026</v>
      </c>
      <c r="C7731" s="155" t="s">
        <v>10981</v>
      </c>
      <c r="D7731" s="155">
        <v>350</v>
      </c>
      <c r="E7731" s="155">
        <v>350</v>
      </c>
      <c r="F7731" s="166">
        <v>42755</v>
      </c>
      <c r="G7731" s="166">
        <v>42762</v>
      </c>
      <c r="H7731" s="157">
        <v>1</v>
      </c>
    </row>
    <row r="7732" spans="1:9" ht="15" customHeight="1" x14ac:dyDescent="0.25">
      <c r="A7732" s="155" t="s">
        <v>9181</v>
      </c>
      <c r="B7732" s="155" t="s">
        <v>295</v>
      </c>
      <c r="C7732" s="155" t="s">
        <v>10982</v>
      </c>
      <c r="D7732" s="155">
        <v>25</v>
      </c>
      <c r="E7732" s="155">
        <v>25</v>
      </c>
      <c r="F7732" s="166">
        <v>42755</v>
      </c>
      <c r="G7732" s="166">
        <v>42767</v>
      </c>
      <c r="H7732" s="157">
        <v>1</v>
      </c>
    </row>
    <row r="7733" spans="1:9" ht="15" customHeight="1" x14ac:dyDescent="0.25">
      <c r="A7733" s="155" t="s">
        <v>195</v>
      </c>
      <c r="B7733" s="155" t="s">
        <v>1582</v>
      </c>
      <c r="C7733" s="155" t="s">
        <v>10983</v>
      </c>
      <c r="D7733" s="155">
        <v>300</v>
      </c>
      <c r="E7733" s="155">
        <v>300</v>
      </c>
      <c r="F7733" s="166">
        <v>42755</v>
      </c>
      <c r="G7733" s="166">
        <v>42766</v>
      </c>
      <c r="H7733" s="157">
        <v>1</v>
      </c>
    </row>
    <row r="7734" spans="1:9" ht="15" customHeight="1" x14ac:dyDescent="0.25">
      <c r="A7734" s="155" t="s">
        <v>408</v>
      </c>
      <c r="B7734" s="155" t="s">
        <v>409</v>
      </c>
      <c r="C7734" s="155" t="s">
        <v>10984</v>
      </c>
      <c r="D7734" s="155">
        <v>25</v>
      </c>
      <c r="E7734" s="155">
        <v>25</v>
      </c>
      <c r="F7734" s="166">
        <v>42755</v>
      </c>
      <c r="G7734" s="166">
        <v>42766</v>
      </c>
      <c r="H7734" s="157">
        <v>1</v>
      </c>
    </row>
    <row r="7735" spans="1:9" ht="15" customHeight="1" x14ac:dyDescent="0.25">
      <c r="A7735" s="155" t="s">
        <v>2030</v>
      </c>
      <c r="B7735" s="155" t="s">
        <v>10985</v>
      </c>
      <c r="C7735" s="155" t="s">
        <v>10986</v>
      </c>
      <c r="D7735" s="155">
        <v>100</v>
      </c>
      <c r="E7735" s="155">
        <v>9</v>
      </c>
      <c r="F7735" s="166">
        <v>42755</v>
      </c>
      <c r="G7735" s="166">
        <v>42755</v>
      </c>
      <c r="H7735" s="157">
        <v>1</v>
      </c>
    </row>
    <row r="7736" spans="1:9" ht="30" x14ac:dyDescent="0.25">
      <c r="A7736" s="155" t="s">
        <v>8056</v>
      </c>
      <c r="B7736" s="155" t="s">
        <v>3160</v>
      </c>
      <c r="C7736" s="155" t="s">
        <v>10987</v>
      </c>
      <c r="D7736" s="155">
        <v>50</v>
      </c>
      <c r="E7736" s="155">
        <v>50</v>
      </c>
      <c r="F7736" s="166">
        <v>42758</v>
      </c>
      <c r="G7736" s="166">
        <v>42746</v>
      </c>
      <c r="H7736" s="157">
        <v>0</v>
      </c>
    </row>
    <row r="7737" spans="1:9" ht="15" customHeight="1" x14ac:dyDescent="0.25">
      <c r="A7737" s="155" t="s">
        <v>520</v>
      </c>
      <c r="B7737" s="155" t="s">
        <v>1023</v>
      </c>
      <c r="C7737" s="155" t="s">
        <v>10988</v>
      </c>
      <c r="D7737" s="155">
        <v>100</v>
      </c>
      <c r="E7737" s="155">
        <v>100</v>
      </c>
      <c r="F7737" s="166">
        <v>42758</v>
      </c>
      <c r="G7737" s="166">
        <v>42760</v>
      </c>
      <c r="H7737" s="157">
        <v>1</v>
      </c>
    </row>
    <row r="7738" spans="1:9" ht="15" customHeight="1" x14ac:dyDescent="0.25">
      <c r="A7738" s="155" t="s">
        <v>78</v>
      </c>
      <c r="B7738" s="155" t="s">
        <v>8867</v>
      </c>
      <c r="C7738" s="155" t="s">
        <v>10989</v>
      </c>
      <c r="D7738" s="155">
        <v>16</v>
      </c>
      <c r="E7738" s="155">
        <v>16</v>
      </c>
      <c r="F7738" s="166">
        <v>42758</v>
      </c>
      <c r="G7738" s="166">
        <v>42765</v>
      </c>
      <c r="H7738" s="157">
        <v>1</v>
      </c>
    </row>
    <row r="7739" spans="1:9" ht="15" customHeight="1" x14ac:dyDescent="0.25">
      <c r="A7739" s="155" t="s">
        <v>42</v>
      </c>
      <c r="B7739" s="155" t="s">
        <v>7496</v>
      </c>
      <c r="C7739" s="155" t="s">
        <v>10990</v>
      </c>
      <c r="D7739" s="155">
        <v>100</v>
      </c>
      <c r="E7739" s="155">
        <v>100</v>
      </c>
      <c r="F7739" s="166">
        <v>42758</v>
      </c>
      <c r="G7739" s="166">
        <v>42759</v>
      </c>
      <c r="H7739" s="157">
        <v>1</v>
      </c>
    </row>
    <row r="7740" spans="1:9" ht="15" customHeight="1" x14ac:dyDescent="0.25">
      <c r="A7740" s="155" t="s">
        <v>8209</v>
      </c>
      <c r="B7740" s="155" t="s">
        <v>10472</v>
      </c>
      <c r="C7740" s="155" t="s">
        <v>10991</v>
      </c>
      <c r="D7740" s="155">
        <v>25</v>
      </c>
      <c r="E7740" s="155">
        <v>25</v>
      </c>
      <c r="F7740" s="166">
        <v>42758</v>
      </c>
      <c r="G7740" s="166">
        <v>42762</v>
      </c>
      <c r="H7740" s="157">
        <v>1</v>
      </c>
    </row>
    <row r="7741" spans="1:9" ht="15" customHeight="1" x14ac:dyDescent="0.25">
      <c r="A7741" s="155" t="s">
        <v>820</v>
      </c>
      <c r="B7741" s="155" t="s">
        <v>10353</v>
      </c>
      <c r="C7741" s="155" t="s">
        <v>10992</v>
      </c>
      <c r="D7741" s="155">
        <v>148</v>
      </c>
      <c r="E7741" s="155">
        <v>146</v>
      </c>
      <c r="F7741" s="166">
        <v>42758</v>
      </c>
      <c r="G7741" s="166">
        <v>42766</v>
      </c>
      <c r="H7741" s="157">
        <v>1</v>
      </c>
      <c r="I7741" s="192" t="s">
        <v>10993</v>
      </c>
    </row>
    <row r="7742" spans="1:9" x14ac:dyDescent="0.25">
      <c r="A7742" s="155" t="s">
        <v>10316</v>
      </c>
      <c r="B7742" s="155" t="s">
        <v>10994</v>
      </c>
      <c r="C7742" s="155" t="s">
        <v>10995</v>
      </c>
      <c r="D7742" s="155">
        <v>10</v>
      </c>
      <c r="E7742" s="155">
        <v>10</v>
      </c>
      <c r="F7742" s="166">
        <v>42758</v>
      </c>
      <c r="G7742" s="166">
        <v>42752</v>
      </c>
      <c r="H7742" s="157">
        <v>1</v>
      </c>
      <c r="I7742" s="192" t="s">
        <v>11753</v>
      </c>
    </row>
    <row r="7743" spans="1:9" x14ac:dyDescent="0.25">
      <c r="A7743" s="155" t="s">
        <v>71</v>
      </c>
      <c r="B7743" s="155" t="s">
        <v>1550</v>
      </c>
      <c r="C7743" s="155" t="s">
        <v>10996</v>
      </c>
      <c r="D7743" s="155">
        <v>5</v>
      </c>
      <c r="E7743" s="155">
        <v>5</v>
      </c>
      <c r="F7743" s="166">
        <v>42759</v>
      </c>
      <c r="G7743" s="166">
        <v>42751</v>
      </c>
      <c r="H7743" s="157">
        <v>0</v>
      </c>
    </row>
    <row r="7744" spans="1:9" x14ac:dyDescent="0.25">
      <c r="A7744" s="155" t="s">
        <v>71</v>
      </c>
      <c r="B7744" s="155" t="s">
        <v>1550</v>
      </c>
      <c r="C7744" s="155" t="s">
        <v>10997</v>
      </c>
      <c r="D7744" s="155">
        <v>6</v>
      </c>
      <c r="E7744" s="155">
        <v>6</v>
      </c>
      <c r="F7744" s="166">
        <v>42759</v>
      </c>
      <c r="G7744" s="166">
        <v>42755</v>
      </c>
      <c r="H7744" s="157">
        <v>0</v>
      </c>
    </row>
    <row r="7745" spans="1:9" ht="15" customHeight="1" x14ac:dyDescent="0.25">
      <c r="A7745" s="155" t="s">
        <v>6237</v>
      </c>
      <c r="B7745" s="155" t="s">
        <v>1696</v>
      </c>
      <c r="C7745" s="155" t="s">
        <v>10998</v>
      </c>
      <c r="D7745" s="155">
        <v>2</v>
      </c>
      <c r="E7745" s="155">
        <v>2</v>
      </c>
      <c r="F7745" s="166">
        <v>42759</v>
      </c>
      <c r="G7745" s="166">
        <v>42765</v>
      </c>
      <c r="H7745" s="157">
        <v>1</v>
      </c>
    </row>
    <row r="7746" spans="1:9" ht="15" customHeight="1" x14ac:dyDescent="0.25">
      <c r="A7746" s="155" t="s">
        <v>3967</v>
      </c>
      <c r="B7746" s="155" t="s">
        <v>10999</v>
      </c>
      <c r="C7746" s="155" t="s">
        <v>11000</v>
      </c>
      <c r="D7746" s="155">
        <v>1</v>
      </c>
      <c r="E7746" s="155">
        <v>1</v>
      </c>
      <c r="F7746" s="166">
        <v>42760</v>
      </c>
      <c r="G7746" s="166">
        <v>42765</v>
      </c>
      <c r="H7746" s="157">
        <v>1</v>
      </c>
    </row>
    <row r="7747" spans="1:9" ht="15" customHeight="1" x14ac:dyDescent="0.25">
      <c r="A7747" s="155" t="s">
        <v>1866</v>
      </c>
      <c r="B7747" s="155" t="s">
        <v>7532</v>
      </c>
      <c r="C7747" s="155" t="s">
        <v>10107</v>
      </c>
      <c r="D7747" s="155">
        <v>10</v>
      </c>
      <c r="E7747" s="155">
        <v>10</v>
      </c>
      <c r="F7747" s="166">
        <v>42755</v>
      </c>
      <c r="G7747" s="166">
        <v>42765</v>
      </c>
      <c r="H7747" s="157">
        <v>1</v>
      </c>
      <c r="I7747" s="192" t="s">
        <v>6410</v>
      </c>
    </row>
    <row r="7748" spans="1:9" ht="15" customHeight="1" x14ac:dyDescent="0.25">
      <c r="A7748" s="155" t="s">
        <v>71</v>
      </c>
      <c r="B7748" s="155" t="s">
        <v>2730</v>
      </c>
      <c r="C7748" s="155" t="s">
        <v>11001</v>
      </c>
      <c r="D7748" s="155">
        <v>26</v>
      </c>
      <c r="E7748" s="155">
        <v>26</v>
      </c>
      <c r="F7748" s="166">
        <v>42760</v>
      </c>
      <c r="G7748" s="166">
        <v>42769</v>
      </c>
      <c r="H7748" s="157">
        <v>1</v>
      </c>
    </row>
    <row r="7749" spans="1:9" ht="15" customHeight="1" x14ac:dyDescent="0.25">
      <c r="A7749" s="155" t="s">
        <v>10716</v>
      </c>
      <c r="B7749" s="155" t="s">
        <v>11003</v>
      </c>
      <c r="C7749" s="155" t="s">
        <v>11004</v>
      </c>
      <c r="D7749" s="155">
        <v>10</v>
      </c>
      <c r="E7749" s="155">
        <v>10</v>
      </c>
      <c r="F7749" s="166">
        <v>42760</v>
      </c>
      <c r="G7749" s="166">
        <v>42761</v>
      </c>
      <c r="H7749" s="157">
        <v>1</v>
      </c>
      <c r="I7749" s="192" t="s">
        <v>214</v>
      </c>
    </row>
    <row r="7750" spans="1:9" ht="15" customHeight="1" x14ac:dyDescent="0.25">
      <c r="A7750" s="155" t="s">
        <v>10716</v>
      </c>
      <c r="B7750" s="155" t="s">
        <v>11002</v>
      </c>
      <c r="C7750" s="155" t="s">
        <v>11005</v>
      </c>
      <c r="D7750" s="155">
        <v>10</v>
      </c>
      <c r="E7750" s="155">
        <v>10</v>
      </c>
      <c r="F7750" s="166">
        <v>42760</v>
      </c>
      <c r="G7750" s="166">
        <v>42762</v>
      </c>
      <c r="H7750" s="157">
        <v>1</v>
      </c>
      <c r="I7750" s="192" t="s">
        <v>214</v>
      </c>
    </row>
    <row r="7751" spans="1:9" ht="15" customHeight="1" x14ac:dyDescent="0.25">
      <c r="A7751" s="155" t="s">
        <v>8835</v>
      </c>
      <c r="B7751" s="155" t="s">
        <v>10297</v>
      </c>
      <c r="C7751" s="155" t="s">
        <v>11006</v>
      </c>
      <c r="D7751" s="155">
        <v>600</v>
      </c>
      <c r="E7751" s="155">
        <v>600</v>
      </c>
      <c r="F7751" s="166">
        <v>42760</v>
      </c>
      <c r="G7751" s="166">
        <v>42769</v>
      </c>
      <c r="H7751" s="157">
        <v>1</v>
      </c>
    </row>
    <row r="7752" spans="1:9" ht="15" customHeight="1" x14ac:dyDescent="0.25">
      <c r="A7752" s="155" t="s">
        <v>9815</v>
      </c>
      <c r="B7752" s="155" t="s">
        <v>5063</v>
      </c>
      <c r="C7752" s="155" t="s">
        <v>11007</v>
      </c>
      <c r="D7752" s="155">
        <v>400</v>
      </c>
      <c r="E7752" s="155">
        <v>400</v>
      </c>
      <c r="F7752" s="166">
        <v>42761</v>
      </c>
      <c r="G7752" s="166">
        <v>42773</v>
      </c>
      <c r="H7752" s="157">
        <v>1</v>
      </c>
      <c r="I7752" s="192" t="s">
        <v>6410</v>
      </c>
    </row>
    <row r="7753" spans="1:9" ht="15" customHeight="1" x14ac:dyDescent="0.25">
      <c r="A7753" s="155" t="s">
        <v>11008</v>
      </c>
      <c r="B7753" s="155" t="s">
        <v>11009</v>
      </c>
      <c r="C7753" s="155" t="s">
        <v>4565</v>
      </c>
      <c r="D7753" s="155">
        <v>1</v>
      </c>
      <c r="E7753" s="155">
        <v>1</v>
      </c>
      <c r="F7753" s="166">
        <v>42761</v>
      </c>
      <c r="G7753" s="166">
        <v>42763</v>
      </c>
      <c r="H7753" s="157">
        <v>1</v>
      </c>
    </row>
    <row r="7754" spans="1:9" ht="15" customHeight="1" x14ac:dyDescent="0.25">
      <c r="A7754" s="155" t="s">
        <v>8550</v>
      </c>
      <c r="B7754" s="155" t="s">
        <v>8551</v>
      </c>
      <c r="C7754" s="155" t="s">
        <v>11010</v>
      </c>
      <c r="D7754" s="155">
        <v>30</v>
      </c>
      <c r="E7754" s="155">
        <v>30</v>
      </c>
      <c r="F7754" s="166">
        <v>42761</v>
      </c>
      <c r="G7754" s="166">
        <v>42765</v>
      </c>
      <c r="H7754" s="157">
        <v>1</v>
      </c>
      <c r="I7754" s="192" t="s">
        <v>1546</v>
      </c>
    </row>
    <row r="7755" spans="1:9" ht="15" customHeight="1" x14ac:dyDescent="0.25">
      <c r="A7755" s="155" t="s">
        <v>11011</v>
      </c>
      <c r="B7755" s="155" t="s">
        <v>11012</v>
      </c>
      <c r="C7755" s="155" t="s">
        <v>11013</v>
      </c>
      <c r="D7755" s="155">
        <v>25</v>
      </c>
      <c r="E7755" s="155">
        <v>25</v>
      </c>
      <c r="F7755" s="166">
        <v>42762</v>
      </c>
      <c r="G7755" s="166">
        <v>42769</v>
      </c>
      <c r="H7755" s="157">
        <v>1</v>
      </c>
    </row>
    <row r="7756" spans="1:9" ht="15" customHeight="1" x14ac:dyDescent="0.25">
      <c r="A7756" s="155" t="s">
        <v>299</v>
      </c>
      <c r="B7756" s="155" t="s">
        <v>909</v>
      </c>
      <c r="C7756" s="155" t="s">
        <v>11014</v>
      </c>
      <c r="D7756" s="155">
        <v>100</v>
      </c>
      <c r="E7756" s="155">
        <v>100</v>
      </c>
      <c r="F7756" s="166">
        <v>42762</v>
      </c>
      <c r="G7756" s="166">
        <v>42767</v>
      </c>
      <c r="H7756" s="157">
        <v>1</v>
      </c>
    </row>
    <row r="7757" spans="1:9" ht="15" customHeight="1" x14ac:dyDescent="0.25">
      <c r="A7757" s="155" t="s">
        <v>11015</v>
      </c>
      <c r="B7757" s="155" t="s">
        <v>4655</v>
      </c>
      <c r="C7757" s="155" t="s">
        <v>11017</v>
      </c>
      <c r="D7757" s="155">
        <v>195</v>
      </c>
      <c r="E7757" s="155">
        <v>195</v>
      </c>
      <c r="F7757" s="166">
        <v>42762</v>
      </c>
      <c r="G7757" s="166">
        <v>42766</v>
      </c>
      <c r="H7757" s="157">
        <v>1</v>
      </c>
    </row>
    <row r="7758" spans="1:9" ht="15" customHeight="1" x14ac:dyDescent="0.25">
      <c r="A7758" s="155" t="s">
        <v>11015</v>
      </c>
      <c r="B7758" s="155" t="s">
        <v>4663</v>
      </c>
      <c r="C7758" s="155" t="s">
        <v>11016</v>
      </c>
      <c r="D7758" s="155">
        <v>48</v>
      </c>
      <c r="E7758" s="155">
        <v>48</v>
      </c>
      <c r="F7758" s="166">
        <v>42762</v>
      </c>
      <c r="G7758" s="166">
        <v>42766</v>
      </c>
      <c r="H7758" s="157">
        <v>1</v>
      </c>
    </row>
    <row r="7759" spans="1:9" ht="15" customHeight="1" x14ac:dyDescent="0.25">
      <c r="A7759" s="155" t="s">
        <v>820</v>
      </c>
      <c r="B7759" s="155" t="s">
        <v>11018</v>
      </c>
      <c r="C7759" s="155" t="s">
        <v>11019</v>
      </c>
      <c r="D7759" s="155">
        <v>25</v>
      </c>
      <c r="E7759" s="155">
        <v>25</v>
      </c>
      <c r="F7759" s="166">
        <v>42762</v>
      </c>
      <c r="G7759" s="166">
        <v>42776</v>
      </c>
      <c r="H7759" s="157">
        <v>1</v>
      </c>
    </row>
    <row r="7760" spans="1:9" ht="15" customHeight="1" x14ac:dyDescent="0.25">
      <c r="A7760" s="155" t="s">
        <v>1145</v>
      </c>
      <c r="B7760" s="155" t="s">
        <v>11020</v>
      </c>
      <c r="C7760" s="155" t="s">
        <v>11021</v>
      </c>
      <c r="D7760" s="155">
        <v>20</v>
      </c>
      <c r="E7760" s="155">
        <v>20</v>
      </c>
      <c r="F7760" s="166">
        <v>42762</v>
      </c>
      <c r="G7760" s="166">
        <v>42768</v>
      </c>
      <c r="H7760" s="157">
        <v>1</v>
      </c>
    </row>
    <row r="7761" spans="1:9" ht="15" customHeight="1" x14ac:dyDescent="0.25">
      <c r="A7761" s="155" t="s">
        <v>8524</v>
      </c>
      <c r="B7761" s="155" t="s">
        <v>10694</v>
      </c>
      <c r="C7761" s="155" t="s">
        <v>11022</v>
      </c>
      <c r="D7761" s="155">
        <v>20</v>
      </c>
      <c r="E7761" s="155">
        <v>20</v>
      </c>
      <c r="F7761" s="166">
        <v>42762</v>
      </c>
      <c r="G7761" s="166">
        <v>42763</v>
      </c>
      <c r="H7761" s="157">
        <v>1</v>
      </c>
    </row>
    <row r="7762" spans="1:9" ht="15" customHeight="1" x14ac:dyDescent="0.25">
      <c r="A7762" s="155" t="s">
        <v>4963</v>
      </c>
      <c r="B7762" s="155" t="s">
        <v>7727</v>
      </c>
      <c r="C7762" s="155" t="s">
        <v>11036</v>
      </c>
      <c r="D7762" s="155">
        <v>24</v>
      </c>
      <c r="E7762" s="155">
        <v>24</v>
      </c>
      <c r="F7762" s="166">
        <v>42762</v>
      </c>
      <c r="G7762" s="166">
        <v>42769</v>
      </c>
      <c r="H7762" s="157">
        <v>1</v>
      </c>
      <c r="I7762" s="192" t="s">
        <v>11023</v>
      </c>
    </row>
    <row r="7763" spans="1:9" ht="15" customHeight="1" x14ac:dyDescent="0.25">
      <c r="A7763" s="155" t="s">
        <v>327</v>
      </c>
      <c r="B7763" s="155" t="s">
        <v>987</v>
      </c>
      <c r="C7763" s="155" t="s">
        <v>11024</v>
      </c>
      <c r="D7763" s="155">
        <v>250</v>
      </c>
      <c r="E7763" s="155">
        <v>250</v>
      </c>
      <c r="F7763" s="166">
        <v>42765</v>
      </c>
      <c r="G7763" s="166">
        <v>42767</v>
      </c>
      <c r="H7763" s="157">
        <v>1</v>
      </c>
    </row>
    <row r="7764" spans="1:9" ht="15" customHeight="1" x14ac:dyDescent="0.25">
      <c r="A7764" s="155" t="s">
        <v>911</v>
      </c>
      <c r="B7764" s="155" t="s">
        <v>8932</v>
      </c>
      <c r="C7764" s="155" t="s">
        <v>11025</v>
      </c>
      <c r="D7764" s="155">
        <v>500</v>
      </c>
      <c r="E7764" s="155">
        <v>500</v>
      </c>
      <c r="F7764" s="166">
        <v>42765</v>
      </c>
      <c r="G7764" s="166">
        <v>42769</v>
      </c>
      <c r="H7764" s="157">
        <v>1</v>
      </c>
    </row>
    <row r="7765" spans="1:9" ht="15" customHeight="1" x14ac:dyDescent="0.25">
      <c r="A7765" s="155" t="s">
        <v>911</v>
      </c>
      <c r="B7765" s="155" t="s">
        <v>2076</v>
      </c>
      <c r="C7765" s="155" t="s">
        <v>161</v>
      </c>
      <c r="D7765" s="155">
        <v>20</v>
      </c>
      <c r="E7765" s="155">
        <v>20</v>
      </c>
      <c r="F7765" s="166">
        <v>42765</v>
      </c>
      <c r="G7765" s="166">
        <v>42769</v>
      </c>
      <c r="H7765" s="157">
        <v>1</v>
      </c>
    </row>
    <row r="7766" spans="1:9" ht="30" customHeight="1" x14ac:dyDescent="0.25">
      <c r="A7766" s="155" t="s">
        <v>8056</v>
      </c>
      <c r="B7766" s="155" t="s">
        <v>10468</v>
      </c>
      <c r="C7766" s="155" t="s">
        <v>11026</v>
      </c>
      <c r="D7766" s="155">
        <v>100</v>
      </c>
      <c r="E7766" s="155">
        <v>100</v>
      </c>
      <c r="F7766" s="166">
        <v>42765</v>
      </c>
      <c r="G7766" s="166">
        <v>42766</v>
      </c>
      <c r="H7766" s="157">
        <v>1</v>
      </c>
    </row>
    <row r="7767" spans="1:9" ht="15" customHeight="1" x14ac:dyDescent="0.25">
      <c r="A7767" s="155" t="s">
        <v>997</v>
      </c>
      <c r="B7767" s="155" t="s">
        <v>9635</v>
      </c>
      <c r="C7767" s="155" t="s">
        <v>11027</v>
      </c>
      <c r="D7767" s="155">
        <v>210</v>
      </c>
      <c r="E7767" s="155">
        <v>210</v>
      </c>
      <c r="F7767" s="166">
        <v>42766</v>
      </c>
      <c r="G7767" s="166">
        <v>42773</v>
      </c>
      <c r="H7767" s="157">
        <v>1</v>
      </c>
    </row>
    <row r="7768" spans="1:9" ht="15" customHeight="1" x14ac:dyDescent="0.25">
      <c r="A7768" s="155" t="s">
        <v>2844</v>
      </c>
      <c r="B7768" s="155" t="s">
        <v>3756</v>
      </c>
      <c r="C7768" s="155" t="s">
        <v>11028</v>
      </c>
      <c r="D7768" s="155">
        <v>280</v>
      </c>
      <c r="E7768" s="155">
        <v>280</v>
      </c>
      <c r="F7768" s="166">
        <v>42766</v>
      </c>
      <c r="G7768" s="166">
        <v>42769</v>
      </c>
      <c r="H7768" s="157">
        <v>1</v>
      </c>
    </row>
    <row r="7769" spans="1:9" ht="15" customHeight="1" x14ac:dyDescent="0.25">
      <c r="A7769" s="155" t="s">
        <v>173</v>
      </c>
      <c r="B7769" s="155" t="s">
        <v>3450</v>
      </c>
      <c r="C7769" s="155" t="s">
        <v>11029</v>
      </c>
      <c r="D7769" s="155">
        <v>486</v>
      </c>
      <c r="E7769" s="155">
        <v>486</v>
      </c>
      <c r="F7769" s="166">
        <v>42766</v>
      </c>
      <c r="G7769" s="166">
        <v>42774</v>
      </c>
      <c r="H7769" s="157">
        <v>1</v>
      </c>
    </row>
    <row r="7770" spans="1:9" ht="15" customHeight="1" x14ac:dyDescent="0.25">
      <c r="A7770" s="155" t="s">
        <v>173</v>
      </c>
      <c r="B7770" s="155" t="s">
        <v>9908</v>
      </c>
      <c r="C7770" s="155" t="s">
        <v>364</v>
      </c>
      <c r="D7770" s="155">
        <v>486</v>
      </c>
      <c r="E7770" s="155">
        <v>486</v>
      </c>
      <c r="F7770" s="166">
        <v>42766</v>
      </c>
      <c r="G7770" s="166">
        <v>42774</v>
      </c>
      <c r="H7770" s="157">
        <v>1</v>
      </c>
    </row>
    <row r="7771" spans="1:9" ht="15" customHeight="1" x14ac:dyDescent="0.25">
      <c r="A7771" s="155" t="s">
        <v>11030</v>
      </c>
      <c r="B7771" s="155" t="s">
        <v>11031</v>
      </c>
      <c r="C7771" s="155" t="s">
        <v>11032</v>
      </c>
      <c r="D7771" s="155">
        <v>443</v>
      </c>
      <c r="E7771" s="155">
        <v>441</v>
      </c>
      <c r="F7771" s="166">
        <v>42765</v>
      </c>
      <c r="G7771" s="166">
        <v>42766</v>
      </c>
      <c r="H7771" s="157">
        <v>1</v>
      </c>
      <c r="I7771" s="192" t="s">
        <v>11033</v>
      </c>
    </row>
    <row r="7772" spans="1:9" ht="15" customHeight="1" x14ac:dyDescent="0.25">
      <c r="A7772" s="155" t="s">
        <v>4562</v>
      </c>
      <c r="B7772" s="155" t="s">
        <v>1696</v>
      </c>
      <c r="C7772" s="155" t="s">
        <v>11034</v>
      </c>
      <c r="D7772" s="155">
        <v>3</v>
      </c>
      <c r="E7772" s="155">
        <v>3</v>
      </c>
      <c r="F7772" s="166">
        <v>42766</v>
      </c>
      <c r="G7772" s="166">
        <v>42769</v>
      </c>
      <c r="H7772" s="157">
        <v>1</v>
      </c>
    </row>
    <row r="7773" spans="1:9" ht="15" customHeight="1" x14ac:dyDescent="0.25">
      <c r="A7773" s="155" t="s">
        <v>597</v>
      </c>
      <c r="B7773" s="155" t="s">
        <v>10847</v>
      </c>
      <c r="C7773" s="155" t="s">
        <v>11035</v>
      </c>
      <c r="D7773" s="155">
        <v>500</v>
      </c>
      <c r="E7773" s="155">
        <v>525</v>
      </c>
      <c r="F7773" s="166">
        <v>42766</v>
      </c>
      <c r="G7773" s="166">
        <v>42775</v>
      </c>
      <c r="H7773" s="157">
        <v>1</v>
      </c>
    </row>
    <row r="7774" spans="1:9" ht="15" customHeight="1" x14ac:dyDescent="0.25">
      <c r="A7774" s="155" t="s">
        <v>71</v>
      </c>
      <c r="B7774" s="155" t="s">
        <v>1550</v>
      </c>
      <c r="C7774" s="155" t="s">
        <v>11038</v>
      </c>
      <c r="D7774" s="155">
        <v>5</v>
      </c>
      <c r="E7774" s="155">
        <v>5</v>
      </c>
      <c r="F7774" s="166">
        <v>42768</v>
      </c>
      <c r="G7774" s="166">
        <v>42776</v>
      </c>
      <c r="H7774" s="157">
        <v>1</v>
      </c>
    </row>
    <row r="7775" spans="1:9" ht="15" customHeight="1" x14ac:dyDescent="0.25">
      <c r="A7775" s="155" t="s">
        <v>71</v>
      </c>
      <c r="B7775" s="155" t="s">
        <v>1530</v>
      </c>
      <c r="C7775" s="155" t="s">
        <v>11037</v>
      </c>
      <c r="D7775" s="155">
        <v>5</v>
      </c>
      <c r="E7775" s="155">
        <v>5</v>
      </c>
      <c r="F7775" s="166">
        <v>42768</v>
      </c>
      <c r="G7775" s="166">
        <v>42776</v>
      </c>
      <c r="H7775" s="157">
        <v>1</v>
      </c>
    </row>
    <row r="7776" spans="1:9" ht="15" customHeight="1" x14ac:dyDescent="0.25">
      <c r="A7776" s="155" t="s">
        <v>286</v>
      </c>
      <c r="B7776" s="155" t="s">
        <v>289</v>
      </c>
      <c r="C7776" s="155" t="s">
        <v>11039</v>
      </c>
      <c r="D7776" s="155">
        <v>25</v>
      </c>
      <c r="E7776" s="155">
        <v>25</v>
      </c>
      <c r="F7776" s="166">
        <v>42768</v>
      </c>
      <c r="G7776" s="166">
        <v>42773</v>
      </c>
      <c r="H7776" s="157">
        <v>1</v>
      </c>
    </row>
    <row r="7777" spans="1:9" ht="15" customHeight="1" x14ac:dyDescent="0.25">
      <c r="A7777" s="155" t="s">
        <v>2244</v>
      </c>
      <c r="B7777" s="155" t="s">
        <v>11040</v>
      </c>
      <c r="C7777" s="155" t="s">
        <v>11041</v>
      </c>
      <c r="D7777" s="155">
        <v>25</v>
      </c>
      <c r="E7777" s="155">
        <v>25</v>
      </c>
      <c r="F7777" s="166">
        <v>42768</v>
      </c>
      <c r="G7777" s="166">
        <v>42769</v>
      </c>
      <c r="H7777" s="157">
        <v>1</v>
      </c>
    </row>
    <row r="7778" spans="1:9" ht="15" customHeight="1" x14ac:dyDescent="0.25">
      <c r="A7778" s="155" t="s">
        <v>10316</v>
      </c>
      <c r="B7778" s="155" t="s">
        <v>837</v>
      </c>
      <c r="C7778" s="155" t="s">
        <v>837</v>
      </c>
      <c r="D7778" s="155">
        <v>3</v>
      </c>
      <c r="E7778" s="155">
        <v>3</v>
      </c>
      <c r="F7778" s="166">
        <v>42768</v>
      </c>
      <c r="G7778" s="166">
        <v>42771</v>
      </c>
      <c r="H7778" s="157">
        <v>1</v>
      </c>
      <c r="I7778" s="192" t="s">
        <v>11042</v>
      </c>
    </row>
    <row r="7779" spans="1:9" ht="15" customHeight="1" x14ac:dyDescent="0.25">
      <c r="A7779" s="155" t="s">
        <v>71</v>
      </c>
      <c r="B7779" s="155" t="s">
        <v>2730</v>
      </c>
      <c r="C7779" s="155" t="s">
        <v>11043</v>
      </c>
      <c r="D7779" s="155">
        <v>25</v>
      </c>
      <c r="E7779" s="155">
        <v>25</v>
      </c>
      <c r="F7779" s="166">
        <v>42769</v>
      </c>
      <c r="G7779" s="166">
        <v>42776</v>
      </c>
      <c r="H7779" s="157">
        <v>1</v>
      </c>
    </row>
    <row r="7780" spans="1:9" ht="15" customHeight="1" x14ac:dyDescent="0.25">
      <c r="A7780" s="155" t="s">
        <v>71</v>
      </c>
      <c r="B7780" s="155" t="s">
        <v>1550</v>
      </c>
      <c r="C7780" s="155" t="s">
        <v>11045</v>
      </c>
      <c r="D7780" s="155">
        <v>5</v>
      </c>
      <c r="E7780" s="155">
        <v>5</v>
      </c>
      <c r="F7780" s="166">
        <v>42769</v>
      </c>
      <c r="G7780" s="166">
        <v>42776</v>
      </c>
      <c r="H7780" s="157">
        <v>1</v>
      </c>
    </row>
    <row r="7781" spans="1:9" ht="15" customHeight="1" x14ac:dyDescent="0.25">
      <c r="A7781" s="155" t="s">
        <v>71</v>
      </c>
      <c r="B7781" s="155" t="s">
        <v>102</v>
      </c>
      <c r="C7781" s="155" t="s">
        <v>11044</v>
      </c>
      <c r="D7781" s="155">
        <v>10</v>
      </c>
      <c r="E7781" s="155">
        <v>10</v>
      </c>
      <c r="F7781" s="166">
        <v>42769</v>
      </c>
      <c r="G7781" s="166">
        <v>42776</v>
      </c>
      <c r="H7781" s="157">
        <v>1</v>
      </c>
    </row>
    <row r="7782" spans="1:9" ht="15" customHeight="1" x14ac:dyDescent="0.25">
      <c r="A7782" s="155" t="s">
        <v>4562</v>
      </c>
      <c r="B7782" s="155" t="s">
        <v>1696</v>
      </c>
      <c r="C7782" s="155" t="s">
        <v>11046</v>
      </c>
      <c r="D7782" s="155">
        <v>1</v>
      </c>
      <c r="E7782" s="155">
        <v>1</v>
      </c>
      <c r="F7782" s="166">
        <v>42769</v>
      </c>
      <c r="G7782" s="166">
        <v>42778</v>
      </c>
      <c r="H7782" s="157">
        <v>1</v>
      </c>
    </row>
    <row r="7783" spans="1:9" ht="15" customHeight="1" x14ac:dyDescent="0.25">
      <c r="A7783" s="155" t="s">
        <v>9275</v>
      </c>
      <c r="B7783" s="155" t="s">
        <v>626</v>
      </c>
      <c r="C7783" s="155" t="s">
        <v>11047</v>
      </c>
      <c r="D7783" s="155">
        <v>2500</v>
      </c>
      <c r="E7783" s="155">
        <v>2500</v>
      </c>
      <c r="F7783" s="166">
        <v>42772</v>
      </c>
      <c r="G7783" s="166">
        <v>42776</v>
      </c>
      <c r="H7783" s="157">
        <v>1</v>
      </c>
    </row>
    <row r="7784" spans="1:9" ht="15" customHeight="1" x14ac:dyDescent="0.25">
      <c r="A7784" s="155" t="s">
        <v>2714</v>
      </c>
      <c r="B7784" s="155" t="s">
        <v>5046</v>
      </c>
      <c r="C7784" s="155" t="s">
        <v>11048</v>
      </c>
      <c r="D7784" s="155">
        <v>50</v>
      </c>
      <c r="E7784" s="155">
        <v>50</v>
      </c>
      <c r="F7784" s="166">
        <v>42772</v>
      </c>
      <c r="G7784" s="166">
        <v>42779</v>
      </c>
      <c r="H7784" s="157">
        <v>1</v>
      </c>
    </row>
    <row r="7785" spans="1:9" ht="15" customHeight="1" x14ac:dyDescent="0.25">
      <c r="A7785" s="155" t="s">
        <v>2714</v>
      </c>
      <c r="B7785" s="155" t="s">
        <v>248</v>
      </c>
      <c r="C7785" s="155" t="s">
        <v>364</v>
      </c>
      <c r="D7785" s="155">
        <v>50</v>
      </c>
      <c r="E7785" s="155">
        <v>50</v>
      </c>
      <c r="F7785" s="166">
        <v>42772</v>
      </c>
      <c r="G7785" s="166">
        <v>42779</v>
      </c>
      <c r="H7785" s="157">
        <v>1</v>
      </c>
    </row>
    <row r="7786" spans="1:9" ht="15" customHeight="1" x14ac:dyDescent="0.25">
      <c r="A7786" s="155" t="s">
        <v>2714</v>
      </c>
      <c r="B7786" s="155" t="s">
        <v>756</v>
      </c>
      <c r="C7786" s="155" t="s">
        <v>364</v>
      </c>
      <c r="D7786" s="155">
        <v>16</v>
      </c>
      <c r="E7786" s="155">
        <v>16</v>
      </c>
      <c r="F7786" s="166">
        <v>42772</v>
      </c>
      <c r="G7786" s="166">
        <v>42779</v>
      </c>
      <c r="H7786" s="157">
        <v>1</v>
      </c>
    </row>
    <row r="7787" spans="1:9" ht="15" customHeight="1" x14ac:dyDescent="0.25">
      <c r="A7787" s="155" t="s">
        <v>2714</v>
      </c>
      <c r="B7787" s="155" t="s">
        <v>11049</v>
      </c>
      <c r="C7787" s="155" t="s">
        <v>32</v>
      </c>
      <c r="D7787" s="155">
        <v>10</v>
      </c>
      <c r="E7787" s="155">
        <v>10</v>
      </c>
      <c r="F7787" s="166">
        <v>42772</v>
      </c>
      <c r="G7787" s="166">
        <v>42779</v>
      </c>
      <c r="H7787" s="157">
        <v>1</v>
      </c>
    </row>
    <row r="7788" spans="1:9" ht="15" customHeight="1" x14ac:dyDescent="0.25">
      <c r="A7788" s="155" t="s">
        <v>3437</v>
      </c>
      <c r="B7788" s="155" t="s">
        <v>3793</v>
      </c>
      <c r="C7788" s="155" t="s">
        <v>11050</v>
      </c>
      <c r="D7788" s="155">
        <v>25</v>
      </c>
      <c r="E7788" s="155">
        <v>25</v>
      </c>
      <c r="F7788" s="166">
        <v>42772</v>
      </c>
      <c r="G7788" s="166">
        <v>42776</v>
      </c>
      <c r="H7788" s="157">
        <v>1</v>
      </c>
    </row>
    <row r="7789" spans="1:9" ht="15" customHeight="1" x14ac:dyDescent="0.25">
      <c r="A7789" s="155" t="s">
        <v>520</v>
      </c>
      <c r="B7789" s="155" t="s">
        <v>521</v>
      </c>
      <c r="C7789" s="155" t="s">
        <v>11051</v>
      </c>
      <c r="D7789" s="155">
        <v>100</v>
      </c>
      <c r="E7789" s="155">
        <v>100</v>
      </c>
      <c r="F7789" s="166">
        <v>42772</v>
      </c>
      <c r="G7789" s="166">
        <v>42774</v>
      </c>
      <c r="H7789" s="157">
        <v>1</v>
      </c>
    </row>
    <row r="7790" spans="1:9" ht="15" customHeight="1" x14ac:dyDescent="0.25">
      <c r="A7790" s="155" t="s">
        <v>9258</v>
      </c>
      <c r="B7790" s="155" t="s">
        <v>1696</v>
      </c>
      <c r="C7790" s="155" t="s">
        <v>11054</v>
      </c>
      <c r="D7790" s="155">
        <v>13</v>
      </c>
      <c r="E7790" s="155">
        <v>13</v>
      </c>
      <c r="F7790" s="166">
        <v>42773</v>
      </c>
      <c r="G7790" s="166">
        <v>42780</v>
      </c>
      <c r="H7790" s="157">
        <v>1</v>
      </c>
    </row>
    <row r="7791" spans="1:9" ht="15" customHeight="1" x14ac:dyDescent="0.25">
      <c r="A7791" s="155" t="s">
        <v>10603</v>
      </c>
      <c r="B7791" s="155" t="s">
        <v>7368</v>
      </c>
      <c r="C7791" s="155" t="s">
        <v>11055</v>
      </c>
      <c r="D7791" s="155">
        <v>1</v>
      </c>
      <c r="E7791" s="155">
        <v>1</v>
      </c>
      <c r="F7791" s="166">
        <v>42773</v>
      </c>
      <c r="G7791" s="166">
        <v>42774</v>
      </c>
      <c r="H7791" s="157">
        <v>1</v>
      </c>
    </row>
    <row r="7792" spans="1:9" ht="15" customHeight="1" x14ac:dyDescent="0.25">
      <c r="A7792" s="155" t="s">
        <v>11056</v>
      </c>
      <c r="B7792" s="155" t="s">
        <v>11072</v>
      </c>
      <c r="C7792" s="155" t="s">
        <v>11057</v>
      </c>
      <c r="D7792" s="155">
        <v>300</v>
      </c>
      <c r="E7792" s="155">
        <v>50</v>
      </c>
      <c r="F7792" s="166">
        <v>42773</v>
      </c>
      <c r="G7792" s="166">
        <v>42780</v>
      </c>
      <c r="H7792" s="157">
        <v>1</v>
      </c>
    </row>
    <row r="7793" spans="1:9" ht="15" customHeight="1" x14ac:dyDescent="0.25">
      <c r="A7793" s="155" t="s">
        <v>78</v>
      </c>
      <c r="B7793" s="155" t="s">
        <v>10405</v>
      </c>
      <c r="C7793" s="155" t="s">
        <v>11058</v>
      </c>
      <c r="D7793" s="155">
        <v>6</v>
      </c>
      <c r="E7793" s="155">
        <v>6</v>
      </c>
      <c r="F7793" s="166">
        <v>42774</v>
      </c>
      <c r="G7793" s="166">
        <v>42780</v>
      </c>
      <c r="H7793" s="157">
        <v>1</v>
      </c>
    </row>
    <row r="7794" spans="1:9" ht="30" customHeight="1" x14ac:dyDescent="0.25">
      <c r="A7794" s="155" t="s">
        <v>8056</v>
      </c>
      <c r="B7794" s="155" t="s">
        <v>11060</v>
      </c>
      <c r="C7794" s="155" t="s">
        <v>11059</v>
      </c>
      <c r="D7794" s="155">
        <v>15</v>
      </c>
      <c r="E7794" s="155">
        <v>15</v>
      </c>
      <c r="F7794" s="166">
        <v>42774</v>
      </c>
      <c r="G7794" s="166">
        <v>42790</v>
      </c>
      <c r="H7794" s="157">
        <v>1</v>
      </c>
    </row>
    <row r="7795" spans="1:9" ht="15" customHeight="1" x14ac:dyDescent="0.25">
      <c r="A7795" s="155" t="s">
        <v>6021</v>
      </c>
      <c r="B7795" s="155" t="s">
        <v>6022</v>
      </c>
      <c r="C7795" s="155" t="s">
        <v>11061</v>
      </c>
      <c r="D7795" s="155">
        <v>240</v>
      </c>
      <c r="E7795" s="155">
        <v>240</v>
      </c>
      <c r="F7795" s="166">
        <v>42774</v>
      </c>
      <c r="G7795" s="166">
        <v>42783</v>
      </c>
      <c r="H7795" s="157">
        <v>1</v>
      </c>
    </row>
    <row r="7796" spans="1:9" ht="15" customHeight="1" x14ac:dyDescent="0.25">
      <c r="A7796" s="155" t="s">
        <v>251</v>
      </c>
      <c r="B7796" s="155" t="s">
        <v>11062</v>
      </c>
      <c r="C7796" s="155" t="s">
        <v>11063</v>
      </c>
      <c r="D7796" s="155">
        <v>20</v>
      </c>
      <c r="E7796" s="155">
        <v>20</v>
      </c>
      <c r="F7796" s="166">
        <v>42774</v>
      </c>
      <c r="G7796" s="166">
        <v>42780</v>
      </c>
      <c r="H7796" s="157">
        <v>1</v>
      </c>
    </row>
    <row r="7797" spans="1:9" x14ac:dyDescent="0.25">
      <c r="A7797" s="155" t="s">
        <v>46</v>
      </c>
      <c r="B7797" s="155" t="s">
        <v>8943</v>
      </c>
      <c r="C7797" s="155" t="s">
        <v>11064</v>
      </c>
      <c r="D7797" s="155">
        <v>10</v>
      </c>
      <c r="E7797" s="155">
        <v>10</v>
      </c>
      <c r="F7797" s="166">
        <v>42774</v>
      </c>
      <c r="G7797" s="166">
        <v>42774</v>
      </c>
      <c r="H7797" s="157">
        <v>1</v>
      </c>
    </row>
    <row r="7798" spans="1:9" ht="15" customHeight="1" x14ac:dyDescent="0.25">
      <c r="A7798" s="155" t="s">
        <v>2030</v>
      </c>
      <c r="B7798" s="155" t="s">
        <v>10985</v>
      </c>
      <c r="C7798" s="155" t="s">
        <v>11065</v>
      </c>
      <c r="D7798" s="155">
        <v>100</v>
      </c>
      <c r="E7798" s="155">
        <v>29</v>
      </c>
      <c r="F7798" s="166">
        <v>42774</v>
      </c>
      <c r="G7798" s="166">
        <v>42778</v>
      </c>
      <c r="H7798" s="157">
        <v>1</v>
      </c>
    </row>
    <row r="7799" spans="1:9" ht="15" customHeight="1" x14ac:dyDescent="0.25">
      <c r="A7799" s="155" t="s">
        <v>2030</v>
      </c>
      <c r="B7799" s="155" t="s">
        <v>3411</v>
      </c>
      <c r="C7799" s="155" t="s">
        <v>11066</v>
      </c>
      <c r="D7799" s="155">
        <v>20</v>
      </c>
      <c r="E7799" s="155">
        <v>20</v>
      </c>
      <c r="F7799" s="166">
        <v>42775</v>
      </c>
      <c r="G7799" s="166">
        <v>42782</v>
      </c>
      <c r="H7799" s="157">
        <v>1</v>
      </c>
    </row>
    <row r="7800" spans="1:9" ht="15" customHeight="1" x14ac:dyDescent="0.25">
      <c r="A7800" s="155" t="s">
        <v>2714</v>
      </c>
      <c r="B7800" s="155" t="s">
        <v>1933</v>
      </c>
      <c r="C7800" s="155" t="s">
        <v>11067</v>
      </c>
      <c r="D7800" s="155">
        <v>50</v>
      </c>
      <c r="E7800" s="155">
        <v>50</v>
      </c>
      <c r="F7800" s="166">
        <v>42775</v>
      </c>
      <c r="G7800" s="166">
        <v>42779</v>
      </c>
      <c r="H7800" s="157">
        <v>1</v>
      </c>
    </row>
    <row r="7801" spans="1:9" ht="15" customHeight="1" x14ac:dyDescent="0.25">
      <c r="A7801" s="155" t="s">
        <v>11068</v>
      </c>
      <c r="B7801" s="155" t="s">
        <v>11069</v>
      </c>
      <c r="C7801" s="155" t="s">
        <v>11070</v>
      </c>
      <c r="D7801" s="155">
        <v>25</v>
      </c>
      <c r="E7801" s="155">
        <v>25</v>
      </c>
      <c r="F7801" s="166">
        <v>42775</v>
      </c>
      <c r="G7801" s="166">
        <v>42779</v>
      </c>
      <c r="H7801" s="157">
        <v>1</v>
      </c>
    </row>
    <row r="7802" spans="1:9" ht="15" customHeight="1" x14ac:dyDescent="0.25">
      <c r="A7802" s="155" t="s">
        <v>6965</v>
      </c>
      <c r="B7802" s="155" t="s">
        <v>5206</v>
      </c>
      <c r="C7802" s="155" t="s">
        <v>6888</v>
      </c>
      <c r="D7802" s="155">
        <v>8</v>
      </c>
      <c r="E7802" s="155">
        <v>8</v>
      </c>
      <c r="F7802" s="166">
        <v>42775</v>
      </c>
      <c r="G7802" s="166">
        <v>42780</v>
      </c>
      <c r="H7802" s="157">
        <v>1</v>
      </c>
      <c r="I7802" s="192" t="s">
        <v>11071</v>
      </c>
    </row>
    <row r="7803" spans="1:9" ht="15" customHeight="1" x14ac:dyDescent="0.25">
      <c r="A7803" s="155" t="s">
        <v>11056</v>
      </c>
      <c r="B7803" s="155" t="s">
        <v>11072</v>
      </c>
      <c r="C7803" s="155" t="s">
        <v>11057</v>
      </c>
      <c r="D7803" s="155">
        <v>300</v>
      </c>
      <c r="E7803" s="155">
        <v>250</v>
      </c>
      <c r="F7803" s="166">
        <v>42775</v>
      </c>
      <c r="G7803" s="166">
        <v>42780</v>
      </c>
      <c r="H7803" s="157">
        <v>1</v>
      </c>
      <c r="I7803" s="192" t="s">
        <v>10424</v>
      </c>
    </row>
    <row r="7804" spans="1:9" ht="15" customHeight="1" x14ac:dyDescent="0.25">
      <c r="A7804" s="155" t="s">
        <v>10316</v>
      </c>
      <c r="B7804" s="155" t="s">
        <v>10994</v>
      </c>
      <c r="C7804" s="155" t="s">
        <v>11073</v>
      </c>
      <c r="D7804" s="155">
        <v>250</v>
      </c>
      <c r="E7804" s="155">
        <v>239</v>
      </c>
      <c r="F7804" s="166">
        <v>42775</v>
      </c>
      <c r="G7804" s="166">
        <v>42778</v>
      </c>
      <c r="H7804" s="157">
        <v>1</v>
      </c>
      <c r="I7804" s="192" t="s">
        <v>6921</v>
      </c>
    </row>
    <row r="7805" spans="1:9" ht="15" customHeight="1" x14ac:dyDescent="0.25">
      <c r="A7805" s="155" t="s">
        <v>71</v>
      </c>
      <c r="B7805" s="155" t="s">
        <v>154</v>
      </c>
      <c r="C7805" s="155" t="s">
        <v>11074</v>
      </c>
      <c r="D7805" s="155">
        <v>5</v>
      </c>
      <c r="E7805" s="155">
        <v>5</v>
      </c>
      <c r="F7805" s="166">
        <v>42776</v>
      </c>
      <c r="G7805" s="166">
        <v>42783</v>
      </c>
      <c r="H7805" s="157">
        <v>1</v>
      </c>
    </row>
    <row r="7806" spans="1:9" ht="15" customHeight="1" x14ac:dyDescent="0.25">
      <c r="A7806" s="155" t="s">
        <v>6638</v>
      </c>
      <c r="B7806" s="155" t="s">
        <v>4528</v>
      </c>
      <c r="C7806" s="155" t="s">
        <v>11075</v>
      </c>
      <c r="D7806" s="155">
        <v>39</v>
      </c>
      <c r="E7806" s="155">
        <v>39</v>
      </c>
      <c r="F7806" s="166">
        <v>42776</v>
      </c>
      <c r="G7806" s="166">
        <v>42779</v>
      </c>
      <c r="H7806" s="157">
        <v>1</v>
      </c>
    </row>
    <row r="7807" spans="1:9" ht="15" customHeight="1" x14ac:dyDescent="0.25">
      <c r="A7807" s="155" t="s">
        <v>6638</v>
      </c>
      <c r="B7807" s="155" t="s">
        <v>4530</v>
      </c>
      <c r="C7807" s="155" t="s">
        <v>161</v>
      </c>
      <c r="D7807" s="155">
        <v>30</v>
      </c>
      <c r="E7807" s="155">
        <v>30</v>
      </c>
      <c r="F7807" s="166">
        <v>42776</v>
      </c>
      <c r="G7807" s="166">
        <v>42779</v>
      </c>
      <c r="H7807" s="157">
        <v>1</v>
      </c>
    </row>
    <row r="7808" spans="1:9" ht="15" customHeight="1" x14ac:dyDescent="0.25">
      <c r="A7808" s="155" t="s">
        <v>657</v>
      </c>
      <c r="B7808" s="155" t="s">
        <v>11077</v>
      </c>
      <c r="C7808" s="155" t="s">
        <v>11076</v>
      </c>
      <c r="D7808" s="155">
        <v>30</v>
      </c>
      <c r="E7808" s="155">
        <v>30</v>
      </c>
      <c r="F7808" s="166">
        <v>42776</v>
      </c>
      <c r="G7808" s="166">
        <v>42780</v>
      </c>
      <c r="H7808" s="157">
        <v>1</v>
      </c>
    </row>
    <row r="7809" spans="1:9" ht="15" customHeight="1" x14ac:dyDescent="0.25">
      <c r="A7809" s="155" t="s">
        <v>3478</v>
      </c>
      <c r="B7809" s="155" t="s">
        <v>5328</v>
      </c>
      <c r="C7809" s="155" t="s">
        <v>11078</v>
      </c>
      <c r="D7809" s="155">
        <v>16000</v>
      </c>
      <c r="E7809" s="155">
        <v>16032</v>
      </c>
      <c r="F7809" s="166">
        <v>42776</v>
      </c>
      <c r="G7809" s="166">
        <v>42781</v>
      </c>
      <c r="H7809" s="157">
        <v>1</v>
      </c>
    </row>
    <row r="7810" spans="1:9" ht="15" customHeight="1" x14ac:dyDescent="0.25">
      <c r="A7810" s="155" t="s">
        <v>2030</v>
      </c>
      <c r="B7810" s="155" t="s">
        <v>10985</v>
      </c>
      <c r="C7810" s="155" t="s">
        <v>10986</v>
      </c>
      <c r="D7810" s="155">
        <v>100</v>
      </c>
      <c r="E7810" s="155">
        <v>58</v>
      </c>
      <c r="F7810" s="166">
        <v>42776</v>
      </c>
      <c r="G7810" s="166">
        <v>42778</v>
      </c>
      <c r="H7810" s="157">
        <v>1</v>
      </c>
    </row>
    <row r="7811" spans="1:9" ht="15" customHeight="1" x14ac:dyDescent="0.25">
      <c r="A7811" s="155" t="s">
        <v>10425</v>
      </c>
      <c r="B7811" s="155" t="s">
        <v>10545</v>
      </c>
      <c r="C7811" s="155" t="s">
        <v>11079</v>
      </c>
      <c r="D7811" s="155">
        <v>1050</v>
      </c>
      <c r="E7811" s="155">
        <v>498</v>
      </c>
      <c r="F7811" s="166">
        <v>42776</v>
      </c>
      <c r="G7811" s="166">
        <v>42781</v>
      </c>
      <c r="H7811" s="157">
        <v>1</v>
      </c>
      <c r="I7811" s="192" t="s">
        <v>4069</v>
      </c>
    </row>
    <row r="7812" spans="1:9" ht="15" customHeight="1" x14ac:dyDescent="0.25">
      <c r="A7812" s="155" t="s">
        <v>11080</v>
      </c>
      <c r="B7812" s="155" t="s">
        <v>11081</v>
      </c>
      <c r="C7812" s="155" t="s">
        <v>11082</v>
      </c>
      <c r="D7812" s="155">
        <v>100</v>
      </c>
      <c r="E7812" s="155">
        <v>100</v>
      </c>
      <c r="F7812" s="166">
        <v>42776</v>
      </c>
      <c r="G7812" s="166">
        <v>42782</v>
      </c>
      <c r="H7812" s="157">
        <v>1</v>
      </c>
    </row>
    <row r="7813" spans="1:9" ht="15" customHeight="1" x14ac:dyDescent="0.25">
      <c r="A7813" s="155" t="s">
        <v>71</v>
      </c>
      <c r="B7813" s="155" t="s">
        <v>583</v>
      </c>
      <c r="C7813" s="155" t="s">
        <v>11083</v>
      </c>
      <c r="D7813" s="155">
        <v>10</v>
      </c>
      <c r="E7813" s="155">
        <v>10</v>
      </c>
      <c r="F7813" s="166">
        <v>42779</v>
      </c>
      <c r="G7813" s="166">
        <v>42783</v>
      </c>
      <c r="H7813" s="157">
        <v>1</v>
      </c>
    </row>
    <row r="7814" spans="1:9" ht="15" customHeight="1" x14ac:dyDescent="0.25">
      <c r="A7814" s="155" t="s">
        <v>9402</v>
      </c>
      <c r="B7814" s="155" t="s">
        <v>11086</v>
      </c>
      <c r="C7814" s="155" t="s">
        <v>11084</v>
      </c>
      <c r="D7814" s="155">
        <v>148</v>
      </c>
      <c r="E7814" s="155">
        <v>153</v>
      </c>
      <c r="F7814" s="166">
        <v>42779</v>
      </c>
      <c r="G7814" s="166">
        <v>42787</v>
      </c>
      <c r="H7814" s="157">
        <v>1</v>
      </c>
      <c r="I7814" s="192" t="s">
        <v>11087</v>
      </c>
    </row>
    <row r="7815" spans="1:9" ht="15" customHeight="1" x14ac:dyDescent="0.25">
      <c r="A7815" s="155" t="s">
        <v>9402</v>
      </c>
      <c r="B7815" s="155" t="s">
        <v>11085</v>
      </c>
      <c r="C7815" s="155" t="s">
        <v>364</v>
      </c>
      <c r="D7815" s="155">
        <v>150</v>
      </c>
      <c r="E7815" s="155">
        <v>133</v>
      </c>
      <c r="F7815" s="166">
        <v>42779</v>
      </c>
      <c r="G7815" s="166">
        <v>42787</v>
      </c>
      <c r="H7815" s="157">
        <v>1</v>
      </c>
      <c r="I7815" s="192" t="s">
        <v>11088</v>
      </c>
    </row>
    <row r="7816" spans="1:9" ht="30" x14ac:dyDescent="0.25">
      <c r="A7816" s="155" t="s">
        <v>9931</v>
      </c>
      <c r="B7816" s="155" t="s">
        <v>4413</v>
      </c>
      <c r="C7816" s="155" t="s">
        <v>11089</v>
      </c>
      <c r="D7816" s="155">
        <v>50</v>
      </c>
      <c r="E7816" s="155">
        <v>50</v>
      </c>
      <c r="F7816" s="166">
        <v>42779</v>
      </c>
      <c r="G7816" s="166">
        <v>42747</v>
      </c>
      <c r="H7816" s="157">
        <v>1</v>
      </c>
      <c r="I7816" s="192" t="s">
        <v>11090</v>
      </c>
    </row>
    <row r="7817" spans="1:9" ht="15" customHeight="1" x14ac:dyDescent="0.25">
      <c r="A7817" s="155" t="s">
        <v>2714</v>
      </c>
      <c r="B7817" s="155" t="s">
        <v>3029</v>
      </c>
      <c r="C7817" s="155" t="s">
        <v>11091</v>
      </c>
      <c r="D7817" s="155">
        <v>100</v>
      </c>
      <c r="E7817" s="155">
        <v>100</v>
      </c>
      <c r="F7817" s="166">
        <v>42779</v>
      </c>
      <c r="G7817" s="166">
        <v>42783</v>
      </c>
      <c r="H7817" s="157">
        <v>1</v>
      </c>
    </row>
    <row r="7818" spans="1:9" ht="15" customHeight="1" x14ac:dyDescent="0.25">
      <c r="A7818" s="155" t="s">
        <v>2714</v>
      </c>
      <c r="B7818" s="155" t="s">
        <v>2066</v>
      </c>
      <c r="C7818" s="155" t="s">
        <v>11092</v>
      </c>
      <c r="D7818" s="155">
        <v>500</v>
      </c>
      <c r="E7818" s="155">
        <v>500</v>
      </c>
      <c r="F7818" s="166">
        <v>42779</v>
      </c>
      <c r="G7818" s="166">
        <v>42782</v>
      </c>
      <c r="H7818" s="157">
        <v>1</v>
      </c>
    </row>
    <row r="7819" spans="1:9" ht="15" customHeight="1" x14ac:dyDescent="0.25">
      <c r="A7819" s="155" t="s">
        <v>2714</v>
      </c>
      <c r="B7819" s="155" t="s">
        <v>5304</v>
      </c>
      <c r="C7819" s="155" t="s">
        <v>364</v>
      </c>
      <c r="D7819" s="155">
        <v>250</v>
      </c>
      <c r="E7819" s="155">
        <v>250</v>
      </c>
      <c r="F7819" s="166">
        <v>42779</v>
      </c>
      <c r="G7819" s="166">
        <v>42782</v>
      </c>
      <c r="H7819" s="157">
        <v>1</v>
      </c>
    </row>
    <row r="7820" spans="1:9" ht="15" customHeight="1" x14ac:dyDescent="0.25">
      <c r="A7820" s="155" t="s">
        <v>1983</v>
      </c>
      <c r="B7820" s="155" t="s">
        <v>2614</v>
      </c>
      <c r="C7820" s="155" t="s">
        <v>11093</v>
      </c>
      <c r="D7820" s="155">
        <v>138</v>
      </c>
      <c r="E7820" s="155">
        <v>138</v>
      </c>
      <c r="F7820" s="166">
        <v>42779</v>
      </c>
      <c r="G7820" s="166">
        <v>42790</v>
      </c>
      <c r="H7820" s="157">
        <v>1</v>
      </c>
    </row>
    <row r="7821" spans="1:9" ht="15" customHeight="1" x14ac:dyDescent="0.25">
      <c r="A7821" s="155" t="s">
        <v>46</v>
      </c>
      <c r="B7821" s="155" t="s">
        <v>949</v>
      </c>
      <c r="C7821" s="155" t="s">
        <v>11094</v>
      </c>
      <c r="D7821" s="155">
        <v>10</v>
      </c>
      <c r="E7821" s="155">
        <v>10</v>
      </c>
      <c r="F7821" s="166">
        <v>42779</v>
      </c>
      <c r="G7821" s="166">
        <v>42781</v>
      </c>
      <c r="H7821" s="157">
        <v>1</v>
      </c>
    </row>
    <row r="7822" spans="1:9" ht="15" customHeight="1" x14ac:dyDescent="0.25">
      <c r="A7822" s="155" t="s">
        <v>10716</v>
      </c>
      <c r="B7822" s="155" t="s">
        <v>11095</v>
      </c>
      <c r="C7822" s="155" t="s">
        <v>11096</v>
      </c>
      <c r="D7822" s="155">
        <v>10</v>
      </c>
      <c r="E7822" s="155">
        <v>10</v>
      </c>
      <c r="F7822" s="166">
        <v>42779</v>
      </c>
      <c r="G7822" s="166">
        <v>42779</v>
      </c>
      <c r="H7822" s="157">
        <v>1</v>
      </c>
      <c r="I7822" s="192" t="s">
        <v>214</v>
      </c>
    </row>
    <row r="7823" spans="1:9" ht="15" customHeight="1" x14ac:dyDescent="0.25">
      <c r="A7823" s="155" t="s">
        <v>286</v>
      </c>
      <c r="B7823" s="155" t="s">
        <v>11097</v>
      </c>
      <c r="C7823" s="155" t="s">
        <v>11098</v>
      </c>
      <c r="D7823" s="155">
        <v>5</v>
      </c>
      <c r="E7823" s="155">
        <v>5</v>
      </c>
      <c r="F7823" s="166">
        <v>42780</v>
      </c>
      <c r="G7823" s="166">
        <v>42782</v>
      </c>
      <c r="H7823" s="157">
        <v>1</v>
      </c>
    </row>
    <row r="7824" spans="1:9" ht="15" customHeight="1" x14ac:dyDescent="0.25">
      <c r="A7824" s="155" t="s">
        <v>6021</v>
      </c>
      <c r="B7824" s="155" t="s">
        <v>8887</v>
      </c>
      <c r="C7824" s="155" t="s">
        <v>11099</v>
      </c>
      <c r="D7824" s="155">
        <v>250</v>
      </c>
      <c r="E7824" s="155">
        <v>249</v>
      </c>
      <c r="F7824" s="166">
        <v>42780</v>
      </c>
      <c r="G7824" s="166">
        <v>42786</v>
      </c>
      <c r="H7824" s="157">
        <v>1</v>
      </c>
    </row>
    <row r="7825" spans="1:8" ht="15" customHeight="1" x14ac:dyDescent="0.25">
      <c r="A7825" s="155" t="s">
        <v>242</v>
      </c>
      <c r="B7825" s="155" t="s">
        <v>1456</v>
      </c>
      <c r="C7825" s="155" t="s">
        <v>11100</v>
      </c>
      <c r="D7825" s="155">
        <v>250</v>
      </c>
      <c r="E7825" s="155">
        <v>250</v>
      </c>
      <c r="F7825" s="166">
        <v>42780</v>
      </c>
      <c r="G7825" s="166">
        <v>42781</v>
      </c>
      <c r="H7825" s="157">
        <v>1</v>
      </c>
    </row>
    <row r="7826" spans="1:8" ht="15" customHeight="1" x14ac:dyDescent="0.25">
      <c r="A7826" s="155" t="s">
        <v>242</v>
      </c>
      <c r="B7826" s="155" t="s">
        <v>557</v>
      </c>
      <c r="C7826" s="155" t="s">
        <v>364</v>
      </c>
      <c r="D7826" s="155">
        <v>250</v>
      </c>
      <c r="E7826" s="155">
        <v>250</v>
      </c>
      <c r="F7826" s="166">
        <v>42780</v>
      </c>
      <c r="G7826" s="166">
        <v>42781</v>
      </c>
      <c r="H7826" s="157">
        <v>1</v>
      </c>
    </row>
    <row r="7827" spans="1:8" ht="15" customHeight="1" x14ac:dyDescent="0.25">
      <c r="A7827" s="155" t="s">
        <v>11102</v>
      </c>
      <c r="B7827" s="155" t="s">
        <v>805</v>
      </c>
      <c r="C7827" s="155" t="s">
        <v>11101</v>
      </c>
      <c r="D7827" s="155">
        <v>250</v>
      </c>
      <c r="E7827" s="155">
        <v>250</v>
      </c>
      <c r="F7827" s="166">
        <v>42780</v>
      </c>
      <c r="G7827" s="166">
        <v>42783</v>
      </c>
      <c r="H7827" s="157">
        <v>1</v>
      </c>
    </row>
    <row r="7828" spans="1:8" ht="15" customHeight="1" x14ac:dyDescent="0.25">
      <c r="A7828" s="155" t="s">
        <v>719</v>
      </c>
      <c r="B7828" s="155" t="s">
        <v>991</v>
      </c>
      <c r="C7828" s="155" t="s">
        <v>11103</v>
      </c>
      <c r="D7828" s="155">
        <v>250</v>
      </c>
      <c r="E7828" s="155">
        <v>250</v>
      </c>
      <c r="F7828" s="166">
        <v>42780</v>
      </c>
      <c r="G7828" s="166">
        <v>42786</v>
      </c>
      <c r="H7828" s="157">
        <v>1</v>
      </c>
    </row>
    <row r="7829" spans="1:8" ht="15" customHeight="1" x14ac:dyDescent="0.25">
      <c r="A7829" s="155" t="s">
        <v>559</v>
      </c>
      <c r="B7829" s="155" t="s">
        <v>560</v>
      </c>
      <c r="C7829" s="155" t="s">
        <v>11104</v>
      </c>
      <c r="D7829" s="155">
        <v>12000</v>
      </c>
      <c r="E7829" s="155">
        <v>12047</v>
      </c>
      <c r="F7829" s="166">
        <v>42780</v>
      </c>
      <c r="G7829" s="166">
        <v>42782</v>
      </c>
      <c r="H7829" s="157">
        <v>1</v>
      </c>
    </row>
    <row r="7830" spans="1:8" ht="15" customHeight="1" x14ac:dyDescent="0.25">
      <c r="A7830" s="155" t="s">
        <v>11105</v>
      </c>
      <c r="B7830" s="155" t="s">
        <v>11106</v>
      </c>
      <c r="C7830" s="155" t="s">
        <v>11107</v>
      </c>
      <c r="D7830" s="155">
        <v>18</v>
      </c>
      <c r="E7830" s="155">
        <v>18</v>
      </c>
      <c r="F7830" s="166">
        <v>42780</v>
      </c>
      <c r="G7830" s="166">
        <v>42782</v>
      </c>
      <c r="H7830" s="157">
        <v>1</v>
      </c>
    </row>
    <row r="7831" spans="1:8" ht="15" customHeight="1" x14ac:dyDescent="0.25">
      <c r="A7831" s="155" t="s">
        <v>11105</v>
      </c>
      <c r="B7831" s="155" t="s">
        <v>4792</v>
      </c>
      <c r="C7831" s="155" t="s">
        <v>32</v>
      </c>
      <c r="D7831" s="155">
        <v>18</v>
      </c>
      <c r="E7831" s="155">
        <v>18</v>
      </c>
      <c r="F7831" s="166">
        <v>42780</v>
      </c>
      <c r="G7831" s="166">
        <v>42782</v>
      </c>
      <c r="H7831" s="157">
        <v>1</v>
      </c>
    </row>
    <row r="7832" spans="1:8" ht="15" customHeight="1" x14ac:dyDescent="0.25">
      <c r="A7832" s="155" t="s">
        <v>5967</v>
      </c>
      <c r="B7832" s="155" t="s">
        <v>671</v>
      </c>
      <c r="C7832" s="155" t="s">
        <v>11113</v>
      </c>
      <c r="D7832" s="155">
        <v>9</v>
      </c>
      <c r="E7832" s="155">
        <v>9</v>
      </c>
      <c r="F7832" s="166">
        <v>42781</v>
      </c>
      <c r="G7832" s="166">
        <v>42787</v>
      </c>
      <c r="H7832" s="157">
        <v>1</v>
      </c>
    </row>
    <row r="7833" spans="1:8" ht="15" customHeight="1" x14ac:dyDescent="0.25">
      <c r="A7833" s="155" t="s">
        <v>173</v>
      </c>
      <c r="B7833" s="155" t="s">
        <v>5853</v>
      </c>
      <c r="C7833" s="155" t="s">
        <v>11114</v>
      </c>
      <c r="D7833" s="155">
        <v>256</v>
      </c>
      <c r="E7833" s="155">
        <v>256</v>
      </c>
      <c r="F7833" s="166">
        <v>42781</v>
      </c>
      <c r="G7833" s="166">
        <v>42786</v>
      </c>
      <c r="H7833" s="157">
        <v>1</v>
      </c>
    </row>
    <row r="7834" spans="1:8" ht="15" customHeight="1" x14ac:dyDescent="0.25">
      <c r="A7834" s="155" t="s">
        <v>7864</v>
      </c>
      <c r="B7834" s="155" t="s">
        <v>7865</v>
      </c>
      <c r="C7834" s="155" t="s">
        <v>11115</v>
      </c>
      <c r="D7834" s="155">
        <v>99</v>
      </c>
      <c r="E7834" s="155">
        <v>99</v>
      </c>
      <c r="F7834" s="166">
        <v>42781</v>
      </c>
      <c r="G7834" s="166">
        <v>42786</v>
      </c>
      <c r="H7834" s="157">
        <v>1</v>
      </c>
    </row>
    <row r="7835" spans="1:8" ht="15" customHeight="1" x14ac:dyDescent="0.25">
      <c r="A7835" s="155" t="s">
        <v>8647</v>
      </c>
      <c r="B7835" s="155" t="s">
        <v>8970</v>
      </c>
      <c r="C7835" s="155" t="s">
        <v>11116</v>
      </c>
      <c r="D7835" s="155">
        <v>24</v>
      </c>
      <c r="E7835" s="155">
        <v>24</v>
      </c>
      <c r="F7835" s="166">
        <v>42781</v>
      </c>
      <c r="G7835" s="166">
        <v>42788</v>
      </c>
      <c r="H7835" s="157">
        <v>1</v>
      </c>
    </row>
    <row r="7836" spans="1:8" ht="15" customHeight="1" x14ac:dyDescent="0.25">
      <c r="A7836" s="155" t="s">
        <v>520</v>
      </c>
      <c r="B7836" s="155" t="s">
        <v>533</v>
      </c>
      <c r="C7836" s="155" t="s">
        <v>11117</v>
      </c>
      <c r="D7836" s="155">
        <v>157</v>
      </c>
      <c r="E7836" s="155">
        <v>157</v>
      </c>
      <c r="F7836" s="166">
        <v>42781</v>
      </c>
      <c r="G7836" s="166">
        <v>42787</v>
      </c>
      <c r="H7836" s="157">
        <v>1</v>
      </c>
    </row>
    <row r="7837" spans="1:8" ht="15" customHeight="1" x14ac:dyDescent="0.25">
      <c r="A7837" s="155" t="s">
        <v>145</v>
      </c>
      <c r="B7837" s="155" t="s">
        <v>674</v>
      </c>
      <c r="C7837" s="155" t="s">
        <v>11118</v>
      </c>
      <c r="D7837" s="155">
        <v>200</v>
      </c>
      <c r="E7837" s="155">
        <v>200</v>
      </c>
      <c r="F7837" s="166">
        <v>42782</v>
      </c>
      <c r="G7837" s="166">
        <v>42787</v>
      </c>
      <c r="H7837" s="157">
        <v>1</v>
      </c>
    </row>
    <row r="7838" spans="1:8" ht="15" customHeight="1" x14ac:dyDescent="0.25">
      <c r="A7838" s="155" t="s">
        <v>145</v>
      </c>
      <c r="B7838" s="155" t="s">
        <v>676</v>
      </c>
      <c r="C7838" s="155" t="s">
        <v>364</v>
      </c>
      <c r="D7838" s="155">
        <v>120</v>
      </c>
      <c r="E7838" s="155">
        <v>120</v>
      </c>
      <c r="F7838" s="166">
        <v>42782</v>
      </c>
      <c r="G7838" s="166">
        <v>42787</v>
      </c>
      <c r="H7838" s="157">
        <v>1</v>
      </c>
    </row>
    <row r="7839" spans="1:8" ht="15" customHeight="1" x14ac:dyDescent="0.25">
      <c r="A7839" s="155" t="s">
        <v>2144</v>
      </c>
      <c r="B7839" s="155" t="s">
        <v>2393</v>
      </c>
      <c r="C7839" s="155" t="s">
        <v>11119</v>
      </c>
      <c r="D7839" s="155">
        <v>50</v>
      </c>
      <c r="E7839" s="155">
        <v>50</v>
      </c>
      <c r="F7839" s="166">
        <v>42782</v>
      </c>
      <c r="G7839" s="166">
        <v>42790</v>
      </c>
      <c r="H7839" s="157">
        <v>1</v>
      </c>
    </row>
    <row r="7840" spans="1:8" ht="15" customHeight="1" x14ac:dyDescent="0.25">
      <c r="A7840" s="155" t="s">
        <v>2144</v>
      </c>
      <c r="B7840" s="155" t="s">
        <v>2395</v>
      </c>
      <c r="C7840" s="155" t="s">
        <v>364</v>
      </c>
      <c r="D7840" s="155">
        <v>50</v>
      </c>
      <c r="E7840" s="155">
        <v>50</v>
      </c>
      <c r="F7840" s="166">
        <v>42782</v>
      </c>
      <c r="G7840" s="166">
        <v>42790</v>
      </c>
      <c r="H7840" s="157">
        <v>1</v>
      </c>
    </row>
    <row r="7841" spans="1:9" ht="15" customHeight="1" x14ac:dyDescent="0.25">
      <c r="A7841" s="155" t="s">
        <v>10716</v>
      </c>
      <c r="B7841" s="155" t="s">
        <v>11120</v>
      </c>
      <c r="C7841" s="155" t="s">
        <v>11121</v>
      </c>
      <c r="D7841" s="155">
        <v>10</v>
      </c>
      <c r="E7841" s="155">
        <v>10</v>
      </c>
      <c r="F7841" s="166">
        <v>42783</v>
      </c>
      <c r="G7841" s="166">
        <v>42783</v>
      </c>
      <c r="H7841" s="157">
        <v>1</v>
      </c>
    </row>
    <row r="7842" spans="1:9" ht="15" customHeight="1" x14ac:dyDescent="0.25">
      <c r="A7842" s="155" t="s">
        <v>820</v>
      </c>
      <c r="B7842" s="155" t="s">
        <v>89</v>
      </c>
      <c r="C7842" s="155" t="s">
        <v>11122</v>
      </c>
      <c r="D7842" s="155">
        <v>175</v>
      </c>
      <c r="E7842" s="155">
        <v>175</v>
      </c>
      <c r="F7842" s="166">
        <v>42783</v>
      </c>
      <c r="G7842" s="166">
        <v>42790</v>
      </c>
      <c r="H7842" s="157">
        <v>1</v>
      </c>
    </row>
    <row r="7843" spans="1:9" ht="15" customHeight="1" x14ac:dyDescent="0.25">
      <c r="A7843" s="155" t="s">
        <v>820</v>
      </c>
      <c r="B7843" s="155" t="s">
        <v>426</v>
      </c>
      <c r="C7843" s="155" t="s">
        <v>11123</v>
      </c>
      <c r="D7843" s="155">
        <v>51</v>
      </c>
      <c r="E7843" s="155">
        <v>51</v>
      </c>
      <c r="F7843" s="166">
        <v>42783</v>
      </c>
      <c r="G7843" s="166">
        <v>42790</v>
      </c>
      <c r="H7843" s="157">
        <v>1</v>
      </c>
    </row>
    <row r="7844" spans="1:9" ht="15" customHeight="1" x14ac:dyDescent="0.25">
      <c r="A7844" s="155" t="s">
        <v>11124</v>
      </c>
      <c r="B7844" s="155" t="s">
        <v>11125</v>
      </c>
      <c r="C7844" s="155" t="s">
        <v>11126</v>
      </c>
      <c r="D7844" s="155">
        <v>100</v>
      </c>
      <c r="E7844" s="155">
        <v>100</v>
      </c>
      <c r="F7844" s="166">
        <v>42783</v>
      </c>
      <c r="G7844" s="166">
        <v>42786</v>
      </c>
      <c r="H7844" s="157">
        <v>1</v>
      </c>
    </row>
    <row r="7845" spans="1:9" ht="15" customHeight="1" x14ac:dyDescent="0.25">
      <c r="A7845" s="155" t="s">
        <v>2030</v>
      </c>
      <c r="B7845" s="155" t="s">
        <v>11127</v>
      </c>
      <c r="C7845" s="155" t="s">
        <v>10942</v>
      </c>
      <c r="D7845" s="155">
        <v>4</v>
      </c>
      <c r="E7845" s="155">
        <v>4</v>
      </c>
      <c r="F7845" s="166">
        <v>42783</v>
      </c>
      <c r="G7845" s="166">
        <v>42786</v>
      </c>
      <c r="H7845" s="157">
        <v>1</v>
      </c>
      <c r="I7845" s="192" t="s">
        <v>11128</v>
      </c>
    </row>
    <row r="7846" spans="1:9" ht="15" customHeight="1" x14ac:dyDescent="0.25">
      <c r="A7846" s="155" t="s">
        <v>10510</v>
      </c>
      <c r="B7846" s="155" t="s">
        <v>11129</v>
      </c>
      <c r="C7846" s="155" t="s">
        <v>11130</v>
      </c>
      <c r="D7846" s="155">
        <v>10</v>
      </c>
      <c r="E7846" s="155">
        <v>10</v>
      </c>
      <c r="F7846" s="166">
        <v>42783</v>
      </c>
      <c r="G7846" s="166">
        <v>42787</v>
      </c>
      <c r="H7846" s="157">
        <v>1</v>
      </c>
    </row>
    <row r="7847" spans="1:9" ht="15" customHeight="1" x14ac:dyDescent="0.25">
      <c r="A7847" s="155" t="s">
        <v>4963</v>
      </c>
      <c r="B7847" s="155" t="s">
        <v>1373</v>
      </c>
      <c r="C7847" s="155" t="s">
        <v>11024</v>
      </c>
      <c r="D7847" s="155">
        <v>63</v>
      </c>
      <c r="E7847" s="155">
        <v>63</v>
      </c>
      <c r="F7847" s="166">
        <v>42786</v>
      </c>
      <c r="G7847" s="166">
        <v>42790</v>
      </c>
      <c r="H7847" s="157">
        <v>1</v>
      </c>
    </row>
    <row r="7848" spans="1:9" ht="15" customHeight="1" x14ac:dyDescent="0.25">
      <c r="A7848" s="155" t="s">
        <v>4963</v>
      </c>
      <c r="B7848" s="155" t="s">
        <v>1375</v>
      </c>
      <c r="C7848" s="155" t="s">
        <v>364</v>
      </c>
      <c r="D7848" s="155">
        <v>50</v>
      </c>
      <c r="E7848" s="155">
        <v>50</v>
      </c>
      <c r="F7848" s="166">
        <v>42786</v>
      </c>
      <c r="G7848" s="166">
        <v>42790</v>
      </c>
      <c r="H7848" s="157">
        <v>1</v>
      </c>
    </row>
    <row r="7849" spans="1:9" ht="15" customHeight="1" x14ac:dyDescent="0.25">
      <c r="A7849" s="155" t="s">
        <v>2714</v>
      </c>
      <c r="B7849" s="155" t="s">
        <v>3408</v>
      </c>
      <c r="C7849" s="155" t="s">
        <v>11131</v>
      </c>
      <c r="D7849" s="155">
        <v>25</v>
      </c>
      <c r="E7849" s="155">
        <v>25</v>
      </c>
      <c r="F7849" s="166">
        <v>42786</v>
      </c>
      <c r="G7849" s="166">
        <v>42789</v>
      </c>
      <c r="H7849" s="157">
        <v>1</v>
      </c>
    </row>
    <row r="7850" spans="1:9" ht="15" customHeight="1" x14ac:dyDescent="0.25">
      <c r="A7850" s="155" t="s">
        <v>520</v>
      </c>
      <c r="B7850" s="155" t="s">
        <v>521</v>
      </c>
      <c r="C7850" s="155" t="s">
        <v>11132</v>
      </c>
      <c r="D7850" s="155">
        <v>150</v>
      </c>
      <c r="E7850" s="155">
        <v>150</v>
      </c>
      <c r="F7850" s="166">
        <v>42786</v>
      </c>
      <c r="G7850" s="166">
        <v>42793</v>
      </c>
      <c r="H7850" s="157">
        <v>1</v>
      </c>
    </row>
    <row r="7851" spans="1:9" ht="15" customHeight="1" x14ac:dyDescent="0.25">
      <c r="A7851" s="155" t="s">
        <v>1983</v>
      </c>
      <c r="B7851" s="155" t="s">
        <v>11133</v>
      </c>
      <c r="C7851" s="155" t="s">
        <v>11134</v>
      </c>
      <c r="D7851" s="155">
        <v>25</v>
      </c>
      <c r="E7851" s="155">
        <v>25</v>
      </c>
      <c r="F7851" s="166">
        <v>42786</v>
      </c>
      <c r="G7851" s="166">
        <v>42790</v>
      </c>
      <c r="H7851" s="157">
        <v>1</v>
      </c>
    </row>
    <row r="7852" spans="1:9" ht="15" customHeight="1" x14ac:dyDescent="0.25">
      <c r="A7852" s="155" t="s">
        <v>2714</v>
      </c>
      <c r="B7852" s="155" t="s">
        <v>8850</v>
      </c>
      <c r="C7852" s="155" t="s">
        <v>11135</v>
      </c>
      <c r="D7852" s="155">
        <v>100</v>
      </c>
      <c r="E7852" s="155">
        <v>100</v>
      </c>
      <c r="F7852" s="166">
        <v>42787</v>
      </c>
      <c r="G7852" s="166">
        <v>42789</v>
      </c>
      <c r="H7852" s="157">
        <v>1</v>
      </c>
    </row>
    <row r="7853" spans="1:9" ht="15" customHeight="1" x14ac:dyDescent="0.25">
      <c r="A7853" s="155" t="s">
        <v>2030</v>
      </c>
      <c r="B7853" s="155" t="s">
        <v>11136</v>
      </c>
      <c r="C7853" s="155" t="s">
        <v>11137</v>
      </c>
      <c r="D7853" s="155">
        <v>80</v>
      </c>
      <c r="E7853" s="155">
        <v>11</v>
      </c>
      <c r="F7853" s="166">
        <v>42787</v>
      </c>
      <c r="G7853" s="166">
        <v>42791</v>
      </c>
      <c r="H7853" s="157">
        <v>1</v>
      </c>
      <c r="I7853" s="192" t="s">
        <v>214</v>
      </c>
    </row>
    <row r="7854" spans="1:9" ht="15" customHeight="1" x14ac:dyDescent="0.25">
      <c r="A7854" s="155" t="s">
        <v>4605</v>
      </c>
      <c r="B7854" s="155" t="s">
        <v>6979</v>
      </c>
      <c r="C7854" s="155" t="s">
        <v>11138</v>
      </c>
      <c r="D7854" s="155">
        <v>50</v>
      </c>
      <c r="E7854" s="155">
        <v>50</v>
      </c>
      <c r="F7854" s="166">
        <v>42787</v>
      </c>
      <c r="G7854" s="166">
        <v>42789</v>
      </c>
      <c r="H7854" s="157">
        <v>1</v>
      </c>
    </row>
    <row r="7855" spans="1:9" ht="15" customHeight="1" x14ac:dyDescent="0.25">
      <c r="A7855" s="155" t="s">
        <v>563</v>
      </c>
      <c r="B7855" s="155" t="s">
        <v>2118</v>
      </c>
      <c r="C7855" s="155" t="s">
        <v>11139</v>
      </c>
      <c r="D7855" s="155">
        <v>25</v>
      </c>
      <c r="E7855" s="155">
        <v>25</v>
      </c>
      <c r="F7855" s="166">
        <v>42787</v>
      </c>
      <c r="G7855" s="166">
        <v>42794</v>
      </c>
      <c r="H7855" s="157">
        <v>1</v>
      </c>
    </row>
    <row r="7856" spans="1:9" ht="15" customHeight="1" x14ac:dyDescent="0.25">
      <c r="A7856" s="155" t="s">
        <v>6237</v>
      </c>
      <c r="B7856" s="155" t="s">
        <v>10495</v>
      </c>
      <c r="C7856" s="155" t="s">
        <v>11140</v>
      </c>
      <c r="D7856" s="155">
        <v>10</v>
      </c>
      <c r="E7856" s="155">
        <v>10</v>
      </c>
      <c r="F7856" s="166">
        <v>42787</v>
      </c>
      <c r="G7856" s="166">
        <v>42794</v>
      </c>
      <c r="H7856" s="157">
        <v>1</v>
      </c>
      <c r="I7856" s="192" t="s">
        <v>6461</v>
      </c>
    </row>
    <row r="7857" spans="1:9" ht="15" customHeight="1" x14ac:dyDescent="0.25">
      <c r="A7857" s="155" t="s">
        <v>6237</v>
      </c>
      <c r="B7857" s="155" t="s">
        <v>10492</v>
      </c>
      <c r="C7857" s="155" t="s">
        <v>11141</v>
      </c>
      <c r="D7857" s="155">
        <v>10</v>
      </c>
      <c r="E7857" s="155">
        <v>10</v>
      </c>
      <c r="F7857" s="166">
        <v>42787</v>
      </c>
      <c r="G7857" s="166">
        <v>42794</v>
      </c>
      <c r="H7857" s="157">
        <v>1</v>
      </c>
      <c r="I7857" s="192" t="s">
        <v>6461</v>
      </c>
    </row>
    <row r="7858" spans="1:9" ht="15" customHeight="1" x14ac:dyDescent="0.25">
      <c r="A7858" s="155" t="s">
        <v>6237</v>
      </c>
      <c r="B7858" s="155" t="s">
        <v>10491</v>
      </c>
      <c r="C7858" s="155" t="s">
        <v>11142</v>
      </c>
      <c r="D7858" s="155">
        <v>10</v>
      </c>
      <c r="E7858" s="155">
        <v>10</v>
      </c>
      <c r="F7858" s="166">
        <v>42787</v>
      </c>
      <c r="G7858" s="166">
        <v>42794</v>
      </c>
      <c r="H7858" s="157">
        <v>1</v>
      </c>
      <c r="I7858" s="192" t="s">
        <v>6461</v>
      </c>
    </row>
    <row r="7859" spans="1:9" ht="15" customHeight="1" x14ac:dyDescent="0.25">
      <c r="A7859" s="155" t="s">
        <v>597</v>
      </c>
      <c r="B7859" s="155" t="s">
        <v>598</v>
      </c>
      <c r="C7859" s="155" t="s">
        <v>11143</v>
      </c>
      <c r="D7859" s="155">
        <v>100</v>
      </c>
      <c r="E7859" s="155">
        <v>100</v>
      </c>
      <c r="F7859" s="166">
        <v>42787</v>
      </c>
      <c r="G7859" s="166">
        <v>42790</v>
      </c>
      <c r="H7859" s="157">
        <v>1</v>
      </c>
    </row>
    <row r="7860" spans="1:9" ht="15" customHeight="1" x14ac:dyDescent="0.25">
      <c r="A7860" s="155" t="s">
        <v>9769</v>
      </c>
      <c r="B7860" s="155" t="s">
        <v>11149</v>
      </c>
      <c r="C7860" s="155" t="s">
        <v>11150</v>
      </c>
      <c r="D7860" s="155">
        <v>50</v>
      </c>
      <c r="E7860" s="155">
        <v>50</v>
      </c>
      <c r="F7860" s="166">
        <v>42787</v>
      </c>
      <c r="G7860" s="166">
        <v>42790</v>
      </c>
      <c r="H7860" s="157">
        <v>1</v>
      </c>
    </row>
    <row r="7861" spans="1:9" ht="15" customHeight="1" x14ac:dyDescent="0.25">
      <c r="A7861" s="155" t="s">
        <v>9769</v>
      </c>
      <c r="B7861" s="155" t="s">
        <v>11148</v>
      </c>
      <c r="C7861" s="155" t="s">
        <v>294</v>
      </c>
      <c r="D7861" s="155">
        <v>50</v>
      </c>
      <c r="E7861" s="155">
        <v>50</v>
      </c>
      <c r="F7861" s="166">
        <v>42787</v>
      </c>
      <c r="G7861" s="166">
        <v>42790</v>
      </c>
      <c r="H7861" s="157">
        <v>1</v>
      </c>
    </row>
    <row r="7862" spans="1:9" ht="15" customHeight="1" x14ac:dyDescent="0.25">
      <c r="A7862" s="155" t="s">
        <v>9769</v>
      </c>
      <c r="B7862" s="155" t="s">
        <v>11147</v>
      </c>
      <c r="C7862" s="155" t="s">
        <v>2480</v>
      </c>
      <c r="D7862" s="155">
        <v>50</v>
      </c>
      <c r="E7862" s="155">
        <v>50</v>
      </c>
      <c r="F7862" s="166">
        <v>42787</v>
      </c>
      <c r="G7862" s="166">
        <v>42790</v>
      </c>
      <c r="H7862" s="157">
        <v>1</v>
      </c>
    </row>
    <row r="7863" spans="1:9" ht="15" customHeight="1" x14ac:dyDescent="0.25">
      <c r="A7863" s="155" t="s">
        <v>9769</v>
      </c>
      <c r="B7863" s="155" t="s">
        <v>11146</v>
      </c>
      <c r="C7863" s="155" t="s">
        <v>27</v>
      </c>
      <c r="D7863" s="155">
        <v>50</v>
      </c>
      <c r="E7863" s="155">
        <v>50</v>
      </c>
      <c r="F7863" s="166">
        <v>42787</v>
      </c>
      <c r="G7863" s="166">
        <v>42790</v>
      </c>
      <c r="H7863" s="157">
        <v>1</v>
      </c>
    </row>
    <row r="7864" spans="1:9" ht="15" customHeight="1" x14ac:dyDescent="0.25">
      <c r="A7864" s="155" t="s">
        <v>9769</v>
      </c>
      <c r="B7864" s="155" t="s">
        <v>11145</v>
      </c>
      <c r="C7864" s="155" t="s">
        <v>3218</v>
      </c>
      <c r="D7864" s="155">
        <v>50</v>
      </c>
      <c r="E7864" s="155">
        <v>50</v>
      </c>
      <c r="F7864" s="166">
        <v>42787</v>
      </c>
      <c r="G7864" s="166">
        <v>42790</v>
      </c>
      <c r="H7864" s="157">
        <v>1</v>
      </c>
    </row>
    <row r="7865" spans="1:9" ht="15" customHeight="1" x14ac:dyDescent="0.25">
      <c r="A7865" s="155" t="s">
        <v>9769</v>
      </c>
      <c r="B7865" s="155" t="s">
        <v>11144</v>
      </c>
      <c r="C7865" s="155" t="s">
        <v>320</v>
      </c>
      <c r="D7865" s="155">
        <v>50</v>
      </c>
      <c r="E7865" s="155">
        <v>50</v>
      </c>
      <c r="F7865" s="166">
        <v>42787</v>
      </c>
      <c r="G7865" s="166">
        <v>42790</v>
      </c>
      <c r="H7865" s="157">
        <v>1</v>
      </c>
    </row>
    <row r="7866" spans="1:9" ht="15" customHeight="1" x14ac:dyDescent="0.25">
      <c r="A7866" s="155" t="s">
        <v>3967</v>
      </c>
      <c r="B7866" s="155" t="s">
        <v>10999</v>
      </c>
      <c r="C7866" s="155" t="s">
        <v>11151</v>
      </c>
      <c r="D7866" s="155">
        <v>1</v>
      </c>
      <c r="E7866" s="155">
        <v>1</v>
      </c>
      <c r="F7866" s="166">
        <v>42788</v>
      </c>
      <c r="G7866" s="166">
        <v>42797</v>
      </c>
      <c r="H7866" s="157">
        <v>1</v>
      </c>
    </row>
    <row r="7867" spans="1:9" ht="15" customHeight="1" x14ac:dyDescent="0.25">
      <c r="A7867" s="155" t="s">
        <v>10425</v>
      </c>
      <c r="B7867" s="155" t="s">
        <v>11152</v>
      </c>
      <c r="C7867" s="155" t="s">
        <v>11153</v>
      </c>
      <c r="D7867" s="155">
        <v>2000</v>
      </c>
      <c r="E7867" s="155">
        <v>1999</v>
      </c>
      <c r="F7867" s="166">
        <v>42788</v>
      </c>
      <c r="G7867" s="166">
        <v>42797</v>
      </c>
      <c r="H7867" s="157">
        <v>1</v>
      </c>
    </row>
    <row r="7868" spans="1:9" ht="15" customHeight="1" x14ac:dyDescent="0.25">
      <c r="A7868" s="155" t="s">
        <v>10425</v>
      </c>
      <c r="B7868" s="155" t="s">
        <v>10543</v>
      </c>
      <c r="C7868" s="155" t="s">
        <v>10639</v>
      </c>
      <c r="D7868" s="155">
        <v>4991</v>
      </c>
      <c r="E7868" s="155">
        <v>900</v>
      </c>
      <c r="F7868" s="166">
        <v>42788</v>
      </c>
      <c r="G7868" s="166">
        <v>42797</v>
      </c>
      <c r="H7868" s="157">
        <v>1</v>
      </c>
      <c r="I7868" s="192" t="s">
        <v>11154</v>
      </c>
    </row>
    <row r="7869" spans="1:9" ht="15" customHeight="1" x14ac:dyDescent="0.25">
      <c r="A7869" s="155" t="s">
        <v>71</v>
      </c>
      <c r="B7869" s="155" t="s">
        <v>477</v>
      </c>
      <c r="C7869" s="155" t="s">
        <v>11156</v>
      </c>
      <c r="D7869" s="155">
        <v>1</v>
      </c>
      <c r="E7869" s="155">
        <v>1</v>
      </c>
      <c r="F7869" s="166">
        <v>42789</v>
      </c>
      <c r="G7869" s="166">
        <v>42794</v>
      </c>
      <c r="H7869" s="157">
        <v>1</v>
      </c>
      <c r="I7869" s="192" t="s">
        <v>272</v>
      </c>
    </row>
    <row r="7870" spans="1:9" ht="15" customHeight="1" x14ac:dyDescent="0.25">
      <c r="A7870" s="155" t="s">
        <v>4395</v>
      </c>
      <c r="B7870" s="155" t="s">
        <v>4396</v>
      </c>
      <c r="C7870" s="155" t="s">
        <v>11155</v>
      </c>
      <c r="D7870" s="155">
        <v>1</v>
      </c>
      <c r="E7870" s="155">
        <v>1</v>
      </c>
      <c r="F7870" s="166">
        <v>42789</v>
      </c>
      <c r="G7870" s="166">
        <v>42794</v>
      </c>
      <c r="H7870" s="157">
        <v>1</v>
      </c>
      <c r="I7870" s="192" t="s">
        <v>272</v>
      </c>
    </row>
    <row r="7871" spans="1:9" ht="15" customHeight="1" x14ac:dyDescent="0.25">
      <c r="A7871" s="155" t="s">
        <v>2030</v>
      </c>
      <c r="B7871" s="155" t="s">
        <v>11157</v>
      </c>
      <c r="C7871" s="155" t="s">
        <v>11158</v>
      </c>
      <c r="D7871" s="155">
        <v>108</v>
      </c>
      <c r="E7871" s="155">
        <v>6</v>
      </c>
      <c r="F7871" s="166">
        <v>42789</v>
      </c>
      <c r="G7871" s="166">
        <v>42789</v>
      </c>
      <c r="H7871" s="157">
        <v>1</v>
      </c>
      <c r="I7871" s="192" t="s">
        <v>11159</v>
      </c>
    </row>
    <row r="7872" spans="1:9" ht="15" customHeight="1" x14ac:dyDescent="0.25">
      <c r="A7872" s="155" t="s">
        <v>11160</v>
      </c>
      <c r="B7872" s="155" t="s">
        <v>11161</v>
      </c>
      <c r="C7872" s="155" t="s">
        <v>11162</v>
      </c>
      <c r="D7872" s="155">
        <v>5</v>
      </c>
      <c r="E7872" s="155">
        <v>5</v>
      </c>
      <c r="F7872" s="166">
        <v>42789</v>
      </c>
      <c r="G7872" s="166">
        <v>42797</v>
      </c>
      <c r="H7872" s="157">
        <v>1</v>
      </c>
    </row>
    <row r="7873" spans="1:9" ht="15" customHeight="1" x14ac:dyDescent="0.25">
      <c r="A7873" s="155" t="s">
        <v>11160</v>
      </c>
      <c r="B7873" s="155" t="s">
        <v>11163</v>
      </c>
      <c r="C7873" s="155" t="s">
        <v>364</v>
      </c>
      <c r="D7873" s="155">
        <v>5</v>
      </c>
      <c r="E7873" s="155">
        <v>5</v>
      </c>
      <c r="F7873" s="166">
        <v>42789</v>
      </c>
      <c r="G7873" s="166">
        <v>42797</v>
      </c>
      <c r="H7873" s="157">
        <v>1</v>
      </c>
    </row>
    <row r="7874" spans="1:9" ht="15" customHeight="1" x14ac:dyDescent="0.25">
      <c r="A7874" s="155" t="s">
        <v>4605</v>
      </c>
      <c r="B7874" s="155" t="s">
        <v>11164</v>
      </c>
      <c r="C7874" s="155" t="s">
        <v>11165</v>
      </c>
      <c r="D7874" s="155">
        <v>50</v>
      </c>
      <c r="E7874" s="155">
        <v>50</v>
      </c>
      <c r="F7874" s="166">
        <v>42790</v>
      </c>
      <c r="G7874" s="166">
        <v>42790</v>
      </c>
      <c r="H7874" s="157">
        <v>1</v>
      </c>
      <c r="I7874" s="192" t="s">
        <v>11166</v>
      </c>
    </row>
    <row r="7875" spans="1:9" ht="15" customHeight="1" x14ac:dyDescent="0.25">
      <c r="A7875" s="155" t="s">
        <v>65</v>
      </c>
      <c r="B7875" s="155" t="s">
        <v>547</v>
      </c>
      <c r="C7875" s="155" t="s">
        <v>11167</v>
      </c>
      <c r="D7875" s="155">
        <v>150</v>
      </c>
      <c r="E7875" s="155">
        <v>150</v>
      </c>
      <c r="F7875" s="166">
        <v>42790</v>
      </c>
      <c r="G7875" s="166">
        <v>42795</v>
      </c>
      <c r="H7875" s="157">
        <v>1</v>
      </c>
    </row>
    <row r="7876" spans="1:9" ht="15" customHeight="1" x14ac:dyDescent="0.25">
      <c r="A7876" s="155" t="s">
        <v>9181</v>
      </c>
      <c r="B7876" s="155" t="s">
        <v>295</v>
      </c>
      <c r="C7876" s="155" t="s">
        <v>11168</v>
      </c>
      <c r="D7876" s="155">
        <v>25</v>
      </c>
      <c r="E7876" s="155">
        <v>25</v>
      </c>
      <c r="F7876" s="166">
        <v>42790</v>
      </c>
      <c r="G7876" s="166">
        <v>42795</v>
      </c>
      <c r="H7876" s="157">
        <v>1</v>
      </c>
    </row>
    <row r="7877" spans="1:9" ht="15" customHeight="1" x14ac:dyDescent="0.25">
      <c r="A7877" s="155" t="s">
        <v>71</v>
      </c>
      <c r="B7877" s="155" t="s">
        <v>583</v>
      </c>
      <c r="C7877" s="155" t="s">
        <v>11169</v>
      </c>
      <c r="D7877" s="155">
        <v>6</v>
      </c>
      <c r="E7877" s="155">
        <v>6</v>
      </c>
      <c r="F7877" s="166">
        <v>42793</v>
      </c>
      <c r="G7877" s="166">
        <v>42800</v>
      </c>
      <c r="H7877" s="157">
        <v>1</v>
      </c>
    </row>
    <row r="7878" spans="1:9" ht="15" customHeight="1" x14ac:dyDescent="0.25">
      <c r="A7878" s="155" t="s">
        <v>71</v>
      </c>
      <c r="B7878" s="155" t="s">
        <v>1530</v>
      </c>
      <c r="C7878" s="155" t="s">
        <v>364</v>
      </c>
      <c r="D7878" s="155">
        <v>5</v>
      </c>
      <c r="E7878" s="155">
        <v>5</v>
      </c>
      <c r="F7878" s="166">
        <v>42793</v>
      </c>
      <c r="G7878" s="166">
        <v>42800</v>
      </c>
      <c r="H7878" s="157">
        <v>1</v>
      </c>
    </row>
    <row r="7879" spans="1:9" ht="15" customHeight="1" x14ac:dyDescent="0.25">
      <c r="A7879" s="155" t="s">
        <v>36</v>
      </c>
      <c r="B7879" s="155" t="s">
        <v>1874</v>
      </c>
      <c r="C7879" s="155" t="s">
        <v>11170</v>
      </c>
      <c r="D7879" s="155">
        <v>50</v>
      </c>
      <c r="E7879" s="155">
        <v>50</v>
      </c>
      <c r="F7879" s="166">
        <v>42793</v>
      </c>
      <c r="G7879" s="166">
        <v>42795</v>
      </c>
      <c r="H7879" s="157">
        <v>1</v>
      </c>
    </row>
    <row r="7880" spans="1:9" ht="15" customHeight="1" x14ac:dyDescent="0.25">
      <c r="A7880" s="155" t="s">
        <v>585</v>
      </c>
      <c r="B7880" s="155" t="s">
        <v>586</v>
      </c>
      <c r="C7880" s="155" t="s">
        <v>11171</v>
      </c>
      <c r="D7880" s="155">
        <v>300</v>
      </c>
      <c r="E7880" s="155">
        <v>300</v>
      </c>
      <c r="F7880" s="166">
        <v>42793</v>
      </c>
      <c r="G7880" s="166">
        <v>42797</v>
      </c>
      <c r="H7880" s="157">
        <v>1</v>
      </c>
    </row>
    <row r="7881" spans="1:9" ht="15" customHeight="1" x14ac:dyDescent="0.25">
      <c r="A7881" s="155" t="s">
        <v>585</v>
      </c>
      <c r="B7881" s="155" t="s">
        <v>275</v>
      </c>
      <c r="C7881" s="155" t="s">
        <v>364</v>
      </c>
      <c r="D7881" s="155">
        <v>300</v>
      </c>
      <c r="E7881" s="155">
        <v>300</v>
      </c>
      <c r="F7881" s="166">
        <v>42793</v>
      </c>
      <c r="G7881" s="166">
        <v>42797</v>
      </c>
      <c r="H7881" s="157">
        <v>1</v>
      </c>
    </row>
    <row r="7882" spans="1:9" ht="15" customHeight="1" x14ac:dyDescent="0.25">
      <c r="A7882" s="155" t="s">
        <v>251</v>
      </c>
      <c r="B7882" s="155" t="s">
        <v>5270</v>
      </c>
      <c r="C7882" s="155" t="s">
        <v>11172</v>
      </c>
      <c r="D7882" s="155">
        <v>10</v>
      </c>
      <c r="E7882" s="155">
        <v>10</v>
      </c>
      <c r="F7882" s="166">
        <v>42793</v>
      </c>
      <c r="G7882" s="166">
        <v>42796</v>
      </c>
      <c r="H7882" s="157">
        <v>1</v>
      </c>
    </row>
    <row r="7883" spans="1:9" x14ac:dyDescent="0.25">
      <c r="A7883" s="155" t="s">
        <v>9258</v>
      </c>
      <c r="B7883" s="155" t="s">
        <v>11173</v>
      </c>
      <c r="C7883" s="155" t="s">
        <v>11174</v>
      </c>
      <c r="D7883" s="155">
        <v>100</v>
      </c>
      <c r="E7883" s="155">
        <v>100</v>
      </c>
      <c r="F7883" s="166">
        <v>42793</v>
      </c>
      <c r="G7883" s="166">
        <v>42787</v>
      </c>
      <c r="H7883" s="157">
        <v>0</v>
      </c>
    </row>
    <row r="7884" spans="1:9" ht="15" customHeight="1" x14ac:dyDescent="0.25">
      <c r="A7884" s="155" t="s">
        <v>3481</v>
      </c>
      <c r="B7884" s="155" t="s">
        <v>255</v>
      </c>
      <c r="C7884" s="155" t="s">
        <v>11175</v>
      </c>
      <c r="D7884" s="155">
        <v>200</v>
      </c>
      <c r="E7884" s="155">
        <v>200</v>
      </c>
      <c r="F7884" s="166">
        <v>42795</v>
      </c>
      <c r="G7884" s="166">
        <v>42797</v>
      </c>
      <c r="H7884" s="157">
        <v>1</v>
      </c>
    </row>
    <row r="7885" spans="1:9" ht="15" customHeight="1" x14ac:dyDescent="0.25">
      <c r="A7885" s="155" t="s">
        <v>11176</v>
      </c>
      <c r="B7885" s="155" t="s">
        <v>11177</v>
      </c>
      <c r="C7885" s="155" t="s">
        <v>11178</v>
      </c>
      <c r="D7885" s="155">
        <v>25</v>
      </c>
      <c r="E7885" s="155">
        <v>25</v>
      </c>
      <c r="F7885" s="166">
        <v>42795</v>
      </c>
      <c r="G7885" s="166">
        <v>42797</v>
      </c>
      <c r="H7885" s="157">
        <v>1</v>
      </c>
    </row>
    <row r="7886" spans="1:9" ht="15" customHeight="1" x14ac:dyDescent="0.25">
      <c r="A7886" s="155" t="s">
        <v>78</v>
      </c>
      <c r="B7886" s="155" t="s">
        <v>4159</v>
      </c>
      <c r="C7886" s="155" t="s">
        <v>11179</v>
      </c>
      <c r="D7886" s="155">
        <v>6</v>
      </c>
      <c r="E7886" s="155">
        <v>6</v>
      </c>
      <c r="F7886" s="166">
        <v>42796</v>
      </c>
      <c r="G7886" s="166">
        <v>42800</v>
      </c>
      <c r="H7886" s="157">
        <v>1</v>
      </c>
    </row>
    <row r="7887" spans="1:9" ht="15" customHeight="1" x14ac:dyDescent="0.25">
      <c r="A7887" s="155" t="s">
        <v>559</v>
      </c>
      <c r="B7887" s="155" t="s">
        <v>560</v>
      </c>
      <c r="C7887" s="155" t="s">
        <v>11180</v>
      </c>
      <c r="D7887" s="155">
        <v>15000</v>
      </c>
      <c r="E7887" s="155">
        <v>15030</v>
      </c>
      <c r="F7887" s="166">
        <v>42796</v>
      </c>
      <c r="G7887" s="166">
        <v>42809</v>
      </c>
      <c r="H7887" s="157">
        <v>1</v>
      </c>
    </row>
    <row r="7888" spans="1:9" x14ac:dyDescent="0.25">
      <c r="A7888" s="155" t="s">
        <v>9769</v>
      </c>
      <c r="B7888" s="155" t="s">
        <v>11181</v>
      </c>
      <c r="C7888" s="155" t="s">
        <v>11183</v>
      </c>
      <c r="D7888" s="155">
        <v>50</v>
      </c>
      <c r="E7888" s="155">
        <v>50</v>
      </c>
      <c r="F7888" s="166">
        <v>42796</v>
      </c>
      <c r="G7888" s="166">
        <v>42790</v>
      </c>
      <c r="H7888" s="157">
        <v>1</v>
      </c>
      <c r="I7888" s="192" t="s">
        <v>11748</v>
      </c>
    </row>
    <row r="7889" spans="1:9" x14ac:dyDescent="0.25">
      <c r="A7889" s="155" t="s">
        <v>9769</v>
      </c>
      <c r="B7889" s="155" t="s">
        <v>11182</v>
      </c>
      <c r="C7889" s="155" t="s">
        <v>294</v>
      </c>
      <c r="D7889" s="155">
        <v>50</v>
      </c>
      <c r="E7889" s="155">
        <v>50</v>
      </c>
      <c r="F7889" s="166">
        <v>42796</v>
      </c>
      <c r="G7889" s="166">
        <v>42790</v>
      </c>
      <c r="H7889" s="157">
        <v>1</v>
      </c>
      <c r="I7889" s="192" t="s">
        <v>11748</v>
      </c>
    </row>
    <row r="7890" spans="1:9" ht="15" customHeight="1" x14ac:dyDescent="0.25">
      <c r="A7890" s="155" t="s">
        <v>6456</v>
      </c>
      <c r="B7890" s="155" t="s">
        <v>6455</v>
      </c>
      <c r="C7890" s="155" t="s">
        <v>11186</v>
      </c>
      <c r="D7890" s="155">
        <v>50</v>
      </c>
      <c r="E7890" s="155">
        <v>50</v>
      </c>
      <c r="F7890" s="166">
        <v>42797</v>
      </c>
      <c r="G7890" s="166">
        <v>42800</v>
      </c>
      <c r="H7890" s="157">
        <v>1</v>
      </c>
    </row>
    <row r="7891" spans="1:9" ht="15" customHeight="1" x14ac:dyDescent="0.25">
      <c r="A7891" s="155" t="s">
        <v>6456</v>
      </c>
      <c r="B7891" s="155" t="s">
        <v>6454</v>
      </c>
      <c r="C7891" s="155" t="s">
        <v>166</v>
      </c>
      <c r="D7891" s="155">
        <v>50</v>
      </c>
      <c r="E7891" s="155">
        <v>50</v>
      </c>
      <c r="F7891" s="166">
        <v>42797</v>
      </c>
      <c r="G7891" s="166">
        <v>42800</v>
      </c>
      <c r="H7891" s="157">
        <v>1</v>
      </c>
    </row>
    <row r="7892" spans="1:9" ht="15" customHeight="1" x14ac:dyDescent="0.25">
      <c r="A7892" s="155" t="s">
        <v>6967</v>
      </c>
      <c r="B7892" s="155" t="s">
        <v>11187</v>
      </c>
      <c r="C7892" s="155" t="s">
        <v>11188</v>
      </c>
      <c r="D7892" s="155">
        <v>50</v>
      </c>
      <c r="E7892" s="155">
        <v>50</v>
      </c>
      <c r="F7892" s="166">
        <v>42797</v>
      </c>
      <c r="G7892" s="166">
        <v>42798</v>
      </c>
      <c r="H7892" s="157">
        <v>1</v>
      </c>
    </row>
    <row r="7893" spans="1:9" ht="15" customHeight="1" x14ac:dyDescent="0.25">
      <c r="A7893" s="155" t="s">
        <v>71</v>
      </c>
      <c r="B7893" s="155" t="s">
        <v>477</v>
      </c>
      <c r="C7893" s="155" t="s">
        <v>11189</v>
      </c>
      <c r="D7893" s="155">
        <v>5</v>
      </c>
      <c r="E7893" s="155">
        <v>5</v>
      </c>
      <c r="F7893" s="166">
        <v>42800</v>
      </c>
      <c r="G7893" s="166">
        <v>42811</v>
      </c>
      <c r="H7893" s="157">
        <v>1</v>
      </c>
    </row>
    <row r="7894" spans="1:9" ht="15" customHeight="1" x14ac:dyDescent="0.25">
      <c r="A7894" s="155" t="s">
        <v>71</v>
      </c>
      <c r="B7894" s="155" t="s">
        <v>477</v>
      </c>
      <c r="C7894" s="155" t="s">
        <v>11109</v>
      </c>
      <c r="D7894" s="155">
        <v>5</v>
      </c>
      <c r="E7894" s="155">
        <v>5</v>
      </c>
      <c r="F7894" s="166">
        <v>42800</v>
      </c>
      <c r="G7894" s="166">
        <v>42811</v>
      </c>
      <c r="H7894" s="157">
        <v>1</v>
      </c>
    </row>
    <row r="7895" spans="1:9" ht="15" customHeight="1" x14ac:dyDescent="0.25">
      <c r="A7895" s="155" t="s">
        <v>71</v>
      </c>
      <c r="B7895" s="155" t="s">
        <v>1550</v>
      </c>
      <c r="C7895" s="155" t="s">
        <v>11190</v>
      </c>
      <c r="D7895" s="155">
        <v>5</v>
      </c>
      <c r="E7895" s="155">
        <v>5</v>
      </c>
      <c r="F7895" s="166">
        <v>42800</v>
      </c>
      <c r="G7895" s="166">
        <v>42804</v>
      </c>
      <c r="H7895" s="157">
        <v>1</v>
      </c>
    </row>
    <row r="7896" spans="1:9" ht="15" customHeight="1" x14ac:dyDescent="0.25">
      <c r="A7896" s="155" t="s">
        <v>6021</v>
      </c>
      <c r="B7896" s="155" t="s">
        <v>6022</v>
      </c>
      <c r="C7896" s="155" t="s">
        <v>11191</v>
      </c>
      <c r="D7896" s="155">
        <v>250</v>
      </c>
      <c r="E7896" s="155">
        <v>270</v>
      </c>
      <c r="F7896" s="166">
        <v>42800</v>
      </c>
      <c r="G7896" s="166">
        <v>42807</v>
      </c>
      <c r="H7896" s="157">
        <v>1</v>
      </c>
    </row>
    <row r="7897" spans="1:9" ht="15" customHeight="1" x14ac:dyDescent="0.25">
      <c r="A7897" s="155" t="s">
        <v>251</v>
      </c>
      <c r="B7897" s="155" t="s">
        <v>5191</v>
      </c>
      <c r="C7897" s="155" t="s">
        <v>11192</v>
      </c>
      <c r="D7897" s="155">
        <v>20</v>
      </c>
      <c r="E7897" s="155">
        <v>20</v>
      </c>
      <c r="F7897" s="166">
        <v>42800</v>
      </c>
      <c r="G7897" s="166">
        <v>42808</v>
      </c>
      <c r="H7897" s="157">
        <v>1</v>
      </c>
    </row>
    <row r="7898" spans="1:9" ht="15" customHeight="1" x14ac:dyDescent="0.25">
      <c r="A7898" s="155" t="s">
        <v>2714</v>
      </c>
      <c r="B7898" s="155" t="s">
        <v>736</v>
      </c>
      <c r="C7898" s="155" t="s">
        <v>11193</v>
      </c>
      <c r="D7898" s="155">
        <v>100</v>
      </c>
      <c r="E7898" s="155">
        <v>100</v>
      </c>
      <c r="F7898" s="166">
        <v>42800</v>
      </c>
      <c r="G7898" s="166">
        <v>42808</v>
      </c>
      <c r="H7898" s="157">
        <v>1</v>
      </c>
    </row>
    <row r="7899" spans="1:9" ht="15" customHeight="1" x14ac:dyDescent="0.25">
      <c r="A7899" s="155" t="s">
        <v>2714</v>
      </c>
      <c r="B7899" s="155" t="s">
        <v>249</v>
      </c>
      <c r="C7899" s="155" t="s">
        <v>11194</v>
      </c>
      <c r="D7899" s="155">
        <v>50</v>
      </c>
      <c r="E7899" s="155">
        <v>50</v>
      </c>
      <c r="F7899" s="166">
        <v>42800</v>
      </c>
      <c r="G7899" s="166">
        <v>42803</v>
      </c>
      <c r="H7899" s="157">
        <v>1</v>
      </c>
    </row>
    <row r="7900" spans="1:9" ht="15" customHeight="1" x14ac:dyDescent="0.25">
      <c r="A7900" s="155" t="s">
        <v>245</v>
      </c>
      <c r="B7900" s="155" t="s">
        <v>11195</v>
      </c>
      <c r="C7900" s="155" t="s">
        <v>11196</v>
      </c>
      <c r="D7900" s="155">
        <v>25</v>
      </c>
      <c r="E7900" s="155">
        <v>25</v>
      </c>
      <c r="F7900" s="166">
        <v>42800</v>
      </c>
      <c r="G7900" s="166">
        <v>42804</v>
      </c>
      <c r="H7900" s="157">
        <v>1</v>
      </c>
    </row>
    <row r="7901" spans="1:9" ht="15" customHeight="1" x14ac:dyDescent="0.25">
      <c r="A7901" s="155" t="s">
        <v>4963</v>
      </c>
      <c r="B7901" s="155" t="s">
        <v>11197</v>
      </c>
      <c r="C7901" s="155" t="s">
        <v>11199</v>
      </c>
      <c r="D7901" s="155">
        <v>50</v>
      </c>
      <c r="E7901" s="155">
        <v>50</v>
      </c>
      <c r="F7901" s="166">
        <v>42800</v>
      </c>
      <c r="G7901" s="166">
        <v>42804</v>
      </c>
      <c r="H7901" s="157">
        <v>1</v>
      </c>
    </row>
    <row r="7902" spans="1:9" ht="15" customHeight="1" x14ac:dyDescent="0.25">
      <c r="A7902" s="155" t="s">
        <v>4963</v>
      </c>
      <c r="B7902" s="155" t="s">
        <v>11198</v>
      </c>
      <c r="C7902" s="155" t="s">
        <v>32</v>
      </c>
      <c r="D7902" s="155">
        <v>50</v>
      </c>
      <c r="E7902" s="155">
        <v>50</v>
      </c>
      <c r="F7902" s="166">
        <v>42800</v>
      </c>
      <c r="G7902" s="166">
        <v>42804</v>
      </c>
      <c r="H7902" s="157">
        <v>1</v>
      </c>
    </row>
    <row r="7903" spans="1:9" ht="15" customHeight="1" x14ac:dyDescent="0.25">
      <c r="A7903" s="155" t="s">
        <v>4728</v>
      </c>
      <c r="B7903" s="155" t="s">
        <v>272</v>
      </c>
      <c r="C7903" s="155" t="s">
        <v>11200</v>
      </c>
      <c r="D7903" s="155">
        <v>7</v>
      </c>
      <c r="E7903" s="155">
        <v>7</v>
      </c>
      <c r="F7903" s="166">
        <v>42800</v>
      </c>
      <c r="G7903" s="166">
        <v>42801</v>
      </c>
      <c r="H7903" s="157">
        <v>1</v>
      </c>
      <c r="I7903" s="192" t="s">
        <v>11201</v>
      </c>
    </row>
    <row r="7904" spans="1:9" ht="15" customHeight="1" x14ac:dyDescent="0.25">
      <c r="A7904" s="155" t="s">
        <v>11202</v>
      </c>
      <c r="B7904" s="155" t="s">
        <v>2952</v>
      </c>
      <c r="C7904" s="155" t="s">
        <v>11203</v>
      </c>
      <c r="D7904" s="155">
        <v>5</v>
      </c>
      <c r="E7904" s="155">
        <v>5</v>
      </c>
      <c r="F7904" s="166">
        <v>42800</v>
      </c>
      <c r="G7904" s="166">
        <v>42804</v>
      </c>
      <c r="H7904" s="157">
        <v>1</v>
      </c>
    </row>
    <row r="7905" spans="1:9" x14ac:dyDescent="0.25">
      <c r="A7905" s="155" t="s">
        <v>9769</v>
      </c>
      <c r="B7905" s="155" t="s">
        <v>11204</v>
      </c>
      <c r="C7905" s="155" t="s">
        <v>11205</v>
      </c>
      <c r="D7905" s="155">
        <v>50</v>
      </c>
      <c r="E7905" s="155">
        <v>50</v>
      </c>
      <c r="F7905" s="166">
        <v>42801</v>
      </c>
      <c r="G7905" s="166">
        <v>42790</v>
      </c>
      <c r="H7905" s="157">
        <v>1</v>
      </c>
      <c r="I7905" s="192" t="s">
        <v>11748</v>
      </c>
    </row>
    <row r="7906" spans="1:9" ht="15" customHeight="1" x14ac:dyDescent="0.25">
      <c r="A7906" s="155" t="s">
        <v>286</v>
      </c>
      <c r="B7906" s="155" t="s">
        <v>11207</v>
      </c>
      <c r="C7906" s="155" t="s">
        <v>11206</v>
      </c>
      <c r="D7906" s="155">
        <v>25</v>
      </c>
      <c r="E7906" s="155">
        <v>25</v>
      </c>
      <c r="F7906" s="166">
        <v>42801</v>
      </c>
      <c r="G7906" s="166">
        <v>42808</v>
      </c>
      <c r="H7906" s="157">
        <v>1</v>
      </c>
    </row>
    <row r="7907" spans="1:9" ht="15" customHeight="1" x14ac:dyDescent="0.25">
      <c r="A7907" s="155" t="s">
        <v>10716</v>
      </c>
      <c r="B7907" s="155" t="s">
        <v>11208</v>
      </c>
      <c r="C7907" s="155" t="s">
        <v>11209</v>
      </c>
      <c r="D7907" s="155">
        <v>10</v>
      </c>
      <c r="E7907" s="155">
        <v>10</v>
      </c>
      <c r="F7907" s="166">
        <v>42801</v>
      </c>
      <c r="G7907" s="166">
        <v>42803</v>
      </c>
      <c r="H7907" s="157">
        <v>1</v>
      </c>
    </row>
    <row r="7908" spans="1:9" ht="15" customHeight="1" x14ac:dyDescent="0.25">
      <c r="A7908" s="155" t="s">
        <v>11210</v>
      </c>
      <c r="B7908" s="155" t="s">
        <v>11211</v>
      </c>
      <c r="C7908" s="155" t="s">
        <v>11212</v>
      </c>
      <c r="D7908" s="155">
        <v>4000</v>
      </c>
      <c r="E7908" s="155">
        <v>4000</v>
      </c>
      <c r="F7908" s="166">
        <v>42801</v>
      </c>
      <c r="G7908" s="166">
        <v>42801</v>
      </c>
      <c r="H7908" s="157">
        <v>1</v>
      </c>
      <c r="I7908" s="192" t="s">
        <v>214</v>
      </c>
    </row>
    <row r="7909" spans="1:9" ht="15" customHeight="1" x14ac:dyDescent="0.25">
      <c r="A7909" s="155" t="s">
        <v>8570</v>
      </c>
      <c r="B7909" s="155" t="s">
        <v>10540</v>
      </c>
      <c r="C7909" s="155" t="s">
        <v>11213</v>
      </c>
      <c r="D7909" s="155">
        <v>50</v>
      </c>
      <c r="E7909" s="155">
        <v>50</v>
      </c>
      <c r="F7909" s="166">
        <v>42802</v>
      </c>
      <c r="G7909" s="166">
        <v>42803</v>
      </c>
      <c r="H7909" s="157">
        <v>1</v>
      </c>
    </row>
    <row r="7910" spans="1:9" ht="15" customHeight="1" x14ac:dyDescent="0.25">
      <c r="A7910" s="155" t="s">
        <v>8570</v>
      </c>
      <c r="B7910" s="155" t="s">
        <v>10630</v>
      </c>
      <c r="C7910" s="155" t="s">
        <v>3218</v>
      </c>
      <c r="D7910" s="155">
        <v>25</v>
      </c>
      <c r="E7910" s="155">
        <v>25</v>
      </c>
      <c r="F7910" s="166">
        <v>42802</v>
      </c>
      <c r="G7910" s="166">
        <v>42803</v>
      </c>
      <c r="H7910" s="157">
        <v>1</v>
      </c>
    </row>
    <row r="7911" spans="1:9" ht="15" customHeight="1" x14ac:dyDescent="0.25">
      <c r="A7911" s="155" t="s">
        <v>8570</v>
      </c>
      <c r="B7911" s="155" t="s">
        <v>10236</v>
      </c>
      <c r="C7911" s="155" t="s">
        <v>320</v>
      </c>
      <c r="D7911" s="155">
        <v>25</v>
      </c>
      <c r="E7911" s="155">
        <v>25</v>
      </c>
      <c r="F7911" s="166">
        <v>42802</v>
      </c>
      <c r="G7911" s="166">
        <v>42803</v>
      </c>
      <c r="H7911" s="157">
        <v>1</v>
      </c>
    </row>
    <row r="7912" spans="1:9" ht="15" customHeight="1" x14ac:dyDescent="0.25">
      <c r="A7912" s="155" t="s">
        <v>6262</v>
      </c>
      <c r="B7912" s="155" t="s">
        <v>4222</v>
      </c>
      <c r="C7912" s="155" t="s">
        <v>11214</v>
      </c>
      <c r="D7912" s="155">
        <v>15</v>
      </c>
      <c r="E7912" s="155">
        <v>15</v>
      </c>
      <c r="F7912" s="166">
        <v>42802</v>
      </c>
      <c r="G7912" s="166">
        <v>42809</v>
      </c>
      <c r="H7912" s="157">
        <v>1</v>
      </c>
    </row>
    <row r="7913" spans="1:9" ht="30" customHeight="1" x14ac:dyDescent="0.25">
      <c r="A7913" s="155" t="s">
        <v>8056</v>
      </c>
      <c r="B7913" s="155" t="s">
        <v>11215</v>
      </c>
      <c r="C7913" s="155" t="s">
        <v>11216</v>
      </c>
      <c r="D7913" s="155">
        <v>100</v>
      </c>
      <c r="E7913" s="155">
        <v>100</v>
      </c>
      <c r="F7913" s="166">
        <v>42802</v>
      </c>
      <c r="G7913" s="166">
        <v>42808</v>
      </c>
      <c r="H7913" s="157">
        <v>1</v>
      </c>
    </row>
    <row r="7914" spans="1:9" ht="15" customHeight="1" x14ac:dyDescent="0.25">
      <c r="A7914" s="155" t="s">
        <v>559</v>
      </c>
      <c r="B7914" s="155" t="s">
        <v>1672</v>
      </c>
      <c r="C7914" s="155" t="s">
        <v>11217</v>
      </c>
      <c r="D7914" s="155">
        <v>100</v>
      </c>
      <c r="E7914" s="155">
        <v>100</v>
      </c>
      <c r="F7914" s="166">
        <v>42802</v>
      </c>
      <c r="G7914" s="166">
        <v>42808</v>
      </c>
      <c r="H7914" s="157">
        <v>1</v>
      </c>
    </row>
    <row r="7915" spans="1:9" ht="15" customHeight="1" x14ac:dyDescent="0.25">
      <c r="A7915" s="155" t="s">
        <v>559</v>
      </c>
      <c r="B7915" s="155" t="s">
        <v>868</v>
      </c>
      <c r="C7915" s="155" t="s">
        <v>11218</v>
      </c>
      <c r="D7915" s="155">
        <v>8000</v>
      </c>
      <c r="E7915" s="155">
        <v>8040</v>
      </c>
      <c r="F7915" s="166">
        <v>42802</v>
      </c>
      <c r="G7915" s="166">
        <v>42808</v>
      </c>
      <c r="H7915" s="157">
        <v>1</v>
      </c>
    </row>
    <row r="7916" spans="1:9" ht="15" customHeight="1" x14ac:dyDescent="0.25">
      <c r="A7916" s="155" t="s">
        <v>286</v>
      </c>
      <c r="B7916" s="155" t="s">
        <v>10059</v>
      </c>
      <c r="C7916" s="155" t="s">
        <v>11219</v>
      </c>
      <c r="D7916" s="155">
        <v>100</v>
      </c>
      <c r="E7916" s="155">
        <v>100</v>
      </c>
      <c r="F7916" s="166">
        <v>42802</v>
      </c>
      <c r="G7916" s="166">
        <v>42804</v>
      </c>
      <c r="H7916" s="157">
        <v>1</v>
      </c>
    </row>
    <row r="7917" spans="1:9" ht="15" customHeight="1" x14ac:dyDescent="0.25">
      <c r="A7917" s="155" t="s">
        <v>2030</v>
      </c>
      <c r="B7917" s="155" t="s">
        <v>11220</v>
      </c>
      <c r="C7917" s="155" t="s">
        <v>11221</v>
      </c>
      <c r="D7917" s="155">
        <v>80</v>
      </c>
      <c r="E7917" s="155">
        <v>80</v>
      </c>
      <c r="F7917" s="166">
        <v>42802</v>
      </c>
      <c r="G7917" s="166">
        <v>42803</v>
      </c>
      <c r="H7917" s="157">
        <v>1</v>
      </c>
    </row>
    <row r="7918" spans="1:9" ht="15" customHeight="1" x14ac:dyDescent="0.25">
      <c r="A7918" s="155" t="s">
        <v>1492</v>
      </c>
      <c r="B7918" s="155" t="s">
        <v>11223</v>
      </c>
      <c r="C7918" s="155" t="s">
        <v>11222</v>
      </c>
      <c r="D7918" s="155">
        <v>2</v>
      </c>
      <c r="E7918" s="155">
        <v>2</v>
      </c>
      <c r="F7918" s="166">
        <v>42802</v>
      </c>
      <c r="G7918" s="166">
        <v>42806</v>
      </c>
      <c r="H7918" s="157">
        <v>1</v>
      </c>
    </row>
    <row r="7919" spans="1:9" ht="15" customHeight="1" x14ac:dyDescent="0.25">
      <c r="A7919" s="155" t="s">
        <v>6965</v>
      </c>
      <c r="B7919" s="155" t="s">
        <v>5206</v>
      </c>
      <c r="C7919" s="155" t="s">
        <v>11224</v>
      </c>
      <c r="D7919" s="155">
        <v>5</v>
      </c>
      <c r="E7919" s="155">
        <v>5</v>
      </c>
      <c r="F7919" s="166">
        <v>42803</v>
      </c>
      <c r="G7919" s="166">
        <v>42810</v>
      </c>
      <c r="H7919" s="157">
        <v>1</v>
      </c>
    </row>
    <row r="7920" spans="1:9" ht="15" customHeight="1" x14ac:dyDescent="0.25">
      <c r="A7920" s="155" t="s">
        <v>1983</v>
      </c>
      <c r="B7920" s="155" t="s">
        <v>10502</v>
      </c>
      <c r="C7920" s="155" t="s">
        <v>11225</v>
      </c>
      <c r="D7920" s="155">
        <v>100</v>
      </c>
      <c r="E7920" s="155">
        <v>100</v>
      </c>
      <c r="F7920" s="166">
        <v>42803</v>
      </c>
      <c r="G7920" s="166">
        <v>42811</v>
      </c>
      <c r="H7920" s="157">
        <v>1</v>
      </c>
    </row>
    <row r="7921" spans="1:9" ht="15" customHeight="1" x14ac:dyDescent="0.25">
      <c r="A7921" s="155" t="s">
        <v>657</v>
      </c>
      <c r="B7921" s="155" t="s">
        <v>658</v>
      </c>
      <c r="C7921" s="155" t="s">
        <v>11226</v>
      </c>
      <c r="D7921" s="155">
        <v>100</v>
      </c>
      <c r="E7921" s="155">
        <v>100</v>
      </c>
      <c r="F7921" s="166">
        <v>42803</v>
      </c>
      <c r="G7921" s="166">
        <v>42809</v>
      </c>
      <c r="H7921" s="157">
        <v>1</v>
      </c>
    </row>
    <row r="7922" spans="1:9" ht="15" customHeight="1" x14ac:dyDescent="0.25">
      <c r="A7922" s="155" t="s">
        <v>10425</v>
      </c>
      <c r="B7922" s="155" t="s">
        <v>10545</v>
      </c>
      <c r="C7922" s="155" t="s">
        <v>11079</v>
      </c>
      <c r="D7922" s="155">
        <v>550</v>
      </c>
      <c r="E7922" s="155">
        <v>550</v>
      </c>
      <c r="F7922" s="166">
        <v>42803</v>
      </c>
      <c r="G7922" s="166">
        <v>42804</v>
      </c>
      <c r="H7922" s="157">
        <v>1</v>
      </c>
    </row>
    <row r="7923" spans="1:9" ht="15" customHeight="1" x14ac:dyDescent="0.25">
      <c r="A7923" s="155" t="s">
        <v>10425</v>
      </c>
      <c r="B7923" s="155" t="s">
        <v>10545</v>
      </c>
      <c r="C7923" s="155" t="s">
        <v>11227</v>
      </c>
      <c r="D7923" s="155">
        <v>1450</v>
      </c>
      <c r="E7923" s="155">
        <v>1450</v>
      </c>
      <c r="F7923" s="166">
        <v>42803</v>
      </c>
      <c r="G7923" s="166">
        <v>42804</v>
      </c>
      <c r="H7923" s="157">
        <v>1</v>
      </c>
      <c r="I7923" s="192" t="s">
        <v>1546</v>
      </c>
    </row>
    <row r="7924" spans="1:9" ht="15" customHeight="1" x14ac:dyDescent="0.25">
      <c r="A7924" s="155" t="s">
        <v>8570</v>
      </c>
      <c r="B7924" s="155" t="s">
        <v>10227</v>
      </c>
      <c r="C7924" s="155" t="s">
        <v>11228</v>
      </c>
      <c r="D7924" s="155">
        <v>25</v>
      </c>
      <c r="E7924" s="155">
        <v>25</v>
      </c>
      <c r="F7924" s="166">
        <v>42803</v>
      </c>
      <c r="G7924" s="166">
        <v>42803</v>
      </c>
      <c r="H7924" s="157">
        <v>1</v>
      </c>
    </row>
    <row r="7925" spans="1:9" ht="15" customHeight="1" x14ac:dyDescent="0.25">
      <c r="A7925" s="155" t="s">
        <v>2317</v>
      </c>
      <c r="B7925" s="155" t="s">
        <v>2318</v>
      </c>
      <c r="C7925" s="155" t="s">
        <v>11229</v>
      </c>
      <c r="D7925" s="155">
        <v>250</v>
      </c>
      <c r="E7925" s="155">
        <v>250</v>
      </c>
      <c r="F7925" s="166">
        <v>42803</v>
      </c>
      <c r="G7925" s="166">
        <v>42809</v>
      </c>
      <c r="H7925" s="157">
        <v>1</v>
      </c>
    </row>
    <row r="7926" spans="1:9" ht="15" customHeight="1" x14ac:dyDescent="0.25">
      <c r="A7926" s="155" t="s">
        <v>10051</v>
      </c>
      <c r="B7926" s="155" t="s">
        <v>11230</v>
      </c>
      <c r="C7926" s="155" t="s">
        <v>11231</v>
      </c>
      <c r="D7926" s="155">
        <v>100</v>
      </c>
      <c r="E7926" s="155">
        <v>100</v>
      </c>
      <c r="F7926" s="166">
        <v>42803</v>
      </c>
      <c r="G7926" s="166">
        <v>42804</v>
      </c>
      <c r="H7926" s="157">
        <v>1</v>
      </c>
    </row>
    <row r="7927" spans="1:9" ht="15" customHeight="1" x14ac:dyDescent="0.25">
      <c r="A7927" s="155" t="s">
        <v>71</v>
      </c>
      <c r="B7927" s="155" t="s">
        <v>583</v>
      </c>
      <c r="C7927" s="155" t="s">
        <v>11232</v>
      </c>
      <c r="D7927" s="155">
        <v>5</v>
      </c>
      <c r="E7927" s="155">
        <v>5</v>
      </c>
      <c r="F7927" s="166">
        <v>42804</v>
      </c>
      <c r="G7927" s="166">
        <v>42809</v>
      </c>
      <c r="H7927" s="157">
        <v>1</v>
      </c>
    </row>
    <row r="7928" spans="1:9" ht="15" customHeight="1" x14ac:dyDescent="0.25">
      <c r="A7928" s="155" t="s">
        <v>4605</v>
      </c>
      <c r="B7928" s="155" t="s">
        <v>11233</v>
      </c>
      <c r="C7928" s="155" t="s">
        <v>11234</v>
      </c>
      <c r="D7928" s="155">
        <v>8</v>
      </c>
      <c r="E7928" s="155">
        <v>8</v>
      </c>
      <c r="F7928" s="166">
        <v>42804</v>
      </c>
      <c r="G7928" s="166">
        <v>42807</v>
      </c>
      <c r="H7928" s="157">
        <v>1</v>
      </c>
    </row>
    <row r="7929" spans="1:9" ht="30" customHeight="1" x14ac:dyDescent="0.25">
      <c r="A7929" s="155" t="s">
        <v>8056</v>
      </c>
      <c r="B7929" s="155" t="s">
        <v>10468</v>
      </c>
      <c r="C7929" s="155" t="s">
        <v>11235</v>
      </c>
      <c r="D7929" s="155">
        <v>100</v>
      </c>
      <c r="E7929" s="155">
        <v>100</v>
      </c>
      <c r="F7929" s="166">
        <v>42804</v>
      </c>
      <c r="G7929" s="166">
        <v>42804</v>
      </c>
      <c r="H7929" s="157">
        <v>1</v>
      </c>
    </row>
    <row r="7930" spans="1:9" ht="30" customHeight="1" x14ac:dyDescent="0.25">
      <c r="A7930" s="155" t="s">
        <v>8056</v>
      </c>
      <c r="B7930" s="155" t="s">
        <v>11236</v>
      </c>
      <c r="C7930" s="155" t="s">
        <v>11237</v>
      </c>
      <c r="D7930" s="155">
        <v>100</v>
      </c>
      <c r="E7930" s="155">
        <v>100</v>
      </c>
      <c r="F7930" s="166">
        <v>42804</v>
      </c>
      <c r="G7930" s="166">
        <v>42808</v>
      </c>
      <c r="H7930" s="157">
        <v>1</v>
      </c>
    </row>
    <row r="7931" spans="1:9" ht="15" customHeight="1" x14ac:dyDescent="0.25">
      <c r="A7931" s="155" t="s">
        <v>286</v>
      </c>
      <c r="B7931" s="155" t="s">
        <v>562</v>
      </c>
      <c r="C7931" s="155" t="s">
        <v>11238</v>
      </c>
      <c r="D7931" s="155">
        <v>75</v>
      </c>
      <c r="E7931" s="155">
        <v>75</v>
      </c>
      <c r="F7931" s="166">
        <v>42804</v>
      </c>
      <c r="G7931" s="166">
        <v>42809</v>
      </c>
      <c r="H7931" s="157">
        <v>1</v>
      </c>
    </row>
    <row r="7932" spans="1:9" ht="30" customHeight="1" x14ac:dyDescent="0.25">
      <c r="A7932" s="155" t="s">
        <v>8056</v>
      </c>
      <c r="B7932" s="155" t="s">
        <v>11240</v>
      </c>
      <c r="C7932" s="155" t="s">
        <v>11239</v>
      </c>
      <c r="D7932" s="155">
        <v>20</v>
      </c>
      <c r="E7932" s="155">
        <v>20</v>
      </c>
      <c r="F7932" s="166">
        <v>42804</v>
      </c>
      <c r="G7932" s="166">
        <v>42810</v>
      </c>
      <c r="H7932" s="157">
        <v>1</v>
      </c>
    </row>
    <row r="7933" spans="1:9" ht="15" customHeight="1" x14ac:dyDescent="0.25">
      <c r="A7933" s="155" t="s">
        <v>3481</v>
      </c>
      <c r="B7933" s="155" t="s">
        <v>339</v>
      </c>
      <c r="C7933" s="155" t="s">
        <v>11241</v>
      </c>
      <c r="D7933" s="155">
        <v>50</v>
      </c>
      <c r="E7933" s="155">
        <v>50</v>
      </c>
      <c r="F7933" s="166">
        <v>42804</v>
      </c>
      <c r="G7933" s="166">
        <v>42808</v>
      </c>
      <c r="H7933" s="157">
        <v>1</v>
      </c>
    </row>
    <row r="7934" spans="1:9" ht="30" customHeight="1" x14ac:dyDescent="0.25">
      <c r="A7934" s="155" t="s">
        <v>8056</v>
      </c>
      <c r="B7934" s="155" t="s">
        <v>11243</v>
      </c>
      <c r="C7934" s="155" t="s">
        <v>11242</v>
      </c>
      <c r="D7934" s="155">
        <v>100</v>
      </c>
      <c r="E7934" s="155">
        <v>100</v>
      </c>
      <c r="F7934" s="166">
        <v>42804</v>
      </c>
      <c r="G7934" s="166">
        <v>42808</v>
      </c>
      <c r="H7934" s="157">
        <v>1</v>
      </c>
    </row>
    <row r="7935" spans="1:9" ht="15" customHeight="1" x14ac:dyDescent="0.25">
      <c r="A7935" s="155" t="s">
        <v>71</v>
      </c>
      <c r="B7935" s="155" t="s">
        <v>2730</v>
      </c>
      <c r="C7935" s="155" t="s">
        <v>11244</v>
      </c>
      <c r="D7935" s="155">
        <v>25</v>
      </c>
      <c r="E7935" s="155">
        <v>25</v>
      </c>
      <c r="F7935" s="166">
        <v>42804</v>
      </c>
      <c r="G7935" s="166">
        <v>42809</v>
      </c>
      <c r="H7935" s="157">
        <v>1</v>
      </c>
    </row>
    <row r="7936" spans="1:9" ht="15" customHeight="1" x14ac:dyDescent="0.25">
      <c r="A7936" s="155" t="s">
        <v>29</v>
      </c>
      <c r="B7936" s="155" t="s">
        <v>1221</v>
      </c>
      <c r="C7936" s="155" t="s">
        <v>11245</v>
      </c>
      <c r="D7936" s="155">
        <v>400</v>
      </c>
      <c r="E7936" s="155">
        <v>300</v>
      </c>
      <c r="F7936" s="166">
        <v>42804</v>
      </c>
      <c r="G7936" s="166">
        <v>42807</v>
      </c>
      <c r="H7936" s="157">
        <v>1</v>
      </c>
    </row>
    <row r="7937" spans="1:8" ht="15" customHeight="1" x14ac:dyDescent="0.25">
      <c r="A7937" s="155" t="s">
        <v>173</v>
      </c>
      <c r="B7937" s="155" t="s">
        <v>7895</v>
      </c>
      <c r="C7937" s="155" t="s">
        <v>11246</v>
      </c>
      <c r="D7937" s="155">
        <v>200</v>
      </c>
      <c r="E7937" s="155">
        <v>200</v>
      </c>
      <c r="F7937" s="166">
        <v>42807</v>
      </c>
      <c r="G7937" s="166">
        <v>42811</v>
      </c>
      <c r="H7937" s="157">
        <v>1</v>
      </c>
    </row>
    <row r="7938" spans="1:8" ht="15" customHeight="1" x14ac:dyDescent="0.25">
      <c r="A7938" s="155" t="s">
        <v>173</v>
      </c>
      <c r="B7938" s="155" t="s">
        <v>9908</v>
      </c>
      <c r="C7938" s="155" t="s">
        <v>364</v>
      </c>
      <c r="D7938" s="155">
        <v>100</v>
      </c>
      <c r="E7938" s="155">
        <v>100</v>
      </c>
      <c r="F7938" s="166">
        <v>42807</v>
      </c>
      <c r="G7938" s="166">
        <v>42811</v>
      </c>
      <c r="H7938" s="157">
        <v>1</v>
      </c>
    </row>
    <row r="7939" spans="1:8" ht="15" customHeight="1" x14ac:dyDescent="0.25">
      <c r="A7939" s="155" t="s">
        <v>173</v>
      </c>
      <c r="B7939" s="155" t="s">
        <v>9908</v>
      </c>
      <c r="C7939" s="155" t="s">
        <v>161</v>
      </c>
      <c r="D7939" s="155">
        <v>100</v>
      </c>
      <c r="E7939" s="155">
        <v>100</v>
      </c>
      <c r="F7939" s="166">
        <v>42807</v>
      </c>
      <c r="G7939" s="166">
        <v>42811</v>
      </c>
      <c r="H7939" s="157">
        <v>1</v>
      </c>
    </row>
    <row r="7940" spans="1:8" ht="15" customHeight="1" x14ac:dyDescent="0.25">
      <c r="A7940" s="155" t="s">
        <v>173</v>
      </c>
      <c r="B7940" s="155" t="s">
        <v>9763</v>
      </c>
      <c r="C7940" s="155" t="s">
        <v>11247</v>
      </c>
      <c r="D7940" s="155">
        <v>500</v>
      </c>
      <c r="E7940" s="155">
        <v>500</v>
      </c>
      <c r="F7940" s="166">
        <v>42807</v>
      </c>
      <c r="G7940" s="166">
        <v>42811</v>
      </c>
      <c r="H7940" s="157">
        <v>1</v>
      </c>
    </row>
    <row r="7941" spans="1:8" ht="15" customHeight="1" x14ac:dyDescent="0.25">
      <c r="A7941" s="155" t="s">
        <v>9386</v>
      </c>
      <c r="B7941" s="155" t="s">
        <v>493</v>
      </c>
      <c r="C7941" s="155" t="s">
        <v>11248</v>
      </c>
      <c r="D7941" s="155">
        <v>5088</v>
      </c>
      <c r="E7941" s="155">
        <v>5088</v>
      </c>
      <c r="F7941" s="166">
        <v>42807</v>
      </c>
      <c r="G7941" s="166">
        <v>42811</v>
      </c>
      <c r="H7941" s="157">
        <v>1</v>
      </c>
    </row>
    <row r="7942" spans="1:8" ht="15" customHeight="1" x14ac:dyDescent="0.25">
      <c r="A7942" s="155" t="s">
        <v>9386</v>
      </c>
      <c r="B7942" s="155" t="s">
        <v>495</v>
      </c>
      <c r="C7942" s="155" t="s">
        <v>364</v>
      </c>
      <c r="D7942" s="155">
        <v>5088</v>
      </c>
      <c r="E7942" s="155">
        <v>5088</v>
      </c>
      <c r="F7942" s="166">
        <v>42807</v>
      </c>
      <c r="G7942" s="166">
        <v>42811</v>
      </c>
      <c r="H7942" s="157">
        <v>1</v>
      </c>
    </row>
    <row r="7943" spans="1:8" ht="15" customHeight="1" x14ac:dyDescent="0.25">
      <c r="A7943" s="155" t="s">
        <v>2714</v>
      </c>
      <c r="B7943" s="155" t="s">
        <v>5634</v>
      </c>
      <c r="C7943" s="155" t="s">
        <v>11249</v>
      </c>
      <c r="D7943" s="155">
        <v>50</v>
      </c>
      <c r="E7943" s="155">
        <v>50</v>
      </c>
      <c r="F7943" s="166">
        <v>42807</v>
      </c>
      <c r="G7943" s="166">
        <v>42810</v>
      </c>
      <c r="H7943" s="157">
        <v>1</v>
      </c>
    </row>
    <row r="7944" spans="1:8" ht="15" customHeight="1" x14ac:dyDescent="0.25">
      <c r="A7944" s="155" t="s">
        <v>2714</v>
      </c>
      <c r="B7944" s="155" t="s">
        <v>1452</v>
      </c>
      <c r="C7944" s="155" t="s">
        <v>364</v>
      </c>
      <c r="D7944" s="155">
        <v>25</v>
      </c>
      <c r="E7944" s="155">
        <v>25</v>
      </c>
      <c r="F7944" s="166">
        <v>42807</v>
      </c>
      <c r="G7944" s="166">
        <v>42810</v>
      </c>
      <c r="H7944" s="157">
        <v>1</v>
      </c>
    </row>
    <row r="7945" spans="1:8" ht="15" customHeight="1" x14ac:dyDescent="0.25">
      <c r="A7945" s="155" t="s">
        <v>261</v>
      </c>
      <c r="B7945" s="155" t="s">
        <v>4324</v>
      </c>
      <c r="C7945" s="155" t="s">
        <v>11250</v>
      </c>
      <c r="D7945" s="155">
        <v>4</v>
      </c>
      <c r="E7945" s="155">
        <v>4</v>
      </c>
      <c r="F7945" s="166">
        <v>42807</v>
      </c>
      <c r="G7945" s="166">
        <v>42811</v>
      </c>
      <c r="H7945" s="157">
        <v>1</v>
      </c>
    </row>
    <row r="7946" spans="1:8" ht="15" customHeight="1" x14ac:dyDescent="0.25">
      <c r="A7946" s="155" t="s">
        <v>2030</v>
      </c>
      <c r="B7946" s="155" t="s">
        <v>11251</v>
      </c>
      <c r="C7946" s="155" t="s">
        <v>11252</v>
      </c>
      <c r="D7946" s="155">
        <v>12</v>
      </c>
      <c r="E7946" s="155">
        <v>12</v>
      </c>
      <c r="F7946" s="166">
        <v>42807</v>
      </c>
      <c r="G7946" s="166">
        <v>42808</v>
      </c>
      <c r="H7946" s="157">
        <v>1</v>
      </c>
    </row>
    <row r="7947" spans="1:8" ht="15" customHeight="1" x14ac:dyDescent="0.25">
      <c r="A7947" s="155" t="s">
        <v>6965</v>
      </c>
      <c r="B7947" s="155" t="s">
        <v>5040</v>
      </c>
      <c r="C7947" s="155" t="s">
        <v>11253</v>
      </c>
      <c r="D7947" s="155">
        <v>10</v>
      </c>
      <c r="E7947" s="155">
        <v>10</v>
      </c>
      <c r="F7947" s="166">
        <v>42807</v>
      </c>
      <c r="G7947" s="166">
        <v>42810</v>
      </c>
      <c r="H7947" s="157">
        <v>1</v>
      </c>
    </row>
    <row r="7948" spans="1:8" ht="15" customHeight="1" x14ac:dyDescent="0.25">
      <c r="A7948" s="155" t="s">
        <v>29</v>
      </c>
      <c r="B7948" s="155" t="s">
        <v>351</v>
      </c>
      <c r="C7948" s="155" t="s">
        <v>11254</v>
      </c>
      <c r="D7948" s="155">
        <v>100</v>
      </c>
      <c r="E7948" s="155">
        <v>110</v>
      </c>
      <c r="F7948" s="166">
        <v>42808</v>
      </c>
      <c r="G7948" s="166">
        <v>42816</v>
      </c>
      <c r="H7948" s="157">
        <v>1</v>
      </c>
    </row>
    <row r="7949" spans="1:8" ht="15" customHeight="1" x14ac:dyDescent="0.25">
      <c r="A7949" s="155" t="s">
        <v>6021</v>
      </c>
      <c r="B7949" s="155" t="s">
        <v>8887</v>
      </c>
      <c r="C7949" s="155" t="s">
        <v>11255</v>
      </c>
      <c r="D7949" s="155">
        <v>250</v>
      </c>
      <c r="E7949" s="155">
        <v>250</v>
      </c>
      <c r="F7949" s="166">
        <v>42808</v>
      </c>
      <c r="G7949" s="166">
        <v>42811</v>
      </c>
      <c r="H7949" s="157">
        <v>1</v>
      </c>
    </row>
    <row r="7950" spans="1:8" ht="15" customHeight="1" x14ac:dyDescent="0.25">
      <c r="A7950" s="155" t="s">
        <v>71</v>
      </c>
      <c r="B7950" s="155" t="s">
        <v>167</v>
      </c>
      <c r="C7950" s="155" t="s">
        <v>11256</v>
      </c>
      <c r="D7950" s="155">
        <v>25</v>
      </c>
      <c r="E7950" s="155">
        <v>25</v>
      </c>
      <c r="F7950" s="166">
        <v>42808</v>
      </c>
      <c r="G7950" s="166">
        <v>42823</v>
      </c>
      <c r="H7950" s="157">
        <v>1</v>
      </c>
    </row>
    <row r="7951" spans="1:8" ht="15" customHeight="1" x14ac:dyDescent="0.25">
      <c r="A7951" s="155" t="s">
        <v>9258</v>
      </c>
      <c r="B7951" s="155" t="s">
        <v>11173</v>
      </c>
      <c r="C7951" s="155" t="s">
        <v>11257</v>
      </c>
      <c r="D7951" s="155">
        <v>50</v>
      </c>
      <c r="E7951" s="155">
        <v>50</v>
      </c>
      <c r="F7951" s="166">
        <v>42808</v>
      </c>
      <c r="G7951" s="166">
        <v>42810</v>
      </c>
      <c r="H7951" s="157">
        <v>1</v>
      </c>
    </row>
    <row r="7952" spans="1:8" ht="15" customHeight="1" x14ac:dyDescent="0.25">
      <c r="A7952" s="155" t="s">
        <v>2096</v>
      </c>
      <c r="B7952" s="155" t="s">
        <v>10662</v>
      </c>
      <c r="C7952" s="155" t="s">
        <v>11258</v>
      </c>
      <c r="D7952" s="155">
        <v>12</v>
      </c>
      <c r="E7952" s="155">
        <v>12</v>
      </c>
      <c r="F7952" s="166">
        <v>42808</v>
      </c>
      <c r="G7952" s="166">
        <v>42824</v>
      </c>
      <c r="H7952" s="157">
        <v>1</v>
      </c>
    </row>
    <row r="7953" spans="1:9" ht="15" customHeight="1" x14ac:dyDescent="0.25">
      <c r="A7953" s="155" t="s">
        <v>10968</v>
      </c>
      <c r="B7953" s="155" t="s">
        <v>10969</v>
      </c>
      <c r="C7953" s="155" t="s">
        <v>11259</v>
      </c>
      <c r="D7953" s="155">
        <v>100</v>
      </c>
      <c r="E7953" s="155">
        <v>100</v>
      </c>
      <c r="F7953" s="166">
        <v>42808</v>
      </c>
      <c r="G7953" s="166">
        <v>42814</v>
      </c>
      <c r="H7953" s="157">
        <v>1</v>
      </c>
    </row>
    <row r="7954" spans="1:9" ht="15" customHeight="1" x14ac:dyDescent="0.25">
      <c r="A7954" s="155" t="s">
        <v>286</v>
      </c>
      <c r="B7954" s="155" t="s">
        <v>562</v>
      </c>
      <c r="C7954" s="155" t="s">
        <v>11260</v>
      </c>
      <c r="D7954" s="155">
        <v>75</v>
      </c>
      <c r="E7954" s="155">
        <v>75</v>
      </c>
      <c r="F7954" s="166">
        <v>42809</v>
      </c>
      <c r="G7954" s="166">
        <v>42814</v>
      </c>
      <c r="H7954" s="157">
        <v>1</v>
      </c>
    </row>
    <row r="7955" spans="1:9" ht="15" customHeight="1" x14ac:dyDescent="0.25">
      <c r="A7955" s="155" t="s">
        <v>42</v>
      </c>
      <c r="B7955" s="155" t="s">
        <v>6293</v>
      </c>
      <c r="C7955" s="155" t="s">
        <v>11261</v>
      </c>
      <c r="D7955" s="155">
        <v>75</v>
      </c>
      <c r="E7955" s="155">
        <v>75</v>
      </c>
      <c r="F7955" s="166">
        <v>42809</v>
      </c>
      <c r="G7955" s="166">
        <v>42816</v>
      </c>
      <c r="H7955" s="157">
        <v>1</v>
      </c>
    </row>
    <row r="7956" spans="1:9" ht="15" customHeight="1" x14ac:dyDescent="0.25">
      <c r="A7956" s="155" t="s">
        <v>9255</v>
      </c>
      <c r="B7956" s="155" t="s">
        <v>9256</v>
      </c>
      <c r="C7956" s="155" t="s">
        <v>11262</v>
      </c>
      <c r="D7956" s="155">
        <v>25</v>
      </c>
      <c r="E7956" s="155">
        <v>25</v>
      </c>
      <c r="F7956" s="166">
        <v>42809</v>
      </c>
      <c r="G7956" s="166">
        <v>42810</v>
      </c>
      <c r="H7956" s="157">
        <v>1</v>
      </c>
    </row>
    <row r="7957" spans="1:9" ht="15" customHeight="1" x14ac:dyDescent="0.25">
      <c r="A7957" s="155" t="s">
        <v>10087</v>
      </c>
      <c r="B7957" s="155" t="s">
        <v>10350</v>
      </c>
      <c r="C7957" s="155" t="s">
        <v>11263</v>
      </c>
      <c r="D7957" s="155">
        <v>25</v>
      </c>
      <c r="E7957" s="155">
        <v>25</v>
      </c>
      <c r="F7957" s="166">
        <v>42809</v>
      </c>
      <c r="G7957" s="166">
        <v>42810</v>
      </c>
      <c r="H7957" s="157">
        <v>1</v>
      </c>
    </row>
    <row r="7958" spans="1:9" ht="15" customHeight="1" x14ac:dyDescent="0.25">
      <c r="A7958" s="155" t="s">
        <v>1492</v>
      </c>
      <c r="B7958" s="155" t="s">
        <v>11223</v>
      </c>
      <c r="C7958" s="155" t="s">
        <v>11222</v>
      </c>
      <c r="D7958" s="155">
        <v>50</v>
      </c>
      <c r="E7958" s="155">
        <v>55</v>
      </c>
      <c r="F7958" s="166">
        <v>42809</v>
      </c>
      <c r="G7958" s="166">
        <v>42823</v>
      </c>
      <c r="H7958" s="157">
        <v>1</v>
      </c>
    </row>
    <row r="7959" spans="1:9" x14ac:dyDescent="0.25">
      <c r="A7959" s="155" t="s">
        <v>9514</v>
      </c>
      <c r="B7959" s="155" t="s">
        <v>11264</v>
      </c>
      <c r="C7959" s="155" t="s">
        <v>11265</v>
      </c>
      <c r="D7959" s="155">
        <v>2</v>
      </c>
      <c r="E7959" s="155">
        <v>2</v>
      </c>
      <c r="F7959" s="166">
        <v>42810</v>
      </c>
      <c r="G7959" s="166">
        <v>42800</v>
      </c>
      <c r="H7959" s="157">
        <v>1</v>
      </c>
      <c r="I7959" s="192" t="s">
        <v>11749</v>
      </c>
    </row>
    <row r="7960" spans="1:9" x14ac:dyDescent="0.25">
      <c r="A7960" s="155" t="s">
        <v>820</v>
      </c>
      <c r="B7960" s="155" t="s">
        <v>10353</v>
      </c>
      <c r="C7960" s="155" t="s">
        <v>11266</v>
      </c>
      <c r="D7960" s="155">
        <v>480</v>
      </c>
      <c r="E7960" s="155">
        <v>120</v>
      </c>
      <c r="F7960" s="166">
        <v>42810</v>
      </c>
      <c r="G7960" s="166">
        <v>42804</v>
      </c>
      <c r="H7960" s="157">
        <v>0</v>
      </c>
    </row>
    <row r="7961" spans="1:9" ht="15" customHeight="1" x14ac:dyDescent="0.25">
      <c r="A7961" s="155" t="s">
        <v>71</v>
      </c>
      <c r="B7961" s="155" t="s">
        <v>1530</v>
      </c>
      <c r="C7961" s="155" t="s">
        <v>11267</v>
      </c>
      <c r="D7961" s="155">
        <v>5</v>
      </c>
      <c r="E7961" s="155">
        <v>5</v>
      </c>
      <c r="F7961" s="166">
        <v>42811</v>
      </c>
      <c r="G7961" s="166">
        <v>42822</v>
      </c>
      <c r="H7961" s="157">
        <v>1</v>
      </c>
    </row>
    <row r="7962" spans="1:9" ht="15" customHeight="1" x14ac:dyDescent="0.25">
      <c r="A7962" s="155" t="s">
        <v>71</v>
      </c>
      <c r="B7962" s="155" t="s">
        <v>1550</v>
      </c>
      <c r="C7962" s="155" t="s">
        <v>364</v>
      </c>
      <c r="D7962" s="155">
        <v>5</v>
      </c>
      <c r="E7962" s="155">
        <v>5</v>
      </c>
      <c r="F7962" s="166">
        <v>42811</v>
      </c>
      <c r="G7962" s="166">
        <v>42822</v>
      </c>
      <c r="H7962" s="157">
        <v>1</v>
      </c>
    </row>
    <row r="7963" spans="1:9" x14ac:dyDescent="0.25">
      <c r="A7963" s="155" t="s">
        <v>9514</v>
      </c>
      <c r="B7963" s="155" t="s">
        <v>11268</v>
      </c>
      <c r="C7963" s="155" t="s">
        <v>11269</v>
      </c>
      <c r="D7963" s="155">
        <v>1</v>
      </c>
      <c r="E7963" s="155">
        <v>1</v>
      </c>
      <c r="F7963" s="166">
        <v>42812</v>
      </c>
      <c r="G7963" s="166">
        <v>42800</v>
      </c>
      <c r="H7963" s="157">
        <v>1</v>
      </c>
      <c r="I7963" s="192" t="s">
        <v>11749</v>
      </c>
    </row>
    <row r="7964" spans="1:9" x14ac:dyDescent="0.25">
      <c r="A7964" s="155" t="s">
        <v>9514</v>
      </c>
      <c r="B7964" s="155" t="s">
        <v>9942</v>
      </c>
      <c r="C7964" s="155" t="s">
        <v>161</v>
      </c>
      <c r="D7964" s="155">
        <v>1</v>
      </c>
      <c r="E7964" s="155">
        <v>1</v>
      </c>
      <c r="F7964" s="166">
        <v>42812</v>
      </c>
      <c r="G7964" s="166">
        <v>42800</v>
      </c>
      <c r="H7964" s="157">
        <v>1</v>
      </c>
      <c r="I7964" s="192" t="s">
        <v>11749</v>
      </c>
    </row>
    <row r="7965" spans="1:9" ht="15" customHeight="1" x14ac:dyDescent="0.25">
      <c r="A7965" s="155" t="s">
        <v>29</v>
      </c>
      <c r="B7965" s="155" t="s">
        <v>1221</v>
      </c>
      <c r="C7965" s="155" t="s">
        <v>11245</v>
      </c>
      <c r="D7965" s="155">
        <v>400</v>
      </c>
      <c r="E7965" s="155">
        <v>116</v>
      </c>
      <c r="F7965" s="166">
        <v>42812</v>
      </c>
      <c r="G7965" s="166">
        <v>42816</v>
      </c>
      <c r="H7965" s="157">
        <v>1</v>
      </c>
      <c r="I7965" s="192" t="s">
        <v>11270</v>
      </c>
    </row>
    <row r="7966" spans="1:9" ht="15" customHeight="1" x14ac:dyDescent="0.25">
      <c r="A7966" s="155" t="s">
        <v>820</v>
      </c>
      <c r="B7966" s="155" t="s">
        <v>3769</v>
      </c>
      <c r="C7966" s="155" t="s">
        <v>11271</v>
      </c>
      <c r="D7966" s="155">
        <v>323</v>
      </c>
      <c r="E7966" s="155">
        <v>323</v>
      </c>
      <c r="F7966" s="166">
        <v>42814</v>
      </c>
      <c r="G7966" s="166">
        <v>42821</v>
      </c>
      <c r="H7966" s="157">
        <v>1</v>
      </c>
    </row>
    <row r="7967" spans="1:9" ht="15" customHeight="1" x14ac:dyDescent="0.25">
      <c r="A7967" s="155" t="s">
        <v>11274</v>
      </c>
      <c r="B7967" s="155" t="s">
        <v>11273</v>
      </c>
      <c r="C7967" s="155" t="s">
        <v>11272</v>
      </c>
      <c r="D7967" s="155">
        <v>3</v>
      </c>
      <c r="E7967" s="155">
        <v>3</v>
      </c>
      <c r="F7967" s="166">
        <v>42814</v>
      </c>
      <c r="G7967" s="166">
        <v>42822</v>
      </c>
      <c r="H7967" s="157">
        <v>1</v>
      </c>
    </row>
    <row r="7968" spans="1:9" ht="15" customHeight="1" x14ac:dyDescent="0.25">
      <c r="A7968" s="155" t="s">
        <v>997</v>
      </c>
      <c r="B7968" s="155" t="s">
        <v>473</v>
      </c>
      <c r="C7968" s="155" t="s">
        <v>11275</v>
      </c>
      <c r="D7968" s="155">
        <v>100</v>
      </c>
      <c r="E7968" s="155">
        <v>100</v>
      </c>
      <c r="F7968" s="166">
        <v>42814</v>
      </c>
      <c r="G7968" s="166">
        <v>42822</v>
      </c>
      <c r="H7968" s="157">
        <v>1</v>
      </c>
    </row>
    <row r="7969" spans="1:9" ht="15" customHeight="1" x14ac:dyDescent="0.25">
      <c r="A7969" s="155" t="s">
        <v>6286</v>
      </c>
      <c r="B7969" s="155" t="s">
        <v>11276</v>
      </c>
      <c r="C7969" s="155" t="s">
        <v>11277</v>
      </c>
      <c r="D7969" s="155">
        <v>30</v>
      </c>
      <c r="E7969" s="155">
        <v>30</v>
      </c>
      <c r="F7969" s="166">
        <v>42814</v>
      </c>
      <c r="G7969" s="166">
        <v>42815</v>
      </c>
      <c r="H7969" s="157">
        <v>1</v>
      </c>
      <c r="I7969" s="192" t="s">
        <v>1546</v>
      </c>
    </row>
    <row r="7970" spans="1:9" ht="15" customHeight="1" x14ac:dyDescent="0.25">
      <c r="A7970" s="155" t="s">
        <v>6286</v>
      </c>
      <c r="B7970" s="155" t="s">
        <v>11276</v>
      </c>
      <c r="C7970" s="155" t="s">
        <v>161</v>
      </c>
      <c r="D7970" s="155">
        <v>10</v>
      </c>
      <c r="E7970" s="155">
        <v>10</v>
      </c>
      <c r="F7970" s="166">
        <v>42814</v>
      </c>
      <c r="G7970" s="166">
        <v>42815</v>
      </c>
      <c r="H7970" s="157">
        <v>1</v>
      </c>
      <c r="I7970" s="192" t="s">
        <v>1546</v>
      </c>
    </row>
    <row r="7971" spans="1:9" ht="15" customHeight="1" x14ac:dyDescent="0.25">
      <c r="A7971" s="155" t="s">
        <v>10716</v>
      </c>
      <c r="B7971" s="155" t="s">
        <v>11003</v>
      </c>
      <c r="C7971" s="155" t="s">
        <v>11280</v>
      </c>
      <c r="D7971" s="155">
        <v>10</v>
      </c>
      <c r="E7971" s="155">
        <v>10</v>
      </c>
      <c r="F7971" s="166">
        <v>42814</v>
      </c>
      <c r="G7971" s="166">
        <v>42815</v>
      </c>
      <c r="H7971" s="157">
        <v>1</v>
      </c>
    </row>
    <row r="7972" spans="1:9" ht="15" customHeight="1" x14ac:dyDescent="0.25">
      <c r="A7972" s="155" t="s">
        <v>10716</v>
      </c>
      <c r="B7972" s="155" t="s">
        <v>11278</v>
      </c>
      <c r="C7972" s="155" t="s">
        <v>11279</v>
      </c>
      <c r="D7972" s="155">
        <v>10</v>
      </c>
      <c r="E7972" s="155">
        <v>10</v>
      </c>
      <c r="F7972" s="166">
        <v>42796</v>
      </c>
      <c r="G7972" s="166">
        <v>42815</v>
      </c>
      <c r="H7972" s="157">
        <v>1</v>
      </c>
    </row>
    <row r="7973" spans="1:9" ht="15" customHeight="1" x14ac:dyDescent="0.25">
      <c r="A7973" s="155" t="s">
        <v>820</v>
      </c>
      <c r="B7973" s="155" t="s">
        <v>11281</v>
      </c>
      <c r="C7973" s="155" t="s">
        <v>11282</v>
      </c>
      <c r="D7973" s="155">
        <v>25</v>
      </c>
      <c r="E7973" s="155">
        <v>25</v>
      </c>
      <c r="F7973" s="166">
        <v>42814</v>
      </c>
      <c r="G7973" s="166">
        <v>42822</v>
      </c>
      <c r="H7973" s="157">
        <v>1</v>
      </c>
      <c r="I7973" s="192" t="s">
        <v>11283</v>
      </c>
    </row>
    <row r="7974" spans="1:9" ht="15" customHeight="1" x14ac:dyDescent="0.25">
      <c r="A7974" s="155" t="s">
        <v>6021</v>
      </c>
      <c r="B7974" s="155" t="s">
        <v>11284</v>
      </c>
      <c r="C7974" s="155" t="s">
        <v>11285</v>
      </c>
      <c r="D7974" s="155">
        <v>1</v>
      </c>
      <c r="E7974" s="155">
        <v>1</v>
      </c>
      <c r="F7974" s="166">
        <v>42814</v>
      </c>
      <c r="G7974" s="166">
        <v>42825</v>
      </c>
      <c r="H7974" s="157">
        <v>1</v>
      </c>
      <c r="I7974" s="192" t="s">
        <v>838</v>
      </c>
    </row>
    <row r="7975" spans="1:9" ht="15" customHeight="1" x14ac:dyDescent="0.25">
      <c r="A7975" s="155" t="s">
        <v>820</v>
      </c>
      <c r="B7975" s="155" t="s">
        <v>10353</v>
      </c>
      <c r="C7975" s="155" t="s">
        <v>11266</v>
      </c>
      <c r="D7975" s="155">
        <v>480</v>
      </c>
      <c r="E7975" s="155">
        <v>120</v>
      </c>
      <c r="F7975" s="166">
        <v>42814</v>
      </c>
      <c r="G7975" s="166">
        <v>42825</v>
      </c>
      <c r="H7975" s="157">
        <v>1</v>
      </c>
      <c r="I7975" s="192" t="s">
        <v>11293</v>
      </c>
    </row>
    <row r="7976" spans="1:9" ht="15" customHeight="1" x14ac:dyDescent="0.25">
      <c r="A7976" s="155" t="s">
        <v>6837</v>
      </c>
      <c r="B7976" s="155" t="s">
        <v>746</v>
      </c>
      <c r="C7976" s="155" t="s">
        <v>11286</v>
      </c>
      <c r="D7976" s="155">
        <v>50</v>
      </c>
      <c r="E7976" s="155">
        <v>50</v>
      </c>
      <c r="F7976" s="166">
        <v>42815</v>
      </c>
      <c r="G7976" s="166">
        <v>42821</v>
      </c>
      <c r="H7976" s="157">
        <v>1</v>
      </c>
    </row>
    <row r="7977" spans="1:9" ht="15" customHeight="1" x14ac:dyDescent="0.25">
      <c r="A7977" s="155" t="s">
        <v>8570</v>
      </c>
      <c r="B7977" s="155" t="s">
        <v>10227</v>
      </c>
      <c r="C7977" s="155" t="s">
        <v>11287</v>
      </c>
      <c r="D7977" s="155">
        <v>30</v>
      </c>
      <c r="E7977" s="155">
        <v>30</v>
      </c>
      <c r="F7977" s="166">
        <v>42815</v>
      </c>
      <c r="G7977" s="166">
        <v>42816</v>
      </c>
      <c r="H7977" s="157">
        <v>1</v>
      </c>
    </row>
    <row r="7978" spans="1:9" ht="15" customHeight="1" x14ac:dyDescent="0.25">
      <c r="A7978" s="155" t="s">
        <v>8570</v>
      </c>
      <c r="B7978" s="155" t="s">
        <v>10540</v>
      </c>
      <c r="C7978" s="155" t="s">
        <v>11288</v>
      </c>
      <c r="D7978" s="155">
        <v>60</v>
      </c>
      <c r="E7978" s="155">
        <v>30</v>
      </c>
      <c r="F7978" s="166">
        <v>42815</v>
      </c>
      <c r="G7978" s="166">
        <v>42816</v>
      </c>
      <c r="H7978" s="157">
        <v>1</v>
      </c>
    </row>
    <row r="7979" spans="1:9" ht="15" customHeight="1" x14ac:dyDescent="0.25">
      <c r="A7979" s="155" t="s">
        <v>8570</v>
      </c>
      <c r="B7979" s="155" t="s">
        <v>10236</v>
      </c>
      <c r="C7979" s="155" t="s">
        <v>11289</v>
      </c>
      <c r="D7979" s="155">
        <v>30</v>
      </c>
      <c r="E7979" s="155">
        <v>30</v>
      </c>
      <c r="F7979" s="166">
        <v>42815</v>
      </c>
      <c r="G7979" s="166">
        <v>42816</v>
      </c>
      <c r="H7979" s="157">
        <v>1</v>
      </c>
    </row>
    <row r="7980" spans="1:9" ht="15" customHeight="1" x14ac:dyDescent="0.25">
      <c r="A7980" s="155" t="s">
        <v>8570</v>
      </c>
      <c r="B7980" s="155" t="s">
        <v>10630</v>
      </c>
      <c r="C7980" s="155" t="s">
        <v>11290</v>
      </c>
      <c r="D7980" s="155">
        <v>30</v>
      </c>
      <c r="E7980" s="155">
        <v>30</v>
      </c>
      <c r="F7980" s="166">
        <v>42815</v>
      </c>
      <c r="G7980" s="166">
        <v>42816</v>
      </c>
      <c r="H7980" s="157">
        <v>1</v>
      </c>
    </row>
    <row r="7981" spans="1:9" x14ac:dyDescent="0.25">
      <c r="A7981" s="155" t="s">
        <v>10923</v>
      </c>
      <c r="B7981" s="155" t="s">
        <v>8785</v>
      </c>
      <c r="C7981" s="155" t="s">
        <v>11291</v>
      </c>
      <c r="D7981" s="155">
        <v>250</v>
      </c>
      <c r="E7981" s="155">
        <v>250</v>
      </c>
      <c r="F7981" s="166">
        <v>42815</v>
      </c>
      <c r="G7981" s="166">
        <v>42807</v>
      </c>
      <c r="H7981" s="157">
        <v>0</v>
      </c>
    </row>
    <row r="7982" spans="1:9" ht="15" customHeight="1" x14ac:dyDescent="0.25">
      <c r="A7982" s="155" t="s">
        <v>820</v>
      </c>
      <c r="B7982" s="155" t="s">
        <v>10353</v>
      </c>
      <c r="C7982" s="155" t="s">
        <v>11292</v>
      </c>
      <c r="D7982" s="155">
        <v>480</v>
      </c>
      <c r="E7982" s="155">
        <v>120</v>
      </c>
      <c r="F7982" s="166">
        <v>42815</v>
      </c>
      <c r="G7982" s="166">
        <v>42825</v>
      </c>
      <c r="H7982" s="157">
        <v>1</v>
      </c>
      <c r="I7982" s="192" t="s">
        <v>11294</v>
      </c>
    </row>
    <row r="7983" spans="1:9" ht="15" customHeight="1" x14ac:dyDescent="0.25">
      <c r="A7983" s="155" t="s">
        <v>9402</v>
      </c>
      <c r="B7983" s="155" t="s">
        <v>11295</v>
      </c>
      <c r="C7983" s="155" t="s">
        <v>11296</v>
      </c>
      <c r="D7983" s="155">
        <v>150</v>
      </c>
      <c r="E7983" s="155">
        <v>129</v>
      </c>
      <c r="F7983" s="166">
        <v>42816</v>
      </c>
      <c r="G7983" s="166">
        <v>42822</v>
      </c>
      <c r="H7983" s="157">
        <v>1</v>
      </c>
      <c r="I7983" s="192" t="s">
        <v>11297</v>
      </c>
    </row>
    <row r="7984" spans="1:9" ht="15" customHeight="1" x14ac:dyDescent="0.25">
      <c r="A7984" s="155" t="s">
        <v>11298</v>
      </c>
      <c r="B7984" s="155" t="s">
        <v>9059</v>
      </c>
      <c r="C7984" s="155" t="s">
        <v>11299</v>
      </c>
      <c r="D7984" s="155">
        <v>6</v>
      </c>
      <c r="E7984" s="155">
        <v>6</v>
      </c>
      <c r="F7984" s="166">
        <v>42816</v>
      </c>
      <c r="G7984" s="166">
        <v>42821</v>
      </c>
      <c r="H7984" s="157">
        <v>1</v>
      </c>
    </row>
    <row r="7985" spans="1:9" ht="15" customHeight="1" x14ac:dyDescent="0.25">
      <c r="A7985" s="155" t="s">
        <v>11008</v>
      </c>
      <c r="B7985" s="155" t="s">
        <v>11300</v>
      </c>
      <c r="C7985" s="155" t="s">
        <v>11301</v>
      </c>
      <c r="D7985" s="155">
        <v>299</v>
      </c>
      <c r="E7985" s="155">
        <v>50</v>
      </c>
      <c r="F7985" s="166">
        <v>42816</v>
      </c>
      <c r="G7985" s="166">
        <v>42821</v>
      </c>
      <c r="H7985" s="157">
        <v>1</v>
      </c>
      <c r="I7985" s="192" t="s">
        <v>1546</v>
      </c>
    </row>
    <row r="7986" spans="1:9" ht="30" customHeight="1" x14ac:dyDescent="0.25">
      <c r="A7986" s="155" t="s">
        <v>8056</v>
      </c>
      <c r="B7986" s="155" t="s">
        <v>11302</v>
      </c>
      <c r="C7986" s="155" t="s">
        <v>11303</v>
      </c>
      <c r="D7986" s="155">
        <v>5</v>
      </c>
      <c r="E7986" s="155">
        <v>5</v>
      </c>
      <c r="F7986" s="166">
        <v>42816</v>
      </c>
      <c r="G7986" s="166">
        <v>42825</v>
      </c>
      <c r="H7986" s="157">
        <v>1</v>
      </c>
    </row>
    <row r="7987" spans="1:9" ht="15" customHeight="1" x14ac:dyDescent="0.25">
      <c r="A7987" s="155" t="s">
        <v>10891</v>
      </c>
      <c r="B7987" s="155" t="s">
        <v>11304</v>
      </c>
      <c r="C7987" s="155" t="s">
        <v>11305</v>
      </c>
      <c r="D7987" s="155">
        <v>5</v>
      </c>
      <c r="E7987" s="155">
        <v>5</v>
      </c>
      <c r="F7987" s="166">
        <v>42815</v>
      </c>
      <c r="G7987" s="166">
        <v>42825</v>
      </c>
      <c r="H7987" s="157">
        <v>1</v>
      </c>
    </row>
    <row r="7988" spans="1:9" ht="15" customHeight="1" x14ac:dyDescent="0.25">
      <c r="A7988" s="155" t="s">
        <v>559</v>
      </c>
      <c r="B7988" s="155" t="s">
        <v>560</v>
      </c>
      <c r="C7988" s="155" t="s">
        <v>11306</v>
      </c>
      <c r="D7988" s="155">
        <v>15000</v>
      </c>
      <c r="E7988" s="155">
        <v>15045</v>
      </c>
      <c r="F7988" s="166">
        <v>42817</v>
      </c>
      <c r="G7988" s="166">
        <v>42822</v>
      </c>
      <c r="H7988" s="157">
        <v>1</v>
      </c>
    </row>
    <row r="7989" spans="1:9" ht="15" customHeight="1" x14ac:dyDescent="0.25">
      <c r="A7989" s="155" t="s">
        <v>520</v>
      </c>
      <c r="B7989" s="155" t="s">
        <v>609</v>
      </c>
      <c r="C7989" s="155" t="s">
        <v>11307</v>
      </c>
      <c r="D7989" s="155">
        <v>400</v>
      </c>
      <c r="E7989" s="155">
        <v>400</v>
      </c>
      <c r="F7989" s="166">
        <v>42817</v>
      </c>
      <c r="G7989" s="166">
        <v>42818</v>
      </c>
      <c r="H7989" s="157">
        <v>1</v>
      </c>
    </row>
    <row r="7990" spans="1:9" ht="15" customHeight="1" x14ac:dyDescent="0.25">
      <c r="A7990" s="155" t="s">
        <v>71</v>
      </c>
      <c r="B7990" s="155" t="s">
        <v>1550</v>
      </c>
      <c r="C7990" s="155" t="s">
        <v>11308</v>
      </c>
      <c r="D7990" s="155">
        <v>5</v>
      </c>
      <c r="E7990" s="155">
        <v>5</v>
      </c>
      <c r="F7990" s="166">
        <v>42817</v>
      </c>
      <c r="G7990" s="166">
        <v>42824</v>
      </c>
      <c r="H7990" s="157">
        <v>1</v>
      </c>
    </row>
    <row r="7991" spans="1:9" ht="15" customHeight="1" x14ac:dyDescent="0.25">
      <c r="A7991" s="155" t="s">
        <v>9275</v>
      </c>
      <c r="B7991" s="155" t="s">
        <v>626</v>
      </c>
      <c r="C7991" s="155" t="s">
        <v>11309</v>
      </c>
      <c r="D7991" s="155">
        <v>2500</v>
      </c>
      <c r="E7991" s="155">
        <v>2500</v>
      </c>
      <c r="F7991" s="166">
        <v>42817</v>
      </c>
      <c r="G7991" s="166">
        <v>42821</v>
      </c>
      <c r="H7991" s="157">
        <v>1</v>
      </c>
    </row>
    <row r="7992" spans="1:9" x14ac:dyDescent="0.25">
      <c r="A7992" s="155" t="s">
        <v>10316</v>
      </c>
      <c r="B7992" s="155" t="s">
        <v>10317</v>
      </c>
      <c r="C7992" s="155" t="s">
        <v>11310</v>
      </c>
      <c r="D7992" s="155">
        <v>300</v>
      </c>
      <c r="E7992" s="155">
        <v>300</v>
      </c>
      <c r="F7992" s="166">
        <v>42817</v>
      </c>
      <c r="G7992" s="166">
        <v>42803</v>
      </c>
      <c r="H7992" s="157">
        <v>1</v>
      </c>
      <c r="I7992" s="192" t="s">
        <v>11754</v>
      </c>
    </row>
    <row r="7993" spans="1:9" ht="15" customHeight="1" x14ac:dyDescent="0.25">
      <c r="A7993" s="155" t="s">
        <v>2317</v>
      </c>
      <c r="B7993" s="155" t="s">
        <v>2318</v>
      </c>
      <c r="C7993" s="155" t="s">
        <v>11311</v>
      </c>
      <c r="D7993" s="155">
        <v>250</v>
      </c>
      <c r="E7993" s="155">
        <v>269</v>
      </c>
      <c r="F7993" s="166">
        <v>42817</v>
      </c>
      <c r="G7993" s="166">
        <v>42820</v>
      </c>
      <c r="H7993" s="157">
        <v>1</v>
      </c>
    </row>
    <row r="7994" spans="1:9" ht="15" customHeight="1" x14ac:dyDescent="0.25">
      <c r="A7994" s="155" t="s">
        <v>286</v>
      </c>
      <c r="B7994" s="155" t="s">
        <v>10059</v>
      </c>
      <c r="C7994" s="155" t="s">
        <v>11312</v>
      </c>
      <c r="D7994" s="155">
        <v>100</v>
      </c>
      <c r="E7994" s="155">
        <v>100</v>
      </c>
      <c r="F7994" s="166">
        <v>42818</v>
      </c>
      <c r="G7994" s="166">
        <v>42822</v>
      </c>
      <c r="H7994" s="157">
        <v>1</v>
      </c>
    </row>
    <row r="7995" spans="1:9" ht="15" customHeight="1" x14ac:dyDescent="0.25">
      <c r="A7995" s="155" t="s">
        <v>71</v>
      </c>
      <c r="B7995" s="155" t="s">
        <v>154</v>
      </c>
      <c r="C7995" s="155" t="s">
        <v>11315</v>
      </c>
      <c r="D7995" s="155">
        <v>5</v>
      </c>
      <c r="E7995" s="155">
        <v>5</v>
      </c>
      <c r="F7995" s="166">
        <v>42821</v>
      </c>
      <c r="G7995" s="166">
        <v>42829</v>
      </c>
      <c r="H7995" s="157">
        <v>1</v>
      </c>
    </row>
    <row r="7996" spans="1:9" ht="15" customHeight="1" x14ac:dyDescent="0.25">
      <c r="A7996" s="155" t="s">
        <v>71</v>
      </c>
      <c r="B7996" s="155" t="s">
        <v>1530</v>
      </c>
      <c r="C7996" s="155" t="s">
        <v>11314</v>
      </c>
      <c r="D7996" s="155">
        <v>5</v>
      </c>
      <c r="E7996" s="155">
        <v>5</v>
      </c>
      <c r="F7996" s="166">
        <v>42821</v>
      </c>
      <c r="G7996" s="166">
        <v>42832</v>
      </c>
      <c r="H7996" s="157">
        <v>1</v>
      </c>
    </row>
    <row r="7997" spans="1:9" ht="15" customHeight="1" x14ac:dyDescent="0.25">
      <c r="A7997" s="155" t="s">
        <v>71</v>
      </c>
      <c r="B7997" s="155" t="s">
        <v>1550</v>
      </c>
      <c r="C7997" s="155" t="s">
        <v>11313</v>
      </c>
      <c r="D7997" s="155">
        <v>5</v>
      </c>
      <c r="E7997" s="155">
        <v>5</v>
      </c>
      <c r="F7997" s="166">
        <v>42821</v>
      </c>
      <c r="G7997" s="166">
        <v>42832</v>
      </c>
      <c r="H7997" s="157">
        <v>1</v>
      </c>
    </row>
    <row r="7998" spans="1:9" ht="15" customHeight="1" x14ac:dyDescent="0.25">
      <c r="A7998" s="155" t="s">
        <v>6965</v>
      </c>
      <c r="B7998" s="155" t="s">
        <v>1696</v>
      </c>
      <c r="C7998" s="155" t="s">
        <v>11316</v>
      </c>
      <c r="D7998" s="155">
        <v>1</v>
      </c>
      <c r="E7998" s="155">
        <v>1</v>
      </c>
      <c r="F7998" s="166">
        <v>42821</v>
      </c>
      <c r="G7998" s="166">
        <v>42832</v>
      </c>
      <c r="H7998" s="157">
        <v>1</v>
      </c>
      <c r="I7998" s="192" t="s">
        <v>11317</v>
      </c>
    </row>
    <row r="7999" spans="1:9" ht="15" customHeight="1" x14ac:dyDescent="0.25">
      <c r="A7999" s="155" t="s">
        <v>5965</v>
      </c>
      <c r="B7999" s="155" t="s">
        <v>3203</v>
      </c>
      <c r="C7999" s="155" t="s">
        <v>11318</v>
      </c>
      <c r="D7999" s="155">
        <v>120</v>
      </c>
      <c r="E7999" s="155">
        <v>120</v>
      </c>
      <c r="F7999" s="166">
        <v>42821</v>
      </c>
      <c r="G7999" s="166">
        <v>42825</v>
      </c>
      <c r="H7999" s="157">
        <v>1</v>
      </c>
    </row>
    <row r="8000" spans="1:9" ht="15" customHeight="1" x14ac:dyDescent="0.25">
      <c r="A8000" s="155" t="s">
        <v>10716</v>
      </c>
      <c r="B8000" s="155" t="s">
        <v>11208</v>
      </c>
      <c r="C8000" s="155" t="s">
        <v>11319</v>
      </c>
      <c r="D8000" s="155">
        <v>10</v>
      </c>
      <c r="E8000" s="155">
        <v>10</v>
      </c>
      <c r="F8000" s="166">
        <v>42821</v>
      </c>
      <c r="G8000" s="166">
        <v>42821</v>
      </c>
      <c r="H8000" s="157">
        <v>1</v>
      </c>
      <c r="I8000" s="192" t="s">
        <v>214</v>
      </c>
    </row>
    <row r="8001" spans="1:9" ht="15" customHeight="1" x14ac:dyDescent="0.25">
      <c r="A8001" s="155" t="s">
        <v>10716</v>
      </c>
      <c r="B8001" s="155" t="s">
        <v>11320</v>
      </c>
      <c r="C8001" s="155" t="s">
        <v>32</v>
      </c>
      <c r="D8001" s="155">
        <v>10</v>
      </c>
      <c r="E8001" s="155">
        <v>10</v>
      </c>
      <c r="F8001" s="166">
        <v>42821</v>
      </c>
      <c r="G8001" s="166">
        <v>42821</v>
      </c>
      <c r="H8001" s="157">
        <v>1</v>
      </c>
      <c r="I8001" s="192" t="s">
        <v>214</v>
      </c>
    </row>
    <row r="8002" spans="1:9" ht="15" customHeight="1" x14ac:dyDescent="0.25">
      <c r="A8002" s="155" t="s">
        <v>10716</v>
      </c>
      <c r="B8002" s="155" t="s">
        <v>11003</v>
      </c>
      <c r="C8002" s="155" t="s">
        <v>166</v>
      </c>
      <c r="D8002" s="155">
        <v>10</v>
      </c>
      <c r="E8002" s="155">
        <v>10</v>
      </c>
      <c r="F8002" s="166">
        <v>42821</v>
      </c>
      <c r="G8002" s="166">
        <v>42821</v>
      </c>
      <c r="H8002" s="157">
        <v>1</v>
      </c>
      <c r="I8002" s="192" t="s">
        <v>214</v>
      </c>
    </row>
    <row r="8003" spans="1:9" ht="15" customHeight="1" x14ac:dyDescent="0.25">
      <c r="A8003" s="155" t="s">
        <v>10425</v>
      </c>
      <c r="B8003" s="155" t="s">
        <v>10545</v>
      </c>
      <c r="C8003" s="155" t="s">
        <v>11321</v>
      </c>
      <c r="D8003" s="155">
        <v>2000</v>
      </c>
      <c r="E8003" s="155">
        <v>1998</v>
      </c>
      <c r="F8003" s="166">
        <v>42821</v>
      </c>
      <c r="G8003" s="166">
        <v>42822</v>
      </c>
      <c r="H8003" s="157">
        <v>1</v>
      </c>
    </row>
    <row r="8004" spans="1:9" ht="15" customHeight="1" x14ac:dyDescent="0.25">
      <c r="A8004" s="155" t="s">
        <v>39</v>
      </c>
      <c r="B8004" s="155" t="s">
        <v>380</v>
      </c>
      <c r="C8004" s="155" t="s">
        <v>11322</v>
      </c>
      <c r="D8004" s="155">
        <v>500</v>
      </c>
      <c r="E8004" s="155">
        <v>525</v>
      </c>
      <c r="F8004" s="166">
        <v>42822</v>
      </c>
      <c r="G8004" s="166">
        <v>42829</v>
      </c>
      <c r="H8004" s="157">
        <v>1</v>
      </c>
    </row>
    <row r="8005" spans="1:9" ht="15" customHeight="1" x14ac:dyDescent="0.25">
      <c r="A8005" s="155" t="s">
        <v>42</v>
      </c>
      <c r="B8005" s="155" t="s">
        <v>7413</v>
      </c>
      <c r="C8005" s="155" t="s">
        <v>10989</v>
      </c>
      <c r="D8005" s="155">
        <v>50</v>
      </c>
      <c r="E8005" s="155">
        <v>50</v>
      </c>
      <c r="F8005" s="166">
        <v>42822</v>
      </c>
      <c r="G8005" s="166">
        <v>42825</v>
      </c>
      <c r="H8005" s="157">
        <v>1</v>
      </c>
    </row>
    <row r="8006" spans="1:9" ht="15" customHeight="1" x14ac:dyDescent="0.25">
      <c r="A8006" s="155" t="s">
        <v>520</v>
      </c>
      <c r="B8006" s="155" t="s">
        <v>521</v>
      </c>
      <c r="C8006" s="155" t="s">
        <v>11323</v>
      </c>
      <c r="D8006" s="155">
        <v>250</v>
      </c>
      <c r="E8006" s="155">
        <v>250</v>
      </c>
      <c r="F8006" s="166">
        <v>42822</v>
      </c>
      <c r="G8006" s="166">
        <v>42838</v>
      </c>
      <c r="H8006" s="157">
        <v>1</v>
      </c>
    </row>
    <row r="8007" spans="1:9" x14ac:dyDescent="0.25">
      <c r="A8007" s="155" t="s">
        <v>563</v>
      </c>
      <c r="B8007" s="155" t="s">
        <v>307</v>
      </c>
      <c r="C8007" s="155" t="s">
        <v>11324</v>
      </c>
      <c r="D8007" s="155">
        <v>150</v>
      </c>
      <c r="E8007" s="155">
        <v>150</v>
      </c>
      <c r="F8007" s="166">
        <v>42822</v>
      </c>
      <c r="G8007" s="166">
        <v>42818</v>
      </c>
      <c r="H8007" s="157">
        <v>0</v>
      </c>
    </row>
    <row r="8008" spans="1:9" ht="30" customHeight="1" x14ac:dyDescent="0.25">
      <c r="A8008" s="155" t="s">
        <v>9931</v>
      </c>
      <c r="B8008" s="155" t="s">
        <v>4413</v>
      </c>
      <c r="C8008" s="155" t="s">
        <v>11325</v>
      </c>
      <c r="D8008" s="155">
        <v>50</v>
      </c>
      <c r="E8008" s="155">
        <v>50</v>
      </c>
      <c r="F8008" s="166">
        <v>42823</v>
      </c>
      <c r="G8008" s="166">
        <v>42830</v>
      </c>
      <c r="H8008" s="157">
        <v>1</v>
      </c>
    </row>
    <row r="8009" spans="1:9" ht="15" customHeight="1" x14ac:dyDescent="0.25">
      <c r="A8009" s="155" t="s">
        <v>4635</v>
      </c>
      <c r="B8009" s="155" t="s">
        <v>10223</v>
      </c>
      <c r="C8009" s="155" t="s">
        <v>11326</v>
      </c>
      <c r="D8009" s="155">
        <v>105</v>
      </c>
      <c r="E8009" s="155">
        <v>105</v>
      </c>
      <c r="F8009" s="166">
        <v>42823</v>
      </c>
      <c r="G8009" s="166">
        <v>42829</v>
      </c>
      <c r="H8009" s="157">
        <v>1</v>
      </c>
    </row>
    <row r="8010" spans="1:9" ht="15" customHeight="1" x14ac:dyDescent="0.25">
      <c r="A8010" s="155" t="s">
        <v>798</v>
      </c>
      <c r="B8010" s="155" t="s">
        <v>5176</v>
      </c>
      <c r="C8010" s="155" t="s">
        <v>11327</v>
      </c>
      <c r="D8010" s="155">
        <v>20</v>
      </c>
      <c r="E8010" s="155">
        <v>20</v>
      </c>
      <c r="F8010" s="166">
        <v>42823</v>
      </c>
      <c r="G8010" s="166">
        <v>42825</v>
      </c>
      <c r="H8010" s="157">
        <v>1</v>
      </c>
    </row>
    <row r="8011" spans="1:9" ht="15" customHeight="1" x14ac:dyDescent="0.25">
      <c r="A8011" s="155" t="s">
        <v>6021</v>
      </c>
      <c r="B8011" s="155" t="s">
        <v>8887</v>
      </c>
      <c r="C8011" s="155" t="s">
        <v>11329</v>
      </c>
      <c r="D8011" s="155">
        <v>250</v>
      </c>
      <c r="E8011" s="155">
        <v>250</v>
      </c>
      <c r="F8011" s="166">
        <v>42823</v>
      </c>
      <c r="G8011" s="166">
        <v>42839</v>
      </c>
      <c r="H8011" s="157">
        <v>1</v>
      </c>
    </row>
    <row r="8012" spans="1:9" ht="15" customHeight="1" x14ac:dyDescent="0.25">
      <c r="A8012" s="155" t="s">
        <v>6021</v>
      </c>
      <c r="B8012" s="155" t="s">
        <v>11328</v>
      </c>
      <c r="C8012" s="155" t="s">
        <v>11285</v>
      </c>
      <c r="D8012" s="155">
        <v>250</v>
      </c>
      <c r="E8012" s="155">
        <v>248</v>
      </c>
      <c r="F8012" s="166">
        <v>42823</v>
      </c>
      <c r="G8012" s="166">
        <v>42831</v>
      </c>
      <c r="H8012" s="157">
        <v>1</v>
      </c>
    </row>
    <row r="8013" spans="1:9" ht="15" customHeight="1" x14ac:dyDescent="0.25">
      <c r="A8013" s="155" t="s">
        <v>2844</v>
      </c>
      <c r="B8013" s="155" t="s">
        <v>538</v>
      </c>
      <c r="C8013" s="155" t="s">
        <v>11330</v>
      </c>
      <c r="D8013" s="155">
        <v>500</v>
      </c>
      <c r="E8013" s="155">
        <v>500</v>
      </c>
      <c r="F8013" s="166">
        <v>42823</v>
      </c>
      <c r="G8013" s="166">
        <v>42828</v>
      </c>
      <c r="H8013" s="157">
        <v>1</v>
      </c>
    </row>
    <row r="8014" spans="1:9" ht="15" customHeight="1" x14ac:dyDescent="0.25">
      <c r="A8014" s="155" t="s">
        <v>10954</v>
      </c>
      <c r="B8014" s="155" t="s">
        <v>10955</v>
      </c>
      <c r="C8014" s="155" t="s">
        <v>11331</v>
      </c>
      <c r="D8014" s="155">
        <v>100</v>
      </c>
      <c r="E8014" s="155">
        <v>100</v>
      </c>
      <c r="F8014" s="166">
        <v>42823</v>
      </c>
      <c r="G8014" s="166">
        <v>42849</v>
      </c>
      <c r="H8014" s="157">
        <v>1</v>
      </c>
    </row>
    <row r="8015" spans="1:9" ht="15" customHeight="1" x14ac:dyDescent="0.25">
      <c r="A8015" s="155" t="s">
        <v>10716</v>
      </c>
      <c r="B8015" s="155" t="s">
        <v>11332</v>
      </c>
      <c r="C8015" s="155" t="s">
        <v>11334</v>
      </c>
      <c r="D8015" s="155">
        <v>20</v>
      </c>
      <c r="E8015" s="155">
        <v>20</v>
      </c>
      <c r="F8015" s="166">
        <v>42823</v>
      </c>
      <c r="G8015" s="166">
        <v>42824</v>
      </c>
      <c r="H8015" s="157">
        <v>1</v>
      </c>
    </row>
    <row r="8016" spans="1:9" ht="15" customHeight="1" x14ac:dyDescent="0.25">
      <c r="A8016" s="155" t="s">
        <v>10716</v>
      </c>
      <c r="B8016" s="155" t="s">
        <v>11333</v>
      </c>
      <c r="C8016" s="155" t="s">
        <v>316</v>
      </c>
      <c r="D8016" s="155">
        <v>20</v>
      </c>
      <c r="E8016" s="155">
        <v>20</v>
      </c>
      <c r="F8016" s="166">
        <v>42823</v>
      </c>
      <c r="G8016" s="166">
        <v>42824</v>
      </c>
      <c r="H8016" s="157">
        <v>1</v>
      </c>
    </row>
    <row r="8017" spans="1:9" x14ac:dyDescent="0.25">
      <c r="A8017" s="155" t="s">
        <v>4728</v>
      </c>
      <c r="B8017" s="155" t="s">
        <v>11335</v>
      </c>
      <c r="C8017" s="155" t="s">
        <v>11336</v>
      </c>
      <c r="D8017" s="155">
        <v>250</v>
      </c>
      <c r="E8017" s="155">
        <v>250</v>
      </c>
      <c r="F8017" s="166">
        <v>42824</v>
      </c>
      <c r="G8017" s="166">
        <v>42803</v>
      </c>
      <c r="H8017" s="157">
        <v>1</v>
      </c>
      <c r="I8017" s="192" t="s">
        <v>11755</v>
      </c>
    </row>
    <row r="8018" spans="1:9" x14ac:dyDescent="0.25">
      <c r="A8018" s="155" t="s">
        <v>4728</v>
      </c>
      <c r="B8018" s="155" t="s">
        <v>11335</v>
      </c>
      <c r="C8018" s="155" t="s">
        <v>316</v>
      </c>
      <c r="D8018" s="155">
        <v>250</v>
      </c>
      <c r="E8018" s="155">
        <v>250</v>
      </c>
      <c r="F8018" s="166">
        <v>42824</v>
      </c>
      <c r="G8018" s="166">
        <v>42803</v>
      </c>
      <c r="H8018" s="157">
        <v>1</v>
      </c>
      <c r="I8018" s="192" t="s">
        <v>11755</v>
      </c>
    </row>
    <row r="8019" spans="1:9" ht="15" customHeight="1" x14ac:dyDescent="0.25">
      <c r="A8019" s="155" t="s">
        <v>2714</v>
      </c>
      <c r="B8019" s="155" t="s">
        <v>1058</v>
      </c>
      <c r="C8019" s="155" t="s">
        <v>11338</v>
      </c>
      <c r="D8019" s="155">
        <v>25</v>
      </c>
      <c r="E8019" s="155">
        <v>25</v>
      </c>
      <c r="F8019" s="166">
        <v>42825</v>
      </c>
      <c r="G8019" s="166">
        <v>42829</v>
      </c>
      <c r="H8019" s="157">
        <v>1</v>
      </c>
    </row>
    <row r="8020" spans="1:9" ht="15" customHeight="1" x14ac:dyDescent="0.25">
      <c r="A8020" s="155" t="s">
        <v>6837</v>
      </c>
      <c r="B8020" s="155" t="s">
        <v>4347</v>
      </c>
      <c r="C8020" s="155" t="s">
        <v>11337</v>
      </c>
      <c r="D8020" s="155">
        <v>10</v>
      </c>
      <c r="E8020" s="155">
        <v>10</v>
      </c>
      <c r="F8020" s="166">
        <v>42825</v>
      </c>
      <c r="G8020" s="166">
        <v>42830</v>
      </c>
      <c r="H8020" s="157">
        <v>1</v>
      </c>
    </row>
    <row r="8021" spans="1:9" ht="15" customHeight="1" x14ac:dyDescent="0.25">
      <c r="A8021" s="155" t="s">
        <v>7864</v>
      </c>
      <c r="B8021" s="155" t="s">
        <v>11339</v>
      </c>
      <c r="C8021" s="155" t="s">
        <v>11341</v>
      </c>
      <c r="D8021" s="155">
        <v>100</v>
      </c>
      <c r="E8021" s="155">
        <v>100</v>
      </c>
      <c r="F8021" s="166">
        <v>42825</v>
      </c>
      <c r="G8021" s="166">
        <v>42825</v>
      </c>
      <c r="H8021" s="157">
        <v>1</v>
      </c>
    </row>
    <row r="8022" spans="1:9" ht="15" customHeight="1" x14ac:dyDescent="0.25">
      <c r="A8022" s="155" t="s">
        <v>7864</v>
      </c>
      <c r="B8022" s="155" t="s">
        <v>11340</v>
      </c>
      <c r="C8022" s="155" t="s">
        <v>166</v>
      </c>
      <c r="D8022" s="155">
        <v>100</v>
      </c>
      <c r="E8022" s="155">
        <v>100</v>
      </c>
      <c r="F8022" s="166">
        <v>42825</v>
      </c>
      <c r="G8022" s="166">
        <v>42825</v>
      </c>
      <c r="H8022" s="157">
        <v>1</v>
      </c>
    </row>
    <row r="8023" spans="1:9" ht="15" customHeight="1" x14ac:dyDescent="0.25">
      <c r="A8023" s="155" t="s">
        <v>11342</v>
      </c>
      <c r="B8023" s="155" t="s">
        <v>11343</v>
      </c>
      <c r="C8023" s="155" t="s">
        <v>11344</v>
      </c>
      <c r="D8023" s="155">
        <v>51</v>
      </c>
      <c r="E8023" s="155">
        <v>51</v>
      </c>
      <c r="F8023" s="166">
        <v>42825</v>
      </c>
      <c r="G8023" s="166">
        <v>42828</v>
      </c>
      <c r="H8023" s="157">
        <v>1</v>
      </c>
    </row>
    <row r="8024" spans="1:9" ht="15" customHeight="1" x14ac:dyDescent="0.25">
      <c r="A8024" s="155" t="s">
        <v>6286</v>
      </c>
      <c r="B8024" s="155" t="s">
        <v>6290</v>
      </c>
      <c r="C8024" s="155" t="s">
        <v>11346</v>
      </c>
      <c r="D8024" s="155">
        <v>20</v>
      </c>
      <c r="E8024" s="155">
        <v>20</v>
      </c>
      <c r="F8024" s="166">
        <v>42828</v>
      </c>
      <c r="G8024" s="166">
        <v>42830</v>
      </c>
      <c r="H8024" s="157">
        <v>1</v>
      </c>
    </row>
    <row r="8025" spans="1:9" ht="15" customHeight="1" x14ac:dyDescent="0.25">
      <c r="A8025" s="155" t="s">
        <v>6286</v>
      </c>
      <c r="B8025" s="155" t="s">
        <v>6932</v>
      </c>
      <c r="C8025" s="155" t="s">
        <v>364</v>
      </c>
      <c r="D8025" s="155">
        <v>20</v>
      </c>
      <c r="E8025" s="155">
        <v>20</v>
      </c>
      <c r="F8025" s="166">
        <v>42828</v>
      </c>
      <c r="G8025" s="166">
        <v>42830</v>
      </c>
      <c r="H8025" s="157">
        <v>1</v>
      </c>
    </row>
    <row r="8026" spans="1:9" ht="15" customHeight="1" x14ac:dyDescent="0.25">
      <c r="A8026" s="155" t="s">
        <v>10716</v>
      </c>
      <c r="B8026" s="155" t="s">
        <v>11345</v>
      </c>
      <c r="C8026" s="155" t="s">
        <v>11347</v>
      </c>
      <c r="D8026" s="155">
        <v>20</v>
      </c>
      <c r="E8026" s="155">
        <v>20</v>
      </c>
      <c r="F8026" s="166">
        <v>42828</v>
      </c>
      <c r="G8026" s="166">
        <v>42830</v>
      </c>
      <c r="H8026" s="157">
        <v>1</v>
      </c>
      <c r="I8026" s="192" t="s">
        <v>1546</v>
      </c>
    </row>
    <row r="8027" spans="1:9" ht="15" customHeight="1" x14ac:dyDescent="0.25">
      <c r="A8027" s="155" t="s">
        <v>3967</v>
      </c>
      <c r="B8027" s="155" t="s">
        <v>10999</v>
      </c>
      <c r="C8027" s="155" t="s">
        <v>11348</v>
      </c>
      <c r="D8027" s="155">
        <v>8</v>
      </c>
      <c r="E8027" s="155">
        <v>8</v>
      </c>
      <c r="F8027" s="166">
        <v>42828</v>
      </c>
      <c r="G8027" s="166">
        <v>42835</v>
      </c>
      <c r="H8027" s="157">
        <v>1</v>
      </c>
    </row>
    <row r="8028" spans="1:9" ht="15" customHeight="1" x14ac:dyDescent="0.25">
      <c r="A8028" s="155" t="s">
        <v>6965</v>
      </c>
      <c r="B8028" s="155" t="s">
        <v>5440</v>
      </c>
      <c r="C8028" s="155" t="s">
        <v>11349</v>
      </c>
      <c r="D8028" s="155">
        <v>10</v>
      </c>
      <c r="E8028" s="155">
        <v>10</v>
      </c>
      <c r="F8028" s="166">
        <v>42828</v>
      </c>
      <c r="G8028" s="166">
        <v>42835</v>
      </c>
      <c r="H8028" s="157">
        <v>1</v>
      </c>
    </row>
    <row r="8029" spans="1:9" ht="15" customHeight="1" x14ac:dyDescent="0.25">
      <c r="A8029" s="155" t="s">
        <v>71</v>
      </c>
      <c r="B8029" s="155" t="s">
        <v>1550</v>
      </c>
      <c r="C8029" s="155" t="s">
        <v>11350</v>
      </c>
      <c r="D8029" s="155">
        <v>5</v>
      </c>
      <c r="E8029" s="155">
        <v>5</v>
      </c>
      <c r="F8029" s="166">
        <v>42828</v>
      </c>
      <c r="G8029" s="166">
        <v>42838</v>
      </c>
      <c r="H8029" s="157">
        <v>1</v>
      </c>
    </row>
    <row r="8030" spans="1:9" ht="15" customHeight="1" x14ac:dyDescent="0.25">
      <c r="A8030" s="155" t="s">
        <v>71</v>
      </c>
      <c r="B8030" s="155" t="s">
        <v>154</v>
      </c>
      <c r="C8030" s="155" t="s">
        <v>11351</v>
      </c>
      <c r="D8030" s="155">
        <v>7</v>
      </c>
      <c r="E8030" s="155">
        <v>7</v>
      </c>
      <c r="F8030" s="166">
        <v>42828</v>
      </c>
      <c r="G8030" s="166">
        <v>42838</v>
      </c>
      <c r="H8030" s="157">
        <v>1</v>
      </c>
    </row>
    <row r="8031" spans="1:9" ht="15" customHeight="1" x14ac:dyDescent="0.25">
      <c r="A8031" s="155" t="s">
        <v>3481</v>
      </c>
      <c r="B8031" s="155" t="s">
        <v>149</v>
      </c>
      <c r="C8031" s="155" t="s">
        <v>11352</v>
      </c>
      <c r="D8031" s="155">
        <v>80</v>
      </c>
      <c r="E8031" s="155">
        <v>80</v>
      </c>
      <c r="F8031" s="166">
        <v>42828</v>
      </c>
      <c r="G8031" s="166">
        <v>42830</v>
      </c>
      <c r="H8031" s="157">
        <v>1</v>
      </c>
    </row>
    <row r="8032" spans="1:9" ht="15" customHeight="1" x14ac:dyDescent="0.25">
      <c r="A8032" s="155" t="s">
        <v>8570</v>
      </c>
      <c r="B8032" s="155" t="s">
        <v>10227</v>
      </c>
      <c r="C8032" s="155" t="s">
        <v>11355</v>
      </c>
      <c r="D8032" s="155">
        <v>50</v>
      </c>
      <c r="E8032" s="155">
        <v>50</v>
      </c>
      <c r="F8032" s="166">
        <v>42828</v>
      </c>
      <c r="G8032" s="166">
        <v>42831</v>
      </c>
      <c r="H8032" s="157">
        <v>1</v>
      </c>
    </row>
    <row r="8033" spans="1:9" ht="15" customHeight="1" x14ac:dyDescent="0.25">
      <c r="A8033" s="155" t="s">
        <v>8570</v>
      </c>
      <c r="B8033" s="155" t="s">
        <v>10540</v>
      </c>
      <c r="C8033" s="155" t="s">
        <v>11356</v>
      </c>
      <c r="D8033" s="155">
        <v>100</v>
      </c>
      <c r="E8033" s="155">
        <v>100</v>
      </c>
      <c r="F8033" s="166">
        <v>42828</v>
      </c>
      <c r="G8033" s="166">
        <v>42830</v>
      </c>
      <c r="H8033" s="157">
        <v>1</v>
      </c>
    </row>
    <row r="8034" spans="1:9" ht="15" customHeight="1" x14ac:dyDescent="0.25">
      <c r="A8034" s="155" t="s">
        <v>8570</v>
      </c>
      <c r="B8034" s="155" t="s">
        <v>10236</v>
      </c>
      <c r="C8034" s="155" t="s">
        <v>11354</v>
      </c>
      <c r="D8034" s="155">
        <v>50</v>
      </c>
      <c r="E8034" s="155">
        <v>50</v>
      </c>
      <c r="F8034" s="166">
        <v>42828</v>
      </c>
      <c r="G8034" s="166">
        <v>42830</v>
      </c>
      <c r="H8034" s="157">
        <v>1</v>
      </c>
    </row>
    <row r="8035" spans="1:9" ht="15" customHeight="1" x14ac:dyDescent="0.25">
      <c r="A8035" s="155" t="s">
        <v>8570</v>
      </c>
      <c r="B8035" s="155" t="s">
        <v>10630</v>
      </c>
      <c r="C8035" s="155" t="s">
        <v>11353</v>
      </c>
      <c r="D8035" s="155">
        <v>50</v>
      </c>
      <c r="E8035" s="155">
        <v>50</v>
      </c>
      <c r="F8035" s="166">
        <v>42828</v>
      </c>
      <c r="G8035" s="166">
        <v>42830</v>
      </c>
      <c r="H8035" s="157">
        <v>1</v>
      </c>
    </row>
    <row r="8036" spans="1:9" ht="15" customHeight="1" x14ac:dyDescent="0.25">
      <c r="A8036" s="155" t="s">
        <v>71</v>
      </c>
      <c r="B8036" s="155" t="s">
        <v>102</v>
      </c>
      <c r="C8036" s="155" t="s">
        <v>11360</v>
      </c>
      <c r="D8036" s="155">
        <v>10</v>
      </c>
      <c r="E8036" s="155">
        <v>10</v>
      </c>
      <c r="F8036" s="166">
        <v>42828</v>
      </c>
      <c r="G8036" s="166">
        <v>42832</v>
      </c>
      <c r="H8036" s="157">
        <v>1</v>
      </c>
    </row>
    <row r="8037" spans="1:9" ht="15" customHeight="1" x14ac:dyDescent="0.25">
      <c r="A8037" s="155" t="s">
        <v>9359</v>
      </c>
      <c r="B8037" s="155" t="s">
        <v>11362</v>
      </c>
      <c r="C8037" s="155" t="s">
        <v>11361</v>
      </c>
      <c r="D8037" s="155">
        <v>25</v>
      </c>
      <c r="E8037" s="155">
        <v>25</v>
      </c>
      <c r="F8037" s="166">
        <v>42829</v>
      </c>
      <c r="G8037" s="166">
        <v>42832</v>
      </c>
      <c r="H8037" s="157">
        <v>1</v>
      </c>
    </row>
    <row r="8038" spans="1:9" ht="15" customHeight="1" x14ac:dyDescent="0.25">
      <c r="A8038" s="155" t="s">
        <v>11363</v>
      </c>
      <c r="B8038" s="155" t="s">
        <v>11364</v>
      </c>
      <c r="C8038" s="155" t="s">
        <v>11365</v>
      </c>
      <c r="D8038" s="155">
        <v>10</v>
      </c>
      <c r="E8038" s="155">
        <v>10</v>
      </c>
      <c r="F8038" s="166">
        <v>42829</v>
      </c>
      <c r="G8038" s="166">
        <v>42832</v>
      </c>
      <c r="H8038" s="157">
        <v>1</v>
      </c>
    </row>
    <row r="8039" spans="1:9" ht="15" customHeight="1" x14ac:dyDescent="0.25">
      <c r="A8039" s="155" t="s">
        <v>11366</v>
      </c>
      <c r="B8039" s="155" t="s">
        <v>11367</v>
      </c>
      <c r="C8039" s="155" t="s">
        <v>11368</v>
      </c>
      <c r="D8039" s="155">
        <v>1</v>
      </c>
      <c r="E8039" s="155">
        <v>1</v>
      </c>
      <c r="F8039" s="166">
        <v>42829</v>
      </c>
      <c r="G8039" s="166">
        <v>42830</v>
      </c>
      <c r="H8039" s="157">
        <v>1</v>
      </c>
    </row>
    <row r="8040" spans="1:9" ht="15" customHeight="1" x14ac:dyDescent="0.25">
      <c r="A8040" s="155" t="s">
        <v>10954</v>
      </c>
      <c r="B8040" s="155" t="s">
        <v>10955</v>
      </c>
      <c r="C8040" s="155" t="s">
        <v>11331</v>
      </c>
      <c r="D8040" s="155">
        <v>244</v>
      </c>
      <c r="E8040" s="155">
        <v>128</v>
      </c>
      <c r="F8040" s="166">
        <v>42829</v>
      </c>
      <c r="G8040" s="166">
        <v>42851</v>
      </c>
      <c r="H8040" s="157">
        <v>1</v>
      </c>
      <c r="I8040" s="192" t="s">
        <v>11369</v>
      </c>
    </row>
    <row r="8041" spans="1:9" ht="15" customHeight="1" x14ac:dyDescent="0.25">
      <c r="A8041" s="155" t="s">
        <v>10425</v>
      </c>
      <c r="B8041" s="155" t="s">
        <v>10545</v>
      </c>
      <c r="C8041" s="155" t="s">
        <v>11370</v>
      </c>
      <c r="D8041" s="155">
        <v>5000</v>
      </c>
      <c r="E8041" s="155">
        <v>4999</v>
      </c>
      <c r="F8041" s="166">
        <v>42830</v>
      </c>
      <c r="G8041" s="166">
        <v>42835</v>
      </c>
      <c r="H8041" s="157">
        <v>1</v>
      </c>
    </row>
    <row r="8042" spans="1:9" ht="15" customHeight="1" x14ac:dyDescent="0.25">
      <c r="A8042" s="155" t="s">
        <v>10425</v>
      </c>
      <c r="B8042" s="155" t="s">
        <v>10545</v>
      </c>
      <c r="C8042" s="155" t="s">
        <v>11371</v>
      </c>
      <c r="D8042" s="155">
        <v>61</v>
      </c>
      <c r="E8042" s="155">
        <v>61</v>
      </c>
      <c r="F8042" s="166">
        <v>42830</v>
      </c>
      <c r="G8042" s="166">
        <v>42832</v>
      </c>
      <c r="H8042" s="157">
        <v>1</v>
      </c>
    </row>
    <row r="8043" spans="1:9" ht="30" customHeight="1" x14ac:dyDescent="0.25">
      <c r="A8043" s="155" t="s">
        <v>8056</v>
      </c>
      <c r="B8043" s="155" t="s">
        <v>10747</v>
      </c>
      <c r="C8043" s="155" t="s">
        <v>11372</v>
      </c>
      <c r="D8043" s="155">
        <v>100</v>
      </c>
      <c r="E8043" s="155">
        <v>100</v>
      </c>
      <c r="F8043" s="166">
        <v>42830</v>
      </c>
      <c r="G8043" s="166">
        <v>42832</v>
      </c>
      <c r="H8043" s="157">
        <v>1</v>
      </c>
    </row>
    <row r="8044" spans="1:9" ht="30" customHeight="1" x14ac:dyDescent="0.25">
      <c r="A8044" s="155" t="s">
        <v>3473</v>
      </c>
      <c r="B8044" s="155" t="s">
        <v>11373</v>
      </c>
      <c r="C8044" s="155" t="s">
        <v>11374</v>
      </c>
      <c r="D8044" s="155">
        <v>100</v>
      </c>
      <c r="E8044" s="155">
        <v>100</v>
      </c>
      <c r="F8044" s="166">
        <v>42830</v>
      </c>
      <c r="G8044" s="166">
        <v>42835</v>
      </c>
      <c r="H8044" s="157">
        <v>1</v>
      </c>
    </row>
    <row r="8045" spans="1:9" ht="30" customHeight="1" x14ac:dyDescent="0.25">
      <c r="A8045" s="155" t="s">
        <v>3473</v>
      </c>
      <c r="B8045" s="155" t="s">
        <v>11375</v>
      </c>
      <c r="C8045" s="155" t="s">
        <v>364</v>
      </c>
      <c r="D8045" s="155">
        <v>100</v>
      </c>
      <c r="E8045" s="155">
        <v>100</v>
      </c>
      <c r="F8045" s="166">
        <v>42830</v>
      </c>
      <c r="G8045" s="166">
        <v>42835</v>
      </c>
      <c r="H8045" s="157">
        <v>1</v>
      </c>
    </row>
    <row r="8046" spans="1:9" ht="15" customHeight="1" x14ac:dyDescent="0.25">
      <c r="A8046" s="155" t="s">
        <v>10096</v>
      </c>
      <c r="B8046" s="155" t="s">
        <v>10097</v>
      </c>
      <c r="C8046" s="155" t="s">
        <v>11376</v>
      </c>
      <c r="D8046" s="155">
        <v>3</v>
      </c>
      <c r="E8046" s="155">
        <v>3</v>
      </c>
      <c r="F8046" s="166">
        <v>42830</v>
      </c>
      <c r="G8046" s="166">
        <v>42832</v>
      </c>
      <c r="H8046" s="157">
        <v>1</v>
      </c>
    </row>
    <row r="8047" spans="1:9" ht="15" customHeight="1" x14ac:dyDescent="0.25">
      <c r="A8047" s="155" t="s">
        <v>3481</v>
      </c>
      <c r="B8047" s="155" t="s">
        <v>693</v>
      </c>
      <c r="C8047" s="155" t="s">
        <v>11377</v>
      </c>
      <c r="D8047" s="155">
        <v>40</v>
      </c>
      <c r="E8047" s="155">
        <v>40</v>
      </c>
      <c r="F8047" s="166">
        <v>42830</v>
      </c>
      <c r="G8047" s="166">
        <v>42832</v>
      </c>
      <c r="H8047" s="157">
        <v>1</v>
      </c>
    </row>
    <row r="8048" spans="1:9" ht="15" customHeight="1" x14ac:dyDescent="0.25">
      <c r="A8048" s="155" t="s">
        <v>3481</v>
      </c>
      <c r="B8048" s="155" t="s">
        <v>11378</v>
      </c>
      <c r="C8048" s="155" t="s">
        <v>11379</v>
      </c>
      <c r="D8048" s="155">
        <v>2</v>
      </c>
      <c r="E8048" s="155">
        <v>2</v>
      </c>
      <c r="F8048" s="166">
        <v>42830</v>
      </c>
      <c r="G8048" s="166">
        <v>42842</v>
      </c>
      <c r="H8048" s="157">
        <v>1</v>
      </c>
    </row>
    <row r="8049" spans="1:9" ht="15" customHeight="1" x14ac:dyDescent="0.25">
      <c r="A8049" s="155" t="s">
        <v>3481</v>
      </c>
      <c r="B8049" s="155" t="s">
        <v>11378</v>
      </c>
      <c r="C8049" s="155" t="s">
        <v>316</v>
      </c>
      <c r="D8049" s="155">
        <v>8</v>
      </c>
      <c r="E8049" s="155">
        <v>8</v>
      </c>
      <c r="F8049" s="166">
        <v>42830</v>
      </c>
      <c r="G8049" s="166">
        <v>42842</v>
      </c>
      <c r="H8049" s="157">
        <v>1</v>
      </c>
    </row>
    <row r="8050" spans="1:9" ht="15" customHeight="1" x14ac:dyDescent="0.25">
      <c r="A8050" s="155" t="s">
        <v>3923</v>
      </c>
      <c r="B8050" s="155" t="s">
        <v>6714</v>
      </c>
      <c r="C8050" s="155" t="s">
        <v>59</v>
      </c>
      <c r="D8050" s="155">
        <v>3</v>
      </c>
      <c r="E8050" s="155">
        <v>3</v>
      </c>
      <c r="F8050" s="166">
        <v>42830</v>
      </c>
      <c r="G8050" s="166">
        <v>42832</v>
      </c>
      <c r="H8050" s="157">
        <v>1</v>
      </c>
    </row>
    <row r="8051" spans="1:9" ht="15" customHeight="1" x14ac:dyDescent="0.25">
      <c r="A8051" s="155" t="s">
        <v>520</v>
      </c>
      <c r="B8051" s="155" t="s">
        <v>521</v>
      </c>
      <c r="C8051" s="155" t="s">
        <v>11380</v>
      </c>
      <c r="D8051" s="155">
        <v>250</v>
      </c>
      <c r="E8051" s="155">
        <v>250</v>
      </c>
      <c r="F8051" s="166">
        <v>42831</v>
      </c>
      <c r="G8051" s="166">
        <v>42838</v>
      </c>
      <c r="H8051" s="157">
        <v>1</v>
      </c>
    </row>
    <row r="8052" spans="1:9" ht="15" customHeight="1" x14ac:dyDescent="0.25">
      <c r="A8052" s="155" t="s">
        <v>2144</v>
      </c>
      <c r="B8052" s="155" t="s">
        <v>980</v>
      </c>
      <c r="C8052" s="155" t="s">
        <v>11381</v>
      </c>
      <c r="D8052" s="155">
        <v>200</v>
      </c>
      <c r="E8052" s="155">
        <v>200</v>
      </c>
      <c r="F8052" s="166">
        <v>42831</v>
      </c>
      <c r="G8052" s="166">
        <v>42835</v>
      </c>
      <c r="H8052" s="157">
        <v>1</v>
      </c>
    </row>
    <row r="8053" spans="1:9" ht="15" customHeight="1" x14ac:dyDescent="0.25">
      <c r="A8053" s="155" t="s">
        <v>4562</v>
      </c>
      <c r="B8053" s="155" t="s">
        <v>1696</v>
      </c>
      <c r="C8053" s="155" t="s">
        <v>11382</v>
      </c>
      <c r="D8053" s="155">
        <v>2</v>
      </c>
      <c r="E8053" s="155">
        <v>2</v>
      </c>
      <c r="F8053" s="166">
        <v>42831</v>
      </c>
      <c r="G8053" s="166">
        <v>42838</v>
      </c>
      <c r="H8053" s="157">
        <v>1</v>
      </c>
    </row>
    <row r="8054" spans="1:9" ht="30" customHeight="1" x14ac:dyDescent="0.25">
      <c r="A8054" s="155" t="s">
        <v>8056</v>
      </c>
      <c r="B8054" s="155" t="s">
        <v>10468</v>
      </c>
      <c r="C8054" s="155" t="s">
        <v>11385</v>
      </c>
      <c r="D8054" s="155">
        <v>100</v>
      </c>
      <c r="E8054" s="155">
        <v>100</v>
      </c>
      <c r="F8054" s="166">
        <v>42831</v>
      </c>
      <c r="G8054" s="166">
        <v>42845</v>
      </c>
      <c r="H8054" s="157">
        <v>1</v>
      </c>
    </row>
    <row r="8055" spans="1:9" ht="30" customHeight="1" x14ac:dyDescent="0.25">
      <c r="A8055" s="155" t="s">
        <v>8056</v>
      </c>
      <c r="B8055" s="155" t="s">
        <v>11383</v>
      </c>
      <c r="C8055" s="155" t="s">
        <v>11384</v>
      </c>
      <c r="D8055" s="155">
        <v>12</v>
      </c>
      <c r="E8055" s="155">
        <v>12</v>
      </c>
      <c r="F8055" s="166">
        <v>42831</v>
      </c>
      <c r="G8055" s="166">
        <v>42845</v>
      </c>
      <c r="H8055" s="157">
        <v>1</v>
      </c>
    </row>
    <row r="8056" spans="1:9" ht="15" customHeight="1" x14ac:dyDescent="0.25">
      <c r="A8056" s="155" t="s">
        <v>11386</v>
      </c>
      <c r="B8056" s="155" t="s">
        <v>11387</v>
      </c>
      <c r="C8056" s="155" t="s">
        <v>11388</v>
      </c>
      <c r="D8056" s="155">
        <v>25</v>
      </c>
      <c r="E8056" s="155">
        <v>25</v>
      </c>
      <c r="F8056" s="166">
        <v>42832</v>
      </c>
      <c r="G8056" s="166">
        <v>42837</v>
      </c>
      <c r="H8056" s="157">
        <v>1</v>
      </c>
    </row>
    <row r="8057" spans="1:9" ht="15" customHeight="1" x14ac:dyDescent="0.25">
      <c r="A8057" s="155" t="s">
        <v>36</v>
      </c>
      <c r="B8057" s="155" t="s">
        <v>297</v>
      </c>
      <c r="C8057" s="155" t="s">
        <v>11389</v>
      </c>
      <c r="D8057" s="155">
        <v>50</v>
      </c>
      <c r="E8057" s="155">
        <v>50</v>
      </c>
      <c r="F8057" s="166">
        <v>42832</v>
      </c>
      <c r="G8057" s="166">
        <v>42837</v>
      </c>
      <c r="H8057" s="157">
        <v>1</v>
      </c>
    </row>
    <row r="8058" spans="1:9" ht="15" customHeight="1" x14ac:dyDescent="0.25">
      <c r="A8058" s="155" t="s">
        <v>36</v>
      </c>
      <c r="B8058" s="155" t="s">
        <v>2604</v>
      </c>
      <c r="C8058" s="155" t="s">
        <v>364</v>
      </c>
      <c r="D8058" s="155">
        <v>50</v>
      </c>
      <c r="E8058" s="155">
        <v>50</v>
      </c>
      <c r="F8058" s="166">
        <v>42832</v>
      </c>
      <c r="G8058" s="166">
        <v>42837</v>
      </c>
      <c r="H8058" s="157">
        <v>1</v>
      </c>
    </row>
    <row r="8059" spans="1:9" ht="15" customHeight="1" x14ac:dyDescent="0.25">
      <c r="A8059" s="155" t="s">
        <v>2714</v>
      </c>
      <c r="B8059" s="155" t="s">
        <v>1933</v>
      </c>
      <c r="C8059" s="155" t="s">
        <v>11390</v>
      </c>
      <c r="D8059" s="155">
        <v>100</v>
      </c>
      <c r="E8059" s="155">
        <v>100</v>
      </c>
      <c r="F8059" s="166">
        <v>42835</v>
      </c>
      <c r="G8059" s="166">
        <v>42838</v>
      </c>
      <c r="H8059" s="157">
        <v>1</v>
      </c>
    </row>
    <row r="8060" spans="1:9" ht="15" customHeight="1" x14ac:dyDescent="0.25">
      <c r="A8060" s="155" t="s">
        <v>5432</v>
      </c>
      <c r="B8060" s="155" t="s">
        <v>5433</v>
      </c>
      <c r="C8060" s="155" t="s">
        <v>11391</v>
      </c>
      <c r="D8060" s="155">
        <v>25</v>
      </c>
      <c r="E8060" s="155">
        <v>25</v>
      </c>
      <c r="F8060" s="166">
        <v>42836</v>
      </c>
      <c r="G8060" s="166">
        <v>42842</v>
      </c>
      <c r="H8060" s="157">
        <v>1</v>
      </c>
    </row>
    <row r="8061" spans="1:9" ht="15" customHeight="1" x14ac:dyDescent="0.25">
      <c r="A8061" s="155" t="s">
        <v>5965</v>
      </c>
      <c r="B8061" s="155" t="s">
        <v>2982</v>
      </c>
      <c r="C8061" s="155" t="s">
        <v>11392</v>
      </c>
      <c r="D8061" s="155">
        <v>250</v>
      </c>
      <c r="E8061" s="155">
        <v>250</v>
      </c>
      <c r="F8061" s="166">
        <v>42836</v>
      </c>
      <c r="G8061" s="166">
        <v>42842</v>
      </c>
      <c r="H8061" s="157">
        <v>1</v>
      </c>
    </row>
    <row r="8062" spans="1:9" ht="15" customHeight="1" x14ac:dyDescent="0.25">
      <c r="A8062" s="155" t="s">
        <v>3923</v>
      </c>
      <c r="B8062" s="155" t="s">
        <v>6714</v>
      </c>
      <c r="C8062" s="155" t="s">
        <v>11393</v>
      </c>
      <c r="D8062" s="155">
        <v>15</v>
      </c>
      <c r="E8062" s="155">
        <v>12</v>
      </c>
      <c r="F8062" s="166">
        <v>42836</v>
      </c>
      <c r="G8062" s="166">
        <v>42838</v>
      </c>
      <c r="H8062" s="157">
        <v>1</v>
      </c>
      <c r="I8062" s="192" t="s">
        <v>11394</v>
      </c>
    </row>
    <row r="8063" spans="1:9" ht="15" customHeight="1" x14ac:dyDescent="0.25">
      <c r="A8063" s="155" t="s">
        <v>71</v>
      </c>
      <c r="B8063" s="155" t="s">
        <v>1530</v>
      </c>
      <c r="C8063" s="155" t="s">
        <v>11395</v>
      </c>
      <c r="D8063" s="155">
        <v>3</v>
      </c>
      <c r="E8063" s="155">
        <v>3</v>
      </c>
      <c r="F8063" s="166">
        <v>42837</v>
      </c>
      <c r="G8063" s="166">
        <v>42852</v>
      </c>
      <c r="H8063" s="157">
        <v>1</v>
      </c>
      <c r="I8063" s="192" t="s">
        <v>11396</v>
      </c>
    </row>
    <row r="8064" spans="1:9" ht="15" customHeight="1" x14ac:dyDescent="0.25">
      <c r="A8064" s="155" t="s">
        <v>2144</v>
      </c>
      <c r="B8064" s="155" t="s">
        <v>980</v>
      </c>
      <c r="C8064" s="155" t="s">
        <v>11397</v>
      </c>
      <c r="D8064" s="155">
        <v>100</v>
      </c>
      <c r="E8064" s="155">
        <v>100</v>
      </c>
      <c r="F8064" s="166">
        <v>42837</v>
      </c>
      <c r="G8064" s="166">
        <v>42838</v>
      </c>
      <c r="H8064" s="157">
        <v>1</v>
      </c>
    </row>
    <row r="8065" spans="1:9" ht="15" customHeight="1" x14ac:dyDescent="0.25">
      <c r="A8065" s="155" t="s">
        <v>286</v>
      </c>
      <c r="B8065" s="155" t="s">
        <v>562</v>
      </c>
      <c r="C8065" s="155" t="s">
        <v>11398</v>
      </c>
      <c r="D8065" s="155">
        <v>75</v>
      </c>
      <c r="E8065" s="155">
        <v>75</v>
      </c>
      <c r="F8065" s="166">
        <v>42838</v>
      </c>
      <c r="G8065" s="166">
        <v>42842</v>
      </c>
      <c r="H8065" s="157">
        <v>1</v>
      </c>
    </row>
    <row r="8066" spans="1:9" ht="15" customHeight="1" x14ac:dyDescent="0.25">
      <c r="A8066" s="155" t="s">
        <v>29</v>
      </c>
      <c r="B8066" s="155" t="s">
        <v>1454</v>
      </c>
      <c r="C8066" s="155" t="s">
        <v>11399</v>
      </c>
      <c r="D8066" s="155">
        <v>100</v>
      </c>
      <c r="E8066" s="155">
        <v>100</v>
      </c>
      <c r="F8066" s="166">
        <v>42838</v>
      </c>
      <c r="G8066" s="166">
        <v>42844</v>
      </c>
      <c r="H8066" s="157">
        <v>1</v>
      </c>
    </row>
    <row r="8067" spans="1:9" ht="15" customHeight="1" x14ac:dyDescent="0.25">
      <c r="A8067" s="155" t="s">
        <v>2714</v>
      </c>
      <c r="B8067" s="155" t="s">
        <v>2066</v>
      </c>
      <c r="C8067" s="155" t="s">
        <v>11400</v>
      </c>
      <c r="D8067" s="155">
        <v>500</v>
      </c>
      <c r="E8067" s="155">
        <v>500</v>
      </c>
      <c r="F8067" s="166">
        <v>42838</v>
      </c>
      <c r="G8067" s="166">
        <v>42842</v>
      </c>
      <c r="H8067" s="157">
        <v>1</v>
      </c>
    </row>
    <row r="8068" spans="1:9" ht="15" customHeight="1" x14ac:dyDescent="0.25">
      <c r="A8068" s="155" t="s">
        <v>227</v>
      </c>
      <c r="B8068" s="155" t="s">
        <v>11402</v>
      </c>
      <c r="C8068" s="155" t="s">
        <v>11401</v>
      </c>
      <c r="D8068" s="155">
        <v>50</v>
      </c>
      <c r="E8068" s="155">
        <v>50</v>
      </c>
      <c r="F8068" s="166">
        <v>42838</v>
      </c>
      <c r="G8068" s="166">
        <v>42843</v>
      </c>
      <c r="H8068" s="157">
        <v>1</v>
      </c>
    </row>
    <row r="8069" spans="1:9" ht="15" customHeight="1" x14ac:dyDescent="0.25">
      <c r="A8069" s="155" t="s">
        <v>227</v>
      </c>
      <c r="B8069" s="155" t="s">
        <v>1320</v>
      </c>
      <c r="C8069" s="155" t="s">
        <v>316</v>
      </c>
      <c r="D8069" s="155">
        <v>50</v>
      </c>
      <c r="E8069" s="155">
        <v>50</v>
      </c>
      <c r="F8069" s="166">
        <v>42838</v>
      </c>
      <c r="G8069" s="166">
        <v>42843</v>
      </c>
      <c r="H8069" s="157">
        <v>1</v>
      </c>
    </row>
    <row r="8070" spans="1:9" ht="15" customHeight="1" x14ac:dyDescent="0.25">
      <c r="A8070" s="155" t="s">
        <v>11403</v>
      </c>
      <c r="B8070" s="155" t="s">
        <v>2657</v>
      </c>
      <c r="C8070" s="155" t="s">
        <v>11404</v>
      </c>
      <c r="D8070" s="155">
        <v>2500</v>
      </c>
      <c r="E8070" s="155">
        <v>2500</v>
      </c>
      <c r="F8070" s="166">
        <v>42838</v>
      </c>
      <c r="G8070" s="166">
        <v>42845</v>
      </c>
      <c r="H8070" s="157">
        <v>1</v>
      </c>
    </row>
    <row r="8071" spans="1:9" ht="15" customHeight="1" x14ac:dyDescent="0.25">
      <c r="A8071" s="155" t="s">
        <v>4963</v>
      </c>
      <c r="B8071" s="155" t="s">
        <v>1373</v>
      </c>
      <c r="C8071" s="155" t="s">
        <v>11405</v>
      </c>
      <c r="D8071" s="155">
        <v>62</v>
      </c>
      <c r="E8071" s="155">
        <v>62</v>
      </c>
      <c r="F8071" s="166">
        <v>42842</v>
      </c>
      <c r="G8071" s="166">
        <v>42846</v>
      </c>
      <c r="H8071" s="157">
        <v>1</v>
      </c>
    </row>
    <row r="8072" spans="1:9" ht="15" customHeight="1" x14ac:dyDescent="0.25">
      <c r="A8072" s="155" t="s">
        <v>4963</v>
      </c>
      <c r="B8072" s="155" t="s">
        <v>1375</v>
      </c>
      <c r="C8072" s="155" t="s">
        <v>316</v>
      </c>
      <c r="D8072" s="155">
        <v>50</v>
      </c>
      <c r="E8072" s="155">
        <v>50</v>
      </c>
      <c r="F8072" s="166">
        <v>42842</v>
      </c>
      <c r="G8072" s="166">
        <v>42846</v>
      </c>
      <c r="H8072" s="157">
        <v>1</v>
      </c>
    </row>
    <row r="8073" spans="1:9" ht="15" customHeight="1" x14ac:dyDescent="0.25">
      <c r="A8073" s="155" t="s">
        <v>71</v>
      </c>
      <c r="B8073" s="155" t="s">
        <v>1168</v>
      </c>
      <c r="C8073" s="155" t="s">
        <v>11406</v>
      </c>
      <c r="D8073" s="155">
        <v>10</v>
      </c>
      <c r="E8073" s="155">
        <v>10</v>
      </c>
      <c r="F8073" s="166">
        <v>42842</v>
      </c>
      <c r="G8073" s="166">
        <v>42844</v>
      </c>
      <c r="H8073" s="157">
        <v>1</v>
      </c>
    </row>
    <row r="8074" spans="1:9" ht="15" customHeight="1" x14ac:dyDescent="0.25">
      <c r="A8074" s="155" t="s">
        <v>71</v>
      </c>
      <c r="B8074" s="155" t="s">
        <v>102</v>
      </c>
      <c r="C8074" s="155" t="s">
        <v>11407</v>
      </c>
      <c r="D8074" s="155">
        <v>10</v>
      </c>
      <c r="E8074" s="155">
        <v>10</v>
      </c>
      <c r="F8074" s="166">
        <v>42842</v>
      </c>
      <c r="G8074" s="166">
        <v>42846</v>
      </c>
      <c r="H8074" s="157">
        <v>1</v>
      </c>
    </row>
    <row r="8075" spans="1:9" ht="15" customHeight="1" x14ac:dyDescent="0.25">
      <c r="A8075" s="155" t="s">
        <v>3481</v>
      </c>
      <c r="B8075" s="155" t="s">
        <v>255</v>
      </c>
      <c r="C8075" s="155" t="s">
        <v>11408</v>
      </c>
      <c r="D8075" s="155">
        <v>200</v>
      </c>
      <c r="E8075" s="155">
        <v>200</v>
      </c>
      <c r="F8075" s="166">
        <v>42842</v>
      </c>
      <c r="G8075" s="166">
        <v>42844</v>
      </c>
      <c r="H8075" s="157">
        <v>1</v>
      </c>
    </row>
    <row r="8076" spans="1:9" ht="15" customHeight="1" x14ac:dyDescent="0.25">
      <c r="A8076" s="155" t="s">
        <v>10936</v>
      </c>
      <c r="B8076" s="155" t="s">
        <v>11409</v>
      </c>
      <c r="C8076" s="155" t="s">
        <v>11410</v>
      </c>
      <c r="D8076" s="155">
        <v>200</v>
      </c>
      <c r="E8076" s="155">
        <v>200</v>
      </c>
      <c r="F8076" s="166">
        <v>42842</v>
      </c>
      <c r="G8076" s="166">
        <v>42843</v>
      </c>
      <c r="H8076" s="157">
        <v>1</v>
      </c>
    </row>
    <row r="8077" spans="1:9" ht="15" customHeight="1" x14ac:dyDescent="0.25">
      <c r="A8077" s="155" t="s">
        <v>65</v>
      </c>
      <c r="B8077" s="155" t="s">
        <v>1501</v>
      </c>
      <c r="C8077" s="155" t="s">
        <v>11411</v>
      </c>
      <c r="D8077" s="155">
        <v>100</v>
      </c>
      <c r="E8077" s="155">
        <v>100</v>
      </c>
      <c r="F8077" s="166">
        <v>42842</v>
      </c>
      <c r="G8077" s="166">
        <v>42847</v>
      </c>
      <c r="H8077" s="157">
        <v>1</v>
      </c>
    </row>
    <row r="8078" spans="1:9" ht="15" customHeight="1" x14ac:dyDescent="0.25">
      <c r="A8078" s="155" t="s">
        <v>10258</v>
      </c>
      <c r="B8078" s="155" t="s">
        <v>10440</v>
      </c>
      <c r="C8078" s="155" t="s">
        <v>11413</v>
      </c>
      <c r="D8078" s="155">
        <v>3</v>
      </c>
      <c r="E8078" s="155">
        <v>3</v>
      </c>
      <c r="F8078" s="166">
        <v>42842</v>
      </c>
      <c r="G8078" s="166">
        <v>42850</v>
      </c>
      <c r="H8078" s="157">
        <v>1</v>
      </c>
    </row>
    <row r="8079" spans="1:9" x14ac:dyDescent="0.25">
      <c r="A8079" s="155" t="s">
        <v>9514</v>
      </c>
      <c r="B8079" s="155" t="s">
        <v>11414</v>
      </c>
      <c r="C8079" s="155" t="s">
        <v>11415</v>
      </c>
      <c r="D8079" s="155">
        <v>4</v>
      </c>
      <c r="E8079" s="155">
        <v>4</v>
      </c>
      <c r="F8079" s="166">
        <v>42842</v>
      </c>
      <c r="G8079" s="166">
        <v>42830</v>
      </c>
      <c r="H8079" s="157">
        <v>1</v>
      </c>
      <c r="I8079" s="192" t="s">
        <v>11748</v>
      </c>
    </row>
    <row r="8080" spans="1:9" ht="15" customHeight="1" x14ac:dyDescent="0.25">
      <c r="A8080" s="155" t="s">
        <v>1983</v>
      </c>
      <c r="B8080" s="155" t="s">
        <v>8177</v>
      </c>
      <c r="C8080" s="155" t="s">
        <v>11416</v>
      </c>
      <c r="D8080" s="155">
        <v>100</v>
      </c>
      <c r="E8080" s="155">
        <v>100</v>
      </c>
      <c r="F8080" s="166">
        <v>42842</v>
      </c>
      <c r="G8080" s="166">
        <v>42937</v>
      </c>
      <c r="H8080" s="157">
        <v>1</v>
      </c>
      <c r="I8080" s="192" t="s">
        <v>11417</v>
      </c>
    </row>
    <row r="8081" spans="1:9" ht="15" customHeight="1" x14ac:dyDescent="0.25">
      <c r="A8081" s="155" t="s">
        <v>11418</v>
      </c>
      <c r="B8081" s="155" t="s">
        <v>11419</v>
      </c>
      <c r="C8081" s="155" t="s">
        <v>11420</v>
      </c>
      <c r="D8081" s="155">
        <v>25</v>
      </c>
      <c r="E8081" s="155">
        <v>24</v>
      </c>
      <c r="F8081" s="166">
        <v>42842</v>
      </c>
      <c r="G8081" s="166">
        <v>42843</v>
      </c>
      <c r="H8081" s="157">
        <v>1</v>
      </c>
    </row>
    <row r="8082" spans="1:9" ht="15" customHeight="1" x14ac:dyDescent="0.25">
      <c r="A8082" s="155" t="s">
        <v>39</v>
      </c>
      <c r="B8082" s="155" t="s">
        <v>40</v>
      </c>
      <c r="C8082" s="155" t="s">
        <v>11421</v>
      </c>
      <c r="D8082" s="155">
        <v>120</v>
      </c>
      <c r="E8082" s="155">
        <v>120</v>
      </c>
      <c r="F8082" s="166">
        <v>42843</v>
      </c>
      <c r="G8082" s="166">
        <v>42849</v>
      </c>
      <c r="H8082" s="157">
        <v>1</v>
      </c>
    </row>
    <row r="8083" spans="1:9" ht="15" customHeight="1" x14ac:dyDescent="0.25">
      <c r="A8083" s="155" t="s">
        <v>10425</v>
      </c>
      <c r="B8083" s="155" t="s">
        <v>10545</v>
      </c>
      <c r="C8083" s="155" t="s">
        <v>11422</v>
      </c>
      <c r="D8083" s="155">
        <v>2500</v>
      </c>
      <c r="E8083" s="155">
        <v>2500</v>
      </c>
      <c r="F8083" s="166">
        <v>42843</v>
      </c>
      <c r="G8083" s="166">
        <v>42845</v>
      </c>
      <c r="H8083" s="157">
        <v>1</v>
      </c>
    </row>
    <row r="8084" spans="1:9" ht="15" customHeight="1" x14ac:dyDescent="0.25">
      <c r="A8084" s="155" t="s">
        <v>9620</v>
      </c>
      <c r="B8084" s="155" t="s">
        <v>9621</v>
      </c>
      <c r="C8084" s="155" t="s">
        <v>9621</v>
      </c>
      <c r="D8084" s="155">
        <v>5000</v>
      </c>
      <c r="E8084" s="155">
        <v>2328</v>
      </c>
      <c r="F8084" s="166">
        <v>42843</v>
      </c>
      <c r="G8084" s="166">
        <v>42860</v>
      </c>
      <c r="H8084" s="157">
        <v>1</v>
      </c>
      <c r="I8084" s="192" t="s">
        <v>11423</v>
      </c>
    </row>
    <row r="8085" spans="1:9" ht="15" customHeight="1" x14ac:dyDescent="0.25">
      <c r="A8085" s="155" t="s">
        <v>6916</v>
      </c>
      <c r="B8085" s="155" t="s">
        <v>11424</v>
      </c>
      <c r="C8085" s="155" t="s">
        <v>11425</v>
      </c>
      <c r="D8085" s="155">
        <v>18</v>
      </c>
      <c r="E8085" s="155">
        <v>18</v>
      </c>
      <c r="F8085" s="166">
        <v>42843</v>
      </c>
      <c r="G8085" s="166">
        <v>42846</v>
      </c>
      <c r="H8085" s="157">
        <v>1</v>
      </c>
    </row>
    <row r="8086" spans="1:9" ht="15" customHeight="1" x14ac:dyDescent="0.25">
      <c r="A8086" s="155" t="s">
        <v>71</v>
      </c>
      <c r="B8086" s="155" t="s">
        <v>1696</v>
      </c>
      <c r="C8086" s="155" t="s">
        <v>11426</v>
      </c>
      <c r="D8086" s="155">
        <v>1</v>
      </c>
      <c r="E8086" s="155">
        <v>1</v>
      </c>
      <c r="F8086" s="166">
        <v>42843</v>
      </c>
      <c r="G8086" s="166">
        <v>42853</v>
      </c>
      <c r="H8086" s="157">
        <v>1</v>
      </c>
      <c r="I8086" s="192" t="s">
        <v>11427</v>
      </c>
    </row>
    <row r="8087" spans="1:9" ht="15" customHeight="1" x14ac:dyDescent="0.25">
      <c r="A8087" s="155" t="s">
        <v>71</v>
      </c>
      <c r="B8087" s="155" t="s">
        <v>1696</v>
      </c>
      <c r="C8087" s="155" t="s">
        <v>364</v>
      </c>
      <c r="D8087" s="155">
        <v>2</v>
      </c>
      <c r="E8087" s="155">
        <v>2</v>
      </c>
      <c r="F8087" s="166">
        <v>42843</v>
      </c>
      <c r="G8087" s="166">
        <v>42853</v>
      </c>
      <c r="H8087" s="157">
        <v>1</v>
      </c>
      <c r="I8087" s="192" t="s">
        <v>8774</v>
      </c>
    </row>
    <row r="8088" spans="1:9" ht="15" customHeight="1" x14ac:dyDescent="0.25">
      <c r="A8088" s="155" t="s">
        <v>6286</v>
      </c>
      <c r="B8088" s="155" t="s">
        <v>6290</v>
      </c>
      <c r="C8088" s="155" t="s">
        <v>11428</v>
      </c>
      <c r="D8088" s="155">
        <v>20</v>
      </c>
      <c r="E8088" s="155">
        <v>20</v>
      </c>
      <c r="F8088" s="166">
        <v>42844</v>
      </c>
      <c r="G8088" s="166">
        <v>42849</v>
      </c>
      <c r="H8088" s="157">
        <v>1</v>
      </c>
    </row>
    <row r="8089" spans="1:9" ht="15" customHeight="1" x14ac:dyDescent="0.25">
      <c r="A8089" s="155" t="s">
        <v>6286</v>
      </c>
      <c r="B8089" s="155" t="s">
        <v>6932</v>
      </c>
      <c r="C8089" s="155" t="s">
        <v>364</v>
      </c>
      <c r="D8089" s="155">
        <v>20</v>
      </c>
      <c r="E8089" s="155">
        <v>20</v>
      </c>
      <c r="F8089" s="166">
        <v>42844</v>
      </c>
      <c r="G8089" s="166">
        <v>42849</v>
      </c>
      <c r="H8089" s="157">
        <v>1</v>
      </c>
    </row>
    <row r="8090" spans="1:9" ht="15" customHeight="1" x14ac:dyDescent="0.25">
      <c r="A8090" s="155" t="s">
        <v>71</v>
      </c>
      <c r="B8090" s="155" t="s">
        <v>154</v>
      </c>
      <c r="C8090" s="155" t="s">
        <v>11429</v>
      </c>
      <c r="D8090" s="155">
        <v>5</v>
      </c>
      <c r="E8090" s="155">
        <v>5</v>
      </c>
      <c r="F8090" s="166">
        <v>42844</v>
      </c>
      <c r="G8090" s="166">
        <v>42851</v>
      </c>
      <c r="H8090" s="157">
        <v>1</v>
      </c>
    </row>
    <row r="8091" spans="1:9" ht="15" customHeight="1" x14ac:dyDescent="0.25">
      <c r="A8091" s="155" t="s">
        <v>71</v>
      </c>
      <c r="B8091" s="155" t="s">
        <v>1530</v>
      </c>
      <c r="C8091" s="155" t="s">
        <v>11430</v>
      </c>
      <c r="D8091" s="155">
        <v>5</v>
      </c>
      <c r="E8091" s="155">
        <v>5</v>
      </c>
      <c r="F8091" s="166">
        <v>42844</v>
      </c>
      <c r="G8091" s="166">
        <v>42853</v>
      </c>
      <c r="H8091" s="157">
        <v>1</v>
      </c>
    </row>
    <row r="8092" spans="1:9" ht="15" customHeight="1" x14ac:dyDescent="0.25">
      <c r="A8092" s="155" t="s">
        <v>251</v>
      </c>
      <c r="B8092" s="155" t="s">
        <v>4742</v>
      </c>
      <c r="C8092" s="155" t="s">
        <v>11431</v>
      </c>
      <c r="D8092" s="155">
        <v>10</v>
      </c>
      <c r="E8092" s="155">
        <v>10</v>
      </c>
      <c r="F8092" s="166">
        <v>42844</v>
      </c>
      <c r="G8092" s="166">
        <v>42853</v>
      </c>
      <c r="H8092" s="157">
        <v>1</v>
      </c>
    </row>
    <row r="8093" spans="1:9" ht="15" customHeight="1" x14ac:dyDescent="0.25">
      <c r="A8093" s="155" t="s">
        <v>2106</v>
      </c>
      <c r="B8093" s="155" t="s">
        <v>2107</v>
      </c>
      <c r="C8093" s="155" t="s">
        <v>11432</v>
      </c>
      <c r="D8093" s="155">
        <v>25</v>
      </c>
      <c r="E8093" s="155">
        <v>25</v>
      </c>
      <c r="F8093" s="166">
        <v>42844</v>
      </c>
      <c r="G8093" s="166">
        <v>42849</v>
      </c>
      <c r="H8093" s="157">
        <v>1</v>
      </c>
    </row>
    <row r="8094" spans="1:9" ht="15" customHeight="1" x14ac:dyDescent="0.25">
      <c r="A8094" s="155" t="s">
        <v>3478</v>
      </c>
      <c r="B8094" s="155" t="s">
        <v>5328</v>
      </c>
      <c r="C8094" s="155" t="s">
        <v>11433</v>
      </c>
      <c r="D8094" s="155">
        <v>16000</v>
      </c>
      <c r="E8094" s="155">
        <v>16032</v>
      </c>
      <c r="F8094" s="166">
        <v>42844</v>
      </c>
      <c r="G8094" s="166">
        <v>42846</v>
      </c>
      <c r="H8094" s="157">
        <v>1</v>
      </c>
    </row>
    <row r="8095" spans="1:9" ht="30" customHeight="1" x14ac:dyDescent="0.25">
      <c r="A8095" s="155" t="s">
        <v>8056</v>
      </c>
      <c r="B8095" s="155" t="s">
        <v>8902</v>
      </c>
      <c r="C8095" s="155" t="s">
        <v>11434</v>
      </c>
      <c r="D8095" s="155">
        <v>100</v>
      </c>
      <c r="E8095" s="155">
        <v>100</v>
      </c>
      <c r="F8095" s="166">
        <v>42844</v>
      </c>
      <c r="G8095" s="166">
        <v>42846</v>
      </c>
      <c r="H8095" s="157">
        <v>1</v>
      </c>
    </row>
    <row r="8096" spans="1:9" ht="15" customHeight="1" x14ac:dyDescent="0.25">
      <c r="A8096" s="155" t="s">
        <v>9769</v>
      </c>
      <c r="B8096" s="155" t="s">
        <v>10646</v>
      </c>
      <c r="C8096" s="155" t="s">
        <v>11435</v>
      </c>
      <c r="D8096" s="155">
        <v>50</v>
      </c>
      <c r="E8096" s="155">
        <v>50</v>
      </c>
      <c r="F8096" s="166">
        <v>42844</v>
      </c>
      <c r="G8096" s="166">
        <v>42846</v>
      </c>
      <c r="H8096" s="157">
        <v>1</v>
      </c>
    </row>
    <row r="8097" spans="1:9" ht="15" customHeight="1" x14ac:dyDescent="0.25">
      <c r="A8097" s="155" t="s">
        <v>1280</v>
      </c>
      <c r="B8097" s="155" t="s">
        <v>1692</v>
      </c>
      <c r="C8097" s="155" t="s">
        <v>11436</v>
      </c>
      <c r="D8097" s="155">
        <v>177</v>
      </c>
      <c r="E8097" s="155">
        <v>177</v>
      </c>
      <c r="F8097" s="166">
        <v>42844</v>
      </c>
      <c r="G8097" s="166">
        <v>42851</v>
      </c>
      <c r="H8097" s="157">
        <v>1</v>
      </c>
    </row>
    <row r="8098" spans="1:9" ht="15" customHeight="1" x14ac:dyDescent="0.25">
      <c r="A8098" s="155" t="s">
        <v>4963</v>
      </c>
      <c r="B8098" s="155" t="s">
        <v>9466</v>
      </c>
      <c r="C8098" s="155" t="s">
        <v>11437</v>
      </c>
      <c r="D8098" s="155">
        <v>50</v>
      </c>
      <c r="E8098" s="155">
        <v>50</v>
      </c>
      <c r="F8098" s="166">
        <v>42844</v>
      </c>
      <c r="G8098" s="166">
        <v>42845</v>
      </c>
      <c r="H8098" s="157">
        <v>1</v>
      </c>
    </row>
    <row r="8099" spans="1:9" ht="15" customHeight="1" x14ac:dyDescent="0.25">
      <c r="A8099" s="155" t="s">
        <v>11418</v>
      </c>
      <c r="B8099" s="155" t="s">
        <v>11419</v>
      </c>
      <c r="C8099" s="155" t="s">
        <v>11420</v>
      </c>
      <c r="D8099" s="155">
        <v>25</v>
      </c>
      <c r="E8099" s="155">
        <v>1</v>
      </c>
      <c r="F8099" s="166">
        <v>42844</v>
      </c>
      <c r="G8099" s="166">
        <v>42845</v>
      </c>
      <c r="H8099" s="157">
        <v>1</v>
      </c>
      <c r="I8099" s="192" t="s">
        <v>11438</v>
      </c>
    </row>
    <row r="8100" spans="1:9" ht="15" customHeight="1" x14ac:dyDescent="0.25">
      <c r="A8100" s="155" t="s">
        <v>78</v>
      </c>
      <c r="B8100" s="155" t="s">
        <v>9496</v>
      </c>
      <c r="C8100" s="155" t="s">
        <v>11439</v>
      </c>
      <c r="D8100" s="155">
        <v>5</v>
      </c>
      <c r="E8100" s="155">
        <v>5</v>
      </c>
      <c r="F8100" s="166">
        <v>42845</v>
      </c>
      <c r="G8100" s="166">
        <v>42850</v>
      </c>
      <c r="H8100" s="157">
        <v>1</v>
      </c>
    </row>
    <row r="8101" spans="1:9" ht="15" customHeight="1" x14ac:dyDescent="0.25">
      <c r="A8101" s="155" t="s">
        <v>10425</v>
      </c>
      <c r="B8101" s="155" t="s">
        <v>10545</v>
      </c>
      <c r="C8101" s="155" t="s">
        <v>11440</v>
      </c>
      <c r="D8101" s="155">
        <v>2500</v>
      </c>
      <c r="E8101" s="155">
        <v>2500</v>
      </c>
      <c r="F8101" s="166">
        <v>42845</v>
      </c>
      <c r="G8101" s="166">
        <v>42849</v>
      </c>
      <c r="H8101" s="157">
        <v>1</v>
      </c>
    </row>
    <row r="8102" spans="1:9" ht="15" customHeight="1" x14ac:dyDescent="0.25">
      <c r="A8102" s="155" t="s">
        <v>638</v>
      </c>
      <c r="B8102" s="155" t="s">
        <v>7738</v>
      </c>
      <c r="C8102" s="155" t="s">
        <v>11441</v>
      </c>
      <c r="D8102" s="155">
        <v>2500</v>
      </c>
      <c r="E8102" s="155">
        <v>2500</v>
      </c>
      <c r="F8102" s="166">
        <v>42845</v>
      </c>
      <c r="G8102" s="166">
        <v>42849</v>
      </c>
      <c r="H8102" s="157">
        <v>1</v>
      </c>
    </row>
    <row r="8103" spans="1:9" ht="15" customHeight="1" x14ac:dyDescent="0.25">
      <c r="A8103" s="155" t="s">
        <v>559</v>
      </c>
      <c r="B8103" s="155" t="s">
        <v>1674</v>
      </c>
      <c r="C8103" s="155" t="s">
        <v>11442</v>
      </c>
      <c r="D8103" s="155">
        <v>100</v>
      </c>
      <c r="E8103" s="155">
        <v>100</v>
      </c>
      <c r="F8103" s="166">
        <v>42845</v>
      </c>
      <c r="G8103" s="166">
        <v>42849</v>
      </c>
      <c r="H8103" s="157">
        <v>1</v>
      </c>
    </row>
    <row r="8104" spans="1:9" ht="15" customHeight="1" x14ac:dyDescent="0.25">
      <c r="A8104" s="155" t="s">
        <v>6021</v>
      </c>
      <c r="B8104" s="155" t="s">
        <v>6022</v>
      </c>
      <c r="C8104" s="155" t="s">
        <v>11443</v>
      </c>
      <c r="D8104" s="155">
        <v>250</v>
      </c>
      <c r="E8104" s="155">
        <v>250</v>
      </c>
      <c r="F8104" s="166">
        <v>42845</v>
      </c>
      <c r="G8104" s="166">
        <v>42852</v>
      </c>
      <c r="H8104" s="157">
        <v>1</v>
      </c>
    </row>
    <row r="8105" spans="1:9" ht="15" customHeight="1" x14ac:dyDescent="0.25">
      <c r="A8105" s="155" t="s">
        <v>11444</v>
      </c>
      <c r="B8105" s="155" t="s">
        <v>11445</v>
      </c>
      <c r="C8105" s="155" t="s">
        <v>11446</v>
      </c>
      <c r="D8105" s="155">
        <v>10</v>
      </c>
      <c r="E8105" s="155">
        <v>10</v>
      </c>
      <c r="F8105" s="166">
        <v>42845</v>
      </c>
      <c r="G8105" s="166">
        <v>42853</v>
      </c>
      <c r="H8105" s="157">
        <v>1</v>
      </c>
      <c r="I8105" s="192" t="s">
        <v>11447</v>
      </c>
    </row>
    <row r="8106" spans="1:9" ht="15" customHeight="1" x14ac:dyDescent="0.25">
      <c r="A8106" s="155" t="s">
        <v>6021</v>
      </c>
      <c r="B8106" s="155" t="s">
        <v>272</v>
      </c>
      <c r="C8106" s="155" t="s">
        <v>11448</v>
      </c>
      <c r="D8106" s="155">
        <v>8</v>
      </c>
      <c r="E8106" s="155">
        <v>8</v>
      </c>
      <c r="F8106" s="166">
        <v>42846</v>
      </c>
      <c r="G8106" s="166">
        <v>42853</v>
      </c>
      <c r="H8106" s="157">
        <v>1</v>
      </c>
    </row>
    <row r="8107" spans="1:9" ht="15" customHeight="1" x14ac:dyDescent="0.25">
      <c r="A8107" s="155" t="s">
        <v>6916</v>
      </c>
      <c r="B8107" s="155" t="s">
        <v>9505</v>
      </c>
      <c r="C8107" s="155" t="s">
        <v>11449</v>
      </c>
      <c r="D8107" s="155">
        <v>6</v>
      </c>
      <c r="E8107" s="155">
        <v>6</v>
      </c>
      <c r="F8107" s="166">
        <v>42846</v>
      </c>
      <c r="G8107" s="166">
        <v>42846</v>
      </c>
      <c r="H8107" s="157">
        <v>1</v>
      </c>
      <c r="I8107" s="192" t="s">
        <v>11450</v>
      </c>
    </row>
    <row r="8108" spans="1:9" ht="15" customHeight="1" x14ac:dyDescent="0.25">
      <c r="A8108" s="155" t="s">
        <v>10716</v>
      </c>
      <c r="B8108" s="155" t="s">
        <v>11003</v>
      </c>
      <c r="C8108" s="155" t="s">
        <v>11451</v>
      </c>
      <c r="D8108" s="155">
        <v>9</v>
      </c>
      <c r="E8108" s="155">
        <v>9</v>
      </c>
      <c r="F8108" s="166">
        <v>42846</v>
      </c>
      <c r="G8108" s="166">
        <v>42846</v>
      </c>
      <c r="H8108" s="157">
        <v>1</v>
      </c>
      <c r="I8108" s="192" t="s">
        <v>2151</v>
      </c>
    </row>
    <row r="8109" spans="1:9" ht="15" customHeight="1" x14ac:dyDescent="0.25">
      <c r="A8109" s="155" t="s">
        <v>563</v>
      </c>
      <c r="B8109" s="155" t="s">
        <v>2118</v>
      </c>
      <c r="C8109" s="155" t="s">
        <v>11452</v>
      </c>
      <c r="D8109" s="155">
        <v>25</v>
      </c>
      <c r="E8109" s="155">
        <v>25</v>
      </c>
      <c r="F8109" s="166">
        <v>42846</v>
      </c>
      <c r="G8109" s="166">
        <v>42853</v>
      </c>
      <c r="H8109" s="157">
        <v>1</v>
      </c>
    </row>
    <row r="8110" spans="1:9" ht="15" customHeight="1" x14ac:dyDescent="0.25">
      <c r="A8110" s="155" t="s">
        <v>10425</v>
      </c>
      <c r="B8110" s="155" t="s">
        <v>10545</v>
      </c>
      <c r="C8110" s="155" t="s">
        <v>11453</v>
      </c>
      <c r="D8110" s="155">
        <v>2000</v>
      </c>
      <c r="E8110" s="155">
        <v>2000</v>
      </c>
      <c r="F8110" s="166">
        <v>42846</v>
      </c>
      <c r="G8110" s="166">
        <v>42851</v>
      </c>
      <c r="H8110" s="157">
        <v>1</v>
      </c>
    </row>
    <row r="8111" spans="1:9" ht="15" customHeight="1" x14ac:dyDescent="0.25">
      <c r="A8111" s="155" t="s">
        <v>10425</v>
      </c>
      <c r="B8111" s="155" t="s">
        <v>10545</v>
      </c>
      <c r="C8111" s="155" t="s">
        <v>1763</v>
      </c>
      <c r="D8111" s="155">
        <v>3000</v>
      </c>
      <c r="E8111" s="155">
        <v>3000</v>
      </c>
      <c r="F8111" s="166">
        <v>42849</v>
      </c>
      <c r="G8111" s="166">
        <v>42857</v>
      </c>
      <c r="H8111" s="157">
        <v>1</v>
      </c>
    </row>
    <row r="8112" spans="1:9" ht="15" customHeight="1" x14ac:dyDescent="0.25">
      <c r="A8112" s="155" t="s">
        <v>71</v>
      </c>
      <c r="B8112" s="155" t="s">
        <v>1696</v>
      </c>
      <c r="C8112" s="155" t="s">
        <v>11454</v>
      </c>
      <c r="D8112" s="155">
        <v>1</v>
      </c>
      <c r="E8112" s="155">
        <v>1</v>
      </c>
      <c r="F8112" s="166">
        <v>42849</v>
      </c>
      <c r="G8112" s="166">
        <v>42860</v>
      </c>
      <c r="H8112" s="157">
        <v>1</v>
      </c>
      <c r="I8112" s="192" t="s">
        <v>8774</v>
      </c>
    </row>
    <row r="8113" spans="1:9" ht="15" customHeight="1" x14ac:dyDescent="0.25">
      <c r="A8113" s="155" t="s">
        <v>71</v>
      </c>
      <c r="B8113" s="155" t="s">
        <v>1550</v>
      </c>
      <c r="C8113" s="155" t="s">
        <v>11455</v>
      </c>
      <c r="D8113" s="155">
        <v>6</v>
      </c>
      <c r="E8113" s="155">
        <v>6</v>
      </c>
      <c r="F8113" s="166">
        <v>42849</v>
      </c>
      <c r="G8113" s="166">
        <v>42860</v>
      </c>
      <c r="H8113" s="157">
        <v>1</v>
      </c>
    </row>
    <row r="8114" spans="1:9" ht="15" customHeight="1" x14ac:dyDescent="0.25">
      <c r="A8114" s="155" t="s">
        <v>9620</v>
      </c>
      <c r="B8114" s="155" t="s">
        <v>9621</v>
      </c>
      <c r="C8114" s="155" t="s">
        <v>11456</v>
      </c>
      <c r="D8114" s="155">
        <v>5000</v>
      </c>
      <c r="E8114" s="155">
        <v>2370</v>
      </c>
      <c r="F8114" s="166">
        <v>42849</v>
      </c>
      <c r="G8114" s="166">
        <v>42860</v>
      </c>
      <c r="H8114" s="157">
        <v>1</v>
      </c>
      <c r="I8114" s="192" t="s">
        <v>11457</v>
      </c>
    </row>
    <row r="8115" spans="1:9" ht="15" customHeight="1" x14ac:dyDescent="0.25">
      <c r="A8115" s="155" t="s">
        <v>3923</v>
      </c>
      <c r="B8115" s="155" t="s">
        <v>6714</v>
      </c>
      <c r="C8115" s="155" t="s">
        <v>11458</v>
      </c>
      <c r="D8115" s="155">
        <v>32</v>
      </c>
      <c r="E8115" s="155">
        <v>32</v>
      </c>
      <c r="F8115" s="166">
        <v>42849</v>
      </c>
      <c r="G8115" s="166">
        <v>42854</v>
      </c>
      <c r="H8115" s="157">
        <v>1</v>
      </c>
      <c r="I8115" s="192" t="s">
        <v>11090</v>
      </c>
    </row>
    <row r="8116" spans="1:9" ht="15" customHeight="1" x14ac:dyDescent="0.25">
      <c r="A8116" s="155" t="s">
        <v>78</v>
      </c>
      <c r="B8116" s="155" t="s">
        <v>8867</v>
      </c>
      <c r="C8116" s="155" t="s">
        <v>11459</v>
      </c>
      <c r="D8116" s="155">
        <v>14</v>
      </c>
      <c r="E8116" s="155">
        <v>14</v>
      </c>
      <c r="F8116" s="166">
        <v>42850</v>
      </c>
      <c r="G8116" s="166">
        <v>42856</v>
      </c>
      <c r="H8116" s="157">
        <v>1</v>
      </c>
    </row>
    <row r="8117" spans="1:9" ht="15" customHeight="1" x14ac:dyDescent="0.25">
      <c r="A8117" s="155" t="s">
        <v>78</v>
      </c>
      <c r="B8117" s="155" t="s">
        <v>8795</v>
      </c>
      <c r="C8117" s="155" t="s">
        <v>11460</v>
      </c>
      <c r="D8117" s="155">
        <v>3</v>
      </c>
      <c r="E8117" s="155">
        <v>3</v>
      </c>
      <c r="F8117" s="166">
        <v>42850</v>
      </c>
      <c r="G8117" s="166">
        <v>42853</v>
      </c>
      <c r="H8117" s="157">
        <v>1</v>
      </c>
    </row>
    <row r="8118" spans="1:9" ht="15" customHeight="1" x14ac:dyDescent="0.25">
      <c r="A8118" s="155" t="s">
        <v>2714</v>
      </c>
      <c r="B8118" s="155" t="s">
        <v>756</v>
      </c>
      <c r="C8118" s="155" t="s">
        <v>11462</v>
      </c>
      <c r="D8118" s="155">
        <v>25</v>
      </c>
      <c r="E8118" s="155">
        <v>25</v>
      </c>
      <c r="F8118" s="166">
        <v>42850</v>
      </c>
      <c r="G8118" s="166">
        <v>42853</v>
      </c>
      <c r="H8118" s="157">
        <v>1</v>
      </c>
    </row>
    <row r="8119" spans="1:9" ht="15" customHeight="1" x14ac:dyDescent="0.25">
      <c r="A8119" s="155" t="s">
        <v>2714</v>
      </c>
      <c r="B8119" s="155" t="s">
        <v>5304</v>
      </c>
      <c r="C8119" s="155" t="s">
        <v>11461</v>
      </c>
      <c r="D8119" s="155">
        <v>250</v>
      </c>
      <c r="E8119" s="155">
        <v>250</v>
      </c>
      <c r="F8119" s="166">
        <v>42850</v>
      </c>
      <c r="G8119" s="166">
        <v>42853</v>
      </c>
      <c r="H8119" s="157">
        <v>1</v>
      </c>
    </row>
    <row r="8120" spans="1:9" ht="15" customHeight="1" x14ac:dyDescent="0.25">
      <c r="A8120" s="155" t="s">
        <v>10425</v>
      </c>
      <c r="B8120" s="155" t="s">
        <v>10545</v>
      </c>
      <c r="C8120" s="155" t="s">
        <v>11463</v>
      </c>
      <c r="D8120" s="155">
        <v>2000</v>
      </c>
      <c r="E8120" s="155">
        <v>1994</v>
      </c>
      <c r="F8120" s="166">
        <v>42850</v>
      </c>
      <c r="G8120" s="166">
        <v>42858</v>
      </c>
      <c r="H8120" s="157">
        <v>1</v>
      </c>
    </row>
    <row r="8121" spans="1:9" ht="15" customHeight="1" x14ac:dyDescent="0.25">
      <c r="A8121" s="155" t="s">
        <v>11464</v>
      </c>
      <c r="B8121" s="155" t="s">
        <v>6870</v>
      </c>
      <c r="C8121" s="155" t="s">
        <v>11465</v>
      </c>
      <c r="D8121" s="155">
        <v>5</v>
      </c>
      <c r="E8121" s="155">
        <v>5</v>
      </c>
      <c r="F8121" s="166">
        <v>42850</v>
      </c>
      <c r="G8121" s="166">
        <v>42853</v>
      </c>
      <c r="H8121" s="157">
        <v>1</v>
      </c>
    </row>
    <row r="8122" spans="1:9" x14ac:dyDescent="0.25">
      <c r="A8122" s="155" t="s">
        <v>11466</v>
      </c>
      <c r="B8122" s="155" t="s">
        <v>8620</v>
      </c>
      <c r="C8122" s="155" t="s">
        <v>11467</v>
      </c>
      <c r="D8122" s="155">
        <v>100</v>
      </c>
      <c r="E8122" s="155">
        <v>100</v>
      </c>
      <c r="F8122" s="166">
        <v>42850</v>
      </c>
      <c r="G8122" s="166">
        <v>42750</v>
      </c>
      <c r="H8122" s="157">
        <v>1</v>
      </c>
      <c r="I8122" s="192" t="s">
        <v>11756</v>
      </c>
    </row>
    <row r="8123" spans="1:9" ht="15" customHeight="1" x14ac:dyDescent="0.25">
      <c r="A8123" s="155" t="s">
        <v>11466</v>
      </c>
      <c r="B8123" s="155" t="s">
        <v>8620</v>
      </c>
      <c r="C8123" s="155" t="s">
        <v>11468</v>
      </c>
      <c r="D8123" s="155">
        <v>100</v>
      </c>
      <c r="E8123" s="155">
        <v>4</v>
      </c>
      <c r="F8123" s="166">
        <v>42850</v>
      </c>
      <c r="G8123" s="166">
        <v>42877</v>
      </c>
      <c r="H8123" s="157">
        <v>1</v>
      </c>
    </row>
    <row r="8124" spans="1:9" ht="15" customHeight="1" x14ac:dyDescent="0.25">
      <c r="A8124" s="155" t="s">
        <v>2317</v>
      </c>
      <c r="B8124" s="155" t="s">
        <v>2318</v>
      </c>
      <c r="C8124" s="155" t="s">
        <v>11469</v>
      </c>
      <c r="D8124" s="155">
        <v>400</v>
      </c>
      <c r="E8124" s="155">
        <v>400</v>
      </c>
      <c r="F8124" s="166">
        <v>42850</v>
      </c>
      <c r="G8124" s="166">
        <v>42850</v>
      </c>
      <c r="H8124" s="157">
        <v>1</v>
      </c>
    </row>
    <row r="8125" spans="1:9" ht="15" customHeight="1" x14ac:dyDescent="0.25">
      <c r="A8125" s="155" t="s">
        <v>11470</v>
      </c>
      <c r="B8125" s="155" t="s">
        <v>222</v>
      </c>
      <c r="C8125" s="155" t="s">
        <v>11471</v>
      </c>
      <c r="D8125" s="155">
        <v>25</v>
      </c>
      <c r="E8125" s="155">
        <v>25</v>
      </c>
      <c r="F8125" s="166">
        <v>42850</v>
      </c>
      <c r="G8125" s="166">
        <v>42853</v>
      </c>
      <c r="H8125" s="157">
        <v>1</v>
      </c>
    </row>
    <row r="8126" spans="1:9" ht="15" customHeight="1" x14ac:dyDescent="0.25">
      <c r="A8126" s="155" t="s">
        <v>634</v>
      </c>
      <c r="B8126" s="155" t="s">
        <v>1011</v>
      </c>
      <c r="C8126" s="155" t="s">
        <v>11474</v>
      </c>
      <c r="D8126" s="155">
        <v>15</v>
      </c>
      <c r="E8126" s="155">
        <v>15</v>
      </c>
      <c r="F8126" s="166">
        <v>42851</v>
      </c>
      <c r="G8126" s="166">
        <v>42852</v>
      </c>
      <c r="H8126" s="157">
        <v>1</v>
      </c>
    </row>
    <row r="8127" spans="1:9" ht="15" customHeight="1" x14ac:dyDescent="0.25">
      <c r="A8127" s="155" t="s">
        <v>1107</v>
      </c>
      <c r="B8127" s="155" t="s">
        <v>2788</v>
      </c>
      <c r="C8127" s="155" t="s">
        <v>11475</v>
      </c>
      <c r="D8127" s="155">
        <v>50</v>
      </c>
      <c r="E8127" s="155">
        <v>50</v>
      </c>
      <c r="F8127" s="166">
        <v>42851</v>
      </c>
      <c r="G8127" s="166">
        <v>42853</v>
      </c>
      <c r="H8127" s="157">
        <v>1</v>
      </c>
    </row>
    <row r="8128" spans="1:9" ht="15" customHeight="1" x14ac:dyDescent="0.25">
      <c r="A8128" s="155" t="s">
        <v>1492</v>
      </c>
      <c r="B8128" s="155" t="s">
        <v>2726</v>
      </c>
      <c r="C8128" s="155" t="s">
        <v>11476</v>
      </c>
      <c r="D8128" s="155">
        <v>250</v>
      </c>
      <c r="E8128" s="155">
        <v>250</v>
      </c>
      <c r="F8128" s="166">
        <v>42851</v>
      </c>
      <c r="G8128" s="166">
        <v>42857</v>
      </c>
      <c r="H8128" s="157">
        <v>1</v>
      </c>
    </row>
    <row r="8129" spans="1:9" x14ac:dyDescent="0.25">
      <c r="A8129" s="155" t="s">
        <v>10330</v>
      </c>
      <c r="B8129" s="155" t="s">
        <v>1004</v>
      </c>
      <c r="C8129" s="155" t="s">
        <v>11477</v>
      </c>
      <c r="D8129" s="155">
        <v>100</v>
      </c>
      <c r="E8129" s="155">
        <v>100</v>
      </c>
      <c r="F8129" s="166">
        <v>42851</v>
      </c>
      <c r="G8129" s="166">
        <v>42845</v>
      </c>
      <c r="H8129" s="157">
        <v>0</v>
      </c>
    </row>
    <row r="8130" spans="1:9" ht="15" customHeight="1" x14ac:dyDescent="0.25">
      <c r="A8130" s="155" t="s">
        <v>748</v>
      </c>
      <c r="B8130" s="155" t="s">
        <v>481</v>
      </c>
      <c r="C8130" s="155" t="s">
        <v>11478</v>
      </c>
      <c r="D8130" s="155">
        <v>400</v>
      </c>
      <c r="E8130" s="155">
        <v>400</v>
      </c>
      <c r="F8130" s="166">
        <v>42852</v>
      </c>
      <c r="G8130" s="166">
        <v>42864</v>
      </c>
      <c r="H8130" s="157">
        <v>1</v>
      </c>
    </row>
    <row r="8131" spans="1:9" ht="15" customHeight="1" x14ac:dyDescent="0.25">
      <c r="A8131" s="155" t="s">
        <v>11479</v>
      </c>
      <c r="B8131" s="155" t="s">
        <v>513</v>
      </c>
      <c r="C8131" s="155" t="s">
        <v>11480</v>
      </c>
      <c r="D8131" s="155">
        <v>15</v>
      </c>
      <c r="E8131" s="155">
        <v>15</v>
      </c>
      <c r="F8131" s="166">
        <v>42852</v>
      </c>
      <c r="G8131" s="166">
        <v>42856</v>
      </c>
      <c r="H8131" s="157">
        <v>1</v>
      </c>
    </row>
    <row r="8132" spans="1:9" ht="15" customHeight="1" x14ac:dyDescent="0.25">
      <c r="A8132" s="155" t="s">
        <v>559</v>
      </c>
      <c r="B8132" s="155" t="s">
        <v>450</v>
      </c>
      <c r="C8132" s="155" t="s">
        <v>11481</v>
      </c>
      <c r="D8132" s="155">
        <v>15000</v>
      </c>
      <c r="E8132" s="155">
        <v>15022</v>
      </c>
      <c r="F8132" s="166">
        <v>42852</v>
      </c>
      <c r="G8132" s="166">
        <v>42859</v>
      </c>
      <c r="H8132" s="157">
        <v>1</v>
      </c>
    </row>
    <row r="8133" spans="1:9" ht="15" customHeight="1" x14ac:dyDescent="0.25">
      <c r="A8133" s="155" t="s">
        <v>10425</v>
      </c>
      <c r="B8133" s="155" t="s">
        <v>10545</v>
      </c>
      <c r="C8133" s="155" t="s">
        <v>11482</v>
      </c>
      <c r="D8133" s="155">
        <v>2000</v>
      </c>
      <c r="E8133" s="155">
        <v>1994</v>
      </c>
      <c r="F8133" s="166">
        <v>42852</v>
      </c>
      <c r="G8133" s="166">
        <v>42858</v>
      </c>
      <c r="H8133" s="157">
        <v>1</v>
      </c>
      <c r="I8133" s="192" t="s">
        <v>11483</v>
      </c>
    </row>
    <row r="8134" spans="1:9" ht="30" x14ac:dyDescent="0.25">
      <c r="A8134" s="155" t="s">
        <v>8056</v>
      </c>
      <c r="B8134" s="155" t="s">
        <v>11484</v>
      </c>
      <c r="C8134" s="155" t="s">
        <v>11485</v>
      </c>
      <c r="D8134" s="155">
        <v>50</v>
      </c>
      <c r="E8134" s="155">
        <v>50</v>
      </c>
      <c r="F8134" s="166">
        <v>42852</v>
      </c>
      <c r="G8134" s="166">
        <v>42845</v>
      </c>
      <c r="H8134" s="157">
        <v>0</v>
      </c>
    </row>
    <row r="8135" spans="1:9" ht="15" customHeight="1" x14ac:dyDescent="0.25">
      <c r="A8135" s="155" t="s">
        <v>71</v>
      </c>
      <c r="B8135" s="155" t="s">
        <v>1550</v>
      </c>
      <c r="C8135" s="155" t="s">
        <v>11486</v>
      </c>
      <c r="D8135" s="155">
        <v>8</v>
      </c>
      <c r="E8135" s="155">
        <v>8</v>
      </c>
      <c r="F8135" s="166">
        <v>42853</v>
      </c>
      <c r="G8135" s="166">
        <v>42865</v>
      </c>
      <c r="H8135" s="157">
        <v>1</v>
      </c>
    </row>
    <row r="8136" spans="1:9" ht="15" customHeight="1" x14ac:dyDescent="0.25">
      <c r="A8136" s="155" t="s">
        <v>71</v>
      </c>
      <c r="B8136" s="155" t="s">
        <v>1530</v>
      </c>
      <c r="C8136" s="155" t="s">
        <v>11487</v>
      </c>
      <c r="D8136" s="155">
        <v>5</v>
      </c>
      <c r="E8136" s="155">
        <v>5</v>
      </c>
      <c r="F8136" s="166">
        <v>42853</v>
      </c>
      <c r="G8136" s="166">
        <v>42865</v>
      </c>
      <c r="H8136" s="157">
        <v>1</v>
      </c>
    </row>
    <row r="8137" spans="1:9" ht="15" customHeight="1" x14ac:dyDescent="0.25">
      <c r="A8137" s="155" t="s">
        <v>71</v>
      </c>
      <c r="B8137" s="155" t="s">
        <v>154</v>
      </c>
      <c r="C8137" s="155" t="s">
        <v>11488</v>
      </c>
      <c r="D8137" s="155">
        <v>5</v>
      </c>
      <c r="E8137" s="155">
        <v>5</v>
      </c>
      <c r="F8137" s="166">
        <v>42853</v>
      </c>
      <c r="G8137" s="166">
        <v>42865</v>
      </c>
      <c r="H8137" s="157">
        <v>1</v>
      </c>
    </row>
    <row r="8138" spans="1:9" ht="15" customHeight="1" x14ac:dyDescent="0.25">
      <c r="A8138" s="155" t="s">
        <v>4591</v>
      </c>
      <c r="B8138" s="155" t="s">
        <v>4592</v>
      </c>
      <c r="C8138" s="155" t="s">
        <v>11489</v>
      </c>
      <c r="D8138" s="155">
        <v>50</v>
      </c>
      <c r="E8138" s="155">
        <v>50</v>
      </c>
      <c r="F8138" s="166">
        <v>42859</v>
      </c>
      <c r="G8138" s="166">
        <v>42859</v>
      </c>
      <c r="H8138" s="157">
        <v>1</v>
      </c>
    </row>
    <row r="8139" spans="1:9" ht="30" customHeight="1" x14ac:dyDescent="0.25">
      <c r="A8139" s="155" t="s">
        <v>3473</v>
      </c>
      <c r="B8139" s="155" t="s">
        <v>266</v>
      </c>
      <c r="C8139" s="155" t="s">
        <v>11490</v>
      </c>
      <c r="D8139" s="155">
        <v>100</v>
      </c>
      <c r="E8139" s="155">
        <v>100</v>
      </c>
      <c r="F8139" s="166">
        <v>42853</v>
      </c>
      <c r="G8139" s="166">
        <v>42858</v>
      </c>
      <c r="H8139" s="157">
        <v>1</v>
      </c>
    </row>
    <row r="8140" spans="1:9" x14ac:dyDescent="0.25">
      <c r="A8140" s="155" t="s">
        <v>10330</v>
      </c>
      <c r="B8140" s="155" t="s">
        <v>697</v>
      </c>
      <c r="C8140" s="155" t="s">
        <v>11491</v>
      </c>
      <c r="D8140" s="155">
        <v>100</v>
      </c>
      <c r="E8140" s="155">
        <v>100</v>
      </c>
      <c r="F8140" s="166">
        <v>42853</v>
      </c>
      <c r="G8140" s="166">
        <v>42850</v>
      </c>
      <c r="H8140" s="157">
        <v>0</v>
      </c>
    </row>
    <row r="8141" spans="1:9" ht="15" customHeight="1" x14ac:dyDescent="0.25">
      <c r="A8141" s="155" t="s">
        <v>2714</v>
      </c>
      <c r="B8141" s="155" t="s">
        <v>3408</v>
      </c>
      <c r="C8141" s="155" t="s">
        <v>11492</v>
      </c>
      <c r="D8141" s="155">
        <v>50</v>
      </c>
      <c r="E8141" s="155">
        <v>50</v>
      </c>
      <c r="F8141" s="166">
        <v>42853</v>
      </c>
      <c r="G8141" s="166">
        <v>42859</v>
      </c>
      <c r="H8141" s="157">
        <v>1</v>
      </c>
    </row>
    <row r="8142" spans="1:9" ht="15" customHeight="1" x14ac:dyDescent="0.25">
      <c r="A8142" s="155" t="s">
        <v>173</v>
      </c>
      <c r="B8142" s="155" t="s">
        <v>1782</v>
      </c>
      <c r="C8142" s="155" t="s">
        <v>11493</v>
      </c>
      <c r="D8142" s="155">
        <v>501</v>
      </c>
      <c r="E8142" s="155">
        <v>501</v>
      </c>
      <c r="F8142" s="166">
        <v>42853</v>
      </c>
      <c r="G8142" s="166">
        <v>42860</v>
      </c>
      <c r="H8142" s="157">
        <v>1</v>
      </c>
    </row>
    <row r="8143" spans="1:9" ht="15" customHeight="1" x14ac:dyDescent="0.25">
      <c r="A8143" s="155" t="s">
        <v>559</v>
      </c>
      <c r="B8143" s="155" t="s">
        <v>560</v>
      </c>
      <c r="C8143" s="155" t="s">
        <v>11494</v>
      </c>
      <c r="D8143" s="155">
        <v>15000</v>
      </c>
      <c r="E8143" s="155">
        <v>15030</v>
      </c>
      <c r="F8143" s="166">
        <v>42853</v>
      </c>
      <c r="G8143" s="166">
        <v>42857</v>
      </c>
      <c r="H8143" s="157">
        <v>1</v>
      </c>
    </row>
    <row r="8144" spans="1:9" ht="15" customHeight="1" x14ac:dyDescent="0.25">
      <c r="A8144" s="155" t="s">
        <v>261</v>
      </c>
      <c r="B8144" s="155" t="s">
        <v>4138</v>
      </c>
      <c r="C8144" s="155" t="s">
        <v>11495</v>
      </c>
      <c r="D8144" s="155">
        <v>5</v>
      </c>
      <c r="E8144" s="155">
        <v>5</v>
      </c>
      <c r="F8144" s="166">
        <v>42853</v>
      </c>
      <c r="G8144" s="166">
        <v>42863</v>
      </c>
      <c r="H8144" s="157">
        <v>1</v>
      </c>
    </row>
    <row r="8145" spans="1:9" ht="15" customHeight="1" x14ac:dyDescent="0.25">
      <c r="A8145" s="155" t="s">
        <v>29</v>
      </c>
      <c r="B8145" s="155" t="s">
        <v>268</v>
      </c>
      <c r="C8145" s="155" t="s">
        <v>11496</v>
      </c>
      <c r="D8145" s="155">
        <v>50</v>
      </c>
      <c r="E8145" s="155">
        <v>50</v>
      </c>
      <c r="F8145" s="166">
        <v>42853</v>
      </c>
      <c r="G8145" s="166">
        <v>42860</v>
      </c>
      <c r="H8145" s="157">
        <v>1</v>
      </c>
    </row>
    <row r="8146" spans="1:9" ht="30" customHeight="1" x14ac:dyDescent="0.25">
      <c r="A8146" s="155" t="s">
        <v>8056</v>
      </c>
      <c r="B8146" s="155" t="s">
        <v>11497</v>
      </c>
      <c r="C8146" s="155" t="s">
        <v>11498</v>
      </c>
      <c r="D8146" s="155">
        <v>20</v>
      </c>
      <c r="E8146" s="155">
        <v>20</v>
      </c>
      <c r="F8146" s="166">
        <v>42853</v>
      </c>
      <c r="G8146" s="166">
        <v>42863</v>
      </c>
      <c r="H8146" s="157">
        <v>1</v>
      </c>
    </row>
    <row r="8147" spans="1:9" ht="15" customHeight="1" x14ac:dyDescent="0.25">
      <c r="A8147" s="155" t="s">
        <v>1983</v>
      </c>
      <c r="B8147" s="155" t="s">
        <v>11500</v>
      </c>
      <c r="C8147" s="155" t="s">
        <v>11499</v>
      </c>
      <c r="D8147" s="155">
        <v>300</v>
      </c>
      <c r="E8147" s="155">
        <v>300</v>
      </c>
      <c r="F8147" s="166">
        <v>42853</v>
      </c>
      <c r="G8147" s="166">
        <v>42860</v>
      </c>
      <c r="H8147" s="157">
        <v>1</v>
      </c>
    </row>
    <row r="8148" spans="1:9" ht="15" customHeight="1" x14ac:dyDescent="0.25">
      <c r="A8148" s="155" t="s">
        <v>145</v>
      </c>
      <c r="B8148" s="155" t="s">
        <v>11501</v>
      </c>
      <c r="C8148" s="155" t="s">
        <v>11502</v>
      </c>
      <c r="D8148" s="155">
        <v>100</v>
      </c>
      <c r="E8148" s="155">
        <v>100</v>
      </c>
      <c r="F8148" s="166">
        <v>42853</v>
      </c>
      <c r="G8148" s="166">
        <v>42857</v>
      </c>
      <c r="H8148" s="157">
        <v>1</v>
      </c>
    </row>
    <row r="8149" spans="1:9" ht="15" customHeight="1" x14ac:dyDescent="0.25">
      <c r="A8149" s="155" t="s">
        <v>11503</v>
      </c>
      <c r="B8149" s="155" t="s">
        <v>11504</v>
      </c>
      <c r="C8149" s="155" t="s">
        <v>11505</v>
      </c>
      <c r="D8149" s="155">
        <v>25</v>
      </c>
      <c r="E8149" s="155">
        <v>25</v>
      </c>
      <c r="F8149" s="166">
        <v>42853</v>
      </c>
      <c r="G8149" s="166">
        <v>42856</v>
      </c>
      <c r="H8149" s="157">
        <v>1</v>
      </c>
    </row>
    <row r="8150" spans="1:9" x14ac:dyDescent="0.25">
      <c r="A8150" s="155" t="s">
        <v>9514</v>
      </c>
      <c r="B8150" s="155" t="s">
        <v>9986</v>
      </c>
      <c r="C8150" s="155" t="s">
        <v>11506</v>
      </c>
      <c r="D8150" s="155">
        <v>2</v>
      </c>
      <c r="E8150" s="155">
        <v>2</v>
      </c>
      <c r="F8150" s="166">
        <v>42856</v>
      </c>
      <c r="G8150" s="166">
        <v>42830</v>
      </c>
      <c r="H8150" s="157">
        <v>1</v>
      </c>
      <c r="I8150" s="192" t="s">
        <v>11748</v>
      </c>
    </row>
    <row r="8151" spans="1:9" ht="15" customHeight="1" x14ac:dyDescent="0.25">
      <c r="A8151" s="155" t="s">
        <v>11509</v>
      </c>
      <c r="B8151" s="155" t="s">
        <v>11508</v>
      </c>
      <c r="C8151" s="155" t="s">
        <v>11507</v>
      </c>
      <c r="D8151" s="155">
        <v>20</v>
      </c>
      <c r="E8151" s="155">
        <v>20</v>
      </c>
      <c r="F8151" s="166">
        <v>42856</v>
      </c>
      <c r="G8151" s="166">
        <v>42857</v>
      </c>
      <c r="H8151" s="157">
        <v>1</v>
      </c>
    </row>
    <row r="8152" spans="1:9" ht="15" customHeight="1" x14ac:dyDescent="0.25">
      <c r="A8152" s="155" t="s">
        <v>520</v>
      </c>
      <c r="B8152" s="155" t="s">
        <v>609</v>
      </c>
      <c r="C8152" s="155" t="s">
        <v>11510</v>
      </c>
      <c r="D8152" s="155">
        <v>400</v>
      </c>
      <c r="E8152" s="155">
        <v>400</v>
      </c>
      <c r="F8152" s="166">
        <v>42857</v>
      </c>
      <c r="G8152" s="166">
        <v>42858</v>
      </c>
      <c r="H8152" s="157">
        <v>1</v>
      </c>
    </row>
    <row r="8153" spans="1:9" ht="15" customHeight="1" x14ac:dyDescent="0.25">
      <c r="A8153" s="155" t="s">
        <v>6021</v>
      </c>
      <c r="B8153" s="155" t="s">
        <v>8887</v>
      </c>
      <c r="C8153" s="155" t="s">
        <v>11511</v>
      </c>
      <c r="D8153" s="155">
        <v>250</v>
      </c>
      <c r="E8153" s="155">
        <v>249</v>
      </c>
      <c r="F8153" s="166">
        <v>42857</v>
      </c>
      <c r="G8153" s="166">
        <v>42867</v>
      </c>
      <c r="H8153" s="157">
        <v>1</v>
      </c>
    </row>
    <row r="8154" spans="1:9" x14ac:dyDescent="0.25">
      <c r="A8154" s="155" t="s">
        <v>1438</v>
      </c>
      <c r="B8154" s="155" t="s">
        <v>1779</v>
      </c>
      <c r="C8154" s="155" t="s">
        <v>11512</v>
      </c>
      <c r="D8154" s="155">
        <v>150</v>
      </c>
      <c r="E8154" s="155">
        <v>150</v>
      </c>
      <c r="F8154" s="166">
        <v>42857</v>
      </c>
      <c r="G8154" s="166">
        <v>42850</v>
      </c>
      <c r="H8154" s="157">
        <v>1</v>
      </c>
      <c r="I8154" s="192" t="s">
        <v>11757</v>
      </c>
    </row>
    <row r="8155" spans="1:9" ht="15" customHeight="1" x14ac:dyDescent="0.25">
      <c r="A8155" s="155" t="s">
        <v>2317</v>
      </c>
      <c r="B8155" s="155" t="s">
        <v>2318</v>
      </c>
      <c r="C8155" s="155" t="s">
        <v>11513</v>
      </c>
      <c r="D8155" s="155">
        <v>400</v>
      </c>
      <c r="E8155" s="155">
        <v>400</v>
      </c>
      <c r="F8155" s="166">
        <v>42857</v>
      </c>
      <c r="G8155" s="166">
        <v>42860</v>
      </c>
      <c r="H8155" s="157">
        <v>1</v>
      </c>
    </row>
    <row r="8156" spans="1:9" ht="15" customHeight="1" x14ac:dyDescent="0.25">
      <c r="A8156" s="155" t="s">
        <v>10716</v>
      </c>
      <c r="B8156" s="155" t="s">
        <v>11516</v>
      </c>
      <c r="C8156" s="155" t="s">
        <v>11517</v>
      </c>
      <c r="D8156" s="155">
        <v>5</v>
      </c>
      <c r="E8156" s="155">
        <v>5</v>
      </c>
      <c r="F8156" s="166">
        <v>42858</v>
      </c>
      <c r="G8156" s="166">
        <v>42859</v>
      </c>
      <c r="H8156" s="157">
        <v>1</v>
      </c>
    </row>
    <row r="8157" spans="1:9" ht="15" customHeight="1" x14ac:dyDescent="0.25">
      <c r="A8157" s="155" t="s">
        <v>71</v>
      </c>
      <c r="B8157" s="155" t="s">
        <v>154</v>
      </c>
      <c r="C8157" s="155" t="s">
        <v>11518</v>
      </c>
      <c r="D8157" s="155">
        <v>5</v>
      </c>
      <c r="E8157" s="155">
        <v>5</v>
      </c>
      <c r="F8157" s="166">
        <v>42858</v>
      </c>
      <c r="G8157" s="166">
        <v>42867</v>
      </c>
      <c r="H8157" s="157">
        <v>1</v>
      </c>
    </row>
    <row r="8158" spans="1:9" ht="15" customHeight="1" x14ac:dyDescent="0.25">
      <c r="A8158" s="155" t="s">
        <v>71</v>
      </c>
      <c r="B8158" s="155" t="s">
        <v>167</v>
      </c>
      <c r="C8158" s="155" t="s">
        <v>11519</v>
      </c>
      <c r="D8158" s="155">
        <v>25</v>
      </c>
      <c r="E8158" s="155">
        <v>25</v>
      </c>
      <c r="F8158" s="166">
        <v>42858</v>
      </c>
      <c r="G8158" s="166">
        <v>42870</v>
      </c>
      <c r="H8158" s="157">
        <v>1</v>
      </c>
    </row>
    <row r="8159" spans="1:9" ht="15" customHeight="1" x14ac:dyDescent="0.25">
      <c r="A8159" s="155" t="s">
        <v>71</v>
      </c>
      <c r="B8159" s="155" t="s">
        <v>1550</v>
      </c>
      <c r="C8159" s="155" t="s">
        <v>11520</v>
      </c>
      <c r="D8159" s="155">
        <v>5</v>
      </c>
      <c r="E8159" s="155">
        <v>5</v>
      </c>
      <c r="F8159" s="166">
        <v>42858</v>
      </c>
      <c r="G8159" s="166">
        <v>42870</v>
      </c>
      <c r="H8159" s="157">
        <v>1</v>
      </c>
    </row>
    <row r="8160" spans="1:9" x14ac:dyDescent="0.25">
      <c r="A8160" s="155" t="s">
        <v>121</v>
      </c>
      <c r="B8160" s="155" t="s">
        <v>758</v>
      </c>
      <c r="C8160" s="155" t="s">
        <v>11521</v>
      </c>
      <c r="D8160" s="155">
        <v>50</v>
      </c>
      <c r="E8160" s="155">
        <v>50</v>
      </c>
      <c r="F8160" s="166">
        <v>42858</v>
      </c>
      <c r="G8160" s="166">
        <v>42837</v>
      </c>
      <c r="H8160" s="157">
        <v>1</v>
      </c>
      <c r="I8160" s="192" t="s">
        <v>11758</v>
      </c>
    </row>
    <row r="8161" spans="1:8" ht="15" customHeight="1" x14ac:dyDescent="0.25">
      <c r="A8161" s="155" t="s">
        <v>195</v>
      </c>
      <c r="B8161" s="155" t="s">
        <v>11522</v>
      </c>
      <c r="C8161" s="155" t="s">
        <v>11523</v>
      </c>
      <c r="D8161" s="155">
        <v>10</v>
      </c>
      <c r="E8161" s="155">
        <v>10</v>
      </c>
      <c r="F8161" s="166">
        <v>42858</v>
      </c>
      <c r="G8161" s="166">
        <v>42859</v>
      </c>
      <c r="H8161" s="157">
        <v>1</v>
      </c>
    </row>
    <row r="8162" spans="1:8" ht="15" customHeight="1" x14ac:dyDescent="0.25">
      <c r="A8162" s="155" t="s">
        <v>71</v>
      </c>
      <c r="B8162" s="155" t="s">
        <v>1530</v>
      </c>
      <c r="C8162" s="155" t="s">
        <v>11524</v>
      </c>
      <c r="D8162" s="155">
        <v>5</v>
      </c>
      <c r="E8162" s="155">
        <v>5</v>
      </c>
      <c r="F8162" s="166">
        <v>42858</v>
      </c>
      <c r="G8162" s="166">
        <v>42867</v>
      </c>
      <c r="H8162" s="157">
        <v>1</v>
      </c>
    </row>
    <row r="8163" spans="1:8" ht="15" customHeight="1" x14ac:dyDescent="0.25">
      <c r="A8163" s="155" t="s">
        <v>29</v>
      </c>
      <c r="B8163" s="155" t="s">
        <v>11525</v>
      </c>
      <c r="C8163" s="155" t="s">
        <v>11526</v>
      </c>
      <c r="D8163" s="155">
        <v>4</v>
      </c>
      <c r="E8163" s="155">
        <v>4</v>
      </c>
      <c r="F8163" s="166">
        <v>42858</v>
      </c>
      <c r="G8163" s="166">
        <v>42859</v>
      </c>
      <c r="H8163" s="157">
        <v>1</v>
      </c>
    </row>
    <row r="8164" spans="1:8" ht="15" customHeight="1" x14ac:dyDescent="0.25">
      <c r="A8164" s="155" t="s">
        <v>1145</v>
      </c>
      <c r="B8164" s="155" t="s">
        <v>11527</v>
      </c>
      <c r="C8164" s="155" t="s">
        <v>11528</v>
      </c>
      <c r="D8164" s="155">
        <v>15</v>
      </c>
      <c r="E8164" s="155">
        <v>15</v>
      </c>
      <c r="F8164" s="166">
        <v>42858</v>
      </c>
      <c r="G8164" s="166">
        <v>42864</v>
      </c>
      <c r="H8164" s="157">
        <v>1</v>
      </c>
    </row>
    <row r="8165" spans="1:8" ht="15" customHeight="1" x14ac:dyDescent="0.25">
      <c r="A8165" s="155" t="s">
        <v>520</v>
      </c>
      <c r="B8165" s="155" t="s">
        <v>5026</v>
      </c>
      <c r="C8165" s="155" t="s">
        <v>11529</v>
      </c>
      <c r="D8165" s="155">
        <v>350</v>
      </c>
      <c r="E8165" s="155">
        <v>350</v>
      </c>
      <c r="F8165" s="166">
        <v>42859</v>
      </c>
      <c r="G8165" s="166">
        <v>42865</v>
      </c>
      <c r="H8165" s="157">
        <v>1</v>
      </c>
    </row>
    <row r="8166" spans="1:8" ht="15" customHeight="1" x14ac:dyDescent="0.25">
      <c r="A8166" s="155" t="s">
        <v>520</v>
      </c>
      <c r="B8166" s="155" t="s">
        <v>609</v>
      </c>
      <c r="C8166" s="155" t="s">
        <v>11530</v>
      </c>
      <c r="D8166" s="155">
        <v>400</v>
      </c>
      <c r="E8166" s="155">
        <v>400</v>
      </c>
      <c r="F8166" s="166">
        <v>42859</v>
      </c>
      <c r="G8166" s="166">
        <v>42865</v>
      </c>
      <c r="H8166" s="157">
        <v>1</v>
      </c>
    </row>
    <row r="8167" spans="1:8" ht="30" customHeight="1" x14ac:dyDescent="0.25">
      <c r="A8167" s="155" t="s">
        <v>8056</v>
      </c>
      <c r="B8167" s="155" t="s">
        <v>11240</v>
      </c>
      <c r="C8167" s="155" t="s">
        <v>11531</v>
      </c>
      <c r="D8167" s="155">
        <v>20</v>
      </c>
      <c r="E8167" s="155">
        <v>20</v>
      </c>
      <c r="F8167" s="166">
        <v>42860</v>
      </c>
      <c r="G8167" s="166">
        <v>42864</v>
      </c>
      <c r="H8167" s="157">
        <v>1</v>
      </c>
    </row>
    <row r="8168" spans="1:8" ht="15" customHeight="1" x14ac:dyDescent="0.25">
      <c r="A8168" s="155" t="s">
        <v>8835</v>
      </c>
      <c r="B8168" s="155" t="s">
        <v>9341</v>
      </c>
      <c r="C8168" s="155" t="s">
        <v>11532</v>
      </c>
      <c r="D8168" s="155">
        <v>25</v>
      </c>
      <c r="E8168" s="155">
        <v>25</v>
      </c>
      <c r="F8168" s="166">
        <v>42860</v>
      </c>
      <c r="G8168" s="166">
        <v>42863</v>
      </c>
      <c r="H8168" s="157">
        <v>1</v>
      </c>
    </row>
    <row r="8169" spans="1:8" ht="15" customHeight="1" x14ac:dyDescent="0.25">
      <c r="A8169" s="155" t="s">
        <v>11533</v>
      </c>
      <c r="B8169" s="155" t="s">
        <v>11534</v>
      </c>
      <c r="C8169" s="155" t="s">
        <v>11535</v>
      </c>
      <c r="D8169" s="155">
        <v>2</v>
      </c>
      <c r="E8169" s="155">
        <v>2</v>
      </c>
      <c r="F8169" s="166">
        <v>42860</v>
      </c>
      <c r="G8169" s="166">
        <v>42867</v>
      </c>
      <c r="H8169" s="157">
        <v>1</v>
      </c>
    </row>
    <row r="8170" spans="1:8" ht="15" customHeight="1" x14ac:dyDescent="0.25">
      <c r="A8170" s="155" t="s">
        <v>10425</v>
      </c>
      <c r="B8170" s="155" t="s">
        <v>10545</v>
      </c>
      <c r="C8170" s="155" t="s">
        <v>11536</v>
      </c>
      <c r="D8170" s="155">
        <v>2500</v>
      </c>
      <c r="E8170" s="155">
        <v>3000</v>
      </c>
      <c r="F8170" s="166">
        <v>42860</v>
      </c>
      <c r="G8170" s="166">
        <v>42865</v>
      </c>
      <c r="H8170" s="157">
        <v>1</v>
      </c>
    </row>
    <row r="8171" spans="1:8" ht="15" customHeight="1" x14ac:dyDescent="0.25">
      <c r="A8171" s="155" t="s">
        <v>2714</v>
      </c>
      <c r="B8171" s="155" t="s">
        <v>5046</v>
      </c>
      <c r="C8171" s="155" t="s">
        <v>11537</v>
      </c>
      <c r="D8171" s="155">
        <v>100</v>
      </c>
      <c r="E8171" s="155">
        <v>100</v>
      </c>
      <c r="F8171" s="166">
        <v>42863</v>
      </c>
      <c r="G8171" s="166">
        <v>42866</v>
      </c>
      <c r="H8171" s="157">
        <v>1</v>
      </c>
    </row>
    <row r="8172" spans="1:8" ht="15" customHeight="1" x14ac:dyDescent="0.25">
      <c r="A8172" s="155" t="s">
        <v>8570</v>
      </c>
      <c r="B8172" s="155" t="s">
        <v>10227</v>
      </c>
      <c r="C8172" s="155" t="s">
        <v>11546</v>
      </c>
      <c r="D8172" s="155">
        <v>400</v>
      </c>
      <c r="E8172" s="155">
        <v>400</v>
      </c>
      <c r="F8172" s="166">
        <v>42863</v>
      </c>
      <c r="G8172" s="166">
        <v>42865</v>
      </c>
      <c r="H8172" s="157">
        <v>1</v>
      </c>
    </row>
    <row r="8173" spans="1:8" ht="15" customHeight="1" x14ac:dyDescent="0.25">
      <c r="A8173" s="155" t="s">
        <v>8570</v>
      </c>
      <c r="B8173" s="155" t="s">
        <v>11539</v>
      </c>
      <c r="C8173" s="155" t="s">
        <v>11538</v>
      </c>
      <c r="D8173" s="155">
        <v>400</v>
      </c>
      <c r="E8173" s="155">
        <v>400</v>
      </c>
      <c r="F8173" s="166">
        <v>42863</v>
      </c>
      <c r="G8173" s="166">
        <v>42865</v>
      </c>
      <c r="H8173" s="157">
        <v>1</v>
      </c>
    </row>
    <row r="8174" spans="1:8" ht="15" customHeight="1" x14ac:dyDescent="0.25">
      <c r="A8174" s="155" t="s">
        <v>11540</v>
      </c>
      <c r="B8174" s="155" t="s">
        <v>5393</v>
      </c>
      <c r="C8174" s="155" t="s">
        <v>11541</v>
      </c>
      <c r="D8174" s="155">
        <v>50</v>
      </c>
      <c r="E8174" s="155">
        <v>50</v>
      </c>
      <c r="F8174" s="166">
        <v>42863</v>
      </c>
      <c r="G8174" s="166">
        <v>42866</v>
      </c>
      <c r="H8174" s="157">
        <v>1</v>
      </c>
    </row>
    <row r="8175" spans="1:8" ht="30" customHeight="1" x14ac:dyDescent="0.25">
      <c r="A8175" s="155" t="s">
        <v>8056</v>
      </c>
      <c r="B8175" s="155" t="s">
        <v>11543</v>
      </c>
      <c r="C8175" s="155" t="s">
        <v>11542</v>
      </c>
      <c r="D8175" s="155">
        <v>50</v>
      </c>
      <c r="E8175" s="155">
        <v>50</v>
      </c>
      <c r="F8175" s="166">
        <v>42863</v>
      </c>
      <c r="G8175" s="166">
        <v>42864</v>
      </c>
      <c r="H8175" s="157">
        <v>1</v>
      </c>
    </row>
    <row r="8176" spans="1:8" ht="15" customHeight="1" x14ac:dyDescent="0.25">
      <c r="A8176" s="155" t="s">
        <v>10425</v>
      </c>
      <c r="B8176" s="155" t="s">
        <v>10545</v>
      </c>
      <c r="C8176" s="155" t="s">
        <v>11544</v>
      </c>
      <c r="D8176" s="155">
        <v>2500</v>
      </c>
      <c r="E8176" s="155">
        <v>2500</v>
      </c>
      <c r="F8176" s="166">
        <v>42863</v>
      </c>
      <c r="G8176" s="166">
        <v>42867</v>
      </c>
      <c r="H8176" s="157">
        <v>1</v>
      </c>
    </row>
    <row r="8177" spans="1:9" ht="15" customHeight="1" x14ac:dyDescent="0.25">
      <c r="A8177" s="155" t="s">
        <v>10425</v>
      </c>
      <c r="B8177" s="155" t="s">
        <v>10545</v>
      </c>
      <c r="C8177" s="155" t="s">
        <v>161</v>
      </c>
      <c r="D8177" s="155">
        <v>2500</v>
      </c>
      <c r="E8177" s="155">
        <v>2500</v>
      </c>
      <c r="F8177" s="166">
        <v>42863</v>
      </c>
      <c r="G8177" s="166">
        <v>42871</v>
      </c>
      <c r="H8177" s="157">
        <v>1</v>
      </c>
    </row>
    <row r="8178" spans="1:9" x14ac:dyDescent="0.25">
      <c r="A8178" s="155" t="s">
        <v>145</v>
      </c>
      <c r="B8178" s="155" t="s">
        <v>4622</v>
      </c>
      <c r="C8178" s="155" t="s">
        <v>11545</v>
      </c>
      <c r="D8178" s="155">
        <v>250</v>
      </c>
      <c r="E8178" s="155">
        <v>256</v>
      </c>
      <c r="F8178" s="166">
        <v>42863</v>
      </c>
      <c r="G8178" s="166">
        <v>42860</v>
      </c>
      <c r="H8178" s="157">
        <v>0</v>
      </c>
    </row>
    <row r="8179" spans="1:9" ht="15" customHeight="1" x14ac:dyDescent="0.25">
      <c r="A8179" s="155" t="s">
        <v>8570</v>
      </c>
      <c r="B8179" s="155" t="s">
        <v>11547</v>
      </c>
      <c r="C8179" s="155" t="s">
        <v>11546</v>
      </c>
      <c r="D8179" s="155">
        <v>400</v>
      </c>
      <c r="E8179" s="155">
        <v>400</v>
      </c>
      <c r="F8179" s="166">
        <v>42863</v>
      </c>
      <c r="G8179" s="166">
        <v>42864</v>
      </c>
      <c r="H8179" s="157">
        <v>1</v>
      </c>
    </row>
    <row r="8180" spans="1:9" ht="15" customHeight="1" x14ac:dyDescent="0.25">
      <c r="A8180" s="155" t="s">
        <v>46</v>
      </c>
      <c r="B8180" s="155" t="s">
        <v>949</v>
      </c>
      <c r="C8180" s="155" t="s">
        <v>11548</v>
      </c>
      <c r="D8180" s="155">
        <v>10</v>
      </c>
      <c r="E8180" s="155">
        <v>10</v>
      </c>
      <c r="F8180" s="166">
        <v>42863</v>
      </c>
      <c r="G8180" s="166">
        <v>42864</v>
      </c>
      <c r="H8180" s="157">
        <v>1</v>
      </c>
    </row>
    <row r="8181" spans="1:9" ht="15" customHeight="1" x14ac:dyDescent="0.25">
      <c r="A8181" s="155" t="s">
        <v>11533</v>
      </c>
      <c r="B8181" s="155" t="s">
        <v>11534</v>
      </c>
      <c r="C8181" s="155" t="s">
        <v>11549</v>
      </c>
      <c r="D8181" s="155">
        <v>2</v>
      </c>
      <c r="E8181" s="155">
        <v>2</v>
      </c>
      <c r="F8181" s="166">
        <v>42863</v>
      </c>
      <c r="G8181" s="166">
        <v>42864</v>
      </c>
      <c r="H8181" s="157">
        <v>1</v>
      </c>
    </row>
    <row r="8182" spans="1:9" ht="15" customHeight="1" x14ac:dyDescent="0.25">
      <c r="A8182" s="155" t="s">
        <v>1492</v>
      </c>
      <c r="B8182" s="155" t="s">
        <v>11223</v>
      </c>
      <c r="C8182" s="155" t="s">
        <v>11550</v>
      </c>
      <c r="D8182" s="155">
        <v>500</v>
      </c>
      <c r="E8182" s="155">
        <v>510</v>
      </c>
      <c r="F8182" s="166">
        <v>42864</v>
      </c>
      <c r="G8182" s="166">
        <v>42871</v>
      </c>
      <c r="H8182" s="157">
        <v>1</v>
      </c>
    </row>
    <row r="8183" spans="1:9" ht="15" customHeight="1" x14ac:dyDescent="0.25">
      <c r="A8183" s="155" t="s">
        <v>8570</v>
      </c>
      <c r="B8183" s="155" t="s">
        <v>11551</v>
      </c>
      <c r="C8183" s="155" t="s">
        <v>11553</v>
      </c>
      <c r="D8183" s="155">
        <v>800</v>
      </c>
      <c r="E8183" s="155">
        <v>400</v>
      </c>
      <c r="F8183" s="166">
        <v>42864</v>
      </c>
      <c r="G8183" s="166">
        <v>42865</v>
      </c>
      <c r="H8183" s="157">
        <v>1</v>
      </c>
    </row>
    <row r="8184" spans="1:9" ht="15" customHeight="1" x14ac:dyDescent="0.25">
      <c r="A8184" s="155" t="s">
        <v>8570</v>
      </c>
      <c r="B8184" s="155" t="s">
        <v>11552</v>
      </c>
      <c r="C8184" s="155" t="s">
        <v>11554</v>
      </c>
      <c r="D8184" s="155">
        <v>400</v>
      </c>
      <c r="E8184" s="155">
        <v>400</v>
      </c>
      <c r="F8184" s="166">
        <v>42864</v>
      </c>
      <c r="G8184" s="166">
        <v>42865</v>
      </c>
      <c r="H8184" s="157">
        <v>1</v>
      </c>
    </row>
    <row r="8185" spans="1:9" ht="15" customHeight="1" x14ac:dyDescent="0.25">
      <c r="A8185" s="155" t="s">
        <v>195</v>
      </c>
      <c r="B8185" s="155" t="s">
        <v>8000</v>
      </c>
      <c r="C8185" s="155" t="s">
        <v>11555</v>
      </c>
      <c r="D8185" s="155">
        <v>5</v>
      </c>
      <c r="E8185" s="155">
        <v>5</v>
      </c>
      <c r="F8185" s="166">
        <v>42864</v>
      </c>
      <c r="G8185" s="166">
        <v>42865</v>
      </c>
      <c r="H8185" s="157">
        <v>1</v>
      </c>
    </row>
    <row r="8186" spans="1:9" ht="15" customHeight="1" x14ac:dyDescent="0.25">
      <c r="A8186" s="155" t="s">
        <v>8810</v>
      </c>
      <c r="B8186" s="155" t="s">
        <v>11556</v>
      </c>
      <c r="C8186" s="155" t="s">
        <v>11557</v>
      </c>
      <c r="D8186" s="155">
        <v>10</v>
      </c>
      <c r="E8186" s="155">
        <v>10</v>
      </c>
      <c r="F8186" s="166">
        <v>42864</v>
      </c>
      <c r="G8186" s="166">
        <v>42870</v>
      </c>
      <c r="H8186" s="157">
        <v>1</v>
      </c>
    </row>
    <row r="8187" spans="1:9" ht="15" customHeight="1" x14ac:dyDescent="0.25">
      <c r="A8187" s="155" t="s">
        <v>9742</v>
      </c>
      <c r="B8187" s="155" t="s">
        <v>1696</v>
      </c>
      <c r="C8187" s="155" t="s">
        <v>11558</v>
      </c>
      <c r="D8187" s="155">
        <v>14</v>
      </c>
      <c r="E8187" s="155">
        <v>9</v>
      </c>
      <c r="F8187" s="166">
        <v>42864</v>
      </c>
      <c r="G8187" s="166">
        <v>42865</v>
      </c>
      <c r="H8187" s="157">
        <v>1</v>
      </c>
      <c r="I8187" s="192" t="s">
        <v>11559</v>
      </c>
    </row>
    <row r="8188" spans="1:9" ht="15" customHeight="1" x14ac:dyDescent="0.25">
      <c r="A8188" s="155" t="s">
        <v>8570</v>
      </c>
      <c r="B8188" s="155" t="s">
        <v>6926</v>
      </c>
      <c r="C8188" s="155" t="s">
        <v>11560</v>
      </c>
      <c r="D8188" s="155">
        <v>50</v>
      </c>
      <c r="E8188" s="155">
        <v>50</v>
      </c>
      <c r="F8188" s="166">
        <v>42866</v>
      </c>
      <c r="G8188" s="166">
        <v>42870</v>
      </c>
      <c r="H8188" s="157">
        <v>1</v>
      </c>
    </row>
    <row r="8189" spans="1:9" ht="15" customHeight="1" x14ac:dyDescent="0.25">
      <c r="A8189" s="155" t="s">
        <v>173</v>
      </c>
      <c r="B8189" s="155" t="s">
        <v>7895</v>
      </c>
      <c r="C8189" s="155" t="s">
        <v>11562</v>
      </c>
      <c r="D8189" s="155">
        <v>100</v>
      </c>
      <c r="E8189" s="155">
        <v>207</v>
      </c>
      <c r="F8189" s="166">
        <v>42866</v>
      </c>
      <c r="G8189" s="166">
        <v>42872</v>
      </c>
      <c r="H8189" s="157">
        <v>1</v>
      </c>
    </row>
    <row r="8190" spans="1:9" ht="15" customHeight="1" x14ac:dyDescent="0.25">
      <c r="A8190" s="155" t="s">
        <v>173</v>
      </c>
      <c r="B8190" s="155" t="s">
        <v>11561</v>
      </c>
      <c r="C8190" s="155" t="s">
        <v>364</v>
      </c>
      <c r="D8190" s="155">
        <v>100</v>
      </c>
      <c r="E8190" s="155">
        <v>100</v>
      </c>
      <c r="F8190" s="166">
        <v>42866</v>
      </c>
      <c r="G8190" s="166">
        <v>42872</v>
      </c>
      <c r="H8190" s="157">
        <v>1</v>
      </c>
    </row>
    <row r="8191" spans="1:9" ht="15" customHeight="1" x14ac:dyDescent="0.25">
      <c r="A8191" s="155" t="s">
        <v>173</v>
      </c>
      <c r="B8191" s="155" t="s">
        <v>11561</v>
      </c>
      <c r="C8191" s="155" t="s">
        <v>161</v>
      </c>
      <c r="D8191" s="155">
        <v>100</v>
      </c>
      <c r="E8191" s="155">
        <v>100</v>
      </c>
      <c r="F8191" s="166">
        <v>42866</v>
      </c>
      <c r="G8191" s="166">
        <v>42872</v>
      </c>
      <c r="H8191" s="157">
        <v>1</v>
      </c>
    </row>
    <row r="8192" spans="1:9" ht="15" customHeight="1" x14ac:dyDescent="0.25">
      <c r="A8192" s="155" t="s">
        <v>71</v>
      </c>
      <c r="B8192" s="155" t="s">
        <v>102</v>
      </c>
      <c r="C8192" s="155" t="s">
        <v>11563</v>
      </c>
      <c r="D8192" s="155">
        <v>10</v>
      </c>
      <c r="E8192" s="155">
        <v>10</v>
      </c>
      <c r="F8192" s="166">
        <v>42866</v>
      </c>
      <c r="G8192" s="166">
        <v>42870</v>
      </c>
      <c r="H8192" s="157">
        <v>1</v>
      </c>
    </row>
    <row r="8193" spans="1:9" ht="15" customHeight="1" x14ac:dyDescent="0.25">
      <c r="A8193" s="155" t="s">
        <v>286</v>
      </c>
      <c r="B8193" s="155" t="s">
        <v>11564</v>
      </c>
      <c r="C8193" s="155" t="s">
        <v>11565</v>
      </c>
      <c r="D8193" s="155">
        <v>25</v>
      </c>
      <c r="E8193" s="155">
        <v>25</v>
      </c>
      <c r="F8193" s="166">
        <v>42866</v>
      </c>
      <c r="G8193" s="166">
        <v>42867</v>
      </c>
      <c r="H8193" s="157">
        <v>1</v>
      </c>
    </row>
    <row r="8194" spans="1:9" ht="15" customHeight="1" x14ac:dyDescent="0.25">
      <c r="A8194" s="155" t="s">
        <v>42</v>
      </c>
      <c r="B8194" s="155" t="s">
        <v>2124</v>
      </c>
      <c r="C8194" s="155" t="s">
        <v>11566</v>
      </c>
      <c r="D8194" s="155">
        <v>50</v>
      </c>
      <c r="E8194" s="155">
        <v>50</v>
      </c>
      <c r="F8194" s="166">
        <v>42866</v>
      </c>
      <c r="G8194" s="166">
        <v>42873</v>
      </c>
      <c r="H8194" s="157">
        <v>1</v>
      </c>
    </row>
    <row r="8195" spans="1:9" ht="30" customHeight="1" x14ac:dyDescent="0.25">
      <c r="A8195" s="155" t="s">
        <v>8056</v>
      </c>
      <c r="B8195" s="155" t="s">
        <v>11567</v>
      </c>
      <c r="C8195" s="155" t="s">
        <v>11568</v>
      </c>
      <c r="D8195" s="155">
        <v>25</v>
      </c>
      <c r="E8195" s="155">
        <v>25</v>
      </c>
      <c r="F8195" s="166">
        <v>42866</v>
      </c>
      <c r="G8195" s="166">
        <v>42872</v>
      </c>
      <c r="H8195" s="157">
        <v>1</v>
      </c>
    </row>
    <row r="8196" spans="1:9" ht="15" customHeight="1" x14ac:dyDescent="0.25">
      <c r="A8196" s="155" t="s">
        <v>78</v>
      </c>
      <c r="B8196" s="155" t="s">
        <v>1074</v>
      </c>
      <c r="C8196" s="155" t="s">
        <v>11569</v>
      </c>
      <c r="D8196" s="155">
        <v>10</v>
      </c>
      <c r="E8196" s="155">
        <v>10</v>
      </c>
      <c r="F8196" s="166">
        <v>42866</v>
      </c>
      <c r="G8196" s="166">
        <v>42870</v>
      </c>
      <c r="H8196" s="157">
        <v>1</v>
      </c>
    </row>
    <row r="8197" spans="1:9" ht="15" customHeight="1" x14ac:dyDescent="0.25">
      <c r="A8197" s="155" t="s">
        <v>8170</v>
      </c>
      <c r="B8197" s="155" t="s">
        <v>272</v>
      </c>
      <c r="C8197" s="155" t="s">
        <v>11570</v>
      </c>
      <c r="D8197" s="155">
        <v>3</v>
      </c>
      <c r="E8197" s="155">
        <v>3</v>
      </c>
      <c r="F8197" s="166">
        <v>42866</v>
      </c>
      <c r="G8197" s="166">
        <v>42872</v>
      </c>
      <c r="H8197" s="157">
        <v>1</v>
      </c>
      <c r="I8197" s="192" t="s">
        <v>11571</v>
      </c>
    </row>
    <row r="8198" spans="1:9" ht="15" customHeight="1" x14ac:dyDescent="0.25">
      <c r="A8198" s="155" t="s">
        <v>8170</v>
      </c>
      <c r="B8198" s="155" t="s">
        <v>272</v>
      </c>
      <c r="C8198" s="155" t="s">
        <v>364</v>
      </c>
      <c r="D8198" s="155">
        <v>10</v>
      </c>
      <c r="E8198" s="155">
        <v>10</v>
      </c>
      <c r="F8198" s="166">
        <v>42866</v>
      </c>
      <c r="G8198" s="166">
        <v>42872</v>
      </c>
      <c r="H8198" s="157">
        <v>1</v>
      </c>
      <c r="I8198" s="192" t="s">
        <v>9188</v>
      </c>
    </row>
    <row r="8199" spans="1:9" ht="15" customHeight="1" x14ac:dyDescent="0.25">
      <c r="A8199" s="155" t="s">
        <v>8170</v>
      </c>
      <c r="B8199" s="155" t="s">
        <v>272</v>
      </c>
      <c r="C8199" s="155" t="s">
        <v>161</v>
      </c>
      <c r="D8199" s="155">
        <v>1</v>
      </c>
      <c r="E8199" s="155">
        <v>1</v>
      </c>
      <c r="F8199" s="166">
        <v>42866</v>
      </c>
      <c r="G8199" s="166">
        <v>42872</v>
      </c>
      <c r="H8199" s="157">
        <v>1</v>
      </c>
      <c r="I8199" s="192" t="s">
        <v>11572</v>
      </c>
    </row>
    <row r="8200" spans="1:9" ht="15" customHeight="1" x14ac:dyDescent="0.25">
      <c r="A8200" s="155" t="s">
        <v>299</v>
      </c>
      <c r="B8200" s="155" t="s">
        <v>11576</v>
      </c>
      <c r="C8200" s="155" t="s">
        <v>11577</v>
      </c>
      <c r="D8200" s="155">
        <v>25</v>
      </c>
      <c r="E8200" s="155">
        <v>25</v>
      </c>
      <c r="F8200" s="166">
        <v>42867</v>
      </c>
      <c r="G8200" s="166">
        <v>42870</v>
      </c>
      <c r="H8200" s="157">
        <v>1</v>
      </c>
    </row>
    <row r="8201" spans="1:9" ht="15" customHeight="1" x14ac:dyDescent="0.25">
      <c r="A8201" s="155" t="s">
        <v>2714</v>
      </c>
      <c r="B8201" s="155" t="s">
        <v>11578</v>
      </c>
      <c r="C8201" s="155" t="s">
        <v>11579</v>
      </c>
      <c r="D8201" s="155">
        <v>25</v>
      </c>
      <c r="E8201" s="155">
        <v>25</v>
      </c>
      <c r="F8201" s="166">
        <v>42867</v>
      </c>
      <c r="G8201" s="166">
        <v>42873</v>
      </c>
      <c r="H8201" s="157">
        <v>1</v>
      </c>
    </row>
    <row r="8202" spans="1:9" ht="15" customHeight="1" x14ac:dyDescent="0.25">
      <c r="A8202" s="155" t="s">
        <v>2714</v>
      </c>
      <c r="B8202" s="155" t="s">
        <v>234</v>
      </c>
      <c r="C8202" s="155" t="s">
        <v>364</v>
      </c>
      <c r="D8202" s="155">
        <v>50</v>
      </c>
      <c r="E8202" s="155">
        <v>50</v>
      </c>
      <c r="F8202" s="166">
        <v>42867</v>
      </c>
      <c r="G8202" s="166">
        <v>42873</v>
      </c>
      <c r="H8202" s="157">
        <v>1</v>
      </c>
    </row>
    <row r="8203" spans="1:9" ht="15" customHeight="1" x14ac:dyDescent="0.25">
      <c r="A8203" s="155" t="s">
        <v>9769</v>
      </c>
      <c r="B8203" s="155" t="s">
        <v>272</v>
      </c>
      <c r="C8203" s="155" t="s">
        <v>272</v>
      </c>
      <c r="D8203" s="155">
        <v>46</v>
      </c>
      <c r="E8203" s="155">
        <v>46</v>
      </c>
      <c r="F8203" s="166">
        <v>42867</v>
      </c>
      <c r="G8203" s="166">
        <v>42873</v>
      </c>
      <c r="H8203" s="157">
        <v>1</v>
      </c>
      <c r="I8203" s="192" t="s">
        <v>11580</v>
      </c>
    </row>
    <row r="8204" spans="1:9" ht="15" customHeight="1" x14ac:dyDescent="0.25">
      <c r="A8204" s="155" t="s">
        <v>748</v>
      </c>
      <c r="B8204" s="155" t="s">
        <v>3503</v>
      </c>
      <c r="C8204" s="155" t="s">
        <v>11581</v>
      </c>
      <c r="D8204" s="155">
        <v>10</v>
      </c>
      <c r="E8204" s="155">
        <v>10</v>
      </c>
      <c r="F8204" s="166">
        <v>42870</v>
      </c>
      <c r="G8204" s="166">
        <v>42874</v>
      </c>
      <c r="H8204" s="157">
        <v>1</v>
      </c>
    </row>
    <row r="8205" spans="1:9" ht="15" customHeight="1" x14ac:dyDescent="0.25">
      <c r="A8205" s="155" t="s">
        <v>6965</v>
      </c>
      <c r="B8205" s="155" t="s">
        <v>10026</v>
      </c>
      <c r="C8205" s="155" t="s">
        <v>11582</v>
      </c>
      <c r="D8205" s="155">
        <v>10</v>
      </c>
      <c r="E8205" s="155">
        <v>10</v>
      </c>
      <c r="F8205" s="166">
        <v>42870</v>
      </c>
      <c r="G8205" s="166">
        <v>42872</v>
      </c>
      <c r="H8205" s="157">
        <v>1</v>
      </c>
    </row>
    <row r="8206" spans="1:9" ht="15" customHeight="1" x14ac:dyDescent="0.25">
      <c r="A8206" s="155" t="s">
        <v>2030</v>
      </c>
      <c r="B8206" s="155" t="s">
        <v>3411</v>
      </c>
      <c r="C8206" s="155" t="s">
        <v>11583</v>
      </c>
      <c r="D8206" s="155">
        <v>20</v>
      </c>
      <c r="E8206" s="155">
        <v>20</v>
      </c>
      <c r="F8206" s="166">
        <v>42870</v>
      </c>
      <c r="G8206" s="166">
        <v>42873</v>
      </c>
      <c r="H8206" s="157">
        <v>1</v>
      </c>
    </row>
    <row r="8207" spans="1:9" ht="15" customHeight="1" x14ac:dyDescent="0.25">
      <c r="A8207" s="155" t="s">
        <v>4963</v>
      </c>
      <c r="B8207" s="155" t="s">
        <v>11585</v>
      </c>
      <c r="C8207" s="155" t="s">
        <v>11584</v>
      </c>
      <c r="D8207" s="155">
        <v>25</v>
      </c>
      <c r="E8207" s="155">
        <v>27</v>
      </c>
      <c r="F8207" s="166">
        <v>42870</v>
      </c>
      <c r="G8207" s="166">
        <v>42873</v>
      </c>
      <c r="H8207" s="157">
        <v>1</v>
      </c>
    </row>
    <row r="8208" spans="1:9" ht="15" customHeight="1" x14ac:dyDescent="0.25">
      <c r="A8208" s="155" t="s">
        <v>6237</v>
      </c>
      <c r="B8208" s="155" t="s">
        <v>10491</v>
      </c>
      <c r="C8208" s="155" t="s">
        <v>11586</v>
      </c>
      <c r="D8208" s="155">
        <v>10</v>
      </c>
      <c r="E8208" s="155">
        <v>10</v>
      </c>
      <c r="F8208" s="166">
        <v>42870</v>
      </c>
      <c r="G8208" s="166">
        <v>42885</v>
      </c>
      <c r="H8208" s="157">
        <v>1</v>
      </c>
      <c r="I8208" s="192" t="s">
        <v>11589</v>
      </c>
    </row>
    <row r="8209" spans="1:9" ht="15" customHeight="1" x14ac:dyDescent="0.25">
      <c r="A8209" s="155" t="s">
        <v>6237</v>
      </c>
      <c r="B8209" s="155" t="s">
        <v>10492</v>
      </c>
      <c r="C8209" s="155" t="s">
        <v>11587</v>
      </c>
      <c r="D8209" s="155">
        <v>10</v>
      </c>
      <c r="E8209" s="155">
        <v>10</v>
      </c>
      <c r="F8209" s="166">
        <v>42870</v>
      </c>
      <c r="G8209" s="166">
        <v>42885</v>
      </c>
      <c r="H8209" s="157">
        <v>1</v>
      </c>
      <c r="I8209" s="192" t="s">
        <v>11589</v>
      </c>
    </row>
    <row r="8210" spans="1:9" ht="15" customHeight="1" x14ac:dyDescent="0.25">
      <c r="A8210" s="155" t="s">
        <v>6237</v>
      </c>
      <c r="B8210" s="155" t="s">
        <v>10495</v>
      </c>
      <c r="C8210" s="155" t="s">
        <v>11588</v>
      </c>
      <c r="D8210" s="155">
        <v>10</v>
      </c>
      <c r="E8210" s="155">
        <v>10</v>
      </c>
      <c r="F8210" s="166">
        <v>42870</v>
      </c>
      <c r="G8210" s="166">
        <v>42885</v>
      </c>
      <c r="H8210" s="157">
        <v>1</v>
      </c>
      <c r="I8210" s="192" t="s">
        <v>11589</v>
      </c>
    </row>
    <row r="8211" spans="1:9" ht="15" customHeight="1" x14ac:dyDescent="0.25">
      <c r="A8211" s="155" t="s">
        <v>2714</v>
      </c>
      <c r="B8211" s="155" t="s">
        <v>5141</v>
      </c>
      <c r="C8211" s="155" t="s">
        <v>11591</v>
      </c>
      <c r="D8211" s="155">
        <v>25</v>
      </c>
      <c r="E8211" s="155">
        <v>25</v>
      </c>
      <c r="F8211" s="166">
        <v>42871</v>
      </c>
      <c r="G8211" s="166">
        <v>42877</v>
      </c>
      <c r="H8211" s="157">
        <v>1</v>
      </c>
    </row>
    <row r="8212" spans="1:9" ht="15" customHeight="1" x14ac:dyDescent="0.25">
      <c r="A8212" s="155" t="s">
        <v>6576</v>
      </c>
      <c r="B8212" s="155" t="s">
        <v>7368</v>
      </c>
      <c r="D8212" s="155">
        <v>12</v>
      </c>
      <c r="E8212" s="155">
        <v>12</v>
      </c>
      <c r="F8212" s="166">
        <v>42871</v>
      </c>
      <c r="G8212" s="166">
        <v>42872</v>
      </c>
      <c r="H8212" s="157">
        <v>1</v>
      </c>
    </row>
    <row r="8213" spans="1:9" ht="15" customHeight="1" x14ac:dyDescent="0.25">
      <c r="A8213" s="155" t="s">
        <v>6021</v>
      </c>
      <c r="B8213" s="155" t="s">
        <v>6022</v>
      </c>
      <c r="C8213" s="155" t="s">
        <v>11590</v>
      </c>
      <c r="D8213" s="155">
        <v>250</v>
      </c>
      <c r="E8213" s="155">
        <v>250</v>
      </c>
      <c r="F8213" s="166">
        <v>42872</v>
      </c>
      <c r="G8213" s="166">
        <v>42916</v>
      </c>
      <c r="H8213" s="157">
        <v>1</v>
      </c>
    </row>
    <row r="8214" spans="1:9" ht="15" customHeight="1" x14ac:dyDescent="0.25">
      <c r="A8214" s="155" t="s">
        <v>8570</v>
      </c>
      <c r="B8214" s="155" t="s">
        <v>6165</v>
      </c>
      <c r="C8214" s="155" t="s">
        <v>11592</v>
      </c>
      <c r="D8214" s="155">
        <v>50</v>
      </c>
      <c r="E8214" s="155">
        <v>50</v>
      </c>
      <c r="F8214" s="166">
        <v>42872</v>
      </c>
      <c r="G8214" s="166">
        <v>42873</v>
      </c>
      <c r="H8214" s="157">
        <v>1</v>
      </c>
    </row>
    <row r="8215" spans="1:9" ht="15" customHeight="1" x14ac:dyDescent="0.25">
      <c r="A8215" s="155" t="s">
        <v>227</v>
      </c>
      <c r="B8215" s="155" t="s">
        <v>2086</v>
      </c>
      <c r="C8215" s="155" t="s">
        <v>11593</v>
      </c>
      <c r="D8215" s="155">
        <v>100</v>
      </c>
      <c r="E8215" s="155">
        <v>100</v>
      </c>
      <c r="F8215" s="166">
        <v>42872</v>
      </c>
      <c r="G8215" s="166">
        <v>42873</v>
      </c>
      <c r="H8215" s="157">
        <v>1</v>
      </c>
    </row>
    <row r="8216" spans="1:9" ht="15" customHeight="1" x14ac:dyDescent="0.25">
      <c r="A8216" s="155" t="s">
        <v>71</v>
      </c>
      <c r="B8216" s="155" t="s">
        <v>1696</v>
      </c>
      <c r="C8216" s="155" t="s">
        <v>11594</v>
      </c>
      <c r="D8216" s="155">
        <v>14</v>
      </c>
      <c r="E8216" s="155">
        <v>14</v>
      </c>
      <c r="F8216" s="166">
        <v>42872</v>
      </c>
      <c r="G8216" s="166">
        <v>42885</v>
      </c>
      <c r="H8216" s="157">
        <v>1</v>
      </c>
      <c r="I8216" s="192" t="s">
        <v>9887</v>
      </c>
    </row>
    <row r="8217" spans="1:9" ht="15" customHeight="1" x14ac:dyDescent="0.25">
      <c r="A8217" s="155" t="s">
        <v>6237</v>
      </c>
      <c r="B8217" s="155" t="s">
        <v>10491</v>
      </c>
      <c r="C8217" s="155" t="s">
        <v>11595</v>
      </c>
      <c r="D8217" s="155">
        <v>10</v>
      </c>
      <c r="E8217" s="155">
        <v>10</v>
      </c>
      <c r="F8217" s="166">
        <v>42872</v>
      </c>
      <c r="G8217" s="166">
        <v>42916</v>
      </c>
      <c r="H8217" s="157">
        <v>1</v>
      </c>
      <c r="I8217" s="192" t="s">
        <v>11589</v>
      </c>
    </row>
    <row r="8218" spans="1:9" ht="15" customHeight="1" x14ac:dyDescent="0.25">
      <c r="A8218" s="155" t="s">
        <v>6237</v>
      </c>
      <c r="B8218" s="155" t="s">
        <v>10492</v>
      </c>
      <c r="C8218" s="155" t="s">
        <v>11596</v>
      </c>
      <c r="D8218" s="155">
        <v>10</v>
      </c>
      <c r="E8218" s="155">
        <v>10</v>
      </c>
      <c r="F8218" s="166">
        <v>42872</v>
      </c>
      <c r="G8218" s="166">
        <v>42916</v>
      </c>
      <c r="H8218" s="157">
        <v>1</v>
      </c>
      <c r="I8218" s="192" t="s">
        <v>11589</v>
      </c>
    </row>
    <row r="8219" spans="1:9" ht="15" customHeight="1" x14ac:dyDescent="0.25">
      <c r="A8219" s="155" t="s">
        <v>6237</v>
      </c>
      <c r="B8219" s="155" t="s">
        <v>10495</v>
      </c>
      <c r="C8219" s="155" t="s">
        <v>11597</v>
      </c>
      <c r="D8219" s="155">
        <v>10</v>
      </c>
      <c r="E8219" s="155">
        <v>10</v>
      </c>
      <c r="F8219" s="166">
        <v>42872</v>
      </c>
      <c r="G8219" s="166">
        <v>42916</v>
      </c>
      <c r="H8219" s="157">
        <v>1</v>
      </c>
      <c r="I8219" s="192" t="s">
        <v>11589</v>
      </c>
    </row>
    <row r="8220" spans="1:9" ht="15" customHeight="1" x14ac:dyDescent="0.25">
      <c r="A8220" s="155" t="s">
        <v>71</v>
      </c>
      <c r="B8220" s="155" t="s">
        <v>1696</v>
      </c>
      <c r="C8220" s="155" t="s">
        <v>11598</v>
      </c>
      <c r="D8220" s="155">
        <v>43</v>
      </c>
      <c r="E8220" s="155">
        <v>43</v>
      </c>
      <c r="F8220" s="166">
        <v>42873</v>
      </c>
      <c r="G8220" s="166">
        <v>42886</v>
      </c>
      <c r="H8220" s="157">
        <v>1</v>
      </c>
      <c r="I8220" s="192" t="s">
        <v>9887</v>
      </c>
    </row>
    <row r="8221" spans="1:9" ht="15" customHeight="1" x14ac:dyDescent="0.25">
      <c r="A8221" s="155" t="s">
        <v>4395</v>
      </c>
      <c r="B8221" s="155" t="s">
        <v>4396</v>
      </c>
      <c r="C8221" s="155" t="s">
        <v>11599</v>
      </c>
      <c r="D8221" s="155">
        <v>100</v>
      </c>
      <c r="E8221" s="155">
        <v>100</v>
      </c>
      <c r="F8221" s="166">
        <v>42873</v>
      </c>
      <c r="G8221" s="166">
        <v>42874</v>
      </c>
      <c r="H8221" s="157">
        <v>1</v>
      </c>
    </row>
    <row r="8222" spans="1:9" ht="15" customHeight="1" x14ac:dyDescent="0.25">
      <c r="A8222" s="155" t="s">
        <v>195</v>
      </c>
      <c r="B8222" s="155" t="s">
        <v>7597</v>
      </c>
      <c r="C8222" s="155" t="s">
        <v>11606</v>
      </c>
      <c r="D8222" s="155">
        <v>5</v>
      </c>
      <c r="E8222" s="155">
        <v>5</v>
      </c>
      <c r="F8222" s="166">
        <v>42873</v>
      </c>
      <c r="G8222" s="166">
        <v>42874</v>
      </c>
      <c r="H8222" s="157">
        <v>1</v>
      </c>
    </row>
    <row r="8223" spans="1:9" ht="15" customHeight="1" x14ac:dyDescent="0.25">
      <c r="A8223" s="155" t="s">
        <v>6837</v>
      </c>
      <c r="B8223" s="155" t="s">
        <v>746</v>
      </c>
      <c r="C8223" s="155" t="s">
        <v>11600</v>
      </c>
      <c r="D8223" s="155">
        <v>50</v>
      </c>
      <c r="E8223" s="155">
        <v>50</v>
      </c>
      <c r="F8223" s="166">
        <v>42873</v>
      </c>
      <c r="G8223" s="166">
        <v>42879</v>
      </c>
      <c r="H8223" s="157">
        <v>1</v>
      </c>
    </row>
    <row r="8224" spans="1:9" ht="15" customHeight="1" x14ac:dyDescent="0.25">
      <c r="A8224" s="155" t="s">
        <v>11601</v>
      </c>
      <c r="B8224" s="155" t="s">
        <v>11602</v>
      </c>
      <c r="C8224" s="155" t="s">
        <v>11603</v>
      </c>
      <c r="D8224" s="155">
        <v>100</v>
      </c>
      <c r="E8224" s="155">
        <v>100</v>
      </c>
      <c r="F8224" s="166">
        <v>42873</v>
      </c>
      <c r="G8224" s="166">
        <v>42877</v>
      </c>
      <c r="H8224" s="157">
        <v>1</v>
      </c>
    </row>
    <row r="8225" spans="1:9" ht="15" customHeight="1" x14ac:dyDescent="0.25">
      <c r="A8225" s="155" t="s">
        <v>327</v>
      </c>
      <c r="B8225" s="155" t="s">
        <v>987</v>
      </c>
      <c r="C8225" s="155" t="s">
        <v>11604</v>
      </c>
      <c r="D8225" s="155">
        <v>250</v>
      </c>
      <c r="E8225" s="155">
        <v>250</v>
      </c>
      <c r="F8225" s="166">
        <v>42873</v>
      </c>
      <c r="G8225" s="166">
        <v>42876</v>
      </c>
      <c r="H8225" s="157">
        <v>1</v>
      </c>
    </row>
    <row r="8226" spans="1:9" ht="15" customHeight="1" x14ac:dyDescent="0.25">
      <c r="A8226" s="155" t="s">
        <v>286</v>
      </c>
      <c r="B8226" s="155" t="s">
        <v>3065</v>
      </c>
      <c r="C8226" s="155" t="s">
        <v>11605</v>
      </c>
      <c r="D8226" s="155">
        <v>25</v>
      </c>
      <c r="E8226" s="155">
        <v>25</v>
      </c>
      <c r="F8226" s="166">
        <v>42873</v>
      </c>
      <c r="G8226" s="166">
        <v>42877</v>
      </c>
      <c r="H8226" s="157">
        <v>1</v>
      </c>
    </row>
    <row r="8227" spans="1:9" ht="15" customHeight="1" x14ac:dyDescent="0.25">
      <c r="A8227" s="155" t="s">
        <v>11607</v>
      </c>
      <c r="B8227" s="155" t="s">
        <v>11608</v>
      </c>
      <c r="C8227" s="155" t="s">
        <v>11609</v>
      </c>
      <c r="D8227" s="155">
        <v>90</v>
      </c>
      <c r="E8227" s="155">
        <v>90</v>
      </c>
      <c r="F8227" s="166">
        <v>42873</v>
      </c>
      <c r="G8227" s="166">
        <v>42879</v>
      </c>
      <c r="H8227" s="157">
        <v>1</v>
      </c>
    </row>
    <row r="8228" spans="1:9" ht="15" customHeight="1" x14ac:dyDescent="0.25">
      <c r="A8228" s="155" t="s">
        <v>173</v>
      </c>
      <c r="B8228" s="155" t="s">
        <v>9908</v>
      </c>
      <c r="C8228" s="155" t="s">
        <v>11610</v>
      </c>
      <c r="D8228" s="155">
        <v>250</v>
      </c>
      <c r="E8228" s="155">
        <v>250</v>
      </c>
      <c r="F8228" s="166">
        <v>42873</v>
      </c>
      <c r="G8228" s="166">
        <v>42874</v>
      </c>
      <c r="H8228" s="157">
        <v>1</v>
      </c>
    </row>
    <row r="8229" spans="1:9" ht="15" customHeight="1" x14ac:dyDescent="0.25">
      <c r="A8229" s="155" t="s">
        <v>173</v>
      </c>
      <c r="B8229" s="155" t="s">
        <v>9908</v>
      </c>
      <c r="C8229" s="155" t="s">
        <v>364</v>
      </c>
      <c r="D8229" s="155">
        <v>50</v>
      </c>
      <c r="E8229" s="155">
        <v>50</v>
      </c>
      <c r="F8229" s="166">
        <v>42873</v>
      </c>
      <c r="G8229" s="166">
        <v>42874</v>
      </c>
      <c r="H8229" s="157">
        <v>1</v>
      </c>
    </row>
    <row r="8230" spans="1:9" ht="15" customHeight="1" x14ac:dyDescent="0.25">
      <c r="A8230" s="155" t="s">
        <v>173</v>
      </c>
      <c r="B8230" s="155" t="s">
        <v>9908</v>
      </c>
      <c r="C8230" s="155" t="s">
        <v>11611</v>
      </c>
      <c r="D8230" s="155">
        <v>100</v>
      </c>
      <c r="E8230" s="155">
        <v>100</v>
      </c>
      <c r="F8230" s="166">
        <v>42873</v>
      </c>
      <c r="G8230" s="166">
        <v>42874</v>
      </c>
      <c r="H8230" s="157">
        <v>1</v>
      </c>
    </row>
    <row r="8231" spans="1:9" x14ac:dyDescent="0.25">
      <c r="A8231" s="155" t="s">
        <v>11612</v>
      </c>
      <c r="B8231" s="155" t="s">
        <v>11613</v>
      </c>
      <c r="C8231" s="155" t="s">
        <v>11614</v>
      </c>
      <c r="D8231" s="155">
        <v>12</v>
      </c>
      <c r="E8231" s="155">
        <v>12</v>
      </c>
      <c r="F8231" s="166">
        <v>42873</v>
      </c>
      <c r="G8231" s="166">
        <v>42865</v>
      </c>
      <c r="H8231" s="157">
        <v>0</v>
      </c>
    </row>
    <row r="8232" spans="1:9" ht="15" customHeight="1" x14ac:dyDescent="0.25">
      <c r="A8232" s="155" t="s">
        <v>10425</v>
      </c>
      <c r="B8232" s="155" t="s">
        <v>10545</v>
      </c>
      <c r="C8232" s="155" t="s">
        <v>11615</v>
      </c>
      <c r="D8232" s="155">
        <v>2500</v>
      </c>
      <c r="E8232" s="155">
        <v>1999</v>
      </c>
      <c r="F8232" s="166">
        <v>42874</v>
      </c>
      <c r="G8232" s="166">
        <v>42870</v>
      </c>
      <c r="H8232" s="157">
        <v>1</v>
      </c>
      <c r="I8232" s="192" t="s">
        <v>11719</v>
      </c>
    </row>
    <row r="8233" spans="1:9" ht="15" customHeight="1" x14ac:dyDescent="0.25">
      <c r="A8233" s="155" t="s">
        <v>11616</v>
      </c>
      <c r="B8233" s="155" t="s">
        <v>82</v>
      </c>
      <c r="C8233" s="155" t="s">
        <v>11617</v>
      </c>
      <c r="D8233" s="155">
        <v>100</v>
      </c>
      <c r="E8233" s="155">
        <v>100</v>
      </c>
      <c r="F8233" s="166">
        <v>42874</v>
      </c>
      <c r="G8233" s="166">
        <v>42874</v>
      </c>
      <c r="H8233" s="157">
        <v>1</v>
      </c>
    </row>
    <row r="8234" spans="1:9" ht="15" customHeight="1" x14ac:dyDescent="0.25">
      <c r="A8234" s="155" t="s">
        <v>4386</v>
      </c>
      <c r="B8234" s="155" t="s">
        <v>11618</v>
      </c>
      <c r="C8234" s="155" t="s">
        <v>11619</v>
      </c>
      <c r="D8234" s="155">
        <v>5</v>
      </c>
      <c r="E8234" s="155">
        <v>5</v>
      </c>
      <c r="F8234" s="166">
        <v>42874</v>
      </c>
      <c r="G8234" s="166">
        <v>42874</v>
      </c>
      <c r="H8234" s="157">
        <v>1</v>
      </c>
    </row>
    <row r="8235" spans="1:9" ht="15" customHeight="1" x14ac:dyDescent="0.25">
      <c r="A8235" s="155" t="s">
        <v>563</v>
      </c>
      <c r="B8235" s="155" t="s">
        <v>309</v>
      </c>
      <c r="C8235" s="155" t="s">
        <v>11620</v>
      </c>
      <c r="D8235" s="155">
        <v>50</v>
      </c>
      <c r="E8235" s="155">
        <v>50</v>
      </c>
      <c r="F8235" s="166">
        <v>42877</v>
      </c>
      <c r="G8235" s="166">
        <v>42885</v>
      </c>
      <c r="H8235" s="157">
        <v>1</v>
      </c>
    </row>
    <row r="8236" spans="1:9" ht="15" customHeight="1" x14ac:dyDescent="0.25">
      <c r="A8236" s="155" t="s">
        <v>71</v>
      </c>
      <c r="B8236" s="155" t="s">
        <v>1696</v>
      </c>
      <c r="C8236" s="155" t="s">
        <v>11622</v>
      </c>
      <c r="D8236" s="155">
        <v>1</v>
      </c>
      <c r="E8236" s="155">
        <v>1</v>
      </c>
      <c r="F8236" s="166">
        <v>42877</v>
      </c>
      <c r="G8236" s="166">
        <v>42885</v>
      </c>
      <c r="H8236" s="157">
        <v>1</v>
      </c>
    </row>
    <row r="8237" spans="1:9" ht="15" customHeight="1" x14ac:dyDescent="0.25">
      <c r="A8237" s="155" t="s">
        <v>8810</v>
      </c>
      <c r="B8237" s="155" t="s">
        <v>11621</v>
      </c>
      <c r="C8237" s="155" t="s">
        <v>11623</v>
      </c>
      <c r="D8237" s="155">
        <v>50</v>
      </c>
      <c r="E8237" s="155">
        <v>50</v>
      </c>
      <c r="F8237" s="166">
        <v>42877</v>
      </c>
      <c r="G8237" s="166">
        <v>42885</v>
      </c>
      <c r="H8237" s="157">
        <v>1</v>
      </c>
    </row>
    <row r="8238" spans="1:9" ht="15" customHeight="1" x14ac:dyDescent="0.25">
      <c r="A8238" s="155" t="s">
        <v>9507</v>
      </c>
      <c r="B8238" s="155" t="s">
        <v>11624</v>
      </c>
      <c r="C8238" s="155" t="s">
        <v>11626</v>
      </c>
      <c r="D8238" s="155">
        <v>25</v>
      </c>
      <c r="E8238" s="155">
        <v>25</v>
      </c>
      <c r="F8238" s="166">
        <v>42878</v>
      </c>
      <c r="G8238" s="166">
        <v>42881</v>
      </c>
      <c r="H8238" s="157">
        <v>1</v>
      </c>
    </row>
    <row r="8239" spans="1:9" ht="15" customHeight="1" x14ac:dyDescent="0.25">
      <c r="A8239" s="155" t="s">
        <v>9507</v>
      </c>
      <c r="B8239" s="155" t="s">
        <v>11625</v>
      </c>
      <c r="C8239" s="155" t="s">
        <v>364</v>
      </c>
      <c r="D8239" s="155">
        <v>25</v>
      </c>
      <c r="E8239" s="155">
        <v>25</v>
      </c>
      <c r="F8239" s="166">
        <v>42878</v>
      </c>
      <c r="G8239" s="166">
        <v>42881</v>
      </c>
      <c r="H8239" s="157">
        <v>1</v>
      </c>
    </row>
    <row r="8240" spans="1:9" ht="15" customHeight="1" x14ac:dyDescent="0.25">
      <c r="A8240" s="155" t="s">
        <v>195</v>
      </c>
      <c r="B8240" s="155" t="s">
        <v>8206</v>
      </c>
      <c r="C8240" s="155" t="s">
        <v>11627</v>
      </c>
      <c r="D8240" s="155">
        <v>10</v>
      </c>
      <c r="E8240" s="155">
        <v>10</v>
      </c>
      <c r="F8240" s="166">
        <v>42878</v>
      </c>
      <c r="G8240" s="166">
        <v>42880</v>
      </c>
      <c r="H8240" s="157">
        <v>1</v>
      </c>
    </row>
    <row r="8241" spans="1:9" ht="15" customHeight="1" x14ac:dyDescent="0.25">
      <c r="A8241" s="155" t="s">
        <v>29</v>
      </c>
      <c r="B8241" s="155" t="s">
        <v>5533</v>
      </c>
      <c r="C8241" s="155" t="s">
        <v>11628</v>
      </c>
      <c r="D8241" s="155">
        <v>50</v>
      </c>
      <c r="E8241" s="155">
        <v>50</v>
      </c>
      <c r="F8241" s="166">
        <v>42878</v>
      </c>
      <c r="G8241" s="166">
        <v>42884</v>
      </c>
      <c r="H8241" s="157">
        <v>1</v>
      </c>
    </row>
    <row r="8242" spans="1:9" ht="15" customHeight="1" x14ac:dyDescent="0.25">
      <c r="A8242" s="155" t="s">
        <v>520</v>
      </c>
      <c r="B8242" s="155" t="s">
        <v>2432</v>
      </c>
      <c r="C8242" s="155" t="s">
        <v>11629</v>
      </c>
      <c r="D8242" s="155">
        <v>25</v>
      </c>
      <c r="E8242" s="155">
        <v>25</v>
      </c>
      <c r="F8242" s="166">
        <v>42878</v>
      </c>
      <c r="G8242" s="166">
        <v>42887</v>
      </c>
      <c r="H8242" s="157">
        <v>1</v>
      </c>
    </row>
    <row r="8243" spans="1:9" ht="15" customHeight="1" x14ac:dyDescent="0.25">
      <c r="A8243" s="155" t="s">
        <v>11630</v>
      </c>
      <c r="B8243" s="155" t="s">
        <v>1696</v>
      </c>
      <c r="C8243" s="155" t="s">
        <v>11631</v>
      </c>
      <c r="D8243" s="155">
        <v>23</v>
      </c>
      <c r="E8243" s="155">
        <v>23</v>
      </c>
      <c r="F8243" s="166">
        <v>42879</v>
      </c>
      <c r="G8243" s="166">
        <v>42880</v>
      </c>
      <c r="H8243" s="157">
        <v>1</v>
      </c>
    </row>
    <row r="8244" spans="1:9" ht="15" customHeight="1" x14ac:dyDescent="0.25">
      <c r="A8244" s="155" t="s">
        <v>2317</v>
      </c>
      <c r="B8244" s="155" t="s">
        <v>11632</v>
      </c>
      <c r="C8244" s="155" t="s">
        <v>11632</v>
      </c>
      <c r="D8244" s="155">
        <v>400</v>
      </c>
      <c r="E8244" s="155">
        <v>400</v>
      </c>
      <c r="F8244" s="166">
        <v>42879</v>
      </c>
      <c r="G8244" s="166">
        <v>42886</v>
      </c>
      <c r="H8244" s="157">
        <v>1</v>
      </c>
    </row>
    <row r="8245" spans="1:9" ht="15" customHeight="1" x14ac:dyDescent="0.25">
      <c r="A8245" s="155" t="s">
        <v>11540</v>
      </c>
      <c r="B8245" s="155" t="s">
        <v>5393</v>
      </c>
      <c r="C8245" s="155" t="s">
        <v>11633</v>
      </c>
      <c r="D8245" s="155">
        <v>50</v>
      </c>
      <c r="E8245" s="155">
        <v>50</v>
      </c>
      <c r="F8245" s="166">
        <v>42879</v>
      </c>
      <c r="G8245" s="166">
        <v>42880</v>
      </c>
      <c r="H8245" s="157">
        <v>1</v>
      </c>
    </row>
    <row r="8246" spans="1:9" ht="15" customHeight="1" x14ac:dyDescent="0.25">
      <c r="A8246" s="155" t="s">
        <v>3967</v>
      </c>
      <c r="B8246" s="155" t="s">
        <v>11634</v>
      </c>
      <c r="C8246" s="155" t="s">
        <v>11634</v>
      </c>
      <c r="D8246" s="155">
        <v>2</v>
      </c>
      <c r="E8246" s="155">
        <v>2</v>
      </c>
      <c r="F8246" s="166">
        <v>42879</v>
      </c>
      <c r="G8246" s="166">
        <v>42886</v>
      </c>
      <c r="H8246" s="157">
        <v>1</v>
      </c>
      <c r="I8246" s="192" t="s">
        <v>11635</v>
      </c>
    </row>
    <row r="8247" spans="1:9" ht="15" customHeight="1" x14ac:dyDescent="0.25">
      <c r="A8247" s="155" t="s">
        <v>29</v>
      </c>
      <c r="B8247" s="155" t="s">
        <v>3295</v>
      </c>
      <c r="C8247" s="155" t="s">
        <v>11636</v>
      </c>
      <c r="D8247" s="155">
        <v>100</v>
      </c>
      <c r="E8247" s="155">
        <v>108</v>
      </c>
      <c r="F8247" s="166">
        <v>42879</v>
      </c>
      <c r="G8247" s="166">
        <v>42881</v>
      </c>
      <c r="H8247" s="157">
        <v>1</v>
      </c>
    </row>
    <row r="8248" spans="1:9" ht="15" customHeight="1" x14ac:dyDescent="0.25">
      <c r="A8248" s="155" t="s">
        <v>9258</v>
      </c>
      <c r="B8248" s="155" t="s">
        <v>11637</v>
      </c>
      <c r="C8248" s="155" t="s">
        <v>11638</v>
      </c>
      <c r="D8248" s="155">
        <v>5</v>
      </c>
      <c r="E8248" s="155">
        <v>5</v>
      </c>
      <c r="F8248" s="166">
        <v>42880</v>
      </c>
      <c r="G8248" s="166">
        <v>42899</v>
      </c>
      <c r="H8248" s="157">
        <v>1</v>
      </c>
    </row>
    <row r="8249" spans="1:9" ht="15" customHeight="1" x14ac:dyDescent="0.25">
      <c r="A8249" s="155" t="s">
        <v>286</v>
      </c>
      <c r="B8249" s="155" t="s">
        <v>7427</v>
      </c>
      <c r="C8249" s="155" t="s">
        <v>11639</v>
      </c>
      <c r="D8249" s="155">
        <v>25</v>
      </c>
      <c r="E8249" s="155">
        <v>25</v>
      </c>
      <c r="F8249" s="166">
        <v>42880</v>
      </c>
      <c r="G8249" s="166">
        <v>42885</v>
      </c>
      <c r="H8249" s="157">
        <v>1</v>
      </c>
    </row>
    <row r="8250" spans="1:9" ht="15" customHeight="1" x14ac:dyDescent="0.25">
      <c r="A8250" s="155" t="s">
        <v>11479</v>
      </c>
      <c r="B8250" s="155" t="s">
        <v>5825</v>
      </c>
      <c r="C8250" s="155" t="s">
        <v>11640</v>
      </c>
      <c r="D8250" s="155">
        <v>17</v>
      </c>
      <c r="E8250" s="155">
        <v>17</v>
      </c>
      <c r="F8250" s="166">
        <v>42880</v>
      </c>
      <c r="G8250" s="166">
        <v>42887</v>
      </c>
      <c r="H8250" s="157">
        <v>1</v>
      </c>
    </row>
    <row r="8251" spans="1:9" ht="15" customHeight="1" x14ac:dyDescent="0.25">
      <c r="A8251" s="155" t="s">
        <v>2714</v>
      </c>
      <c r="B8251" s="155" t="s">
        <v>1225</v>
      </c>
      <c r="C8251" s="155" t="s">
        <v>11641</v>
      </c>
      <c r="D8251" s="155">
        <v>25</v>
      </c>
      <c r="E8251" s="155">
        <v>25</v>
      </c>
      <c r="F8251" s="166">
        <v>42880</v>
      </c>
      <c r="G8251" s="166">
        <v>42887</v>
      </c>
      <c r="H8251" s="157">
        <v>1</v>
      </c>
    </row>
    <row r="8252" spans="1:9" ht="15" customHeight="1" x14ac:dyDescent="0.25">
      <c r="A8252" s="155" t="s">
        <v>71</v>
      </c>
      <c r="B8252" s="155" t="s">
        <v>1550</v>
      </c>
      <c r="C8252" s="155" t="s">
        <v>11642</v>
      </c>
      <c r="D8252" s="155">
        <v>6</v>
      </c>
      <c r="E8252" s="155">
        <v>6</v>
      </c>
      <c r="F8252" s="166">
        <v>42880</v>
      </c>
      <c r="G8252" s="166">
        <v>42888</v>
      </c>
      <c r="H8252" s="157">
        <v>1</v>
      </c>
    </row>
    <row r="8253" spans="1:9" ht="15" customHeight="1" x14ac:dyDescent="0.25">
      <c r="A8253" s="155" t="s">
        <v>71</v>
      </c>
      <c r="B8253" s="155" t="s">
        <v>1530</v>
      </c>
      <c r="C8253" s="155" t="s">
        <v>59</v>
      </c>
      <c r="D8253" s="155">
        <v>5</v>
      </c>
      <c r="E8253" s="155">
        <v>5</v>
      </c>
      <c r="F8253" s="166">
        <v>42880</v>
      </c>
      <c r="G8253" s="166">
        <v>42888</v>
      </c>
      <c r="H8253" s="157">
        <v>1</v>
      </c>
    </row>
    <row r="8254" spans="1:9" ht="15" customHeight="1" x14ac:dyDescent="0.25">
      <c r="A8254" s="155" t="s">
        <v>559</v>
      </c>
      <c r="B8254" s="155" t="s">
        <v>450</v>
      </c>
      <c r="C8254" s="155" t="s">
        <v>11643</v>
      </c>
      <c r="D8254" s="155">
        <v>15000</v>
      </c>
      <c r="E8254" s="155">
        <v>15006</v>
      </c>
      <c r="F8254" s="166">
        <v>42880</v>
      </c>
      <c r="G8254" s="166">
        <v>42885</v>
      </c>
      <c r="H8254" s="157">
        <v>1</v>
      </c>
    </row>
    <row r="8255" spans="1:9" ht="15" customHeight="1" x14ac:dyDescent="0.25">
      <c r="A8255" s="155" t="s">
        <v>559</v>
      </c>
      <c r="B8255" s="155" t="s">
        <v>872</v>
      </c>
      <c r="C8255" s="155" t="s">
        <v>11644</v>
      </c>
      <c r="D8255" s="155">
        <v>5000</v>
      </c>
      <c r="E8255" s="155">
        <v>5036</v>
      </c>
      <c r="F8255" s="166">
        <v>42880</v>
      </c>
      <c r="G8255" s="166">
        <v>42885</v>
      </c>
      <c r="H8255" s="157">
        <v>1</v>
      </c>
    </row>
    <row r="8256" spans="1:9" ht="15" customHeight="1" x14ac:dyDescent="0.25">
      <c r="A8256" s="155" t="s">
        <v>2714</v>
      </c>
      <c r="B8256" s="155" t="s">
        <v>11645</v>
      </c>
      <c r="C8256" s="155" t="s">
        <v>11646</v>
      </c>
      <c r="D8256" s="155">
        <v>25</v>
      </c>
      <c r="E8256" s="155">
        <v>25</v>
      </c>
      <c r="F8256" s="166">
        <v>42880</v>
      </c>
      <c r="G8256" s="166">
        <v>42886</v>
      </c>
      <c r="H8256" s="157">
        <v>1</v>
      </c>
    </row>
    <row r="8257" spans="1:8" ht="15" customHeight="1" x14ac:dyDescent="0.25">
      <c r="A8257" s="155" t="s">
        <v>261</v>
      </c>
      <c r="B8257" s="155" t="s">
        <v>1036</v>
      </c>
      <c r="C8257" s="155" t="s">
        <v>11647</v>
      </c>
      <c r="D8257" s="155">
        <v>5</v>
      </c>
      <c r="E8257" s="155">
        <v>5</v>
      </c>
      <c r="F8257" s="166">
        <v>42880</v>
      </c>
      <c r="G8257" s="166">
        <v>42885</v>
      </c>
      <c r="H8257" s="157">
        <v>1</v>
      </c>
    </row>
    <row r="8258" spans="1:8" ht="15" customHeight="1" x14ac:dyDescent="0.25">
      <c r="A8258" s="155" t="s">
        <v>173</v>
      </c>
      <c r="B8258" s="155" t="s">
        <v>1170</v>
      </c>
      <c r="C8258" s="155" t="s">
        <v>11648</v>
      </c>
      <c r="D8258" s="155">
        <v>102</v>
      </c>
      <c r="E8258" s="155">
        <v>102</v>
      </c>
      <c r="F8258" s="166">
        <v>42880</v>
      </c>
      <c r="G8258" s="166">
        <v>42886</v>
      </c>
      <c r="H8258" s="157">
        <v>1</v>
      </c>
    </row>
    <row r="8259" spans="1:8" ht="15" customHeight="1" x14ac:dyDescent="0.25">
      <c r="A8259" s="155" t="s">
        <v>173</v>
      </c>
      <c r="B8259" s="155" t="s">
        <v>9908</v>
      </c>
      <c r="C8259" s="155" t="s">
        <v>364</v>
      </c>
      <c r="D8259" s="155">
        <v>102</v>
      </c>
      <c r="E8259" s="155">
        <v>102</v>
      </c>
      <c r="F8259" s="166">
        <v>42880</v>
      </c>
      <c r="G8259" s="166">
        <v>42886</v>
      </c>
      <c r="H8259" s="157">
        <v>1</v>
      </c>
    </row>
    <row r="8260" spans="1:8" ht="15" customHeight="1" x14ac:dyDescent="0.25">
      <c r="A8260" s="155" t="s">
        <v>9769</v>
      </c>
      <c r="B8260" s="155" t="s">
        <v>10805</v>
      </c>
      <c r="C8260" s="155" t="s">
        <v>11649</v>
      </c>
      <c r="D8260" s="155">
        <v>50</v>
      </c>
      <c r="E8260" s="155">
        <v>50</v>
      </c>
      <c r="F8260" s="166">
        <v>42880</v>
      </c>
      <c r="G8260" s="166">
        <v>42885</v>
      </c>
      <c r="H8260" s="157">
        <v>1</v>
      </c>
    </row>
    <row r="8261" spans="1:8" ht="15" customHeight="1" x14ac:dyDescent="0.25">
      <c r="A8261" s="155" t="s">
        <v>10974</v>
      </c>
      <c r="B8261" s="155" t="s">
        <v>10975</v>
      </c>
      <c r="C8261" s="155" t="s">
        <v>11650</v>
      </c>
      <c r="D8261" s="155">
        <v>25</v>
      </c>
      <c r="E8261" s="155">
        <v>25</v>
      </c>
      <c r="F8261" s="166">
        <v>42880</v>
      </c>
      <c r="G8261" s="166">
        <v>42885</v>
      </c>
      <c r="H8261" s="157">
        <v>1</v>
      </c>
    </row>
    <row r="8262" spans="1:8" ht="15" customHeight="1" x14ac:dyDescent="0.25">
      <c r="A8262" s="155" t="s">
        <v>11651</v>
      </c>
      <c r="B8262" s="155" t="s">
        <v>8855</v>
      </c>
      <c r="C8262" s="155" t="s">
        <v>11652</v>
      </c>
      <c r="D8262" s="155">
        <v>10</v>
      </c>
      <c r="E8262" s="155">
        <v>10</v>
      </c>
      <c r="F8262" s="166">
        <v>42880</v>
      </c>
      <c r="G8262" s="166">
        <v>42885</v>
      </c>
      <c r="H8262" s="157">
        <v>1</v>
      </c>
    </row>
    <row r="8263" spans="1:8" ht="15" customHeight="1" x14ac:dyDescent="0.25">
      <c r="A8263" s="155" t="s">
        <v>71</v>
      </c>
      <c r="B8263" s="155" t="s">
        <v>154</v>
      </c>
      <c r="C8263" s="155" t="s">
        <v>11653</v>
      </c>
      <c r="D8263" s="155">
        <v>5</v>
      </c>
      <c r="E8263" s="155">
        <v>5</v>
      </c>
      <c r="F8263" s="166">
        <v>42880</v>
      </c>
      <c r="G8263" s="166">
        <v>42891</v>
      </c>
      <c r="H8263" s="157">
        <v>1</v>
      </c>
    </row>
    <row r="8264" spans="1:8" ht="15" customHeight="1" x14ac:dyDescent="0.25">
      <c r="A8264" s="155" t="s">
        <v>71</v>
      </c>
      <c r="B8264" s="155" t="s">
        <v>583</v>
      </c>
      <c r="C8264" s="155" t="s">
        <v>11654</v>
      </c>
      <c r="D8264" s="155">
        <v>5</v>
      </c>
      <c r="E8264" s="155">
        <v>5</v>
      </c>
      <c r="F8264" s="166">
        <v>42880</v>
      </c>
      <c r="G8264" s="166">
        <v>42888</v>
      </c>
      <c r="H8264" s="157">
        <v>1</v>
      </c>
    </row>
    <row r="8265" spans="1:8" ht="15" customHeight="1" x14ac:dyDescent="0.25">
      <c r="A8265" s="155" t="s">
        <v>559</v>
      </c>
      <c r="B8265" s="155" t="s">
        <v>560</v>
      </c>
      <c r="C8265" s="155" t="s">
        <v>11655</v>
      </c>
      <c r="D8265" s="155">
        <v>15000</v>
      </c>
      <c r="E8265" s="155">
        <v>15030</v>
      </c>
      <c r="F8265" s="166">
        <v>42880</v>
      </c>
      <c r="G8265" s="166">
        <v>42885</v>
      </c>
      <c r="H8265" s="157">
        <v>1</v>
      </c>
    </row>
    <row r="8266" spans="1:8" ht="15" customHeight="1" x14ac:dyDescent="0.25">
      <c r="A8266" s="155" t="s">
        <v>71</v>
      </c>
      <c r="B8266" s="155" t="s">
        <v>1168</v>
      </c>
      <c r="C8266" s="155" t="s">
        <v>11656</v>
      </c>
      <c r="D8266" s="155">
        <v>10</v>
      </c>
      <c r="E8266" s="155">
        <v>10</v>
      </c>
      <c r="F8266" s="166">
        <v>42881</v>
      </c>
      <c r="G8266" s="166">
        <v>42888</v>
      </c>
      <c r="H8266" s="157">
        <v>1</v>
      </c>
    </row>
    <row r="8267" spans="1:8" ht="15" customHeight="1" x14ac:dyDescent="0.25">
      <c r="A8267" s="155" t="s">
        <v>5708</v>
      </c>
      <c r="B8267" s="155" t="s">
        <v>7845</v>
      </c>
      <c r="C8267" s="155" t="s">
        <v>11657</v>
      </c>
      <c r="D8267" s="155">
        <v>50</v>
      </c>
      <c r="E8267" s="155">
        <v>50</v>
      </c>
      <c r="F8267" s="166">
        <v>42881</v>
      </c>
      <c r="G8267" s="166">
        <v>42886</v>
      </c>
      <c r="H8267" s="157">
        <v>1</v>
      </c>
    </row>
    <row r="8268" spans="1:8" ht="15" customHeight="1" x14ac:dyDescent="0.25">
      <c r="A8268" s="155" t="s">
        <v>10113</v>
      </c>
      <c r="B8268" s="155" t="s">
        <v>10191</v>
      </c>
      <c r="C8268" s="155" t="s">
        <v>11659</v>
      </c>
      <c r="D8268" s="155">
        <v>100</v>
      </c>
      <c r="E8268" s="155">
        <v>100</v>
      </c>
      <c r="F8268" s="166">
        <v>42881</v>
      </c>
      <c r="G8268" s="166">
        <v>42885</v>
      </c>
      <c r="H8268" s="157">
        <v>1</v>
      </c>
    </row>
    <row r="8269" spans="1:8" ht="15" customHeight="1" x14ac:dyDescent="0.25">
      <c r="A8269" s="155" t="s">
        <v>10113</v>
      </c>
      <c r="B8269" s="155" t="s">
        <v>11658</v>
      </c>
      <c r="C8269" s="155" t="s">
        <v>11660</v>
      </c>
      <c r="D8269" s="155">
        <v>50</v>
      </c>
      <c r="E8269" s="155">
        <v>50</v>
      </c>
      <c r="F8269" s="166">
        <v>42883</v>
      </c>
      <c r="G8269" s="166">
        <v>42885</v>
      </c>
      <c r="H8269" s="157">
        <v>1</v>
      </c>
    </row>
    <row r="8270" spans="1:8" ht="15" customHeight="1" x14ac:dyDescent="0.25">
      <c r="A8270" s="155" t="s">
        <v>71</v>
      </c>
      <c r="B8270" s="155" t="s">
        <v>167</v>
      </c>
      <c r="C8270" s="155" t="s">
        <v>11661</v>
      </c>
      <c r="D8270" s="155">
        <v>25</v>
      </c>
      <c r="E8270" s="155">
        <v>25</v>
      </c>
      <c r="F8270" s="166">
        <v>42883</v>
      </c>
      <c r="G8270" s="166">
        <v>42888</v>
      </c>
      <c r="H8270" s="157">
        <v>1</v>
      </c>
    </row>
    <row r="8271" spans="1:8" ht="15" customHeight="1" x14ac:dyDescent="0.25">
      <c r="A8271" s="155" t="s">
        <v>1492</v>
      </c>
      <c r="B8271" s="155" t="s">
        <v>2726</v>
      </c>
      <c r="C8271" s="155" t="s">
        <v>11662</v>
      </c>
      <c r="D8271" s="155">
        <v>250</v>
      </c>
      <c r="E8271" s="155">
        <v>250</v>
      </c>
      <c r="F8271" s="166">
        <v>42883</v>
      </c>
      <c r="G8271" s="166">
        <v>42888</v>
      </c>
      <c r="H8271" s="157">
        <v>1</v>
      </c>
    </row>
    <row r="8272" spans="1:8" ht="15" customHeight="1" x14ac:dyDescent="0.25">
      <c r="A8272" s="155" t="s">
        <v>8810</v>
      </c>
      <c r="B8272" s="155" t="s">
        <v>8925</v>
      </c>
      <c r="C8272" s="155" t="s">
        <v>11663</v>
      </c>
      <c r="D8272" s="155">
        <v>50</v>
      </c>
      <c r="E8272" s="155">
        <v>50</v>
      </c>
      <c r="F8272" s="166">
        <v>42883</v>
      </c>
      <c r="G8272" s="166">
        <v>42885</v>
      </c>
      <c r="H8272" s="157">
        <v>1</v>
      </c>
    </row>
    <row r="8273" spans="1:9" ht="15" customHeight="1" x14ac:dyDescent="0.25">
      <c r="A8273" s="155" t="s">
        <v>4728</v>
      </c>
      <c r="B8273" s="155" t="s">
        <v>7118</v>
      </c>
      <c r="C8273" s="155" t="s">
        <v>11664</v>
      </c>
      <c r="D8273" s="155">
        <v>5</v>
      </c>
      <c r="E8273" s="155">
        <v>5</v>
      </c>
      <c r="F8273" s="166">
        <v>42883</v>
      </c>
      <c r="G8273" s="166">
        <v>42888</v>
      </c>
      <c r="H8273" s="157">
        <v>1</v>
      </c>
      <c r="I8273" s="192" t="s">
        <v>11665</v>
      </c>
    </row>
    <row r="8274" spans="1:9" ht="15" customHeight="1" x14ac:dyDescent="0.25">
      <c r="A8274" s="155" t="s">
        <v>11666</v>
      </c>
      <c r="B8274" s="155" t="s">
        <v>1696</v>
      </c>
      <c r="C8274" s="155" t="s">
        <v>11667</v>
      </c>
      <c r="D8274" s="155">
        <v>1</v>
      </c>
      <c r="E8274" s="155">
        <v>1</v>
      </c>
      <c r="F8274" s="166">
        <v>42885</v>
      </c>
      <c r="G8274" s="166">
        <v>42885</v>
      </c>
      <c r="H8274" s="157">
        <v>1</v>
      </c>
      <c r="I8274" s="192" t="s">
        <v>214</v>
      </c>
    </row>
    <row r="8275" spans="1:9" ht="15" customHeight="1" x14ac:dyDescent="0.25">
      <c r="A8275" s="155" t="s">
        <v>2714</v>
      </c>
      <c r="B8275" s="155" t="s">
        <v>2068</v>
      </c>
      <c r="C8275" s="155" t="s">
        <v>11668</v>
      </c>
      <c r="D8275" s="155">
        <v>200</v>
      </c>
      <c r="E8275" s="155">
        <v>200</v>
      </c>
      <c r="F8275" s="166">
        <v>42885</v>
      </c>
      <c r="G8275" s="166">
        <v>42891</v>
      </c>
      <c r="H8275" s="157">
        <v>1</v>
      </c>
    </row>
    <row r="8276" spans="1:9" ht="15" customHeight="1" x14ac:dyDescent="0.25">
      <c r="A8276" s="155" t="s">
        <v>71</v>
      </c>
      <c r="B8276" s="155" t="s">
        <v>477</v>
      </c>
      <c r="C8276" s="155" t="s">
        <v>11669</v>
      </c>
      <c r="D8276" s="155">
        <v>6</v>
      </c>
      <c r="E8276" s="155">
        <v>6</v>
      </c>
      <c r="F8276" s="166">
        <v>42885</v>
      </c>
      <c r="G8276" s="166">
        <v>42891</v>
      </c>
      <c r="H8276" s="157">
        <v>1</v>
      </c>
    </row>
    <row r="8277" spans="1:9" ht="15" customHeight="1" x14ac:dyDescent="0.25">
      <c r="A8277" s="155" t="s">
        <v>71</v>
      </c>
      <c r="B8277" s="155" t="s">
        <v>154</v>
      </c>
      <c r="C8277" s="155" t="s">
        <v>11670</v>
      </c>
      <c r="D8277" s="155">
        <v>12</v>
      </c>
      <c r="E8277" s="155">
        <v>12</v>
      </c>
      <c r="F8277" s="166">
        <v>42885</v>
      </c>
      <c r="G8277" s="166">
        <v>42891</v>
      </c>
      <c r="H8277" s="157">
        <v>1</v>
      </c>
    </row>
    <row r="8278" spans="1:9" ht="15" customHeight="1" x14ac:dyDescent="0.25">
      <c r="A8278" s="155" t="s">
        <v>71</v>
      </c>
      <c r="B8278" s="155" t="s">
        <v>2730</v>
      </c>
      <c r="C8278" s="155" t="s">
        <v>11671</v>
      </c>
      <c r="D8278" s="155">
        <v>26</v>
      </c>
      <c r="E8278" s="155">
        <v>26</v>
      </c>
      <c r="F8278" s="166">
        <v>42885</v>
      </c>
      <c r="G8278" s="166">
        <v>42895</v>
      </c>
      <c r="H8278" s="157">
        <v>1</v>
      </c>
    </row>
    <row r="8279" spans="1:9" ht="15" customHeight="1" x14ac:dyDescent="0.25">
      <c r="A8279" s="155" t="s">
        <v>71</v>
      </c>
      <c r="B8279" s="155" t="s">
        <v>477</v>
      </c>
      <c r="C8279" s="155" t="s">
        <v>11673</v>
      </c>
      <c r="D8279" s="155">
        <v>9</v>
      </c>
      <c r="E8279" s="155">
        <v>9</v>
      </c>
      <c r="F8279" s="166">
        <v>42885</v>
      </c>
      <c r="G8279" s="166">
        <v>42891</v>
      </c>
      <c r="H8279" s="157">
        <v>1</v>
      </c>
    </row>
    <row r="8280" spans="1:9" ht="15" customHeight="1" x14ac:dyDescent="0.25">
      <c r="A8280" s="155" t="s">
        <v>11202</v>
      </c>
      <c r="B8280" s="155" t="s">
        <v>5204</v>
      </c>
      <c r="C8280" s="155" t="s">
        <v>11674</v>
      </c>
      <c r="D8280" s="155">
        <v>20</v>
      </c>
      <c r="E8280" s="155">
        <v>20</v>
      </c>
      <c r="F8280" s="166">
        <v>42886</v>
      </c>
      <c r="G8280" s="166">
        <v>42891</v>
      </c>
      <c r="H8280" s="157">
        <v>1</v>
      </c>
    </row>
    <row r="8281" spans="1:9" ht="15" customHeight="1" x14ac:dyDescent="0.25">
      <c r="A8281" s="155" t="s">
        <v>10096</v>
      </c>
      <c r="B8281" s="155" t="s">
        <v>10097</v>
      </c>
      <c r="C8281" s="155" t="s">
        <v>11675</v>
      </c>
      <c r="D8281" s="155">
        <v>24</v>
      </c>
      <c r="E8281" s="155">
        <v>24</v>
      </c>
      <c r="F8281" s="166">
        <v>42886</v>
      </c>
      <c r="G8281" s="166">
        <v>42888</v>
      </c>
      <c r="H8281" s="157">
        <v>1</v>
      </c>
    </row>
    <row r="8282" spans="1:9" ht="30" customHeight="1" x14ac:dyDescent="0.25">
      <c r="A8282" s="155" t="s">
        <v>8056</v>
      </c>
      <c r="B8282" s="155" t="s">
        <v>10468</v>
      </c>
      <c r="C8282" s="155" t="s">
        <v>11676</v>
      </c>
      <c r="D8282" s="155">
        <v>100</v>
      </c>
      <c r="E8282" s="155">
        <v>100</v>
      </c>
      <c r="F8282" s="166">
        <v>42887</v>
      </c>
      <c r="G8282" s="166">
        <v>42899</v>
      </c>
      <c r="H8282" s="157">
        <v>1</v>
      </c>
    </row>
    <row r="8283" spans="1:9" ht="30" customHeight="1" x14ac:dyDescent="0.25">
      <c r="A8283" s="155" t="s">
        <v>8056</v>
      </c>
      <c r="B8283" s="155" t="s">
        <v>11497</v>
      </c>
      <c r="C8283" s="155" t="s">
        <v>11677</v>
      </c>
      <c r="D8283" s="155">
        <v>20</v>
      </c>
      <c r="E8283" s="155">
        <v>20</v>
      </c>
      <c r="F8283" s="166">
        <v>42887</v>
      </c>
      <c r="G8283" s="166">
        <v>42892</v>
      </c>
      <c r="H8283" s="157">
        <v>1</v>
      </c>
    </row>
    <row r="8284" spans="1:9" ht="15" customHeight="1" x14ac:dyDescent="0.25">
      <c r="A8284" s="155" t="s">
        <v>71</v>
      </c>
      <c r="B8284" s="155" t="s">
        <v>1550</v>
      </c>
      <c r="C8284" s="155" t="s">
        <v>11678</v>
      </c>
      <c r="D8284" s="155">
        <v>5</v>
      </c>
      <c r="E8284" s="155">
        <v>5</v>
      </c>
      <c r="F8284" s="166">
        <v>42887</v>
      </c>
      <c r="G8284" s="166">
        <v>42895</v>
      </c>
      <c r="H8284" s="157">
        <v>1</v>
      </c>
    </row>
    <row r="8285" spans="1:9" ht="15" customHeight="1" x14ac:dyDescent="0.25">
      <c r="A8285" s="155" t="s">
        <v>8810</v>
      </c>
      <c r="B8285" s="155" t="s">
        <v>5347</v>
      </c>
      <c r="C8285" s="155" t="s">
        <v>11679</v>
      </c>
      <c r="D8285" s="155">
        <v>50</v>
      </c>
      <c r="E8285" s="155">
        <v>50</v>
      </c>
      <c r="F8285" s="166">
        <v>42888</v>
      </c>
      <c r="G8285" s="166">
        <v>42891</v>
      </c>
      <c r="H8285" s="157">
        <v>1</v>
      </c>
    </row>
    <row r="8286" spans="1:9" ht="15" customHeight="1" x14ac:dyDescent="0.25">
      <c r="A8286" s="155" t="s">
        <v>8810</v>
      </c>
      <c r="B8286" s="155" t="s">
        <v>4736</v>
      </c>
      <c r="C8286" s="155" t="s">
        <v>11680</v>
      </c>
      <c r="D8286" s="155">
        <v>50</v>
      </c>
      <c r="E8286" s="155">
        <v>50</v>
      </c>
      <c r="F8286" s="166">
        <v>42888</v>
      </c>
      <c r="G8286" s="166">
        <v>42891</v>
      </c>
      <c r="H8286" s="157">
        <v>1</v>
      </c>
    </row>
    <row r="8287" spans="1:9" ht="15" customHeight="1" x14ac:dyDescent="0.25">
      <c r="A8287" s="155" t="s">
        <v>2714</v>
      </c>
      <c r="B8287" s="155" t="s">
        <v>11049</v>
      </c>
      <c r="C8287" s="155" t="s">
        <v>11681</v>
      </c>
      <c r="D8287" s="155">
        <v>25</v>
      </c>
      <c r="E8287" s="155">
        <v>25</v>
      </c>
      <c r="F8287" s="166">
        <v>42888</v>
      </c>
      <c r="G8287" s="166">
        <v>42893</v>
      </c>
      <c r="H8287" s="157">
        <v>1</v>
      </c>
    </row>
    <row r="8288" spans="1:9" ht="15" customHeight="1" x14ac:dyDescent="0.25">
      <c r="A8288" s="155" t="s">
        <v>173</v>
      </c>
      <c r="B8288" s="155" t="s">
        <v>3450</v>
      </c>
      <c r="C8288" s="155" t="s">
        <v>11682</v>
      </c>
      <c r="D8288" s="155">
        <v>486</v>
      </c>
      <c r="E8288" s="155">
        <v>486</v>
      </c>
      <c r="F8288" s="166">
        <v>42888</v>
      </c>
      <c r="G8288" s="166">
        <v>42893</v>
      </c>
      <c r="H8288" s="157">
        <v>1</v>
      </c>
    </row>
    <row r="8289" spans="1:9" ht="15" customHeight="1" x14ac:dyDescent="0.25">
      <c r="A8289" s="155" t="s">
        <v>173</v>
      </c>
      <c r="B8289" s="155" t="s">
        <v>9908</v>
      </c>
      <c r="C8289" s="155" t="s">
        <v>364</v>
      </c>
      <c r="D8289" s="155">
        <v>486</v>
      </c>
      <c r="E8289" s="155">
        <v>486</v>
      </c>
      <c r="F8289" s="166">
        <v>42888</v>
      </c>
      <c r="G8289" s="166">
        <v>42893</v>
      </c>
      <c r="H8289" s="157">
        <v>1</v>
      </c>
    </row>
    <row r="8290" spans="1:9" ht="15" customHeight="1" x14ac:dyDescent="0.25">
      <c r="A8290" s="155" t="s">
        <v>42</v>
      </c>
      <c r="B8290" s="155" t="s">
        <v>6734</v>
      </c>
      <c r="C8290" s="155" t="s">
        <v>11683</v>
      </c>
      <c r="D8290" s="155">
        <v>10</v>
      </c>
      <c r="E8290" s="155">
        <v>10</v>
      </c>
      <c r="F8290" s="166">
        <v>42888</v>
      </c>
      <c r="G8290" s="166">
        <v>42894</v>
      </c>
      <c r="H8290" s="157">
        <v>1</v>
      </c>
    </row>
    <row r="8291" spans="1:9" ht="15" customHeight="1" x14ac:dyDescent="0.25">
      <c r="A8291" s="155" t="s">
        <v>11684</v>
      </c>
      <c r="B8291" s="155" t="s">
        <v>7627</v>
      </c>
      <c r="C8291" s="155" t="s">
        <v>11685</v>
      </c>
      <c r="D8291" s="155">
        <v>10</v>
      </c>
      <c r="E8291" s="155">
        <v>10</v>
      </c>
      <c r="F8291" s="166">
        <v>42888</v>
      </c>
      <c r="G8291" s="166">
        <v>42892</v>
      </c>
      <c r="H8291" s="157">
        <v>1</v>
      </c>
    </row>
    <row r="8292" spans="1:9" ht="15" customHeight="1" x14ac:dyDescent="0.25">
      <c r="A8292" s="155" t="s">
        <v>10381</v>
      </c>
      <c r="B8292" s="155" t="s">
        <v>345</v>
      </c>
      <c r="C8292" s="155" t="s">
        <v>11686</v>
      </c>
      <c r="D8292" s="155">
        <v>25</v>
      </c>
      <c r="E8292" s="155">
        <v>25</v>
      </c>
      <c r="F8292" s="166">
        <v>42888</v>
      </c>
      <c r="G8292" s="166">
        <v>42891</v>
      </c>
      <c r="H8292" s="157">
        <v>1</v>
      </c>
    </row>
    <row r="8293" spans="1:9" ht="15" customHeight="1" x14ac:dyDescent="0.25">
      <c r="A8293" s="155" t="s">
        <v>559</v>
      </c>
      <c r="B8293" s="155" t="s">
        <v>2265</v>
      </c>
      <c r="C8293" s="155" t="s">
        <v>11687</v>
      </c>
      <c r="D8293" s="155">
        <v>7000</v>
      </c>
      <c r="E8293" s="155">
        <v>7040</v>
      </c>
      <c r="F8293" s="166">
        <v>42891</v>
      </c>
      <c r="G8293" s="166">
        <v>42895</v>
      </c>
      <c r="H8293" s="157">
        <v>1</v>
      </c>
    </row>
    <row r="8294" spans="1:9" ht="15" customHeight="1" x14ac:dyDescent="0.25">
      <c r="A8294" s="155" t="s">
        <v>327</v>
      </c>
      <c r="B8294" s="155" t="s">
        <v>985</v>
      </c>
      <c r="C8294" s="155" t="s">
        <v>11688</v>
      </c>
      <c r="D8294" s="155">
        <v>100</v>
      </c>
      <c r="E8294" s="155">
        <v>100</v>
      </c>
      <c r="F8294" s="166">
        <v>42891</v>
      </c>
      <c r="G8294" s="166">
        <v>42909</v>
      </c>
      <c r="H8294" s="157">
        <v>1</v>
      </c>
    </row>
    <row r="8295" spans="1:9" ht="15" customHeight="1" x14ac:dyDescent="0.25">
      <c r="A8295" s="155" t="s">
        <v>11470</v>
      </c>
      <c r="D8295" s="155">
        <v>25</v>
      </c>
      <c r="E8295" s="155">
        <v>25</v>
      </c>
      <c r="F8295" s="166">
        <v>42891</v>
      </c>
      <c r="G8295" s="166">
        <v>42895</v>
      </c>
      <c r="H8295" s="157">
        <v>1</v>
      </c>
    </row>
    <row r="8296" spans="1:9" ht="15" customHeight="1" x14ac:dyDescent="0.25">
      <c r="A8296" s="155" t="s">
        <v>11630</v>
      </c>
      <c r="B8296" s="155" t="s">
        <v>11691</v>
      </c>
      <c r="C8296" s="155" t="s">
        <v>11692</v>
      </c>
      <c r="D8296" s="155">
        <v>20</v>
      </c>
      <c r="E8296" s="155">
        <v>20</v>
      </c>
      <c r="F8296" s="166">
        <v>42891</v>
      </c>
      <c r="G8296" s="166">
        <v>42893</v>
      </c>
      <c r="H8296" s="157">
        <v>1</v>
      </c>
    </row>
    <row r="8297" spans="1:9" ht="15" customHeight="1" x14ac:dyDescent="0.25">
      <c r="A8297" s="155" t="s">
        <v>11630</v>
      </c>
      <c r="B8297" s="155" t="s">
        <v>11690</v>
      </c>
      <c r="C8297" s="155" t="s">
        <v>364</v>
      </c>
      <c r="D8297" s="155">
        <v>2</v>
      </c>
      <c r="E8297" s="155">
        <v>2</v>
      </c>
      <c r="F8297" s="166">
        <v>42891</v>
      </c>
      <c r="G8297" s="166">
        <v>42893</v>
      </c>
      <c r="H8297" s="157">
        <v>1</v>
      </c>
    </row>
    <row r="8298" spans="1:9" ht="15" customHeight="1" x14ac:dyDescent="0.25">
      <c r="A8298" s="155" t="s">
        <v>11630</v>
      </c>
      <c r="B8298" s="155" t="s">
        <v>11689</v>
      </c>
      <c r="C8298" s="155" t="s">
        <v>161</v>
      </c>
      <c r="D8298" s="155">
        <v>20</v>
      </c>
      <c r="E8298" s="155">
        <v>20</v>
      </c>
      <c r="F8298" s="166">
        <v>42891</v>
      </c>
      <c r="G8298" s="166">
        <v>42893</v>
      </c>
      <c r="H8298" s="157">
        <v>1</v>
      </c>
    </row>
    <row r="8299" spans="1:9" ht="15" customHeight="1" x14ac:dyDescent="0.25">
      <c r="A8299" s="155" t="s">
        <v>520</v>
      </c>
      <c r="B8299" s="155" t="s">
        <v>533</v>
      </c>
      <c r="C8299" s="155" t="s">
        <v>11693</v>
      </c>
      <c r="D8299" s="155">
        <v>20</v>
      </c>
      <c r="E8299" s="155">
        <v>20</v>
      </c>
      <c r="F8299" s="166">
        <v>42891</v>
      </c>
      <c r="G8299" s="166">
        <v>42899</v>
      </c>
      <c r="H8299" s="157">
        <v>1</v>
      </c>
    </row>
    <row r="8300" spans="1:9" ht="15" customHeight="1" x14ac:dyDescent="0.25">
      <c r="A8300" s="155" t="s">
        <v>11694</v>
      </c>
      <c r="B8300" s="155" t="s">
        <v>11695</v>
      </c>
      <c r="C8300" s="155" t="s">
        <v>11696</v>
      </c>
      <c r="D8300" s="155">
        <v>50</v>
      </c>
      <c r="E8300" s="155">
        <v>50</v>
      </c>
      <c r="F8300" s="166">
        <v>42891</v>
      </c>
      <c r="G8300" s="166">
        <v>42896</v>
      </c>
      <c r="H8300" s="157">
        <v>1</v>
      </c>
      <c r="I8300" s="192" t="s">
        <v>1546</v>
      </c>
    </row>
    <row r="8301" spans="1:9" ht="15" customHeight="1" x14ac:dyDescent="0.25">
      <c r="A8301" s="155" t="s">
        <v>6837</v>
      </c>
      <c r="B8301" s="155" t="s">
        <v>1347</v>
      </c>
      <c r="C8301" s="155" t="s">
        <v>11698</v>
      </c>
      <c r="D8301" s="155">
        <v>10</v>
      </c>
      <c r="E8301" s="155">
        <v>10</v>
      </c>
      <c r="F8301" s="166">
        <v>42892</v>
      </c>
      <c r="G8301" s="166">
        <v>42900</v>
      </c>
      <c r="H8301" s="157">
        <v>1</v>
      </c>
    </row>
    <row r="8302" spans="1:9" ht="15" customHeight="1" x14ac:dyDescent="0.25">
      <c r="A8302" s="155" t="s">
        <v>6837</v>
      </c>
      <c r="B8302" s="155" t="s">
        <v>1905</v>
      </c>
      <c r="C8302" s="155" t="s">
        <v>11697</v>
      </c>
      <c r="D8302" s="155">
        <v>45</v>
      </c>
      <c r="E8302" s="155">
        <v>45</v>
      </c>
      <c r="F8302" s="166">
        <v>42892</v>
      </c>
      <c r="G8302" s="166">
        <v>42900</v>
      </c>
      <c r="H8302" s="157">
        <v>1</v>
      </c>
    </row>
    <row r="8303" spans="1:9" ht="15" customHeight="1" x14ac:dyDescent="0.25">
      <c r="A8303" s="155" t="s">
        <v>520</v>
      </c>
      <c r="B8303" s="155" t="s">
        <v>2432</v>
      </c>
      <c r="C8303" s="155" t="s">
        <v>11699</v>
      </c>
      <c r="D8303" s="155">
        <v>25</v>
      </c>
      <c r="E8303" s="155">
        <v>25</v>
      </c>
      <c r="F8303" s="166">
        <v>42892</v>
      </c>
      <c r="G8303" s="166">
        <v>42895</v>
      </c>
      <c r="H8303" s="157">
        <v>1</v>
      </c>
    </row>
    <row r="8304" spans="1:9" ht="15" customHeight="1" x14ac:dyDescent="0.25">
      <c r="A8304" s="155" t="s">
        <v>71</v>
      </c>
      <c r="B8304" s="155" t="s">
        <v>272</v>
      </c>
      <c r="C8304" s="155" t="s">
        <v>11700</v>
      </c>
      <c r="D8304" s="155">
        <v>1</v>
      </c>
      <c r="E8304" s="155">
        <v>1</v>
      </c>
      <c r="F8304" s="166">
        <v>42892</v>
      </c>
      <c r="G8304" s="166">
        <v>42901</v>
      </c>
      <c r="H8304" s="157">
        <v>1</v>
      </c>
      <c r="I8304" s="192" t="s">
        <v>9887</v>
      </c>
    </row>
    <row r="8305" spans="1:8" ht="15" customHeight="1" x14ac:dyDescent="0.25">
      <c r="A8305" s="155" t="s">
        <v>597</v>
      </c>
      <c r="B8305" s="155" t="s">
        <v>1589</v>
      </c>
      <c r="C8305" s="155" t="s">
        <v>11701</v>
      </c>
      <c r="D8305" s="155">
        <v>500</v>
      </c>
      <c r="E8305" s="155">
        <v>500</v>
      </c>
      <c r="F8305" s="166">
        <v>42892</v>
      </c>
      <c r="G8305" s="166">
        <v>42893</v>
      </c>
      <c r="H8305" s="157">
        <v>1</v>
      </c>
    </row>
    <row r="8306" spans="1:8" ht="15" customHeight="1" x14ac:dyDescent="0.25">
      <c r="A8306" s="155" t="s">
        <v>6965</v>
      </c>
      <c r="B8306" s="155" t="s">
        <v>8985</v>
      </c>
      <c r="C8306" s="155" t="s">
        <v>11702</v>
      </c>
      <c r="D8306" s="155">
        <v>30</v>
      </c>
      <c r="E8306" s="155">
        <v>30</v>
      </c>
      <c r="F8306" s="166">
        <v>42893</v>
      </c>
      <c r="G8306" s="166">
        <v>42899</v>
      </c>
      <c r="H8306" s="157">
        <v>1</v>
      </c>
    </row>
    <row r="8307" spans="1:8" ht="15" customHeight="1" x14ac:dyDescent="0.25">
      <c r="A8307" s="155" t="s">
        <v>4386</v>
      </c>
      <c r="B8307" s="155" t="s">
        <v>11706</v>
      </c>
      <c r="C8307" s="155" t="s">
        <v>11705</v>
      </c>
      <c r="D8307" s="155">
        <v>6</v>
      </c>
      <c r="E8307" s="155">
        <v>6</v>
      </c>
      <c r="F8307" s="166">
        <v>42893</v>
      </c>
      <c r="G8307" s="166">
        <v>42895</v>
      </c>
      <c r="H8307" s="157">
        <v>1</v>
      </c>
    </row>
    <row r="8308" spans="1:8" ht="15" customHeight="1" x14ac:dyDescent="0.25">
      <c r="A8308" s="155" t="s">
        <v>39</v>
      </c>
      <c r="B8308" s="155" t="s">
        <v>866</v>
      </c>
      <c r="C8308" s="155" t="s">
        <v>11703</v>
      </c>
      <c r="D8308" s="155">
        <v>512</v>
      </c>
      <c r="E8308" s="155">
        <v>512</v>
      </c>
      <c r="F8308" s="166">
        <v>42893</v>
      </c>
      <c r="G8308" s="166">
        <v>42899</v>
      </c>
      <c r="H8308" s="157">
        <v>1</v>
      </c>
    </row>
    <row r="8309" spans="1:8" ht="15" customHeight="1" x14ac:dyDescent="0.25">
      <c r="A8309" s="155" t="s">
        <v>2714</v>
      </c>
      <c r="B8309" s="155" t="s">
        <v>3408</v>
      </c>
      <c r="C8309" s="155" t="s">
        <v>11704</v>
      </c>
      <c r="D8309" s="155">
        <v>100</v>
      </c>
      <c r="E8309" s="155">
        <v>100</v>
      </c>
      <c r="F8309" s="166">
        <v>42893</v>
      </c>
      <c r="G8309" s="166">
        <v>42895</v>
      </c>
      <c r="H8309" s="157">
        <v>1</v>
      </c>
    </row>
    <row r="8310" spans="1:8" ht="15" customHeight="1" x14ac:dyDescent="0.25">
      <c r="A8310" s="155" t="s">
        <v>5424</v>
      </c>
      <c r="B8310" s="155" t="s">
        <v>463</v>
      </c>
      <c r="C8310" s="155" t="s">
        <v>11709</v>
      </c>
      <c r="D8310" s="155">
        <v>60</v>
      </c>
      <c r="E8310" s="155">
        <v>60</v>
      </c>
      <c r="F8310" s="166">
        <v>42894</v>
      </c>
      <c r="G8310" s="166">
        <v>42895</v>
      </c>
      <c r="H8310" s="157">
        <v>1</v>
      </c>
    </row>
    <row r="8311" spans="1:8" ht="15" customHeight="1" x14ac:dyDescent="0.25">
      <c r="A8311" s="155" t="s">
        <v>5424</v>
      </c>
      <c r="B8311" s="155" t="s">
        <v>1241</v>
      </c>
      <c r="C8311" s="155" t="s">
        <v>11708</v>
      </c>
      <c r="D8311" s="155">
        <v>60</v>
      </c>
      <c r="E8311" s="155">
        <v>60</v>
      </c>
      <c r="F8311" s="166">
        <v>42894</v>
      </c>
      <c r="G8311" s="166">
        <v>42895</v>
      </c>
      <c r="H8311" s="157">
        <v>1</v>
      </c>
    </row>
    <row r="8312" spans="1:8" ht="15" customHeight="1" x14ac:dyDescent="0.25">
      <c r="A8312" s="155" t="s">
        <v>5424</v>
      </c>
      <c r="B8312" s="155" t="s">
        <v>9768</v>
      </c>
      <c r="C8312" s="155" t="s">
        <v>11707</v>
      </c>
      <c r="D8312" s="155">
        <v>60</v>
      </c>
      <c r="E8312" s="155">
        <v>60</v>
      </c>
      <c r="F8312" s="166">
        <v>42894</v>
      </c>
      <c r="G8312" s="166">
        <v>42895</v>
      </c>
      <c r="H8312" s="157">
        <v>1</v>
      </c>
    </row>
    <row r="8313" spans="1:8" ht="15" customHeight="1" x14ac:dyDescent="0.25">
      <c r="A8313" s="155" t="s">
        <v>2106</v>
      </c>
      <c r="B8313" s="155" t="s">
        <v>11710</v>
      </c>
      <c r="C8313" s="155" t="s">
        <v>11711</v>
      </c>
      <c r="D8313" s="155">
        <v>30</v>
      </c>
      <c r="E8313" s="155">
        <v>30</v>
      </c>
      <c r="F8313" s="166">
        <v>42895</v>
      </c>
      <c r="G8313" s="166">
        <v>42898</v>
      </c>
      <c r="H8313" s="157">
        <v>1</v>
      </c>
    </row>
    <row r="8314" spans="1:8" ht="15" customHeight="1" x14ac:dyDescent="0.25">
      <c r="A8314" s="155" t="s">
        <v>42</v>
      </c>
      <c r="B8314" s="155" t="s">
        <v>815</v>
      </c>
      <c r="C8314" s="155" t="s">
        <v>11712</v>
      </c>
      <c r="D8314" s="155">
        <v>200</v>
      </c>
      <c r="E8314" s="155">
        <v>200</v>
      </c>
      <c r="F8314" s="166">
        <v>42895</v>
      </c>
      <c r="G8314" s="166">
        <v>42899</v>
      </c>
      <c r="H8314" s="157">
        <v>1</v>
      </c>
    </row>
    <row r="8315" spans="1:8" ht="15" customHeight="1" x14ac:dyDescent="0.25">
      <c r="A8315" s="155" t="s">
        <v>42</v>
      </c>
      <c r="B8315" s="155" t="s">
        <v>1876</v>
      </c>
      <c r="C8315" s="155" t="s">
        <v>364</v>
      </c>
      <c r="D8315" s="155">
        <v>200</v>
      </c>
      <c r="E8315" s="155">
        <v>200</v>
      </c>
      <c r="F8315" s="166">
        <v>42895</v>
      </c>
      <c r="G8315" s="166">
        <v>42899</v>
      </c>
      <c r="H8315" s="157">
        <v>1</v>
      </c>
    </row>
    <row r="8316" spans="1:8" ht="15" customHeight="1" x14ac:dyDescent="0.25">
      <c r="A8316" s="155" t="s">
        <v>9258</v>
      </c>
      <c r="B8316" s="155" t="s">
        <v>11637</v>
      </c>
      <c r="C8316" s="155" t="s">
        <v>11713</v>
      </c>
      <c r="D8316" s="155">
        <v>95</v>
      </c>
      <c r="E8316" s="155">
        <v>95</v>
      </c>
      <c r="F8316" s="166">
        <v>42895</v>
      </c>
      <c r="G8316" s="166">
        <v>42916</v>
      </c>
      <c r="H8316" s="157">
        <v>1</v>
      </c>
    </row>
    <row r="8317" spans="1:8" ht="15" customHeight="1" x14ac:dyDescent="0.25">
      <c r="A8317" s="155" t="s">
        <v>71</v>
      </c>
      <c r="B8317" s="155" t="s">
        <v>1550</v>
      </c>
      <c r="C8317" s="155" t="s">
        <v>11714</v>
      </c>
      <c r="D8317" s="155">
        <v>5</v>
      </c>
      <c r="E8317" s="155">
        <v>5</v>
      </c>
      <c r="F8317" s="166">
        <v>42895</v>
      </c>
      <c r="G8317" s="166">
        <v>42902</v>
      </c>
      <c r="H8317" s="157">
        <v>1</v>
      </c>
    </row>
    <row r="8318" spans="1:8" ht="15" customHeight="1" x14ac:dyDescent="0.25">
      <c r="A8318" s="155" t="s">
        <v>71</v>
      </c>
      <c r="B8318" s="155" t="s">
        <v>154</v>
      </c>
      <c r="C8318" s="155" t="s">
        <v>11715</v>
      </c>
      <c r="D8318" s="155">
        <v>5</v>
      </c>
      <c r="E8318" s="155">
        <v>5</v>
      </c>
      <c r="F8318" s="166">
        <v>42895</v>
      </c>
      <c r="G8318" s="166">
        <v>42900</v>
      </c>
      <c r="H8318" s="157">
        <v>1</v>
      </c>
    </row>
    <row r="8319" spans="1:8" ht="15" customHeight="1" x14ac:dyDescent="0.25">
      <c r="A8319" s="155" t="s">
        <v>10425</v>
      </c>
      <c r="B8319" s="155" t="s">
        <v>10606</v>
      </c>
      <c r="C8319" s="155" t="s">
        <v>11716</v>
      </c>
      <c r="D8319" s="155">
        <v>10</v>
      </c>
      <c r="E8319" s="155">
        <v>10</v>
      </c>
      <c r="F8319" s="166">
        <v>42895</v>
      </c>
      <c r="G8319" s="166">
        <v>42898</v>
      </c>
      <c r="H8319" s="157">
        <v>1</v>
      </c>
    </row>
    <row r="8320" spans="1:8" x14ac:dyDescent="0.25">
      <c r="A8320" s="155" t="s">
        <v>39</v>
      </c>
      <c r="B8320" s="155" t="s">
        <v>1633</v>
      </c>
      <c r="C8320" s="155" t="s">
        <v>11737</v>
      </c>
      <c r="D8320" s="155">
        <v>50</v>
      </c>
      <c r="E8320" s="155">
        <v>50</v>
      </c>
      <c r="F8320" s="166">
        <v>42898</v>
      </c>
      <c r="G8320" s="166">
        <v>42901</v>
      </c>
      <c r="H8320" s="157">
        <v>1</v>
      </c>
    </row>
    <row r="8321" spans="1:8" x14ac:dyDescent="0.25">
      <c r="A8321" s="155" t="s">
        <v>42</v>
      </c>
      <c r="B8321" s="155" t="s">
        <v>370</v>
      </c>
      <c r="C8321" s="155" t="s">
        <v>11738</v>
      </c>
      <c r="D8321" s="155">
        <v>300</v>
      </c>
      <c r="E8321" s="155">
        <v>300</v>
      </c>
      <c r="F8321" s="166">
        <v>42898</v>
      </c>
      <c r="G8321" s="166">
        <v>42901</v>
      </c>
      <c r="H8321" s="157">
        <v>1</v>
      </c>
    </row>
    <row r="8322" spans="1:8" x14ac:dyDescent="0.25">
      <c r="A8322" s="155" t="s">
        <v>42</v>
      </c>
      <c r="B8322" s="155" t="s">
        <v>6485</v>
      </c>
      <c r="C8322" s="155" t="s">
        <v>364</v>
      </c>
      <c r="D8322" s="155">
        <v>300</v>
      </c>
      <c r="E8322" s="155">
        <v>300</v>
      </c>
      <c r="F8322" s="166">
        <v>42898</v>
      </c>
      <c r="G8322" s="166">
        <v>42901</v>
      </c>
      <c r="H8322" s="157">
        <v>1</v>
      </c>
    </row>
    <row r="8323" spans="1:8" x14ac:dyDescent="0.25">
      <c r="A8323" s="155" t="s">
        <v>42</v>
      </c>
      <c r="B8323" s="155" t="s">
        <v>204</v>
      </c>
      <c r="C8323" s="155" t="s">
        <v>161</v>
      </c>
      <c r="D8323" s="155">
        <v>300</v>
      </c>
      <c r="E8323" s="155">
        <v>300</v>
      </c>
      <c r="F8323" s="166">
        <v>42898</v>
      </c>
      <c r="G8323" s="166">
        <v>42901</v>
      </c>
      <c r="H8323" s="157">
        <v>1</v>
      </c>
    </row>
    <row r="8324" spans="1:8" x14ac:dyDescent="0.25">
      <c r="A8324" s="155" t="s">
        <v>42</v>
      </c>
      <c r="B8324" s="155" t="s">
        <v>202</v>
      </c>
      <c r="C8324" s="155" t="s">
        <v>316</v>
      </c>
      <c r="D8324" s="155">
        <v>300</v>
      </c>
      <c r="E8324" s="155">
        <v>300</v>
      </c>
      <c r="F8324" s="166">
        <v>42898</v>
      </c>
      <c r="G8324" s="166">
        <v>42901</v>
      </c>
      <c r="H8324" s="157">
        <v>1</v>
      </c>
    </row>
    <row r="8325" spans="1:8" x14ac:dyDescent="0.25">
      <c r="A8325" s="155" t="s">
        <v>1794</v>
      </c>
      <c r="B8325" s="155" t="s">
        <v>1795</v>
      </c>
      <c r="C8325" s="155" t="s">
        <v>11739</v>
      </c>
      <c r="D8325" s="155">
        <v>250</v>
      </c>
      <c r="E8325" s="155">
        <v>250</v>
      </c>
      <c r="F8325" s="166">
        <v>42898</v>
      </c>
      <c r="G8325" s="166">
        <v>42901</v>
      </c>
      <c r="H8325" s="157">
        <v>1</v>
      </c>
    </row>
    <row r="8326" spans="1:8" x14ac:dyDescent="0.25">
      <c r="A8326" s="155" t="s">
        <v>286</v>
      </c>
      <c r="B8326" s="155" t="s">
        <v>3002</v>
      </c>
      <c r="C8326" s="155" t="s">
        <v>11740</v>
      </c>
      <c r="D8326" s="155">
        <v>100</v>
      </c>
      <c r="E8326" s="155">
        <v>100</v>
      </c>
      <c r="F8326" s="166">
        <v>42898</v>
      </c>
      <c r="G8326" s="166">
        <v>42900</v>
      </c>
      <c r="H8326" s="157">
        <v>1</v>
      </c>
    </row>
    <row r="8327" spans="1:8" ht="30" x14ac:dyDescent="0.25">
      <c r="A8327" s="155" t="s">
        <v>9931</v>
      </c>
      <c r="B8327" s="155" t="s">
        <v>4413</v>
      </c>
      <c r="C8327" s="155" t="s">
        <v>11762</v>
      </c>
      <c r="D8327" s="155">
        <v>51</v>
      </c>
      <c r="E8327" s="155">
        <v>51</v>
      </c>
      <c r="F8327" s="166">
        <v>42898</v>
      </c>
      <c r="G8327" s="166">
        <v>42900</v>
      </c>
      <c r="H8327" s="157">
        <v>1</v>
      </c>
    </row>
    <row r="8328" spans="1:8" x14ac:dyDescent="0.25">
      <c r="A8328" s="155" t="s">
        <v>1122</v>
      </c>
      <c r="B8328" s="155" t="s">
        <v>11763</v>
      </c>
      <c r="C8328" s="155" t="s">
        <v>11764</v>
      </c>
      <c r="D8328" s="155">
        <v>5</v>
      </c>
      <c r="E8328" s="155">
        <v>5</v>
      </c>
      <c r="F8328" s="166">
        <v>42899</v>
      </c>
      <c r="G8328" s="166">
        <v>42905</v>
      </c>
      <c r="H8328" s="157">
        <v>1</v>
      </c>
    </row>
    <row r="8329" spans="1:8" x14ac:dyDescent="0.25">
      <c r="A8329" s="155" t="s">
        <v>2714</v>
      </c>
      <c r="B8329" s="155" t="s">
        <v>1887</v>
      </c>
      <c r="C8329" s="155" t="s">
        <v>11765</v>
      </c>
      <c r="D8329" s="155">
        <v>25</v>
      </c>
      <c r="E8329" s="155">
        <v>25</v>
      </c>
      <c r="F8329" s="166">
        <v>42899</v>
      </c>
      <c r="G8329" s="166">
        <v>42902</v>
      </c>
      <c r="H8329" s="157">
        <v>1</v>
      </c>
    </row>
    <row r="8330" spans="1:8" x14ac:dyDescent="0.25">
      <c r="A8330" s="155" t="s">
        <v>2714</v>
      </c>
      <c r="B8330" s="155" t="s">
        <v>5304</v>
      </c>
      <c r="C8330" s="155" t="s">
        <v>11766</v>
      </c>
      <c r="D8330" s="155">
        <v>300</v>
      </c>
      <c r="E8330" s="155">
        <v>300</v>
      </c>
      <c r="F8330" s="166">
        <v>42899</v>
      </c>
      <c r="G8330" s="166">
        <v>42907</v>
      </c>
      <c r="H8330" s="157">
        <v>1</v>
      </c>
    </row>
    <row r="8331" spans="1:8" x14ac:dyDescent="0.25">
      <c r="A8331" s="155" t="s">
        <v>2714</v>
      </c>
      <c r="B8331" s="155" t="s">
        <v>6844</v>
      </c>
      <c r="C8331" s="155" t="s">
        <v>11767</v>
      </c>
      <c r="D8331" s="155">
        <v>50</v>
      </c>
      <c r="E8331" s="155">
        <v>50</v>
      </c>
      <c r="F8331" s="166">
        <v>42899</v>
      </c>
      <c r="G8331" s="166">
        <v>42902</v>
      </c>
      <c r="H8331" s="157">
        <v>1</v>
      </c>
    </row>
    <row r="8332" spans="1:8" x14ac:dyDescent="0.25">
      <c r="A8332" s="155" t="s">
        <v>2714</v>
      </c>
      <c r="B8332" s="155" t="s">
        <v>2066</v>
      </c>
      <c r="C8332" s="155" t="s">
        <v>11768</v>
      </c>
      <c r="D8332" s="155">
        <v>500</v>
      </c>
      <c r="E8332" s="155">
        <v>500</v>
      </c>
      <c r="F8332" s="166">
        <v>42899</v>
      </c>
      <c r="G8332" s="166">
        <v>42905</v>
      </c>
      <c r="H8332" s="157">
        <v>1</v>
      </c>
    </row>
    <row r="8333" spans="1:8" x14ac:dyDescent="0.25">
      <c r="A8333" s="155" t="s">
        <v>71</v>
      </c>
      <c r="B8333" s="155" t="s">
        <v>9706</v>
      </c>
      <c r="C8333" s="155" t="s">
        <v>11769</v>
      </c>
      <c r="D8333" s="155">
        <v>25</v>
      </c>
      <c r="E8333" s="155">
        <v>25</v>
      </c>
      <c r="F8333" s="166">
        <v>42899</v>
      </c>
      <c r="G8333" s="166">
        <v>42905</v>
      </c>
      <c r="H8333" s="157">
        <v>1</v>
      </c>
    </row>
    <row r="8334" spans="1:8" x14ac:dyDescent="0.25">
      <c r="A8334" s="155" t="s">
        <v>4963</v>
      </c>
      <c r="B8334" s="155" t="s">
        <v>9466</v>
      </c>
      <c r="C8334" s="155" t="s">
        <v>11770</v>
      </c>
      <c r="D8334" s="155">
        <v>50</v>
      </c>
      <c r="E8334" s="155">
        <v>50</v>
      </c>
      <c r="F8334" s="166">
        <v>42899</v>
      </c>
      <c r="G8334" s="166">
        <v>42901</v>
      </c>
      <c r="H8334" s="157">
        <v>1</v>
      </c>
    </row>
    <row r="8335" spans="1:8" ht="30" x14ac:dyDescent="0.25">
      <c r="A8335" s="155" t="s">
        <v>8056</v>
      </c>
      <c r="B8335" s="155" t="s">
        <v>11567</v>
      </c>
      <c r="C8335" s="155" t="s">
        <v>11771</v>
      </c>
      <c r="D8335" s="155">
        <v>30</v>
      </c>
      <c r="E8335" s="155">
        <v>30</v>
      </c>
      <c r="F8335" s="166">
        <v>42899</v>
      </c>
      <c r="G8335" s="166">
        <v>42902</v>
      </c>
      <c r="H8335" s="157">
        <v>1</v>
      </c>
    </row>
    <row r="8336" spans="1:8" x14ac:dyDescent="0.25">
      <c r="A8336" s="155" t="s">
        <v>11274</v>
      </c>
      <c r="B8336" s="155" t="s">
        <v>11772</v>
      </c>
      <c r="C8336" s="155" t="s">
        <v>11773</v>
      </c>
      <c r="D8336" s="155">
        <v>5</v>
      </c>
      <c r="E8336" s="155">
        <v>5</v>
      </c>
      <c r="F8336" s="166">
        <v>42899</v>
      </c>
      <c r="G8336" s="166">
        <v>42905</v>
      </c>
      <c r="H8336" s="157">
        <v>1</v>
      </c>
    </row>
    <row r="8337" spans="1:9" x14ac:dyDescent="0.25">
      <c r="A8337" s="155" t="s">
        <v>10559</v>
      </c>
      <c r="B8337" s="155" t="s">
        <v>11774</v>
      </c>
      <c r="C8337" s="155" t="s">
        <v>11775</v>
      </c>
      <c r="D8337" s="155">
        <v>100</v>
      </c>
      <c r="E8337" s="155">
        <v>100</v>
      </c>
      <c r="F8337" s="166">
        <v>42899</v>
      </c>
      <c r="G8337" s="166">
        <v>42905</v>
      </c>
      <c r="H8337" s="157">
        <v>1</v>
      </c>
    </row>
    <row r="8338" spans="1:9" x14ac:dyDescent="0.25">
      <c r="A8338" s="155" t="s">
        <v>46</v>
      </c>
      <c r="B8338" s="155" t="s">
        <v>949</v>
      </c>
      <c r="C8338" s="155" t="s">
        <v>11776</v>
      </c>
      <c r="D8338" s="155">
        <v>10</v>
      </c>
      <c r="E8338" s="155">
        <v>10</v>
      </c>
      <c r="F8338" s="166">
        <v>42899</v>
      </c>
      <c r="G8338" s="166">
        <v>42905</v>
      </c>
      <c r="H8338" s="157">
        <v>1</v>
      </c>
    </row>
    <row r="8339" spans="1:9" x14ac:dyDescent="0.25">
      <c r="A8339" s="155" t="s">
        <v>261</v>
      </c>
      <c r="B8339" s="155" t="s">
        <v>11777</v>
      </c>
      <c r="C8339" s="155" t="s">
        <v>11778</v>
      </c>
      <c r="D8339" s="155">
        <v>10</v>
      </c>
      <c r="E8339" s="155">
        <v>10</v>
      </c>
      <c r="F8339" s="166">
        <v>42899</v>
      </c>
      <c r="G8339" s="166">
        <v>42905</v>
      </c>
      <c r="H8339" s="157">
        <v>1</v>
      </c>
    </row>
    <row r="8340" spans="1:9" x14ac:dyDescent="0.25">
      <c r="A8340" s="155" t="s">
        <v>6021</v>
      </c>
      <c r="B8340" s="155" t="s">
        <v>6022</v>
      </c>
      <c r="C8340" s="155" t="s">
        <v>11779</v>
      </c>
      <c r="D8340" s="155">
        <v>250</v>
      </c>
      <c r="E8340" s="155">
        <v>250</v>
      </c>
      <c r="F8340" s="166">
        <v>42895</v>
      </c>
      <c r="G8340" s="166">
        <v>42905</v>
      </c>
      <c r="H8340" s="157">
        <v>1</v>
      </c>
    </row>
    <row r="8341" spans="1:9" x14ac:dyDescent="0.25">
      <c r="A8341" s="155" t="s">
        <v>520</v>
      </c>
      <c r="B8341" s="155" t="s">
        <v>533</v>
      </c>
      <c r="C8341" s="155" t="s">
        <v>11780</v>
      </c>
      <c r="D8341" s="155">
        <v>20</v>
      </c>
      <c r="E8341" s="155">
        <v>20</v>
      </c>
      <c r="F8341" s="166">
        <v>42899</v>
      </c>
      <c r="G8341" s="166">
        <v>42900</v>
      </c>
      <c r="H8341" s="157">
        <v>1</v>
      </c>
    </row>
    <row r="8342" spans="1:9" x14ac:dyDescent="0.25">
      <c r="A8342" s="155" t="s">
        <v>71</v>
      </c>
      <c r="B8342" s="155" t="s">
        <v>1550</v>
      </c>
      <c r="C8342" s="155" t="s">
        <v>11781</v>
      </c>
      <c r="D8342" s="155">
        <v>6</v>
      </c>
      <c r="E8342" s="155">
        <v>6</v>
      </c>
      <c r="F8342" s="166">
        <v>42900</v>
      </c>
      <c r="G8342" s="166">
        <v>42905</v>
      </c>
      <c r="H8342" s="157">
        <v>1</v>
      </c>
    </row>
    <row r="8343" spans="1:9" ht="30" x14ac:dyDescent="0.25">
      <c r="A8343" s="155" t="s">
        <v>8056</v>
      </c>
      <c r="B8343" s="155" t="s">
        <v>4568</v>
      </c>
      <c r="C8343" s="155" t="s">
        <v>11782</v>
      </c>
      <c r="D8343" s="155">
        <v>100</v>
      </c>
      <c r="E8343" s="155">
        <v>100</v>
      </c>
      <c r="F8343" s="166">
        <v>42900</v>
      </c>
      <c r="G8343" s="166">
        <v>42905</v>
      </c>
      <c r="H8343" s="157">
        <v>1</v>
      </c>
    </row>
    <row r="8344" spans="1:9" x14ac:dyDescent="0.25">
      <c r="A8344" s="155" t="s">
        <v>29</v>
      </c>
      <c r="B8344" s="155" t="s">
        <v>2267</v>
      </c>
      <c r="C8344" s="155" t="s">
        <v>11783</v>
      </c>
      <c r="D8344" s="155">
        <v>200</v>
      </c>
      <c r="E8344" s="155">
        <v>224</v>
      </c>
      <c r="F8344" s="166">
        <v>42900</v>
      </c>
      <c r="G8344" s="166">
        <v>42895</v>
      </c>
      <c r="H8344" s="157">
        <v>0</v>
      </c>
      <c r="I8344" s="192" t="s">
        <v>1774</v>
      </c>
    </row>
    <row r="8345" spans="1:9" x14ac:dyDescent="0.25">
      <c r="A8345" s="155" t="s">
        <v>719</v>
      </c>
      <c r="B8345" s="155" t="s">
        <v>720</v>
      </c>
      <c r="C8345" s="155" t="s">
        <v>11784</v>
      </c>
      <c r="D8345" s="155">
        <v>200</v>
      </c>
      <c r="E8345" s="155">
        <v>200</v>
      </c>
      <c r="F8345" s="166">
        <v>42901</v>
      </c>
      <c r="G8345" s="166">
        <v>42906</v>
      </c>
      <c r="H8345" s="157">
        <v>1</v>
      </c>
    </row>
    <row r="8346" spans="1:9" x14ac:dyDescent="0.25">
      <c r="A8346" s="155" t="s">
        <v>71</v>
      </c>
      <c r="B8346" s="155" t="s">
        <v>1550</v>
      </c>
      <c r="C8346" s="155" t="s">
        <v>11785</v>
      </c>
      <c r="D8346" s="155">
        <v>5</v>
      </c>
      <c r="E8346" s="155">
        <v>5</v>
      </c>
      <c r="F8346" s="166">
        <v>42901</v>
      </c>
      <c r="G8346" s="166">
        <v>42906</v>
      </c>
      <c r="H8346" s="157">
        <v>1</v>
      </c>
    </row>
    <row r="8347" spans="1:9" x14ac:dyDescent="0.25">
      <c r="A8347" s="155" t="s">
        <v>11786</v>
      </c>
      <c r="B8347" s="155" t="s">
        <v>5825</v>
      </c>
      <c r="C8347" s="155" t="s">
        <v>11787</v>
      </c>
      <c r="D8347" s="155">
        <v>10</v>
      </c>
      <c r="E8347" s="155">
        <v>10</v>
      </c>
      <c r="F8347" s="166">
        <v>42901</v>
      </c>
      <c r="G8347" s="166">
        <v>42906</v>
      </c>
      <c r="H8347" s="157">
        <v>1</v>
      </c>
    </row>
    <row r="8348" spans="1:9" x14ac:dyDescent="0.25">
      <c r="A8348" s="155" t="s">
        <v>563</v>
      </c>
      <c r="B8348" s="155" t="s">
        <v>11789</v>
      </c>
      <c r="C8348" s="155" t="s">
        <v>11788</v>
      </c>
      <c r="D8348" s="155">
        <v>150</v>
      </c>
      <c r="E8348" s="155">
        <v>150</v>
      </c>
      <c r="F8348" s="166">
        <v>42901</v>
      </c>
      <c r="G8348" s="166">
        <v>42909</v>
      </c>
      <c r="H8348" s="157">
        <v>1</v>
      </c>
    </row>
    <row r="8349" spans="1:9" x14ac:dyDescent="0.25">
      <c r="A8349" s="155" t="s">
        <v>9769</v>
      </c>
      <c r="B8349" s="155" t="s">
        <v>11791</v>
      </c>
      <c r="C8349" s="155" t="s">
        <v>11792</v>
      </c>
      <c r="D8349" s="155">
        <v>10</v>
      </c>
      <c r="E8349" s="155">
        <v>10</v>
      </c>
      <c r="F8349" s="166">
        <v>42901</v>
      </c>
      <c r="G8349" s="166">
        <v>42905</v>
      </c>
      <c r="H8349" s="157">
        <v>1</v>
      </c>
    </row>
    <row r="8350" spans="1:9" x14ac:dyDescent="0.25">
      <c r="A8350" s="155" t="s">
        <v>9769</v>
      </c>
      <c r="B8350" s="155" t="s">
        <v>11790</v>
      </c>
      <c r="C8350" s="155" t="s">
        <v>364</v>
      </c>
      <c r="D8350" s="155">
        <v>10</v>
      </c>
      <c r="E8350" s="155">
        <v>10</v>
      </c>
      <c r="F8350" s="166">
        <v>42901</v>
      </c>
      <c r="G8350" s="166">
        <v>42905</v>
      </c>
      <c r="H8350" s="157">
        <v>1</v>
      </c>
    </row>
    <row r="8351" spans="1:9" x14ac:dyDescent="0.25">
      <c r="A8351" s="155" t="s">
        <v>6021</v>
      </c>
      <c r="B8351" s="155" t="s">
        <v>11793</v>
      </c>
      <c r="C8351" s="155" t="s">
        <v>11794</v>
      </c>
      <c r="D8351" s="155">
        <v>250</v>
      </c>
      <c r="E8351" s="155">
        <v>250</v>
      </c>
      <c r="F8351" s="166">
        <v>42901</v>
      </c>
      <c r="G8351" s="166">
        <v>42908</v>
      </c>
      <c r="H8351" s="157">
        <v>1</v>
      </c>
    </row>
    <row r="8352" spans="1:9" x14ac:dyDescent="0.25">
      <c r="A8352" s="155" t="s">
        <v>239</v>
      </c>
      <c r="B8352" s="155" t="s">
        <v>11795</v>
      </c>
      <c r="C8352" s="155" t="s">
        <v>11796</v>
      </c>
      <c r="D8352" s="155">
        <v>50</v>
      </c>
      <c r="E8352" s="155">
        <v>50</v>
      </c>
      <c r="F8352" s="166">
        <v>42901</v>
      </c>
      <c r="G8352" s="166">
        <v>42915</v>
      </c>
      <c r="H8352" s="157">
        <v>1</v>
      </c>
    </row>
    <row r="8353" spans="1:9" x14ac:dyDescent="0.25">
      <c r="A8353" s="155" t="s">
        <v>11124</v>
      </c>
      <c r="B8353" s="155" t="s">
        <v>11797</v>
      </c>
      <c r="C8353" s="155" t="s">
        <v>11798</v>
      </c>
      <c r="D8353" s="155">
        <v>100</v>
      </c>
      <c r="E8353" s="155">
        <v>100</v>
      </c>
      <c r="F8353" s="166">
        <v>42902</v>
      </c>
      <c r="G8353" s="166">
        <v>42895</v>
      </c>
      <c r="H8353" s="157">
        <v>0</v>
      </c>
    </row>
    <row r="8354" spans="1:9" x14ac:dyDescent="0.25">
      <c r="A8354" s="155" t="s">
        <v>29</v>
      </c>
      <c r="B8354" s="155" t="s">
        <v>11799</v>
      </c>
      <c r="C8354" s="155" t="s">
        <v>11800</v>
      </c>
      <c r="D8354" s="155">
        <v>30</v>
      </c>
      <c r="E8354" s="155">
        <v>30</v>
      </c>
      <c r="F8354" s="166">
        <v>42905</v>
      </c>
      <c r="G8354" s="166">
        <v>42912</v>
      </c>
      <c r="H8354" s="157">
        <v>1</v>
      </c>
    </row>
    <row r="8355" spans="1:9" x14ac:dyDescent="0.25">
      <c r="A8355" s="155" t="s">
        <v>71</v>
      </c>
      <c r="B8355" s="155" t="s">
        <v>1550</v>
      </c>
      <c r="C8355" s="155" t="s">
        <v>11801</v>
      </c>
      <c r="D8355" s="155">
        <v>6</v>
      </c>
      <c r="E8355" s="155">
        <v>6</v>
      </c>
      <c r="F8355" s="166">
        <v>42905</v>
      </c>
      <c r="G8355" s="166">
        <v>42914</v>
      </c>
      <c r="H8355" s="157">
        <v>1</v>
      </c>
    </row>
    <row r="8356" spans="1:9" x14ac:dyDescent="0.25">
      <c r="A8356" s="155" t="s">
        <v>71</v>
      </c>
      <c r="B8356" s="155" t="s">
        <v>2730</v>
      </c>
      <c r="C8356" s="155" t="s">
        <v>11802</v>
      </c>
      <c r="D8356" s="155">
        <v>25</v>
      </c>
      <c r="E8356" s="155">
        <v>25</v>
      </c>
      <c r="F8356" s="166">
        <v>42905</v>
      </c>
      <c r="G8356" s="166">
        <v>42909</v>
      </c>
      <c r="H8356" s="157">
        <v>1</v>
      </c>
    </row>
    <row r="8357" spans="1:9" x14ac:dyDescent="0.25">
      <c r="A8357" s="155" t="s">
        <v>11805</v>
      </c>
      <c r="B8357" s="155" t="s">
        <v>11804</v>
      </c>
      <c r="C8357" s="155" t="s">
        <v>11803</v>
      </c>
      <c r="D8357" s="155">
        <v>100</v>
      </c>
      <c r="E8357" s="155">
        <v>100</v>
      </c>
      <c r="F8357" s="166">
        <v>42905</v>
      </c>
      <c r="G8357" s="166">
        <v>42906</v>
      </c>
      <c r="H8357" s="157">
        <v>1</v>
      </c>
    </row>
    <row r="8358" spans="1:9" x14ac:dyDescent="0.25">
      <c r="A8358" s="155" t="s">
        <v>2317</v>
      </c>
      <c r="B8358" s="155" t="s">
        <v>2318</v>
      </c>
      <c r="C8358" s="155" t="s">
        <v>11806</v>
      </c>
      <c r="D8358" s="155">
        <v>700</v>
      </c>
      <c r="E8358" s="155">
        <v>200</v>
      </c>
      <c r="F8358" s="166">
        <v>42905</v>
      </c>
      <c r="G8358" s="166">
        <v>42913</v>
      </c>
      <c r="H8358" s="157">
        <v>1</v>
      </c>
    </row>
    <row r="8359" spans="1:9" x14ac:dyDescent="0.25">
      <c r="A8359" s="155" t="s">
        <v>1983</v>
      </c>
      <c r="B8359" s="155" t="s">
        <v>11133</v>
      </c>
      <c r="C8359" s="155" t="s">
        <v>11807</v>
      </c>
      <c r="D8359" s="155">
        <v>50</v>
      </c>
      <c r="E8359" s="155">
        <v>50</v>
      </c>
      <c r="F8359" s="166">
        <v>42906</v>
      </c>
      <c r="G8359" s="166">
        <v>42913</v>
      </c>
      <c r="H8359" s="157">
        <v>1</v>
      </c>
    </row>
    <row r="8360" spans="1:9" x14ac:dyDescent="0.25">
      <c r="A8360" s="155" t="s">
        <v>6965</v>
      </c>
      <c r="B8360" s="155" t="s">
        <v>4940</v>
      </c>
      <c r="C8360" s="155" t="s">
        <v>11808</v>
      </c>
      <c r="D8360" s="155">
        <v>14</v>
      </c>
      <c r="E8360" s="155">
        <v>14</v>
      </c>
      <c r="F8360" s="166">
        <v>42906</v>
      </c>
      <c r="G8360" s="166">
        <v>42913</v>
      </c>
      <c r="H8360" s="157">
        <v>1</v>
      </c>
    </row>
    <row r="8361" spans="1:9" x14ac:dyDescent="0.25">
      <c r="A8361" s="155" t="s">
        <v>10425</v>
      </c>
      <c r="B8361" s="155" t="s">
        <v>11152</v>
      </c>
      <c r="C8361" s="155" t="s">
        <v>11809</v>
      </c>
      <c r="D8361" s="155">
        <v>2000</v>
      </c>
      <c r="E8361" s="155">
        <v>2000</v>
      </c>
      <c r="F8361" s="166">
        <v>42906</v>
      </c>
      <c r="G8361" s="166">
        <v>42910</v>
      </c>
      <c r="H8361" s="157">
        <v>1</v>
      </c>
    </row>
    <row r="8362" spans="1:9" x14ac:dyDescent="0.25">
      <c r="A8362" s="155" t="s">
        <v>10096</v>
      </c>
      <c r="B8362" s="155" t="s">
        <v>10097</v>
      </c>
      <c r="C8362" s="155" t="s">
        <v>11810</v>
      </c>
      <c r="D8362" s="155">
        <v>24</v>
      </c>
      <c r="E8362" s="155">
        <v>24</v>
      </c>
      <c r="F8362" s="166">
        <v>42907</v>
      </c>
      <c r="G8362" s="166">
        <v>42913</v>
      </c>
      <c r="H8362" s="157">
        <v>1</v>
      </c>
    </row>
    <row r="8363" spans="1:9" x14ac:dyDescent="0.25">
      <c r="A8363" s="155" t="s">
        <v>520</v>
      </c>
      <c r="B8363" s="155" t="s">
        <v>5026</v>
      </c>
      <c r="C8363" s="155" t="s">
        <v>11811</v>
      </c>
      <c r="D8363" s="155">
        <v>350</v>
      </c>
      <c r="E8363" s="155">
        <v>350</v>
      </c>
      <c r="F8363" s="166">
        <v>42907</v>
      </c>
      <c r="G8363" s="166">
        <v>42914</v>
      </c>
      <c r="H8363" s="157">
        <v>1</v>
      </c>
    </row>
    <row r="8364" spans="1:9" x14ac:dyDescent="0.25">
      <c r="A8364" s="155" t="s">
        <v>2714</v>
      </c>
      <c r="B8364" s="155" t="s">
        <v>5634</v>
      </c>
      <c r="C8364" s="155" t="s">
        <v>11812</v>
      </c>
      <c r="D8364" s="155">
        <v>100</v>
      </c>
      <c r="E8364" s="155">
        <v>100</v>
      </c>
      <c r="F8364" s="166">
        <v>42907</v>
      </c>
      <c r="G8364" s="166">
        <v>42909</v>
      </c>
      <c r="H8364" s="157">
        <v>1</v>
      </c>
    </row>
    <row r="8365" spans="1:9" ht="30" x14ac:dyDescent="0.25">
      <c r="A8365" s="155" t="s">
        <v>8056</v>
      </c>
      <c r="B8365" s="155" t="s">
        <v>11497</v>
      </c>
      <c r="C8365" s="155" t="s">
        <v>11813</v>
      </c>
      <c r="D8365" s="155">
        <v>20</v>
      </c>
      <c r="E8365" s="155">
        <v>20</v>
      </c>
      <c r="F8365" s="166">
        <v>42907</v>
      </c>
      <c r="G8365" s="166">
        <v>42913</v>
      </c>
      <c r="H8365" s="157">
        <v>1</v>
      </c>
    </row>
    <row r="8366" spans="1:9" x14ac:dyDescent="0.25">
      <c r="A8366" s="155" t="s">
        <v>11814</v>
      </c>
      <c r="B8366" s="155" t="s">
        <v>11815</v>
      </c>
      <c r="C8366" s="155" t="s">
        <v>11816</v>
      </c>
      <c r="D8366" s="155">
        <v>100</v>
      </c>
      <c r="E8366" s="155">
        <v>100</v>
      </c>
      <c r="F8366" s="166">
        <v>42907</v>
      </c>
      <c r="G8366" s="166">
        <v>42916</v>
      </c>
      <c r="H8366" s="157">
        <v>1</v>
      </c>
    </row>
    <row r="8367" spans="1:9" x14ac:dyDescent="0.25">
      <c r="A8367" s="155" t="s">
        <v>11817</v>
      </c>
      <c r="B8367" s="155" t="s">
        <v>11818</v>
      </c>
      <c r="C8367" s="155" t="s">
        <v>11819</v>
      </c>
      <c r="D8367" s="155">
        <v>325</v>
      </c>
      <c r="E8367" s="155">
        <v>329</v>
      </c>
      <c r="F8367" s="166">
        <v>42907</v>
      </c>
      <c r="G8367" s="166">
        <v>42908</v>
      </c>
      <c r="H8367" s="157">
        <v>1</v>
      </c>
    </row>
    <row r="8368" spans="1:9" x14ac:dyDescent="0.25">
      <c r="A8368" s="155" t="s">
        <v>71</v>
      </c>
      <c r="B8368" s="155" t="s">
        <v>2957</v>
      </c>
      <c r="C8368" s="155" t="s">
        <v>11820</v>
      </c>
      <c r="D8368" s="155">
        <v>8</v>
      </c>
      <c r="E8368" s="155">
        <v>8</v>
      </c>
      <c r="F8368" s="166">
        <v>42908</v>
      </c>
      <c r="G8368" s="166">
        <v>42923</v>
      </c>
      <c r="H8368" s="157">
        <v>1</v>
      </c>
      <c r="I8368" s="192" t="s">
        <v>11821</v>
      </c>
    </row>
    <row r="8369" spans="1:9" x14ac:dyDescent="0.25">
      <c r="A8369" s="155" t="s">
        <v>8647</v>
      </c>
      <c r="B8369" s="155" t="s">
        <v>8648</v>
      </c>
      <c r="C8369" s="155" t="s">
        <v>11822</v>
      </c>
      <c r="D8369" s="155">
        <v>24</v>
      </c>
      <c r="E8369" s="155">
        <v>24</v>
      </c>
      <c r="F8369" s="166">
        <v>42908</v>
      </c>
      <c r="G8369" s="166">
        <v>42912</v>
      </c>
      <c r="H8369" s="157">
        <v>1</v>
      </c>
    </row>
    <row r="8370" spans="1:9" x14ac:dyDescent="0.25">
      <c r="A8370" s="155" t="s">
        <v>2317</v>
      </c>
      <c r="B8370" s="155" t="s">
        <v>2318</v>
      </c>
      <c r="C8370" s="155" t="s">
        <v>11823</v>
      </c>
      <c r="D8370" s="155">
        <v>700</v>
      </c>
      <c r="E8370" s="155">
        <v>500</v>
      </c>
      <c r="F8370" s="166">
        <v>42908</v>
      </c>
      <c r="G8370" s="166">
        <v>42913</v>
      </c>
      <c r="H8370" s="157">
        <v>1</v>
      </c>
    </row>
    <row r="8371" spans="1:9" x14ac:dyDescent="0.25">
      <c r="A8371" s="155" t="s">
        <v>10330</v>
      </c>
      <c r="B8371" s="155" t="s">
        <v>1004</v>
      </c>
      <c r="C8371" s="155" t="s">
        <v>11675</v>
      </c>
      <c r="D8371" s="155">
        <v>100</v>
      </c>
      <c r="E8371" s="155">
        <v>100</v>
      </c>
      <c r="F8371" s="166">
        <v>42908</v>
      </c>
      <c r="G8371" s="166">
        <v>42895</v>
      </c>
      <c r="H8371" s="157">
        <v>0</v>
      </c>
    </row>
    <row r="8372" spans="1:9" x14ac:dyDescent="0.25">
      <c r="A8372" s="155" t="s">
        <v>9321</v>
      </c>
      <c r="B8372" s="155" t="s">
        <v>11824</v>
      </c>
      <c r="C8372" s="155" t="s">
        <v>11825</v>
      </c>
      <c r="D8372" s="155">
        <v>1</v>
      </c>
      <c r="E8372" s="155">
        <v>1</v>
      </c>
      <c r="F8372" s="166">
        <v>42908</v>
      </c>
      <c r="G8372" s="166">
        <v>42913</v>
      </c>
      <c r="H8372" s="157">
        <v>1</v>
      </c>
      <c r="I8372" s="192" t="s">
        <v>11826</v>
      </c>
    </row>
    <row r="8373" spans="1:9" x14ac:dyDescent="0.25">
      <c r="A8373" s="155" t="s">
        <v>520</v>
      </c>
      <c r="B8373" s="155" t="s">
        <v>9397</v>
      </c>
      <c r="C8373" s="155" t="s">
        <v>11827</v>
      </c>
      <c r="D8373" s="155">
        <v>25</v>
      </c>
      <c r="E8373" s="155">
        <v>25</v>
      </c>
      <c r="F8373" s="166">
        <v>42909</v>
      </c>
      <c r="G8373" s="166">
        <v>42916</v>
      </c>
      <c r="H8373" s="157">
        <v>1</v>
      </c>
    </row>
    <row r="8374" spans="1:9" x14ac:dyDescent="0.25">
      <c r="A8374" s="155" t="s">
        <v>286</v>
      </c>
      <c r="B8374" s="155" t="s">
        <v>7427</v>
      </c>
      <c r="C8374" s="155" t="s">
        <v>11828</v>
      </c>
      <c r="D8374" s="155">
        <v>25</v>
      </c>
      <c r="E8374" s="155">
        <v>25</v>
      </c>
      <c r="F8374" s="166">
        <v>42909</v>
      </c>
      <c r="G8374" s="166">
        <v>42914</v>
      </c>
      <c r="H8374" s="157">
        <v>1</v>
      </c>
    </row>
    <row r="8375" spans="1:9" x14ac:dyDescent="0.25">
      <c r="A8375" s="155" t="s">
        <v>286</v>
      </c>
      <c r="B8375" s="155" t="s">
        <v>5726</v>
      </c>
      <c r="C8375" s="155" t="s">
        <v>364</v>
      </c>
      <c r="D8375" s="155">
        <v>50</v>
      </c>
      <c r="E8375" s="155">
        <v>50</v>
      </c>
      <c r="F8375" s="166">
        <v>42909</v>
      </c>
      <c r="G8375" s="166">
        <v>42914</v>
      </c>
      <c r="H8375" s="157">
        <v>1</v>
      </c>
    </row>
    <row r="8376" spans="1:9" x14ac:dyDescent="0.25">
      <c r="A8376" s="155" t="s">
        <v>6456</v>
      </c>
      <c r="B8376" s="155" t="s">
        <v>6455</v>
      </c>
      <c r="C8376" s="155" t="s">
        <v>11829</v>
      </c>
      <c r="D8376" s="155">
        <v>30</v>
      </c>
      <c r="E8376" s="155">
        <v>30</v>
      </c>
      <c r="F8376" s="166">
        <v>42909</v>
      </c>
      <c r="G8376" s="166">
        <v>42900</v>
      </c>
      <c r="H8376" s="157">
        <v>0</v>
      </c>
    </row>
    <row r="8377" spans="1:9" x14ac:dyDescent="0.25">
      <c r="A8377" s="155" t="s">
        <v>6456</v>
      </c>
      <c r="B8377" s="155" t="s">
        <v>6454</v>
      </c>
      <c r="C8377" s="155" t="s">
        <v>166</v>
      </c>
      <c r="D8377" s="155">
        <v>35</v>
      </c>
      <c r="E8377" s="155">
        <v>35</v>
      </c>
      <c r="F8377" s="166">
        <v>42909</v>
      </c>
      <c r="G8377" s="166">
        <v>42900</v>
      </c>
      <c r="H8377" s="157">
        <v>0</v>
      </c>
    </row>
    <row r="8378" spans="1:9" x14ac:dyDescent="0.25">
      <c r="A8378" s="155" t="s">
        <v>261</v>
      </c>
      <c r="B8378" s="155" t="s">
        <v>2952</v>
      </c>
      <c r="C8378" s="155" t="s">
        <v>11830</v>
      </c>
      <c r="D8378" s="155">
        <v>4</v>
      </c>
      <c r="E8378" s="155">
        <v>4</v>
      </c>
      <c r="F8378" s="166">
        <v>42909</v>
      </c>
      <c r="G8378" s="166">
        <v>42914</v>
      </c>
      <c r="H8378" s="157">
        <v>1</v>
      </c>
    </row>
    <row r="8379" spans="1:9" x14ac:dyDescent="0.25">
      <c r="A8379" s="155" t="s">
        <v>71</v>
      </c>
      <c r="B8379" s="155" t="s">
        <v>1550</v>
      </c>
      <c r="C8379" s="155" t="s">
        <v>11606</v>
      </c>
      <c r="D8379" s="155">
        <v>7</v>
      </c>
      <c r="E8379" s="155">
        <v>7</v>
      </c>
      <c r="F8379" s="166">
        <v>42909</v>
      </c>
      <c r="G8379" s="166">
        <v>42916</v>
      </c>
      <c r="H8379" s="157">
        <v>1</v>
      </c>
    </row>
    <row r="8380" spans="1:9" x14ac:dyDescent="0.25">
      <c r="A8380" s="155" t="s">
        <v>2714</v>
      </c>
      <c r="B8380" s="155" t="s">
        <v>9155</v>
      </c>
      <c r="C8380" s="155" t="s">
        <v>11831</v>
      </c>
      <c r="D8380" s="155">
        <v>500</v>
      </c>
      <c r="E8380" s="155">
        <v>500</v>
      </c>
      <c r="F8380" s="166">
        <v>42909</v>
      </c>
      <c r="G8380" s="166">
        <v>42914</v>
      </c>
      <c r="H8380" s="157">
        <v>1</v>
      </c>
    </row>
    <row r="8381" spans="1:9" x14ac:dyDescent="0.25">
      <c r="A8381" s="155" t="s">
        <v>9514</v>
      </c>
      <c r="B8381" s="155" t="s">
        <v>11832</v>
      </c>
      <c r="C8381" s="155" t="s">
        <v>11833</v>
      </c>
      <c r="D8381" s="155">
        <v>4</v>
      </c>
      <c r="E8381" s="155">
        <v>4</v>
      </c>
      <c r="F8381" s="166">
        <v>42909</v>
      </c>
      <c r="G8381" s="166">
        <v>42916</v>
      </c>
      <c r="H8381" s="157">
        <v>1</v>
      </c>
      <c r="I8381" s="192" t="s">
        <v>11834</v>
      </c>
    </row>
    <row r="8382" spans="1:9" x14ac:dyDescent="0.25">
      <c r="A8382" s="155" t="s">
        <v>71</v>
      </c>
      <c r="B8382" s="155" t="s">
        <v>1530</v>
      </c>
      <c r="C8382" s="155" t="s">
        <v>11835</v>
      </c>
      <c r="D8382" s="155">
        <v>5</v>
      </c>
      <c r="E8382" s="155">
        <v>5</v>
      </c>
      <c r="F8382" s="166">
        <v>42912</v>
      </c>
      <c r="G8382" s="166">
        <v>42919</v>
      </c>
      <c r="H8382" s="157">
        <v>1</v>
      </c>
    </row>
    <row r="8383" spans="1:9" x14ac:dyDescent="0.25">
      <c r="A8383" s="155" t="s">
        <v>559</v>
      </c>
      <c r="B8383" s="155" t="s">
        <v>1849</v>
      </c>
      <c r="C8383" s="155" t="s">
        <v>11836</v>
      </c>
      <c r="D8383" s="155">
        <v>600</v>
      </c>
      <c r="E8383" s="155">
        <v>600</v>
      </c>
      <c r="F8383" s="166">
        <v>42912</v>
      </c>
      <c r="G8383" s="166">
        <v>42913</v>
      </c>
      <c r="H8383" s="157">
        <v>1</v>
      </c>
    </row>
    <row r="8384" spans="1:9" x14ac:dyDescent="0.25">
      <c r="A8384" s="155" t="s">
        <v>286</v>
      </c>
      <c r="B8384" s="155" t="s">
        <v>3014</v>
      </c>
      <c r="C8384" s="155" t="s">
        <v>11837</v>
      </c>
      <c r="D8384" s="155">
        <v>100</v>
      </c>
      <c r="E8384" s="155">
        <v>100</v>
      </c>
      <c r="F8384" s="166">
        <v>42912</v>
      </c>
      <c r="G8384" s="166">
        <v>42914</v>
      </c>
      <c r="H8384" s="157">
        <v>1</v>
      </c>
    </row>
    <row r="8385" spans="1:9" x14ac:dyDescent="0.25">
      <c r="A8385" s="155" t="s">
        <v>286</v>
      </c>
      <c r="B8385" s="155" t="s">
        <v>3065</v>
      </c>
      <c r="C8385" s="155" t="s">
        <v>316</v>
      </c>
      <c r="D8385" s="155">
        <v>25</v>
      </c>
      <c r="E8385" s="155">
        <v>25</v>
      </c>
      <c r="F8385" s="166">
        <v>42912</v>
      </c>
      <c r="G8385" s="166">
        <v>42914</v>
      </c>
      <c r="H8385" s="157">
        <v>1</v>
      </c>
    </row>
    <row r="8386" spans="1:9" x14ac:dyDescent="0.25">
      <c r="A8386" s="155" t="s">
        <v>286</v>
      </c>
      <c r="B8386" s="155" t="s">
        <v>562</v>
      </c>
      <c r="C8386" s="155" t="s">
        <v>32</v>
      </c>
      <c r="D8386" s="155">
        <v>75</v>
      </c>
      <c r="E8386" s="155">
        <v>75</v>
      </c>
      <c r="F8386" s="166">
        <v>42912</v>
      </c>
      <c r="G8386" s="166">
        <v>42914</v>
      </c>
      <c r="H8386" s="157">
        <v>1</v>
      </c>
    </row>
    <row r="8387" spans="1:9" x14ac:dyDescent="0.25">
      <c r="A8387" s="155" t="s">
        <v>2714</v>
      </c>
      <c r="B8387" s="155" t="s">
        <v>248</v>
      </c>
      <c r="C8387" s="155" t="s">
        <v>11838</v>
      </c>
      <c r="D8387" s="155">
        <v>50</v>
      </c>
      <c r="E8387" s="155">
        <v>50</v>
      </c>
      <c r="F8387" s="166">
        <v>42912</v>
      </c>
      <c r="G8387" s="166">
        <v>42915</v>
      </c>
      <c r="H8387" s="157">
        <v>1</v>
      </c>
    </row>
    <row r="8388" spans="1:9" x14ac:dyDescent="0.25">
      <c r="A8388" s="155" t="s">
        <v>899</v>
      </c>
      <c r="B8388" s="155" t="s">
        <v>693</v>
      </c>
      <c r="C8388" s="155" t="s">
        <v>11839</v>
      </c>
      <c r="D8388" s="155">
        <v>10</v>
      </c>
      <c r="E8388" s="155">
        <v>10</v>
      </c>
      <c r="F8388" s="166">
        <v>42912</v>
      </c>
      <c r="G8388" s="166">
        <v>42915</v>
      </c>
      <c r="H8388" s="157">
        <v>1</v>
      </c>
    </row>
    <row r="8389" spans="1:9" x14ac:dyDescent="0.25">
      <c r="A8389" s="155" t="s">
        <v>11274</v>
      </c>
      <c r="B8389" s="155" t="s">
        <v>11273</v>
      </c>
      <c r="C8389" s="155" t="s">
        <v>11840</v>
      </c>
      <c r="D8389" s="155">
        <v>10</v>
      </c>
      <c r="E8389" s="155">
        <v>10</v>
      </c>
      <c r="F8389" s="166">
        <v>42913</v>
      </c>
      <c r="G8389" s="166">
        <v>42915</v>
      </c>
      <c r="H8389" s="157">
        <v>1</v>
      </c>
    </row>
    <row r="8390" spans="1:9" x14ac:dyDescent="0.25">
      <c r="A8390" s="155" t="s">
        <v>227</v>
      </c>
      <c r="B8390" s="155" t="s">
        <v>3192</v>
      </c>
      <c r="C8390" s="155" t="s">
        <v>11841</v>
      </c>
      <c r="D8390" s="155">
        <v>25</v>
      </c>
      <c r="E8390" s="155">
        <v>25</v>
      </c>
      <c r="F8390" s="166">
        <v>42913</v>
      </c>
      <c r="G8390" s="166">
        <v>42913</v>
      </c>
      <c r="H8390" s="157">
        <v>1</v>
      </c>
      <c r="I8390" s="192" t="s">
        <v>11842</v>
      </c>
    </row>
    <row r="8391" spans="1:9" x14ac:dyDescent="0.25">
      <c r="A8391" s="155" t="s">
        <v>559</v>
      </c>
      <c r="B8391" s="155" t="s">
        <v>1560</v>
      </c>
      <c r="C8391" s="155" t="s">
        <v>11843</v>
      </c>
      <c r="D8391" s="155">
        <v>600</v>
      </c>
      <c r="E8391" s="155">
        <v>600</v>
      </c>
      <c r="F8391" s="166">
        <v>42913</v>
      </c>
      <c r="G8391" s="166">
        <v>42919</v>
      </c>
      <c r="H8391" s="157">
        <v>1</v>
      </c>
    </row>
    <row r="8392" spans="1:9" x14ac:dyDescent="0.25">
      <c r="A8392" s="155" t="s">
        <v>1667</v>
      </c>
      <c r="B8392" s="155" t="s">
        <v>1668</v>
      </c>
      <c r="C8392" s="155" t="s">
        <v>11844</v>
      </c>
      <c r="D8392" s="155">
        <v>25</v>
      </c>
      <c r="E8392" s="155">
        <v>25</v>
      </c>
      <c r="F8392" s="166">
        <v>42913</v>
      </c>
      <c r="G8392" s="166">
        <v>42919</v>
      </c>
      <c r="H8392" s="157">
        <v>1</v>
      </c>
    </row>
    <row r="8393" spans="1:9" x14ac:dyDescent="0.25">
      <c r="A8393" s="155" t="s">
        <v>71</v>
      </c>
      <c r="B8393" s="155" t="s">
        <v>477</v>
      </c>
      <c r="C8393" s="155" t="s">
        <v>11845</v>
      </c>
      <c r="D8393" s="155">
        <v>10</v>
      </c>
      <c r="E8393" s="155">
        <v>10</v>
      </c>
      <c r="F8393" s="166">
        <v>42913</v>
      </c>
      <c r="G8393" s="166">
        <v>42921</v>
      </c>
      <c r="H8393" s="157">
        <v>1</v>
      </c>
    </row>
    <row r="8394" spans="1:9" x14ac:dyDescent="0.25">
      <c r="A8394" s="155" t="s">
        <v>1107</v>
      </c>
      <c r="B8394" s="155" t="s">
        <v>1772</v>
      </c>
      <c r="C8394" s="155" t="s">
        <v>11846</v>
      </c>
      <c r="D8394" s="155">
        <v>50</v>
      </c>
      <c r="E8394" s="155">
        <v>50</v>
      </c>
      <c r="F8394" s="166">
        <v>42913</v>
      </c>
      <c r="G8394" s="166">
        <v>42914</v>
      </c>
      <c r="H8394" s="157">
        <v>1</v>
      </c>
    </row>
    <row r="8395" spans="1:9" ht="30" x14ac:dyDescent="0.25">
      <c r="A8395" s="155" t="s">
        <v>8056</v>
      </c>
      <c r="B8395" s="155" t="s">
        <v>11543</v>
      </c>
      <c r="C8395" s="155" t="s">
        <v>11847</v>
      </c>
      <c r="D8395" s="155">
        <v>50</v>
      </c>
      <c r="E8395" s="155">
        <v>50</v>
      </c>
      <c r="F8395" s="166">
        <v>42913</v>
      </c>
      <c r="G8395" s="166">
        <v>42914</v>
      </c>
      <c r="H8395" s="157">
        <v>1</v>
      </c>
    </row>
    <row r="8396" spans="1:9" x14ac:dyDescent="0.25">
      <c r="A8396" s="155" t="s">
        <v>42</v>
      </c>
      <c r="B8396" s="155" t="s">
        <v>11848</v>
      </c>
      <c r="C8396" s="155" t="s">
        <v>11849</v>
      </c>
      <c r="D8396" s="155">
        <v>300</v>
      </c>
      <c r="E8396" s="155">
        <v>300</v>
      </c>
      <c r="F8396" s="166">
        <v>42913</v>
      </c>
      <c r="G8396" s="166">
        <v>42919</v>
      </c>
      <c r="H8396" s="157">
        <v>1</v>
      </c>
    </row>
    <row r="8397" spans="1:9" x14ac:dyDescent="0.25">
      <c r="A8397" s="155" t="s">
        <v>71</v>
      </c>
      <c r="B8397" s="155" t="s">
        <v>1550</v>
      </c>
      <c r="C8397" s="155" t="s">
        <v>11852</v>
      </c>
      <c r="D8397" s="155">
        <v>6</v>
      </c>
      <c r="E8397" s="155">
        <v>6</v>
      </c>
      <c r="F8397" s="166">
        <v>42915</v>
      </c>
      <c r="G8397" s="166">
        <v>42923</v>
      </c>
      <c r="H8397" s="157">
        <v>1</v>
      </c>
    </row>
    <row r="8398" spans="1:9" x14ac:dyDescent="0.25">
      <c r="A8398" s="155" t="s">
        <v>71</v>
      </c>
      <c r="B8398" s="155" t="s">
        <v>167</v>
      </c>
      <c r="C8398" s="155" t="s">
        <v>11853</v>
      </c>
      <c r="D8398" s="155">
        <v>25</v>
      </c>
      <c r="E8398" s="155">
        <v>25</v>
      </c>
      <c r="F8398" s="166">
        <v>42915</v>
      </c>
      <c r="G8398" s="166">
        <v>42923</v>
      </c>
      <c r="H8398" s="157">
        <v>1</v>
      </c>
    </row>
    <row r="8399" spans="1:9" x14ac:dyDescent="0.25">
      <c r="A8399" s="155" t="s">
        <v>286</v>
      </c>
      <c r="B8399" s="155" t="s">
        <v>10059</v>
      </c>
      <c r="C8399" s="155" t="s">
        <v>11854</v>
      </c>
      <c r="D8399" s="155">
        <v>100</v>
      </c>
      <c r="E8399" s="155">
        <v>100</v>
      </c>
      <c r="F8399" s="166">
        <v>42915</v>
      </c>
      <c r="G8399" s="166">
        <v>42921</v>
      </c>
      <c r="H8399" s="157">
        <v>1</v>
      </c>
    </row>
    <row r="8400" spans="1:9" x14ac:dyDescent="0.25">
      <c r="A8400" s="155" t="s">
        <v>9985</v>
      </c>
      <c r="B8400" s="155" t="s">
        <v>11855</v>
      </c>
      <c r="C8400" s="155" t="s">
        <v>11856</v>
      </c>
      <c r="D8400" s="155">
        <v>100</v>
      </c>
      <c r="E8400" s="155">
        <v>100</v>
      </c>
      <c r="F8400" s="166">
        <v>42915</v>
      </c>
      <c r="G8400" s="166">
        <v>42916</v>
      </c>
      <c r="H8400" s="157">
        <v>1</v>
      </c>
    </row>
    <row r="8401" spans="1:8" x14ac:dyDescent="0.25">
      <c r="A8401" s="155" t="s">
        <v>1145</v>
      </c>
      <c r="B8401" s="155" t="s">
        <v>499</v>
      </c>
      <c r="C8401" s="155" t="s">
        <v>11857</v>
      </c>
      <c r="D8401" s="155">
        <v>60</v>
      </c>
      <c r="E8401" s="155">
        <v>60</v>
      </c>
      <c r="F8401" s="166">
        <v>42916</v>
      </c>
      <c r="G8401" s="166">
        <v>42930</v>
      </c>
      <c r="H8401" s="157">
        <v>1</v>
      </c>
    </row>
    <row r="8402" spans="1:8" x14ac:dyDescent="0.25">
      <c r="A8402" s="155" t="s">
        <v>11210</v>
      </c>
      <c r="B8402" s="155" t="s">
        <v>6599</v>
      </c>
      <c r="C8402" s="155" t="s">
        <v>11859</v>
      </c>
      <c r="D8402" s="155">
        <v>4000</v>
      </c>
      <c r="E8402" s="155">
        <v>4000</v>
      </c>
      <c r="F8402" s="166">
        <v>42916</v>
      </c>
      <c r="G8402" s="166">
        <v>42919</v>
      </c>
      <c r="H8402" s="157">
        <v>1</v>
      </c>
    </row>
    <row r="8403" spans="1:8" x14ac:dyDescent="0.25">
      <c r="A8403" s="155" t="s">
        <v>559</v>
      </c>
      <c r="B8403" s="155" t="s">
        <v>560</v>
      </c>
      <c r="C8403" s="155" t="s">
        <v>11860</v>
      </c>
      <c r="D8403" s="155">
        <v>15000</v>
      </c>
      <c r="E8403" s="155">
        <v>15020</v>
      </c>
      <c r="F8403" s="166">
        <v>42919</v>
      </c>
      <c r="G8403" s="166">
        <v>42926</v>
      </c>
      <c r="H8403" s="157">
        <v>1</v>
      </c>
    </row>
    <row r="8404" spans="1:8" x14ac:dyDescent="0.25">
      <c r="A8404" s="155" t="s">
        <v>71</v>
      </c>
      <c r="B8404" s="155" t="s">
        <v>154</v>
      </c>
      <c r="C8404" s="155" t="s">
        <v>11853</v>
      </c>
      <c r="D8404" s="155">
        <v>5</v>
      </c>
      <c r="E8404" s="155">
        <v>5</v>
      </c>
      <c r="F8404" s="166">
        <v>42919</v>
      </c>
      <c r="G8404" s="166">
        <v>42928</v>
      </c>
      <c r="H8404" s="157">
        <v>1</v>
      </c>
    </row>
    <row r="8405" spans="1:8" ht="30" x14ac:dyDescent="0.25">
      <c r="A8405" s="155" t="s">
        <v>8056</v>
      </c>
      <c r="B8405" s="155" t="s">
        <v>11497</v>
      </c>
      <c r="C8405" s="155" t="s">
        <v>11861</v>
      </c>
      <c r="D8405" s="155">
        <v>50</v>
      </c>
      <c r="E8405" s="155">
        <v>50</v>
      </c>
      <c r="F8405" s="166">
        <v>42919</v>
      </c>
      <c r="G8405" s="166">
        <v>42937</v>
      </c>
      <c r="H8405" s="157">
        <v>1</v>
      </c>
    </row>
    <row r="8406" spans="1:8" x14ac:dyDescent="0.25">
      <c r="A8406" s="155" t="s">
        <v>3481</v>
      </c>
      <c r="B8406" s="155" t="s">
        <v>255</v>
      </c>
      <c r="C8406" s="155" t="s">
        <v>11862</v>
      </c>
      <c r="D8406" s="155">
        <v>200</v>
      </c>
      <c r="E8406" s="155">
        <v>200</v>
      </c>
      <c r="F8406" s="166">
        <v>42919</v>
      </c>
      <c r="G8406" s="166">
        <v>42921</v>
      </c>
      <c r="H8406" s="157">
        <v>1</v>
      </c>
    </row>
    <row r="8407" spans="1:8" x14ac:dyDescent="0.25">
      <c r="A8407" s="155" t="s">
        <v>286</v>
      </c>
      <c r="B8407" s="155" t="s">
        <v>562</v>
      </c>
      <c r="C8407" s="155" t="s">
        <v>11863</v>
      </c>
      <c r="D8407" s="155">
        <v>75</v>
      </c>
      <c r="E8407" s="155">
        <v>75</v>
      </c>
      <c r="F8407" s="166">
        <v>42921</v>
      </c>
      <c r="G8407" s="166">
        <v>42926</v>
      </c>
      <c r="H8407" s="157">
        <v>1</v>
      </c>
    </row>
    <row r="8408" spans="1:8" x14ac:dyDescent="0.25">
      <c r="A8408" s="155" t="s">
        <v>4968</v>
      </c>
      <c r="B8408" s="155" t="s">
        <v>7129</v>
      </c>
      <c r="C8408" s="155" t="s">
        <v>11864</v>
      </c>
      <c r="D8408" s="155">
        <v>5</v>
      </c>
      <c r="E8408" s="155">
        <v>5</v>
      </c>
      <c r="F8408" s="166">
        <v>42921</v>
      </c>
      <c r="G8408" s="166">
        <v>42926</v>
      </c>
      <c r="H8408" s="157">
        <v>1</v>
      </c>
    </row>
    <row r="8409" spans="1:8" x14ac:dyDescent="0.25">
      <c r="A8409" s="155" t="s">
        <v>11865</v>
      </c>
      <c r="B8409" s="155" t="s">
        <v>11866</v>
      </c>
      <c r="C8409" s="155" t="s">
        <v>11867</v>
      </c>
      <c r="D8409" s="155">
        <v>5</v>
      </c>
      <c r="E8409" s="155">
        <v>5</v>
      </c>
      <c r="F8409" s="166">
        <v>42921</v>
      </c>
      <c r="G8409" s="166">
        <v>42923</v>
      </c>
      <c r="H8409" s="157">
        <v>1</v>
      </c>
    </row>
    <row r="8410" spans="1:8" x14ac:dyDescent="0.25">
      <c r="A8410" s="155" t="s">
        <v>173</v>
      </c>
      <c r="B8410" s="155" t="s">
        <v>5853</v>
      </c>
      <c r="C8410" s="155" t="s">
        <v>11868</v>
      </c>
      <c r="D8410" s="155">
        <v>256</v>
      </c>
      <c r="E8410" s="155">
        <v>256</v>
      </c>
      <c r="F8410" s="166">
        <v>42922</v>
      </c>
      <c r="G8410" s="166">
        <v>42927</v>
      </c>
      <c r="H8410" s="157">
        <v>1</v>
      </c>
    </row>
    <row r="8411" spans="1:8" x14ac:dyDescent="0.25">
      <c r="A8411" s="155" t="s">
        <v>173</v>
      </c>
      <c r="B8411" s="155" t="s">
        <v>8073</v>
      </c>
      <c r="C8411" s="155" t="s">
        <v>364</v>
      </c>
      <c r="D8411" s="155">
        <v>400</v>
      </c>
      <c r="E8411" s="155">
        <v>400</v>
      </c>
      <c r="F8411" s="166">
        <v>42922</v>
      </c>
      <c r="G8411" s="166">
        <v>42927</v>
      </c>
      <c r="H8411" s="157">
        <v>1</v>
      </c>
    </row>
    <row r="8412" spans="1:8" x14ac:dyDescent="0.25">
      <c r="A8412" s="155" t="s">
        <v>173</v>
      </c>
      <c r="B8412" s="155" t="s">
        <v>7928</v>
      </c>
      <c r="C8412" s="155" t="s">
        <v>161</v>
      </c>
      <c r="D8412" s="155">
        <v>408</v>
      </c>
      <c r="E8412" s="155">
        <v>408</v>
      </c>
      <c r="F8412" s="166">
        <v>42922</v>
      </c>
      <c r="G8412" s="166">
        <v>42927</v>
      </c>
      <c r="H8412" s="157">
        <v>1</v>
      </c>
    </row>
    <row r="8413" spans="1:8" x14ac:dyDescent="0.25">
      <c r="A8413" s="155" t="s">
        <v>71</v>
      </c>
      <c r="B8413" s="155" t="s">
        <v>1550</v>
      </c>
      <c r="C8413" s="155" t="s">
        <v>11869</v>
      </c>
      <c r="D8413" s="155">
        <v>5</v>
      </c>
      <c r="E8413" s="155">
        <v>5</v>
      </c>
      <c r="F8413" s="166">
        <v>42922</v>
      </c>
      <c r="G8413" s="166">
        <v>42927</v>
      </c>
      <c r="H8413" s="157">
        <v>1</v>
      </c>
    </row>
    <row r="8414" spans="1:8" x14ac:dyDescent="0.25">
      <c r="A8414" s="155" t="s">
        <v>6021</v>
      </c>
      <c r="B8414" s="155" t="s">
        <v>6022</v>
      </c>
      <c r="C8414" s="155" t="s">
        <v>11870</v>
      </c>
      <c r="D8414" s="155">
        <v>250</v>
      </c>
      <c r="E8414" s="155">
        <v>250</v>
      </c>
      <c r="F8414" s="166">
        <v>42922</v>
      </c>
      <c r="G8414" s="166">
        <v>42936</v>
      </c>
      <c r="H8414" s="157">
        <v>1</v>
      </c>
    </row>
    <row r="8415" spans="1:8" x14ac:dyDescent="0.25">
      <c r="A8415" s="155" t="s">
        <v>4968</v>
      </c>
      <c r="B8415" s="155" t="s">
        <v>4969</v>
      </c>
      <c r="C8415" s="155" t="s">
        <v>11871</v>
      </c>
      <c r="D8415" s="155">
        <v>400</v>
      </c>
      <c r="E8415" s="155">
        <v>400</v>
      </c>
      <c r="F8415" s="166">
        <v>42923</v>
      </c>
      <c r="G8415" s="166">
        <v>42933</v>
      </c>
      <c r="H8415" s="157">
        <v>1</v>
      </c>
    </row>
    <row r="8416" spans="1:8" x14ac:dyDescent="0.25">
      <c r="A8416" s="155" t="s">
        <v>11102</v>
      </c>
      <c r="B8416" s="155" t="s">
        <v>805</v>
      </c>
      <c r="C8416" s="155" t="s">
        <v>11872</v>
      </c>
      <c r="D8416" s="155">
        <v>250</v>
      </c>
      <c r="E8416" s="155">
        <v>250</v>
      </c>
      <c r="F8416" s="166">
        <v>42923</v>
      </c>
      <c r="G8416" s="166">
        <v>42930</v>
      </c>
      <c r="H8416" s="157">
        <v>1</v>
      </c>
    </row>
    <row r="8417" spans="1:9" x14ac:dyDescent="0.25">
      <c r="A8417" s="155" t="s">
        <v>6837</v>
      </c>
      <c r="B8417" s="155" t="s">
        <v>1905</v>
      </c>
      <c r="C8417" s="155" t="s">
        <v>11873</v>
      </c>
      <c r="D8417" s="155">
        <v>100</v>
      </c>
      <c r="E8417" s="155">
        <v>100</v>
      </c>
      <c r="F8417" s="166">
        <v>42923</v>
      </c>
      <c r="G8417" s="166">
        <v>42930</v>
      </c>
      <c r="H8417" s="157">
        <v>1</v>
      </c>
    </row>
    <row r="8418" spans="1:9" ht="30" x14ac:dyDescent="0.25">
      <c r="A8418" s="155" t="s">
        <v>8056</v>
      </c>
      <c r="B8418" s="155" t="s">
        <v>11875</v>
      </c>
      <c r="C8418" s="155" t="s">
        <v>11874</v>
      </c>
      <c r="D8418" s="155">
        <v>15</v>
      </c>
      <c r="E8418" s="155">
        <v>15</v>
      </c>
      <c r="F8418" s="166">
        <v>42923</v>
      </c>
      <c r="G8418" s="166">
        <v>42930</v>
      </c>
      <c r="H8418" s="157">
        <v>1</v>
      </c>
    </row>
    <row r="8419" spans="1:9" x14ac:dyDescent="0.25">
      <c r="A8419" s="155" t="s">
        <v>1208</v>
      </c>
      <c r="B8419" s="155" t="s">
        <v>1209</v>
      </c>
      <c r="C8419" s="155" t="s">
        <v>11876</v>
      </c>
      <c r="D8419" s="155">
        <v>60</v>
      </c>
      <c r="E8419" s="155">
        <v>60</v>
      </c>
      <c r="F8419" s="166">
        <v>42923</v>
      </c>
      <c r="G8419" s="166">
        <v>42927</v>
      </c>
      <c r="H8419" s="157">
        <v>1</v>
      </c>
    </row>
    <row r="8420" spans="1:9" x14ac:dyDescent="0.25">
      <c r="A8420" s="155" t="s">
        <v>9985</v>
      </c>
      <c r="B8420" s="155" t="s">
        <v>11877</v>
      </c>
      <c r="C8420" s="155" t="s">
        <v>11878</v>
      </c>
      <c r="D8420" s="155">
        <v>100</v>
      </c>
      <c r="E8420" s="155">
        <v>60</v>
      </c>
      <c r="F8420" s="166">
        <v>42923</v>
      </c>
      <c r="G8420" s="166">
        <v>42927</v>
      </c>
      <c r="H8420" s="157">
        <v>1</v>
      </c>
      <c r="I8420" s="192" t="s">
        <v>1847</v>
      </c>
    </row>
    <row r="8421" spans="1:9" ht="30" x14ac:dyDescent="0.25">
      <c r="A8421" s="155" t="s">
        <v>8056</v>
      </c>
      <c r="B8421" s="155" t="s">
        <v>10468</v>
      </c>
      <c r="C8421" s="155" t="s">
        <v>11879</v>
      </c>
      <c r="D8421" s="155">
        <v>100</v>
      </c>
      <c r="E8421" s="155">
        <v>100</v>
      </c>
      <c r="F8421" s="166">
        <v>42923</v>
      </c>
      <c r="G8421" s="166">
        <v>42930</v>
      </c>
      <c r="H8421" s="157">
        <v>1</v>
      </c>
    </row>
    <row r="8422" spans="1:9" x14ac:dyDescent="0.25">
      <c r="A8422" s="155" t="s">
        <v>29</v>
      </c>
      <c r="B8422" s="155" t="s">
        <v>30</v>
      </c>
      <c r="C8422" s="155" t="s">
        <v>11880</v>
      </c>
      <c r="D8422" s="155">
        <v>100</v>
      </c>
      <c r="E8422" s="155">
        <v>105</v>
      </c>
      <c r="F8422" s="166">
        <v>42923</v>
      </c>
      <c r="G8422" s="166">
        <v>42934</v>
      </c>
      <c r="H8422" s="157">
        <v>1</v>
      </c>
    </row>
    <row r="8423" spans="1:9" x14ac:dyDescent="0.25">
      <c r="A8423" s="155" t="s">
        <v>10716</v>
      </c>
      <c r="B8423" s="155" t="s">
        <v>11881</v>
      </c>
      <c r="C8423" s="155" t="s">
        <v>11882</v>
      </c>
      <c r="D8423" s="155">
        <v>10</v>
      </c>
      <c r="E8423" s="155">
        <v>4</v>
      </c>
      <c r="F8423" s="166">
        <v>42926</v>
      </c>
      <c r="G8423" s="166">
        <v>42926</v>
      </c>
      <c r="H8423" s="157">
        <v>1</v>
      </c>
      <c r="I8423" s="192" t="s">
        <v>11483</v>
      </c>
    </row>
    <row r="8424" spans="1:9" ht="30" x14ac:dyDescent="0.25">
      <c r="A8424" s="155" t="s">
        <v>8056</v>
      </c>
      <c r="B8424" s="155" t="s">
        <v>11240</v>
      </c>
      <c r="C8424" s="155" t="s">
        <v>11883</v>
      </c>
      <c r="D8424" s="155">
        <v>25</v>
      </c>
      <c r="E8424" s="155">
        <v>25</v>
      </c>
      <c r="F8424" s="166">
        <v>42926</v>
      </c>
      <c r="G8424" s="166">
        <v>42929</v>
      </c>
      <c r="H8424" s="157">
        <v>1</v>
      </c>
    </row>
    <row r="8425" spans="1:9" x14ac:dyDescent="0.25">
      <c r="A8425" s="155" t="s">
        <v>71</v>
      </c>
      <c r="B8425" s="155" t="s">
        <v>154</v>
      </c>
      <c r="C8425" s="155" t="s">
        <v>11884</v>
      </c>
      <c r="D8425" s="155">
        <v>5</v>
      </c>
      <c r="E8425" s="155">
        <v>5</v>
      </c>
      <c r="F8425" s="166">
        <v>42926</v>
      </c>
      <c r="G8425" s="166">
        <v>42929</v>
      </c>
      <c r="H8425" s="157">
        <v>1</v>
      </c>
    </row>
    <row r="8426" spans="1:9" x14ac:dyDescent="0.25">
      <c r="A8426" s="155" t="s">
        <v>11885</v>
      </c>
      <c r="B8426" s="155" t="s">
        <v>11886</v>
      </c>
      <c r="C8426" s="155" t="s">
        <v>11887</v>
      </c>
      <c r="D8426" s="155">
        <v>4</v>
      </c>
      <c r="E8426" s="155">
        <v>4</v>
      </c>
      <c r="F8426" s="166">
        <v>42926</v>
      </c>
      <c r="G8426" s="166">
        <v>42930</v>
      </c>
      <c r="H8426" s="157">
        <v>1</v>
      </c>
    </row>
    <row r="8427" spans="1:9" x14ac:dyDescent="0.25">
      <c r="A8427" s="155" t="s">
        <v>11885</v>
      </c>
      <c r="B8427" s="155" t="s">
        <v>364</v>
      </c>
      <c r="C8427" s="155" t="s">
        <v>364</v>
      </c>
      <c r="D8427" s="155">
        <v>8</v>
      </c>
      <c r="E8427" s="155">
        <v>8</v>
      </c>
      <c r="F8427" s="166">
        <v>42926</v>
      </c>
      <c r="G8427" s="166">
        <v>42930</v>
      </c>
      <c r="H8427" s="157">
        <v>1</v>
      </c>
    </row>
    <row r="8428" spans="1:9" x14ac:dyDescent="0.25">
      <c r="A8428" s="155" t="s">
        <v>11805</v>
      </c>
      <c r="B8428" s="155" t="s">
        <v>8683</v>
      </c>
      <c r="C8428" s="155" t="s">
        <v>11888</v>
      </c>
      <c r="D8428" s="155">
        <v>600</v>
      </c>
      <c r="E8428" s="155">
        <v>594</v>
      </c>
      <c r="F8428" s="166">
        <v>42927</v>
      </c>
      <c r="G8428" s="166">
        <v>42922</v>
      </c>
      <c r="H8428" s="157">
        <v>1</v>
      </c>
      <c r="I8428" s="192" t="s">
        <v>12218</v>
      </c>
    </row>
    <row r="8429" spans="1:9" x14ac:dyDescent="0.25">
      <c r="A8429" s="155" t="s">
        <v>8170</v>
      </c>
      <c r="B8429" s="155" t="s">
        <v>11889</v>
      </c>
      <c r="C8429" s="155" t="s">
        <v>11890</v>
      </c>
      <c r="D8429" s="155">
        <v>10</v>
      </c>
      <c r="E8429" s="155">
        <v>10</v>
      </c>
      <c r="F8429" s="166">
        <v>42927</v>
      </c>
      <c r="G8429" s="166">
        <v>42928</v>
      </c>
      <c r="H8429" s="157">
        <v>1</v>
      </c>
    </row>
    <row r="8430" spans="1:9" x14ac:dyDescent="0.25">
      <c r="A8430" s="155" t="s">
        <v>8170</v>
      </c>
      <c r="B8430" s="155" t="s">
        <v>10771</v>
      </c>
      <c r="D8430" s="155">
        <v>10</v>
      </c>
      <c r="E8430" s="155">
        <v>10</v>
      </c>
      <c r="F8430" s="166">
        <v>42927</v>
      </c>
      <c r="G8430" s="166">
        <v>42928</v>
      </c>
      <c r="H8430" s="157">
        <v>1</v>
      </c>
    </row>
    <row r="8431" spans="1:9" x14ac:dyDescent="0.25">
      <c r="A8431" s="155" t="s">
        <v>9321</v>
      </c>
      <c r="B8431" s="155" t="s">
        <v>11824</v>
      </c>
      <c r="C8431" s="155" t="s">
        <v>11825</v>
      </c>
      <c r="D8431" s="155">
        <v>50</v>
      </c>
      <c r="E8431" s="155">
        <v>50</v>
      </c>
      <c r="F8431" s="166">
        <v>42927</v>
      </c>
      <c r="G8431" s="166">
        <v>42931</v>
      </c>
      <c r="H8431" s="157">
        <v>1</v>
      </c>
      <c r="I8431" s="192" t="s">
        <v>5929</v>
      </c>
    </row>
    <row r="8432" spans="1:9" x14ac:dyDescent="0.25">
      <c r="A8432" s="155" t="s">
        <v>1145</v>
      </c>
      <c r="B8432" s="155" t="s">
        <v>4675</v>
      </c>
      <c r="C8432" s="155" t="s">
        <v>11891</v>
      </c>
      <c r="D8432" s="155">
        <v>5</v>
      </c>
      <c r="E8432" s="155">
        <v>5</v>
      </c>
      <c r="F8432" s="166">
        <v>42927</v>
      </c>
      <c r="G8432" s="166">
        <v>42928</v>
      </c>
      <c r="H8432" s="157">
        <v>1</v>
      </c>
    </row>
    <row r="8433" spans="1:8" x14ac:dyDescent="0.25">
      <c r="A8433" s="155" t="s">
        <v>911</v>
      </c>
      <c r="B8433" s="155" t="s">
        <v>912</v>
      </c>
      <c r="C8433" s="155" t="s">
        <v>11892</v>
      </c>
      <c r="D8433" s="155">
        <v>444</v>
      </c>
      <c r="E8433" s="155">
        <v>444</v>
      </c>
      <c r="F8433" s="166">
        <v>42927</v>
      </c>
      <c r="G8433" s="166">
        <v>42931</v>
      </c>
      <c r="H8433" s="157">
        <v>1</v>
      </c>
    </row>
    <row r="8434" spans="1:8" x14ac:dyDescent="0.25">
      <c r="A8434" s="155" t="s">
        <v>911</v>
      </c>
      <c r="B8434" s="155" t="s">
        <v>2076</v>
      </c>
      <c r="C8434" s="155" t="s">
        <v>161</v>
      </c>
      <c r="D8434" s="155">
        <v>15</v>
      </c>
      <c r="E8434" s="155">
        <v>15</v>
      </c>
      <c r="F8434" s="166">
        <v>42927</v>
      </c>
      <c r="G8434" s="166">
        <v>42931</v>
      </c>
      <c r="H8434" s="157">
        <v>1</v>
      </c>
    </row>
    <row r="8435" spans="1:8" x14ac:dyDescent="0.25">
      <c r="A8435" s="155" t="s">
        <v>245</v>
      </c>
      <c r="B8435" s="155" t="s">
        <v>3127</v>
      </c>
      <c r="C8435" s="155" t="s">
        <v>11893</v>
      </c>
      <c r="D8435" s="155">
        <v>10</v>
      </c>
      <c r="E8435" s="155">
        <v>10</v>
      </c>
      <c r="F8435" s="166">
        <v>42928</v>
      </c>
      <c r="G8435" s="166">
        <v>42933</v>
      </c>
      <c r="H8435" s="157">
        <v>1</v>
      </c>
    </row>
    <row r="8436" spans="1:8" x14ac:dyDescent="0.25">
      <c r="A8436" s="155" t="s">
        <v>78</v>
      </c>
      <c r="B8436" s="155" t="s">
        <v>1074</v>
      </c>
      <c r="C8436" s="155" t="s">
        <v>11894</v>
      </c>
      <c r="D8436" s="155">
        <v>10</v>
      </c>
      <c r="E8436" s="155">
        <v>10</v>
      </c>
      <c r="F8436" s="166">
        <v>42929</v>
      </c>
      <c r="G8436" s="166">
        <v>42933</v>
      </c>
      <c r="H8436" s="157">
        <v>1</v>
      </c>
    </row>
    <row r="8437" spans="1:8" x14ac:dyDescent="0.25">
      <c r="A8437" s="155" t="s">
        <v>520</v>
      </c>
      <c r="B8437" s="155" t="s">
        <v>533</v>
      </c>
      <c r="C8437" s="155" t="s">
        <v>11896</v>
      </c>
      <c r="D8437" s="155">
        <v>127</v>
      </c>
      <c r="E8437" s="155">
        <v>127</v>
      </c>
      <c r="F8437" s="166">
        <v>42929</v>
      </c>
      <c r="G8437" s="166">
        <v>42936</v>
      </c>
      <c r="H8437" s="157">
        <v>1</v>
      </c>
    </row>
    <row r="8438" spans="1:8" x14ac:dyDescent="0.25">
      <c r="A8438" s="155" t="s">
        <v>520</v>
      </c>
      <c r="B8438" s="155" t="s">
        <v>609</v>
      </c>
      <c r="C8438" s="155" t="s">
        <v>11895</v>
      </c>
      <c r="D8438" s="155">
        <v>400</v>
      </c>
      <c r="E8438" s="155">
        <v>400</v>
      </c>
      <c r="F8438" s="166">
        <v>42928</v>
      </c>
      <c r="G8438" s="166">
        <v>42936</v>
      </c>
      <c r="H8438" s="157">
        <v>1</v>
      </c>
    </row>
    <row r="8439" spans="1:8" x14ac:dyDescent="0.25">
      <c r="A8439" s="155" t="s">
        <v>115</v>
      </c>
      <c r="B8439" s="155" t="s">
        <v>116</v>
      </c>
      <c r="C8439" s="155" t="s">
        <v>11897</v>
      </c>
      <c r="D8439" s="155">
        <v>25</v>
      </c>
      <c r="E8439" s="155">
        <v>25</v>
      </c>
      <c r="F8439" s="166">
        <v>42928</v>
      </c>
      <c r="G8439" s="166">
        <v>42931</v>
      </c>
      <c r="H8439" s="157">
        <v>1</v>
      </c>
    </row>
    <row r="8440" spans="1:8" x14ac:dyDescent="0.25">
      <c r="A8440" s="155" t="s">
        <v>9985</v>
      </c>
      <c r="B8440" s="155" t="s">
        <v>11898</v>
      </c>
      <c r="C8440" s="155" t="s">
        <v>11899</v>
      </c>
      <c r="D8440" s="155">
        <v>100</v>
      </c>
      <c r="E8440" s="155">
        <v>35</v>
      </c>
      <c r="F8440" s="166">
        <v>42928</v>
      </c>
      <c r="G8440" s="166">
        <v>42928</v>
      </c>
      <c r="H8440" s="157">
        <v>1</v>
      </c>
    </row>
    <row r="8441" spans="1:8" x14ac:dyDescent="0.25">
      <c r="A8441" s="155" t="s">
        <v>11900</v>
      </c>
      <c r="B8441" s="155" t="s">
        <v>11152</v>
      </c>
      <c r="C8441" s="155" t="s">
        <v>11901</v>
      </c>
      <c r="D8441" s="155">
        <v>5000</v>
      </c>
      <c r="E8441" s="155">
        <v>5000</v>
      </c>
      <c r="F8441" s="166">
        <v>42928</v>
      </c>
      <c r="G8441" s="166">
        <v>42931</v>
      </c>
      <c r="H8441" s="157">
        <v>1</v>
      </c>
    </row>
    <row r="8442" spans="1:8" x14ac:dyDescent="0.25">
      <c r="A8442" s="155" t="s">
        <v>11900</v>
      </c>
      <c r="B8442" s="155" t="s">
        <v>11152</v>
      </c>
      <c r="C8442" s="155" t="s">
        <v>11902</v>
      </c>
      <c r="D8442" s="155">
        <v>20</v>
      </c>
      <c r="E8442" s="155">
        <v>20</v>
      </c>
      <c r="F8442" s="166">
        <v>42928</v>
      </c>
      <c r="G8442" s="166">
        <v>42934</v>
      </c>
      <c r="H8442" s="157">
        <v>1</v>
      </c>
    </row>
    <row r="8443" spans="1:8" x14ac:dyDescent="0.25">
      <c r="A8443" s="155" t="s">
        <v>1145</v>
      </c>
      <c r="B8443" s="155" t="s">
        <v>3228</v>
      </c>
      <c r="C8443" s="155" t="s">
        <v>11903</v>
      </c>
      <c r="D8443" s="155">
        <v>25</v>
      </c>
      <c r="E8443" s="155">
        <v>25</v>
      </c>
      <c r="F8443" s="166">
        <v>42929</v>
      </c>
      <c r="G8443" s="166">
        <v>42935</v>
      </c>
      <c r="H8443" s="157">
        <v>1</v>
      </c>
    </row>
    <row r="8444" spans="1:8" x14ac:dyDescent="0.25">
      <c r="A8444" s="155" t="s">
        <v>11904</v>
      </c>
      <c r="B8444" s="155" t="s">
        <v>11905</v>
      </c>
      <c r="C8444" s="155" t="s">
        <v>11906</v>
      </c>
      <c r="D8444" s="155">
        <v>65</v>
      </c>
      <c r="E8444" s="155">
        <v>65</v>
      </c>
      <c r="F8444" s="166">
        <v>42929</v>
      </c>
      <c r="G8444" s="166">
        <v>42935</v>
      </c>
      <c r="H8444" s="157">
        <v>1</v>
      </c>
    </row>
    <row r="8445" spans="1:8" x14ac:dyDescent="0.25">
      <c r="A8445" s="155" t="s">
        <v>1145</v>
      </c>
      <c r="B8445" s="155" t="s">
        <v>8967</v>
      </c>
      <c r="C8445" s="155" t="s">
        <v>11907</v>
      </c>
      <c r="D8445" s="155">
        <v>25</v>
      </c>
      <c r="E8445" s="155">
        <v>25</v>
      </c>
      <c r="F8445" s="166">
        <v>42929</v>
      </c>
      <c r="G8445" s="166">
        <v>42935</v>
      </c>
      <c r="H8445" s="157">
        <v>1</v>
      </c>
    </row>
    <row r="8446" spans="1:8" x14ac:dyDescent="0.25">
      <c r="A8446" s="155" t="s">
        <v>11908</v>
      </c>
      <c r="B8446" s="155" t="s">
        <v>11909</v>
      </c>
      <c r="C8446" s="155" t="s">
        <v>11910</v>
      </c>
      <c r="D8446" s="155">
        <v>10000</v>
      </c>
      <c r="E8446" s="155">
        <v>10000</v>
      </c>
      <c r="F8446" s="166">
        <v>42929</v>
      </c>
      <c r="G8446" s="166">
        <v>42930</v>
      </c>
      <c r="H8446" s="157">
        <v>1</v>
      </c>
    </row>
    <row r="8447" spans="1:8" x14ac:dyDescent="0.25">
      <c r="A8447" s="155" t="s">
        <v>11911</v>
      </c>
      <c r="B8447" s="155" t="s">
        <v>1241</v>
      </c>
      <c r="C8447" s="155" t="s">
        <v>11914</v>
      </c>
      <c r="D8447" s="155">
        <v>60</v>
      </c>
      <c r="E8447" s="155">
        <v>60</v>
      </c>
      <c r="F8447" s="166">
        <v>42930</v>
      </c>
      <c r="G8447" s="166">
        <v>42934</v>
      </c>
      <c r="H8447" s="157">
        <v>1</v>
      </c>
    </row>
    <row r="8448" spans="1:8" x14ac:dyDescent="0.25">
      <c r="A8448" s="155" t="s">
        <v>11911</v>
      </c>
      <c r="B8448" s="155" t="s">
        <v>463</v>
      </c>
      <c r="C8448" s="155" t="s">
        <v>11913</v>
      </c>
      <c r="D8448" s="155">
        <v>60</v>
      </c>
      <c r="E8448" s="155">
        <v>60</v>
      </c>
      <c r="F8448" s="166">
        <v>42930</v>
      </c>
      <c r="G8448" s="166">
        <v>42934</v>
      </c>
      <c r="H8448" s="157">
        <v>1</v>
      </c>
    </row>
    <row r="8449" spans="1:9" x14ac:dyDescent="0.25">
      <c r="A8449" s="155" t="s">
        <v>11911</v>
      </c>
      <c r="B8449" s="155" t="s">
        <v>9768</v>
      </c>
      <c r="C8449" s="155" t="s">
        <v>11912</v>
      </c>
      <c r="D8449" s="155">
        <v>60</v>
      </c>
      <c r="E8449" s="155">
        <v>60</v>
      </c>
      <c r="F8449" s="166">
        <v>42933</v>
      </c>
      <c r="G8449" s="166">
        <v>42934</v>
      </c>
      <c r="H8449" s="157">
        <v>1</v>
      </c>
    </row>
    <row r="8450" spans="1:9" x14ac:dyDescent="0.25">
      <c r="A8450" s="155" t="s">
        <v>121</v>
      </c>
      <c r="B8450" s="155" t="s">
        <v>758</v>
      </c>
      <c r="C8450" s="155" t="s">
        <v>11915</v>
      </c>
      <c r="D8450" s="155">
        <v>50</v>
      </c>
      <c r="E8450" s="155">
        <v>50</v>
      </c>
      <c r="F8450" s="166">
        <v>42930</v>
      </c>
      <c r="G8450" s="166">
        <v>42935</v>
      </c>
      <c r="H8450" s="157">
        <v>1</v>
      </c>
    </row>
    <row r="8451" spans="1:9" x14ac:dyDescent="0.25">
      <c r="A8451" s="155" t="s">
        <v>748</v>
      </c>
      <c r="B8451" s="155" t="s">
        <v>483</v>
      </c>
      <c r="C8451" s="155" t="s">
        <v>11916</v>
      </c>
      <c r="D8451" s="155">
        <v>200</v>
      </c>
      <c r="E8451" s="155">
        <v>200</v>
      </c>
      <c r="F8451" s="166">
        <v>42930</v>
      </c>
      <c r="G8451" s="166">
        <v>42934</v>
      </c>
      <c r="H8451" s="157">
        <v>1</v>
      </c>
    </row>
    <row r="8452" spans="1:9" x14ac:dyDescent="0.25">
      <c r="A8452" s="155" t="s">
        <v>195</v>
      </c>
      <c r="B8452" s="155" t="s">
        <v>8206</v>
      </c>
      <c r="C8452" s="155" t="s">
        <v>11917</v>
      </c>
      <c r="D8452" s="155">
        <v>6</v>
      </c>
      <c r="E8452" s="155">
        <v>6</v>
      </c>
      <c r="F8452" s="166">
        <v>42930</v>
      </c>
      <c r="G8452" s="166">
        <v>42936</v>
      </c>
      <c r="H8452" s="157">
        <v>1</v>
      </c>
    </row>
    <row r="8453" spans="1:9" x14ac:dyDescent="0.25">
      <c r="A8453" s="155" t="s">
        <v>2317</v>
      </c>
      <c r="B8453" s="155" t="s">
        <v>2318</v>
      </c>
      <c r="C8453" s="155" t="s">
        <v>11918</v>
      </c>
      <c r="D8453" s="155">
        <v>700</v>
      </c>
      <c r="E8453" s="155">
        <v>274</v>
      </c>
      <c r="F8453" s="166">
        <v>42930</v>
      </c>
      <c r="G8453" s="166">
        <v>42943</v>
      </c>
      <c r="H8453" s="157">
        <v>1</v>
      </c>
    </row>
    <row r="8454" spans="1:9" x14ac:dyDescent="0.25">
      <c r="A8454" s="155" t="s">
        <v>71</v>
      </c>
      <c r="B8454" s="155" t="s">
        <v>1696</v>
      </c>
      <c r="C8454" s="155" t="s">
        <v>11919</v>
      </c>
      <c r="D8454" s="155">
        <v>1</v>
      </c>
      <c r="E8454" s="155">
        <v>1</v>
      </c>
      <c r="F8454" s="166">
        <v>42930</v>
      </c>
      <c r="G8454" s="166">
        <v>42935</v>
      </c>
      <c r="H8454" s="157">
        <v>1</v>
      </c>
    </row>
    <row r="8455" spans="1:9" x14ac:dyDescent="0.25">
      <c r="A8455" s="155" t="s">
        <v>10096</v>
      </c>
      <c r="B8455" s="155" t="s">
        <v>10097</v>
      </c>
      <c r="C8455" s="155" t="s">
        <v>11920</v>
      </c>
      <c r="D8455" s="155">
        <v>24</v>
      </c>
      <c r="E8455" s="155">
        <v>21</v>
      </c>
      <c r="F8455" s="166">
        <v>42930</v>
      </c>
      <c r="G8455" s="166">
        <v>42935</v>
      </c>
      <c r="H8455" s="157">
        <v>1</v>
      </c>
    </row>
    <row r="8456" spans="1:9" x14ac:dyDescent="0.25">
      <c r="A8456" s="155" t="s">
        <v>11921</v>
      </c>
      <c r="B8456" s="155" t="s">
        <v>11922</v>
      </c>
      <c r="C8456" s="155" t="s">
        <v>11923</v>
      </c>
      <c r="D8456" s="155">
        <v>3</v>
      </c>
      <c r="E8456" s="155">
        <v>3</v>
      </c>
      <c r="F8456" s="166">
        <v>42933</v>
      </c>
      <c r="G8456" s="166">
        <v>42940</v>
      </c>
      <c r="H8456" s="157">
        <v>1</v>
      </c>
    </row>
    <row r="8457" spans="1:9" x14ac:dyDescent="0.25">
      <c r="A8457" s="155" t="s">
        <v>71</v>
      </c>
      <c r="B8457" s="155" t="s">
        <v>11924</v>
      </c>
      <c r="C8457" s="155" t="s">
        <v>11925</v>
      </c>
      <c r="D8457" s="155">
        <v>25</v>
      </c>
      <c r="E8457" s="155">
        <v>25</v>
      </c>
      <c r="F8457" s="166">
        <v>42933</v>
      </c>
      <c r="G8457" s="166">
        <v>42934</v>
      </c>
      <c r="H8457" s="157">
        <v>1</v>
      </c>
    </row>
    <row r="8458" spans="1:9" x14ac:dyDescent="0.25">
      <c r="A8458" s="155" t="s">
        <v>3481</v>
      </c>
      <c r="B8458" s="155" t="s">
        <v>149</v>
      </c>
      <c r="C8458" s="155" t="s">
        <v>11926</v>
      </c>
      <c r="D8458" s="155">
        <v>100</v>
      </c>
      <c r="E8458" s="155">
        <v>100</v>
      </c>
      <c r="F8458" s="166">
        <v>42933</v>
      </c>
      <c r="G8458" s="166">
        <v>42936</v>
      </c>
      <c r="H8458" s="157">
        <v>1</v>
      </c>
    </row>
    <row r="8459" spans="1:9" x14ac:dyDescent="0.25">
      <c r="A8459" s="155" t="s">
        <v>71</v>
      </c>
      <c r="B8459" s="155" t="s">
        <v>1530</v>
      </c>
      <c r="C8459" s="155" t="s">
        <v>11927</v>
      </c>
      <c r="D8459" s="155">
        <v>5</v>
      </c>
      <c r="E8459" s="155">
        <v>5</v>
      </c>
      <c r="F8459" s="166">
        <v>42933</v>
      </c>
      <c r="G8459" s="166">
        <v>42943</v>
      </c>
      <c r="H8459" s="157">
        <v>1</v>
      </c>
    </row>
    <row r="8460" spans="1:9" x14ac:dyDescent="0.25">
      <c r="A8460" s="155" t="s">
        <v>71</v>
      </c>
      <c r="B8460" s="155" t="s">
        <v>583</v>
      </c>
      <c r="C8460" s="155" t="s">
        <v>59</v>
      </c>
      <c r="D8460" s="155">
        <v>5</v>
      </c>
      <c r="E8460" s="155">
        <v>5</v>
      </c>
      <c r="F8460" s="166">
        <v>42933</v>
      </c>
      <c r="G8460" s="166">
        <v>42943</v>
      </c>
      <c r="H8460" s="157">
        <v>1</v>
      </c>
    </row>
    <row r="8461" spans="1:9" x14ac:dyDescent="0.25">
      <c r="A8461" s="155" t="s">
        <v>71</v>
      </c>
      <c r="B8461" s="155" t="s">
        <v>1550</v>
      </c>
      <c r="C8461" s="155" t="s">
        <v>161</v>
      </c>
      <c r="D8461" s="155">
        <v>6</v>
      </c>
      <c r="E8461" s="155">
        <v>6</v>
      </c>
      <c r="F8461" s="166">
        <v>42934</v>
      </c>
      <c r="G8461" s="166">
        <v>42943</v>
      </c>
      <c r="H8461" s="157">
        <v>1</v>
      </c>
    </row>
    <row r="8462" spans="1:9" x14ac:dyDescent="0.25">
      <c r="A8462" s="155" t="s">
        <v>286</v>
      </c>
      <c r="B8462" s="155" t="s">
        <v>3065</v>
      </c>
      <c r="C8462" s="155" t="s">
        <v>11931</v>
      </c>
      <c r="D8462" s="155">
        <v>100</v>
      </c>
      <c r="E8462" s="155">
        <v>100</v>
      </c>
      <c r="F8462" s="166">
        <v>42934</v>
      </c>
      <c r="G8462" s="166">
        <v>42935</v>
      </c>
      <c r="H8462" s="157">
        <v>1</v>
      </c>
    </row>
    <row r="8463" spans="1:9" x14ac:dyDescent="0.25">
      <c r="A8463" s="155" t="s">
        <v>115</v>
      </c>
      <c r="B8463" s="155" t="s">
        <v>549</v>
      </c>
      <c r="C8463" s="155" t="s">
        <v>11932</v>
      </c>
      <c r="D8463" s="155">
        <v>5</v>
      </c>
      <c r="E8463" s="155">
        <v>5</v>
      </c>
      <c r="F8463" s="166">
        <v>42934</v>
      </c>
      <c r="G8463" s="166">
        <v>42935</v>
      </c>
      <c r="H8463" s="157">
        <v>1</v>
      </c>
    </row>
    <row r="8464" spans="1:9" x14ac:dyDescent="0.25">
      <c r="A8464" s="155" t="s">
        <v>9195</v>
      </c>
      <c r="B8464" s="155" t="s">
        <v>11933</v>
      </c>
      <c r="C8464" s="155" t="s">
        <v>11935</v>
      </c>
      <c r="D8464" s="155">
        <v>4</v>
      </c>
      <c r="E8464" s="155">
        <v>4</v>
      </c>
      <c r="F8464" s="166">
        <v>42934</v>
      </c>
      <c r="G8464" s="166">
        <v>42935</v>
      </c>
      <c r="H8464" s="157">
        <v>1</v>
      </c>
      <c r="I8464" s="192" t="s">
        <v>11934</v>
      </c>
    </row>
    <row r="8465" spans="1:9" x14ac:dyDescent="0.25">
      <c r="A8465" s="155" t="s">
        <v>10096</v>
      </c>
      <c r="B8465" s="155" t="s">
        <v>272</v>
      </c>
      <c r="C8465" s="155" t="s">
        <v>11936</v>
      </c>
      <c r="D8465" s="155">
        <v>3</v>
      </c>
      <c r="E8465" s="155">
        <v>3</v>
      </c>
      <c r="F8465" s="166">
        <v>42934</v>
      </c>
      <c r="G8465" s="166">
        <v>42937</v>
      </c>
      <c r="H8465" s="157">
        <v>1</v>
      </c>
      <c r="I8465" s="192" t="s">
        <v>10097</v>
      </c>
    </row>
    <row r="8466" spans="1:9" x14ac:dyDescent="0.25">
      <c r="A8466" s="155" t="s">
        <v>71</v>
      </c>
      <c r="B8466" s="155" t="s">
        <v>11937</v>
      </c>
      <c r="C8466" s="155" t="s">
        <v>11938</v>
      </c>
      <c r="D8466" s="155">
        <v>24</v>
      </c>
      <c r="E8466" s="155">
        <v>24</v>
      </c>
      <c r="F8466" s="166">
        <v>42934</v>
      </c>
      <c r="G8466" s="166">
        <v>42935</v>
      </c>
      <c r="H8466" s="157">
        <v>1</v>
      </c>
    </row>
    <row r="8467" spans="1:9" x14ac:dyDescent="0.25">
      <c r="A8467" s="155" t="s">
        <v>11939</v>
      </c>
      <c r="B8467" s="155" t="s">
        <v>11940</v>
      </c>
      <c r="C8467" s="155" t="s">
        <v>11941</v>
      </c>
      <c r="D8467" s="155">
        <v>25</v>
      </c>
      <c r="E8467" s="155">
        <v>25</v>
      </c>
      <c r="F8467" s="166">
        <v>42935</v>
      </c>
      <c r="G8467" s="166">
        <v>42942</v>
      </c>
      <c r="H8467" s="157">
        <v>1</v>
      </c>
    </row>
    <row r="8468" spans="1:9" x14ac:dyDescent="0.25">
      <c r="A8468" s="155" t="s">
        <v>1438</v>
      </c>
      <c r="B8468" s="155" t="s">
        <v>1779</v>
      </c>
      <c r="C8468" s="155" t="s">
        <v>11942</v>
      </c>
      <c r="D8468" s="155">
        <v>150</v>
      </c>
      <c r="E8468" s="155">
        <v>150</v>
      </c>
      <c r="F8468" s="166">
        <v>42936</v>
      </c>
      <c r="G8468" s="166">
        <v>42944</v>
      </c>
      <c r="H8468" s="157">
        <v>1</v>
      </c>
    </row>
    <row r="8469" spans="1:9" x14ac:dyDescent="0.25">
      <c r="A8469" s="155" t="s">
        <v>71</v>
      </c>
      <c r="B8469" s="155" t="s">
        <v>167</v>
      </c>
      <c r="C8469" s="155" t="s">
        <v>11943</v>
      </c>
      <c r="D8469" s="155">
        <v>9</v>
      </c>
      <c r="E8469" s="155">
        <v>9</v>
      </c>
      <c r="F8469" s="166">
        <v>42936</v>
      </c>
      <c r="G8469" s="166">
        <v>42943</v>
      </c>
      <c r="H8469" s="157">
        <v>1</v>
      </c>
    </row>
    <row r="8470" spans="1:9" x14ac:dyDescent="0.25">
      <c r="A8470" s="155" t="s">
        <v>4011</v>
      </c>
      <c r="B8470" s="155" t="s">
        <v>909</v>
      </c>
      <c r="C8470" s="155" t="s">
        <v>11944</v>
      </c>
      <c r="D8470" s="155">
        <v>100</v>
      </c>
      <c r="E8470" s="155">
        <v>100</v>
      </c>
      <c r="F8470" s="166">
        <v>42936</v>
      </c>
      <c r="G8470" s="166">
        <v>42940</v>
      </c>
      <c r="H8470" s="157">
        <v>1</v>
      </c>
    </row>
    <row r="8471" spans="1:9" x14ac:dyDescent="0.25">
      <c r="A8471" s="155" t="s">
        <v>3923</v>
      </c>
      <c r="B8471" s="155" t="s">
        <v>6714</v>
      </c>
      <c r="C8471" s="155" t="s">
        <v>11945</v>
      </c>
      <c r="D8471" s="155">
        <v>25</v>
      </c>
      <c r="E8471" s="155">
        <v>25</v>
      </c>
      <c r="F8471" s="166">
        <v>42936</v>
      </c>
      <c r="G8471" s="166">
        <v>42870</v>
      </c>
      <c r="H8471" s="157">
        <v>1</v>
      </c>
      <c r="I8471" s="192" t="s">
        <v>1847</v>
      </c>
    </row>
    <row r="8472" spans="1:9" x14ac:dyDescent="0.25">
      <c r="A8472" s="155" t="s">
        <v>286</v>
      </c>
      <c r="B8472" s="155" t="s">
        <v>7427</v>
      </c>
      <c r="C8472" s="155" t="s">
        <v>11946</v>
      </c>
      <c r="D8472" s="155">
        <v>50</v>
      </c>
      <c r="E8472" s="155">
        <v>34</v>
      </c>
      <c r="F8472" s="166">
        <v>42936</v>
      </c>
      <c r="G8472" s="166">
        <v>42938</v>
      </c>
      <c r="H8472" s="157">
        <v>1</v>
      </c>
    </row>
    <row r="8473" spans="1:9" x14ac:dyDescent="0.25">
      <c r="A8473" s="155" t="s">
        <v>71</v>
      </c>
      <c r="B8473" s="155" t="s">
        <v>583</v>
      </c>
      <c r="C8473" s="155" t="s">
        <v>11947</v>
      </c>
      <c r="D8473" s="155">
        <v>5</v>
      </c>
      <c r="E8473" s="155">
        <v>5</v>
      </c>
      <c r="F8473" s="166">
        <v>42937</v>
      </c>
      <c r="G8473" s="166">
        <v>42944</v>
      </c>
      <c r="H8473" s="157">
        <v>1</v>
      </c>
    </row>
    <row r="8474" spans="1:9" x14ac:dyDescent="0.25">
      <c r="A8474" s="155" t="s">
        <v>71</v>
      </c>
      <c r="B8474" s="155" t="s">
        <v>186</v>
      </c>
      <c r="C8474" s="155" t="s">
        <v>11948</v>
      </c>
      <c r="D8474" s="155">
        <v>20</v>
      </c>
      <c r="E8474" s="155">
        <v>20</v>
      </c>
      <c r="F8474" s="166">
        <v>42937</v>
      </c>
      <c r="G8474" s="166">
        <v>42944</v>
      </c>
      <c r="H8474" s="157">
        <v>1</v>
      </c>
    </row>
    <row r="8475" spans="1:9" x14ac:dyDescent="0.25">
      <c r="A8475" s="155" t="s">
        <v>71</v>
      </c>
      <c r="B8475" s="155" t="s">
        <v>2730</v>
      </c>
      <c r="C8475" s="155" t="s">
        <v>364</v>
      </c>
      <c r="D8475" s="155">
        <v>18</v>
      </c>
      <c r="E8475" s="155">
        <v>18</v>
      </c>
      <c r="F8475" s="166">
        <v>42937</v>
      </c>
      <c r="G8475" s="166">
        <v>42944</v>
      </c>
      <c r="H8475" s="157">
        <v>1</v>
      </c>
    </row>
    <row r="8476" spans="1:9" x14ac:dyDescent="0.25">
      <c r="A8476" s="155" t="s">
        <v>520</v>
      </c>
      <c r="B8476" s="155" t="s">
        <v>789</v>
      </c>
      <c r="C8476" s="155" t="s">
        <v>11949</v>
      </c>
      <c r="D8476" s="155">
        <v>94</v>
      </c>
      <c r="E8476" s="155">
        <v>94</v>
      </c>
      <c r="F8476" s="166">
        <v>42937</v>
      </c>
      <c r="G8476" s="166">
        <v>42947</v>
      </c>
      <c r="H8476" s="157">
        <v>1</v>
      </c>
    </row>
    <row r="8477" spans="1:9" x14ac:dyDescent="0.25">
      <c r="A8477" s="155" t="s">
        <v>173</v>
      </c>
      <c r="B8477" s="155" t="s">
        <v>11950</v>
      </c>
      <c r="C8477" s="155" t="s">
        <v>11951</v>
      </c>
      <c r="D8477" s="155">
        <v>102</v>
      </c>
      <c r="E8477" s="155">
        <v>102</v>
      </c>
      <c r="F8477" s="166">
        <v>42937</v>
      </c>
      <c r="G8477" s="166">
        <v>42942</v>
      </c>
      <c r="H8477" s="157">
        <v>1</v>
      </c>
    </row>
    <row r="8478" spans="1:9" x14ac:dyDescent="0.25">
      <c r="A8478" s="155" t="s">
        <v>11953</v>
      </c>
      <c r="B8478" s="155" t="s">
        <v>493</v>
      </c>
      <c r="C8478" s="155" t="s">
        <v>11952</v>
      </c>
      <c r="D8478" s="155">
        <v>5088</v>
      </c>
      <c r="E8478" s="155">
        <v>5088</v>
      </c>
      <c r="F8478" s="166">
        <v>42937</v>
      </c>
      <c r="G8478" s="166">
        <v>42940</v>
      </c>
      <c r="H8478" s="157">
        <v>1</v>
      </c>
    </row>
    <row r="8479" spans="1:9" x14ac:dyDescent="0.25">
      <c r="A8479" s="155" t="s">
        <v>11953</v>
      </c>
      <c r="B8479" s="155" t="s">
        <v>495</v>
      </c>
      <c r="C8479" s="155" t="s">
        <v>364</v>
      </c>
      <c r="D8479" s="155">
        <v>5088</v>
      </c>
      <c r="E8479" s="155">
        <v>5088</v>
      </c>
      <c r="F8479" s="166">
        <v>42918</v>
      </c>
      <c r="G8479" s="166">
        <v>42940</v>
      </c>
      <c r="H8479" s="157">
        <v>1</v>
      </c>
    </row>
    <row r="8480" spans="1:9" x14ac:dyDescent="0.25">
      <c r="A8480" s="155" t="s">
        <v>1536</v>
      </c>
      <c r="B8480" s="155" t="s">
        <v>34</v>
      </c>
      <c r="C8480" s="155" t="s">
        <v>11954</v>
      </c>
      <c r="D8480" s="155">
        <v>25</v>
      </c>
      <c r="E8480" s="155">
        <v>25</v>
      </c>
      <c r="F8480" s="166">
        <v>42937</v>
      </c>
      <c r="G8480" s="166">
        <v>42943</v>
      </c>
      <c r="H8480" s="157">
        <v>1</v>
      </c>
    </row>
    <row r="8481" spans="1:9" x14ac:dyDescent="0.25">
      <c r="A8481" s="155" t="s">
        <v>71</v>
      </c>
      <c r="B8481" s="155" t="s">
        <v>167</v>
      </c>
      <c r="C8481" s="155" t="s">
        <v>11955</v>
      </c>
      <c r="D8481" s="155">
        <v>7</v>
      </c>
      <c r="E8481" s="155">
        <v>7</v>
      </c>
      <c r="F8481" s="166">
        <v>42937</v>
      </c>
      <c r="G8481" s="166">
        <v>42944</v>
      </c>
      <c r="H8481" s="157">
        <v>1</v>
      </c>
    </row>
    <row r="8482" spans="1:9" ht="30" x14ac:dyDescent="0.25">
      <c r="A8482" s="155" t="s">
        <v>8056</v>
      </c>
      <c r="B8482" s="155" t="s">
        <v>10747</v>
      </c>
      <c r="C8482" s="155" t="s">
        <v>11956</v>
      </c>
      <c r="D8482" s="155">
        <v>100</v>
      </c>
      <c r="E8482" s="155">
        <v>100</v>
      </c>
      <c r="F8482" s="166">
        <v>42937</v>
      </c>
      <c r="G8482" s="166">
        <v>42930</v>
      </c>
      <c r="H8482" s="157">
        <v>0</v>
      </c>
    </row>
    <row r="8483" spans="1:9" x14ac:dyDescent="0.25">
      <c r="A8483" s="155" t="s">
        <v>11630</v>
      </c>
      <c r="B8483" s="155" t="s">
        <v>1696</v>
      </c>
      <c r="C8483" s="155" t="s">
        <v>11957</v>
      </c>
      <c r="D8483" s="155">
        <v>13</v>
      </c>
      <c r="E8483" s="155">
        <v>13</v>
      </c>
      <c r="F8483" s="166">
        <v>42937</v>
      </c>
      <c r="G8483" s="166">
        <v>42937</v>
      </c>
      <c r="H8483" s="157">
        <v>1</v>
      </c>
      <c r="I8483" s="192" t="s">
        <v>214</v>
      </c>
    </row>
    <row r="8484" spans="1:9" x14ac:dyDescent="0.25">
      <c r="A8484" s="155" t="s">
        <v>11630</v>
      </c>
      <c r="B8484" s="155" t="s">
        <v>1696</v>
      </c>
      <c r="C8484" s="155" t="s">
        <v>364</v>
      </c>
      <c r="D8484" s="155">
        <v>15</v>
      </c>
      <c r="E8484" s="155">
        <v>13</v>
      </c>
      <c r="F8484" s="166">
        <v>42937</v>
      </c>
      <c r="G8484" s="166">
        <v>42937</v>
      </c>
      <c r="H8484" s="157">
        <v>1</v>
      </c>
      <c r="I8484" s="192" t="s">
        <v>214</v>
      </c>
    </row>
    <row r="8485" spans="1:9" x14ac:dyDescent="0.25">
      <c r="A8485" s="155" t="s">
        <v>6916</v>
      </c>
      <c r="B8485" s="155" t="s">
        <v>11958</v>
      </c>
      <c r="C8485" s="155" t="s">
        <v>11959</v>
      </c>
      <c r="D8485" s="155">
        <v>12</v>
      </c>
      <c r="E8485" s="155">
        <v>12</v>
      </c>
      <c r="F8485" s="166">
        <v>42937</v>
      </c>
      <c r="G8485" s="166">
        <v>42940</v>
      </c>
      <c r="H8485" s="157">
        <v>1</v>
      </c>
      <c r="I8485" s="192" t="s">
        <v>11960</v>
      </c>
    </row>
    <row r="8486" spans="1:9" x14ac:dyDescent="0.25">
      <c r="A8486" s="155" t="s">
        <v>11921</v>
      </c>
      <c r="B8486" s="155" t="s">
        <v>11961</v>
      </c>
      <c r="C8486" s="155" t="s">
        <v>11962</v>
      </c>
      <c r="D8486" s="155">
        <v>3</v>
      </c>
      <c r="E8486" s="155">
        <v>3</v>
      </c>
      <c r="F8486" s="166">
        <v>42937</v>
      </c>
      <c r="G8486" s="166">
        <v>42944</v>
      </c>
      <c r="H8486" s="157">
        <v>1</v>
      </c>
      <c r="I8486" s="192" t="s">
        <v>11963</v>
      </c>
    </row>
    <row r="8487" spans="1:9" x14ac:dyDescent="0.25">
      <c r="A8487" s="155" t="s">
        <v>11366</v>
      </c>
      <c r="B8487" s="155" t="s">
        <v>11367</v>
      </c>
      <c r="C8487" s="155" t="s">
        <v>11964</v>
      </c>
      <c r="D8487" s="155">
        <v>17</v>
      </c>
      <c r="E8487" s="155">
        <v>17</v>
      </c>
      <c r="F8487" s="166">
        <v>42937</v>
      </c>
      <c r="G8487" s="166">
        <v>42944</v>
      </c>
      <c r="H8487" s="157">
        <v>1</v>
      </c>
      <c r="I8487" s="192" t="s">
        <v>5929</v>
      </c>
    </row>
    <row r="8488" spans="1:9" x14ac:dyDescent="0.25">
      <c r="A8488" s="155" t="s">
        <v>71</v>
      </c>
      <c r="B8488" s="155" t="s">
        <v>167</v>
      </c>
      <c r="C8488" s="155" t="s">
        <v>11965</v>
      </c>
      <c r="D8488" s="155">
        <v>13</v>
      </c>
      <c r="E8488" s="155">
        <v>13</v>
      </c>
      <c r="F8488" s="166">
        <v>42940</v>
      </c>
      <c r="G8488" s="166">
        <v>42948</v>
      </c>
      <c r="H8488" s="157">
        <v>1</v>
      </c>
    </row>
    <row r="8489" spans="1:9" x14ac:dyDescent="0.25">
      <c r="A8489" s="155" t="s">
        <v>286</v>
      </c>
      <c r="B8489" s="155" t="s">
        <v>7427</v>
      </c>
      <c r="C8489" s="155" t="s">
        <v>11946</v>
      </c>
      <c r="D8489" s="155">
        <v>50</v>
      </c>
      <c r="E8489" s="155">
        <v>14</v>
      </c>
      <c r="F8489" s="166">
        <v>42940</v>
      </c>
      <c r="G8489" s="166">
        <v>42938</v>
      </c>
      <c r="H8489" s="157">
        <v>1</v>
      </c>
      <c r="I8489" s="192" t="s">
        <v>11966</v>
      </c>
    </row>
    <row r="8490" spans="1:9" x14ac:dyDescent="0.25">
      <c r="A8490" s="155" t="s">
        <v>10316</v>
      </c>
      <c r="B8490" s="155" t="s">
        <v>10317</v>
      </c>
      <c r="C8490" s="155" t="s">
        <v>11967</v>
      </c>
      <c r="D8490" s="155">
        <v>250</v>
      </c>
      <c r="E8490" s="155">
        <v>125</v>
      </c>
      <c r="F8490" s="166">
        <v>42940</v>
      </c>
      <c r="G8490" s="166">
        <v>42933</v>
      </c>
      <c r="H8490" s="157">
        <v>0</v>
      </c>
    </row>
    <row r="8491" spans="1:9" x14ac:dyDescent="0.25">
      <c r="A8491" s="155" t="s">
        <v>11202</v>
      </c>
      <c r="B8491" s="155" t="s">
        <v>2952</v>
      </c>
      <c r="C8491" s="155" t="s">
        <v>11971</v>
      </c>
      <c r="D8491" s="155">
        <v>4</v>
      </c>
      <c r="E8491" s="155">
        <v>4</v>
      </c>
      <c r="F8491" s="166">
        <v>42941</v>
      </c>
      <c r="G8491" s="166">
        <v>42951</v>
      </c>
      <c r="H8491" s="157">
        <v>1</v>
      </c>
    </row>
    <row r="8492" spans="1:9" x14ac:dyDescent="0.25">
      <c r="A8492" s="155" t="s">
        <v>9744</v>
      </c>
      <c r="B8492" s="155" t="s">
        <v>1696</v>
      </c>
      <c r="C8492" s="155" t="s">
        <v>11972</v>
      </c>
      <c r="D8492" s="155">
        <v>8</v>
      </c>
      <c r="E8492" s="155">
        <v>8</v>
      </c>
      <c r="F8492" s="166">
        <v>42941</v>
      </c>
      <c r="G8492" s="166">
        <v>42949</v>
      </c>
      <c r="H8492" s="157">
        <v>1</v>
      </c>
      <c r="I8492" s="192">
        <v>7435</v>
      </c>
    </row>
    <row r="8493" spans="1:9" x14ac:dyDescent="0.25">
      <c r="A8493" s="155" t="s">
        <v>11973</v>
      </c>
      <c r="B8493" s="155" t="s">
        <v>1696</v>
      </c>
      <c r="C8493" s="155" t="s">
        <v>11974</v>
      </c>
      <c r="D8493" s="155">
        <v>2</v>
      </c>
      <c r="E8493" s="155">
        <v>2</v>
      </c>
      <c r="F8493" s="166">
        <v>42941</v>
      </c>
      <c r="G8493" s="166">
        <v>42944</v>
      </c>
      <c r="H8493" s="157">
        <v>1</v>
      </c>
    </row>
    <row r="8494" spans="1:9" x14ac:dyDescent="0.25">
      <c r="A8494" s="155" t="s">
        <v>11973</v>
      </c>
      <c r="B8494" s="155" t="s">
        <v>11975</v>
      </c>
      <c r="C8494" s="155" t="s">
        <v>11976</v>
      </c>
      <c r="D8494" s="155">
        <v>3</v>
      </c>
      <c r="E8494" s="155">
        <v>3</v>
      </c>
      <c r="F8494" s="166">
        <v>42941</v>
      </c>
      <c r="G8494" s="166">
        <v>42947</v>
      </c>
      <c r="H8494" s="157">
        <v>1</v>
      </c>
    </row>
    <row r="8495" spans="1:9" x14ac:dyDescent="0.25">
      <c r="A8495" s="155" t="s">
        <v>1145</v>
      </c>
      <c r="B8495" s="155" t="s">
        <v>10292</v>
      </c>
      <c r="C8495" s="155" t="s">
        <v>11977</v>
      </c>
      <c r="D8495" s="155">
        <v>25</v>
      </c>
      <c r="E8495" s="155">
        <v>25</v>
      </c>
      <c r="F8495" s="166">
        <v>42941</v>
      </c>
      <c r="G8495" s="166">
        <v>42936</v>
      </c>
      <c r="H8495" s="157">
        <v>0</v>
      </c>
    </row>
    <row r="8496" spans="1:9" x14ac:dyDescent="0.25">
      <c r="A8496" s="155" t="s">
        <v>10381</v>
      </c>
      <c r="B8496" s="155" t="s">
        <v>345</v>
      </c>
      <c r="C8496" s="155" t="s">
        <v>11978</v>
      </c>
      <c r="D8496" s="155">
        <v>30</v>
      </c>
      <c r="E8496" s="155">
        <v>30</v>
      </c>
      <c r="F8496" s="166">
        <v>42941</v>
      </c>
      <c r="G8496" s="166">
        <v>42947</v>
      </c>
      <c r="H8496" s="157">
        <v>1</v>
      </c>
    </row>
    <row r="8497" spans="1:9" x14ac:dyDescent="0.25">
      <c r="A8497" s="155" t="s">
        <v>71</v>
      </c>
      <c r="B8497" s="155" t="s">
        <v>477</v>
      </c>
      <c r="C8497" s="155" t="s">
        <v>11980</v>
      </c>
      <c r="D8497" s="155">
        <v>5</v>
      </c>
      <c r="E8497" s="155">
        <v>5</v>
      </c>
      <c r="F8497" s="166">
        <v>42943</v>
      </c>
      <c r="G8497" s="166">
        <v>42954</v>
      </c>
      <c r="H8497" s="157">
        <v>1</v>
      </c>
    </row>
    <row r="8498" spans="1:9" x14ac:dyDescent="0.25">
      <c r="A8498" s="155" t="s">
        <v>71</v>
      </c>
      <c r="B8498" s="155" t="s">
        <v>477</v>
      </c>
      <c r="C8498" s="155" t="s">
        <v>161</v>
      </c>
      <c r="D8498" s="155">
        <v>5</v>
      </c>
      <c r="E8498" s="155">
        <v>5</v>
      </c>
      <c r="F8498" s="166">
        <v>42943</v>
      </c>
      <c r="G8498" s="166">
        <v>42955</v>
      </c>
      <c r="H8498" s="157">
        <v>1</v>
      </c>
    </row>
    <row r="8499" spans="1:9" x14ac:dyDescent="0.25">
      <c r="A8499" s="155" t="s">
        <v>71</v>
      </c>
      <c r="B8499" s="155" t="s">
        <v>477</v>
      </c>
      <c r="C8499" s="155" t="s">
        <v>11981</v>
      </c>
      <c r="D8499" s="155">
        <v>5</v>
      </c>
      <c r="E8499" s="155">
        <v>5</v>
      </c>
      <c r="F8499" s="166">
        <v>42943</v>
      </c>
      <c r="G8499" s="166">
        <v>42954</v>
      </c>
      <c r="H8499" s="157">
        <v>1</v>
      </c>
    </row>
    <row r="8500" spans="1:9" x14ac:dyDescent="0.25">
      <c r="A8500" s="155" t="s">
        <v>559</v>
      </c>
      <c r="B8500" s="155" t="s">
        <v>560</v>
      </c>
      <c r="C8500" s="155" t="s">
        <v>11982</v>
      </c>
      <c r="D8500" s="155">
        <v>12056</v>
      </c>
      <c r="E8500" s="155">
        <v>12137</v>
      </c>
      <c r="F8500" s="166">
        <v>42943</v>
      </c>
      <c r="G8500" s="166">
        <v>42944</v>
      </c>
      <c r="H8500" s="157">
        <v>1</v>
      </c>
    </row>
    <row r="8501" spans="1:9" x14ac:dyDescent="0.25">
      <c r="A8501" s="155" t="s">
        <v>520</v>
      </c>
      <c r="B8501" s="155" t="s">
        <v>5026</v>
      </c>
      <c r="C8501" s="155" t="s">
        <v>11983</v>
      </c>
      <c r="D8501" s="155">
        <v>350</v>
      </c>
      <c r="E8501" s="155">
        <v>350</v>
      </c>
      <c r="F8501" s="166">
        <v>42943</v>
      </c>
      <c r="G8501" s="166">
        <v>42949</v>
      </c>
      <c r="H8501" s="157">
        <v>1</v>
      </c>
    </row>
    <row r="8502" spans="1:9" x14ac:dyDescent="0.25">
      <c r="A8502" s="155" t="s">
        <v>520</v>
      </c>
      <c r="B8502" s="155" t="s">
        <v>789</v>
      </c>
      <c r="C8502" s="155" t="s">
        <v>11984</v>
      </c>
      <c r="D8502" s="155">
        <v>1</v>
      </c>
      <c r="E8502" s="155">
        <v>1</v>
      </c>
      <c r="F8502" s="166">
        <v>42943</v>
      </c>
      <c r="G8502" s="166">
        <v>42948</v>
      </c>
      <c r="H8502" s="157">
        <v>1</v>
      </c>
    </row>
    <row r="8503" spans="1:9" x14ac:dyDescent="0.25">
      <c r="A8503" s="155" t="s">
        <v>10316</v>
      </c>
      <c r="B8503" s="155" t="s">
        <v>10317</v>
      </c>
      <c r="C8503" s="155" t="s">
        <v>11967</v>
      </c>
      <c r="D8503" s="155">
        <v>250</v>
      </c>
      <c r="E8503" s="155">
        <v>115</v>
      </c>
      <c r="F8503" s="166">
        <v>42943</v>
      </c>
      <c r="G8503" s="166">
        <v>42933</v>
      </c>
      <c r="H8503" s="157">
        <v>0</v>
      </c>
      <c r="I8503" s="192" t="s">
        <v>11966</v>
      </c>
    </row>
    <row r="8504" spans="1:9" x14ac:dyDescent="0.25">
      <c r="A8504" s="155" t="s">
        <v>5827</v>
      </c>
      <c r="B8504" s="155" t="s">
        <v>11985</v>
      </c>
      <c r="C8504" s="155" t="s">
        <v>11986</v>
      </c>
      <c r="D8504" s="155">
        <v>25</v>
      </c>
      <c r="E8504" s="155">
        <v>25</v>
      </c>
      <c r="F8504" s="166">
        <v>42943</v>
      </c>
      <c r="G8504" s="166">
        <v>42947</v>
      </c>
      <c r="H8504" s="157">
        <v>1</v>
      </c>
      <c r="I8504" s="192" t="s">
        <v>11987</v>
      </c>
    </row>
    <row r="8505" spans="1:9" x14ac:dyDescent="0.25">
      <c r="A8505" s="155" t="s">
        <v>9769</v>
      </c>
      <c r="B8505" s="155" t="s">
        <v>11988</v>
      </c>
      <c r="C8505" s="155" t="s">
        <v>11990</v>
      </c>
      <c r="D8505" s="155">
        <v>25</v>
      </c>
      <c r="E8505" s="155">
        <v>25</v>
      </c>
      <c r="F8505" s="166">
        <v>42943</v>
      </c>
      <c r="G8505" s="166">
        <v>42947</v>
      </c>
      <c r="H8505" s="157">
        <v>1</v>
      </c>
    </row>
    <row r="8506" spans="1:9" x14ac:dyDescent="0.25">
      <c r="A8506" s="155" t="s">
        <v>9769</v>
      </c>
      <c r="B8506" s="155" t="s">
        <v>11989</v>
      </c>
      <c r="C8506" s="155" t="s">
        <v>166</v>
      </c>
      <c r="D8506" s="155">
        <v>25</v>
      </c>
      <c r="E8506" s="155">
        <v>25</v>
      </c>
      <c r="F8506" s="166">
        <v>42943</v>
      </c>
      <c r="G8506" s="166">
        <v>42947</v>
      </c>
      <c r="H8506" s="157">
        <v>1</v>
      </c>
    </row>
    <row r="8507" spans="1:9" x14ac:dyDescent="0.25">
      <c r="A8507" s="155" t="s">
        <v>559</v>
      </c>
      <c r="B8507" s="155" t="s">
        <v>728</v>
      </c>
      <c r="C8507" s="155" t="s">
        <v>11991</v>
      </c>
      <c r="D8507" s="155">
        <v>8000</v>
      </c>
      <c r="E8507" s="155">
        <v>8008</v>
      </c>
      <c r="F8507" s="166">
        <v>42944</v>
      </c>
      <c r="G8507" s="166">
        <v>42956</v>
      </c>
      <c r="H8507" s="157">
        <v>1</v>
      </c>
    </row>
    <row r="8508" spans="1:9" x14ac:dyDescent="0.25">
      <c r="A8508" s="155" t="s">
        <v>11865</v>
      </c>
      <c r="B8508" s="155" t="s">
        <v>11994</v>
      </c>
      <c r="C8508" s="155" t="s">
        <v>11992</v>
      </c>
      <c r="D8508" s="155">
        <v>5</v>
      </c>
      <c r="E8508" s="155">
        <v>5</v>
      </c>
      <c r="F8508" s="166">
        <v>42944</v>
      </c>
      <c r="G8508" s="166">
        <v>42949</v>
      </c>
      <c r="H8508" s="157">
        <v>1</v>
      </c>
    </row>
    <row r="8509" spans="1:9" x14ac:dyDescent="0.25">
      <c r="A8509" s="155" t="s">
        <v>11865</v>
      </c>
      <c r="B8509" s="155" t="s">
        <v>11993</v>
      </c>
      <c r="C8509" s="155" t="s">
        <v>364</v>
      </c>
      <c r="D8509" s="155">
        <v>5</v>
      </c>
      <c r="E8509" s="155">
        <v>5</v>
      </c>
      <c r="F8509" s="166">
        <v>42944</v>
      </c>
      <c r="G8509" s="166">
        <v>42949</v>
      </c>
      <c r="H8509" s="157">
        <v>1</v>
      </c>
    </row>
    <row r="8510" spans="1:9" x14ac:dyDescent="0.25">
      <c r="A8510" s="155" t="s">
        <v>286</v>
      </c>
      <c r="B8510" s="155" t="s">
        <v>562</v>
      </c>
      <c r="C8510" s="155" t="s">
        <v>11995</v>
      </c>
      <c r="D8510" s="155">
        <v>75</v>
      </c>
      <c r="E8510" s="155">
        <v>75</v>
      </c>
      <c r="F8510" s="166">
        <v>42944</v>
      </c>
      <c r="G8510" s="166">
        <v>42951</v>
      </c>
      <c r="H8510" s="157">
        <v>1</v>
      </c>
    </row>
    <row r="8511" spans="1:9" x14ac:dyDescent="0.25">
      <c r="A8511" s="155" t="s">
        <v>251</v>
      </c>
      <c r="B8511" s="155" t="s">
        <v>5191</v>
      </c>
      <c r="C8511" s="155" t="s">
        <v>11996</v>
      </c>
      <c r="D8511" s="155">
        <v>20</v>
      </c>
      <c r="E8511" s="155">
        <v>20</v>
      </c>
      <c r="F8511" s="166">
        <v>42944</v>
      </c>
      <c r="G8511" s="166">
        <v>42951</v>
      </c>
      <c r="H8511" s="157">
        <v>1</v>
      </c>
    </row>
    <row r="8512" spans="1:9" x14ac:dyDescent="0.25">
      <c r="A8512" s="155" t="s">
        <v>6021</v>
      </c>
      <c r="B8512" s="155" t="s">
        <v>11793</v>
      </c>
      <c r="C8512" s="155" t="s">
        <v>11997</v>
      </c>
      <c r="D8512" s="155">
        <v>250</v>
      </c>
      <c r="E8512" s="155">
        <v>250</v>
      </c>
      <c r="F8512" s="166">
        <v>42944</v>
      </c>
      <c r="G8512" s="166">
        <v>42950</v>
      </c>
      <c r="H8512" s="157">
        <v>1</v>
      </c>
    </row>
    <row r="8513" spans="1:9" x14ac:dyDescent="0.25">
      <c r="A8513" s="155" t="s">
        <v>10716</v>
      </c>
      <c r="B8513" s="155" t="s">
        <v>11881</v>
      </c>
      <c r="C8513" s="155" t="s">
        <v>11882</v>
      </c>
      <c r="D8513" s="155">
        <v>10</v>
      </c>
      <c r="E8513" s="155">
        <v>6</v>
      </c>
      <c r="F8513" s="166">
        <v>42944</v>
      </c>
      <c r="G8513" s="166">
        <v>42947</v>
      </c>
      <c r="H8513" s="157">
        <v>1</v>
      </c>
      <c r="I8513" s="192" t="s">
        <v>4381</v>
      </c>
    </row>
    <row r="8514" spans="1:9" x14ac:dyDescent="0.25">
      <c r="A8514" s="155" t="s">
        <v>9985</v>
      </c>
      <c r="B8514" s="155" t="s">
        <v>11877</v>
      </c>
      <c r="C8514" s="155" t="s">
        <v>11878</v>
      </c>
      <c r="D8514" s="155">
        <v>100</v>
      </c>
      <c r="E8514" s="155">
        <v>35</v>
      </c>
      <c r="F8514" s="166">
        <v>42944</v>
      </c>
      <c r="G8514" s="166">
        <v>42947</v>
      </c>
      <c r="H8514" s="157">
        <v>1</v>
      </c>
      <c r="I8514" s="192" t="s">
        <v>11966</v>
      </c>
    </row>
    <row r="8515" spans="1:9" x14ac:dyDescent="0.25">
      <c r="A8515" s="155" t="s">
        <v>9985</v>
      </c>
      <c r="B8515" s="155" t="s">
        <v>11898</v>
      </c>
      <c r="C8515" s="155" t="s">
        <v>11899</v>
      </c>
      <c r="D8515" s="155">
        <v>100</v>
      </c>
      <c r="E8515" s="155">
        <v>65</v>
      </c>
      <c r="F8515" s="166">
        <v>42944</v>
      </c>
      <c r="G8515" s="166">
        <v>42947</v>
      </c>
      <c r="H8515" s="157">
        <v>1</v>
      </c>
      <c r="I8515" s="192" t="s">
        <v>11966</v>
      </c>
    </row>
    <row r="8516" spans="1:9" x14ac:dyDescent="0.25">
      <c r="A8516" s="155" t="s">
        <v>71</v>
      </c>
      <c r="B8516" s="155" t="s">
        <v>2730</v>
      </c>
      <c r="C8516" s="155" t="s">
        <v>11998</v>
      </c>
      <c r="D8516" s="155">
        <v>30</v>
      </c>
      <c r="E8516" s="155">
        <v>30</v>
      </c>
      <c r="F8516" s="166">
        <v>42944</v>
      </c>
      <c r="G8516" s="166">
        <v>42947</v>
      </c>
      <c r="H8516" s="157">
        <v>1</v>
      </c>
    </row>
    <row r="8517" spans="1:9" x14ac:dyDescent="0.25">
      <c r="A8517" s="155" t="s">
        <v>3967</v>
      </c>
      <c r="B8517" s="155" t="s">
        <v>10999</v>
      </c>
      <c r="C8517" s="155" t="s">
        <v>11999</v>
      </c>
      <c r="D8517" s="155">
        <v>5</v>
      </c>
      <c r="E8517" s="155">
        <v>5</v>
      </c>
      <c r="F8517" s="166">
        <v>42947</v>
      </c>
      <c r="G8517" s="166">
        <v>42905</v>
      </c>
      <c r="H8517" s="157">
        <v>1</v>
      </c>
      <c r="I8517" s="192" t="s">
        <v>1847</v>
      </c>
    </row>
    <row r="8518" spans="1:9" x14ac:dyDescent="0.25">
      <c r="A8518" s="155" t="s">
        <v>9985</v>
      </c>
      <c r="B8518" s="155" t="s">
        <v>11877</v>
      </c>
      <c r="C8518" s="155" t="s">
        <v>11878</v>
      </c>
      <c r="D8518" s="155">
        <v>100</v>
      </c>
      <c r="E8518" s="155">
        <v>5</v>
      </c>
      <c r="F8518" s="166">
        <v>42947</v>
      </c>
      <c r="G8518" s="166">
        <v>42947</v>
      </c>
      <c r="H8518" s="157">
        <v>1</v>
      </c>
      <c r="I8518" s="192" t="s">
        <v>11966</v>
      </c>
    </row>
    <row r="8519" spans="1:9" x14ac:dyDescent="0.25">
      <c r="A8519" s="155" t="s">
        <v>239</v>
      </c>
      <c r="B8519" s="155" t="s">
        <v>11795</v>
      </c>
      <c r="C8519" s="155" t="s">
        <v>12002</v>
      </c>
      <c r="D8519" s="155">
        <v>500</v>
      </c>
      <c r="E8519" s="155">
        <v>500</v>
      </c>
      <c r="F8519" s="166">
        <v>42948</v>
      </c>
      <c r="G8519" s="166">
        <v>42954</v>
      </c>
      <c r="H8519" s="157">
        <v>1</v>
      </c>
    </row>
    <row r="8520" spans="1:9" x14ac:dyDescent="0.25">
      <c r="A8520" s="155" t="s">
        <v>115</v>
      </c>
      <c r="B8520" s="155" t="s">
        <v>1038</v>
      </c>
      <c r="C8520" s="155" t="s">
        <v>12003</v>
      </c>
      <c r="D8520" s="155">
        <v>5</v>
      </c>
      <c r="E8520" s="155">
        <v>1</v>
      </c>
      <c r="F8520" s="166">
        <v>42948</v>
      </c>
      <c r="G8520" s="166">
        <v>42993</v>
      </c>
      <c r="H8520" s="157">
        <v>1</v>
      </c>
    </row>
    <row r="8521" spans="1:9" x14ac:dyDescent="0.25">
      <c r="A8521" s="155" t="s">
        <v>115</v>
      </c>
      <c r="B8521" s="155" t="s">
        <v>176</v>
      </c>
      <c r="C8521" s="155" t="s">
        <v>12004</v>
      </c>
      <c r="D8521" s="155">
        <v>5</v>
      </c>
      <c r="E8521" s="155">
        <v>5</v>
      </c>
      <c r="F8521" s="166">
        <v>42948</v>
      </c>
      <c r="G8521" s="166">
        <v>42950</v>
      </c>
      <c r="H8521" s="157">
        <v>1</v>
      </c>
    </row>
    <row r="8522" spans="1:9" x14ac:dyDescent="0.25">
      <c r="A8522" s="155" t="s">
        <v>520</v>
      </c>
      <c r="B8522" s="155" t="s">
        <v>609</v>
      </c>
      <c r="C8522" s="155" t="s">
        <v>12005</v>
      </c>
      <c r="D8522" s="155">
        <v>1000</v>
      </c>
      <c r="E8522" s="155">
        <v>1000</v>
      </c>
      <c r="F8522" s="166">
        <v>42948</v>
      </c>
      <c r="G8522" s="166">
        <v>42951</v>
      </c>
      <c r="H8522" s="157">
        <v>1</v>
      </c>
    </row>
    <row r="8523" spans="1:9" x14ac:dyDescent="0.25">
      <c r="A8523" s="155" t="s">
        <v>8810</v>
      </c>
      <c r="B8523" s="155" t="s">
        <v>1696</v>
      </c>
      <c r="C8523" s="155" t="s">
        <v>12006</v>
      </c>
      <c r="D8523" s="155">
        <v>45</v>
      </c>
      <c r="E8523" s="155">
        <v>45</v>
      </c>
      <c r="F8523" s="166">
        <v>42948</v>
      </c>
      <c r="G8523" s="166">
        <v>42951</v>
      </c>
      <c r="H8523" s="157">
        <v>1</v>
      </c>
    </row>
    <row r="8524" spans="1:9" x14ac:dyDescent="0.25">
      <c r="A8524" s="155" t="s">
        <v>8810</v>
      </c>
      <c r="B8524" s="155" t="s">
        <v>1696</v>
      </c>
      <c r="C8524" s="155" t="s">
        <v>364</v>
      </c>
      <c r="D8524" s="155">
        <v>48</v>
      </c>
      <c r="E8524" s="155">
        <v>48</v>
      </c>
      <c r="F8524" s="166">
        <v>42948</v>
      </c>
      <c r="G8524" s="166">
        <v>42951</v>
      </c>
      <c r="H8524" s="157">
        <v>1</v>
      </c>
    </row>
    <row r="8525" spans="1:9" x14ac:dyDescent="0.25">
      <c r="A8525" s="155" t="s">
        <v>71</v>
      </c>
      <c r="B8525" s="155" t="s">
        <v>186</v>
      </c>
      <c r="C8525" s="155" t="s">
        <v>12007</v>
      </c>
      <c r="D8525" s="155">
        <v>20</v>
      </c>
      <c r="E8525" s="155">
        <v>20</v>
      </c>
      <c r="F8525" s="166">
        <v>42949</v>
      </c>
      <c r="G8525" s="166">
        <v>42954</v>
      </c>
      <c r="H8525" s="157">
        <v>1</v>
      </c>
    </row>
    <row r="8526" spans="1:9" x14ac:dyDescent="0.25">
      <c r="A8526" s="155" t="s">
        <v>71</v>
      </c>
      <c r="B8526" s="155" t="s">
        <v>102</v>
      </c>
      <c r="C8526" s="155" t="s">
        <v>316</v>
      </c>
      <c r="D8526" s="155">
        <v>10</v>
      </c>
      <c r="E8526" s="155">
        <v>10</v>
      </c>
      <c r="F8526" s="166">
        <v>42949</v>
      </c>
      <c r="G8526" s="166">
        <v>42954</v>
      </c>
      <c r="H8526" s="157">
        <v>1</v>
      </c>
    </row>
    <row r="8527" spans="1:9" x14ac:dyDescent="0.25">
      <c r="A8527" s="155" t="s">
        <v>3322</v>
      </c>
      <c r="B8527" s="155" t="s">
        <v>12009</v>
      </c>
      <c r="C8527" s="155" t="s">
        <v>12008</v>
      </c>
      <c r="D8527" s="155">
        <v>50</v>
      </c>
      <c r="E8527" s="155">
        <v>50</v>
      </c>
      <c r="F8527" s="166">
        <v>42949</v>
      </c>
      <c r="G8527" s="166">
        <v>42954</v>
      </c>
      <c r="H8527" s="157">
        <v>1</v>
      </c>
    </row>
    <row r="8528" spans="1:9" x14ac:dyDescent="0.25">
      <c r="A8528" s="155" t="s">
        <v>6237</v>
      </c>
      <c r="B8528" s="155" t="s">
        <v>12010</v>
      </c>
      <c r="C8528" s="155" t="s">
        <v>12011</v>
      </c>
      <c r="D8528" s="155">
        <v>1000</v>
      </c>
      <c r="E8528" s="155">
        <v>1000</v>
      </c>
      <c r="F8528" s="166">
        <v>42949</v>
      </c>
      <c r="G8528" s="166">
        <v>42961</v>
      </c>
      <c r="H8528" s="157">
        <v>1</v>
      </c>
    </row>
    <row r="8529" spans="1:9" x14ac:dyDescent="0.25">
      <c r="A8529" s="155" t="s">
        <v>12014</v>
      </c>
      <c r="B8529" s="155" t="s">
        <v>12013</v>
      </c>
      <c r="C8529" s="155" t="s">
        <v>12012</v>
      </c>
      <c r="D8529" s="155">
        <v>25</v>
      </c>
      <c r="E8529" s="155">
        <v>23</v>
      </c>
      <c r="F8529" s="166">
        <v>42949</v>
      </c>
      <c r="G8529" s="166">
        <v>42951</v>
      </c>
      <c r="H8529" s="157">
        <v>1</v>
      </c>
      <c r="I8529" s="192" t="s">
        <v>12015</v>
      </c>
    </row>
    <row r="8530" spans="1:9" x14ac:dyDescent="0.25">
      <c r="A8530" s="155" t="s">
        <v>12014</v>
      </c>
      <c r="B8530" s="155" t="s">
        <v>12016</v>
      </c>
      <c r="C8530" s="155" t="s">
        <v>12017</v>
      </c>
      <c r="D8530" s="155">
        <v>2</v>
      </c>
      <c r="E8530" s="155">
        <v>2</v>
      </c>
      <c r="F8530" s="166">
        <v>42949</v>
      </c>
      <c r="G8530" s="166">
        <v>42951</v>
      </c>
      <c r="H8530" s="157">
        <v>1</v>
      </c>
    </row>
    <row r="8531" spans="1:9" x14ac:dyDescent="0.25">
      <c r="A8531" s="155" t="s">
        <v>899</v>
      </c>
      <c r="B8531" s="155" t="s">
        <v>10847</v>
      </c>
      <c r="C8531" s="155" t="s">
        <v>12018</v>
      </c>
      <c r="D8531" s="155">
        <v>500</v>
      </c>
      <c r="E8531" s="155">
        <v>500</v>
      </c>
      <c r="F8531" s="166">
        <v>42949</v>
      </c>
      <c r="G8531" s="166">
        <v>42957</v>
      </c>
      <c r="H8531" s="157">
        <v>1</v>
      </c>
    </row>
    <row r="8532" spans="1:9" x14ac:dyDescent="0.25">
      <c r="A8532" s="155" t="s">
        <v>11939</v>
      </c>
      <c r="B8532" s="155" t="s">
        <v>12019</v>
      </c>
      <c r="C8532" s="155" t="s">
        <v>12020</v>
      </c>
      <c r="D8532" s="155">
        <v>10</v>
      </c>
      <c r="E8532" s="155">
        <v>10</v>
      </c>
      <c r="F8532" s="166">
        <v>42949</v>
      </c>
      <c r="G8532" s="166">
        <v>42956</v>
      </c>
      <c r="H8532" s="157">
        <v>1</v>
      </c>
    </row>
    <row r="8533" spans="1:9" x14ac:dyDescent="0.25">
      <c r="A8533" s="155" t="s">
        <v>2317</v>
      </c>
      <c r="B8533" s="155" t="s">
        <v>2318</v>
      </c>
      <c r="C8533" s="155" t="s">
        <v>9594</v>
      </c>
      <c r="D8533" s="155">
        <v>32</v>
      </c>
      <c r="E8533" s="155">
        <v>32</v>
      </c>
      <c r="F8533" s="166">
        <v>42949</v>
      </c>
      <c r="G8533" s="166">
        <v>42956</v>
      </c>
      <c r="H8533" s="157">
        <v>1</v>
      </c>
    </row>
    <row r="8534" spans="1:9" x14ac:dyDescent="0.25">
      <c r="A8534" s="155" t="s">
        <v>1983</v>
      </c>
      <c r="B8534" s="155" t="s">
        <v>8177</v>
      </c>
      <c r="C8534" s="155" t="s">
        <v>12021</v>
      </c>
      <c r="D8534" s="155">
        <v>200</v>
      </c>
      <c r="E8534" s="155">
        <v>200</v>
      </c>
      <c r="F8534" s="166">
        <v>42949</v>
      </c>
      <c r="G8534" s="166">
        <v>42957</v>
      </c>
      <c r="H8534" s="157">
        <v>1</v>
      </c>
    </row>
    <row r="8535" spans="1:9" x14ac:dyDescent="0.25">
      <c r="A8535" s="155" t="s">
        <v>630</v>
      </c>
      <c r="B8535" s="155" t="s">
        <v>3368</v>
      </c>
      <c r="C8535" s="155" t="s">
        <v>12027</v>
      </c>
      <c r="D8535" s="155">
        <v>10</v>
      </c>
      <c r="E8535" s="155">
        <v>10</v>
      </c>
      <c r="F8535" s="166">
        <v>42950</v>
      </c>
      <c r="G8535" s="166">
        <v>42954</v>
      </c>
      <c r="H8535" s="157">
        <v>1</v>
      </c>
    </row>
    <row r="8536" spans="1:9" x14ac:dyDescent="0.25">
      <c r="A8536" s="155" t="s">
        <v>559</v>
      </c>
      <c r="B8536" s="155" t="s">
        <v>560</v>
      </c>
      <c r="C8536" s="155" t="s">
        <v>12028</v>
      </c>
      <c r="D8536" s="155">
        <v>15000</v>
      </c>
      <c r="E8536" s="155">
        <v>15030</v>
      </c>
      <c r="F8536" s="166">
        <v>42950</v>
      </c>
      <c r="G8536" s="166">
        <v>42954</v>
      </c>
      <c r="H8536" s="157">
        <v>1</v>
      </c>
      <c r="I8536" s="192" t="s">
        <v>4611</v>
      </c>
    </row>
    <row r="8537" spans="1:9" x14ac:dyDescent="0.25">
      <c r="A8537" s="155" t="s">
        <v>10096</v>
      </c>
      <c r="B8537" s="155" t="s">
        <v>10097</v>
      </c>
      <c r="C8537" s="155" t="s">
        <v>12029</v>
      </c>
      <c r="D8537" s="155">
        <v>22</v>
      </c>
      <c r="E8537" s="155">
        <v>22</v>
      </c>
      <c r="F8537" s="166">
        <v>42950</v>
      </c>
      <c r="G8537" s="166">
        <v>42951</v>
      </c>
      <c r="H8537" s="157">
        <v>1</v>
      </c>
      <c r="I8537" s="192" t="s">
        <v>12030</v>
      </c>
    </row>
    <row r="8538" spans="1:9" x14ac:dyDescent="0.25">
      <c r="A8538" s="155" t="s">
        <v>4395</v>
      </c>
      <c r="B8538" s="155" t="s">
        <v>4396</v>
      </c>
      <c r="C8538" s="155" t="s">
        <v>12031</v>
      </c>
      <c r="D8538" s="155">
        <v>100</v>
      </c>
      <c r="E8538" s="155">
        <v>100</v>
      </c>
      <c r="F8538" s="166">
        <v>42950</v>
      </c>
      <c r="G8538" s="166">
        <v>42954</v>
      </c>
      <c r="H8538" s="157">
        <v>1</v>
      </c>
    </row>
    <row r="8539" spans="1:9" x14ac:dyDescent="0.25">
      <c r="A8539" s="155" t="s">
        <v>10316</v>
      </c>
      <c r="B8539" s="155" t="s">
        <v>10317</v>
      </c>
      <c r="C8539" s="155" t="s">
        <v>12032</v>
      </c>
      <c r="D8539" s="155">
        <v>26</v>
      </c>
      <c r="E8539" s="155">
        <v>26</v>
      </c>
      <c r="F8539" s="166">
        <v>42951</v>
      </c>
      <c r="G8539" s="166">
        <v>42957</v>
      </c>
      <c r="H8539" s="157">
        <v>1</v>
      </c>
    </row>
    <row r="8540" spans="1:9" x14ac:dyDescent="0.25">
      <c r="A8540" s="155" t="s">
        <v>10096</v>
      </c>
      <c r="B8540" s="155" t="s">
        <v>10097</v>
      </c>
      <c r="D8540" s="155">
        <v>23</v>
      </c>
      <c r="E8540" s="155">
        <v>23</v>
      </c>
      <c r="F8540" s="166">
        <v>42951</v>
      </c>
      <c r="G8540" s="166">
        <v>42957</v>
      </c>
      <c r="H8540" s="157">
        <v>1</v>
      </c>
      <c r="I8540" s="192" t="s">
        <v>12033</v>
      </c>
    </row>
    <row r="8541" spans="1:9" x14ac:dyDescent="0.25">
      <c r="A8541" s="155" t="s">
        <v>115</v>
      </c>
      <c r="B8541" s="155" t="s">
        <v>994</v>
      </c>
      <c r="C8541" s="155" t="s">
        <v>12034</v>
      </c>
      <c r="D8541" s="155">
        <v>5</v>
      </c>
      <c r="E8541" s="155">
        <v>5</v>
      </c>
      <c r="F8541" s="166">
        <v>42954</v>
      </c>
      <c r="G8541" s="166">
        <v>42954</v>
      </c>
      <c r="H8541" s="157">
        <v>1</v>
      </c>
    </row>
    <row r="8542" spans="1:9" x14ac:dyDescent="0.25">
      <c r="A8542" s="155" t="s">
        <v>115</v>
      </c>
      <c r="B8542" s="155" t="s">
        <v>1432</v>
      </c>
      <c r="C8542" s="155" t="s">
        <v>294</v>
      </c>
      <c r="D8542" s="155">
        <v>5</v>
      </c>
      <c r="E8542" s="155">
        <v>5</v>
      </c>
      <c r="F8542" s="166">
        <v>42954</v>
      </c>
      <c r="G8542" s="166">
        <v>42954</v>
      </c>
      <c r="H8542" s="157">
        <v>1</v>
      </c>
    </row>
    <row r="8543" spans="1:9" x14ac:dyDescent="0.25">
      <c r="A8543" s="155" t="s">
        <v>115</v>
      </c>
      <c r="B8543" s="155" t="s">
        <v>935</v>
      </c>
      <c r="C8543" s="155" t="s">
        <v>27</v>
      </c>
      <c r="D8543" s="155">
        <v>5</v>
      </c>
      <c r="E8543" s="155">
        <v>5</v>
      </c>
      <c r="F8543" s="166">
        <v>42954</v>
      </c>
      <c r="G8543" s="166">
        <v>42954</v>
      </c>
      <c r="H8543" s="157">
        <v>1</v>
      </c>
    </row>
    <row r="8544" spans="1:9" x14ac:dyDescent="0.25">
      <c r="A8544" s="155" t="s">
        <v>173</v>
      </c>
      <c r="B8544" s="155" t="s">
        <v>712</v>
      </c>
      <c r="C8544" s="155" t="s">
        <v>12035</v>
      </c>
      <c r="D8544" s="155">
        <v>100</v>
      </c>
      <c r="E8544" s="155">
        <v>100</v>
      </c>
      <c r="F8544" s="166">
        <v>42954</v>
      </c>
      <c r="G8544" s="166">
        <v>42956</v>
      </c>
      <c r="H8544" s="157">
        <v>1</v>
      </c>
    </row>
    <row r="8545" spans="1:9" x14ac:dyDescent="0.25">
      <c r="A8545" s="155" t="s">
        <v>11939</v>
      </c>
      <c r="B8545" s="155" t="s">
        <v>12036</v>
      </c>
      <c r="C8545" s="155" t="s">
        <v>12037</v>
      </c>
      <c r="D8545" s="155">
        <v>8</v>
      </c>
      <c r="E8545" s="155">
        <v>8</v>
      </c>
      <c r="F8545" s="166">
        <v>42954</v>
      </c>
      <c r="G8545" s="166">
        <v>42956</v>
      </c>
      <c r="H8545" s="157">
        <v>1</v>
      </c>
    </row>
    <row r="8546" spans="1:9" x14ac:dyDescent="0.25">
      <c r="A8546" s="155" t="s">
        <v>6021</v>
      </c>
      <c r="B8546" s="155" t="s">
        <v>6022</v>
      </c>
      <c r="D8546" s="155">
        <v>250</v>
      </c>
      <c r="E8546" s="155">
        <v>250</v>
      </c>
      <c r="F8546" s="166">
        <v>42954</v>
      </c>
      <c r="G8546" s="166">
        <v>42954</v>
      </c>
      <c r="H8546" s="157">
        <v>1</v>
      </c>
    </row>
    <row r="8547" spans="1:9" x14ac:dyDescent="0.25">
      <c r="A8547" s="155" t="s">
        <v>29</v>
      </c>
      <c r="B8547" s="155" t="s">
        <v>351</v>
      </c>
      <c r="C8547" s="155" t="s">
        <v>12039</v>
      </c>
      <c r="D8547" s="155">
        <v>100</v>
      </c>
      <c r="E8547" s="155">
        <v>100</v>
      </c>
      <c r="F8547" s="166">
        <v>42955</v>
      </c>
      <c r="G8547" s="166">
        <v>42964</v>
      </c>
      <c r="H8547" s="157">
        <v>1</v>
      </c>
    </row>
    <row r="8548" spans="1:9" x14ac:dyDescent="0.25">
      <c r="A8548" s="155" t="s">
        <v>29</v>
      </c>
      <c r="B8548" s="155" t="s">
        <v>3725</v>
      </c>
      <c r="C8548" s="155" t="s">
        <v>12038</v>
      </c>
      <c r="D8548" s="155">
        <v>100</v>
      </c>
      <c r="E8548" s="155">
        <v>100</v>
      </c>
      <c r="F8548" s="166">
        <v>42955</v>
      </c>
      <c r="G8548" s="166">
        <v>42965</v>
      </c>
      <c r="H8548" s="157">
        <v>1</v>
      </c>
    </row>
    <row r="8549" spans="1:9" x14ac:dyDescent="0.25">
      <c r="A8549" s="155" t="s">
        <v>12041</v>
      </c>
      <c r="B8549" s="155" t="s">
        <v>4827</v>
      </c>
      <c r="C8549" s="155" t="s">
        <v>12040</v>
      </c>
      <c r="D8549" s="155">
        <v>100</v>
      </c>
      <c r="E8549" s="155">
        <v>100</v>
      </c>
      <c r="F8549" s="166">
        <v>42955</v>
      </c>
      <c r="G8549" s="166">
        <v>42961</v>
      </c>
      <c r="H8549" s="157">
        <v>1</v>
      </c>
    </row>
    <row r="8550" spans="1:9" x14ac:dyDescent="0.25">
      <c r="A8550" s="155" t="s">
        <v>46</v>
      </c>
      <c r="B8550" s="155" t="s">
        <v>47</v>
      </c>
      <c r="C8550" s="155" t="s">
        <v>12042</v>
      </c>
      <c r="D8550" s="155">
        <v>100</v>
      </c>
      <c r="E8550" s="155">
        <v>100</v>
      </c>
      <c r="F8550" s="166">
        <v>42955</v>
      </c>
      <c r="G8550" s="166">
        <v>42961</v>
      </c>
      <c r="H8550" s="157">
        <v>1</v>
      </c>
    </row>
    <row r="8551" spans="1:9" x14ac:dyDescent="0.25">
      <c r="A8551" s="155" t="s">
        <v>115</v>
      </c>
      <c r="B8551" s="155" t="s">
        <v>116</v>
      </c>
      <c r="C8551" s="155" t="s">
        <v>12043</v>
      </c>
      <c r="D8551" s="155">
        <v>25</v>
      </c>
      <c r="E8551" s="155">
        <v>25</v>
      </c>
      <c r="F8551" s="166">
        <v>42955</v>
      </c>
      <c r="G8551" s="166">
        <v>42962</v>
      </c>
      <c r="H8551" s="157">
        <v>1</v>
      </c>
    </row>
    <row r="8552" spans="1:9" x14ac:dyDescent="0.25">
      <c r="A8552" s="155" t="s">
        <v>11366</v>
      </c>
      <c r="B8552" s="155" t="s">
        <v>11367</v>
      </c>
      <c r="C8552" s="155" t="s">
        <v>11964</v>
      </c>
      <c r="D8552" s="155">
        <v>50</v>
      </c>
      <c r="E8552" s="155">
        <v>42</v>
      </c>
      <c r="F8552" s="166">
        <v>42955</v>
      </c>
      <c r="G8552" s="166">
        <v>42962</v>
      </c>
      <c r="H8552" s="157">
        <v>1</v>
      </c>
      <c r="I8552" s="192" t="s">
        <v>11966</v>
      </c>
    </row>
    <row r="8553" spans="1:9" x14ac:dyDescent="0.25">
      <c r="A8553" s="155" t="s">
        <v>71</v>
      </c>
      <c r="B8553" s="155" t="s">
        <v>2730</v>
      </c>
      <c r="C8553" s="155" t="s">
        <v>12044</v>
      </c>
      <c r="D8553" s="155">
        <v>26</v>
      </c>
      <c r="E8553" s="155">
        <v>26</v>
      </c>
      <c r="F8553" s="166">
        <v>42956</v>
      </c>
      <c r="G8553" s="166">
        <v>42949</v>
      </c>
      <c r="H8553" s="157">
        <v>0</v>
      </c>
      <c r="I8553" s="192" t="s">
        <v>12045</v>
      </c>
    </row>
    <row r="8554" spans="1:9" x14ac:dyDescent="0.25">
      <c r="A8554" s="155" t="s">
        <v>719</v>
      </c>
      <c r="B8554" s="155" t="s">
        <v>807</v>
      </c>
      <c r="C8554" s="155" t="s">
        <v>12046</v>
      </c>
      <c r="D8554" s="155">
        <v>250</v>
      </c>
      <c r="E8554" s="155">
        <v>250</v>
      </c>
      <c r="F8554" s="166">
        <v>42956</v>
      </c>
      <c r="G8554" s="166">
        <v>42961</v>
      </c>
      <c r="H8554" s="157">
        <v>1</v>
      </c>
    </row>
    <row r="8555" spans="1:9" x14ac:dyDescent="0.25">
      <c r="A8555" s="155" t="s">
        <v>65</v>
      </c>
      <c r="B8555" s="155" t="s">
        <v>12048</v>
      </c>
      <c r="C8555" s="155" t="s">
        <v>12047</v>
      </c>
      <c r="D8555" s="155">
        <v>10</v>
      </c>
      <c r="E8555" s="155">
        <v>10</v>
      </c>
      <c r="F8555" s="166">
        <v>42956</v>
      </c>
      <c r="G8555" s="166">
        <v>42964</v>
      </c>
      <c r="H8555" s="157">
        <v>1</v>
      </c>
    </row>
    <row r="8556" spans="1:9" x14ac:dyDescent="0.25">
      <c r="A8556" s="155" t="s">
        <v>71</v>
      </c>
      <c r="B8556" s="155" t="s">
        <v>2730</v>
      </c>
      <c r="C8556" s="155" t="s">
        <v>12049</v>
      </c>
      <c r="D8556" s="155">
        <v>12</v>
      </c>
      <c r="E8556" s="155">
        <v>12</v>
      </c>
      <c r="F8556" s="166">
        <v>42956</v>
      </c>
      <c r="G8556" s="166">
        <v>42978</v>
      </c>
      <c r="H8556" s="157">
        <v>1</v>
      </c>
    </row>
    <row r="8557" spans="1:9" x14ac:dyDescent="0.25">
      <c r="A8557" s="155" t="s">
        <v>2714</v>
      </c>
      <c r="B8557" s="155" t="s">
        <v>8984</v>
      </c>
      <c r="C8557" s="155" t="s">
        <v>12054</v>
      </c>
      <c r="D8557" s="155">
        <v>100</v>
      </c>
      <c r="E8557" s="155">
        <v>100</v>
      </c>
      <c r="F8557" s="166">
        <v>42957</v>
      </c>
      <c r="G8557" s="166">
        <v>42962</v>
      </c>
      <c r="H8557" s="157">
        <v>1</v>
      </c>
    </row>
    <row r="8558" spans="1:9" x14ac:dyDescent="0.25">
      <c r="A8558" s="155" t="s">
        <v>39</v>
      </c>
      <c r="B8558" s="155" t="s">
        <v>380</v>
      </c>
      <c r="C8558" s="155" t="s">
        <v>12055</v>
      </c>
      <c r="D8558" s="155">
        <v>500</v>
      </c>
      <c r="E8558" s="155">
        <v>525</v>
      </c>
      <c r="F8558" s="166">
        <v>42957</v>
      </c>
      <c r="G8558" s="166">
        <v>42964</v>
      </c>
      <c r="H8558" s="157">
        <v>1</v>
      </c>
    </row>
    <row r="8559" spans="1:9" x14ac:dyDescent="0.25">
      <c r="A8559" s="155" t="s">
        <v>39</v>
      </c>
      <c r="B8559" s="155" t="s">
        <v>1937</v>
      </c>
      <c r="C8559" s="155" t="s">
        <v>364</v>
      </c>
      <c r="D8559" s="155">
        <v>500</v>
      </c>
      <c r="E8559" s="155">
        <v>500</v>
      </c>
      <c r="F8559" s="166">
        <v>42957</v>
      </c>
      <c r="G8559" s="166">
        <v>42964</v>
      </c>
      <c r="H8559" s="157">
        <v>1</v>
      </c>
    </row>
    <row r="8560" spans="1:9" x14ac:dyDescent="0.25">
      <c r="A8560" s="155" t="s">
        <v>42</v>
      </c>
      <c r="B8560" s="155" t="s">
        <v>202</v>
      </c>
      <c r="C8560" s="155" t="s">
        <v>12056</v>
      </c>
      <c r="D8560" s="155">
        <v>300</v>
      </c>
      <c r="E8560" s="155">
        <v>300</v>
      </c>
      <c r="F8560" s="166">
        <v>42957</v>
      </c>
      <c r="G8560" s="166">
        <v>42963</v>
      </c>
      <c r="H8560" s="157">
        <v>1</v>
      </c>
    </row>
    <row r="8561" spans="1:8" x14ac:dyDescent="0.25">
      <c r="A8561" s="155" t="s">
        <v>42</v>
      </c>
      <c r="B8561" s="155" t="s">
        <v>204</v>
      </c>
      <c r="C8561" s="155" t="s">
        <v>59</v>
      </c>
      <c r="D8561" s="155">
        <v>300</v>
      </c>
      <c r="E8561" s="155">
        <v>300</v>
      </c>
      <c r="F8561" s="166">
        <v>42957</v>
      </c>
      <c r="G8561" s="166">
        <v>42963</v>
      </c>
      <c r="H8561" s="157">
        <v>1</v>
      </c>
    </row>
    <row r="8562" spans="1:8" x14ac:dyDescent="0.25">
      <c r="A8562" s="155" t="s">
        <v>10096</v>
      </c>
      <c r="B8562" s="155" t="s">
        <v>10097</v>
      </c>
      <c r="C8562" s="155" t="s">
        <v>11920</v>
      </c>
      <c r="D8562" s="155">
        <v>24</v>
      </c>
      <c r="E8562" s="155">
        <v>3</v>
      </c>
      <c r="F8562" s="166">
        <v>42957</v>
      </c>
      <c r="G8562" s="166">
        <v>42963</v>
      </c>
      <c r="H8562" s="157">
        <v>1</v>
      </c>
    </row>
    <row r="8563" spans="1:8" x14ac:dyDescent="0.25">
      <c r="A8563" s="155" t="s">
        <v>10096</v>
      </c>
      <c r="B8563" s="155" t="s">
        <v>10097</v>
      </c>
      <c r="C8563" s="155" t="s">
        <v>11929</v>
      </c>
      <c r="D8563" s="155">
        <v>22</v>
      </c>
      <c r="E8563" s="155">
        <v>14</v>
      </c>
      <c r="F8563" s="166">
        <v>42957</v>
      </c>
      <c r="G8563" s="166">
        <v>42963</v>
      </c>
      <c r="H8563" s="157">
        <v>1</v>
      </c>
    </row>
    <row r="8564" spans="1:8" x14ac:dyDescent="0.25">
      <c r="A8564" s="155" t="s">
        <v>820</v>
      </c>
      <c r="B8564" s="155" t="s">
        <v>10353</v>
      </c>
      <c r="C8564" s="155" t="s">
        <v>12058</v>
      </c>
      <c r="D8564" s="155">
        <v>120</v>
      </c>
      <c r="E8564" s="155">
        <v>120</v>
      </c>
      <c r="F8564" s="166">
        <v>42958</v>
      </c>
      <c r="G8564" s="166">
        <v>42962</v>
      </c>
      <c r="H8564" s="157">
        <v>1</v>
      </c>
    </row>
    <row r="8565" spans="1:8" ht="30" x14ac:dyDescent="0.25">
      <c r="A8565" s="155" t="s">
        <v>8056</v>
      </c>
      <c r="B8565" s="155" t="s">
        <v>11215</v>
      </c>
      <c r="C8565" s="155" t="s">
        <v>12060</v>
      </c>
      <c r="D8565" s="155">
        <v>100</v>
      </c>
      <c r="E8565" s="155">
        <v>100</v>
      </c>
      <c r="F8565" s="166">
        <v>42961</v>
      </c>
      <c r="G8565" s="166">
        <v>42962</v>
      </c>
      <c r="H8565" s="157">
        <v>1</v>
      </c>
    </row>
    <row r="8566" spans="1:8" x14ac:dyDescent="0.25">
      <c r="A8566" s="155" t="s">
        <v>115</v>
      </c>
      <c r="B8566" s="155" t="s">
        <v>116</v>
      </c>
      <c r="C8566" s="155" t="s">
        <v>12043</v>
      </c>
      <c r="D8566" s="155">
        <v>25</v>
      </c>
      <c r="E8566" s="155">
        <v>25</v>
      </c>
      <c r="F8566" s="166">
        <v>42961</v>
      </c>
      <c r="G8566" s="166">
        <v>42962</v>
      </c>
      <c r="H8566" s="157">
        <v>1</v>
      </c>
    </row>
    <row r="8567" spans="1:8" x14ac:dyDescent="0.25">
      <c r="A8567" s="155" t="s">
        <v>563</v>
      </c>
      <c r="B8567" s="155" t="s">
        <v>2118</v>
      </c>
      <c r="C8567" s="155" t="s">
        <v>12061</v>
      </c>
      <c r="D8567" s="155">
        <v>50</v>
      </c>
      <c r="E8567" s="155">
        <v>50</v>
      </c>
      <c r="F8567" s="166">
        <v>42961</v>
      </c>
      <c r="G8567" s="166">
        <v>42968</v>
      </c>
      <c r="H8567" s="157">
        <v>1</v>
      </c>
    </row>
    <row r="8568" spans="1:8" x14ac:dyDescent="0.25">
      <c r="A8568" s="155" t="s">
        <v>1145</v>
      </c>
      <c r="B8568" s="155" t="s">
        <v>4675</v>
      </c>
      <c r="C8568" s="155" t="s">
        <v>12062</v>
      </c>
      <c r="D8568" s="155">
        <v>20</v>
      </c>
      <c r="E8568" s="155">
        <v>20</v>
      </c>
      <c r="F8568" s="166">
        <v>42961</v>
      </c>
      <c r="G8568" s="166">
        <v>42968</v>
      </c>
      <c r="H8568" s="157">
        <v>1</v>
      </c>
    </row>
    <row r="8569" spans="1:8" x14ac:dyDescent="0.25">
      <c r="A8569" s="155" t="s">
        <v>46</v>
      </c>
      <c r="B8569" s="155" t="s">
        <v>949</v>
      </c>
      <c r="C8569" s="155" t="s">
        <v>12063</v>
      </c>
      <c r="D8569" s="155">
        <v>10</v>
      </c>
      <c r="E8569" s="155">
        <v>11</v>
      </c>
      <c r="F8569" s="166">
        <v>42961</v>
      </c>
      <c r="G8569" s="166">
        <v>42962</v>
      </c>
      <c r="H8569" s="157">
        <v>1</v>
      </c>
    </row>
    <row r="8570" spans="1:8" x14ac:dyDescent="0.25">
      <c r="A8570" s="155" t="s">
        <v>10096</v>
      </c>
      <c r="B8570" s="155" t="s">
        <v>1696</v>
      </c>
      <c r="C8570" s="155" t="s">
        <v>12064</v>
      </c>
      <c r="D8570" s="155">
        <v>6</v>
      </c>
      <c r="E8570" s="155">
        <v>6</v>
      </c>
      <c r="F8570" s="166">
        <v>42961</v>
      </c>
      <c r="G8570" s="166">
        <v>42968</v>
      </c>
      <c r="H8570" s="157">
        <v>1</v>
      </c>
    </row>
    <row r="8571" spans="1:8" x14ac:dyDescent="0.25">
      <c r="A8571" s="155" t="s">
        <v>10096</v>
      </c>
      <c r="B8571" s="155" t="s">
        <v>1696</v>
      </c>
      <c r="C8571" s="155" t="s">
        <v>12064</v>
      </c>
      <c r="D8571" s="155">
        <v>1</v>
      </c>
      <c r="E8571" s="155">
        <v>1</v>
      </c>
      <c r="F8571" s="166">
        <v>42961</v>
      </c>
      <c r="G8571" s="166">
        <v>42968</v>
      </c>
      <c r="H8571" s="157">
        <v>1</v>
      </c>
    </row>
    <row r="8572" spans="1:8" x14ac:dyDescent="0.25">
      <c r="A8572" s="155" t="s">
        <v>11274</v>
      </c>
      <c r="B8572" s="155" t="s">
        <v>11772</v>
      </c>
      <c r="C8572" s="155" t="s">
        <v>12065</v>
      </c>
      <c r="D8572" s="155">
        <v>5</v>
      </c>
      <c r="E8572" s="155">
        <v>5</v>
      </c>
      <c r="F8572" s="166">
        <v>42961</v>
      </c>
      <c r="G8572" s="166">
        <v>42964</v>
      </c>
      <c r="H8572" s="157">
        <v>1</v>
      </c>
    </row>
    <row r="8573" spans="1:8" x14ac:dyDescent="0.25">
      <c r="A8573" s="155" t="s">
        <v>2317</v>
      </c>
      <c r="B8573" s="155" t="s">
        <v>2318</v>
      </c>
      <c r="C8573" s="155" t="s">
        <v>12066</v>
      </c>
      <c r="D8573" s="155">
        <v>250</v>
      </c>
      <c r="E8573" s="155">
        <v>250</v>
      </c>
      <c r="F8573" s="166">
        <v>42961</v>
      </c>
      <c r="G8573" s="166">
        <v>42962</v>
      </c>
      <c r="H8573" s="157">
        <v>1</v>
      </c>
    </row>
    <row r="8574" spans="1:8" x14ac:dyDescent="0.25">
      <c r="A8574" s="155" t="s">
        <v>1492</v>
      </c>
      <c r="B8574" s="155" t="s">
        <v>2726</v>
      </c>
      <c r="C8574" s="155" t="s">
        <v>12067</v>
      </c>
      <c r="D8574" s="155">
        <v>250</v>
      </c>
      <c r="E8574" s="155">
        <v>250</v>
      </c>
      <c r="F8574" s="166">
        <v>42961</v>
      </c>
      <c r="G8574" s="166">
        <v>42968</v>
      </c>
      <c r="H8574" s="157">
        <v>1</v>
      </c>
    </row>
    <row r="8575" spans="1:8" x14ac:dyDescent="0.25">
      <c r="A8575" s="155" t="s">
        <v>11904</v>
      </c>
      <c r="B8575" s="155" t="s">
        <v>272</v>
      </c>
      <c r="C8575" s="155" t="s">
        <v>12068</v>
      </c>
      <c r="D8575" s="155">
        <v>2</v>
      </c>
      <c r="E8575" s="155">
        <v>2</v>
      </c>
      <c r="F8575" s="166">
        <v>42962</v>
      </c>
      <c r="G8575" s="166">
        <v>42969</v>
      </c>
      <c r="H8575" s="157">
        <v>1</v>
      </c>
    </row>
    <row r="8576" spans="1:8" x14ac:dyDescent="0.25">
      <c r="A8576" s="155" t="s">
        <v>11817</v>
      </c>
      <c r="B8576" s="155" t="s">
        <v>11818</v>
      </c>
      <c r="C8576" s="155" t="s">
        <v>12069</v>
      </c>
      <c r="D8576" s="155">
        <v>120</v>
      </c>
      <c r="E8576" s="155">
        <v>120</v>
      </c>
      <c r="F8576" s="166">
        <v>42962</v>
      </c>
      <c r="G8576" s="166">
        <v>42964</v>
      </c>
      <c r="H8576" s="157">
        <v>1</v>
      </c>
    </row>
    <row r="8577" spans="1:9" x14ac:dyDescent="0.25">
      <c r="A8577" s="155" t="s">
        <v>71</v>
      </c>
      <c r="B8577" s="155" t="s">
        <v>167</v>
      </c>
      <c r="C8577" s="155" t="s">
        <v>12071</v>
      </c>
      <c r="D8577" s="155">
        <v>7</v>
      </c>
      <c r="E8577" s="155">
        <v>7</v>
      </c>
      <c r="F8577" s="166">
        <v>42963</v>
      </c>
      <c r="G8577" s="166">
        <v>42970</v>
      </c>
      <c r="H8577" s="157">
        <v>1</v>
      </c>
    </row>
    <row r="8578" spans="1:9" x14ac:dyDescent="0.25">
      <c r="A8578" s="155" t="s">
        <v>71</v>
      </c>
      <c r="B8578" s="155" t="s">
        <v>1168</v>
      </c>
      <c r="C8578" s="155" t="s">
        <v>294</v>
      </c>
      <c r="D8578" s="155">
        <v>10</v>
      </c>
      <c r="E8578" s="155">
        <v>10</v>
      </c>
      <c r="F8578" s="166">
        <v>42963</v>
      </c>
      <c r="G8578" s="166">
        <v>42970</v>
      </c>
      <c r="H8578" s="157">
        <v>1</v>
      </c>
    </row>
    <row r="8579" spans="1:9" x14ac:dyDescent="0.25">
      <c r="A8579" s="155" t="s">
        <v>71</v>
      </c>
      <c r="B8579" s="155" t="s">
        <v>154</v>
      </c>
      <c r="C8579" s="155" t="s">
        <v>2480</v>
      </c>
      <c r="D8579" s="155">
        <v>5</v>
      </c>
      <c r="E8579" s="155">
        <v>5</v>
      </c>
      <c r="F8579" s="166">
        <v>42963</v>
      </c>
      <c r="G8579" s="166">
        <v>42970</v>
      </c>
      <c r="H8579" s="157">
        <v>1</v>
      </c>
    </row>
    <row r="8580" spans="1:9" x14ac:dyDescent="0.25">
      <c r="A8580" s="155" t="s">
        <v>71</v>
      </c>
      <c r="B8580" s="155" t="s">
        <v>1550</v>
      </c>
      <c r="C8580" s="155" t="s">
        <v>819</v>
      </c>
      <c r="D8580" s="155">
        <v>5</v>
      </c>
      <c r="E8580" s="155">
        <v>5</v>
      </c>
      <c r="F8580" s="166">
        <v>42963</v>
      </c>
      <c r="G8580" s="166">
        <v>42970</v>
      </c>
      <c r="H8580" s="157">
        <v>1</v>
      </c>
    </row>
    <row r="8581" spans="1:9" x14ac:dyDescent="0.25">
      <c r="A8581" s="155" t="s">
        <v>227</v>
      </c>
      <c r="B8581" s="155" t="s">
        <v>228</v>
      </c>
      <c r="C8581" s="155" t="s">
        <v>12072</v>
      </c>
      <c r="D8581" s="155">
        <v>25</v>
      </c>
      <c r="E8581" s="155">
        <v>25</v>
      </c>
      <c r="F8581" s="166">
        <v>42963</v>
      </c>
      <c r="G8581" s="166">
        <v>42968</v>
      </c>
      <c r="H8581" s="157">
        <v>1</v>
      </c>
    </row>
    <row r="8582" spans="1:9" ht="30" x14ac:dyDescent="0.25">
      <c r="A8582" s="155" t="s">
        <v>9931</v>
      </c>
      <c r="B8582" s="155" t="s">
        <v>4413</v>
      </c>
      <c r="C8582" s="155" t="s">
        <v>12073</v>
      </c>
      <c r="D8582" s="155">
        <v>54</v>
      </c>
      <c r="E8582" s="155">
        <v>54</v>
      </c>
      <c r="F8582" s="166">
        <v>42963</v>
      </c>
      <c r="G8582" s="166">
        <v>42969</v>
      </c>
      <c r="H8582" s="157">
        <v>1</v>
      </c>
    </row>
    <row r="8583" spans="1:9" x14ac:dyDescent="0.25">
      <c r="A8583" s="155" t="s">
        <v>634</v>
      </c>
      <c r="B8583" s="155" t="s">
        <v>4147</v>
      </c>
      <c r="C8583" s="155" t="s">
        <v>12074</v>
      </c>
      <c r="D8583" s="155">
        <v>20</v>
      </c>
      <c r="E8583" s="155">
        <v>20</v>
      </c>
      <c r="F8583" s="166">
        <v>42962</v>
      </c>
      <c r="G8583" s="166">
        <v>42963</v>
      </c>
      <c r="H8583" s="157">
        <v>1</v>
      </c>
    </row>
    <row r="8584" spans="1:9" x14ac:dyDescent="0.25">
      <c r="A8584" s="155" t="s">
        <v>71</v>
      </c>
      <c r="B8584" s="155" t="s">
        <v>2957</v>
      </c>
      <c r="C8584" s="155" t="s">
        <v>12075</v>
      </c>
      <c r="D8584" s="155">
        <v>100</v>
      </c>
      <c r="E8584" s="155">
        <v>20</v>
      </c>
      <c r="F8584" s="166">
        <v>42963</v>
      </c>
      <c r="G8584" s="166">
        <v>42969</v>
      </c>
      <c r="H8584" s="157">
        <v>1</v>
      </c>
    </row>
    <row r="8585" spans="1:9" x14ac:dyDescent="0.25">
      <c r="A8585" s="155" t="s">
        <v>10096</v>
      </c>
      <c r="B8585" s="155" t="s">
        <v>10097</v>
      </c>
      <c r="C8585" s="155" t="s">
        <v>12076</v>
      </c>
      <c r="D8585" s="155">
        <v>8</v>
      </c>
      <c r="E8585" s="155">
        <v>8</v>
      </c>
      <c r="F8585" s="166">
        <v>42963</v>
      </c>
      <c r="G8585" s="166">
        <v>42970</v>
      </c>
      <c r="H8585" s="157">
        <v>1</v>
      </c>
      <c r="I8585" s="192" t="s">
        <v>272</v>
      </c>
    </row>
    <row r="8586" spans="1:9" x14ac:dyDescent="0.25">
      <c r="A8586" s="155" t="s">
        <v>71</v>
      </c>
      <c r="B8586" s="155" t="s">
        <v>12077</v>
      </c>
      <c r="C8586" s="155" t="s">
        <v>12078</v>
      </c>
      <c r="D8586" s="155">
        <v>4</v>
      </c>
      <c r="E8586" s="155">
        <v>4</v>
      </c>
      <c r="F8586" s="166">
        <v>42965</v>
      </c>
      <c r="G8586" s="166">
        <v>42966</v>
      </c>
      <c r="H8586" s="157">
        <v>1</v>
      </c>
    </row>
    <row r="8587" spans="1:9" x14ac:dyDescent="0.25">
      <c r="A8587" s="155" t="s">
        <v>597</v>
      </c>
      <c r="B8587" s="155" t="s">
        <v>2310</v>
      </c>
      <c r="C8587" s="155" t="s">
        <v>12079</v>
      </c>
      <c r="D8587" s="155">
        <v>250</v>
      </c>
      <c r="E8587" s="155">
        <v>250</v>
      </c>
      <c r="F8587" s="166">
        <v>42965</v>
      </c>
      <c r="G8587" s="166">
        <v>42971</v>
      </c>
      <c r="H8587" s="157">
        <v>1</v>
      </c>
    </row>
    <row r="8588" spans="1:9" x14ac:dyDescent="0.25">
      <c r="A8588" s="155" t="s">
        <v>11202</v>
      </c>
      <c r="B8588" s="155" t="s">
        <v>2952</v>
      </c>
      <c r="C8588" s="155" t="s">
        <v>12080</v>
      </c>
      <c r="D8588" s="155">
        <v>2</v>
      </c>
      <c r="E8588" s="155">
        <v>2</v>
      </c>
      <c r="F8588" s="166">
        <v>42965</v>
      </c>
      <c r="G8588" s="166">
        <v>42972</v>
      </c>
      <c r="H8588" s="157">
        <v>1</v>
      </c>
    </row>
    <row r="8589" spans="1:9" x14ac:dyDescent="0.25">
      <c r="A8589" s="155" t="s">
        <v>71</v>
      </c>
      <c r="B8589" s="155" t="s">
        <v>2730</v>
      </c>
      <c r="C8589" s="155" t="s">
        <v>12081</v>
      </c>
      <c r="D8589" s="155">
        <v>5</v>
      </c>
      <c r="E8589" s="155">
        <v>5</v>
      </c>
      <c r="F8589" s="166">
        <v>42965</v>
      </c>
      <c r="G8589" s="166">
        <v>42972</v>
      </c>
      <c r="H8589" s="157">
        <v>1</v>
      </c>
    </row>
    <row r="8590" spans="1:9" x14ac:dyDescent="0.25">
      <c r="A8590" s="155" t="s">
        <v>3481</v>
      </c>
      <c r="B8590" s="155" t="s">
        <v>255</v>
      </c>
      <c r="C8590" s="155" t="s">
        <v>12082</v>
      </c>
      <c r="D8590" s="155">
        <v>200</v>
      </c>
      <c r="E8590" s="155">
        <v>200</v>
      </c>
      <c r="F8590" s="166">
        <v>42965</v>
      </c>
      <c r="G8590" s="166">
        <v>42969</v>
      </c>
      <c r="H8590" s="157">
        <v>1</v>
      </c>
    </row>
    <row r="8591" spans="1:9" x14ac:dyDescent="0.25">
      <c r="A8591" s="155" t="s">
        <v>8647</v>
      </c>
      <c r="B8591" s="155" t="s">
        <v>8648</v>
      </c>
      <c r="C8591" s="155" t="s">
        <v>12083</v>
      </c>
      <c r="D8591" s="155">
        <v>24</v>
      </c>
      <c r="E8591" s="155">
        <v>24</v>
      </c>
      <c r="F8591" s="166">
        <v>42964</v>
      </c>
      <c r="G8591" s="166">
        <v>42978</v>
      </c>
      <c r="H8591" s="157">
        <v>1</v>
      </c>
    </row>
    <row r="8592" spans="1:9" x14ac:dyDescent="0.25">
      <c r="A8592" s="155" t="s">
        <v>12084</v>
      </c>
      <c r="B8592" s="155" t="s">
        <v>12088</v>
      </c>
      <c r="C8592" s="155" t="s">
        <v>12089</v>
      </c>
      <c r="D8592" s="155">
        <v>10</v>
      </c>
      <c r="E8592" s="155">
        <v>10</v>
      </c>
      <c r="F8592" s="166">
        <v>42965</v>
      </c>
      <c r="G8592" s="166">
        <v>42968</v>
      </c>
      <c r="H8592" s="157">
        <v>1</v>
      </c>
    </row>
    <row r="8593" spans="1:8" x14ac:dyDescent="0.25">
      <c r="A8593" s="155" t="s">
        <v>12084</v>
      </c>
      <c r="B8593" s="155" t="s">
        <v>12085</v>
      </c>
      <c r="C8593" s="155" t="s">
        <v>364</v>
      </c>
      <c r="D8593" s="155">
        <v>10</v>
      </c>
      <c r="E8593" s="155">
        <v>10</v>
      </c>
      <c r="F8593" s="166">
        <v>42965</v>
      </c>
      <c r="G8593" s="166">
        <v>42968</v>
      </c>
      <c r="H8593" s="157">
        <v>1</v>
      </c>
    </row>
    <row r="8594" spans="1:8" x14ac:dyDescent="0.25">
      <c r="A8594" s="155" t="s">
        <v>12084</v>
      </c>
      <c r="B8594" s="155" t="s">
        <v>12086</v>
      </c>
      <c r="C8594" s="155" t="s">
        <v>161</v>
      </c>
      <c r="D8594" s="155">
        <v>10</v>
      </c>
      <c r="E8594" s="155">
        <v>10</v>
      </c>
      <c r="F8594" s="166">
        <v>42965</v>
      </c>
      <c r="G8594" s="166">
        <v>42968</v>
      </c>
      <c r="H8594" s="157">
        <v>1</v>
      </c>
    </row>
    <row r="8595" spans="1:8" x14ac:dyDescent="0.25">
      <c r="A8595" s="155" t="s">
        <v>12084</v>
      </c>
      <c r="B8595" s="155" t="s">
        <v>12087</v>
      </c>
      <c r="C8595" s="155" t="s">
        <v>316</v>
      </c>
      <c r="D8595" s="155">
        <v>10</v>
      </c>
      <c r="E8595" s="155">
        <v>10</v>
      </c>
      <c r="F8595" s="166">
        <v>42965</v>
      </c>
      <c r="G8595" s="166">
        <v>42968</v>
      </c>
      <c r="H8595" s="157">
        <v>1</v>
      </c>
    </row>
    <row r="8596" spans="1:8" x14ac:dyDescent="0.25">
      <c r="A8596" s="155" t="s">
        <v>559</v>
      </c>
      <c r="B8596" s="155" t="s">
        <v>12090</v>
      </c>
      <c r="C8596" s="155" t="s">
        <v>12091</v>
      </c>
      <c r="D8596" s="155">
        <v>15000</v>
      </c>
      <c r="E8596" s="155">
        <v>15003</v>
      </c>
      <c r="F8596" s="166">
        <v>42965</v>
      </c>
      <c r="G8596" s="166">
        <v>42969</v>
      </c>
      <c r="H8596" s="157">
        <v>1</v>
      </c>
    </row>
    <row r="8597" spans="1:8" x14ac:dyDescent="0.25">
      <c r="A8597" s="155" t="s">
        <v>2714</v>
      </c>
      <c r="B8597" s="155" t="s">
        <v>1887</v>
      </c>
      <c r="C8597" s="155" t="s">
        <v>12092</v>
      </c>
      <c r="D8597" s="155">
        <v>25</v>
      </c>
      <c r="E8597" s="155">
        <v>25</v>
      </c>
      <c r="F8597" s="166">
        <v>42968</v>
      </c>
      <c r="G8597" s="166">
        <v>42971</v>
      </c>
      <c r="H8597" s="157">
        <v>1</v>
      </c>
    </row>
    <row r="8598" spans="1:8" x14ac:dyDescent="0.25">
      <c r="A8598" s="155" t="s">
        <v>2714</v>
      </c>
      <c r="B8598" s="155" t="s">
        <v>8850</v>
      </c>
      <c r="C8598" s="155" t="s">
        <v>364</v>
      </c>
      <c r="D8598" s="155">
        <v>100</v>
      </c>
      <c r="E8598" s="155">
        <v>100</v>
      </c>
      <c r="F8598" s="166">
        <v>42968</v>
      </c>
      <c r="G8598" s="166">
        <v>42971</v>
      </c>
      <c r="H8598" s="157">
        <v>1</v>
      </c>
    </row>
    <row r="8599" spans="1:8" x14ac:dyDescent="0.25">
      <c r="A8599" s="155" t="s">
        <v>11102</v>
      </c>
      <c r="B8599" s="155" t="s">
        <v>805</v>
      </c>
      <c r="C8599" s="155" t="s">
        <v>12093</v>
      </c>
      <c r="D8599" s="155">
        <v>250</v>
      </c>
      <c r="E8599" s="155">
        <v>250</v>
      </c>
      <c r="F8599" s="166">
        <v>42968</v>
      </c>
      <c r="G8599" s="166">
        <v>42972</v>
      </c>
      <c r="H8599" s="157">
        <v>1</v>
      </c>
    </row>
    <row r="8600" spans="1:8" x14ac:dyDescent="0.25">
      <c r="A8600" s="155" t="s">
        <v>36</v>
      </c>
      <c r="B8600" s="155" t="s">
        <v>4092</v>
      </c>
      <c r="C8600" s="155" t="s">
        <v>12094</v>
      </c>
      <c r="D8600" s="155">
        <v>20</v>
      </c>
      <c r="E8600" s="155">
        <v>20</v>
      </c>
      <c r="F8600" s="166">
        <v>42968</v>
      </c>
      <c r="G8600" s="166">
        <v>42970</v>
      </c>
      <c r="H8600" s="157">
        <v>1</v>
      </c>
    </row>
    <row r="8601" spans="1:8" x14ac:dyDescent="0.25">
      <c r="A8601" s="155" t="s">
        <v>36</v>
      </c>
      <c r="B8601" s="155" t="s">
        <v>2140</v>
      </c>
      <c r="C8601" s="155" t="s">
        <v>364</v>
      </c>
      <c r="D8601" s="155">
        <v>20</v>
      </c>
      <c r="E8601" s="155">
        <v>20</v>
      </c>
      <c r="F8601" s="166">
        <v>42968</v>
      </c>
      <c r="G8601" s="166">
        <v>42970</v>
      </c>
      <c r="H8601" s="157">
        <v>1</v>
      </c>
    </row>
    <row r="8602" spans="1:8" x14ac:dyDescent="0.25">
      <c r="A8602" s="155" t="s">
        <v>65</v>
      </c>
      <c r="B8602" s="155" t="s">
        <v>2994</v>
      </c>
      <c r="C8602" s="155" t="s">
        <v>12095</v>
      </c>
      <c r="D8602" s="155">
        <v>50</v>
      </c>
      <c r="E8602" s="155">
        <v>50</v>
      </c>
      <c r="F8602" s="166">
        <v>42968</v>
      </c>
      <c r="G8602" s="166">
        <v>42975</v>
      </c>
      <c r="H8602" s="157">
        <v>1</v>
      </c>
    </row>
    <row r="8603" spans="1:8" ht="30" x14ac:dyDescent="0.25">
      <c r="A8603" s="155" t="s">
        <v>8056</v>
      </c>
      <c r="B8603" s="155" t="s">
        <v>10468</v>
      </c>
      <c r="C8603" s="155" t="s">
        <v>12096</v>
      </c>
      <c r="D8603" s="155">
        <v>100</v>
      </c>
      <c r="E8603" s="155">
        <v>100</v>
      </c>
      <c r="F8603" s="166">
        <v>42968</v>
      </c>
      <c r="G8603" s="166">
        <v>42969</v>
      </c>
      <c r="H8603" s="157">
        <v>1</v>
      </c>
    </row>
    <row r="8604" spans="1:8" x14ac:dyDescent="0.25">
      <c r="A8604" s="155" t="s">
        <v>71</v>
      </c>
      <c r="B8604" s="155" t="s">
        <v>2957</v>
      </c>
      <c r="C8604" s="155" t="s">
        <v>12075</v>
      </c>
      <c r="D8604" s="155">
        <v>100</v>
      </c>
      <c r="E8604" s="155">
        <v>40</v>
      </c>
      <c r="F8604" s="166">
        <v>42969</v>
      </c>
      <c r="G8604" s="166">
        <v>42973</v>
      </c>
      <c r="H8604" s="157">
        <v>1</v>
      </c>
    </row>
    <row r="8605" spans="1:8" x14ac:dyDescent="0.25">
      <c r="A8605" s="155" t="s">
        <v>173</v>
      </c>
      <c r="B8605" s="155" t="s">
        <v>7895</v>
      </c>
      <c r="C8605" s="155" t="s">
        <v>12098</v>
      </c>
      <c r="D8605" s="155">
        <v>200</v>
      </c>
      <c r="E8605" s="155">
        <v>200</v>
      </c>
      <c r="F8605" s="166">
        <v>42969</v>
      </c>
      <c r="G8605" s="166">
        <v>42972</v>
      </c>
      <c r="H8605" s="157">
        <v>1</v>
      </c>
    </row>
    <row r="8606" spans="1:8" x14ac:dyDescent="0.25">
      <c r="A8606" s="155" t="s">
        <v>173</v>
      </c>
      <c r="B8606" s="155" t="s">
        <v>12097</v>
      </c>
      <c r="C8606" s="155" t="s">
        <v>364</v>
      </c>
      <c r="D8606" s="155">
        <v>100</v>
      </c>
      <c r="E8606" s="155">
        <v>100</v>
      </c>
      <c r="F8606" s="166">
        <v>42969</v>
      </c>
      <c r="G8606" s="166">
        <v>42972</v>
      </c>
      <c r="H8606" s="157">
        <v>1</v>
      </c>
    </row>
    <row r="8607" spans="1:8" x14ac:dyDescent="0.25">
      <c r="A8607" s="155" t="s">
        <v>173</v>
      </c>
      <c r="B8607" s="155" t="s">
        <v>9908</v>
      </c>
      <c r="C8607" s="155" t="s">
        <v>161</v>
      </c>
      <c r="D8607" s="155">
        <v>100</v>
      </c>
      <c r="E8607" s="155">
        <v>100</v>
      </c>
      <c r="F8607" s="166">
        <v>42969</v>
      </c>
      <c r="G8607" s="166">
        <v>42972</v>
      </c>
      <c r="H8607" s="157">
        <v>1</v>
      </c>
    </row>
    <row r="8608" spans="1:8" x14ac:dyDescent="0.25">
      <c r="A8608" s="155" t="s">
        <v>2244</v>
      </c>
      <c r="B8608" s="155" t="s">
        <v>11040</v>
      </c>
      <c r="C8608" s="155" t="s">
        <v>12099</v>
      </c>
      <c r="D8608" s="155">
        <v>500</v>
      </c>
      <c r="E8608" s="155">
        <v>500</v>
      </c>
      <c r="F8608" s="166">
        <v>42969</v>
      </c>
      <c r="G8608" s="166">
        <v>42972</v>
      </c>
      <c r="H8608" s="157">
        <v>1</v>
      </c>
    </row>
    <row r="8609" spans="1:9" x14ac:dyDescent="0.25">
      <c r="A8609" s="155" t="s">
        <v>11921</v>
      </c>
      <c r="B8609" s="155" t="s">
        <v>11961</v>
      </c>
      <c r="C8609" s="155" t="s">
        <v>12099</v>
      </c>
      <c r="D8609" s="155">
        <v>50</v>
      </c>
      <c r="E8609" s="155">
        <v>50</v>
      </c>
      <c r="F8609" s="166">
        <v>42969</v>
      </c>
      <c r="G8609" s="166">
        <v>42972</v>
      </c>
      <c r="H8609" s="157">
        <v>1</v>
      </c>
    </row>
    <row r="8610" spans="1:9" x14ac:dyDescent="0.25">
      <c r="A8610" s="155" t="s">
        <v>4386</v>
      </c>
      <c r="B8610" s="155" t="s">
        <v>12100</v>
      </c>
      <c r="C8610" s="155" t="s">
        <v>12101</v>
      </c>
      <c r="D8610" s="155">
        <v>4</v>
      </c>
      <c r="E8610" s="155">
        <v>4</v>
      </c>
      <c r="F8610" s="166">
        <v>42969</v>
      </c>
      <c r="G8610" s="166">
        <v>42970</v>
      </c>
      <c r="H8610" s="157">
        <v>1</v>
      </c>
    </row>
    <row r="8611" spans="1:9" x14ac:dyDescent="0.25">
      <c r="A8611" s="155" t="s">
        <v>286</v>
      </c>
      <c r="B8611" s="155" t="s">
        <v>3065</v>
      </c>
      <c r="C8611" s="155" t="s">
        <v>12102</v>
      </c>
      <c r="D8611" s="155">
        <v>100</v>
      </c>
      <c r="E8611" s="155">
        <v>100</v>
      </c>
      <c r="F8611" s="166">
        <v>42970</v>
      </c>
      <c r="G8611" s="166">
        <v>42975</v>
      </c>
      <c r="H8611" s="157">
        <v>1</v>
      </c>
    </row>
    <row r="8612" spans="1:9" x14ac:dyDescent="0.25">
      <c r="A8612" s="155" t="s">
        <v>286</v>
      </c>
      <c r="B8612" s="155" t="s">
        <v>3014</v>
      </c>
      <c r="C8612" s="155" t="s">
        <v>364</v>
      </c>
      <c r="D8612" s="155">
        <v>100</v>
      </c>
      <c r="E8612" s="155">
        <v>100</v>
      </c>
      <c r="F8612" s="166">
        <v>42970</v>
      </c>
      <c r="G8612" s="166">
        <v>42975</v>
      </c>
      <c r="H8612" s="157">
        <v>1</v>
      </c>
    </row>
    <row r="8613" spans="1:9" x14ac:dyDescent="0.25">
      <c r="A8613" s="155" t="s">
        <v>286</v>
      </c>
      <c r="B8613" s="155" t="s">
        <v>7427</v>
      </c>
      <c r="C8613" s="155" t="s">
        <v>161</v>
      </c>
      <c r="D8613" s="155">
        <v>50</v>
      </c>
      <c r="E8613" s="155">
        <v>50</v>
      </c>
      <c r="F8613" s="166">
        <v>42970</v>
      </c>
      <c r="G8613" s="166">
        <v>42975</v>
      </c>
      <c r="H8613" s="157">
        <v>1</v>
      </c>
    </row>
    <row r="8614" spans="1:9" x14ac:dyDescent="0.25">
      <c r="A8614" s="155" t="s">
        <v>286</v>
      </c>
      <c r="B8614" s="155" t="s">
        <v>3002</v>
      </c>
      <c r="C8614" s="155" t="s">
        <v>316</v>
      </c>
      <c r="D8614" s="155">
        <v>100</v>
      </c>
      <c r="E8614" s="155">
        <v>100</v>
      </c>
      <c r="F8614" s="166">
        <v>42970</v>
      </c>
      <c r="G8614" s="166">
        <v>42975</v>
      </c>
      <c r="H8614" s="157">
        <v>1</v>
      </c>
    </row>
    <row r="8615" spans="1:9" x14ac:dyDescent="0.25">
      <c r="A8615" s="155" t="s">
        <v>286</v>
      </c>
      <c r="B8615" s="155" t="s">
        <v>5726</v>
      </c>
      <c r="C8615" s="155" t="s">
        <v>166</v>
      </c>
      <c r="D8615" s="155">
        <v>50</v>
      </c>
      <c r="E8615" s="155">
        <v>50</v>
      </c>
      <c r="F8615" s="166">
        <v>42970</v>
      </c>
      <c r="G8615" s="166">
        <v>42975</v>
      </c>
      <c r="H8615" s="157">
        <v>1</v>
      </c>
    </row>
    <row r="8616" spans="1:9" x14ac:dyDescent="0.25">
      <c r="A8616" s="155" t="s">
        <v>1208</v>
      </c>
      <c r="B8616" s="155" t="s">
        <v>1209</v>
      </c>
      <c r="C8616" s="155" t="s">
        <v>12103</v>
      </c>
      <c r="D8616" s="155">
        <v>60</v>
      </c>
      <c r="E8616" s="155">
        <v>60</v>
      </c>
      <c r="F8616" s="166">
        <v>42970</v>
      </c>
      <c r="G8616" s="166">
        <v>42972</v>
      </c>
      <c r="H8616" s="157">
        <v>1</v>
      </c>
    </row>
    <row r="8617" spans="1:9" x14ac:dyDescent="0.25">
      <c r="A8617" s="155" t="s">
        <v>71</v>
      </c>
      <c r="B8617" s="155" t="s">
        <v>477</v>
      </c>
      <c r="C8617" s="155" t="s">
        <v>12105</v>
      </c>
      <c r="D8617" s="155">
        <v>5</v>
      </c>
      <c r="E8617" s="155">
        <v>5</v>
      </c>
      <c r="F8617" s="166">
        <v>42970</v>
      </c>
      <c r="G8617" s="166">
        <v>42977</v>
      </c>
      <c r="H8617" s="157">
        <v>1</v>
      </c>
    </row>
    <row r="8618" spans="1:9" x14ac:dyDescent="0.25">
      <c r="A8618" s="155" t="s">
        <v>71</v>
      </c>
      <c r="B8618" s="155" t="s">
        <v>1530</v>
      </c>
      <c r="C8618" s="155" t="s">
        <v>12104</v>
      </c>
      <c r="D8618" s="155">
        <v>5</v>
      </c>
      <c r="E8618" s="155">
        <v>5</v>
      </c>
      <c r="F8618" s="166">
        <v>42970</v>
      </c>
      <c r="G8618" s="166">
        <v>42978</v>
      </c>
      <c r="H8618" s="157">
        <v>1</v>
      </c>
    </row>
    <row r="8619" spans="1:9" x14ac:dyDescent="0.25">
      <c r="A8619" s="155" t="s">
        <v>520</v>
      </c>
      <c r="B8619" s="155" t="s">
        <v>609</v>
      </c>
      <c r="C8619" s="155" t="s">
        <v>12106</v>
      </c>
      <c r="D8619" s="155">
        <v>2000</v>
      </c>
      <c r="E8619" s="155">
        <v>2000</v>
      </c>
      <c r="F8619" s="166">
        <v>42970</v>
      </c>
      <c r="G8619" s="166">
        <v>42971</v>
      </c>
      <c r="H8619" s="157">
        <v>1</v>
      </c>
    </row>
    <row r="8620" spans="1:9" x14ac:dyDescent="0.25">
      <c r="A8620" s="155" t="s">
        <v>11908</v>
      </c>
      <c r="B8620" s="155" t="s">
        <v>12107</v>
      </c>
      <c r="C8620" s="155" t="s">
        <v>12108</v>
      </c>
      <c r="D8620" s="155">
        <v>10000</v>
      </c>
      <c r="E8620" s="155">
        <v>10000</v>
      </c>
      <c r="F8620" s="166">
        <v>42972</v>
      </c>
      <c r="G8620" s="166">
        <v>42977</v>
      </c>
      <c r="H8620" s="157">
        <v>1</v>
      </c>
    </row>
    <row r="8621" spans="1:9" x14ac:dyDescent="0.25">
      <c r="A8621" s="155" t="s">
        <v>911</v>
      </c>
      <c r="B8621" s="155" t="s">
        <v>912</v>
      </c>
      <c r="C8621" s="155" t="s">
        <v>12109</v>
      </c>
      <c r="D8621" s="155">
        <v>500</v>
      </c>
      <c r="E8621" s="155">
        <v>500</v>
      </c>
      <c r="F8621" s="166">
        <v>42972</v>
      </c>
      <c r="G8621" s="166">
        <v>42983</v>
      </c>
      <c r="H8621" s="157">
        <v>1</v>
      </c>
    </row>
    <row r="8622" spans="1:9" x14ac:dyDescent="0.25">
      <c r="A8622" s="155" t="s">
        <v>115</v>
      </c>
      <c r="B8622" s="155" t="s">
        <v>1038</v>
      </c>
      <c r="C8622" s="155" t="s">
        <v>12003</v>
      </c>
      <c r="D8622" s="155">
        <v>5</v>
      </c>
      <c r="E8622" s="155">
        <v>4</v>
      </c>
      <c r="F8622" s="166">
        <v>42972</v>
      </c>
      <c r="G8622" s="166">
        <v>42977</v>
      </c>
      <c r="H8622" s="157">
        <v>1</v>
      </c>
      <c r="I8622" s="192" t="s">
        <v>12110</v>
      </c>
    </row>
    <row r="8623" spans="1:9" x14ac:dyDescent="0.25">
      <c r="A8623" s="155" t="s">
        <v>71</v>
      </c>
      <c r="B8623" s="155" t="s">
        <v>1550</v>
      </c>
      <c r="C8623" s="155" t="s">
        <v>12111</v>
      </c>
      <c r="D8623" s="155">
        <v>5</v>
      </c>
      <c r="E8623" s="155">
        <v>5</v>
      </c>
      <c r="F8623" s="166">
        <v>42972</v>
      </c>
      <c r="G8623" s="166">
        <v>42979</v>
      </c>
      <c r="H8623" s="157">
        <v>1</v>
      </c>
    </row>
    <row r="8624" spans="1:9" x14ac:dyDescent="0.25">
      <c r="A8624" s="155" t="s">
        <v>12113</v>
      </c>
      <c r="B8624" s="155" t="s">
        <v>2810</v>
      </c>
      <c r="C8624" s="155" t="s">
        <v>12112</v>
      </c>
      <c r="D8624" s="155">
        <v>10</v>
      </c>
      <c r="E8624" s="155">
        <v>10</v>
      </c>
      <c r="F8624" s="166">
        <v>42972</v>
      </c>
      <c r="G8624" s="166">
        <v>42989</v>
      </c>
      <c r="H8624" s="157">
        <v>1</v>
      </c>
    </row>
    <row r="8625" spans="1:9" x14ac:dyDescent="0.25">
      <c r="A8625" s="155" t="s">
        <v>12114</v>
      </c>
      <c r="B8625" s="155" t="s">
        <v>12115</v>
      </c>
      <c r="C8625" s="155" t="s">
        <v>12116</v>
      </c>
      <c r="D8625" s="155">
        <v>50</v>
      </c>
      <c r="E8625" s="155">
        <v>50</v>
      </c>
      <c r="F8625" s="166">
        <v>42972</v>
      </c>
      <c r="G8625" s="166">
        <v>42977</v>
      </c>
      <c r="H8625" s="157">
        <v>1</v>
      </c>
      <c r="I8625" s="192" t="s">
        <v>11987</v>
      </c>
    </row>
    <row r="8626" spans="1:9" x14ac:dyDescent="0.25">
      <c r="A8626" s="155" t="s">
        <v>5432</v>
      </c>
      <c r="B8626" s="155" t="s">
        <v>1696</v>
      </c>
      <c r="C8626" s="155" t="s">
        <v>12117</v>
      </c>
      <c r="D8626" s="155">
        <v>9</v>
      </c>
      <c r="E8626" s="155">
        <v>9</v>
      </c>
      <c r="F8626" s="166">
        <v>42972</v>
      </c>
      <c r="G8626" s="166">
        <v>42977</v>
      </c>
      <c r="H8626" s="157">
        <v>1</v>
      </c>
      <c r="I8626" s="192" t="s">
        <v>1847</v>
      </c>
    </row>
    <row r="8627" spans="1:9" x14ac:dyDescent="0.25">
      <c r="A8627" s="155" t="s">
        <v>5432</v>
      </c>
      <c r="B8627" s="155" t="s">
        <v>1696</v>
      </c>
      <c r="C8627" s="155" t="s">
        <v>364</v>
      </c>
      <c r="D8627" s="155">
        <v>4</v>
      </c>
      <c r="E8627" s="155">
        <v>4</v>
      </c>
      <c r="F8627" s="166">
        <v>42972</v>
      </c>
      <c r="G8627" s="166">
        <v>42977</v>
      </c>
      <c r="H8627" s="157">
        <v>1</v>
      </c>
      <c r="I8627" s="192" t="s">
        <v>1847</v>
      </c>
    </row>
    <row r="8628" spans="1:9" x14ac:dyDescent="0.25">
      <c r="A8628" s="155" t="s">
        <v>3923</v>
      </c>
      <c r="B8628" s="155" t="s">
        <v>272</v>
      </c>
      <c r="C8628" s="155" t="s">
        <v>12118</v>
      </c>
      <c r="D8628" s="155">
        <v>7</v>
      </c>
      <c r="E8628" s="155">
        <v>7</v>
      </c>
      <c r="F8628" s="166">
        <v>42972</v>
      </c>
      <c r="G8628" s="166">
        <v>42977</v>
      </c>
      <c r="H8628" s="157">
        <v>1</v>
      </c>
      <c r="I8628" s="192" t="s">
        <v>11358</v>
      </c>
    </row>
    <row r="8629" spans="1:9" x14ac:dyDescent="0.25">
      <c r="A8629" s="155" t="s">
        <v>71</v>
      </c>
      <c r="B8629" s="155" t="s">
        <v>477</v>
      </c>
      <c r="C8629" s="155" t="s">
        <v>12119</v>
      </c>
      <c r="D8629" s="155">
        <v>5</v>
      </c>
      <c r="E8629" s="155">
        <v>5</v>
      </c>
      <c r="F8629" s="166">
        <v>42972</v>
      </c>
      <c r="G8629" s="166">
        <v>42977</v>
      </c>
      <c r="H8629" s="157">
        <v>1</v>
      </c>
    </row>
    <row r="8630" spans="1:9" x14ac:dyDescent="0.25">
      <c r="A8630" s="155" t="s">
        <v>4562</v>
      </c>
      <c r="B8630" s="155" t="s">
        <v>1696</v>
      </c>
      <c r="C8630" s="155" t="s">
        <v>12120</v>
      </c>
      <c r="D8630" s="155">
        <v>1</v>
      </c>
      <c r="E8630" s="155">
        <v>1</v>
      </c>
      <c r="F8630" s="166">
        <v>42975</v>
      </c>
      <c r="G8630" s="166">
        <v>42979</v>
      </c>
      <c r="H8630" s="157">
        <v>1</v>
      </c>
    </row>
    <row r="8631" spans="1:9" x14ac:dyDescent="0.25">
      <c r="A8631" s="155" t="s">
        <v>71</v>
      </c>
      <c r="B8631" s="155" t="s">
        <v>102</v>
      </c>
      <c r="C8631" s="155" t="s">
        <v>12121</v>
      </c>
      <c r="D8631" s="155">
        <v>10</v>
      </c>
      <c r="E8631" s="155">
        <v>10</v>
      </c>
      <c r="F8631" s="166">
        <v>42975</v>
      </c>
      <c r="G8631" s="166">
        <v>42977</v>
      </c>
      <c r="H8631" s="157">
        <v>1</v>
      </c>
    </row>
    <row r="8632" spans="1:9" x14ac:dyDescent="0.25">
      <c r="A8632" s="155" t="s">
        <v>71</v>
      </c>
      <c r="B8632" s="155" t="s">
        <v>167</v>
      </c>
      <c r="C8632" s="155" t="s">
        <v>161</v>
      </c>
      <c r="D8632" s="155">
        <v>6</v>
      </c>
      <c r="E8632" s="155">
        <v>6</v>
      </c>
      <c r="F8632" s="166">
        <v>42975</v>
      </c>
      <c r="G8632" s="166">
        <v>42977</v>
      </c>
      <c r="H8632" s="157">
        <v>1</v>
      </c>
    </row>
    <row r="8633" spans="1:9" x14ac:dyDescent="0.25">
      <c r="A8633" s="155" t="s">
        <v>71</v>
      </c>
      <c r="B8633" s="155" t="s">
        <v>154</v>
      </c>
      <c r="C8633" s="155" t="s">
        <v>819</v>
      </c>
      <c r="D8633" s="155">
        <v>5</v>
      </c>
      <c r="E8633" s="155">
        <v>5</v>
      </c>
      <c r="F8633" s="166">
        <v>42975</v>
      </c>
      <c r="G8633" s="166">
        <v>42977</v>
      </c>
      <c r="H8633" s="157">
        <v>1</v>
      </c>
    </row>
    <row r="8634" spans="1:9" x14ac:dyDescent="0.25">
      <c r="A8634" s="155" t="s">
        <v>71</v>
      </c>
      <c r="B8634" s="155" t="s">
        <v>477</v>
      </c>
      <c r="C8634" s="155" t="s">
        <v>59</v>
      </c>
      <c r="D8634" s="155">
        <v>10</v>
      </c>
      <c r="E8634" s="155">
        <v>10</v>
      </c>
      <c r="F8634" s="166">
        <v>42975</v>
      </c>
      <c r="G8634" s="166">
        <v>42977</v>
      </c>
      <c r="H8634" s="157">
        <v>1</v>
      </c>
    </row>
    <row r="8635" spans="1:9" x14ac:dyDescent="0.25">
      <c r="A8635" s="155" t="s">
        <v>71</v>
      </c>
      <c r="B8635" s="155" t="s">
        <v>1550</v>
      </c>
      <c r="C8635" s="155" t="s">
        <v>12122</v>
      </c>
      <c r="D8635" s="155">
        <v>5</v>
      </c>
      <c r="E8635" s="155">
        <v>5</v>
      </c>
      <c r="F8635" s="166">
        <v>42975</v>
      </c>
      <c r="G8635" s="166">
        <v>42978</v>
      </c>
      <c r="H8635" s="157">
        <v>1</v>
      </c>
    </row>
    <row r="8636" spans="1:9" x14ac:dyDescent="0.25">
      <c r="A8636" s="155" t="s">
        <v>8170</v>
      </c>
      <c r="B8636" s="155" t="s">
        <v>12124</v>
      </c>
      <c r="C8636" s="155" t="s">
        <v>12127</v>
      </c>
      <c r="D8636" s="155">
        <v>4</v>
      </c>
      <c r="E8636" s="155">
        <v>4</v>
      </c>
      <c r="F8636" s="166">
        <v>42975</v>
      </c>
      <c r="G8636" s="166">
        <v>42988</v>
      </c>
      <c r="H8636" s="157">
        <v>1</v>
      </c>
    </row>
    <row r="8637" spans="1:9" x14ac:dyDescent="0.25">
      <c r="A8637" s="155" t="s">
        <v>8170</v>
      </c>
      <c r="B8637" s="155" t="s">
        <v>11572</v>
      </c>
      <c r="C8637" s="155" t="s">
        <v>12123</v>
      </c>
      <c r="D8637" s="155">
        <v>1</v>
      </c>
      <c r="E8637" s="155">
        <v>1</v>
      </c>
      <c r="F8637" s="166">
        <v>42975</v>
      </c>
      <c r="G8637" s="166">
        <v>42988</v>
      </c>
      <c r="H8637" s="157">
        <v>1</v>
      </c>
    </row>
    <row r="8638" spans="1:9" x14ac:dyDescent="0.25">
      <c r="A8638" s="155" t="s">
        <v>8170</v>
      </c>
      <c r="B8638" s="155" t="s">
        <v>12125</v>
      </c>
      <c r="C8638" s="155" t="s">
        <v>364</v>
      </c>
      <c r="D8638" s="155">
        <v>2</v>
      </c>
      <c r="E8638" s="155">
        <v>2</v>
      </c>
      <c r="F8638" s="166">
        <v>42975</v>
      </c>
      <c r="G8638" s="166">
        <v>42988</v>
      </c>
      <c r="H8638" s="157">
        <v>1</v>
      </c>
    </row>
    <row r="8639" spans="1:9" x14ac:dyDescent="0.25">
      <c r="A8639" s="155" t="s">
        <v>8170</v>
      </c>
      <c r="B8639" s="155" t="s">
        <v>12126</v>
      </c>
      <c r="C8639" s="155" t="s">
        <v>161</v>
      </c>
      <c r="D8639" s="155">
        <v>2</v>
      </c>
      <c r="E8639" s="155">
        <v>2</v>
      </c>
      <c r="F8639" s="166">
        <v>42975</v>
      </c>
      <c r="G8639" s="166">
        <v>42988</v>
      </c>
      <c r="H8639" s="157">
        <v>1</v>
      </c>
    </row>
    <row r="8640" spans="1:9" x14ac:dyDescent="0.25">
      <c r="A8640" s="155" t="s">
        <v>9402</v>
      </c>
      <c r="B8640" s="155" t="s">
        <v>12128</v>
      </c>
      <c r="C8640" s="155" t="s">
        <v>12129</v>
      </c>
      <c r="D8640" s="155">
        <v>50</v>
      </c>
      <c r="E8640" s="155">
        <v>50</v>
      </c>
      <c r="F8640" s="166">
        <v>42975</v>
      </c>
      <c r="G8640" s="166">
        <v>42975</v>
      </c>
      <c r="H8640" s="157">
        <v>1</v>
      </c>
    </row>
    <row r="8641" spans="1:9" x14ac:dyDescent="0.25">
      <c r="A8641" s="155" t="s">
        <v>286</v>
      </c>
      <c r="B8641" s="155" t="s">
        <v>10059</v>
      </c>
      <c r="C8641" s="155" t="s">
        <v>12130</v>
      </c>
      <c r="D8641" s="155">
        <v>100</v>
      </c>
      <c r="E8641" s="155">
        <v>100</v>
      </c>
      <c r="F8641" s="166">
        <v>42975</v>
      </c>
      <c r="G8641" s="166">
        <v>42979</v>
      </c>
      <c r="H8641" s="157">
        <v>1</v>
      </c>
    </row>
    <row r="8642" spans="1:9" x14ac:dyDescent="0.25">
      <c r="A8642" s="155" t="s">
        <v>12084</v>
      </c>
      <c r="B8642" s="155" t="s">
        <v>12132</v>
      </c>
      <c r="C8642" s="155" t="s">
        <v>12131</v>
      </c>
      <c r="D8642" s="155">
        <v>5</v>
      </c>
      <c r="E8642" s="155">
        <v>5</v>
      </c>
      <c r="F8642" s="166">
        <v>42975</v>
      </c>
      <c r="G8642" s="166">
        <v>42977</v>
      </c>
      <c r="H8642" s="157">
        <v>1</v>
      </c>
    </row>
    <row r="8643" spans="1:9" x14ac:dyDescent="0.25">
      <c r="A8643" s="155" t="s">
        <v>11274</v>
      </c>
      <c r="B8643" s="155" t="s">
        <v>1696</v>
      </c>
      <c r="C8643" s="155" t="s">
        <v>12133</v>
      </c>
      <c r="D8643" s="155">
        <v>1</v>
      </c>
      <c r="E8643" s="155">
        <v>1</v>
      </c>
      <c r="F8643" s="166">
        <v>42975</v>
      </c>
      <c r="G8643" s="166">
        <v>42978</v>
      </c>
      <c r="H8643" s="157">
        <v>1</v>
      </c>
      <c r="I8643" s="192" t="s">
        <v>12136</v>
      </c>
    </row>
    <row r="8644" spans="1:9" x14ac:dyDescent="0.25">
      <c r="A8644" s="155" t="s">
        <v>3437</v>
      </c>
      <c r="B8644" s="155" t="s">
        <v>12135</v>
      </c>
      <c r="C8644" s="155" t="s">
        <v>12134</v>
      </c>
      <c r="D8644" s="155">
        <v>2</v>
      </c>
      <c r="E8644" s="155">
        <v>2</v>
      </c>
      <c r="F8644" s="166">
        <v>42975</v>
      </c>
      <c r="G8644" s="166">
        <v>42983</v>
      </c>
      <c r="H8644" s="157">
        <v>1</v>
      </c>
    </row>
    <row r="8645" spans="1:9" x14ac:dyDescent="0.25">
      <c r="A8645" s="155" t="s">
        <v>261</v>
      </c>
      <c r="B8645" s="155" t="s">
        <v>11777</v>
      </c>
      <c r="C8645" s="155" t="s">
        <v>12137</v>
      </c>
      <c r="D8645" s="155">
        <v>10</v>
      </c>
      <c r="E8645" s="155">
        <v>10</v>
      </c>
      <c r="F8645" s="166">
        <v>42975</v>
      </c>
      <c r="G8645" s="166">
        <v>42979</v>
      </c>
      <c r="H8645" s="157">
        <v>1</v>
      </c>
    </row>
    <row r="8646" spans="1:9" x14ac:dyDescent="0.25">
      <c r="A8646" s="155" t="s">
        <v>11911</v>
      </c>
      <c r="B8646" s="155" t="s">
        <v>1241</v>
      </c>
      <c r="C8646" s="155" t="s">
        <v>12140</v>
      </c>
      <c r="D8646" s="155">
        <v>60</v>
      </c>
      <c r="E8646" s="155">
        <v>60</v>
      </c>
      <c r="F8646" s="166">
        <v>42975</v>
      </c>
      <c r="G8646" s="166">
        <v>42977</v>
      </c>
      <c r="H8646" s="157">
        <v>1</v>
      </c>
    </row>
    <row r="8647" spans="1:9" x14ac:dyDescent="0.25">
      <c r="A8647" s="155" t="s">
        <v>11911</v>
      </c>
      <c r="B8647" s="155" t="s">
        <v>463</v>
      </c>
      <c r="C8647" s="155" t="s">
        <v>12139</v>
      </c>
      <c r="D8647" s="155">
        <v>60</v>
      </c>
      <c r="E8647" s="155">
        <v>60</v>
      </c>
      <c r="F8647" s="166">
        <v>42975</v>
      </c>
      <c r="G8647" s="166">
        <v>42977</v>
      </c>
      <c r="H8647" s="157">
        <v>1</v>
      </c>
    </row>
    <row r="8648" spans="1:9" x14ac:dyDescent="0.25">
      <c r="A8648" s="155" t="s">
        <v>11911</v>
      </c>
      <c r="B8648" s="155" t="s">
        <v>9768</v>
      </c>
      <c r="C8648" s="155" t="s">
        <v>12138</v>
      </c>
      <c r="D8648" s="155">
        <v>60</v>
      </c>
      <c r="E8648" s="155">
        <v>60</v>
      </c>
      <c r="F8648" s="166">
        <v>42975</v>
      </c>
      <c r="G8648" s="166">
        <v>42977</v>
      </c>
      <c r="H8648" s="157">
        <v>1</v>
      </c>
    </row>
    <row r="8649" spans="1:9" x14ac:dyDescent="0.25">
      <c r="A8649" s="155" t="s">
        <v>10716</v>
      </c>
      <c r="B8649" s="155" t="s">
        <v>12141</v>
      </c>
      <c r="C8649" s="155" t="s">
        <v>12142</v>
      </c>
      <c r="D8649" s="155">
        <v>10</v>
      </c>
      <c r="E8649" s="155">
        <v>10</v>
      </c>
      <c r="F8649" s="166">
        <v>42975</v>
      </c>
      <c r="G8649" s="166">
        <v>42979</v>
      </c>
      <c r="H8649" s="157">
        <v>1</v>
      </c>
    </row>
    <row r="8650" spans="1:9" x14ac:dyDescent="0.25">
      <c r="A8650" s="155" t="s">
        <v>9402</v>
      </c>
      <c r="B8650" s="155" t="s">
        <v>1696</v>
      </c>
      <c r="C8650" s="155" t="s">
        <v>12143</v>
      </c>
      <c r="D8650" s="155">
        <v>3</v>
      </c>
      <c r="E8650" s="155">
        <v>3</v>
      </c>
      <c r="F8650" s="166">
        <v>42975</v>
      </c>
      <c r="G8650" s="166">
        <v>42976</v>
      </c>
      <c r="H8650" s="157">
        <v>1</v>
      </c>
    </row>
    <row r="8651" spans="1:9" x14ac:dyDescent="0.25">
      <c r="A8651" s="155" t="s">
        <v>520</v>
      </c>
      <c r="B8651" s="155" t="s">
        <v>789</v>
      </c>
      <c r="C8651" s="155" t="s">
        <v>12144</v>
      </c>
      <c r="D8651" s="155">
        <v>45</v>
      </c>
      <c r="E8651" s="155">
        <v>45</v>
      </c>
      <c r="F8651" s="166">
        <v>42975</v>
      </c>
      <c r="G8651" s="166">
        <v>42979</v>
      </c>
      <c r="H8651" s="157">
        <v>1</v>
      </c>
    </row>
    <row r="8652" spans="1:9" x14ac:dyDescent="0.25">
      <c r="A8652" s="155" t="s">
        <v>4386</v>
      </c>
      <c r="B8652" s="155" t="s">
        <v>12145</v>
      </c>
      <c r="C8652" s="155" t="s">
        <v>12146</v>
      </c>
      <c r="D8652" s="155">
        <v>5</v>
      </c>
      <c r="E8652" s="155">
        <v>5</v>
      </c>
      <c r="F8652" s="166">
        <v>42975</v>
      </c>
      <c r="G8652" s="166">
        <v>42976</v>
      </c>
      <c r="H8652" s="157">
        <v>1</v>
      </c>
    </row>
    <row r="8653" spans="1:9" x14ac:dyDescent="0.25">
      <c r="A8653" s="155" t="s">
        <v>115</v>
      </c>
      <c r="B8653" s="155" t="s">
        <v>4231</v>
      </c>
      <c r="C8653" s="155" t="s">
        <v>12147</v>
      </c>
      <c r="D8653" s="155">
        <v>200</v>
      </c>
      <c r="E8653" s="155">
        <v>200</v>
      </c>
      <c r="F8653" s="166">
        <v>42976</v>
      </c>
      <c r="G8653" s="166">
        <v>42978</v>
      </c>
      <c r="H8653" s="157">
        <v>1</v>
      </c>
    </row>
    <row r="8654" spans="1:9" x14ac:dyDescent="0.25">
      <c r="A8654" s="155" t="s">
        <v>2714</v>
      </c>
      <c r="B8654" s="155" t="s">
        <v>2066</v>
      </c>
      <c r="C8654" s="155" t="s">
        <v>12148</v>
      </c>
      <c r="D8654" s="155">
        <v>675</v>
      </c>
      <c r="E8654" s="155">
        <v>675</v>
      </c>
      <c r="F8654" s="166">
        <v>42977</v>
      </c>
      <c r="G8654" s="166">
        <v>42982</v>
      </c>
      <c r="H8654" s="157">
        <v>1</v>
      </c>
    </row>
    <row r="8655" spans="1:9" x14ac:dyDescent="0.25">
      <c r="A8655" s="155" t="s">
        <v>12149</v>
      </c>
      <c r="B8655" s="155" t="s">
        <v>7738</v>
      </c>
      <c r="C8655" s="155" t="s">
        <v>12150</v>
      </c>
      <c r="D8655" s="155">
        <v>2500</v>
      </c>
      <c r="E8655" s="155">
        <v>2500</v>
      </c>
      <c r="F8655" s="166">
        <v>42977</v>
      </c>
      <c r="G8655" s="166">
        <v>42979</v>
      </c>
      <c r="H8655" s="157">
        <v>1</v>
      </c>
    </row>
    <row r="8656" spans="1:9" x14ac:dyDescent="0.25">
      <c r="A8656" s="155" t="s">
        <v>2317</v>
      </c>
      <c r="B8656" s="155" t="s">
        <v>2318</v>
      </c>
      <c r="C8656" s="155" t="s">
        <v>12151</v>
      </c>
      <c r="D8656" s="155">
        <v>175</v>
      </c>
      <c r="E8656" s="155">
        <v>16</v>
      </c>
      <c r="F8656" s="166">
        <v>42978</v>
      </c>
      <c r="G8656" s="166">
        <v>42979</v>
      </c>
      <c r="H8656" s="157">
        <v>1</v>
      </c>
    </row>
    <row r="8657" spans="1:8" x14ac:dyDescent="0.25">
      <c r="A8657" s="155" t="s">
        <v>520</v>
      </c>
      <c r="B8657" s="155" t="s">
        <v>10862</v>
      </c>
      <c r="C8657" s="155" t="s">
        <v>12152</v>
      </c>
      <c r="D8657" s="155">
        <v>110</v>
      </c>
      <c r="E8657" s="155">
        <v>110</v>
      </c>
      <c r="F8657" s="166">
        <v>42978</v>
      </c>
      <c r="G8657" s="166">
        <v>42985</v>
      </c>
      <c r="H8657" s="157">
        <v>1</v>
      </c>
    </row>
    <row r="8658" spans="1:8" x14ac:dyDescent="0.25">
      <c r="A8658" s="155" t="s">
        <v>10484</v>
      </c>
      <c r="B8658" s="155" t="s">
        <v>7706</v>
      </c>
      <c r="C8658" s="155" t="s">
        <v>12153</v>
      </c>
      <c r="D8658" s="155">
        <v>20</v>
      </c>
      <c r="E8658" s="155">
        <v>20</v>
      </c>
      <c r="F8658" s="166">
        <v>42978</v>
      </c>
      <c r="G8658" s="166">
        <v>42983</v>
      </c>
      <c r="H8658" s="157">
        <v>1</v>
      </c>
    </row>
    <row r="8659" spans="1:8" x14ac:dyDescent="0.25">
      <c r="A8659" s="155" t="s">
        <v>12014</v>
      </c>
      <c r="B8659" s="155" t="s">
        <v>12154</v>
      </c>
      <c r="C8659" s="155" t="s">
        <v>12155</v>
      </c>
      <c r="D8659" s="155">
        <v>15</v>
      </c>
      <c r="E8659" s="155">
        <v>15</v>
      </c>
      <c r="F8659" s="166">
        <v>42978</v>
      </c>
      <c r="G8659" s="166">
        <v>42979</v>
      </c>
      <c r="H8659" s="157">
        <v>1</v>
      </c>
    </row>
    <row r="8660" spans="1:8" x14ac:dyDescent="0.25">
      <c r="A8660" s="155" t="s">
        <v>4839</v>
      </c>
      <c r="B8660" s="155" t="s">
        <v>272</v>
      </c>
      <c r="C8660" s="155" t="s">
        <v>272</v>
      </c>
      <c r="D8660" s="155">
        <v>1</v>
      </c>
      <c r="E8660" s="155">
        <v>1</v>
      </c>
      <c r="F8660" s="166">
        <v>42978</v>
      </c>
      <c r="G8660" s="166">
        <v>42983</v>
      </c>
      <c r="H8660" s="157">
        <v>1</v>
      </c>
    </row>
    <row r="8661" spans="1:8" x14ac:dyDescent="0.25">
      <c r="A8661" s="155" t="s">
        <v>71</v>
      </c>
      <c r="B8661" s="155" t="s">
        <v>154</v>
      </c>
      <c r="C8661" s="155" t="s">
        <v>12156</v>
      </c>
      <c r="D8661" s="155">
        <v>5</v>
      </c>
      <c r="E8661" s="155">
        <v>5</v>
      </c>
      <c r="F8661" s="166">
        <v>42979</v>
      </c>
      <c r="G8661" s="166">
        <v>42986</v>
      </c>
      <c r="H8661" s="157">
        <v>1</v>
      </c>
    </row>
    <row r="8662" spans="1:8" x14ac:dyDescent="0.25">
      <c r="A8662" s="155" t="s">
        <v>71</v>
      </c>
      <c r="B8662" s="155" t="s">
        <v>154</v>
      </c>
      <c r="C8662" s="155" t="s">
        <v>12157</v>
      </c>
      <c r="D8662" s="155">
        <v>5</v>
      </c>
      <c r="E8662" s="155">
        <v>5</v>
      </c>
      <c r="F8662" s="166">
        <v>42979</v>
      </c>
      <c r="G8662" s="166">
        <v>42986</v>
      </c>
      <c r="H8662" s="157">
        <v>1</v>
      </c>
    </row>
    <row r="8663" spans="1:8" x14ac:dyDescent="0.25">
      <c r="A8663" s="155" t="s">
        <v>520</v>
      </c>
      <c r="B8663" s="155" t="s">
        <v>6956</v>
      </c>
      <c r="C8663" s="155" t="s">
        <v>12158</v>
      </c>
      <c r="D8663" s="155">
        <v>105</v>
      </c>
      <c r="E8663" s="155">
        <v>105</v>
      </c>
      <c r="F8663" s="166">
        <v>42979</v>
      </c>
      <c r="G8663" s="166">
        <v>42989</v>
      </c>
      <c r="H8663" s="157">
        <v>1</v>
      </c>
    </row>
    <row r="8664" spans="1:8" x14ac:dyDescent="0.25">
      <c r="A8664" s="155" t="s">
        <v>36</v>
      </c>
      <c r="B8664" s="155" t="s">
        <v>1157</v>
      </c>
      <c r="C8664" s="155" t="s">
        <v>12159</v>
      </c>
      <c r="D8664" s="155">
        <v>50</v>
      </c>
      <c r="E8664" s="155">
        <v>50</v>
      </c>
      <c r="F8664" s="166">
        <v>42979</v>
      </c>
      <c r="G8664" s="166">
        <v>42983</v>
      </c>
      <c r="H8664" s="157">
        <v>1</v>
      </c>
    </row>
    <row r="8665" spans="1:8" x14ac:dyDescent="0.25">
      <c r="A8665" s="155" t="s">
        <v>299</v>
      </c>
      <c r="B8665" s="155" t="s">
        <v>507</v>
      </c>
      <c r="C8665" s="155" t="s">
        <v>12160</v>
      </c>
      <c r="D8665" s="155">
        <v>25</v>
      </c>
      <c r="E8665" s="155">
        <v>25</v>
      </c>
      <c r="F8665" s="166">
        <v>42979</v>
      </c>
      <c r="G8665" s="166">
        <v>42983</v>
      </c>
      <c r="H8665" s="157">
        <v>1</v>
      </c>
    </row>
    <row r="8666" spans="1:8" x14ac:dyDescent="0.25">
      <c r="A8666" s="155" t="s">
        <v>12161</v>
      </c>
      <c r="B8666" s="155" t="s">
        <v>11177</v>
      </c>
      <c r="C8666" s="155" t="s">
        <v>12162</v>
      </c>
      <c r="D8666" s="155">
        <v>25</v>
      </c>
      <c r="E8666" s="155">
        <v>25</v>
      </c>
      <c r="F8666" s="166">
        <v>42979</v>
      </c>
      <c r="G8666" s="166">
        <v>42979</v>
      </c>
      <c r="H8666" s="157">
        <v>1</v>
      </c>
    </row>
    <row r="8667" spans="1:8" x14ac:dyDescent="0.25">
      <c r="A8667" s="155" t="s">
        <v>71</v>
      </c>
      <c r="B8667" s="155" t="s">
        <v>154</v>
      </c>
      <c r="C8667" s="155" t="s">
        <v>12163</v>
      </c>
      <c r="D8667" s="155">
        <v>7</v>
      </c>
      <c r="E8667" s="155">
        <v>7</v>
      </c>
      <c r="F8667" s="166">
        <v>42979</v>
      </c>
      <c r="G8667" s="166">
        <v>43000</v>
      </c>
      <c r="H8667" s="157">
        <v>1</v>
      </c>
    </row>
    <row r="8668" spans="1:8" x14ac:dyDescent="0.25">
      <c r="A8668" s="155" t="s">
        <v>71</v>
      </c>
      <c r="B8668" s="155" t="s">
        <v>154</v>
      </c>
      <c r="C8668" s="155" t="s">
        <v>12164</v>
      </c>
      <c r="D8668" s="155">
        <v>5</v>
      </c>
      <c r="E8668" s="155">
        <v>5</v>
      </c>
      <c r="F8668" s="166">
        <v>42979</v>
      </c>
      <c r="G8668" s="166">
        <v>43020</v>
      </c>
      <c r="H8668" s="157">
        <v>1</v>
      </c>
    </row>
    <row r="8669" spans="1:8" x14ac:dyDescent="0.25">
      <c r="A8669" s="155" t="s">
        <v>71</v>
      </c>
      <c r="B8669" s="155" t="s">
        <v>477</v>
      </c>
      <c r="C8669" s="155" t="s">
        <v>12165</v>
      </c>
      <c r="D8669" s="155">
        <v>5</v>
      </c>
      <c r="E8669" s="155">
        <v>5</v>
      </c>
      <c r="F8669" s="166">
        <v>42979</v>
      </c>
      <c r="G8669" s="166">
        <v>43005</v>
      </c>
      <c r="H8669" s="157">
        <v>1</v>
      </c>
    </row>
    <row r="8670" spans="1:8" x14ac:dyDescent="0.25">
      <c r="A8670" s="155" t="s">
        <v>71</v>
      </c>
      <c r="B8670" s="155" t="s">
        <v>477</v>
      </c>
      <c r="C8670" s="155" t="s">
        <v>12166</v>
      </c>
      <c r="D8670" s="155">
        <v>5</v>
      </c>
      <c r="E8670" s="155">
        <v>5</v>
      </c>
      <c r="F8670" s="166">
        <v>42979</v>
      </c>
      <c r="G8670" s="166">
        <v>43025</v>
      </c>
      <c r="H8670" s="157">
        <v>1</v>
      </c>
    </row>
    <row r="8671" spans="1:8" x14ac:dyDescent="0.25">
      <c r="A8671" s="155" t="s">
        <v>71</v>
      </c>
      <c r="B8671" s="155" t="s">
        <v>1168</v>
      </c>
      <c r="C8671" s="155" t="s">
        <v>12167</v>
      </c>
      <c r="D8671" s="155">
        <v>10</v>
      </c>
      <c r="E8671" s="155">
        <v>10</v>
      </c>
      <c r="F8671" s="166">
        <v>42979</v>
      </c>
      <c r="G8671" s="166">
        <v>43028</v>
      </c>
      <c r="H8671" s="157">
        <v>1</v>
      </c>
    </row>
    <row r="8672" spans="1:8" x14ac:dyDescent="0.25">
      <c r="A8672" s="155" t="s">
        <v>8290</v>
      </c>
      <c r="B8672" s="155" t="s">
        <v>8291</v>
      </c>
      <c r="C8672" s="155" t="s">
        <v>12168</v>
      </c>
      <c r="D8672" s="155">
        <v>50</v>
      </c>
      <c r="E8672" s="155">
        <v>50</v>
      </c>
      <c r="F8672" s="166">
        <v>42979</v>
      </c>
      <c r="G8672" s="166">
        <v>42979</v>
      </c>
      <c r="H8672" s="157">
        <v>1</v>
      </c>
    </row>
    <row r="8673" spans="1:9" x14ac:dyDescent="0.25">
      <c r="A8673" s="155" t="s">
        <v>11865</v>
      </c>
      <c r="B8673" s="155" t="s">
        <v>12171</v>
      </c>
      <c r="C8673" s="155" t="s">
        <v>12173</v>
      </c>
      <c r="D8673" s="155">
        <v>5</v>
      </c>
      <c r="E8673" s="155">
        <v>5</v>
      </c>
      <c r="F8673" s="166">
        <v>42983</v>
      </c>
      <c r="G8673" s="166">
        <v>42989</v>
      </c>
      <c r="H8673" s="157">
        <v>1</v>
      </c>
    </row>
    <row r="8674" spans="1:9" x14ac:dyDescent="0.25">
      <c r="A8674" s="155" t="s">
        <v>11865</v>
      </c>
      <c r="B8674" s="155" t="s">
        <v>12172</v>
      </c>
      <c r="C8674" s="155" t="s">
        <v>364</v>
      </c>
      <c r="D8674" s="155">
        <v>5</v>
      </c>
      <c r="E8674" s="155">
        <v>5</v>
      </c>
      <c r="F8674" s="166">
        <v>42983</v>
      </c>
      <c r="G8674" s="166">
        <v>42989</v>
      </c>
      <c r="H8674" s="157">
        <v>1</v>
      </c>
    </row>
    <row r="8675" spans="1:9" x14ac:dyDescent="0.25">
      <c r="A8675" s="155" t="s">
        <v>1280</v>
      </c>
      <c r="B8675" s="155" t="s">
        <v>2610</v>
      </c>
      <c r="C8675" s="155" t="s">
        <v>12174</v>
      </c>
      <c r="D8675" s="155">
        <v>100</v>
      </c>
      <c r="E8675" s="155">
        <v>100</v>
      </c>
      <c r="F8675" s="166">
        <v>42983</v>
      </c>
      <c r="G8675" s="166">
        <v>42984</v>
      </c>
      <c r="H8675" s="157">
        <v>1</v>
      </c>
    </row>
    <row r="8676" spans="1:9" x14ac:dyDescent="0.25">
      <c r="A8676" s="155" t="s">
        <v>2714</v>
      </c>
      <c r="B8676" s="155" t="s">
        <v>791</v>
      </c>
      <c r="C8676" s="155" t="s">
        <v>12175</v>
      </c>
      <c r="D8676" s="155">
        <v>10</v>
      </c>
      <c r="E8676" s="155">
        <v>10</v>
      </c>
      <c r="F8676" s="166">
        <v>42983</v>
      </c>
      <c r="G8676" s="166">
        <v>42986</v>
      </c>
      <c r="H8676" s="157">
        <v>1</v>
      </c>
    </row>
    <row r="8677" spans="1:9" x14ac:dyDescent="0.25">
      <c r="A8677" s="155" t="s">
        <v>2714</v>
      </c>
      <c r="B8677" s="155" t="s">
        <v>5304</v>
      </c>
      <c r="C8677" s="155" t="s">
        <v>364</v>
      </c>
      <c r="D8677" s="155">
        <v>300</v>
      </c>
      <c r="E8677" s="155">
        <v>300</v>
      </c>
      <c r="F8677" s="166">
        <v>42983</v>
      </c>
      <c r="G8677" s="166">
        <v>42986</v>
      </c>
      <c r="H8677" s="157">
        <v>1</v>
      </c>
    </row>
    <row r="8678" spans="1:9" x14ac:dyDescent="0.25">
      <c r="A8678" s="155" t="s">
        <v>10413</v>
      </c>
      <c r="B8678" s="155" t="s">
        <v>12176</v>
      </c>
      <c r="C8678" s="155" t="s">
        <v>12177</v>
      </c>
      <c r="D8678" s="155">
        <v>52</v>
      </c>
      <c r="E8678" s="155">
        <v>52</v>
      </c>
      <c r="F8678" s="166">
        <v>42983</v>
      </c>
      <c r="G8678" s="166">
        <v>42989</v>
      </c>
      <c r="H8678" s="157">
        <v>1</v>
      </c>
    </row>
    <row r="8679" spans="1:9" x14ac:dyDescent="0.25">
      <c r="A8679" s="155" t="s">
        <v>559</v>
      </c>
      <c r="B8679" s="155" t="s">
        <v>12178</v>
      </c>
      <c r="C8679" s="155" t="s">
        <v>12179</v>
      </c>
      <c r="D8679" s="155">
        <v>100</v>
      </c>
      <c r="E8679" s="155">
        <v>100</v>
      </c>
      <c r="F8679" s="166">
        <v>42983</v>
      </c>
      <c r="G8679" s="166">
        <v>42984</v>
      </c>
      <c r="H8679" s="157">
        <v>1</v>
      </c>
    </row>
    <row r="8680" spans="1:9" x14ac:dyDescent="0.25">
      <c r="A8680" s="155" t="s">
        <v>12180</v>
      </c>
      <c r="B8680" s="155" t="s">
        <v>12181</v>
      </c>
      <c r="C8680" s="155" t="s">
        <v>12182</v>
      </c>
      <c r="D8680" s="155">
        <v>5</v>
      </c>
      <c r="E8680" s="155">
        <v>5</v>
      </c>
      <c r="F8680" s="166">
        <v>42983</v>
      </c>
      <c r="G8680" s="166">
        <v>42984</v>
      </c>
      <c r="H8680" s="157">
        <v>1</v>
      </c>
    </row>
    <row r="8681" spans="1:9" x14ac:dyDescent="0.25">
      <c r="A8681" s="155" t="s">
        <v>6021</v>
      </c>
      <c r="B8681" s="155" t="s">
        <v>6022</v>
      </c>
      <c r="C8681" s="155" t="s">
        <v>12188</v>
      </c>
      <c r="D8681" s="155">
        <v>250</v>
      </c>
      <c r="E8681" s="155">
        <v>250</v>
      </c>
      <c r="F8681" s="166">
        <v>42984</v>
      </c>
      <c r="G8681" s="166">
        <v>42987</v>
      </c>
      <c r="H8681" s="157">
        <v>1</v>
      </c>
    </row>
    <row r="8682" spans="1:9" x14ac:dyDescent="0.25">
      <c r="A8682" s="155" t="s">
        <v>6021</v>
      </c>
      <c r="B8682" s="155" t="s">
        <v>11793</v>
      </c>
      <c r="C8682" s="155" t="s">
        <v>12187</v>
      </c>
      <c r="D8682" s="155">
        <v>250</v>
      </c>
      <c r="E8682" s="155">
        <v>250</v>
      </c>
      <c r="F8682" s="166">
        <v>42984</v>
      </c>
      <c r="G8682" s="166">
        <v>42992</v>
      </c>
      <c r="H8682" s="157">
        <v>1</v>
      </c>
    </row>
    <row r="8683" spans="1:9" x14ac:dyDescent="0.25">
      <c r="A8683" s="155" t="s">
        <v>71</v>
      </c>
      <c r="B8683" s="155" t="s">
        <v>1550</v>
      </c>
      <c r="C8683" s="155" t="s">
        <v>12122</v>
      </c>
      <c r="D8683" s="155">
        <v>5</v>
      </c>
      <c r="E8683" s="155">
        <v>5</v>
      </c>
      <c r="F8683" s="166">
        <v>42984</v>
      </c>
      <c r="G8683" s="166">
        <v>43004</v>
      </c>
      <c r="H8683" s="157">
        <v>1</v>
      </c>
    </row>
    <row r="8684" spans="1:9" x14ac:dyDescent="0.25">
      <c r="A8684" s="155" t="s">
        <v>251</v>
      </c>
      <c r="B8684" s="155" t="s">
        <v>12192</v>
      </c>
      <c r="C8684" s="155" t="s">
        <v>12193</v>
      </c>
      <c r="D8684" s="155">
        <v>120</v>
      </c>
      <c r="E8684" s="155">
        <v>120</v>
      </c>
      <c r="F8684" s="166">
        <v>42986</v>
      </c>
      <c r="G8684" s="166">
        <v>42991</v>
      </c>
      <c r="H8684" s="157">
        <v>1</v>
      </c>
    </row>
    <row r="8685" spans="1:9" x14ac:dyDescent="0.25">
      <c r="A8685" s="155" t="s">
        <v>11630</v>
      </c>
      <c r="B8685" s="155" t="s">
        <v>12194</v>
      </c>
      <c r="C8685" s="155" t="s">
        <v>12197</v>
      </c>
      <c r="D8685" s="155">
        <v>5</v>
      </c>
      <c r="E8685" s="155">
        <v>5</v>
      </c>
      <c r="F8685" s="166">
        <v>42989</v>
      </c>
      <c r="G8685" s="166">
        <v>42989</v>
      </c>
      <c r="H8685" s="157">
        <v>1</v>
      </c>
      <c r="I8685" s="192" t="s">
        <v>214</v>
      </c>
    </row>
    <row r="8686" spans="1:9" x14ac:dyDescent="0.25">
      <c r="A8686" s="155" t="s">
        <v>11630</v>
      </c>
      <c r="B8686" s="155" t="s">
        <v>12195</v>
      </c>
      <c r="C8686" s="155" t="s">
        <v>316</v>
      </c>
      <c r="D8686" s="155">
        <v>5</v>
      </c>
      <c r="E8686" s="155">
        <v>5</v>
      </c>
      <c r="F8686" s="166">
        <v>42989</v>
      </c>
      <c r="G8686" s="166">
        <v>42989</v>
      </c>
      <c r="H8686" s="157">
        <v>1</v>
      </c>
      <c r="I8686" s="192" t="s">
        <v>214</v>
      </c>
    </row>
    <row r="8687" spans="1:9" x14ac:dyDescent="0.25">
      <c r="A8687" s="155" t="s">
        <v>11630</v>
      </c>
      <c r="B8687" s="155" t="s">
        <v>12196</v>
      </c>
      <c r="C8687" s="155" t="s">
        <v>166</v>
      </c>
      <c r="D8687" s="155">
        <v>5</v>
      </c>
      <c r="E8687" s="155">
        <v>5</v>
      </c>
      <c r="F8687" s="166">
        <v>42989</v>
      </c>
      <c r="G8687" s="166">
        <v>42989</v>
      </c>
      <c r="H8687" s="157">
        <v>1</v>
      </c>
      <c r="I8687" s="192" t="s">
        <v>214</v>
      </c>
    </row>
    <row r="8688" spans="1:9" x14ac:dyDescent="0.25">
      <c r="A8688" s="155" t="s">
        <v>2714</v>
      </c>
      <c r="B8688" s="155" t="s">
        <v>143</v>
      </c>
      <c r="C8688" s="155" t="s">
        <v>12198</v>
      </c>
      <c r="D8688" s="155">
        <v>100</v>
      </c>
      <c r="E8688" s="155">
        <v>102</v>
      </c>
      <c r="F8688" s="166">
        <v>42989</v>
      </c>
      <c r="G8688" s="166">
        <v>42993</v>
      </c>
      <c r="H8688" s="157">
        <v>1</v>
      </c>
    </row>
    <row r="8689" spans="1:8" x14ac:dyDescent="0.25">
      <c r="A8689" s="155" t="s">
        <v>2714</v>
      </c>
      <c r="B8689" s="155" t="s">
        <v>6844</v>
      </c>
      <c r="C8689" s="155" t="s">
        <v>59</v>
      </c>
      <c r="D8689" s="155">
        <v>50</v>
      </c>
      <c r="E8689" s="155">
        <v>50</v>
      </c>
      <c r="F8689" s="166">
        <v>42989</v>
      </c>
      <c r="G8689" s="166">
        <v>42993</v>
      </c>
      <c r="H8689" s="157">
        <v>1</v>
      </c>
    </row>
    <row r="8690" spans="1:8" x14ac:dyDescent="0.25">
      <c r="A8690" s="155" t="s">
        <v>748</v>
      </c>
      <c r="B8690" s="155" t="s">
        <v>4516</v>
      </c>
      <c r="C8690" s="155" t="s">
        <v>12199</v>
      </c>
      <c r="D8690" s="155">
        <v>100</v>
      </c>
      <c r="E8690" s="155">
        <v>100</v>
      </c>
      <c r="F8690" s="166">
        <v>42989</v>
      </c>
      <c r="G8690" s="166">
        <v>42991</v>
      </c>
      <c r="H8690" s="157">
        <v>1</v>
      </c>
    </row>
    <row r="8691" spans="1:8" x14ac:dyDescent="0.25">
      <c r="A8691" s="155" t="s">
        <v>10096</v>
      </c>
      <c r="B8691" s="155" t="s">
        <v>12201</v>
      </c>
      <c r="C8691" s="155" t="s">
        <v>12200</v>
      </c>
      <c r="D8691" s="155">
        <v>13</v>
      </c>
      <c r="E8691" s="155">
        <v>13</v>
      </c>
      <c r="F8691" s="166">
        <v>42989</v>
      </c>
      <c r="G8691" s="166">
        <v>42989</v>
      </c>
      <c r="H8691" s="157">
        <v>1</v>
      </c>
    </row>
    <row r="8692" spans="1:8" x14ac:dyDescent="0.25">
      <c r="A8692" s="155" t="s">
        <v>10484</v>
      </c>
      <c r="B8692" s="155" t="s">
        <v>12202</v>
      </c>
      <c r="C8692" s="155" t="s">
        <v>12203</v>
      </c>
      <c r="D8692" s="155">
        <v>22</v>
      </c>
      <c r="E8692" s="155">
        <v>22</v>
      </c>
      <c r="F8692" s="166">
        <v>42989</v>
      </c>
      <c r="G8692" s="166">
        <v>42992</v>
      </c>
      <c r="H8692" s="157">
        <v>1</v>
      </c>
    </row>
    <row r="8693" spans="1:8" x14ac:dyDescent="0.25">
      <c r="A8693" s="155" t="s">
        <v>9769</v>
      </c>
      <c r="B8693" s="155" t="s">
        <v>10646</v>
      </c>
      <c r="C8693" s="155" t="s">
        <v>12204</v>
      </c>
      <c r="D8693" s="155">
        <v>50</v>
      </c>
      <c r="E8693" s="155">
        <v>50</v>
      </c>
      <c r="F8693" s="166">
        <v>42989</v>
      </c>
      <c r="G8693" s="166">
        <v>42996</v>
      </c>
      <c r="H8693" s="157">
        <v>1</v>
      </c>
    </row>
    <row r="8694" spans="1:8" x14ac:dyDescent="0.25">
      <c r="A8694" s="155" t="s">
        <v>6021</v>
      </c>
      <c r="B8694" s="155" t="s">
        <v>12205</v>
      </c>
      <c r="C8694" s="155" t="s">
        <v>12206</v>
      </c>
      <c r="D8694" s="155">
        <v>10</v>
      </c>
      <c r="E8694" s="155">
        <v>10</v>
      </c>
      <c r="F8694" s="166">
        <v>42989</v>
      </c>
      <c r="G8694" s="166">
        <v>42991</v>
      </c>
      <c r="H8694" s="157">
        <v>1</v>
      </c>
    </row>
    <row r="8695" spans="1:8" x14ac:dyDescent="0.25">
      <c r="A8695" s="155" t="s">
        <v>10716</v>
      </c>
      <c r="B8695" s="155" t="s">
        <v>12208</v>
      </c>
      <c r="C8695" s="155" t="s">
        <v>12207</v>
      </c>
      <c r="D8695" s="155">
        <v>5</v>
      </c>
      <c r="E8695" s="155">
        <v>5</v>
      </c>
      <c r="F8695" s="166">
        <v>42989</v>
      </c>
      <c r="G8695" s="166">
        <v>42990</v>
      </c>
      <c r="H8695" s="157">
        <v>1</v>
      </c>
    </row>
    <row r="8696" spans="1:8" x14ac:dyDescent="0.25">
      <c r="A8696" s="155" t="s">
        <v>78</v>
      </c>
      <c r="B8696" s="155" t="s">
        <v>4595</v>
      </c>
      <c r="C8696" s="155" t="s">
        <v>12209</v>
      </c>
      <c r="D8696" s="155">
        <v>5</v>
      </c>
      <c r="E8696" s="155">
        <v>5</v>
      </c>
      <c r="F8696" s="166">
        <v>42990</v>
      </c>
      <c r="G8696" s="166">
        <v>42993</v>
      </c>
      <c r="H8696" s="157">
        <v>1</v>
      </c>
    </row>
    <row r="8697" spans="1:8" x14ac:dyDescent="0.25">
      <c r="A8697" s="155" t="s">
        <v>820</v>
      </c>
      <c r="B8697" s="155" t="s">
        <v>11018</v>
      </c>
      <c r="C8697" s="155" t="s">
        <v>12210</v>
      </c>
      <c r="D8697" s="155">
        <v>25</v>
      </c>
      <c r="E8697" s="155">
        <v>25</v>
      </c>
      <c r="F8697" s="166">
        <v>42990</v>
      </c>
      <c r="G8697" s="166">
        <v>42996</v>
      </c>
      <c r="H8697" s="157">
        <v>1</v>
      </c>
    </row>
    <row r="8698" spans="1:8" ht="30" x14ac:dyDescent="0.25">
      <c r="A8698" s="155" t="s">
        <v>8056</v>
      </c>
      <c r="B8698" s="155" t="s">
        <v>11497</v>
      </c>
      <c r="C8698" s="155" t="s">
        <v>12211</v>
      </c>
      <c r="D8698" s="155">
        <v>50</v>
      </c>
      <c r="E8698" s="155">
        <v>50</v>
      </c>
      <c r="F8698" s="166">
        <v>42990</v>
      </c>
      <c r="G8698" s="166">
        <v>42996</v>
      </c>
      <c r="H8698" s="157">
        <v>1</v>
      </c>
    </row>
    <row r="8699" spans="1:8" x14ac:dyDescent="0.25">
      <c r="A8699" s="155" t="s">
        <v>4963</v>
      </c>
      <c r="B8699" s="155" t="s">
        <v>12213</v>
      </c>
      <c r="C8699" s="155" t="s">
        <v>12212</v>
      </c>
      <c r="D8699" s="155">
        <v>50</v>
      </c>
      <c r="E8699" s="155">
        <v>50</v>
      </c>
      <c r="F8699" s="166">
        <v>42990</v>
      </c>
      <c r="G8699" s="166">
        <v>42993</v>
      </c>
      <c r="H8699" s="157">
        <v>1</v>
      </c>
    </row>
    <row r="8700" spans="1:8" x14ac:dyDescent="0.25">
      <c r="A8700" s="155" t="s">
        <v>4963</v>
      </c>
      <c r="B8700" s="155" t="s">
        <v>12214</v>
      </c>
      <c r="C8700" s="155" t="s">
        <v>166</v>
      </c>
      <c r="D8700" s="155">
        <v>50</v>
      </c>
      <c r="E8700" s="155">
        <v>50</v>
      </c>
      <c r="F8700" s="166">
        <v>42990</v>
      </c>
      <c r="G8700" s="166">
        <v>42993</v>
      </c>
      <c r="H8700" s="157">
        <v>1</v>
      </c>
    </row>
    <row r="8701" spans="1:8" x14ac:dyDescent="0.25">
      <c r="A8701" s="155" t="s">
        <v>2714</v>
      </c>
      <c r="B8701" s="155" t="s">
        <v>1288</v>
      </c>
      <c r="C8701" s="155" t="s">
        <v>12215</v>
      </c>
      <c r="D8701" s="155">
        <v>25</v>
      </c>
      <c r="E8701" s="155">
        <v>25</v>
      </c>
      <c r="F8701" s="166">
        <v>42990</v>
      </c>
      <c r="G8701" s="166">
        <v>42996</v>
      </c>
      <c r="H8701" s="157">
        <v>1</v>
      </c>
    </row>
    <row r="8702" spans="1:8" x14ac:dyDescent="0.25">
      <c r="A8702" s="155" t="s">
        <v>2714</v>
      </c>
      <c r="B8702" s="155" t="s">
        <v>3423</v>
      </c>
      <c r="C8702" s="155" t="s">
        <v>12216</v>
      </c>
      <c r="D8702" s="155">
        <v>250</v>
      </c>
      <c r="E8702" s="155">
        <v>320</v>
      </c>
      <c r="F8702" s="166">
        <v>42990</v>
      </c>
      <c r="G8702" s="166">
        <v>42993</v>
      </c>
      <c r="H8702" s="157">
        <v>1</v>
      </c>
    </row>
    <row r="8703" spans="1:8" x14ac:dyDescent="0.25">
      <c r="A8703" s="155" t="s">
        <v>10087</v>
      </c>
      <c r="B8703" s="155" t="s">
        <v>9211</v>
      </c>
      <c r="C8703" s="155" t="s">
        <v>12217</v>
      </c>
      <c r="D8703" s="155">
        <v>5</v>
      </c>
      <c r="E8703" s="155">
        <v>5</v>
      </c>
      <c r="F8703" s="166">
        <v>42990</v>
      </c>
      <c r="G8703" s="166">
        <v>42993</v>
      </c>
      <c r="H8703" s="157">
        <v>1</v>
      </c>
    </row>
    <row r="8704" spans="1:8" x14ac:dyDescent="0.25">
      <c r="A8704" s="155" t="s">
        <v>394</v>
      </c>
      <c r="B8704" s="155" t="s">
        <v>12219</v>
      </c>
      <c r="C8704" s="155" t="s">
        <v>12220</v>
      </c>
      <c r="D8704" s="155">
        <v>50</v>
      </c>
      <c r="E8704" s="155">
        <v>50</v>
      </c>
      <c r="F8704" s="166">
        <v>42991</v>
      </c>
      <c r="G8704" s="166">
        <v>42991</v>
      </c>
      <c r="H8704" s="157">
        <v>1</v>
      </c>
    </row>
    <row r="8705" spans="1:9" x14ac:dyDescent="0.25">
      <c r="A8705" s="155" t="s">
        <v>877</v>
      </c>
      <c r="B8705" s="155" t="s">
        <v>878</v>
      </c>
      <c r="C8705" s="155" t="s">
        <v>12221</v>
      </c>
      <c r="D8705" s="155">
        <v>50</v>
      </c>
      <c r="E8705" s="155">
        <v>50</v>
      </c>
      <c r="F8705" s="166">
        <v>42991</v>
      </c>
      <c r="G8705" s="166">
        <v>42993</v>
      </c>
      <c r="H8705" s="157">
        <v>1</v>
      </c>
    </row>
    <row r="8706" spans="1:9" x14ac:dyDescent="0.25">
      <c r="A8706" s="155" t="s">
        <v>12084</v>
      </c>
      <c r="B8706" s="155" t="s">
        <v>12222</v>
      </c>
      <c r="C8706" s="155" t="s">
        <v>12223</v>
      </c>
      <c r="D8706" s="155">
        <v>5</v>
      </c>
      <c r="E8706" s="155">
        <v>5</v>
      </c>
      <c r="F8706" s="166">
        <v>42991</v>
      </c>
      <c r="G8706" s="166">
        <v>42993</v>
      </c>
      <c r="H8706" s="157">
        <v>1</v>
      </c>
    </row>
    <row r="8707" spans="1:9" x14ac:dyDescent="0.25">
      <c r="A8707" s="155" t="s">
        <v>251</v>
      </c>
      <c r="B8707" s="155" t="s">
        <v>3238</v>
      </c>
      <c r="C8707" s="155" t="s">
        <v>12224</v>
      </c>
      <c r="D8707" s="155">
        <v>10</v>
      </c>
      <c r="E8707" s="155">
        <v>10</v>
      </c>
      <c r="F8707" s="166">
        <v>42992</v>
      </c>
      <c r="G8707" s="166">
        <v>42997</v>
      </c>
      <c r="H8707" s="157">
        <v>1</v>
      </c>
    </row>
    <row r="8708" spans="1:9" x14ac:dyDescent="0.25">
      <c r="A8708" s="155" t="s">
        <v>3437</v>
      </c>
      <c r="B8708" s="155" t="s">
        <v>12135</v>
      </c>
      <c r="C8708" s="155" t="s">
        <v>12225</v>
      </c>
      <c r="D8708" s="155">
        <v>23</v>
      </c>
      <c r="E8708" s="155">
        <v>23</v>
      </c>
      <c r="F8708" s="166">
        <v>42992</v>
      </c>
      <c r="G8708" s="166">
        <v>42997</v>
      </c>
      <c r="H8708" s="157">
        <v>1</v>
      </c>
    </row>
    <row r="8709" spans="1:9" x14ac:dyDescent="0.25">
      <c r="A8709" s="155" t="s">
        <v>820</v>
      </c>
      <c r="B8709" s="155" t="s">
        <v>11281</v>
      </c>
      <c r="C8709" s="155" t="s">
        <v>12226</v>
      </c>
      <c r="D8709" s="155">
        <v>25</v>
      </c>
      <c r="E8709" s="155">
        <v>25</v>
      </c>
      <c r="F8709" s="166">
        <v>42992</v>
      </c>
      <c r="G8709" s="166">
        <v>42997</v>
      </c>
      <c r="H8709" s="157">
        <v>1</v>
      </c>
    </row>
    <row r="8710" spans="1:9" x14ac:dyDescent="0.25">
      <c r="A8710" s="155" t="s">
        <v>78</v>
      </c>
      <c r="B8710" s="155" t="s">
        <v>1074</v>
      </c>
      <c r="C8710" s="155" t="s">
        <v>12227</v>
      </c>
      <c r="D8710" s="155">
        <v>33</v>
      </c>
      <c r="E8710" s="155">
        <v>33</v>
      </c>
      <c r="F8710" s="166">
        <v>42993</v>
      </c>
      <c r="G8710" s="166">
        <v>42996</v>
      </c>
      <c r="H8710" s="157">
        <v>1</v>
      </c>
    </row>
    <row r="8711" spans="1:9" x14ac:dyDescent="0.25">
      <c r="A8711" s="155" t="s">
        <v>11102</v>
      </c>
      <c r="B8711" s="155" t="s">
        <v>264</v>
      </c>
      <c r="C8711" s="155" t="s">
        <v>12228</v>
      </c>
      <c r="D8711" s="155">
        <v>250</v>
      </c>
      <c r="E8711" s="155">
        <v>250</v>
      </c>
      <c r="F8711" s="166">
        <v>42993</v>
      </c>
      <c r="G8711" s="166">
        <v>42998</v>
      </c>
      <c r="H8711" s="157">
        <v>1</v>
      </c>
    </row>
    <row r="8712" spans="1:9" x14ac:dyDescent="0.25">
      <c r="A8712" s="155" t="s">
        <v>7873</v>
      </c>
      <c r="B8712" s="155" t="s">
        <v>12229</v>
      </c>
      <c r="C8712" s="155" t="s">
        <v>12230</v>
      </c>
      <c r="D8712" s="155">
        <v>4</v>
      </c>
      <c r="E8712" s="155">
        <v>4</v>
      </c>
      <c r="F8712" s="166">
        <v>42993</v>
      </c>
      <c r="G8712" s="166">
        <v>42996</v>
      </c>
      <c r="H8712" s="157">
        <v>1</v>
      </c>
      <c r="I8712" s="192" t="s">
        <v>12231</v>
      </c>
    </row>
    <row r="8713" spans="1:9" x14ac:dyDescent="0.25">
      <c r="A8713" s="155" t="s">
        <v>10096</v>
      </c>
      <c r="B8713" s="155" t="s">
        <v>12201</v>
      </c>
      <c r="C8713" s="155" t="s">
        <v>12232</v>
      </c>
      <c r="D8713" s="155">
        <v>20</v>
      </c>
      <c r="E8713" s="155">
        <v>20</v>
      </c>
      <c r="F8713" s="166">
        <v>42993</v>
      </c>
      <c r="G8713" s="166">
        <v>42998</v>
      </c>
      <c r="H8713" s="157">
        <v>1</v>
      </c>
    </row>
    <row r="8714" spans="1:9" x14ac:dyDescent="0.25">
      <c r="A8714" s="155" t="s">
        <v>71</v>
      </c>
      <c r="B8714" s="155" t="s">
        <v>167</v>
      </c>
      <c r="C8714" s="155" t="s">
        <v>12234</v>
      </c>
      <c r="D8714" s="155">
        <v>13</v>
      </c>
      <c r="E8714" s="155">
        <v>13</v>
      </c>
      <c r="F8714" s="166">
        <v>42996</v>
      </c>
      <c r="G8714" s="166">
        <v>43005</v>
      </c>
      <c r="H8714" s="157">
        <v>1</v>
      </c>
    </row>
    <row r="8715" spans="1:9" x14ac:dyDescent="0.25">
      <c r="A8715" s="155" t="s">
        <v>71</v>
      </c>
      <c r="B8715" s="155" t="s">
        <v>1530</v>
      </c>
      <c r="C8715" s="155" t="s">
        <v>12235</v>
      </c>
      <c r="D8715" s="155">
        <v>10</v>
      </c>
      <c r="E8715" s="155">
        <v>10</v>
      </c>
      <c r="F8715" s="166">
        <v>42996</v>
      </c>
      <c r="G8715" s="166">
        <v>43005</v>
      </c>
      <c r="H8715" s="157">
        <v>1</v>
      </c>
    </row>
    <row r="8716" spans="1:9" x14ac:dyDescent="0.25">
      <c r="A8716" s="155" t="s">
        <v>71</v>
      </c>
      <c r="B8716" s="155" t="s">
        <v>1550</v>
      </c>
      <c r="C8716" s="155" t="s">
        <v>364</v>
      </c>
      <c r="D8716" s="155">
        <v>11</v>
      </c>
      <c r="E8716" s="155">
        <v>11</v>
      </c>
      <c r="F8716" s="166">
        <v>42996</v>
      </c>
      <c r="G8716" s="166">
        <v>43005</v>
      </c>
      <c r="H8716" s="157">
        <v>1</v>
      </c>
    </row>
    <row r="8717" spans="1:9" x14ac:dyDescent="0.25">
      <c r="A8717" s="155" t="s">
        <v>559</v>
      </c>
      <c r="B8717" s="155" t="s">
        <v>12236</v>
      </c>
      <c r="C8717" s="155" t="s">
        <v>12237</v>
      </c>
      <c r="D8717" s="155">
        <v>5000</v>
      </c>
      <c r="E8717" s="155">
        <v>5040</v>
      </c>
      <c r="F8717" s="166">
        <v>42996</v>
      </c>
      <c r="G8717" s="166">
        <v>42997</v>
      </c>
      <c r="H8717" s="157">
        <v>1</v>
      </c>
    </row>
    <row r="8718" spans="1:9" x14ac:dyDescent="0.25">
      <c r="A8718" s="155" t="s">
        <v>559</v>
      </c>
      <c r="B8718" s="155" t="s">
        <v>872</v>
      </c>
      <c r="C8718" s="155" t="s">
        <v>12238</v>
      </c>
      <c r="D8718" s="155">
        <v>6000</v>
      </c>
      <c r="E8718" s="155">
        <v>6012</v>
      </c>
      <c r="F8718" s="166">
        <v>42996</v>
      </c>
      <c r="G8718" s="166">
        <v>42997</v>
      </c>
      <c r="H8718" s="157">
        <v>1</v>
      </c>
    </row>
    <row r="8719" spans="1:9" x14ac:dyDescent="0.25">
      <c r="A8719" s="155" t="s">
        <v>173</v>
      </c>
      <c r="B8719" s="155" t="s">
        <v>7896</v>
      </c>
      <c r="C8719" s="155" t="s">
        <v>12239</v>
      </c>
      <c r="D8719" s="155">
        <v>208</v>
      </c>
      <c r="E8719" s="155">
        <v>208</v>
      </c>
      <c r="F8719" s="166">
        <v>42996</v>
      </c>
      <c r="G8719" s="166">
        <v>42997</v>
      </c>
      <c r="H8719" s="157">
        <v>1</v>
      </c>
    </row>
    <row r="8720" spans="1:9" x14ac:dyDescent="0.25">
      <c r="A8720" s="155" t="s">
        <v>173</v>
      </c>
      <c r="B8720" s="155" t="s">
        <v>9908</v>
      </c>
      <c r="C8720" s="155" t="s">
        <v>364</v>
      </c>
      <c r="D8720" s="155">
        <v>104</v>
      </c>
      <c r="E8720" s="155">
        <v>104</v>
      </c>
      <c r="F8720" s="166">
        <v>42996</v>
      </c>
      <c r="G8720" s="166">
        <v>42997</v>
      </c>
      <c r="H8720" s="157">
        <v>1</v>
      </c>
    </row>
    <row r="8721" spans="1:8" x14ac:dyDescent="0.25">
      <c r="A8721" s="155" t="s">
        <v>173</v>
      </c>
      <c r="B8721" s="155" t="s">
        <v>9908</v>
      </c>
      <c r="C8721" s="155" t="s">
        <v>161</v>
      </c>
      <c r="D8721" s="155">
        <v>104</v>
      </c>
      <c r="E8721" s="155">
        <v>104</v>
      </c>
      <c r="F8721" s="166">
        <v>42996</v>
      </c>
      <c r="G8721" s="166">
        <v>42997</v>
      </c>
      <c r="H8721" s="157">
        <v>1</v>
      </c>
    </row>
    <row r="8722" spans="1:8" x14ac:dyDescent="0.25">
      <c r="A8722" s="155" t="s">
        <v>78</v>
      </c>
      <c r="B8722" s="155" t="s">
        <v>1074</v>
      </c>
      <c r="C8722" s="155" t="s">
        <v>12240</v>
      </c>
      <c r="D8722" s="155">
        <v>42</v>
      </c>
      <c r="E8722" s="155">
        <v>42</v>
      </c>
      <c r="F8722" s="166">
        <v>42997</v>
      </c>
      <c r="G8722" s="166">
        <v>43003</v>
      </c>
      <c r="H8722" s="157">
        <v>1</v>
      </c>
    </row>
    <row r="8723" spans="1:8" x14ac:dyDescent="0.25">
      <c r="A8723" s="155" t="s">
        <v>245</v>
      </c>
      <c r="B8723" s="155" t="s">
        <v>2800</v>
      </c>
      <c r="C8723" s="155" t="s">
        <v>12241</v>
      </c>
      <c r="D8723" s="155">
        <v>100</v>
      </c>
      <c r="E8723" s="155">
        <v>100</v>
      </c>
      <c r="F8723" s="166">
        <v>42997</v>
      </c>
      <c r="G8723" s="166">
        <v>43000</v>
      </c>
      <c r="H8723" s="157">
        <v>1</v>
      </c>
    </row>
    <row r="8724" spans="1:8" x14ac:dyDescent="0.25">
      <c r="A8724" s="155" t="s">
        <v>520</v>
      </c>
      <c r="B8724" s="155" t="s">
        <v>2432</v>
      </c>
      <c r="C8724" s="155" t="s">
        <v>12242</v>
      </c>
      <c r="D8724" s="155">
        <v>25</v>
      </c>
      <c r="E8724" s="155">
        <v>25</v>
      </c>
      <c r="F8724" s="166">
        <v>42997</v>
      </c>
      <c r="G8724" s="166">
        <v>43005</v>
      </c>
      <c r="H8724" s="157">
        <v>1</v>
      </c>
    </row>
    <row r="8725" spans="1:8" x14ac:dyDescent="0.25">
      <c r="A8725" s="155" t="s">
        <v>748</v>
      </c>
      <c r="B8725" s="155" t="s">
        <v>233</v>
      </c>
      <c r="C8725" s="155" t="s">
        <v>12243</v>
      </c>
      <c r="D8725" s="155">
        <v>32</v>
      </c>
      <c r="E8725" s="155">
        <v>32</v>
      </c>
      <c r="F8725" s="166">
        <v>42997</v>
      </c>
      <c r="G8725" s="166">
        <v>43000</v>
      </c>
      <c r="H8725" s="157">
        <v>1</v>
      </c>
    </row>
    <row r="8726" spans="1:8" x14ac:dyDescent="0.25">
      <c r="A8726" s="155" t="s">
        <v>71</v>
      </c>
      <c r="B8726" s="155" t="s">
        <v>1168</v>
      </c>
      <c r="C8726" s="155" t="s">
        <v>12244</v>
      </c>
      <c r="D8726" s="155">
        <v>10</v>
      </c>
      <c r="E8726" s="155">
        <v>10</v>
      </c>
      <c r="F8726" s="166">
        <v>42997</v>
      </c>
      <c r="G8726" s="166">
        <v>43003</v>
      </c>
      <c r="H8726" s="157">
        <v>1</v>
      </c>
    </row>
    <row r="8727" spans="1:8" x14ac:dyDescent="0.25">
      <c r="A8727" s="155" t="s">
        <v>29</v>
      </c>
      <c r="B8727" s="155" t="s">
        <v>258</v>
      </c>
      <c r="C8727" s="155" t="s">
        <v>12245</v>
      </c>
      <c r="D8727" s="155">
        <v>200</v>
      </c>
      <c r="E8727" s="155">
        <v>221</v>
      </c>
      <c r="F8727" s="166">
        <v>42998</v>
      </c>
      <c r="G8727" s="166">
        <v>43003</v>
      </c>
      <c r="H8727" s="157">
        <v>1</v>
      </c>
    </row>
    <row r="8728" spans="1:8" x14ac:dyDescent="0.25">
      <c r="A8728" s="155" t="s">
        <v>2317</v>
      </c>
      <c r="B8728" s="155" t="s">
        <v>2318</v>
      </c>
      <c r="C8728" s="155" t="s">
        <v>12151</v>
      </c>
      <c r="D8728" s="155">
        <v>175</v>
      </c>
      <c r="E8728" s="155">
        <v>128</v>
      </c>
      <c r="F8728" s="166">
        <v>42998</v>
      </c>
      <c r="G8728" s="166">
        <v>43006</v>
      </c>
      <c r="H8728" s="157">
        <v>1</v>
      </c>
    </row>
    <row r="8729" spans="1:8" x14ac:dyDescent="0.25">
      <c r="A8729" s="155" t="s">
        <v>2317</v>
      </c>
      <c r="B8729" s="155" t="s">
        <v>2318</v>
      </c>
      <c r="C8729" s="155" t="s">
        <v>12246</v>
      </c>
      <c r="D8729" s="155">
        <v>500</v>
      </c>
      <c r="E8729" s="155">
        <v>128</v>
      </c>
      <c r="F8729" s="166">
        <v>42998</v>
      </c>
      <c r="G8729" s="166">
        <v>43025</v>
      </c>
      <c r="H8729" s="157">
        <v>1</v>
      </c>
    </row>
    <row r="8730" spans="1:8" x14ac:dyDescent="0.25">
      <c r="A8730" s="155" t="s">
        <v>520</v>
      </c>
      <c r="B8730" s="155" t="s">
        <v>609</v>
      </c>
      <c r="C8730" s="155" t="s">
        <v>12247</v>
      </c>
      <c r="D8730" s="155">
        <v>320</v>
      </c>
      <c r="E8730" s="155">
        <v>320</v>
      </c>
      <c r="F8730" s="166">
        <v>42999</v>
      </c>
      <c r="G8730" s="166">
        <v>43003</v>
      </c>
      <c r="H8730" s="157">
        <v>1</v>
      </c>
    </row>
    <row r="8731" spans="1:8" x14ac:dyDescent="0.25">
      <c r="A8731" s="155" t="s">
        <v>71</v>
      </c>
      <c r="B8731" s="155" t="s">
        <v>477</v>
      </c>
      <c r="C8731" s="155" t="s">
        <v>12248</v>
      </c>
      <c r="D8731" s="155">
        <v>10</v>
      </c>
      <c r="E8731" s="155">
        <v>10</v>
      </c>
      <c r="F8731" s="166">
        <v>42999</v>
      </c>
      <c r="G8731" s="166">
        <v>43004</v>
      </c>
      <c r="H8731" s="157">
        <v>1</v>
      </c>
    </row>
    <row r="8732" spans="1:8" x14ac:dyDescent="0.25">
      <c r="A8732" s="155" t="s">
        <v>2714</v>
      </c>
      <c r="B8732" s="155" t="s">
        <v>3423</v>
      </c>
      <c r="C8732" s="155" t="s">
        <v>12249</v>
      </c>
      <c r="D8732" s="155">
        <v>250</v>
      </c>
      <c r="E8732" s="155">
        <v>320</v>
      </c>
      <c r="F8732" s="166">
        <v>42999</v>
      </c>
      <c r="G8732" s="166">
        <v>43005</v>
      </c>
      <c r="H8732" s="157">
        <v>1</v>
      </c>
    </row>
    <row r="8733" spans="1:8" x14ac:dyDescent="0.25">
      <c r="A8733" s="155" t="s">
        <v>4395</v>
      </c>
      <c r="B8733" s="155" t="s">
        <v>4396</v>
      </c>
      <c r="C8733" s="155" t="s">
        <v>12250</v>
      </c>
      <c r="D8733" s="155">
        <v>150</v>
      </c>
      <c r="E8733" s="155">
        <v>150</v>
      </c>
      <c r="F8733" s="166">
        <v>42999</v>
      </c>
      <c r="G8733" s="166">
        <v>42996</v>
      </c>
      <c r="H8733" s="157">
        <v>0</v>
      </c>
    </row>
    <row r="8734" spans="1:8" x14ac:dyDescent="0.25">
      <c r="A8734" s="155" t="s">
        <v>12251</v>
      </c>
      <c r="B8734" s="155" t="s">
        <v>12252</v>
      </c>
      <c r="C8734" s="155" t="s">
        <v>12253</v>
      </c>
      <c r="D8734" s="155">
        <v>5</v>
      </c>
      <c r="E8734" s="155">
        <v>5</v>
      </c>
      <c r="F8734" s="166">
        <v>42999</v>
      </c>
      <c r="G8734" s="166">
        <v>42998</v>
      </c>
      <c r="H8734" s="157">
        <v>0</v>
      </c>
    </row>
    <row r="8735" spans="1:8" x14ac:dyDescent="0.25">
      <c r="A8735" s="155" t="s">
        <v>408</v>
      </c>
      <c r="B8735" s="155" t="s">
        <v>12255</v>
      </c>
      <c r="C8735" s="155" t="s">
        <v>12254</v>
      </c>
      <c r="D8735" s="155">
        <v>25</v>
      </c>
      <c r="E8735" s="155">
        <v>25</v>
      </c>
      <c r="F8735" s="166">
        <v>42999</v>
      </c>
      <c r="G8735" s="166">
        <v>43007</v>
      </c>
      <c r="H8735" s="157">
        <v>1</v>
      </c>
    </row>
    <row r="8736" spans="1:8" x14ac:dyDescent="0.25">
      <c r="A8736" s="155" t="s">
        <v>71</v>
      </c>
      <c r="B8736" s="155" t="s">
        <v>1530</v>
      </c>
      <c r="C8736" s="155" t="s">
        <v>12256</v>
      </c>
      <c r="D8736" s="155">
        <v>7</v>
      </c>
      <c r="E8736" s="155">
        <v>7</v>
      </c>
      <c r="F8736" s="166">
        <v>42999</v>
      </c>
      <c r="G8736" s="166">
        <v>43003</v>
      </c>
      <c r="H8736" s="157">
        <v>1</v>
      </c>
    </row>
    <row r="8737" spans="1:8" x14ac:dyDescent="0.25">
      <c r="A8737" s="155" t="s">
        <v>71</v>
      </c>
      <c r="B8737" s="155" t="s">
        <v>1550</v>
      </c>
      <c r="C8737" s="155" t="s">
        <v>364</v>
      </c>
      <c r="D8737" s="155">
        <v>9</v>
      </c>
      <c r="E8737" s="155">
        <v>9</v>
      </c>
      <c r="F8737" s="166">
        <v>42999</v>
      </c>
      <c r="G8737" s="166">
        <v>43003</v>
      </c>
      <c r="H8737" s="157">
        <v>1</v>
      </c>
    </row>
    <row r="8738" spans="1:8" x14ac:dyDescent="0.25">
      <c r="A8738" s="155" t="s">
        <v>71</v>
      </c>
      <c r="B8738" s="155" t="s">
        <v>583</v>
      </c>
      <c r="C8738" s="155" t="s">
        <v>12257</v>
      </c>
      <c r="D8738" s="155">
        <v>5</v>
      </c>
      <c r="E8738" s="155">
        <v>5</v>
      </c>
      <c r="F8738" s="166">
        <v>42999</v>
      </c>
      <c r="G8738" s="166">
        <v>43007</v>
      </c>
      <c r="H8738" s="157">
        <v>1</v>
      </c>
    </row>
    <row r="8739" spans="1:8" x14ac:dyDescent="0.25">
      <c r="A8739" s="155" t="s">
        <v>71</v>
      </c>
      <c r="B8739" s="155" t="s">
        <v>1550</v>
      </c>
      <c r="C8739" s="155" t="s">
        <v>364</v>
      </c>
      <c r="D8739" s="155">
        <v>5</v>
      </c>
      <c r="E8739" s="155">
        <v>5</v>
      </c>
      <c r="F8739" s="166">
        <v>42999</v>
      </c>
      <c r="G8739" s="166">
        <v>43007</v>
      </c>
      <c r="H8739" s="157">
        <v>1</v>
      </c>
    </row>
    <row r="8740" spans="1:8" x14ac:dyDescent="0.25">
      <c r="A8740" s="155" t="s">
        <v>71</v>
      </c>
      <c r="B8740" s="155" t="s">
        <v>154</v>
      </c>
      <c r="C8740" s="155" t="s">
        <v>12258</v>
      </c>
      <c r="D8740" s="155">
        <v>5</v>
      </c>
      <c r="E8740" s="155">
        <v>5</v>
      </c>
      <c r="F8740" s="166">
        <v>42999</v>
      </c>
      <c r="G8740" s="166">
        <v>43007</v>
      </c>
      <c r="H8740" s="157">
        <v>1</v>
      </c>
    </row>
    <row r="8741" spans="1:8" x14ac:dyDescent="0.25">
      <c r="A8741" s="155" t="s">
        <v>11630</v>
      </c>
      <c r="B8741" s="155" t="s">
        <v>12259</v>
      </c>
      <c r="C8741" s="155" t="s">
        <v>12264</v>
      </c>
      <c r="D8741" s="155">
        <v>15</v>
      </c>
      <c r="E8741" s="155">
        <v>15</v>
      </c>
      <c r="F8741" s="166">
        <v>42999</v>
      </c>
      <c r="G8741" s="166">
        <v>42993</v>
      </c>
      <c r="H8741" s="157">
        <v>0</v>
      </c>
    </row>
    <row r="8742" spans="1:8" x14ac:dyDescent="0.25">
      <c r="A8742" s="155" t="s">
        <v>11630</v>
      </c>
      <c r="B8742" s="155" t="s">
        <v>12260</v>
      </c>
      <c r="C8742" s="155" t="s">
        <v>27</v>
      </c>
      <c r="D8742" s="155">
        <v>15</v>
      </c>
      <c r="E8742" s="155">
        <v>15</v>
      </c>
      <c r="F8742" s="166">
        <v>42999</v>
      </c>
      <c r="G8742" s="166">
        <v>42993</v>
      </c>
      <c r="H8742" s="157">
        <v>0</v>
      </c>
    </row>
    <row r="8743" spans="1:8" x14ac:dyDescent="0.25">
      <c r="A8743" s="155" t="s">
        <v>11630</v>
      </c>
      <c r="B8743" s="155" t="s">
        <v>12261</v>
      </c>
      <c r="C8743" s="155" t="s">
        <v>320</v>
      </c>
      <c r="D8743" s="155">
        <v>15</v>
      </c>
      <c r="E8743" s="155">
        <v>15</v>
      </c>
      <c r="F8743" s="166">
        <v>42999</v>
      </c>
      <c r="G8743" s="166">
        <v>42993</v>
      </c>
      <c r="H8743" s="157">
        <v>0</v>
      </c>
    </row>
    <row r="8744" spans="1:8" x14ac:dyDescent="0.25">
      <c r="A8744" s="155" t="s">
        <v>11630</v>
      </c>
      <c r="B8744" s="155" t="s">
        <v>12262</v>
      </c>
      <c r="C8744" s="155" t="s">
        <v>12263</v>
      </c>
      <c r="D8744" s="155">
        <v>15</v>
      </c>
      <c r="E8744" s="155">
        <v>15</v>
      </c>
      <c r="F8744" s="166">
        <v>42999</v>
      </c>
      <c r="G8744" s="166">
        <v>42993</v>
      </c>
      <c r="H8744" s="157">
        <v>0</v>
      </c>
    </row>
    <row r="8745" spans="1:8" x14ac:dyDescent="0.25">
      <c r="A8745" s="155" t="s">
        <v>11939</v>
      </c>
      <c r="B8745" s="155" t="s">
        <v>12019</v>
      </c>
      <c r="C8745" s="155" t="s">
        <v>12266</v>
      </c>
      <c r="D8745" s="155">
        <v>1</v>
      </c>
      <c r="E8745" s="155">
        <v>6</v>
      </c>
      <c r="F8745" s="166">
        <v>42999</v>
      </c>
      <c r="G8745" s="166">
        <v>43003</v>
      </c>
      <c r="H8745" s="157">
        <v>1</v>
      </c>
    </row>
    <row r="8746" spans="1:8" x14ac:dyDescent="0.25">
      <c r="A8746" s="155" t="s">
        <v>11939</v>
      </c>
      <c r="B8746" s="155" t="s">
        <v>12265</v>
      </c>
      <c r="C8746" s="155" t="s">
        <v>364</v>
      </c>
      <c r="D8746" s="155">
        <v>6</v>
      </c>
      <c r="E8746" s="155">
        <v>6</v>
      </c>
      <c r="F8746" s="166">
        <v>42999</v>
      </c>
      <c r="G8746" s="166">
        <v>43003</v>
      </c>
      <c r="H8746" s="157">
        <v>1</v>
      </c>
    </row>
    <row r="8747" spans="1:8" ht="30" x14ac:dyDescent="0.25">
      <c r="A8747" s="155" t="s">
        <v>8056</v>
      </c>
      <c r="B8747" s="155" t="s">
        <v>11484</v>
      </c>
      <c r="C8747" s="155" t="s">
        <v>12267</v>
      </c>
      <c r="D8747" s="155">
        <v>50</v>
      </c>
      <c r="E8747" s="155">
        <v>50</v>
      </c>
      <c r="F8747" s="166">
        <v>43000</v>
      </c>
      <c r="G8747" s="166">
        <v>43004</v>
      </c>
      <c r="H8747" s="157">
        <v>1</v>
      </c>
    </row>
    <row r="8748" spans="1:8" x14ac:dyDescent="0.25">
      <c r="A8748" s="155" t="s">
        <v>630</v>
      </c>
      <c r="B8748" s="155" t="s">
        <v>6248</v>
      </c>
      <c r="C8748" s="155" t="s">
        <v>12268</v>
      </c>
      <c r="D8748" s="155">
        <v>10</v>
      </c>
      <c r="E8748" s="155">
        <v>10</v>
      </c>
      <c r="F8748" s="166">
        <v>43003</v>
      </c>
      <c r="G8748" s="166">
        <v>43006</v>
      </c>
      <c r="H8748" s="157">
        <v>1</v>
      </c>
    </row>
    <row r="8749" spans="1:8" x14ac:dyDescent="0.25">
      <c r="A8749" s="155" t="s">
        <v>65</v>
      </c>
      <c r="B8749" s="155" t="s">
        <v>2994</v>
      </c>
      <c r="C8749" s="155" t="s">
        <v>12269</v>
      </c>
      <c r="D8749" s="155">
        <v>50</v>
      </c>
      <c r="E8749" s="155">
        <v>50</v>
      </c>
      <c r="F8749" s="166">
        <v>43003</v>
      </c>
      <c r="G8749" s="166">
        <v>43010</v>
      </c>
      <c r="H8749" s="157">
        <v>1</v>
      </c>
    </row>
    <row r="8750" spans="1:8" x14ac:dyDescent="0.25">
      <c r="A8750" s="155" t="s">
        <v>2106</v>
      </c>
      <c r="B8750" s="155" t="s">
        <v>2107</v>
      </c>
      <c r="C8750" s="155" t="s">
        <v>12270</v>
      </c>
      <c r="D8750" s="155">
        <v>25</v>
      </c>
      <c r="E8750" s="155">
        <v>25</v>
      </c>
      <c r="F8750" s="166">
        <v>43003</v>
      </c>
      <c r="G8750" s="166">
        <v>43005</v>
      </c>
      <c r="H8750" s="157">
        <v>1</v>
      </c>
    </row>
    <row r="8751" spans="1:8" x14ac:dyDescent="0.25">
      <c r="A8751" s="155" t="s">
        <v>286</v>
      </c>
      <c r="B8751" s="155" t="s">
        <v>5726</v>
      </c>
      <c r="C8751" s="155" t="s">
        <v>12271</v>
      </c>
      <c r="D8751" s="155">
        <v>50</v>
      </c>
      <c r="E8751" s="155">
        <v>50</v>
      </c>
      <c r="F8751" s="166">
        <v>43003</v>
      </c>
      <c r="G8751" s="166">
        <v>43005</v>
      </c>
      <c r="H8751" s="157">
        <v>1</v>
      </c>
    </row>
    <row r="8752" spans="1:8" x14ac:dyDescent="0.25">
      <c r="A8752" s="155" t="s">
        <v>36</v>
      </c>
      <c r="B8752" s="155" t="s">
        <v>812</v>
      </c>
      <c r="C8752" s="155" t="s">
        <v>12272</v>
      </c>
      <c r="D8752" s="155">
        <v>50</v>
      </c>
      <c r="E8752" s="155">
        <v>50</v>
      </c>
      <c r="F8752" s="166">
        <v>43003</v>
      </c>
      <c r="G8752" s="166">
        <v>43005</v>
      </c>
      <c r="H8752" s="157">
        <v>1</v>
      </c>
    </row>
    <row r="8753" spans="1:8" x14ac:dyDescent="0.25">
      <c r="A8753" s="155" t="s">
        <v>9769</v>
      </c>
      <c r="B8753" s="155" t="s">
        <v>10805</v>
      </c>
      <c r="C8753" s="155" t="s">
        <v>12273</v>
      </c>
      <c r="D8753" s="155">
        <v>50</v>
      </c>
      <c r="E8753" s="155">
        <v>50</v>
      </c>
      <c r="F8753" s="166">
        <v>43003</v>
      </c>
      <c r="G8753" s="166">
        <v>43007</v>
      </c>
      <c r="H8753" s="157">
        <v>1</v>
      </c>
    </row>
    <row r="8754" spans="1:8" x14ac:dyDescent="0.25">
      <c r="A8754" s="155" t="s">
        <v>11102</v>
      </c>
      <c r="B8754" s="155" t="s">
        <v>805</v>
      </c>
      <c r="C8754" s="155" t="s">
        <v>12274</v>
      </c>
      <c r="D8754" s="155">
        <v>250</v>
      </c>
      <c r="E8754" s="155">
        <v>250</v>
      </c>
      <c r="F8754" s="166">
        <v>43003</v>
      </c>
      <c r="G8754" s="166">
        <v>43007</v>
      </c>
      <c r="H8754" s="157">
        <v>1</v>
      </c>
    </row>
    <row r="8755" spans="1:8" x14ac:dyDescent="0.25">
      <c r="A8755" s="155" t="s">
        <v>5827</v>
      </c>
      <c r="B8755" s="155" t="s">
        <v>7145</v>
      </c>
      <c r="C8755" s="155" t="s">
        <v>12275</v>
      </c>
      <c r="D8755" s="155">
        <v>25</v>
      </c>
      <c r="E8755" s="155">
        <v>25</v>
      </c>
      <c r="F8755" s="166">
        <v>43003</v>
      </c>
      <c r="G8755" s="166">
        <v>43010</v>
      </c>
      <c r="H8755" s="157">
        <v>1</v>
      </c>
    </row>
    <row r="8756" spans="1:8" x14ac:dyDescent="0.25">
      <c r="A8756" s="155" t="s">
        <v>71</v>
      </c>
      <c r="B8756" s="155" t="s">
        <v>12276</v>
      </c>
      <c r="C8756" s="155" t="s">
        <v>12277</v>
      </c>
      <c r="D8756" s="155">
        <v>10</v>
      </c>
      <c r="E8756" s="155">
        <v>10</v>
      </c>
      <c r="F8756" s="166">
        <v>43003</v>
      </c>
      <c r="G8756" s="166">
        <v>43006</v>
      </c>
      <c r="H8756" s="157">
        <v>1</v>
      </c>
    </row>
    <row r="8757" spans="1:8" x14ac:dyDescent="0.25">
      <c r="A8757" s="155" t="s">
        <v>7873</v>
      </c>
      <c r="B8757" s="155" t="s">
        <v>11933</v>
      </c>
      <c r="C8757" s="155" t="s">
        <v>12278</v>
      </c>
      <c r="D8757" s="155">
        <v>4</v>
      </c>
      <c r="E8757" s="155">
        <v>4</v>
      </c>
      <c r="F8757" s="166">
        <v>43003</v>
      </c>
      <c r="G8757" s="166">
        <v>43004</v>
      </c>
      <c r="H8757" s="157">
        <v>1</v>
      </c>
    </row>
    <row r="8758" spans="1:8" x14ac:dyDescent="0.25">
      <c r="A8758" s="155" t="s">
        <v>597</v>
      </c>
      <c r="B8758" s="155" t="s">
        <v>10847</v>
      </c>
      <c r="C8758" s="155" t="s">
        <v>12279</v>
      </c>
      <c r="D8758" s="155">
        <v>500</v>
      </c>
      <c r="E8758" s="155">
        <v>300</v>
      </c>
      <c r="F8758" s="166">
        <v>43003</v>
      </c>
      <c r="G8758" s="166">
        <v>43006</v>
      </c>
      <c r="H8758" s="157">
        <v>1</v>
      </c>
    </row>
    <row r="8759" spans="1:8" x14ac:dyDescent="0.25">
      <c r="A8759" s="155" t="s">
        <v>8170</v>
      </c>
      <c r="B8759" s="155" t="s">
        <v>12280</v>
      </c>
      <c r="C8759" s="155" t="s">
        <v>12281</v>
      </c>
      <c r="D8759" s="155">
        <v>2</v>
      </c>
      <c r="E8759" s="155">
        <v>2</v>
      </c>
      <c r="F8759" s="166">
        <v>43003</v>
      </c>
      <c r="G8759" s="166">
        <v>43006</v>
      </c>
      <c r="H8759" s="157">
        <v>1</v>
      </c>
    </row>
    <row r="8760" spans="1:8" x14ac:dyDescent="0.25">
      <c r="A8760" s="155" t="s">
        <v>11274</v>
      </c>
      <c r="B8760" s="155" t="s">
        <v>11273</v>
      </c>
      <c r="C8760" s="155" t="s">
        <v>12282</v>
      </c>
      <c r="D8760" s="155">
        <v>10</v>
      </c>
      <c r="E8760" s="155">
        <v>10</v>
      </c>
      <c r="F8760" s="166">
        <v>43003</v>
      </c>
      <c r="G8760" s="166">
        <v>43006</v>
      </c>
      <c r="H8760" s="157">
        <v>1</v>
      </c>
    </row>
    <row r="8761" spans="1:8" x14ac:dyDescent="0.25">
      <c r="A8761" s="155" t="s">
        <v>4635</v>
      </c>
      <c r="B8761" s="155" t="s">
        <v>10223</v>
      </c>
      <c r="C8761" s="155" t="s">
        <v>12283</v>
      </c>
      <c r="D8761" s="155">
        <v>100</v>
      </c>
      <c r="E8761" s="155">
        <v>100</v>
      </c>
      <c r="F8761" s="166">
        <v>43004</v>
      </c>
      <c r="G8761" s="166">
        <v>43007</v>
      </c>
      <c r="H8761" s="157">
        <v>1</v>
      </c>
    </row>
    <row r="8762" spans="1:8" x14ac:dyDescent="0.25">
      <c r="A8762" s="155" t="s">
        <v>520</v>
      </c>
      <c r="B8762" s="155" t="s">
        <v>789</v>
      </c>
      <c r="C8762" s="155" t="s">
        <v>12284</v>
      </c>
      <c r="D8762" s="155">
        <v>51</v>
      </c>
      <c r="E8762" s="155">
        <v>51</v>
      </c>
      <c r="F8762" s="166">
        <v>43004</v>
      </c>
      <c r="G8762" s="166">
        <v>43012</v>
      </c>
      <c r="H8762" s="157">
        <v>1</v>
      </c>
    </row>
    <row r="8763" spans="1:8" x14ac:dyDescent="0.25">
      <c r="A8763" s="155" t="s">
        <v>286</v>
      </c>
      <c r="B8763" s="155" t="s">
        <v>289</v>
      </c>
      <c r="C8763" s="155" t="s">
        <v>12285</v>
      </c>
      <c r="D8763" s="155">
        <v>25</v>
      </c>
      <c r="E8763" s="155">
        <v>25</v>
      </c>
      <c r="F8763" s="166">
        <v>43004</v>
      </c>
      <c r="G8763" s="166">
        <v>43007</v>
      </c>
      <c r="H8763" s="157">
        <v>1</v>
      </c>
    </row>
    <row r="8764" spans="1:8" x14ac:dyDescent="0.25">
      <c r="A8764" s="155" t="s">
        <v>286</v>
      </c>
      <c r="B8764" s="155" t="s">
        <v>287</v>
      </c>
      <c r="C8764" s="155" t="s">
        <v>364</v>
      </c>
      <c r="D8764" s="155">
        <v>25</v>
      </c>
      <c r="E8764" s="155">
        <v>25</v>
      </c>
      <c r="F8764" s="166">
        <v>43004</v>
      </c>
      <c r="G8764" s="166">
        <v>43007</v>
      </c>
      <c r="H8764" s="157">
        <v>1</v>
      </c>
    </row>
    <row r="8765" spans="1:8" x14ac:dyDescent="0.25">
      <c r="A8765" s="155" t="s">
        <v>722</v>
      </c>
      <c r="B8765" s="155" t="s">
        <v>723</v>
      </c>
      <c r="C8765" s="155" t="s">
        <v>12286</v>
      </c>
      <c r="D8765" s="155">
        <v>500</v>
      </c>
      <c r="E8765" s="155">
        <v>500</v>
      </c>
      <c r="F8765" s="166">
        <v>43004</v>
      </c>
      <c r="G8765" s="166">
        <v>43011</v>
      </c>
      <c r="H8765" s="157">
        <v>1</v>
      </c>
    </row>
    <row r="8766" spans="1:8" x14ac:dyDescent="0.25">
      <c r="A8766" s="155" t="s">
        <v>6237</v>
      </c>
      <c r="B8766" s="155" t="s">
        <v>12287</v>
      </c>
      <c r="C8766" s="155" t="s">
        <v>12289</v>
      </c>
      <c r="D8766" s="155">
        <v>50</v>
      </c>
      <c r="E8766" s="155">
        <v>50</v>
      </c>
      <c r="F8766" s="166">
        <v>43004</v>
      </c>
      <c r="G8766" s="166">
        <v>43011</v>
      </c>
      <c r="H8766" s="157">
        <v>1</v>
      </c>
    </row>
    <row r="8767" spans="1:8" x14ac:dyDescent="0.25">
      <c r="A8767" s="155" t="s">
        <v>6237</v>
      </c>
      <c r="B8767" s="155" t="s">
        <v>12288</v>
      </c>
      <c r="C8767" s="155" t="s">
        <v>364</v>
      </c>
      <c r="D8767" s="155">
        <v>500</v>
      </c>
      <c r="E8767" s="155">
        <v>500</v>
      </c>
      <c r="F8767" s="166">
        <v>43004</v>
      </c>
      <c r="G8767" s="166">
        <v>43011</v>
      </c>
      <c r="H8767" s="157">
        <v>1</v>
      </c>
    </row>
    <row r="8768" spans="1:8" x14ac:dyDescent="0.25">
      <c r="A8768" s="155" t="s">
        <v>12290</v>
      </c>
      <c r="B8768" s="155" t="s">
        <v>12291</v>
      </c>
      <c r="C8768" s="155" t="s">
        <v>12292</v>
      </c>
      <c r="D8768" s="155">
        <v>10</v>
      </c>
      <c r="E8768" s="155">
        <v>10</v>
      </c>
      <c r="F8768" s="166">
        <v>43004</v>
      </c>
      <c r="G8768" s="166">
        <v>43003</v>
      </c>
      <c r="H8768" s="157">
        <v>0</v>
      </c>
    </row>
    <row r="8769" spans="1:9" x14ac:dyDescent="0.25">
      <c r="A8769" s="155" t="s">
        <v>11533</v>
      </c>
      <c r="B8769" s="155" t="s">
        <v>11534</v>
      </c>
      <c r="C8769" s="155" t="s">
        <v>12296</v>
      </c>
      <c r="D8769" s="155">
        <v>25</v>
      </c>
      <c r="E8769" s="155">
        <v>25</v>
      </c>
      <c r="F8769" s="166">
        <v>43005</v>
      </c>
      <c r="G8769" s="166">
        <v>43005</v>
      </c>
      <c r="H8769" s="157">
        <v>1</v>
      </c>
      <c r="I8769" s="192" t="s">
        <v>12231</v>
      </c>
    </row>
    <row r="8770" spans="1:9" x14ac:dyDescent="0.25">
      <c r="A8770" s="155" t="s">
        <v>520</v>
      </c>
      <c r="B8770" s="155" t="s">
        <v>609</v>
      </c>
      <c r="C8770" s="155" t="s">
        <v>12297</v>
      </c>
      <c r="D8770" s="155">
        <v>180</v>
      </c>
      <c r="E8770" s="155">
        <v>180</v>
      </c>
      <c r="F8770" s="166">
        <v>43005</v>
      </c>
      <c r="G8770" s="166">
        <v>43011</v>
      </c>
      <c r="H8770" s="157">
        <v>1</v>
      </c>
    </row>
    <row r="8771" spans="1:9" x14ac:dyDescent="0.25">
      <c r="A8771" s="155" t="s">
        <v>9514</v>
      </c>
      <c r="B8771" s="155" t="s">
        <v>11832</v>
      </c>
      <c r="C8771" s="155" t="s">
        <v>12298</v>
      </c>
      <c r="D8771" s="155">
        <v>4</v>
      </c>
      <c r="E8771" s="155">
        <v>4</v>
      </c>
      <c r="F8771" s="166">
        <v>43005</v>
      </c>
      <c r="G8771" s="166">
        <v>43011</v>
      </c>
      <c r="H8771" s="157">
        <v>1</v>
      </c>
    </row>
    <row r="8772" spans="1:9" x14ac:dyDescent="0.25">
      <c r="A8772" s="155" t="s">
        <v>11274</v>
      </c>
      <c r="B8772" s="155" t="s">
        <v>11772</v>
      </c>
      <c r="C8772" s="155" t="s">
        <v>12299</v>
      </c>
      <c r="D8772" s="155">
        <v>5</v>
      </c>
      <c r="E8772" s="155">
        <v>5</v>
      </c>
      <c r="F8772" s="166">
        <v>43005</v>
      </c>
      <c r="G8772" s="166">
        <v>43006</v>
      </c>
      <c r="H8772" s="157">
        <v>1</v>
      </c>
    </row>
    <row r="8773" spans="1:9" x14ac:dyDescent="0.25">
      <c r="A8773" s="155" t="s">
        <v>911</v>
      </c>
      <c r="B8773" s="155" t="s">
        <v>912</v>
      </c>
      <c r="C8773" s="155" t="s">
        <v>12300</v>
      </c>
      <c r="D8773" s="155">
        <v>500</v>
      </c>
      <c r="E8773" s="155">
        <v>500</v>
      </c>
      <c r="F8773" s="166">
        <v>43006</v>
      </c>
      <c r="G8773" s="166">
        <v>43007</v>
      </c>
      <c r="H8773" s="157">
        <v>1</v>
      </c>
    </row>
    <row r="8774" spans="1:9" x14ac:dyDescent="0.25">
      <c r="A8774" s="155" t="s">
        <v>8319</v>
      </c>
      <c r="B8774" s="155" t="s">
        <v>12301</v>
      </c>
      <c r="C8774" s="155" t="s">
        <v>12302</v>
      </c>
      <c r="D8774" s="155">
        <v>15</v>
      </c>
      <c r="E8774" s="155">
        <v>15</v>
      </c>
      <c r="F8774" s="166">
        <v>43006</v>
      </c>
      <c r="G8774" s="166">
        <v>43012</v>
      </c>
      <c r="H8774" s="157">
        <v>1</v>
      </c>
    </row>
    <row r="8775" spans="1:9" x14ac:dyDescent="0.25">
      <c r="A8775" s="155" t="s">
        <v>71</v>
      </c>
      <c r="B8775" s="155" t="s">
        <v>12303</v>
      </c>
      <c r="C8775" s="155" t="s">
        <v>12304</v>
      </c>
      <c r="D8775" s="155">
        <v>10</v>
      </c>
      <c r="E8775" s="155">
        <v>10</v>
      </c>
      <c r="F8775" s="166">
        <v>43006</v>
      </c>
      <c r="G8775" s="166">
        <v>43012</v>
      </c>
      <c r="H8775" s="157">
        <v>1</v>
      </c>
    </row>
    <row r="8776" spans="1:9" x14ac:dyDescent="0.25">
      <c r="A8776" s="155" t="s">
        <v>71</v>
      </c>
      <c r="B8776" s="155" t="s">
        <v>1530</v>
      </c>
      <c r="C8776" s="155" t="s">
        <v>12305</v>
      </c>
      <c r="D8776" s="155">
        <v>5</v>
      </c>
      <c r="E8776" s="155">
        <v>5</v>
      </c>
      <c r="F8776" s="166">
        <v>43007</v>
      </c>
      <c r="G8776" s="166">
        <v>43038</v>
      </c>
      <c r="H8776" s="157">
        <v>1</v>
      </c>
    </row>
    <row r="8777" spans="1:9" x14ac:dyDescent="0.25">
      <c r="A8777" s="155" t="s">
        <v>71</v>
      </c>
      <c r="B8777" s="155" t="s">
        <v>167</v>
      </c>
      <c r="C8777" s="155" t="s">
        <v>59</v>
      </c>
      <c r="D8777" s="155">
        <v>5</v>
      </c>
      <c r="E8777" s="155">
        <v>5</v>
      </c>
      <c r="F8777" s="166">
        <v>43007</v>
      </c>
      <c r="G8777" s="166">
        <v>43038</v>
      </c>
      <c r="H8777" s="157">
        <v>1</v>
      </c>
    </row>
    <row r="8778" spans="1:9" x14ac:dyDescent="0.25">
      <c r="A8778" s="155" t="s">
        <v>71</v>
      </c>
      <c r="B8778" s="155" t="s">
        <v>2142</v>
      </c>
      <c r="C8778" s="155" t="s">
        <v>12306</v>
      </c>
      <c r="D8778" s="155">
        <v>10</v>
      </c>
      <c r="E8778" s="155">
        <v>10</v>
      </c>
      <c r="F8778" s="166">
        <v>43007</v>
      </c>
      <c r="G8778" s="166">
        <v>43011</v>
      </c>
      <c r="H8778" s="157">
        <v>1</v>
      </c>
    </row>
    <row r="8779" spans="1:9" x14ac:dyDescent="0.25">
      <c r="A8779" s="155" t="s">
        <v>2714</v>
      </c>
      <c r="B8779" s="155" t="s">
        <v>3029</v>
      </c>
      <c r="C8779" s="155" t="s">
        <v>12307</v>
      </c>
      <c r="D8779" s="155">
        <v>100</v>
      </c>
      <c r="E8779" s="155">
        <v>100</v>
      </c>
      <c r="F8779" s="166">
        <v>43007</v>
      </c>
      <c r="G8779" s="166">
        <v>43014</v>
      </c>
      <c r="H8779" s="157">
        <v>1</v>
      </c>
    </row>
    <row r="8780" spans="1:9" x14ac:dyDescent="0.25">
      <c r="A8780" s="155" t="s">
        <v>559</v>
      </c>
      <c r="B8780" s="155" t="s">
        <v>868</v>
      </c>
      <c r="C8780" s="155" t="s">
        <v>12308</v>
      </c>
      <c r="D8780" s="155">
        <v>10000</v>
      </c>
      <c r="E8780" s="155">
        <v>10080</v>
      </c>
      <c r="F8780" s="166">
        <v>43007</v>
      </c>
      <c r="G8780" s="166">
        <v>43011</v>
      </c>
      <c r="H8780" s="157">
        <v>1</v>
      </c>
    </row>
    <row r="8781" spans="1:9" x14ac:dyDescent="0.25">
      <c r="A8781" s="155" t="s">
        <v>559</v>
      </c>
      <c r="B8781" s="155" t="s">
        <v>1849</v>
      </c>
      <c r="C8781" s="155" t="s">
        <v>12309</v>
      </c>
      <c r="D8781" s="155">
        <v>600</v>
      </c>
      <c r="E8781" s="155">
        <v>600</v>
      </c>
      <c r="F8781" s="166">
        <v>43007</v>
      </c>
      <c r="G8781" s="166">
        <v>43011</v>
      </c>
      <c r="H8781" s="157">
        <v>1</v>
      </c>
    </row>
    <row r="8782" spans="1:9" x14ac:dyDescent="0.25">
      <c r="A8782" s="155" t="s">
        <v>12113</v>
      </c>
      <c r="B8782" s="155" t="s">
        <v>1696</v>
      </c>
      <c r="C8782" s="155" t="s">
        <v>12310</v>
      </c>
      <c r="D8782" s="155">
        <v>16</v>
      </c>
      <c r="E8782" s="155">
        <v>16</v>
      </c>
      <c r="F8782" s="166">
        <v>43007</v>
      </c>
      <c r="G8782" s="166">
        <v>43027</v>
      </c>
      <c r="H8782" s="157">
        <v>1</v>
      </c>
    </row>
    <row r="8783" spans="1:9" x14ac:dyDescent="0.25">
      <c r="A8783" s="155" t="s">
        <v>12311</v>
      </c>
      <c r="B8783" s="155" t="s">
        <v>12312</v>
      </c>
      <c r="C8783" s="155" t="s">
        <v>12313</v>
      </c>
      <c r="D8783" s="155">
        <v>5</v>
      </c>
      <c r="E8783" s="155">
        <v>5</v>
      </c>
      <c r="F8783" s="166">
        <v>43007</v>
      </c>
      <c r="G8783" s="166">
        <v>43008</v>
      </c>
      <c r="H8783" s="157">
        <v>1</v>
      </c>
    </row>
    <row r="8784" spans="1:9" x14ac:dyDescent="0.25">
      <c r="A8784" s="155" t="s">
        <v>12314</v>
      </c>
      <c r="B8784" s="155" t="s">
        <v>12194</v>
      </c>
      <c r="C8784" s="155" t="s">
        <v>12197</v>
      </c>
      <c r="D8784" s="155">
        <v>5</v>
      </c>
      <c r="E8784" s="155">
        <v>5</v>
      </c>
      <c r="F8784" s="166">
        <v>43007</v>
      </c>
      <c r="G8784" s="166">
        <v>43008</v>
      </c>
      <c r="H8784" s="157">
        <v>1</v>
      </c>
    </row>
    <row r="8785" spans="1:9" x14ac:dyDescent="0.25">
      <c r="A8785" s="155" t="s">
        <v>11630</v>
      </c>
      <c r="B8785" s="155" t="s">
        <v>12195</v>
      </c>
      <c r="C8785" s="155" t="s">
        <v>12197</v>
      </c>
      <c r="D8785" s="155">
        <v>25</v>
      </c>
      <c r="E8785" s="155">
        <v>20</v>
      </c>
      <c r="F8785" s="166">
        <v>43007</v>
      </c>
      <c r="G8785" s="166">
        <v>43011</v>
      </c>
      <c r="H8785" s="157">
        <v>1</v>
      </c>
      <c r="I8785" s="192" t="s">
        <v>12315</v>
      </c>
    </row>
    <row r="8786" spans="1:9" x14ac:dyDescent="0.25">
      <c r="A8786" s="155" t="s">
        <v>11630</v>
      </c>
      <c r="B8786" s="155" t="s">
        <v>12196</v>
      </c>
      <c r="C8786" s="155" t="s">
        <v>316</v>
      </c>
      <c r="D8786" s="155">
        <v>25</v>
      </c>
      <c r="E8786" s="155">
        <v>20</v>
      </c>
      <c r="F8786" s="166">
        <v>43007</v>
      </c>
      <c r="G8786" s="166">
        <v>43011</v>
      </c>
      <c r="H8786" s="157">
        <v>1</v>
      </c>
      <c r="I8786" s="192" t="s">
        <v>12315</v>
      </c>
    </row>
    <row r="8787" spans="1:9" x14ac:dyDescent="0.25">
      <c r="A8787" s="155" t="s">
        <v>11630</v>
      </c>
      <c r="C8787" s="155" t="s">
        <v>166</v>
      </c>
      <c r="D8787" s="155">
        <v>25</v>
      </c>
      <c r="E8787" s="155">
        <v>20</v>
      </c>
      <c r="F8787" s="166">
        <v>43007</v>
      </c>
      <c r="G8787" s="166">
        <v>43011</v>
      </c>
      <c r="H8787" s="157">
        <v>1</v>
      </c>
      <c r="I8787" s="192" t="s">
        <v>12315</v>
      </c>
    </row>
    <row r="8788" spans="1:9" x14ac:dyDescent="0.25">
      <c r="A8788" s="155" t="s">
        <v>520</v>
      </c>
      <c r="B8788" s="155" t="s">
        <v>533</v>
      </c>
      <c r="C8788" s="155" t="s">
        <v>12318</v>
      </c>
      <c r="D8788" s="155">
        <v>37</v>
      </c>
      <c r="E8788" s="155">
        <v>37</v>
      </c>
      <c r="F8788" s="166">
        <v>43010</v>
      </c>
      <c r="G8788" s="166">
        <v>43017</v>
      </c>
      <c r="H8788" s="157">
        <v>1</v>
      </c>
    </row>
    <row r="8789" spans="1:9" x14ac:dyDescent="0.25">
      <c r="A8789" s="155" t="s">
        <v>520</v>
      </c>
      <c r="B8789" s="155" t="s">
        <v>533</v>
      </c>
      <c r="C8789" s="155" t="s">
        <v>12317</v>
      </c>
      <c r="D8789" s="155">
        <v>162</v>
      </c>
      <c r="E8789" s="155">
        <v>162</v>
      </c>
      <c r="F8789" s="166">
        <v>43010</v>
      </c>
      <c r="G8789" s="166">
        <v>43017</v>
      </c>
      <c r="H8789" s="157">
        <v>1</v>
      </c>
    </row>
    <row r="8790" spans="1:9" x14ac:dyDescent="0.25">
      <c r="A8790" s="155" t="s">
        <v>9790</v>
      </c>
      <c r="B8790" s="155" t="s">
        <v>1696</v>
      </c>
      <c r="C8790" s="155" t="s">
        <v>12316</v>
      </c>
      <c r="D8790" s="155">
        <v>130</v>
      </c>
      <c r="E8790" s="155">
        <v>120</v>
      </c>
      <c r="F8790" s="166">
        <v>43010</v>
      </c>
      <c r="G8790" s="166">
        <v>43010</v>
      </c>
      <c r="H8790" s="157">
        <v>1</v>
      </c>
      <c r="I8790" s="192" t="s">
        <v>214</v>
      </c>
    </row>
    <row r="8791" spans="1:9" x14ac:dyDescent="0.25">
      <c r="A8791" s="155" t="s">
        <v>36</v>
      </c>
      <c r="B8791" s="155" t="s">
        <v>60</v>
      </c>
      <c r="C8791" s="155" t="s">
        <v>12319</v>
      </c>
      <c r="D8791" s="155">
        <v>20</v>
      </c>
      <c r="E8791" s="155">
        <v>20</v>
      </c>
      <c r="F8791" s="166">
        <v>43010</v>
      </c>
      <c r="G8791" s="166">
        <v>43013</v>
      </c>
      <c r="H8791" s="157">
        <v>1</v>
      </c>
    </row>
    <row r="8792" spans="1:9" x14ac:dyDescent="0.25">
      <c r="A8792" s="155" t="s">
        <v>520</v>
      </c>
      <c r="B8792" s="155" t="s">
        <v>12320</v>
      </c>
      <c r="C8792" s="155" t="s">
        <v>12321</v>
      </c>
      <c r="D8792" s="155">
        <v>15</v>
      </c>
      <c r="E8792" s="155">
        <v>15</v>
      </c>
      <c r="F8792" s="166">
        <v>43010</v>
      </c>
      <c r="G8792" s="166">
        <v>43014</v>
      </c>
      <c r="H8792" s="157">
        <v>1</v>
      </c>
    </row>
    <row r="8793" spans="1:9" x14ac:dyDescent="0.25">
      <c r="A8793" s="155" t="s">
        <v>12113</v>
      </c>
      <c r="B8793" s="155" t="s">
        <v>2810</v>
      </c>
      <c r="C8793" s="155" t="s">
        <v>12322</v>
      </c>
      <c r="D8793" s="155">
        <v>5</v>
      </c>
      <c r="E8793" s="155">
        <v>5</v>
      </c>
      <c r="F8793" s="166">
        <v>43010</v>
      </c>
      <c r="G8793" s="166">
        <v>43013</v>
      </c>
      <c r="H8793" s="157">
        <v>1</v>
      </c>
    </row>
    <row r="8794" spans="1:9" x14ac:dyDescent="0.25">
      <c r="A8794" s="155" t="s">
        <v>11908</v>
      </c>
      <c r="B8794" s="155" t="s">
        <v>12323</v>
      </c>
      <c r="C8794" s="155" t="s">
        <v>12324</v>
      </c>
      <c r="D8794" s="155">
        <v>5000</v>
      </c>
      <c r="E8794" s="155">
        <v>5000</v>
      </c>
      <c r="F8794" s="166">
        <v>43010</v>
      </c>
      <c r="G8794" s="166">
        <v>43011</v>
      </c>
      <c r="H8794" s="157">
        <v>1</v>
      </c>
    </row>
    <row r="8795" spans="1:9" x14ac:dyDescent="0.25">
      <c r="A8795" s="155" t="s">
        <v>71</v>
      </c>
      <c r="B8795" s="155" t="s">
        <v>1530</v>
      </c>
      <c r="C8795" s="155" t="s">
        <v>12325</v>
      </c>
      <c r="D8795" s="155">
        <v>5</v>
      </c>
      <c r="E8795" s="155">
        <v>5</v>
      </c>
      <c r="F8795" s="166">
        <v>43012</v>
      </c>
      <c r="G8795" s="166">
        <v>43056</v>
      </c>
      <c r="H8795" s="157">
        <v>1</v>
      </c>
    </row>
    <row r="8796" spans="1:9" x14ac:dyDescent="0.25">
      <c r="A8796" s="155" t="s">
        <v>12290</v>
      </c>
      <c r="B8796" s="155" t="s">
        <v>12326</v>
      </c>
      <c r="C8796" s="155" t="s">
        <v>12327</v>
      </c>
      <c r="D8796" s="155">
        <v>5</v>
      </c>
      <c r="E8796" s="155">
        <v>5</v>
      </c>
      <c r="F8796" s="166">
        <v>43012</v>
      </c>
      <c r="G8796" s="166">
        <v>43019</v>
      </c>
      <c r="H8796" s="157">
        <v>1</v>
      </c>
    </row>
    <row r="8797" spans="1:9" x14ac:dyDescent="0.25">
      <c r="A8797" s="155" t="s">
        <v>1154</v>
      </c>
      <c r="B8797" s="155" t="s">
        <v>12328</v>
      </c>
      <c r="C8797" s="155" t="s">
        <v>12329</v>
      </c>
      <c r="D8797" s="155">
        <v>1000</v>
      </c>
      <c r="E8797" s="155">
        <v>1000</v>
      </c>
      <c r="F8797" s="166">
        <v>43012</v>
      </c>
      <c r="G8797" s="166">
        <v>42997</v>
      </c>
      <c r="H8797" s="157">
        <v>0</v>
      </c>
      <c r="I8797" s="192" t="s">
        <v>12330</v>
      </c>
    </row>
    <row r="8798" spans="1:9" x14ac:dyDescent="0.25">
      <c r="A8798" s="155" t="s">
        <v>2030</v>
      </c>
      <c r="B8798" s="155" t="s">
        <v>12331</v>
      </c>
      <c r="C8798" s="155" t="s">
        <v>12332</v>
      </c>
      <c r="D8798" s="155">
        <v>75</v>
      </c>
      <c r="E8798" s="155">
        <v>44</v>
      </c>
      <c r="F8798" s="166">
        <v>43012</v>
      </c>
      <c r="G8798" s="166">
        <v>43016</v>
      </c>
      <c r="H8798" s="157">
        <v>1</v>
      </c>
      <c r="I8798" s="192" t="s">
        <v>12333</v>
      </c>
    </row>
    <row r="8799" spans="1:9" x14ac:dyDescent="0.25">
      <c r="A8799" s="155" t="s">
        <v>5827</v>
      </c>
      <c r="B8799" s="155" t="s">
        <v>5932</v>
      </c>
      <c r="C8799" s="155" t="s">
        <v>12334</v>
      </c>
      <c r="D8799" s="155">
        <v>25</v>
      </c>
      <c r="E8799" s="155">
        <v>25</v>
      </c>
      <c r="F8799" s="166">
        <v>43012</v>
      </c>
      <c r="G8799" s="166">
        <v>43017</v>
      </c>
      <c r="H8799" s="157">
        <v>1</v>
      </c>
    </row>
    <row r="8800" spans="1:9" x14ac:dyDescent="0.25">
      <c r="A8800" s="155" t="s">
        <v>1145</v>
      </c>
      <c r="B8800" s="155" t="s">
        <v>3228</v>
      </c>
      <c r="C8800" s="155" t="s">
        <v>12336</v>
      </c>
      <c r="D8800" s="155">
        <v>100</v>
      </c>
      <c r="E8800" s="155">
        <v>100</v>
      </c>
      <c r="F8800" s="166">
        <v>43013</v>
      </c>
      <c r="G8800" s="166">
        <v>43016</v>
      </c>
      <c r="H8800" s="157">
        <v>1</v>
      </c>
    </row>
    <row r="8801" spans="1:9" x14ac:dyDescent="0.25">
      <c r="A8801" s="155" t="s">
        <v>173</v>
      </c>
      <c r="B8801" s="155" t="s">
        <v>3308</v>
      </c>
      <c r="C8801" s="155" t="s">
        <v>12335</v>
      </c>
      <c r="D8801" s="155">
        <v>252</v>
      </c>
      <c r="E8801" s="155">
        <v>252</v>
      </c>
      <c r="F8801" s="166">
        <v>43013</v>
      </c>
      <c r="G8801" s="166">
        <v>43019</v>
      </c>
      <c r="H8801" s="157">
        <v>1</v>
      </c>
    </row>
    <row r="8802" spans="1:9" x14ac:dyDescent="0.25">
      <c r="A8802" s="155" t="s">
        <v>12014</v>
      </c>
      <c r="B8802" s="155" t="s">
        <v>12016</v>
      </c>
      <c r="C8802" s="155" t="s">
        <v>12337</v>
      </c>
      <c r="D8802" s="155">
        <v>5</v>
      </c>
      <c r="E8802" s="155">
        <v>5</v>
      </c>
      <c r="F8802" s="166">
        <v>43013</v>
      </c>
      <c r="G8802" s="166">
        <v>43013</v>
      </c>
      <c r="H8802" s="157">
        <v>1</v>
      </c>
    </row>
    <row r="8803" spans="1:9" x14ac:dyDescent="0.25">
      <c r="A8803" s="155" t="s">
        <v>12344</v>
      </c>
      <c r="B8803" s="155" t="s">
        <v>12340</v>
      </c>
      <c r="C8803" s="155" t="s">
        <v>12338</v>
      </c>
      <c r="D8803" s="155">
        <v>1</v>
      </c>
      <c r="E8803" s="155">
        <v>1</v>
      </c>
      <c r="F8803" s="166">
        <v>43013</v>
      </c>
      <c r="G8803" s="166">
        <v>43021</v>
      </c>
      <c r="H8803" s="157">
        <v>1</v>
      </c>
    </row>
    <row r="8804" spans="1:9" x14ac:dyDescent="0.25">
      <c r="A8804" s="155" t="s">
        <v>12344</v>
      </c>
      <c r="B8804" s="155" t="s">
        <v>12341</v>
      </c>
      <c r="C8804" s="155" t="s">
        <v>364</v>
      </c>
      <c r="D8804" s="155">
        <v>1</v>
      </c>
      <c r="E8804" s="155">
        <v>1</v>
      </c>
      <c r="F8804" s="166">
        <v>43013</v>
      </c>
      <c r="G8804" s="166">
        <v>43021</v>
      </c>
      <c r="H8804" s="157">
        <v>1</v>
      </c>
    </row>
    <row r="8805" spans="1:9" x14ac:dyDescent="0.25">
      <c r="A8805" s="155" t="s">
        <v>12344</v>
      </c>
      <c r="B8805" s="155" t="s">
        <v>12342</v>
      </c>
      <c r="C8805" s="155" t="s">
        <v>161</v>
      </c>
      <c r="D8805" s="155">
        <v>1</v>
      </c>
      <c r="E8805" s="155">
        <v>1</v>
      </c>
      <c r="F8805" s="166">
        <v>43013</v>
      </c>
      <c r="G8805" s="166">
        <v>43021</v>
      </c>
      <c r="H8805" s="157">
        <v>1</v>
      </c>
    </row>
    <row r="8806" spans="1:9" x14ac:dyDescent="0.25">
      <c r="A8806" s="155" t="s">
        <v>12344</v>
      </c>
      <c r="B8806" s="155" t="s">
        <v>12343</v>
      </c>
      <c r="C8806" s="155" t="s">
        <v>316</v>
      </c>
      <c r="D8806" s="155">
        <v>1</v>
      </c>
      <c r="E8806" s="155">
        <v>1</v>
      </c>
      <c r="F8806" s="166">
        <v>43013</v>
      </c>
      <c r="G8806" s="166">
        <v>43021</v>
      </c>
      <c r="H8806" s="157">
        <v>1</v>
      </c>
    </row>
    <row r="8807" spans="1:9" x14ac:dyDescent="0.25">
      <c r="A8807" s="155" t="s">
        <v>12344</v>
      </c>
      <c r="B8807" s="155" t="s">
        <v>12339</v>
      </c>
      <c r="C8807" s="155" t="s">
        <v>294</v>
      </c>
      <c r="D8807" s="155">
        <v>1</v>
      </c>
      <c r="E8807" s="155">
        <v>1</v>
      </c>
      <c r="F8807" s="166">
        <v>43013</v>
      </c>
      <c r="G8807" s="166">
        <v>43021</v>
      </c>
      <c r="H8807" s="157">
        <v>1</v>
      </c>
    </row>
    <row r="8808" spans="1:9" x14ac:dyDescent="0.25">
      <c r="A8808" s="155" t="s">
        <v>559</v>
      </c>
      <c r="B8808" s="155" t="s">
        <v>868</v>
      </c>
      <c r="C8808" s="155" t="s">
        <v>12345</v>
      </c>
      <c r="D8808" s="155">
        <v>6000</v>
      </c>
      <c r="E8808" s="155">
        <v>6037</v>
      </c>
      <c r="F8808" s="166">
        <v>43014</v>
      </c>
      <c r="G8808" s="166">
        <v>43017</v>
      </c>
      <c r="H8808" s="157">
        <v>1</v>
      </c>
    </row>
    <row r="8809" spans="1:9" x14ac:dyDescent="0.25">
      <c r="A8809" s="155" t="s">
        <v>71</v>
      </c>
      <c r="B8809" s="155" t="s">
        <v>102</v>
      </c>
      <c r="C8809" s="155" t="s">
        <v>12346</v>
      </c>
      <c r="D8809" s="155">
        <v>10</v>
      </c>
      <c r="E8809" s="155">
        <v>10</v>
      </c>
      <c r="F8809" s="166">
        <v>43014</v>
      </c>
      <c r="G8809" s="166">
        <v>43020</v>
      </c>
      <c r="H8809" s="157">
        <v>1</v>
      </c>
    </row>
    <row r="8810" spans="1:9" x14ac:dyDescent="0.25">
      <c r="A8810" s="155" t="s">
        <v>71</v>
      </c>
      <c r="B8810" s="155" t="s">
        <v>154</v>
      </c>
      <c r="C8810" s="155" t="s">
        <v>32</v>
      </c>
      <c r="D8810" s="155">
        <v>5</v>
      </c>
      <c r="E8810" s="155">
        <v>5</v>
      </c>
      <c r="F8810" s="166">
        <v>43014</v>
      </c>
      <c r="G8810" s="166">
        <v>43020</v>
      </c>
      <c r="H8810" s="157">
        <v>1</v>
      </c>
    </row>
    <row r="8811" spans="1:9" x14ac:dyDescent="0.25">
      <c r="A8811" s="155" t="s">
        <v>330</v>
      </c>
      <c r="B8811" s="155" t="s">
        <v>6910</v>
      </c>
      <c r="C8811" s="155" t="s">
        <v>12347</v>
      </c>
      <c r="D8811" s="155">
        <v>40</v>
      </c>
      <c r="E8811" s="155">
        <v>40</v>
      </c>
      <c r="F8811" s="166">
        <v>43013</v>
      </c>
      <c r="G8811" s="166">
        <v>43021</v>
      </c>
      <c r="H8811" s="157">
        <v>1</v>
      </c>
    </row>
    <row r="8812" spans="1:9" x14ac:dyDescent="0.25">
      <c r="A8812" s="155" t="s">
        <v>330</v>
      </c>
      <c r="B8812" s="155" t="s">
        <v>2411</v>
      </c>
      <c r="C8812" s="155" t="s">
        <v>12348</v>
      </c>
      <c r="D8812" s="155">
        <v>60</v>
      </c>
      <c r="E8812" s="155">
        <v>60</v>
      </c>
      <c r="F8812" s="166">
        <v>43013</v>
      </c>
      <c r="G8812" s="166">
        <v>43021</v>
      </c>
      <c r="H8812" s="157">
        <v>1</v>
      </c>
    </row>
    <row r="8813" spans="1:9" x14ac:dyDescent="0.25">
      <c r="A8813" s="155" t="s">
        <v>71</v>
      </c>
      <c r="B8813" s="155" t="s">
        <v>1550</v>
      </c>
      <c r="C8813" s="155" t="s">
        <v>12294</v>
      </c>
      <c r="D8813" s="155">
        <v>5</v>
      </c>
      <c r="E8813" s="155">
        <v>5</v>
      </c>
      <c r="F8813" s="166">
        <v>43017</v>
      </c>
      <c r="G8813" s="166">
        <v>43032</v>
      </c>
      <c r="H8813" s="157">
        <v>1</v>
      </c>
    </row>
    <row r="8814" spans="1:9" x14ac:dyDescent="0.25">
      <c r="A8814" s="155" t="s">
        <v>11900</v>
      </c>
      <c r="B8814" s="155" t="s">
        <v>12350</v>
      </c>
      <c r="C8814" s="155" t="s">
        <v>12349</v>
      </c>
      <c r="D8814" s="155">
        <v>3000</v>
      </c>
      <c r="E8814" s="155">
        <v>3007</v>
      </c>
      <c r="F8814" s="166">
        <v>43017</v>
      </c>
      <c r="G8814" s="166">
        <v>43023</v>
      </c>
      <c r="H8814" s="157">
        <v>1</v>
      </c>
      <c r="I8814" s="192" t="s">
        <v>4069</v>
      </c>
    </row>
    <row r="8815" spans="1:9" x14ac:dyDescent="0.25">
      <c r="A8815" s="155" t="s">
        <v>12351</v>
      </c>
      <c r="B8815" s="155" t="s">
        <v>7325</v>
      </c>
      <c r="C8815" s="155" t="s">
        <v>12352</v>
      </c>
      <c r="D8815" s="155">
        <v>25</v>
      </c>
      <c r="E8815" s="155">
        <v>25</v>
      </c>
      <c r="F8815" s="166">
        <v>43017</v>
      </c>
      <c r="G8815" s="166">
        <v>43020</v>
      </c>
      <c r="H8815" s="157">
        <v>1</v>
      </c>
    </row>
    <row r="8816" spans="1:9" x14ac:dyDescent="0.25">
      <c r="A8816" s="155" t="s">
        <v>173</v>
      </c>
      <c r="B8816" s="155" t="s">
        <v>12354</v>
      </c>
      <c r="C8816" s="155" t="s">
        <v>12355</v>
      </c>
      <c r="D8816" s="155">
        <v>24</v>
      </c>
      <c r="E8816" s="155">
        <v>24</v>
      </c>
      <c r="F8816" s="166">
        <v>43017</v>
      </c>
      <c r="G8816" s="166">
        <v>43019</v>
      </c>
      <c r="H8816" s="157">
        <v>1</v>
      </c>
    </row>
    <row r="8817" spans="1:9" x14ac:dyDescent="0.25">
      <c r="A8817" s="155" t="s">
        <v>1145</v>
      </c>
      <c r="B8817" s="155" t="s">
        <v>8967</v>
      </c>
      <c r="C8817" s="155" t="s">
        <v>12356</v>
      </c>
      <c r="D8817" s="155">
        <v>100</v>
      </c>
      <c r="E8817" s="155">
        <v>86</v>
      </c>
      <c r="F8817" s="166">
        <v>43017</v>
      </c>
      <c r="G8817" s="166">
        <v>43020</v>
      </c>
      <c r="H8817" s="157">
        <v>1</v>
      </c>
      <c r="I8817" s="192" t="s">
        <v>12357</v>
      </c>
    </row>
    <row r="8818" spans="1:9" x14ac:dyDescent="0.25">
      <c r="A8818" s="155" t="s">
        <v>10974</v>
      </c>
      <c r="B8818" s="155" t="s">
        <v>10975</v>
      </c>
      <c r="C8818" s="155" t="s">
        <v>12358</v>
      </c>
      <c r="D8818" s="155">
        <v>25</v>
      </c>
      <c r="E8818" s="155">
        <v>25</v>
      </c>
      <c r="F8818" s="166">
        <v>43017</v>
      </c>
      <c r="G8818" s="166">
        <v>43018</v>
      </c>
      <c r="H8818" s="157">
        <v>1</v>
      </c>
    </row>
    <row r="8819" spans="1:9" x14ac:dyDescent="0.25">
      <c r="A8819" s="155" t="s">
        <v>9769</v>
      </c>
      <c r="B8819" s="155" t="s">
        <v>11989</v>
      </c>
      <c r="C8819" s="155" t="s">
        <v>12363</v>
      </c>
      <c r="D8819" s="155">
        <v>12</v>
      </c>
      <c r="E8819" s="155">
        <v>12</v>
      </c>
      <c r="F8819" s="166">
        <v>43018</v>
      </c>
      <c r="G8819" s="166">
        <v>43024</v>
      </c>
      <c r="H8819" s="157">
        <v>1</v>
      </c>
    </row>
    <row r="8820" spans="1:9" x14ac:dyDescent="0.25">
      <c r="A8820" s="155" t="s">
        <v>330</v>
      </c>
      <c r="B8820" s="155" t="s">
        <v>2411</v>
      </c>
      <c r="C8820" s="155" t="s">
        <v>12348</v>
      </c>
      <c r="D8820" s="155">
        <v>60</v>
      </c>
      <c r="E8820" s="155">
        <v>60</v>
      </c>
      <c r="F8820" s="166">
        <v>43018</v>
      </c>
      <c r="G8820" s="166">
        <v>43021</v>
      </c>
      <c r="H8820" s="157">
        <v>1</v>
      </c>
    </row>
    <row r="8821" spans="1:9" x14ac:dyDescent="0.25">
      <c r="A8821" s="155" t="s">
        <v>330</v>
      </c>
      <c r="B8821" s="155" t="s">
        <v>6910</v>
      </c>
      <c r="C8821" s="155" t="s">
        <v>12347</v>
      </c>
      <c r="D8821" s="155">
        <v>40</v>
      </c>
      <c r="E8821" s="155">
        <v>40</v>
      </c>
      <c r="F8821" s="166">
        <v>43018</v>
      </c>
      <c r="G8821" s="166">
        <v>43021</v>
      </c>
      <c r="H8821" s="157">
        <v>1</v>
      </c>
    </row>
    <row r="8822" spans="1:9" x14ac:dyDescent="0.25">
      <c r="A8822" s="155" t="s">
        <v>8670</v>
      </c>
      <c r="B8822" s="155" t="s">
        <v>9052</v>
      </c>
      <c r="C8822" s="155" t="s">
        <v>12364</v>
      </c>
      <c r="D8822" s="155">
        <v>200</v>
      </c>
      <c r="E8822" s="155">
        <v>200</v>
      </c>
      <c r="F8822" s="166">
        <v>43018</v>
      </c>
      <c r="G8822" s="166">
        <v>43024</v>
      </c>
      <c r="H8822" s="157">
        <v>1</v>
      </c>
    </row>
    <row r="8823" spans="1:9" x14ac:dyDescent="0.25">
      <c r="A8823" s="155" t="s">
        <v>11124</v>
      </c>
      <c r="B8823" s="155" t="s">
        <v>11797</v>
      </c>
      <c r="C8823" s="155" t="s">
        <v>12365</v>
      </c>
      <c r="D8823" s="155">
        <v>150</v>
      </c>
      <c r="E8823" s="155">
        <v>150</v>
      </c>
      <c r="F8823" s="166">
        <v>43018</v>
      </c>
      <c r="G8823" s="166">
        <v>43018</v>
      </c>
      <c r="H8823" s="157">
        <v>1</v>
      </c>
      <c r="I8823" s="192" t="s">
        <v>214</v>
      </c>
    </row>
    <row r="8824" spans="1:9" x14ac:dyDescent="0.25">
      <c r="A8824" s="155" t="s">
        <v>1145</v>
      </c>
      <c r="B8824" s="155" t="s">
        <v>4675</v>
      </c>
      <c r="C8824" s="155" t="s">
        <v>12366</v>
      </c>
      <c r="D8824" s="155">
        <v>100</v>
      </c>
      <c r="E8824" s="155">
        <v>100</v>
      </c>
      <c r="F8824" s="166">
        <v>43019</v>
      </c>
      <c r="G8824" s="166">
        <v>43014</v>
      </c>
      <c r="H8824" s="157">
        <v>0</v>
      </c>
    </row>
    <row r="8825" spans="1:9" x14ac:dyDescent="0.25">
      <c r="A8825" s="155" t="s">
        <v>71</v>
      </c>
      <c r="B8825" s="155" t="s">
        <v>167</v>
      </c>
      <c r="C8825" s="155" t="s">
        <v>12367</v>
      </c>
      <c r="D8825" s="155">
        <v>5</v>
      </c>
      <c r="E8825" s="155">
        <v>5</v>
      </c>
      <c r="F8825" s="166">
        <v>43020</v>
      </c>
      <c r="G8825" s="166">
        <v>43033</v>
      </c>
      <c r="H8825" s="157">
        <v>1</v>
      </c>
    </row>
    <row r="8826" spans="1:9" x14ac:dyDescent="0.25">
      <c r="A8826" s="155" t="s">
        <v>299</v>
      </c>
      <c r="B8826" s="155" t="s">
        <v>5408</v>
      </c>
      <c r="C8826" s="155" t="s">
        <v>12368</v>
      </c>
      <c r="D8826" s="155">
        <v>25</v>
      </c>
      <c r="E8826" s="155">
        <v>25</v>
      </c>
      <c r="F8826" s="166">
        <v>43020</v>
      </c>
      <c r="G8826" s="166">
        <v>43021</v>
      </c>
      <c r="H8826" s="157">
        <v>1</v>
      </c>
    </row>
    <row r="8827" spans="1:9" x14ac:dyDescent="0.25">
      <c r="A8827" s="155" t="s">
        <v>65</v>
      </c>
      <c r="B8827" s="155" t="s">
        <v>547</v>
      </c>
      <c r="C8827" s="155" t="s">
        <v>12369</v>
      </c>
      <c r="D8827" s="155">
        <v>150</v>
      </c>
      <c r="E8827" s="155">
        <v>150</v>
      </c>
      <c r="F8827" s="166">
        <v>43020</v>
      </c>
      <c r="G8827" s="166">
        <v>43024</v>
      </c>
      <c r="H8827" s="157">
        <v>1</v>
      </c>
    </row>
    <row r="8828" spans="1:9" x14ac:dyDescent="0.25">
      <c r="A8828" s="155" t="s">
        <v>10716</v>
      </c>
      <c r="B8828" s="155" t="s">
        <v>12371</v>
      </c>
      <c r="C8828" s="155" t="s">
        <v>12370</v>
      </c>
      <c r="D8828" s="155">
        <v>50</v>
      </c>
      <c r="E8828" s="155">
        <v>50</v>
      </c>
      <c r="F8828" s="166">
        <v>43020</v>
      </c>
      <c r="G8828" s="166">
        <v>43024</v>
      </c>
      <c r="H8828" s="157">
        <v>1</v>
      </c>
    </row>
    <row r="8829" spans="1:9" x14ac:dyDescent="0.25">
      <c r="A8829" s="155" t="s">
        <v>899</v>
      </c>
      <c r="B8829" s="155" t="s">
        <v>1696</v>
      </c>
      <c r="C8829" s="155" t="s">
        <v>12372</v>
      </c>
      <c r="D8829" s="155">
        <v>7</v>
      </c>
      <c r="E8829" s="155">
        <v>7</v>
      </c>
      <c r="F8829" s="166">
        <v>43020</v>
      </c>
      <c r="G8829" s="166">
        <v>43021</v>
      </c>
      <c r="H8829" s="157">
        <v>1</v>
      </c>
    </row>
    <row r="8830" spans="1:9" x14ac:dyDescent="0.25">
      <c r="A8830" s="155" t="s">
        <v>8170</v>
      </c>
      <c r="B8830" s="155" t="s">
        <v>272</v>
      </c>
      <c r="C8830" s="155" t="s">
        <v>12373</v>
      </c>
      <c r="D8830" s="155">
        <v>2</v>
      </c>
      <c r="E8830" s="155">
        <v>2</v>
      </c>
      <c r="F8830" s="166">
        <v>43020</v>
      </c>
      <c r="G8830" s="166">
        <v>43039</v>
      </c>
      <c r="H8830" s="157">
        <v>1</v>
      </c>
      <c r="I8830" s="192" t="s">
        <v>12374</v>
      </c>
    </row>
    <row r="8831" spans="1:9" x14ac:dyDescent="0.25">
      <c r="A8831" s="155" t="s">
        <v>12344</v>
      </c>
      <c r="B8831" s="155" t="s">
        <v>12379</v>
      </c>
      <c r="C8831" s="155" t="s">
        <v>12376</v>
      </c>
      <c r="D8831" s="155">
        <v>1</v>
      </c>
      <c r="E8831" s="155">
        <v>1</v>
      </c>
      <c r="F8831" s="166">
        <v>43021</v>
      </c>
      <c r="G8831" s="166">
        <v>43024</v>
      </c>
      <c r="H8831" s="157">
        <v>1</v>
      </c>
    </row>
    <row r="8832" spans="1:9" x14ac:dyDescent="0.25">
      <c r="A8832" s="155" t="s">
        <v>12344</v>
      </c>
      <c r="B8832" s="155" t="s">
        <v>12378</v>
      </c>
      <c r="C8832" s="155" t="s">
        <v>166</v>
      </c>
      <c r="D8832" s="155">
        <v>1</v>
      </c>
      <c r="E8832" s="155">
        <v>1</v>
      </c>
      <c r="F8832" s="166">
        <v>43021</v>
      </c>
      <c r="G8832" s="166">
        <v>43024</v>
      </c>
      <c r="H8832" s="157">
        <v>1</v>
      </c>
    </row>
    <row r="8833" spans="1:9" x14ac:dyDescent="0.25">
      <c r="A8833" s="155" t="s">
        <v>12344</v>
      </c>
      <c r="B8833" s="155" t="s">
        <v>12377</v>
      </c>
      <c r="C8833" s="155" t="s">
        <v>819</v>
      </c>
      <c r="D8833" s="155">
        <v>1</v>
      </c>
      <c r="E8833" s="155">
        <v>1</v>
      </c>
      <c r="F8833" s="166">
        <v>43021</v>
      </c>
      <c r="G8833" s="166">
        <v>43024</v>
      </c>
      <c r="H8833" s="157">
        <v>1</v>
      </c>
    </row>
    <row r="8834" spans="1:9" x14ac:dyDescent="0.25">
      <c r="A8834" s="155" t="s">
        <v>173</v>
      </c>
      <c r="B8834" s="155" t="s">
        <v>7517</v>
      </c>
      <c r="C8834" s="155" t="s">
        <v>12375</v>
      </c>
      <c r="D8834" s="155">
        <v>252</v>
      </c>
      <c r="E8834" s="155">
        <v>252</v>
      </c>
      <c r="F8834" s="166">
        <v>43021</v>
      </c>
      <c r="G8834" s="166">
        <v>43024</v>
      </c>
      <c r="H8834" s="157">
        <v>1</v>
      </c>
    </row>
    <row r="8835" spans="1:9" x14ac:dyDescent="0.25">
      <c r="A8835" s="155" t="s">
        <v>12014</v>
      </c>
      <c r="B8835" s="155" t="s">
        <v>12013</v>
      </c>
      <c r="C8835" s="155" t="s">
        <v>12380</v>
      </c>
      <c r="D8835" s="155">
        <v>25</v>
      </c>
      <c r="E8835" s="155">
        <v>25</v>
      </c>
      <c r="F8835" s="166">
        <v>43021</v>
      </c>
      <c r="G8835" s="166">
        <v>43024</v>
      </c>
      <c r="H8835" s="157">
        <v>1</v>
      </c>
    </row>
    <row r="8836" spans="1:9" x14ac:dyDescent="0.25">
      <c r="A8836" s="155" t="s">
        <v>71</v>
      </c>
      <c r="B8836" s="155" t="s">
        <v>167</v>
      </c>
      <c r="C8836" s="155" t="s">
        <v>12381</v>
      </c>
      <c r="D8836" s="155">
        <v>5</v>
      </c>
      <c r="E8836" s="155">
        <v>5</v>
      </c>
      <c r="F8836" s="166">
        <v>43024</v>
      </c>
      <c r="G8836" s="166">
        <v>43028</v>
      </c>
      <c r="H8836" s="157">
        <v>1</v>
      </c>
    </row>
    <row r="8837" spans="1:9" x14ac:dyDescent="0.25">
      <c r="A8837" s="155" t="s">
        <v>10562</v>
      </c>
      <c r="B8837" s="155" t="s">
        <v>12383</v>
      </c>
      <c r="C8837" s="155" t="s">
        <v>12382</v>
      </c>
      <c r="D8837" s="155">
        <v>60</v>
      </c>
      <c r="E8837" s="155">
        <v>60</v>
      </c>
      <c r="F8837" s="166">
        <v>43024</v>
      </c>
      <c r="G8837" s="166">
        <v>43032</v>
      </c>
      <c r="H8837" s="157">
        <v>1</v>
      </c>
    </row>
    <row r="8838" spans="1:9" x14ac:dyDescent="0.25">
      <c r="A8838" s="155" t="s">
        <v>9275</v>
      </c>
      <c r="B8838" s="155" t="s">
        <v>626</v>
      </c>
      <c r="C8838" s="155" t="s">
        <v>12384</v>
      </c>
      <c r="D8838" s="155">
        <v>2500</v>
      </c>
      <c r="E8838" s="155">
        <v>2500</v>
      </c>
      <c r="F8838" s="166">
        <v>43024</v>
      </c>
      <c r="G8838" s="166">
        <v>43027</v>
      </c>
      <c r="H8838" s="157">
        <v>1</v>
      </c>
    </row>
    <row r="8839" spans="1:9" x14ac:dyDescent="0.25">
      <c r="A8839" s="155" t="s">
        <v>559</v>
      </c>
      <c r="B8839" s="155" t="s">
        <v>560</v>
      </c>
      <c r="C8839" s="155" t="s">
        <v>12385</v>
      </c>
      <c r="D8839" s="155">
        <v>20000</v>
      </c>
      <c r="E8839" s="155">
        <v>20070</v>
      </c>
      <c r="F8839" s="166">
        <v>43024</v>
      </c>
      <c r="G8839" s="166">
        <v>43031</v>
      </c>
      <c r="H8839" s="157">
        <v>1</v>
      </c>
    </row>
    <row r="8840" spans="1:9" x14ac:dyDescent="0.25">
      <c r="A8840" s="155" t="s">
        <v>10096</v>
      </c>
      <c r="B8840" s="155" t="s">
        <v>10097</v>
      </c>
      <c r="C8840" s="155" t="s">
        <v>10942</v>
      </c>
      <c r="D8840" s="155">
        <v>13</v>
      </c>
      <c r="E8840" s="155">
        <v>13</v>
      </c>
      <c r="F8840" s="166">
        <v>43024</v>
      </c>
      <c r="G8840" s="166">
        <v>43028</v>
      </c>
      <c r="H8840" s="157">
        <v>1</v>
      </c>
      <c r="I8840" s="192" t="s">
        <v>12386</v>
      </c>
    </row>
    <row r="8841" spans="1:9" x14ac:dyDescent="0.25">
      <c r="A8841" s="155" t="s">
        <v>2096</v>
      </c>
      <c r="B8841" s="155" t="s">
        <v>2097</v>
      </c>
      <c r="C8841" s="155" t="s">
        <v>12387</v>
      </c>
      <c r="D8841" s="155">
        <v>300</v>
      </c>
      <c r="E8841" s="155">
        <v>300</v>
      </c>
      <c r="F8841" s="166">
        <v>43024</v>
      </c>
      <c r="G8841" s="166">
        <v>43025</v>
      </c>
      <c r="H8841" s="157">
        <v>1</v>
      </c>
    </row>
    <row r="8842" spans="1:9" x14ac:dyDescent="0.25">
      <c r="A8842" s="155" t="s">
        <v>597</v>
      </c>
      <c r="B8842" s="155" t="s">
        <v>10847</v>
      </c>
      <c r="C8842" s="155" t="s">
        <v>12279</v>
      </c>
      <c r="D8842" s="155">
        <v>200</v>
      </c>
      <c r="E8842" s="155">
        <v>200</v>
      </c>
      <c r="F8842" s="166">
        <v>43024</v>
      </c>
      <c r="G8842" s="166">
        <v>43028</v>
      </c>
      <c r="H8842" s="157">
        <v>1</v>
      </c>
    </row>
    <row r="8843" spans="1:9" x14ac:dyDescent="0.25">
      <c r="A8843" s="155" t="s">
        <v>3322</v>
      </c>
      <c r="B8843" s="155" t="s">
        <v>11233</v>
      </c>
      <c r="C8843" s="155" t="s">
        <v>12390</v>
      </c>
      <c r="D8843" s="155">
        <v>25</v>
      </c>
      <c r="E8843" s="155">
        <v>25</v>
      </c>
      <c r="F8843" s="166">
        <v>43025</v>
      </c>
      <c r="G8843" s="166">
        <v>43028</v>
      </c>
      <c r="H8843" s="157">
        <v>1</v>
      </c>
    </row>
    <row r="8844" spans="1:9" x14ac:dyDescent="0.25">
      <c r="A8844" s="155" t="s">
        <v>29</v>
      </c>
      <c r="B8844" s="155" t="s">
        <v>3082</v>
      </c>
      <c r="C8844" s="155" t="s">
        <v>12391</v>
      </c>
      <c r="D8844" s="155">
        <v>25</v>
      </c>
      <c r="E8844" s="155">
        <v>27</v>
      </c>
      <c r="F8844" s="166">
        <v>43025</v>
      </c>
      <c r="G8844" s="166">
        <v>43031</v>
      </c>
      <c r="H8844" s="157">
        <v>1</v>
      </c>
    </row>
    <row r="8845" spans="1:9" x14ac:dyDescent="0.25">
      <c r="A8845" s="155" t="s">
        <v>11694</v>
      </c>
      <c r="B8845" s="155" t="s">
        <v>11695</v>
      </c>
      <c r="C8845" s="155" t="s">
        <v>12392</v>
      </c>
      <c r="D8845" s="155">
        <v>60</v>
      </c>
      <c r="E8845" s="155">
        <v>59</v>
      </c>
      <c r="F8845" s="166">
        <v>43025</v>
      </c>
      <c r="G8845" s="166">
        <v>43038</v>
      </c>
      <c r="H8845" s="157">
        <v>1</v>
      </c>
      <c r="I8845" s="192" t="s">
        <v>12393</v>
      </c>
    </row>
    <row r="8846" spans="1:9" x14ac:dyDescent="0.25">
      <c r="A8846" s="155" t="s">
        <v>71</v>
      </c>
      <c r="B8846" s="155" t="s">
        <v>2730</v>
      </c>
      <c r="C8846" s="155" t="s">
        <v>12394</v>
      </c>
      <c r="D8846" s="155">
        <v>26</v>
      </c>
      <c r="E8846" s="155">
        <v>26</v>
      </c>
      <c r="F8846" s="166">
        <v>43026</v>
      </c>
      <c r="G8846" s="166">
        <v>43034</v>
      </c>
      <c r="H8846" s="157">
        <v>1</v>
      </c>
    </row>
    <row r="8847" spans="1:9" x14ac:dyDescent="0.25">
      <c r="A8847" s="155" t="s">
        <v>2030</v>
      </c>
      <c r="B8847" s="155" t="s">
        <v>12331</v>
      </c>
      <c r="C8847" s="155" t="s">
        <v>12395</v>
      </c>
      <c r="D8847" s="155">
        <v>75</v>
      </c>
      <c r="E8847" s="155">
        <v>36</v>
      </c>
      <c r="F8847" s="166">
        <v>43026</v>
      </c>
      <c r="G8847" s="166">
        <v>43030</v>
      </c>
      <c r="H8847" s="157">
        <v>1</v>
      </c>
      <c r="I8847" s="192" t="s">
        <v>4069</v>
      </c>
    </row>
    <row r="8848" spans="1:9" x14ac:dyDescent="0.25">
      <c r="A8848" s="155" t="s">
        <v>71</v>
      </c>
      <c r="B8848" s="155" t="s">
        <v>167</v>
      </c>
      <c r="C8848" s="155" t="s">
        <v>12398</v>
      </c>
      <c r="D8848" s="155">
        <v>9</v>
      </c>
      <c r="E8848" s="155">
        <v>9</v>
      </c>
      <c r="F8848" s="166">
        <v>43027</v>
      </c>
      <c r="G8848" s="166">
        <v>43033</v>
      </c>
      <c r="H8848" s="157">
        <v>1</v>
      </c>
    </row>
    <row r="8849" spans="1:9" x14ac:dyDescent="0.25">
      <c r="A8849" s="155" t="s">
        <v>11202</v>
      </c>
      <c r="B8849" s="155" t="s">
        <v>2952</v>
      </c>
      <c r="C8849" s="155" t="s">
        <v>12399</v>
      </c>
      <c r="D8849" s="155">
        <v>1</v>
      </c>
      <c r="E8849" s="155">
        <v>1</v>
      </c>
      <c r="F8849" s="166">
        <v>43027</v>
      </c>
      <c r="G8849" s="166">
        <v>43033</v>
      </c>
      <c r="H8849" s="157">
        <v>1</v>
      </c>
    </row>
    <row r="8850" spans="1:9" x14ac:dyDescent="0.25">
      <c r="A8850" s="155" t="s">
        <v>3430</v>
      </c>
      <c r="B8850" s="155" t="s">
        <v>681</v>
      </c>
      <c r="C8850" s="155" t="s">
        <v>12400</v>
      </c>
      <c r="D8850" s="155">
        <v>100</v>
      </c>
      <c r="E8850" s="155">
        <v>100</v>
      </c>
      <c r="F8850" s="166">
        <v>43027</v>
      </c>
      <c r="G8850" s="166">
        <v>43031</v>
      </c>
      <c r="H8850" s="157">
        <v>1</v>
      </c>
    </row>
    <row r="8851" spans="1:9" x14ac:dyDescent="0.25">
      <c r="A8851" s="155" t="s">
        <v>12113</v>
      </c>
      <c r="B8851" s="155" t="s">
        <v>1696</v>
      </c>
      <c r="C8851" s="155" t="s">
        <v>12401</v>
      </c>
      <c r="D8851" s="155">
        <v>22</v>
      </c>
      <c r="E8851" s="155">
        <v>22</v>
      </c>
      <c r="F8851" s="166">
        <v>43027</v>
      </c>
      <c r="G8851" s="166">
        <v>43028</v>
      </c>
      <c r="H8851" s="157">
        <v>1</v>
      </c>
      <c r="I8851" s="192" t="s">
        <v>12402</v>
      </c>
    </row>
    <row r="8852" spans="1:9" x14ac:dyDescent="0.25">
      <c r="A8852" s="155" t="s">
        <v>3481</v>
      </c>
      <c r="B8852" s="155" t="s">
        <v>255</v>
      </c>
      <c r="C8852" s="155" t="s">
        <v>12403</v>
      </c>
      <c r="D8852" s="155">
        <v>300</v>
      </c>
      <c r="E8852" s="155">
        <v>300</v>
      </c>
      <c r="F8852" s="166">
        <v>43027</v>
      </c>
      <c r="G8852" s="166">
        <v>43032</v>
      </c>
      <c r="H8852" s="157">
        <v>1</v>
      </c>
    </row>
    <row r="8853" spans="1:9" x14ac:dyDescent="0.25">
      <c r="A8853" s="155" t="s">
        <v>173</v>
      </c>
      <c r="B8853" s="155" t="s">
        <v>12404</v>
      </c>
      <c r="C8853" s="155" t="s">
        <v>12405</v>
      </c>
      <c r="D8853" s="155">
        <v>252</v>
      </c>
      <c r="E8853" s="155">
        <v>252</v>
      </c>
      <c r="F8853" s="166">
        <v>43028</v>
      </c>
      <c r="G8853" s="166">
        <v>43033</v>
      </c>
      <c r="H8853" s="157">
        <v>1</v>
      </c>
    </row>
    <row r="8854" spans="1:9" x14ac:dyDescent="0.25">
      <c r="A8854" s="155" t="s">
        <v>42</v>
      </c>
      <c r="B8854" s="155" t="s">
        <v>8728</v>
      </c>
      <c r="C8854" s="155" t="s">
        <v>12406</v>
      </c>
      <c r="D8854" s="155">
        <v>25</v>
      </c>
      <c r="E8854" s="155">
        <v>25</v>
      </c>
      <c r="F8854" s="166">
        <v>43028</v>
      </c>
      <c r="G8854" s="166">
        <v>43034</v>
      </c>
      <c r="H8854" s="157">
        <v>1</v>
      </c>
    </row>
    <row r="8855" spans="1:9" x14ac:dyDescent="0.25">
      <c r="A8855" s="155" t="s">
        <v>245</v>
      </c>
      <c r="B8855" s="155" t="s">
        <v>1878</v>
      </c>
      <c r="C8855" s="155" t="s">
        <v>12407</v>
      </c>
      <c r="D8855" s="155">
        <v>100</v>
      </c>
      <c r="E8855" s="155">
        <v>100</v>
      </c>
      <c r="F8855" s="166">
        <v>43028</v>
      </c>
      <c r="G8855" s="166">
        <v>43035</v>
      </c>
      <c r="H8855" s="157">
        <v>1</v>
      </c>
    </row>
    <row r="8856" spans="1:9" x14ac:dyDescent="0.25">
      <c r="A8856" s="155" t="s">
        <v>11865</v>
      </c>
      <c r="B8856" s="155" t="s">
        <v>12171</v>
      </c>
      <c r="C8856" s="155" t="s">
        <v>12382</v>
      </c>
      <c r="D8856" s="155">
        <v>5</v>
      </c>
      <c r="E8856" s="155">
        <v>5</v>
      </c>
      <c r="F8856" s="166">
        <v>43028</v>
      </c>
      <c r="G8856" s="166">
        <v>43031</v>
      </c>
      <c r="H8856" s="157">
        <v>1</v>
      </c>
    </row>
    <row r="8857" spans="1:9" x14ac:dyDescent="0.25">
      <c r="A8857" s="155" t="s">
        <v>11865</v>
      </c>
      <c r="B8857" s="155" t="s">
        <v>12172</v>
      </c>
      <c r="C8857" s="155" t="s">
        <v>364</v>
      </c>
      <c r="D8857" s="155">
        <v>5</v>
      </c>
      <c r="E8857" s="155">
        <v>5</v>
      </c>
      <c r="F8857" s="166">
        <v>43028</v>
      </c>
      <c r="G8857" s="166">
        <v>43031</v>
      </c>
      <c r="H8857" s="157">
        <v>1</v>
      </c>
    </row>
    <row r="8858" spans="1:9" x14ac:dyDescent="0.25">
      <c r="A8858" s="155" t="s">
        <v>6021</v>
      </c>
      <c r="B8858" s="155" t="s">
        <v>272</v>
      </c>
      <c r="C8858" s="155" t="s">
        <v>12408</v>
      </c>
      <c r="D8858" s="155">
        <v>26</v>
      </c>
      <c r="E8858" s="155">
        <v>26</v>
      </c>
      <c r="F8858" s="166">
        <v>43028</v>
      </c>
      <c r="G8858" s="166">
        <v>43034</v>
      </c>
      <c r="H8858" s="157">
        <v>1</v>
      </c>
    </row>
    <row r="8859" spans="1:9" x14ac:dyDescent="0.25">
      <c r="A8859" s="155" t="s">
        <v>1983</v>
      </c>
      <c r="B8859" s="155" t="s">
        <v>12409</v>
      </c>
      <c r="C8859" s="155" t="s">
        <v>12410</v>
      </c>
      <c r="D8859" s="155">
        <v>20</v>
      </c>
      <c r="E8859" s="155">
        <v>20</v>
      </c>
      <c r="F8859" s="166">
        <v>43028</v>
      </c>
      <c r="G8859" s="166">
        <v>43031</v>
      </c>
      <c r="H8859" s="157">
        <v>1</v>
      </c>
    </row>
    <row r="8860" spans="1:9" x14ac:dyDescent="0.25">
      <c r="A8860" s="155" t="s">
        <v>5827</v>
      </c>
      <c r="B8860" s="155" t="s">
        <v>11985</v>
      </c>
      <c r="C8860" s="155" t="s">
        <v>12411</v>
      </c>
      <c r="D8860" s="155">
        <v>50</v>
      </c>
      <c r="E8860" s="155">
        <v>50</v>
      </c>
      <c r="F8860" s="166">
        <v>43028</v>
      </c>
      <c r="G8860" s="166">
        <v>43038</v>
      </c>
      <c r="H8860" s="157">
        <v>1</v>
      </c>
    </row>
    <row r="8861" spans="1:9" x14ac:dyDescent="0.25">
      <c r="A8861" s="155" t="s">
        <v>3967</v>
      </c>
      <c r="B8861" s="155" t="s">
        <v>12412</v>
      </c>
      <c r="C8861" s="155" t="s">
        <v>12413</v>
      </c>
      <c r="D8861" s="155">
        <v>10</v>
      </c>
      <c r="E8861" s="155">
        <v>10</v>
      </c>
      <c r="F8861" s="166">
        <v>43031</v>
      </c>
      <c r="G8861" s="166">
        <v>43033</v>
      </c>
      <c r="H8861" s="157">
        <v>1</v>
      </c>
    </row>
    <row r="8862" spans="1:9" x14ac:dyDescent="0.25">
      <c r="A8862" s="155" t="s">
        <v>286</v>
      </c>
      <c r="B8862" s="155" t="s">
        <v>562</v>
      </c>
      <c r="C8862" s="155" t="s">
        <v>12414</v>
      </c>
      <c r="D8862" s="155">
        <v>75</v>
      </c>
      <c r="E8862" s="155">
        <v>75</v>
      </c>
      <c r="F8862" s="166">
        <v>43031</v>
      </c>
      <c r="G8862" s="166">
        <v>43034</v>
      </c>
      <c r="H8862" s="157">
        <v>1</v>
      </c>
    </row>
    <row r="8863" spans="1:9" x14ac:dyDescent="0.25">
      <c r="A8863" s="155" t="s">
        <v>997</v>
      </c>
      <c r="B8863" s="155" t="s">
        <v>9635</v>
      </c>
      <c r="C8863" s="155" t="s">
        <v>12415</v>
      </c>
      <c r="D8863" s="155">
        <v>210</v>
      </c>
      <c r="E8863" s="155">
        <v>210</v>
      </c>
      <c r="F8863" s="166">
        <v>43031</v>
      </c>
      <c r="G8863" s="166">
        <v>43038</v>
      </c>
      <c r="H8863" s="157">
        <v>1</v>
      </c>
    </row>
    <row r="8864" spans="1:9" x14ac:dyDescent="0.25">
      <c r="A8864" s="155" t="s">
        <v>997</v>
      </c>
      <c r="B8864" s="155" t="s">
        <v>1518</v>
      </c>
      <c r="C8864" s="155" t="s">
        <v>12416</v>
      </c>
      <c r="D8864" s="155">
        <v>25</v>
      </c>
      <c r="E8864" s="155">
        <v>25</v>
      </c>
      <c r="F8864" s="166">
        <v>43031</v>
      </c>
      <c r="G8864" s="166">
        <v>43038</v>
      </c>
      <c r="H8864" s="157">
        <v>1</v>
      </c>
    </row>
    <row r="8865" spans="1:9" x14ac:dyDescent="0.25">
      <c r="A8865" s="155" t="s">
        <v>71</v>
      </c>
      <c r="B8865" s="155" t="s">
        <v>3542</v>
      </c>
      <c r="C8865" s="155" t="s">
        <v>12417</v>
      </c>
      <c r="D8865" s="155">
        <v>1</v>
      </c>
      <c r="E8865" s="155">
        <v>1</v>
      </c>
      <c r="F8865" s="166">
        <v>43031</v>
      </c>
      <c r="G8865" s="166">
        <v>43035</v>
      </c>
      <c r="H8865" s="157">
        <v>1</v>
      </c>
    </row>
    <row r="8866" spans="1:9" x14ac:dyDescent="0.25">
      <c r="A8866" s="155" t="s">
        <v>3481</v>
      </c>
      <c r="B8866" s="155" t="s">
        <v>1696</v>
      </c>
      <c r="C8866" s="155" t="s">
        <v>12418</v>
      </c>
      <c r="D8866" s="155">
        <v>13</v>
      </c>
      <c r="E8866" s="155">
        <v>13</v>
      </c>
      <c r="F8866" s="166">
        <v>43031</v>
      </c>
      <c r="G8866" s="166">
        <v>43039</v>
      </c>
      <c r="H8866" s="157">
        <v>1</v>
      </c>
    </row>
    <row r="8867" spans="1:9" x14ac:dyDescent="0.25">
      <c r="A8867" s="155" t="s">
        <v>71</v>
      </c>
      <c r="B8867" s="155" t="s">
        <v>583</v>
      </c>
      <c r="C8867" s="155" t="s">
        <v>12419</v>
      </c>
      <c r="D8867" s="155">
        <v>5</v>
      </c>
      <c r="E8867" s="155">
        <v>5</v>
      </c>
      <c r="F8867" s="166">
        <v>43031</v>
      </c>
      <c r="G8867" s="166">
        <v>43038</v>
      </c>
      <c r="H8867" s="157">
        <v>1</v>
      </c>
    </row>
    <row r="8868" spans="1:9" x14ac:dyDescent="0.25">
      <c r="A8868" s="155" t="s">
        <v>71</v>
      </c>
      <c r="B8868" s="155" t="s">
        <v>167</v>
      </c>
      <c r="C8868" s="155" t="s">
        <v>12420</v>
      </c>
      <c r="D8868" s="155">
        <v>6</v>
      </c>
      <c r="E8868" s="155">
        <v>6</v>
      </c>
      <c r="F8868" s="166">
        <v>43031</v>
      </c>
      <c r="G8868" s="166">
        <v>43063</v>
      </c>
      <c r="H8868" s="157">
        <v>1</v>
      </c>
    </row>
    <row r="8869" spans="1:9" x14ac:dyDescent="0.25">
      <c r="A8869" s="155" t="s">
        <v>9402</v>
      </c>
      <c r="B8869" s="155" t="s">
        <v>12421</v>
      </c>
      <c r="C8869" s="155" t="s">
        <v>12422</v>
      </c>
      <c r="D8869" s="155">
        <v>90</v>
      </c>
      <c r="E8869" s="155">
        <v>90</v>
      </c>
      <c r="F8869" s="166">
        <v>43031</v>
      </c>
      <c r="G8869" s="166">
        <v>43032</v>
      </c>
      <c r="H8869" s="157">
        <v>1</v>
      </c>
    </row>
    <row r="8870" spans="1:9" x14ac:dyDescent="0.25">
      <c r="A8870" s="155" t="s">
        <v>9402</v>
      </c>
      <c r="B8870" s="155" t="s">
        <v>12383</v>
      </c>
      <c r="C8870" s="155" t="s">
        <v>12423</v>
      </c>
      <c r="D8870" s="155">
        <v>55</v>
      </c>
      <c r="E8870" s="155">
        <v>55</v>
      </c>
      <c r="F8870" s="166">
        <v>43031</v>
      </c>
      <c r="G8870" s="166">
        <v>43032</v>
      </c>
      <c r="H8870" s="157">
        <v>1</v>
      </c>
    </row>
    <row r="8871" spans="1:9" x14ac:dyDescent="0.25">
      <c r="A8871" s="155" t="s">
        <v>12424</v>
      </c>
      <c r="B8871" s="155" t="s">
        <v>12425</v>
      </c>
      <c r="C8871" s="155" t="s">
        <v>12426</v>
      </c>
      <c r="D8871" s="155">
        <v>10</v>
      </c>
      <c r="E8871" s="155">
        <v>10</v>
      </c>
      <c r="F8871" s="166">
        <v>43031</v>
      </c>
      <c r="G8871" s="166">
        <v>43028</v>
      </c>
      <c r="H8871" s="157">
        <v>0</v>
      </c>
      <c r="I8871" s="192" t="s">
        <v>12427</v>
      </c>
    </row>
    <row r="8872" spans="1:9" x14ac:dyDescent="0.25">
      <c r="A8872" s="155" t="s">
        <v>9258</v>
      </c>
      <c r="B8872" s="155" t="s">
        <v>11637</v>
      </c>
      <c r="C8872" s="155" t="s">
        <v>12428</v>
      </c>
      <c r="D8872" s="155">
        <v>100</v>
      </c>
      <c r="E8872" s="155">
        <v>100</v>
      </c>
      <c r="F8872" s="166">
        <v>43031</v>
      </c>
      <c r="G8872" s="166">
        <v>43034</v>
      </c>
      <c r="H8872" s="157">
        <v>1</v>
      </c>
    </row>
    <row r="8873" spans="1:9" x14ac:dyDescent="0.25">
      <c r="A8873" s="155" t="s">
        <v>520</v>
      </c>
      <c r="B8873" s="155" t="s">
        <v>2432</v>
      </c>
      <c r="C8873" s="155" t="s">
        <v>12429</v>
      </c>
      <c r="D8873" s="155">
        <v>55</v>
      </c>
      <c r="E8873" s="155">
        <v>55</v>
      </c>
      <c r="F8873" s="166">
        <v>43032</v>
      </c>
      <c r="G8873" s="166">
        <v>43038</v>
      </c>
      <c r="H8873" s="157">
        <v>1</v>
      </c>
    </row>
    <row r="8874" spans="1:9" x14ac:dyDescent="0.25">
      <c r="A8874" s="155" t="s">
        <v>2317</v>
      </c>
      <c r="B8874" s="155" t="s">
        <v>2318</v>
      </c>
      <c r="C8874" s="155" t="s">
        <v>12430</v>
      </c>
      <c r="D8874" s="155">
        <v>200</v>
      </c>
      <c r="E8874" s="155">
        <v>256</v>
      </c>
      <c r="F8874" s="166">
        <v>43032</v>
      </c>
      <c r="G8874" s="166">
        <v>43042</v>
      </c>
      <c r="H8874" s="157">
        <v>1</v>
      </c>
    </row>
    <row r="8875" spans="1:9" ht="30" x14ac:dyDescent="0.25">
      <c r="A8875" s="155" t="s">
        <v>9931</v>
      </c>
      <c r="B8875" s="155" t="s">
        <v>4413</v>
      </c>
      <c r="C8875" s="155" t="s">
        <v>12431</v>
      </c>
      <c r="D8875" s="155">
        <v>100</v>
      </c>
      <c r="E8875" s="155">
        <v>100</v>
      </c>
      <c r="F8875" s="166">
        <v>43032</v>
      </c>
      <c r="G8875" s="166">
        <v>43038</v>
      </c>
      <c r="H8875" s="157">
        <v>1</v>
      </c>
    </row>
    <row r="8876" spans="1:9" x14ac:dyDescent="0.25">
      <c r="A8876" s="155" t="s">
        <v>145</v>
      </c>
      <c r="B8876" s="155" t="s">
        <v>674</v>
      </c>
      <c r="C8876" s="155" t="s">
        <v>12432</v>
      </c>
      <c r="D8876" s="155">
        <v>500</v>
      </c>
      <c r="E8876" s="155">
        <v>500</v>
      </c>
      <c r="F8876" s="166">
        <v>43033</v>
      </c>
      <c r="G8876" s="166">
        <v>43038</v>
      </c>
      <c r="H8876" s="157">
        <v>1</v>
      </c>
    </row>
    <row r="8877" spans="1:9" x14ac:dyDescent="0.25">
      <c r="A8877" s="155" t="s">
        <v>145</v>
      </c>
      <c r="B8877" s="155" t="s">
        <v>676</v>
      </c>
      <c r="C8877" s="155" t="s">
        <v>364</v>
      </c>
      <c r="D8877" s="155">
        <v>200</v>
      </c>
      <c r="E8877" s="155">
        <v>200</v>
      </c>
      <c r="F8877" s="166">
        <v>43033</v>
      </c>
      <c r="G8877" s="166">
        <v>43038</v>
      </c>
      <c r="H8877" s="157">
        <v>1</v>
      </c>
    </row>
    <row r="8878" spans="1:9" x14ac:dyDescent="0.25">
      <c r="A8878" s="155" t="s">
        <v>6021</v>
      </c>
      <c r="B8878" s="155" t="s">
        <v>11793</v>
      </c>
      <c r="C8878" s="155" t="s">
        <v>11794</v>
      </c>
      <c r="D8878" s="155">
        <v>250</v>
      </c>
      <c r="E8878" s="155">
        <v>250</v>
      </c>
      <c r="F8878" s="166">
        <v>43033</v>
      </c>
      <c r="G8878" s="166">
        <v>43034</v>
      </c>
      <c r="H8878" s="157">
        <v>1</v>
      </c>
    </row>
    <row r="8879" spans="1:9" x14ac:dyDescent="0.25">
      <c r="A8879" s="155" t="s">
        <v>11274</v>
      </c>
      <c r="B8879" s="155" t="s">
        <v>272</v>
      </c>
      <c r="C8879" s="155" t="s">
        <v>12433</v>
      </c>
      <c r="D8879" s="155">
        <v>1</v>
      </c>
      <c r="E8879" s="155">
        <v>1</v>
      </c>
      <c r="F8879" s="166">
        <v>43033</v>
      </c>
      <c r="G8879" s="166">
        <v>43039</v>
      </c>
      <c r="H8879" s="157">
        <v>1</v>
      </c>
      <c r="I8879" s="192" t="s">
        <v>12136</v>
      </c>
    </row>
    <row r="8880" spans="1:9" x14ac:dyDescent="0.25">
      <c r="A8880" s="155" t="s">
        <v>173</v>
      </c>
      <c r="B8880" s="155" t="s">
        <v>1141</v>
      </c>
      <c r="C8880" s="155" t="s">
        <v>12434</v>
      </c>
      <c r="D8880" s="155">
        <v>104</v>
      </c>
      <c r="E8880" s="155">
        <v>104</v>
      </c>
      <c r="F8880" s="166">
        <v>43033</v>
      </c>
      <c r="G8880" s="166">
        <v>43039</v>
      </c>
      <c r="H8880" s="157">
        <v>1</v>
      </c>
    </row>
    <row r="8881" spans="1:8" x14ac:dyDescent="0.25">
      <c r="A8881" s="155" t="s">
        <v>5967</v>
      </c>
      <c r="B8881" s="155" t="s">
        <v>12435</v>
      </c>
      <c r="C8881" s="155" t="s">
        <v>12436</v>
      </c>
      <c r="D8881" s="155">
        <v>15</v>
      </c>
      <c r="E8881" s="155">
        <v>15</v>
      </c>
      <c r="F8881" s="166">
        <v>43033</v>
      </c>
      <c r="G8881" s="166">
        <v>43038</v>
      </c>
      <c r="H8881" s="157">
        <v>1</v>
      </c>
    </row>
    <row r="8882" spans="1:8" x14ac:dyDescent="0.25">
      <c r="A8882" s="155" t="s">
        <v>12311</v>
      </c>
      <c r="B8882" s="155" t="s">
        <v>1696</v>
      </c>
      <c r="C8882" s="155" t="s">
        <v>12437</v>
      </c>
      <c r="D8882" s="155">
        <v>3</v>
      </c>
      <c r="E8882" s="155">
        <v>3</v>
      </c>
      <c r="F8882" s="166">
        <v>43033</v>
      </c>
      <c r="G8882" s="166">
        <v>43039</v>
      </c>
      <c r="H8882" s="157">
        <v>1</v>
      </c>
    </row>
    <row r="8883" spans="1:8" x14ac:dyDescent="0.25">
      <c r="A8883" s="155" t="s">
        <v>12180</v>
      </c>
      <c r="B8883" s="155" t="s">
        <v>12181</v>
      </c>
      <c r="C8883" s="155" t="s">
        <v>12438</v>
      </c>
      <c r="D8883" s="155">
        <v>1</v>
      </c>
      <c r="E8883" s="155">
        <v>1</v>
      </c>
      <c r="F8883" s="166">
        <v>43032</v>
      </c>
      <c r="G8883" s="166">
        <v>43033</v>
      </c>
      <c r="H8883" s="157">
        <v>1</v>
      </c>
    </row>
    <row r="8884" spans="1:8" x14ac:dyDescent="0.25">
      <c r="A8884" s="155" t="s">
        <v>10316</v>
      </c>
      <c r="B8884" s="155" t="s">
        <v>10317</v>
      </c>
      <c r="C8884" s="155" t="s">
        <v>12439</v>
      </c>
      <c r="D8884" s="155">
        <v>250</v>
      </c>
      <c r="E8884" s="155">
        <v>255</v>
      </c>
      <c r="F8884" s="166">
        <v>43033</v>
      </c>
      <c r="G8884" s="166">
        <v>43034</v>
      </c>
      <c r="H8884" s="157">
        <v>1</v>
      </c>
    </row>
    <row r="8885" spans="1:8" x14ac:dyDescent="0.25">
      <c r="A8885" s="155" t="s">
        <v>11202</v>
      </c>
      <c r="B8885" s="155" t="s">
        <v>2952</v>
      </c>
      <c r="C8885" s="155" t="s">
        <v>12440</v>
      </c>
      <c r="D8885" s="155">
        <v>10</v>
      </c>
      <c r="E8885" s="155">
        <v>10</v>
      </c>
      <c r="F8885" s="166">
        <v>43033</v>
      </c>
      <c r="G8885" s="166">
        <v>43039</v>
      </c>
      <c r="H8885" s="157">
        <v>1</v>
      </c>
    </row>
    <row r="8886" spans="1:8" x14ac:dyDescent="0.25">
      <c r="A8886" s="176" t="s">
        <v>12441</v>
      </c>
      <c r="B8886" s="176" t="s">
        <v>12442</v>
      </c>
      <c r="C8886" s="176" t="s">
        <v>12443</v>
      </c>
      <c r="D8886" s="155">
        <v>5</v>
      </c>
      <c r="E8886" s="155">
        <v>5</v>
      </c>
      <c r="F8886" s="166">
        <v>43034</v>
      </c>
      <c r="G8886" s="166">
        <v>43039</v>
      </c>
      <c r="H8886" s="157">
        <v>1</v>
      </c>
    </row>
    <row r="8887" spans="1:8" x14ac:dyDescent="0.25">
      <c r="A8887" s="176" t="s">
        <v>10381</v>
      </c>
      <c r="B8887" s="176" t="s">
        <v>345</v>
      </c>
      <c r="C8887" s="176" t="s">
        <v>12444</v>
      </c>
      <c r="D8887" s="155">
        <v>30</v>
      </c>
      <c r="E8887" s="155">
        <v>30</v>
      </c>
      <c r="F8887" s="166">
        <v>43034</v>
      </c>
      <c r="G8887" s="166">
        <v>43039</v>
      </c>
      <c r="H8887" s="157">
        <v>1</v>
      </c>
    </row>
    <row r="8888" spans="1:8" x14ac:dyDescent="0.25">
      <c r="A8888" s="176" t="s">
        <v>71</v>
      </c>
      <c r="B8888" s="176" t="s">
        <v>583</v>
      </c>
      <c r="C8888" s="176" t="s">
        <v>12445</v>
      </c>
      <c r="D8888" s="155">
        <v>5</v>
      </c>
      <c r="E8888" s="155">
        <v>5</v>
      </c>
      <c r="F8888" s="166">
        <v>43034</v>
      </c>
      <c r="G8888" s="166">
        <v>43039</v>
      </c>
      <c r="H8888" s="157">
        <v>1</v>
      </c>
    </row>
    <row r="8889" spans="1:8" x14ac:dyDescent="0.25">
      <c r="A8889" s="176" t="s">
        <v>2714</v>
      </c>
      <c r="B8889" s="176" t="s">
        <v>5304</v>
      </c>
      <c r="C8889" s="176" t="s">
        <v>12446</v>
      </c>
      <c r="D8889" s="155">
        <v>300</v>
      </c>
      <c r="E8889" s="155">
        <v>300</v>
      </c>
      <c r="F8889" s="166">
        <v>43034</v>
      </c>
      <c r="G8889" s="166">
        <v>43039</v>
      </c>
      <c r="H8889" s="157">
        <v>1</v>
      </c>
    </row>
    <row r="8890" spans="1:8" x14ac:dyDescent="0.25">
      <c r="A8890" s="176" t="s">
        <v>71</v>
      </c>
      <c r="B8890" s="176" t="s">
        <v>11924</v>
      </c>
      <c r="C8890" s="176" t="s">
        <v>12447</v>
      </c>
      <c r="D8890" s="155">
        <v>25</v>
      </c>
      <c r="E8890" s="155">
        <v>25</v>
      </c>
      <c r="F8890" s="166">
        <v>43034</v>
      </c>
      <c r="G8890" s="166">
        <v>43035</v>
      </c>
      <c r="H8890" s="157">
        <v>1</v>
      </c>
    </row>
    <row r="8891" spans="1:8" x14ac:dyDescent="0.25">
      <c r="A8891" s="176" t="s">
        <v>820</v>
      </c>
      <c r="B8891" s="176" t="s">
        <v>3367</v>
      </c>
      <c r="C8891" s="176" t="s">
        <v>12448</v>
      </c>
      <c r="D8891" s="155">
        <v>36</v>
      </c>
      <c r="E8891" s="155">
        <v>36</v>
      </c>
      <c r="F8891" s="166">
        <v>43035</v>
      </c>
      <c r="G8891" s="166">
        <v>43040</v>
      </c>
      <c r="H8891" s="157">
        <v>1</v>
      </c>
    </row>
    <row r="8892" spans="1:8" x14ac:dyDescent="0.25">
      <c r="A8892" s="176" t="s">
        <v>11479</v>
      </c>
      <c r="B8892" s="176" t="s">
        <v>513</v>
      </c>
      <c r="C8892" s="176" t="s">
        <v>12449</v>
      </c>
      <c r="D8892" s="155">
        <v>10</v>
      </c>
      <c r="E8892" s="155">
        <v>10</v>
      </c>
      <c r="F8892" s="166">
        <v>43035</v>
      </c>
      <c r="G8892" s="166">
        <v>43040</v>
      </c>
      <c r="H8892" s="157">
        <v>1</v>
      </c>
    </row>
    <row r="8893" spans="1:8" x14ac:dyDescent="0.25">
      <c r="A8893" s="176" t="s">
        <v>12450</v>
      </c>
      <c r="B8893" s="176" t="s">
        <v>1846</v>
      </c>
      <c r="C8893" s="176" t="s">
        <v>12451</v>
      </c>
      <c r="D8893" s="155">
        <v>25</v>
      </c>
      <c r="E8893" s="155">
        <v>25</v>
      </c>
      <c r="F8893" s="166">
        <v>43035</v>
      </c>
      <c r="G8893" s="166">
        <v>43038</v>
      </c>
      <c r="H8893" s="157">
        <v>1</v>
      </c>
    </row>
    <row r="8894" spans="1:8" x14ac:dyDescent="0.25">
      <c r="A8894" s="176" t="s">
        <v>173</v>
      </c>
      <c r="B8894" s="176" t="s">
        <v>5833</v>
      </c>
      <c r="C8894" s="176" t="s">
        <v>12452</v>
      </c>
      <c r="D8894" s="155">
        <v>208</v>
      </c>
      <c r="E8894" s="155">
        <v>208</v>
      </c>
      <c r="F8894" s="166">
        <v>43035</v>
      </c>
      <c r="G8894" s="166">
        <v>43039</v>
      </c>
      <c r="H8894" s="157">
        <v>1</v>
      </c>
    </row>
    <row r="8895" spans="1:8" x14ac:dyDescent="0.25">
      <c r="A8895" s="176" t="s">
        <v>173</v>
      </c>
      <c r="B8895" s="176" t="s">
        <v>9908</v>
      </c>
      <c r="C8895" s="176" t="s">
        <v>364</v>
      </c>
      <c r="D8895" s="155">
        <v>104</v>
      </c>
      <c r="E8895" s="155">
        <v>104</v>
      </c>
      <c r="F8895" s="166">
        <v>43035</v>
      </c>
      <c r="G8895" s="166">
        <v>43039</v>
      </c>
      <c r="H8895" s="157">
        <v>1</v>
      </c>
    </row>
    <row r="8896" spans="1:8" x14ac:dyDescent="0.25">
      <c r="A8896" s="176" t="s">
        <v>173</v>
      </c>
      <c r="B8896" s="176" t="s">
        <v>9908</v>
      </c>
      <c r="C8896" s="176" t="s">
        <v>161</v>
      </c>
      <c r="D8896" s="155">
        <v>104</v>
      </c>
      <c r="E8896" s="155">
        <v>104</v>
      </c>
      <c r="F8896" s="166">
        <v>43035</v>
      </c>
      <c r="G8896" s="166">
        <v>43039</v>
      </c>
      <c r="H8896" s="157">
        <v>1</v>
      </c>
    </row>
    <row r="8897" spans="1:9" x14ac:dyDescent="0.25">
      <c r="A8897" s="176" t="s">
        <v>10096</v>
      </c>
      <c r="B8897" s="176" t="s">
        <v>12453</v>
      </c>
      <c r="C8897" s="176" t="s">
        <v>12456</v>
      </c>
      <c r="D8897" s="155">
        <v>25</v>
      </c>
      <c r="E8897" s="155">
        <v>25</v>
      </c>
      <c r="F8897" s="166">
        <v>43035</v>
      </c>
      <c r="G8897" s="166">
        <v>43039</v>
      </c>
      <c r="H8897" s="157">
        <v>1</v>
      </c>
    </row>
    <row r="8898" spans="1:9" x14ac:dyDescent="0.25">
      <c r="A8898" s="176" t="s">
        <v>820</v>
      </c>
      <c r="B8898" s="176" t="s">
        <v>439</v>
      </c>
      <c r="C8898" s="176" t="s">
        <v>12457</v>
      </c>
      <c r="D8898" s="155">
        <v>50</v>
      </c>
      <c r="E8898" s="155">
        <v>50</v>
      </c>
      <c r="F8898" s="166">
        <v>43038</v>
      </c>
      <c r="G8898" s="166">
        <v>43040</v>
      </c>
      <c r="H8898" s="157">
        <v>1</v>
      </c>
    </row>
    <row r="8899" spans="1:9" x14ac:dyDescent="0.25">
      <c r="A8899" s="176" t="s">
        <v>911</v>
      </c>
      <c r="B8899" s="176" t="s">
        <v>912</v>
      </c>
      <c r="C8899" s="176" t="s">
        <v>12461</v>
      </c>
      <c r="D8899" s="155">
        <v>500</v>
      </c>
      <c r="E8899" s="155">
        <v>500</v>
      </c>
      <c r="F8899" s="166">
        <v>43038</v>
      </c>
      <c r="G8899" s="166">
        <v>43039</v>
      </c>
      <c r="H8899" s="157">
        <v>1</v>
      </c>
    </row>
    <row r="8900" spans="1:9" x14ac:dyDescent="0.25">
      <c r="A8900" s="176" t="s">
        <v>65</v>
      </c>
      <c r="B8900" s="176" t="s">
        <v>1501</v>
      </c>
      <c r="C8900" s="176" t="s">
        <v>12462</v>
      </c>
      <c r="D8900" s="155">
        <v>100</v>
      </c>
      <c r="E8900" s="155">
        <v>100</v>
      </c>
      <c r="F8900" s="166">
        <v>43039</v>
      </c>
      <c r="G8900" s="166">
        <v>43041</v>
      </c>
      <c r="H8900" s="157">
        <v>1</v>
      </c>
    </row>
    <row r="8901" spans="1:9" x14ac:dyDescent="0.25">
      <c r="A8901" s="176" t="s">
        <v>899</v>
      </c>
      <c r="B8901" s="176" t="s">
        <v>11378</v>
      </c>
      <c r="C8901" s="176" t="s">
        <v>12463</v>
      </c>
      <c r="D8901" s="155">
        <v>10</v>
      </c>
      <c r="E8901" s="155">
        <v>10</v>
      </c>
      <c r="F8901" s="166">
        <v>43039</v>
      </c>
      <c r="G8901" s="166">
        <v>43046</v>
      </c>
      <c r="H8901" s="157">
        <v>1</v>
      </c>
    </row>
    <row r="8902" spans="1:9" x14ac:dyDescent="0.25">
      <c r="A8902" s="176" t="s">
        <v>6837</v>
      </c>
      <c r="B8902" s="176" t="s">
        <v>746</v>
      </c>
      <c r="C8902" s="176" t="s">
        <v>12464</v>
      </c>
      <c r="D8902" s="155">
        <v>50</v>
      </c>
      <c r="E8902" s="155">
        <v>50</v>
      </c>
      <c r="F8902" s="166">
        <v>43039</v>
      </c>
      <c r="G8902" s="166">
        <v>43045</v>
      </c>
      <c r="H8902" s="157">
        <v>1</v>
      </c>
    </row>
    <row r="8903" spans="1:9" x14ac:dyDescent="0.25">
      <c r="A8903" s="176" t="s">
        <v>71</v>
      </c>
      <c r="B8903" s="176" t="s">
        <v>272</v>
      </c>
      <c r="C8903" s="176" t="s">
        <v>12465</v>
      </c>
      <c r="D8903" s="155">
        <v>1</v>
      </c>
      <c r="E8903" s="155">
        <v>1</v>
      </c>
      <c r="F8903" s="166">
        <v>43039</v>
      </c>
      <c r="G8903" s="166">
        <v>43044</v>
      </c>
      <c r="H8903" s="157">
        <v>1</v>
      </c>
    </row>
    <row r="8904" spans="1:9" x14ac:dyDescent="0.25">
      <c r="A8904" s="176" t="s">
        <v>12084</v>
      </c>
      <c r="B8904" s="176" t="s">
        <v>12466</v>
      </c>
      <c r="C8904" s="176" t="s">
        <v>12469</v>
      </c>
      <c r="D8904" s="155">
        <v>1</v>
      </c>
      <c r="E8904" s="155">
        <v>1</v>
      </c>
      <c r="F8904" s="166">
        <v>43039</v>
      </c>
      <c r="G8904" s="166">
        <v>43040</v>
      </c>
      <c r="H8904" s="157">
        <v>1</v>
      </c>
    </row>
    <row r="8905" spans="1:9" x14ac:dyDescent="0.25">
      <c r="A8905" s="176" t="s">
        <v>12084</v>
      </c>
      <c r="B8905" s="176" t="s">
        <v>12467</v>
      </c>
      <c r="C8905" s="176" t="s">
        <v>364</v>
      </c>
      <c r="D8905" s="155">
        <v>1</v>
      </c>
      <c r="E8905" s="155">
        <v>1</v>
      </c>
      <c r="F8905" s="166">
        <v>43039</v>
      </c>
      <c r="G8905" s="166">
        <v>43040</v>
      </c>
      <c r="H8905" s="157">
        <v>1</v>
      </c>
    </row>
    <row r="8906" spans="1:9" x14ac:dyDescent="0.25">
      <c r="A8906" s="176" t="s">
        <v>12084</v>
      </c>
      <c r="B8906" s="176" t="s">
        <v>12468</v>
      </c>
      <c r="C8906" s="176" t="s">
        <v>161</v>
      </c>
      <c r="D8906" s="155">
        <v>1</v>
      </c>
      <c r="E8906" s="155">
        <v>1</v>
      </c>
      <c r="F8906" s="166">
        <v>43039</v>
      </c>
      <c r="G8906" s="166">
        <v>43040</v>
      </c>
      <c r="H8906" s="157">
        <v>1</v>
      </c>
    </row>
    <row r="8907" spans="1:9" x14ac:dyDescent="0.25">
      <c r="A8907" s="176" t="s">
        <v>1983</v>
      </c>
      <c r="B8907" s="176" t="s">
        <v>2358</v>
      </c>
      <c r="C8907" s="176" t="s">
        <v>12470</v>
      </c>
      <c r="D8907" s="155">
        <v>50</v>
      </c>
      <c r="E8907" s="155">
        <v>50</v>
      </c>
      <c r="F8907" s="166">
        <v>43039</v>
      </c>
      <c r="G8907" s="166">
        <v>43042</v>
      </c>
      <c r="H8907" s="157">
        <v>1</v>
      </c>
    </row>
    <row r="8908" spans="1:9" x14ac:dyDescent="0.25">
      <c r="A8908" s="176" t="s">
        <v>6021</v>
      </c>
      <c r="B8908" s="176" t="s">
        <v>11284</v>
      </c>
      <c r="C8908" s="176" t="s">
        <v>12472</v>
      </c>
      <c r="D8908" s="155">
        <v>250</v>
      </c>
      <c r="E8908" s="155">
        <v>250</v>
      </c>
      <c r="F8908" s="166">
        <v>43040</v>
      </c>
      <c r="G8908" s="166">
        <v>43042</v>
      </c>
      <c r="H8908" s="157">
        <v>1</v>
      </c>
    </row>
    <row r="8909" spans="1:9" x14ac:dyDescent="0.25">
      <c r="A8909" s="176" t="s">
        <v>6021</v>
      </c>
      <c r="B8909" s="176" t="s">
        <v>12471</v>
      </c>
      <c r="C8909" s="176" t="s">
        <v>364</v>
      </c>
      <c r="D8909" s="155">
        <v>250</v>
      </c>
      <c r="E8909" s="155">
        <v>250</v>
      </c>
      <c r="F8909" s="166">
        <v>43040</v>
      </c>
      <c r="G8909" s="166">
        <v>43042</v>
      </c>
      <c r="H8909" s="157">
        <v>1</v>
      </c>
    </row>
    <row r="8910" spans="1:9" x14ac:dyDescent="0.25">
      <c r="A8910" s="176" t="s">
        <v>5581</v>
      </c>
      <c r="B8910" s="176" t="s">
        <v>5582</v>
      </c>
      <c r="C8910" s="176" t="s">
        <v>12473</v>
      </c>
      <c r="D8910" s="155">
        <v>2000</v>
      </c>
      <c r="E8910" s="155">
        <v>2000</v>
      </c>
      <c r="F8910" s="166">
        <v>43040</v>
      </c>
      <c r="G8910" s="166">
        <v>43046</v>
      </c>
      <c r="H8910" s="157">
        <v>1</v>
      </c>
    </row>
    <row r="8911" spans="1:9" x14ac:dyDescent="0.25">
      <c r="A8911" s="176" t="s">
        <v>71</v>
      </c>
      <c r="B8911" s="176" t="s">
        <v>1550</v>
      </c>
      <c r="C8911" s="176" t="s">
        <v>12474</v>
      </c>
      <c r="D8911" s="155">
        <v>5</v>
      </c>
      <c r="E8911" s="155">
        <v>5</v>
      </c>
      <c r="F8911" s="166">
        <v>43040</v>
      </c>
      <c r="G8911" s="166">
        <v>43038</v>
      </c>
      <c r="H8911" s="157">
        <v>0</v>
      </c>
      <c r="I8911" s="192" t="s">
        <v>12475</v>
      </c>
    </row>
    <row r="8912" spans="1:9" x14ac:dyDescent="0.25">
      <c r="A8912" s="176" t="s">
        <v>173</v>
      </c>
      <c r="B8912" s="176" t="s">
        <v>9908</v>
      </c>
      <c r="C8912" s="176" t="s">
        <v>12476</v>
      </c>
      <c r="D8912" s="155">
        <v>100</v>
      </c>
      <c r="E8912" s="155">
        <v>100</v>
      </c>
      <c r="F8912" s="166">
        <v>43041</v>
      </c>
      <c r="G8912" s="166">
        <v>43049</v>
      </c>
      <c r="H8912" s="157">
        <v>1</v>
      </c>
    </row>
    <row r="8913" spans="1:8" x14ac:dyDescent="0.25">
      <c r="A8913" s="176" t="s">
        <v>12314</v>
      </c>
      <c r="B8913" s="176" t="s">
        <v>12477</v>
      </c>
      <c r="C8913" s="176" t="s">
        <v>12478</v>
      </c>
      <c r="D8913" s="155">
        <v>2</v>
      </c>
      <c r="E8913" s="155">
        <v>2</v>
      </c>
      <c r="F8913" s="177">
        <v>43041</v>
      </c>
      <c r="G8913" s="166">
        <v>43043</v>
      </c>
      <c r="H8913" s="157">
        <v>1</v>
      </c>
    </row>
    <row r="8914" spans="1:8" x14ac:dyDescent="0.25">
      <c r="A8914" s="176" t="s">
        <v>520</v>
      </c>
      <c r="B8914" s="176" t="s">
        <v>12479</v>
      </c>
      <c r="C8914" s="176" t="s">
        <v>12481</v>
      </c>
      <c r="D8914" s="155">
        <v>350</v>
      </c>
      <c r="E8914" s="155">
        <v>350</v>
      </c>
      <c r="F8914" s="166">
        <v>43042</v>
      </c>
      <c r="G8914" s="166">
        <v>43045</v>
      </c>
      <c r="H8914" s="157">
        <v>1</v>
      </c>
    </row>
    <row r="8915" spans="1:8" x14ac:dyDescent="0.25">
      <c r="A8915" s="176" t="s">
        <v>520</v>
      </c>
      <c r="B8915" s="176" t="s">
        <v>12479</v>
      </c>
      <c r="C8915" s="176" t="s">
        <v>12480</v>
      </c>
      <c r="D8915" s="155">
        <v>350</v>
      </c>
      <c r="E8915" s="155">
        <v>350</v>
      </c>
      <c r="F8915" s="166">
        <v>43042</v>
      </c>
      <c r="G8915" s="166">
        <v>43045</v>
      </c>
      <c r="H8915" s="157">
        <v>1</v>
      </c>
    </row>
    <row r="8916" spans="1:8" x14ac:dyDescent="0.25">
      <c r="A8916" s="176" t="s">
        <v>1280</v>
      </c>
      <c r="B8916" s="176" t="s">
        <v>12482</v>
      </c>
      <c r="C8916" s="176" t="s">
        <v>12483</v>
      </c>
      <c r="D8916" s="155">
        <v>25</v>
      </c>
      <c r="E8916" s="155">
        <v>25</v>
      </c>
      <c r="F8916" s="166">
        <v>43042</v>
      </c>
      <c r="G8916" s="166">
        <v>43045</v>
      </c>
      <c r="H8916" s="157">
        <v>1</v>
      </c>
    </row>
    <row r="8917" spans="1:8" x14ac:dyDescent="0.25">
      <c r="A8917" s="176" t="s">
        <v>12314</v>
      </c>
      <c r="B8917" s="176" t="s">
        <v>12485</v>
      </c>
      <c r="C8917" s="176" t="s">
        <v>12486</v>
      </c>
      <c r="D8917" s="155">
        <v>2</v>
      </c>
      <c r="E8917" s="155">
        <v>2</v>
      </c>
      <c r="F8917" s="166">
        <v>43042</v>
      </c>
      <c r="G8917" s="166">
        <v>43045</v>
      </c>
      <c r="H8917" s="157">
        <v>1</v>
      </c>
    </row>
    <row r="8918" spans="1:8" x14ac:dyDescent="0.25">
      <c r="A8918" s="176" t="s">
        <v>12488</v>
      </c>
      <c r="B8918" s="176" t="s">
        <v>12489</v>
      </c>
      <c r="C8918" s="176" t="s">
        <v>12490</v>
      </c>
      <c r="D8918" s="155">
        <v>5</v>
      </c>
      <c r="E8918" s="155">
        <v>5</v>
      </c>
      <c r="F8918" s="166">
        <v>43042</v>
      </c>
      <c r="G8918" s="166">
        <v>43042</v>
      </c>
      <c r="H8918" s="157">
        <v>1</v>
      </c>
    </row>
    <row r="8919" spans="1:8" x14ac:dyDescent="0.25">
      <c r="A8919" s="176" t="s">
        <v>71</v>
      </c>
      <c r="B8919" s="176" t="s">
        <v>1550</v>
      </c>
      <c r="C8919" s="176" t="s">
        <v>12491</v>
      </c>
      <c r="D8919" s="155">
        <v>9</v>
      </c>
      <c r="E8919" s="155">
        <v>9</v>
      </c>
      <c r="F8919" s="166">
        <v>43045</v>
      </c>
      <c r="G8919" s="166">
        <v>43049</v>
      </c>
      <c r="H8919" s="157">
        <v>1</v>
      </c>
    </row>
    <row r="8920" spans="1:8" x14ac:dyDescent="0.25">
      <c r="A8920" s="176" t="s">
        <v>71</v>
      </c>
      <c r="B8920" s="176" t="s">
        <v>167</v>
      </c>
      <c r="C8920" s="176" t="s">
        <v>12492</v>
      </c>
      <c r="D8920" s="155">
        <v>13</v>
      </c>
      <c r="E8920" s="155">
        <v>13</v>
      </c>
      <c r="F8920" s="166">
        <v>43045</v>
      </c>
      <c r="G8920" s="166">
        <v>43049</v>
      </c>
      <c r="H8920" s="157">
        <v>1</v>
      </c>
    </row>
    <row r="8921" spans="1:8" x14ac:dyDescent="0.25">
      <c r="A8921" s="176" t="s">
        <v>71</v>
      </c>
      <c r="B8921" s="176" t="s">
        <v>154</v>
      </c>
      <c r="C8921" s="176" t="s">
        <v>12493</v>
      </c>
      <c r="D8921" s="155">
        <v>6</v>
      </c>
      <c r="E8921" s="155">
        <v>6</v>
      </c>
      <c r="F8921" s="166">
        <v>43045</v>
      </c>
      <c r="G8921" s="166">
        <v>43049</v>
      </c>
      <c r="H8921" s="157">
        <v>1</v>
      </c>
    </row>
    <row r="8922" spans="1:8" x14ac:dyDescent="0.25">
      <c r="A8922" s="176" t="s">
        <v>65</v>
      </c>
      <c r="B8922" s="176" t="s">
        <v>2994</v>
      </c>
      <c r="C8922" s="176" t="s">
        <v>12494</v>
      </c>
      <c r="D8922" s="155">
        <v>50</v>
      </c>
      <c r="E8922" s="155">
        <v>50</v>
      </c>
      <c r="F8922" s="166">
        <v>43045</v>
      </c>
      <c r="G8922" s="166">
        <v>43052</v>
      </c>
      <c r="H8922" s="157">
        <v>1</v>
      </c>
    </row>
    <row r="8923" spans="1:8" x14ac:dyDescent="0.25">
      <c r="A8923" s="176" t="s">
        <v>1280</v>
      </c>
      <c r="B8923" s="176" t="s">
        <v>1692</v>
      </c>
      <c r="C8923" s="176" t="s">
        <v>12495</v>
      </c>
      <c r="D8923" s="155">
        <v>224</v>
      </c>
      <c r="E8923" s="155">
        <v>224</v>
      </c>
      <c r="F8923" s="166">
        <v>43045</v>
      </c>
      <c r="G8923" s="166">
        <v>43047</v>
      </c>
      <c r="H8923" s="157">
        <v>1</v>
      </c>
    </row>
    <row r="8924" spans="1:8" x14ac:dyDescent="0.25">
      <c r="A8924" s="176" t="s">
        <v>6598</v>
      </c>
      <c r="B8924" s="176" t="s">
        <v>6599</v>
      </c>
      <c r="C8924" s="176" t="s">
        <v>12496</v>
      </c>
      <c r="D8924" s="155">
        <v>3000</v>
      </c>
      <c r="E8924" s="155">
        <v>3000</v>
      </c>
      <c r="F8924" s="166">
        <v>43045</v>
      </c>
      <c r="G8924" s="166">
        <v>43048</v>
      </c>
      <c r="H8924" s="157">
        <v>1</v>
      </c>
    </row>
    <row r="8925" spans="1:8" x14ac:dyDescent="0.25">
      <c r="A8925" s="176" t="s">
        <v>820</v>
      </c>
      <c r="B8925" s="176" t="s">
        <v>89</v>
      </c>
      <c r="C8925" s="176" t="s">
        <v>12497</v>
      </c>
      <c r="D8925" s="155">
        <v>150</v>
      </c>
      <c r="E8925" s="155">
        <v>150</v>
      </c>
      <c r="F8925" s="166">
        <v>43045</v>
      </c>
      <c r="G8925" s="166">
        <v>43048</v>
      </c>
      <c r="H8925" s="157">
        <v>1</v>
      </c>
    </row>
    <row r="8926" spans="1:8" x14ac:dyDescent="0.25">
      <c r="A8926" s="176" t="s">
        <v>820</v>
      </c>
      <c r="B8926" s="176" t="s">
        <v>426</v>
      </c>
      <c r="C8926" s="176" t="s">
        <v>12498</v>
      </c>
      <c r="D8926" s="155">
        <v>200</v>
      </c>
      <c r="E8926" s="155">
        <v>200</v>
      </c>
      <c r="F8926" s="166">
        <v>43045</v>
      </c>
      <c r="G8926" s="166">
        <v>43048</v>
      </c>
      <c r="H8926" s="157">
        <v>1</v>
      </c>
    </row>
    <row r="8927" spans="1:8" x14ac:dyDescent="0.25">
      <c r="A8927" s="176" t="s">
        <v>12450</v>
      </c>
      <c r="B8927" s="176" t="s">
        <v>2084</v>
      </c>
      <c r="C8927" s="176" t="s">
        <v>12499</v>
      </c>
      <c r="D8927" s="155">
        <v>25</v>
      </c>
      <c r="E8927" s="155">
        <v>25</v>
      </c>
      <c r="F8927" s="166">
        <v>43045</v>
      </c>
      <c r="G8927" s="166">
        <v>43047</v>
      </c>
      <c r="H8927" s="157">
        <v>1</v>
      </c>
    </row>
    <row r="8928" spans="1:8" x14ac:dyDescent="0.25">
      <c r="A8928" s="176" t="s">
        <v>227</v>
      </c>
      <c r="B8928" s="176" t="s">
        <v>12501</v>
      </c>
      <c r="C8928" s="176" t="s">
        <v>12502</v>
      </c>
      <c r="D8928" s="155">
        <v>5</v>
      </c>
      <c r="E8928" s="155">
        <v>5</v>
      </c>
      <c r="F8928" s="166">
        <v>43046</v>
      </c>
      <c r="G8928" s="166">
        <v>43055</v>
      </c>
      <c r="H8928" s="157">
        <v>1</v>
      </c>
    </row>
    <row r="8929" spans="1:8" x14ac:dyDescent="0.25">
      <c r="A8929" s="176" t="s">
        <v>10051</v>
      </c>
      <c r="B8929" s="176" t="s">
        <v>10052</v>
      </c>
      <c r="C8929" s="176" t="s">
        <v>12503</v>
      </c>
      <c r="D8929" s="155">
        <v>100</v>
      </c>
      <c r="E8929" s="155">
        <v>100</v>
      </c>
      <c r="F8929" s="166">
        <v>43046</v>
      </c>
      <c r="G8929" s="166">
        <v>43049</v>
      </c>
      <c r="H8929" s="157">
        <v>1</v>
      </c>
    </row>
    <row r="8930" spans="1:8" x14ac:dyDescent="0.25">
      <c r="A8930" s="176" t="s">
        <v>327</v>
      </c>
      <c r="B8930" s="176" t="s">
        <v>3519</v>
      </c>
      <c r="C8930" s="176" t="s">
        <v>12504</v>
      </c>
      <c r="D8930" s="155">
        <v>250</v>
      </c>
      <c r="E8930" s="155">
        <v>250</v>
      </c>
      <c r="F8930" s="166">
        <v>43046</v>
      </c>
      <c r="G8930" s="166">
        <v>43049</v>
      </c>
      <c r="H8930" s="157">
        <v>1</v>
      </c>
    </row>
    <row r="8931" spans="1:8" x14ac:dyDescent="0.25">
      <c r="A8931" s="176" t="s">
        <v>71</v>
      </c>
      <c r="B8931" s="176" t="s">
        <v>477</v>
      </c>
      <c r="C8931" s="176" t="s">
        <v>12505</v>
      </c>
      <c r="D8931" s="155">
        <v>6</v>
      </c>
      <c r="E8931" s="155">
        <v>6</v>
      </c>
      <c r="F8931" s="166">
        <v>43047</v>
      </c>
      <c r="G8931" s="166">
        <v>43055</v>
      </c>
      <c r="H8931" s="157">
        <v>1</v>
      </c>
    </row>
    <row r="8932" spans="1:8" x14ac:dyDescent="0.25">
      <c r="A8932" s="176" t="s">
        <v>559</v>
      </c>
      <c r="B8932" s="176" t="s">
        <v>1849</v>
      </c>
      <c r="C8932" s="176" t="s">
        <v>12506</v>
      </c>
      <c r="D8932" s="155">
        <v>1500</v>
      </c>
      <c r="E8932" s="155">
        <v>1500</v>
      </c>
      <c r="F8932" s="166">
        <v>43047</v>
      </c>
      <c r="G8932" s="166">
        <v>43048</v>
      </c>
      <c r="H8932" s="157">
        <v>1</v>
      </c>
    </row>
    <row r="8933" spans="1:8" x14ac:dyDescent="0.25">
      <c r="A8933" s="176" t="s">
        <v>559</v>
      </c>
      <c r="B8933" s="176" t="s">
        <v>1560</v>
      </c>
      <c r="C8933" s="176" t="s">
        <v>12507</v>
      </c>
      <c r="D8933" s="155">
        <v>1500</v>
      </c>
      <c r="E8933" s="155">
        <v>1463</v>
      </c>
      <c r="F8933" s="166">
        <v>43047</v>
      </c>
      <c r="G8933" s="166">
        <v>43048</v>
      </c>
      <c r="H8933" s="157">
        <v>1</v>
      </c>
    </row>
    <row r="8934" spans="1:8" x14ac:dyDescent="0.25">
      <c r="A8934" s="176" t="s">
        <v>2317</v>
      </c>
      <c r="B8934" s="176" t="s">
        <v>2318</v>
      </c>
      <c r="C8934" s="176" t="s">
        <v>12246</v>
      </c>
      <c r="D8934" s="155">
        <v>500</v>
      </c>
      <c r="E8934" s="155">
        <v>500</v>
      </c>
      <c r="F8934" s="166">
        <v>43047</v>
      </c>
      <c r="G8934" s="166">
        <v>43056</v>
      </c>
      <c r="H8934" s="157">
        <v>1</v>
      </c>
    </row>
    <row r="8935" spans="1:8" x14ac:dyDescent="0.25">
      <c r="A8935" s="176" t="s">
        <v>71</v>
      </c>
      <c r="B8935" s="176" t="s">
        <v>2730</v>
      </c>
      <c r="C8935" s="176" t="s">
        <v>12516</v>
      </c>
      <c r="D8935" s="155">
        <v>5</v>
      </c>
      <c r="E8935" s="155">
        <v>5</v>
      </c>
      <c r="F8935" s="166">
        <v>43048</v>
      </c>
      <c r="G8935" s="166">
        <v>43054</v>
      </c>
      <c r="H8935" s="157">
        <v>1</v>
      </c>
    </row>
    <row r="8936" spans="1:8" x14ac:dyDescent="0.25">
      <c r="A8936" s="176" t="s">
        <v>9181</v>
      </c>
      <c r="B8936" s="176" t="s">
        <v>295</v>
      </c>
      <c r="C8936" s="176" t="s">
        <v>12517</v>
      </c>
      <c r="D8936" s="155">
        <v>25</v>
      </c>
      <c r="E8936" s="155">
        <v>25</v>
      </c>
      <c r="F8936" s="166">
        <v>43048</v>
      </c>
      <c r="G8936" s="166">
        <v>43052</v>
      </c>
      <c r="H8936" s="157">
        <v>1</v>
      </c>
    </row>
    <row r="8937" spans="1:8" x14ac:dyDescent="0.25">
      <c r="A8937" s="176" t="s">
        <v>65</v>
      </c>
      <c r="B8937" s="176" t="s">
        <v>12048</v>
      </c>
      <c r="C8937" s="176" t="s">
        <v>12518</v>
      </c>
      <c r="D8937" s="155">
        <v>50</v>
      </c>
      <c r="E8937" s="155">
        <v>50</v>
      </c>
      <c r="F8937" s="166">
        <v>43048</v>
      </c>
      <c r="G8937" s="166">
        <v>43053</v>
      </c>
      <c r="H8937" s="157">
        <v>1</v>
      </c>
    </row>
    <row r="8938" spans="1:8" x14ac:dyDescent="0.25">
      <c r="A8938" s="176" t="s">
        <v>520</v>
      </c>
      <c r="B8938" s="176" t="s">
        <v>10862</v>
      </c>
      <c r="C8938" s="176" t="s">
        <v>12519</v>
      </c>
      <c r="D8938" s="155">
        <v>25</v>
      </c>
      <c r="E8938" s="155">
        <v>25</v>
      </c>
      <c r="F8938" s="166">
        <v>43048</v>
      </c>
      <c r="G8938" s="166">
        <v>43056</v>
      </c>
      <c r="H8938" s="157">
        <v>1</v>
      </c>
    </row>
    <row r="8939" spans="1:8" x14ac:dyDescent="0.25">
      <c r="A8939" s="176" t="s">
        <v>145</v>
      </c>
      <c r="B8939" s="176" t="s">
        <v>1076</v>
      </c>
      <c r="C8939" s="176" t="s">
        <v>12520</v>
      </c>
      <c r="D8939" s="155">
        <v>100</v>
      </c>
      <c r="E8939" s="155">
        <v>100</v>
      </c>
      <c r="F8939" s="166">
        <v>43048</v>
      </c>
      <c r="G8939" s="166">
        <v>43053</v>
      </c>
      <c r="H8939" s="157">
        <v>1</v>
      </c>
    </row>
    <row r="8940" spans="1:8" x14ac:dyDescent="0.25">
      <c r="A8940" s="176" t="s">
        <v>71</v>
      </c>
      <c r="B8940" s="176" t="s">
        <v>1530</v>
      </c>
      <c r="C8940" s="176" t="s">
        <v>12521</v>
      </c>
      <c r="D8940" s="155">
        <v>7</v>
      </c>
      <c r="E8940" s="155">
        <v>7</v>
      </c>
      <c r="F8940" s="166">
        <v>43048</v>
      </c>
      <c r="G8940" s="166">
        <v>43049</v>
      </c>
      <c r="H8940" s="157">
        <v>1</v>
      </c>
    </row>
    <row r="8941" spans="1:8" x14ac:dyDescent="0.25">
      <c r="A8941" s="176" t="s">
        <v>2317</v>
      </c>
      <c r="B8941" s="176" t="s">
        <v>2318</v>
      </c>
      <c r="C8941" s="176" t="s">
        <v>12522</v>
      </c>
      <c r="D8941" s="155">
        <v>500</v>
      </c>
      <c r="E8941" s="155">
        <v>196</v>
      </c>
      <c r="F8941" s="166">
        <v>43048</v>
      </c>
      <c r="G8941" s="166">
        <v>43053</v>
      </c>
      <c r="H8941" s="157">
        <v>1</v>
      </c>
    </row>
    <row r="8942" spans="1:8" x14ac:dyDescent="0.25">
      <c r="A8942" s="176" t="s">
        <v>4395</v>
      </c>
      <c r="B8942" s="176" t="s">
        <v>4396</v>
      </c>
      <c r="C8942" s="176" t="s">
        <v>12523</v>
      </c>
      <c r="D8942" s="155">
        <v>150</v>
      </c>
      <c r="E8942" s="155">
        <v>150</v>
      </c>
      <c r="F8942" s="166">
        <v>43048</v>
      </c>
      <c r="G8942" s="166">
        <v>43052</v>
      </c>
      <c r="H8942" s="157">
        <v>1</v>
      </c>
    </row>
    <row r="8943" spans="1:8" x14ac:dyDescent="0.25">
      <c r="A8943" s="176" t="s">
        <v>71</v>
      </c>
      <c r="B8943" s="176" t="s">
        <v>1550</v>
      </c>
      <c r="C8943" s="176" t="s">
        <v>12527</v>
      </c>
      <c r="D8943" s="155">
        <v>8</v>
      </c>
      <c r="E8943" s="155">
        <v>8</v>
      </c>
      <c r="F8943" s="166">
        <v>43049</v>
      </c>
      <c r="G8943" s="166">
        <v>43056</v>
      </c>
      <c r="H8943" s="157">
        <v>1</v>
      </c>
    </row>
    <row r="8944" spans="1:8" x14ac:dyDescent="0.25">
      <c r="A8944" s="176" t="s">
        <v>12524</v>
      </c>
      <c r="B8944" s="176" t="s">
        <v>12525</v>
      </c>
      <c r="C8944" s="176" t="s">
        <v>12526</v>
      </c>
      <c r="D8944" s="155">
        <v>100</v>
      </c>
      <c r="E8944" s="155">
        <v>100</v>
      </c>
      <c r="F8944" s="166">
        <v>43049</v>
      </c>
      <c r="G8944" s="166">
        <v>43052</v>
      </c>
      <c r="H8944" s="157">
        <v>1</v>
      </c>
    </row>
    <row r="8945" spans="1:9" x14ac:dyDescent="0.25">
      <c r="A8945" s="176" t="s">
        <v>10087</v>
      </c>
      <c r="B8945" s="176" t="s">
        <v>12528</v>
      </c>
      <c r="C8945" s="176" t="s">
        <v>12529</v>
      </c>
      <c r="D8945" s="155">
        <v>50</v>
      </c>
      <c r="E8945" s="155">
        <v>50</v>
      </c>
      <c r="F8945" s="166">
        <v>43049</v>
      </c>
      <c r="G8945" s="166">
        <v>43053</v>
      </c>
      <c r="H8945" s="157">
        <v>1</v>
      </c>
    </row>
    <row r="8946" spans="1:9" x14ac:dyDescent="0.25">
      <c r="A8946" s="176" t="s">
        <v>1145</v>
      </c>
      <c r="B8946" s="176" t="s">
        <v>10292</v>
      </c>
      <c r="C8946" s="176" t="s">
        <v>12530</v>
      </c>
      <c r="D8946" s="155">
        <v>90</v>
      </c>
      <c r="E8946" s="155">
        <v>90</v>
      </c>
      <c r="F8946" s="166">
        <v>43049</v>
      </c>
      <c r="G8946" s="166">
        <v>43055</v>
      </c>
      <c r="H8946" s="157">
        <v>1</v>
      </c>
      <c r="I8946" s="192" t="s">
        <v>1546</v>
      </c>
    </row>
    <row r="8947" spans="1:9" x14ac:dyDescent="0.25">
      <c r="A8947" s="176" t="s">
        <v>71</v>
      </c>
      <c r="B8947" s="176" t="s">
        <v>477</v>
      </c>
      <c r="C8947" s="176" t="s">
        <v>12531</v>
      </c>
      <c r="D8947" s="155">
        <v>5</v>
      </c>
      <c r="E8947" s="155">
        <v>5</v>
      </c>
      <c r="F8947" s="166">
        <v>43052</v>
      </c>
      <c r="G8947" s="166">
        <v>43055</v>
      </c>
      <c r="H8947" s="157">
        <v>1</v>
      </c>
    </row>
    <row r="8948" spans="1:9" x14ac:dyDescent="0.25">
      <c r="A8948" s="176" t="s">
        <v>71</v>
      </c>
      <c r="B8948" s="176" t="s">
        <v>477</v>
      </c>
      <c r="C8948" s="176" t="s">
        <v>12532</v>
      </c>
      <c r="D8948" s="155">
        <v>5</v>
      </c>
      <c r="E8948" s="155">
        <v>5</v>
      </c>
      <c r="F8948" s="166">
        <v>43052</v>
      </c>
      <c r="G8948" s="166">
        <v>43055</v>
      </c>
      <c r="H8948" s="157">
        <v>1</v>
      </c>
    </row>
    <row r="8949" spans="1:9" x14ac:dyDescent="0.25">
      <c r="A8949" s="176" t="s">
        <v>245</v>
      </c>
      <c r="B8949" s="176" t="s">
        <v>1488</v>
      </c>
      <c r="C8949" s="176" t="s">
        <v>12533</v>
      </c>
      <c r="D8949" s="155">
        <v>100</v>
      </c>
      <c r="E8949" s="155">
        <v>100</v>
      </c>
      <c r="F8949" s="166">
        <v>43052</v>
      </c>
      <c r="G8949" s="166">
        <v>43053</v>
      </c>
      <c r="H8949" s="157">
        <v>1</v>
      </c>
    </row>
    <row r="8950" spans="1:9" x14ac:dyDescent="0.25">
      <c r="A8950" s="176" t="s">
        <v>559</v>
      </c>
      <c r="B8950" s="176" t="s">
        <v>560</v>
      </c>
      <c r="C8950" s="176" t="s">
        <v>12535</v>
      </c>
      <c r="D8950" s="155">
        <v>10000</v>
      </c>
      <c r="E8950" s="155">
        <v>10080</v>
      </c>
      <c r="F8950" s="166">
        <v>43052</v>
      </c>
      <c r="G8950" s="166">
        <v>43056</v>
      </c>
      <c r="H8950" s="157">
        <v>1</v>
      </c>
    </row>
    <row r="8951" spans="1:9" x14ac:dyDescent="0.25">
      <c r="A8951" s="176" t="s">
        <v>559</v>
      </c>
      <c r="B8951" s="176" t="s">
        <v>336</v>
      </c>
      <c r="C8951" s="176" t="s">
        <v>12534</v>
      </c>
      <c r="D8951" s="155">
        <v>5000</v>
      </c>
      <c r="E8951" s="155">
        <v>5040</v>
      </c>
      <c r="F8951" s="166">
        <v>43052</v>
      </c>
      <c r="G8951" s="166">
        <v>43056</v>
      </c>
      <c r="H8951" s="157">
        <v>1</v>
      </c>
    </row>
    <row r="8952" spans="1:9" x14ac:dyDescent="0.25">
      <c r="A8952" s="176" t="s">
        <v>12536</v>
      </c>
      <c r="B8952" s="176" t="s">
        <v>12537</v>
      </c>
      <c r="C8952" s="176" t="s">
        <v>12538</v>
      </c>
      <c r="D8952" s="155">
        <v>4</v>
      </c>
      <c r="E8952" s="155">
        <v>4</v>
      </c>
      <c r="F8952" s="166">
        <v>43052</v>
      </c>
      <c r="G8952" s="166">
        <v>43053</v>
      </c>
      <c r="H8952" s="157">
        <v>1</v>
      </c>
    </row>
    <row r="8953" spans="1:9" x14ac:dyDescent="0.25">
      <c r="A8953" s="176" t="s">
        <v>12539</v>
      </c>
      <c r="B8953" s="176" t="s">
        <v>12540</v>
      </c>
      <c r="C8953" s="176" t="s">
        <v>12541</v>
      </c>
      <c r="D8953" s="155">
        <v>17</v>
      </c>
      <c r="E8953" s="155">
        <v>17</v>
      </c>
      <c r="F8953" s="166">
        <v>43052</v>
      </c>
      <c r="G8953" s="166">
        <v>43053</v>
      </c>
      <c r="H8953" s="157">
        <v>1</v>
      </c>
    </row>
    <row r="8954" spans="1:9" x14ac:dyDescent="0.25">
      <c r="A8954" s="176" t="s">
        <v>11911</v>
      </c>
      <c r="B8954" s="176" t="s">
        <v>9768</v>
      </c>
      <c r="C8954" s="176" t="s">
        <v>12542</v>
      </c>
      <c r="D8954" s="155">
        <v>20</v>
      </c>
      <c r="E8954" s="155">
        <v>20</v>
      </c>
      <c r="F8954" s="166">
        <v>43052</v>
      </c>
      <c r="G8954" s="166">
        <v>43054</v>
      </c>
      <c r="H8954" s="157">
        <v>1</v>
      </c>
    </row>
    <row r="8955" spans="1:9" x14ac:dyDescent="0.25">
      <c r="A8955" s="176" t="s">
        <v>4963</v>
      </c>
      <c r="B8955" s="176" t="s">
        <v>12213</v>
      </c>
      <c r="C8955" s="176" t="s">
        <v>12543</v>
      </c>
      <c r="D8955" s="155">
        <v>50</v>
      </c>
      <c r="E8955" s="155">
        <v>50</v>
      </c>
      <c r="F8955" s="166">
        <v>43053</v>
      </c>
      <c r="G8955" s="166">
        <v>43054</v>
      </c>
      <c r="H8955" s="157">
        <v>1</v>
      </c>
    </row>
    <row r="8956" spans="1:9" x14ac:dyDescent="0.25">
      <c r="A8956" s="176" t="s">
        <v>4963</v>
      </c>
      <c r="B8956" s="176" t="s">
        <v>12214</v>
      </c>
      <c r="C8956" s="176" t="s">
        <v>819</v>
      </c>
      <c r="D8956" s="155">
        <v>50</v>
      </c>
      <c r="E8956" s="155">
        <v>50</v>
      </c>
      <c r="F8956" s="166">
        <v>43053</v>
      </c>
      <c r="G8956" s="166">
        <v>43054</v>
      </c>
      <c r="H8956" s="157">
        <v>1</v>
      </c>
    </row>
    <row r="8957" spans="1:9" x14ac:dyDescent="0.25">
      <c r="A8957" s="176" t="s">
        <v>12114</v>
      </c>
      <c r="B8957" s="176" t="s">
        <v>12544</v>
      </c>
      <c r="C8957" s="176" t="s">
        <v>12545</v>
      </c>
      <c r="D8957" s="155">
        <v>40</v>
      </c>
      <c r="E8957" s="155">
        <v>40</v>
      </c>
      <c r="F8957" s="166">
        <v>43053</v>
      </c>
      <c r="G8957" s="166">
        <v>43054</v>
      </c>
      <c r="H8957" s="157">
        <v>1</v>
      </c>
    </row>
    <row r="8958" spans="1:9" x14ac:dyDescent="0.25">
      <c r="A8958" s="176" t="s">
        <v>10087</v>
      </c>
      <c r="B8958" s="176" t="s">
        <v>12546</v>
      </c>
      <c r="C8958" s="176" t="s">
        <v>12547</v>
      </c>
      <c r="D8958" s="155">
        <v>200</v>
      </c>
      <c r="E8958" s="155">
        <v>200</v>
      </c>
      <c r="F8958" s="166">
        <v>43053</v>
      </c>
      <c r="G8958" s="166">
        <v>43054</v>
      </c>
      <c r="H8958" s="157">
        <v>1</v>
      </c>
    </row>
    <row r="8959" spans="1:9" x14ac:dyDescent="0.25">
      <c r="A8959" s="176" t="s">
        <v>5827</v>
      </c>
      <c r="B8959" s="176" t="s">
        <v>11985</v>
      </c>
      <c r="C8959" s="176" t="s">
        <v>12548</v>
      </c>
      <c r="D8959" s="155">
        <v>50</v>
      </c>
      <c r="E8959" s="155">
        <v>50</v>
      </c>
      <c r="F8959" s="166">
        <v>43053</v>
      </c>
      <c r="G8959" s="166">
        <v>43055</v>
      </c>
      <c r="H8959" s="157">
        <v>1</v>
      </c>
    </row>
    <row r="8960" spans="1:9" x14ac:dyDescent="0.25">
      <c r="A8960" s="176" t="s">
        <v>12568</v>
      </c>
      <c r="B8960" s="176" t="s">
        <v>11220</v>
      </c>
      <c r="C8960" s="176" t="s">
        <v>12549</v>
      </c>
      <c r="D8960" s="155">
        <v>52</v>
      </c>
      <c r="E8960" s="155">
        <v>10</v>
      </c>
      <c r="F8960" s="166">
        <v>43053</v>
      </c>
      <c r="G8960" s="166">
        <v>43055</v>
      </c>
      <c r="H8960" s="157">
        <v>1</v>
      </c>
    </row>
    <row r="8961" spans="1:9" x14ac:dyDescent="0.25">
      <c r="A8961" s="176" t="s">
        <v>71</v>
      </c>
      <c r="B8961" s="176" t="s">
        <v>11924</v>
      </c>
      <c r="C8961" s="176" t="s">
        <v>12447</v>
      </c>
      <c r="D8961" s="155">
        <v>500</v>
      </c>
      <c r="E8961" s="155">
        <v>250</v>
      </c>
      <c r="F8961" s="166">
        <v>43053</v>
      </c>
      <c r="G8961" s="166">
        <v>43055</v>
      </c>
      <c r="H8961" s="157">
        <v>1</v>
      </c>
      <c r="I8961" s="192" t="s">
        <v>12550</v>
      </c>
    </row>
    <row r="8962" spans="1:9" x14ac:dyDescent="0.25">
      <c r="A8962" s="176" t="s">
        <v>5827</v>
      </c>
      <c r="B8962" s="176" t="s">
        <v>12551</v>
      </c>
      <c r="C8962" s="176" t="s">
        <v>12552</v>
      </c>
      <c r="D8962" s="155">
        <v>25</v>
      </c>
      <c r="E8962" s="155">
        <v>25</v>
      </c>
      <c r="F8962" s="166">
        <v>43053</v>
      </c>
      <c r="G8962" s="166">
        <v>43055</v>
      </c>
      <c r="H8962" s="157">
        <v>1</v>
      </c>
    </row>
    <row r="8963" spans="1:9" x14ac:dyDescent="0.25">
      <c r="A8963" s="176" t="s">
        <v>6286</v>
      </c>
      <c r="B8963" s="176" t="s">
        <v>11276</v>
      </c>
      <c r="C8963" s="176" t="s">
        <v>12553</v>
      </c>
      <c r="D8963" s="155">
        <v>16</v>
      </c>
      <c r="E8963" s="155">
        <v>16</v>
      </c>
      <c r="F8963" s="166">
        <v>43054</v>
      </c>
      <c r="G8963" s="166">
        <v>43056</v>
      </c>
      <c r="H8963" s="157">
        <v>1</v>
      </c>
    </row>
    <row r="8964" spans="1:9" x14ac:dyDescent="0.25">
      <c r="A8964" s="176" t="s">
        <v>6286</v>
      </c>
      <c r="B8964" s="176" t="s">
        <v>11276</v>
      </c>
      <c r="C8964" s="176" t="s">
        <v>161</v>
      </c>
      <c r="D8964" s="155">
        <v>16</v>
      </c>
      <c r="E8964" s="155">
        <v>16</v>
      </c>
      <c r="F8964" s="166">
        <v>43054</v>
      </c>
      <c r="G8964" s="166">
        <v>43056</v>
      </c>
      <c r="H8964" s="157">
        <v>1</v>
      </c>
    </row>
    <row r="8965" spans="1:9" x14ac:dyDescent="0.25">
      <c r="A8965" s="176" t="s">
        <v>6286</v>
      </c>
      <c r="B8965" s="176" t="s">
        <v>11276</v>
      </c>
      <c r="C8965" s="176" t="s">
        <v>316</v>
      </c>
      <c r="D8965" s="155">
        <v>16</v>
      </c>
      <c r="E8965" s="155">
        <v>16</v>
      </c>
      <c r="F8965" s="166">
        <v>43054</v>
      </c>
      <c r="G8965" s="166">
        <v>43056</v>
      </c>
      <c r="H8965" s="157">
        <v>1</v>
      </c>
    </row>
    <row r="8966" spans="1:9" x14ac:dyDescent="0.25">
      <c r="A8966" s="176" t="s">
        <v>10096</v>
      </c>
      <c r="B8966" s="176" t="s">
        <v>12201</v>
      </c>
      <c r="C8966" s="176" t="s">
        <v>12554</v>
      </c>
      <c r="D8966" s="155">
        <v>26</v>
      </c>
      <c r="E8966" s="155">
        <v>20</v>
      </c>
      <c r="F8966" s="166">
        <v>43054</v>
      </c>
      <c r="G8966" s="166">
        <v>43056</v>
      </c>
      <c r="H8966" s="157">
        <v>1</v>
      </c>
      <c r="I8966" s="192" t="s">
        <v>12555</v>
      </c>
    </row>
    <row r="8967" spans="1:9" x14ac:dyDescent="0.25">
      <c r="A8967" s="176" t="s">
        <v>3481</v>
      </c>
      <c r="B8967" s="176" t="s">
        <v>149</v>
      </c>
      <c r="C8967" s="176" t="s">
        <v>12556</v>
      </c>
      <c r="D8967" s="155">
        <v>100</v>
      </c>
      <c r="E8967" s="155">
        <v>100</v>
      </c>
      <c r="F8967" s="166">
        <v>43054</v>
      </c>
      <c r="G8967" s="166">
        <v>43056</v>
      </c>
      <c r="H8967" s="157">
        <v>1</v>
      </c>
    </row>
    <row r="8968" spans="1:9" x14ac:dyDescent="0.25">
      <c r="A8968" s="176" t="s">
        <v>71</v>
      </c>
      <c r="B8968" s="176" t="s">
        <v>102</v>
      </c>
      <c r="C8968" s="176" t="s">
        <v>12557</v>
      </c>
      <c r="D8968" s="155">
        <v>10</v>
      </c>
      <c r="E8968" s="155">
        <v>10</v>
      </c>
      <c r="F8968" s="166">
        <v>43054</v>
      </c>
      <c r="G8968" s="166">
        <v>43056</v>
      </c>
      <c r="H8968" s="157">
        <v>1</v>
      </c>
    </row>
    <row r="8969" spans="1:9" x14ac:dyDescent="0.25">
      <c r="A8969" s="176" t="s">
        <v>12558</v>
      </c>
      <c r="B8969" s="176" t="s">
        <v>11106</v>
      </c>
      <c r="C8969" s="176" t="s">
        <v>12559</v>
      </c>
      <c r="D8969" s="155">
        <v>25</v>
      </c>
      <c r="E8969" s="155">
        <v>12</v>
      </c>
      <c r="F8969" s="166">
        <v>43055</v>
      </c>
      <c r="G8969" s="166">
        <v>43057</v>
      </c>
      <c r="H8969" s="157">
        <v>1</v>
      </c>
    </row>
    <row r="8970" spans="1:9" x14ac:dyDescent="0.25">
      <c r="A8970" s="176" t="s">
        <v>12558</v>
      </c>
      <c r="B8970" s="176" t="s">
        <v>4792</v>
      </c>
      <c r="C8970" s="176" t="s">
        <v>12560</v>
      </c>
      <c r="D8970" s="155">
        <v>25</v>
      </c>
      <c r="E8970" s="155">
        <v>12</v>
      </c>
      <c r="F8970" s="166">
        <v>43055</v>
      </c>
      <c r="G8970" s="166">
        <v>43057</v>
      </c>
      <c r="H8970" s="157">
        <v>1</v>
      </c>
    </row>
    <row r="8971" spans="1:9" x14ac:dyDescent="0.25">
      <c r="A8971" s="176" t="s">
        <v>71</v>
      </c>
      <c r="B8971" s="176" t="s">
        <v>272</v>
      </c>
      <c r="C8971" s="176" t="s">
        <v>12561</v>
      </c>
      <c r="D8971" s="155">
        <v>1</v>
      </c>
      <c r="E8971" s="155">
        <v>1</v>
      </c>
      <c r="F8971" s="166">
        <v>43056</v>
      </c>
      <c r="G8971" s="166">
        <v>43068</v>
      </c>
      <c r="H8971" s="157">
        <v>1</v>
      </c>
      <c r="I8971" s="192" t="s">
        <v>12562</v>
      </c>
    </row>
    <row r="8972" spans="1:9" x14ac:dyDescent="0.25">
      <c r="A8972" s="176" t="s">
        <v>71</v>
      </c>
      <c r="B8972" s="176" t="s">
        <v>167</v>
      </c>
      <c r="C8972" s="176" t="s">
        <v>12563</v>
      </c>
      <c r="D8972" s="155">
        <v>16</v>
      </c>
      <c r="E8972" s="155">
        <v>16</v>
      </c>
      <c r="F8972" s="166">
        <v>43056</v>
      </c>
      <c r="G8972" s="166">
        <v>43064</v>
      </c>
      <c r="H8972" s="157">
        <v>1</v>
      </c>
    </row>
    <row r="8973" spans="1:9" x14ac:dyDescent="0.25">
      <c r="A8973" s="176" t="s">
        <v>71</v>
      </c>
      <c r="B8973" s="176" t="s">
        <v>167</v>
      </c>
      <c r="C8973" s="176" t="s">
        <v>12564</v>
      </c>
      <c r="D8973" s="155">
        <v>8</v>
      </c>
      <c r="E8973" s="155">
        <v>8</v>
      </c>
      <c r="F8973" s="166">
        <v>43056</v>
      </c>
      <c r="G8973" s="166">
        <v>43062</v>
      </c>
      <c r="H8973" s="157">
        <v>1</v>
      </c>
    </row>
    <row r="8974" spans="1:9" x14ac:dyDescent="0.25">
      <c r="A8974" s="176" t="s">
        <v>71</v>
      </c>
      <c r="B8974" s="176" t="s">
        <v>1168</v>
      </c>
      <c r="C8974" s="176" t="s">
        <v>12565</v>
      </c>
      <c r="D8974" s="155">
        <v>10</v>
      </c>
      <c r="E8974" s="155">
        <v>10</v>
      </c>
      <c r="F8974" s="166">
        <v>43056</v>
      </c>
      <c r="G8974" s="166">
        <v>43061</v>
      </c>
      <c r="H8974" s="157">
        <v>1</v>
      </c>
    </row>
    <row r="8975" spans="1:9" x14ac:dyDescent="0.25">
      <c r="A8975" s="176" t="s">
        <v>719</v>
      </c>
      <c r="B8975" s="176" t="s">
        <v>720</v>
      </c>
      <c r="C8975" s="176" t="s">
        <v>12566</v>
      </c>
      <c r="D8975" s="155">
        <v>200</v>
      </c>
      <c r="E8975" s="155">
        <v>200</v>
      </c>
      <c r="F8975" s="166">
        <v>43056</v>
      </c>
      <c r="G8975" s="166">
        <v>43061</v>
      </c>
      <c r="H8975" s="157">
        <v>1</v>
      </c>
    </row>
    <row r="8976" spans="1:9" x14ac:dyDescent="0.25">
      <c r="A8976" s="176" t="s">
        <v>520</v>
      </c>
      <c r="B8976" s="176" t="s">
        <v>609</v>
      </c>
      <c r="C8976" s="176" t="s">
        <v>12567</v>
      </c>
      <c r="D8976" s="155">
        <v>500</v>
      </c>
      <c r="E8976" s="155">
        <v>500</v>
      </c>
      <c r="F8976" s="166">
        <v>43056</v>
      </c>
      <c r="G8976" s="166">
        <v>43089</v>
      </c>
      <c r="H8976" s="157">
        <v>1</v>
      </c>
    </row>
    <row r="8977" spans="1:9" x14ac:dyDescent="0.25">
      <c r="A8977" s="176" t="s">
        <v>12568</v>
      </c>
      <c r="B8977" s="176" t="s">
        <v>11220</v>
      </c>
      <c r="C8977" s="176" t="s">
        <v>12549</v>
      </c>
      <c r="D8977" s="155">
        <v>52</v>
      </c>
      <c r="E8977" s="155">
        <v>42</v>
      </c>
      <c r="F8977" s="166">
        <v>43056</v>
      </c>
      <c r="G8977" s="177">
        <v>43061</v>
      </c>
      <c r="H8977" s="157">
        <v>1</v>
      </c>
      <c r="I8977" s="192" t="s">
        <v>1546</v>
      </c>
    </row>
    <row r="8978" spans="1:9" x14ac:dyDescent="0.25">
      <c r="A8978" s="176" t="s">
        <v>2714</v>
      </c>
      <c r="B8978" s="176" t="s">
        <v>3351</v>
      </c>
      <c r="C8978" s="176" t="s">
        <v>12569</v>
      </c>
      <c r="D8978" s="155">
        <v>20</v>
      </c>
      <c r="E8978" s="155">
        <v>20</v>
      </c>
      <c r="F8978" s="166">
        <v>43056</v>
      </c>
      <c r="G8978" s="166">
        <v>43069</v>
      </c>
      <c r="H8978" s="157">
        <v>1</v>
      </c>
    </row>
    <row r="8979" spans="1:9" x14ac:dyDescent="0.25">
      <c r="A8979" s="176" t="s">
        <v>71</v>
      </c>
      <c r="B8979" s="176" t="s">
        <v>2730</v>
      </c>
      <c r="C8979" s="176" t="s">
        <v>12570</v>
      </c>
      <c r="D8979" s="155">
        <v>2</v>
      </c>
      <c r="E8979" s="155">
        <v>2</v>
      </c>
      <c r="F8979" s="166">
        <v>43056</v>
      </c>
      <c r="G8979" s="166">
        <v>43063</v>
      </c>
      <c r="H8979" s="157">
        <v>1</v>
      </c>
      <c r="I8979" s="192" t="s">
        <v>12571</v>
      </c>
    </row>
    <row r="8980" spans="1:9" x14ac:dyDescent="0.25">
      <c r="A8980" s="176" t="s">
        <v>12572</v>
      </c>
      <c r="B8980" s="176" t="s">
        <v>1115</v>
      </c>
      <c r="C8980" s="176" t="s">
        <v>12573</v>
      </c>
      <c r="D8980" s="155">
        <v>25</v>
      </c>
      <c r="E8980" s="155">
        <v>25</v>
      </c>
      <c r="F8980" s="166">
        <v>43056</v>
      </c>
      <c r="G8980" s="166">
        <v>43060</v>
      </c>
      <c r="H8980" s="157">
        <v>1</v>
      </c>
    </row>
    <row r="8981" spans="1:9" ht="30" x14ac:dyDescent="0.25">
      <c r="A8981" s="176" t="s">
        <v>8056</v>
      </c>
      <c r="B8981" s="176" t="s">
        <v>12574</v>
      </c>
      <c r="C8981" s="176" t="s">
        <v>12575</v>
      </c>
      <c r="D8981" s="155">
        <v>25</v>
      </c>
      <c r="E8981" s="155">
        <v>25</v>
      </c>
      <c r="F8981" s="166">
        <v>43059</v>
      </c>
      <c r="G8981" s="166">
        <v>43068</v>
      </c>
      <c r="H8981" s="157">
        <v>1</v>
      </c>
    </row>
    <row r="8982" spans="1:9" x14ac:dyDescent="0.25">
      <c r="A8982" s="176" t="s">
        <v>286</v>
      </c>
      <c r="B8982" s="176" t="s">
        <v>7427</v>
      </c>
      <c r="C8982" s="176" t="s">
        <v>12576</v>
      </c>
      <c r="D8982" s="155">
        <v>25</v>
      </c>
      <c r="E8982" s="155">
        <v>25</v>
      </c>
      <c r="F8982" s="166">
        <v>43059</v>
      </c>
      <c r="G8982" s="166">
        <v>43061</v>
      </c>
      <c r="H8982" s="157">
        <v>1</v>
      </c>
    </row>
    <row r="8983" spans="1:9" x14ac:dyDescent="0.25">
      <c r="A8983" s="176" t="s">
        <v>2714</v>
      </c>
      <c r="B8983" s="176" t="s">
        <v>12577</v>
      </c>
      <c r="C8983" s="176" t="s">
        <v>12578</v>
      </c>
      <c r="D8983" s="155">
        <v>25</v>
      </c>
      <c r="E8983" s="155">
        <v>25</v>
      </c>
      <c r="F8983" s="166">
        <v>43059</v>
      </c>
      <c r="G8983" s="166">
        <v>43061</v>
      </c>
      <c r="H8983" s="157">
        <v>1</v>
      </c>
    </row>
    <row r="8984" spans="1:9" x14ac:dyDescent="0.25">
      <c r="A8984" s="176" t="s">
        <v>71</v>
      </c>
      <c r="B8984" s="176" t="s">
        <v>154</v>
      </c>
      <c r="C8984" s="176" t="s">
        <v>12579</v>
      </c>
      <c r="D8984" s="155">
        <v>10</v>
      </c>
      <c r="E8984" s="155">
        <v>10</v>
      </c>
      <c r="F8984" s="166">
        <v>43059</v>
      </c>
      <c r="G8984" s="166">
        <v>43063</v>
      </c>
      <c r="H8984" s="157">
        <v>0.45833333333333331</v>
      </c>
    </row>
    <row r="8985" spans="1:9" x14ac:dyDescent="0.25">
      <c r="A8985" s="176" t="s">
        <v>71</v>
      </c>
      <c r="B8985" s="176" t="s">
        <v>102</v>
      </c>
      <c r="C8985" s="176" t="s">
        <v>12580</v>
      </c>
      <c r="D8985" s="155">
        <v>10</v>
      </c>
      <c r="E8985" s="155">
        <v>10</v>
      </c>
      <c r="F8985" s="166">
        <v>43059</v>
      </c>
      <c r="G8985" s="166">
        <v>43063</v>
      </c>
      <c r="H8985" s="157">
        <v>1</v>
      </c>
    </row>
    <row r="8986" spans="1:9" x14ac:dyDescent="0.25">
      <c r="A8986" s="176" t="s">
        <v>6456</v>
      </c>
      <c r="B8986" s="176" t="s">
        <v>6455</v>
      </c>
      <c r="C8986" s="176" t="s">
        <v>12581</v>
      </c>
      <c r="D8986" s="155">
        <v>38</v>
      </c>
      <c r="E8986" s="155">
        <v>6</v>
      </c>
      <c r="F8986" s="166">
        <v>43059</v>
      </c>
      <c r="G8986" s="166">
        <v>43063</v>
      </c>
      <c r="H8986" s="157">
        <v>1</v>
      </c>
    </row>
    <row r="8987" spans="1:9" x14ac:dyDescent="0.25">
      <c r="A8987" s="176" t="s">
        <v>6456</v>
      </c>
      <c r="B8987" s="176" t="s">
        <v>6454</v>
      </c>
      <c r="C8987" s="176" t="s">
        <v>161</v>
      </c>
      <c r="D8987" s="155">
        <v>37</v>
      </c>
      <c r="E8987" s="155">
        <v>6</v>
      </c>
      <c r="F8987" s="166">
        <v>43059</v>
      </c>
      <c r="G8987" s="166">
        <v>43063</v>
      </c>
      <c r="H8987" s="157">
        <v>1</v>
      </c>
    </row>
    <row r="8988" spans="1:9" x14ac:dyDescent="0.25">
      <c r="A8988" s="176" t="s">
        <v>65</v>
      </c>
      <c r="B8988" s="176" t="s">
        <v>12048</v>
      </c>
      <c r="C8988" s="176" t="s">
        <v>12582</v>
      </c>
      <c r="D8988" s="155">
        <v>50</v>
      </c>
      <c r="E8988" s="155">
        <v>50</v>
      </c>
      <c r="F8988" s="166">
        <v>43059</v>
      </c>
      <c r="G8988" s="166">
        <v>43069</v>
      </c>
      <c r="H8988" s="157">
        <v>1</v>
      </c>
    </row>
    <row r="8989" spans="1:9" x14ac:dyDescent="0.25">
      <c r="A8989" s="176" t="s">
        <v>71</v>
      </c>
      <c r="B8989" s="176" t="s">
        <v>154</v>
      </c>
      <c r="C8989" s="176" t="s">
        <v>12583</v>
      </c>
      <c r="D8989" s="155">
        <v>7</v>
      </c>
      <c r="E8989" s="155">
        <v>7</v>
      </c>
      <c r="F8989" s="166">
        <v>43060</v>
      </c>
      <c r="G8989" s="166">
        <v>43066</v>
      </c>
      <c r="H8989" s="157">
        <v>1</v>
      </c>
    </row>
    <row r="8990" spans="1:9" x14ac:dyDescent="0.25">
      <c r="A8990" s="176" t="s">
        <v>9275</v>
      </c>
      <c r="B8990" s="176" t="s">
        <v>626</v>
      </c>
      <c r="C8990" s="176" t="s">
        <v>12584</v>
      </c>
      <c r="D8990" s="155">
        <v>2500</v>
      </c>
      <c r="E8990" s="155">
        <v>2500</v>
      </c>
      <c r="F8990" s="166">
        <v>43060</v>
      </c>
      <c r="G8990" s="166">
        <v>43066</v>
      </c>
      <c r="H8990" s="157">
        <v>1</v>
      </c>
    </row>
    <row r="8991" spans="1:9" x14ac:dyDescent="0.25">
      <c r="A8991" s="176" t="s">
        <v>12488</v>
      </c>
      <c r="B8991" s="176" t="s">
        <v>397</v>
      </c>
      <c r="C8991" s="176" t="s">
        <v>12585</v>
      </c>
      <c r="D8991" s="155">
        <v>20</v>
      </c>
      <c r="E8991" s="155">
        <v>20</v>
      </c>
      <c r="F8991" s="166">
        <v>43060</v>
      </c>
      <c r="G8991" s="166">
        <v>43061</v>
      </c>
      <c r="H8991" s="157">
        <v>1</v>
      </c>
    </row>
    <row r="8992" spans="1:9" x14ac:dyDescent="0.25">
      <c r="A8992" s="176" t="s">
        <v>6965</v>
      </c>
      <c r="B8992" s="176" t="s">
        <v>5206</v>
      </c>
      <c r="C8992" s="176" t="s">
        <v>12586</v>
      </c>
      <c r="D8992" s="155">
        <v>5</v>
      </c>
      <c r="E8992" s="155">
        <v>5</v>
      </c>
      <c r="F8992" s="166">
        <v>43060</v>
      </c>
      <c r="G8992" s="166">
        <v>43067</v>
      </c>
      <c r="H8992" s="157">
        <v>1</v>
      </c>
    </row>
    <row r="8993" spans="1:9" x14ac:dyDescent="0.25">
      <c r="A8993" s="176" t="s">
        <v>11274</v>
      </c>
      <c r="B8993" s="176" t="s">
        <v>272</v>
      </c>
      <c r="C8993" s="176" t="s">
        <v>12587</v>
      </c>
      <c r="D8993" s="155">
        <v>3</v>
      </c>
      <c r="E8993" s="155">
        <v>3</v>
      </c>
      <c r="F8993" s="166">
        <v>43060</v>
      </c>
      <c r="G8993" s="166">
        <v>43063</v>
      </c>
      <c r="H8993" s="157">
        <v>1</v>
      </c>
      <c r="I8993" s="192" t="s">
        <v>12136</v>
      </c>
    </row>
    <row r="8994" spans="1:9" x14ac:dyDescent="0.25">
      <c r="A8994" s="176" t="s">
        <v>71</v>
      </c>
      <c r="B8994" s="176" t="s">
        <v>167</v>
      </c>
      <c r="C8994" s="176" t="s">
        <v>12588</v>
      </c>
      <c r="D8994" s="155">
        <v>5</v>
      </c>
      <c r="E8994" s="155">
        <v>5</v>
      </c>
      <c r="F8994" s="166">
        <v>43061</v>
      </c>
      <c r="G8994" s="166">
        <v>43070</v>
      </c>
      <c r="H8994" s="157">
        <v>1</v>
      </c>
    </row>
    <row r="8995" spans="1:9" x14ac:dyDescent="0.25">
      <c r="A8995" s="176" t="s">
        <v>71</v>
      </c>
      <c r="B8995" s="176" t="s">
        <v>583</v>
      </c>
      <c r="C8995" s="176" t="s">
        <v>12589</v>
      </c>
      <c r="D8995" s="155">
        <v>5</v>
      </c>
      <c r="E8995" s="155">
        <v>5</v>
      </c>
      <c r="F8995" s="166">
        <v>43061</v>
      </c>
      <c r="G8995" s="166">
        <v>43070</v>
      </c>
      <c r="H8995" s="157">
        <v>1</v>
      </c>
    </row>
    <row r="8996" spans="1:9" x14ac:dyDescent="0.25">
      <c r="A8996" s="176" t="s">
        <v>71</v>
      </c>
      <c r="B8996" s="176" t="s">
        <v>2730</v>
      </c>
      <c r="C8996" s="176" t="s">
        <v>12455</v>
      </c>
      <c r="D8996" s="155">
        <v>5</v>
      </c>
      <c r="E8996" s="155">
        <v>5</v>
      </c>
      <c r="F8996" s="166">
        <v>43061</v>
      </c>
      <c r="G8996" s="166">
        <v>43070</v>
      </c>
      <c r="H8996" s="157">
        <v>1</v>
      </c>
    </row>
    <row r="8997" spans="1:9" x14ac:dyDescent="0.25">
      <c r="A8997" s="176" t="s">
        <v>71</v>
      </c>
      <c r="B8997" s="176" t="s">
        <v>583</v>
      </c>
      <c r="C8997" s="176" t="s">
        <v>12590</v>
      </c>
      <c r="D8997" s="155">
        <v>5</v>
      </c>
      <c r="E8997" s="155">
        <v>5</v>
      </c>
      <c r="F8997" s="166">
        <v>43061</v>
      </c>
      <c r="G8997" s="166">
        <v>43069</v>
      </c>
      <c r="H8997" s="157">
        <v>1</v>
      </c>
    </row>
    <row r="8998" spans="1:9" x14ac:dyDescent="0.25">
      <c r="A8998" s="176" t="s">
        <v>71</v>
      </c>
      <c r="B8998" s="176" t="s">
        <v>167</v>
      </c>
      <c r="C8998" s="176" t="s">
        <v>12459</v>
      </c>
      <c r="D8998" s="155">
        <v>11</v>
      </c>
      <c r="E8998" s="155">
        <v>11</v>
      </c>
      <c r="F8998" s="166">
        <v>43061</v>
      </c>
      <c r="G8998" s="166">
        <v>43070</v>
      </c>
      <c r="H8998" s="157">
        <v>1</v>
      </c>
    </row>
    <row r="8999" spans="1:9" x14ac:dyDescent="0.25">
      <c r="A8999" s="176" t="s">
        <v>5967</v>
      </c>
      <c r="B8999" s="176" t="s">
        <v>671</v>
      </c>
      <c r="C8999" s="176" t="s">
        <v>12591</v>
      </c>
      <c r="D8999" s="155">
        <v>5</v>
      </c>
      <c r="E8999" s="155">
        <v>5</v>
      </c>
      <c r="F8999" s="166">
        <v>43061</v>
      </c>
      <c r="G8999" s="166">
        <v>43069</v>
      </c>
      <c r="H8999" s="157">
        <v>1</v>
      </c>
    </row>
    <row r="9000" spans="1:9" x14ac:dyDescent="0.25">
      <c r="A9000" s="176" t="s">
        <v>559</v>
      </c>
      <c r="B9000" s="176" t="s">
        <v>1674</v>
      </c>
      <c r="C9000" s="176" t="s">
        <v>12592</v>
      </c>
      <c r="D9000" s="155">
        <v>100</v>
      </c>
      <c r="E9000" s="155">
        <v>100</v>
      </c>
      <c r="F9000" s="166">
        <v>43061</v>
      </c>
      <c r="G9000" s="166">
        <v>43069</v>
      </c>
      <c r="H9000" s="157">
        <v>1</v>
      </c>
    </row>
    <row r="9001" spans="1:9" x14ac:dyDescent="0.25">
      <c r="A9001" s="176" t="s">
        <v>11900</v>
      </c>
      <c r="B9001" s="176" t="s">
        <v>11152</v>
      </c>
      <c r="C9001" s="176" t="s">
        <v>12594</v>
      </c>
      <c r="D9001" s="155">
        <v>800</v>
      </c>
      <c r="E9001" s="155">
        <v>800</v>
      </c>
      <c r="F9001" s="166">
        <v>43061</v>
      </c>
      <c r="G9001" s="166">
        <v>43063</v>
      </c>
      <c r="H9001" s="157">
        <v>1</v>
      </c>
    </row>
    <row r="9002" spans="1:9" x14ac:dyDescent="0.25">
      <c r="A9002" s="176" t="s">
        <v>11900</v>
      </c>
      <c r="B9002" s="176" t="s">
        <v>12593</v>
      </c>
      <c r="C9002" s="176" t="s">
        <v>364</v>
      </c>
      <c r="D9002" s="155">
        <v>500</v>
      </c>
      <c r="E9002" s="155">
        <v>500</v>
      </c>
      <c r="F9002" s="166">
        <v>43061</v>
      </c>
      <c r="G9002" s="166">
        <v>43063</v>
      </c>
      <c r="H9002" s="157">
        <v>1</v>
      </c>
    </row>
    <row r="9003" spans="1:9" x14ac:dyDescent="0.25">
      <c r="A9003" s="176" t="s">
        <v>563</v>
      </c>
      <c r="B9003" s="176" t="s">
        <v>8441</v>
      </c>
      <c r="C9003" s="176" t="s">
        <v>12595</v>
      </c>
      <c r="D9003" s="155">
        <v>35</v>
      </c>
      <c r="E9003" s="155">
        <v>35</v>
      </c>
      <c r="F9003" s="166">
        <v>43061</v>
      </c>
      <c r="G9003" s="166">
        <v>43068</v>
      </c>
      <c r="H9003" s="157">
        <v>1</v>
      </c>
    </row>
    <row r="9004" spans="1:9" x14ac:dyDescent="0.25">
      <c r="A9004" s="176" t="s">
        <v>1983</v>
      </c>
      <c r="B9004" s="176" t="s">
        <v>12597</v>
      </c>
      <c r="C9004" s="176" t="s">
        <v>12596</v>
      </c>
      <c r="D9004" s="155">
        <v>60</v>
      </c>
      <c r="E9004" s="155">
        <v>60</v>
      </c>
      <c r="F9004" s="166">
        <v>43061</v>
      </c>
      <c r="G9004" s="166">
        <v>43068</v>
      </c>
      <c r="H9004" s="157">
        <v>1</v>
      </c>
    </row>
    <row r="9005" spans="1:9" ht="30" x14ac:dyDescent="0.25">
      <c r="A9005" s="176" t="s">
        <v>8056</v>
      </c>
      <c r="B9005" s="176" t="s">
        <v>12598</v>
      </c>
      <c r="C9005" s="176" t="s">
        <v>12599</v>
      </c>
      <c r="D9005" s="155">
        <v>100</v>
      </c>
      <c r="E9005" s="155">
        <v>36</v>
      </c>
      <c r="F9005" s="166">
        <v>43061</v>
      </c>
      <c r="G9005" s="166">
        <v>43068</v>
      </c>
      <c r="H9005" s="157">
        <v>1</v>
      </c>
    </row>
    <row r="9006" spans="1:9" x14ac:dyDescent="0.25">
      <c r="A9006" s="176" t="s">
        <v>12314</v>
      </c>
      <c r="B9006" s="176" t="s">
        <v>12485</v>
      </c>
      <c r="C9006" s="176" t="s">
        <v>12600</v>
      </c>
      <c r="D9006" s="155">
        <v>76</v>
      </c>
      <c r="E9006" s="155">
        <v>10</v>
      </c>
      <c r="F9006" s="166">
        <v>43061</v>
      </c>
      <c r="G9006" s="166">
        <v>43068</v>
      </c>
      <c r="H9006" s="157">
        <v>1</v>
      </c>
    </row>
    <row r="9007" spans="1:9" x14ac:dyDescent="0.25">
      <c r="A9007" s="176" t="s">
        <v>12314</v>
      </c>
      <c r="B9007" s="176" t="s">
        <v>12477</v>
      </c>
      <c r="C9007" s="176" t="s">
        <v>161</v>
      </c>
      <c r="D9007" s="155">
        <v>76</v>
      </c>
      <c r="E9007" s="155">
        <v>20</v>
      </c>
      <c r="F9007" s="166">
        <v>43061</v>
      </c>
      <c r="G9007" s="166">
        <v>43068</v>
      </c>
      <c r="H9007" s="157">
        <v>1</v>
      </c>
    </row>
    <row r="9008" spans="1:9" x14ac:dyDescent="0.25">
      <c r="A9008" s="176" t="s">
        <v>71</v>
      </c>
      <c r="B9008" s="176" t="s">
        <v>1530</v>
      </c>
      <c r="C9008" s="176" t="s">
        <v>12604</v>
      </c>
      <c r="D9008" s="155">
        <v>6</v>
      </c>
      <c r="E9008" s="155">
        <v>6</v>
      </c>
      <c r="F9008" s="166">
        <v>43061</v>
      </c>
      <c r="G9008" s="166">
        <v>43070</v>
      </c>
      <c r="H9008" s="157">
        <v>1</v>
      </c>
    </row>
    <row r="9009" spans="1:9" x14ac:dyDescent="0.25">
      <c r="A9009" s="176" t="s">
        <v>71</v>
      </c>
      <c r="B9009" s="176" t="s">
        <v>1530</v>
      </c>
      <c r="C9009" s="176" t="s">
        <v>12603</v>
      </c>
      <c r="D9009" s="155">
        <v>5</v>
      </c>
      <c r="E9009" s="155">
        <v>5</v>
      </c>
      <c r="F9009" s="166">
        <v>43061</v>
      </c>
      <c r="G9009" s="166">
        <v>43068</v>
      </c>
      <c r="H9009" s="157">
        <v>1</v>
      </c>
    </row>
    <row r="9010" spans="1:9" x14ac:dyDescent="0.25">
      <c r="A9010" s="176" t="s">
        <v>71</v>
      </c>
      <c r="B9010" s="176" t="s">
        <v>1550</v>
      </c>
      <c r="C9010" s="176" t="s">
        <v>12602</v>
      </c>
      <c r="D9010" s="155">
        <v>5</v>
      </c>
      <c r="E9010" s="155">
        <v>5</v>
      </c>
      <c r="F9010" s="166">
        <v>43061</v>
      </c>
      <c r="G9010" s="166">
        <v>43068</v>
      </c>
      <c r="H9010" s="157">
        <v>1</v>
      </c>
    </row>
    <row r="9011" spans="1:9" x14ac:dyDescent="0.25">
      <c r="A9011" s="176" t="s">
        <v>71</v>
      </c>
      <c r="B9011" s="176" t="s">
        <v>1550</v>
      </c>
      <c r="C9011" s="176" t="s">
        <v>12601</v>
      </c>
      <c r="D9011" s="155">
        <v>7</v>
      </c>
      <c r="E9011" s="155">
        <v>7</v>
      </c>
      <c r="F9011" s="166">
        <v>43061</v>
      </c>
      <c r="G9011" s="166">
        <v>43069</v>
      </c>
      <c r="H9011" s="157">
        <v>1</v>
      </c>
    </row>
    <row r="9012" spans="1:9" x14ac:dyDescent="0.25">
      <c r="A9012" s="176" t="s">
        <v>2317</v>
      </c>
      <c r="B9012" s="176" t="s">
        <v>2318</v>
      </c>
      <c r="C9012" s="176" t="s">
        <v>12522</v>
      </c>
      <c r="D9012" s="155">
        <v>500</v>
      </c>
      <c r="E9012" s="155">
        <v>304</v>
      </c>
      <c r="F9012" s="166">
        <v>43066</v>
      </c>
      <c r="G9012" s="166">
        <v>43073</v>
      </c>
      <c r="H9012" s="157">
        <v>1</v>
      </c>
    </row>
    <row r="9013" spans="1:9" x14ac:dyDescent="0.25">
      <c r="A9013" s="176" t="s">
        <v>71</v>
      </c>
      <c r="B9013" s="176" t="s">
        <v>11924</v>
      </c>
      <c r="C9013" s="176" t="s">
        <v>12447</v>
      </c>
      <c r="D9013" s="155">
        <v>500</v>
      </c>
      <c r="E9013" s="155">
        <v>223</v>
      </c>
      <c r="F9013" s="166">
        <v>43066</v>
      </c>
      <c r="G9013" s="166">
        <v>43073</v>
      </c>
      <c r="H9013" s="157">
        <v>1</v>
      </c>
    </row>
    <row r="9014" spans="1:9" x14ac:dyDescent="0.25">
      <c r="A9014" s="176" t="s">
        <v>6456</v>
      </c>
      <c r="B9014" s="176" t="s">
        <v>6454</v>
      </c>
      <c r="C9014" s="176" t="s">
        <v>12605</v>
      </c>
      <c r="D9014" s="155">
        <v>37</v>
      </c>
      <c r="E9014" s="155">
        <v>31</v>
      </c>
      <c r="F9014" s="166">
        <v>43066</v>
      </c>
      <c r="G9014" s="166">
        <v>43067</v>
      </c>
      <c r="H9014" s="157">
        <v>1</v>
      </c>
      <c r="I9014" s="192" t="s">
        <v>12606</v>
      </c>
    </row>
    <row r="9015" spans="1:9" x14ac:dyDescent="0.25">
      <c r="A9015" s="176" t="s">
        <v>6456</v>
      </c>
      <c r="B9015" s="176" t="s">
        <v>6455</v>
      </c>
      <c r="C9015" s="176" t="s">
        <v>166</v>
      </c>
      <c r="D9015" s="155">
        <v>38</v>
      </c>
      <c r="E9015" s="155">
        <v>32</v>
      </c>
      <c r="F9015" s="166">
        <v>43066</v>
      </c>
      <c r="G9015" s="166">
        <v>43067</v>
      </c>
      <c r="H9015" s="157">
        <v>1</v>
      </c>
      <c r="I9015" s="192" t="s">
        <v>12606</v>
      </c>
    </row>
    <row r="9016" spans="1:9" x14ac:dyDescent="0.25">
      <c r="A9016" s="176" t="s">
        <v>173</v>
      </c>
      <c r="B9016" s="176" t="s">
        <v>9908</v>
      </c>
      <c r="C9016" s="176" t="s">
        <v>12607</v>
      </c>
      <c r="D9016" s="155">
        <v>2600</v>
      </c>
      <c r="E9016" s="155">
        <v>2600</v>
      </c>
      <c r="F9016" s="166">
        <v>43066</v>
      </c>
      <c r="G9016" s="166">
        <v>43069</v>
      </c>
      <c r="H9016" s="157">
        <v>1</v>
      </c>
    </row>
    <row r="9017" spans="1:9" ht="30" x14ac:dyDescent="0.25">
      <c r="A9017" s="176" t="s">
        <v>8056</v>
      </c>
      <c r="B9017" s="176" t="s">
        <v>11383</v>
      </c>
      <c r="C9017" s="176" t="s">
        <v>12611</v>
      </c>
      <c r="D9017" s="155">
        <v>15</v>
      </c>
      <c r="E9017" s="155">
        <v>15</v>
      </c>
      <c r="F9017" s="166">
        <v>43067</v>
      </c>
      <c r="G9017" s="166">
        <v>43083</v>
      </c>
      <c r="H9017" s="157">
        <v>1</v>
      </c>
    </row>
    <row r="9018" spans="1:9" x14ac:dyDescent="0.25">
      <c r="A9018" s="176" t="s">
        <v>71</v>
      </c>
      <c r="B9018" s="176" t="s">
        <v>2957</v>
      </c>
      <c r="C9018" s="176" t="s">
        <v>12612</v>
      </c>
      <c r="D9018" s="155">
        <v>10</v>
      </c>
      <c r="E9018" s="155">
        <v>10</v>
      </c>
      <c r="F9018" s="166">
        <v>43067</v>
      </c>
      <c r="G9018" s="166">
        <v>43068</v>
      </c>
      <c r="H9018" s="157">
        <v>1</v>
      </c>
    </row>
    <row r="9019" spans="1:9" x14ac:dyDescent="0.25">
      <c r="A9019" s="176" t="s">
        <v>911</v>
      </c>
      <c r="B9019" s="176" t="s">
        <v>912</v>
      </c>
      <c r="C9019" s="176" t="s">
        <v>12613</v>
      </c>
      <c r="D9019" s="155">
        <v>500</v>
      </c>
      <c r="E9019" s="155">
        <v>500</v>
      </c>
      <c r="F9019" s="166">
        <v>43067</v>
      </c>
      <c r="G9019" s="166">
        <v>43073</v>
      </c>
      <c r="H9019" s="157">
        <v>1</v>
      </c>
    </row>
    <row r="9020" spans="1:9" x14ac:dyDescent="0.25">
      <c r="A9020" s="176" t="s">
        <v>42</v>
      </c>
      <c r="B9020" s="176" t="s">
        <v>1876</v>
      </c>
      <c r="C9020" s="176" t="s">
        <v>12614</v>
      </c>
      <c r="D9020" s="155">
        <v>200</v>
      </c>
      <c r="E9020" s="155">
        <v>200</v>
      </c>
      <c r="F9020" s="166">
        <v>43067</v>
      </c>
      <c r="G9020" s="166">
        <v>43070</v>
      </c>
      <c r="H9020" s="157">
        <v>1</v>
      </c>
    </row>
    <row r="9021" spans="1:9" x14ac:dyDescent="0.25">
      <c r="A9021" s="176" t="s">
        <v>42</v>
      </c>
      <c r="B9021" s="176" t="s">
        <v>864</v>
      </c>
      <c r="C9021" s="176" t="s">
        <v>364</v>
      </c>
      <c r="D9021" s="155">
        <v>200</v>
      </c>
      <c r="E9021" s="155">
        <v>200</v>
      </c>
      <c r="F9021" s="166">
        <v>43067</v>
      </c>
      <c r="G9021" s="166">
        <v>43070</v>
      </c>
      <c r="H9021" s="157">
        <v>1</v>
      </c>
    </row>
    <row r="9022" spans="1:9" x14ac:dyDescent="0.25">
      <c r="A9022" s="176" t="s">
        <v>42</v>
      </c>
      <c r="B9022" s="176" t="s">
        <v>905</v>
      </c>
      <c r="C9022" s="176" t="s">
        <v>161</v>
      </c>
      <c r="D9022" s="155">
        <v>200</v>
      </c>
      <c r="E9022" s="155">
        <v>200</v>
      </c>
      <c r="F9022" s="166">
        <v>43067</v>
      </c>
      <c r="G9022" s="166">
        <v>43070</v>
      </c>
      <c r="H9022" s="157">
        <v>1</v>
      </c>
    </row>
    <row r="9023" spans="1:9" x14ac:dyDescent="0.25">
      <c r="A9023" s="176" t="s">
        <v>2714</v>
      </c>
      <c r="B9023" s="176" t="s">
        <v>2066</v>
      </c>
      <c r="C9023" s="176" t="s">
        <v>12615</v>
      </c>
      <c r="D9023" s="155">
        <v>675</v>
      </c>
      <c r="E9023" s="155">
        <v>675</v>
      </c>
      <c r="F9023" s="166">
        <v>43067</v>
      </c>
      <c r="G9023" s="166">
        <v>43074</v>
      </c>
      <c r="H9023" s="157">
        <v>1</v>
      </c>
    </row>
    <row r="9024" spans="1:9" x14ac:dyDescent="0.25">
      <c r="A9024" s="176" t="s">
        <v>2714</v>
      </c>
      <c r="B9024" s="176" t="s">
        <v>3423</v>
      </c>
      <c r="C9024" s="176" t="s">
        <v>12616</v>
      </c>
      <c r="D9024" s="155">
        <v>250</v>
      </c>
      <c r="E9024" s="155">
        <v>250</v>
      </c>
      <c r="F9024" s="166">
        <v>43067</v>
      </c>
      <c r="G9024" s="166">
        <v>43074</v>
      </c>
      <c r="H9024" s="157">
        <v>1</v>
      </c>
    </row>
    <row r="9025" spans="1:9" x14ac:dyDescent="0.25">
      <c r="A9025" s="176" t="s">
        <v>36</v>
      </c>
      <c r="B9025" s="176" t="s">
        <v>4428</v>
      </c>
      <c r="C9025" s="176" t="s">
        <v>12617</v>
      </c>
      <c r="D9025" s="155">
        <v>40</v>
      </c>
      <c r="E9025" s="155">
        <v>40</v>
      </c>
      <c r="F9025" s="166">
        <v>43067</v>
      </c>
      <c r="G9025" s="166">
        <v>43073</v>
      </c>
      <c r="H9025" s="157">
        <v>1</v>
      </c>
    </row>
    <row r="9026" spans="1:9" x14ac:dyDescent="0.25">
      <c r="A9026" s="176" t="s">
        <v>798</v>
      </c>
      <c r="B9026" s="176" t="s">
        <v>12618</v>
      </c>
      <c r="C9026" s="176" t="s">
        <v>12619</v>
      </c>
      <c r="D9026" s="155">
        <v>3</v>
      </c>
      <c r="E9026" s="155">
        <v>3</v>
      </c>
      <c r="F9026" s="166">
        <v>43067</v>
      </c>
      <c r="G9026" s="166">
        <v>43067</v>
      </c>
      <c r="H9026" s="157">
        <v>1</v>
      </c>
      <c r="I9026" s="192" t="s">
        <v>2151</v>
      </c>
    </row>
    <row r="9027" spans="1:9" x14ac:dyDescent="0.25">
      <c r="A9027" s="176" t="s">
        <v>5827</v>
      </c>
      <c r="B9027" s="176" t="s">
        <v>5932</v>
      </c>
      <c r="C9027" s="176" t="s">
        <v>12620</v>
      </c>
      <c r="D9027" s="155">
        <v>6</v>
      </c>
      <c r="E9027" s="155">
        <v>1</v>
      </c>
      <c r="F9027" s="166">
        <v>43067</v>
      </c>
      <c r="G9027" s="166">
        <v>43074</v>
      </c>
      <c r="H9027" s="157">
        <v>1</v>
      </c>
      <c r="I9027" s="192" t="s">
        <v>12621</v>
      </c>
    </row>
    <row r="9028" spans="1:9" x14ac:dyDescent="0.25">
      <c r="A9028" s="176" t="s">
        <v>12622</v>
      </c>
      <c r="B9028" s="176" t="s">
        <v>12623</v>
      </c>
      <c r="C9028" s="176" t="s">
        <v>12624</v>
      </c>
      <c r="D9028" s="155">
        <v>25</v>
      </c>
      <c r="E9028" s="155">
        <v>25</v>
      </c>
      <c r="F9028" s="166">
        <v>43068</v>
      </c>
      <c r="G9028" s="166">
        <v>43074</v>
      </c>
      <c r="H9028" s="157">
        <v>1</v>
      </c>
    </row>
    <row r="9029" spans="1:9" x14ac:dyDescent="0.25">
      <c r="A9029" s="176" t="s">
        <v>8170</v>
      </c>
      <c r="B9029" s="176" t="s">
        <v>12280</v>
      </c>
      <c r="C9029" s="176" t="s">
        <v>12625</v>
      </c>
      <c r="D9029" s="155">
        <v>20</v>
      </c>
      <c r="E9029" s="155">
        <v>20</v>
      </c>
      <c r="F9029" s="166">
        <v>43068</v>
      </c>
      <c r="G9029" s="166">
        <v>43077</v>
      </c>
      <c r="H9029" s="157">
        <v>1</v>
      </c>
    </row>
    <row r="9030" spans="1:9" x14ac:dyDescent="0.25">
      <c r="A9030" s="176" t="s">
        <v>8170</v>
      </c>
      <c r="B9030" s="176" t="s">
        <v>272</v>
      </c>
      <c r="C9030" s="176" t="s">
        <v>12626</v>
      </c>
      <c r="D9030" s="155">
        <v>6</v>
      </c>
      <c r="E9030" s="155">
        <v>6</v>
      </c>
      <c r="F9030" s="166">
        <v>43068</v>
      </c>
      <c r="G9030" s="166">
        <v>43077</v>
      </c>
      <c r="H9030" s="157">
        <v>1</v>
      </c>
    </row>
    <row r="9031" spans="1:9" x14ac:dyDescent="0.25">
      <c r="A9031" s="176" t="s">
        <v>8170</v>
      </c>
      <c r="B9031" s="176" t="s">
        <v>272</v>
      </c>
      <c r="C9031" s="176" t="s">
        <v>364</v>
      </c>
      <c r="D9031" s="155">
        <v>6</v>
      </c>
      <c r="E9031" s="155">
        <v>6</v>
      </c>
      <c r="F9031" s="166">
        <v>43068</v>
      </c>
      <c r="G9031" s="166">
        <v>43077</v>
      </c>
      <c r="H9031" s="157">
        <v>1</v>
      </c>
    </row>
    <row r="9032" spans="1:9" x14ac:dyDescent="0.25">
      <c r="A9032" s="176" t="s">
        <v>12314</v>
      </c>
      <c r="B9032" s="176" t="s">
        <v>12627</v>
      </c>
      <c r="C9032" s="176" t="s">
        <v>12628</v>
      </c>
      <c r="D9032" s="155">
        <v>5</v>
      </c>
      <c r="E9032" s="155">
        <v>5</v>
      </c>
      <c r="F9032" s="166">
        <v>43068</v>
      </c>
      <c r="G9032" s="166">
        <v>43069</v>
      </c>
      <c r="H9032" s="157">
        <v>1</v>
      </c>
    </row>
    <row r="9033" spans="1:9" x14ac:dyDescent="0.25">
      <c r="A9033" s="176" t="s">
        <v>9769</v>
      </c>
      <c r="B9033" s="176" t="s">
        <v>12629</v>
      </c>
      <c r="C9033" s="176" t="s">
        <v>12630</v>
      </c>
      <c r="D9033" s="155">
        <v>25</v>
      </c>
      <c r="E9033" s="155">
        <v>25</v>
      </c>
      <c r="F9033" s="166">
        <v>43068</v>
      </c>
      <c r="G9033" s="166">
        <v>43069</v>
      </c>
      <c r="H9033" s="157">
        <v>1</v>
      </c>
    </row>
    <row r="9034" spans="1:9" ht="30" x14ac:dyDescent="0.25">
      <c r="A9034" s="176" t="s">
        <v>8056</v>
      </c>
      <c r="B9034" s="176" t="s">
        <v>12598</v>
      </c>
      <c r="C9034" s="176" t="s">
        <v>12599</v>
      </c>
      <c r="D9034" s="155">
        <v>100</v>
      </c>
      <c r="E9034" s="155">
        <v>64</v>
      </c>
      <c r="F9034" s="166">
        <v>43069</v>
      </c>
      <c r="G9034" s="166">
        <v>43070</v>
      </c>
      <c r="H9034" s="157">
        <v>1</v>
      </c>
    </row>
    <row r="9035" spans="1:9" x14ac:dyDescent="0.25">
      <c r="A9035" s="176" t="s">
        <v>520</v>
      </c>
      <c r="B9035" s="176" t="s">
        <v>609</v>
      </c>
      <c r="C9035" s="176" t="s">
        <v>12631</v>
      </c>
      <c r="D9035" s="155">
        <v>1300</v>
      </c>
      <c r="E9035" s="155">
        <v>1300</v>
      </c>
      <c r="F9035" s="166">
        <v>43070</v>
      </c>
      <c r="G9035" s="166">
        <v>43077</v>
      </c>
      <c r="H9035" s="157">
        <v>1</v>
      </c>
    </row>
    <row r="9036" spans="1:9" x14ac:dyDescent="0.25">
      <c r="A9036" s="176" t="s">
        <v>520</v>
      </c>
      <c r="B9036" s="176" t="s">
        <v>5026</v>
      </c>
      <c r="C9036" s="176" t="s">
        <v>12632</v>
      </c>
      <c r="D9036" s="155">
        <v>350</v>
      </c>
      <c r="E9036" s="155">
        <v>350</v>
      </c>
      <c r="F9036" s="166">
        <v>43070</v>
      </c>
      <c r="G9036" s="166">
        <v>43077</v>
      </c>
      <c r="H9036" s="157">
        <v>1</v>
      </c>
    </row>
    <row r="9037" spans="1:9" x14ac:dyDescent="0.25">
      <c r="A9037" s="176" t="s">
        <v>6837</v>
      </c>
      <c r="B9037" s="176" t="s">
        <v>1905</v>
      </c>
      <c r="C9037" s="176" t="s">
        <v>12633</v>
      </c>
      <c r="D9037" s="155">
        <v>150</v>
      </c>
      <c r="E9037" s="155">
        <v>150</v>
      </c>
      <c r="F9037" s="166">
        <v>43070</v>
      </c>
      <c r="G9037" s="166">
        <v>43075</v>
      </c>
      <c r="H9037" s="157">
        <v>1</v>
      </c>
    </row>
    <row r="9038" spans="1:9" x14ac:dyDescent="0.25">
      <c r="A9038" s="176" t="s">
        <v>227</v>
      </c>
      <c r="B9038" s="176" t="s">
        <v>2086</v>
      </c>
      <c r="C9038" s="176" t="s">
        <v>12634</v>
      </c>
      <c r="D9038" s="155">
        <v>100</v>
      </c>
      <c r="E9038" s="155">
        <v>100</v>
      </c>
      <c r="F9038" s="166">
        <v>43070</v>
      </c>
      <c r="G9038" s="166">
        <v>43075</v>
      </c>
      <c r="H9038" s="157">
        <v>1</v>
      </c>
    </row>
    <row r="9039" spans="1:9" x14ac:dyDescent="0.25">
      <c r="A9039" s="176" t="s">
        <v>12084</v>
      </c>
      <c r="B9039" s="176" t="s">
        <v>12635</v>
      </c>
      <c r="C9039" s="176" t="s">
        <v>12636</v>
      </c>
      <c r="D9039" s="155">
        <v>3</v>
      </c>
      <c r="E9039" s="155">
        <v>3</v>
      </c>
      <c r="F9039" s="166">
        <v>43070</v>
      </c>
      <c r="G9039" s="166">
        <v>43084</v>
      </c>
      <c r="H9039" s="157">
        <v>1</v>
      </c>
    </row>
    <row r="9040" spans="1:9" x14ac:dyDescent="0.25">
      <c r="A9040" s="176" t="s">
        <v>12637</v>
      </c>
      <c r="B9040" s="176" t="s">
        <v>12638</v>
      </c>
      <c r="C9040" s="176" t="s">
        <v>12640</v>
      </c>
      <c r="D9040" s="155">
        <v>149</v>
      </c>
      <c r="E9040" s="155">
        <v>149</v>
      </c>
      <c r="F9040" s="166">
        <v>43070</v>
      </c>
      <c r="G9040" s="166">
        <v>43074</v>
      </c>
      <c r="H9040" s="157">
        <v>1</v>
      </c>
    </row>
    <row r="9041" spans="1:9" x14ac:dyDescent="0.25">
      <c r="A9041" s="176" t="s">
        <v>12637</v>
      </c>
      <c r="B9041" s="176" t="s">
        <v>12639</v>
      </c>
      <c r="C9041" s="176" t="s">
        <v>161</v>
      </c>
      <c r="D9041" s="155">
        <v>149</v>
      </c>
      <c r="E9041" s="155">
        <v>149</v>
      </c>
      <c r="F9041" s="166">
        <v>43070</v>
      </c>
      <c r="G9041" s="166">
        <v>43074</v>
      </c>
      <c r="H9041" s="157">
        <v>1</v>
      </c>
    </row>
    <row r="9042" spans="1:9" x14ac:dyDescent="0.25">
      <c r="A9042" s="176" t="s">
        <v>6021</v>
      </c>
      <c r="B9042" s="176" t="s">
        <v>8887</v>
      </c>
      <c r="C9042" s="176" t="s">
        <v>12641</v>
      </c>
      <c r="D9042" s="155">
        <v>250</v>
      </c>
      <c r="E9042" s="155">
        <v>250</v>
      </c>
      <c r="F9042" s="166">
        <v>43073</v>
      </c>
      <c r="G9042" s="166">
        <v>43073</v>
      </c>
      <c r="H9042" s="157">
        <v>1</v>
      </c>
    </row>
    <row r="9043" spans="1:9" x14ac:dyDescent="0.25">
      <c r="A9043" s="176" t="s">
        <v>29</v>
      </c>
      <c r="B9043" s="176" t="s">
        <v>614</v>
      </c>
      <c r="C9043" s="176" t="s">
        <v>12642</v>
      </c>
      <c r="D9043" s="155">
        <v>50</v>
      </c>
      <c r="E9043" s="155">
        <v>56</v>
      </c>
      <c r="F9043" s="166">
        <v>43073</v>
      </c>
      <c r="G9043" s="166">
        <v>43075</v>
      </c>
      <c r="H9043" s="157">
        <v>1</v>
      </c>
    </row>
    <row r="9044" spans="1:9" x14ac:dyDescent="0.25">
      <c r="A9044" s="176" t="s">
        <v>725</v>
      </c>
      <c r="B9044" s="176" t="s">
        <v>5977</v>
      </c>
      <c r="C9044" s="176" t="s">
        <v>12643</v>
      </c>
      <c r="D9044" s="155">
        <v>50</v>
      </c>
      <c r="E9044" s="155">
        <v>50</v>
      </c>
      <c r="F9044" s="166">
        <v>43074</v>
      </c>
      <c r="G9044" s="166">
        <v>43080</v>
      </c>
      <c r="H9044" s="157">
        <v>1</v>
      </c>
    </row>
    <row r="9045" spans="1:9" x14ac:dyDescent="0.25">
      <c r="A9045" s="176" t="s">
        <v>520</v>
      </c>
      <c r="B9045" s="176" t="s">
        <v>9397</v>
      </c>
      <c r="C9045" s="176" t="s">
        <v>12644</v>
      </c>
      <c r="D9045" s="155">
        <v>25</v>
      </c>
      <c r="E9045" s="155">
        <v>25</v>
      </c>
      <c r="F9045" s="166">
        <v>43074</v>
      </c>
      <c r="G9045" s="166">
        <v>43084</v>
      </c>
      <c r="H9045" s="157">
        <v>1</v>
      </c>
    </row>
    <row r="9046" spans="1:9" x14ac:dyDescent="0.25">
      <c r="A9046" s="176" t="s">
        <v>520</v>
      </c>
      <c r="B9046" s="176" t="s">
        <v>533</v>
      </c>
      <c r="C9046" s="176" t="s">
        <v>12645</v>
      </c>
      <c r="D9046" s="155">
        <v>60</v>
      </c>
      <c r="E9046" s="155">
        <v>60</v>
      </c>
      <c r="F9046" s="166">
        <v>43074</v>
      </c>
      <c r="G9046" s="166">
        <v>43084</v>
      </c>
      <c r="H9046" s="157">
        <v>1</v>
      </c>
    </row>
    <row r="9047" spans="1:9" x14ac:dyDescent="0.25">
      <c r="A9047" s="176" t="s">
        <v>71</v>
      </c>
      <c r="B9047" s="176" t="s">
        <v>102</v>
      </c>
      <c r="C9047" s="176" t="s">
        <v>12646</v>
      </c>
      <c r="D9047" s="155">
        <v>20</v>
      </c>
      <c r="E9047" s="155">
        <v>20</v>
      </c>
      <c r="F9047" s="166">
        <v>43074</v>
      </c>
      <c r="G9047" s="166">
        <v>43080</v>
      </c>
      <c r="H9047" s="157">
        <v>1</v>
      </c>
    </row>
    <row r="9048" spans="1:9" x14ac:dyDescent="0.25">
      <c r="A9048" s="176" t="s">
        <v>71</v>
      </c>
      <c r="B9048" s="176" t="s">
        <v>583</v>
      </c>
      <c r="C9048" s="176" t="s">
        <v>12647</v>
      </c>
      <c r="D9048" s="155">
        <v>5</v>
      </c>
      <c r="E9048" s="155">
        <v>5</v>
      </c>
      <c r="F9048" s="166">
        <v>43074</v>
      </c>
      <c r="G9048" s="166">
        <v>43082</v>
      </c>
      <c r="H9048" s="157">
        <v>1</v>
      </c>
    </row>
    <row r="9049" spans="1:9" x14ac:dyDescent="0.25">
      <c r="A9049" s="176" t="s">
        <v>71</v>
      </c>
      <c r="B9049" s="176" t="s">
        <v>1530</v>
      </c>
      <c r="C9049" s="176" t="s">
        <v>12648</v>
      </c>
      <c r="D9049" s="155">
        <v>9</v>
      </c>
      <c r="E9049" s="155">
        <v>9</v>
      </c>
      <c r="F9049" s="166">
        <v>43074</v>
      </c>
      <c r="G9049" s="166">
        <v>43080</v>
      </c>
      <c r="H9049" s="157">
        <v>1</v>
      </c>
    </row>
    <row r="9050" spans="1:9" ht="30" x14ac:dyDescent="0.25">
      <c r="A9050" s="176" t="s">
        <v>8056</v>
      </c>
      <c r="B9050" s="176" t="s">
        <v>12649</v>
      </c>
      <c r="C9050" s="176" t="s">
        <v>12650</v>
      </c>
      <c r="D9050" s="155">
        <v>100</v>
      </c>
      <c r="E9050" s="155">
        <v>9</v>
      </c>
      <c r="F9050" s="166">
        <v>43074</v>
      </c>
      <c r="G9050" s="166">
        <v>43083</v>
      </c>
      <c r="H9050" s="157">
        <v>1</v>
      </c>
      <c r="I9050" s="192" t="s">
        <v>12651</v>
      </c>
    </row>
    <row r="9051" spans="1:9" x14ac:dyDescent="0.25">
      <c r="A9051" s="176" t="s">
        <v>5827</v>
      </c>
      <c r="B9051" s="176" t="s">
        <v>272</v>
      </c>
      <c r="C9051" s="176" t="s">
        <v>12620</v>
      </c>
      <c r="D9051" s="155">
        <v>6</v>
      </c>
      <c r="E9051" s="155">
        <v>5</v>
      </c>
      <c r="F9051" s="166">
        <v>43075</v>
      </c>
      <c r="G9051" s="166">
        <v>43077</v>
      </c>
      <c r="H9051" s="157">
        <v>1</v>
      </c>
      <c r="I9051" s="192" t="s">
        <v>12652</v>
      </c>
    </row>
    <row r="9052" spans="1:9" x14ac:dyDescent="0.25">
      <c r="A9052" s="176" t="s">
        <v>9255</v>
      </c>
      <c r="B9052" s="176" t="s">
        <v>12653</v>
      </c>
      <c r="C9052" s="176" t="s">
        <v>12654</v>
      </c>
      <c r="D9052" s="155">
        <v>160</v>
      </c>
      <c r="E9052" s="155">
        <v>142</v>
      </c>
      <c r="F9052" s="166">
        <v>43075</v>
      </c>
      <c r="G9052" s="166">
        <v>43075</v>
      </c>
      <c r="H9052" s="157">
        <v>1</v>
      </c>
      <c r="I9052" s="192" t="s">
        <v>12655</v>
      </c>
    </row>
    <row r="9053" spans="1:9" x14ac:dyDescent="0.25">
      <c r="A9053" s="176" t="s">
        <v>12558</v>
      </c>
      <c r="B9053" s="176" t="s">
        <v>12658</v>
      </c>
      <c r="C9053" s="176" t="s">
        <v>12659</v>
      </c>
      <c r="D9053" s="155">
        <v>13</v>
      </c>
      <c r="E9053" s="155">
        <v>13</v>
      </c>
      <c r="F9053" s="177">
        <v>43076</v>
      </c>
      <c r="G9053" s="166">
        <v>43084</v>
      </c>
      <c r="H9053" s="157">
        <v>1</v>
      </c>
    </row>
    <row r="9054" spans="1:9" x14ac:dyDescent="0.25">
      <c r="A9054" s="176" t="s">
        <v>12558</v>
      </c>
      <c r="B9054" s="176" t="s">
        <v>4792</v>
      </c>
      <c r="C9054" s="176" t="s">
        <v>32</v>
      </c>
      <c r="D9054" s="155">
        <v>13</v>
      </c>
      <c r="E9054" s="155">
        <v>13</v>
      </c>
      <c r="F9054" s="166">
        <v>43076</v>
      </c>
      <c r="G9054" s="166">
        <v>43084</v>
      </c>
      <c r="H9054" s="157">
        <v>1</v>
      </c>
    </row>
    <row r="9055" spans="1:9" x14ac:dyDescent="0.25">
      <c r="A9055" s="176" t="s">
        <v>9985</v>
      </c>
      <c r="B9055" s="176" t="s">
        <v>11877</v>
      </c>
      <c r="C9055" s="176" t="s">
        <v>12660</v>
      </c>
      <c r="D9055" s="155">
        <v>25</v>
      </c>
      <c r="E9055" s="155">
        <v>25</v>
      </c>
      <c r="F9055" s="166">
        <v>43077</v>
      </c>
      <c r="G9055" s="166">
        <v>43077</v>
      </c>
      <c r="H9055" s="157">
        <v>1</v>
      </c>
    </row>
    <row r="9056" spans="1:9" x14ac:dyDescent="0.25">
      <c r="A9056" s="176" t="s">
        <v>520</v>
      </c>
      <c r="B9056" s="176" t="s">
        <v>966</v>
      </c>
      <c r="C9056" s="176" t="s">
        <v>12661</v>
      </c>
      <c r="D9056" s="155">
        <v>231</v>
      </c>
      <c r="E9056" s="155">
        <v>231</v>
      </c>
      <c r="F9056" s="166">
        <v>43077</v>
      </c>
      <c r="G9056" s="166">
        <v>43081</v>
      </c>
      <c r="H9056" s="157">
        <v>1</v>
      </c>
    </row>
    <row r="9057" spans="1:9" x14ac:dyDescent="0.25">
      <c r="A9057" s="176" t="s">
        <v>71</v>
      </c>
      <c r="B9057" s="176" t="s">
        <v>154</v>
      </c>
      <c r="C9057" s="176" t="s">
        <v>12589</v>
      </c>
      <c r="D9057" s="155">
        <v>5</v>
      </c>
      <c r="E9057" s="155">
        <v>5</v>
      </c>
      <c r="F9057" s="166">
        <v>43077</v>
      </c>
      <c r="G9057" s="166">
        <v>43082</v>
      </c>
      <c r="H9057" s="157">
        <v>1</v>
      </c>
    </row>
    <row r="9058" spans="1:9" x14ac:dyDescent="0.25">
      <c r="A9058" s="176" t="s">
        <v>71</v>
      </c>
      <c r="B9058" s="176" t="s">
        <v>167</v>
      </c>
      <c r="C9058" s="176" t="s">
        <v>12662</v>
      </c>
      <c r="D9058" s="155">
        <v>5</v>
      </c>
      <c r="E9058" s="155">
        <v>5</v>
      </c>
      <c r="F9058" s="166">
        <v>43077</v>
      </c>
      <c r="G9058" s="166">
        <v>43087</v>
      </c>
      <c r="H9058" s="157">
        <v>1</v>
      </c>
    </row>
    <row r="9059" spans="1:9" x14ac:dyDescent="0.25">
      <c r="A9059" s="176" t="s">
        <v>251</v>
      </c>
      <c r="B9059" s="176" t="s">
        <v>5468</v>
      </c>
      <c r="C9059" s="176" t="s">
        <v>12663</v>
      </c>
      <c r="D9059" s="155">
        <v>50</v>
      </c>
      <c r="E9059" s="155">
        <v>50</v>
      </c>
      <c r="F9059" s="166">
        <v>43077</v>
      </c>
      <c r="G9059" s="166">
        <v>43082</v>
      </c>
      <c r="H9059" s="157">
        <v>1</v>
      </c>
    </row>
    <row r="9060" spans="1:9" x14ac:dyDescent="0.25">
      <c r="A9060" s="176" t="s">
        <v>719</v>
      </c>
      <c r="B9060" s="176" t="s">
        <v>991</v>
      </c>
      <c r="C9060" s="176" t="s">
        <v>12664</v>
      </c>
      <c r="D9060" s="155">
        <v>250</v>
      </c>
      <c r="E9060" s="155">
        <v>250</v>
      </c>
      <c r="F9060" s="166">
        <v>43077</v>
      </c>
      <c r="G9060" s="166">
        <v>43084</v>
      </c>
      <c r="H9060" s="157">
        <v>1</v>
      </c>
    </row>
    <row r="9061" spans="1:9" x14ac:dyDescent="0.25">
      <c r="A9061" s="176" t="s">
        <v>719</v>
      </c>
      <c r="B9061" s="176" t="s">
        <v>954</v>
      </c>
      <c r="C9061" s="176" t="s">
        <v>12665</v>
      </c>
      <c r="D9061" s="155">
        <v>100</v>
      </c>
      <c r="E9061" s="155">
        <v>100</v>
      </c>
      <c r="F9061" s="166">
        <v>43077</v>
      </c>
      <c r="G9061" s="166">
        <v>43083</v>
      </c>
      <c r="H9061" s="157">
        <v>0.8571428571428571</v>
      </c>
    </row>
    <row r="9062" spans="1:9" x14ac:dyDescent="0.25">
      <c r="A9062" s="176" t="s">
        <v>6965</v>
      </c>
      <c r="B9062" s="176" t="s">
        <v>4975</v>
      </c>
      <c r="C9062" s="176" t="s">
        <v>12666</v>
      </c>
      <c r="D9062" s="155">
        <v>22</v>
      </c>
      <c r="E9062" s="155">
        <v>22</v>
      </c>
      <c r="F9062" s="166">
        <v>43077</v>
      </c>
      <c r="G9062" s="166">
        <v>43081</v>
      </c>
      <c r="H9062" s="157">
        <v>1</v>
      </c>
    </row>
    <row r="9063" spans="1:9" x14ac:dyDescent="0.25">
      <c r="A9063" s="176" t="s">
        <v>5827</v>
      </c>
      <c r="B9063" s="176" t="s">
        <v>5660</v>
      </c>
      <c r="C9063" s="176" t="s">
        <v>12667</v>
      </c>
      <c r="D9063" s="155">
        <v>50</v>
      </c>
      <c r="E9063" s="155">
        <v>50</v>
      </c>
      <c r="F9063" s="166">
        <v>43077</v>
      </c>
      <c r="G9063" s="166">
        <v>43080</v>
      </c>
      <c r="H9063" s="157">
        <v>1</v>
      </c>
    </row>
    <row r="9064" spans="1:9" x14ac:dyDescent="0.25">
      <c r="A9064" s="176" t="s">
        <v>11908</v>
      </c>
      <c r="B9064" s="176" t="s">
        <v>12668</v>
      </c>
      <c r="C9064" s="176" t="s">
        <v>12669</v>
      </c>
      <c r="D9064" s="155">
        <v>10000</v>
      </c>
      <c r="E9064" s="155">
        <v>10000</v>
      </c>
      <c r="F9064" s="166">
        <v>43077</v>
      </c>
      <c r="G9064" s="166">
        <v>43080</v>
      </c>
      <c r="H9064" s="157">
        <v>1</v>
      </c>
      <c r="I9064" s="192" t="s">
        <v>12670</v>
      </c>
    </row>
    <row r="9065" spans="1:9" x14ac:dyDescent="0.25">
      <c r="A9065" s="176" t="s">
        <v>65</v>
      </c>
      <c r="B9065" s="176" t="s">
        <v>2994</v>
      </c>
      <c r="C9065" s="176" t="s">
        <v>12675</v>
      </c>
      <c r="D9065" s="155">
        <v>50</v>
      </c>
      <c r="E9065" s="155">
        <v>50</v>
      </c>
      <c r="F9065" s="166">
        <v>43080</v>
      </c>
      <c r="G9065" s="166">
        <v>43087</v>
      </c>
      <c r="H9065" s="157">
        <v>1</v>
      </c>
    </row>
    <row r="9066" spans="1:9" x14ac:dyDescent="0.25">
      <c r="A9066" s="176" t="s">
        <v>2714</v>
      </c>
      <c r="B9066" s="176" t="s">
        <v>2102</v>
      </c>
      <c r="C9066" s="176" t="s">
        <v>12676</v>
      </c>
      <c r="D9066" s="155">
        <v>20</v>
      </c>
      <c r="E9066" s="155">
        <v>20</v>
      </c>
      <c r="F9066" s="166">
        <v>43080</v>
      </c>
      <c r="G9066" s="166">
        <v>43087</v>
      </c>
      <c r="H9066" s="157">
        <v>1</v>
      </c>
    </row>
    <row r="9067" spans="1:9" x14ac:dyDescent="0.25">
      <c r="A9067" s="176" t="s">
        <v>8319</v>
      </c>
      <c r="B9067" s="176" t="s">
        <v>2535</v>
      </c>
      <c r="C9067" s="176" t="s">
        <v>12677</v>
      </c>
      <c r="D9067" s="155">
        <v>42</v>
      </c>
      <c r="E9067" s="155">
        <v>42</v>
      </c>
      <c r="F9067" s="166">
        <v>43080</v>
      </c>
      <c r="G9067" s="166">
        <v>43084</v>
      </c>
      <c r="H9067" s="157">
        <v>1</v>
      </c>
    </row>
    <row r="9068" spans="1:9" x14ac:dyDescent="0.25">
      <c r="A9068" s="176" t="s">
        <v>5827</v>
      </c>
      <c r="B9068" s="176" t="s">
        <v>12678</v>
      </c>
      <c r="C9068" s="176" t="s">
        <v>12679</v>
      </c>
      <c r="D9068" s="155">
        <v>10</v>
      </c>
      <c r="E9068" s="155">
        <v>10</v>
      </c>
      <c r="F9068" s="166">
        <v>43080</v>
      </c>
      <c r="G9068" s="166">
        <v>43081</v>
      </c>
      <c r="H9068" s="157">
        <v>1</v>
      </c>
    </row>
    <row r="9069" spans="1:9" x14ac:dyDescent="0.25">
      <c r="A9069" s="176" t="s">
        <v>12680</v>
      </c>
      <c r="B9069" s="176" t="s">
        <v>12681</v>
      </c>
      <c r="C9069" s="176" t="s">
        <v>12682</v>
      </c>
      <c r="D9069" s="155">
        <v>12</v>
      </c>
      <c r="E9069" s="155">
        <v>12</v>
      </c>
      <c r="F9069" s="166">
        <v>43080</v>
      </c>
      <c r="G9069" s="166">
        <v>43081</v>
      </c>
      <c r="H9069" s="157">
        <v>1</v>
      </c>
    </row>
    <row r="9070" spans="1:9" x14ac:dyDescent="0.25">
      <c r="A9070" s="176" t="s">
        <v>8835</v>
      </c>
      <c r="B9070" s="176" t="s">
        <v>8842</v>
      </c>
      <c r="C9070" s="176" t="s">
        <v>12683</v>
      </c>
      <c r="D9070" s="155">
        <v>50</v>
      </c>
      <c r="E9070" s="155">
        <v>50</v>
      </c>
      <c r="F9070" s="166">
        <v>43081</v>
      </c>
      <c r="G9070" s="166">
        <v>43088</v>
      </c>
      <c r="H9070" s="157">
        <v>1</v>
      </c>
    </row>
    <row r="9071" spans="1:9" x14ac:dyDescent="0.25">
      <c r="A9071" s="176" t="s">
        <v>5827</v>
      </c>
      <c r="B9071" s="176" t="s">
        <v>12684</v>
      </c>
      <c r="C9071" s="176" t="s">
        <v>12685</v>
      </c>
      <c r="D9071" s="155">
        <v>5</v>
      </c>
      <c r="E9071" s="155">
        <v>5</v>
      </c>
      <c r="F9071" s="166">
        <v>43081</v>
      </c>
      <c r="G9071" s="166">
        <v>43089</v>
      </c>
      <c r="H9071" s="157">
        <v>1</v>
      </c>
    </row>
    <row r="9072" spans="1:9" x14ac:dyDescent="0.25">
      <c r="A9072" s="176" t="s">
        <v>10330</v>
      </c>
      <c r="B9072" s="176" t="s">
        <v>1004</v>
      </c>
      <c r="C9072" s="176" t="s">
        <v>12690</v>
      </c>
      <c r="D9072" s="155">
        <v>100</v>
      </c>
      <c r="E9072" s="155">
        <v>100</v>
      </c>
      <c r="F9072" s="166">
        <v>43081</v>
      </c>
      <c r="G9072" s="166">
        <v>43088</v>
      </c>
      <c r="H9072" s="157">
        <v>1</v>
      </c>
    </row>
    <row r="9073" spans="1:9" ht="30" x14ac:dyDescent="0.25">
      <c r="A9073" s="176" t="s">
        <v>8056</v>
      </c>
      <c r="B9073" s="176" t="s">
        <v>11215</v>
      </c>
      <c r="C9073" s="176" t="s">
        <v>12691</v>
      </c>
      <c r="D9073" s="155">
        <v>100</v>
      </c>
      <c r="E9073" s="155">
        <v>100</v>
      </c>
      <c r="F9073" s="166">
        <v>43081</v>
      </c>
      <c r="G9073" s="166">
        <v>43083</v>
      </c>
      <c r="H9073" s="157">
        <v>1</v>
      </c>
    </row>
    <row r="9074" spans="1:9" x14ac:dyDescent="0.25">
      <c r="A9074" s="176" t="s">
        <v>4562</v>
      </c>
      <c r="B9074" s="176" t="s">
        <v>1696</v>
      </c>
      <c r="C9074" s="176" t="s">
        <v>12692</v>
      </c>
      <c r="D9074" s="155">
        <v>2</v>
      </c>
      <c r="E9074" s="155">
        <v>2</v>
      </c>
      <c r="F9074" s="166">
        <v>43081</v>
      </c>
      <c r="G9074" s="166">
        <v>43089</v>
      </c>
      <c r="H9074" s="157">
        <v>1</v>
      </c>
    </row>
    <row r="9075" spans="1:9" x14ac:dyDescent="0.25">
      <c r="A9075" s="176" t="s">
        <v>3967</v>
      </c>
      <c r="B9075" s="176" t="s">
        <v>10999</v>
      </c>
      <c r="C9075" s="176" t="s">
        <v>12693</v>
      </c>
      <c r="D9075" s="155">
        <v>6</v>
      </c>
      <c r="E9075" s="155">
        <v>6</v>
      </c>
      <c r="F9075" s="166">
        <v>43082</v>
      </c>
      <c r="G9075" s="166">
        <v>43087</v>
      </c>
      <c r="H9075" s="157">
        <v>1</v>
      </c>
    </row>
    <row r="9076" spans="1:9" x14ac:dyDescent="0.25">
      <c r="A9076" s="176" t="s">
        <v>145</v>
      </c>
      <c r="B9076" s="176" t="s">
        <v>958</v>
      </c>
      <c r="C9076" s="176" t="s">
        <v>12694</v>
      </c>
      <c r="D9076" s="155">
        <v>20</v>
      </c>
      <c r="E9076" s="155">
        <v>20</v>
      </c>
      <c r="F9076" s="166">
        <v>43082</v>
      </c>
      <c r="G9076" s="166">
        <v>43088</v>
      </c>
      <c r="H9076" s="157">
        <v>1</v>
      </c>
    </row>
    <row r="9077" spans="1:9" x14ac:dyDescent="0.25">
      <c r="A9077" s="176" t="s">
        <v>559</v>
      </c>
      <c r="B9077" s="176" t="s">
        <v>450</v>
      </c>
      <c r="C9077" s="176" t="s">
        <v>12695</v>
      </c>
      <c r="D9077" s="155">
        <v>10000</v>
      </c>
      <c r="E9077" s="155">
        <v>10391</v>
      </c>
      <c r="F9077" s="166">
        <v>43082</v>
      </c>
      <c r="G9077" s="166">
        <v>43087</v>
      </c>
      <c r="H9077" s="157">
        <v>1</v>
      </c>
    </row>
    <row r="9078" spans="1:9" x14ac:dyDescent="0.25">
      <c r="A9078" s="176" t="s">
        <v>559</v>
      </c>
      <c r="B9078" s="176" t="s">
        <v>560</v>
      </c>
      <c r="C9078" s="176" t="s">
        <v>12696</v>
      </c>
      <c r="D9078" s="155">
        <v>15000</v>
      </c>
      <c r="E9078" s="155">
        <v>15011</v>
      </c>
      <c r="F9078" s="166">
        <v>43082</v>
      </c>
      <c r="G9078" s="166">
        <v>43088</v>
      </c>
      <c r="H9078" s="157">
        <v>1</v>
      </c>
    </row>
    <row r="9079" spans="1:9" x14ac:dyDescent="0.25">
      <c r="A9079" s="176" t="s">
        <v>9985</v>
      </c>
      <c r="B9079" s="176" t="s">
        <v>11877</v>
      </c>
      <c r="C9079" s="176" t="s">
        <v>12697</v>
      </c>
      <c r="D9079" s="155">
        <v>150</v>
      </c>
      <c r="E9079" s="155">
        <v>50</v>
      </c>
      <c r="F9079" s="166">
        <v>43082</v>
      </c>
      <c r="G9079" s="166">
        <v>43088</v>
      </c>
      <c r="H9079" s="157">
        <v>1</v>
      </c>
    </row>
    <row r="9080" spans="1:9" x14ac:dyDescent="0.25">
      <c r="A9080" s="176" t="s">
        <v>12572</v>
      </c>
      <c r="B9080" s="176" t="s">
        <v>1115</v>
      </c>
      <c r="C9080" s="176" t="s">
        <v>291</v>
      </c>
      <c r="D9080" s="155">
        <v>25</v>
      </c>
      <c r="E9080" s="155">
        <v>25</v>
      </c>
      <c r="F9080" s="166">
        <v>43082</v>
      </c>
      <c r="G9080" s="166">
        <v>43084</v>
      </c>
      <c r="H9080" s="157">
        <v>1</v>
      </c>
    </row>
    <row r="9081" spans="1:9" x14ac:dyDescent="0.25">
      <c r="A9081" s="176" t="s">
        <v>597</v>
      </c>
      <c r="B9081" s="176" t="s">
        <v>598</v>
      </c>
      <c r="C9081" s="176" t="s">
        <v>12698</v>
      </c>
      <c r="D9081" s="155">
        <v>100</v>
      </c>
      <c r="E9081" s="155">
        <v>100</v>
      </c>
      <c r="F9081" s="166">
        <v>43083</v>
      </c>
      <c r="G9081" s="166">
        <v>43089</v>
      </c>
      <c r="H9081" s="157">
        <v>1</v>
      </c>
    </row>
    <row r="9082" spans="1:9" x14ac:dyDescent="0.25">
      <c r="A9082" s="176" t="s">
        <v>2714</v>
      </c>
      <c r="B9082" s="176" t="s">
        <v>5905</v>
      </c>
      <c r="C9082" s="176" t="s">
        <v>12699</v>
      </c>
      <c r="D9082" s="155">
        <v>50</v>
      </c>
      <c r="E9082" s="155">
        <v>50</v>
      </c>
      <c r="F9082" s="166">
        <v>43083</v>
      </c>
      <c r="G9082" s="166">
        <v>43087</v>
      </c>
      <c r="H9082" s="157">
        <v>1</v>
      </c>
    </row>
    <row r="9083" spans="1:9" x14ac:dyDescent="0.25">
      <c r="A9083" s="176" t="s">
        <v>9769</v>
      </c>
      <c r="B9083" s="176" t="s">
        <v>11989</v>
      </c>
      <c r="C9083" s="176" t="s">
        <v>12700</v>
      </c>
      <c r="D9083" s="155">
        <v>25</v>
      </c>
      <c r="E9083" s="155">
        <v>25</v>
      </c>
      <c r="F9083" s="166">
        <v>43083</v>
      </c>
      <c r="G9083" s="166">
        <v>43089</v>
      </c>
      <c r="H9083" s="157">
        <v>1</v>
      </c>
    </row>
    <row r="9084" spans="1:9" x14ac:dyDescent="0.25">
      <c r="A9084" s="176" t="s">
        <v>71</v>
      </c>
      <c r="B9084" s="176" t="s">
        <v>1550</v>
      </c>
      <c r="C9084" s="176" t="s">
        <v>12701</v>
      </c>
      <c r="D9084" s="155">
        <v>5</v>
      </c>
      <c r="E9084" s="155">
        <v>5</v>
      </c>
      <c r="F9084" s="166">
        <v>43083</v>
      </c>
      <c r="G9084" s="166">
        <v>43070</v>
      </c>
      <c r="H9084" s="157">
        <v>0</v>
      </c>
      <c r="I9084" s="192" t="s">
        <v>12703</v>
      </c>
    </row>
    <row r="9085" spans="1:9" x14ac:dyDescent="0.25">
      <c r="A9085" s="176" t="s">
        <v>71</v>
      </c>
      <c r="B9085" s="176" t="s">
        <v>1550</v>
      </c>
      <c r="C9085" s="176" t="s">
        <v>12702</v>
      </c>
      <c r="D9085" s="155">
        <v>9</v>
      </c>
      <c r="E9085" s="155">
        <v>9</v>
      </c>
      <c r="F9085" s="166">
        <v>43083</v>
      </c>
      <c r="G9085" s="166">
        <v>43070</v>
      </c>
      <c r="H9085" s="157">
        <v>0</v>
      </c>
      <c r="I9085" s="192" t="s">
        <v>12703</v>
      </c>
    </row>
    <row r="9086" spans="1:9" x14ac:dyDescent="0.25">
      <c r="A9086" s="176" t="s">
        <v>1667</v>
      </c>
      <c r="B9086" s="176" t="s">
        <v>3433</v>
      </c>
      <c r="C9086" s="176" t="s">
        <v>12704</v>
      </c>
      <c r="D9086" s="155">
        <v>1000</v>
      </c>
      <c r="E9086" s="155">
        <v>10079</v>
      </c>
      <c r="F9086" s="166">
        <v>43083</v>
      </c>
      <c r="G9086" s="166">
        <v>43088</v>
      </c>
      <c r="H9086" s="157">
        <v>1</v>
      </c>
    </row>
    <row r="9087" spans="1:9" x14ac:dyDescent="0.25">
      <c r="A9087" s="176" t="s">
        <v>6456</v>
      </c>
      <c r="B9087" s="176" t="s">
        <v>6454</v>
      </c>
      <c r="C9087" s="176" t="s">
        <v>12705</v>
      </c>
      <c r="D9087" s="155">
        <v>35</v>
      </c>
      <c r="E9087" s="155">
        <v>35</v>
      </c>
      <c r="F9087" s="166">
        <v>43084</v>
      </c>
      <c r="G9087" s="166">
        <v>43089</v>
      </c>
      <c r="H9087" s="157">
        <v>1</v>
      </c>
    </row>
    <row r="9088" spans="1:9" x14ac:dyDescent="0.25">
      <c r="A9088" s="176" t="s">
        <v>6456</v>
      </c>
      <c r="B9088" s="176" t="s">
        <v>6455</v>
      </c>
      <c r="C9088" s="176" t="s">
        <v>364</v>
      </c>
      <c r="D9088" s="155">
        <v>35</v>
      </c>
      <c r="E9088" s="155">
        <v>35</v>
      </c>
      <c r="F9088" s="166">
        <v>43084</v>
      </c>
      <c r="G9088" s="166">
        <v>43089</v>
      </c>
      <c r="H9088" s="157">
        <v>1</v>
      </c>
    </row>
    <row r="9089" spans="1:9" x14ac:dyDescent="0.25">
      <c r="A9089" s="176" t="s">
        <v>12706</v>
      </c>
      <c r="B9089" s="176" t="s">
        <v>5433</v>
      </c>
      <c r="C9089" s="176" t="s">
        <v>12707</v>
      </c>
      <c r="D9089" s="155">
        <v>25</v>
      </c>
      <c r="E9089" s="155">
        <v>25</v>
      </c>
      <c r="F9089" s="166">
        <v>43084</v>
      </c>
      <c r="G9089" s="166">
        <v>43091</v>
      </c>
      <c r="H9089" s="157">
        <v>1</v>
      </c>
    </row>
    <row r="9090" spans="1:9" x14ac:dyDescent="0.25">
      <c r="A9090" s="176" t="s">
        <v>71</v>
      </c>
      <c r="B9090" s="176" t="s">
        <v>477</v>
      </c>
      <c r="C9090" s="176" t="s">
        <v>12710</v>
      </c>
      <c r="D9090" s="155">
        <v>5</v>
      </c>
      <c r="E9090" s="155">
        <v>5</v>
      </c>
      <c r="F9090" s="166">
        <v>43084</v>
      </c>
      <c r="G9090" s="166">
        <v>43090</v>
      </c>
      <c r="H9090" s="157">
        <v>1</v>
      </c>
    </row>
    <row r="9091" spans="1:9" x14ac:dyDescent="0.25">
      <c r="A9091" s="176" t="s">
        <v>71</v>
      </c>
      <c r="B9091" s="176" t="s">
        <v>477</v>
      </c>
      <c r="C9091" s="176" t="s">
        <v>12709</v>
      </c>
      <c r="D9091" s="155">
        <v>5</v>
      </c>
      <c r="E9091" s="155">
        <v>5</v>
      </c>
      <c r="F9091" s="166">
        <v>43084</v>
      </c>
      <c r="G9091" s="166">
        <v>43090</v>
      </c>
      <c r="H9091" s="157">
        <v>1</v>
      </c>
    </row>
    <row r="9092" spans="1:9" x14ac:dyDescent="0.25">
      <c r="A9092" s="176" t="s">
        <v>71</v>
      </c>
      <c r="B9092" s="176" t="s">
        <v>477</v>
      </c>
      <c r="C9092" s="176" t="s">
        <v>12708</v>
      </c>
      <c r="D9092" s="155">
        <v>5</v>
      </c>
      <c r="E9092" s="155">
        <v>5</v>
      </c>
      <c r="F9092" s="166">
        <v>43084</v>
      </c>
      <c r="G9092" s="166">
        <v>43090</v>
      </c>
      <c r="H9092" s="157">
        <v>1</v>
      </c>
    </row>
    <row r="9093" spans="1:9" x14ac:dyDescent="0.25">
      <c r="A9093" s="176" t="s">
        <v>9769</v>
      </c>
      <c r="B9093" s="176" t="s">
        <v>10517</v>
      </c>
      <c r="C9093" s="176" t="s">
        <v>12711</v>
      </c>
      <c r="D9093" s="155">
        <v>200</v>
      </c>
      <c r="E9093" s="155">
        <v>200</v>
      </c>
      <c r="F9093" s="166">
        <v>43084</v>
      </c>
      <c r="G9093" s="166">
        <v>43091</v>
      </c>
      <c r="H9093" s="157">
        <v>1</v>
      </c>
    </row>
    <row r="9094" spans="1:9" x14ac:dyDescent="0.25">
      <c r="A9094" s="176" t="s">
        <v>9181</v>
      </c>
      <c r="B9094" s="176" t="s">
        <v>295</v>
      </c>
      <c r="C9094" s="176" t="s">
        <v>12712</v>
      </c>
      <c r="D9094" s="155">
        <v>25</v>
      </c>
      <c r="E9094" s="155">
        <v>25</v>
      </c>
      <c r="F9094" s="166">
        <v>43084</v>
      </c>
      <c r="G9094" s="166">
        <v>43091</v>
      </c>
      <c r="H9094" s="157">
        <v>1</v>
      </c>
    </row>
    <row r="9095" spans="1:9" x14ac:dyDescent="0.25">
      <c r="A9095" s="176" t="s">
        <v>9769</v>
      </c>
      <c r="B9095" s="176" t="s">
        <v>12713</v>
      </c>
      <c r="C9095" s="176" t="s">
        <v>12714</v>
      </c>
      <c r="D9095" s="155">
        <v>50</v>
      </c>
      <c r="E9095" s="155">
        <v>50</v>
      </c>
      <c r="F9095" s="166">
        <v>43084</v>
      </c>
      <c r="G9095" s="166">
        <v>43085</v>
      </c>
      <c r="H9095" s="157">
        <v>1</v>
      </c>
    </row>
    <row r="9096" spans="1:9" x14ac:dyDescent="0.25">
      <c r="A9096" s="176" t="s">
        <v>12715</v>
      </c>
      <c r="B9096" s="176" t="s">
        <v>12716</v>
      </c>
      <c r="C9096" s="176" t="s">
        <v>12718</v>
      </c>
      <c r="D9096" s="155">
        <v>99</v>
      </c>
      <c r="E9096" s="155">
        <v>99</v>
      </c>
      <c r="F9096" s="166">
        <v>43084</v>
      </c>
      <c r="G9096" s="166">
        <v>43087</v>
      </c>
      <c r="H9096" s="157">
        <v>1</v>
      </c>
    </row>
    <row r="9097" spans="1:9" x14ac:dyDescent="0.25">
      <c r="A9097" s="176" t="s">
        <v>12715</v>
      </c>
      <c r="B9097" s="176" t="s">
        <v>12717</v>
      </c>
      <c r="C9097" s="176" t="s">
        <v>316</v>
      </c>
      <c r="D9097" s="155">
        <v>99</v>
      </c>
      <c r="E9097" s="155">
        <v>99</v>
      </c>
      <c r="F9097" s="166">
        <v>43084</v>
      </c>
      <c r="G9097" s="166">
        <v>43087</v>
      </c>
      <c r="H9097" s="157">
        <v>1</v>
      </c>
    </row>
    <row r="9098" spans="1:9" ht="30" x14ac:dyDescent="0.25">
      <c r="A9098" s="176" t="s">
        <v>8056</v>
      </c>
      <c r="B9098" s="176" t="s">
        <v>12649</v>
      </c>
      <c r="C9098" s="176" t="s">
        <v>12650</v>
      </c>
      <c r="D9098" s="155">
        <v>100</v>
      </c>
      <c r="E9098" s="155">
        <v>91</v>
      </c>
      <c r="F9098" s="166">
        <v>43084</v>
      </c>
      <c r="G9098" s="166">
        <v>43087</v>
      </c>
      <c r="H9098" s="157">
        <v>1</v>
      </c>
    </row>
    <row r="9099" spans="1:9" x14ac:dyDescent="0.25">
      <c r="A9099" s="176" t="s">
        <v>12719</v>
      </c>
      <c r="B9099" s="176" t="s">
        <v>12720</v>
      </c>
      <c r="C9099" s="176" t="s">
        <v>12721</v>
      </c>
      <c r="D9099" s="155">
        <v>1</v>
      </c>
      <c r="E9099" s="155">
        <v>1</v>
      </c>
      <c r="F9099" s="166">
        <v>43084</v>
      </c>
      <c r="G9099" s="166">
        <v>43087</v>
      </c>
      <c r="H9099" s="157">
        <v>1</v>
      </c>
    </row>
    <row r="9100" spans="1:9" x14ac:dyDescent="0.25">
      <c r="A9100" s="176" t="s">
        <v>10484</v>
      </c>
      <c r="B9100" s="176" t="s">
        <v>7706</v>
      </c>
      <c r="C9100" s="176" t="s">
        <v>12722</v>
      </c>
      <c r="D9100" s="155">
        <v>15</v>
      </c>
      <c r="E9100" s="155">
        <v>15</v>
      </c>
      <c r="F9100" s="166">
        <v>43087</v>
      </c>
      <c r="G9100" s="166">
        <v>43098</v>
      </c>
      <c r="H9100" s="157">
        <v>1</v>
      </c>
    </row>
    <row r="9101" spans="1:9" x14ac:dyDescent="0.25">
      <c r="A9101" s="176" t="s">
        <v>657</v>
      </c>
      <c r="B9101" s="176" t="s">
        <v>658</v>
      </c>
      <c r="C9101" s="176" t="s">
        <v>12723</v>
      </c>
      <c r="D9101" s="155">
        <v>100</v>
      </c>
      <c r="E9101" s="155">
        <v>100</v>
      </c>
      <c r="F9101" s="166">
        <v>43087</v>
      </c>
      <c r="G9101" s="166">
        <v>43091</v>
      </c>
      <c r="H9101" s="157">
        <v>1</v>
      </c>
    </row>
    <row r="9102" spans="1:9" x14ac:dyDescent="0.25">
      <c r="A9102" s="176" t="s">
        <v>12314</v>
      </c>
      <c r="B9102" s="176" t="s">
        <v>12485</v>
      </c>
      <c r="C9102" s="176" t="s">
        <v>12600</v>
      </c>
      <c r="D9102" s="155">
        <v>74</v>
      </c>
      <c r="E9102" s="155">
        <v>10</v>
      </c>
      <c r="F9102" s="166">
        <v>43087</v>
      </c>
      <c r="G9102" s="166">
        <v>43099</v>
      </c>
      <c r="H9102" s="157">
        <v>1</v>
      </c>
      <c r="I9102" s="192" t="s">
        <v>12724</v>
      </c>
    </row>
    <row r="9103" spans="1:9" x14ac:dyDescent="0.25">
      <c r="A9103" s="176" t="s">
        <v>12314</v>
      </c>
      <c r="B9103" s="176" t="s">
        <v>12477</v>
      </c>
      <c r="C9103" s="176" t="s">
        <v>161</v>
      </c>
      <c r="D9103" s="155">
        <v>74</v>
      </c>
      <c r="E9103" s="155">
        <v>10</v>
      </c>
      <c r="F9103" s="177">
        <v>43087</v>
      </c>
      <c r="G9103" s="166">
        <v>43099</v>
      </c>
      <c r="H9103" s="157">
        <v>1</v>
      </c>
      <c r="I9103" s="192" t="s">
        <v>12724</v>
      </c>
    </row>
    <row r="9104" spans="1:9" x14ac:dyDescent="0.25">
      <c r="A9104" s="176" t="s">
        <v>12314</v>
      </c>
      <c r="B9104" s="176" t="s">
        <v>12725</v>
      </c>
      <c r="C9104" s="176" t="s">
        <v>12726</v>
      </c>
      <c r="D9104" s="155">
        <v>1</v>
      </c>
      <c r="E9104" s="155">
        <v>1</v>
      </c>
      <c r="F9104" s="166">
        <v>43087</v>
      </c>
      <c r="G9104" s="166">
        <v>43089</v>
      </c>
      <c r="H9104" s="157">
        <v>1</v>
      </c>
      <c r="I9104" s="192" t="s">
        <v>12727</v>
      </c>
    </row>
    <row r="9105" spans="1:8" x14ac:dyDescent="0.25">
      <c r="A9105" s="176" t="s">
        <v>12728</v>
      </c>
      <c r="B9105" s="176" t="s">
        <v>12729</v>
      </c>
      <c r="C9105" s="176" t="s">
        <v>12730</v>
      </c>
      <c r="D9105" s="155">
        <v>3</v>
      </c>
      <c r="E9105" s="155">
        <v>3</v>
      </c>
      <c r="F9105" s="166">
        <v>43087</v>
      </c>
      <c r="G9105" s="166">
        <v>43089</v>
      </c>
      <c r="H9105" s="157">
        <v>1</v>
      </c>
    </row>
    <row r="9106" spans="1:8" x14ac:dyDescent="0.25">
      <c r="A9106" s="176" t="s">
        <v>1983</v>
      </c>
      <c r="B9106" s="176" t="s">
        <v>12731</v>
      </c>
      <c r="C9106" s="176" t="s">
        <v>12732</v>
      </c>
      <c r="D9106" s="155">
        <v>40</v>
      </c>
      <c r="E9106" s="155">
        <v>40</v>
      </c>
      <c r="F9106" s="166">
        <v>43087</v>
      </c>
      <c r="G9106" s="166">
        <v>43089</v>
      </c>
      <c r="H9106" s="157">
        <v>1</v>
      </c>
    </row>
    <row r="9107" spans="1:8" x14ac:dyDescent="0.25">
      <c r="A9107" s="176" t="s">
        <v>8835</v>
      </c>
      <c r="B9107" s="176" t="s">
        <v>9341</v>
      </c>
      <c r="C9107" s="176" t="s">
        <v>12733</v>
      </c>
      <c r="D9107" s="155">
        <v>101</v>
      </c>
      <c r="E9107" s="155">
        <v>101</v>
      </c>
      <c r="F9107" s="166">
        <v>43087</v>
      </c>
      <c r="G9107" s="166">
        <v>43088</v>
      </c>
      <c r="H9107" s="157">
        <v>1</v>
      </c>
    </row>
    <row r="9108" spans="1:8" x14ac:dyDescent="0.25">
      <c r="A9108" s="176" t="s">
        <v>71</v>
      </c>
      <c r="B9108" s="176" t="s">
        <v>1168</v>
      </c>
      <c r="C9108" s="176" t="s">
        <v>12734</v>
      </c>
      <c r="D9108" s="155">
        <v>10</v>
      </c>
      <c r="E9108" s="155">
        <v>10</v>
      </c>
      <c r="F9108" s="166">
        <v>43088</v>
      </c>
      <c r="G9108" s="166">
        <v>43095</v>
      </c>
      <c r="H9108" s="157">
        <v>1</v>
      </c>
    </row>
    <row r="9109" spans="1:8" x14ac:dyDescent="0.25">
      <c r="A9109" s="176" t="s">
        <v>251</v>
      </c>
      <c r="B9109" s="176" t="s">
        <v>12736</v>
      </c>
      <c r="C9109" s="176" t="s">
        <v>12735</v>
      </c>
      <c r="D9109" s="155">
        <v>10</v>
      </c>
      <c r="E9109" s="155">
        <v>10</v>
      </c>
      <c r="F9109" s="166">
        <v>43088</v>
      </c>
      <c r="G9109" s="166">
        <v>43098</v>
      </c>
      <c r="H9109" s="157">
        <v>1</v>
      </c>
    </row>
    <row r="9110" spans="1:8" x14ac:dyDescent="0.25">
      <c r="A9110" s="176" t="s">
        <v>145</v>
      </c>
      <c r="B9110" s="176" t="s">
        <v>958</v>
      </c>
      <c r="C9110" s="176" t="s">
        <v>12737</v>
      </c>
      <c r="D9110" s="155">
        <v>20</v>
      </c>
      <c r="E9110" s="155">
        <v>20</v>
      </c>
      <c r="F9110" s="166">
        <v>43088</v>
      </c>
      <c r="G9110" s="166">
        <v>43096</v>
      </c>
      <c r="H9110" s="157">
        <v>1</v>
      </c>
    </row>
    <row r="9111" spans="1:8" x14ac:dyDescent="0.25">
      <c r="A9111" s="176" t="s">
        <v>2714</v>
      </c>
      <c r="B9111" s="176" t="s">
        <v>3423</v>
      </c>
      <c r="C9111" s="176" t="s">
        <v>12738</v>
      </c>
      <c r="D9111" s="155">
        <v>250</v>
      </c>
      <c r="E9111" s="155">
        <v>250</v>
      </c>
      <c r="F9111" s="166">
        <v>43088</v>
      </c>
      <c r="G9111" s="166">
        <v>43096</v>
      </c>
      <c r="H9111" s="157">
        <v>1</v>
      </c>
    </row>
    <row r="9112" spans="1:8" x14ac:dyDescent="0.25">
      <c r="A9112" s="176" t="s">
        <v>2714</v>
      </c>
      <c r="B9112" s="176" t="s">
        <v>9155</v>
      </c>
      <c r="C9112" s="176" t="s">
        <v>12739</v>
      </c>
      <c r="D9112" s="155">
        <v>500</v>
      </c>
      <c r="E9112" s="155">
        <v>500</v>
      </c>
      <c r="F9112" s="166">
        <v>43088</v>
      </c>
      <c r="G9112" s="166">
        <v>43098</v>
      </c>
      <c r="H9112" s="157">
        <v>1</v>
      </c>
    </row>
    <row r="9113" spans="1:8" x14ac:dyDescent="0.25">
      <c r="A9113" s="176" t="s">
        <v>2106</v>
      </c>
      <c r="B9113" s="176" t="s">
        <v>2107</v>
      </c>
      <c r="C9113" s="176" t="s">
        <v>12740</v>
      </c>
      <c r="D9113" s="155">
        <v>25</v>
      </c>
      <c r="E9113" s="155">
        <v>25</v>
      </c>
      <c r="F9113" s="166">
        <v>43088</v>
      </c>
      <c r="G9113" s="166">
        <v>43096</v>
      </c>
      <c r="H9113" s="157">
        <v>1</v>
      </c>
    </row>
    <row r="9114" spans="1:8" x14ac:dyDescent="0.25">
      <c r="A9114" s="176" t="s">
        <v>563</v>
      </c>
      <c r="B9114" s="176" t="s">
        <v>12741</v>
      </c>
      <c r="C9114" s="176" t="s">
        <v>12742</v>
      </c>
      <c r="D9114" s="155">
        <v>25</v>
      </c>
      <c r="E9114" s="155">
        <v>25</v>
      </c>
      <c r="F9114" s="166">
        <v>43088</v>
      </c>
      <c r="G9114" s="166">
        <v>43104</v>
      </c>
      <c r="H9114" s="157">
        <v>1</v>
      </c>
    </row>
    <row r="9115" spans="1:8" x14ac:dyDescent="0.25">
      <c r="A9115" s="176" t="s">
        <v>71</v>
      </c>
      <c r="B9115" s="176" t="s">
        <v>1550</v>
      </c>
      <c r="C9115" s="176" t="s">
        <v>12743</v>
      </c>
      <c r="D9115" s="155">
        <v>9</v>
      </c>
      <c r="E9115" s="155">
        <v>5</v>
      </c>
      <c r="F9115" s="166">
        <v>43088</v>
      </c>
      <c r="G9115" s="166">
        <v>43100</v>
      </c>
      <c r="H9115" s="157">
        <v>1</v>
      </c>
    </row>
    <row r="9116" spans="1:8" x14ac:dyDescent="0.25">
      <c r="A9116" s="176" t="s">
        <v>71</v>
      </c>
      <c r="B9116" s="176" t="s">
        <v>1550</v>
      </c>
      <c r="C9116" s="176" t="s">
        <v>12744</v>
      </c>
      <c r="D9116" s="155">
        <v>10</v>
      </c>
      <c r="E9116" s="155">
        <v>10</v>
      </c>
      <c r="F9116" s="166">
        <v>43088</v>
      </c>
      <c r="G9116" s="166">
        <v>43100</v>
      </c>
      <c r="H9116" s="157">
        <v>1</v>
      </c>
    </row>
    <row r="9117" spans="1:8" x14ac:dyDescent="0.25">
      <c r="A9117" s="176" t="s">
        <v>12719</v>
      </c>
      <c r="B9117" s="176" t="s">
        <v>12745</v>
      </c>
      <c r="C9117" s="176" t="s">
        <v>12721</v>
      </c>
      <c r="D9117" s="155">
        <v>4</v>
      </c>
      <c r="E9117" s="155">
        <v>2</v>
      </c>
      <c r="F9117" s="166">
        <v>43088</v>
      </c>
      <c r="G9117" s="166">
        <v>43088</v>
      </c>
      <c r="H9117" s="157">
        <v>1</v>
      </c>
    </row>
    <row r="9118" spans="1:8" x14ac:dyDescent="0.25">
      <c r="A9118" s="176" t="s">
        <v>286</v>
      </c>
      <c r="B9118" s="176" t="s">
        <v>562</v>
      </c>
      <c r="C9118" s="176" t="s">
        <v>12747</v>
      </c>
      <c r="D9118" s="155">
        <v>225</v>
      </c>
      <c r="E9118" s="155">
        <v>255</v>
      </c>
      <c r="F9118" s="166">
        <v>43089</v>
      </c>
      <c r="G9118" s="166">
        <v>43097</v>
      </c>
      <c r="H9118" s="157">
        <v>1</v>
      </c>
    </row>
    <row r="9119" spans="1:8" x14ac:dyDescent="0.25">
      <c r="A9119" s="176" t="s">
        <v>4635</v>
      </c>
      <c r="B9119" s="176" t="s">
        <v>10223</v>
      </c>
      <c r="C9119" s="176" t="s">
        <v>12748</v>
      </c>
      <c r="D9119" s="155">
        <v>200</v>
      </c>
      <c r="E9119" s="155">
        <v>200</v>
      </c>
      <c r="F9119" s="166">
        <v>43089</v>
      </c>
      <c r="G9119" s="166">
        <v>43091</v>
      </c>
      <c r="H9119" s="157">
        <v>1</v>
      </c>
    </row>
    <row r="9120" spans="1:8" x14ac:dyDescent="0.25">
      <c r="A9120" s="176" t="s">
        <v>12749</v>
      </c>
      <c r="B9120" s="176" t="s">
        <v>12750</v>
      </c>
      <c r="C9120" s="176" t="s">
        <v>12751</v>
      </c>
      <c r="D9120" s="155">
        <v>1</v>
      </c>
      <c r="E9120" s="155">
        <v>1</v>
      </c>
      <c r="F9120" s="166">
        <v>43089</v>
      </c>
      <c r="G9120" s="166">
        <v>43091</v>
      </c>
      <c r="H9120" s="157">
        <v>1</v>
      </c>
    </row>
    <row r="9121" spans="1:9" x14ac:dyDescent="0.25">
      <c r="A9121" s="176" t="s">
        <v>5827</v>
      </c>
      <c r="B9121" s="176" t="s">
        <v>12752</v>
      </c>
      <c r="C9121" s="176" t="s">
        <v>12754</v>
      </c>
      <c r="D9121" s="155">
        <v>2</v>
      </c>
      <c r="E9121" s="155">
        <v>2</v>
      </c>
      <c r="F9121" s="166">
        <v>43089</v>
      </c>
      <c r="G9121" s="177">
        <v>43105</v>
      </c>
      <c r="H9121" s="157">
        <v>1</v>
      </c>
      <c r="I9121" s="192" t="s">
        <v>12753</v>
      </c>
    </row>
    <row r="9122" spans="1:9" x14ac:dyDescent="0.25">
      <c r="A9122" s="176" t="s">
        <v>520</v>
      </c>
      <c r="B9122" s="176" t="s">
        <v>521</v>
      </c>
      <c r="C9122" s="176" t="s">
        <v>12756</v>
      </c>
      <c r="D9122" s="155">
        <v>300</v>
      </c>
      <c r="E9122" s="155">
        <v>300</v>
      </c>
      <c r="F9122" s="166">
        <v>43090</v>
      </c>
      <c r="G9122" s="166">
        <v>43105</v>
      </c>
      <c r="H9122" s="157">
        <v>1</v>
      </c>
    </row>
    <row r="9123" spans="1:9" x14ac:dyDescent="0.25">
      <c r="A9123" s="176" t="s">
        <v>520</v>
      </c>
      <c r="B9123" s="176" t="s">
        <v>609</v>
      </c>
      <c r="C9123" s="176" t="s">
        <v>12755</v>
      </c>
      <c r="D9123" s="155">
        <v>1300</v>
      </c>
      <c r="E9123" s="155">
        <v>1300</v>
      </c>
      <c r="F9123" s="166">
        <v>43090</v>
      </c>
      <c r="G9123" s="166">
        <v>43105</v>
      </c>
      <c r="H9123" s="157">
        <v>1</v>
      </c>
    </row>
    <row r="9124" spans="1:9" x14ac:dyDescent="0.25">
      <c r="A9124" s="176" t="s">
        <v>719</v>
      </c>
      <c r="B9124" s="176" t="s">
        <v>720</v>
      </c>
      <c r="C9124" s="176" t="s">
        <v>12757</v>
      </c>
      <c r="D9124" s="155">
        <v>200</v>
      </c>
      <c r="E9124" s="155">
        <v>200</v>
      </c>
      <c r="F9124" s="166">
        <v>43090</v>
      </c>
      <c r="G9124" s="166">
        <v>43098</v>
      </c>
      <c r="H9124" s="157">
        <v>1</v>
      </c>
    </row>
    <row r="9125" spans="1:9" x14ac:dyDescent="0.25">
      <c r="A9125" s="176" t="s">
        <v>261</v>
      </c>
      <c r="B9125" s="176" t="s">
        <v>4138</v>
      </c>
      <c r="C9125" s="176" t="s">
        <v>12758</v>
      </c>
      <c r="D9125" s="155">
        <v>2</v>
      </c>
      <c r="E9125" s="155">
        <v>2</v>
      </c>
      <c r="F9125" s="166">
        <v>43090</v>
      </c>
      <c r="G9125" s="166">
        <v>43105</v>
      </c>
      <c r="H9125" s="157">
        <v>1</v>
      </c>
    </row>
    <row r="9126" spans="1:9" x14ac:dyDescent="0.25">
      <c r="A9126" s="176" t="s">
        <v>12568</v>
      </c>
      <c r="B9126" s="176" t="s">
        <v>304</v>
      </c>
      <c r="C9126" s="176" t="s">
        <v>12759</v>
      </c>
      <c r="D9126" s="155">
        <v>1000</v>
      </c>
      <c r="E9126" s="155">
        <v>1000</v>
      </c>
      <c r="F9126" s="166">
        <v>43090</v>
      </c>
      <c r="G9126" s="166">
        <v>43103</v>
      </c>
      <c r="H9126" s="157">
        <v>1</v>
      </c>
    </row>
    <row r="9127" spans="1:9" x14ac:dyDescent="0.25">
      <c r="A9127" s="176" t="s">
        <v>563</v>
      </c>
      <c r="B9127" s="176" t="s">
        <v>309</v>
      </c>
      <c r="C9127" s="176" t="s">
        <v>12760</v>
      </c>
      <c r="D9127" s="155">
        <v>50</v>
      </c>
      <c r="E9127" s="155">
        <v>50</v>
      </c>
      <c r="F9127" s="166">
        <v>43090</v>
      </c>
      <c r="G9127" s="166">
        <v>43091</v>
      </c>
      <c r="H9127" s="157">
        <v>1</v>
      </c>
    </row>
    <row r="9128" spans="1:9" x14ac:dyDescent="0.25">
      <c r="A9128" s="176" t="s">
        <v>520</v>
      </c>
      <c r="B9128" s="176" t="s">
        <v>533</v>
      </c>
      <c r="C9128" s="176" t="s">
        <v>12761</v>
      </c>
      <c r="D9128" s="155">
        <v>150</v>
      </c>
      <c r="E9128" s="155">
        <v>150</v>
      </c>
      <c r="F9128" s="166">
        <v>43091</v>
      </c>
      <c r="G9128" s="166">
        <v>43108</v>
      </c>
      <c r="H9128" s="157">
        <v>1</v>
      </c>
    </row>
    <row r="9129" spans="1:9" x14ac:dyDescent="0.25">
      <c r="A9129" s="176" t="s">
        <v>9275</v>
      </c>
      <c r="B9129" s="176" t="s">
        <v>626</v>
      </c>
      <c r="C9129" s="176" t="s">
        <v>12762</v>
      </c>
      <c r="D9129" s="155">
        <v>2500</v>
      </c>
      <c r="E9129" s="155">
        <v>2500</v>
      </c>
      <c r="F9129" s="166">
        <v>43091</v>
      </c>
      <c r="G9129" s="166">
        <v>43098</v>
      </c>
      <c r="H9129" s="157">
        <v>1</v>
      </c>
    </row>
    <row r="9130" spans="1:9" x14ac:dyDescent="0.25">
      <c r="A9130" s="176" t="s">
        <v>36</v>
      </c>
      <c r="B9130" s="176" t="s">
        <v>1632</v>
      </c>
      <c r="C9130" s="176" t="s">
        <v>12763</v>
      </c>
      <c r="D9130" s="155">
        <v>10</v>
      </c>
      <c r="E9130" s="155">
        <v>10</v>
      </c>
      <c r="F9130" s="166">
        <v>43091</v>
      </c>
      <c r="G9130" s="177">
        <v>43096</v>
      </c>
      <c r="H9130" s="157">
        <v>1</v>
      </c>
    </row>
    <row r="9131" spans="1:9" x14ac:dyDescent="0.25">
      <c r="A9131" s="176" t="s">
        <v>39</v>
      </c>
      <c r="B9131" s="176" t="s">
        <v>922</v>
      </c>
      <c r="C9131" s="176" t="s">
        <v>12764</v>
      </c>
      <c r="D9131" s="155">
        <v>900</v>
      </c>
      <c r="E9131" s="155">
        <v>900</v>
      </c>
      <c r="F9131" s="166">
        <v>43091</v>
      </c>
      <c r="G9131" s="166">
        <v>43105</v>
      </c>
      <c r="H9131" s="157">
        <v>1</v>
      </c>
    </row>
    <row r="9132" spans="1:9" x14ac:dyDescent="0.25">
      <c r="A9132" s="176" t="s">
        <v>10484</v>
      </c>
      <c r="B9132" s="176" t="s">
        <v>12202</v>
      </c>
      <c r="C9132" s="176" t="s">
        <v>12765</v>
      </c>
      <c r="D9132" s="155">
        <v>16</v>
      </c>
      <c r="E9132" s="155">
        <v>16</v>
      </c>
      <c r="F9132" s="166">
        <v>43091</v>
      </c>
      <c r="G9132" s="166">
        <v>43104</v>
      </c>
      <c r="H9132" s="157">
        <v>1</v>
      </c>
    </row>
    <row r="9133" spans="1:9" x14ac:dyDescent="0.25">
      <c r="A9133" s="176" t="s">
        <v>559</v>
      </c>
      <c r="B9133" s="176" t="s">
        <v>872</v>
      </c>
      <c r="C9133" s="176" t="s">
        <v>12766</v>
      </c>
      <c r="D9133" s="155">
        <v>6000</v>
      </c>
      <c r="E9133" s="155">
        <v>6079</v>
      </c>
      <c r="F9133" s="166">
        <v>43091</v>
      </c>
      <c r="G9133" s="166">
        <v>43470</v>
      </c>
      <c r="H9133" s="157">
        <v>1</v>
      </c>
    </row>
    <row r="9134" spans="1:9" x14ac:dyDescent="0.25">
      <c r="A9134" s="176" t="s">
        <v>877</v>
      </c>
      <c r="B9134" s="176" t="s">
        <v>278</v>
      </c>
      <c r="C9134" s="176" t="s">
        <v>12767</v>
      </c>
      <c r="D9134" s="155">
        <v>15</v>
      </c>
      <c r="E9134" s="155">
        <v>15</v>
      </c>
      <c r="F9134" s="166">
        <v>43091</v>
      </c>
      <c r="G9134" s="166">
        <v>43105</v>
      </c>
      <c r="H9134" s="157">
        <v>1</v>
      </c>
    </row>
    <row r="9135" spans="1:9" x14ac:dyDescent="0.25">
      <c r="A9135" s="176" t="s">
        <v>71</v>
      </c>
      <c r="B9135" s="176" t="s">
        <v>1550</v>
      </c>
      <c r="C9135" s="176" t="s">
        <v>12743</v>
      </c>
      <c r="D9135" s="155">
        <v>9</v>
      </c>
      <c r="E9135" s="155">
        <v>5</v>
      </c>
      <c r="F9135" s="166">
        <v>43091</v>
      </c>
      <c r="G9135" s="166">
        <v>43100</v>
      </c>
      <c r="H9135" s="157">
        <v>1</v>
      </c>
      <c r="I9135" s="192" t="s">
        <v>12768</v>
      </c>
    </row>
    <row r="9136" spans="1:9" x14ac:dyDescent="0.25">
      <c r="A9136" s="176" t="s">
        <v>3481</v>
      </c>
      <c r="B9136" s="176" t="s">
        <v>12799</v>
      </c>
      <c r="C9136" s="176" t="s">
        <v>12773</v>
      </c>
      <c r="D9136" s="155">
        <v>200</v>
      </c>
      <c r="E9136" s="155">
        <v>135</v>
      </c>
      <c r="F9136" s="166">
        <v>43091</v>
      </c>
      <c r="G9136" s="166">
        <v>43098</v>
      </c>
      <c r="H9136" s="157">
        <v>1</v>
      </c>
    </row>
    <row r="9137" spans="1:9" ht="45" x14ac:dyDescent="0.25">
      <c r="A9137" s="176" t="s">
        <v>12800</v>
      </c>
      <c r="B9137" s="176" t="s">
        <v>12801</v>
      </c>
      <c r="C9137" s="176" t="s">
        <v>12803</v>
      </c>
      <c r="D9137" s="155">
        <v>3</v>
      </c>
      <c r="E9137" s="155">
        <v>3</v>
      </c>
      <c r="F9137" s="166">
        <v>43091</v>
      </c>
      <c r="G9137" s="166">
        <v>43091</v>
      </c>
      <c r="H9137" s="157">
        <v>1</v>
      </c>
      <c r="I9137" s="192" t="s">
        <v>12802</v>
      </c>
    </row>
    <row r="9138" spans="1:9" x14ac:dyDescent="0.25">
      <c r="A9138" s="176" t="s">
        <v>9769</v>
      </c>
      <c r="B9138" s="176" t="s">
        <v>10646</v>
      </c>
      <c r="C9138" s="176" t="s">
        <v>12770</v>
      </c>
      <c r="D9138" s="155">
        <v>50</v>
      </c>
      <c r="E9138" s="155">
        <v>50</v>
      </c>
      <c r="F9138" s="166">
        <v>43102</v>
      </c>
      <c r="G9138" s="166">
        <v>43105</v>
      </c>
      <c r="H9138" s="157">
        <v>1</v>
      </c>
    </row>
    <row r="9139" spans="1:9" x14ac:dyDescent="0.25">
      <c r="A9139" s="176" t="s">
        <v>520</v>
      </c>
      <c r="B9139" s="176" t="s">
        <v>789</v>
      </c>
      <c r="C9139" s="176" t="s">
        <v>12771</v>
      </c>
      <c r="D9139" s="155">
        <v>25</v>
      </c>
      <c r="E9139" s="155">
        <v>25</v>
      </c>
      <c r="F9139" s="166">
        <v>43102</v>
      </c>
      <c r="G9139" s="166">
        <v>43110</v>
      </c>
      <c r="H9139" s="157">
        <v>1</v>
      </c>
    </row>
    <row r="9140" spans="1:9" x14ac:dyDescent="0.25">
      <c r="A9140" s="176" t="s">
        <v>520</v>
      </c>
      <c r="B9140" s="176" t="s">
        <v>2432</v>
      </c>
      <c r="C9140" s="176" t="s">
        <v>12772</v>
      </c>
      <c r="D9140" s="155">
        <v>25</v>
      </c>
      <c r="E9140" s="155">
        <v>25</v>
      </c>
      <c r="F9140" s="166">
        <v>43102</v>
      </c>
      <c r="G9140" s="166">
        <v>43109</v>
      </c>
      <c r="H9140" s="157">
        <v>1</v>
      </c>
    </row>
    <row r="9141" spans="1:9" x14ac:dyDescent="0.25">
      <c r="A9141" s="176" t="s">
        <v>3481</v>
      </c>
      <c r="B9141" s="176" t="s">
        <v>255</v>
      </c>
      <c r="C9141" s="176" t="s">
        <v>12773</v>
      </c>
      <c r="D9141" s="155">
        <v>200</v>
      </c>
      <c r="E9141" s="155">
        <v>135</v>
      </c>
      <c r="F9141" s="166">
        <v>43091</v>
      </c>
      <c r="G9141" s="166">
        <v>43136</v>
      </c>
      <c r="H9141" s="157">
        <v>1</v>
      </c>
    </row>
    <row r="9142" spans="1:9" x14ac:dyDescent="0.25">
      <c r="A9142" s="176" t="s">
        <v>12774</v>
      </c>
      <c r="B9142" s="176" t="s">
        <v>12775</v>
      </c>
      <c r="C9142" s="176" t="s">
        <v>12776</v>
      </c>
      <c r="D9142" s="155">
        <v>25</v>
      </c>
      <c r="E9142" s="155">
        <v>25</v>
      </c>
      <c r="F9142" s="166">
        <v>43091</v>
      </c>
      <c r="G9142" s="166">
        <v>43097</v>
      </c>
      <c r="H9142" s="157">
        <v>1</v>
      </c>
    </row>
    <row r="9143" spans="1:9" x14ac:dyDescent="0.25">
      <c r="A9143" s="176" t="s">
        <v>1492</v>
      </c>
      <c r="B9143" s="176" t="s">
        <v>6437</v>
      </c>
      <c r="C9143" s="176" t="s">
        <v>12777</v>
      </c>
      <c r="D9143" s="155">
        <v>500</v>
      </c>
      <c r="E9143" s="155">
        <v>500</v>
      </c>
      <c r="F9143" s="166">
        <v>43102</v>
      </c>
      <c r="G9143" s="166">
        <v>43105</v>
      </c>
      <c r="H9143" s="157">
        <v>1</v>
      </c>
    </row>
    <row r="9144" spans="1:9" x14ac:dyDescent="0.25">
      <c r="A9144" s="176" t="s">
        <v>8647</v>
      </c>
      <c r="B9144" s="176" t="s">
        <v>8970</v>
      </c>
      <c r="C9144" s="176" t="s">
        <v>12778</v>
      </c>
      <c r="D9144" s="155">
        <v>24</v>
      </c>
      <c r="E9144" s="155">
        <v>24</v>
      </c>
      <c r="F9144" s="166">
        <v>43102</v>
      </c>
      <c r="G9144" s="166">
        <v>43105</v>
      </c>
      <c r="H9144" s="157">
        <v>1</v>
      </c>
    </row>
    <row r="9145" spans="1:9" x14ac:dyDescent="0.25">
      <c r="A9145" s="176" t="s">
        <v>8170</v>
      </c>
      <c r="B9145" s="176" t="s">
        <v>8428</v>
      </c>
      <c r="C9145" s="176" t="s">
        <v>12779</v>
      </c>
      <c r="D9145" s="155">
        <v>16</v>
      </c>
      <c r="E9145" s="155">
        <v>16</v>
      </c>
      <c r="F9145" s="166">
        <v>43102</v>
      </c>
      <c r="G9145" s="166">
        <v>43105</v>
      </c>
      <c r="H9145" s="157">
        <v>1</v>
      </c>
    </row>
    <row r="9146" spans="1:9" x14ac:dyDescent="0.25">
      <c r="A9146" s="176" t="s">
        <v>6021</v>
      </c>
      <c r="B9146" s="176" t="s">
        <v>8887</v>
      </c>
      <c r="C9146" s="176" t="s">
        <v>12780</v>
      </c>
      <c r="D9146" s="155">
        <v>250</v>
      </c>
      <c r="E9146" s="155">
        <v>250</v>
      </c>
      <c r="F9146" s="166">
        <v>43103</v>
      </c>
      <c r="G9146" s="166">
        <v>43105</v>
      </c>
      <c r="H9146" s="157">
        <v>1</v>
      </c>
    </row>
    <row r="9147" spans="1:9" x14ac:dyDescent="0.25">
      <c r="A9147" s="176" t="s">
        <v>2714</v>
      </c>
      <c r="B9147" s="176" t="s">
        <v>143</v>
      </c>
      <c r="C9147" s="176" t="s">
        <v>12781</v>
      </c>
      <c r="D9147" s="155">
        <v>33</v>
      </c>
      <c r="E9147" s="155">
        <v>33</v>
      </c>
      <c r="F9147" s="166">
        <v>43103</v>
      </c>
      <c r="G9147" s="166">
        <v>43109</v>
      </c>
      <c r="H9147" s="157">
        <v>1</v>
      </c>
    </row>
    <row r="9148" spans="1:9" x14ac:dyDescent="0.25">
      <c r="A9148" s="176" t="s">
        <v>71</v>
      </c>
      <c r="B9148" s="176" t="s">
        <v>167</v>
      </c>
      <c r="C9148" s="176" t="s">
        <v>12783</v>
      </c>
      <c r="D9148" s="155">
        <v>27</v>
      </c>
      <c r="E9148" s="155">
        <v>27</v>
      </c>
      <c r="F9148" s="166">
        <v>43103</v>
      </c>
      <c r="G9148" s="166">
        <v>43105</v>
      </c>
      <c r="H9148" s="157">
        <v>1</v>
      </c>
    </row>
    <row r="9149" spans="1:9" x14ac:dyDescent="0.25">
      <c r="A9149" s="176" t="s">
        <v>563</v>
      </c>
      <c r="B9149" s="176" t="s">
        <v>2118</v>
      </c>
      <c r="C9149" s="176" t="s">
        <v>12784</v>
      </c>
      <c r="D9149" s="155">
        <v>50</v>
      </c>
      <c r="E9149" s="155">
        <v>50</v>
      </c>
      <c r="F9149" s="166">
        <v>43103</v>
      </c>
      <c r="G9149" s="166">
        <v>43114</v>
      </c>
      <c r="H9149" s="157">
        <v>1</v>
      </c>
    </row>
    <row r="9150" spans="1:9" x14ac:dyDescent="0.25">
      <c r="A9150" s="176" t="s">
        <v>71</v>
      </c>
      <c r="B9150" s="176" t="s">
        <v>154</v>
      </c>
      <c r="C9150" s="176" t="s">
        <v>12785</v>
      </c>
      <c r="D9150" s="155">
        <v>8</v>
      </c>
      <c r="E9150" s="155">
        <v>8</v>
      </c>
      <c r="F9150" s="166">
        <v>43103</v>
      </c>
      <c r="G9150" s="166">
        <v>43108</v>
      </c>
      <c r="H9150" s="180">
        <v>1</v>
      </c>
    </row>
    <row r="9151" spans="1:9" x14ac:dyDescent="0.25">
      <c r="A9151" s="176" t="s">
        <v>6237</v>
      </c>
      <c r="B9151" s="176" t="s">
        <v>10751</v>
      </c>
      <c r="C9151" s="176" t="s">
        <v>12786</v>
      </c>
      <c r="D9151" s="155">
        <v>10</v>
      </c>
      <c r="E9151" s="155">
        <v>10</v>
      </c>
      <c r="F9151" s="166">
        <v>43103</v>
      </c>
      <c r="G9151" s="166">
        <v>43106</v>
      </c>
      <c r="H9151" s="157">
        <v>1</v>
      </c>
      <c r="I9151" s="192" t="s">
        <v>11589</v>
      </c>
    </row>
    <row r="9152" spans="1:9" x14ac:dyDescent="0.25">
      <c r="A9152" s="176" t="s">
        <v>6237</v>
      </c>
      <c r="B9152" s="176" t="s">
        <v>10750</v>
      </c>
      <c r="C9152" s="176" t="s">
        <v>12787</v>
      </c>
      <c r="D9152" s="155">
        <v>2</v>
      </c>
      <c r="E9152" s="155">
        <v>2</v>
      </c>
      <c r="F9152" s="166">
        <v>43103</v>
      </c>
      <c r="G9152" s="166">
        <v>43106</v>
      </c>
      <c r="H9152" s="157">
        <v>1</v>
      </c>
      <c r="I9152" s="192" t="s">
        <v>11589</v>
      </c>
    </row>
    <row r="9153" spans="1:9" x14ac:dyDescent="0.25">
      <c r="A9153" s="176" t="s">
        <v>6237</v>
      </c>
      <c r="B9153" s="176" t="s">
        <v>10749</v>
      </c>
      <c r="C9153" s="176" t="s">
        <v>12788</v>
      </c>
      <c r="D9153" s="155">
        <v>10</v>
      </c>
      <c r="E9153" s="155">
        <v>10</v>
      </c>
      <c r="F9153" s="166">
        <v>43103</v>
      </c>
      <c r="G9153" s="166">
        <v>43106</v>
      </c>
      <c r="H9153" s="157">
        <v>1</v>
      </c>
      <c r="I9153" s="192" t="s">
        <v>11589</v>
      </c>
    </row>
    <row r="9154" spans="1:9" x14ac:dyDescent="0.25">
      <c r="A9154" s="176" t="s">
        <v>6237</v>
      </c>
      <c r="B9154" s="176" t="s">
        <v>12790</v>
      </c>
      <c r="C9154" s="176" t="s">
        <v>12789</v>
      </c>
      <c r="D9154" s="155">
        <v>10</v>
      </c>
      <c r="E9154" s="155">
        <v>10</v>
      </c>
      <c r="F9154" s="166">
        <v>43103</v>
      </c>
      <c r="G9154" s="166">
        <v>43106</v>
      </c>
      <c r="H9154" s="157">
        <v>1</v>
      </c>
      <c r="I9154" s="192" t="s">
        <v>11589</v>
      </c>
    </row>
    <row r="9155" spans="1:9" x14ac:dyDescent="0.25">
      <c r="A9155" s="176" t="s">
        <v>6837</v>
      </c>
      <c r="B9155" s="176" t="s">
        <v>4347</v>
      </c>
      <c r="C9155" s="176" t="s">
        <v>12791</v>
      </c>
      <c r="D9155" s="155">
        <v>27</v>
      </c>
      <c r="E9155" s="155">
        <v>27</v>
      </c>
      <c r="F9155" s="166">
        <v>43104</v>
      </c>
      <c r="G9155" s="166">
        <v>43110</v>
      </c>
      <c r="H9155" s="157">
        <v>1</v>
      </c>
    </row>
    <row r="9156" spans="1:9" x14ac:dyDescent="0.25">
      <c r="A9156" s="176" t="s">
        <v>11900</v>
      </c>
      <c r="B9156" s="176" t="s">
        <v>12350</v>
      </c>
      <c r="C9156" s="176" t="s">
        <v>12792</v>
      </c>
      <c r="D9156" s="155">
        <v>2000</v>
      </c>
      <c r="E9156" s="155">
        <v>2000</v>
      </c>
      <c r="F9156" s="166">
        <v>43104</v>
      </c>
      <c r="G9156" s="166">
        <v>43108</v>
      </c>
      <c r="H9156" s="157">
        <v>1</v>
      </c>
    </row>
    <row r="9157" spans="1:9" x14ac:dyDescent="0.25">
      <c r="A9157" s="176" t="s">
        <v>9790</v>
      </c>
      <c r="B9157" s="176" t="s">
        <v>8785</v>
      </c>
      <c r="C9157" s="176" t="s">
        <v>12793</v>
      </c>
      <c r="D9157" s="155">
        <v>150</v>
      </c>
      <c r="E9157" s="155">
        <v>150</v>
      </c>
      <c r="F9157" s="166">
        <v>43104</v>
      </c>
      <c r="G9157" s="166">
        <v>43105</v>
      </c>
      <c r="H9157" s="157">
        <v>1</v>
      </c>
    </row>
    <row r="9158" spans="1:9" x14ac:dyDescent="0.25">
      <c r="A9158" s="176" t="s">
        <v>9790</v>
      </c>
      <c r="B9158" s="176" t="s">
        <v>8785</v>
      </c>
      <c r="C9158" s="176" t="s">
        <v>364</v>
      </c>
      <c r="D9158" s="155">
        <v>100</v>
      </c>
      <c r="E9158" s="155">
        <v>100</v>
      </c>
      <c r="F9158" s="166">
        <v>43104</v>
      </c>
      <c r="G9158" s="166">
        <v>43105</v>
      </c>
      <c r="H9158" s="157">
        <v>1</v>
      </c>
    </row>
    <row r="9159" spans="1:9" x14ac:dyDescent="0.25">
      <c r="A9159" s="176" t="s">
        <v>12794</v>
      </c>
      <c r="B9159" s="176" t="s">
        <v>12795</v>
      </c>
      <c r="C9159" s="176" t="s">
        <v>12796</v>
      </c>
      <c r="D9159" s="155">
        <v>6</v>
      </c>
      <c r="E9159" s="155">
        <v>6</v>
      </c>
      <c r="F9159" s="166">
        <v>43104</v>
      </c>
      <c r="G9159" s="166">
        <v>43108</v>
      </c>
      <c r="H9159" s="157">
        <v>1</v>
      </c>
    </row>
    <row r="9160" spans="1:9" x14ac:dyDescent="0.25">
      <c r="A9160" s="176" t="s">
        <v>10330</v>
      </c>
      <c r="B9160" s="176" t="s">
        <v>1501</v>
      </c>
      <c r="C9160" s="176" t="s">
        <v>12797</v>
      </c>
      <c r="D9160" s="155">
        <v>150</v>
      </c>
      <c r="E9160" s="155">
        <v>150</v>
      </c>
      <c r="F9160" s="166">
        <v>43104</v>
      </c>
      <c r="G9160" s="166">
        <v>43108</v>
      </c>
      <c r="H9160" s="157">
        <v>1</v>
      </c>
    </row>
    <row r="9161" spans="1:9" x14ac:dyDescent="0.25">
      <c r="A9161" s="176" t="s">
        <v>3481</v>
      </c>
      <c r="B9161" s="176" t="s">
        <v>255</v>
      </c>
      <c r="C9161" s="176" t="s">
        <v>12773</v>
      </c>
      <c r="D9161" s="155">
        <v>200</v>
      </c>
      <c r="E9161" s="155">
        <v>65</v>
      </c>
      <c r="F9161" s="166">
        <v>43105</v>
      </c>
      <c r="G9161" s="166">
        <v>43108</v>
      </c>
      <c r="H9161" s="157">
        <v>1</v>
      </c>
    </row>
    <row r="9162" spans="1:9" x14ac:dyDescent="0.25">
      <c r="A9162" s="176" t="s">
        <v>2714</v>
      </c>
      <c r="B9162" s="176" t="s">
        <v>8850</v>
      </c>
      <c r="C9162" s="176" t="s">
        <v>12798</v>
      </c>
      <c r="D9162" s="155">
        <v>100</v>
      </c>
      <c r="E9162" s="155">
        <v>100</v>
      </c>
      <c r="F9162" s="166">
        <v>43105</v>
      </c>
      <c r="G9162" s="166">
        <v>43110</v>
      </c>
      <c r="H9162" s="157">
        <v>1</v>
      </c>
    </row>
    <row r="9163" spans="1:9" x14ac:dyDescent="0.25">
      <c r="A9163" s="176" t="s">
        <v>5827</v>
      </c>
      <c r="B9163" s="176" t="s">
        <v>12804</v>
      </c>
      <c r="C9163" s="176" t="s">
        <v>12805</v>
      </c>
      <c r="D9163" s="155">
        <v>25</v>
      </c>
      <c r="E9163" s="155">
        <v>1</v>
      </c>
      <c r="F9163" s="166">
        <v>43105</v>
      </c>
      <c r="G9163" s="166">
        <v>43382</v>
      </c>
      <c r="H9163" s="157">
        <v>1</v>
      </c>
      <c r="I9163" s="192" t="s">
        <v>12806</v>
      </c>
    </row>
    <row r="9164" spans="1:9" x14ac:dyDescent="0.25">
      <c r="A9164" s="176" t="s">
        <v>12314</v>
      </c>
      <c r="B9164" s="176" t="s">
        <v>12725</v>
      </c>
      <c r="C9164" s="176" t="s">
        <v>12726</v>
      </c>
      <c r="D9164" s="155">
        <v>42</v>
      </c>
      <c r="E9164" s="155">
        <v>1</v>
      </c>
      <c r="F9164" s="177">
        <v>43105</v>
      </c>
      <c r="G9164" s="166">
        <v>43109</v>
      </c>
      <c r="H9164" s="157">
        <v>1</v>
      </c>
      <c r="I9164" s="192" t="s">
        <v>12753</v>
      </c>
    </row>
    <row r="9165" spans="1:9" x14ac:dyDescent="0.25">
      <c r="A9165" s="176" t="s">
        <v>520</v>
      </c>
      <c r="B9165" s="176" t="s">
        <v>12807</v>
      </c>
      <c r="C9165" s="176" t="s">
        <v>12808</v>
      </c>
      <c r="D9165" s="155">
        <v>225</v>
      </c>
      <c r="E9165" s="155">
        <v>225</v>
      </c>
      <c r="F9165" s="166">
        <v>43108</v>
      </c>
      <c r="G9165" s="166">
        <v>43115</v>
      </c>
      <c r="H9165" s="157">
        <v>1</v>
      </c>
    </row>
    <row r="9166" spans="1:9" x14ac:dyDescent="0.25">
      <c r="A9166" s="176" t="s">
        <v>520</v>
      </c>
      <c r="B9166" s="176" t="s">
        <v>12320</v>
      </c>
      <c r="C9166" s="176" t="s">
        <v>12809</v>
      </c>
      <c r="D9166" s="155">
        <v>15</v>
      </c>
      <c r="E9166" s="155">
        <v>15</v>
      </c>
      <c r="F9166" s="166">
        <v>43108</v>
      </c>
      <c r="G9166" s="166">
        <v>43115</v>
      </c>
      <c r="H9166" s="157">
        <v>1</v>
      </c>
    </row>
    <row r="9167" spans="1:9" x14ac:dyDescent="0.25">
      <c r="A9167" s="176" t="s">
        <v>2714</v>
      </c>
      <c r="B9167" s="176" t="s">
        <v>249</v>
      </c>
      <c r="C9167" s="176" t="s">
        <v>12810</v>
      </c>
      <c r="D9167" s="155">
        <v>25</v>
      </c>
      <c r="E9167" s="155">
        <v>25</v>
      </c>
      <c r="F9167" s="166">
        <v>43108</v>
      </c>
      <c r="G9167" s="166">
        <v>43112</v>
      </c>
      <c r="H9167" s="157">
        <v>1</v>
      </c>
    </row>
    <row r="9168" spans="1:9" x14ac:dyDescent="0.25">
      <c r="A9168" s="176" t="s">
        <v>2637</v>
      </c>
      <c r="B9168" s="176" t="s">
        <v>2638</v>
      </c>
      <c r="C9168" s="176" t="s">
        <v>12811</v>
      </c>
      <c r="D9168" s="155">
        <v>20</v>
      </c>
      <c r="E9168" s="155">
        <v>20</v>
      </c>
      <c r="F9168" s="166">
        <v>43108</v>
      </c>
      <c r="G9168" s="166">
        <v>43115</v>
      </c>
      <c r="H9168" s="157">
        <v>1</v>
      </c>
    </row>
    <row r="9169" spans="1:9" x14ac:dyDescent="0.25">
      <c r="A9169" s="176" t="s">
        <v>71</v>
      </c>
      <c r="B9169" s="176" t="s">
        <v>583</v>
      </c>
      <c r="C9169" s="176" t="s">
        <v>12812</v>
      </c>
      <c r="D9169" s="155">
        <v>5</v>
      </c>
      <c r="E9169" s="155">
        <v>5</v>
      </c>
      <c r="F9169" s="166">
        <v>43108</v>
      </c>
      <c r="G9169" s="166">
        <v>43115</v>
      </c>
      <c r="H9169" s="157">
        <v>1</v>
      </c>
    </row>
    <row r="9170" spans="1:9" x14ac:dyDescent="0.25">
      <c r="A9170" s="176" t="s">
        <v>42</v>
      </c>
      <c r="B9170" s="176" t="s">
        <v>6734</v>
      </c>
      <c r="C9170" s="176" t="s">
        <v>12813</v>
      </c>
      <c r="D9170" s="155">
        <v>25</v>
      </c>
      <c r="E9170" s="155">
        <v>25</v>
      </c>
      <c r="F9170" s="166">
        <v>43108</v>
      </c>
      <c r="G9170" s="166">
        <v>43112</v>
      </c>
      <c r="H9170" s="157">
        <v>1</v>
      </c>
    </row>
    <row r="9171" spans="1:9" x14ac:dyDescent="0.25">
      <c r="A9171" s="176" t="s">
        <v>8835</v>
      </c>
      <c r="B9171" s="176" t="s">
        <v>7534</v>
      </c>
      <c r="C9171" s="176" t="s">
        <v>12814</v>
      </c>
      <c r="D9171" s="155">
        <v>455</v>
      </c>
      <c r="E9171" s="155">
        <v>455</v>
      </c>
      <c r="F9171" s="166">
        <v>43108</v>
      </c>
      <c r="G9171" s="166">
        <v>43122</v>
      </c>
      <c r="H9171" s="157">
        <v>1</v>
      </c>
    </row>
    <row r="9172" spans="1:9" x14ac:dyDescent="0.25">
      <c r="A9172" s="176" t="s">
        <v>71</v>
      </c>
      <c r="B9172" s="176" t="s">
        <v>2730</v>
      </c>
      <c r="C9172" s="176" t="s">
        <v>12815</v>
      </c>
      <c r="D9172" s="155">
        <v>26</v>
      </c>
      <c r="E9172" s="155">
        <v>26</v>
      </c>
      <c r="F9172" s="166">
        <v>43109</v>
      </c>
      <c r="G9172" s="166">
        <v>43112</v>
      </c>
      <c r="H9172" s="157">
        <v>1</v>
      </c>
    </row>
    <row r="9173" spans="1:9" x14ac:dyDescent="0.25">
      <c r="A9173" s="176" t="s">
        <v>4395</v>
      </c>
      <c r="B9173" s="176" t="s">
        <v>4396</v>
      </c>
      <c r="C9173" s="176" t="s">
        <v>12816</v>
      </c>
      <c r="D9173" s="155">
        <v>100</v>
      </c>
      <c r="E9173" s="155">
        <v>100</v>
      </c>
      <c r="F9173" s="166">
        <v>43109</v>
      </c>
      <c r="G9173" s="166">
        <v>43110</v>
      </c>
      <c r="H9173" s="157">
        <v>1</v>
      </c>
    </row>
    <row r="9174" spans="1:9" x14ac:dyDescent="0.25">
      <c r="A9174" s="176" t="s">
        <v>9790</v>
      </c>
      <c r="B9174" s="176" t="s">
        <v>8785</v>
      </c>
      <c r="C9174" s="176" t="s">
        <v>12793</v>
      </c>
      <c r="D9174" s="155">
        <v>150</v>
      </c>
      <c r="E9174" s="155">
        <v>50</v>
      </c>
      <c r="F9174" s="166">
        <v>43109</v>
      </c>
      <c r="G9174" s="166">
        <v>43110</v>
      </c>
      <c r="H9174" s="157">
        <v>1</v>
      </c>
      <c r="I9174" s="192" t="s">
        <v>1546</v>
      </c>
    </row>
    <row r="9175" spans="1:9" x14ac:dyDescent="0.25">
      <c r="A9175" s="176" t="s">
        <v>71</v>
      </c>
      <c r="B9175" s="176" t="s">
        <v>1550</v>
      </c>
      <c r="C9175" s="176" t="s">
        <v>12817</v>
      </c>
      <c r="D9175" s="155">
        <v>5</v>
      </c>
      <c r="E9175" s="155">
        <v>5</v>
      </c>
      <c r="F9175" s="166">
        <v>43109</v>
      </c>
      <c r="G9175" s="166">
        <v>43111</v>
      </c>
      <c r="H9175" s="157">
        <v>1</v>
      </c>
    </row>
    <row r="9176" spans="1:9" x14ac:dyDescent="0.25">
      <c r="A9176" s="176" t="s">
        <v>71</v>
      </c>
      <c r="B9176" s="176" t="s">
        <v>1550</v>
      </c>
      <c r="C9176" s="176" t="s">
        <v>12818</v>
      </c>
      <c r="D9176" s="155">
        <v>5</v>
      </c>
      <c r="E9176" s="155">
        <v>5</v>
      </c>
      <c r="F9176" s="166">
        <v>43109</v>
      </c>
      <c r="G9176" s="166">
        <v>43110</v>
      </c>
      <c r="H9176" s="157">
        <v>1</v>
      </c>
    </row>
    <row r="9177" spans="1:9" x14ac:dyDescent="0.25">
      <c r="A9177" s="176" t="s">
        <v>12819</v>
      </c>
      <c r="B9177" s="176" t="s">
        <v>12820</v>
      </c>
      <c r="C9177" s="176" t="s">
        <v>12821</v>
      </c>
      <c r="D9177" s="155">
        <v>5</v>
      </c>
      <c r="E9177" s="155">
        <v>5</v>
      </c>
      <c r="F9177" s="166">
        <v>43109</v>
      </c>
      <c r="G9177" s="166">
        <v>43110</v>
      </c>
      <c r="H9177" s="157">
        <v>1</v>
      </c>
    </row>
    <row r="9178" spans="1:9" x14ac:dyDescent="0.25">
      <c r="A9178" s="176" t="s">
        <v>2714</v>
      </c>
      <c r="B9178" s="176" t="s">
        <v>2068</v>
      </c>
      <c r="C9178" s="176" t="s">
        <v>12822</v>
      </c>
      <c r="D9178" s="155">
        <v>200</v>
      </c>
      <c r="E9178" s="155">
        <v>200</v>
      </c>
      <c r="F9178" s="166">
        <v>43109</v>
      </c>
      <c r="G9178" s="166">
        <v>43110</v>
      </c>
      <c r="H9178" s="157">
        <v>1</v>
      </c>
    </row>
    <row r="9179" spans="1:9" x14ac:dyDescent="0.25">
      <c r="A9179" s="176" t="s">
        <v>563</v>
      </c>
      <c r="B9179" s="176" t="s">
        <v>12823</v>
      </c>
      <c r="C9179" s="176" t="s">
        <v>12824</v>
      </c>
      <c r="D9179" s="155">
        <v>50</v>
      </c>
      <c r="E9179" s="155">
        <v>50</v>
      </c>
      <c r="F9179" s="166">
        <v>43109</v>
      </c>
      <c r="G9179" s="166">
        <v>43115</v>
      </c>
      <c r="H9179" s="157">
        <v>1</v>
      </c>
    </row>
    <row r="9180" spans="1:9" x14ac:dyDescent="0.25">
      <c r="A9180" s="176" t="s">
        <v>748</v>
      </c>
      <c r="B9180" s="176" t="s">
        <v>4516</v>
      </c>
      <c r="C9180" s="176" t="s">
        <v>12825</v>
      </c>
      <c r="D9180" s="155">
        <v>100</v>
      </c>
      <c r="E9180" s="155">
        <v>100</v>
      </c>
      <c r="F9180" s="166">
        <v>43110</v>
      </c>
      <c r="G9180" s="166">
        <v>43116</v>
      </c>
      <c r="H9180" s="157">
        <v>1</v>
      </c>
    </row>
    <row r="9181" spans="1:9" x14ac:dyDescent="0.25">
      <c r="A9181" s="176" t="s">
        <v>71</v>
      </c>
      <c r="B9181" s="176" t="s">
        <v>1550</v>
      </c>
      <c r="C9181" s="176" t="s">
        <v>12826</v>
      </c>
      <c r="D9181" s="155">
        <v>5</v>
      </c>
      <c r="E9181" s="155">
        <v>5</v>
      </c>
      <c r="F9181" s="166">
        <v>43110</v>
      </c>
      <c r="G9181" s="166">
        <v>43115</v>
      </c>
      <c r="H9181" s="157">
        <v>1</v>
      </c>
    </row>
    <row r="9182" spans="1:9" x14ac:dyDescent="0.25">
      <c r="A9182" s="176" t="s">
        <v>2714</v>
      </c>
      <c r="B9182" s="176" t="s">
        <v>1933</v>
      </c>
      <c r="C9182" s="176" t="s">
        <v>12827</v>
      </c>
      <c r="D9182" s="155">
        <v>100</v>
      </c>
      <c r="E9182" s="155">
        <v>100</v>
      </c>
      <c r="F9182" s="166">
        <v>43110</v>
      </c>
      <c r="G9182" s="166">
        <v>43115</v>
      </c>
      <c r="H9182" s="157">
        <v>1</v>
      </c>
    </row>
    <row r="9183" spans="1:9" x14ac:dyDescent="0.25">
      <c r="A9183" s="176" t="s">
        <v>1145</v>
      </c>
      <c r="B9183" s="176" t="s">
        <v>6630</v>
      </c>
      <c r="C9183" s="176" t="s">
        <v>12828</v>
      </c>
      <c r="D9183" s="155">
        <v>20</v>
      </c>
      <c r="E9183" s="155">
        <v>20</v>
      </c>
      <c r="F9183" s="166">
        <v>43110</v>
      </c>
      <c r="G9183" s="166">
        <v>43115</v>
      </c>
      <c r="H9183" s="157">
        <v>1</v>
      </c>
    </row>
    <row r="9184" spans="1:9" x14ac:dyDescent="0.25">
      <c r="A9184" s="176" t="s">
        <v>12749</v>
      </c>
      <c r="B9184" s="176" t="s">
        <v>12829</v>
      </c>
      <c r="C9184" s="176" t="s">
        <v>12830</v>
      </c>
      <c r="D9184" s="155">
        <v>4</v>
      </c>
      <c r="E9184" s="155">
        <v>4</v>
      </c>
      <c r="F9184" s="166">
        <v>43110</v>
      </c>
      <c r="G9184" s="166">
        <v>43115</v>
      </c>
      <c r="H9184" s="157">
        <v>1</v>
      </c>
    </row>
    <row r="9185" spans="1:9" x14ac:dyDescent="0.25">
      <c r="A9185" s="176" t="s">
        <v>8219</v>
      </c>
      <c r="B9185" s="176" t="s">
        <v>4559</v>
      </c>
      <c r="C9185" s="176" t="s">
        <v>12831</v>
      </c>
      <c r="D9185" s="155">
        <v>5</v>
      </c>
      <c r="E9185" s="155">
        <v>5</v>
      </c>
      <c r="F9185" s="166">
        <v>43111</v>
      </c>
      <c r="G9185" s="166">
        <v>43116</v>
      </c>
      <c r="H9185" s="157">
        <v>1</v>
      </c>
    </row>
    <row r="9186" spans="1:9" x14ac:dyDescent="0.25">
      <c r="A9186" s="176" t="s">
        <v>8219</v>
      </c>
      <c r="B9186" s="176" t="s">
        <v>4556</v>
      </c>
      <c r="C9186" s="176" t="s">
        <v>316</v>
      </c>
      <c r="D9186" s="155">
        <v>5</v>
      </c>
      <c r="E9186" s="155">
        <v>5</v>
      </c>
      <c r="F9186" s="166">
        <v>43111</v>
      </c>
      <c r="G9186" s="166">
        <v>43116</v>
      </c>
      <c r="H9186" s="157">
        <v>1</v>
      </c>
    </row>
    <row r="9187" spans="1:9" x14ac:dyDescent="0.25">
      <c r="A9187" s="176" t="s">
        <v>12832</v>
      </c>
      <c r="B9187" s="176" t="s">
        <v>10217</v>
      </c>
      <c r="C9187" s="176" t="s">
        <v>12833</v>
      </c>
      <c r="D9187" s="155">
        <v>100</v>
      </c>
      <c r="E9187" s="155">
        <v>100</v>
      </c>
      <c r="F9187" s="166">
        <v>43112</v>
      </c>
      <c r="G9187" s="166">
        <v>43116</v>
      </c>
      <c r="H9187" s="157">
        <v>1</v>
      </c>
    </row>
    <row r="9188" spans="1:9" x14ac:dyDescent="0.25">
      <c r="A9188" s="176" t="s">
        <v>251</v>
      </c>
      <c r="B9188" s="176" t="s">
        <v>12835</v>
      </c>
      <c r="C9188" s="176" t="s">
        <v>12834</v>
      </c>
      <c r="D9188" s="155">
        <v>20</v>
      </c>
      <c r="E9188" s="155">
        <v>20</v>
      </c>
      <c r="F9188" s="166">
        <v>43112</v>
      </c>
      <c r="G9188" s="166">
        <v>43118</v>
      </c>
      <c r="H9188" s="157">
        <v>1</v>
      </c>
    </row>
    <row r="9189" spans="1:9" x14ac:dyDescent="0.25">
      <c r="A9189" s="176" t="s">
        <v>520</v>
      </c>
      <c r="B9189" s="176" t="s">
        <v>609</v>
      </c>
      <c r="C9189" s="176" t="s">
        <v>12836</v>
      </c>
      <c r="D9189" s="155">
        <v>1300</v>
      </c>
      <c r="E9189" s="155">
        <v>1300</v>
      </c>
      <c r="F9189" s="166">
        <v>43112</v>
      </c>
      <c r="G9189" s="166">
        <v>43121</v>
      </c>
      <c r="H9189" s="157">
        <v>1</v>
      </c>
    </row>
    <row r="9190" spans="1:9" x14ac:dyDescent="0.25">
      <c r="A9190" s="176" t="s">
        <v>2317</v>
      </c>
      <c r="B9190" s="176" t="s">
        <v>2318</v>
      </c>
      <c r="C9190" s="176" t="s">
        <v>12837</v>
      </c>
      <c r="D9190" s="155">
        <v>300</v>
      </c>
      <c r="E9190" s="155">
        <v>218</v>
      </c>
      <c r="F9190" s="166">
        <v>43112</v>
      </c>
      <c r="G9190" s="166">
        <v>43130</v>
      </c>
      <c r="H9190" s="157">
        <v>1</v>
      </c>
    </row>
    <row r="9191" spans="1:9" x14ac:dyDescent="0.25">
      <c r="A9191" s="176" t="s">
        <v>11921</v>
      </c>
      <c r="B9191" s="176" t="s">
        <v>272</v>
      </c>
      <c r="C9191" s="176" t="s">
        <v>12838</v>
      </c>
      <c r="D9191" s="155">
        <v>2</v>
      </c>
      <c r="E9191" s="155">
        <v>2</v>
      </c>
      <c r="F9191" s="166">
        <v>43115</v>
      </c>
      <c r="G9191" s="166">
        <v>43122</v>
      </c>
      <c r="H9191" s="157">
        <v>1</v>
      </c>
      <c r="I9191" s="192" t="s">
        <v>12843</v>
      </c>
    </row>
    <row r="9192" spans="1:9" x14ac:dyDescent="0.25">
      <c r="A9192" s="176" t="s">
        <v>12314</v>
      </c>
      <c r="B9192" s="176" t="s">
        <v>12477</v>
      </c>
      <c r="C9192" s="176" t="s">
        <v>12839</v>
      </c>
      <c r="D9192" s="155">
        <v>76</v>
      </c>
      <c r="E9192" s="155">
        <v>10</v>
      </c>
      <c r="F9192" s="166">
        <v>43113</v>
      </c>
      <c r="G9192" s="166">
        <v>43118</v>
      </c>
      <c r="H9192" s="157">
        <v>1</v>
      </c>
      <c r="I9192" s="192" t="s">
        <v>12844</v>
      </c>
    </row>
    <row r="9193" spans="1:9" x14ac:dyDescent="0.25">
      <c r="A9193" s="176" t="s">
        <v>12314</v>
      </c>
      <c r="B9193" s="176" t="s">
        <v>12485</v>
      </c>
      <c r="C9193" s="176" t="s">
        <v>166</v>
      </c>
      <c r="D9193" s="155">
        <v>76</v>
      </c>
      <c r="E9193" s="155">
        <v>10</v>
      </c>
      <c r="F9193" s="166">
        <v>43113</v>
      </c>
      <c r="G9193" s="166">
        <v>43118</v>
      </c>
      <c r="H9193" s="157">
        <v>1</v>
      </c>
    </row>
    <row r="9194" spans="1:9" x14ac:dyDescent="0.25">
      <c r="A9194" s="176" t="s">
        <v>12314</v>
      </c>
      <c r="B9194" s="176" t="s">
        <v>12725</v>
      </c>
      <c r="C9194" s="176" t="s">
        <v>12726</v>
      </c>
      <c r="D9194" s="155">
        <v>42</v>
      </c>
      <c r="E9194" s="155">
        <v>10</v>
      </c>
      <c r="F9194" s="166">
        <v>43113</v>
      </c>
      <c r="G9194" s="166">
        <v>43118</v>
      </c>
      <c r="H9194" s="157">
        <v>1</v>
      </c>
    </row>
    <row r="9195" spans="1:9" x14ac:dyDescent="0.25">
      <c r="A9195" s="176" t="s">
        <v>71</v>
      </c>
      <c r="B9195" s="176" t="s">
        <v>1168</v>
      </c>
      <c r="C9195" s="176" t="s">
        <v>12840</v>
      </c>
      <c r="D9195" s="155">
        <v>10</v>
      </c>
      <c r="E9195" s="155">
        <v>10</v>
      </c>
      <c r="F9195" s="166">
        <v>43115</v>
      </c>
      <c r="G9195" s="166">
        <v>43122</v>
      </c>
      <c r="H9195" s="157">
        <v>1</v>
      </c>
    </row>
    <row r="9196" spans="1:9" x14ac:dyDescent="0.25">
      <c r="A9196" s="176" t="s">
        <v>9181</v>
      </c>
      <c r="B9196" s="176" t="s">
        <v>295</v>
      </c>
      <c r="C9196" s="176" t="s">
        <v>12841</v>
      </c>
      <c r="D9196" s="155">
        <v>25</v>
      </c>
      <c r="E9196" s="155">
        <v>25</v>
      </c>
      <c r="F9196" s="166">
        <v>43115</v>
      </c>
      <c r="G9196" s="166">
        <v>43119</v>
      </c>
      <c r="H9196" s="157">
        <v>1</v>
      </c>
    </row>
    <row r="9197" spans="1:9" x14ac:dyDescent="0.25">
      <c r="A9197" s="176" t="s">
        <v>748</v>
      </c>
      <c r="B9197" s="176" t="s">
        <v>2542</v>
      </c>
      <c r="C9197" s="176" t="s">
        <v>12842</v>
      </c>
      <c r="D9197" s="155">
        <v>75</v>
      </c>
      <c r="E9197" s="155">
        <v>75</v>
      </c>
      <c r="F9197" s="166">
        <v>43115</v>
      </c>
      <c r="G9197" s="166">
        <v>43119</v>
      </c>
      <c r="H9197" s="157">
        <v>1</v>
      </c>
    </row>
    <row r="9198" spans="1:9" x14ac:dyDescent="0.25">
      <c r="A9198" s="176" t="s">
        <v>597</v>
      </c>
      <c r="B9198" s="176" t="s">
        <v>10847</v>
      </c>
      <c r="C9198" s="176" t="s">
        <v>6110</v>
      </c>
      <c r="D9198" s="155">
        <v>161</v>
      </c>
      <c r="E9198" s="155">
        <v>35</v>
      </c>
      <c r="F9198" s="166">
        <v>43115</v>
      </c>
      <c r="G9198" s="166">
        <v>43124</v>
      </c>
      <c r="H9198" s="157">
        <v>1</v>
      </c>
    </row>
    <row r="9199" spans="1:9" x14ac:dyDescent="0.25">
      <c r="A9199" s="176" t="s">
        <v>1114</v>
      </c>
      <c r="B9199" s="176" t="s">
        <v>1115</v>
      </c>
      <c r="C9199" s="176" t="s">
        <v>12845</v>
      </c>
      <c r="D9199" s="155">
        <v>25</v>
      </c>
      <c r="E9199" s="155">
        <v>25</v>
      </c>
      <c r="F9199" s="166">
        <v>43116</v>
      </c>
      <c r="G9199" s="166">
        <v>43119</v>
      </c>
      <c r="H9199" s="157">
        <v>1</v>
      </c>
    </row>
    <row r="9200" spans="1:9" x14ac:dyDescent="0.25">
      <c r="A9200" s="176" t="s">
        <v>71</v>
      </c>
      <c r="B9200" s="176" t="s">
        <v>12276</v>
      </c>
      <c r="C9200" s="176" t="s">
        <v>12847</v>
      </c>
      <c r="D9200" s="155">
        <v>10</v>
      </c>
      <c r="E9200" s="155">
        <v>10</v>
      </c>
      <c r="F9200" s="177">
        <v>43116</v>
      </c>
      <c r="G9200" s="166">
        <v>43117</v>
      </c>
      <c r="H9200" s="157">
        <v>1</v>
      </c>
    </row>
    <row r="9201" spans="1:9" x14ac:dyDescent="0.25">
      <c r="A9201" s="176" t="s">
        <v>2747</v>
      </c>
      <c r="B9201" s="176" t="s">
        <v>12848</v>
      </c>
      <c r="C9201" s="176" t="s">
        <v>12849</v>
      </c>
      <c r="D9201" s="155">
        <v>1</v>
      </c>
      <c r="E9201" s="155">
        <v>1</v>
      </c>
      <c r="F9201" s="166">
        <v>43116</v>
      </c>
      <c r="G9201" s="166">
        <v>43119</v>
      </c>
      <c r="H9201" s="157">
        <v>1</v>
      </c>
      <c r="I9201" s="192" t="s">
        <v>12850</v>
      </c>
    </row>
    <row r="9202" spans="1:9" x14ac:dyDescent="0.25">
      <c r="A9202" s="176" t="s">
        <v>597</v>
      </c>
      <c r="B9202" s="176" t="s">
        <v>272</v>
      </c>
      <c r="C9202" s="176" t="s">
        <v>12852</v>
      </c>
      <c r="D9202" s="176">
        <v>161</v>
      </c>
      <c r="E9202" s="155">
        <v>126</v>
      </c>
      <c r="F9202" s="166">
        <v>43116</v>
      </c>
      <c r="G9202" s="166">
        <v>43124</v>
      </c>
      <c r="H9202" s="157">
        <v>1</v>
      </c>
    </row>
    <row r="9203" spans="1:9" x14ac:dyDescent="0.25">
      <c r="A9203" s="176" t="s">
        <v>520</v>
      </c>
      <c r="B9203" s="176" t="s">
        <v>10862</v>
      </c>
      <c r="C9203" s="176" t="s">
        <v>12853</v>
      </c>
      <c r="D9203" s="155">
        <v>25</v>
      </c>
      <c r="E9203" s="155">
        <v>25</v>
      </c>
      <c r="F9203" s="166">
        <v>43117</v>
      </c>
      <c r="G9203" s="166">
        <v>43124</v>
      </c>
      <c r="H9203" s="157">
        <v>1</v>
      </c>
    </row>
    <row r="9204" spans="1:9" x14ac:dyDescent="0.25">
      <c r="A9204" s="176" t="s">
        <v>42</v>
      </c>
      <c r="B9204" s="176" t="s">
        <v>370</v>
      </c>
      <c r="C9204" s="176" t="s">
        <v>12854</v>
      </c>
      <c r="D9204" s="155">
        <v>300</v>
      </c>
      <c r="E9204" s="155">
        <v>300</v>
      </c>
      <c r="F9204" s="166">
        <v>43117</v>
      </c>
      <c r="G9204" s="166">
        <v>43123</v>
      </c>
      <c r="H9204" s="157">
        <v>1</v>
      </c>
    </row>
    <row r="9205" spans="1:9" x14ac:dyDescent="0.25">
      <c r="A9205" s="176" t="s">
        <v>42</v>
      </c>
      <c r="B9205" s="176" t="s">
        <v>202</v>
      </c>
      <c r="C9205" s="176" t="s">
        <v>364</v>
      </c>
      <c r="D9205" s="155">
        <v>300</v>
      </c>
      <c r="E9205" s="155">
        <v>300</v>
      </c>
      <c r="F9205" s="166">
        <v>43117</v>
      </c>
      <c r="G9205" s="166">
        <v>43123</v>
      </c>
      <c r="H9205" s="157">
        <v>1</v>
      </c>
    </row>
    <row r="9206" spans="1:9" x14ac:dyDescent="0.25">
      <c r="A9206" s="176" t="s">
        <v>42</v>
      </c>
      <c r="B9206" s="176" t="s">
        <v>6485</v>
      </c>
      <c r="C9206" s="176" t="s">
        <v>161</v>
      </c>
      <c r="D9206" s="155">
        <v>300</v>
      </c>
      <c r="E9206" s="155">
        <v>300</v>
      </c>
      <c r="F9206" s="166">
        <v>43117</v>
      </c>
      <c r="G9206" s="166">
        <v>43123</v>
      </c>
      <c r="H9206" s="157">
        <v>1</v>
      </c>
    </row>
    <row r="9207" spans="1:9" x14ac:dyDescent="0.25">
      <c r="A9207" s="176" t="s">
        <v>42</v>
      </c>
      <c r="B9207" s="176" t="s">
        <v>204</v>
      </c>
      <c r="C9207" s="176" t="s">
        <v>316</v>
      </c>
      <c r="D9207" s="155">
        <v>300</v>
      </c>
      <c r="E9207" s="155">
        <v>300</v>
      </c>
      <c r="F9207" s="166">
        <v>43117</v>
      </c>
      <c r="G9207" s="166">
        <v>43123</v>
      </c>
      <c r="H9207" s="157">
        <v>1</v>
      </c>
    </row>
    <row r="9208" spans="1:9" x14ac:dyDescent="0.25">
      <c r="A9208" s="176" t="s">
        <v>2714</v>
      </c>
      <c r="B9208" s="176" t="s">
        <v>143</v>
      </c>
      <c r="C9208" s="176" t="s">
        <v>12855</v>
      </c>
      <c r="D9208" s="155">
        <v>100</v>
      </c>
      <c r="E9208" s="155">
        <v>100</v>
      </c>
      <c r="F9208" s="166">
        <v>43117</v>
      </c>
      <c r="G9208" s="166">
        <v>43122</v>
      </c>
      <c r="H9208" s="157">
        <v>1</v>
      </c>
    </row>
    <row r="9209" spans="1:9" x14ac:dyDescent="0.25">
      <c r="A9209" s="176" t="s">
        <v>2714</v>
      </c>
      <c r="B9209" s="176" t="s">
        <v>1452</v>
      </c>
      <c r="C9209" s="176" t="s">
        <v>364</v>
      </c>
      <c r="D9209" s="155">
        <v>25</v>
      </c>
      <c r="E9209" s="155">
        <v>25</v>
      </c>
      <c r="F9209" s="166">
        <v>43117</v>
      </c>
      <c r="G9209" s="166">
        <v>43122</v>
      </c>
      <c r="H9209" s="157">
        <v>1</v>
      </c>
    </row>
    <row r="9210" spans="1:9" x14ac:dyDescent="0.25">
      <c r="A9210" s="176" t="s">
        <v>242</v>
      </c>
      <c r="B9210" s="176" t="s">
        <v>1456</v>
      </c>
      <c r="C9210" s="176" t="s">
        <v>12856</v>
      </c>
      <c r="D9210" s="155">
        <v>250</v>
      </c>
      <c r="E9210" s="155">
        <v>250</v>
      </c>
      <c r="F9210" s="166">
        <v>43117</v>
      </c>
      <c r="G9210" s="166">
        <v>43119</v>
      </c>
      <c r="H9210" s="157">
        <v>1</v>
      </c>
    </row>
    <row r="9211" spans="1:9" x14ac:dyDescent="0.25">
      <c r="A9211" s="176" t="s">
        <v>242</v>
      </c>
      <c r="B9211" s="176" t="s">
        <v>557</v>
      </c>
      <c r="C9211" s="176" t="s">
        <v>364</v>
      </c>
      <c r="D9211" s="155">
        <v>250</v>
      </c>
      <c r="E9211" s="155">
        <v>250</v>
      </c>
      <c r="F9211" s="166">
        <v>43117</v>
      </c>
      <c r="G9211" s="166">
        <v>43119</v>
      </c>
      <c r="H9211" s="157">
        <v>1</v>
      </c>
    </row>
    <row r="9212" spans="1:9" x14ac:dyDescent="0.25">
      <c r="A9212" s="176" t="s">
        <v>12858</v>
      </c>
      <c r="B9212" s="176" t="s">
        <v>1108</v>
      </c>
      <c r="C9212" s="176" t="s">
        <v>12857</v>
      </c>
      <c r="D9212" s="155">
        <v>200</v>
      </c>
      <c r="E9212" s="155">
        <v>200</v>
      </c>
      <c r="F9212" s="166">
        <v>43117</v>
      </c>
      <c r="G9212" s="166">
        <v>43119</v>
      </c>
      <c r="H9212" s="157">
        <v>1</v>
      </c>
    </row>
    <row r="9213" spans="1:9" x14ac:dyDescent="0.25">
      <c r="A9213" s="176" t="s">
        <v>286</v>
      </c>
      <c r="B9213" s="176" t="s">
        <v>10059</v>
      </c>
      <c r="C9213" s="176" t="s">
        <v>12859</v>
      </c>
      <c r="D9213" s="155">
        <v>100</v>
      </c>
      <c r="E9213" s="155">
        <v>100</v>
      </c>
      <c r="F9213" s="166">
        <v>43117</v>
      </c>
      <c r="G9213" s="166">
        <v>43122</v>
      </c>
      <c r="H9213" s="157">
        <v>1</v>
      </c>
    </row>
    <row r="9214" spans="1:9" x14ac:dyDescent="0.25">
      <c r="A9214" s="176" t="s">
        <v>195</v>
      </c>
      <c r="B9214" s="176" t="s">
        <v>8206</v>
      </c>
      <c r="C9214" s="176" t="s">
        <v>12860</v>
      </c>
      <c r="D9214" s="155">
        <v>15</v>
      </c>
      <c r="E9214" s="155">
        <v>15</v>
      </c>
      <c r="F9214" s="166">
        <v>43117</v>
      </c>
      <c r="G9214" s="166">
        <v>43118</v>
      </c>
      <c r="H9214" s="157">
        <v>1</v>
      </c>
    </row>
    <row r="9215" spans="1:9" x14ac:dyDescent="0.25">
      <c r="A9215" s="176" t="s">
        <v>5827</v>
      </c>
      <c r="B9215" s="176" t="s">
        <v>12861</v>
      </c>
      <c r="C9215" s="176" t="s">
        <v>12862</v>
      </c>
      <c r="D9215" s="155">
        <v>25</v>
      </c>
      <c r="E9215" s="155">
        <v>1</v>
      </c>
      <c r="F9215" s="166">
        <v>43117</v>
      </c>
      <c r="G9215" s="166">
        <v>43111</v>
      </c>
      <c r="H9215" s="157">
        <v>0</v>
      </c>
    </row>
    <row r="9216" spans="1:9" x14ac:dyDescent="0.25">
      <c r="A9216" s="176" t="s">
        <v>12084</v>
      </c>
      <c r="B9216" s="176" t="s">
        <v>12864</v>
      </c>
      <c r="C9216" s="176" t="s">
        <v>12863</v>
      </c>
      <c r="D9216" s="155">
        <v>180</v>
      </c>
      <c r="E9216" s="155">
        <v>180</v>
      </c>
      <c r="F9216" s="166">
        <v>43117</v>
      </c>
      <c r="G9216" s="166">
        <v>43122</v>
      </c>
      <c r="H9216" s="157">
        <v>1</v>
      </c>
    </row>
    <row r="9217" spans="1:9" x14ac:dyDescent="0.25">
      <c r="A9217" s="176" t="s">
        <v>12084</v>
      </c>
      <c r="B9217" s="176" t="s">
        <v>12865</v>
      </c>
      <c r="C9217" s="176" t="s">
        <v>364</v>
      </c>
      <c r="D9217" s="155">
        <v>100</v>
      </c>
      <c r="E9217" s="155">
        <v>30</v>
      </c>
      <c r="F9217" s="166">
        <v>43117</v>
      </c>
      <c r="G9217" s="166">
        <v>43122</v>
      </c>
      <c r="H9217" s="157">
        <v>1</v>
      </c>
    </row>
    <row r="9218" spans="1:9" x14ac:dyDescent="0.25">
      <c r="A9218" s="176" t="s">
        <v>12084</v>
      </c>
      <c r="B9218" s="176" t="s">
        <v>12866</v>
      </c>
      <c r="C9218" s="176" t="s">
        <v>161</v>
      </c>
      <c r="D9218" s="155">
        <v>100</v>
      </c>
      <c r="E9218" s="155">
        <v>100</v>
      </c>
      <c r="F9218" s="166">
        <v>43117</v>
      </c>
      <c r="G9218" s="166">
        <v>43122</v>
      </c>
      <c r="H9218" s="157">
        <v>1</v>
      </c>
    </row>
    <row r="9219" spans="1:9" x14ac:dyDescent="0.25">
      <c r="A9219" s="176" t="s">
        <v>12084</v>
      </c>
      <c r="B9219" s="176" t="s">
        <v>12867</v>
      </c>
      <c r="C9219" s="176" t="s">
        <v>316</v>
      </c>
      <c r="D9219" s="155">
        <v>100</v>
      </c>
      <c r="E9219" s="155">
        <v>99</v>
      </c>
      <c r="F9219" s="166">
        <v>43117</v>
      </c>
      <c r="G9219" s="166">
        <v>43122</v>
      </c>
      <c r="H9219" s="157">
        <v>1</v>
      </c>
    </row>
    <row r="9220" spans="1:9" x14ac:dyDescent="0.25">
      <c r="A9220" s="176" t="s">
        <v>5827</v>
      </c>
      <c r="B9220" s="176" t="s">
        <v>12804</v>
      </c>
      <c r="C9220" s="176" t="s">
        <v>12805</v>
      </c>
      <c r="D9220" s="155">
        <v>25</v>
      </c>
      <c r="E9220" s="155">
        <v>24</v>
      </c>
      <c r="F9220" s="166">
        <v>43118</v>
      </c>
      <c r="G9220" s="166">
        <v>43119</v>
      </c>
      <c r="H9220" s="157">
        <v>1</v>
      </c>
      <c r="I9220" s="192" t="s">
        <v>12868</v>
      </c>
    </row>
    <row r="9221" spans="1:9" x14ac:dyDescent="0.25">
      <c r="A9221" s="176" t="s">
        <v>4963</v>
      </c>
      <c r="B9221" s="176" t="s">
        <v>7727</v>
      </c>
      <c r="C9221" s="176" t="s">
        <v>12869</v>
      </c>
      <c r="D9221" s="155">
        <v>50</v>
      </c>
      <c r="E9221" s="155">
        <v>50</v>
      </c>
      <c r="F9221" s="166">
        <v>43118</v>
      </c>
      <c r="G9221" s="166">
        <v>43122</v>
      </c>
      <c r="H9221" s="157">
        <v>1</v>
      </c>
    </row>
    <row r="9222" spans="1:9" x14ac:dyDescent="0.25">
      <c r="A9222" s="176" t="s">
        <v>115</v>
      </c>
      <c r="B9222" s="176" t="s">
        <v>549</v>
      </c>
      <c r="C9222" s="176" t="s">
        <v>12870</v>
      </c>
      <c r="D9222" s="155">
        <v>10</v>
      </c>
      <c r="E9222" s="155">
        <v>10</v>
      </c>
      <c r="F9222" s="166">
        <v>43118</v>
      </c>
      <c r="G9222" s="166">
        <v>43119</v>
      </c>
      <c r="H9222" s="157">
        <v>1</v>
      </c>
    </row>
    <row r="9223" spans="1:9" x14ac:dyDescent="0.25">
      <c r="A9223" s="176" t="s">
        <v>638</v>
      </c>
      <c r="B9223" s="176" t="s">
        <v>7738</v>
      </c>
      <c r="C9223" s="176" t="s">
        <v>12871</v>
      </c>
      <c r="D9223" s="155">
        <v>1500</v>
      </c>
      <c r="E9223" s="155">
        <v>1500</v>
      </c>
      <c r="F9223" s="166">
        <v>43118</v>
      </c>
      <c r="G9223" s="166">
        <v>43124</v>
      </c>
      <c r="H9223" s="157">
        <v>1</v>
      </c>
    </row>
    <row r="9224" spans="1:9" x14ac:dyDescent="0.25">
      <c r="A9224" s="176" t="s">
        <v>71</v>
      </c>
      <c r="B9224" s="176" t="s">
        <v>12873</v>
      </c>
      <c r="C9224" s="176" t="s">
        <v>12874</v>
      </c>
      <c r="D9224" s="155">
        <v>2</v>
      </c>
      <c r="E9224" s="155">
        <v>2</v>
      </c>
      <c r="F9224" s="166">
        <v>43118</v>
      </c>
      <c r="G9224" s="166">
        <v>43129</v>
      </c>
      <c r="H9224" s="157">
        <v>1</v>
      </c>
    </row>
    <row r="9225" spans="1:9" x14ac:dyDescent="0.25">
      <c r="A9225" s="176" t="s">
        <v>1492</v>
      </c>
      <c r="B9225" s="176" t="s">
        <v>2726</v>
      </c>
      <c r="C9225" s="176" t="s">
        <v>12875</v>
      </c>
      <c r="D9225" s="155">
        <v>250</v>
      </c>
      <c r="E9225" s="155">
        <v>250</v>
      </c>
      <c r="F9225" s="166">
        <v>43118</v>
      </c>
      <c r="G9225" s="166">
        <v>43119</v>
      </c>
      <c r="H9225" s="157">
        <v>1</v>
      </c>
    </row>
    <row r="9226" spans="1:9" x14ac:dyDescent="0.25">
      <c r="A9226" s="176" t="s">
        <v>12314</v>
      </c>
      <c r="B9226" s="176" t="s">
        <v>12725</v>
      </c>
      <c r="C9226" s="176" t="s">
        <v>12726</v>
      </c>
      <c r="D9226" s="155">
        <v>42</v>
      </c>
      <c r="E9226" s="155">
        <v>10</v>
      </c>
      <c r="F9226" s="166">
        <v>43118</v>
      </c>
      <c r="G9226" s="166">
        <v>43128</v>
      </c>
      <c r="H9226" s="157">
        <v>1</v>
      </c>
    </row>
    <row r="9227" spans="1:9" x14ac:dyDescent="0.25">
      <c r="A9227" s="176" t="s">
        <v>227</v>
      </c>
      <c r="B9227" s="176" t="s">
        <v>1320</v>
      </c>
      <c r="C9227" s="176" t="s">
        <v>12876</v>
      </c>
      <c r="D9227" s="155">
        <v>100</v>
      </c>
      <c r="E9227" s="155">
        <v>97</v>
      </c>
      <c r="F9227" s="166">
        <v>43119</v>
      </c>
      <c r="G9227" s="166">
        <v>43123</v>
      </c>
      <c r="H9227" s="157">
        <v>1</v>
      </c>
    </row>
    <row r="9228" spans="1:9" x14ac:dyDescent="0.25">
      <c r="A9228" s="176" t="s">
        <v>997</v>
      </c>
      <c r="B9228" s="176" t="s">
        <v>473</v>
      </c>
      <c r="C9228" s="176" t="s">
        <v>12877</v>
      </c>
      <c r="D9228" s="155">
        <v>100</v>
      </c>
      <c r="E9228" s="155">
        <v>100</v>
      </c>
      <c r="F9228" s="166">
        <v>43119</v>
      </c>
      <c r="G9228" s="166">
        <v>43123</v>
      </c>
      <c r="H9228" s="157">
        <v>1</v>
      </c>
    </row>
    <row r="9229" spans="1:9" x14ac:dyDescent="0.25">
      <c r="A9229" s="176" t="s">
        <v>2747</v>
      </c>
      <c r="B9229" s="176" t="s">
        <v>12878</v>
      </c>
      <c r="C9229" s="176" t="s">
        <v>12879</v>
      </c>
      <c r="D9229" s="155">
        <v>5</v>
      </c>
      <c r="E9229" s="155">
        <v>5</v>
      </c>
      <c r="F9229" s="166">
        <v>43119</v>
      </c>
      <c r="G9229" s="166">
        <v>43427</v>
      </c>
      <c r="H9229" s="157">
        <v>1</v>
      </c>
      <c r="I9229" s="192" t="s">
        <v>12886</v>
      </c>
    </row>
    <row r="9230" spans="1:9" x14ac:dyDescent="0.25">
      <c r="A9230" s="176" t="s">
        <v>46</v>
      </c>
      <c r="B9230" s="176" t="s">
        <v>12880</v>
      </c>
      <c r="C9230" s="176" t="s">
        <v>12881</v>
      </c>
      <c r="D9230" s="155">
        <v>200</v>
      </c>
      <c r="E9230" s="155">
        <v>200</v>
      </c>
      <c r="F9230" s="166">
        <v>43119</v>
      </c>
      <c r="G9230" s="166">
        <v>43433</v>
      </c>
      <c r="H9230" s="157">
        <v>1</v>
      </c>
    </row>
    <row r="9231" spans="1:9" x14ac:dyDescent="0.25">
      <c r="A9231" s="176" t="s">
        <v>12882</v>
      </c>
      <c r="B9231" s="176" t="s">
        <v>12884</v>
      </c>
      <c r="C9231" s="176" t="s">
        <v>12885</v>
      </c>
      <c r="D9231" s="155">
        <v>500</v>
      </c>
      <c r="E9231" s="155">
        <v>500</v>
      </c>
      <c r="F9231" s="177">
        <v>43119</v>
      </c>
      <c r="G9231" s="166">
        <v>43427</v>
      </c>
      <c r="H9231" s="157">
        <v>1</v>
      </c>
    </row>
    <row r="9232" spans="1:9" x14ac:dyDescent="0.25">
      <c r="A9232" s="176" t="s">
        <v>12882</v>
      </c>
      <c r="B9232" s="176" t="s">
        <v>12883</v>
      </c>
      <c r="C9232" s="176" t="s">
        <v>12885</v>
      </c>
      <c r="D9232" s="155">
        <v>500</v>
      </c>
      <c r="E9232" s="155">
        <v>500</v>
      </c>
      <c r="F9232" s="166">
        <v>43119</v>
      </c>
      <c r="G9232" s="166">
        <v>43427</v>
      </c>
      <c r="H9232" s="157">
        <v>1</v>
      </c>
    </row>
    <row r="9233" spans="1:9" x14ac:dyDescent="0.25">
      <c r="A9233" s="176" t="s">
        <v>10087</v>
      </c>
      <c r="B9233" s="176" t="s">
        <v>12892</v>
      </c>
      <c r="C9233" s="176" t="s">
        <v>12893</v>
      </c>
      <c r="D9233" s="155">
        <v>100</v>
      </c>
      <c r="E9233" s="155">
        <v>100</v>
      </c>
      <c r="F9233" s="166">
        <v>43122</v>
      </c>
      <c r="G9233" s="166">
        <v>43123</v>
      </c>
      <c r="H9233" s="157">
        <v>1</v>
      </c>
    </row>
    <row r="9234" spans="1:9" x14ac:dyDescent="0.25">
      <c r="A9234" s="176" t="s">
        <v>71</v>
      </c>
      <c r="B9234" s="176" t="s">
        <v>167</v>
      </c>
      <c r="C9234" s="176" t="s">
        <v>12894</v>
      </c>
      <c r="D9234" s="155">
        <v>5</v>
      </c>
      <c r="E9234" s="155">
        <v>5</v>
      </c>
      <c r="F9234" s="166">
        <v>43122</v>
      </c>
      <c r="G9234" s="166">
        <v>43129</v>
      </c>
      <c r="H9234" s="157">
        <v>1</v>
      </c>
    </row>
    <row r="9235" spans="1:9" x14ac:dyDescent="0.25">
      <c r="A9235" s="176" t="s">
        <v>71</v>
      </c>
      <c r="B9235" s="176" t="s">
        <v>167</v>
      </c>
      <c r="C9235" s="176" t="s">
        <v>12895</v>
      </c>
      <c r="D9235" s="155">
        <v>10</v>
      </c>
      <c r="E9235" s="155">
        <v>10</v>
      </c>
      <c r="F9235" s="166">
        <v>43122</v>
      </c>
      <c r="G9235" s="166">
        <v>43129</v>
      </c>
      <c r="H9235" s="157">
        <v>1</v>
      </c>
    </row>
    <row r="9236" spans="1:9" x14ac:dyDescent="0.25">
      <c r="A9236" s="176" t="s">
        <v>71</v>
      </c>
      <c r="B9236" s="176" t="s">
        <v>2730</v>
      </c>
      <c r="C9236" s="176" t="s">
        <v>12896</v>
      </c>
      <c r="D9236" s="155">
        <v>6</v>
      </c>
      <c r="E9236" s="155">
        <v>6</v>
      </c>
      <c r="F9236" s="166">
        <v>43122</v>
      </c>
      <c r="G9236" s="166">
        <v>43129</v>
      </c>
      <c r="H9236" s="157">
        <v>1</v>
      </c>
    </row>
    <row r="9237" spans="1:9" x14ac:dyDescent="0.25">
      <c r="A9237" s="176" t="s">
        <v>12084</v>
      </c>
      <c r="B9237" s="176" t="s">
        <v>12897</v>
      </c>
      <c r="C9237" s="176" t="s">
        <v>12898</v>
      </c>
      <c r="D9237" s="155">
        <v>100</v>
      </c>
      <c r="E9237" s="155">
        <v>70</v>
      </c>
      <c r="F9237" s="166">
        <v>43123</v>
      </c>
      <c r="G9237" s="166">
        <v>43124</v>
      </c>
      <c r="H9237" s="157">
        <v>1</v>
      </c>
    </row>
    <row r="9238" spans="1:9" x14ac:dyDescent="0.25">
      <c r="A9238" s="176" t="s">
        <v>12084</v>
      </c>
      <c r="B9238" s="176" t="s">
        <v>12087</v>
      </c>
      <c r="C9238" s="176" t="s">
        <v>316</v>
      </c>
      <c r="D9238" s="155">
        <v>100</v>
      </c>
      <c r="E9238" s="155">
        <v>1</v>
      </c>
      <c r="F9238" s="166">
        <v>43123</v>
      </c>
      <c r="G9238" s="166">
        <v>43124</v>
      </c>
      <c r="H9238" s="157">
        <v>1</v>
      </c>
    </row>
    <row r="9239" spans="1:9" x14ac:dyDescent="0.25">
      <c r="A9239" s="176" t="s">
        <v>10330</v>
      </c>
      <c r="B9239" s="176" t="s">
        <v>697</v>
      </c>
      <c r="C9239" s="176" t="s">
        <v>12899</v>
      </c>
      <c r="D9239" s="155">
        <v>100</v>
      </c>
      <c r="E9239" s="155">
        <v>100</v>
      </c>
      <c r="F9239" s="166">
        <v>43122</v>
      </c>
      <c r="G9239" s="166">
        <v>43108</v>
      </c>
      <c r="H9239" s="157">
        <v>0</v>
      </c>
      <c r="I9239" s="192" t="s">
        <v>12900</v>
      </c>
    </row>
    <row r="9240" spans="1:9" x14ac:dyDescent="0.25">
      <c r="A9240" s="176" t="s">
        <v>29</v>
      </c>
      <c r="B9240" s="176" t="s">
        <v>3249</v>
      </c>
      <c r="C9240" s="176" t="s">
        <v>12901</v>
      </c>
      <c r="D9240" s="155">
        <v>10</v>
      </c>
      <c r="E9240" s="155">
        <v>10</v>
      </c>
      <c r="F9240" s="166">
        <v>43122</v>
      </c>
      <c r="G9240" s="166">
        <v>43133</v>
      </c>
      <c r="H9240" s="157">
        <v>1</v>
      </c>
    </row>
    <row r="9241" spans="1:9" x14ac:dyDescent="0.25">
      <c r="A9241" s="176" t="s">
        <v>6837</v>
      </c>
      <c r="B9241" s="176" t="s">
        <v>1048</v>
      </c>
      <c r="C9241" s="176" t="s">
        <v>12902</v>
      </c>
      <c r="D9241" s="155">
        <v>20</v>
      </c>
      <c r="E9241" s="155">
        <v>20</v>
      </c>
      <c r="F9241" s="166">
        <v>43122</v>
      </c>
      <c r="G9241" s="166">
        <v>43124</v>
      </c>
      <c r="H9241" s="157">
        <v>1</v>
      </c>
    </row>
    <row r="9242" spans="1:9" x14ac:dyDescent="0.25">
      <c r="A9242" s="176" t="s">
        <v>12314</v>
      </c>
      <c r="B9242" s="176" t="s">
        <v>12725</v>
      </c>
      <c r="C9242" s="176" t="s">
        <v>12726</v>
      </c>
      <c r="D9242" s="155">
        <v>42</v>
      </c>
      <c r="E9242" s="155">
        <v>20</v>
      </c>
      <c r="F9242" s="166">
        <v>43122</v>
      </c>
      <c r="G9242" s="166">
        <v>43128</v>
      </c>
      <c r="H9242" s="157">
        <v>1</v>
      </c>
    </row>
    <row r="9243" spans="1:9" x14ac:dyDescent="0.25">
      <c r="A9243" s="176" t="s">
        <v>36</v>
      </c>
      <c r="B9243" s="176" t="s">
        <v>812</v>
      </c>
      <c r="C9243" s="176" t="s">
        <v>12903</v>
      </c>
      <c r="D9243" s="155">
        <v>50</v>
      </c>
      <c r="E9243" s="155">
        <v>50</v>
      </c>
      <c r="F9243" s="166">
        <v>43123</v>
      </c>
      <c r="G9243" s="166">
        <v>43126</v>
      </c>
      <c r="H9243" s="157">
        <v>1</v>
      </c>
    </row>
    <row r="9244" spans="1:9" x14ac:dyDescent="0.25">
      <c r="A9244" s="176" t="s">
        <v>36</v>
      </c>
      <c r="B9244" s="176" t="s">
        <v>12904</v>
      </c>
      <c r="C9244" s="176" t="s">
        <v>12906</v>
      </c>
      <c r="D9244" s="155">
        <v>10</v>
      </c>
      <c r="E9244" s="155">
        <v>10</v>
      </c>
      <c r="F9244" s="166">
        <v>43123</v>
      </c>
      <c r="G9244" s="166">
        <v>43126</v>
      </c>
      <c r="H9244" s="157">
        <v>1</v>
      </c>
    </row>
    <row r="9245" spans="1:9" x14ac:dyDescent="0.25">
      <c r="A9245" s="176" t="s">
        <v>36</v>
      </c>
      <c r="B9245" s="176" t="s">
        <v>12905</v>
      </c>
      <c r="C9245" s="176" t="s">
        <v>161</v>
      </c>
      <c r="D9245" s="155">
        <v>10</v>
      </c>
      <c r="E9245" s="155">
        <v>10</v>
      </c>
      <c r="F9245" s="166">
        <v>43123</v>
      </c>
      <c r="G9245" s="166">
        <v>43126</v>
      </c>
      <c r="H9245" s="157">
        <v>1</v>
      </c>
    </row>
    <row r="9246" spans="1:9" x14ac:dyDescent="0.25">
      <c r="A9246" s="176" t="s">
        <v>12907</v>
      </c>
      <c r="B9246" s="176" t="s">
        <v>12908</v>
      </c>
      <c r="C9246" s="176" t="s">
        <v>12909</v>
      </c>
      <c r="D9246" s="155">
        <v>5</v>
      </c>
      <c r="E9246" s="155">
        <v>5</v>
      </c>
      <c r="F9246" s="166">
        <v>43123</v>
      </c>
      <c r="G9246" s="166">
        <v>43124</v>
      </c>
      <c r="H9246" s="157">
        <v>1</v>
      </c>
    </row>
    <row r="9247" spans="1:9" x14ac:dyDescent="0.25">
      <c r="A9247" s="176" t="s">
        <v>12014</v>
      </c>
      <c r="B9247" s="176" t="s">
        <v>12910</v>
      </c>
      <c r="C9247" s="176" t="s">
        <v>12911</v>
      </c>
      <c r="D9247" s="155">
        <v>2</v>
      </c>
      <c r="E9247" s="155">
        <v>2</v>
      </c>
      <c r="F9247" s="166">
        <v>43123</v>
      </c>
      <c r="G9247" s="166">
        <v>43123</v>
      </c>
      <c r="H9247" s="157">
        <v>1</v>
      </c>
    </row>
    <row r="9248" spans="1:9" x14ac:dyDescent="0.25">
      <c r="A9248" s="176" t="s">
        <v>3481</v>
      </c>
      <c r="B9248" s="176" t="s">
        <v>11378</v>
      </c>
      <c r="C9248" s="176" t="s">
        <v>12912</v>
      </c>
      <c r="D9248" s="155">
        <v>40</v>
      </c>
      <c r="E9248" s="155">
        <v>40</v>
      </c>
      <c r="F9248" s="166">
        <v>43123</v>
      </c>
      <c r="G9248" s="166">
        <v>43130</v>
      </c>
      <c r="H9248" s="157">
        <v>1</v>
      </c>
    </row>
    <row r="9249" spans="1:9" x14ac:dyDescent="0.25">
      <c r="A9249" s="176" t="s">
        <v>65</v>
      </c>
      <c r="B9249" s="176" t="s">
        <v>12048</v>
      </c>
      <c r="C9249" s="176" t="s">
        <v>12913</v>
      </c>
      <c r="D9249" s="155">
        <v>50</v>
      </c>
      <c r="E9249" s="155">
        <v>50</v>
      </c>
      <c r="F9249" s="166">
        <v>43124</v>
      </c>
      <c r="G9249" s="166">
        <v>43129</v>
      </c>
      <c r="H9249" s="157">
        <v>1</v>
      </c>
    </row>
    <row r="9250" spans="1:9" x14ac:dyDescent="0.25">
      <c r="A9250" s="176" t="s">
        <v>5827</v>
      </c>
      <c r="B9250" s="176" t="s">
        <v>8964</v>
      </c>
      <c r="C9250" s="176" t="s">
        <v>12914</v>
      </c>
      <c r="D9250" s="155">
        <v>25</v>
      </c>
      <c r="E9250" s="155">
        <v>25</v>
      </c>
      <c r="F9250" s="166">
        <v>43124</v>
      </c>
      <c r="G9250" s="166">
        <v>43111</v>
      </c>
      <c r="H9250" s="157">
        <v>0</v>
      </c>
    </row>
    <row r="9251" spans="1:9" x14ac:dyDescent="0.25">
      <c r="A9251" s="176" t="s">
        <v>4963</v>
      </c>
      <c r="B9251" s="176" t="s">
        <v>12915</v>
      </c>
      <c r="C9251" s="176" t="s">
        <v>12916</v>
      </c>
      <c r="D9251" s="155">
        <v>6</v>
      </c>
      <c r="E9251" s="155">
        <v>5</v>
      </c>
      <c r="F9251" s="166">
        <v>43124</v>
      </c>
      <c r="G9251" s="166">
        <v>43130</v>
      </c>
      <c r="H9251" s="157">
        <v>1</v>
      </c>
    </row>
    <row r="9252" spans="1:9" x14ac:dyDescent="0.25">
      <c r="A9252" s="176" t="s">
        <v>29</v>
      </c>
      <c r="B9252" s="176" t="s">
        <v>7235</v>
      </c>
      <c r="C9252" s="176" t="s">
        <v>12917</v>
      </c>
      <c r="D9252" s="155">
        <v>200</v>
      </c>
      <c r="E9252" s="155">
        <v>226</v>
      </c>
      <c r="F9252" s="166">
        <v>43124</v>
      </c>
      <c r="G9252" s="166">
        <v>43129</v>
      </c>
      <c r="H9252" s="157">
        <v>1</v>
      </c>
    </row>
    <row r="9253" spans="1:9" x14ac:dyDescent="0.25">
      <c r="A9253" s="176" t="s">
        <v>286</v>
      </c>
      <c r="B9253" s="176" t="s">
        <v>12918</v>
      </c>
      <c r="C9253" s="176" t="s">
        <v>12919</v>
      </c>
      <c r="D9253" s="155">
        <v>50</v>
      </c>
      <c r="E9253" s="155">
        <v>50</v>
      </c>
      <c r="F9253" s="166">
        <v>43124</v>
      </c>
      <c r="G9253" s="166">
        <v>43126</v>
      </c>
      <c r="H9253" s="157">
        <v>1</v>
      </c>
    </row>
    <row r="9254" spans="1:9" x14ac:dyDescent="0.25">
      <c r="A9254" s="176" t="s">
        <v>39</v>
      </c>
      <c r="B9254" s="176" t="s">
        <v>380</v>
      </c>
      <c r="C9254" s="176" t="s">
        <v>12920</v>
      </c>
      <c r="D9254" s="155">
        <v>500</v>
      </c>
      <c r="E9254" s="155">
        <v>525</v>
      </c>
      <c r="F9254" s="166">
        <v>43125</v>
      </c>
      <c r="G9254" s="166">
        <v>43131</v>
      </c>
      <c r="H9254" s="157">
        <v>1</v>
      </c>
    </row>
    <row r="9255" spans="1:9" x14ac:dyDescent="0.25">
      <c r="A9255" s="176" t="s">
        <v>71</v>
      </c>
      <c r="B9255" s="176" t="s">
        <v>1530</v>
      </c>
      <c r="C9255" s="176" t="s">
        <v>12921</v>
      </c>
      <c r="D9255" s="155">
        <v>10</v>
      </c>
      <c r="E9255" s="155">
        <v>10</v>
      </c>
      <c r="F9255" s="166">
        <v>43125</v>
      </c>
      <c r="G9255" s="166">
        <v>43132</v>
      </c>
      <c r="H9255" s="157">
        <v>1</v>
      </c>
    </row>
    <row r="9256" spans="1:9" x14ac:dyDescent="0.25">
      <c r="A9256" s="176" t="s">
        <v>563</v>
      </c>
      <c r="B9256" s="176" t="s">
        <v>12922</v>
      </c>
      <c r="C9256" s="176" t="s">
        <v>12923</v>
      </c>
      <c r="D9256" s="155">
        <v>50</v>
      </c>
      <c r="E9256" s="155">
        <v>50</v>
      </c>
      <c r="F9256" s="166">
        <v>43125</v>
      </c>
      <c r="G9256" s="166">
        <v>43126</v>
      </c>
      <c r="H9256" s="157">
        <v>1</v>
      </c>
    </row>
    <row r="9257" spans="1:9" x14ac:dyDescent="0.25">
      <c r="A9257" s="176" t="s">
        <v>12924</v>
      </c>
      <c r="B9257" s="176" t="s">
        <v>12925</v>
      </c>
      <c r="C9257" s="176" t="s">
        <v>12926</v>
      </c>
      <c r="D9257" s="155">
        <v>5</v>
      </c>
      <c r="E9257" s="155">
        <v>5</v>
      </c>
      <c r="F9257" s="166">
        <v>43125</v>
      </c>
      <c r="G9257" s="166">
        <v>43138</v>
      </c>
      <c r="H9257" s="157">
        <v>1</v>
      </c>
    </row>
    <row r="9258" spans="1:9" x14ac:dyDescent="0.25">
      <c r="A9258" s="176" t="s">
        <v>10381</v>
      </c>
      <c r="B9258" s="176" t="s">
        <v>345</v>
      </c>
      <c r="C9258" s="176" t="s">
        <v>12927</v>
      </c>
      <c r="D9258" s="155">
        <v>30</v>
      </c>
      <c r="E9258" s="155">
        <v>30</v>
      </c>
      <c r="F9258" s="166">
        <v>43126</v>
      </c>
      <c r="G9258" s="166">
        <v>43130</v>
      </c>
      <c r="H9258" s="157">
        <v>1</v>
      </c>
    </row>
    <row r="9259" spans="1:9" x14ac:dyDescent="0.25">
      <c r="A9259" s="176" t="s">
        <v>299</v>
      </c>
      <c r="B9259" s="176" t="s">
        <v>5243</v>
      </c>
      <c r="C9259" s="176" t="s">
        <v>12928</v>
      </c>
      <c r="D9259" s="155">
        <v>50</v>
      </c>
      <c r="E9259" s="155">
        <v>50</v>
      </c>
      <c r="F9259" s="166">
        <v>43126</v>
      </c>
      <c r="G9259" s="166">
        <v>43132</v>
      </c>
      <c r="H9259" s="157">
        <v>1</v>
      </c>
    </row>
    <row r="9260" spans="1:9" x14ac:dyDescent="0.25">
      <c r="A9260" s="176" t="s">
        <v>11953</v>
      </c>
      <c r="B9260" s="176" t="s">
        <v>495</v>
      </c>
      <c r="C9260" s="176" t="s">
        <v>12929</v>
      </c>
      <c r="D9260" s="155">
        <v>5088</v>
      </c>
      <c r="E9260" s="155">
        <v>5088</v>
      </c>
      <c r="F9260" s="166">
        <v>43126</v>
      </c>
      <c r="G9260" s="166">
        <v>43130</v>
      </c>
      <c r="H9260" s="157">
        <v>1</v>
      </c>
    </row>
    <row r="9261" spans="1:9" x14ac:dyDescent="0.25">
      <c r="A9261" s="176" t="s">
        <v>11953</v>
      </c>
      <c r="B9261" s="176" t="s">
        <v>495</v>
      </c>
      <c r="C9261" s="176" t="s">
        <v>364</v>
      </c>
      <c r="D9261" s="155">
        <v>5088</v>
      </c>
      <c r="E9261" s="155">
        <v>5088</v>
      </c>
      <c r="F9261" s="166">
        <v>43126</v>
      </c>
      <c r="G9261" s="166">
        <v>43130</v>
      </c>
      <c r="H9261" s="157">
        <v>1</v>
      </c>
    </row>
    <row r="9262" spans="1:9" x14ac:dyDescent="0.25">
      <c r="A9262" s="176" t="s">
        <v>9258</v>
      </c>
      <c r="B9262" s="176" t="s">
        <v>12930</v>
      </c>
      <c r="C9262" s="176" t="s">
        <v>12931</v>
      </c>
      <c r="D9262" s="155">
        <v>6</v>
      </c>
      <c r="E9262" s="155">
        <v>6</v>
      </c>
      <c r="F9262" s="166">
        <v>43126</v>
      </c>
      <c r="G9262" s="166">
        <v>43143</v>
      </c>
      <c r="H9262" s="157">
        <v>1</v>
      </c>
    </row>
    <row r="9263" spans="1:9" x14ac:dyDescent="0.25">
      <c r="A9263" s="176" t="s">
        <v>2317</v>
      </c>
      <c r="B9263" s="176" t="s">
        <v>2318</v>
      </c>
      <c r="C9263" s="176" t="s">
        <v>12837</v>
      </c>
      <c r="D9263" s="155">
        <v>500</v>
      </c>
      <c r="E9263" s="155">
        <v>92</v>
      </c>
      <c r="F9263" s="166">
        <v>43126</v>
      </c>
      <c r="G9263" s="166">
        <v>43136</v>
      </c>
      <c r="H9263" s="157">
        <v>1</v>
      </c>
    </row>
    <row r="9264" spans="1:9" x14ac:dyDescent="0.25">
      <c r="A9264" s="176" t="s">
        <v>10087</v>
      </c>
      <c r="B9264" s="176" t="s">
        <v>12932</v>
      </c>
      <c r="C9264" s="176" t="s">
        <v>12933</v>
      </c>
      <c r="D9264" s="155">
        <v>200</v>
      </c>
      <c r="E9264" s="155">
        <v>200</v>
      </c>
      <c r="F9264" s="166">
        <v>43126</v>
      </c>
      <c r="G9264" s="166">
        <v>43131</v>
      </c>
      <c r="H9264" s="157">
        <v>1</v>
      </c>
      <c r="I9264" s="192" t="s">
        <v>12934</v>
      </c>
    </row>
    <row r="9265" spans="1:9" ht="30" x14ac:dyDescent="0.25">
      <c r="A9265" s="176" t="s">
        <v>12558</v>
      </c>
      <c r="B9265" s="176" t="s">
        <v>12935</v>
      </c>
      <c r="C9265" s="176" t="s">
        <v>12936</v>
      </c>
      <c r="D9265" s="155">
        <v>16</v>
      </c>
      <c r="E9265" s="155">
        <v>5</v>
      </c>
      <c r="F9265" s="166">
        <v>43126</v>
      </c>
      <c r="G9265" s="166">
        <v>43138</v>
      </c>
      <c r="H9265" s="157">
        <v>1</v>
      </c>
    </row>
    <row r="9266" spans="1:9" x14ac:dyDescent="0.25">
      <c r="A9266" s="176" t="s">
        <v>12939</v>
      </c>
      <c r="B9266" s="176" t="s">
        <v>12938</v>
      </c>
      <c r="C9266" s="176" t="s">
        <v>12937</v>
      </c>
      <c r="D9266" s="155">
        <v>25</v>
      </c>
      <c r="E9266" s="155">
        <v>25</v>
      </c>
      <c r="F9266" s="166">
        <v>43126</v>
      </c>
      <c r="G9266" s="166">
        <v>43110</v>
      </c>
      <c r="H9266" s="157">
        <v>0</v>
      </c>
      <c r="I9266" s="192" t="s">
        <v>12952</v>
      </c>
    </row>
    <row r="9267" spans="1:9" x14ac:dyDescent="0.25">
      <c r="A9267" s="176" t="s">
        <v>2844</v>
      </c>
      <c r="B9267" s="176" t="s">
        <v>538</v>
      </c>
      <c r="C9267" s="176" t="s">
        <v>12940</v>
      </c>
      <c r="D9267" s="155">
        <v>500</v>
      </c>
      <c r="E9267" s="155">
        <v>500</v>
      </c>
      <c r="F9267" s="166">
        <v>43129</v>
      </c>
      <c r="G9267" s="166">
        <v>43133</v>
      </c>
      <c r="H9267" s="157">
        <v>1</v>
      </c>
    </row>
    <row r="9268" spans="1:9" x14ac:dyDescent="0.25">
      <c r="A9268" s="176" t="s">
        <v>12942</v>
      </c>
      <c r="B9268" s="176" t="s">
        <v>1696</v>
      </c>
      <c r="C9268" s="176" t="s">
        <v>12948</v>
      </c>
      <c r="D9268" s="155">
        <v>38</v>
      </c>
      <c r="E9268" s="155">
        <v>38</v>
      </c>
      <c r="F9268" s="166">
        <v>43129</v>
      </c>
      <c r="G9268" s="166">
        <v>43129</v>
      </c>
      <c r="H9268" s="157">
        <v>1</v>
      </c>
      <c r="I9268" s="192" t="s">
        <v>272</v>
      </c>
    </row>
    <row r="9269" spans="1:9" x14ac:dyDescent="0.25">
      <c r="A9269" s="176" t="s">
        <v>5827</v>
      </c>
      <c r="B9269" s="176" t="s">
        <v>7335</v>
      </c>
      <c r="C9269" s="176" t="s">
        <v>12943</v>
      </c>
      <c r="D9269" s="155">
        <v>25</v>
      </c>
      <c r="E9269" s="155">
        <v>1</v>
      </c>
      <c r="F9269" s="166">
        <v>43129</v>
      </c>
      <c r="G9269" s="166">
        <v>43130</v>
      </c>
      <c r="H9269" s="157">
        <v>1</v>
      </c>
      <c r="I9269" s="192" t="s">
        <v>12727</v>
      </c>
    </row>
    <row r="9270" spans="1:9" x14ac:dyDescent="0.25">
      <c r="A9270" s="176" t="s">
        <v>12314</v>
      </c>
      <c r="B9270" s="176" t="s">
        <v>12485</v>
      </c>
      <c r="C9270" s="176" t="s">
        <v>12944</v>
      </c>
      <c r="D9270" s="155">
        <v>74</v>
      </c>
      <c r="E9270" s="155">
        <v>35</v>
      </c>
      <c r="F9270" s="166">
        <v>43129</v>
      </c>
      <c r="G9270" s="166">
        <v>43133</v>
      </c>
      <c r="H9270" s="157">
        <v>1</v>
      </c>
    </row>
    <row r="9271" spans="1:9" x14ac:dyDescent="0.25">
      <c r="A9271" s="176" t="s">
        <v>12945</v>
      </c>
      <c r="B9271" s="176" t="s">
        <v>12946</v>
      </c>
      <c r="C9271" s="176" t="s">
        <v>12947</v>
      </c>
      <c r="D9271" s="155">
        <v>2</v>
      </c>
      <c r="E9271" s="155">
        <v>2</v>
      </c>
      <c r="F9271" s="166">
        <v>43129</v>
      </c>
      <c r="G9271" s="166">
        <v>43131</v>
      </c>
      <c r="H9271" s="157">
        <v>1</v>
      </c>
      <c r="I9271" s="192" t="s">
        <v>12727</v>
      </c>
    </row>
    <row r="9272" spans="1:9" x14ac:dyDescent="0.25">
      <c r="A9272" s="176" t="s">
        <v>2714</v>
      </c>
      <c r="B9272" s="176" t="s">
        <v>5304</v>
      </c>
      <c r="C9272" s="176" t="s">
        <v>12949</v>
      </c>
      <c r="D9272" s="155">
        <v>300</v>
      </c>
      <c r="E9272" s="155">
        <v>300</v>
      </c>
      <c r="F9272" s="166">
        <v>43130</v>
      </c>
      <c r="G9272" s="166">
        <v>43133</v>
      </c>
      <c r="H9272" s="157">
        <v>1</v>
      </c>
    </row>
    <row r="9273" spans="1:9" x14ac:dyDescent="0.25">
      <c r="A9273" s="176" t="s">
        <v>2714</v>
      </c>
      <c r="B9273" s="176" t="s">
        <v>8984</v>
      </c>
      <c r="C9273" s="176" t="s">
        <v>12950</v>
      </c>
      <c r="D9273" s="155">
        <v>100</v>
      </c>
      <c r="E9273" s="155">
        <v>100</v>
      </c>
      <c r="F9273" s="166">
        <v>43130</v>
      </c>
      <c r="G9273" s="166">
        <v>43136</v>
      </c>
      <c r="H9273" s="157">
        <v>1</v>
      </c>
    </row>
    <row r="9274" spans="1:9" x14ac:dyDescent="0.25">
      <c r="A9274" s="176" t="s">
        <v>9275</v>
      </c>
      <c r="B9274" s="176" t="s">
        <v>626</v>
      </c>
      <c r="C9274" s="176" t="s">
        <v>12951</v>
      </c>
      <c r="D9274" s="155">
        <v>2500</v>
      </c>
      <c r="E9274" s="155">
        <v>2500</v>
      </c>
      <c r="F9274" s="166">
        <v>43130</v>
      </c>
      <c r="G9274" s="166">
        <v>43133</v>
      </c>
      <c r="H9274" s="157">
        <v>1</v>
      </c>
    </row>
    <row r="9275" spans="1:9" x14ac:dyDescent="0.25">
      <c r="A9275" s="176" t="s">
        <v>3481</v>
      </c>
      <c r="B9275" s="176" t="s">
        <v>339</v>
      </c>
      <c r="C9275" s="176" t="s">
        <v>12955</v>
      </c>
      <c r="D9275" s="155">
        <v>50</v>
      </c>
      <c r="E9275" s="155">
        <v>50</v>
      </c>
      <c r="F9275" s="166">
        <v>43130</v>
      </c>
      <c r="G9275" s="166">
        <v>43131</v>
      </c>
      <c r="H9275" s="157">
        <v>1</v>
      </c>
    </row>
    <row r="9276" spans="1:9" x14ac:dyDescent="0.25">
      <c r="A9276" s="176" t="s">
        <v>12558</v>
      </c>
      <c r="B9276" s="176" t="s">
        <v>12956</v>
      </c>
      <c r="C9276" s="176" t="s">
        <v>12957</v>
      </c>
      <c r="D9276" s="155">
        <v>16</v>
      </c>
      <c r="E9276" s="155">
        <v>5</v>
      </c>
      <c r="F9276" s="166">
        <v>43130</v>
      </c>
      <c r="G9276" s="166">
        <v>43131</v>
      </c>
      <c r="H9276" s="157">
        <v>1</v>
      </c>
    </row>
    <row r="9277" spans="1:9" x14ac:dyDescent="0.25">
      <c r="A9277" s="176" t="s">
        <v>12958</v>
      </c>
      <c r="B9277" s="176" t="s">
        <v>12252</v>
      </c>
      <c r="C9277" s="176" t="s">
        <v>12959</v>
      </c>
      <c r="D9277" s="155">
        <v>5</v>
      </c>
      <c r="E9277" s="155">
        <v>5</v>
      </c>
      <c r="F9277" s="166">
        <v>43131</v>
      </c>
      <c r="G9277" s="166">
        <v>43132</v>
      </c>
      <c r="H9277" s="157">
        <v>1</v>
      </c>
      <c r="I9277" s="192" t="s">
        <v>12960</v>
      </c>
    </row>
    <row r="9278" spans="1:9" x14ac:dyDescent="0.25">
      <c r="A9278" s="176" t="s">
        <v>520</v>
      </c>
      <c r="B9278" s="176" t="s">
        <v>521</v>
      </c>
      <c r="C9278" s="176" t="s">
        <v>12961</v>
      </c>
      <c r="D9278" s="155">
        <v>300</v>
      </c>
      <c r="E9278" s="155">
        <v>300</v>
      </c>
      <c r="F9278" s="166">
        <v>43131</v>
      </c>
      <c r="G9278" s="166">
        <v>43133</v>
      </c>
      <c r="H9278" s="157">
        <v>1</v>
      </c>
    </row>
    <row r="9279" spans="1:9" x14ac:dyDescent="0.25">
      <c r="A9279" s="176" t="s">
        <v>5581</v>
      </c>
      <c r="B9279" s="176" t="s">
        <v>5582</v>
      </c>
      <c r="C9279" s="176" t="s">
        <v>12962</v>
      </c>
      <c r="D9279" s="155">
        <v>2000</v>
      </c>
      <c r="E9279" s="155">
        <v>2000</v>
      </c>
      <c r="F9279" s="166">
        <v>43131</v>
      </c>
      <c r="G9279" s="166">
        <v>43136</v>
      </c>
      <c r="H9279" s="157">
        <v>1</v>
      </c>
    </row>
    <row r="9280" spans="1:9" x14ac:dyDescent="0.25">
      <c r="A9280" s="176" t="s">
        <v>6339</v>
      </c>
      <c r="B9280" s="176" t="s">
        <v>6308</v>
      </c>
      <c r="C9280" s="176" t="s">
        <v>12963</v>
      </c>
      <c r="D9280" s="155">
        <v>100</v>
      </c>
      <c r="E9280" s="155">
        <v>100</v>
      </c>
      <c r="F9280" s="166">
        <v>43131</v>
      </c>
      <c r="G9280" s="166">
        <v>43137</v>
      </c>
      <c r="H9280" s="157">
        <v>1</v>
      </c>
    </row>
    <row r="9281" spans="1:9" x14ac:dyDescent="0.25">
      <c r="A9281" s="176" t="s">
        <v>173</v>
      </c>
      <c r="B9281" s="176" t="s">
        <v>7895</v>
      </c>
      <c r="C9281" s="176" t="s">
        <v>12964</v>
      </c>
      <c r="D9281" s="155">
        <v>300</v>
      </c>
      <c r="E9281" s="155">
        <v>300</v>
      </c>
      <c r="F9281" s="166">
        <v>43131</v>
      </c>
      <c r="G9281" s="166">
        <v>43133</v>
      </c>
      <c r="H9281" s="157">
        <v>1</v>
      </c>
    </row>
    <row r="9282" spans="1:9" x14ac:dyDescent="0.25">
      <c r="A9282" s="176" t="s">
        <v>173</v>
      </c>
      <c r="B9282" s="176" t="s">
        <v>9908</v>
      </c>
      <c r="C9282" s="176" t="s">
        <v>364</v>
      </c>
      <c r="D9282" s="155">
        <v>150</v>
      </c>
      <c r="E9282" s="155">
        <v>150</v>
      </c>
      <c r="F9282" s="166">
        <v>43131</v>
      </c>
      <c r="G9282" s="166">
        <v>43133</v>
      </c>
      <c r="H9282" s="157">
        <v>1</v>
      </c>
    </row>
    <row r="9283" spans="1:9" x14ac:dyDescent="0.25">
      <c r="A9283" s="176" t="s">
        <v>173</v>
      </c>
      <c r="B9283" s="176" t="s">
        <v>9908</v>
      </c>
      <c r="C9283" s="176" t="s">
        <v>161</v>
      </c>
      <c r="D9283" s="155">
        <v>150</v>
      </c>
      <c r="E9283" s="155">
        <v>150</v>
      </c>
      <c r="F9283" s="166">
        <v>43131</v>
      </c>
      <c r="G9283" s="166">
        <v>43133</v>
      </c>
      <c r="H9283" s="157">
        <v>1</v>
      </c>
    </row>
    <row r="9284" spans="1:9" x14ac:dyDescent="0.25">
      <c r="A9284" s="176" t="s">
        <v>1983</v>
      </c>
      <c r="B9284" s="176" t="s">
        <v>12965</v>
      </c>
      <c r="C9284" s="176" t="s">
        <v>12966</v>
      </c>
      <c r="D9284" s="155">
        <v>2</v>
      </c>
      <c r="E9284" s="155">
        <v>1</v>
      </c>
      <c r="F9284" s="166">
        <v>43131</v>
      </c>
      <c r="G9284" s="166">
        <v>43133</v>
      </c>
      <c r="H9284" s="157">
        <v>1</v>
      </c>
      <c r="I9284" s="192" t="s">
        <v>12967</v>
      </c>
    </row>
    <row r="9285" spans="1:9" x14ac:dyDescent="0.25">
      <c r="A9285" s="176" t="s">
        <v>71</v>
      </c>
      <c r="B9285" s="176" t="s">
        <v>102</v>
      </c>
      <c r="C9285" s="176" t="s">
        <v>12968</v>
      </c>
      <c r="D9285" s="155">
        <v>10</v>
      </c>
      <c r="E9285" s="155">
        <v>10</v>
      </c>
      <c r="F9285" s="166">
        <v>43132</v>
      </c>
      <c r="G9285" s="166">
        <v>43138</v>
      </c>
      <c r="H9285" s="157">
        <v>1</v>
      </c>
    </row>
    <row r="9286" spans="1:9" x14ac:dyDescent="0.25">
      <c r="A9286" s="176" t="s">
        <v>42</v>
      </c>
      <c r="B9286" s="176" t="s">
        <v>1863</v>
      </c>
      <c r="C9286" s="176" t="s">
        <v>12969</v>
      </c>
      <c r="D9286" s="155">
        <v>200</v>
      </c>
      <c r="E9286" s="155">
        <v>200</v>
      </c>
      <c r="F9286" s="166">
        <v>43132</v>
      </c>
      <c r="G9286" s="166">
        <v>43136</v>
      </c>
      <c r="H9286" s="157">
        <v>1</v>
      </c>
    </row>
    <row r="9287" spans="1:9" x14ac:dyDescent="0.25">
      <c r="A9287" s="176" t="s">
        <v>65</v>
      </c>
      <c r="B9287" s="176" t="s">
        <v>1501</v>
      </c>
      <c r="C9287" s="176" t="s">
        <v>12970</v>
      </c>
      <c r="D9287" s="155">
        <v>100</v>
      </c>
      <c r="E9287" s="155">
        <v>100</v>
      </c>
      <c r="F9287" s="166">
        <v>43132</v>
      </c>
      <c r="G9287" s="166">
        <v>43138</v>
      </c>
      <c r="H9287" s="157">
        <v>1</v>
      </c>
    </row>
    <row r="9288" spans="1:9" x14ac:dyDescent="0.25">
      <c r="A9288" s="176" t="s">
        <v>520</v>
      </c>
      <c r="B9288" s="176" t="s">
        <v>6956</v>
      </c>
      <c r="C9288" s="176" t="s">
        <v>12971</v>
      </c>
      <c r="D9288" s="155">
        <v>50</v>
      </c>
      <c r="E9288" s="155">
        <v>50</v>
      </c>
      <c r="F9288" s="166">
        <v>43132</v>
      </c>
      <c r="G9288" s="166">
        <v>43139</v>
      </c>
      <c r="H9288" s="157">
        <v>1</v>
      </c>
    </row>
    <row r="9289" spans="1:9" x14ac:dyDescent="0.25">
      <c r="A9289" s="176" t="s">
        <v>6837</v>
      </c>
      <c r="B9289" s="176" t="s">
        <v>1347</v>
      </c>
      <c r="C9289" s="176" t="s">
        <v>12972</v>
      </c>
      <c r="D9289" s="155">
        <v>10</v>
      </c>
      <c r="E9289" s="155">
        <v>10</v>
      </c>
      <c r="F9289" s="166">
        <v>43132</v>
      </c>
      <c r="G9289" s="166">
        <v>43138</v>
      </c>
      <c r="H9289" s="157">
        <v>1</v>
      </c>
    </row>
    <row r="9290" spans="1:9" x14ac:dyDescent="0.25">
      <c r="A9290" s="176" t="s">
        <v>5827</v>
      </c>
      <c r="B9290" s="176" t="s">
        <v>12975</v>
      </c>
      <c r="C9290" s="176" t="s">
        <v>12976</v>
      </c>
      <c r="D9290" s="155">
        <v>18</v>
      </c>
      <c r="E9290" s="155">
        <v>18</v>
      </c>
      <c r="F9290" s="166">
        <v>43132</v>
      </c>
      <c r="G9290" s="166">
        <v>43138</v>
      </c>
      <c r="H9290" s="157">
        <v>1</v>
      </c>
    </row>
    <row r="9291" spans="1:9" x14ac:dyDescent="0.25">
      <c r="A9291" s="176" t="s">
        <v>11900</v>
      </c>
      <c r="B9291" s="176" t="s">
        <v>11152</v>
      </c>
      <c r="C9291" s="176" t="s">
        <v>12977</v>
      </c>
      <c r="D9291" s="155">
        <v>3000</v>
      </c>
      <c r="E9291" s="155">
        <v>3000</v>
      </c>
      <c r="F9291" s="166">
        <v>43133</v>
      </c>
      <c r="G9291" s="166">
        <v>43143</v>
      </c>
      <c r="H9291" s="157">
        <v>1</v>
      </c>
    </row>
    <row r="9292" spans="1:9" x14ac:dyDescent="0.25">
      <c r="A9292" s="176" t="s">
        <v>563</v>
      </c>
      <c r="B9292" s="176" t="s">
        <v>12922</v>
      </c>
      <c r="C9292" s="176" t="s">
        <v>12978</v>
      </c>
      <c r="D9292" s="155">
        <v>1</v>
      </c>
      <c r="E9292" s="155">
        <v>1</v>
      </c>
      <c r="F9292" s="166">
        <v>43133</v>
      </c>
      <c r="G9292" s="177">
        <v>43141</v>
      </c>
      <c r="H9292" s="157">
        <v>1</v>
      </c>
    </row>
    <row r="9293" spans="1:9" x14ac:dyDescent="0.25">
      <c r="A9293" s="176" t="s">
        <v>9255</v>
      </c>
      <c r="B9293" s="176" t="s">
        <v>12979</v>
      </c>
      <c r="C9293" s="176" t="s">
        <v>12980</v>
      </c>
      <c r="D9293" s="155">
        <v>10</v>
      </c>
      <c r="E9293" s="155">
        <v>10</v>
      </c>
      <c r="F9293" s="166">
        <v>43133</v>
      </c>
      <c r="G9293" s="166">
        <v>43133</v>
      </c>
      <c r="H9293" s="157">
        <v>1</v>
      </c>
      <c r="I9293" s="192" t="s">
        <v>12981</v>
      </c>
    </row>
    <row r="9294" spans="1:9" x14ac:dyDescent="0.25">
      <c r="A9294" s="176" t="s">
        <v>12084</v>
      </c>
      <c r="B9294" s="176" t="s">
        <v>12635</v>
      </c>
      <c r="C9294" s="176" t="s">
        <v>12982</v>
      </c>
      <c r="D9294" s="155">
        <v>123</v>
      </c>
      <c r="E9294" s="155">
        <v>123</v>
      </c>
      <c r="F9294" s="166">
        <v>43136</v>
      </c>
      <c r="G9294" s="166">
        <v>43141</v>
      </c>
      <c r="H9294" s="157">
        <v>1</v>
      </c>
    </row>
    <row r="9295" spans="1:9" x14ac:dyDescent="0.25">
      <c r="A9295" s="176" t="s">
        <v>71</v>
      </c>
      <c r="B9295" s="176" t="s">
        <v>1550</v>
      </c>
      <c r="C9295" s="176" t="s">
        <v>12983</v>
      </c>
      <c r="D9295" s="155">
        <v>10</v>
      </c>
      <c r="E9295" s="155">
        <v>10</v>
      </c>
      <c r="F9295" s="166">
        <v>43136</v>
      </c>
      <c r="G9295" s="166">
        <v>43140</v>
      </c>
      <c r="H9295" s="157">
        <v>1</v>
      </c>
    </row>
    <row r="9296" spans="1:9" x14ac:dyDescent="0.25">
      <c r="A9296" s="176" t="s">
        <v>4562</v>
      </c>
      <c r="B9296" s="176" t="s">
        <v>1696</v>
      </c>
      <c r="C9296" s="176" t="s">
        <v>12984</v>
      </c>
      <c r="D9296" s="155">
        <v>6</v>
      </c>
      <c r="E9296" s="155">
        <v>6</v>
      </c>
      <c r="F9296" s="166">
        <v>43136</v>
      </c>
      <c r="G9296" s="166">
        <v>43143</v>
      </c>
      <c r="H9296" s="157">
        <v>1</v>
      </c>
    </row>
    <row r="9297" spans="1:9" x14ac:dyDescent="0.25">
      <c r="A9297" s="176" t="s">
        <v>71</v>
      </c>
      <c r="B9297" s="176" t="s">
        <v>583</v>
      </c>
      <c r="C9297" s="176" t="s">
        <v>12985</v>
      </c>
      <c r="D9297" s="155">
        <v>5</v>
      </c>
      <c r="E9297" s="155">
        <v>5</v>
      </c>
      <c r="F9297" s="166">
        <v>43136</v>
      </c>
      <c r="G9297" s="166">
        <v>43140</v>
      </c>
      <c r="H9297" s="157">
        <v>1</v>
      </c>
    </row>
    <row r="9298" spans="1:9" x14ac:dyDescent="0.25">
      <c r="A9298" s="176" t="s">
        <v>11908</v>
      </c>
      <c r="B9298" s="176" t="s">
        <v>12323</v>
      </c>
      <c r="C9298" s="176" t="s">
        <v>12986</v>
      </c>
      <c r="D9298" s="155">
        <v>5000</v>
      </c>
      <c r="E9298" s="155">
        <v>5000</v>
      </c>
      <c r="F9298" s="166">
        <v>43136</v>
      </c>
      <c r="G9298" s="166">
        <v>43138</v>
      </c>
      <c r="H9298" s="157">
        <v>1</v>
      </c>
    </row>
    <row r="9299" spans="1:9" x14ac:dyDescent="0.25">
      <c r="A9299" s="176" t="s">
        <v>71</v>
      </c>
      <c r="B9299" s="176" t="s">
        <v>154</v>
      </c>
      <c r="C9299" s="176" t="s">
        <v>12987</v>
      </c>
      <c r="D9299" s="155">
        <v>5</v>
      </c>
      <c r="E9299" s="155">
        <v>5</v>
      </c>
      <c r="F9299" s="166">
        <v>43136</v>
      </c>
      <c r="G9299" s="166">
        <v>43140</v>
      </c>
      <c r="H9299" s="157">
        <v>1</v>
      </c>
    </row>
    <row r="9300" spans="1:9" x14ac:dyDescent="0.25">
      <c r="A9300" s="176" t="s">
        <v>12882</v>
      </c>
      <c r="B9300" s="176" t="s">
        <v>12988</v>
      </c>
      <c r="C9300" s="176" t="s">
        <v>12989</v>
      </c>
      <c r="D9300" s="155">
        <v>2500</v>
      </c>
      <c r="E9300" s="155">
        <v>1050</v>
      </c>
      <c r="F9300" s="166">
        <v>43136</v>
      </c>
      <c r="G9300" s="166">
        <v>43140</v>
      </c>
      <c r="H9300" s="157">
        <v>1</v>
      </c>
    </row>
    <row r="9301" spans="1:9" x14ac:dyDescent="0.25">
      <c r="A9301" s="176" t="s">
        <v>12882</v>
      </c>
      <c r="B9301" s="176" t="s">
        <v>12883</v>
      </c>
      <c r="C9301" s="176" t="s">
        <v>316</v>
      </c>
      <c r="D9301" s="155">
        <v>2500</v>
      </c>
      <c r="E9301" s="155">
        <v>1050</v>
      </c>
      <c r="F9301" s="166">
        <v>43136</v>
      </c>
      <c r="G9301" s="166">
        <v>43140</v>
      </c>
      <c r="H9301" s="157">
        <v>1</v>
      </c>
    </row>
    <row r="9302" spans="1:9" x14ac:dyDescent="0.25">
      <c r="A9302" s="176" t="s">
        <v>46</v>
      </c>
      <c r="B9302" s="176" t="s">
        <v>12990</v>
      </c>
      <c r="C9302" s="176" t="s">
        <v>12991</v>
      </c>
      <c r="D9302" s="155">
        <v>10</v>
      </c>
      <c r="E9302" s="155">
        <v>10</v>
      </c>
      <c r="F9302" s="166">
        <v>43136</v>
      </c>
      <c r="G9302" s="166">
        <v>43144</v>
      </c>
      <c r="H9302" s="157">
        <v>1</v>
      </c>
    </row>
    <row r="9303" spans="1:9" x14ac:dyDescent="0.25">
      <c r="A9303" s="176" t="s">
        <v>10087</v>
      </c>
      <c r="B9303" s="176" t="s">
        <v>12992</v>
      </c>
      <c r="C9303" s="176" t="s">
        <v>12993</v>
      </c>
      <c r="D9303" s="155">
        <v>100</v>
      </c>
      <c r="E9303" s="155">
        <v>100</v>
      </c>
      <c r="F9303" s="166">
        <v>43137</v>
      </c>
      <c r="G9303" s="166">
        <v>43119</v>
      </c>
      <c r="H9303" s="157">
        <v>0</v>
      </c>
      <c r="I9303" s="192" t="s">
        <v>12997</v>
      </c>
    </row>
    <row r="9304" spans="1:9" x14ac:dyDescent="0.25">
      <c r="A9304" s="176" t="s">
        <v>5050</v>
      </c>
      <c r="B9304" s="176" t="s">
        <v>5051</v>
      </c>
      <c r="C9304" s="176" t="s">
        <v>12994</v>
      </c>
      <c r="D9304" s="155">
        <v>250</v>
      </c>
      <c r="E9304" s="155">
        <v>250</v>
      </c>
      <c r="F9304" s="166">
        <v>43137</v>
      </c>
      <c r="G9304" s="166">
        <v>43138</v>
      </c>
      <c r="H9304" s="157">
        <v>1</v>
      </c>
    </row>
    <row r="9305" spans="1:9" x14ac:dyDescent="0.25">
      <c r="A9305" s="176" t="s">
        <v>11908</v>
      </c>
      <c r="B9305" s="176" t="s">
        <v>12995</v>
      </c>
      <c r="C9305" s="176" t="s">
        <v>12996</v>
      </c>
      <c r="D9305" s="155">
        <v>10000</v>
      </c>
      <c r="E9305" s="155">
        <v>10000</v>
      </c>
      <c r="F9305" s="166">
        <v>43137</v>
      </c>
      <c r="G9305" s="166">
        <v>43138</v>
      </c>
      <c r="H9305" s="157">
        <v>1</v>
      </c>
    </row>
    <row r="9306" spans="1:9" x14ac:dyDescent="0.25">
      <c r="A9306" s="176" t="s">
        <v>245</v>
      </c>
      <c r="B9306" s="176" t="s">
        <v>1738</v>
      </c>
      <c r="C9306" s="176" t="s">
        <v>12998</v>
      </c>
      <c r="D9306" s="155">
        <v>300</v>
      </c>
      <c r="E9306" s="155">
        <v>300</v>
      </c>
      <c r="F9306" s="166">
        <v>43137</v>
      </c>
      <c r="G9306" s="166">
        <v>43147</v>
      </c>
      <c r="H9306" s="157">
        <v>1</v>
      </c>
    </row>
    <row r="9307" spans="1:9" x14ac:dyDescent="0.25">
      <c r="A9307" s="176" t="s">
        <v>559</v>
      </c>
      <c r="B9307" s="176" t="s">
        <v>560</v>
      </c>
      <c r="C9307" s="176" t="s">
        <v>12999</v>
      </c>
      <c r="D9307" s="155">
        <v>12000</v>
      </c>
      <c r="E9307" s="155">
        <v>12000</v>
      </c>
      <c r="F9307" s="166">
        <v>43137</v>
      </c>
      <c r="G9307" s="166">
        <v>43140</v>
      </c>
      <c r="H9307" s="157">
        <v>1</v>
      </c>
    </row>
    <row r="9308" spans="1:9" x14ac:dyDescent="0.25">
      <c r="A9308" s="176" t="s">
        <v>520</v>
      </c>
      <c r="B9308" s="176" t="s">
        <v>609</v>
      </c>
      <c r="C9308" s="176" t="s">
        <v>13000</v>
      </c>
      <c r="D9308" s="155">
        <v>1300</v>
      </c>
      <c r="E9308" s="155">
        <v>1300</v>
      </c>
      <c r="F9308" s="166">
        <v>43137</v>
      </c>
      <c r="G9308" s="166">
        <v>43143</v>
      </c>
      <c r="H9308" s="157">
        <v>1</v>
      </c>
    </row>
    <row r="9309" spans="1:9" x14ac:dyDescent="0.25">
      <c r="A9309" s="176" t="s">
        <v>6021</v>
      </c>
      <c r="B9309" s="176" t="s">
        <v>8887</v>
      </c>
      <c r="C9309" s="176" t="s">
        <v>13001</v>
      </c>
      <c r="D9309" s="155">
        <v>250</v>
      </c>
      <c r="E9309" s="155">
        <v>250</v>
      </c>
      <c r="F9309" s="166">
        <v>43137</v>
      </c>
      <c r="G9309" s="166">
        <v>43138</v>
      </c>
      <c r="H9309" s="157">
        <v>1</v>
      </c>
    </row>
    <row r="9310" spans="1:9" x14ac:dyDescent="0.25">
      <c r="A9310" s="176" t="s">
        <v>9769</v>
      </c>
      <c r="B9310" s="176" t="s">
        <v>10805</v>
      </c>
      <c r="C9310" s="176" t="s">
        <v>13002</v>
      </c>
      <c r="D9310" s="155">
        <v>50</v>
      </c>
      <c r="E9310" s="155">
        <v>50</v>
      </c>
      <c r="F9310" s="166">
        <v>43137</v>
      </c>
      <c r="G9310" s="166">
        <v>43139</v>
      </c>
      <c r="H9310" s="157">
        <v>1</v>
      </c>
    </row>
    <row r="9311" spans="1:9" x14ac:dyDescent="0.25">
      <c r="A9311" s="176" t="s">
        <v>5827</v>
      </c>
      <c r="B9311" s="176" t="s">
        <v>7335</v>
      </c>
      <c r="C9311" s="176" t="s">
        <v>12943</v>
      </c>
      <c r="D9311" s="155">
        <v>25</v>
      </c>
      <c r="E9311" s="155">
        <v>1</v>
      </c>
      <c r="F9311" s="166">
        <v>43137</v>
      </c>
      <c r="G9311" s="166">
        <v>43139</v>
      </c>
      <c r="H9311" s="157">
        <v>1</v>
      </c>
      <c r="I9311" s="192" t="s">
        <v>12727</v>
      </c>
    </row>
    <row r="9312" spans="1:9" x14ac:dyDescent="0.25">
      <c r="A9312" s="176" t="s">
        <v>9258</v>
      </c>
      <c r="B9312" s="176" t="s">
        <v>11637</v>
      </c>
      <c r="C9312" s="176" t="s">
        <v>13003</v>
      </c>
      <c r="D9312" s="155">
        <v>100</v>
      </c>
      <c r="E9312" s="155">
        <v>50</v>
      </c>
      <c r="F9312" s="166">
        <v>43137</v>
      </c>
      <c r="G9312" s="166">
        <v>43144</v>
      </c>
      <c r="H9312" s="157">
        <v>1</v>
      </c>
    </row>
    <row r="9313" spans="1:9" x14ac:dyDescent="0.25">
      <c r="A9313" s="176" t="s">
        <v>9258</v>
      </c>
      <c r="B9313" s="176" t="s">
        <v>11637</v>
      </c>
      <c r="C9313" s="176" t="s">
        <v>13003</v>
      </c>
      <c r="D9313" s="155">
        <v>100</v>
      </c>
      <c r="E9313" s="155">
        <v>50</v>
      </c>
      <c r="F9313" s="166">
        <v>43138</v>
      </c>
      <c r="G9313" s="166">
        <v>43144</v>
      </c>
      <c r="H9313" s="157">
        <v>1</v>
      </c>
    </row>
    <row r="9314" spans="1:9" x14ac:dyDescent="0.25">
      <c r="A9314" s="176" t="s">
        <v>286</v>
      </c>
      <c r="B9314" s="176" t="s">
        <v>11207</v>
      </c>
      <c r="C9314" s="176" t="s">
        <v>13004</v>
      </c>
      <c r="D9314" s="155">
        <v>25</v>
      </c>
      <c r="E9314" s="155">
        <v>25</v>
      </c>
      <c r="F9314" s="166">
        <v>43138</v>
      </c>
      <c r="G9314" s="166">
        <v>43140</v>
      </c>
      <c r="H9314" s="157">
        <v>1</v>
      </c>
      <c r="I9314" s="192" t="s">
        <v>13005</v>
      </c>
    </row>
    <row r="9315" spans="1:9" x14ac:dyDescent="0.25">
      <c r="A9315" s="176" t="s">
        <v>1757</v>
      </c>
      <c r="B9315" s="176" t="s">
        <v>1758</v>
      </c>
      <c r="C9315" s="176" t="s">
        <v>13006</v>
      </c>
      <c r="D9315" s="155">
        <v>50</v>
      </c>
      <c r="E9315" s="155">
        <v>50</v>
      </c>
      <c r="F9315" s="166">
        <v>43138</v>
      </c>
      <c r="G9315" s="166">
        <v>43138</v>
      </c>
      <c r="H9315" s="157">
        <v>1</v>
      </c>
      <c r="I9315" s="192" t="s">
        <v>1546</v>
      </c>
    </row>
    <row r="9316" spans="1:9" x14ac:dyDescent="0.25">
      <c r="A9316" s="176" t="s">
        <v>13007</v>
      </c>
      <c r="B9316" s="176" t="s">
        <v>6169</v>
      </c>
      <c r="C9316" s="176" t="s">
        <v>13008</v>
      </c>
      <c r="D9316" s="155">
        <v>5</v>
      </c>
      <c r="E9316" s="155">
        <v>5</v>
      </c>
      <c r="F9316" s="166">
        <v>43138</v>
      </c>
      <c r="G9316" s="166">
        <v>43140</v>
      </c>
      <c r="H9316" s="157">
        <v>1</v>
      </c>
    </row>
    <row r="9317" spans="1:9" x14ac:dyDescent="0.25">
      <c r="A9317" s="176" t="s">
        <v>13007</v>
      </c>
      <c r="B9317" s="176" t="s">
        <v>6167</v>
      </c>
      <c r="C9317" s="176" t="s">
        <v>161</v>
      </c>
      <c r="D9317" s="155">
        <v>5</v>
      </c>
      <c r="E9317" s="155">
        <v>5</v>
      </c>
      <c r="F9317" s="166">
        <v>43138</v>
      </c>
      <c r="G9317" s="166">
        <v>43140</v>
      </c>
      <c r="H9317" s="157">
        <v>1</v>
      </c>
    </row>
    <row r="9318" spans="1:9" x14ac:dyDescent="0.25">
      <c r="A9318" s="176" t="s">
        <v>12924</v>
      </c>
      <c r="B9318" s="176" t="s">
        <v>13009</v>
      </c>
      <c r="C9318" s="176" t="s">
        <v>13010</v>
      </c>
      <c r="D9318" s="155">
        <v>5</v>
      </c>
      <c r="E9318" s="155">
        <v>5</v>
      </c>
      <c r="F9318" s="166">
        <v>43138</v>
      </c>
      <c r="G9318" s="166">
        <v>43140</v>
      </c>
      <c r="H9318" s="157">
        <v>1</v>
      </c>
    </row>
    <row r="9319" spans="1:9" x14ac:dyDescent="0.25">
      <c r="A9319" s="176" t="s">
        <v>1145</v>
      </c>
      <c r="B9319" s="176" t="s">
        <v>13011</v>
      </c>
      <c r="C9319" s="176" t="s">
        <v>13012</v>
      </c>
      <c r="D9319" s="155">
        <v>10</v>
      </c>
      <c r="E9319" s="155">
        <v>10</v>
      </c>
      <c r="F9319" s="166">
        <v>43138</v>
      </c>
      <c r="G9319" s="166">
        <v>43144</v>
      </c>
      <c r="H9319" s="157">
        <v>1</v>
      </c>
    </row>
    <row r="9320" spans="1:9" x14ac:dyDescent="0.25">
      <c r="A9320" s="176" t="s">
        <v>36</v>
      </c>
      <c r="B9320" s="176" t="s">
        <v>13013</v>
      </c>
      <c r="C9320" s="176" t="s">
        <v>13014</v>
      </c>
      <c r="D9320" s="155">
        <v>105</v>
      </c>
      <c r="E9320" s="155">
        <v>5</v>
      </c>
      <c r="F9320" s="166">
        <v>43139</v>
      </c>
      <c r="G9320" s="166">
        <v>43182</v>
      </c>
      <c r="H9320" s="157">
        <v>1</v>
      </c>
      <c r="I9320" s="192" t="s">
        <v>13018</v>
      </c>
    </row>
    <row r="9321" spans="1:9" x14ac:dyDescent="0.25">
      <c r="A9321" s="176" t="s">
        <v>5967</v>
      </c>
      <c r="B9321" s="176" t="s">
        <v>13015</v>
      </c>
      <c r="C9321" s="176" t="s">
        <v>13016</v>
      </c>
      <c r="D9321" s="155">
        <v>2</v>
      </c>
      <c r="E9321" s="155">
        <v>2</v>
      </c>
      <c r="F9321" s="166">
        <v>43139</v>
      </c>
      <c r="G9321" s="166">
        <v>43144</v>
      </c>
      <c r="H9321" s="157">
        <v>1</v>
      </c>
    </row>
    <row r="9322" spans="1:9" x14ac:dyDescent="0.25">
      <c r="A9322" s="176" t="s">
        <v>520</v>
      </c>
      <c r="B9322" s="176" t="s">
        <v>533</v>
      </c>
      <c r="C9322" s="176" t="s">
        <v>13017</v>
      </c>
      <c r="D9322" s="155">
        <v>110</v>
      </c>
      <c r="E9322" s="155">
        <v>110</v>
      </c>
      <c r="F9322" s="166">
        <v>43139</v>
      </c>
      <c r="G9322" s="166">
        <v>43146</v>
      </c>
      <c r="H9322" s="157">
        <v>1</v>
      </c>
    </row>
    <row r="9323" spans="1:9" x14ac:dyDescent="0.25">
      <c r="A9323" s="176" t="s">
        <v>3437</v>
      </c>
      <c r="B9323" s="176" t="s">
        <v>12135</v>
      </c>
      <c r="C9323" s="176" t="s">
        <v>13022</v>
      </c>
      <c r="D9323" s="155">
        <v>25</v>
      </c>
      <c r="E9323" s="155">
        <v>25</v>
      </c>
      <c r="F9323" s="166">
        <v>43140</v>
      </c>
      <c r="G9323" s="166">
        <v>43140</v>
      </c>
      <c r="H9323" s="157">
        <v>1</v>
      </c>
    </row>
    <row r="9324" spans="1:9" x14ac:dyDescent="0.25">
      <c r="A9324" s="176" t="s">
        <v>12800</v>
      </c>
      <c r="B9324" s="176" t="s">
        <v>12132</v>
      </c>
      <c r="C9324" s="176" t="s">
        <v>13023</v>
      </c>
      <c r="D9324" s="155">
        <v>160</v>
      </c>
      <c r="E9324" s="155">
        <v>5</v>
      </c>
      <c r="F9324" s="166">
        <v>43140</v>
      </c>
      <c r="G9324" s="177">
        <v>43122</v>
      </c>
      <c r="H9324" s="157">
        <v>0</v>
      </c>
    </row>
    <row r="9325" spans="1:9" x14ac:dyDescent="0.25">
      <c r="A9325" s="176" t="s">
        <v>12314</v>
      </c>
      <c r="B9325" s="176" t="s">
        <v>13040</v>
      </c>
      <c r="C9325" s="176" t="s">
        <v>161</v>
      </c>
      <c r="D9325" s="155">
        <v>76</v>
      </c>
      <c r="E9325" s="155">
        <v>20</v>
      </c>
      <c r="F9325" s="166">
        <v>43140</v>
      </c>
      <c r="G9325" s="177">
        <v>43144</v>
      </c>
      <c r="H9325" s="157">
        <v>1</v>
      </c>
    </row>
    <row r="9326" spans="1:9" x14ac:dyDescent="0.25">
      <c r="A9326" s="176" t="s">
        <v>1983</v>
      </c>
      <c r="B9326" s="176" t="s">
        <v>13024</v>
      </c>
      <c r="C9326" s="176" t="s">
        <v>13025</v>
      </c>
      <c r="D9326" s="155">
        <v>20</v>
      </c>
      <c r="E9326" s="155">
        <v>20</v>
      </c>
      <c r="F9326" s="166">
        <v>43140</v>
      </c>
      <c r="G9326" s="166">
        <v>43146</v>
      </c>
      <c r="H9326" s="157">
        <v>1</v>
      </c>
      <c r="I9326" s="192" t="s">
        <v>13026</v>
      </c>
    </row>
    <row r="9327" spans="1:9" x14ac:dyDescent="0.25">
      <c r="A9327" s="176" t="s">
        <v>3478</v>
      </c>
      <c r="B9327" s="176" t="s">
        <v>5328</v>
      </c>
      <c r="C9327" s="176" t="s">
        <v>13027</v>
      </c>
      <c r="D9327" s="155">
        <v>16000</v>
      </c>
      <c r="E9327" s="155">
        <v>16032</v>
      </c>
      <c r="F9327" s="177">
        <v>43143</v>
      </c>
      <c r="G9327" s="166">
        <v>43147</v>
      </c>
      <c r="H9327" s="157">
        <v>1</v>
      </c>
    </row>
    <row r="9328" spans="1:9" x14ac:dyDescent="0.25">
      <c r="A9328" s="176" t="s">
        <v>6975</v>
      </c>
      <c r="B9328" s="176" t="s">
        <v>13028</v>
      </c>
      <c r="C9328" s="176" t="s">
        <v>13029</v>
      </c>
      <c r="D9328" s="155">
        <v>25</v>
      </c>
      <c r="E9328" s="155">
        <v>25</v>
      </c>
      <c r="F9328" s="166">
        <v>43143</v>
      </c>
      <c r="G9328" s="166">
        <v>43146</v>
      </c>
      <c r="H9328" s="157">
        <v>1</v>
      </c>
    </row>
    <row r="9329" spans="1:9" x14ac:dyDescent="0.25">
      <c r="A9329" s="176" t="s">
        <v>12882</v>
      </c>
      <c r="B9329" s="176" t="s">
        <v>13030</v>
      </c>
      <c r="C9329" s="176" t="s">
        <v>13032</v>
      </c>
      <c r="D9329" s="155">
        <v>250</v>
      </c>
      <c r="E9329" s="155">
        <v>250</v>
      </c>
      <c r="F9329" s="166">
        <v>43143</v>
      </c>
      <c r="G9329" s="166">
        <v>43148</v>
      </c>
      <c r="H9329" s="157">
        <v>1</v>
      </c>
    </row>
    <row r="9330" spans="1:9" x14ac:dyDescent="0.25">
      <c r="A9330" s="176" t="s">
        <v>12882</v>
      </c>
      <c r="B9330" s="176" t="s">
        <v>13031</v>
      </c>
      <c r="C9330" s="176" t="s">
        <v>294</v>
      </c>
      <c r="D9330" s="155">
        <v>250</v>
      </c>
      <c r="E9330" s="155">
        <v>250</v>
      </c>
      <c r="F9330" s="166">
        <v>43143</v>
      </c>
      <c r="G9330" s="166">
        <v>43148</v>
      </c>
      <c r="H9330" s="157">
        <v>1</v>
      </c>
    </row>
    <row r="9331" spans="1:9" x14ac:dyDescent="0.25">
      <c r="A9331" s="176" t="s">
        <v>12314</v>
      </c>
      <c r="B9331" s="176" t="s">
        <v>12485</v>
      </c>
      <c r="C9331" s="176" t="s">
        <v>13033</v>
      </c>
      <c r="D9331" s="155">
        <v>19</v>
      </c>
      <c r="E9331" s="155">
        <v>19</v>
      </c>
      <c r="F9331" s="166">
        <v>43143</v>
      </c>
      <c r="G9331" s="166">
        <v>43154</v>
      </c>
      <c r="H9331" s="157">
        <v>1</v>
      </c>
      <c r="I9331" s="192" t="s">
        <v>272</v>
      </c>
    </row>
    <row r="9332" spans="1:9" x14ac:dyDescent="0.25">
      <c r="A9332" s="176" t="s">
        <v>71</v>
      </c>
      <c r="B9332" s="176" t="s">
        <v>154</v>
      </c>
      <c r="C9332" s="176" t="s">
        <v>13034</v>
      </c>
      <c r="D9332" s="155">
        <v>5</v>
      </c>
      <c r="E9332" s="157">
        <v>5</v>
      </c>
      <c r="F9332" s="166">
        <v>43144</v>
      </c>
      <c r="G9332" s="166">
        <v>43150</v>
      </c>
      <c r="H9332" s="157">
        <v>1</v>
      </c>
    </row>
    <row r="9333" spans="1:9" x14ac:dyDescent="0.25">
      <c r="A9333" s="176" t="s">
        <v>71</v>
      </c>
      <c r="B9333" s="176" t="s">
        <v>1550</v>
      </c>
      <c r="C9333" s="176" t="s">
        <v>364</v>
      </c>
      <c r="D9333" s="155">
        <v>7</v>
      </c>
      <c r="E9333" s="157">
        <v>7</v>
      </c>
      <c r="F9333" s="166">
        <v>43144</v>
      </c>
      <c r="G9333" s="166">
        <v>43150</v>
      </c>
      <c r="H9333" s="157">
        <v>1</v>
      </c>
    </row>
    <row r="9334" spans="1:9" x14ac:dyDescent="0.25">
      <c r="A9334" s="176" t="s">
        <v>11102</v>
      </c>
      <c r="B9334" s="176" t="s">
        <v>5069</v>
      </c>
      <c r="C9334" s="176" t="s">
        <v>13035</v>
      </c>
      <c r="D9334" s="155">
        <v>500</v>
      </c>
      <c r="E9334" s="157">
        <v>500</v>
      </c>
      <c r="F9334" s="166">
        <v>43144</v>
      </c>
      <c r="G9334" s="166">
        <v>43147</v>
      </c>
      <c r="H9334" s="157">
        <v>1</v>
      </c>
    </row>
    <row r="9335" spans="1:9" x14ac:dyDescent="0.25">
      <c r="A9335" s="176" t="s">
        <v>13036</v>
      </c>
      <c r="B9335" s="176" t="s">
        <v>295</v>
      </c>
      <c r="C9335" s="176" t="s">
        <v>12841</v>
      </c>
      <c r="D9335" s="155">
        <v>25</v>
      </c>
      <c r="E9335" s="157">
        <v>25</v>
      </c>
      <c r="F9335" s="166">
        <v>43144</v>
      </c>
      <c r="G9335" s="166">
        <v>43147</v>
      </c>
      <c r="H9335" s="157">
        <v>1</v>
      </c>
    </row>
    <row r="9336" spans="1:9" x14ac:dyDescent="0.25">
      <c r="A9336" s="176" t="s">
        <v>11612</v>
      </c>
      <c r="B9336" s="176" t="s">
        <v>13037</v>
      </c>
      <c r="C9336" s="176" t="s">
        <v>13038</v>
      </c>
      <c r="D9336" s="155">
        <v>15</v>
      </c>
      <c r="E9336" s="157">
        <v>15</v>
      </c>
      <c r="F9336" s="166">
        <v>43144</v>
      </c>
      <c r="G9336" s="166">
        <v>43146</v>
      </c>
      <c r="H9336" s="157">
        <v>1</v>
      </c>
      <c r="I9336" s="192" t="s">
        <v>13039</v>
      </c>
    </row>
    <row r="9337" spans="1:9" x14ac:dyDescent="0.25">
      <c r="A9337" s="176" t="s">
        <v>42</v>
      </c>
      <c r="B9337" s="176" t="s">
        <v>1863</v>
      </c>
      <c r="C9337" s="176" t="s">
        <v>13041</v>
      </c>
      <c r="D9337" s="155">
        <v>200</v>
      </c>
      <c r="E9337" s="157">
        <v>200</v>
      </c>
      <c r="F9337" s="166">
        <v>43145</v>
      </c>
      <c r="G9337" s="166">
        <v>43147</v>
      </c>
      <c r="H9337" s="157">
        <v>1</v>
      </c>
    </row>
    <row r="9338" spans="1:9" x14ac:dyDescent="0.25">
      <c r="A9338" s="176" t="s">
        <v>748</v>
      </c>
      <c r="B9338" s="176" t="s">
        <v>481</v>
      </c>
      <c r="C9338" s="176" t="s">
        <v>13042</v>
      </c>
      <c r="D9338" s="155">
        <v>40</v>
      </c>
      <c r="E9338" s="157">
        <v>400</v>
      </c>
      <c r="F9338" s="166">
        <v>43145</v>
      </c>
      <c r="G9338" s="166">
        <v>43150</v>
      </c>
      <c r="H9338" s="157">
        <v>1</v>
      </c>
    </row>
    <row r="9339" spans="1:9" x14ac:dyDescent="0.25">
      <c r="A9339" s="176" t="s">
        <v>748</v>
      </c>
      <c r="B9339" s="176" t="s">
        <v>483</v>
      </c>
      <c r="C9339" s="176" t="s">
        <v>364</v>
      </c>
      <c r="D9339" s="155">
        <v>200</v>
      </c>
      <c r="E9339" s="157">
        <v>200</v>
      </c>
      <c r="F9339" s="166">
        <v>43145</v>
      </c>
      <c r="G9339" s="166">
        <v>43150</v>
      </c>
      <c r="H9339" s="157">
        <v>1</v>
      </c>
    </row>
    <row r="9340" spans="1:9" x14ac:dyDescent="0.25">
      <c r="A9340" s="176" t="s">
        <v>71</v>
      </c>
      <c r="B9340" s="176" t="s">
        <v>12873</v>
      </c>
      <c r="C9340" s="176" t="s">
        <v>13043</v>
      </c>
      <c r="D9340" s="155">
        <v>1</v>
      </c>
      <c r="E9340" s="157">
        <v>1</v>
      </c>
      <c r="F9340" s="166">
        <v>43145</v>
      </c>
      <c r="G9340" s="166">
        <v>43154</v>
      </c>
      <c r="H9340" s="157">
        <v>1</v>
      </c>
    </row>
    <row r="9341" spans="1:9" x14ac:dyDescent="0.25">
      <c r="A9341" s="176" t="s">
        <v>36</v>
      </c>
      <c r="B9341" s="176" t="s">
        <v>37</v>
      </c>
      <c r="C9341" s="176" t="s">
        <v>13044</v>
      </c>
      <c r="D9341" s="155">
        <v>10</v>
      </c>
      <c r="E9341" s="157">
        <v>10</v>
      </c>
      <c r="F9341" s="166">
        <v>43145</v>
      </c>
      <c r="G9341" s="166">
        <v>43150</v>
      </c>
      <c r="H9341" s="157">
        <v>1</v>
      </c>
    </row>
    <row r="9342" spans="1:9" x14ac:dyDescent="0.25">
      <c r="A9342" s="176" t="s">
        <v>13045</v>
      </c>
      <c r="B9342" s="176" t="s">
        <v>13046</v>
      </c>
      <c r="C9342" s="176" t="s">
        <v>13047</v>
      </c>
      <c r="D9342" s="155">
        <v>25</v>
      </c>
      <c r="E9342" s="157">
        <v>25</v>
      </c>
      <c r="F9342" s="166">
        <v>43145</v>
      </c>
      <c r="G9342" s="166">
        <v>43147</v>
      </c>
      <c r="H9342" s="157">
        <v>1</v>
      </c>
    </row>
    <row r="9343" spans="1:9" x14ac:dyDescent="0.25">
      <c r="A9343" s="176" t="s">
        <v>12882</v>
      </c>
      <c r="B9343" s="176" t="s">
        <v>12988</v>
      </c>
      <c r="C9343" s="176" t="s">
        <v>12989</v>
      </c>
      <c r="D9343" s="155">
        <v>2500</v>
      </c>
      <c r="E9343" s="157">
        <v>500</v>
      </c>
      <c r="F9343" s="166">
        <v>43145</v>
      </c>
      <c r="G9343" s="166">
        <v>43147</v>
      </c>
      <c r="H9343" s="157">
        <v>1</v>
      </c>
    </row>
    <row r="9344" spans="1:9" x14ac:dyDescent="0.25">
      <c r="A9344" s="176" t="s">
        <v>12882</v>
      </c>
      <c r="B9344" s="176" t="s">
        <v>12883</v>
      </c>
      <c r="C9344" s="176" t="s">
        <v>316</v>
      </c>
      <c r="D9344" s="155">
        <v>2500</v>
      </c>
      <c r="E9344" s="157">
        <v>500</v>
      </c>
      <c r="F9344" s="166">
        <v>43145</v>
      </c>
      <c r="G9344" s="166">
        <v>43147</v>
      </c>
      <c r="H9344" s="157">
        <v>1</v>
      </c>
    </row>
    <row r="9345" spans="1:9" x14ac:dyDescent="0.25">
      <c r="A9345" s="176" t="s">
        <v>12558</v>
      </c>
      <c r="B9345" s="176" t="s">
        <v>13048</v>
      </c>
      <c r="C9345" s="176" t="s">
        <v>12957</v>
      </c>
      <c r="D9345" s="155">
        <v>16</v>
      </c>
      <c r="E9345" s="157">
        <v>16</v>
      </c>
      <c r="F9345" s="166">
        <v>43146</v>
      </c>
      <c r="G9345" s="166">
        <v>43147</v>
      </c>
      <c r="H9345" s="157">
        <v>1</v>
      </c>
      <c r="I9345" s="192" t="s">
        <v>5929</v>
      </c>
    </row>
    <row r="9346" spans="1:9" x14ac:dyDescent="0.25">
      <c r="A9346" s="176" t="s">
        <v>12558</v>
      </c>
      <c r="B9346" s="176" t="s">
        <v>13049</v>
      </c>
      <c r="C9346" s="176" t="s">
        <v>12936</v>
      </c>
      <c r="D9346" s="155">
        <v>16</v>
      </c>
      <c r="E9346" s="157">
        <v>16</v>
      </c>
      <c r="F9346" s="166">
        <v>43146</v>
      </c>
      <c r="G9346" s="166">
        <v>43147</v>
      </c>
      <c r="H9346" s="157">
        <v>1</v>
      </c>
      <c r="I9346" s="192" t="s">
        <v>5929</v>
      </c>
    </row>
    <row r="9347" spans="1:9" x14ac:dyDescent="0.25">
      <c r="A9347" s="176" t="s">
        <v>559</v>
      </c>
      <c r="B9347" s="176" t="s">
        <v>1849</v>
      </c>
      <c r="C9347" s="176" t="s">
        <v>13050</v>
      </c>
      <c r="D9347" s="155">
        <v>1000</v>
      </c>
      <c r="E9347" s="157">
        <v>1000</v>
      </c>
      <c r="F9347" s="166">
        <v>43146</v>
      </c>
      <c r="G9347" s="166">
        <v>43150</v>
      </c>
      <c r="H9347" s="157">
        <v>1</v>
      </c>
    </row>
    <row r="9348" spans="1:9" x14ac:dyDescent="0.25">
      <c r="A9348" s="176" t="s">
        <v>286</v>
      </c>
      <c r="B9348" s="176" t="s">
        <v>3002</v>
      </c>
      <c r="C9348" s="176" t="s">
        <v>13051</v>
      </c>
      <c r="D9348" s="155">
        <v>100</v>
      </c>
      <c r="E9348" s="157">
        <v>100</v>
      </c>
      <c r="F9348" s="166">
        <v>43146</v>
      </c>
      <c r="G9348" s="166">
        <v>43150</v>
      </c>
      <c r="H9348" s="157">
        <v>1</v>
      </c>
    </row>
    <row r="9349" spans="1:9" x14ac:dyDescent="0.25">
      <c r="A9349" s="176" t="s">
        <v>2106</v>
      </c>
      <c r="B9349" s="176" t="s">
        <v>2107</v>
      </c>
      <c r="C9349" s="176" t="s">
        <v>13052</v>
      </c>
      <c r="D9349" s="155">
        <v>50</v>
      </c>
      <c r="E9349" s="157">
        <v>50</v>
      </c>
      <c r="F9349" s="166">
        <v>43146</v>
      </c>
      <c r="G9349" s="166">
        <v>43150</v>
      </c>
      <c r="H9349" s="157">
        <v>1</v>
      </c>
    </row>
    <row r="9350" spans="1:9" x14ac:dyDescent="0.25">
      <c r="A9350" s="176" t="s">
        <v>719</v>
      </c>
      <c r="B9350" s="176" t="s">
        <v>1483</v>
      </c>
      <c r="C9350" s="176" t="s">
        <v>13053</v>
      </c>
      <c r="D9350" s="155">
        <v>100</v>
      </c>
      <c r="E9350" s="157">
        <v>100</v>
      </c>
      <c r="F9350" s="166">
        <v>43146</v>
      </c>
      <c r="G9350" s="166">
        <v>43150</v>
      </c>
      <c r="H9350" s="157">
        <v>1</v>
      </c>
    </row>
    <row r="9351" spans="1:9" x14ac:dyDescent="0.25">
      <c r="A9351" s="176" t="s">
        <v>5827</v>
      </c>
      <c r="B9351" s="176" t="s">
        <v>13055</v>
      </c>
      <c r="C9351" s="176" t="s">
        <v>12754</v>
      </c>
      <c r="D9351" s="155">
        <v>19</v>
      </c>
      <c r="E9351" s="157">
        <v>10</v>
      </c>
      <c r="F9351" s="166">
        <v>43146</v>
      </c>
      <c r="G9351" s="166">
        <v>43153</v>
      </c>
      <c r="H9351" s="157">
        <v>1</v>
      </c>
      <c r="I9351" s="192" t="s">
        <v>13056</v>
      </c>
    </row>
    <row r="9352" spans="1:9" x14ac:dyDescent="0.25">
      <c r="A9352" s="176" t="s">
        <v>5827</v>
      </c>
      <c r="B9352" s="176" t="s">
        <v>13054</v>
      </c>
      <c r="C9352" s="176" t="s">
        <v>161</v>
      </c>
      <c r="D9352" s="155">
        <v>31</v>
      </c>
      <c r="E9352" s="157">
        <v>16</v>
      </c>
      <c r="F9352" s="166">
        <v>43146</v>
      </c>
      <c r="G9352" s="166">
        <v>43153</v>
      </c>
      <c r="H9352" s="157">
        <v>1</v>
      </c>
      <c r="I9352" s="192" t="s">
        <v>13056</v>
      </c>
    </row>
    <row r="9353" spans="1:9" x14ac:dyDescent="0.25">
      <c r="A9353" s="176" t="s">
        <v>520</v>
      </c>
      <c r="B9353" s="176" t="s">
        <v>609</v>
      </c>
      <c r="C9353" s="176" t="s">
        <v>12567</v>
      </c>
      <c r="D9353" s="155">
        <v>1536</v>
      </c>
      <c r="E9353" s="157">
        <v>1536</v>
      </c>
      <c r="F9353" s="166">
        <v>43146</v>
      </c>
      <c r="G9353" s="166">
        <v>43153</v>
      </c>
      <c r="H9353" s="157">
        <v>1</v>
      </c>
    </row>
    <row r="9354" spans="1:9" x14ac:dyDescent="0.25">
      <c r="A9354" s="176" t="s">
        <v>9258</v>
      </c>
      <c r="B9354" s="176" t="s">
        <v>11173</v>
      </c>
      <c r="C9354" s="176" t="s">
        <v>13057</v>
      </c>
      <c r="D9354" s="155">
        <v>50</v>
      </c>
      <c r="E9354" s="157">
        <v>50</v>
      </c>
      <c r="F9354" s="166">
        <v>43147</v>
      </c>
      <c r="G9354" s="166">
        <v>43153</v>
      </c>
      <c r="H9354" s="157">
        <v>1</v>
      </c>
    </row>
    <row r="9355" spans="1:9" x14ac:dyDescent="0.25">
      <c r="A9355" s="176" t="s">
        <v>327</v>
      </c>
      <c r="B9355" s="176" t="s">
        <v>479</v>
      </c>
      <c r="C9355" s="176" t="s">
        <v>13058</v>
      </c>
      <c r="D9355" s="155">
        <v>250</v>
      </c>
      <c r="E9355" s="157">
        <v>250</v>
      </c>
      <c r="F9355" s="166">
        <v>43147</v>
      </c>
      <c r="G9355" s="166">
        <v>43150</v>
      </c>
      <c r="H9355" s="157">
        <v>1</v>
      </c>
    </row>
    <row r="9356" spans="1:9" x14ac:dyDescent="0.25">
      <c r="A9356" s="176" t="s">
        <v>5569</v>
      </c>
      <c r="B9356" s="176" t="s">
        <v>13059</v>
      </c>
      <c r="C9356" s="176" t="s">
        <v>13060</v>
      </c>
      <c r="D9356" s="155">
        <v>10</v>
      </c>
      <c r="E9356" s="157">
        <v>10</v>
      </c>
      <c r="F9356" s="166">
        <v>43147</v>
      </c>
      <c r="G9356" s="166">
        <v>43147</v>
      </c>
      <c r="H9356" s="157">
        <v>1</v>
      </c>
    </row>
    <row r="9357" spans="1:9" x14ac:dyDescent="0.25">
      <c r="A9357" s="176" t="s">
        <v>9258</v>
      </c>
      <c r="B9357" s="176" t="s">
        <v>12930</v>
      </c>
      <c r="C9357" s="176" t="s">
        <v>13061</v>
      </c>
      <c r="D9357" s="155">
        <v>75</v>
      </c>
      <c r="E9357" s="157">
        <v>70</v>
      </c>
      <c r="F9357" s="166">
        <v>43147</v>
      </c>
      <c r="G9357" s="166">
        <v>43159</v>
      </c>
      <c r="H9357" s="157">
        <v>1</v>
      </c>
    </row>
    <row r="9358" spans="1:9" x14ac:dyDescent="0.25">
      <c r="A9358" s="176" t="s">
        <v>12314</v>
      </c>
      <c r="B9358" s="176" t="s">
        <v>12477</v>
      </c>
      <c r="C9358" s="176" t="s">
        <v>12839</v>
      </c>
      <c r="D9358" s="155">
        <v>10</v>
      </c>
      <c r="E9358" s="157">
        <v>10</v>
      </c>
      <c r="F9358" s="166">
        <v>43147</v>
      </c>
      <c r="G9358" s="166">
        <v>43158</v>
      </c>
      <c r="H9358" s="157">
        <v>1</v>
      </c>
    </row>
    <row r="9359" spans="1:9" x14ac:dyDescent="0.25">
      <c r="A9359" s="176" t="s">
        <v>12314</v>
      </c>
      <c r="B9359" s="176" t="s">
        <v>13062</v>
      </c>
      <c r="C9359" s="176" t="s">
        <v>13063</v>
      </c>
      <c r="D9359" s="155">
        <v>6</v>
      </c>
      <c r="E9359" s="157">
        <v>6</v>
      </c>
      <c r="F9359" s="166">
        <v>43147</v>
      </c>
      <c r="G9359" s="166">
        <v>43158</v>
      </c>
      <c r="H9359" s="157">
        <v>1</v>
      </c>
    </row>
    <row r="9360" spans="1:9" x14ac:dyDescent="0.25">
      <c r="A9360" s="176" t="s">
        <v>12924</v>
      </c>
      <c r="B9360" s="176" t="s">
        <v>13064</v>
      </c>
      <c r="C9360" s="176" t="s">
        <v>13065</v>
      </c>
      <c r="D9360" s="155">
        <v>2</v>
      </c>
      <c r="E9360" s="157">
        <v>2</v>
      </c>
      <c r="F9360" s="166">
        <v>43147</v>
      </c>
      <c r="G9360" s="166">
        <v>43152</v>
      </c>
      <c r="H9360" s="157">
        <v>1</v>
      </c>
      <c r="I9360" s="192" t="s">
        <v>13066</v>
      </c>
    </row>
    <row r="9361" spans="1:9" x14ac:dyDescent="0.25">
      <c r="A9361" s="176" t="s">
        <v>12314</v>
      </c>
      <c r="B9361" s="176" t="s">
        <v>13068</v>
      </c>
      <c r="C9361" s="176" t="s">
        <v>13069</v>
      </c>
      <c r="D9361" s="155">
        <v>3</v>
      </c>
      <c r="E9361" s="157">
        <v>2</v>
      </c>
      <c r="F9361" s="166">
        <v>43147</v>
      </c>
      <c r="G9361" s="166">
        <v>43151</v>
      </c>
      <c r="H9361" s="157">
        <v>1</v>
      </c>
    </row>
    <row r="9362" spans="1:9" x14ac:dyDescent="0.25">
      <c r="A9362" s="176" t="s">
        <v>42</v>
      </c>
      <c r="B9362" s="176" t="s">
        <v>815</v>
      </c>
      <c r="C9362" s="176" t="s">
        <v>13070</v>
      </c>
      <c r="D9362" s="155">
        <v>200</v>
      </c>
      <c r="E9362" s="157">
        <v>200</v>
      </c>
      <c r="F9362" s="166">
        <v>43150</v>
      </c>
      <c r="G9362" s="166">
        <v>43157</v>
      </c>
      <c r="H9362" s="157">
        <v>1</v>
      </c>
    </row>
    <row r="9363" spans="1:9" x14ac:dyDescent="0.25">
      <c r="A9363" s="176" t="s">
        <v>42</v>
      </c>
      <c r="B9363" s="176" t="s">
        <v>905</v>
      </c>
      <c r="C9363" s="176" t="s">
        <v>364</v>
      </c>
      <c r="D9363" s="155">
        <v>200</v>
      </c>
      <c r="E9363" s="157">
        <v>200</v>
      </c>
      <c r="F9363" s="166">
        <v>43150</v>
      </c>
      <c r="G9363" s="166">
        <v>43157</v>
      </c>
      <c r="H9363" s="157">
        <v>1</v>
      </c>
    </row>
    <row r="9364" spans="1:9" x14ac:dyDescent="0.25">
      <c r="A9364" s="176" t="s">
        <v>5827</v>
      </c>
      <c r="B9364" s="176" t="s">
        <v>12861</v>
      </c>
      <c r="C9364" s="176" t="s">
        <v>12862</v>
      </c>
      <c r="D9364" s="155">
        <v>25</v>
      </c>
      <c r="E9364" s="157">
        <v>25</v>
      </c>
      <c r="F9364" s="166">
        <v>43150</v>
      </c>
      <c r="G9364" s="166">
        <v>43154</v>
      </c>
      <c r="H9364" s="157">
        <v>1</v>
      </c>
      <c r="I9364" s="192" t="s">
        <v>5929</v>
      </c>
    </row>
    <row r="9365" spans="1:9" x14ac:dyDescent="0.25">
      <c r="A9365" s="176" t="s">
        <v>5827</v>
      </c>
      <c r="B9365" s="176" t="s">
        <v>13071</v>
      </c>
      <c r="C9365" s="176" t="s">
        <v>13072</v>
      </c>
      <c r="D9365" s="155">
        <v>50</v>
      </c>
      <c r="E9365" s="157">
        <v>50</v>
      </c>
      <c r="F9365" s="166">
        <v>43150</v>
      </c>
      <c r="G9365" s="166">
        <v>43154</v>
      </c>
      <c r="H9365" s="157">
        <v>1</v>
      </c>
    </row>
    <row r="9366" spans="1:9" x14ac:dyDescent="0.25">
      <c r="A9366" s="176" t="s">
        <v>559</v>
      </c>
      <c r="B9366" s="176" t="s">
        <v>1672</v>
      </c>
      <c r="C9366" s="176" t="s">
        <v>13073</v>
      </c>
      <c r="D9366" s="155">
        <v>75</v>
      </c>
      <c r="E9366" s="157">
        <v>75</v>
      </c>
      <c r="F9366" s="166">
        <v>43150</v>
      </c>
      <c r="G9366" s="166">
        <v>43150</v>
      </c>
      <c r="H9366" s="157">
        <v>1</v>
      </c>
    </row>
    <row r="9367" spans="1:9" x14ac:dyDescent="0.25">
      <c r="A9367" s="176" t="s">
        <v>173</v>
      </c>
      <c r="B9367" s="176" t="s">
        <v>10877</v>
      </c>
      <c r="C9367" s="176" t="s">
        <v>13074</v>
      </c>
      <c r="D9367" s="155">
        <v>102</v>
      </c>
      <c r="E9367" s="157">
        <v>102</v>
      </c>
      <c r="F9367" s="166">
        <v>43150</v>
      </c>
      <c r="G9367" s="166">
        <v>43157</v>
      </c>
      <c r="H9367" s="157">
        <v>1</v>
      </c>
    </row>
    <row r="9368" spans="1:9" x14ac:dyDescent="0.25">
      <c r="A9368" s="176" t="s">
        <v>71</v>
      </c>
      <c r="B9368" s="176" t="s">
        <v>154</v>
      </c>
      <c r="C9368" s="176" t="s">
        <v>13075</v>
      </c>
      <c r="D9368" s="155">
        <v>5</v>
      </c>
      <c r="E9368" s="157">
        <v>5</v>
      </c>
      <c r="F9368" s="166">
        <v>43150</v>
      </c>
      <c r="G9368" s="166">
        <v>43153</v>
      </c>
      <c r="H9368" s="157">
        <v>1</v>
      </c>
    </row>
    <row r="9369" spans="1:9" x14ac:dyDescent="0.25">
      <c r="A9369" s="176" t="s">
        <v>12622</v>
      </c>
      <c r="B9369" s="176" t="s">
        <v>13076</v>
      </c>
      <c r="C9369" s="176" t="s">
        <v>13077</v>
      </c>
      <c r="D9369" s="155">
        <v>3</v>
      </c>
      <c r="E9369" s="157">
        <v>1</v>
      </c>
      <c r="F9369" s="166">
        <v>43150</v>
      </c>
      <c r="G9369" s="177">
        <v>43153</v>
      </c>
      <c r="H9369" s="157">
        <v>1</v>
      </c>
      <c r="I9369" s="192" t="s">
        <v>12727</v>
      </c>
    </row>
    <row r="9370" spans="1:9" x14ac:dyDescent="0.25">
      <c r="A9370" s="176" t="s">
        <v>1983</v>
      </c>
      <c r="B9370" s="176" t="s">
        <v>13078</v>
      </c>
      <c r="C9370" s="176" t="s">
        <v>13079</v>
      </c>
      <c r="D9370" s="155">
        <v>3</v>
      </c>
      <c r="E9370" s="157">
        <v>3</v>
      </c>
      <c r="F9370" s="166">
        <v>43151</v>
      </c>
      <c r="G9370" s="166">
        <v>43152</v>
      </c>
      <c r="H9370" s="157">
        <v>1</v>
      </c>
    </row>
    <row r="9371" spans="1:9" x14ac:dyDescent="0.25">
      <c r="A9371" s="176" t="s">
        <v>899</v>
      </c>
      <c r="B9371" s="176" t="s">
        <v>11378</v>
      </c>
      <c r="C9371" s="176" t="s">
        <v>13080</v>
      </c>
      <c r="D9371" s="155">
        <v>10</v>
      </c>
      <c r="E9371" s="157">
        <v>10</v>
      </c>
      <c r="F9371" s="166">
        <v>43151</v>
      </c>
      <c r="G9371" s="166">
        <v>43157</v>
      </c>
      <c r="H9371" s="157">
        <v>1</v>
      </c>
    </row>
    <row r="9372" spans="1:9" x14ac:dyDescent="0.25">
      <c r="A9372" s="176" t="s">
        <v>2714</v>
      </c>
      <c r="B9372" s="176" t="s">
        <v>3423</v>
      </c>
      <c r="C9372" s="176" t="s">
        <v>13081</v>
      </c>
      <c r="D9372" s="155">
        <v>250</v>
      </c>
      <c r="E9372" s="157">
        <v>250</v>
      </c>
      <c r="F9372" s="166">
        <v>43151</v>
      </c>
      <c r="G9372" s="166">
        <v>43159</v>
      </c>
      <c r="H9372" s="157">
        <v>1</v>
      </c>
    </row>
    <row r="9373" spans="1:9" x14ac:dyDescent="0.25">
      <c r="A9373" s="176" t="s">
        <v>299</v>
      </c>
      <c r="B9373" s="176" t="s">
        <v>1260</v>
      </c>
      <c r="C9373" s="176" t="s">
        <v>13082</v>
      </c>
      <c r="D9373" s="155">
        <v>50</v>
      </c>
      <c r="E9373" s="157">
        <v>50</v>
      </c>
      <c r="F9373" s="166">
        <v>43151</v>
      </c>
      <c r="G9373" s="166">
        <v>43154</v>
      </c>
      <c r="H9373" s="157">
        <v>1</v>
      </c>
    </row>
    <row r="9374" spans="1:9" x14ac:dyDescent="0.25">
      <c r="A9374" s="176" t="s">
        <v>286</v>
      </c>
      <c r="B9374" s="176" t="s">
        <v>10452</v>
      </c>
      <c r="C9374" s="176" t="s">
        <v>13083</v>
      </c>
      <c r="D9374" s="155">
        <v>25</v>
      </c>
      <c r="E9374" s="157">
        <v>25</v>
      </c>
      <c r="F9374" s="166">
        <v>43151</v>
      </c>
      <c r="G9374" s="166">
        <v>43153</v>
      </c>
      <c r="H9374" s="157">
        <v>1</v>
      </c>
    </row>
    <row r="9375" spans="1:9" x14ac:dyDescent="0.25">
      <c r="A9375" s="176" t="s">
        <v>719</v>
      </c>
      <c r="B9375" s="176" t="s">
        <v>807</v>
      </c>
      <c r="C9375" s="176" t="s">
        <v>13084</v>
      </c>
      <c r="D9375" s="155">
        <v>250</v>
      </c>
      <c r="E9375" s="157">
        <v>250</v>
      </c>
      <c r="F9375" s="166">
        <v>43151</v>
      </c>
      <c r="G9375" s="166">
        <v>43154</v>
      </c>
      <c r="H9375" s="157">
        <v>1</v>
      </c>
    </row>
    <row r="9376" spans="1:9" x14ac:dyDescent="0.25">
      <c r="A9376" s="176" t="s">
        <v>12180</v>
      </c>
      <c r="B9376" s="176" t="s">
        <v>12181</v>
      </c>
      <c r="C9376" s="176" t="s">
        <v>13085</v>
      </c>
      <c r="D9376" s="155">
        <v>1</v>
      </c>
      <c r="E9376" s="157">
        <v>1</v>
      </c>
      <c r="F9376" s="166">
        <v>43151</v>
      </c>
      <c r="G9376" s="166">
        <v>43157</v>
      </c>
      <c r="H9376" s="157">
        <v>1</v>
      </c>
    </row>
    <row r="9377" spans="1:9" x14ac:dyDescent="0.25">
      <c r="A9377" s="176" t="s">
        <v>520</v>
      </c>
      <c r="B9377" s="176" t="s">
        <v>609</v>
      </c>
      <c r="C9377" s="176" t="s">
        <v>13086</v>
      </c>
      <c r="D9377" s="155">
        <v>1360</v>
      </c>
      <c r="E9377" s="157">
        <v>1360</v>
      </c>
      <c r="F9377" s="166">
        <v>43151</v>
      </c>
      <c r="G9377" s="166">
        <v>43157</v>
      </c>
      <c r="H9377" s="157">
        <v>1</v>
      </c>
    </row>
    <row r="9378" spans="1:9" x14ac:dyDescent="0.25">
      <c r="A9378" s="176" t="s">
        <v>3481</v>
      </c>
      <c r="B9378" s="176" t="s">
        <v>255</v>
      </c>
      <c r="C9378" s="176" t="s">
        <v>13087</v>
      </c>
      <c r="D9378" s="155">
        <v>200</v>
      </c>
      <c r="E9378" s="157">
        <v>200</v>
      </c>
      <c r="F9378" s="166">
        <v>43151</v>
      </c>
      <c r="G9378" s="166">
        <v>43154</v>
      </c>
      <c r="H9378" s="157">
        <v>1</v>
      </c>
    </row>
    <row r="9379" spans="1:9" x14ac:dyDescent="0.25">
      <c r="A9379" s="176" t="s">
        <v>4963</v>
      </c>
      <c r="B9379" s="176" t="s">
        <v>7727</v>
      </c>
      <c r="C9379" s="176" t="s">
        <v>13088</v>
      </c>
      <c r="D9379" s="155">
        <v>50</v>
      </c>
      <c r="E9379" s="157">
        <v>50</v>
      </c>
      <c r="F9379" s="166">
        <v>43151</v>
      </c>
      <c r="G9379" s="166">
        <v>43152</v>
      </c>
      <c r="H9379" s="157">
        <v>1</v>
      </c>
    </row>
    <row r="9380" spans="1:9" x14ac:dyDescent="0.25">
      <c r="A9380" s="176" t="s">
        <v>5827</v>
      </c>
      <c r="B9380" s="176" t="s">
        <v>5835</v>
      </c>
      <c r="C9380" s="176" t="s">
        <v>13089</v>
      </c>
      <c r="D9380" s="155">
        <v>25</v>
      </c>
      <c r="E9380" s="157">
        <v>1</v>
      </c>
      <c r="F9380" s="166">
        <v>43152</v>
      </c>
      <c r="G9380" s="166">
        <v>43126</v>
      </c>
      <c r="H9380" s="157">
        <v>0</v>
      </c>
    </row>
    <row r="9381" spans="1:9" x14ac:dyDescent="0.25">
      <c r="A9381" s="176" t="s">
        <v>71</v>
      </c>
      <c r="B9381" s="176" t="s">
        <v>2730</v>
      </c>
      <c r="C9381" s="176" t="s">
        <v>13096</v>
      </c>
      <c r="D9381" s="155">
        <v>13</v>
      </c>
      <c r="E9381" s="157">
        <v>13</v>
      </c>
      <c r="F9381" s="166">
        <v>43153</v>
      </c>
      <c r="G9381" s="166">
        <v>43159</v>
      </c>
      <c r="H9381" s="157">
        <v>1</v>
      </c>
    </row>
    <row r="9382" spans="1:9" x14ac:dyDescent="0.25">
      <c r="A9382" s="176" t="s">
        <v>71</v>
      </c>
      <c r="B9382" s="176" t="s">
        <v>167</v>
      </c>
      <c r="C9382" s="176" t="s">
        <v>13097</v>
      </c>
      <c r="D9382" s="155">
        <v>9</v>
      </c>
      <c r="E9382" s="157">
        <v>9</v>
      </c>
      <c r="F9382" s="166">
        <v>43153</v>
      </c>
      <c r="G9382" s="166">
        <v>43159</v>
      </c>
      <c r="H9382" s="157">
        <v>1</v>
      </c>
    </row>
    <row r="9383" spans="1:9" x14ac:dyDescent="0.25">
      <c r="A9383" s="176" t="s">
        <v>2714</v>
      </c>
      <c r="B9383" s="176" t="s">
        <v>736</v>
      </c>
      <c r="C9383" s="176" t="s">
        <v>13098</v>
      </c>
      <c r="D9383" s="155">
        <v>100</v>
      </c>
      <c r="E9383" s="157">
        <v>100</v>
      </c>
      <c r="F9383" s="166">
        <v>43153</v>
      </c>
      <c r="G9383" s="166">
        <v>47150</v>
      </c>
      <c r="H9383" s="157">
        <v>1</v>
      </c>
    </row>
    <row r="9384" spans="1:9" x14ac:dyDescent="0.25">
      <c r="A9384" s="176" t="s">
        <v>1463</v>
      </c>
      <c r="B9384" s="176" t="s">
        <v>4923</v>
      </c>
      <c r="C9384" s="176" t="s">
        <v>13099</v>
      </c>
      <c r="D9384" s="155">
        <v>10</v>
      </c>
      <c r="E9384" s="157">
        <v>10</v>
      </c>
      <c r="F9384" s="166">
        <v>43153</v>
      </c>
      <c r="G9384" s="166">
        <v>43154</v>
      </c>
      <c r="H9384" s="157">
        <v>1</v>
      </c>
    </row>
    <row r="9385" spans="1:9" x14ac:dyDescent="0.25">
      <c r="A9385" s="176" t="s">
        <v>13100</v>
      </c>
      <c r="B9385" s="176" t="s">
        <v>13101</v>
      </c>
      <c r="C9385" s="176" t="s">
        <v>13102</v>
      </c>
      <c r="D9385" s="155">
        <v>10</v>
      </c>
      <c r="E9385" s="157">
        <v>10</v>
      </c>
      <c r="F9385" s="166">
        <v>43153</v>
      </c>
      <c r="G9385" s="166">
        <v>43153</v>
      </c>
      <c r="H9385" s="157">
        <v>1</v>
      </c>
    </row>
    <row r="9386" spans="1:9" x14ac:dyDescent="0.25">
      <c r="A9386" s="176" t="s">
        <v>71</v>
      </c>
      <c r="B9386" s="176" t="s">
        <v>167</v>
      </c>
      <c r="C9386" s="176" t="s">
        <v>13103</v>
      </c>
      <c r="D9386" s="155">
        <v>5</v>
      </c>
      <c r="E9386" s="157">
        <v>5</v>
      </c>
      <c r="F9386" s="166">
        <v>43154</v>
      </c>
      <c r="G9386" s="166">
        <v>43160</v>
      </c>
      <c r="H9386" s="157">
        <v>1</v>
      </c>
    </row>
    <row r="9387" spans="1:9" x14ac:dyDescent="0.25">
      <c r="A9387" s="176" t="s">
        <v>5967</v>
      </c>
      <c r="B9387" s="176" t="s">
        <v>3542</v>
      </c>
      <c r="C9387" s="176" t="s">
        <v>13104</v>
      </c>
      <c r="D9387" s="155">
        <v>2</v>
      </c>
      <c r="E9387" s="157">
        <v>2</v>
      </c>
      <c r="F9387" s="166">
        <v>43154</v>
      </c>
      <c r="G9387" s="166">
        <v>43160</v>
      </c>
      <c r="H9387" s="157">
        <v>1</v>
      </c>
    </row>
    <row r="9388" spans="1:9" x14ac:dyDescent="0.25">
      <c r="A9388" s="176" t="s">
        <v>1983</v>
      </c>
      <c r="B9388" s="176" t="s">
        <v>13105</v>
      </c>
      <c r="C9388" s="176" t="s">
        <v>13106</v>
      </c>
      <c r="D9388" s="155">
        <v>100</v>
      </c>
      <c r="E9388" s="157">
        <v>100</v>
      </c>
      <c r="F9388" s="166">
        <v>43154</v>
      </c>
      <c r="G9388" s="166">
        <v>43154</v>
      </c>
      <c r="H9388" s="157">
        <v>1</v>
      </c>
    </row>
    <row r="9389" spans="1:9" x14ac:dyDescent="0.25">
      <c r="A9389" s="176" t="s">
        <v>6021</v>
      </c>
      <c r="B9389" s="176" t="s">
        <v>6022</v>
      </c>
      <c r="C9389" s="176" t="s">
        <v>13107</v>
      </c>
      <c r="D9389" s="155">
        <v>250</v>
      </c>
      <c r="E9389" s="157">
        <v>250</v>
      </c>
      <c r="F9389" s="166">
        <v>43154</v>
      </c>
      <c r="G9389" s="166">
        <v>43154</v>
      </c>
      <c r="H9389" s="157">
        <v>1</v>
      </c>
    </row>
    <row r="9390" spans="1:9" x14ac:dyDescent="0.25">
      <c r="A9390" s="176" t="s">
        <v>4963</v>
      </c>
      <c r="B9390" s="176" t="s">
        <v>9466</v>
      </c>
      <c r="C9390" s="176" t="s">
        <v>13108</v>
      </c>
      <c r="D9390" s="155">
        <v>100</v>
      </c>
      <c r="E9390" s="157">
        <v>92</v>
      </c>
      <c r="F9390" s="166">
        <v>43154</v>
      </c>
      <c r="G9390" s="166">
        <v>43220</v>
      </c>
      <c r="H9390" s="157">
        <v>1</v>
      </c>
      <c r="I9390" s="192" t="s">
        <v>13223</v>
      </c>
    </row>
    <row r="9391" spans="1:9" x14ac:dyDescent="0.25">
      <c r="A9391" s="176" t="s">
        <v>4963</v>
      </c>
      <c r="B9391" s="176" t="s">
        <v>1696</v>
      </c>
      <c r="C9391" s="176" t="s">
        <v>13110</v>
      </c>
      <c r="D9391" s="155">
        <v>50</v>
      </c>
      <c r="E9391" s="157">
        <v>50</v>
      </c>
      <c r="F9391" s="166">
        <v>43157</v>
      </c>
      <c r="G9391" s="166">
        <v>43157</v>
      </c>
      <c r="H9391" s="157">
        <v>1</v>
      </c>
    </row>
    <row r="9392" spans="1:9" x14ac:dyDescent="0.25">
      <c r="A9392" s="176" t="s">
        <v>4963</v>
      </c>
      <c r="B9392" s="176" t="s">
        <v>12213</v>
      </c>
      <c r="C9392" s="176" t="s">
        <v>13111</v>
      </c>
      <c r="D9392" s="155">
        <v>100</v>
      </c>
      <c r="E9392" s="157">
        <v>100</v>
      </c>
      <c r="F9392" s="166">
        <v>43157</v>
      </c>
      <c r="G9392" s="166">
        <v>43158</v>
      </c>
      <c r="H9392" s="157">
        <v>1</v>
      </c>
    </row>
    <row r="9393" spans="1:9" x14ac:dyDescent="0.25">
      <c r="A9393" s="176" t="s">
        <v>4963</v>
      </c>
      <c r="B9393" s="176" t="s">
        <v>12214</v>
      </c>
      <c r="C9393" s="176" t="s">
        <v>32</v>
      </c>
      <c r="D9393" s="155">
        <v>100</v>
      </c>
      <c r="E9393" s="157">
        <v>100</v>
      </c>
      <c r="F9393" s="166">
        <v>43157</v>
      </c>
      <c r="G9393" s="166">
        <v>43158</v>
      </c>
      <c r="H9393" s="157">
        <v>1</v>
      </c>
    </row>
    <row r="9394" spans="1:9" x14ac:dyDescent="0.25">
      <c r="A9394" s="176" t="s">
        <v>634</v>
      </c>
      <c r="B9394" s="176" t="s">
        <v>1011</v>
      </c>
      <c r="C9394" s="176" t="s">
        <v>13112</v>
      </c>
      <c r="D9394" s="155">
        <v>15</v>
      </c>
      <c r="E9394" s="157">
        <v>15</v>
      </c>
      <c r="F9394" s="166">
        <v>43157</v>
      </c>
      <c r="G9394" s="166">
        <v>43159</v>
      </c>
      <c r="H9394" s="157">
        <v>1</v>
      </c>
    </row>
    <row r="9395" spans="1:9" x14ac:dyDescent="0.25">
      <c r="A9395" s="176" t="s">
        <v>559</v>
      </c>
      <c r="B9395" s="176" t="s">
        <v>1560</v>
      </c>
      <c r="C9395" s="176" t="s">
        <v>13113</v>
      </c>
      <c r="D9395" s="155">
        <v>1000</v>
      </c>
      <c r="E9395" s="157">
        <v>1000</v>
      </c>
      <c r="F9395" s="166">
        <v>43157</v>
      </c>
      <c r="G9395" s="166">
        <v>43164</v>
      </c>
      <c r="H9395" s="157">
        <v>1</v>
      </c>
    </row>
    <row r="9396" spans="1:9" x14ac:dyDescent="0.25">
      <c r="A9396" s="176" t="s">
        <v>6965</v>
      </c>
      <c r="B9396" s="176" t="s">
        <v>13114</v>
      </c>
      <c r="C9396" s="176" t="s">
        <v>13115</v>
      </c>
      <c r="D9396" s="155">
        <v>30</v>
      </c>
      <c r="E9396" s="157">
        <v>30</v>
      </c>
      <c r="F9396" s="166">
        <v>43157</v>
      </c>
      <c r="G9396" s="166">
        <v>43161</v>
      </c>
      <c r="H9396" s="157">
        <v>1</v>
      </c>
    </row>
    <row r="9397" spans="1:9" x14ac:dyDescent="0.25">
      <c r="A9397" s="176" t="s">
        <v>520</v>
      </c>
      <c r="B9397" s="176" t="s">
        <v>609</v>
      </c>
      <c r="C9397" s="176" t="s">
        <v>13116</v>
      </c>
      <c r="D9397" s="155">
        <v>1492</v>
      </c>
      <c r="E9397" s="157">
        <v>1492</v>
      </c>
      <c r="F9397" s="166">
        <v>43157</v>
      </c>
      <c r="G9397" s="166">
        <v>43166</v>
      </c>
      <c r="H9397" s="157">
        <v>1</v>
      </c>
    </row>
    <row r="9398" spans="1:9" x14ac:dyDescent="0.25">
      <c r="A9398" s="176" t="s">
        <v>173</v>
      </c>
      <c r="B9398" s="176" t="s">
        <v>7178</v>
      </c>
      <c r="C9398" s="176" t="s">
        <v>13117</v>
      </c>
      <c r="D9398" s="155">
        <v>100</v>
      </c>
      <c r="E9398" s="157">
        <v>100</v>
      </c>
      <c r="F9398" s="166">
        <v>43158</v>
      </c>
      <c r="G9398" s="166">
        <v>43164</v>
      </c>
      <c r="H9398" s="157">
        <v>1</v>
      </c>
    </row>
    <row r="9399" spans="1:9" x14ac:dyDescent="0.25">
      <c r="A9399" s="176" t="s">
        <v>13007</v>
      </c>
      <c r="B9399" s="176" t="s">
        <v>6166</v>
      </c>
      <c r="C9399" s="176" t="s">
        <v>13118</v>
      </c>
      <c r="D9399" s="155">
        <v>10</v>
      </c>
      <c r="E9399" s="157">
        <v>10</v>
      </c>
      <c r="F9399" s="166">
        <v>43158</v>
      </c>
      <c r="G9399" s="166">
        <v>43164</v>
      </c>
      <c r="H9399" s="157">
        <v>1</v>
      </c>
    </row>
    <row r="9400" spans="1:9" x14ac:dyDescent="0.25">
      <c r="A9400" s="176" t="s">
        <v>65</v>
      </c>
      <c r="B9400" s="176" t="s">
        <v>1501</v>
      </c>
      <c r="C9400" s="176" t="s">
        <v>13119</v>
      </c>
      <c r="D9400" s="155">
        <v>100</v>
      </c>
      <c r="E9400" s="157">
        <v>100</v>
      </c>
      <c r="F9400" s="166">
        <v>43158</v>
      </c>
      <c r="G9400" s="166">
        <v>43161</v>
      </c>
      <c r="H9400" s="157">
        <v>1</v>
      </c>
    </row>
    <row r="9401" spans="1:9" x14ac:dyDescent="0.25">
      <c r="A9401" s="176" t="s">
        <v>65</v>
      </c>
      <c r="B9401" s="176" t="s">
        <v>12048</v>
      </c>
      <c r="C9401" s="176" t="s">
        <v>13120</v>
      </c>
      <c r="D9401" s="155">
        <v>50</v>
      </c>
      <c r="E9401" s="157">
        <v>50</v>
      </c>
      <c r="F9401" s="166">
        <v>43158</v>
      </c>
      <c r="G9401" s="166">
        <v>43164</v>
      </c>
      <c r="H9401" s="157">
        <v>1</v>
      </c>
    </row>
    <row r="9402" spans="1:9" x14ac:dyDescent="0.25">
      <c r="A9402" s="176" t="s">
        <v>2715</v>
      </c>
      <c r="B9402" s="176" t="s">
        <v>13121</v>
      </c>
      <c r="C9402" s="176" t="s">
        <v>13122</v>
      </c>
      <c r="D9402" s="155">
        <v>1</v>
      </c>
      <c r="E9402" s="157">
        <v>1</v>
      </c>
      <c r="F9402" s="166">
        <v>43159</v>
      </c>
      <c r="G9402" s="166">
        <v>43136</v>
      </c>
      <c r="H9402" s="157">
        <v>0</v>
      </c>
    </row>
    <row r="9403" spans="1:9" x14ac:dyDescent="0.25">
      <c r="A9403" s="176" t="s">
        <v>1492</v>
      </c>
      <c r="B9403" s="176" t="s">
        <v>2726</v>
      </c>
      <c r="C9403" s="176" t="s">
        <v>13123</v>
      </c>
      <c r="D9403" s="155">
        <v>250</v>
      </c>
      <c r="E9403" s="157">
        <v>250</v>
      </c>
      <c r="F9403" s="166">
        <v>43159</v>
      </c>
      <c r="G9403" s="166">
        <v>43175</v>
      </c>
      <c r="H9403" s="157">
        <v>1</v>
      </c>
    </row>
    <row r="9404" spans="1:9" x14ac:dyDescent="0.25">
      <c r="A9404" s="176" t="s">
        <v>6916</v>
      </c>
      <c r="B9404" s="176" t="s">
        <v>9505</v>
      </c>
      <c r="C9404" s="176" t="s">
        <v>13125</v>
      </c>
      <c r="D9404" s="155">
        <v>10</v>
      </c>
      <c r="E9404" s="157">
        <v>10</v>
      </c>
      <c r="F9404" s="166">
        <v>43159</v>
      </c>
      <c r="G9404" s="166">
        <v>43146</v>
      </c>
      <c r="H9404" s="157">
        <v>1</v>
      </c>
      <c r="I9404" s="192" t="s">
        <v>13126</v>
      </c>
    </row>
    <row r="9405" spans="1:9" x14ac:dyDescent="0.25">
      <c r="A9405" s="176" t="s">
        <v>6916</v>
      </c>
      <c r="B9405" s="176" t="s">
        <v>13124</v>
      </c>
      <c r="C9405" s="176" t="s">
        <v>32</v>
      </c>
      <c r="D9405" s="155">
        <v>10</v>
      </c>
      <c r="E9405" s="157">
        <v>10</v>
      </c>
      <c r="F9405" s="166">
        <v>43159</v>
      </c>
      <c r="G9405" s="166">
        <v>43146</v>
      </c>
      <c r="H9405" s="157">
        <v>1</v>
      </c>
      <c r="I9405" s="192" t="s">
        <v>13126</v>
      </c>
    </row>
    <row r="9406" spans="1:9" x14ac:dyDescent="0.25">
      <c r="A9406" s="176" t="s">
        <v>12084</v>
      </c>
      <c r="B9406" s="176" t="s">
        <v>12635</v>
      </c>
      <c r="C9406" s="176" t="s">
        <v>12982</v>
      </c>
      <c r="D9406" s="155">
        <v>123</v>
      </c>
      <c r="E9406" s="157">
        <v>123</v>
      </c>
      <c r="F9406" s="166">
        <v>43159</v>
      </c>
      <c r="G9406" s="166">
        <v>43164</v>
      </c>
      <c r="H9406" s="157">
        <v>1</v>
      </c>
      <c r="I9406" s="192" t="s">
        <v>13127</v>
      </c>
    </row>
    <row r="9407" spans="1:9" x14ac:dyDescent="0.25">
      <c r="A9407" s="176" t="s">
        <v>12314</v>
      </c>
      <c r="B9407" s="176" t="s">
        <v>13068</v>
      </c>
      <c r="C9407" s="176" t="s">
        <v>13069</v>
      </c>
      <c r="D9407" s="155">
        <v>3</v>
      </c>
      <c r="E9407" s="157">
        <v>1</v>
      </c>
      <c r="F9407" s="166">
        <v>43159</v>
      </c>
      <c r="G9407" s="166">
        <v>43166</v>
      </c>
      <c r="H9407" s="157">
        <v>1</v>
      </c>
      <c r="I9407" s="192" t="s">
        <v>13128</v>
      </c>
    </row>
    <row r="9408" spans="1:9" x14ac:dyDescent="0.25">
      <c r="A9408" s="176" t="s">
        <v>5827</v>
      </c>
      <c r="B9408" s="176" t="s">
        <v>5986</v>
      </c>
      <c r="C9408" s="176" t="s">
        <v>13129</v>
      </c>
      <c r="D9408" s="155">
        <v>30</v>
      </c>
      <c r="E9408" s="157">
        <v>29</v>
      </c>
      <c r="F9408" s="166">
        <v>43159</v>
      </c>
      <c r="G9408" s="166">
        <v>43164</v>
      </c>
      <c r="H9408" s="157">
        <v>1</v>
      </c>
      <c r="I9408" s="192" t="s">
        <v>5929</v>
      </c>
    </row>
    <row r="9409" spans="1:9" x14ac:dyDescent="0.25">
      <c r="A9409" s="176" t="s">
        <v>121</v>
      </c>
      <c r="B9409" s="176" t="s">
        <v>13130</v>
      </c>
      <c r="C9409" s="176" t="s">
        <v>13131</v>
      </c>
      <c r="D9409" s="155">
        <v>7</v>
      </c>
      <c r="E9409" s="157">
        <v>7</v>
      </c>
      <c r="F9409" s="166">
        <v>43160</v>
      </c>
      <c r="G9409" s="166">
        <v>43166</v>
      </c>
      <c r="H9409" s="157">
        <v>1</v>
      </c>
    </row>
    <row r="9410" spans="1:9" x14ac:dyDescent="0.25">
      <c r="A9410" s="176" t="s">
        <v>13132</v>
      </c>
      <c r="B9410" s="176" t="s">
        <v>13133</v>
      </c>
      <c r="C9410" s="176" t="s">
        <v>13134</v>
      </c>
      <c r="D9410" s="155">
        <v>1</v>
      </c>
      <c r="E9410" s="157">
        <v>1</v>
      </c>
      <c r="F9410" s="166">
        <v>43160</v>
      </c>
      <c r="G9410" s="166">
        <v>43180</v>
      </c>
      <c r="H9410" s="157">
        <v>1</v>
      </c>
    </row>
    <row r="9411" spans="1:9" x14ac:dyDescent="0.25">
      <c r="A9411" s="176" t="s">
        <v>12819</v>
      </c>
      <c r="B9411" s="176" t="s">
        <v>13135</v>
      </c>
      <c r="C9411" s="176" t="s">
        <v>13136</v>
      </c>
      <c r="D9411" s="155">
        <v>20</v>
      </c>
      <c r="E9411" s="157">
        <v>20</v>
      </c>
      <c r="F9411" s="166">
        <v>43160</v>
      </c>
      <c r="G9411" s="166">
        <v>43160</v>
      </c>
      <c r="H9411" s="157">
        <v>1</v>
      </c>
    </row>
    <row r="9412" spans="1:9" x14ac:dyDescent="0.25">
      <c r="A9412" s="176" t="s">
        <v>520</v>
      </c>
      <c r="B9412" s="176" t="s">
        <v>609</v>
      </c>
      <c r="C9412" s="176" t="s">
        <v>13086</v>
      </c>
      <c r="D9412" s="155">
        <v>3000</v>
      </c>
      <c r="E9412" s="157">
        <v>1940</v>
      </c>
      <c r="F9412" s="166">
        <v>43160</v>
      </c>
      <c r="G9412" s="166">
        <v>43165</v>
      </c>
      <c r="H9412" s="157">
        <v>1</v>
      </c>
    </row>
    <row r="9413" spans="1:9" x14ac:dyDescent="0.25">
      <c r="A9413" s="176" t="s">
        <v>71</v>
      </c>
      <c r="B9413" s="176" t="s">
        <v>102</v>
      </c>
      <c r="C9413" s="176" t="s">
        <v>102</v>
      </c>
      <c r="D9413" s="155">
        <v>10</v>
      </c>
      <c r="E9413" s="157">
        <v>10</v>
      </c>
      <c r="F9413" s="166">
        <v>43161</v>
      </c>
      <c r="G9413" s="166">
        <v>43167</v>
      </c>
      <c r="H9413" s="157">
        <v>1</v>
      </c>
    </row>
    <row r="9414" spans="1:9" x14ac:dyDescent="0.25">
      <c r="A9414" s="176" t="s">
        <v>10974</v>
      </c>
      <c r="B9414" s="176" t="s">
        <v>10975</v>
      </c>
      <c r="C9414" s="176" t="s">
        <v>13138</v>
      </c>
      <c r="D9414" s="155">
        <v>25</v>
      </c>
      <c r="E9414" s="157">
        <v>25</v>
      </c>
      <c r="F9414" s="166">
        <v>43161</v>
      </c>
      <c r="G9414" s="166">
        <v>43165</v>
      </c>
      <c r="H9414" s="157">
        <v>1</v>
      </c>
    </row>
    <row r="9415" spans="1:9" x14ac:dyDescent="0.25">
      <c r="A9415" s="176" t="s">
        <v>12084</v>
      </c>
      <c r="B9415" s="176" t="s">
        <v>12635</v>
      </c>
      <c r="C9415" s="176" t="s">
        <v>13137</v>
      </c>
      <c r="D9415" s="155">
        <v>125</v>
      </c>
      <c r="E9415" s="157">
        <v>125</v>
      </c>
      <c r="F9415" s="166">
        <v>43161</v>
      </c>
      <c r="G9415" s="166">
        <v>43171</v>
      </c>
      <c r="H9415" s="157">
        <v>1</v>
      </c>
    </row>
    <row r="9416" spans="1:9" x14ac:dyDescent="0.25">
      <c r="A9416" s="176" t="s">
        <v>3481</v>
      </c>
      <c r="B9416" s="176" t="s">
        <v>149</v>
      </c>
      <c r="C9416" s="176" t="s">
        <v>13139</v>
      </c>
      <c r="D9416" s="155">
        <v>100</v>
      </c>
      <c r="E9416" s="157">
        <v>100</v>
      </c>
      <c r="F9416" s="166">
        <v>43161</v>
      </c>
      <c r="G9416" s="166">
        <v>43161</v>
      </c>
      <c r="H9416" s="157">
        <v>1</v>
      </c>
    </row>
    <row r="9417" spans="1:9" x14ac:dyDescent="0.25">
      <c r="A9417" s="176" t="s">
        <v>12800</v>
      </c>
      <c r="B9417" s="176" t="s">
        <v>12132</v>
      </c>
      <c r="C9417" s="176" t="s">
        <v>13023</v>
      </c>
      <c r="D9417" s="155">
        <v>160</v>
      </c>
      <c r="E9417" s="157">
        <v>155</v>
      </c>
      <c r="F9417" s="166">
        <v>43161</v>
      </c>
      <c r="G9417" s="166">
        <v>43164</v>
      </c>
      <c r="H9417" s="157">
        <v>1</v>
      </c>
      <c r="I9417" s="192" t="s">
        <v>13056</v>
      </c>
    </row>
    <row r="9418" spans="1:9" x14ac:dyDescent="0.25">
      <c r="A9418" s="176" t="s">
        <v>9985</v>
      </c>
      <c r="B9418" s="176" t="s">
        <v>11877</v>
      </c>
      <c r="C9418" s="176" t="s">
        <v>13140</v>
      </c>
      <c r="D9418" s="155">
        <v>12</v>
      </c>
      <c r="E9418" s="157">
        <v>12</v>
      </c>
      <c r="F9418" s="166">
        <v>43161</v>
      </c>
      <c r="G9418" s="166">
        <v>43164</v>
      </c>
      <c r="H9418" s="157">
        <v>1</v>
      </c>
      <c r="I9418" s="192" t="s">
        <v>13141</v>
      </c>
    </row>
    <row r="9419" spans="1:9" x14ac:dyDescent="0.25">
      <c r="A9419" s="176" t="s">
        <v>5827</v>
      </c>
      <c r="B9419" s="176" t="s">
        <v>7335</v>
      </c>
      <c r="C9419" s="176" t="s">
        <v>12943</v>
      </c>
      <c r="D9419" s="155">
        <v>25</v>
      </c>
      <c r="E9419" s="157">
        <v>25</v>
      </c>
      <c r="F9419" s="166">
        <v>43164</v>
      </c>
      <c r="G9419" s="166">
        <v>43167</v>
      </c>
      <c r="H9419" s="157">
        <v>1</v>
      </c>
      <c r="I9419" s="192" t="s">
        <v>5929</v>
      </c>
    </row>
    <row r="9420" spans="1:9" x14ac:dyDescent="0.25">
      <c r="A9420" s="176" t="s">
        <v>42</v>
      </c>
      <c r="B9420" s="176" t="s">
        <v>7413</v>
      </c>
      <c r="C9420" s="176" t="s">
        <v>13142</v>
      </c>
      <c r="D9420" s="155">
        <v>15</v>
      </c>
      <c r="E9420" s="157">
        <v>15</v>
      </c>
      <c r="F9420" s="166">
        <v>43164</v>
      </c>
      <c r="G9420" s="166">
        <v>43165</v>
      </c>
      <c r="H9420" s="157">
        <v>1</v>
      </c>
    </row>
    <row r="9421" spans="1:9" x14ac:dyDescent="0.25">
      <c r="A9421" s="176" t="s">
        <v>227</v>
      </c>
      <c r="B9421" s="176" t="s">
        <v>6073</v>
      </c>
      <c r="C9421" s="176" t="s">
        <v>13143</v>
      </c>
      <c r="D9421" s="155">
        <v>50</v>
      </c>
      <c r="E9421" s="157">
        <v>50</v>
      </c>
      <c r="F9421" s="166">
        <v>43164</v>
      </c>
      <c r="G9421" s="166">
        <v>43166</v>
      </c>
      <c r="H9421" s="157">
        <v>1</v>
      </c>
    </row>
    <row r="9422" spans="1:9" x14ac:dyDescent="0.25">
      <c r="A9422" s="176" t="s">
        <v>2714</v>
      </c>
      <c r="B9422" s="176" t="s">
        <v>234</v>
      </c>
      <c r="C9422" s="176" t="s">
        <v>13144</v>
      </c>
      <c r="D9422" s="155">
        <v>50</v>
      </c>
      <c r="E9422" s="157">
        <v>50</v>
      </c>
      <c r="F9422" s="166">
        <v>43164</v>
      </c>
      <c r="G9422" s="166">
        <v>43166</v>
      </c>
      <c r="H9422" s="157">
        <v>1</v>
      </c>
    </row>
    <row r="9423" spans="1:9" x14ac:dyDescent="0.25">
      <c r="A9423" s="176" t="s">
        <v>520</v>
      </c>
      <c r="B9423" s="176" t="s">
        <v>5026</v>
      </c>
      <c r="C9423" s="176" t="s">
        <v>13145</v>
      </c>
      <c r="D9423" s="155">
        <v>600</v>
      </c>
      <c r="E9423" s="157">
        <v>600</v>
      </c>
      <c r="F9423" s="166">
        <v>43164</v>
      </c>
      <c r="G9423" s="166">
        <v>43167</v>
      </c>
      <c r="H9423" s="157">
        <v>1</v>
      </c>
    </row>
    <row r="9424" spans="1:9" x14ac:dyDescent="0.25">
      <c r="A9424" s="176" t="s">
        <v>9255</v>
      </c>
      <c r="B9424" s="176" t="s">
        <v>12979</v>
      </c>
      <c r="C9424" s="176" t="s">
        <v>13146</v>
      </c>
      <c r="D9424" s="155">
        <v>160</v>
      </c>
      <c r="E9424" s="157">
        <v>125</v>
      </c>
      <c r="F9424" s="166">
        <v>43166</v>
      </c>
      <c r="G9424" s="166">
        <v>43166</v>
      </c>
      <c r="H9424" s="157">
        <v>1</v>
      </c>
    </row>
    <row r="9425" spans="1:9" x14ac:dyDescent="0.25">
      <c r="A9425" s="176" t="s">
        <v>520</v>
      </c>
      <c r="B9425" s="176" t="s">
        <v>3207</v>
      </c>
      <c r="C9425" s="176" t="s">
        <v>13147</v>
      </c>
      <c r="D9425" s="155">
        <v>25</v>
      </c>
      <c r="E9425" s="157">
        <v>25</v>
      </c>
      <c r="F9425" s="166">
        <v>43166</v>
      </c>
      <c r="G9425" s="166">
        <v>43168</v>
      </c>
      <c r="H9425" s="157">
        <v>1</v>
      </c>
    </row>
    <row r="9426" spans="1:9" ht="30" x14ac:dyDescent="0.25">
      <c r="A9426" s="176" t="s">
        <v>8056</v>
      </c>
      <c r="B9426" s="176" t="s">
        <v>11383</v>
      </c>
      <c r="C9426" s="176" t="s">
        <v>13148</v>
      </c>
      <c r="D9426" s="155">
        <v>15</v>
      </c>
      <c r="E9426" s="157">
        <v>15</v>
      </c>
      <c r="F9426" s="166">
        <v>43166</v>
      </c>
      <c r="G9426" s="166">
        <v>43179</v>
      </c>
      <c r="H9426" s="157">
        <v>1</v>
      </c>
    </row>
    <row r="9427" spans="1:9" x14ac:dyDescent="0.25">
      <c r="A9427" s="176" t="s">
        <v>10087</v>
      </c>
      <c r="B9427" s="176" t="s">
        <v>13149</v>
      </c>
      <c r="C9427" s="176" t="s">
        <v>13150</v>
      </c>
      <c r="D9427" s="155">
        <v>50</v>
      </c>
      <c r="E9427" s="157">
        <v>50</v>
      </c>
      <c r="F9427" s="166">
        <v>43166</v>
      </c>
      <c r="G9427" s="166">
        <v>43168</v>
      </c>
      <c r="H9427" s="157">
        <v>1</v>
      </c>
    </row>
    <row r="9428" spans="1:9" x14ac:dyDescent="0.25">
      <c r="A9428" s="176" t="s">
        <v>6638</v>
      </c>
      <c r="B9428" s="176" t="s">
        <v>4528</v>
      </c>
      <c r="C9428" s="176" t="s">
        <v>4528</v>
      </c>
      <c r="D9428" s="155">
        <v>30</v>
      </c>
      <c r="E9428" s="157">
        <v>30</v>
      </c>
      <c r="F9428" s="166">
        <v>43166</v>
      </c>
      <c r="G9428" s="166">
        <v>43171</v>
      </c>
      <c r="H9428" s="157">
        <v>1</v>
      </c>
    </row>
    <row r="9429" spans="1:9" x14ac:dyDescent="0.25">
      <c r="A9429" s="176" t="s">
        <v>9255</v>
      </c>
      <c r="B9429" s="176" t="s">
        <v>12979</v>
      </c>
      <c r="C9429" s="176" t="s">
        <v>13146</v>
      </c>
      <c r="D9429" s="155">
        <v>160</v>
      </c>
      <c r="E9429" s="157">
        <v>35</v>
      </c>
      <c r="F9429" s="166">
        <v>43167</v>
      </c>
      <c r="G9429" s="166">
        <v>43168</v>
      </c>
      <c r="H9429" s="157">
        <v>1</v>
      </c>
    </row>
    <row r="9430" spans="1:9" x14ac:dyDescent="0.25">
      <c r="A9430" s="176" t="s">
        <v>13151</v>
      </c>
      <c r="B9430" s="176" t="s">
        <v>13152</v>
      </c>
      <c r="C9430" s="176" t="s">
        <v>13153</v>
      </c>
      <c r="D9430" s="155">
        <v>6</v>
      </c>
      <c r="E9430" s="157">
        <v>6</v>
      </c>
      <c r="F9430" s="166">
        <v>43167</v>
      </c>
      <c r="G9430" s="166">
        <v>43168</v>
      </c>
      <c r="H9430" s="157">
        <v>1</v>
      </c>
    </row>
    <row r="9431" spans="1:9" x14ac:dyDescent="0.25">
      <c r="A9431" s="176" t="s">
        <v>563</v>
      </c>
      <c r="B9431" s="176" t="s">
        <v>309</v>
      </c>
      <c r="C9431" s="176" t="s">
        <v>13154</v>
      </c>
      <c r="D9431" s="155">
        <v>50</v>
      </c>
      <c r="E9431" s="157">
        <v>50</v>
      </c>
      <c r="F9431" s="166">
        <v>43168</v>
      </c>
      <c r="G9431" s="166">
        <v>43171</v>
      </c>
      <c r="H9431" s="157">
        <v>1</v>
      </c>
    </row>
    <row r="9432" spans="1:9" x14ac:dyDescent="0.25">
      <c r="A9432" s="176" t="s">
        <v>6021</v>
      </c>
      <c r="B9432" s="176" t="s">
        <v>8888</v>
      </c>
      <c r="C9432" s="176" t="s">
        <v>13155</v>
      </c>
      <c r="D9432" s="155">
        <v>250</v>
      </c>
      <c r="E9432" s="157">
        <v>252</v>
      </c>
      <c r="F9432" s="166">
        <v>43168</v>
      </c>
      <c r="G9432" s="166">
        <v>43171</v>
      </c>
      <c r="H9432" s="157">
        <v>1</v>
      </c>
    </row>
    <row r="9433" spans="1:9" x14ac:dyDescent="0.25">
      <c r="A9433" s="176" t="s">
        <v>245</v>
      </c>
      <c r="B9433" s="176" t="s">
        <v>7611</v>
      </c>
      <c r="C9433" s="176" t="s">
        <v>13156</v>
      </c>
      <c r="D9433" s="155">
        <v>10</v>
      </c>
      <c r="E9433" s="157">
        <v>10</v>
      </c>
      <c r="F9433" s="166">
        <v>43168</v>
      </c>
      <c r="G9433" s="166">
        <v>43168</v>
      </c>
      <c r="H9433" s="157">
        <v>1</v>
      </c>
    </row>
    <row r="9434" spans="1:9" x14ac:dyDescent="0.25">
      <c r="A9434" s="176" t="s">
        <v>520</v>
      </c>
      <c r="B9434" s="176" t="s">
        <v>1023</v>
      </c>
      <c r="C9434" s="176" t="s">
        <v>13157</v>
      </c>
      <c r="D9434" s="155">
        <v>100</v>
      </c>
      <c r="E9434" s="157">
        <v>100</v>
      </c>
      <c r="F9434" s="166">
        <v>43168</v>
      </c>
      <c r="G9434" s="166">
        <v>43171</v>
      </c>
      <c r="H9434" s="157">
        <v>1</v>
      </c>
    </row>
    <row r="9435" spans="1:9" x14ac:dyDescent="0.25">
      <c r="A9435" s="176" t="s">
        <v>10484</v>
      </c>
      <c r="B9435" s="176" t="s">
        <v>12202</v>
      </c>
      <c r="C9435" s="176" t="s">
        <v>13158</v>
      </c>
      <c r="D9435" s="155">
        <v>40</v>
      </c>
      <c r="E9435" s="157">
        <v>40</v>
      </c>
      <c r="F9435" s="166">
        <v>43168</v>
      </c>
      <c r="G9435" s="166">
        <v>43171</v>
      </c>
      <c r="H9435" s="157">
        <v>1</v>
      </c>
    </row>
    <row r="9436" spans="1:9" x14ac:dyDescent="0.25">
      <c r="A9436" s="176" t="s">
        <v>42</v>
      </c>
      <c r="B9436" s="176" t="s">
        <v>1876</v>
      </c>
      <c r="C9436" s="176" t="s">
        <v>13159</v>
      </c>
      <c r="D9436" s="155">
        <v>200</v>
      </c>
      <c r="E9436" s="157">
        <v>200</v>
      </c>
      <c r="F9436" s="166">
        <v>43168</v>
      </c>
      <c r="G9436" s="166">
        <v>43171</v>
      </c>
      <c r="H9436" s="157">
        <v>1</v>
      </c>
    </row>
    <row r="9437" spans="1:9" x14ac:dyDescent="0.25">
      <c r="A9437" s="176" t="s">
        <v>173</v>
      </c>
      <c r="B9437" s="176" t="s">
        <v>3450</v>
      </c>
      <c r="C9437" s="176" t="s">
        <v>13160</v>
      </c>
      <c r="D9437" s="155">
        <v>486</v>
      </c>
      <c r="E9437" s="157">
        <v>486</v>
      </c>
      <c r="F9437" s="166">
        <v>43168</v>
      </c>
      <c r="G9437" s="166">
        <v>43168</v>
      </c>
      <c r="H9437" s="157">
        <v>1</v>
      </c>
    </row>
    <row r="9438" spans="1:9" x14ac:dyDescent="0.25">
      <c r="A9438" s="176" t="s">
        <v>173</v>
      </c>
      <c r="B9438" s="176" t="s">
        <v>3655</v>
      </c>
      <c r="C9438" s="176" t="s">
        <v>364</v>
      </c>
      <c r="D9438" s="155">
        <v>486</v>
      </c>
      <c r="E9438" s="157">
        <v>486</v>
      </c>
      <c r="F9438" s="166">
        <v>43168</v>
      </c>
      <c r="G9438" s="166">
        <v>43168</v>
      </c>
      <c r="H9438" s="157">
        <v>1</v>
      </c>
    </row>
    <row r="9439" spans="1:9" x14ac:dyDescent="0.25">
      <c r="A9439" s="176" t="s">
        <v>12314</v>
      </c>
      <c r="B9439" s="176" t="s">
        <v>13068</v>
      </c>
      <c r="C9439" s="176" t="s">
        <v>13161</v>
      </c>
      <c r="D9439" s="155">
        <v>547</v>
      </c>
      <c r="E9439" s="157">
        <v>47</v>
      </c>
      <c r="F9439" s="166">
        <v>43168</v>
      </c>
      <c r="G9439" s="166">
        <v>43171</v>
      </c>
      <c r="H9439" s="157">
        <v>1</v>
      </c>
    </row>
    <row r="9440" spans="1:9" x14ac:dyDescent="0.25">
      <c r="A9440" s="176" t="s">
        <v>5827</v>
      </c>
      <c r="B9440" s="176" t="s">
        <v>5835</v>
      </c>
      <c r="C9440" s="176" t="s">
        <v>13089</v>
      </c>
      <c r="D9440" s="155">
        <v>25</v>
      </c>
      <c r="E9440" s="157">
        <v>1</v>
      </c>
      <c r="F9440" s="166">
        <v>43168</v>
      </c>
      <c r="G9440" s="166">
        <v>43171</v>
      </c>
      <c r="H9440" s="157">
        <v>1</v>
      </c>
      <c r="I9440" s="192" t="s">
        <v>12727</v>
      </c>
    </row>
    <row r="9441" spans="1:9" x14ac:dyDescent="0.25">
      <c r="A9441" s="176" t="s">
        <v>71</v>
      </c>
      <c r="B9441" s="176" t="s">
        <v>1550</v>
      </c>
      <c r="C9441" s="176" t="s">
        <v>13162</v>
      </c>
      <c r="D9441" s="155">
        <v>10</v>
      </c>
      <c r="E9441" s="157">
        <v>10</v>
      </c>
      <c r="F9441" s="166">
        <v>43168</v>
      </c>
      <c r="G9441" s="166">
        <v>43171</v>
      </c>
      <c r="H9441" s="157">
        <v>1</v>
      </c>
    </row>
    <row r="9442" spans="1:9" x14ac:dyDescent="0.25">
      <c r="A9442" s="176" t="s">
        <v>71</v>
      </c>
      <c r="B9442" s="176" t="s">
        <v>1550</v>
      </c>
      <c r="C9442" s="176" t="s">
        <v>13163</v>
      </c>
      <c r="D9442" s="155">
        <v>5</v>
      </c>
      <c r="E9442" s="157">
        <v>5</v>
      </c>
      <c r="F9442" s="166">
        <v>43168</v>
      </c>
      <c r="G9442" s="166">
        <v>43171</v>
      </c>
      <c r="H9442" s="157">
        <v>1</v>
      </c>
    </row>
    <row r="9443" spans="1:9" x14ac:dyDescent="0.25">
      <c r="A9443" s="176" t="s">
        <v>71</v>
      </c>
      <c r="B9443" s="176" t="s">
        <v>1550</v>
      </c>
      <c r="C9443" s="176" t="s">
        <v>13164</v>
      </c>
      <c r="D9443" s="155">
        <v>12</v>
      </c>
      <c r="E9443" s="157">
        <v>12</v>
      </c>
      <c r="F9443" s="166">
        <v>43168</v>
      </c>
      <c r="G9443" s="166">
        <v>43169</v>
      </c>
      <c r="H9443" s="157">
        <v>1</v>
      </c>
    </row>
    <row r="9444" spans="1:9" x14ac:dyDescent="0.25">
      <c r="A9444" s="176" t="s">
        <v>9769</v>
      </c>
      <c r="B9444" s="176" t="s">
        <v>11144</v>
      </c>
      <c r="C9444" s="176" t="s">
        <v>13167</v>
      </c>
      <c r="D9444" s="155">
        <v>50</v>
      </c>
      <c r="E9444" s="157">
        <v>50</v>
      </c>
      <c r="F9444" s="166">
        <v>43171</v>
      </c>
      <c r="G9444" s="166">
        <v>43174</v>
      </c>
      <c r="H9444" s="157">
        <v>1</v>
      </c>
    </row>
    <row r="9445" spans="1:9" x14ac:dyDescent="0.25">
      <c r="A9445" s="176" t="s">
        <v>9769</v>
      </c>
      <c r="B9445" s="176" t="s">
        <v>13165</v>
      </c>
      <c r="C9445" s="176" t="s">
        <v>3992</v>
      </c>
      <c r="D9445" s="155">
        <v>50</v>
      </c>
      <c r="E9445" s="157">
        <v>50</v>
      </c>
      <c r="F9445" s="166">
        <v>43171</v>
      </c>
      <c r="G9445" s="166">
        <v>43174</v>
      </c>
      <c r="H9445" s="157">
        <v>1</v>
      </c>
    </row>
    <row r="9446" spans="1:9" x14ac:dyDescent="0.25">
      <c r="A9446" s="176" t="s">
        <v>9769</v>
      </c>
      <c r="B9446" s="176" t="s">
        <v>11147</v>
      </c>
      <c r="C9446" s="176" t="s">
        <v>13166</v>
      </c>
      <c r="D9446" s="155">
        <v>50</v>
      </c>
      <c r="E9446" s="157">
        <v>50</v>
      </c>
      <c r="F9446" s="166">
        <v>43171</v>
      </c>
      <c r="G9446" s="166">
        <v>43174</v>
      </c>
      <c r="H9446" s="157">
        <v>1</v>
      </c>
    </row>
    <row r="9447" spans="1:9" x14ac:dyDescent="0.25">
      <c r="A9447" s="176" t="s">
        <v>245</v>
      </c>
      <c r="B9447" s="176" t="s">
        <v>6085</v>
      </c>
      <c r="C9447" s="176" t="s">
        <v>13168</v>
      </c>
      <c r="D9447" s="155">
        <v>20</v>
      </c>
      <c r="E9447" s="157">
        <v>20</v>
      </c>
      <c r="F9447" s="166">
        <v>43171</v>
      </c>
      <c r="G9447" s="166">
        <v>43171</v>
      </c>
      <c r="H9447" s="157">
        <v>1</v>
      </c>
    </row>
    <row r="9448" spans="1:9" x14ac:dyDescent="0.25">
      <c r="A9448" s="176" t="s">
        <v>12945</v>
      </c>
      <c r="B9448" s="176" t="s">
        <v>12946</v>
      </c>
      <c r="C9448" s="176" t="s">
        <v>13169</v>
      </c>
      <c r="D9448" s="155">
        <v>48</v>
      </c>
      <c r="E9448" s="157">
        <v>48</v>
      </c>
      <c r="F9448" s="166">
        <v>43171</v>
      </c>
      <c r="G9448" s="166">
        <v>43173</v>
      </c>
      <c r="H9448" s="157">
        <v>1</v>
      </c>
      <c r="I9448" s="192" t="s">
        <v>12315</v>
      </c>
    </row>
    <row r="9449" spans="1:9" x14ac:dyDescent="0.25">
      <c r="A9449" s="176" t="s">
        <v>634</v>
      </c>
      <c r="B9449" s="176" t="s">
        <v>3129</v>
      </c>
      <c r="C9449" s="176" t="s">
        <v>13170</v>
      </c>
      <c r="D9449" s="155">
        <v>25</v>
      </c>
      <c r="E9449" s="157">
        <v>25</v>
      </c>
      <c r="F9449" s="166">
        <v>43171</v>
      </c>
      <c r="G9449" s="166">
        <v>43171</v>
      </c>
      <c r="H9449" s="157">
        <v>1</v>
      </c>
    </row>
    <row r="9450" spans="1:9" x14ac:dyDescent="0.25">
      <c r="A9450" s="176" t="s">
        <v>5827</v>
      </c>
      <c r="B9450" s="176" t="s">
        <v>13171</v>
      </c>
      <c r="C9450" s="176" t="s">
        <v>13172</v>
      </c>
      <c r="D9450" s="155">
        <v>25</v>
      </c>
      <c r="E9450" s="157">
        <v>24</v>
      </c>
      <c r="F9450" s="166">
        <v>43171</v>
      </c>
      <c r="G9450" s="166">
        <v>43175</v>
      </c>
      <c r="H9450" s="157">
        <v>1</v>
      </c>
    </row>
    <row r="9451" spans="1:9" x14ac:dyDescent="0.25">
      <c r="A9451" s="176" t="s">
        <v>29</v>
      </c>
      <c r="B9451" s="176" t="s">
        <v>3997</v>
      </c>
      <c r="C9451" s="176" t="s">
        <v>13173</v>
      </c>
      <c r="D9451" s="155">
        <v>50</v>
      </c>
      <c r="E9451" s="157">
        <v>55</v>
      </c>
      <c r="F9451" s="166">
        <v>43172</v>
      </c>
      <c r="G9451" s="166">
        <v>43175</v>
      </c>
      <c r="H9451" s="157">
        <v>1</v>
      </c>
    </row>
    <row r="9452" spans="1:9" x14ac:dyDescent="0.25">
      <c r="A9452" s="176" t="s">
        <v>71</v>
      </c>
      <c r="B9452" s="176" t="s">
        <v>167</v>
      </c>
      <c r="C9452" s="176" t="s">
        <v>13174</v>
      </c>
      <c r="D9452" s="155">
        <v>15</v>
      </c>
      <c r="E9452" s="157">
        <v>15</v>
      </c>
      <c r="F9452" s="166">
        <v>43172</v>
      </c>
      <c r="G9452" s="177">
        <v>43179</v>
      </c>
      <c r="H9452" s="157">
        <v>1</v>
      </c>
    </row>
    <row r="9453" spans="1:9" x14ac:dyDescent="0.25">
      <c r="A9453" s="176" t="s">
        <v>71</v>
      </c>
      <c r="B9453" s="176" t="s">
        <v>167</v>
      </c>
      <c r="C9453" s="176" t="s">
        <v>13175</v>
      </c>
      <c r="D9453" s="155">
        <v>19</v>
      </c>
      <c r="E9453" s="157">
        <v>19</v>
      </c>
      <c r="F9453" s="166">
        <v>43172</v>
      </c>
      <c r="G9453" s="166">
        <v>43179</v>
      </c>
      <c r="H9453" s="157">
        <v>1</v>
      </c>
    </row>
    <row r="9454" spans="1:9" x14ac:dyDescent="0.25">
      <c r="A9454" s="176" t="s">
        <v>71</v>
      </c>
      <c r="B9454" s="176" t="s">
        <v>154</v>
      </c>
      <c r="C9454" s="176" t="s">
        <v>13176</v>
      </c>
      <c r="D9454" s="155">
        <v>5</v>
      </c>
      <c r="E9454" s="157">
        <v>5</v>
      </c>
      <c r="F9454" s="166">
        <v>43172</v>
      </c>
      <c r="G9454" s="166">
        <v>43178</v>
      </c>
      <c r="H9454" s="157">
        <v>1</v>
      </c>
    </row>
    <row r="9455" spans="1:9" x14ac:dyDescent="0.25">
      <c r="A9455" s="176" t="s">
        <v>71</v>
      </c>
      <c r="B9455" s="176" t="s">
        <v>154</v>
      </c>
      <c r="C9455" s="176" t="s">
        <v>13177</v>
      </c>
      <c r="D9455" s="155">
        <v>5</v>
      </c>
      <c r="E9455" s="157">
        <v>5</v>
      </c>
      <c r="F9455" s="166">
        <v>43172</v>
      </c>
      <c r="G9455" s="166">
        <v>43178</v>
      </c>
      <c r="H9455" s="157">
        <v>1</v>
      </c>
    </row>
    <row r="9456" spans="1:9" x14ac:dyDescent="0.25">
      <c r="A9456" s="176" t="s">
        <v>1983</v>
      </c>
      <c r="B9456" s="176" t="s">
        <v>13178</v>
      </c>
      <c r="C9456" s="176" t="s">
        <v>13179</v>
      </c>
      <c r="D9456" s="155">
        <v>30</v>
      </c>
      <c r="E9456" s="157">
        <v>30</v>
      </c>
      <c r="F9456" s="166">
        <v>43173</v>
      </c>
      <c r="G9456" s="166">
        <v>43175</v>
      </c>
      <c r="H9456" s="157">
        <v>1</v>
      </c>
    </row>
    <row r="9457" spans="1:9" x14ac:dyDescent="0.25">
      <c r="A9457" s="176" t="s">
        <v>12945</v>
      </c>
      <c r="B9457" s="176" t="s">
        <v>13180</v>
      </c>
      <c r="C9457" s="176" t="s">
        <v>13181</v>
      </c>
      <c r="D9457" s="155">
        <v>4</v>
      </c>
      <c r="E9457" s="157">
        <v>4</v>
      </c>
      <c r="F9457" s="166">
        <v>43172</v>
      </c>
      <c r="G9457" s="166">
        <v>43175</v>
      </c>
      <c r="H9457" s="157">
        <v>1</v>
      </c>
    </row>
    <row r="9458" spans="1:9" x14ac:dyDescent="0.25">
      <c r="A9458" s="176" t="s">
        <v>11900</v>
      </c>
      <c r="B9458" s="176" t="s">
        <v>12350</v>
      </c>
      <c r="C9458" s="176" t="s">
        <v>13183</v>
      </c>
      <c r="D9458" s="155">
        <v>5000</v>
      </c>
      <c r="E9458" s="157">
        <v>4999</v>
      </c>
      <c r="F9458" s="166">
        <v>43173</v>
      </c>
      <c r="G9458" s="166">
        <v>43179</v>
      </c>
      <c r="H9458" s="157">
        <v>1</v>
      </c>
      <c r="I9458" s="192" t="s">
        <v>13109</v>
      </c>
    </row>
    <row r="9459" spans="1:9" x14ac:dyDescent="0.25">
      <c r="A9459" s="176" t="s">
        <v>11900</v>
      </c>
      <c r="B9459" s="176" t="s">
        <v>10543</v>
      </c>
      <c r="C9459" s="176" t="s">
        <v>13184</v>
      </c>
      <c r="D9459" s="155">
        <v>2500</v>
      </c>
      <c r="E9459" s="157">
        <v>2500</v>
      </c>
      <c r="F9459" s="166">
        <v>43173</v>
      </c>
      <c r="G9459" s="166">
        <v>43179</v>
      </c>
      <c r="H9459" s="157">
        <v>1</v>
      </c>
      <c r="I9459" s="192" t="s">
        <v>13185</v>
      </c>
    </row>
    <row r="9460" spans="1:9" x14ac:dyDescent="0.25">
      <c r="A9460" s="176" t="s">
        <v>12314</v>
      </c>
      <c r="B9460" s="176" t="s">
        <v>12477</v>
      </c>
      <c r="C9460" s="176" t="s">
        <v>12839</v>
      </c>
      <c r="D9460" s="155">
        <v>2</v>
      </c>
      <c r="E9460" s="157">
        <v>2</v>
      </c>
      <c r="F9460" s="166">
        <v>43173</v>
      </c>
      <c r="G9460" s="166">
        <v>43179</v>
      </c>
      <c r="H9460" s="157">
        <v>1</v>
      </c>
    </row>
    <row r="9461" spans="1:9" x14ac:dyDescent="0.25">
      <c r="A9461" s="176" t="s">
        <v>12314</v>
      </c>
      <c r="B9461" s="176" t="s">
        <v>12485</v>
      </c>
      <c r="C9461" s="176" t="s">
        <v>166</v>
      </c>
      <c r="D9461" s="155">
        <v>9</v>
      </c>
      <c r="E9461" s="157">
        <v>9</v>
      </c>
      <c r="F9461" s="166">
        <v>43173</v>
      </c>
      <c r="G9461" s="166">
        <v>43179</v>
      </c>
      <c r="H9461" s="157">
        <v>1</v>
      </c>
    </row>
    <row r="9462" spans="1:9" x14ac:dyDescent="0.25">
      <c r="A9462" s="176" t="s">
        <v>65</v>
      </c>
      <c r="B9462" s="176" t="s">
        <v>547</v>
      </c>
      <c r="C9462" s="176" t="s">
        <v>13186</v>
      </c>
      <c r="D9462" s="155">
        <v>150</v>
      </c>
      <c r="E9462" s="157">
        <v>150</v>
      </c>
      <c r="F9462" s="166">
        <v>43174</v>
      </c>
      <c r="G9462" s="166">
        <v>43179</v>
      </c>
      <c r="H9462" s="157">
        <v>1</v>
      </c>
    </row>
    <row r="9463" spans="1:9" x14ac:dyDescent="0.25">
      <c r="A9463" s="176" t="s">
        <v>286</v>
      </c>
      <c r="B9463" s="176" t="s">
        <v>13187</v>
      </c>
      <c r="C9463" s="176" t="s">
        <v>13188</v>
      </c>
      <c r="D9463" s="155">
        <v>300</v>
      </c>
      <c r="E9463" s="157">
        <v>300</v>
      </c>
      <c r="F9463" s="166">
        <v>43174</v>
      </c>
      <c r="G9463" s="166">
        <v>43174</v>
      </c>
      <c r="H9463" s="157">
        <v>1</v>
      </c>
      <c r="I9463" s="192" t="s">
        <v>13189</v>
      </c>
    </row>
    <row r="9464" spans="1:9" x14ac:dyDescent="0.25">
      <c r="A9464" s="176" t="s">
        <v>9769</v>
      </c>
      <c r="B9464" s="176" t="s">
        <v>11204</v>
      </c>
      <c r="C9464" s="176" t="s">
        <v>13190</v>
      </c>
      <c r="D9464" s="155">
        <v>50</v>
      </c>
      <c r="E9464" s="157">
        <v>50</v>
      </c>
      <c r="F9464" s="166">
        <v>43174</v>
      </c>
      <c r="G9464" s="166">
        <v>43174</v>
      </c>
      <c r="H9464" s="157">
        <v>1</v>
      </c>
    </row>
    <row r="9465" spans="1:9" x14ac:dyDescent="0.25">
      <c r="A9465" s="176" t="s">
        <v>9769</v>
      </c>
      <c r="B9465" s="176" t="s">
        <v>11182</v>
      </c>
      <c r="C9465" s="176" t="s">
        <v>2480</v>
      </c>
      <c r="D9465" s="155">
        <v>50</v>
      </c>
      <c r="E9465" s="157">
        <v>50</v>
      </c>
      <c r="F9465" s="166">
        <v>43174</v>
      </c>
      <c r="G9465" s="166">
        <v>43174</v>
      </c>
      <c r="H9465" s="157">
        <v>1</v>
      </c>
    </row>
    <row r="9466" spans="1:9" x14ac:dyDescent="0.25">
      <c r="A9466" s="176" t="s">
        <v>9769</v>
      </c>
      <c r="B9466" s="176" t="s">
        <v>11148</v>
      </c>
      <c r="C9466" s="176" t="s">
        <v>13191</v>
      </c>
      <c r="D9466" s="155">
        <v>50</v>
      </c>
      <c r="E9466" s="157">
        <v>50</v>
      </c>
      <c r="F9466" s="166">
        <v>43174</v>
      </c>
      <c r="G9466" s="166">
        <v>43174</v>
      </c>
      <c r="H9466" s="157">
        <v>1</v>
      </c>
    </row>
    <row r="9467" spans="1:9" x14ac:dyDescent="0.25">
      <c r="A9467" s="176" t="s">
        <v>36</v>
      </c>
      <c r="B9467" s="176" t="s">
        <v>10758</v>
      </c>
      <c r="C9467" s="176" t="s">
        <v>13014</v>
      </c>
      <c r="D9467" s="155">
        <v>100</v>
      </c>
      <c r="E9467" s="157">
        <v>100</v>
      </c>
      <c r="F9467" s="166">
        <v>43174</v>
      </c>
      <c r="G9467" s="166">
        <v>43182</v>
      </c>
      <c r="H9467" s="157">
        <v>1</v>
      </c>
    </row>
    <row r="9468" spans="1:9" x14ac:dyDescent="0.25">
      <c r="A9468" s="176" t="s">
        <v>520</v>
      </c>
      <c r="B9468" s="176" t="s">
        <v>10862</v>
      </c>
      <c r="C9468" s="176" t="s">
        <v>13192</v>
      </c>
      <c r="D9468" s="155">
        <v>375</v>
      </c>
      <c r="E9468" s="157">
        <v>375</v>
      </c>
      <c r="F9468" s="166">
        <v>43147</v>
      </c>
      <c r="G9468" s="166">
        <v>43179</v>
      </c>
      <c r="H9468" s="157">
        <v>1</v>
      </c>
    </row>
    <row r="9469" spans="1:9" x14ac:dyDescent="0.25">
      <c r="A9469" s="176" t="s">
        <v>520</v>
      </c>
      <c r="B9469" s="176" t="s">
        <v>5026</v>
      </c>
      <c r="C9469" s="176" t="s">
        <v>13193</v>
      </c>
      <c r="D9469" s="155">
        <v>500</v>
      </c>
      <c r="E9469" s="157">
        <v>500</v>
      </c>
      <c r="F9469" s="166">
        <v>43175</v>
      </c>
      <c r="G9469" s="166">
        <v>43175</v>
      </c>
      <c r="H9469" s="157">
        <v>1</v>
      </c>
    </row>
    <row r="9470" spans="1:9" x14ac:dyDescent="0.25">
      <c r="A9470" s="176" t="s">
        <v>71</v>
      </c>
      <c r="B9470" s="176" t="s">
        <v>154</v>
      </c>
      <c r="C9470" s="176" t="s">
        <v>13194</v>
      </c>
      <c r="D9470" s="155">
        <v>5</v>
      </c>
      <c r="E9470" s="157">
        <v>5</v>
      </c>
      <c r="F9470" s="166">
        <v>43175</v>
      </c>
      <c r="G9470" s="166">
        <v>43178</v>
      </c>
      <c r="H9470" s="157">
        <v>1</v>
      </c>
    </row>
    <row r="9471" spans="1:9" x14ac:dyDescent="0.25">
      <c r="A9471" s="176" t="s">
        <v>36</v>
      </c>
      <c r="B9471" s="176" t="s">
        <v>10758</v>
      </c>
      <c r="C9471" s="176" t="s">
        <v>13014</v>
      </c>
      <c r="D9471" s="155">
        <v>105</v>
      </c>
      <c r="E9471" s="157">
        <v>100</v>
      </c>
      <c r="F9471" s="166">
        <v>43175</v>
      </c>
      <c r="G9471" s="166">
        <v>43182</v>
      </c>
      <c r="H9471" s="157">
        <v>1</v>
      </c>
    </row>
    <row r="9472" spans="1:9" x14ac:dyDescent="0.25">
      <c r="A9472" s="176" t="s">
        <v>36</v>
      </c>
      <c r="B9472" s="176" t="s">
        <v>664</v>
      </c>
      <c r="C9472" s="176" t="s">
        <v>13195</v>
      </c>
      <c r="D9472" s="155">
        <v>50</v>
      </c>
      <c r="E9472" s="157">
        <v>50</v>
      </c>
      <c r="F9472" s="166">
        <v>43175</v>
      </c>
      <c r="G9472" s="166">
        <v>43182</v>
      </c>
      <c r="H9472" s="157">
        <v>1</v>
      </c>
    </row>
    <row r="9473" spans="1:9" x14ac:dyDescent="0.25">
      <c r="A9473" s="176" t="s">
        <v>36</v>
      </c>
      <c r="B9473" s="176" t="s">
        <v>1874</v>
      </c>
      <c r="C9473" s="176" t="s">
        <v>364</v>
      </c>
      <c r="D9473" s="155">
        <v>50</v>
      </c>
      <c r="E9473" s="157">
        <v>50</v>
      </c>
      <c r="F9473" s="166">
        <v>43175</v>
      </c>
      <c r="G9473" s="166">
        <v>43182</v>
      </c>
      <c r="H9473" s="157">
        <v>1</v>
      </c>
    </row>
    <row r="9474" spans="1:9" x14ac:dyDescent="0.25">
      <c r="A9474" s="176" t="s">
        <v>899</v>
      </c>
      <c r="B9474" s="176" t="s">
        <v>11378</v>
      </c>
      <c r="C9474" s="176" t="s">
        <v>13196</v>
      </c>
      <c r="D9474" s="155">
        <v>10</v>
      </c>
      <c r="E9474" s="157">
        <v>10</v>
      </c>
      <c r="F9474" s="166">
        <v>43175</v>
      </c>
      <c r="G9474" s="166">
        <v>43180</v>
      </c>
      <c r="H9474" s="157">
        <v>1</v>
      </c>
    </row>
    <row r="9475" spans="1:9" ht="30" x14ac:dyDescent="0.25">
      <c r="A9475" s="176" t="s">
        <v>12800</v>
      </c>
      <c r="B9475" s="176" t="s">
        <v>13197</v>
      </c>
      <c r="C9475" s="176" t="s">
        <v>13198</v>
      </c>
      <c r="D9475" s="155">
        <v>40</v>
      </c>
      <c r="E9475" s="157">
        <v>40</v>
      </c>
      <c r="F9475" s="166">
        <v>43175</v>
      </c>
      <c r="G9475" s="166">
        <v>43175</v>
      </c>
      <c r="H9475" s="157">
        <v>1</v>
      </c>
    </row>
    <row r="9476" spans="1:9" x14ac:dyDescent="0.25">
      <c r="A9476" s="176" t="s">
        <v>227</v>
      </c>
      <c r="B9476" s="176" t="s">
        <v>12501</v>
      </c>
      <c r="C9476" s="176" t="s">
        <v>13199</v>
      </c>
      <c r="D9476" s="155">
        <v>20</v>
      </c>
      <c r="E9476" s="157">
        <v>20</v>
      </c>
      <c r="F9476" s="166">
        <v>43175</v>
      </c>
      <c r="G9476" s="166">
        <v>43181</v>
      </c>
      <c r="H9476" s="157">
        <v>1</v>
      </c>
      <c r="I9476" s="192" t="s">
        <v>5929</v>
      </c>
    </row>
    <row r="9477" spans="1:9" x14ac:dyDescent="0.25">
      <c r="A9477" s="176" t="s">
        <v>1983</v>
      </c>
      <c r="B9477" s="176" t="s">
        <v>13200</v>
      </c>
      <c r="C9477" s="176" t="s">
        <v>13201</v>
      </c>
      <c r="D9477" s="155">
        <v>100</v>
      </c>
      <c r="E9477" s="157">
        <v>100</v>
      </c>
      <c r="F9477" s="166">
        <v>43175</v>
      </c>
      <c r="G9477" s="166">
        <v>43181</v>
      </c>
      <c r="H9477" s="157">
        <v>1</v>
      </c>
    </row>
    <row r="9478" spans="1:9" x14ac:dyDescent="0.25">
      <c r="A9478" s="176" t="s">
        <v>520</v>
      </c>
      <c r="B9478" s="176" t="s">
        <v>609</v>
      </c>
      <c r="C9478" s="176" t="s">
        <v>13202</v>
      </c>
      <c r="D9478" s="155">
        <v>550</v>
      </c>
      <c r="E9478" s="157">
        <v>550</v>
      </c>
      <c r="F9478" s="166">
        <v>43175</v>
      </c>
      <c r="G9478" s="166">
        <v>43180</v>
      </c>
      <c r="H9478" s="157">
        <v>1</v>
      </c>
    </row>
    <row r="9479" spans="1:9" x14ac:dyDescent="0.25">
      <c r="A9479" s="176" t="s">
        <v>2714</v>
      </c>
      <c r="B9479" s="176" t="s">
        <v>791</v>
      </c>
      <c r="C9479" s="176" t="s">
        <v>13207</v>
      </c>
      <c r="D9479" s="155">
        <v>25</v>
      </c>
      <c r="E9479" s="157">
        <v>25</v>
      </c>
      <c r="F9479" s="166">
        <v>43178</v>
      </c>
      <c r="G9479" s="166">
        <v>43182</v>
      </c>
      <c r="H9479" s="157">
        <v>1</v>
      </c>
    </row>
    <row r="9480" spans="1:9" x14ac:dyDescent="0.25">
      <c r="A9480" s="176" t="s">
        <v>2714</v>
      </c>
      <c r="B9480" s="176" t="s">
        <v>249</v>
      </c>
      <c r="C9480" s="176" t="s">
        <v>13206</v>
      </c>
      <c r="D9480" s="155">
        <v>50</v>
      </c>
      <c r="E9480" s="157">
        <v>50</v>
      </c>
      <c r="F9480" s="166">
        <v>43178</v>
      </c>
      <c r="G9480" s="166">
        <v>43182</v>
      </c>
      <c r="H9480" s="157">
        <v>1</v>
      </c>
    </row>
    <row r="9481" spans="1:9" x14ac:dyDescent="0.25">
      <c r="A9481" s="176" t="s">
        <v>71</v>
      </c>
      <c r="B9481" s="176" t="s">
        <v>1530</v>
      </c>
      <c r="C9481" s="176" t="s">
        <v>13205</v>
      </c>
      <c r="D9481" s="155">
        <v>12</v>
      </c>
      <c r="E9481" s="157">
        <v>12</v>
      </c>
      <c r="F9481" s="166">
        <v>43178</v>
      </c>
      <c r="G9481" s="166">
        <v>43188</v>
      </c>
      <c r="H9481" s="157">
        <v>1</v>
      </c>
    </row>
    <row r="9482" spans="1:9" x14ac:dyDescent="0.25">
      <c r="A9482" s="176" t="s">
        <v>559</v>
      </c>
      <c r="B9482" s="176" t="s">
        <v>336</v>
      </c>
      <c r="C9482" s="176" t="s">
        <v>13204</v>
      </c>
      <c r="D9482" s="155">
        <v>10000</v>
      </c>
      <c r="E9482" s="157">
        <v>10080</v>
      </c>
      <c r="F9482" s="166">
        <v>43178</v>
      </c>
      <c r="G9482" s="166">
        <v>43181</v>
      </c>
      <c r="H9482" s="157">
        <v>1</v>
      </c>
    </row>
    <row r="9483" spans="1:9" x14ac:dyDescent="0.25">
      <c r="A9483" s="176" t="s">
        <v>71</v>
      </c>
      <c r="B9483" s="176" t="s">
        <v>1168</v>
      </c>
      <c r="C9483" s="176" t="s">
        <v>13203</v>
      </c>
      <c r="D9483" s="155">
        <v>10</v>
      </c>
      <c r="E9483" s="157">
        <v>10</v>
      </c>
      <c r="F9483" s="166">
        <v>43178</v>
      </c>
      <c r="G9483" s="166">
        <v>43186</v>
      </c>
      <c r="H9483" s="157">
        <v>1</v>
      </c>
    </row>
    <row r="9484" spans="1:9" x14ac:dyDescent="0.25">
      <c r="A9484" s="176" t="s">
        <v>12706</v>
      </c>
      <c r="B9484" s="176" t="s">
        <v>13208</v>
      </c>
      <c r="C9484" s="176" t="s">
        <v>13209</v>
      </c>
      <c r="D9484" s="155">
        <v>50</v>
      </c>
      <c r="E9484" s="157">
        <v>50</v>
      </c>
      <c r="F9484" s="166">
        <v>43178</v>
      </c>
      <c r="G9484" s="166">
        <v>43182</v>
      </c>
      <c r="H9484" s="157">
        <v>1</v>
      </c>
    </row>
    <row r="9485" spans="1:9" x14ac:dyDescent="0.25">
      <c r="A9485" s="176" t="s">
        <v>1983</v>
      </c>
      <c r="B9485" s="176" t="s">
        <v>13210</v>
      </c>
      <c r="C9485" s="176" t="s">
        <v>13211</v>
      </c>
      <c r="D9485" s="155">
        <v>5</v>
      </c>
      <c r="E9485" s="157">
        <v>5</v>
      </c>
      <c r="F9485" s="166">
        <v>43178</v>
      </c>
      <c r="G9485" s="166">
        <v>43184</v>
      </c>
      <c r="H9485" s="157">
        <v>1</v>
      </c>
    </row>
    <row r="9486" spans="1:9" x14ac:dyDescent="0.25">
      <c r="A9486" s="176" t="s">
        <v>563</v>
      </c>
      <c r="B9486" s="176" t="s">
        <v>307</v>
      </c>
      <c r="C9486" s="176" t="s">
        <v>13212</v>
      </c>
      <c r="D9486" s="155">
        <v>100</v>
      </c>
      <c r="E9486" s="157">
        <v>100</v>
      </c>
      <c r="F9486" s="166">
        <v>43178</v>
      </c>
      <c r="G9486" s="166">
        <v>43187</v>
      </c>
      <c r="H9486" s="157">
        <v>1</v>
      </c>
    </row>
    <row r="9487" spans="1:9" ht="30" x14ac:dyDescent="0.25">
      <c r="A9487" s="176" t="s">
        <v>8056</v>
      </c>
      <c r="B9487" s="176" t="s">
        <v>11497</v>
      </c>
      <c r="C9487" s="176" t="s">
        <v>13213</v>
      </c>
      <c r="D9487" s="155">
        <v>50</v>
      </c>
      <c r="E9487" s="157">
        <v>50</v>
      </c>
      <c r="F9487" s="166">
        <v>43178</v>
      </c>
      <c r="G9487" s="177">
        <v>43178</v>
      </c>
      <c r="H9487" s="157">
        <v>1</v>
      </c>
    </row>
    <row r="9488" spans="1:9" x14ac:dyDescent="0.25">
      <c r="A9488" s="176" t="s">
        <v>4395</v>
      </c>
      <c r="B9488" s="176" t="s">
        <v>4396</v>
      </c>
      <c r="C9488" s="176" t="s">
        <v>13214</v>
      </c>
      <c r="D9488" s="155">
        <v>150</v>
      </c>
      <c r="E9488" s="157">
        <v>150</v>
      </c>
      <c r="F9488" s="166">
        <v>43179</v>
      </c>
      <c r="G9488" s="166">
        <v>43182</v>
      </c>
      <c r="H9488" s="157">
        <v>1</v>
      </c>
    </row>
    <row r="9489" spans="1:9" x14ac:dyDescent="0.25">
      <c r="A9489" s="176" t="s">
        <v>13215</v>
      </c>
      <c r="B9489" s="176" t="s">
        <v>9745</v>
      </c>
      <c r="C9489" s="176" t="s">
        <v>13216</v>
      </c>
      <c r="D9489" s="155">
        <v>25</v>
      </c>
      <c r="E9489" s="157">
        <v>24</v>
      </c>
      <c r="F9489" s="166">
        <v>43179</v>
      </c>
      <c r="G9489" s="177">
        <v>43182</v>
      </c>
      <c r="H9489" s="157">
        <v>1</v>
      </c>
    </row>
    <row r="9490" spans="1:9" x14ac:dyDescent="0.25">
      <c r="A9490" s="176" t="s">
        <v>12728</v>
      </c>
      <c r="B9490" s="176" t="s">
        <v>13217</v>
      </c>
      <c r="C9490" s="176" t="s">
        <v>12730</v>
      </c>
      <c r="D9490" s="155">
        <v>200</v>
      </c>
      <c r="E9490" s="157">
        <v>197</v>
      </c>
      <c r="F9490" s="166">
        <v>43179</v>
      </c>
      <c r="G9490" s="166">
        <v>43182</v>
      </c>
      <c r="H9490" s="157">
        <v>1</v>
      </c>
      <c r="I9490" s="192" t="s">
        <v>5929</v>
      </c>
    </row>
    <row r="9491" spans="1:9" ht="30" x14ac:dyDescent="0.25">
      <c r="A9491" s="176" t="s">
        <v>8056</v>
      </c>
      <c r="B9491" s="176" t="s">
        <v>11484</v>
      </c>
      <c r="C9491" s="176" t="s">
        <v>13218</v>
      </c>
      <c r="D9491" s="155">
        <v>50</v>
      </c>
      <c r="E9491" s="157">
        <v>50</v>
      </c>
      <c r="F9491" s="166">
        <v>43179</v>
      </c>
      <c r="G9491" s="166">
        <v>43182</v>
      </c>
      <c r="H9491" s="157">
        <v>1</v>
      </c>
    </row>
    <row r="9492" spans="1:9" x14ac:dyDescent="0.25">
      <c r="A9492" s="176" t="s">
        <v>286</v>
      </c>
      <c r="B9492" s="176" t="s">
        <v>10059</v>
      </c>
      <c r="C9492" s="176" t="s">
        <v>13219</v>
      </c>
      <c r="D9492" s="155">
        <v>100</v>
      </c>
      <c r="E9492" s="157">
        <v>100</v>
      </c>
      <c r="F9492" s="166">
        <v>43180</v>
      </c>
      <c r="G9492" s="166">
        <v>43180</v>
      </c>
      <c r="H9492" s="157">
        <v>1</v>
      </c>
      <c r="I9492" s="192" t="s">
        <v>13189</v>
      </c>
    </row>
    <row r="9493" spans="1:9" x14ac:dyDescent="0.25">
      <c r="A9493" s="176" t="s">
        <v>5827</v>
      </c>
      <c r="B9493" s="176" t="s">
        <v>5835</v>
      </c>
      <c r="C9493" s="176" t="s">
        <v>13089</v>
      </c>
      <c r="D9493" s="155">
        <v>25</v>
      </c>
      <c r="E9493" s="157">
        <v>1</v>
      </c>
      <c r="F9493" s="166">
        <v>43180</v>
      </c>
      <c r="G9493" s="166">
        <v>43182</v>
      </c>
      <c r="H9493" s="157">
        <v>1</v>
      </c>
      <c r="I9493" s="192" t="s">
        <v>12753</v>
      </c>
    </row>
    <row r="9494" spans="1:9" x14ac:dyDescent="0.25">
      <c r="A9494" s="176" t="s">
        <v>71</v>
      </c>
      <c r="B9494" s="176" t="s">
        <v>12276</v>
      </c>
      <c r="C9494" s="176" t="s">
        <v>13220</v>
      </c>
      <c r="D9494" s="155">
        <v>10</v>
      </c>
      <c r="E9494" s="157">
        <v>10</v>
      </c>
      <c r="F9494" s="166">
        <v>43180</v>
      </c>
      <c r="G9494" s="166">
        <v>43185</v>
      </c>
      <c r="H9494" s="157">
        <v>1</v>
      </c>
    </row>
    <row r="9495" spans="1:9" x14ac:dyDescent="0.25">
      <c r="A9495" s="176" t="s">
        <v>1983</v>
      </c>
      <c r="B9495" s="176" t="s">
        <v>2389</v>
      </c>
      <c r="C9495" s="176" t="s">
        <v>13195</v>
      </c>
      <c r="D9495" s="155">
        <v>138</v>
      </c>
      <c r="E9495" s="157">
        <v>138</v>
      </c>
      <c r="F9495" s="166">
        <v>43180</v>
      </c>
      <c r="G9495" s="166">
        <v>43182</v>
      </c>
      <c r="H9495" s="157">
        <v>1</v>
      </c>
      <c r="I9495" s="192" t="s">
        <v>7652</v>
      </c>
    </row>
    <row r="9496" spans="1:9" x14ac:dyDescent="0.25">
      <c r="A9496" s="176" t="s">
        <v>11908</v>
      </c>
      <c r="B9496" s="176" t="s">
        <v>12668</v>
      </c>
      <c r="C9496" s="176" t="s">
        <v>13221</v>
      </c>
      <c r="D9496" s="155">
        <v>10000</v>
      </c>
      <c r="E9496" s="157">
        <v>10000</v>
      </c>
      <c r="F9496" s="166">
        <v>43180</v>
      </c>
      <c r="G9496" s="166">
        <v>43180</v>
      </c>
      <c r="H9496" s="157">
        <v>1</v>
      </c>
      <c r="I9496" s="192" t="s">
        <v>13189</v>
      </c>
    </row>
    <row r="9497" spans="1:9" x14ac:dyDescent="0.25">
      <c r="A9497" s="176" t="s">
        <v>71</v>
      </c>
      <c r="B9497" s="176" t="s">
        <v>2730</v>
      </c>
      <c r="C9497" s="176" t="s">
        <v>13222</v>
      </c>
      <c r="D9497" s="155">
        <v>26</v>
      </c>
      <c r="E9497" s="157">
        <v>26</v>
      </c>
      <c r="F9497" s="166">
        <v>43181</v>
      </c>
      <c r="G9497" s="166">
        <v>43188</v>
      </c>
      <c r="H9497" s="157">
        <v>1</v>
      </c>
    </row>
    <row r="9498" spans="1:9" x14ac:dyDescent="0.25">
      <c r="A9498" s="176" t="s">
        <v>71</v>
      </c>
      <c r="B9498" s="176" t="s">
        <v>12873</v>
      </c>
      <c r="C9498" s="176" t="s">
        <v>154</v>
      </c>
      <c r="D9498" s="22">
        <v>1</v>
      </c>
      <c r="E9498" s="180">
        <v>1</v>
      </c>
      <c r="F9498" s="166">
        <v>43181</v>
      </c>
      <c r="G9498" s="166">
        <v>43187</v>
      </c>
      <c r="H9498" s="157">
        <v>1</v>
      </c>
    </row>
    <row r="9499" spans="1:9" x14ac:dyDescent="0.25">
      <c r="A9499" s="176" t="s">
        <v>4279</v>
      </c>
      <c r="B9499" s="176" t="s">
        <v>4280</v>
      </c>
      <c r="C9499" s="176" t="s">
        <v>13224</v>
      </c>
      <c r="D9499" s="22">
        <v>20</v>
      </c>
      <c r="E9499" s="180">
        <v>20</v>
      </c>
      <c r="F9499" s="166">
        <v>43181</v>
      </c>
      <c r="G9499" s="166">
        <v>43182</v>
      </c>
      <c r="H9499" s="157">
        <v>1</v>
      </c>
    </row>
    <row r="9500" spans="1:9" x14ac:dyDescent="0.25">
      <c r="A9500" s="176" t="s">
        <v>71</v>
      </c>
      <c r="B9500" s="176" t="s">
        <v>1550</v>
      </c>
      <c r="C9500" s="176" t="s">
        <v>13225</v>
      </c>
      <c r="D9500" s="22">
        <v>12</v>
      </c>
      <c r="E9500" s="180">
        <v>12</v>
      </c>
      <c r="F9500" s="166">
        <v>43181</v>
      </c>
      <c r="G9500" s="166">
        <v>43188</v>
      </c>
      <c r="H9500" s="157">
        <v>1</v>
      </c>
    </row>
    <row r="9501" spans="1:9" x14ac:dyDescent="0.25">
      <c r="A9501" s="176" t="s">
        <v>71</v>
      </c>
      <c r="B9501" s="176" t="s">
        <v>2730</v>
      </c>
      <c r="C9501" s="176" t="s">
        <v>13226</v>
      </c>
      <c r="D9501" s="22">
        <v>13</v>
      </c>
      <c r="E9501" s="180">
        <v>13</v>
      </c>
      <c r="F9501" s="166">
        <v>43182</v>
      </c>
      <c r="G9501" s="166">
        <v>43189</v>
      </c>
      <c r="H9501" s="157">
        <v>1</v>
      </c>
    </row>
    <row r="9502" spans="1:9" x14ac:dyDescent="0.25">
      <c r="A9502" s="176" t="s">
        <v>71</v>
      </c>
      <c r="B9502" s="176" t="s">
        <v>12276</v>
      </c>
      <c r="C9502" s="176" t="s">
        <v>13227</v>
      </c>
      <c r="D9502" s="22">
        <v>10</v>
      </c>
      <c r="E9502" s="180">
        <v>10</v>
      </c>
      <c r="F9502" s="166">
        <v>43182</v>
      </c>
      <c r="G9502" s="166">
        <v>43189</v>
      </c>
      <c r="H9502" s="157">
        <v>1</v>
      </c>
    </row>
    <row r="9503" spans="1:9" x14ac:dyDescent="0.25">
      <c r="A9503" s="176" t="s">
        <v>71</v>
      </c>
      <c r="B9503" s="176" t="s">
        <v>102</v>
      </c>
      <c r="C9503" s="176" t="s">
        <v>13228</v>
      </c>
      <c r="D9503" s="22">
        <v>10</v>
      </c>
      <c r="E9503" s="180">
        <v>10</v>
      </c>
      <c r="F9503" s="166">
        <v>43182</v>
      </c>
      <c r="G9503" s="166">
        <v>43188</v>
      </c>
      <c r="H9503" s="157">
        <v>1</v>
      </c>
    </row>
    <row r="9504" spans="1:9" x14ac:dyDescent="0.25">
      <c r="A9504" s="176" t="s">
        <v>29</v>
      </c>
      <c r="B9504" s="176" t="s">
        <v>139</v>
      </c>
      <c r="C9504" s="176" t="s">
        <v>13229</v>
      </c>
      <c r="D9504" s="22">
        <v>200</v>
      </c>
      <c r="E9504" s="22">
        <v>200</v>
      </c>
      <c r="F9504" s="166">
        <v>43182</v>
      </c>
      <c r="G9504" s="166">
        <v>43186</v>
      </c>
      <c r="H9504" s="157">
        <v>1</v>
      </c>
    </row>
    <row r="9505" spans="1:9" x14ac:dyDescent="0.25">
      <c r="A9505" s="176" t="s">
        <v>42</v>
      </c>
      <c r="B9505" s="176" t="s">
        <v>8728</v>
      </c>
      <c r="C9505" s="176" t="s">
        <v>13230</v>
      </c>
      <c r="D9505" s="22">
        <v>25</v>
      </c>
      <c r="E9505" s="22">
        <v>25</v>
      </c>
      <c r="F9505" s="166">
        <v>43182</v>
      </c>
      <c r="G9505" s="166">
        <v>43187</v>
      </c>
      <c r="H9505" s="157">
        <v>1</v>
      </c>
    </row>
    <row r="9506" spans="1:9" x14ac:dyDescent="0.25">
      <c r="A9506" s="176" t="s">
        <v>327</v>
      </c>
      <c r="B9506" s="176" t="s">
        <v>985</v>
      </c>
      <c r="C9506" s="176" t="s">
        <v>13232</v>
      </c>
      <c r="D9506" s="22">
        <v>250</v>
      </c>
      <c r="E9506" s="22" t="s">
        <v>13281</v>
      </c>
      <c r="F9506" s="166">
        <v>43182</v>
      </c>
      <c r="G9506" s="166">
        <v>43186</v>
      </c>
      <c r="H9506" s="157">
        <v>1</v>
      </c>
    </row>
    <row r="9507" spans="1:9" x14ac:dyDescent="0.25">
      <c r="A9507" s="176" t="s">
        <v>327</v>
      </c>
      <c r="B9507" s="176" t="s">
        <v>987</v>
      </c>
      <c r="C9507" s="176" t="s">
        <v>364</v>
      </c>
      <c r="D9507" s="22">
        <v>1000</v>
      </c>
      <c r="E9507" s="22">
        <v>1000</v>
      </c>
      <c r="F9507" s="166">
        <v>43182</v>
      </c>
      <c r="G9507" s="166">
        <v>43186</v>
      </c>
      <c r="H9507" s="157">
        <v>1</v>
      </c>
    </row>
    <row r="9508" spans="1:9" x14ac:dyDescent="0.25">
      <c r="A9508" s="176" t="s">
        <v>597</v>
      </c>
      <c r="B9508" s="176" t="s">
        <v>1589</v>
      </c>
      <c r="C9508" s="176" t="s">
        <v>13233</v>
      </c>
      <c r="D9508" s="22">
        <v>500</v>
      </c>
      <c r="E9508" s="22">
        <v>500</v>
      </c>
      <c r="F9508" s="166">
        <v>43182</v>
      </c>
      <c r="G9508" s="166">
        <v>43189</v>
      </c>
      <c r="H9508" s="157">
        <v>1</v>
      </c>
    </row>
    <row r="9509" spans="1:9" x14ac:dyDescent="0.25">
      <c r="A9509" s="176" t="s">
        <v>12706</v>
      </c>
      <c r="B9509" s="176" t="s">
        <v>5433</v>
      </c>
      <c r="C9509" s="176" t="s">
        <v>13234</v>
      </c>
      <c r="D9509" s="22">
        <v>25</v>
      </c>
      <c r="E9509" s="22">
        <v>25</v>
      </c>
      <c r="F9509" s="166">
        <v>43182</v>
      </c>
      <c r="G9509" s="166">
        <v>43192</v>
      </c>
      <c r="H9509" s="157">
        <v>1</v>
      </c>
    </row>
    <row r="9510" spans="1:9" x14ac:dyDescent="0.25">
      <c r="A9510" s="176" t="s">
        <v>9769</v>
      </c>
      <c r="B9510" s="176" t="s">
        <v>12629</v>
      </c>
      <c r="C9510" s="176" t="s">
        <v>13235</v>
      </c>
      <c r="D9510" s="22">
        <v>50</v>
      </c>
      <c r="E9510" s="22">
        <v>50</v>
      </c>
      <c r="F9510" s="166">
        <v>43182</v>
      </c>
      <c r="G9510" s="166">
        <v>43339</v>
      </c>
      <c r="H9510" s="157">
        <v>1</v>
      </c>
    </row>
    <row r="9511" spans="1:9" x14ac:dyDescent="0.25">
      <c r="A9511" s="176" t="s">
        <v>286</v>
      </c>
      <c r="B9511" s="176" t="s">
        <v>3014</v>
      </c>
      <c r="C9511" s="176" t="s">
        <v>13236</v>
      </c>
      <c r="D9511" s="22">
        <v>300</v>
      </c>
      <c r="E9511" s="22">
        <v>300</v>
      </c>
      <c r="F9511" s="166">
        <v>43182</v>
      </c>
      <c r="G9511" s="166">
        <v>43168</v>
      </c>
      <c r="H9511" s="157">
        <v>0</v>
      </c>
      <c r="I9511" s="192" t="s">
        <v>13189</v>
      </c>
    </row>
    <row r="9512" spans="1:9" x14ac:dyDescent="0.25">
      <c r="A9512" s="176" t="s">
        <v>4839</v>
      </c>
      <c r="B9512" s="176" t="s">
        <v>1696</v>
      </c>
      <c r="C9512" s="176" t="s">
        <v>13238</v>
      </c>
      <c r="D9512" s="22">
        <v>1</v>
      </c>
      <c r="E9512" s="22">
        <v>1</v>
      </c>
      <c r="F9512" s="166">
        <v>43182</v>
      </c>
      <c r="G9512" s="166">
        <v>43189</v>
      </c>
      <c r="H9512" s="157">
        <v>1</v>
      </c>
    </row>
    <row r="9513" spans="1:9" x14ac:dyDescent="0.25">
      <c r="A9513" s="176" t="s">
        <v>394</v>
      </c>
      <c r="B9513" s="176" t="s">
        <v>13239</v>
      </c>
      <c r="C9513" s="176" t="s">
        <v>13240</v>
      </c>
      <c r="D9513" s="22">
        <v>25</v>
      </c>
      <c r="E9513" s="22">
        <v>25</v>
      </c>
      <c r="F9513" s="166">
        <v>43182</v>
      </c>
      <c r="G9513" s="166">
        <v>43182</v>
      </c>
      <c r="H9513" s="157">
        <v>1</v>
      </c>
    </row>
    <row r="9514" spans="1:9" x14ac:dyDescent="0.25">
      <c r="A9514" s="176" t="s">
        <v>3967</v>
      </c>
      <c r="B9514" s="176" t="s">
        <v>10999</v>
      </c>
      <c r="C9514" s="176" t="s">
        <v>13241</v>
      </c>
      <c r="D9514" s="22">
        <v>6</v>
      </c>
      <c r="E9514" s="22">
        <v>6</v>
      </c>
      <c r="F9514" s="166">
        <v>43182</v>
      </c>
      <c r="G9514" s="166">
        <v>43185</v>
      </c>
      <c r="H9514" s="157">
        <v>1</v>
      </c>
    </row>
    <row r="9515" spans="1:9" x14ac:dyDescent="0.25">
      <c r="A9515" s="176" t="s">
        <v>520</v>
      </c>
      <c r="B9515" s="176" t="s">
        <v>609</v>
      </c>
      <c r="C9515" s="176" t="s">
        <v>13242</v>
      </c>
      <c r="D9515" s="22">
        <v>1300</v>
      </c>
      <c r="E9515" s="22">
        <v>800</v>
      </c>
      <c r="F9515" s="166">
        <v>43182</v>
      </c>
      <c r="G9515" s="166">
        <v>43186</v>
      </c>
      <c r="H9515" s="157">
        <v>1</v>
      </c>
    </row>
    <row r="9516" spans="1:9" x14ac:dyDescent="0.25">
      <c r="A9516" s="176" t="s">
        <v>12858</v>
      </c>
      <c r="B9516" s="176" t="s">
        <v>1858</v>
      </c>
      <c r="C9516" s="176" t="s">
        <v>13243</v>
      </c>
      <c r="D9516" s="22">
        <v>100</v>
      </c>
      <c r="E9516" s="22">
        <v>100</v>
      </c>
      <c r="F9516" s="166">
        <v>43182</v>
      </c>
      <c r="G9516" s="166">
        <v>43187</v>
      </c>
      <c r="H9516" s="157">
        <v>1</v>
      </c>
    </row>
    <row r="9517" spans="1:9" x14ac:dyDescent="0.25">
      <c r="A9517" s="176" t="s">
        <v>12882</v>
      </c>
      <c r="B9517" s="176" t="s">
        <v>12988</v>
      </c>
      <c r="C9517" s="176" t="s">
        <v>12989</v>
      </c>
      <c r="D9517" s="22">
        <v>2500</v>
      </c>
      <c r="E9517" s="22">
        <v>500</v>
      </c>
      <c r="F9517" s="166">
        <v>43182</v>
      </c>
      <c r="G9517" s="166">
        <v>43187</v>
      </c>
      <c r="H9517" s="157">
        <v>1</v>
      </c>
    </row>
    <row r="9518" spans="1:9" x14ac:dyDescent="0.25">
      <c r="A9518" s="176" t="s">
        <v>12882</v>
      </c>
      <c r="B9518" s="176" t="s">
        <v>12883</v>
      </c>
      <c r="C9518" s="176" t="s">
        <v>316</v>
      </c>
      <c r="D9518" s="22">
        <v>2500</v>
      </c>
      <c r="E9518" s="22">
        <v>500</v>
      </c>
      <c r="F9518" s="166">
        <v>43182</v>
      </c>
      <c r="G9518" s="166">
        <v>43187</v>
      </c>
      <c r="H9518" s="157">
        <v>1</v>
      </c>
    </row>
    <row r="9519" spans="1:9" x14ac:dyDescent="0.25">
      <c r="A9519" s="176" t="s">
        <v>5967</v>
      </c>
      <c r="B9519" s="176" t="s">
        <v>13015</v>
      </c>
      <c r="C9519" s="176" t="s">
        <v>13245</v>
      </c>
      <c r="D9519" s="22">
        <v>1</v>
      </c>
      <c r="E9519" s="22">
        <v>1</v>
      </c>
      <c r="F9519" s="166">
        <v>43185</v>
      </c>
      <c r="G9519" s="166">
        <v>43187</v>
      </c>
      <c r="H9519" s="157">
        <v>1</v>
      </c>
    </row>
    <row r="9520" spans="1:9" x14ac:dyDescent="0.25">
      <c r="A9520" s="176" t="s">
        <v>251</v>
      </c>
      <c r="B9520" s="176" t="s">
        <v>5270</v>
      </c>
      <c r="C9520" s="176" t="s">
        <v>13246</v>
      </c>
      <c r="D9520" s="22">
        <v>10</v>
      </c>
      <c r="E9520" s="22">
        <v>10</v>
      </c>
      <c r="F9520" s="166">
        <v>43185</v>
      </c>
      <c r="G9520" s="166">
        <v>43185</v>
      </c>
      <c r="H9520" s="157">
        <v>1</v>
      </c>
    </row>
    <row r="9521" spans="1:9" x14ac:dyDescent="0.25">
      <c r="A9521" s="176" t="s">
        <v>559</v>
      </c>
      <c r="B9521" s="176" t="s">
        <v>2265</v>
      </c>
      <c r="C9521" s="176" t="s">
        <v>13247</v>
      </c>
      <c r="D9521" s="22">
        <v>10000</v>
      </c>
      <c r="E9521" s="22">
        <v>10000</v>
      </c>
      <c r="F9521" s="166">
        <v>43185</v>
      </c>
      <c r="G9521" s="166">
        <v>43187</v>
      </c>
      <c r="H9521" s="157">
        <v>1</v>
      </c>
    </row>
    <row r="9522" spans="1:9" x14ac:dyDescent="0.25">
      <c r="A9522" s="176" t="s">
        <v>9258</v>
      </c>
      <c r="B9522" s="176" t="s">
        <v>13254</v>
      </c>
      <c r="C9522" s="176" t="s">
        <v>13255</v>
      </c>
      <c r="D9522" s="22">
        <v>50</v>
      </c>
      <c r="E9522" s="22">
        <v>25</v>
      </c>
      <c r="F9522" s="166">
        <v>43186</v>
      </c>
      <c r="G9522" s="166">
        <v>43187</v>
      </c>
      <c r="H9522" s="157">
        <v>1</v>
      </c>
      <c r="I9522" s="192" t="s">
        <v>13256</v>
      </c>
    </row>
    <row r="9523" spans="1:9" x14ac:dyDescent="0.25">
      <c r="A9523" s="176" t="s">
        <v>563</v>
      </c>
      <c r="B9523" s="176" t="s">
        <v>12741</v>
      </c>
      <c r="C9523" s="176" t="s">
        <v>13257</v>
      </c>
      <c r="D9523" s="22">
        <v>25</v>
      </c>
      <c r="E9523" s="22">
        <v>25</v>
      </c>
      <c r="F9523" s="166">
        <v>43186</v>
      </c>
      <c r="G9523" s="166">
        <v>43194</v>
      </c>
      <c r="H9523" s="157">
        <v>1</v>
      </c>
    </row>
    <row r="9524" spans="1:9" x14ac:dyDescent="0.25">
      <c r="A9524" s="176" t="s">
        <v>408</v>
      </c>
      <c r="B9524" s="176" t="s">
        <v>409</v>
      </c>
      <c r="C9524" s="176" t="s">
        <v>13258</v>
      </c>
      <c r="D9524" s="22">
        <v>50</v>
      </c>
      <c r="E9524" s="22">
        <v>50</v>
      </c>
      <c r="F9524" s="166">
        <v>43186</v>
      </c>
      <c r="G9524" s="166">
        <v>43189</v>
      </c>
      <c r="H9524" s="157">
        <v>1</v>
      </c>
    </row>
    <row r="9525" spans="1:9" x14ac:dyDescent="0.25">
      <c r="A9525" s="176" t="s">
        <v>71</v>
      </c>
      <c r="B9525" s="176" t="s">
        <v>477</v>
      </c>
      <c r="C9525" s="176" t="s">
        <v>13259</v>
      </c>
      <c r="D9525" s="22">
        <v>5</v>
      </c>
      <c r="E9525" s="22">
        <v>5</v>
      </c>
      <c r="F9525" s="166">
        <v>43186</v>
      </c>
      <c r="G9525" s="166">
        <v>43194</v>
      </c>
      <c r="H9525" s="157">
        <v>1</v>
      </c>
    </row>
    <row r="9526" spans="1:9" x14ac:dyDescent="0.25">
      <c r="A9526" s="176" t="s">
        <v>9258</v>
      </c>
      <c r="B9526" s="176" t="s">
        <v>13254</v>
      </c>
      <c r="C9526" s="176" t="s">
        <v>13255</v>
      </c>
      <c r="D9526" s="22">
        <v>50</v>
      </c>
      <c r="E9526" s="22">
        <v>25</v>
      </c>
      <c r="F9526" s="166">
        <v>43186</v>
      </c>
      <c r="G9526" s="166">
        <v>43187</v>
      </c>
      <c r="H9526" s="157">
        <v>1</v>
      </c>
    </row>
    <row r="9527" spans="1:9" x14ac:dyDescent="0.25">
      <c r="A9527" s="176" t="s">
        <v>5827</v>
      </c>
      <c r="B9527" s="176" t="s">
        <v>5932</v>
      </c>
      <c r="C9527" s="176" t="s">
        <v>13260</v>
      </c>
      <c r="D9527" s="22">
        <v>15</v>
      </c>
      <c r="E9527" s="22">
        <v>15</v>
      </c>
      <c r="F9527" s="166">
        <v>43186</v>
      </c>
      <c r="G9527" s="166">
        <v>43189</v>
      </c>
      <c r="H9527" s="157">
        <v>1</v>
      </c>
    </row>
    <row r="9528" spans="1:9" x14ac:dyDescent="0.25">
      <c r="A9528" s="176" t="s">
        <v>71</v>
      </c>
      <c r="B9528" s="176" t="s">
        <v>1530</v>
      </c>
      <c r="C9528" s="176" t="s">
        <v>13261</v>
      </c>
      <c r="D9528" s="22">
        <v>5</v>
      </c>
      <c r="E9528" s="22">
        <v>5</v>
      </c>
      <c r="F9528" s="166">
        <v>43187</v>
      </c>
      <c r="G9528" s="166">
        <v>43189</v>
      </c>
      <c r="H9528" s="157">
        <v>1</v>
      </c>
    </row>
    <row r="9529" spans="1:9" x14ac:dyDescent="0.25">
      <c r="A9529" s="176" t="s">
        <v>71</v>
      </c>
      <c r="B9529" s="176" t="s">
        <v>1530</v>
      </c>
      <c r="C9529" s="176" t="s">
        <v>13262</v>
      </c>
      <c r="D9529" s="22">
        <v>14</v>
      </c>
      <c r="E9529" s="22">
        <v>14</v>
      </c>
      <c r="F9529" s="166">
        <v>43187</v>
      </c>
      <c r="G9529" s="166">
        <v>43199</v>
      </c>
      <c r="H9529" s="157">
        <v>1</v>
      </c>
    </row>
    <row r="9530" spans="1:9" x14ac:dyDescent="0.25">
      <c r="A9530" s="176" t="s">
        <v>5827</v>
      </c>
      <c r="B9530" s="176" t="s">
        <v>11985</v>
      </c>
      <c r="C9530" s="176" t="s">
        <v>13263</v>
      </c>
      <c r="D9530" s="22">
        <v>25</v>
      </c>
      <c r="E9530" s="22">
        <v>25</v>
      </c>
      <c r="F9530" s="166">
        <v>43187</v>
      </c>
      <c r="G9530" s="166">
        <v>43189</v>
      </c>
      <c r="H9530" s="157">
        <v>1</v>
      </c>
    </row>
    <row r="9531" spans="1:9" x14ac:dyDescent="0.25">
      <c r="A9531" s="176" t="s">
        <v>10258</v>
      </c>
      <c r="B9531" s="176" t="s">
        <v>13266</v>
      </c>
      <c r="C9531" s="176" t="s">
        <v>13267</v>
      </c>
      <c r="D9531" s="22">
        <v>53</v>
      </c>
      <c r="E9531" s="180">
        <v>53</v>
      </c>
      <c r="F9531" s="166">
        <v>43188</v>
      </c>
      <c r="G9531" s="166">
        <v>43189</v>
      </c>
      <c r="H9531" s="157">
        <v>1</v>
      </c>
    </row>
    <row r="9532" spans="1:9" x14ac:dyDescent="0.25">
      <c r="A9532" s="176" t="s">
        <v>42</v>
      </c>
      <c r="B9532" s="176" t="s">
        <v>7814</v>
      </c>
      <c r="C9532" s="176" t="s">
        <v>13268</v>
      </c>
      <c r="D9532" s="22">
        <v>30</v>
      </c>
      <c r="E9532" s="180">
        <v>30</v>
      </c>
      <c r="F9532" s="166">
        <v>43189</v>
      </c>
      <c r="G9532" s="166">
        <v>43175</v>
      </c>
      <c r="H9532" s="157">
        <v>0</v>
      </c>
    </row>
    <row r="9533" spans="1:9" x14ac:dyDescent="0.25">
      <c r="A9533" s="176" t="s">
        <v>10413</v>
      </c>
      <c r="B9533" s="176" t="s">
        <v>2535</v>
      </c>
      <c r="C9533" s="176" t="s">
        <v>13269</v>
      </c>
      <c r="D9533" s="22">
        <v>10</v>
      </c>
      <c r="E9533" s="180">
        <v>10</v>
      </c>
      <c r="F9533" s="166">
        <v>43189</v>
      </c>
      <c r="G9533" s="166">
        <v>43192</v>
      </c>
      <c r="H9533" s="157">
        <v>1</v>
      </c>
    </row>
    <row r="9534" spans="1:9" x14ac:dyDescent="0.25">
      <c r="A9534" s="176" t="s">
        <v>286</v>
      </c>
      <c r="B9534" s="176" t="s">
        <v>13270</v>
      </c>
      <c r="C9534" s="176" t="s">
        <v>13271</v>
      </c>
      <c r="D9534" s="22">
        <v>300</v>
      </c>
      <c r="E9534" s="180">
        <v>300</v>
      </c>
      <c r="F9534" s="166">
        <v>43189</v>
      </c>
      <c r="G9534" s="166">
        <v>43171</v>
      </c>
      <c r="H9534" s="157">
        <v>0</v>
      </c>
    </row>
    <row r="9535" spans="1:9" x14ac:dyDescent="0.25">
      <c r="A9535" s="176" t="s">
        <v>286</v>
      </c>
      <c r="B9535" s="176" t="s">
        <v>562</v>
      </c>
      <c r="C9535" s="176" t="s">
        <v>13272</v>
      </c>
      <c r="D9535" s="176" t="s">
        <v>13273</v>
      </c>
      <c r="E9535" s="176" t="s">
        <v>13273</v>
      </c>
      <c r="F9535" s="166">
        <v>43192</v>
      </c>
      <c r="G9535" s="166">
        <v>43196</v>
      </c>
      <c r="H9535" s="157">
        <v>1</v>
      </c>
    </row>
    <row r="9536" spans="1:9" x14ac:dyDescent="0.25">
      <c r="A9536" s="176" t="s">
        <v>13274</v>
      </c>
      <c r="B9536" s="176" t="s">
        <v>3031</v>
      </c>
      <c r="C9536" s="176" t="s">
        <v>13275</v>
      </c>
      <c r="D9536" s="176" t="s">
        <v>12885</v>
      </c>
      <c r="E9536" s="176" t="s">
        <v>12885</v>
      </c>
      <c r="F9536" s="166">
        <v>43192</v>
      </c>
      <c r="G9536" s="166">
        <v>43196</v>
      </c>
      <c r="H9536" s="157">
        <v>1</v>
      </c>
    </row>
    <row r="9537" spans="1:8" x14ac:dyDescent="0.25">
      <c r="A9537" s="176" t="s">
        <v>748</v>
      </c>
      <c r="B9537" s="176" t="s">
        <v>4516</v>
      </c>
      <c r="C9537" s="176" t="s">
        <v>13276</v>
      </c>
      <c r="D9537" s="176" t="s">
        <v>13244</v>
      </c>
      <c r="E9537" s="176" t="s">
        <v>13244</v>
      </c>
      <c r="F9537" s="166">
        <v>43192</v>
      </c>
      <c r="G9537" s="166">
        <v>43196</v>
      </c>
      <c r="H9537" s="157">
        <v>1</v>
      </c>
    </row>
    <row r="9538" spans="1:8" x14ac:dyDescent="0.25">
      <c r="A9538" s="176" t="s">
        <v>2906</v>
      </c>
      <c r="B9538" s="176" t="s">
        <v>4347</v>
      </c>
      <c r="C9538" s="176" t="s">
        <v>13277</v>
      </c>
      <c r="D9538" s="176" t="s">
        <v>27</v>
      </c>
      <c r="E9538" s="176" t="s">
        <v>27</v>
      </c>
      <c r="F9538" s="166">
        <v>43192</v>
      </c>
      <c r="G9538" s="166">
        <v>43196</v>
      </c>
      <c r="H9538" s="157">
        <v>1</v>
      </c>
    </row>
    <row r="9539" spans="1:8" x14ac:dyDescent="0.25">
      <c r="A9539" s="176" t="s">
        <v>2714</v>
      </c>
      <c r="B9539" s="176" t="s">
        <v>756</v>
      </c>
      <c r="C9539" s="176" t="s">
        <v>13279</v>
      </c>
      <c r="D9539" s="176" t="s">
        <v>13231</v>
      </c>
      <c r="E9539" s="176" t="s">
        <v>13280</v>
      </c>
      <c r="F9539" s="166">
        <v>43192</v>
      </c>
      <c r="G9539" s="166">
        <v>43196</v>
      </c>
      <c r="H9539" s="157">
        <v>1</v>
      </c>
    </row>
    <row r="9540" spans="1:8" x14ac:dyDescent="0.25">
      <c r="A9540" s="176" t="s">
        <v>2714</v>
      </c>
      <c r="B9540" s="176" t="s">
        <v>5304</v>
      </c>
      <c r="C9540" s="176" t="s">
        <v>13278</v>
      </c>
      <c r="D9540" s="176" t="s">
        <v>13237</v>
      </c>
      <c r="E9540" s="176" t="s">
        <v>13237</v>
      </c>
      <c r="F9540" s="166">
        <v>43192</v>
      </c>
      <c r="G9540" s="166">
        <v>43195</v>
      </c>
      <c r="H9540" s="157">
        <v>1</v>
      </c>
    </row>
    <row r="9541" spans="1:8" x14ac:dyDescent="0.25">
      <c r="A9541" s="176" t="s">
        <v>2714</v>
      </c>
      <c r="B9541" s="176" t="s">
        <v>5304</v>
      </c>
      <c r="C9541" s="176" t="s">
        <v>13278</v>
      </c>
      <c r="D9541" s="176" t="s">
        <v>13237</v>
      </c>
      <c r="E9541" s="157">
        <v>300</v>
      </c>
      <c r="F9541" s="166">
        <v>43192</v>
      </c>
      <c r="G9541" s="166">
        <v>43195</v>
      </c>
      <c r="H9541" s="157">
        <v>1</v>
      </c>
    </row>
    <row r="9542" spans="1:8" x14ac:dyDescent="0.25">
      <c r="A9542" s="176" t="s">
        <v>2714</v>
      </c>
      <c r="B9542" s="176" t="s">
        <v>756</v>
      </c>
      <c r="C9542" s="176" t="s">
        <v>13279</v>
      </c>
      <c r="D9542" s="176" t="s">
        <v>13231</v>
      </c>
      <c r="E9542" s="157">
        <v>32</v>
      </c>
      <c r="F9542" s="166">
        <v>43192</v>
      </c>
      <c r="G9542" s="166">
        <v>43199</v>
      </c>
      <c r="H9542" s="157">
        <v>1</v>
      </c>
    </row>
    <row r="9543" spans="1:8" x14ac:dyDescent="0.25">
      <c r="A9543" s="176" t="s">
        <v>6837</v>
      </c>
      <c r="B9543" s="176" t="s">
        <v>4347</v>
      </c>
      <c r="C9543" s="176" t="s">
        <v>13277</v>
      </c>
      <c r="D9543" s="176" t="s">
        <v>27</v>
      </c>
      <c r="E9543" s="157">
        <v>10</v>
      </c>
      <c r="F9543" s="166">
        <v>43192</v>
      </c>
      <c r="G9543" s="166">
        <v>43196</v>
      </c>
      <c r="H9543" s="157">
        <v>1</v>
      </c>
    </row>
    <row r="9544" spans="1:8" x14ac:dyDescent="0.25">
      <c r="A9544" s="176" t="s">
        <v>748</v>
      </c>
      <c r="B9544" s="176" t="s">
        <v>4516</v>
      </c>
      <c r="C9544" s="176" t="s">
        <v>13282</v>
      </c>
      <c r="D9544" s="176" t="s">
        <v>13244</v>
      </c>
      <c r="E9544" s="157">
        <v>100</v>
      </c>
      <c r="F9544" s="166">
        <v>43192</v>
      </c>
      <c r="G9544" s="166">
        <v>43196</v>
      </c>
      <c r="H9544" s="157">
        <v>1</v>
      </c>
    </row>
    <row r="9545" spans="1:8" x14ac:dyDescent="0.25">
      <c r="A9545" s="176" t="s">
        <v>13274</v>
      </c>
      <c r="B9545" s="176" t="s">
        <v>3031</v>
      </c>
      <c r="C9545" s="176" t="s">
        <v>13275</v>
      </c>
      <c r="D9545" s="176" t="s">
        <v>12885</v>
      </c>
      <c r="E9545" s="157">
        <v>500</v>
      </c>
      <c r="F9545" s="166">
        <v>43192</v>
      </c>
      <c r="G9545" s="166">
        <v>43196</v>
      </c>
      <c r="H9545" s="157">
        <v>1</v>
      </c>
    </row>
    <row r="9546" spans="1:8" x14ac:dyDescent="0.25">
      <c r="A9546" s="176" t="s">
        <v>286</v>
      </c>
      <c r="B9546" s="176" t="s">
        <v>562</v>
      </c>
      <c r="C9546" s="176" t="s">
        <v>13272</v>
      </c>
      <c r="D9546" s="176" t="s">
        <v>13273</v>
      </c>
      <c r="E9546" s="157">
        <v>75</v>
      </c>
      <c r="F9546" s="166">
        <v>43192</v>
      </c>
      <c r="G9546" s="166">
        <v>43196</v>
      </c>
      <c r="H9546" s="157">
        <v>1</v>
      </c>
    </row>
    <row r="9547" spans="1:8" x14ac:dyDescent="0.25">
      <c r="A9547" s="176" t="s">
        <v>520</v>
      </c>
      <c r="B9547" s="176" t="s">
        <v>609</v>
      </c>
      <c r="C9547" s="176" t="s">
        <v>13283</v>
      </c>
      <c r="D9547" s="176" t="s">
        <v>13284</v>
      </c>
      <c r="E9547" s="157">
        <v>520</v>
      </c>
      <c r="F9547" s="166">
        <v>43192</v>
      </c>
      <c r="G9547" s="177" t="s">
        <v>829</v>
      </c>
      <c r="H9547" s="157">
        <v>1</v>
      </c>
    </row>
    <row r="9548" spans="1:8" x14ac:dyDescent="0.25">
      <c r="A9548" s="176" t="s">
        <v>13285</v>
      </c>
      <c r="B9548" s="176" t="s">
        <v>13286</v>
      </c>
      <c r="C9548" s="176" t="s">
        <v>13287</v>
      </c>
      <c r="D9548" s="176" t="s">
        <v>32</v>
      </c>
      <c r="E9548" s="157">
        <v>5</v>
      </c>
      <c r="F9548" s="166">
        <v>43192</v>
      </c>
      <c r="G9548" s="166">
        <v>43195</v>
      </c>
      <c r="H9548" s="157">
        <v>1</v>
      </c>
    </row>
    <row r="9549" spans="1:8" x14ac:dyDescent="0.25">
      <c r="A9549" s="176" t="s">
        <v>11630</v>
      </c>
      <c r="B9549" s="176" t="s">
        <v>10941</v>
      </c>
      <c r="C9549" s="176" t="s">
        <v>13289</v>
      </c>
      <c r="D9549" s="176" t="s">
        <v>3992</v>
      </c>
      <c r="E9549" s="157">
        <v>13</v>
      </c>
      <c r="F9549" s="166">
        <v>43194</v>
      </c>
      <c r="G9549" s="166">
        <v>43199</v>
      </c>
      <c r="H9549" s="157">
        <v>1</v>
      </c>
    </row>
    <row r="9550" spans="1:8" x14ac:dyDescent="0.25">
      <c r="A9550" s="176" t="s">
        <v>11630</v>
      </c>
      <c r="B9550" s="176" t="s">
        <v>13288</v>
      </c>
      <c r="C9550" s="176" t="s">
        <v>364</v>
      </c>
      <c r="D9550" s="176" t="s">
        <v>2480</v>
      </c>
      <c r="E9550" s="157">
        <v>9</v>
      </c>
      <c r="F9550" s="166">
        <v>43194</v>
      </c>
      <c r="G9550" s="166">
        <v>43199</v>
      </c>
      <c r="H9550" s="157">
        <v>1</v>
      </c>
    </row>
    <row r="9551" spans="1:8" x14ac:dyDescent="0.25">
      <c r="A9551" s="176" t="s">
        <v>46</v>
      </c>
      <c r="B9551" s="176" t="s">
        <v>12990</v>
      </c>
      <c r="C9551" s="176" t="s">
        <v>13290</v>
      </c>
      <c r="D9551" s="176" t="s">
        <v>27</v>
      </c>
      <c r="E9551" s="157">
        <v>10</v>
      </c>
      <c r="F9551" s="166">
        <v>43194</v>
      </c>
      <c r="G9551" s="166">
        <v>43200</v>
      </c>
      <c r="H9551" s="157">
        <v>1</v>
      </c>
    </row>
    <row r="9552" spans="1:8" x14ac:dyDescent="0.25">
      <c r="A9552" s="176" t="s">
        <v>654</v>
      </c>
      <c r="B9552" s="176" t="s">
        <v>5789</v>
      </c>
      <c r="C9552" s="176" t="s">
        <v>13291</v>
      </c>
      <c r="D9552" s="176" t="s">
        <v>13292</v>
      </c>
      <c r="E9552" s="157">
        <v>50</v>
      </c>
      <c r="F9552" s="166">
        <v>43194</v>
      </c>
      <c r="G9552" s="166">
        <v>43199</v>
      </c>
      <c r="H9552" s="157">
        <v>1</v>
      </c>
    </row>
    <row r="9553" spans="1:9" x14ac:dyDescent="0.25">
      <c r="A9553" s="176" t="s">
        <v>654</v>
      </c>
      <c r="B9553" s="176" t="s">
        <v>3240</v>
      </c>
      <c r="C9553" s="176" t="s">
        <v>364</v>
      </c>
      <c r="D9553" s="176" t="s">
        <v>13292</v>
      </c>
      <c r="E9553" s="157">
        <v>50</v>
      </c>
      <c r="F9553" s="166">
        <v>43194</v>
      </c>
      <c r="G9553" s="166">
        <v>43199</v>
      </c>
      <c r="H9553" s="157">
        <v>1</v>
      </c>
    </row>
    <row r="9554" spans="1:9" x14ac:dyDescent="0.25">
      <c r="A9554" s="176" t="s">
        <v>11612</v>
      </c>
      <c r="B9554" s="176" t="s">
        <v>13294</v>
      </c>
      <c r="C9554" s="176" t="s">
        <v>13293</v>
      </c>
      <c r="D9554" s="176" t="s">
        <v>13244</v>
      </c>
      <c r="E9554" s="157">
        <v>100</v>
      </c>
      <c r="F9554" s="166">
        <v>43194</v>
      </c>
      <c r="G9554" s="166">
        <v>43200</v>
      </c>
      <c r="H9554" s="157">
        <v>1</v>
      </c>
    </row>
    <row r="9555" spans="1:9" x14ac:dyDescent="0.25">
      <c r="A9555" s="176" t="s">
        <v>5961</v>
      </c>
      <c r="B9555" s="176" t="s">
        <v>5962</v>
      </c>
      <c r="C9555" s="176" t="s">
        <v>13295</v>
      </c>
      <c r="D9555" s="176" t="s">
        <v>13244</v>
      </c>
      <c r="E9555" s="157">
        <v>100</v>
      </c>
      <c r="F9555" s="166">
        <v>43194</v>
      </c>
      <c r="G9555" s="166">
        <v>43200</v>
      </c>
      <c r="H9555" s="157">
        <v>1</v>
      </c>
    </row>
    <row r="9556" spans="1:9" x14ac:dyDescent="0.25">
      <c r="A9556" s="176" t="s">
        <v>11900</v>
      </c>
      <c r="B9556" s="176" t="s">
        <v>11152</v>
      </c>
      <c r="C9556" s="176" t="s">
        <v>13298</v>
      </c>
      <c r="D9556" s="176" t="s">
        <v>6328</v>
      </c>
      <c r="E9556" s="157">
        <v>4999</v>
      </c>
      <c r="F9556" s="166">
        <v>43194</v>
      </c>
      <c r="G9556" s="166">
        <v>43201</v>
      </c>
      <c r="H9556" s="157">
        <v>1</v>
      </c>
      <c r="I9556" s="29" t="s">
        <v>13305</v>
      </c>
    </row>
    <row r="9557" spans="1:9" x14ac:dyDescent="0.25">
      <c r="A9557" s="176" t="s">
        <v>11900</v>
      </c>
      <c r="B9557" s="176" t="s">
        <v>10543</v>
      </c>
      <c r="C9557" s="176" t="s">
        <v>9176</v>
      </c>
      <c r="D9557" s="176" t="s">
        <v>13299</v>
      </c>
      <c r="E9557" s="157">
        <v>1497</v>
      </c>
      <c r="F9557" s="166">
        <v>43194</v>
      </c>
      <c r="G9557" s="166">
        <v>43201</v>
      </c>
      <c r="H9557" s="157">
        <v>1</v>
      </c>
      <c r="I9557" s="29" t="s">
        <v>13304</v>
      </c>
    </row>
    <row r="9558" spans="1:9" x14ac:dyDescent="0.25">
      <c r="A9558" s="176" t="s">
        <v>121</v>
      </c>
      <c r="B9558" s="176" t="s">
        <v>758</v>
      </c>
      <c r="C9558" s="176" t="s">
        <v>13301</v>
      </c>
      <c r="D9558" s="176" t="s">
        <v>13300</v>
      </c>
      <c r="E9558" s="157">
        <v>44</v>
      </c>
      <c r="F9558" s="166">
        <v>43194</v>
      </c>
      <c r="G9558" s="166">
        <v>43200</v>
      </c>
      <c r="H9558" s="157">
        <v>1</v>
      </c>
      <c r="I9558" s="29" t="s">
        <v>13303</v>
      </c>
    </row>
    <row r="9559" spans="1:9" x14ac:dyDescent="0.25">
      <c r="A9559" s="176" t="s">
        <v>121</v>
      </c>
      <c r="B9559" s="176" t="s">
        <v>13302</v>
      </c>
      <c r="C9559" s="176" t="s">
        <v>316</v>
      </c>
      <c r="D9559" s="176" t="s">
        <v>166</v>
      </c>
      <c r="E9559" s="157">
        <v>6</v>
      </c>
      <c r="F9559" s="166">
        <v>43194</v>
      </c>
      <c r="G9559" s="166">
        <v>43200</v>
      </c>
      <c r="H9559" s="157">
        <v>1</v>
      </c>
      <c r="I9559" s="29" t="s">
        <v>13303</v>
      </c>
    </row>
    <row r="9560" spans="1:9" x14ac:dyDescent="0.25">
      <c r="A9560" s="176" t="s">
        <v>173</v>
      </c>
      <c r="B9560" s="176" t="s">
        <v>13306</v>
      </c>
      <c r="C9560" s="176" t="s">
        <v>13307</v>
      </c>
      <c r="D9560" s="176" t="s">
        <v>13308</v>
      </c>
      <c r="E9560" s="157">
        <v>124</v>
      </c>
      <c r="F9560" s="166">
        <v>43195</v>
      </c>
      <c r="G9560" s="166">
        <v>43196</v>
      </c>
      <c r="H9560" s="157">
        <v>1</v>
      </c>
      <c r="I9560" s="29" t="s">
        <v>4611</v>
      </c>
    </row>
    <row r="9561" spans="1:9" x14ac:dyDescent="0.25">
      <c r="A9561" s="176" t="s">
        <v>5827</v>
      </c>
      <c r="B9561" s="176" t="s">
        <v>5932</v>
      </c>
      <c r="C9561" s="176" t="s">
        <v>13309</v>
      </c>
      <c r="D9561" s="176" t="s">
        <v>13231</v>
      </c>
      <c r="E9561" s="157">
        <v>25</v>
      </c>
      <c r="F9561" s="166">
        <v>43195</v>
      </c>
      <c r="G9561" s="166">
        <v>43196</v>
      </c>
      <c r="H9561" s="157">
        <v>1</v>
      </c>
    </row>
    <row r="9562" spans="1:9" x14ac:dyDescent="0.25">
      <c r="A9562" s="176" t="s">
        <v>1386</v>
      </c>
      <c r="B9562" s="176" t="s">
        <v>13311</v>
      </c>
      <c r="C9562" s="176" t="s">
        <v>13310</v>
      </c>
      <c r="D9562" s="176" t="s">
        <v>32</v>
      </c>
      <c r="E9562" s="157">
        <v>5</v>
      </c>
      <c r="F9562" s="166">
        <v>43195</v>
      </c>
      <c r="G9562" s="166">
        <v>43195</v>
      </c>
      <c r="H9562" s="157">
        <v>1</v>
      </c>
      <c r="I9562" s="29" t="s">
        <v>214</v>
      </c>
    </row>
    <row r="9563" spans="1:9" x14ac:dyDescent="0.25">
      <c r="A9563" s="176" t="s">
        <v>1386</v>
      </c>
      <c r="B9563" s="176" t="s">
        <v>13312</v>
      </c>
      <c r="C9563" s="176" t="s">
        <v>166</v>
      </c>
      <c r="D9563" s="176" t="s">
        <v>27</v>
      </c>
      <c r="E9563" s="157">
        <v>10</v>
      </c>
      <c r="F9563" s="166">
        <v>43195</v>
      </c>
      <c r="G9563" s="166">
        <v>43195</v>
      </c>
      <c r="H9563" s="157">
        <v>1</v>
      </c>
      <c r="I9563" s="29" t="s">
        <v>214</v>
      </c>
    </row>
    <row r="9564" spans="1:9" x14ac:dyDescent="0.25">
      <c r="A9564" s="176" t="s">
        <v>1386</v>
      </c>
      <c r="B9564" s="176" t="s">
        <v>13313</v>
      </c>
      <c r="C9564" s="176" t="s">
        <v>2480</v>
      </c>
      <c r="D9564" s="176" t="s">
        <v>27</v>
      </c>
      <c r="E9564" s="157">
        <v>10</v>
      </c>
      <c r="F9564" s="166">
        <v>43195</v>
      </c>
      <c r="G9564" s="166">
        <v>43195</v>
      </c>
      <c r="H9564" s="157">
        <v>1</v>
      </c>
      <c r="I9564" s="29" t="s">
        <v>214</v>
      </c>
    </row>
    <row r="9565" spans="1:9" x14ac:dyDescent="0.25">
      <c r="A9565" s="176" t="s">
        <v>3967</v>
      </c>
      <c r="B9565" s="176" t="s">
        <v>10999</v>
      </c>
      <c r="C9565" s="176" t="s">
        <v>13314</v>
      </c>
      <c r="D9565" s="176" t="s">
        <v>294</v>
      </c>
      <c r="E9565" s="157">
        <v>8</v>
      </c>
      <c r="F9565" s="166">
        <v>43195</v>
      </c>
      <c r="G9565" s="166">
        <v>43217</v>
      </c>
      <c r="H9565" s="157">
        <v>1</v>
      </c>
    </row>
    <row r="9566" spans="1:9" x14ac:dyDescent="0.25">
      <c r="A9566" s="176" t="s">
        <v>71</v>
      </c>
      <c r="B9566" s="176" t="s">
        <v>154</v>
      </c>
      <c r="C9566" s="176" t="s">
        <v>13315</v>
      </c>
      <c r="D9566" s="176" t="s">
        <v>32</v>
      </c>
      <c r="E9566" s="157">
        <v>5</v>
      </c>
      <c r="F9566" s="166">
        <v>43199</v>
      </c>
      <c r="G9566" s="166">
        <v>43202</v>
      </c>
      <c r="H9566" s="157">
        <v>1</v>
      </c>
    </row>
    <row r="9567" spans="1:9" x14ac:dyDescent="0.25">
      <c r="A9567" s="176" t="s">
        <v>71</v>
      </c>
      <c r="B9567" s="176" t="s">
        <v>1550</v>
      </c>
      <c r="C9567" s="176" t="s">
        <v>13316</v>
      </c>
      <c r="D9567" s="176" t="s">
        <v>32</v>
      </c>
      <c r="E9567" s="157">
        <v>5</v>
      </c>
      <c r="F9567" s="166">
        <v>43199</v>
      </c>
      <c r="G9567" s="166">
        <v>43200</v>
      </c>
      <c r="H9567" s="157">
        <v>1</v>
      </c>
    </row>
    <row r="9568" spans="1:9" x14ac:dyDescent="0.25">
      <c r="A9568" s="176" t="s">
        <v>71</v>
      </c>
      <c r="B9568" s="176" t="s">
        <v>477</v>
      </c>
      <c r="C9568" s="176" t="s">
        <v>13317</v>
      </c>
      <c r="D9568" s="176" t="s">
        <v>2480</v>
      </c>
      <c r="E9568" s="157">
        <v>9</v>
      </c>
      <c r="F9568" s="166">
        <v>43199</v>
      </c>
      <c r="G9568" s="166">
        <v>43202</v>
      </c>
      <c r="H9568" s="157">
        <v>1</v>
      </c>
    </row>
    <row r="9569" spans="1:9" x14ac:dyDescent="0.25">
      <c r="A9569" s="176" t="s">
        <v>4963</v>
      </c>
      <c r="B9569" s="176" t="s">
        <v>7727</v>
      </c>
      <c r="C9569" s="176" t="s">
        <v>13318</v>
      </c>
      <c r="D9569" s="176" t="s">
        <v>13292</v>
      </c>
      <c r="E9569" s="157">
        <v>50</v>
      </c>
      <c r="F9569" s="166">
        <v>43199</v>
      </c>
      <c r="G9569" s="166">
        <v>43200</v>
      </c>
      <c r="H9569" s="157">
        <v>1</v>
      </c>
    </row>
    <row r="9570" spans="1:9" x14ac:dyDescent="0.25">
      <c r="A9570" s="176" t="s">
        <v>227</v>
      </c>
      <c r="B9570" s="176" t="s">
        <v>228</v>
      </c>
      <c r="C9570" s="176" t="s">
        <v>13319</v>
      </c>
      <c r="D9570" s="176" t="s">
        <v>13292</v>
      </c>
      <c r="E9570" s="157">
        <v>50</v>
      </c>
      <c r="F9570" s="166">
        <v>43199</v>
      </c>
      <c r="G9570" s="166">
        <v>43202</v>
      </c>
      <c r="H9570" s="157">
        <v>1</v>
      </c>
    </row>
    <row r="9571" spans="1:9" x14ac:dyDescent="0.25">
      <c r="A9571" s="176" t="s">
        <v>394</v>
      </c>
      <c r="B9571" s="176" t="s">
        <v>13239</v>
      </c>
      <c r="C9571" s="176" t="s">
        <v>13320</v>
      </c>
      <c r="D9571" s="176" t="s">
        <v>13321</v>
      </c>
      <c r="E9571" s="157">
        <v>255</v>
      </c>
      <c r="F9571" s="166">
        <v>43199</v>
      </c>
      <c r="G9571" s="166">
        <v>43202</v>
      </c>
      <c r="H9571" s="157">
        <v>1</v>
      </c>
    </row>
    <row r="9572" spans="1:9" ht="30" x14ac:dyDescent="0.25">
      <c r="A9572" s="176" t="s">
        <v>12084</v>
      </c>
      <c r="B9572" s="176" t="s">
        <v>13197</v>
      </c>
      <c r="C9572" s="176" t="s">
        <v>13322</v>
      </c>
      <c r="D9572" s="176" t="s">
        <v>13323</v>
      </c>
      <c r="E9572" s="157">
        <v>40</v>
      </c>
      <c r="F9572" s="166">
        <v>43199</v>
      </c>
      <c r="G9572" s="166">
        <v>43206</v>
      </c>
      <c r="H9572" s="157">
        <v>1</v>
      </c>
    </row>
    <row r="9573" spans="1:9" ht="30" x14ac:dyDescent="0.25">
      <c r="A9573" s="176" t="s">
        <v>12084</v>
      </c>
      <c r="B9573" s="176" t="s">
        <v>13324</v>
      </c>
      <c r="C9573" s="176" t="s">
        <v>13325</v>
      </c>
      <c r="D9573" s="176" t="s">
        <v>13323</v>
      </c>
      <c r="E9573" s="157">
        <v>40</v>
      </c>
      <c r="F9573" s="166">
        <v>43199</v>
      </c>
      <c r="G9573" s="166">
        <v>43202</v>
      </c>
      <c r="H9573" s="157">
        <v>1</v>
      </c>
    </row>
    <row r="9574" spans="1:9" x14ac:dyDescent="0.25">
      <c r="A9574" s="176" t="s">
        <v>6638</v>
      </c>
      <c r="B9574" s="176" t="s">
        <v>4826</v>
      </c>
      <c r="C9574" s="176" t="s">
        <v>13326</v>
      </c>
      <c r="D9574" s="176" t="s">
        <v>32</v>
      </c>
      <c r="E9574" s="157">
        <v>5</v>
      </c>
      <c r="F9574" s="166">
        <v>43199</v>
      </c>
      <c r="G9574" s="166">
        <v>43162</v>
      </c>
      <c r="H9574" s="157">
        <v>0</v>
      </c>
      <c r="I9574" s="29" t="s">
        <v>13327</v>
      </c>
    </row>
    <row r="9575" spans="1:9" x14ac:dyDescent="0.25">
      <c r="A9575" s="176" t="s">
        <v>5827</v>
      </c>
      <c r="B9575" s="176" t="s">
        <v>8964</v>
      </c>
      <c r="C9575" s="176" t="s">
        <v>13328</v>
      </c>
      <c r="D9575" s="176" t="s">
        <v>13231</v>
      </c>
      <c r="E9575" s="157">
        <v>25</v>
      </c>
      <c r="F9575" s="166">
        <v>43199</v>
      </c>
      <c r="G9575" s="166">
        <v>43200</v>
      </c>
      <c r="H9575" s="157">
        <v>1</v>
      </c>
    </row>
    <row r="9576" spans="1:9" x14ac:dyDescent="0.25">
      <c r="A9576" s="176" t="s">
        <v>71</v>
      </c>
      <c r="B9576" s="176" t="s">
        <v>167</v>
      </c>
      <c r="C9576" s="176" t="s">
        <v>13329</v>
      </c>
      <c r="D9576" s="176" t="s">
        <v>13330</v>
      </c>
      <c r="E9576" s="157">
        <v>21</v>
      </c>
      <c r="F9576" s="166">
        <v>43199</v>
      </c>
      <c r="G9576" s="166">
        <v>43202</v>
      </c>
      <c r="H9576" s="157">
        <v>1</v>
      </c>
    </row>
    <row r="9577" spans="1:9" x14ac:dyDescent="0.25">
      <c r="A9577" s="176" t="s">
        <v>71</v>
      </c>
      <c r="B9577" s="176" t="s">
        <v>167</v>
      </c>
      <c r="D9577" s="176" t="s">
        <v>13331</v>
      </c>
      <c r="E9577" s="157">
        <v>22</v>
      </c>
      <c r="F9577" s="166">
        <v>43199</v>
      </c>
      <c r="G9577" s="166">
        <v>43202</v>
      </c>
      <c r="H9577" s="157">
        <v>1</v>
      </c>
    </row>
    <row r="9578" spans="1:9" x14ac:dyDescent="0.25">
      <c r="A9578" s="176" t="s">
        <v>1386</v>
      </c>
      <c r="B9578" s="176" t="s">
        <v>13332</v>
      </c>
      <c r="C9578" s="176" t="s">
        <v>13333</v>
      </c>
      <c r="D9578" s="176" t="s">
        <v>27</v>
      </c>
      <c r="E9578" s="157">
        <v>10</v>
      </c>
      <c r="F9578" s="166">
        <v>43200</v>
      </c>
      <c r="G9578" s="166">
        <v>43200</v>
      </c>
      <c r="H9578" s="157">
        <v>1</v>
      </c>
    </row>
    <row r="9579" spans="1:9" x14ac:dyDescent="0.25">
      <c r="A9579" s="176" t="s">
        <v>394</v>
      </c>
      <c r="B9579" s="176" t="s">
        <v>430</v>
      </c>
      <c r="C9579" s="176" t="s">
        <v>13334</v>
      </c>
      <c r="D9579" s="176" t="s">
        <v>161</v>
      </c>
      <c r="E9579" s="157">
        <v>3</v>
      </c>
      <c r="F9579" s="166">
        <v>43200</v>
      </c>
      <c r="G9579" s="166">
        <v>43200</v>
      </c>
      <c r="H9579" s="157">
        <v>1</v>
      </c>
    </row>
    <row r="9580" spans="1:9" x14ac:dyDescent="0.25">
      <c r="A9580" s="176" t="s">
        <v>5827</v>
      </c>
      <c r="B9580" s="176" t="s">
        <v>5660</v>
      </c>
      <c r="C9580" s="176" t="s">
        <v>10320</v>
      </c>
      <c r="D9580" s="176" t="s">
        <v>13335</v>
      </c>
      <c r="E9580" s="157">
        <v>16</v>
      </c>
      <c r="F9580" s="166">
        <v>43200</v>
      </c>
      <c r="G9580" s="166">
        <v>43205</v>
      </c>
      <c r="H9580" s="157">
        <v>1</v>
      </c>
      <c r="I9580" s="29" t="s">
        <v>13336</v>
      </c>
    </row>
    <row r="9581" spans="1:9" x14ac:dyDescent="0.25">
      <c r="A9581" s="176" t="s">
        <v>419</v>
      </c>
      <c r="B9581" s="176" t="s">
        <v>1067</v>
      </c>
      <c r="C9581" s="176" t="s">
        <v>13337</v>
      </c>
      <c r="D9581" s="176" t="s">
        <v>3724</v>
      </c>
      <c r="E9581" s="157">
        <v>250</v>
      </c>
      <c r="F9581" s="166">
        <v>43200</v>
      </c>
      <c r="G9581" s="166">
        <v>43202</v>
      </c>
      <c r="H9581" s="157">
        <v>1</v>
      </c>
    </row>
    <row r="9582" spans="1:9" x14ac:dyDescent="0.25">
      <c r="A9582" s="176" t="s">
        <v>3481</v>
      </c>
      <c r="B9582" s="176" t="s">
        <v>149</v>
      </c>
      <c r="C9582" s="176" t="s">
        <v>13338</v>
      </c>
      <c r="D9582" s="176" t="s">
        <v>13244</v>
      </c>
      <c r="E9582" s="157">
        <v>100</v>
      </c>
      <c r="F9582" s="166">
        <v>43201</v>
      </c>
      <c r="G9582" s="166">
        <v>43203</v>
      </c>
      <c r="H9582" s="157">
        <v>1</v>
      </c>
    </row>
    <row r="9583" spans="1:9" x14ac:dyDescent="0.25">
      <c r="A9583" s="176" t="s">
        <v>2317</v>
      </c>
      <c r="B9583" s="176" t="s">
        <v>2318</v>
      </c>
      <c r="C9583" s="176" t="s">
        <v>13339</v>
      </c>
      <c r="D9583" s="176" t="s">
        <v>3724</v>
      </c>
      <c r="E9583" s="157">
        <v>250</v>
      </c>
      <c r="F9583" s="166">
        <v>43201</v>
      </c>
      <c r="G9583" s="166">
        <v>43209</v>
      </c>
      <c r="H9583" s="157">
        <v>1</v>
      </c>
    </row>
    <row r="9584" spans="1:9" x14ac:dyDescent="0.25">
      <c r="A9584" s="176" t="s">
        <v>3481</v>
      </c>
      <c r="B9584" s="176" t="s">
        <v>255</v>
      </c>
      <c r="C9584" s="176" t="s">
        <v>13340</v>
      </c>
      <c r="D9584" s="176" t="s">
        <v>13341</v>
      </c>
      <c r="E9584" s="157">
        <v>200</v>
      </c>
      <c r="F9584" s="166">
        <v>43201</v>
      </c>
      <c r="G9584" s="166">
        <v>43203</v>
      </c>
      <c r="H9584" s="157">
        <v>1</v>
      </c>
    </row>
    <row r="9585" spans="1:9" x14ac:dyDescent="0.25">
      <c r="A9585" s="176" t="s">
        <v>10316</v>
      </c>
      <c r="B9585" s="176" t="s">
        <v>13342</v>
      </c>
      <c r="C9585" s="176" t="s">
        <v>13343</v>
      </c>
      <c r="D9585" s="176" t="s">
        <v>3724</v>
      </c>
      <c r="E9585" s="157">
        <v>193</v>
      </c>
      <c r="F9585" s="166">
        <v>43201</v>
      </c>
      <c r="G9585" s="166">
        <v>43203</v>
      </c>
      <c r="H9585" s="157">
        <v>1</v>
      </c>
    </row>
    <row r="9586" spans="1:9" x14ac:dyDescent="0.25">
      <c r="A9586" s="176" t="s">
        <v>10087</v>
      </c>
      <c r="B9586" s="176" t="s">
        <v>10734</v>
      </c>
      <c r="C9586" s="176" t="s">
        <v>13344</v>
      </c>
      <c r="D9586" s="176" t="s">
        <v>13341</v>
      </c>
      <c r="E9586" s="157">
        <v>200</v>
      </c>
      <c r="F9586" s="166">
        <v>43201</v>
      </c>
      <c r="G9586" s="166">
        <v>43203</v>
      </c>
      <c r="H9586" s="157">
        <v>1</v>
      </c>
    </row>
    <row r="9587" spans="1:9" x14ac:dyDescent="0.25">
      <c r="A9587" s="176" t="s">
        <v>10316</v>
      </c>
      <c r="B9587" s="176" t="s">
        <v>13342</v>
      </c>
      <c r="C9587" s="176" t="s">
        <v>13343</v>
      </c>
      <c r="D9587" s="176" t="s">
        <v>3724</v>
      </c>
      <c r="E9587" s="157">
        <v>57</v>
      </c>
      <c r="F9587" s="166">
        <v>43202</v>
      </c>
      <c r="G9587" s="166">
        <v>43205</v>
      </c>
      <c r="H9587" s="157">
        <v>1</v>
      </c>
    </row>
    <row r="9588" spans="1:9" x14ac:dyDescent="0.25">
      <c r="A9588" s="176" t="s">
        <v>2715</v>
      </c>
      <c r="B9588" s="176" t="s">
        <v>13121</v>
      </c>
      <c r="C9588" s="176" t="s">
        <v>13346</v>
      </c>
      <c r="D9588" s="176" t="s">
        <v>27</v>
      </c>
      <c r="E9588" s="157">
        <v>10</v>
      </c>
      <c r="F9588" s="166">
        <v>43202</v>
      </c>
      <c r="G9588" s="166">
        <v>43205</v>
      </c>
      <c r="H9588" s="157">
        <v>1</v>
      </c>
      <c r="I9588" s="29" t="s">
        <v>13347</v>
      </c>
    </row>
    <row r="9589" spans="1:9" x14ac:dyDescent="0.25">
      <c r="A9589" s="176" t="s">
        <v>597</v>
      </c>
      <c r="B9589" s="176" t="s">
        <v>10847</v>
      </c>
      <c r="C9589" s="176" t="s">
        <v>13348</v>
      </c>
      <c r="D9589" s="176" t="s">
        <v>12885</v>
      </c>
      <c r="E9589" s="157">
        <v>500</v>
      </c>
      <c r="F9589" s="166">
        <v>43202</v>
      </c>
      <c r="G9589" s="166">
        <v>43204</v>
      </c>
      <c r="H9589" s="157">
        <v>1</v>
      </c>
    </row>
    <row r="9590" spans="1:9" x14ac:dyDescent="0.25">
      <c r="A9590" s="176" t="s">
        <v>71</v>
      </c>
      <c r="B9590" s="176" t="s">
        <v>154</v>
      </c>
      <c r="C9590" s="176" t="s">
        <v>13349</v>
      </c>
      <c r="D9590" s="176" t="s">
        <v>32</v>
      </c>
      <c r="E9590" s="157">
        <v>5</v>
      </c>
      <c r="F9590" s="166">
        <v>43203</v>
      </c>
      <c r="G9590" s="166">
        <v>43206</v>
      </c>
      <c r="H9590" s="157">
        <v>1</v>
      </c>
    </row>
    <row r="9591" spans="1:9" x14ac:dyDescent="0.25">
      <c r="A9591" s="176" t="s">
        <v>71</v>
      </c>
      <c r="B9591" s="176" t="s">
        <v>154</v>
      </c>
      <c r="C9591" s="176" t="s">
        <v>13350</v>
      </c>
      <c r="D9591" s="176" t="s">
        <v>32</v>
      </c>
      <c r="E9591" s="157">
        <v>5</v>
      </c>
      <c r="F9591" s="177">
        <v>43203</v>
      </c>
      <c r="G9591" s="166">
        <v>43206</v>
      </c>
      <c r="H9591" s="157">
        <v>1</v>
      </c>
    </row>
    <row r="9592" spans="1:9" x14ac:dyDescent="0.25">
      <c r="A9592" s="176" t="s">
        <v>2244</v>
      </c>
      <c r="B9592" s="176" t="s">
        <v>13351</v>
      </c>
      <c r="C9592" s="176" t="s">
        <v>13352</v>
      </c>
      <c r="D9592" s="176" t="s">
        <v>32</v>
      </c>
      <c r="E9592" s="157">
        <v>5</v>
      </c>
      <c r="F9592" s="166">
        <v>43203</v>
      </c>
      <c r="G9592" s="166">
        <v>43206</v>
      </c>
      <c r="H9592" s="157">
        <v>1</v>
      </c>
    </row>
    <row r="9593" spans="1:9" x14ac:dyDescent="0.25">
      <c r="A9593" s="176" t="s">
        <v>520</v>
      </c>
      <c r="B9593" s="176" t="s">
        <v>521</v>
      </c>
      <c r="C9593" s="176" t="s">
        <v>13353</v>
      </c>
      <c r="D9593" s="176" t="s">
        <v>13341</v>
      </c>
      <c r="E9593" s="157">
        <v>200</v>
      </c>
      <c r="F9593" s="166">
        <v>43203</v>
      </c>
      <c r="G9593" s="166">
        <v>43210</v>
      </c>
      <c r="H9593" s="157">
        <v>1</v>
      </c>
    </row>
    <row r="9594" spans="1:9" x14ac:dyDescent="0.25">
      <c r="A9594" s="176" t="s">
        <v>317</v>
      </c>
      <c r="B9594" s="176" t="s">
        <v>318</v>
      </c>
      <c r="C9594" s="176" t="s">
        <v>13354</v>
      </c>
      <c r="D9594" s="176" t="s">
        <v>27</v>
      </c>
      <c r="E9594" s="157">
        <v>10</v>
      </c>
      <c r="F9594" s="166">
        <v>43206</v>
      </c>
      <c r="G9594" s="166">
        <v>43207</v>
      </c>
      <c r="H9594" s="157">
        <v>1</v>
      </c>
    </row>
    <row r="9595" spans="1:9" x14ac:dyDescent="0.25">
      <c r="A9595" s="176" t="s">
        <v>12958</v>
      </c>
      <c r="B9595" s="176" t="s">
        <v>12252</v>
      </c>
      <c r="C9595" s="176" t="s">
        <v>13355</v>
      </c>
      <c r="D9595" s="176" t="s">
        <v>32</v>
      </c>
      <c r="E9595" s="157">
        <v>5</v>
      </c>
      <c r="F9595" s="166">
        <v>43206</v>
      </c>
      <c r="G9595" s="166">
        <v>43207</v>
      </c>
      <c r="H9595" s="157">
        <v>1</v>
      </c>
    </row>
    <row r="9596" spans="1:9" x14ac:dyDescent="0.25">
      <c r="A9596" s="176" t="s">
        <v>12084</v>
      </c>
      <c r="B9596" s="176" t="s">
        <v>12132</v>
      </c>
      <c r="C9596" s="176" t="s">
        <v>13356</v>
      </c>
      <c r="D9596" s="176" t="s">
        <v>13357</v>
      </c>
      <c r="E9596" s="157">
        <v>160</v>
      </c>
      <c r="F9596" s="166">
        <v>43206</v>
      </c>
      <c r="G9596" s="166">
        <v>43207</v>
      </c>
      <c r="H9596" s="157">
        <v>1</v>
      </c>
    </row>
    <row r="9597" spans="1:9" x14ac:dyDescent="0.25">
      <c r="A9597" s="176" t="s">
        <v>42</v>
      </c>
      <c r="B9597" s="176" t="s">
        <v>13361</v>
      </c>
      <c r="C9597" s="176" t="s">
        <v>13362</v>
      </c>
      <c r="D9597" s="176" t="s">
        <v>13231</v>
      </c>
      <c r="E9597" s="157">
        <v>25</v>
      </c>
      <c r="F9597" s="166">
        <v>43207</v>
      </c>
      <c r="G9597" s="166">
        <v>43210</v>
      </c>
      <c r="H9597" s="157">
        <v>1</v>
      </c>
    </row>
    <row r="9598" spans="1:9" x14ac:dyDescent="0.25">
      <c r="A9598" s="176" t="s">
        <v>286</v>
      </c>
      <c r="B9598" s="176" t="s">
        <v>7427</v>
      </c>
      <c r="C9598" s="176" t="s">
        <v>13363</v>
      </c>
      <c r="D9598" s="176" t="s">
        <v>13231</v>
      </c>
      <c r="E9598" s="157">
        <v>25</v>
      </c>
      <c r="F9598" s="166">
        <v>43207</v>
      </c>
      <c r="G9598" s="166">
        <v>43214</v>
      </c>
      <c r="H9598" s="157">
        <v>1</v>
      </c>
    </row>
    <row r="9599" spans="1:9" x14ac:dyDescent="0.25">
      <c r="A9599" s="176" t="s">
        <v>12314</v>
      </c>
      <c r="B9599" s="176" t="s">
        <v>13364</v>
      </c>
      <c r="C9599" s="176" t="s">
        <v>13365</v>
      </c>
      <c r="D9599" s="176" t="s">
        <v>32</v>
      </c>
      <c r="E9599" s="157">
        <v>5</v>
      </c>
      <c r="F9599" s="166">
        <v>43207</v>
      </c>
      <c r="G9599" s="166">
        <v>43208</v>
      </c>
      <c r="H9599" s="157">
        <v>1</v>
      </c>
    </row>
    <row r="9600" spans="1:9" x14ac:dyDescent="0.25">
      <c r="A9600" s="176" t="s">
        <v>227</v>
      </c>
      <c r="B9600" s="176" t="s">
        <v>3192</v>
      </c>
      <c r="C9600" s="176" t="s">
        <v>13366</v>
      </c>
      <c r="D9600" s="176" t="s">
        <v>13292</v>
      </c>
      <c r="E9600" s="157">
        <v>50</v>
      </c>
      <c r="F9600" s="166">
        <v>43207</v>
      </c>
      <c r="G9600" s="166">
        <v>43189</v>
      </c>
      <c r="H9600" s="157">
        <v>0</v>
      </c>
    </row>
    <row r="9601" spans="1:11" x14ac:dyDescent="0.25">
      <c r="A9601" s="176" t="s">
        <v>10330</v>
      </c>
      <c r="B9601" s="176" t="s">
        <v>1501</v>
      </c>
      <c r="C9601" s="176" t="s">
        <v>13367</v>
      </c>
      <c r="D9601" s="176" t="s">
        <v>13341</v>
      </c>
      <c r="E9601" s="157">
        <v>200</v>
      </c>
      <c r="F9601" s="166">
        <v>43207</v>
      </c>
      <c r="G9601" s="166">
        <v>43208</v>
      </c>
      <c r="H9601" s="157">
        <v>1</v>
      </c>
    </row>
    <row r="9602" spans="1:11" x14ac:dyDescent="0.25">
      <c r="A9602" s="176" t="s">
        <v>12882</v>
      </c>
      <c r="B9602" s="176" t="s">
        <v>12883</v>
      </c>
      <c r="C9602" s="176" t="s">
        <v>13368</v>
      </c>
      <c r="D9602" s="176" t="s">
        <v>13299</v>
      </c>
      <c r="E9602" s="157">
        <v>250</v>
      </c>
      <c r="F9602" s="166">
        <v>43207</v>
      </c>
      <c r="G9602" s="166">
        <v>43220</v>
      </c>
      <c r="H9602" s="157">
        <v>1</v>
      </c>
    </row>
    <row r="9603" spans="1:11" x14ac:dyDescent="0.25">
      <c r="A9603" s="176" t="s">
        <v>12882</v>
      </c>
      <c r="B9603" s="176" t="s">
        <v>12988</v>
      </c>
      <c r="C9603" s="176" t="s">
        <v>316</v>
      </c>
      <c r="D9603" s="176" t="s">
        <v>13299</v>
      </c>
      <c r="E9603" s="157">
        <v>250</v>
      </c>
      <c r="F9603" s="166">
        <v>43207</v>
      </c>
      <c r="G9603" s="166">
        <v>43220</v>
      </c>
      <c r="H9603" s="157">
        <v>1</v>
      </c>
    </row>
    <row r="9604" spans="1:11" x14ac:dyDescent="0.25">
      <c r="A9604" s="176" t="s">
        <v>2714</v>
      </c>
      <c r="B9604" s="176" t="s">
        <v>248</v>
      </c>
      <c r="C9604" s="176" t="s">
        <v>13369</v>
      </c>
      <c r="D9604" s="176" t="s">
        <v>13292</v>
      </c>
      <c r="E9604" s="157">
        <v>50</v>
      </c>
      <c r="F9604" s="166">
        <v>43208</v>
      </c>
      <c r="G9604" s="166">
        <v>43214</v>
      </c>
      <c r="H9604" s="157">
        <v>1</v>
      </c>
    </row>
    <row r="9605" spans="1:11" x14ac:dyDescent="0.25">
      <c r="A9605" s="176" t="s">
        <v>2714</v>
      </c>
      <c r="B9605" s="176" t="s">
        <v>2107</v>
      </c>
      <c r="C9605" s="176" t="s">
        <v>364</v>
      </c>
      <c r="D9605" s="176" t="s">
        <v>3724</v>
      </c>
      <c r="E9605" s="157">
        <v>250</v>
      </c>
      <c r="F9605" s="166">
        <v>43208</v>
      </c>
      <c r="G9605" s="166">
        <v>43214</v>
      </c>
      <c r="H9605" s="157">
        <v>1</v>
      </c>
    </row>
    <row r="9606" spans="1:11" x14ac:dyDescent="0.25">
      <c r="A9606" s="176" t="s">
        <v>9258</v>
      </c>
      <c r="B9606" s="176" t="s">
        <v>13254</v>
      </c>
      <c r="C9606" s="176" t="s">
        <v>13255</v>
      </c>
      <c r="D9606" s="176" t="s">
        <v>13292</v>
      </c>
      <c r="E9606" s="157">
        <v>27</v>
      </c>
      <c r="F9606" s="166">
        <v>43208</v>
      </c>
      <c r="G9606" s="166">
        <v>43214</v>
      </c>
      <c r="H9606" s="157">
        <v>1</v>
      </c>
      <c r="I9606" s="29" t="s">
        <v>13370</v>
      </c>
    </row>
    <row r="9607" spans="1:11" x14ac:dyDescent="0.25">
      <c r="A9607" s="176" t="s">
        <v>286</v>
      </c>
      <c r="B9607" s="176" t="s">
        <v>7427</v>
      </c>
      <c r="C9607" s="176" t="s">
        <v>13371</v>
      </c>
      <c r="D9607" s="176" t="s">
        <v>13292</v>
      </c>
      <c r="E9607" s="157">
        <v>25</v>
      </c>
      <c r="F9607" s="166">
        <v>43208</v>
      </c>
      <c r="G9607" s="166">
        <v>43220</v>
      </c>
      <c r="H9607" s="157">
        <v>1</v>
      </c>
      <c r="I9607" s="29" t="s">
        <v>13372</v>
      </c>
    </row>
    <row r="9608" spans="1:11" x14ac:dyDescent="0.25">
      <c r="A9608" s="176" t="s">
        <v>6456</v>
      </c>
      <c r="B9608" s="176" t="s">
        <v>6454</v>
      </c>
      <c r="C9608" s="176" t="s">
        <v>13373</v>
      </c>
      <c r="D9608" s="176" t="s">
        <v>13374</v>
      </c>
      <c r="E9608" s="157">
        <v>42</v>
      </c>
      <c r="F9608" s="166">
        <v>43208</v>
      </c>
      <c r="G9608" s="166">
        <v>43208</v>
      </c>
      <c r="H9608" s="157">
        <v>1</v>
      </c>
    </row>
    <row r="9609" spans="1:11" x14ac:dyDescent="0.25">
      <c r="A9609" s="176" t="s">
        <v>6456</v>
      </c>
      <c r="B9609" s="176" t="s">
        <v>6455</v>
      </c>
      <c r="C9609" s="176" t="s">
        <v>316</v>
      </c>
      <c r="D9609" s="176" t="s">
        <v>13374</v>
      </c>
      <c r="E9609" s="157">
        <v>42</v>
      </c>
      <c r="F9609" s="166">
        <v>43208</v>
      </c>
      <c r="G9609" s="166">
        <v>43208</v>
      </c>
      <c r="H9609" s="157">
        <v>1</v>
      </c>
    </row>
    <row r="9610" spans="1:11" x14ac:dyDescent="0.25">
      <c r="A9610" s="176" t="s">
        <v>12084</v>
      </c>
      <c r="B9610" s="176" t="s">
        <v>12088</v>
      </c>
      <c r="C9610" s="176" t="s">
        <v>13376</v>
      </c>
      <c r="D9610" s="176" t="s">
        <v>13375</v>
      </c>
      <c r="E9610" s="157">
        <v>180</v>
      </c>
      <c r="F9610" s="166">
        <v>43208</v>
      </c>
      <c r="G9610" s="166">
        <v>43210</v>
      </c>
      <c r="H9610" s="157">
        <v>1</v>
      </c>
    </row>
    <row r="9611" spans="1:11" x14ac:dyDescent="0.25">
      <c r="A9611" s="176" t="s">
        <v>12084</v>
      </c>
      <c r="B9611" s="176" t="s">
        <v>12086</v>
      </c>
      <c r="C9611" s="176" t="s">
        <v>364</v>
      </c>
      <c r="D9611" s="176" t="s">
        <v>13244</v>
      </c>
      <c r="E9611" s="157">
        <v>101</v>
      </c>
      <c r="F9611" s="166">
        <v>43208</v>
      </c>
      <c r="G9611" s="166">
        <v>43210</v>
      </c>
      <c r="H9611" s="157">
        <v>1</v>
      </c>
    </row>
    <row r="9612" spans="1:11" x14ac:dyDescent="0.25">
      <c r="A9612" s="176" t="s">
        <v>12084</v>
      </c>
      <c r="B9612" s="176" t="s">
        <v>12087</v>
      </c>
      <c r="C9612" s="176" t="s">
        <v>161</v>
      </c>
      <c r="D9612" s="176" t="s">
        <v>13244</v>
      </c>
      <c r="E9612" s="157">
        <v>99</v>
      </c>
      <c r="F9612" s="166">
        <v>43208</v>
      </c>
      <c r="G9612" s="166">
        <v>43210</v>
      </c>
      <c r="H9612" s="157">
        <v>1</v>
      </c>
    </row>
    <row r="9613" spans="1:11" s="197" customFormat="1" x14ac:dyDescent="0.25">
      <c r="A9613" s="176" t="s">
        <v>10087</v>
      </c>
      <c r="B9613" s="176" t="s">
        <v>10350</v>
      </c>
      <c r="C9613" s="176" t="s">
        <v>13377</v>
      </c>
      <c r="D9613" s="176" t="s">
        <v>13341</v>
      </c>
      <c r="E9613" s="193">
        <v>200</v>
      </c>
      <c r="F9613" s="194">
        <v>43208</v>
      </c>
      <c r="G9613" s="194">
        <v>43209</v>
      </c>
      <c r="H9613" s="193">
        <v>1</v>
      </c>
      <c r="I9613" s="195"/>
      <c r="J9613" s="196"/>
      <c r="K9613" s="196"/>
    </row>
    <row r="9614" spans="1:11" s="197" customFormat="1" x14ac:dyDescent="0.25">
      <c r="A9614" s="176" t="s">
        <v>12800</v>
      </c>
      <c r="B9614" s="176" t="s">
        <v>12897</v>
      </c>
      <c r="C9614" s="176" t="s">
        <v>13378</v>
      </c>
      <c r="D9614" s="176" t="s">
        <v>13244</v>
      </c>
      <c r="E9614" s="193">
        <v>49</v>
      </c>
      <c r="F9614" s="194">
        <v>43208</v>
      </c>
      <c r="G9614" s="194">
        <v>43210</v>
      </c>
      <c r="H9614" s="193">
        <v>1</v>
      </c>
      <c r="I9614" s="195"/>
      <c r="J9614" s="196"/>
      <c r="K9614" s="196"/>
    </row>
    <row r="9615" spans="1:11" ht="30" x14ac:dyDescent="0.25">
      <c r="A9615" s="176" t="s">
        <v>8056</v>
      </c>
      <c r="B9615" s="176" t="s">
        <v>11383</v>
      </c>
      <c r="C9615" s="176" t="s">
        <v>13379</v>
      </c>
      <c r="D9615" s="176" t="s">
        <v>13292</v>
      </c>
      <c r="E9615" s="157">
        <v>50</v>
      </c>
      <c r="F9615" s="166">
        <v>43209</v>
      </c>
      <c r="G9615" s="166">
        <v>43213</v>
      </c>
      <c r="H9615" s="157">
        <v>1</v>
      </c>
    </row>
    <row r="9616" spans="1:11" x14ac:dyDescent="0.25">
      <c r="A9616" s="176" t="s">
        <v>13380</v>
      </c>
      <c r="B9616" s="176" t="s">
        <v>13381</v>
      </c>
      <c r="C9616" s="176" t="s">
        <v>13382</v>
      </c>
      <c r="D9616" s="176" t="s">
        <v>32</v>
      </c>
      <c r="E9616" s="157">
        <v>5</v>
      </c>
      <c r="F9616" s="166">
        <v>43209</v>
      </c>
      <c r="G9616" s="166">
        <v>43213</v>
      </c>
      <c r="H9616" s="157">
        <v>1</v>
      </c>
      <c r="I9616" s="29" t="s">
        <v>13383</v>
      </c>
    </row>
    <row r="9617" spans="1:8" x14ac:dyDescent="0.25">
      <c r="A9617" s="176" t="s">
        <v>12882</v>
      </c>
      <c r="B9617" s="176" t="s">
        <v>12883</v>
      </c>
      <c r="C9617" s="176" t="s">
        <v>13368</v>
      </c>
      <c r="D9617" s="176" t="s">
        <v>13299</v>
      </c>
      <c r="E9617" s="157">
        <v>700</v>
      </c>
      <c r="F9617" s="166">
        <v>43209</v>
      </c>
      <c r="G9617" s="166">
        <v>43220</v>
      </c>
      <c r="H9617" s="157">
        <v>1</v>
      </c>
    </row>
    <row r="9618" spans="1:8" x14ac:dyDescent="0.25">
      <c r="A9618" s="176" t="s">
        <v>12882</v>
      </c>
      <c r="B9618" s="176" t="s">
        <v>12988</v>
      </c>
      <c r="C9618" s="176" t="s">
        <v>316</v>
      </c>
      <c r="D9618" s="176" t="s">
        <v>13299</v>
      </c>
      <c r="E9618" s="157">
        <v>700</v>
      </c>
      <c r="F9618" s="166">
        <v>43209</v>
      </c>
      <c r="G9618" s="166">
        <v>43220</v>
      </c>
      <c r="H9618" s="157">
        <v>1</v>
      </c>
    </row>
    <row r="9619" spans="1:8" x14ac:dyDescent="0.25">
      <c r="A9619" s="176" t="s">
        <v>12882</v>
      </c>
      <c r="B9619" s="176" t="s">
        <v>13030</v>
      </c>
      <c r="C9619" s="176" t="s">
        <v>59</v>
      </c>
      <c r="D9619" s="176" t="s">
        <v>13375</v>
      </c>
      <c r="E9619" s="157">
        <v>180</v>
      </c>
      <c r="F9619" s="166">
        <v>43209</v>
      </c>
      <c r="G9619" s="166">
        <v>43220</v>
      </c>
      <c r="H9619" s="157">
        <v>1</v>
      </c>
    </row>
    <row r="9620" spans="1:8" x14ac:dyDescent="0.25">
      <c r="A9620" s="176" t="s">
        <v>12882</v>
      </c>
      <c r="B9620" s="176" t="s">
        <v>12883</v>
      </c>
      <c r="C9620" s="176" t="s">
        <v>364</v>
      </c>
      <c r="D9620" s="176" t="s">
        <v>13384</v>
      </c>
      <c r="E9620" s="157">
        <v>165</v>
      </c>
      <c r="F9620" s="166">
        <v>43209</v>
      </c>
      <c r="G9620" s="166">
        <v>43220</v>
      </c>
      <c r="H9620" s="157">
        <v>1</v>
      </c>
    </row>
    <row r="9621" spans="1:8" x14ac:dyDescent="0.25">
      <c r="A9621" s="176" t="s">
        <v>6021</v>
      </c>
      <c r="B9621" s="176" t="s">
        <v>8888</v>
      </c>
      <c r="C9621" s="176" t="s">
        <v>13385</v>
      </c>
      <c r="D9621" s="176" t="s">
        <v>3724</v>
      </c>
      <c r="E9621" s="157">
        <v>250</v>
      </c>
      <c r="F9621" s="166">
        <v>43210</v>
      </c>
      <c r="G9621" s="166">
        <v>43213</v>
      </c>
      <c r="H9621" s="157">
        <v>1</v>
      </c>
    </row>
    <row r="9622" spans="1:8" x14ac:dyDescent="0.25">
      <c r="A9622" s="176" t="s">
        <v>6965</v>
      </c>
      <c r="B9622" s="176" t="s">
        <v>5206</v>
      </c>
      <c r="C9622" s="176" t="s">
        <v>13386</v>
      </c>
      <c r="D9622" s="176" t="s">
        <v>316</v>
      </c>
      <c r="E9622" s="157">
        <v>4</v>
      </c>
      <c r="F9622" s="166">
        <v>43210</v>
      </c>
      <c r="G9622" s="166">
        <v>43217</v>
      </c>
      <c r="H9622" s="157">
        <v>1</v>
      </c>
    </row>
    <row r="9623" spans="1:8" x14ac:dyDescent="0.25">
      <c r="A9623" s="176" t="s">
        <v>12882</v>
      </c>
      <c r="B9623" s="176" t="s">
        <v>12883</v>
      </c>
      <c r="C9623" s="176" t="s">
        <v>13368</v>
      </c>
      <c r="D9623" s="176" t="s">
        <v>13299</v>
      </c>
      <c r="E9623" s="157">
        <v>450</v>
      </c>
      <c r="F9623" s="166">
        <v>43210</v>
      </c>
      <c r="G9623" s="166">
        <v>43220</v>
      </c>
      <c r="H9623" s="157">
        <v>1</v>
      </c>
    </row>
    <row r="9624" spans="1:8" x14ac:dyDescent="0.25">
      <c r="A9624" s="176" t="s">
        <v>12882</v>
      </c>
      <c r="B9624" s="176" t="s">
        <v>12988</v>
      </c>
      <c r="C9624" s="176" t="s">
        <v>316</v>
      </c>
      <c r="D9624" s="176" t="s">
        <v>13299</v>
      </c>
      <c r="E9624" s="157">
        <v>450</v>
      </c>
      <c r="F9624" s="166">
        <v>43210</v>
      </c>
      <c r="G9624" s="166">
        <v>43220</v>
      </c>
      <c r="H9624" s="157">
        <v>1</v>
      </c>
    </row>
    <row r="9625" spans="1:8" x14ac:dyDescent="0.25">
      <c r="A9625" s="176" t="s">
        <v>71</v>
      </c>
      <c r="B9625" s="176" t="s">
        <v>583</v>
      </c>
      <c r="C9625" s="176" t="s">
        <v>13387</v>
      </c>
      <c r="D9625" s="176" t="s">
        <v>32</v>
      </c>
      <c r="E9625" s="157">
        <v>5</v>
      </c>
      <c r="F9625" s="166">
        <v>43213</v>
      </c>
      <c r="G9625" s="166">
        <v>43217</v>
      </c>
      <c r="H9625" s="157">
        <v>1</v>
      </c>
    </row>
    <row r="9626" spans="1:8" x14ac:dyDescent="0.25">
      <c r="A9626" s="176" t="s">
        <v>173</v>
      </c>
      <c r="B9626" s="176" t="s">
        <v>7895</v>
      </c>
      <c r="C9626" s="176" t="s">
        <v>13388</v>
      </c>
      <c r="D9626" s="176" t="s">
        <v>13237</v>
      </c>
      <c r="E9626" s="157">
        <v>300</v>
      </c>
      <c r="F9626" s="166">
        <v>43213</v>
      </c>
      <c r="G9626" s="166">
        <v>43214</v>
      </c>
      <c r="H9626" s="157">
        <v>1</v>
      </c>
    </row>
    <row r="9627" spans="1:8" x14ac:dyDescent="0.25">
      <c r="A9627" s="176" t="s">
        <v>173</v>
      </c>
      <c r="B9627" s="176" t="s">
        <v>9908</v>
      </c>
      <c r="C9627" s="176" t="s">
        <v>364</v>
      </c>
      <c r="D9627" s="176" t="s">
        <v>13389</v>
      </c>
      <c r="E9627" s="157">
        <v>150</v>
      </c>
      <c r="F9627" s="166">
        <v>43213</v>
      </c>
      <c r="G9627" s="166">
        <v>43214</v>
      </c>
      <c r="H9627" s="157">
        <v>1</v>
      </c>
    </row>
    <row r="9628" spans="1:8" x14ac:dyDescent="0.25">
      <c r="A9628" s="176" t="s">
        <v>173</v>
      </c>
      <c r="B9628" s="176" t="s">
        <v>9908</v>
      </c>
      <c r="C9628" s="176" t="s">
        <v>161</v>
      </c>
      <c r="D9628" s="176" t="s">
        <v>13389</v>
      </c>
      <c r="E9628" s="157">
        <v>150</v>
      </c>
      <c r="F9628" s="166">
        <v>43213</v>
      </c>
      <c r="G9628" s="166">
        <v>43214</v>
      </c>
      <c r="H9628" s="157">
        <v>1</v>
      </c>
    </row>
    <row r="9629" spans="1:8" x14ac:dyDescent="0.25">
      <c r="A9629" s="176" t="s">
        <v>173</v>
      </c>
      <c r="B9629" s="176" t="s">
        <v>9908</v>
      </c>
      <c r="C9629" s="176" t="s">
        <v>32</v>
      </c>
      <c r="D9629" s="176" t="s">
        <v>13390</v>
      </c>
      <c r="E9629" s="157">
        <v>102</v>
      </c>
      <c r="F9629" s="166">
        <v>43213</v>
      </c>
      <c r="G9629" s="166">
        <v>43214</v>
      </c>
      <c r="H9629" s="157">
        <v>1</v>
      </c>
    </row>
    <row r="9630" spans="1:8" x14ac:dyDescent="0.25">
      <c r="A9630" s="176" t="s">
        <v>299</v>
      </c>
      <c r="B9630" s="176" t="s">
        <v>909</v>
      </c>
      <c r="C9630" s="176" t="s">
        <v>13391</v>
      </c>
      <c r="D9630" s="176" t="s">
        <v>13244</v>
      </c>
      <c r="E9630" s="157">
        <v>80</v>
      </c>
      <c r="F9630" s="166">
        <v>43213</v>
      </c>
      <c r="G9630" s="166">
        <v>43216</v>
      </c>
      <c r="H9630" s="157">
        <v>1</v>
      </c>
    </row>
    <row r="9631" spans="1:8" x14ac:dyDescent="0.25">
      <c r="A9631" s="176" t="s">
        <v>394</v>
      </c>
      <c r="B9631" s="176" t="s">
        <v>1945</v>
      </c>
      <c r="C9631" s="176" t="s">
        <v>13392</v>
      </c>
      <c r="D9631" s="176" t="s">
        <v>13292</v>
      </c>
      <c r="E9631" s="157">
        <v>50</v>
      </c>
      <c r="F9631" s="166">
        <v>43213</v>
      </c>
      <c r="G9631" s="166">
        <v>43214</v>
      </c>
      <c r="H9631" s="157">
        <v>1</v>
      </c>
    </row>
    <row r="9632" spans="1:8" x14ac:dyDescent="0.25">
      <c r="A9632" s="176" t="s">
        <v>520</v>
      </c>
      <c r="B9632" s="176" t="s">
        <v>609</v>
      </c>
      <c r="C9632" s="176" t="s">
        <v>13393</v>
      </c>
      <c r="D9632" s="176" t="s">
        <v>13394</v>
      </c>
      <c r="E9632" s="157">
        <v>560</v>
      </c>
      <c r="F9632" s="166">
        <v>43213</v>
      </c>
      <c r="G9632" s="166">
        <v>43216</v>
      </c>
      <c r="H9632" s="157">
        <v>1</v>
      </c>
    </row>
    <row r="9633" spans="1:10" x14ac:dyDescent="0.25">
      <c r="A9633" s="176" t="s">
        <v>4395</v>
      </c>
      <c r="B9633" s="176" t="s">
        <v>4396</v>
      </c>
      <c r="C9633" s="176" t="s">
        <v>13395</v>
      </c>
      <c r="D9633" s="176" t="s">
        <v>13389</v>
      </c>
      <c r="E9633" s="157">
        <v>150</v>
      </c>
      <c r="F9633" s="166">
        <v>43213</v>
      </c>
      <c r="G9633" s="166">
        <v>43220</v>
      </c>
      <c r="H9633" s="157">
        <v>1</v>
      </c>
    </row>
    <row r="9634" spans="1:10" x14ac:dyDescent="0.25">
      <c r="A9634" s="176" t="s">
        <v>5827</v>
      </c>
      <c r="B9634" s="176" t="s">
        <v>5835</v>
      </c>
      <c r="C9634" s="176" t="s">
        <v>13089</v>
      </c>
      <c r="D9634" s="176" t="s">
        <v>13231</v>
      </c>
      <c r="E9634" s="157">
        <v>23</v>
      </c>
      <c r="F9634" s="166">
        <v>43215</v>
      </c>
      <c r="G9634" s="166">
        <v>43223</v>
      </c>
      <c r="H9634" s="157">
        <v>1</v>
      </c>
      <c r="I9634" s="29" t="s">
        <v>13396</v>
      </c>
    </row>
    <row r="9635" spans="1:10" x14ac:dyDescent="0.25">
      <c r="A9635" s="176" t="s">
        <v>12706</v>
      </c>
      <c r="B9635" s="176" t="s">
        <v>13397</v>
      </c>
      <c r="C9635" s="176" t="s">
        <v>13398</v>
      </c>
      <c r="D9635" s="176" t="s">
        <v>13300</v>
      </c>
      <c r="E9635" s="157">
        <v>44</v>
      </c>
      <c r="F9635" s="166">
        <v>43215</v>
      </c>
      <c r="G9635" s="166">
        <v>43214</v>
      </c>
      <c r="H9635" s="157">
        <v>1</v>
      </c>
    </row>
    <row r="9636" spans="1:10" x14ac:dyDescent="0.25">
      <c r="A9636" s="176" t="s">
        <v>597</v>
      </c>
      <c r="B9636" s="176" t="s">
        <v>10847</v>
      </c>
      <c r="C9636" s="176" t="s">
        <v>13348</v>
      </c>
      <c r="D9636" s="176" t="s">
        <v>12885</v>
      </c>
      <c r="E9636" s="157">
        <v>140</v>
      </c>
      <c r="F9636" s="166">
        <v>43215</v>
      </c>
      <c r="G9636" s="166">
        <v>43220</v>
      </c>
      <c r="H9636" s="157">
        <v>1</v>
      </c>
      <c r="I9636" s="29" t="s">
        <v>13399</v>
      </c>
    </row>
    <row r="9637" spans="1:10" x14ac:dyDescent="0.25">
      <c r="A9637" s="176" t="s">
        <v>563</v>
      </c>
      <c r="B9637" s="176" t="s">
        <v>2118</v>
      </c>
      <c r="C9637" s="176" t="s">
        <v>13400</v>
      </c>
      <c r="D9637" s="176" t="s">
        <v>13292</v>
      </c>
      <c r="E9637" s="157">
        <v>50</v>
      </c>
      <c r="F9637" s="166">
        <v>43215</v>
      </c>
      <c r="G9637" s="166">
        <v>43224</v>
      </c>
      <c r="H9637" s="157">
        <v>1</v>
      </c>
    </row>
    <row r="9638" spans="1:10" x14ac:dyDescent="0.25">
      <c r="A9638" s="176" t="s">
        <v>11102</v>
      </c>
      <c r="B9638" s="176" t="s">
        <v>13401</v>
      </c>
      <c r="C9638" s="176" t="s">
        <v>13402</v>
      </c>
      <c r="D9638" s="176" t="s">
        <v>13292</v>
      </c>
      <c r="E9638" s="157">
        <v>50</v>
      </c>
      <c r="F9638" s="166">
        <v>43215</v>
      </c>
      <c r="G9638" s="166">
        <v>43216</v>
      </c>
      <c r="H9638" s="157">
        <v>1</v>
      </c>
    </row>
    <row r="9639" spans="1:10" x14ac:dyDescent="0.25">
      <c r="A9639" s="176" t="s">
        <v>8670</v>
      </c>
      <c r="B9639" s="176" t="s">
        <v>13403</v>
      </c>
      <c r="C9639" s="176" t="s">
        <v>13404</v>
      </c>
      <c r="D9639" s="176" t="s">
        <v>13244</v>
      </c>
      <c r="E9639" s="157">
        <v>100</v>
      </c>
      <c r="F9639" s="166">
        <v>43215</v>
      </c>
      <c r="G9639" s="166">
        <v>43220</v>
      </c>
      <c r="H9639" s="157">
        <v>1</v>
      </c>
    </row>
    <row r="9640" spans="1:10" x14ac:dyDescent="0.25">
      <c r="A9640" s="176" t="s">
        <v>12800</v>
      </c>
      <c r="B9640" s="176" t="s">
        <v>12087</v>
      </c>
      <c r="C9640" s="176" t="s">
        <v>13405</v>
      </c>
      <c r="D9640" s="176" t="s">
        <v>13244</v>
      </c>
      <c r="E9640" s="157">
        <v>1</v>
      </c>
      <c r="F9640" s="166">
        <v>43215</v>
      </c>
      <c r="G9640" s="166">
        <v>43220</v>
      </c>
      <c r="H9640" s="157">
        <v>1</v>
      </c>
    </row>
    <row r="9641" spans="1:10" x14ac:dyDescent="0.25">
      <c r="A9641" s="176" t="s">
        <v>29</v>
      </c>
      <c r="B9641" s="176" t="s">
        <v>1219</v>
      </c>
      <c r="C9641" s="176" t="s">
        <v>13406</v>
      </c>
      <c r="D9641" s="176" t="s">
        <v>13341</v>
      </c>
      <c r="E9641" s="157">
        <v>200</v>
      </c>
      <c r="F9641" s="166">
        <v>43215</v>
      </c>
      <c r="G9641" s="166">
        <v>43220</v>
      </c>
      <c r="H9641" s="157">
        <v>1</v>
      </c>
      <c r="J9641" s="200"/>
    </row>
  </sheetData>
  <autoFilter ref="A3:I9555" xr:uid="{00000000-0009-0000-0000-000007000000}"/>
  <conditionalFormatting sqref="I1:I1048576">
    <cfRule type="expression" dxfId="0" priority="1">
      <formula>"if(F4&gt;G4,1,2)=H4"</formula>
    </cfRule>
  </conditionalFormatting>
  <pageMargins left="0.3" right="0.3" top="0.3" bottom="0.3" header="0" footer="0"/>
  <pageSetup scale="85" fitToHeight="0" orientation="landscape" horizontalDpi="4294967293" verticalDpi="4294967293"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T1033"/>
  <sheetViews>
    <sheetView zoomScale="85" zoomScaleNormal="85" workbookViewId="0">
      <pane ySplit="2" topLeftCell="A657" activePane="bottomLeft" state="frozen"/>
      <selection pane="bottomLeft" activeCell="A1034" sqref="A1034"/>
    </sheetView>
  </sheetViews>
  <sheetFormatPr defaultColWidth="9.42578125" defaultRowHeight="36" customHeight="1" x14ac:dyDescent="0.35"/>
  <cols>
    <col min="1" max="1" width="14.42578125" style="460" customWidth="1"/>
    <col min="2" max="2" width="14.85546875" style="230" customWidth="1"/>
    <col min="3" max="3" width="26.42578125" style="227" customWidth="1"/>
    <col min="4" max="4" width="11.42578125" style="230" bestFit="1" customWidth="1"/>
    <col min="5" max="5" width="18.42578125" style="230" customWidth="1"/>
    <col min="6" max="6" width="18.5703125" style="230" customWidth="1"/>
    <col min="7" max="7" width="9.42578125" style="230" customWidth="1"/>
    <col min="8" max="8" width="14.42578125" style="230" customWidth="1"/>
    <col min="9" max="9" width="43" style="229" customWidth="1"/>
    <col min="10" max="10" width="50.5703125" style="227" customWidth="1"/>
    <col min="11" max="11" width="12" style="227" customWidth="1"/>
    <col min="12" max="15" width="19.5703125" style="229" customWidth="1"/>
    <col min="16" max="16" width="24.42578125" style="229" customWidth="1"/>
    <col min="17" max="17" width="13.5703125" style="228" customWidth="1"/>
    <col min="18" max="18" width="11.5703125" style="369" bestFit="1" customWidth="1"/>
    <col min="19" max="19" width="42.42578125" style="227" bestFit="1" customWidth="1"/>
    <col min="20" max="20" width="18.5703125" style="227" customWidth="1"/>
    <col min="21" max="22" width="21.42578125" style="227" bestFit="1" customWidth="1"/>
    <col min="23" max="23" width="15.5703125" style="227" bestFit="1" customWidth="1"/>
    <col min="24" max="25" width="14.42578125" style="227" bestFit="1" customWidth="1"/>
    <col min="26" max="16384" width="9.42578125" style="227"/>
  </cols>
  <sheetData>
    <row r="1" spans="1:46" ht="36" customHeight="1" x14ac:dyDescent="0.35">
      <c r="A1" s="459" t="s">
        <v>2171</v>
      </c>
      <c r="B1" s="384"/>
      <c r="C1" s="384"/>
      <c r="D1" s="320" t="s">
        <v>13094</v>
      </c>
      <c r="E1" s="385"/>
      <c r="F1" s="329" t="s">
        <v>13092</v>
      </c>
      <c r="G1" s="328" t="s">
        <v>13093</v>
      </c>
      <c r="H1" s="327" t="s">
        <v>13095</v>
      </c>
      <c r="I1" s="326" t="s">
        <v>13423</v>
      </c>
      <c r="J1" s="324"/>
      <c r="P1" s="227"/>
      <c r="Q1" s="325">
        <v>41164</v>
      </c>
      <c r="S1" s="324"/>
      <c r="T1" s="323"/>
      <c r="U1" s="323"/>
      <c r="V1" s="323"/>
      <c r="W1" s="322"/>
    </row>
    <row r="2" spans="1:46" ht="45.75" customHeight="1" x14ac:dyDescent="0.35">
      <c r="A2" s="460" t="s">
        <v>2172</v>
      </c>
      <c r="B2" s="317" t="s">
        <v>2173</v>
      </c>
      <c r="C2" s="319" t="s">
        <v>2</v>
      </c>
      <c r="D2" s="317" t="s">
        <v>0</v>
      </c>
      <c r="E2" s="317" t="s">
        <v>15089</v>
      </c>
      <c r="F2" s="317" t="s">
        <v>1</v>
      </c>
      <c r="G2" s="317" t="s">
        <v>3</v>
      </c>
      <c r="H2" s="321" t="s">
        <v>13428</v>
      </c>
      <c r="I2" s="320" t="s">
        <v>2746</v>
      </c>
      <c r="J2" s="319" t="s">
        <v>14864</v>
      </c>
      <c r="K2" s="319" t="s">
        <v>2347</v>
      </c>
      <c r="L2" s="319" t="s">
        <v>2748</v>
      </c>
      <c r="M2" s="317" t="s">
        <v>14952</v>
      </c>
      <c r="N2" s="319" t="s">
        <v>14953</v>
      </c>
      <c r="O2" s="319" t="s">
        <v>14954</v>
      </c>
      <c r="P2" s="317" t="s">
        <v>2179</v>
      </c>
      <c r="Q2" s="318" t="s">
        <v>13429</v>
      </c>
      <c r="R2" s="370" t="s">
        <v>13430</v>
      </c>
      <c r="S2" s="317" t="s">
        <v>8273</v>
      </c>
      <c r="T2" s="227" t="s">
        <v>14046</v>
      </c>
      <c r="U2" s="307"/>
      <c r="Y2" s="307"/>
    </row>
    <row r="3" spans="1:46" ht="36" customHeight="1" x14ac:dyDescent="0.35">
      <c r="A3" s="461" t="s">
        <v>14249</v>
      </c>
      <c r="B3" s="315">
        <v>40928</v>
      </c>
      <c r="C3" s="314" t="s">
        <v>2182</v>
      </c>
      <c r="D3" s="246" t="s">
        <v>14250</v>
      </c>
      <c r="E3" s="246" t="s">
        <v>2216</v>
      </c>
      <c r="F3" s="246" t="s">
        <v>2232</v>
      </c>
      <c r="G3" s="246" t="s">
        <v>2216</v>
      </c>
      <c r="H3" s="246" t="s">
        <v>13468</v>
      </c>
      <c r="I3" s="246"/>
      <c r="J3" s="313" t="s">
        <v>2233</v>
      </c>
      <c r="K3" s="313"/>
      <c r="L3" s="312" t="s">
        <v>2234</v>
      </c>
      <c r="M3" s="312"/>
      <c r="N3" s="312"/>
      <c r="O3" s="312"/>
      <c r="P3" s="312">
        <v>40933</v>
      </c>
      <c r="Q3" s="311" t="s">
        <v>2236</v>
      </c>
      <c r="R3" s="371" t="s">
        <v>14040</v>
      </c>
      <c r="S3" s="240" t="s">
        <v>2232</v>
      </c>
      <c r="T3" s="246" t="s">
        <v>364</v>
      </c>
      <c r="U3" s="307"/>
      <c r="Y3" s="307"/>
    </row>
    <row r="4" spans="1:46" ht="36" customHeight="1" x14ac:dyDescent="0.35">
      <c r="A4" s="461" t="s">
        <v>14251</v>
      </c>
      <c r="B4" s="315">
        <v>40938</v>
      </c>
      <c r="C4" s="314" t="s">
        <v>2182</v>
      </c>
      <c r="D4" s="246" t="s">
        <v>2901</v>
      </c>
      <c r="E4" s="246" t="s">
        <v>2216</v>
      </c>
      <c r="F4" s="246" t="s">
        <v>972</v>
      </c>
      <c r="G4" s="246" t="s">
        <v>14252</v>
      </c>
      <c r="H4" s="246" t="s">
        <v>13468</v>
      </c>
      <c r="I4" s="246"/>
      <c r="J4" s="313" t="s">
        <v>2237</v>
      </c>
      <c r="K4" s="313"/>
      <c r="L4" s="312" t="s">
        <v>14253</v>
      </c>
      <c r="M4" s="312"/>
      <c r="N4" s="312"/>
      <c r="O4" s="312"/>
      <c r="P4" s="243"/>
      <c r="Q4" s="311"/>
      <c r="R4" s="371" t="s">
        <v>14040</v>
      </c>
      <c r="S4" s="240" t="s">
        <v>2232</v>
      </c>
      <c r="T4" s="246" t="s">
        <v>364</v>
      </c>
      <c r="U4" s="307"/>
      <c r="Y4" s="307"/>
    </row>
    <row r="5" spans="1:46" s="316" customFormat="1" ht="36" customHeight="1" x14ac:dyDescent="0.35">
      <c r="A5" s="461" t="s">
        <v>14254</v>
      </c>
      <c r="B5" s="315">
        <v>40994</v>
      </c>
      <c r="C5" s="314" t="s">
        <v>2240</v>
      </c>
      <c r="D5" s="246" t="s">
        <v>2241</v>
      </c>
      <c r="E5" s="246" t="s">
        <v>2216</v>
      </c>
      <c r="F5" s="246" t="s">
        <v>2232</v>
      </c>
      <c r="G5" s="246" t="s">
        <v>2216</v>
      </c>
      <c r="H5" s="246" t="s">
        <v>13468</v>
      </c>
      <c r="I5" s="246"/>
      <c r="J5" s="313" t="s">
        <v>2233</v>
      </c>
      <c r="K5" s="313"/>
      <c r="L5" s="243"/>
      <c r="M5" s="243"/>
      <c r="N5" s="243"/>
      <c r="O5" s="243"/>
      <c r="P5" s="243"/>
      <c r="Q5" s="311"/>
      <c r="R5" s="371" t="s">
        <v>14040</v>
      </c>
      <c r="S5" s="240" t="s">
        <v>2232</v>
      </c>
      <c r="T5" s="246" t="s">
        <v>59</v>
      </c>
      <c r="U5" s="307"/>
      <c r="V5" s="227"/>
      <c r="W5" s="227"/>
      <c r="X5" s="227"/>
      <c r="Y5" s="307"/>
      <c r="Z5" s="227"/>
      <c r="AA5" s="227"/>
      <c r="AB5" s="227"/>
      <c r="AC5" s="227"/>
      <c r="AD5" s="227"/>
      <c r="AE5" s="227"/>
      <c r="AF5" s="227"/>
      <c r="AG5" s="227"/>
      <c r="AH5" s="227"/>
      <c r="AI5" s="227"/>
      <c r="AJ5" s="227"/>
      <c r="AK5" s="227"/>
      <c r="AL5" s="227"/>
      <c r="AM5" s="227"/>
      <c r="AN5" s="227"/>
      <c r="AO5" s="227"/>
      <c r="AP5" s="227"/>
      <c r="AQ5" s="227"/>
      <c r="AR5" s="227"/>
      <c r="AS5" s="227"/>
      <c r="AT5" s="227"/>
    </row>
    <row r="6" spans="1:46" s="309" customFormat="1" ht="36" customHeight="1" x14ac:dyDescent="0.35">
      <c r="A6" s="461" t="s">
        <v>14255</v>
      </c>
      <c r="B6" s="315">
        <v>41003</v>
      </c>
      <c r="C6" s="314" t="s">
        <v>2182</v>
      </c>
      <c r="D6" s="246" t="s">
        <v>14256</v>
      </c>
      <c r="E6" s="246" t="s">
        <v>2216</v>
      </c>
      <c r="F6" s="246"/>
      <c r="G6" s="246"/>
      <c r="H6" s="246" t="s">
        <v>13468</v>
      </c>
      <c r="I6" s="246"/>
      <c r="J6" s="313" t="s">
        <v>2242</v>
      </c>
      <c r="K6" s="313"/>
      <c r="L6" s="243"/>
      <c r="M6" s="243"/>
      <c r="N6" s="243"/>
      <c r="O6" s="243"/>
      <c r="P6" s="243"/>
      <c r="Q6" s="311"/>
      <c r="R6" s="371" t="s">
        <v>14040</v>
      </c>
      <c r="S6" s="240" t="s">
        <v>2232</v>
      </c>
      <c r="T6" s="246" t="s">
        <v>14047</v>
      </c>
      <c r="U6" s="307"/>
      <c r="V6" s="227"/>
      <c r="W6" s="227"/>
      <c r="X6" s="227"/>
      <c r="Y6" s="307"/>
      <c r="Z6" s="227"/>
      <c r="AA6" s="227"/>
      <c r="AB6" s="227"/>
      <c r="AC6" s="227"/>
      <c r="AD6" s="227"/>
      <c r="AE6" s="227"/>
      <c r="AF6" s="227"/>
      <c r="AG6" s="227"/>
      <c r="AH6" s="227"/>
      <c r="AI6" s="227"/>
      <c r="AJ6" s="227"/>
      <c r="AK6" s="227"/>
      <c r="AL6" s="227"/>
      <c r="AM6" s="227"/>
      <c r="AN6" s="227"/>
      <c r="AO6" s="227"/>
      <c r="AP6" s="227"/>
      <c r="AQ6" s="227"/>
      <c r="AR6" s="227"/>
      <c r="AS6" s="227"/>
      <c r="AT6" s="227"/>
    </row>
    <row r="7" spans="1:46" s="309" customFormat="1" ht="36" customHeight="1" x14ac:dyDescent="0.35">
      <c r="A7" s="461" t="s">
        <v>13273</v>
      </c>
      <c r="B7" s="315">
        <v>41038</v>
      </c>
      <c r="C7" s="314" t="s">
        <v>2244</v>
      </c>
      <c r="D7" s="246" t="s">
        <v>14257</v>
      </c>
      <c r="E7" s="246" t="s">
        <v>2216</v>
      </c>
      <c r="F7" s="246"/>
      <c r="G7" s="246" t="s">
        <v>14258</v>
      </c>
      <c r="H7" s="246" t="s">
        <v>13468</v>
      </c>
      <c r="I7" s="246"/>
      <c r="J7" s="313" t="s">
        <v>2245</v>
      </c>
      <c r="K7" s="313"/>
      <c r="L7" s="243"/>
      <c r="M7" s="243"/>
      <c r="N7" s="243"/>
      <c r="O7" s="243"/>
      <c r="P7" s="243"/>
      <c r="Q7" s="311"/>
      <c r="R7" s="371" t="s">
        <v>14040</v>
      </c>
      <c r="S7" s="240" t="s">
        <v>2232</v>
      </c>
      <c r="T7" s="246" t="s">
        <v>14047</v>
      </c>
      <c r="U7" s="307"/>
      <c r="V7" s="227"/>
      <c r="W7" s="227"/>
      <c r="X7" s="227"/>
      <c r="Y7" s="307"/>
      <c r="Z7" s="227"/>
      <c r="AA7" s="227"/>
      <c r="AB7" s="227"/>
      <c r="AC7" s="227"/>
      <c r="AD7" s="227"/>
      <c r="AE7" s="227"/>
      <c r="AF7" s="227"/>
      <c r="AG7" s="227"/>
      <c r="AH7" s="227"/>
      <c r="AI7" s="227"/>
      <c r="AJ7" s="227"/>
      <c r="AK7" s="227"/>
      <c r="AL7" s="227"/>
      <c r="AM7" s="227"/>
      <c r="AN7" s="227"/>
      <c r="AO7" s="227"/>
      <c r="AP7" s="227"/>
      <c r="AQ7" s="227"/>
      <c r="AR7" s="227"/>
      <c r="AS7" s="227"/>
      <c r="AT7" s="227"/>
    </row>
    <row r="8" spans="1:46" s="309" customFormat="1" ht="36" customHeight="1" x14ac:dyDescent="0.35">
      <c r="A8" s="461" t="s">
        <v>14259</v>
      </c>
      <c r="B8" s="315">
        <v>41038</v>
      </c>
      <c r="C8" s="314" t="s">
        <v>835</v>
      </c>
      <c r="D8" s="246" t="s">
        <v>14260</v>
      </c>
      <c r="E8" s="246" t="s">
        <v>2216</v>
      </c>
      <c r="F8" s="246" t="s">
        <v>1253</v>
      </c>
      <c r="G8" s="246" t="s">
        <v>14261</v>
      </c>
      <c r="H8" s="246" t="s">
        <v>13468</v>
      </c>
      <c r="I8" s="246"/>
      <c r="J8" s="313" t="s">
        <v>2246</v>
      </c>
      <c r="K8" s="313"/>
      <c r="L8" s="243"/>
      <c r="M8" s="243"/>
      <c r="N8" s="243"/>
      <c r="O8" s="243"/>
      <c r="P8" s="243"/>
      <c r="Q8" s="311"/>
      <c r="R8" s="371" t="s">
        <v>14040</v>
      </c>
      <c r="S8" s="240" t="s">
        <v>2232</v>
      </c>
      <c r="T8" s="246" t="s">
        <v>13335</v>
      </c>
      <c r="U8" s="307"/>
      <c r="V8" s="227"/>
      <c r="W8" s="227"/>
      <c r="X8" s="227"/>
      <c r="Y8" s="307"/>
      <c r="Z8" s="227"/>
      <c r="AA8" s="227"/>
      <c r="AB8" s="227"/>
      <c r="AC8" s="227"/>
      <c r="AD8" s="227"/>
      <c r="AE8" s="227"/>
      <c r="AF8" s="227"/>
      <c r="AG8" s="227"/>
      <c r="AH8" s="227"/>
      <c r="AI8" s="227"/>
      <c r="AJ8" s="227"/>
      <c r="AK8" s="227"/>
      <c r="AL8" s="227"/>
      <c r="AM8" s="227"/>
      <c r="AN8" s="227"/>
      <c r="AO8" s="227"/>
      <c r="AP8" s="227"/>
      <c r="AQ8" s="227"/>
      <c r="AR8" s="227"/>
      <c r="AS8" s="227"/>
      <c r="AT8" s="227"/>
    </row>
    <row r="9" spans="1:46" s="309" customFormat="1" ht="36" customHeight="1" x14ac:dyDescent="0.35">
      <c r="A9" s="461" t="s">
        <v>14262</v>
      </c>
      <c r="B9" s="315">
        <v>41044</v>
      </c>
      <c r="C9" s="314" t="s">
        <v>2248</v>
      </c>
      <c r="D9" s="246" t="s">
        <v>14263</v>
      </c>
      <c r="E9" s="246" t="s">
        <v>2216</v>
      </c>
      <c r="F9" s="246" t="s">
        <v>1242</v>
      </c>
      <c r="G9" s="246" t="s">
        <v>14264</v>
      </c>
      <c r="H9" s="246" t="s">
        <v>13468</v>
      </c>
      <c r="I9" s="246"/>
      <c r="J9" s="313" t="s">
        <v>2249</v>
      </c>
      <c r="K9" s="313"/>
      <c r="L9" s="312">
        <v>41044</v>
      </c>
      <c r="M9" s="312"/>
      <c r="N9" s="312"/>
      <c r="O9" s="312"/>
      <c r="P9" s="312"/>
      <c r="Q9" s="311" t="s">
        <v>2193</v>
      </c>
      <c r="R9" s="371" t="s">
        <v>14040</v>
      </c>
      <c r="S9" s="240" t="s">
        <v>2232</v>
      </c>
      <c r="T9" s="246" t="s">
        <v>364</v>
      </c>
      <c r="U9" s="307"/>
      <c r="V9" s="227"/>
      <c r="W9" s="227"/>
      <c r="X9" s="227"/>
      <c r="Y9" s="307"/>
      <c r="Z9" s="227"/>
      <c r="AA9" s="227"/>
      <c r="AB9" s="227"/>
      <c r="AC9" s="227"/>
      <c r="AD9" s="227"/>
      <c r="AE9" s="227"/>
      <c r="AF9" s="227"/>
      <c r="AG9" s="227"/>
      <c r="AH9" s="227"/>
      <c r="AI9" s="227"/>
      <c r="AJ9" s="227"/>
      <c r="AK9" s="227"/>
      <c r="AL9" s="227"/>
      <c r="AM9" s="227"/>
      <c r="AN9" s="227"/>
      <c r="AO9" s="227"/>
      <c r="AP9" s="227"/>
      <c r="AQ9" s="227"/>
      <c r="AR9" s="227"/>
      <c r="AS9" s="227"/>
      <c r="AT9" s="227"/>
    </row>
    <row r="10" spans="1:46" s="309" customFormat="1" ht="36" customHeight="1" x14ac:dyDescent="0.35">
      <c r="A10" s="461" t="s">
        <v>14262</v>
      </c>
      <c r="B10" s="315">
        <v>41053</v>
      </c>
      <c r="C10" s="314" t="s">
        <v>2250</v>
      </c>
      <c r="D10" s="246" t="s">
        <v>14265</v>
      </c>
      <c r="E10" s="246" t="s">
        <v>2216</v>
      </c>
      <c r="F10" s="246"/>
      <c r="G10" s="246" t="s">
        <v>13959</v>
      </c>
      <c r="H10" s="246" t="s">
        <v>13468</v>
      </c>
      <c r="I10" s="246"/>
      <c r="J10" s="313" t="s">
        <v>2251</v>
      </c>
      <c r="K10" s="313"/>
      <c r="L10" s="312">
        <v>41060</v>
      </c>
      <c r="M10" s="312"/>
      <c r="N10" s="312"/>
      <c r="O10" s="312"/>
      <c r="P10" s="312">
        <v>41074</v>
      </c>
      <c r="Q10" s="311" t="s">
        <v>2232</v>
      </c>
      <c r="R10" s="371" t="s">
        <v>14040</v>
      </c>
      <c r="S10" s="240" t="s">
        <v>2232</v>
      </c>
      <c r="T10" s="246" t="s">
        <v>13959</v>
      </c>
      <c r="U10" s="307"/>
      <c r="V10" s="227"/>
      <c r="W10" s="227"/>
      <c r="X10" s="227"/>
      <c r="Y10" s="307"/>
      <c r="Z10" s="227"/>
      <c r="AA10" s="227"/>
      <c r="AB10" s="227"/>
      <c r="AC10" s="227"/>
      <c r="AD10" s="227"/>
      <c r="AE10" s="227"/>
      <c r="AF10" s="227"/>
      <c r="AG10" s="227"/>
      <c r="AH10" s="227"/>
      <c r="AI10" s="227"/>
      <c r="AJ10" s="227"/>
      <c r="AK10" s="227"/>
      <c r="AL10" s="227"/>
      <c r="AM10" s="227"/>
      <c r="AN10" s="227"/>
      <c r="AO10" s="227"/>
      <c r="AP10" s="227"/>
      <c r="AQ10" s="227"/>
      <c r="AR10" s="227"/>
      <c r="AS10" s="227"/>
      <c r="AT10" s="227"/>
    </row>
    <row r="11" spans="1:46" s="309" customFormat="1" ht="36" customHeight="1" x14ac:dyDescent="0.35">
      <c r="A11" s="461" t="s">
        <v>14266</v>
      </c>
      <c r="B11" s="315">
        <v>41061</v>
      </c>
      <c r="C11" s="314" t="s">
        <v>2253</v>
      </c>
      <c r="D11" s="246"/>
      <c r="E11" s="246" t="s">
        <v>2216</v>
      </c>
      <c r="F11" s="246"/>
      <c r="G11" s="246"/>
      <c r="H11" s="246" t="s">
        <v>13468</v>
      </c>
      <c r="I11" s="246"/>
      <c r="J11" s="313" t="s">
        <v>2254</v>
      </c>
      <c r="K11" s="313"/>
      <c r="L11" s="243"/>
      <c r="M11" s="243"/>
      <c r="N11" s="243"/>
      <c r="O11" s="243"/>
      <c r="P11" s="243"/>
      <c r="Q11" s="311"/>
      <c r="R11" s="371" t="s">
        <v>14040</v>
      </c>
      <c r="S11" s="240" t="s">
        <v>2232</v>
      </c>
      <c r="T11" s="246" t="s">
        <v>14047</v>
      </c>
      <c r="U11" s="307"/>
      <c r="V11" s="227"/>
      <c r="W11" s="227"/>
      <c r="X11" s="227"/>
      <c r="Y11" s="307"/>
      <c r="Z11" s="227"/>
      <c r="AA11" s="227"/>
      <c r="AB11" s="227"/>
      <c r="AC11" s="227"/>
      <c r="AD11" s="227"/>
      <c r="AE11" s="227"/>
      <c r="AF11" s="227"/>
      <c r="AG11" s="227"/>
      <c r="AH11" s="227"/>
      <c r="AI11" s="227"/>
      <c r="AJ11" s="227"/>
      <c r="AK11" s="227"/>
      <c r="AL11" s="227"/>
      <c r="AM11" s="227"/>
      <c r="AN11" s="227"/>
      <c r="AO11" s="227"/>
      <c r="AP11" s="227"/>
      <c r="AQ11" s="227"/>
      <c r="AR11" s="227"/>
      <c r="AS11" s="227"/>
      <c r="AT11" s="227"/>
    </row>
    <row r="12" spans="1:46" s="309" customFormat="1" ht="36" customHeight="1" x14ac:dyDescent="0.35">
      <c r="A12" s="461" t="s">
        <v>14267</v>
      </c>
      <c r="B12" s="315">
        <v>41068</v>
      </c>
      <c r="C12" s="314" t="s">
        <v>2255</v>
      </c>
      <c r="D12" s="246" t="s">
        <v>2256</v>
      </c>
      <c r="E12" s="246" t="s">
        <v>2216</v>
      </c>
      <c r="F12" s="246" t="s">
        <v>1517</v>
      </c>
      <c r="G12" s="246" t="s">
        <v>13244</v>
      </c>
      <c r="H12" s="246" t="s">
        <v>13468</v>
      </c>
      <c r="I12" s="246"/>
      <c r="J12" s="313" t="s">
        <v>2257</v>
      </c>
      <c r="K12" s="313"/>
      <c r="L12" s="312">
        <v>41080</v>
      </c>
      <c r="M12" s="312"/>
      <c r="N12" s="312"/>
      <c r="O12" s="312"/>
      <c r="P12" s="243"/>
      <c r="Q12" s="311"/>
      <c r="R12" s="371" t="s">
        <v>14040</v>
      </c>
      <c r="S12" s="240" t="s">
        <v>2232</v>
      </c>
      <c r="T12" s="246" t="s">
        <v>59</v>
      </c>
      <c r="U12" s="307"/>
      <c r="V12" s="227"/>
      <c r="W12" s="227"/>
      <c r="X12" s="227"/>
      <c r="Y12" s="307"/>
      <c r="Z12" s="227"/>
      <c r="AA12" s="227"/>
      <c r="AB12" s="227"/>
      <c r="AC12" s="227"/>
      <c r="AD12" s="227"/>
      <c r="AE12" s="227"/>
      <c r="AF12" s="227"/>
      <c r="AG12" s="227"/>
      <c r="AH12" s="227"/>
      <c r="AI12" s="227"/>
      <c r="AJ12" s="227"/>
      <c r="AK12" s="227"/>
      <c r="AL12" s="227"/>
      <c r="AM12" s="227"/>
      <c r="AN12" s="227"/>
      <c r="AO12" s="227"/>
      <c r="AP12" s="227"/>
      <c r="AQ12" s="227"/>
      <c r="AR12" s="227"/>
      <c r="AS12" s="227"/>
      <c r="AT12" s="227"/>
    </row>
    <row r="13" spans="1:46" s="309" customFormat="1" ht="36" customHeight="1" x14ac:dyDescent="0.35">
      <c r="A13" s="461" t="s">
        <v>14268</v>
      </c>
      <c r="B13" s="315">
        <v>41071</v>
      </c>
      <c r="C13" s="314" t="s">
        <v>2202</v>
      </c>
      <c r="D13" s="246" t="s">
        <v>2258</v>
      </c>
      <c r="E13" s="246" t="s">
        <v>2216</v>
      </c>
      <c r="F13" s="246" t="s">
        <v>1815</v>
      </c>
      <c r="G13" s="246" t="s">
        <v>13244</v>
      </c>
      <c r="H13" s="246" t="s">
        <v>59</v>
      </c>
      <c r="I13" s="246" t="s">
        <v>14560</v>
      </c>
      <c r="J13" s="313" t="s">
        <v>14561</v>
      </c>
      <c r="K13" s="313"/>
      <c r="L13" s="312">
        <v>41079</v>
      </c>
      <c r="M13" s="312"/>
      <c r="N13" s="312"/>
      <c r="O13" s="312"/>
      <c r="P13" s="243"/>
      <c r="Q13" s="311"/>
      <c r="R13" s="371" t="s">
        <v>14040</v>
      </c>
      <c r="S13" s="240" t="s">
        <v>2232</v>
      </c>
      <c r="T13" s="246" t="s">
        <v>59</v>
      </c>
      <c r="U13" s="307"/>
      <c r="V13" s="227"/>
      <c r="W13" s="227"/>
      <c r="X13" s="227"/>
      <c r="Y13" s="307"/>
      <c r="Z13" s="227"/>
      <c r="AA13" s="227"/>
      <c r="AB13" s="227"/>
      <c r="AC13" s="227"/>
      <c r="AD13" s="227"/>
      <c r="AE13" s="227"/>
      <c r="AF13" s="227"/>
      <c r="AG13" s="227"/>
      <c r="AH13" s="227"/>
      <c r="AI13" s="227"/>
      <c r="AJ13" s="227"/>
      <c r="AK13" s="227"/>
      <c r="AL13" s="227"/>
      <c r="AM13" s="227"/>
      <c r="AN13" s="227"/>
      <c r="AO13" s="227"/>
      <c r="AP13" s="227"/>
      <c r="AQ13" s="227"/>
      <c r="AR13" s="227"/>
      <c r="AS13" s="227"/>
      <c r="AT13" s="227"/>
    </row>
    <row r="14" spans="1:46" s="310" customFormat="1" ht="36" customHeight="1" x14ac:dyDescent="0.35">
      <c r="A14" s="461" t="s">
        <v>14269</v>
      </c>
      <c r="B14" s="315">
        <v>41096</v>
      </c>
      <c r="C14" s="314" t="s">
        <v>2255</v>
      </c>
      <c r="D14" s="246" t="s">
        <v>2256</v>
      </c>
      <c r="E14" s="246" t="s">
        <v>2216</v>
      </c>
      <c r="F14" s="246" t="s">
        <v>1834</v>
      </c>
      <c r="G14" s="246" t="s">
        <v>13244</v>
      </c>
      <c r="H14" s="246" t="s">
        <v>13468</v>
      </c>
      <c r="I14" s="246"/>
      <c r="J14" s="313" t="s">
        <v>2261</v>
      </c>
      <c r="K14" s="313"/>
      <c r="L14" s="312">
        <v>41099</v>
      </c>
      <c r="M14" s="312"/>
      <c r="N14" s="312"/>
      <c r="O14" s="312"/>
      <c r="P14" s="243"/>
      <c r="Q14" s="311"/>
      <c r="R14" s="371" t="s">
        <v>14040</v>
      </c>
      <c r="S14" s="240" t="s">
        <v>2232</v>
      </c>
      <c r="T14" s="246" t="s">
        <v>59</v>
      </c>
      <c r="U14" s="307"/>
      <c r="V14" s="227"/>
      <c r="W14" s="227"/>
      <c r="X14" s="227"/>
      <c r="Y14" s="307"/>
      <c r="Z14" s="227"/>
      <c r="AA14" s="227"/>
      <c r="AB14" s="227"/>
      <c r="AC14" s="227"/>
      <c r="AD14" s="227"/>
      <c r="AE14" s="227"/>
      <c r="AF14" s="227"/>
      <c r="AG14" s="227"/>
      <c r="AH14" s="227"/>
      <c r="AI14" s="227"/>
      <c r="AJ14" s="227"/>
      <c r="AK14" s="227"/>
      <c r="AL14" s="227"/>
      <c r="AM14" s="227"/>
      <c r="AN14" s="227"/>
      <c r="AO14" s="227"/>
      <c r="AP14" s="227"/>
      <c r="AQ14" s="227"/>
      <c r="AR14" s="227"/>
      <c r="AS14" s="227"/>
      <c r="AT14" s="227"/>
    </row>
    <row r="15" spans="1:46" s="309" customFormat="1" ht="36" customHeight="1" x14ac:dyDescent="0.35">
      <c r="A15" s="462" t="s">
        <v>14270</v>
      </c>
      <c r="B15" s="247">
        <v>41124</v>
      </c>
      <c r="C15" s="244" t="s">
        <v>2227</v>
      </c>
      <c r="D15" s="245" t="s">
        <v>2007</v>
      </c>
      <c r="E15" s="246" t="s">
        <v>2216</v>
      </c>
      <c r="F15" s="245" t="s">
        <v>1658</v>
      </c>
      <c r="G15" s="245" t="s">
        <v>14271</v>
      </c>
      <c r="H15" s="246" t="s">
        <v>13468</v>
      </c>
      <c r="I15" s="245"/>
      <c r="J15" s="242" t="s">
        <v>2228</v>
      </c>
      <c r="K15" s="242"/>
      <c r="L15" s="268" t="s">
        <v>2216</v>
      </c>
      <c r="M15" s="268"/>
      <c r="N15" s="268"/>
      <c r="O15" s="268"/>
      <c r="P15" s="268"/>
      <c r="Q15" s="293"/>
      <c r="R15" s="371" t="s">
        <v>14040</v>
      </c>
      <c r="S15" s="240" t="s">
        <v>2232</v>
      </c>
      <c r="T15" s="245" t="s">
        <v>14047</v>
      </c>
      <c r="U15" s="307"/>
      <c r="V15" s="227"/>
      <c r="W15" s="227"/>
      <c r="X15" s="227"/>
      <c r="Y15" s="307"/>
      <c r="Z15" s="227"/>
      <c r="AA15" s="227"/>
      <c r="AB15" s="227"/>
      <c r="AC15" s="227"/>
      <c r="AD15" s="227"/>
      <c r="AE15" s="227"/>
      <c r="AF15" s="227"/>
      <c r="AG15" s="227"/>
      <c r="AH15" s="227"/>
      <c r="AI15" s="227"/>
      <c r="AJ15" s="227"/>
      <c r="AK15" s="227"/>
      <c r="AL15" s="227"/>
      <c r="AM15" s="227"/>
      <c r="AN15" s="227"/>
      <c r="AO15" s="227"/>
      <c r="AP15" s="227"/>
      <c r="AQ15" s="227"/>
      <c r="AR15" s="227"/>
      <c r="AS15" s="227"/>
      <c r="AT15" s="227"/>
    </row>
    <row r="16" spans="1:46" s="309" customFormat="1" ht="36" customHeight="1" x14ac:dyDescent="0.35">
      <c r="A16" s="463">
        <v>87</v>
      </c>
      <c r="B16" s="239">
        <v>41152</v>
      </c>
      <c r="C16" s="234" t="s">
        <v>2229</v>
      </c>
      <c r="D16" s="238" t="s">
        <v>2230</v>
      </c>
      <c r="E16" s="238" t="s">
        <v>4432</v>
      </c>
      <c r="F16" s="238" t="s">
        <v>2079</v>
      </c>
      <c r="G16" s="238">
        <v>200</v>
      </c>
      <c r="H16" s="238">
        <v>36</v>
      </c>
      <c r="I16" s="237"/>
      <c r="J16" s="237" t="s">
        <v>2231</v>
      </c>
      <c r="K16" s="237"/>
      <c r="L16" s="236" t="s">
        <v>2436</v>
      </c>
      <c r="M16" s="236"/>
      <c r="N16" s="236"/>
      <c r="O16" s="236"/>
      <c r="P16" s="236" t="s">
        <v>2437</v>
      </c>
      <c r="Q16" s="236">
        <v>41164</v>
      </c>
      <c r="R16" s="372">
        <v>0</v>
      </c>
      <c r="S16" s="234"/>
      <c r="T16" s="355"/>
      <c r="U16" s="227"/>
      <c r="V16" s="227"/>
      <c r="W16" s="227"/>
      <c r="X16" s="227"/>
      <c r="Y16" s="227"/>
      <c r="Z16" s="227"/>
      <c r="AA16" s="227"/>
      <c r="AB16" s="227"/>
      <c r="AC16" s="227"/>
      <c r="AD16" s="227"/>
      <c r="AE16" s="227"/>
      <c r="AF16" s="227"/>
      <c r="AG16" s="227"/>
      <c r="AH16" s="227"/>
      <c r="AI16" s="227"/>
      <c r="AJ16" s="227"/>
      <c r="AK16" s="227"/>
      <c r="AL16" s="227"/>
      <c r="AM16" s="227"/>
      <c r="AN16" s="227"/>
      <c r="AO16" s="227"/>
      <c r="AP16" s="227"/>
      <c r="AQ16" s="227"/>
      <c r="AR16" s="227"/>
      <c r="AS16" s="227"/>
      <c r="AT16" s="227"/>
    </row>
    <row r="17" spans="1:46" s="309" customFormat="1" ht="36" customHeight="1" x14ac:dyDescent="0.35">
      <c r="A17" s="463">
        <v>88</v>
      </c>
      <c r="B17" s="239">
        <v>41159</v>
      </c>
      <c r="C17" s="234" t="s">
        <v>2200</v>
      </c>
      <c r="D17" s="238">
        <v>6707</v>
      </c>
      <c r="E17" s="238" t="s">
        <v>4432</v>
      </c>
      <c r="F17" s="238" t="s">
        <v>2119</v>
      </c>
      <c r="G17" s="238">
        <v>65</v>
      </c>
      <c r="H17" s="238">
        <v>65</v>
      </c>
      <c r="I17" s="237"/>
      <c r="J17" s="237" t="s">
        <v>2263</v>
      </c>
      <c r="K17" s="234" t="s">
        <v>2383</v>
      </c>
      <c r="L17" s="236">
        <v>41166</v>
      </c>
      <c r="M17" s="236"/>
      <c r="N17" s="236"/>
      <c r="O17" s="236"/>
      <c r="P17" s="236">
        <v>41179</v>
      </c>
      <c r="Q17" s="236">
        <v>41179</v>
      </c>
      <c r="R17" s="372">
        <v>1</v>
      </c>
      <c r="S17" s="234"/>
      <c r="T17" s="355"/>
      <c r="U17" s="227"/>
      <c r="V17" s="227"/>
      <c r="W17" s="227"/>
      <c r="X17" s="227"/>
      <c r="Y17" s="227"/>
      <c r="Z17" s="227"/>
      <c r="AA17" s="227"/>
      <c r="AB17" s="227"/>
      <c r="AC17" s="227"/>
      <c r="AD17" s="227"/>
      <c r="AE17" s="227"/>
      <c r="AF17" s="227"/>
      <c r="AG17" s="227"/>
      <c r="AH17" s="227"/>
      <c r="AI17" s="227"/>
      <c r="AJ17" s="227"/>
      <c r="AK17" s="227"/>
      <c r="AL17" s="227"/>
      <c r="AM17" s="227"/>
      <c r="AN17" s="227"/>
      <c r="AO17" s="227"/>
      <c r="AP17" s="227"/>
      <c r="AQ17" s="227"/>
      <c r="AR17" s="227"/>
      <c r="AS17" s="227"/>
      <c r="AT17" s="227"/>
    </row>
    <row r="18" spans="1:46" s="309" customFormat="1" ht="36" customHeight="1" x14ac:dyDescent="0.35">
      <c r="A18" s="462" t="s">
        <v>14272</v>
      </c>
      <c r="B18" s="247">
        <v>41173</v>
      </c>
      <c r="C18" s="244" t="s">
        <v>2264</v>
      </c>
      <c r="D18" s="245" t="s">
        <v>1659</v>
      </c>
      <c r="E18" s="246" t="s">
        <v>2216</v>
      </c>
      <c r="F18" s="245"/>
      <c r="G18" s="245" t="s">
        <v>59</v>
      </c>
      <c r="H18" s="246" t="s">
        <v>13468</v>
      </c>
      <c r="I18" s="245"/>
      <c r="J18" s="242" t="s">
        <v>2249</v>
      </c>
      <c r="K18" s="242"/>
      <c r="L18" s="267">
        <v>41180</v>
      </c>
      <c r="M18" s="267"/>
      <c r="N18" s="267"/>
      <c r="O18" s="267"/>
      <c r="P18" s="267">
        <v>41183</v>
      </c>
      <c r="Q18" s="293" t="s">
        <v>2381</v>
      </c>
      <c r="R18" s="371" t="s">
        <v>14040</v>
      </c>
      <c r="S18" s="240" t="s">
        <v>2232</v>
      </c>
      <c r="T18" s="245" t="s">
        <v>14047</v>
      </c>
      <c r="U18" s="307"/>
      <c r="V18" s="227"/>
      <c r="W18" s="227"/>
      <c r="X18" s="227"/>
      <c r="Y18" s="307"/>
      <c r="Z18" s="227"/>
      <c r="AA18" s="227"/>
      <c r="AB18" s="227"/>
      <c r="AC18" s="227"/>
      <c r="AD18" s="227"/>
      <c r="AE18" s="227"/>
      <c r="AF18" s="227"/>
      <c r="AG18" s="227"/>
      <c r="AH18" s="227"/>
      <c r="AI18" s="227"/>
      <c r="AJ18" s="227"/>
      <c r="AK18" s="227"/>
      <c r="AL18" s="227"/>
      <c r="AM18" s="227"/>
      <c r="AN18" s="227"/>
      <c r="AO18" s="227"/>
      <c r="AP18" s="227"/>
      <c r="AQ18" s="227"/>
      <c r="AR18" s="227"/>
      <c r="AS18" s="227"/>
      <c r="AT18" s="227"/>
    </row>
    <row r="19" spans="1:46" s="309" customFormat="1" ht="36" customHeight="1" x14ac:dyDescent="0.35">
      <c r="A19" s="463">
        <v>90</v>
      </c>
      <c r="B19" s="239">
        <v>41179</v>
      </c>
      <c r="C19" s="234" t="s">
        <v>2348</v>
      </c>
      <c r="D19" s="238" t="s">
        <v>2438</v>
      </c>
      <c r="E19" s="238" t="s">
        <v>4432</v>
      </c>
      <c r="F19" s="238" t="s">
        <v>2356</v>
      </c>
      <c r="G19" s="238">
        <v>6</v>
      </c>
      <c r="H19" s="238">
        <v>4</v>
      </c>
      <c r="I19" s="237"/>
      <c r="J19" s="238" t="s">
        <v>2382</v>
      </c>
      <c r="K19" s="234"/>
      <c r="L19" s="236">
        <v>41179</v>
      </c>
      <c r="M19" s="236"/>
      <c r="N19" s="236"/>
      <c r="O19" s="236"/>
      <c r="P19" s="236">
        <v>41180</v>
      </c>
      <c r="Q19" s="236">
        <v>41180</v>
      </c>
      <c r="R19" s="373">
        <v>1</v>
      </c>
      <c r="S19" s="282"/>
      <c r="T19" s="355"/>
      <c r="U19" s="227"/>
      <c r="V19" s="227"/>
      <c r="W19" s="227"/>
      <c r="X19" s="227"/>
      <c r="Y19" s="227"/>
      <c r="Z19" s="227"/>
      <c r="AA19" s="227"/>
      <c r="AB19" s="227"/>
      <c r="AC19" s="227"/>
      <c r="AD19" s="227"/>
      <c r="AE19" s="227"/>
      <c r="AF19" s="227"/>
      <c r="AG19" s="227"/>
      <c r="AH19" s="227"/>
      <c r="AI19" s="227"/>
      <c r="AJ19" s="227"/>
      <c r="AK19" s="227"/>
      <c r="AL19" s="227"/>
      <c r="AM19" s="227"/>
      <c r="AN19" s="227"/>
      <c r="AO19" s="227"/>
      <c r="AP19" s="227"/>
      <c r="AQ19" s="227"/>
      <c r="AR19" s="227"/>
      <c r="AS19" s="227"/>
      <c r="AT19" s="227"/>
    </row>
    <row r="20" spans="1:46" s="309" customFormat="1" ht="36" customHeight="1" x14ac:dyDescent="0.35">
      <c r="A20" s="462" t="s">
        <v>14273</v>
      </c>
      <c r="B20" s="247">
        <v>41193</v>
      </c>
      <c r="C20" s="244" t="s">
        <v>2255</v>
      </c>
      <c r="D20" s="245" t="s">
        <v>2256</v>
      </c>
      <c r="E20" s="246" t="s">
        <v>2216</v>
      </c>
      <c r="F20" s="245" t="s">
        <v>2322</v>
      </c>
      <c r="G20" s="245" t="s">
        <v>14274</v>
      </c>
      <c r="H20" s="246" t="s">
        <v>13468</v>
      </c>
      <c r="I20" s="273" t="s">
        <v>10169</v>
      </c>
      <c r="J20" s="244" t="s">
        <v>2440</v>
      </c>
      <c r="K20" s="244"/>
      <c r="L20" s="267">
        <v>41194</v>
      </c>
      <c r="M20" s="267"/>
      <c r="N20" s="267"/>
      <c r="O20" s="267"/>
      <c r="P20" s="267">
        <v>41197</v>
      </c>
      <c r="Q20" s="294">
        <v>41197</v>
      </c>
      <c r="R20" s="371" t="s">
        <v>14040</v>
      </c>
      <c r="S20" s="240" t="s">
        <v>2232</v>
      </c>
      <c r="T20" s="245" t="s">
        <v>59</v>
      </c>
      <c r="U20" s="307"/>
      <c r="V20" s="227"/>
      <c r="W20" s="227"/>
      <c r="X20" s="227"/>
      <c r="Y20" s="307"/>
      <c r="Z20" s="227"/>
      <c r="AA20" s="227"/>
      <c r="AB20" s="227"/>
      <c r="AC20" s="227"/>
      <c r="AD20" s="227"/>
      <c r="AE20" s="227"/>
      <c r="AF20" s="227"/>
      <c r="AG20" s="227"/>
      <c r="AH20" s="227"/>
      <c r="AI20" s="227"/>
      <c r="AJ20" s="227"/>
      <c r="AK20" s="227"/>
      <c r="AL20" s="227"/>
      <c r="AM20" s="227"/>
      <c r="AN20" s="227"/>
      <c r="AO20" s="227"/>
      <c r="AP20" s="227"/>
      <c r="AQ20" s="227"/>
      <c r="AR20" s="227"/>
      <c r="AS20" s="227"/>
      <c r="AT20" s="227"/>
    </row>
    <row r="21" spans="1:46" s="309" customFormat="1" ht="36" customHeight="1" x14ac:dyDescent="0.35">
      <c r="A21" s="463">
        <v>92</v>
      </c>
      <c r="B21" s="239">
        <v>41199</v>
      </c>
      <c r="C21" s="234" t="s">
        <v>2487</v>
      </c>
      <c r="D21" s="238">
        <v>3042</v>
      </c>
      <c r="E21" s="238" t="s">
        <v>4432</v>
      </c>
      <c r="F21" s="238" t="s">
        <v>2582</v>
      </c>
      <c r="G21" s="238">
        <v>30</v>
      </c>
      <c r="H21" s="238">
        <v>6</v>
      </c>
      <c r="I21" s="237"/>
      <c r="J21" s="234" t="s">
        <v>2488</v>
      </c>
      <c r="K21" s="234"/>
      <c r="L21" s="237" t="s">
        <v>2581</v>
      </c>
      <c r="M21" s="237"/>
      <c r="N21" s="237"/>
      <c r="O21" s="237"/>
      <c r="P21" s="236">
        <v>41206</v>
      </c>
      <c r="Q21" s="236">
        <v>41206</v>
      </c>
      <c r="R21" s="372">
        <v>0</v>
      </c>
      <c r="S21" s="234"/>
      <c r="T21" s="355"/>
      <c r="U21" s="227"/>
      <c r="V21" s="227"/>
      <c r="W21" s="227"/>
      <c r="X21" s="227"/>
      <c r="Y21" s="227"/>
      <c r="Z21" s="227"/>
      <c r="AA21" s="227"/>
      <c r="AB21" s="227"/>
      <c r="AC21" s="227"/>
      <c r="AD21" s="227"/>
      <c r="AE21" s="227"/>
      <c r="AF21" s="227"/>
      <c r="AG21" s="227"/>
      <c r="AH21" s="227"/>
      <c r="AI21" s="227"/>
      <c r="AJ21" s="227"/>
      <c r="AK21" s="227"/>
      <c r="AL21" s="227"/>
      <c r="AM21" s="227"/>
      <c r="AN21" s="227"/>
      <c r="AO21" s="227"/>
      <c r="AP21" s="227"/>
      <c r="AQ21" s="227"/>
      <c r="AR21" s="227"/>
      <c r="AS21" s="227"/>
      <c r="AT21" s="227"/>
    </row>
    <row r="22" spans="1:46" s="309" customFormat="1" ht="36" customHeight="1" x14ac:dyDescent="0.35">
      <c r="A22" s="463">
        <v>93</v>
      </c>
      <c r="B22" s="239">
        <v>41200</v>
      </c>
      <c r="C22" s="234" t="s">
        <v>520</v>
      </c>
      <c r="D22" s="238">
        <v>3709</v>
      </c>
      <c r="E22" s="238" t="s">
        <v>4432</v>
      </c>
      <c r="F22" s="238" t="s">
        <v>2773</v>
      </c>
      <c r="G22" s="238">
        <v>200</v>
      </c>
      <c r="H22" s="238">
        <v>127</v>
      </c>
      <c r="I22" s="237"/>
      <c r="J22" s="234" t="s">
        <v>2495</v>
      </c>
      <c r="K22" s="234"/>
      <c r="L22" s="236" t="s">
        <v>2533</v>
      </c>
      <c r="M22" s="236"/>
      <c r="N22" s="236"/>
      <c r="O22" s="236"/>
      <c r="P22" s="236">
        <v>41207</v>
      </c>
      <c r="Q22" s="236">
        <v>41207</v>
      </c>
      <c r="R22" s="372">
        <v>0</v>
      </c>
      <c r="S22" s="234"/>
      <c r="T22" s="355"/>
      <c r="U22" s="227"/>
      <c r="V22" s="227"/>
      <c r="W22" s="227"/>
      <c r="X22" s="227"/>
      <c r="Y22" s="227"/>
      <c r="Z22" s="227"/>
      <c r="AA22" s="227"/>
      <c r="AB22" s="227"/>
      <c r="AC22" s="227"/>
      <c r="AD22" s="227"/>
      <c r="AE22" s="227"/>
      <c r="AF22" s="227"/>
      <c r="AG22" s="227"/>
      <c r="AH22" s="227"/>
      <c r="AI22" s="227"/>
      <c r="AJ22" s="227"/>
      <c r="AK22" s="227"/>
      <c r="AL22" s="227"/>
      <c r="AM22" s="227"/>
      <c r="AN22" s="227"/>
      <c r="AO22" s="227"/>
      <c r="AP22" s="227"/>
      <c r="AQ22" s="227"/>
      <c r="AR22" s="227"/>
      <c r="AS22" s="227"/>
      <c r="AT22" s="227"/>
    </row>
    <row r="23" spans="1:46" s="309" customFormat="1" ht="36" customHeight="1" x14ac:dyDescent="0.35">
      <c r="A23" s="463">
        <v>94</v>
      </c>
      <c r="B23" s="239">
        <v>41206</v>
      </c>
      <c r="C23" s="234" t="s">
        <v>2528</v>
      </c>
      <c r="D23" s="238">
        <v>5657</v>
      </c>
      <c r="E23" s="238" t="s">
        <v>4432</v>
      </c>
      <c r="F23" s="238" t="s">
        <v>2580</v>
      </c>
      <c r="G23" s="238">
        <v>500</v>
      </c>
      <c r="H23" s="238">
        <v>300</v>
      </c>
      <c r="I23" s="237"/>
      <c r="J23" s="234" t="s">
        <v>2529</v>
      </c>
      <c r="K23" s="234"/>
      <c r="L23" s="236" t="s">
        <v>2548</v>
      </c>
      <c r="M23" s="236"/>
      <c r="N23" s="236"/>
      <c r="O23" s="236"/>
      <c r="P23" s="236">
        <v>41231</v>
      </c>
      <c r="Q23" s="236">
        <v>41231</v>
      </c>
      <c r="R23" s="372">
        <v>0</v>
      </c>
      <c r="S23" s="234"/>
      <c r="T23" s="338"/>
      <c r="U23" s="227"/>
      <c r="V23" s="227"/>
      <c r="W23" s="227"/>
      <c r="X23" s="227"/>
      <c r="Y23" s="227"/>
      <c r="Z23" s="227"/>
      <c r="AA23" s="227"/>
      <c r="AB23" s="227"/>
      <c r="AC23" s="227"/>
      <c r="AD23" s="227"/>
      <c r="AE23" s="227"/>
      <c r="AF23" s="227"/>
      <c r="AG23" s="227"/>
      <c r="AH23" s="227"/>
      <c r="AI23" s="227"/>
      <c r="AJ23" s="227"/>
      <c r="AK23" s="227"/>
      <c r="AL23" s="227"/>
      <c r="AM23" s="227"/>
      <c r="AN23" s="227"/>
      <c r="AO23" s="227"/>
      <c r="AP23" s="227"/>
      <c r="AQ23" s="227"/>
      <c r="AR23" s="227"/>
      <c r="AS23" s="227"/>
      <c r="AT23" s="227"/>
    </row>
    <row r="24" spans="1:46" s="309" customFormat="1" ht="36" customHeight="1" x14ac:dyDescent="0.35">
      <c r="A24" s="463">
        <v>95</v>
      </c>
      <c r="B24" s="239">
        <v>41227</v>
      </c>
      <c r="C24" s="234" t="s">
        <v>2629</v>
      </c>
      <c r="D24" s="238" t="s">
        <v>2630</v>
      </c>
      <c r="E24" s="238" t="s">
        <v>4432</v>
      </c>
      <c r="F24" s="238" t="s">
        <v>2613</v>
      </c>
      <c r="G24" s="238">
        <v>100</v>
      </c>
      <c r="H24" s="238">
        <v>85</v>
      </c>
      <c r="I24" s="237"/>
      <c r="J24" s="234" t="s">
        <v>2631</v>
      </c>
      <c r="K24" s="234"/>
      <c r="L24" s="236">
        <v>41229</v>
      </c>
      <c r="M24" s="236"/>
      <c r="N24" s="236"/>
      <c r="O24" s="236"/>
      <c r="P24" s="236">
        <v>41232</v>
      </c>
      <c r="Q24" s="236">
        <v>41232</v>
      </c>
      <c r="R24" s="372">
        <v>0</v>
      </c>
      <c r="S24" s="234"/>
      <c r="T24" s="355"/>
      <c r="U24" s="227"/>
      <c r="V24" s="227"/>
      <c r="W24" s="227"/>
      <c r="X24" s="227"/>
      <c r="Y24" s="227"/>
      <c r="Z24" s="227"/>
      <c r="AA24" s="227"/>
      <c r="AB24" s="227"/>
      <c r="AC24" s="227"/>
      <c r="AD24" s="227"/>
      <c r="AE24" s="227"/>
      <c r="AF24" s="227"/>
      <c r="AG24" s="227"/>
      <c r="AH24" s="227"/>
      <c r="AI24" s="227"/>
      <c r="AJ24" s="227"/>
      <c r="AK24" s="227"/>
      <c r="AL24" s="227"/>
      <c r="AM24" s="227"/>
      <c r="AN24" s="227"/>
      <c r="AO24" s="227"/>
      <c r="AP24" s="227"/>
      <c r="AQ24" s="227"/>
      <c r="AR24" s="227"/>
      <c r="AS24" s="227"/>
      <c r="AT24" s="227"/>
    </row>
    <row r="25" spans="1:46" s="309" customFormat="1" ht="36" customHeight="1" x14ac:dyDescent="0.35">
      <c r="A25" s="462" t="s">
        <v>14275</v>
      </c>
      <c r="B25" s="247">
        <v>41232</v>
      </c>
      <c r="C25" s="244" t="s">
        <v>2678</v>
      </c>
      <c r="D25" s="245" t="s">
        <v>209</v>
      </c>
      <c r="E25" s="246" t="s">
        <v>2216</v>
      </c>
      <c r="F25" s="245" t="s">
        <v>210</v>
      </c>
      <c r="G25" s="245" t="s">
        <v>13231</v>
      </c>
      <c r="H25" s="246" t="s">
        <v>13468</v>
      </c>
      <c r="I25" s="244" t="s">
        <v>3089</v>
      </c>
      <c r="J25" s="244" t="s">
        <v>2700</v>
      </c>
      <c r="K25" s="244"/>
      <c r="L25" s="267">
        <v>41234</v>
      </c>
      <c r="M25" s="267"/>
      <c r="N25" s="267"/>
      <c r="O25" s="267"/>
      <c r="P25" s="267">
        <v>41240</v>
      </c>
      <c r="Q25" s="293" t="s">
        <v>3090</v>
      </c>
      <c r="R25" s="371" t="s">
        <v>14040</v>
      </c>
      <c r="S25" s="240" t="s">
        <v>2232</v>
      </c>
      <c r="T25" s="245" t="s">
        <v>32</v>
      </c>
      <c r="U25" s="307"/>
      <c r="V25" s="227"/>
      <c r="W25" s="227"/>
      <c r="X25" s="227"/>
      <c r="Y25" s="307"/>
      <c r="Z25" s="227"/>
      <c r="AA25" s="227"/>
      <c r="AB25" s="227"/>
      <c r="AC25" s="227"/>
      <c r="AD25" s="227"/>
      <c r="AE25" s="227"/>
      <c r="AF25" s="227"/>
      <c r="AG25" s="227"/>
      <c r="AH25" s="227"/>
      <c r="AI25" s="227"/>
      <c r="AJ25" s="227"/>
      <c r="AK25" s="227"/>
      <c r="AL25" s="227"/>
      <c r="AM25" s="227"/>
      <c r="AN25" s="227"/>
      <c r="AO25" s="227"/>
      <c r="AP25" s="227"/>
      <c r="AQ25" s="227"/>
      <c r="AR25" s="227"/>
      <c r="AS25" s="227"/>
      <c r="AT25" s="227"/>
    </row>
    <row r="26" spans="1:46" s="309" customFormat="1" ht="36" customHeight="1" x14ac:dyDescent="0.35">
      <c r="A26" s="462" t="s">
        <v>14276</v>
      </c>
      <c r="B26" s="247">
        <v>41240</v>
      </c>
      <c r="C26" s="244" t="s">
        <v>2701</v>
      </c>
      <c r="D26" s="245" t="s">
        <v>2563</v>
      </c>
      <c r="E26" s="246" t="s">
        <v>2216</v>
      </c>
      <c r="F26" s="245" t="s">
        <v>2564</v>
      </c>
      <c r="G26" s="245" t="s">
        <v>14277</v>
      </c>
      <c r="H26" s="246" t="s">
        <v>13468</v>
      </c>
      <c r="I26" s="245" t="s">
        <v>3099</v>
      </c>
      <c r="J26" s="244" t="s">
        <v>3100</v>
      </c>
      <c r="K26" s="244"/>
      <c r="L26" s="267">
        <v>41260</v>
      </c>
      <c r="M26" s="267"/>
      <c r="N26" s="267"/>
      <c r="O26" s="267"/>
      <c r="P26" s="267">
        <v>41263</v>
      </c>
      <c r="Q26" s="293" t="s">
        <v>3102</v>
      </c>
      <c r="R26" s="371" t="s">
        <v>14040</v>
      </c>
      <c r="S26" s="240" t="s">
        <v>2232</v>
      </c>
      <c r="T26" s="245" t="s">
        <v>14278</v>
      </c>
      <c r="U26" s="307"/>
      <c r="V26" s="227"/>
      <c r="W26" s="227"/>
      <c r="X26" s="227"/>
      <c r="Y26" s="307"/>
      <c r="Z26" s="227"/>
      <c r="AA26" s="227"/>
      <c r="AB26" s="227"/>
      <c r="AC26" s="227"/>
      <c r="AD26" s="227"/>
      <c r="AE26" s="227"/>
      <c r="AF26" s="227"/>
      <c r="AG26" s="227"/>
      <c r="AH26" s="227"/>
      <c r="AI26" s="227"/>
      <c r="AJ26" s="227"/>
      <c r="AK26" s="227"/>
      <c r="AL26" s="227"/>
      <c r="AM26" s="227"/>
      <c r="AN26" s="227"/>
      <c r="AO26" s="227"/>
      <c r="AP26" s="227"/>
      <c r="AQ26" s="227"/>
      <c r="AR26" s="227"/>
      <c r="AS26" s="227"/>
      <c r="AT26" s="227"/>
    </row>
    <row r="27" spans="1:46" s="309" customFormat="1" ht="36" customHeight="1" x14ac:dyDescent="0.35">
      <c r="A27" s="462" t="s">
        <v>14279</v>
      </c>
      <c r="B27" s="247">
        <v>41254</v>
      </c>
      <c r="C27" s="244" t="s">
        <v>2797</v>
      </c>
      <c r="D27" s="245" t="s">
        <v>639</v>
      </c>
      <c r="E27" s="246" t="s">
        <v>2216</v>
      </c>
      <c r="F27" s="245" t="s">
        <v>2216</v>
      </c>
      <c r="G27" s="245" t="s">
        <v>2216</v>
      </c>
      <c r="H27" s="246" t="s">
        <v>13468</v>
      </c>
      <c r="I27" s="245" t="s">
        <v>2935</v>
      </c>
      <c r="J27" s="244"/>
      <c r="K27" s="244"/>
      <c r="L27" s="267">
        <v>41257</v>
      </c>
      <c r="M27" s="267"/>
      <c r="N27" s="267"/>
      <c r="O27" s="267"/>
      <c r="P27" s="293"/>
      <c r="Q27" s="268"/>
      <c r="R27" s="371" t="s">
        <v>14040</v>
      </c>
      <c r="S27" s="240" t="s">
        <v>2232</v>
      </c>
      <c r="T27" s="245" t="s">
        <v>32</v>
      </c>
      <c r="U27" s="307"/>
      <c r="V27" s="227"/>
      <c r="W27" s="227"/>
      <c r="X27" s="227"/>
      <c r="Y27" s="307"/>
      <c r="Z27" s="227"/>
      <c r="AA27" s="227"/>
      <c r="AB27" s="227"/>
      <c r="AC27" s="227"/>
      <c r="AD27" s="227"/>
      <c r="AE27" s="227"/>
      <c r="AF27" s="227"/>
      <c r="AG27" s="227"/>
      <c r="AH27" s="227"/>
      <c r="AI27" s="227"/>
      <c r="AJ27" s="227"/>
      <c r="AK27" s="227"/>
      <c r="AL27" s="227"/>
      <c r="AM27" s="227"/>
      <c r="AN27" s="227"/>
      <c r="AO27" s="227"/>
      <c r="AP27" s="227"/>
      <c r="AQ27" s="227"/>
      <c r="AR27" s="227"/>
      <c r="AS27" s="227"/>
      <c r="AT27" s="227"/>
    </row>
    <row r="28" spans="1:46" s="309" customFormat="1" ht="36" customHeight="1" x14ac:dyDescent="0.35">
      <c r="A28" s="463">
        <v>99</v>
      </c>
      <c r="B28" s="239">
        <v>41254</v>
      </c>
      <c r="C28" s="234" t="s">
        <v>2822</v>
      </c>
      <c r="D28" s="238">
        <v>6734</v>
      </c>
      <c r="E28" s="238" t="s">
        <v>4432</v>
      </c>
      <c r="F28" s="238" t="s">
        <v>2394</v>
      </c>
      <c r="G28" s="238">
        <v>135</v>
      </c>
      <c r="H28" s="238">
        <v>135</v>
      </c>
      <c r="I28" s="237" t="s">
        <v>3050</v>
      </c>
      <c r="J28" s="234" t="s">
        <v>2823</v>
      </c>
      <c r="K28" s="234"/>
      <c r="L28" s="236">
        <v>41262</v>
      </c>
      <c r="M28" s="236"/>
      <c r="N28" s="236"/>
      <c r="O28" s="236"/>
      <c r="P28" s="236">
        <v>41263</v>
      </c>
      <c r="Q28" s="236">
        <v>41263</v>
      </c>
      <c r="R28" s="372">
        <v>1</v>
      </c>
      <c r="S28" s="234"/>
      <c r="T28" s="355"/>
      <c r="U28" s="227"/>
      <c r="V28" s="227"/>
      <c r="W28" s="227"/>
      <c r="X28" s="227"/>
      <c r="Y28" s="227"/>
      <c r="Z28" s="227"/>
      <c r="AA28" s="227"/>
      <c r="AB28" s="227"/>
      <c r="AC28" s="227"/>
      <c r="AD28" s="227"/>
      <c r="AE28" s="227"/>
      <c r="AF28" s="227"/>
      <c r="AG28" s="227"/>
      <c r="AH28" s="227"/>
      <c r="AI28" s="227"/>
      <c r="AJ28" s="227"/>
      <c r="AK28" s="227"/>
      <c r="AL28" s="227"/>
      <c r="AM28" s="227"/>
      <c r="AN28" s="227"/>
      <c r="AO28" s="227"/>
      <c r="AP28" s="227"/>
      <c r="AQ28" s="227"/>
      <c r="AR28" s="227"/>
      <c r="AS28" s="227"/>
      <c r="AT28" s="227"/>
    </row>
    <row r="29" spans="1:46" s="309" customFormat="1" ht="36" customHeight="1" x14ac:dyDescent="0.35">
      <c r="A29" s="463">
        <v>101</v>
      </c>
      <c r="B29" s="239">
        <v>41284</v>
      </c>
      <c r="C29" s="234" t="s">
        <v>2755</v>
      </c>
      <c r="D29" s="238">
        <v>6187</v>
      </c>
      <c r="E29" s="238" t="s">
        <v>4432</v>
      </c>
      <c r="F29" s="238" t="s">
        <v>2727</v>
      </c>
      <c r="G29" s="238">
        <v>250</v>
      </c>
      <c r="H29" s="238">
        <v>4</v>
      </c>
      <c r="I29" s="237" t="s">
        <v>3051</v>
      </c>
      <c r="J29" s="234" t="s">
        <v>2960</v>
      </c>
      <c r="K29" s="234"/>
      <c r="L29" s="236">
        <v>41285</v>
      </c>
      <c r="M29" s="236"/>
      <c r="N29" s="236"/>
      <c r="O29" s="236"/>
      <c r="P29" s="236">
        <v>41288</v>
      </c>
      <c r="Q29" s="236">
        <v>41288</v>
      </c>
      <c r="R29" s="372">
        <v>0</v>
      </c>
      <c r="S29" s="234"/>
      <c r="T29" s="355"/>
      <c r="U29" s="227"/>
      <c r="V29" s="227"/>
      <c r="W29" s="227"/>
      <c r="X29" s="227"/>
      <c r="Y29" s="227"/>
      <c r="Z29" s="227"/>
      <c r="AA29" s="227"/>
      <c r="AB29" s="227"/>
      <c r="AC29" s="227"/>
      <c r="AD29" s="227"/>
      <c r="AE29" s="227"/>
      <c r="AF29" s="227"/>
      <c r="AG29" s="227"/>
      <c r="AH29" s="227"/>
      <c r="AI29" s="227"/>
      <c r="AJ29" s="227"/>
      <c r="AK29" s="227"/>
      <c r="AL29" s="227"/>
      <c r="AM29" s="227"/>
      <c r="AN29" s="227"/>
      <c r="AO29" s="227"/>
      <c r="AP29" s="227"/>
      <c r="AQ29" s="227"/>
      <c r="AR29" s="227"/>
      <c r="AS29" s="227"/>
      <c r="AT29" s="227"/>
    </row>
    <row r="30" spans="1:46" s="309" customFormat="1" ht="36" customHeight="1" x14ac:dyDescent="0.35">
      <c r="A30" s="463">
        <v>102</v>
      </c>
      <c r="B30" s="239">
        <v>41297</v>
      </c>
      <c r="C30" s="234" t="s">
        <v>2755</v>
      </c>
      <c r="D30" s="238">
        <v>6654</v>
      </c>
      <c r="E30" s="238" t="s">
        <v>4432</v>
      </c>
      <c r="F30" s="238" t="s">
        <v>2622</v>
      </c>
      <c r="G30" s="238">
        <v>100</v>
      </c>
      <c r="H30" s="238">
        <v>77</v>
      </c>
      <c r="I30" s="237"/>
      <c r="J30" s="234" t="s">
        <v>3046</v>
      </c>
      <c r="K30" s="234"/>
      <c r="L30" s="236">
        <v>41303</v>
      </c>
      <c r="M30" s="236"/>
      <c r="N30" s="236"/>
      <c r="O30" s="236"/>
      <c r="P30" s="236">
        <v>41304</v>
      </c>
      <c r="Q30" s="236">
        <v>41304</v>
      </c>
      <c r="R30" s="372">
        <v>0</v>
      </c>
      <c r="S30" s="234"/>
      <c r="T30" s="355"/>
      <c r="U30" s="227"/>
      <c r="V30" s="227"/>
      <c r="W30" s="227"/>
      <c r="X30" s="227"/>
      <c r="Y30" s="227"/>
      <c r="Z30" s="227"/>
      <c r="AA30" s="227"/>
      <c r="AB30" s="227"/>
      <c r="AC30" s="227"/>
      <c r="AD30" s="227"/>
      <c r="AE30" s="227"/>
      <c r="AF30" s="227"/>
      <c r="AG30" s="227"/>
      <c r="AH30" s="227"/>
      <c r="AI30" s="227"/>
      <c r="AJ30" s="227"/>
      <c r="AK30" s="227"/>
      <c r="AL30" s="227"/>
      <c r="AM30" s="227"/>
      <c r="AN30" s="227"/>
      <c r="AO30" s="227"/>
      <c r="AP30" s="227"/>
      <c r="AQ30" s="227"/>
      <c r="AR30" s="227"/>
      <c r="AS30" s="227"/>
      <c r="AT30" s="227"/>
    </row>
    <row r="31" spans="1:46" s="309" customFormat="1" ht="36" customHeight="1" x14ac:dyDescent="0.35">
      <c r="A31" s="463">
        <v>103</v>
      </c>
      <c r="B31" s="239">
        <v>41306</v>
      </c>
      <c r="C31" s="234" t="s">
        <v>2200</v>
      </c>
      <c r="D31" s="238">
        <v>6774</v>
      </c>
      <c r="E31" s="238" t="s">
        <v>4432</v>
      </c>
      <c r="F31" s="238">
        <v>27249</v>
      </c>
      <c r="G31" s="238">
        <v>3</v>
      </c>
      <c r="H31" s="238">
        <v>1</v>
      </c>
      <c r="I31" s="237"/>
      <c r="J31" s="234" t="s">
        <v>3168</v>
      </c>
      <c r="K31" s="234"/>
      <c r="L31" s="236">
        <v>41316</v>
      </c>
      <c r="M31" s="236"/>
      <c r="N31" s="236"/>
      <c r="O31" s="236"/>
      <c r="P31" s="236">
        <v>41317</v>
      </c>
      <c r="Q31" s="236">
        <v>41317</v>
      </c>
      <c r="R31" s="372">
        <v>1</v>
      </c>
      <c r="S31" s="234"/>
      <c r="T31" s="355"/>
      <c r="U31" s="227"/>
      <c r="V31" s="227"/>
      <c r="W31" s="227"/>
      <c r="X31" s="227"/>
      <c r="Y31" s="227"/>
      <c r="Z31" s="227"/>
      <c r="AA31" s="227"/>
      <c r="AB31" s="227"/>
      <c r="AC31" s="227"/>
      <c r="AD31" s="227"/>
      <c r="AE31" s="227"/>
      <c r="AF31" s="227"/>
      <c r="AG31" s="227"/>
      <c r="AH31" s="227"/>
      <c r="AI31" s="227"/>
      <c r="AJ31" s="227"/>
      <c r="AK31" s="227"/>
      <c r="AL31" s="227"/>
      <c r="AM31" s="227"/>
      <c r="AN31" s="227"/>
      <c r="AO31" s="227"/>
      <c r="AP31" s="227"/>
      <c r="AQ31" s="227"/>
      <c r="AR31" s="227"/>
      <c r="AS31" s="227"/>
      <c r="AT31" s="227"/>
    </row>
    <row r="32" spans="1:46" s="310" customFormat="1" ht="36" customHeight="1" x14ac:dyDescent="0.35">
      <c r="A32" s="463">
        <v>104</v>
      </c>
      <c r="B32" s="239">
        <v>41311</v>
      </c>
      <c r="C32" s="234" t="s">
        <v>2253</v>
      </c>
      <c r="D32" s="238">
        <v>6976</v>
      </c>
      <c r="E32" s="238" t="s">
        <v>4432</v>
      </c>
      <c r="F32" s="297" t="s">
        <v>3113</v>
      </c>
      <c r="G32" s="238">
        <v>10</v>
      </c>
      <c r="H32" s="238">
        <v>9</v>
      </c>
      <c r="I32" s="237"/>
      <c r="J32" s="234" t="s">
        <v>3131</v>
      </c>
      <c r="K32" s="234"/>
      <c r="L32" s="236">
        <v>41311</v>
      </c>
      <c r="M32" s="236"/>
      <c r="N32" s="236"/>
      <c r="O32" s="236"/>
      <c r="P32" s="236">
        <v>41311</v>
      </c>
      <c r="Q32" s="236">
        <v>41311</v>
      </c>
      <c r="R32" s="372">
        <v>0</v>
      </c>
      <c r="S32" s="234"/>
      <c r="T32" s="355"/>
      <c r="U32" s="227"/>
      <c r="V32" s="227"/>
      <c r="W32" s="227"/>
      <c r="X32" s="227"/>
      <c r="Y32" s="227"/>
      <c r="Z32" s="227"/>
      <c r="AA32" s="227"/>
      <c r="AB32" s="227"/>
      <c r="AC32" s="227"/>
      <c r="AD32" s="227"/>
      <c r="AE32" s="227"/>
      <c r="AF32" s="227"/>
      <c r="AG32" s="227"/>
      <c r="AH32" s="227"/>
      <c r="AI32" s="227"/>
      <c r="AJ32" s="227"/>
      <c r="AK32" s="227"/>
      <c r="AL32" s="227"/>
      <c r="AM32" s="227"/>
      <c r="AN32" s="227"/>
      <c r="AO32" s="227"/>
      <c r="AP32" s="227"/>
      <c r="AQ32" s="227"/>
      <c r="AR32" s="227"/>
      <c r="AS32" s="227"/>
      <c r="AT32" s="227"/>
    </row>
    <row r="33" spans="1:46" s="310" customFormat="1" ht="36" customHeight="1" x14ac:dyDescent="0.35">
      <c r="A33" s="462" t="s">
        <v>14280</v>
      </c>
      <c r="B33" s="247">
        <v>41312</v>
      </c>
      <c r="C33" s="244" t="s">
        <v>3138</v>
      </c>
      <c r="D33" s="245" t="s">
        <v>14281</v>
      </c>
      <c r="E33" s="246" t="s">
        <v>2216</v>
      </c>
      <c r="F33" s="245" t="s">
        <v>3139</v>
      </c>
      <c r="G33" s="245" t="s">
        <v>14282</v>
      </c>
      <c r="H33" s="246" t="s">
        <v>13468</v>
      </c>
      <c r="I33" s="245" t="s">
        <v>2935</v>
      </c>
      <c r="J33" s="244" t="s">
        <v>3140</v>
      </c>
      <c r="K33" s="244"/>
      <c r="L33" s="293"/>
      <c r="M33" s="293"/>
      <c r="N33" s="293"/>
      <c r="O33" s="293"/>
      <c r="P33" s="293"/>
      <c r="Q33" s="268"/>
      <c r="R33" s="371" t="s">
        <v>14040</v>
      </c>
      <c r="S33" s="240" t="s">
        <v>2232</v>
      </c>
      <c r="T33" s="245" t="s">
        <v>59</v>
      </c>
      <c r="U33" s="307"/>
      <c r="V33" s="227"/>
      <c r="W33" s="227"/>
      <c r="X33" s="227"/>
      <c r="Y33" s="307"/>
      <c r="Z33" s="227"/>
      <c r="AA33" s="227"/>
      <c r="AB33" s="227"/>
      <c r="AC33" s="227"/>
      <c r="AD33" s="227"/>
      <c r="AE33" s="227"/>
      <c r="AF33" s="227"/>
      <c r="AG33" s="227"/>
      <c r="AH33" s="227"/>
      <c r="AI33" s="227"/>
      <c r="AJ33" s="227"/>
      <c r="AK33" s="227"/>
      <c r="AL33" s="227"/>
      <c r="AM33" s="227"/>
      <c r="AN33" s="227"/>
      <c r="AO33" s="227"/>
      <c r="AP33" s="227"/>
      <c r="AQ33" s="227"/>
      <c r="AR33" s="227"/>
      <c r="AS33" s="227"/>
      <c r="AT33" s="227"/>
    </row>
    <row r="34" spans="1:46" s="309" customFormat="1" ht="36" customHeight="1" x14ac:dyDescent="0.35">
      <c r="A34" s="463">
        <v>106</v>
      </c>
      <c r="B34" s="239">
        <v>41320</v>
      </c>
      <c r="C34" s="234" t="s">
        <v>2264</v>
      </c>
      <c r="D34" s="238" t="s">
        <v>3199</v>
      </c>
      <c r="E34" s="238" t="s">
        <v>4432</v>
      </c>
      <c r="F34" s="238" t="s">
        <v>3159</v>
      </c>
      <c r="G34" s="238">
        <v>50</v>
      </c>
      <c r="H34" s="238">
        <v>6</v>
      </c>
      <c r="I34" s="237" t="s">
        <v>4006</v>
      </c>
      <c r="J34" s="234" t="s">
        <v>3265</v>
      </c>
      <c r="K34" s="234"/>
      <c r="L34" s="236">
        <v>41326</v>
      </c>
      <c r="M34" s="236"/>
      <c r="N34" s="236"/>
      <c r="O34" s="236"/>
      <c r="P34" s="236">
        <v>41326</v>
      </c>
      <c r="Q34" s="236">
        <v>41326</v>
      </c>
      <c r="R34" s="372">
        <v>0</v>
      </c>
      <c r="S34" s="234"/>
      <c r="T34" s="355"/>
      <c r="U34" s="227"/>
      <c r="V34" s="227"/>
      <c r="W34" s="227"/>
      <c r="X34" s="227"/>
      <c r="Y34" s="227"/>
      <c r="Z34" s="227"/>
      <c r="AA34" s="227"/>
      <c r="AB34" s="227"/>
      <c r="AC34" s="227"/>
      <c r="AD34" s="227"/>
      <c r="AE34" s="227"/>
      <c r="AF34" s="227"/>
      <c r="AG34" s="227"/>
      <c r="AH34" s="227"/>
      <c r="AI34" s="227"/>
      <c r="AJ34" s="227"/>
      <c r="AK34" s="227"/>
      <c r="AL34" s="227"/>
      <c r="AM34" s="227"/>
      <c r="AN34" s="227"/>
      <c r="AO34" s="227"/>
      <c r="AP34" s="227"/>
      <c r="AQ34" s="227"/>
      <c r="AR34" s="227"/>
      <c r="AS34" s="227"/>
      <c r="AT34" s="227"/>
    </row>
    <row r="35" spans="1:46" s="234" customFormat="1" ht="36" customHeight="1" x14ac:dyDescent="0.35">
      <c r="A35" s="463">
        <v>109</v>
      </c>
      <c r="B35" s="239">
        <v>41320</v>
      </c>
      <c r="C35" s="234" t="s">
        <v>2264</v>
      </c>
      <c r="D35" s="238" t="s">
        <v>3199</v>
      </c>
      <c r="E35" s="238" t="s">
        <v>4432</v>
      </c>
      <c r="F35" s="238" t="s">
        <v>3159</v>
      </c>
      <c r="G35" s="238">
        <v>50</v>
      </c>
      <c r="H35" s="238">
        <v>4</v>
      </c>
      <c r="I35" s="237" t="s">
        <v>3357</v>
      </c>
      <c r="J35" s="234" t="s">
        <v>3265</v>
      </c>
      <c r="L35" s="236">
        <v>41348</v>
      </c>
      <c r="M35" s="236"/>
      <c r="N35" s="236"/>
      <c r="O35" s="236"/>
      <c r="P35" s="236">
        <v>41351</v>
      </c>
      <c r="Q35" s="236">
        <v>41351</v>
      </c>
      <c r="R35" s="372">
        <v>0</v>
      </c>
      <c r="T35" s="355"/>
      <c r="U35" s="227"/>
      <c r="V35" s="227"/>
      <c r="W35" s="227"/>
      <c r="X35" s="227"/>
      <c r="Y35" s="227"/>
      <c r="Z35" s="227"/>
      <c r="AA35" s="227"/>
      <c r="AB35" s="227"/>
      <c r="AC35" s="227"/>
      <c r="AD35" s="227"/>
      <c r="AE35" s="227"/>
      <c r="AF35" s="227"/>
      <c r="AG35" s="227"/>
      <c r="AH35" s="227"/>
      <c r="AI35" s="227"/>
      <c r="AJ35" s="227"/>
      <c r="AK35" s="227"/>
      <c r="AL35" s="227"/>
      <c r="AM35" s="227"/>
      <c r="AN35" s="227"/>
      <c r="AO35" s="227"/>
      <c r="AP35" s="227"/>
      <c r="AQ35" s="227"/>
      <c r="AR35" s="227"/>
      <c r="AS35" s="227"/>
      <c r="AT35" s="227"/>
    </row>
    <row r="36" spans="1:46" s="234" customFormat="1" ht="36" customHeight="1" x14ac:dyDescent="0.35">
      <c r="A36" s="463">
        <v>107</v>
      </c>
      <c r="B36" s="239">
        <v>41325</v>
      </c>
      <c r="C36" s="234" t="s">
        <v>2822</v>
      </c>
      <c r="D36" s="238">
        <v>6733</v>
      </c>
      <c r="E36" s="238" t="s">
        <v>4432</v>
      </c>
      <c r="F36" s="238" t="s">
        <v>2942</v>
      </c>
      <c r="G36" s="238">
        <v>1000</v>
      </c>
      <c r="H36" s="238">
        <v>900</v>
      </c>
      <c r="I36" s="237" t="s">
        <v>3254</v>
      </c>
      <c r="J36" s="234" t="s">
        <v>3255</v>
      </c>
      <c r="L36" s="236">
        <v>41330</v>
      </c>
      <c r="M36" s="236"/>
      <c r="N36" s="236"/>
      <c r="O36" s="236"/>
      <c r="P36" s="236">
        <v>41337</v>
      </c>
      <c r="Q36" s="236">
        <v>41337</v>
      </c>
      <c r="R36" s="372">
        <v>0</v>
      </c>
      <c r="T36" s="355"/>
      <c r="U36" s="227"/>
      <c r="V36" s="227"/>
      <c r="W36" s="227"/>
      <c r="X36" s="227"/>
      <c r="Y36" s="227"/>
      <c r="Z36" s="227"/>
      <c r="AA36" s="227"/>
      <c r="AB36" s="227"/>
      <c r="AC36" s="227"/>
      <c r="AD36" s="227"/>
      <c r="AE36" s="227"/>
      <c r="AF36" s="227"/>
      <c r="AG36" s="227"/>
      <c r="AH36" s="227"/>
      <c r="AI36" s="227"/>
      <c r="AJ36" s="227"/>
      <c r="AK36" s="227"/>
      <c r="AL36" s="227"/>
      <c r="AM36" s="227"/>
      <c r="AN36" s="227"/>
      <c r="AO36" s="227"/>
      <c r="AP36" s="227"/>
      <c r="AQ36" s="227"/>
      <c r="AR36" s="227"/>
      <c r="AS36" s="227"/>
      <c r="AT36" s="227"/>
    </row>
    <row r="37" spans="1:46" s="234" customFormat="1" ht="36" customHeight="1" x14ac:dyDescent="0.35">
      <c r="A37" s="462" t="s">
        <v>14282</v>
      </c>
      <c r="B37" s="247">
        <v>41330</v>
      </c>
      <c r="C37" s="244" t="s">
        <v>2255</v>
      </c>
      <c r="D37" s="245" t="s">
        <v>2256</v>
      </c>
      <c r="E37" s="246" t="s">
        <v>2216</v>
      </c>
      <c r="F37" s="245" t="s">
        <v>3268</v>
      </c>
      <c r="G37" s="245" t="s">
        <v>6413</v>
      </c>
      <c r="H37" s="246" t="s">
        <v>13468</v>
      </c>
      <c r="I37" s="273" t="s">
        <v>10169</v>
      </c>
      <c r="J37" s="244" t="s">
        <v>3302</v>
      </c>
      <c r="K37" s="244"/>
      <c r="L37" s="267">
        <v>41331</v>
      </c>
      <c r="M37" s="267"/>
      <c r="N37" s="267"/>
      <c r="O37" s="267"/>
      <c r="P37" s="267">
        <v>41334</v>
      </c>
      <c r="Q37" s="294">
        <v>41334</v>
      </c>
      <c r="R37" s="371" t="s">
        <v>14040</v>
      </c>
      <c r="S37" s="240" t="s">
        <v>2232</v>
      </c>
      <c r="T37" s="245" t="s">
        <v>364</v>
      </c>
      <c r="U37" s="307"/>
      <c r="V37" s="227"/>
      <c r="W37" s="227"/>
      <c r="X37" s="227"/>
      <c r="Y37" s="307"/>
      <c r="Z37" s="227"/>
      <c r="AA37" s="227"/>
      <c r="AB37" s="227"/>
      <c r="AC37" s="227"/>
      <c r="AD37" s="227"/>
      <c r="AE37" s="227"/>
      <c r="AF37" s="227"/>
      <c r="AG37" s="227"/>
      <c r="AH37" s="227"/>
      <c r="AI37" s="227"/>
      <c r="AJ37" s="227"/>
      <c r="AK37" s="227"/>
      <c r="AL37" s="227"/>
      <c r="AM37" s="227"/>
      <c r="AN37" s="227"/>
      <c r="AO37" s="227"/>
      <c r="AP37" s="227"/>
      <c r="AQ37" s="227"/>
      <c r="AR37" s="227"/>
      <c r="AS37" s="227"/>
      <c r="AT37" s="227"/>
    </row>
    <row r="38" spans="1:46" s="308" customFormat="1" ht="36" customHeight="1" x14ac:dyDescent="0.35">
      <c r="A38" s="462" t="s">
        <v>3620</v>
      </c>
      <c r="B38" s="247">
        <v>41331</v>
      </c>
      <c r="C38" s="244" t="s">
        <v>3291</v>
      </c>
      <c r="D38" s="245" t="s">
        <v>3270</v>
      </c>
      <c r="E38" s="246" t="s">
        <v>2216</v>
      </c>
      <c r="F38" s="245" t="s">
        <v>13231</v>
      </c>
      <c r="G38" s="245" t="s">
        <v>13231</v>
      </c>
      <c r="H38" s="246" t="s">
        <v>13468</v>
      </c>
      <c r="I38" s="244" t="s">
        <v>3619</v>
      </c>
      <c r="J38" s="244"/>
      <c r="K38" s="244"/>
      <c r="L38" s="267">
        <v>41331</v>
      </c>
      <c r="M38" s="267"/>
      <c r="N38" s="267"/>
      <c r="O38" s="267"/>
      <c r="P38" s="267">
        <v>41334</v>
      </c>
      <c r="Q38" s="293" t="s">
        <v>2193</v>
      </c>
      <c r="R38" s="371" t="s">
        <v>14040</v>
      </c>
      <c r="S38" s="240" t="s">
        <v>2232</v>
      </c>
      <c r="T38" s="244" t="s">
        <v>3621</v>
      </c>
      <c r="U38" s="307"/>
      <c r="V38" s="227"/>
      <c r="W38" s="227"/>
      <c r="X38" s="227"/>
      <c r="Y38" s="307"/>
      <c r="Z38" s="227"/>
      <c r="AA38" s="227"/>
      <c r="AB38" s="227"/>
      <c r="AC38" s="227"/>
      <c r="AD38" s="227"/>
      <c r="AE38" s="227"/>
      <c r="AF38" s="227"/>
      <c r="AG38" s="227"/>
      <c r="AH38" s="227"/>
      <c r="AI38" s="227"/>
      <c r="AJ38" s="227"/>
      <c r="AK38" s="227"/>
      <c r="AL38" s="227"/>
      <c r="AM38" s="227"/>
      <c r="AN38" s="227"/>
      <c r="AO38" s="227"/>
      <c r="AP38" s="227"/>
      <c r="AQ38" s="227"/>
      <c r="AR38" s="227"/>
      <c r="AS38" s="227"/>
      <c r="AT38" s="227"/>
    </row>
    <row r="39" spans="1:46" s="234" customFormat="1" ht="36" customHeight="1" x14ac:dyDescent="0.35">
      <c r="A39" s="463">
        <v>110</v>
      </c>
      <c r="B39" s="239">
        <v>41348</v>
      </c>
      <c r="C39" s="234" t="s">
        <v>3374</v>
      </c>
      <c r="D39" s="238" t="s">
        <v>3445</v>
      </c>
      <c r="E39" s="238" t="s">
        <v>4432</v>
      </c>
      <c r="F39" s="238"/>
      <c r="G39" s="238">
        <v>100</v>
      </c>
      <c r="H39" s="238">
        <v>100</v>
      </c>
      <c r="I39" s="237"/>
      <c r="J39" s="234" t="s">
        <v>3446</v>
      </c>
      <c r="L39" s="237" t="s">
        <v>3375</v>
      </c>
      <c r="M39" s="237"/>
      <c r="N39" s="237"/>
      <c r="O39" s="237"/>
      <c r="P39" s="236">
        <v>41354</v>
      </c>
      <c r="Q39" s="236">
        <v>41354</v>
      </c>
      <c r="R39" s="372">
        <v>1</v>
      </c>
      <c r="T39" s="355"/>
      <c r="U39" s="227"/>
      <c r="V39" s="227"/>
      <c r="W39" s="227"/>
      <c r="X39" s="227"/>
      <c r="Y39" s="227"/>
      <c r="Z39" s="227"/>
      <c r="AA39" s="227"/>
      <c r="AB39" s="227"/>
      <c r="AC39" s="227"/>
      <c r="AD39" s="227"/>
      <c r="AE39" s="227"/>
      <c r="AF39" s="227"/>
      <c r="AG39" s="227"/>
      <c r="AH39" s="227"/>
      <c r="AI39" s="227"/>
      <c r="AJ39" s="227"/>
      <c r="AK39" s="227"/>
      <c r="AL39" s="227"/>
      <c r="AM39" s="227"/>
      <c r="AN39" s="227"/>
      <c r="AO39" s="227"/>
      <c r="AP39" s="227"/>
      <c r="AQ39" s="227"/>
      <c r="AR39" s="227"/>
      <c r="AS39" s="227"/>
      <c r="AT39" s="227"/>
    </row>
    <row r="40" spans="1:46" ht="36" customHeight="1" x14ac:dyDescent="0.35">
      <c r="A40" s="462" t="s">
        <v>14283</v>
      </c>
      <c r="B40" s="247">
        <v>41362</v>
      </c>
      <c r="C40" s="244" t="s">
        <v>3026</v>
      </c>
      <c r="D40" s="245"/>
      <c r="E40" s="246" t="s">
        <v>2216</v>
      </c>
      <c r="F40" s="245"/>
      <c r="G40" s="245" t="s">
        <v>364</v>
      </c>
      <c r="H40" s="246" t="s">
        <v>13468</v>
      </c>
      <c r="I40" s="245" t="s">
        <v>2935</v>
      </c>
      <c r="J40" s="244"/>
      <c r="K40" s="244"/>
      <c r="L40" s="268"/>
      <c r="M40" s="268"/>
      <c r="N40" s="268"/>
      <c r="O40" s="268"/>
      <c r="P40" s="268"/>
      <c r="Q40" s="293"/>
      <c r="R40" s="371" t="s">
        <v>14040</v>
      </c>
      <c r="S40" s="240" t="s">
        <v>2232</v>
      </c>
      <c r="T40" s="245" t="s">
        <v>364</v>
      </c>
      <c r="U40" s="307"/>
      <c r="Y40" s="307"/>
    </row>
    <row r="41" spans="1:46" s="264" customFormat="1" ht="36" customHeight="1" x14ac:dyDescent="0.35">
      <c r="A41" s="463">
        <v>112</v>
      </c>
      <c r="B41" s="239">
        <v>41386</v>
      </c>
      <c r="C41" s="234" t="s">
        <v>3583</v>
      </c>
      <c r="D41" s="238">
        <v>6847</v>
      </c>
      <c r="E41" s="238" t="s">
        <v>4432</v>
      </c>
      <c r="F41" s="238" t="s">
        <v>3439</v>
      </c>
      <c r="G41" s="238">
        <v>5</v>
      </c>
      <c r="H41" s="238">
        <v>5</v>
      </c>
      <c r="I41" s="237"/>
      <c r="J41" s="234" t="s">
        <v>3168</v>
      </c>
      <c r="K41" s="234"/>
      <c r="L41" s="236">
        <v>41388</v>
      </c>
      <c r="M41" s="236"/>
      <c r="N41" s="236"/>
      <c r="O41" s="236"/>
      <c r="P41" s="236">
        <v>41388</v>
      </c>
      <c r="Q41" s="236">
        <v>41388</v>
      </c>
      <c r="R41" s="372">
        <v>1</v>
      </c>
      <c r="S41" s="234"/>
      <c r="T41" s="355"/>
      <c r="U41" s="227"/>
      <c r="V41" s="227"/>
      <c r="W41" s="227"/>
      <c r="X41" s="227"/>
      <c r="Y41" s="227"/>
      <c r="Z41" s="227"/>
      <c r="AA41" s="227"/>
      <c r="AB41" s="227"/>
      <c r="AC41" s="227"/>
      <c r="AD41" s="227"/>
      <c r="AE41" s="227"/>
      <c r="AF41" s="227"/>
      <c r="AG41" s="227"/>
      <c r="AH41" s="227"/>
      <c r="AI41" s="227"/>
      <c r="AJ41" s="227"/>
      <c r="AK41" s="227"/>
      <c r="AL41" s="227"/>
      <c r="AM41" s="227"/>
      <c r="AN41" s="227"/>
      <c r="AO41" s="227"/>
      <c r="AP41" s="227"/>
      <c r="AQ41" s="227"/>
      <c r="AR41" s="227"/>
      <c r="AS41" s="227"/>
      <c r="AT41" s="227"/>
    </row>
    <row r="42" spans="1:46" s="234" customFormat="1" ht="36" customHeight="1" x14ac:dyDescent="0.35">
      <c r="A42" s="463">
        <v>113</v>
      </c>
      <c r="B42" s="239">
        <v>41388</v>
      </c>
      <c r="C42" s="234" t="s">
        <v>3596</v>
      </c>
      <c r="D42" s="238">
        <v>6741</v>
      </c>
      <c r="E42" s="238" t="s">
        <v>4432</v>
      </c>
      <c r="F42" s="238" t="s">
        <v>3597</v>
      </c>
      <c r="G42" s="238">
        <v>25</v>
      </c>
      <c r="H42" s="238">
        <v>2</v>
      </c>
      <c r="I42" s="237"/>
      <c r="J42" s="234" t="s">
        <v>3598</v>
      </c>
      <c r="L42" s="236">
        <v>41400</v>
      </c>
      <c r="M42" s="236"/>
      <c r="N42" s="236"/>
      <c r="O42" s="236"/>
      <c r="P42" s="236">
        <v>41402</v>
      </c>
      <c r="Q42" s="236">
        <v>41402</v>
      </c>
      <c r="R42" s="372">
        <v>0</v>
      </c>
      <c r="T42" s="355"/>
      <c r="U42" s="227"/>
      <c r="V42" s="227"/>
      <c r="W42" s="227"/>
      <c r="X42" s="227"/>
      <c r="Y42" s="227"/>
      <c r="Z42" s="227"/>
      <c r="AA42" s="227"/>
      <c r="AB42" s="227"/>
      <c r="AC42" s="227"/>
      <c r="AD42" s="227"/>
      <c r="AE42" s="227"/>
      <c r="AF42" s="227"/>
      <c r="AG42" s="227"/>
      <c r="AH42" s="227"/>
      <c r="AI42" s="227"/>
      <c r="AJ42" s="227"/>
      <c r="AK42" s="227"/>
      <c r="AL42" s="227"/>
      <c r="AM42" s="227"/>
      <c r="AN42" s="227"/>
      <c r="AO42" s="227"/>
      <c r="AP42" s="227"/>
      <c r="AQ42" s="227"/>
      <c r="AR42" s="227"/>
      <c r="AS42" s="227"/>
      <c r="AT42" s="227"/>
    </row>
    <row r="43" spans="1:46" ht="36" customHeight="1" x14ac:dyDescent="0.35">
      <c r="A43" s="462" t="s">
        <v>14284</v>
      </c>
      <c r="B43" s="247">
        <v>41400</v>
      </c>
      <c r="C43" s="244" t="s">
        <v>2250</v>
      </c>
      <c r="D43" s="245" t="s">
        <v>3642</v>
      </c>
      <c r="E43" s="246" t="s">
        <v>2216</v>
      </c>
      <c r="F43" s="245"/>
      <c r="G43" s="245"/>
      <c r="H43" s="246" t="s">
        <v>13468</v>
      </c>
      <c r="I43" s="245" t="s">
        <v>4054</v>
      </c>
      <c r="J43" s="244"/>
      <c r="K43" s="244"/>
      <c r="L43" s="293"/>
      <c r="M43" s="293"/>
      <c r="N43" s="293"/>
      <c r="O43" s="293"/>
      <c r="P43" s="293"/>
      <c r="Q43" s="268"/>
      <c r="R43" s="371" t="s">
        <v>14040</v>
      </c>
      <c r="S43" s="240" t="s">
        <v>2232</v>
      </c>
      <c r="T43" s="245" t="s">
        <v>14047</v>
      </c>
      <c r="U43" s="307"/>
      <c r="Y43" s="307"/>
    </row>
    <row r="44" spans="1:46" s="234" customFormat="1" ht="36" customHeight="1" x14ac:dyDescent="0.35">
      <c r="A44" s="464" t="s">
        <v>14285</v>
      </c>
      <c r="B44" s="239">
        <v>41400</v>
      </c>
      <c r="C44" s="234" t="s">
        <v>2182</v>
      </c>
      <c r="D44" s="238">
        <v>6225</v>
      </c>
      <c r="E44" s="238" t="s">
        <v>4433</v>
      </c>
      <c r="F44" s="238" t="s">
        <v>3785</v>
      </c>
      <c r="G44" s="238">
        <v>35</v>
      </c>
      <c r="H44" s="238">
        <v>35</v>
      </c>
      <c r="I44" s="237"/>
      <c r="J44" s="234" t="s">
        <v>3653</v>
      </c>
      <c r="K44" s="234" t="s">
        <v>3807</v>
      </c>
      <c r="L44" s="236">
        <v>41407</v>
      </c>
      <c r="M44" s="236"/>
      <c r="N44" s="236"/>
      <c r="O44" s="236"/>
      <c r="P44" s="236">
        <v>41408</v>
      </c>
      <c r="Q44" s="236">
        <v>41408</v>
      </c>
      <c r="R44" s="372">
        <v>0</v>
      </c>
      <c r="T44" s="355"/>
      <c r="U44" s="227"/>
      <c r="V44" s="227"/>
      <c r="W44" s="227"/>
      <c r="X44" s="227"/>
      <c r="Y44" s="227"/>
      <c r="Z44" s="227"/>
      <c r="AA44" s="227"/>
      <c r="AB44" s="227"/>
      <c r="AC44" s="227"/>
      <c r="AD44" s="227"/>
      <c r="AE44" s="227"/>
      <c r="AF44" s="227"/>
      <c r="AG44" s="227"/>
      <c r="AH44" s="227"/>
      <c r="AI44" s="227"/>
      <c r="AJ44" s="227"/>
      <c r="AK44" s="227"/>
      <c r="AL44" s="227"/>
      <c r="AM44" s="227"/>
      <c r="AN44" s="227"/>
      <c r="AO44" s="227"/>
      <c r="AP44" s="227"/>
      <c r="AQ44" s="227"/>
      <c r="AR44" s="227"/>
      <c r="AS44" s="227"/>
      <c r="AT44" s="227"/>
    </row>
    <row r="45" spans="1:46" s="234" customFormat="1" ht="36" customHeight="1" x14ac:dyDescent="0.35">
      <c r="A45" s="465" t="s">
        <v>14286</v>
      </c>
      <c r="B45" s="247">
        <v>41411</v>
      </c>
      <c r="C45" s="244" t="s">
        <v>2182</v>
      </c>
      <c r="D45" s="245" t="s">
        <v>8774</v>
      </c>
      <c r="E45" s="246" t="s">
        <v>2216</v>
      </c>
      <c r="F45" s="245" t="s">
        <v>3747</v>
      </c>
      <c r="G45" s="245" t="s">
        <v>27</v>
      </c>
      <c r="H45" s="246" t="s">
        <v>13468</v>
      </c>
      <c r="I45" s="273" t="s">
        <v>10163</v>
      </c>
      <c r="J45" s="244" t="s">
        <v>4033</v>
      </c>
      <c r="K45" s="244"/>
      <c r="L45" s="267">
        <v>41428</v>
      </c>
      <c r="M45" s="267"/>
      <c r="N45" s="267"/>
      <c r="O45" s="267"/>
      <c r="P45" s="267">
        <v>41064</v>
      </c>
      <c r="Q45" s="294">
        <v>41429</v>
      </c>
      <c r="R45" s="371" t="s">
        <v>14040</v>
      </c>
      <c r="S45" s="240" t="s">
        <v>2232</v>
      </c>
      <c r="T45" s="245" t="s">
        <v>59</v>
      </c>
      <c r="U45" s="307"/>
      <c r="V45" s="227"/>
      <c r="W45" s="227"/>
      <c r="X45" s="227"/>
      <c r="Y45" s="307"/>
      <c r="Z45" s="227"/>
      <c r="AA45" s="227"/>
      <c r="AB45" s="227"/>
      <c r="AC45" s="227"/>
      <c r="AD45" s="227"/>
      <c r="AE45" s="227"/>
      <c r="AF45" s="227"/>
      <c r="AG45" s="227"/>
      <c r="AH45" s="227"/>
      <c r="AI45" s="227"/>
      <c r="AJ45" s="227"/>
      <c r="AK45" s="227"/>
      <c r="AL45" s="227"/>
      <c r="AM45" s="227"/>
      <c r="AN45" s="227"/>
      <c r="AO45" s="227"/>
      <c r="AP45" s="227"/>
      <c r="AQ45" s="227"/>
      <c r="AR45" s="227"/>
      <c r="AS45" s="227"/>
      <c r="AT45" s="227"/>
    </row>
    <row r="46" spans="1:46" ht="36" customHeight="1" x14ac:dyDescent="0.35">
      <c r="A46" s="464" t="s">
        <v>14287</v>
      </c>
      <c r="B46" s="239">
        <v>41418</v>
      </c>
      <c r="C46" s="234" t="s">
        <v>3750</v>
      </c>
      <c r="D46" s="238">
        <v>6757</v>
      </c>
      <c r="E46" s="238" t="s">
        <v>4435</v>
      </c>
      <c r="F46" s="237" t="s">
        <v>3156</v>
      </c>
      <c r="G46" s="238">
        <v>487</v>
      </c>
      <c r="H46" s="238">
        <v>26</v>
      </c>
      <c r="I46" s="237"/>
      <c r="J46" s="234" t="s">
        <v>2222</v>
      </c>
      <c r="K46" s="234"/>
      <c r="L46" s="236">
        <v>41418</v>
      </c>
      <c r="M46" s="236"/>
      <c r="N46" s="236"/>
      <c r="O46" s="236"/>
      <c r="P46" s="236">
        <v>41481</v>
      </c>
      <c r="Q46" s="236">
        <v>41481</v>
      </c>
      <c r="R46" s="372">
        <v>2</v>
      </c>
      <c r="S46" s="234"/>
      <c r="T46" s="355"/>
    </row>
    <row r="47" spans="1:46" ht="36" customHeight="1" x14ac:dyDescent="0.35">
      <c r="A47" s="462" t="s">
        <v>14288</v>
      </c>
      <c r="B47" s="247">
        <v>41425</v>
      </c>
      <c r="C47" s="244" t="s">
        <v>2182</v>
      </c>
      <c r="D47" s="245" t="s">
        <v>3662</v>
      </c>
      <c r="E47" s="246" t="s">
        <v>2216</v>
      </c>
      <c r="F47" s="245" t="s">
        <v>27</v>
      </c>
      <c r="G47" s="245" t="s">
        <v>161</v>
      </c>
      <c r="H47" s="246" t="s">
        <v>13468</v>
      </c>
      <c r="I47" s="245" t="s">
        <v>4255</v>
      </c>
      <c r="J47" s="244" t="s">
        <v>3784</v>
      </c>
      <c r="K47" s="244"/>
      <c r="L47" s="268"/>
      <c r="M47" s="268"/>
      <c r="N47" s="268"/>
      <c r="O47" s="268"/>
      <c r="P47" s="268"/>
      <c r="Q47" s="293"/>
      <c r="R47" s="371" t="s">
        <v>14040</v>
      </c>
      <c r="S47" s="240" t="s">
        <v>2232</v>
      </c>
      <c r="T47" s="245" t="s">
        <v>14047</v>
      </c>
      <c r="U47" s="307"/>
      <c r="Y47" s="307"/>
    </row>
    <row r="48" spans="1:46" ht="36" customHeight="1" x14ac:dyDescent="0.35">
      <c r="A48" s="462" t="s">
        <v>14289</v>
      </c>
      <c r="B48" s="247">
        <v>41431</v>
      </c>
      <c r="C48" s="244" t="s">
        <v>2182</v>
      </c>
      <c r="D48" s="245" t="s">
        <v>9339</v>
      </c>
      <c r="E48" s="246" t="s">
        <v>2216</v>
      </c>
      <c r="F48" s="245" t="s">
        <v>3700</v>
      </c>
      <c r="G48" s="245" t="s">
        <v>13231</v>
      </c>
      <c r="H48" s="246" t="s">
        <v>13468</v>
      </c>
      <c r="I48" s="245" t="s">
        <v>4417</v>
      </c>
      <c r="J48" s="244" t="s">
        <v>3806</v>
      </c>
      <c r="K48" s="244"/>
      <c r="L48" s="267">
        <v>41442</v>
      </c>
      <c r="M48" s="267"/>
      <c r="N48" s="267"/>
      <c r="O48" s="267"/>
      <c r="P48" s="267">
        <v>41444</v>
      </c>
      <c r="Q48" s="293"/>
      <c r="R48" s="371" t="s">
        <v>14040</v>
      </c>
      <c r="S48" s="240" t="s">
        <v>2232</v>
      </c>
      <c r="T48" s="245" t="s">
        <v>59</v>
      </c>
      <c r="U48" s="307"/>
      <c r="Y48" s="307"/>
    </row>
    <row r="49" spans="1:46" ht="36" customHeight="1" x14ac:dyDescent="0.35">
      <c r="A49" s="462" t="s">
        <v>13308</v>
      </c>
      <c r="B49" s="247">
        <v>41446</v>
      </c>
      <c r="C49" s="244" t="s">
        <v>4004</v>
      </c>
      <c r="D49" s="245" t="s">
        <v>3966</v>
      </c>
      <c r="E49" s="246" t="s">
        <v>2216</v>
      </c>
      <c r="F49" s="245" t="s">
        <v>27</v>
      </c>
      <c r="G49" s="245" t="s">
        <v>364</v>
      </c>
      <c r="H49" s="246" t="s">
        <v>13468</v>
      </c>
      <c r="I49" s="245" t="s">
        <v>4255</v>
      </c>
      <c r="J49" s="244" t="s">
        <v>4006</v>
      </c>
      <c r="K49" s="244"/>
      <c r="L49" s="268"/>
      <c r="M49" s="268"/>
      <c r="N49" s="268"/>
      <c r="O49" s="268"/>
      <c r="P49" s="267"/>
      <c r="Q49" s="293"/>
      <c r="R49" s="371" t="s">
        <v>14040</v>
      </c>
      <c r="S49" s="240" t="s">
        <v>2232</v>
      </c>
      <c r="T49" s="245" t="s">
        <v>14048</v>
      </c>
      <c r="U49" s="307"/>
      <c r="Y49" s="307"/>
    </row>
    <row r="50" spans="1:46" ht="36" customHeight="1" x14ac:dyDescent="0.35">
      <c r="A50" s="462" t="s">
        <v>14290</v>
      </c>
      <c r="B50" s="247">
        <v>41452</v>
      </c>
      <c r="C50" s="244" t="s">
        <v>3583</v>
      </c>
      <c r="D50" s="245" t="s">
        <v>4045</v>
      </c>
      <c r="E50" s="246" t="s">
        <v>2216</v>
      </c>
      <c r="F50" s="245" t="s">
        <v>14291</v>
      </c>
      <c r="G50" s="245" t="s">
        <v>59</v>
      </c>
      <c r="H50" s="246" t="s">
        <v>13468</v>
      </c>
      <c r="I50" s="244" t="s">
        <v>4446</v>
      </c>
      <c r="J50" s="244"/>
      <c r="K50" s="244"/>
      <c r="L50" s="267">
        <v>41456</v>
      </c>
      <c r="M50" s="267"/>
      <c r="N50" s="267"/>
      <c r="O50" s="267"/>
      <c r="P50" s="268"/>
      <c r="Q50" s="293"/>
      <c r="R50" s="371" t="s">
        <v>14040</v>
      </c>
      <c r="S50" s="240" t="s">
        <v>2232</v>
      </c>
      <c r="T50" s="245" t="s">
        <v>4046</v>
      </c>
      <c r="U50" s="307"/>
      <c r="Y50" s="307"/>
    </row>
    <row r="51" spans="1:46" ht="36" customHeight="1" x14ac:dyDescent="0.35">
      <c r="A51" s="464" t="s">
        <v>14258</v>
      </c>
      <c r="B51" s="239">
        <v>41472</v>
      </c>
      <c r="C51" s="234" t="s">
        <v>2195</v>
      </c>
      <c r="D51" s="238">
        <v>3856</v>
      </c>
      <c r="E51" s="238" t="s">
        <v>4436</v>
      </c>
      <c r="F51" s="238" t="s">
        <v>4101</v>
      </c>
      <c r="G51" s="238">
        <v>50</v>
      </c>
      <c r="H51" s="238">
        <v>9</v>
      </c>
      <c r="I51" s="237"/>
      <c r="J51" s="234" t="s">
        <v>4112</v>
      </c>
      <c r="K51" s="234"/>
      <c r="L51" s="236">
        <v>41485</v>
      </c>
      <c r="M51" s="236"/>
      <c r="N51" s="236"/>
      <c r="O51" s="236"/>
      <c r="P51" s="236">
        <v>41488</v>
      </c>
      <c r="Q51" s="236">
        <v>41488</v>
      </c>
      <c r="R51" s="372">
        <v>0</v>
      </c>
      <c r="S51" s="234"/>
      <c r="T51" s="355"/>
    </row>
    <row r="52" spans="1:46" ht="36" customHeight="1" x14ac:dyDescent="0.35">
      <c r="A52" s="464" t="s">
        <v>14292</v>
      </c>
      <c r="B52" s="239">
        <v>41485</v>
      </c>
      <c r="C52" s="234" t="s">
        <v>3583</v>
      </c>
      <c r="D52" s="238">
        <v>6847</v>
      </c>
      <c r="E52" s="238">
        <v>13780</v>
      </c>
      <c r="F52" s="238" t="s">
        <v>4045</v>
      </c>
      <c r="G52" s="238">
        <v>60</v>
      </c>
      <c r="H52" s="238">
        <v>1</v>
      </c>
      <c r="I52" s="237"/>
      <c r="J52" s="234" t="s">
        <v>4172</v>
      </c>
      <c r="K52" s="234"/>
      <c r="L52" s="236">
        <v>41491</v>
      </c>
      <c r="M52" s="236"/>
      <c r="N52" s="236"/>
      <c r="O52" s="236"/>
      <c r="P52" s="236">
        <v>41492</v>
      </c>
      <c r="Q52" s="236">
        <v>41492</v>
      </c>
      <c r="R52" s="372">
        <v>2</v>
      </c>
      <c r="S52" s="234"/>
      <c r="T52" s="355"/>
    </row>
    <row r="53" spans="1:46" ht="36" customHeight="1" x14ac:dyDescent="0.35">
      <c r="A53" s="464" t="s">
        <v>14293</v>
      </c>
      <c r="B53" s="239">
        <v>41507</v>
      </c>
      <c r="C53" s="234" t="s">
        <v>3583</v>
      </c>
      <c r="D53" s="238" t="s">
        <v>4242</v>
      </c>
      <c r="E53" s="238" t="s">
        <v>4435</v>
      </c>
      <c r="F53" s="238" t="s">
        <v>4225</v>
      </c>
      <c r="G53" s="238">
        <v>5</v>
      </c>
      <c r="H53" s="238">
        <v>3</v>
      </c>
      <c r="I53" s="237"/>
      <c r="J53" s="234" t="s">
        <v>4243</v>
      </c>
      <c r="K53" s="234"/>
      <c r="L53" s="236">
        <v>41513</v>
      </c>
      <c r="M53" s="236"/>
      <c r="N53" s="236"/>
      <c r="O53" s="236"/>
      <c r="P53" s="236">
        <v>41521</v>
      </c>
      <c r="Q53" s="236">
        <v>41522</v>
      </c>
      <c r="R53" s="372">
        <v>1</v>
      </c>
      <c r="S53" s="234"/>
      <c r="T53" s="355"/>
    </row>
    <row r="54" spans="1:46" ht="36" customHeight="1" x14ac:dyDescent="0.35">
      <c r="A54" s="462" t="s">
        <v>14294</v>
      </c>
      <c r="B54" s="247">
        <v>41512</v>
      </c>
      <c r="C54" s="244" t="s">
        <v>2255</v>
      </c>
      <c r="D54" s="245" t="s">
        <v>4051</v>
      </c>
      <c r="E54" s="246" t="s">
        <v>2216</v>
      </c>
      <c r="F54" s="245" t="s">
        <v>14295</v>
      </c>
      <c r="G54" s="245" t="s">
        <v>14295</v>
      </c>
      <c r="H54" s="246" t="s">
        <v>13468</v>
      </c>
      <c r="I54" s="244" t="s">
        <v>4258</v>
      </c>
      <c r="J54" s="244"/>
      <c r="K54" s="244"/>
      <c r="L54" s="267">
        <v>41456</v>
      </c>
      <c r="M54" s="267"/>
      <c r="N54" s="267"/>
      <c r="O54" s="267"/>
      <c r="P54" s="267"/>
      <c r="Q54" s="293"/>
      <c r="R54" s="371" t="s">
        <v>14040</v>
      </c>
      <c r="S54" s="240" t="s">
        <v>2232</v>
      </c>
      <c r="T54" s="245" t="s">
        <v>14047</v>
      </c>
      <c r="U54" s="307"/>
      <c r="Y54" s="307"/>
    </row>
    <row r="55" spans="1:46" ht="36" customHeight="1" x14ac:dyDescent="0.35">
      <c r="A55" s="462" t="s">
        <v>14296</v>
      </c>
      <c r="B55" s="247">
        <v>41512</v>
      </c>
      <c r="C55" s="244" t="s">
        <v>4267</v>
      </c>
      <c r="D55" s="245" t="s">
        <v>9339</v>
      </c>
      <c r="E55" s="246" t="s">
        <v>2216</v>
      </c>
      <c r="F55" s="245" t="s">
        <v>3299</v>
      </c>
      <c r="G55" s="245" t="s">
        <v>13231</v>
      </c>
      <c r="H55" s="246" t="s">
        <v>13468</v>
      </c>
      <c r="I55" s="245" t="s">
        <v>2232</v>
      </c>
      <c r="J55" s="244" t="s">
        <v>4418</v>
      </c>
      <c r="K55" s="244"/>
      <c r="L55" s="267">
        <v>41554</v>
      </c>
      <c r="M55" s="267"/>
      <c r="N55" s="267"/>
      <c r="O55" s="267"/>
      <c r="P55" s="267">
        <v>41555</v>
      </c>
      <c r="Q55" s="293"/>
      <c r="R55" s="371" t="s">
        <v>14040</v>
      </c>
      <c r="S55" s="240" t="s">
        <v>2232</v>
      </c>
      <c r="T55" s="245" t="s">
        <v>59</v>
      </c>
      <c r="U55" s="307"/>
      <c r="Y55" s="307"/>
    </row>
    <row r="56" spans="1:46" ht="36" customHeight="1" x14ac:dyDescent="0.35">
      <c r="A56" s="462" t="s">
        <v>14297</v>
      </c>
      <c r="B56" s="247">
        <v>41512</v>
      </c>
      <c r="C56" s="244" t="s">
        <v>2250</v>
      </c>
      <c r="D56" s="245" t="s">
        <v>3642</v>
      </c>
      <c r="E56" s="246" t="s">
        <v>2216</v>
      </c>
      <c r="F56" s="245" t="s">
        <v>1824</v>
      </c>
      <c r="G56" s="245" t="s">
        <v>27</v>
      </c>
      <c r="H56" s="246" t="s">
        <v>13468</v>
      </c>
      <c r="I56" s="245" t="s">
        <v>4437</v>
      </c>
      <c r="J56" s="244" t="s">
        <v>4315</v>
      </c>
      <c r="K56" s="244"/>
      <c r="L56" s="267">
        <v>41487</v>
      </c>
      <c r="M56" s="267"/>
      <c r="N56" s="267"/>
      <c r="O56" s="267"/>
      <c r="P56" s="268"/>
      <c r="Q56" s="293"/>
      <c r="R56" s="371" t="s">
        <v>14040</v>
      </c>
      <c r="S56" s="240" t="s">
        <v>2232</v>
      </c>
      <c r="T56" s="245" t="s">
        <v>2480</v>
      </c>
      <c r="U56" s="307"/>
      <c r="Y56" s="307"/>
    </row>
    <row r="57" spans="1:46" ht="36" customHeight="1" x14ac:dyDescent="0.35">
      <c r="A57" s="464" t="s">
        <v>14298</v>
      </c>
      <c r="B57" s="239">
        <v>41512</v>
      </c>
      <c r="C57" s="234" t="s">
        <v>4256</v>
      </c>
      <c r="D57" s="238">
        <v>6841</v>
      </c>
      <c r="E57" s="238"/>
      <c r="F57" s="238" t="s">
        <v>4252</v>
      </c>
      <c r="G57" s="238">
        <v>1</v>
      </c>
      <c r="H57" s="238">
        <v>1</v>
      </c>
      <c r="I57" s="237"/>
      <c r="J57" s="234" t="s">
        <v>4257</v>
      </c>
      <c r="K57" s="234"/>
      <c r="L57" s="236">
        <v>41509</v>
      </c>
      <c r="M57" s="236"/>
      <c r="N57" s="236"/>
      <c r="O57" s="236"/>
      <c r="P57" s="236">
        <v>41512</v>
      </c>
      <c r="Q57" s="236">
        <v>41512</v>
      </c>
      <c r="R57" s="372">
        <v>0</v>
      </c>
      <c r="S57" s="234"/>
      <c r="T57" s="355"/>
    </row>
    <row r="58" spans="1:46" ht="36" customHeight="1" x14ac:dyDescent="0.35">
      <c r="A58" s="462" t="s">
        <v>14299</v>
      </c>
      <c r="B58" s="247">
        <v>41513</v>
      </c>
      <c r="C58" s="244" t="s">
        <v>4277</v>
      </c>
      <c r="D58" s="245" t="s">
        <v>2820</v>
      </c>
      <c r="E58" s="246" t="s">
        <v>2216</v>
      </c>
      <c r="F58" s="245"/>
      <c r="G58" s="245"/>
      <c r="H58" s="246" t="s">
        <v>13468</v>
      </c>
      <c r="I58" s="245" t="s">
        <v>4426</v>
      </c>
      <c r="J58" s="244" t="s">
        <v>4419</v>
      </c>
      <c r="K58" s="244"/>
      <c r="L58" s="268"/>
      <c r="M58" s="268"/>
      <c r="N58" s="268"/>
      <c r="O58" s="268"/>
      <c r="P58" s="268"/>
      <c r="Q58" s="293"/>
      <c r="R58" s="371" t="s">
        <v>14040</v>
      </c>
      <c r="S58" s="240" t="s">
        <v>2232</v>
      </c>
      <c r="T58" s="245" t="s">
        <v>14047</v>
      </c>
      <c r="U58" s="307"/>
      <c r="Y58" s="307"/>
    </row>
    <row r="59" spans="1:46" ht="36" customHeight="1" x14ac:dyDescent="0.35">
      <c r="A59" s="462" t="s">
        <v>14300</v>
      </c>
      <c r="B59" s="247">
        <v>41514</v>
      </c>
      <c r="C59" s="244" t="s">
        <v>4284</v>
      </c>
      <c r="D59" s="245" t="s">
        <v>14301</v>
      </c>
      <c r="E59" s="246" t="s">
        <v>2216</v>
      </c>
      <c r="F59" s="245"/>
      <c r="G59" s="245" t="s">
        <v>2216</v>
      </c>
      <c r="H59" s="246" t="s">
        <v>13468</v>
      </c>
      <c r="I59" s="245" t="s">
        <v>4285</v>
      </c>
      <c r="J59" s="244" t="s">
        <v>4283</v>
      </c>
      <c r="K59" s="244"/>
      <c r="L59" s="267">
        <v>41514</v>
      </c>
      <c r="M59" s="267"/>
      <c r="N59" s="267"/>
      <c r="O59" s="267"/>
      <c r="P59" s="268"/>
      <c r="Q59" s="293"/>
      <c r="R59" s="371" t="s">
        <v>14040</v>
      </c>
      <c r="S59" s="240" t="s">
        <v>2232</v>
      </c>
      <c r="T59" s="245" t="s">
        <v>59</v>
      </c>
      <c r="U59" s="307"/>
      <c r="Y59" s="307"/>
    </row>
    <row r="60" spans="1:46" s="234" customFormat="1" ht="36" customHeight="1" x14ac:dyDescent="0.35">
      <c r="A60" s="462" t="s">
        <v>14302</v>
      </c>
      <c r="B60" s="247">
        <v>41522</v>
      </c>
      <c r="C60" s="244" t="s">
        <v>4267</v>
      </c>
      <c r="D60" s="245" t="s">
        <v>9887</v>
      </c>
      <c r="E60" s="246" t="s">
        <v>2216</v>
      </c>
      <c r="F60" s="245"/>
      <c r="G60" s="245"/>
      <c r="H60" s="246" t="s">
        <v>13468</v>
      </c>
      <c r="I60" s="245"/>
      <c r="J60" s="244"/>
      <c r="K60" s="244"/>
      <c r="L60" s="268"/>
      <c r="M60" s="268"/>
      <c r="N60" s="268"/>
      <c r="O60" s="268"/>
      <c r="P60" s="268"/>
      <c r="Q60" s="293"/>
      <c r="R60" s="371" t="s">
        <v>14040</v>
      </c>
      <c r="S60" s="240" t="s">
        <v>2232</v>
      </c>
      <c r="T60" s="245" t="s">
        <v>27</v>
      </c>
      <c r="U60" s="307"/>
      <c r="V60" s="227"/>
      <c r="W60" s="227"/>
      <c r="X60" s="227"/>
      <c r="Y60" s="307"/>
      <c r="Z60" s="227"/>
      <c r="AA60" s="227"/>
      <c r="AB60" s="227"/>
      <c r="AC60" s="227"/>
      <c r="AD60" s="227"/>
      <c r="AE60" s="227"/>
      <c r="AF60" s="227"/>
      <c r="AG60" s="227"/>
      <c r="AH60" s="227"/>
      <c r="AI60" s="227"/>
      <c r="AJ60" s="227"/>
      <c r="AK60" s="227"/>
      <c r="AL60" s="227"/>
      <c r="AM60" s="227"/>
      <c r="AN60" s="227"/>
      <c r="AO60" s="227"/>
      <c r="AP60" s="227"/>
      <c r="AQ60" s="227"/>
      <c r="AR60" s="227"/>
      <c r="AS60" s="227"/>
      <c r="AT60" s="227"/>
    </row>
    <row r="61" spans="1:46" ht="36" customHeight="1" x14ac:dyDescent="0.35">
      <c r="A61" s="465" t="s">
        <v>14303</v>
      </c>
      <c r="B61" s="247">
        <v>41522</v>
      </c>
      <c r="C61" s="244" t="s">
        <v>4267</v>
      </c>
      <c r="D61" s="245" t="s">
        <v>8774</v>
      </c>
      <c r="E61" s="246" t="s">
        <v>2216</v>
      </c>
      <c r="F61" s="245" t="s">
        <v>4482</v>
      </c>
      <c r="G61" s="245" t="s">
        <v>32</v>
      </c>
      <c r="H61" s="246" t="s">
        <v>13468</v>
      </c>
      <c r="I61" s="273" t="s">
        <v>10163</v>
      </c>
      <c r="J61" s="244" t="s">
        <v>4322</v>
      </c>
      <c r="K61" s="244" t="s">
        <v>4323</v>
      </c>
      <c r="L61" s="267">
        <v>41542</v>
      </c>
      <c r="M61" s="267"/>
      <c r="N61" s="267"/>
      <c r="O61" s="267"/>
      <c r="P61" s="267">
        <v>41547</v>
      </c>
      <c r="Q61" s="294">
        <v>41547</v>
      </c>
      <c r="R61" s="371" t="s">
        <v>14040</v>
      </c>
      <c r="S61" s="240" t="s">
        <v>2232</v>
      </c>
      <c r="T61" s="245" t="s">
        <v>59</v>
      </c>
      <c r="U61" s="307"/>
      <c r="Y61" s="307"/>
    </row>
    <row r="62" spans="1:46" ht="36" customHeight="1" x14ac:dyDescent="0.35">
      <c r="A62" s="462" t="s">
        <v>4349</v>
      </c>
      <c r="B62" s="247">
        <v>41528</v>
      </c>
      <c r="C62" s="244" t="s">
        <v>3583</v>
      </c>
      <c r="D62" s="245" t="s">
        <v>4242</v>
      </c>
      <c r="E62" s="246" t="s">
        <v>2216</v>
      </c>
      <c r="F62" s="245" t="s">
        <v>4225</v>
      </c>
      <c r="G62" s="245" t="s">
        <v>161</v>
      </c>
      <c r="H62" s="246" t="s">
        <v>13468</v>
      </c>
      <c r="I62" s="245" t="s">
        <v>4350</v>
      </c>
      <c r="J62" s="244" t="s">
        <v>4351</v>
      </c>
      <c r="K62" s="244"/>
      <c r="L62" s="267">
        <v>41529</v>
      </c>
      <c r="M62" s="267"/>
      <c r="N62" s="267"/>
      <c r="O62" s="267"/>
      <c r="P62" s="267">
        <v>41540</v>
      </c>
      <c r="Q62" s="293" t="s">
        <v>2193</v>
      </c>
      <c r="R62" s="371" t="s">
        <v>14040</v>
      </c>
      <c r="S62" s="240" t="s">
        <v>2232</v>
      </c>
      <c r="T62" s="245" t="s">
        <v>59</v>
      </c>
      <c r="U62" s="307"/>
      <c r="Y62" s="307"/>
    </row>
    <row r="63" spans="1:46" ht="36" customHeight="1" x14ac:dyDescent="0.35">
      <c r="A63" s="462" t="s">
        <v>14304</v>
      </c>
      <c r="B63" s="247">
        <v>41533</v>
      </c>
      <c r="C63" s="244" t="s">
        <v>4052</v>
      </c>
      <c r="D63" s="245" t="s">
        <v>14305</v>
      </c>
      <c r="E63" s="246" t="s">
        <v>2216</v>
      </c>
      <c r="F63" s="245"/>
      <c r="G63" s="245"/>
      <c r="H63" s="246" t="s">
        <v>13468</v>
      </c>
      <c r="I63" s="245"/>
      <c r="J63" s="244" t="s">
        <v>4383</v>
      </c>
      <c r="K63" s="244"/>
      <c r="L63" s="267">
        <v>41533</v>
      </c>
      <c r="M63" s="267"/>
      <c r="N63" s="267"/>
      <c r="O63" s="267"/>
      <c r="P63" s="267">
        <v>41533</v>
      </c>
      <c r="Q63" s="293"/>
      <c r="R63" s="371" t="s">
        <v>14040</v>
      </c>
      <c r="S63" s="240" t="s">
        <v>2232</v>
      </c>
      <c r="T63" s="245" t="s">
        <v>364</v>
      </c>
      <c r="U63" s="307"/>
      <c r="Y63" s="307"/>
    </row>
    <row r="64" spans="1:46" ht="36" customHeight="1" x14ac:dyDescent="0.35">
      <c r="A64" s="462" t="s">
        <v>14304</v>
      </c>
      <c r="B64" s="247">
        <v>41537</v>
      </c>
      <c r="C64" s="244" t="s">
        <v>4423</v>
      </c>
      <c r="D64" s="245" t="s">
        <v>10284</v>
      </c>
      <c r="E64" s="246" t="s">
        <v>2216</v>
      </c>
      <c r="F64" s="245"/>
      <c r="G64" s="245" t="s">
        <v>13244</v>
      </c>
      <c r="H64" s="246" t="s">
        <v>13468</v>
      </c>
      <c r="I64" s="245" t="s">
        <v>6200</v>
      </c>
      <c r="J64" s="244" t="s">
        <v>4424</v>
      </c>
      <c r="K64" s="244"/>
      <c r="L64" s="267">
        <v>41554</v>
      </c>
      <c r="M64" s="267"/>
      <c r="N64" s="267"/>
      <c r="O64" s="267"/>
      <c r="P64" s="268"/>
      <c r="Q64" s="293"/>
      <c r="R64" s="371" t="s">
        <v>14040</v>
      </c>
      <c r="S64" s="240" t="s">
        <v>2232</v>
      </c>
      <c r="T64" s="245" t="s">
        <v>294</v>
      </c>
      <c r="U64" s="307"/>
      <c r="Y64" s="307"/>
    </row>
    <row r="65" spans="1:46" s="300" customFormat="1" ht="36" customHeight="1" x14ac:dyDescent="0.35">
      <c r="A65" s="464" t="s">
        <v>14306</v>
      </c>
      <c r="B65" s="239">
        <v>41537</v>
      </c>
      <c r="C65" s="234" t="s">
        <v>4425</v>
      </c>
      <c r="D65" s="238">
        <v>6959</v>
      </c>
      <c r="E65" s="238" t="s">
        <v>4435</v>
      </c>
      <c r="F65" s="237" t="s">
        <v>4397</v>
      </c>
      <c r="G65" s="238">
        <v>3</v>
      </c>
      <c r="H65" s="238">
        <v>3</v>
      </c>
      <c r="I65" s="237"/>
      <c r="J65" s="234" t="s">
        <v>4460</v>
      </c>
      <c r="K65" s="234"/>
      <c r="L65" s="236">
        <v>41541</v>
      </c>
      <c r="M65" s="236"/>
      <c r="N65" s="236"/>
      <c r="O65" s="236"/>
      <c r="P65" s="236">
        <v>41541</v>
      </c>
      <c r="Q65" s="236">
        <v>41541</v>
      </c>
      <c r="R65" s="372">
        <v>1</v>
      </c>
      <c r="S65" s="234"/>
      <c r="T65" s="355"/>
      <c r="U65" s="227"/>
      <c r="V65" s="227"/>
      <c r="W65" s="227"/>
      <c r="X65" s="227"/>
      <c r="Y65" s="227"/>
      <c r="Z65" s="227"/>
      <c r="AA65" s="227"/>
      <c r="AB65" s="227"/>
      <c r="AC65" s="227"/>
      <c r="AD65" s="227"/>
      <c r="AE65" s="227"/>
      <c r="AF65" s="227"/>
      <c r="AG65" s="227"/>
      <c r="AH65" s="227"/>
      <c r="AI65" s="227"/>
      <c r="AJ65" s="227"/>
      <c r="AK65" s="227"/>
      <c r="AL65" s="227"/>
      <c r="AM65" s="227"/>
      <c r="AN65" s="227"/>
      <c r="AO65" s="227"/>
      <c r="AP65" s="227"/>
      <c r="AQ65" s="227"/>
      <c r="AR65" s="227"/>
      <c r="AS65" s="227"/>
      <c r="AT65" s="227"/>
    </row>
    <row r="66" spans="1:46" s="300" customFormat="1" ht="36" customHeight="1" x14ac:dyDescent="0.35">
      <c r="A66" s="464" t="s">
        <v>14307</v>
      </c>
      <c r="B66" s="247">
        <v>41541</v>
      </c>
      <c r="C66" s="244" t="s">
        <v>3583</v>
      </c>
      <c r="D66" s="245" t="s">
        <v>14308</v>
      </c>
      <c r="E66" s="246" t="s">
        <v>2216</v>
      </c>
      <c r="F66" s="245" t="s">
        <v>3705</v>
      </c>
      <c r="G66" s="245" t="s">
        <v>14291</v>
      </c>
      <c r="H66" s="246" t="s">
        <v>13468</v>
      </c>
      <c r="I66" s="245" t="s">
        <v>2232</v>
      </c>
      <c r="J66" s="244" t="s">
        <v>4472</v>
      </c>
      <c r="K66" s="244"/>
      <c r="L66" s="268"/>
      <c r="M66" s="268"/>
      <c r="N66" s="268"/>
      <c r="O66" s="268"/>
      <c r="P66" s="267">
        <v>41555</v>
      </c>
      <c r="Q66" s="293"/>
      <c r="R66" s="371" t="s">
        <v>14040</v>
      </c>
      <c r="S66" s="240" t="s">
        <v>2232</v>
      </c>
      <c r="T66" s="245" t="s">
        <v>59</v>
      </c>
      <c r="U66" s="307"/>
      <c r="V66" s="227"/>
      <c r="W66" s="227"/>
      <c r="X66" s="227"/>
      <c r="Y66" s="307"/>
      <c r="Z66" s="227"/>
      <c r="AA66" s="227"/>
      <c r="AB66" s="227"/>
      <c r="AC66" s="227"/>
      <c r="AD66" s="227"/>
      <c r="AE66" s="227"/>
      <c r="AF66" s="227"/>
      <c r="AG66" s="227"/>
      <c r="AH66" s="227"/>
      <c r="AI66" s="227"/>
      <c r="AJ66" s="227"/>
      <c r="AK66" s="227"/>
      <c r="AL66" s="227"/>
      <c r="AM66" s="227"/>
      <c r="AN66" s="227"/>
      <c r="AO66" s="227"/>
      <c r="AP66" s="227"/>
      <c r="AQ66" s="227"/>
      <c r="AR66" s="227"/>
      <c r="AS66" s="227"/>
      <c r="AT66" s="227"/>
    </row>
    <row r="67" spans="1:46" s="300" customFormat="1" ht="36" customHeight="1" x14ac:dyDescent="0.35">
      <c r="A67" s="464" t="s">
        <v>14309</v>
      </c>
      <c r="B67" s="239">
        <v>41541</v>
      </c>
      <c r="C67" s="234" t="s">
        <v>2227</v>
      </c>
      <c r="D67" s="238">
        <v>6951</v>
      </c>
      <c r="E67" s="238" t="s">
        <v>4436</v>
      </c>
      <c r="F67" s="238" t="s">
        <v>4429</v>
      </c>
      <c r="G67" s="238">
        <v>42</v>
      </c>
      <c r="H67" s="238">
        <v>42</v>
      </c>
      <c r="I67" s="237"/>
      <c r="J67" s="234" t="s">
        <v>4471</v>
      </c>
      <c r="K67" s="234"/>
      <c r="L67" s="236">
        <v>41543</v>
      </c>
      <c r="M67" s="236"/>
      <c r="N67" s="236"/>
      <c r="O67" s="236"/>
      <c r="P67" s="236">
        <v>41543</v>
      </c>
      <c r="Q67" s="236">
        <v>41543</v>
      </c>
      <c r="R67" s="372">
        <v>1</v>
      </c>
      <c r="S67" s="234"/>
      <c r="T67" s="355"/>
      <c r="U67" s="227"/>
      <c r="V67" s="227"/>
      <c r="W67" s="227"/>
      <c r="X67" s="227"/>
      <c r="Y67" s="227"/>
      <c r="Z67" s="227"/>
      <c r="AA67" s="227"/>
      <c r="AB67" s="227"/>
      <c r="AC67" s="227"/>
      <c r="AD67" s="227"/>
      <c r="AE67" s="227"/>
      <c r="AF67" s="227"/>
      <c r="AG67" s="227"/>
      <c r="AH67" s="227"/>
      <c r="AI67" s="227"/>
      <c r="AJ67" s="227"/>
      <c r="AK67" s="227"/>
      <c r="AL67" s="227"/>
      <c r="AM67" s="227"/>
      <c r="AN67" s="227"/>
      <c r="AO67" s="227"/>
      <c r="AP67" s="227"/>
      <c r="AQ67" s="227"/>
      <c r="AR67" s="227"/>
      <c r="AS67" s="227"/>
      <c r="AT67" s="227"/>
    </row>
    <row r="68" spans="1:46" s="300" customFormat="1" ht="36" customHeight="1" x14ac:dyDescent="0.35">
      <c r="A68" s="464" t="s">
        <v>14310</v>
      </c>
      <c r="B68" s="239">
        <v>41541</v>
      </c>
      <c r="C68" s="234" t="s">
        <v>4492</v>
      </c>
      <c r="D68" s="238" t="s">
        <v>63</v>
      </c>
      <c r="E68" s="238" t="s">
        <v>4435</v>
      </c>
      <c r="F68" s="238" t="s">
        <v>3771</v>
      </c>
      <c r="G68" s="238">
        <v>100</v>
      </c>
      <c r="H68" s="238">
        <v>1</v>
      </c>
      <c r="I68" s="237"/>
      <c r="J68" s="234" t="s">
        <v>4493</v>
      </c>
      <c r="K68" s="234"/>
      <c r="L68" s="236">
        <v>41547</v>
      </c>
      <c r="M68" s="236"/>
      <c r="N68" s="236"/>
      <c r="O68" s="236"/>
      <c r="P68" s="236">
        <v>41548</v>
      </c>
      <c r="Q68" s="236">
        <v>41548</v>
      </c>
      <c r="R68" s="372">
        <v>0</v>
      </c>
      <c r="S68" s="234"/>
      <c r="T68" s="355"/>
      <c r="U68" s="227"/>
      <c r="V68" s="227"/>
      <c r="W68" s="227"/>
      <c r="X68" s="227"/>
      <c r="Y68" s="227"/>
      <c r="Z68" s="227"/>
      <c r="AA68" s="227"/>
      <c r="AB68" s="227"/>
      <c r="AC68" s="227"/>
      <c r="AD68" s="227"/>
      <c r="AE68" s="227"/>
      <c r="AF68" s="227"/>
      <c r="AG68" s="227"/>
      <c r="AH68" s="227"/>
      <c r="AI68" s="227"/>
      <c r="AJ68" s="227"/>
      <c r="AK68" s="227"/>
      <c r="AL68" s="227"/>
      <c r="AM68" s="227"/>
      <c r="AN68" s="227"/>
      <c r="AO68" s="227"/>
      <c r="AP68" s="227"/>
      <c r="AQ68" s="227"/>
      <c r="AR68" s="227"/>
      <c r="AS68" s="227"/>
      <c r="AT68" s="227"/>
    </row>
    <row r="69" spans="1:46" s="300" customFormat="1" ht="36" customHeight="1" x14ac:dyDescent="0.35">
      <c r="A69" s="464" t="s">
        <v>14311</v>
      </c>
      <c r="B69" s="239">
        <v>41544</v>
      </c>
      <c r="C69" s="234" t="s">
        <v>4494</v>
      </c>
      <c r="D69" s="238">
        <v>4126</v>
      </c>
      <c r="E69" s="238" t="s">
        <v>4435</v>
      </c>
      <c r="F69" s="238" t="s">
        <v>4443</v>
      </c>
      <c r="G69" s="238">
        <v>24</v>
      </c>
      <c r="H69" s="238">
        <v>24</v>
      </c>
      <c r="I69" s="237"/>
      <c r="J69" s="234" t="s">
        <v>4495</v>
      </c>
      <c r="K69" s="234"/>
      <c r="L69" s="236">
        <v>41547</v>
      </c>
      <c r="M69" s="236"/>
      <c r="N69" s="236"/>
      <c r="O69" s="236"/>
      <c r="P69" s="236">
        <v>41549</v>
      </c>
      <c r="Q69" s="236">
        <v>41549</v>
      </c>
      <c r="R69" s="372">
        <v>0</v>
      </c>
      <c r="S69" s="234"/>
      <c r="T69" s="355"/>
      <c r="U69" s="227"/>
      <c r="V69" s="227"/>
      <c r="W69" s="227"/>
      <c r="X69" s="227"/>
      <c r="Y69" s="227"/>
      <c r="Z69" s="227"/>
      <c r="AA69" s="227"/>
      <c r="AB69" s="227"/>
      <c r="AC69" s="227"/>
      <c r="AD69" s="227"/>
      <c r="AE69" s="227"/>
      <c r="AF69" s="227"/>
      <c r="AG69" s="227"/>
      <c r="AH69" s="227"/>
      <c r="AI69" s="227"/>
      <c r="AJ69" s="227"/>
      <c r="AK69" s="227"/>
      <c r="AL69" s="227"/>
      <c r="AM69" s="227"/>
      <c r="AN69" s="227"/>
      <c r="AO69" s="227"/>
      <c r="AP69" s="227"/>
      <c r="AQ69" s="227"/>
      <c r="AR69" s="227"/>
      <c r="AS69" s="227"/>
      <c r="AT69" s="227"/>
    </row>
    <row r="70" spans="1:46" s="300" customFormat="1" ht="36" customHeight="1" x14ac:dyDescent="0.35">
      <c r="A70" s="464" t="s">
        <v>14312</v>
      </c>
      <c r="B70" s="247">
        <v>41561</v>
      </c>
      <c r="C70" s="244" t="s">
        <v>4586</v>
      </c>
      <c r="D70" s="245" t="s">
        <v>4587</v>
      </c>
      <c r="E70" s="246" t="s">
        <v>2216</v>
      </c>
      <c r="F70" s="245" t="s">
        <v>4074</v>
      </c>
      <c r="G70" s="245" t="s">
        <v>32</v>
      </c>
      <c r="H70" s="246" t="s">
        <v>13468</v>
      </c>
      <c r="I70" s="245"/>
      <c r="J70" s="244" t="s">
        <v>4588</v>
      </c>
      <c r="K70" s="244"/>
      <c r="L70" s="267">
        <v>41563</v>
      </c>
      <c r="M70" s="267"/>
      <c r="N70" s="267"/>
      <c r="O70" s="267"/>
      <c r="P70" s="267">
        <v>41568</v>
      </c>
      <c r="Q70" s="293" t="s">
        <v>2193</v>
      </c>
      <c r="R70" s="371" t="s">
        <v>14040</v>
      </c>
      <c r="S70" s="240" t="s">
        <v>2232</v>
      </c>
      <c r="T70" s="245" t="s">
        <v>32</v>
      </c>
      <c r="U70" s="307"/>
      <c r="V70" s="227"/>
      <c r="W70" s="227"/>
      <c r="X70" s="227"/>
      <c r="Y70" s="307"/>
      <c r="Z70" s="227"/>
      <c r="AA70" s="227"/>
      <c r="AB70" s="227"/>
      <c r="AC70" s="227"/>
      <c r="AD70" s="227"/>
      <c r="AE70" s="227"/>
      <c r="AF70" s="227"/>
      <c r="AG70" s="227"/>
      <c r="AH70" s="227"/>
      <c r="AI70" s="227"/>
      <c r="AJ70" s="227"/>
      <c r="AK70" s="227"/>
      <c r="AL70" s="227"/>
      <c r="AM70" s="227"/>
      <c r="AN70" s="227"/>
      <c r="AO70" s="227"/>
      <c r="AP70" s="227"/>
      <c r="AQ70" s="227"/>
      <c r="AR70" s="227"/>
      <c r="AS70" s="227"/>
      <c r="AT70" s="227"/>
    </row>
    <row r="71" spans="1:46" s="300" customFormat="1" ht="36" customHeight="1" x14ac:dyDescent="0.35">
      <c r="A71" s="464" t="s">
        <v>6413</v>
      </c>
      <c r="B71" s="239">
        <v>41570</v>
      </c>
      <c r="C71" s="234" t="s">
        <v>4684</v>
      </c>
      <c r="D71" s="238" t="s">
        <v>4631</v>
      </c>
      <c r="E71" s="238"/>
      <c r="F71" s="238" t="s">
        <v>4593</v>
      </c>
      <c r="G71" s="238">
        <v>108</v>
      </c>
      <c r="H71" s="238">
        <v>108</v>
      </c>
      <c r="I71" s="237" t="s">
        <v>4632</v>
      </c>
      <c r="J71" s="234" t="s">
        <v>4659</v>
      </c>
      <c r="K71" s="234"/>
      <c r="L71" s="236">
        <v>41570</v>
      </c>
      <c r="M71" s="236"/>
      <c r="N71" s="236"/>
      <c r="O71" s="236"/>
      <c r="P71" s="236">
        <v>41578</v>
      </c>
      <c r="Q71" s="236">
        <v>41578</v>
      </c>
      <c r="R71" s="372">
        <v>0</v>
      </c>
      <c r="S71" s="234"/>
      <c r="T71" s="355"/>
      <c r="U71" s="227"/>
      <c r="V71" s="227"/>
      <c r="W71" s="227"/>
      <c r="X71" s="227"/>
      <c r="Y71" s="227"/>
      <c r="Z71" s="227"/>
      <c r="AA71" s="227"/>
      <c r="AB71" s="227"/>
      <c r="AC71" s="227"/>
      <c r="AD71" s="227"/>
      <c r="AE71" s="227"/>
      <c r="AF71" s="227"/>
      <c r="AG71" s="227"/>
      <c r="AH71" s="227"/>
      <c r="AI71" s="227"/>
      <c r="AJ71" s="227"/>
      <c r="AK71" s="227"/>
      <c r="AL71" s="227"/>
      <c r="AM71" s="227"/>
      <c r="AN71" s="227"/>
      <c r="AO71" s="227"/>
      <c r="AP71" s="227"/>
      <c r="AQ71" s="227"/>
      <c r="AR71" s="227"/>
      <c r="AS71" s="227"/>
      <c r="AT71" s="227"/>
    </row>
    <row r="72" spans="1:46" s="300" customFormat="1" ht="36" customHeight="1" x14ac:dyDescent="0.35">
      <c r="A72" s="464" t="s">
        <v>14313</v>
      </c>
      <c r="B72" s="239">
        <v>41570</v>
      </c>
      <c r="C72" s="234" t="s">
        <v>520</v>
      </c>
      <c r="D72" s="238" t="s">
        <v>4633</v>
      </c>
      <c r="E72" s="238">
        <v>100808</v>
      </c>
      <c r="F72" s="238" t="s">
        <v>4364</v>
      </c>
      <c r="G72" s="238">
        <v>443</v>
      </c>
      <c r="H72" s="238">
        <v>382</v>
      </c>
      <c r="I72" s="237" t="s">
        <v>3879</v>
      </c>
      <c r="J72" s="234" t="s">
        <v>4634</v>
      </c>
      <c r="K72" s="234"/>
      <c r="L72" s="236">
        <v>41575</v>
      </c>
      <c r="M72" s="236"/>
      <c r="N72" s="236"/>
      <c r="O72" s="236"/>
      <c r="P72" s="236">
        <v>41584</v>
      </c>
      <c r="Q72" s="236">
        <v>41584</v>
      </c>
      <c r="R72" s="372">
        <v>0</v>
      </c>
      <c r="S72" s="234"/>
      <c r="T72" s="355"/>
      <c r="U72" s="227"/>
      <c r="V72" s="227"/>
      <c r="W72" s="227"/>
      <c r="X72" s="227"/>
      <c r="Y72" s="227"/>
      <c r="Z72" s="227"/>
      <c r="AA72" s="227"/>
      <c r="AB72" s="227"/>
      <c r="AC72" s="227"/>
      <c r="AD72" s="227"/>
      <c r="AE72" s="227"/>
      <c r="AF72" s="227"/>
      <c r="AG72" s="227"/>
      <c r="AH72" s="227"/>
      <c r="AI72" s="227"/>
      <c r="AJ72" s="227"/>
      <c r="AK72" s="227"/>
      <c r="AL72" s="227"/>
      <c r="AM72" s="227"/>
      <c r="AN72" s="227"/>
      <c r="AO72" s="227"/>
      <c r="AP72" s="227"/>
      <c r="AQ72" s="227"/>
      <c r="AR72" s="227"/>
      <c r="AS72" s="227"/>
      <c r="AT72" s="227"/>
    </row>
    <row r="73" spans="1:46" s="300" customFormat="1" ht="36" customHeight="1" x14ac:dyDescent="0.35">
      <c r="A73" s="465" t="s">
        <v>14314</v>
      </c>
      <c r="B73" s="247">
        <v>41577</v>
      </c>
      <c r="C73" s="244" t="s">
        <v>4671</v>
      </c>
      <c r="D73" s="245" t="s">
        <v>4672</v>
      </c>
      <c r="E73" s="246" t="s">
        <v>2216</v>
      </c>
      <c r="F73" s="245" t="s">
        <v>4674</v>
      </c>
      <c r="G73" s="245" t="s">
        <v>13341</v>
      </c>
      <c r="H73" s="246" t="s">
        <v>364</v>
      </c>
      <c r="I73" s="337" t="s">
        <v>14560</v>
      </c>
      <c r="J73" s="313" t="s">
        <v>14562</v>
      </c>
      <c r="K73" s="244"/>
      <c r="L73" s="267">
        <v>41579</v>
      </c>
      <c r="M73" s="267"/>
      <c r="N73" s="267"/>
      <c r="O73" s="267"/>
      <c r="P73" s="268"/>
      <c r="Q73" s="293"/>
      <c r="R73" s="371" t="s">
        <v>14040</v>
      </c>
      <c r="S73" s="240" t="s">
        <v>2232</v>
      </c>
      <c r="T73" s="245" t="s">
        <v>364</v>
      </c>
      <c r="U73" s="307"/>
      <c r="V73" s="227"/>
      <c r="W73" s="227"/>
      <c r="X73" s="227"/>
      <c r="Y73" s="307"/>
      <c r="Z73" s="227"/>
      <c r="AA73" s="227"/>
      <c r="AB73" s="227"/>
      <c r="AC73" s="227"/>
      <c r="AD73" s="227"/>
      <c r="AE73" s="227"/>
      <c r="AF73" s="227"/>
      <c r="AG73" s="227"/>
      <c r="AH73" s="227"/>
      <c r="AI73" s="227"/>
      <c r="AJ73" s="227"/>
      <c r="AK73" s="227"/>
      <c r="AL73" s="227"/>
      <c r="AM73" s="227"/>
      <c r="AN73" s="227"/>
      <c r="AO73" s="227"/>
      <c r="AP73" s="227"/>
      <c r="AQ73" s="227"/>
      <c r="AR73" s="227"/>
      <c r="AS73" s="227"/>
      <c r="AT73" s="227"/>
    </row>
    <row r="74" spans="1:46" s="300" customFormat="1" ht="36" customHeight="1" x14ac:dyDescent="0.35">
      <c r="A74" s="464" t="s">
        <v>14315</v>
      </c>
      <c r="B74" s="239">
        <v>41577</v>
      </c>
      <c r="C74" s="234" t="s">
        <v>2200</v>
      </c>
      <c r="D74" s="238">
        <v>6774</v>
      </c>
      <c r="E74" s="238" t="s">
        <v>4435</v>
      </c>
      <c r="F74" s="238" t="s">
        <v>4670</v>
      </c>
      <c r="G74" s="238">
        <v>100</v>
      </c>
      <c r="H74" s="238">
        <v>95</v>
      </c>
      <c r="I74" s="237" t="s">
        <v>4724</v>
      </c>
      <c r="J74" s="234" t="s">
        <v>3168</v>
      </c>
      <c r="K74" s="234"/>
      <c r="L74" s="236">
        <v>41576</v>
      </c>
      <c r="M74" s="236"/>
      <c r="N74" s="236"/>
      <c r="O74" s="236"/>
      <c r="P74" s="237"/>
      <c r="Q74" s="236">
        <v>41585</v>
      </c>
      <c r="R74" s="372">
        <v>0</v>
      </c>
      <c r="S74" s="234"/>
      <c r="T74" s="355"/>
      <c r="U74" s="227"/>
      <c r="V74" s="227"/>
      <c r="W74" s="227"/>
      <c r="X74" s="227"/>
      <c r="Y74" s="227"/>
      <c r="Z74" s="227"/>
      <c r="AA74" s="227"/>
      <c r="AB74" s="227"/>
      <c r="AC74" s="227"/>
      <c r="AD74" s="227"/>
      <c r="AE74" s="227"/>
      <c r="AF74" s="227"/>
      <c r="AG74" s="227"/>
      <c r="AH74" s="227"/>
      <c r="AI74" s="227"/>
      <c r="AJ74" s="227"/>
      <c r="AK74" s="227"/>
      <c r="AL74" s="227"/>
      <c r="AM74" s="227"/>
      <c r="AN74" s="227"/>
      <c r="AO74" s="227"/>
      <c r="AP74" s="227"/>
      <c r="AQ74" s="227"/>
      <c r="AR74" s="227"/>
      <c r="AS74" s="227"/>
      <c r="AT74" s="227"/>
    </row>
    <row r="75" spans="1:46" s="300" customFormat="1" ht="36" customHeight="1" x14ac:dyDescent="0.35">
      <c r="A75" s="464" t="s">
        <v>14316</v>
      </c>
      <c r="B75" s="239">
        <v>41579</v>
      </c>
      <c r="C75" s="234" t="s">
        <v>2200</v>
      </c>
      <c r="D75" s="238">
        <v>6518</v>
      </c>
      <c r="E75" s="238">
        <v>5902</v>
      </c>
      <c r="F75" s="238" t="s">
        <v>4670</v>
      </c>
      <c r="G75" s="238">
        <v>50</v>
      </c>
      <c r="H75" s="238">
        <v>3</v>
      </c>
      <c r="I75" s="237"/>
      <c r="J75" s="234" t="s">
        <v>4784</v>
      </c>
      <c r="K75" s="234"/>
      <c r="L75" s="236">
        <v>41582</v>
      </c>
      <c r="M75" s="236"/>
      <c r="N75" s="236"/>
      <c r="O75" s="236"/>
      <c r="P75" s="236">
        <v>41596</v>
      </c>
      <c r="Q75" s="236">
        <v>41596</v>
      </c>
      <c r="R75" s="372">
        <v>0</v>
      </c>
      <c r="S75" s="234"/>
      <c r="T75" s="355"/>
      <c r="U75" s="227"/>
      <c r="V75" s="227"/>
      <c r="W75" s="227"/>
      <c r="X75" s="227"/>
      <c r="Y75" s="227"/>
      <c r="Z75" s="227"/>
      <c r="AA75" s="227"/>
      <c r="AB75" s="227"/>
      <c r="AC75" s="227"/>
      <c r="AD75" s="227"/>
      <c r="AE75" s="227"/>
      <c r="AF75" s="227"/>
      <c r="AG75" s="227"/>
      <c r="AH75" s="227"/>
      <c r="AI75" s="227"/>
      <c r="AJ75" s="227"/>
      <c r="AK75" s="227"/>
      <c r="AL75" s="227"/>
      <c r="AM75" s="227"/>
      <c r="AN75" s="227"/>
      <c r="AO75" s="227"/>
      <c r="AP75" s="227"/>
      <c r="AQ75" s="227"/>
      <c r="AR75" s="227"/>
      <c r="AS75" s="227"/>
      <c r="AT75" s="227"/>
    </row>
    <row r="76" spans="1:46" s="300" customFormat="1" ht="36" customHeight="1" x14ac:dyDescent="0.35">
      <c r="A76" s="462" t="s">
        <v>13244</v>
      </c>
      <c r="B76" s="247">
        <v>41587</v>
      </c>
      <c r="C76" s="244" t="s">
        <v>227</v>
      </c>
      <c r="D76" s="245" t="s">
        <v>14317</v>
      </c>
      <c r="E76" s="246" t="s">
        <v>2216</v>
      </c>
      <c r="F76" s="245" t="s">
        <v>2216</v>
      </c>
      <c r="G76" s="245" t="s">
        <v>2216</v>
      </c>
      <c r="H76" s="246" t="s">
        <v>13468</v>
      </c>
      <c r="I76" s="244" t="s">
        <v>3047</v>
      </c>
      <c r="J76" s="244" t="s">
        <v>3048</v>
      </c>
      <c r="K76" s="244"/>
      <c r="L76" s="267">
        <v>41290</v>
      </c>
      <c r="M76" s="267"/>
      <c r="N76" s="267"/>
      <c r="O76" s="267"/>
      <c r="P76" s="267">
        <v>41303</v>
      </c>
      <c r="Q76" s="293"/>
      <c r="R76" s="371" t="s">
        <v>14040</v>
      </c>
      <c r="S76" s="240" t="s">
        <v>2232</v>
      </c>
      <c r="T76" s="245" t="s">
        <v>59</v>
      </c>
      <c r="U76" s="307"/>
      <c r="V76" s="227"/>
      <c r="W76" s="227"/>
      <c r="X76" s="227"/>
      <c r="Y76" s="307"/>
      <c r="Z76" s="227"/>
      <c r="AA76" s="227"/>
      <c r="AB76" s="227"/>
      <c r="AC76" s="227"/>
      <c r="AD76" s="227"/>
      <c r="AE76" s="227"/>
      <c r="AF76" s="227"/>
      <c r="AG76" s="227"/>
      <c r="AH76" s="227"/>
      <c r="AI76" s="227"/>
      <c r="AJ76" s="227"/>
      <c r="AK76" s="227"/>
      <c r="AL76" s="227"/>
      <c r="AM76" s="227"/>
      <c r="AN76" s="227"/>
      <c r="AO76" s="227"/>
      <c r="AP76" s="227"/>
      <c r="AQ76" s="227"/>
      <c r="AR76" s="227"/>
      <c r="AS76" s="227"/>
      <c r="AT76" s="227"/>
    </row>
    <row r="77" spans="1:46" s="300" customFormat="1" ht="36" customHeight="1" x14ac:dyDescent="0.35">
      <c r="A77" s="466" t="s">
        <v>14318</v>
      </c>
      <c r="B77" s="239">
        <v>41598</v>
      </c>
      <c r="C77" s="234" t="s">
        <v>4790</v>
      </c>
      <c r="D77" s="238">
        <v>3646</v>
      </c>
      <c r="E77" s="238" t="s">
        <v>4435</v>
      </c>
      <c r="F77" s="238" t="s">
        <v>4944</v>
      </c>
      <c r="G77" s="238">
        <v>5</v>
      </c>
      <c r="H77" s="238">
        <v>5</v>
      </c>
      <c r="I77" s="237" t="s">
        <v>4791</v>
      </c>
      <c r="J77" s="234"/>
      <c r="K77" s="234"/>
      <c r="L77" s="236">
        <v>41965</v>
      </c>
      <c r="M77" s="236"/>
      <c r="N77" s="236"/>
      <c r="O77" s="236"/>
      <c r="P77" s="236">
        <v>41968</v>
      </c>
      <c r="Q77" s="236">
        <v>41603</v>
      </c>
      <c r="R77" s="372">
        <v>0</v>
      </c>
      <c r="S77" s="234"/>
      <c r="T77" s="355"/>
      <c r="U77" s="227"/>
      <c r="V77" s="227"/>
      <c r="W77" s="227"/>
      <c r="X77" s="227"/>
      <c r="Y77" s="227"/>
      <c r="Z77" s="227"/>
      <c r="AA77" s="227"/>
      <c r="AB77" s="227"/>
      <c r="AC77" s="227"/>
      <c r="AD77" s="227"/>
      <c r="AE77" s="227"/>
      <c r="AF77" s="227"/>
      <c r="AG77" s="227"/>
      <c r="AH77" s="227"/>
      <c r="AI77" s="227"/>
      <c r="AJ77" s="227"/>
      <c r="AK77" s="227"/>
      <c r="AL77" s="227"/>
      <c r="AM77" s="227"/>
      <c r="AN77" s="227"/>
      <c r="AO77" s="227"/>
      <c r="AP77" s="227"/>
      <c r="AQ77" s="227"/>
      <c r="AR77" s="227"/>
      <c r="AS77" s="227"/>
      <c r="AT77" s="227"/>
    </row>
    <row r="78" spans="1:46" s="300" customFormat="1" ht="36" customHeight="1" x14ac:dyDescent="0.35">
      <c r="A78" s="462" t="s">
        <v>14319</v>
      </c>
      <c r="B78" s="247">
        <v>41604</v>
      </c>
      <c r="C78" s="244" t="s">
        <v>4267</v>
      </c>
      <c r="D78" s="245" t="s">
        <v>9339</v>
      </c>
      <c r="E78" s="246" t="s">
        <v>2216</v>
      </c>
      <c r="F78" s="245" t="s">
        <v>4819</v>
      </c>
      <c r="G78" s="245" t="s">
        <v>13231</v>
      </c>
      <c r="H78" s="246" t="s">
        <v>13468</v>
      </c>
      <c r="I78" s="245"/>
      <c r="J78" s="244" t="s">
        <v>4820</v>
      </c>
      <c r="K78" s="244"/>
      <c r="L78" s="268"/>
      <c r="M78" s="268"/>
      <c r="N78" s="268"/>
      <c r="O78" s="268"/>
      <c r="P78" s="268"/>
      <c r="Q78" s="293"/>
      <c r="R78" s="371" t="s">
        <v>14040</v>
      </c>
      <c r="S78" s="240" t="s">
        <v>2232</v>
      </c>
      <c r="T78" s="245" t="s">
        <v>59</v>
      </c>
      <c r="U78" s="307"/>
      <c r="V78" s="227"/>
      <c r="W78" s="227"/>
      <c r="X78" s="227"/>
      <c r="Y78" s="307"/>
      <c r="Z78" s="227"/>
      <c r="AA78" s="227"/>
      <c r="AB78" s="227"/>
      <c r="AC78" s="227"/>
      <c r="AD78" s="227"/>
      <c r="AE78" s="227"/>
      <c r="AF78" s="227"/>
      <c r="AG78" s="227"/>
      <c r="AH78" s="227"/>
      <c r="AI78" s="227"/>
      <c r="AJ78" s="227"/>
      <c r="AK78" s="227"/>
      <c r="AL78" s="227"/>
      <c r="AM78" s="227"/>
      <c r="AN78" s="227"/>
      <c r="AO78" s="227"/>
      <c r="AP78" s="227"/>
      <c r="AQ78" s="227"/>
      <c r="AR78" s="227"/>
      <c r="AS78" s="227"/>
      <c r="AT78" s="227"/>
    </row>
    <row r="79" spans="1:46" s="300" customFormat="1" ht="36" customHeight="1" x14ac:dyDescent="0.35">
      <c r="A79" s="464" t="s">
        <v>14320</v>
      </c>
      <c r="B79" s="239">
        <v>41642</v>
      </c>
      <c r="C79" s="234" t="s">
        <v>2200</v>
      </c>
      <c r="D79" s="238">
        <v>6518</v>
      </c>
      <c r="E79" s="238"/>
      <c r="F79" s="238" t="s">
        <v>4670</v>
      </c>
      <c r="G79" s="238">
        <v>100</v>
      </c>
      <c r="H79" s="238">
        <v>1</v>
      </c>
      <c r="I79" s="237"/>
      <c r="J79" s="234" t="s">
        <v>5085</v>
      </c>
      <c r="K79" s="234"/>
      <c r="L79" s="236">
        <v>41660</v>
      </c>
      <c r="M79" s="236"/>
      <c r="N79" s="236"/>
      <c r="O79" s="236"/>
      <c r="P79" s="237"/>
      <c r="Q79" s="236">
        <v>41660</v>
      </c>
      <c r="R79" s="372">
        <v>0</v>
      </c>
      <c r="S79" s="234"/>
      <c r="T79" s="355"/>
      <c r="U79" s="227"/>
      <c r="V79" s="227"/>
      <c r="W79" s="227"/>
      <c r="X79" s="227"/>
      <c r="Y79" s="227"/>
      <c r="Z79" s="227"/>
      <c r="AA79" s="227"/>
      <c r="AB79" s="227"/>
      <c r="AC79" s="227"/>
      <c r="AD79" s="227"/>
      <c r="AE79" s="227"/>
      <c r="AF79" s="227"/>
      <c r="AG79" s="227"/>
      <c r="AH79" s="227"/>
      <c r="AI79" s="227"/>
      <c r="AJ79" s="227"/>
      <c r="AK79" s="227"/>
      <c r="AL79" s="227"/>
      <c r="AM79" s="227"/>
      <c r="AN79" s="227"/>
      <c r="AO79" s="227"/>
      <c r="AP79" s="227"/>
      <c r="AQ79" s="227"/>
      <c r="AR79" s="227"/>
      <c r="AS79" s="227"/>
      <c r="AT79" s="227"/>
    </row>
    <row r="80" spans="1:46" s="300" customFormat="1" ht="36" customHeight="1" x14ac:dyDescent="0.35">
      <c r="A80" s="464" t="s">
        <v>14321</v>
      </c>
      <c r="B80" s="239">
        <v>41655</v>
      </c>
      <c r="C80" s="234" t="s">
        <v>5048</v>
      </c>
      <c r="D80" s="238" t="s">
        <v>5049</v>
      </c>
      <c r="E80" s="238" t="s">
        <v>4435</v>
      </c>
      <c r="F80" s="238" t="s">
        <v>4831</v>
      </c>
      <c r="G80" s="238">
        <v>100</v>
      </c>
      <c r="H80" s="238">
        <v>6</v>
      </c>
      <c r="I80" s="237"/>
      <c r="J80" s="234" t="s">
        <v>5168</v>
      </c>
      <c r="K80" s="234"/>
      <c r="L80" s="236">
        <v>41659</v>
      </c>
      <c r="M80" s="236"/>
      <c r="N80" s="236"/>
      <c r="O80" s="236"/>
      <c r="P80" s="237"/>
      <c r="Q80" s="236">
        <v>41659</v>
      </c>
      <c r="R80" s="372">
        <v>2</v>
      </c>
      <c r="S80" s="234"/>
      <c r="T80" s="355"/>
      <c r="U80" s="227"/>
      <c r="V80" s="227"/>
      <c r="W80" s="227"/>
      <c r="X80" s="227"/>
      <c r="Y80" s="227"/>
      <c r="Z80" s="227"/>
      <c r="AA80" s="227"/>
      <c r="AB80" s="227"/>
      <c r="AC80" s="227"/>
      <c r="AD80" s="227"/>
      <c r="AE80" s="227"/>
      <c r="AF80" s="227"/>
      <c r="AG80" s="227"/>
      <c r="AH80" s="227"/>
      <c r="AI80" s="227"/>
      <c r="AJ80" s="227"/>
      <c r="AK80" s="227"/>
      <c r="AL80" s="227"/>
      <c r="AM80" s="227"/>
      <c r="AN80" s="227"/>
      <c r="AO80" s="227"/>
      <c r="AP80" s="227"/>
      <c r="AQ80" s="227"/>
      <c r="AR80" s="227"/>
      <c r="AS80" s="227"/>
      <c r="AT80" s="227"/>
    </row>
    <row r="81" spans="1:46" s="300" customFormat="1" ht="36" customHeight="1" x14ac:dyDescent="0.35">
      <c r="A81" s="462" t="s">
        <v>14322</v>
      </c>
      <c r="B81" s="247">
        <v>41660</v>
      </c>
      <c r="C81" s="244" t="s">
        <v>3596</v>
      </c>
      <c r="D81" s="245" t="s">
        <v>14323</v>
      </c>
      <c r="E81" s="246" t="s">
        <v>2216</v>
      </c>
      <c r="F81" s="245" t="s">
        <v>5024</v>
      </c>
      <c r="G81" s="245" t="s">
        <v>14254</v>
      </c>
      <c r="H81" s="246" t="s">
        <v>13468</v>
      </c>
      <c r="I81" s="245" t="s">
        <v>7903</v>
      </c>
      <c r="J81" s="305" t="s">
        <v>6199</v>
      </c>
      <c r="K81" s="244"/>
      <c r="L81" s="267">
        <v>41667</v>
      </c>
      <c r="M81" s="267"/>
      <c r="N81" s="267"/>
      <c r="O81" s="267"/>
      <c r="P81" s="268" t="s">
        <v>5357</v>
      </c>
      <c r="Q81" s="293"/>
      <c r="R81" s="371" t="s">
        <v>14040</v>
      </c>
      <c r="S81" s="240" t="s">
        <v>2232</v>
      </c>
      <c r="T81" s="245" t="s">
        <v>364</v>
      </c>
      <c r="U81" s="307"/>
      <c r="V81" s="227"/>
      <c r="W81" s="227"/>
      <c r="X81" s="227"/>
      <c r="Y81" s="307"/>
      <c r="Z81" s="227"/>
      <c r="AA81" s="227"/>
      <c r="AB81" s="227"/>
      <c r="AC81" s="227"/>
      <c r="AD81" s="227"/>
      <c r="AE81" s="227"/>
      <c r="AF81" s="227"/>
      <c r="AG81" s="227"/>
      <c r="AH81" s="227"/>
      <c r="AI81" s="227"/>
      <c r="AJ81" s="227"/>
      <c r="AK81" s="227"/>
      <c r="AL81" s="227"/>
      <c r="AM81" s="227"/>
      <c r="AN81" s="227"/>
      <c r="AO81" s="227"/>
      <c r="AP81" s="227"/>
      <c r="AQ81" s="227"/>
      <c r="AR81" s="227"/>
      <c r="AS81" s="227"/>
      <c r="AT81" s="227"/>
    </row>
    <row r="82" spans="1:46" s="300" customFormat="1" ht="36" customHeight="1" x14ac:dyDescent="0.35">
      <c r="A82" s="464" t="s">
        <v>13389</v>
      </c>
      <c r="B82" s="239">
        <v>41663</v>
      </c>
      <c r="C82" s="234" t="s">
        <v>3596</v>
      </c>
      <c r="D82" s="238">
        <v>6746</v>
      </c>
      <c r="E82" s="238">
        <v>13152</v>
      </c>
      <c r="F82" s="238" t="s">
        <v>5129</v>
      </c>
      <c r="G82" s="238">
        <v>300</v>
      </c>
      <c r="H82" s="238">
        <v>300</v>
      </c>
      <c r="I82" s="237" t="s">
        <v>5131</v>
      </c>
      <c r="J82" s="234" t="s">
        <v>5130</v>
      </c>
      <c r="K82" s="234"/>
      <c r="L82" s="236">
        <v>41668</v>
      </c>
      <c r="M82" s="236"/>
      <c r="N82" s="236"/>
      <c r="O82" s="236"/>
      <c r="P82" s="236">
        <v>41674</v>
      </c>
      <c r="Q82" s="236">
        <v>41674</v>
      </c>
      <c r="R82" s="372">
        <v>0</v>
      </c>
      <c r="S82" s="234"/>
      <c r="T82" s="306"/>
      <c r="U82" s="227"/>
      <c r="V82" s="227"/>
      <c r="W82" s="227"/>
      <c r="X82" s="227"/>
      <c r="Y82" s="227"/>
      <c r="Z82" s="227"/>
      <c r="AA82" s="227"/>
      <c r="AB82" s="227"/>
      <c r="AC82" s="227"/>
      <c r="AD82" s="227"/>
      <c r="AE82" s="227"/>
      <c r="AF82" s="227"/>
      <c r="AG82" s="227"/>
      <c r="AH82" s="227"/>
      <c r="AI82" s="227"/>
      <c r="AJ82" s="227"/>
      <c r="AK82" s="227"/>
      <c r="AL82" s="227"/>
      <c r="AM82" s="227"/>
      <c r="AN82" s="227"/>
      <c r="AO82" s="227"/>
      <c r="AP82" s="227"/>
      <c r="AQ82" s="227"/>
      <c r="AR82" s="227"/>
      <c r="AS82" s="227"/>
      <c r="AT82" s="227"/>
    </row>
    <row r="83" spans="1:46" s="300" customFormat="1" ht="36" customHeight="1" x14ac:dyDescent="0.35">
      <c r="A83" s="464" t="s">
        <v>14324</v>
      </c>
      <c r="B83" s="239">
        <v>41663</v>
      </c>
      <c r="C83" s="234" t="s">
        <v>3596</v>
      </c>
      <c r="D83" s="238">
        <v>6739</v>
      </c>
      <c r="E83" s="238">
        <v>13153</v>
      </c>
      <c r="F83" s="238" t="s">
        <v>4990</v>
      </c>
      <c r="G83" s="238">
        <v>80</v>
      </c>
      <c r="H83" s="238">
        <v>1</v>
      </c>
      <c r="I83" s="237" t="s">
        <v>5132</v>
      </c>
      <c r="J83" s="234" t="s">
        <v>5133</v>
      </c>
      <c r="K83" s="234"/>
      <c r="L83" s="236">
        <v>41680</v>
      </c>
      <c r="M83" s="236"/>
      <c r="N83" s="236"/>
      <c r="O83" s="236"/>
      <c r="P83" s="236">
        <v>41694</v>
      </c>
      <c r="Q83" s="236">
        <v>41694</v>
      </c>
      <c r="R83" s="372">
        <v>0</v>
      </c>
      <c r="S83" s="234"/>
      <c r="T83" s="355"/>
      <c r="U83" s="227"/>
      <c r="V83" s="227"/>
      <c r="W83" s="227"/>
      <c r="X83" s="227"/>
      <c r="Y83" s="227"/>
      <c r="Z83" s="227"/>
      <c r="AA83" s="227"/>
      <c r="AB83" s="227"/>
      <c r="AC83" s="227"/>
      <c r="AD83" s="227"/>
      <c r="AE83" s="227"/>
      <c r="AF83" s="227"/>
      <c r="AG83" s="227"/>
      <c r="AH83" s="227"/>
      <c r="AI83" s="227"/>
      <c r="AJ83" s="227"/>
      <c r="AK83" s="227"/>
      <c r="AL83" s="227"/>
      <c r="AM83" s="227"/>
      <c r="AN83" s="227"/>
      <c r="AO83" s="227"/>
      <c r="AP83" s="227"/>
      <c r="AQ83" s="227"/>
      <c r="AR83" s="227"/>
      <c r="AS83" s="227"/>
      <c r="AT83" s="227"/>
    </row>
    <row r="84" spans="1:46" s="300" customFormat="1" ht="36" customHeight="1" x14ac:dyDescent="0.35">
      <c r="A84" s="462" t="s">
        <v>14325</v>
      </c>
      <c r="B84" s="247">
        <v>41668</v>
      </c>
      <c r="C84" s="244" t="s">
        <v>5610</v>
      </c>
      <c r="D84" s="245" t="s">
        <v>5611</v>
      </c>
      <c r="E84" s="246" t="s">
        <v>2216</v>
      </c>
      <c r="F84" s="245"/>
      <c r="G84" s="245"/>
      <c r="H84" s="246" t="s">
        <v>13468</v>
      </c>
      <c r="I84" s="245"/>
      <c r="J84" s="245"/>
      <c r="K84" s="245"/>
      <c r="L84" s="267">
        <v>41675</v>
      </c>
      <c r="M84" s="267"/>
      <c r="N84" s="267"/>
      <c r="O84" s="267"/>
      <c r="P84" s="268"/>
      <c r="Q84" s="293"/>
      <c r="R84" s="371" t="s">
        <v>14040</v>
      </c>
      <c r="S84" s="240" t="s">
        <v>2232</v>
      </c>
      <c r="T84" s="245" t="s">
        <v>161</v>
      </c>
      <c r="U84" s="307"/>
      <c r="V84" s="227"/>
      <c r="W84" s="227"/>
      <c r="X84" s="227"/>
      <c r="Y84" s="307"/>
      <c r="Z84" s="227"/>
      <c r="AA84" s="227"/>
      <c r="AB84" s="227"/>
      <c r="AC84" s="227"/>
      <c r="AD84" s="227"/>
      <c r="AE84" s="227"/>
      <c r="AF84" s="227"/>
      <c r="AG84" s="227"/>
      <c r="AH84" s="227"/>
      <c r="AI84" s="227"/>
      <c r="AJ84" s="227"/>
      <c r="AK84" s="227"/>
      <c r="AL84" s="227"/>
      <c r="AM84" s="227"/>
      <c r="AN84" s="227"/>
      <c r="AO84" s="227"/>
      <c r="AP84" s="227"/>
      <c r="AQ84" s="227"/>
      <c r="AR84" s="227"/>
      <c r="AS84" s="227"/>
      <c r="AT84" s="227"/>
    </row>
    <row r="85" spans="1:46" s="300" customFormat="1" ht="36" customHeight="1" x14ac:dyDescent="0.35">
      <c r="A85" s="464" t="s">
        <v>14326</v>
      </c>
      <c r="B85" s="239">
        <v>41670</v>
      </c>
      <c r="C85" s="234" t="s">
        <v>5157</v>
      </c>
      <c r="D85" s="238" t="s">
        <v>513</v>
      </c>
      <c r="E85" s="238">
        <v>30517</v>
      </c>
      <c r="F85" s="238" t="s">
        <v>5062</v>
      </c>
      <c r="G85" s="238">
        <v>10</v>
      </c>
      <c r="H85" s="238">
        <v>2</v>
      </c>
      <c r="I85" s="237"/>
      <c r="J85" s="234" t="s">
        <v>5179</v>
      </c>
      <c r="K85" s="234"/>
      <c r="L85" s="236">
        <v>41675</v>
      </c>
      <c r="M85" s="236"/>
      <c r="N85" s="236"/>
      <c r="O85" s="236"/>
      <c r="P85" s="236">
        <v>41676</v>
      </c>
      <c r="Q85" s="236">
        <v>41676</v>
      </c>
      <c r="R85" s="372">
        <v>0</v>
      </c>
      <c r="S85" s="234"/>
      <c r="T85" s="355"/>
      <c r="U85" s="227"/>
      <c r="V85" s="227"/>
      <c r="W85" s="227"/>
      <c r="X85" s="227"/>
      <c r="Y85" s="227"/>
      <c r="Z85" s="227"/>
      <c r="AA85" s="227"/>
      <c r="AB85" s="227"/>
      <c r="AC85" s="227"/>
      <c r="AD85" s="227"/>
      <c r="AE85" s="227"/>
      <c r="AF85" s="227"/>
      <c r="AG85" s="227"/>
      <c r="AH85" s="227"/>
      <c r="AI85" s="227"/>
      <c r="AJ85" s="227"/>
      <c r="AK85" s="227"/>
      <c r="AL85" s="227"/>
      <c r="AM85" s="227"/>
      <c r="AN85" s="227"/>
      <c r="AO85" s="227"/>
      <c r="AP85" s="227"/>
      <c r="AQ85" s="227"/>
      <c r="AR85" s="227"/>
      <c r="AS85" s="227"/>
      <c r="AT85" s="227"/>
    </row>
    <row r="86" spans="1:46" s="300" customFormat="1" ht="36" customHeight="1" x14ac:dyDescent="0.35">
      <c r="A86" s="464" t="s">
        <v>14327</v>
      </c>
      <c r="B86" s="239">
        <v>41670</v>
      </c>
      <c r="C86" s="234" t="s">
        <v>261</v>
      </c>
      <c r="D86" s="238">
        <v>6309</v>
      </c>
      <c r="E86" s="238" t="s">
        <v>2216</v>
      </c>
      <c r="F86" s="238"/>
      <c r="G86" s="238"/>
      <c r="H86" s="238">
        <v>2</v>
      </c>
      <c r="I86" s="237" t="s">
        <v>5443</v>
      </c>
      <c r="J86" s="234" t="s">
        <v>5158</v>
      </c>
      <c r="K86" s="234"/>
      <c r="L86" s="236">
        <v>41675</v>
      </c>
      <c r="M86" s="236"/>
      <c r="N86" s="236"/>
      <c r="O86" s="236"/>
      <c r="P86" s="236" t="s">
        <v>5491</v>
      </c>
      <c r="Q86" s="236">
        <v>41676</v>
      </c>
      <c r="R86" s="372">
        <v>0</v>
      </c>
      <c r="S86" s="234"/>
      <c r="T86" s="355"/>
      <c r="U86" s="227"/>
      <c r="V86" s="227"/>
      <c r="W86" s="227"/>
      <c r="X86" s="227"/>
      <c r="Y86" s="227"/>
      <c r="Z86" s="227"/>
      <c r="AA86" s="227"/>
      <c r="AB86" s="227"/>
      <c r="AC86" s="227"/>
      <c r="AD86" s="227"/>
      <c r="AE86" s="227"/>
      <c r="AF86" s="227"/>
      <c r="AG86" s="227"/>
      <c r="AH86" s="227"/>
      <c r="AI86" s="227"/>
      <c r="AJ86" s="227"/>
      <c r="AK86" s="227"/>
      <c r="AL86" s="227"/>
      <c r="AM86" s="227"/>
      <c r="AN86" s="227"/>
      <c r="AO86" s="227"/>
      <c r="AP86" s="227"/>
      <c r="AQ86" s="227"/>
      <c r="AR86" s="227"/>
      <c r="AS86" s="227"/>
      <c r="AT86" s="227"/>
    </row>
    <row r="87" spans="1:46" s="300" customFormat="1" ht="36" customHeight="1" x14ac:dyDescent="0.35">
      <c r="A87" s="464" t="s">
        <v>14328</v>
      </c>
      <c r="B87" s="239">
        <v>41680</v>
      </c>
      <c r="C87" s="234" t="s">
        <v>286</v>
      </c>
      <c r="D87" s="238">
        <v>7053</v>
      </c>
      <c r="E87" s="238" t="s">
        <v>2216</v>
      </c>
      <c r="F87" s="238"/>
      <c r="G87" s="238">
        <v>25</v>
      </c>
      <c r="H87" s="238">
        <v>25</v>
      </c>
      <c r="I87" s="237"/>
      <c r="J87" s="234" t="s">
        <v>5261</v>
      </c>
      <c r="K87" s="234"/>
      <c r="L87" s="237" t="s">
        <v>2216</v>
      </c>
      <c r="M87" s="237"/>
      <c r="N87" s="237"/>
      <c r="O87" s="237"/>
      <c r="P87" s="237"/>
      <c r="Q87" s="236">
        <v>41689</v>
      </c>
      <c r="R87" s="372">
        <v>1</v>
      </c>
      <c r="S87" s="234"/>
      <c r="T87" s="355"/>
      <c r="U87" s="227"/>
      <c r="V87" s="227"/>
      <c r="W87" s="227"/>
      <c r="X87" s="227"/>
      <c r="Y87" s="227"/>
      <c r="Z87" s="227"/>
      <c r="AA87" s="227"/>
      <c r="AB87" s="227"/>
      <c r="AC87" s="227"/>
      <c r="AD87" s="227"/>
      <c r="AE87" s="227"/>
      <c r="AF87" s="227"/>
      <c r="AG87" s="227"/>
      <c r="AH87" s="227"/>
      <c r="AI87" s="227"/>
      <c r="AJ87" s="227"/>
      <c r="AK87" s="227"/>
      <c r="AL87" s="227"/>
      <c r="AM87" s="227"/>
      <c r="AN87" s="227"/>
      <c r="AO87" s="227"/>
      <c r="AP87" s="227"/>
      <c r="AQ87" s="227"/>
      <c r="AR87" s="227"/>
      <c r="AS87" s="227"/>
      <c r="AT87" s="227"/>
    </row>
    <row r="88" spans="1:46" s="300" customFormat="1" ht="36" customHeight="1" x14ac:dyDescent="0.35">
      <c r="A88" s="464" t="s">
        <v>14045</v>
      </c>
      <c r="B88" s="239">
        <v>41688</v>
      </c>
      <c r="C88" s="234" t="s">
        <v>2200</v>
      </c>
      <c r="D88" s="238">
        <v>6518</v>
      </c>
      <c r="E88" s="238" t="s">
        <v>2216</v>
      </c>
      <c r="F88" s="238" t="s">
        <v>4331</v>
      </c>
      <c r="G88" s="238">
        <v>50</v>
      </c>
      <c r="H88" s="238">
        <v>3</v>
      </c>
      <c r="I88" s="237"/>
      <c r="J88" s="234" t="s">
        <v>4784</v>
      </c>
      <c r="K88" s="234"/>
      <c r="L88" s="236">
        <v>41680</v>
      </c>
      <c r="M88" s="236"/>
      <c r="N88" s="236"/>
      <c r="O88" s="236"/>
      <c r="P88" s="236">
        <v>41688</v>
      </c>
      <c r="Q88" s="236">
        <v>41688</v>
      </c>
      <c r="R88" s="372">
        <v>0</v>
      </c>
      <c r="S88" s="234"/>
      <c r="T88" s="355"/>
      <c r="U88" s="227"/>
      <c r="V88" s="227"/>
      <c r="W88" s="227"/>
      <c r="X88" s="227"/>
      <c r="Y88" s="227"/>
      <c r="Z88" s="227"/>
      <c r="AA88" s="227"/>
      <c r="AB88" s="227"/>
      <c r="AC88" s="227"/>
      <c r="AD88" s="227"/>
      <c r="AE88" s="227"/>
      <c r="AF88" s="227"/>
      <c r="AG88" s="227"/>
      <c r="AH88" s="227"/>
      <c r="AI88" s="227"/>
      <c r="AJ88" s="227"/>
      <c r="AK88" s="227"/>
      <c r="AL88" s="227"/>
      <c r="AM88" s="227"/>
      <c r="AN88" s="227"/>
      <c r="AO88" s="227"/>
      <c r="AP88" s="227"/>
      <c r="AQ88" s="227"/>
      <c r="AR88" s="227"/>
      <c r="AS88" s="227"/>
      <c r="AT88" s="227"/>
    </row>
    <row r="89" spans="1:46" s="300" customFormat="1" ht="36" customHeight="1" x14ac:dyDescent="0.35">
      <c r="A89" s="465" t="s">
        <v>14329</v>
      </c>
      <c r="B89" s="247">
        <v>41709</v>
      </c>
      <c r="C89" s="244" t="s">
        <v>4267</v>
      </c>
      <c r="D89" s="245" t="s">
        <v>8774</v>
      </c>
      <c r="E89" s="246" t="s">
        <v>2216</v>
      </c>
      <c r="F89" s="245" t="s">
        <v>5023</v>
      </c>
      <c r="G89" s="245" t="s">
        <v>32</v>
      </c>
      <c r="H89" s="246" t="s">
        <v>13468</v>
      </c>
      <c r="I89" s="273" t="s">
        <v>10163</v>
      </c>
      <c r="J89" s="244" t="s">
        <v>5385</v>
      </c>
      <c r="K89" s="244"/>
      <c r="L89" s="267">
        <v>41715</v>
      </c>
      <c r="M89" s="267"/>
      <c r="N89" s="267"/>
      <c r="O89" s="267"/>
      <c r="P89" s="267">
        <v>41726</v>
      </c>
      <c r="Q89" s="294">
        <v>41726</v>
      </c>
      <c r="R89" s="371" t="s">
        <v>14040</v>
      </c>
      <c r="S89" s="240" t="s">
        <v>2232</v>
      </c>
      <c r="T89" s="245" t="s">
        <v>59</v>
      </c>
      <c r="U89" s="307"/>
      <c r="V89" s="227"/>
      <c r="W89" s="227"/>
      <c r="X89" s="227"/>
      <c r="Y89" s="307"/>
      <c r="Z89" s="227"/>
      <c r="AA89" s="227"/>
      <c r="AB89" s="227"/>
      <c r="AC89" s="227"/>
      <c r="AD89" s="227"/>
      <c r="AE89" s="227"/>
      <c r="AF89" s="227"/>
      <c r="AG89" s="227"/>
      <c r="AH89" s="227"/>
      <c r="AI89" s="227"/>
      <c r="AJ89" s="227"/>
      <c r="AK89" s="227"/>
      <c r="AL89" s="227"/>
      <c r="AM89" s="227"/>
      <c r="AN89" s="227"/>
      <c r="AO89" s="227"/>
      <c r="AP89" s="227"/>
      <c r="AQ89" s="227"/>
      <c r="AR89" s="234"/>
      <c r="AS89" s="234"/>
      <c r="AT89" s="234"/>
    </row>
    <row r="90" spans="1:46" s="300" customFormat="1" ht="36" customHeight="1" x14ac:dyDescent="0.35">
      <c r="A90" s="464" t="s">
        <v>14330</v>
      </c>
      <c r="B90" s="239">
        <v>41709</v>
      </c>
      <c r="C90" s="234" t="s">
        <v>4492</v>
      </c>
      <c r="D90" s="238" t="s">
        <v>63</v>
      </c>
      <c r="E90" s="238" t="s">
        <v>2216</v>
      </c>
      <c r="F90" s="238"/>
      <c r="G90" s="238"/>
      <c r="H90" s="238">
        <v>1</v>
      </c>
      <c r="I90" s="237"/>
      <c r="J90" s="234" t="s">
        <v>5392</v>
      </c>
      <c r="K90" s="234"/>
      <c r="L90" s="236">
        <v>41715</v>
      </c>
      <c r="M90" s="236"/>
      <c r="N90" s="236"/>
      <c r="O90" s="236"/>
      <c r="P90" s="236">
        <v>41716</v>
      </c>
      <c r="Q90" s="236">
        <v>41716</v>
      </c>
      <c r="R90" s="372">
        <v>0</v>
      </c>
      <c r="S90" s="234"/>
      <c r="T90" s="355"/>
      <c r="U90" s="227"/>
      <c r="V90" s="227"/>
      <c r="W90" s="227"/>
      <c r="X90" s="227"/>
      <c r="Y90" s="227"/>
      <c r="Z90" s="227"/>
      <c r="AA90" s="227"/>
      <c r="AB90" s="227"/>
      <c r="AC90" s="227"/>
      <c r="AD90" s="227"/>
      <c r="AE90" s="227"/>
      <c r="AF90" s="227"/>
      <c r="AG90" s="227"/>
      <c r="AH90" s="227"/>
      <c r="AI90" s="227"/>
      <c r="AJ90" s="227"/>
      <c r="AK90" s="227"/>
      <c r="AL90" s="227"/>
      <c r="AM90" s="227"/>
      <c r="AN90" s="227"/>
      <c r="AO90" s="227"/>
      <c r="AP90" s="227"/>
      <c r="AQ90" s="227"/>
      <c r="AR90" s="227"/>
      <c r="AS90" s="227"/>
      <c r="AT90" s="227"/>
    </row>
    <row r="91" spans="1:46" s="300" customFormat="1" ht="36" customHeight="1" x14ac:dyDescent="0.35">
      <c r="A91" s="463">
        <v>159</v>
      </c>
      <c r="B91" s="239">
        <v>41710</v>
      </c>
      <c r="C91" s="234" t="s">
        <v>5402</v>
      </c>
      <c r="D91" s="238">
        <v>6996</v>
      </c>
      <c r="E91" s="238" t="s">
        <v>2216</v>
      </c>
      <c r="F91" s="238" t="s">
        <v>5329</v>
      </c>
      <c r="G91" s="238">
        <v>519</v>
      </c>
      <c r="H91" s="238">
        <v>1</v>
      </c>
      <c r="I91" s="237" t="s">
        <v>5442</v>
      </c>
      <c r="J91" s="234" t="s">
        <v>5403</v>
      </c>
      <c r="K91" s="234"/>
      <c r="L91" s="236">
        <v>41712</v>
      </c>
      <c r="M91" s="236"/>
      <c r="N91" s="236"/>
      <c r="O91" s="236"/>
      <c r="P91" s="237" t="s">
        <v>2216</v>
      </c>
      <c r="Q91" s="236">
        <v>41712</v>
      </c>
      <c r="R91" s="372">
        <v>0</v>
      </c>
      <c r="S91" s="234"/>
      <c r="T91" s="355"/>
      <c r="U91" s="227"/>
      <c r="V91" s="227"/>
      <c r="W91" s="227"/>
      <c r="X91" s="227"/>
      <c r="Y91" s="227"/>
      <c r="Z91" s="227"/>
      <c r="AA91" s="227"/>
      <c r="AB91" s="227"/>
      <c r="AC91" s="227"/>
      <c r="AD91" s="227"/>
      <c r="AE91" s="227"/>
      <c r="AF91" s="227"/>
      <c r="AG91" s="227"/>
      <c r="AH91" s="227"/>
      <c r="AI91" s="227"/>
      <c r="AJ91" s="227"/>
      <c r="AK91" s="227"/>
      <c r="AL91" s="227"/>
      <c r="AM91" s="227"/>
      <c r="AN91" s="227"/>
      <c r="AO91" s="227"/>
      <c r="AP91" s="227"/>
      <c r="AQ91" s="227"/>
      <c r="AR91" s="227"/>
      <c r="AS91" s="227"/>
      <c r="AT91" s="227"/>
    </row>
    <row r="92" spans="1:46" s="300" customFormat="1" ht="36" customHeight="1" x14ac:dyDescent="0.35">
      <c r="A92" s="462" t="s">
        <v>13357</v>
      </c>
      <c r="B92" s="247">
        <v>41719</v>
      </c>
      <c r="C92" s="244" t="s">
        <v>3596</v>
      </c>
      <c r="D92" s="245" t="s">
        <v>14331</v>
      </c>
      <c r="E92" s="246" t="s">
        <v>2216</v>
      </c>
      <c r="F92" s="245"/>
      <c r="G92" s="245" t="s">
        <v>13323</v>
      </c>
      <c r="H92" s="246" t="s">
        <v>13468</v>
      </c>
      <c r="I92" s="245" t="s">
        <v>7903</v>
      </c>
      <c r="J92" s="304" t="s">
        <v>5474</v>
      </c>
      <c r="K92" s="244"/>
      <c r="L92" s="267">
        <v>41737</v>
      </c>
      <c r="M92" s="267"/>
      <c r="N92" s="267"/>
      <c r="O92" s="267"/>
      <c r="P92" s="268"/>
      <c r="Q92" s="293"/>
      <c r="R92" s="371" t="s">
        <v>14040</v>
      </c>
      <c r="S92" s="240" t="s">
        <v>2232</v>
      </c>
      <c r="T92" s="245" t="s">
        <v>59</v>
      </c>
      <c r="U92" s="307"/>
      <c r="V92" s="227"/>
      <c r="W92" s="227"/>
      <c r="X92" s="227"/>
      <c r="Y92" s="307"/>
      <c r="Z92" s="227"/>
      <c r="AA92" s="227"/>
      <c r="AB92" s="227"/>
      <c r="AC92" s="227"/>
      <c r="AD92" s="227"/>
      <c r="AE92" s="227"/>
      <c r="AF92" s="227"/>
      <c r="AG92" s="227"/>
      <c r="AH92" s="227"/>
      <c r="AI92" s="227"/>
      <c r="AJ92" s="227"/>
      <c r="AK92" s="227"/>
      <c r="AL92" s="227"/>
      <c r="AM92" s="227"/>
      <c r="AN92" s="227"/>
      <c r="AO92" s="227"/>
      <c r="AP92" s="227"/>
      <c r="AQ92" s="227"/>
      <c r="AR92" s="227"/>
      <c r="AS92" s="227"/>
      <c r="AT92" s="227"/>
    </row>
    <row r="93" spans="1:46" s="300" customFormat="1" ht="36" customHeight="1" x14ac:dyDescent="0.35">
      <c r="A93" s="463">
        <v>161</v>
      </c>
      <c r="B93" s="239">
        <v>41726</v>
      </c>
      <c r="C93" s="234" t="s">
        <v>3583</v>
      </c>
      <c r="D93" s="238" t="s">
        <v>4242</v>
      </c>
      <c r="E93" s="238">
        <v>18086</v>
      </c>
      <c r="F93" s="238" t="s">
        <v>5039</v>
      </c>
      <c r="G93" s="238">
        <v>25</v>
      </c>
      <c r="H93" s="238">
        <v>1</v>
      </c>
      <c r="I93" s="237" t="s">
        <v>5515</v>
      </c>
      <c r="J93" s="234" t="s">
        <v>5516</v>
      </c>
      <c r="K93" s="234"/>
      <c r="L93" s="236">
        <v>41737</v>
      </c>
      <c r="M93" s="236"/>
      <c r="N93" s="236"/>
      <c r="O93" s="236"/>
      <c r="P93" s="236">
        <v>41739</v>
      </c>
      <c r="Q93" s="236">
        <v>41739</v>
      </c>
      <c r="R93" s="372">
        <v>0</v>
      </c>
      <c r="S93" s="234"/>
      <c r="T93" s="355"/>
      <c r="U93" s="227"/>
      <c r="V93" s="227"/>
      <c r="W93" s="227"/>
      <c r="X93" s="227"/>
      <c r="Y93" s="227"/>
      <c r="Z93" s="227"/>
      <c r="AA93" s="227"/>
      <c r="AB93" s="227"/>
      <c r="AC93" s="227"/>
      <c r="AD93" s="227"/>
      <c r="AE93" s="227"/>
      <c r="AF93" s="227"/>
      <c r="AG93" s="227"/>
      <c r="AH93" s="227"/>
      <c r="AI93" s="227"/>
      <c r="AJ93" s="227"/>
      <c r="AK93" s="227"/>
      <c r="AL93" s="227"/>
      <c r="AM93" s="227"/>
      <c r="AN93" s="227"/>
      <c r="AO93" s="227"/>
      <c r="AP93" s="227"/>
      <c r="AQ93" s="227"/>
      <c r="AR93" s="227"/>
      <c r="AS93" s="227"/>
      <c r="AT93" s="227"/>
    </row>
    <row r="94" spans="1:46" s="300" customFormat="1" ht="36" customHeight="1" x14ac:dyDescent="0.35">
      <c r="A94" s="463">
        <v>165</v>
      </c>
      <c r="B94" s="239">
        <v>41743</v>
      </c>
      <c r="C94" s="234" t="s">
        <v>5678</v>
      </c>
      <c r="D94" s="238">
        <v>6757</v>
      </c>
      <c r="E94" s="238"/>
      <c r="F94" s="238" t="s">
        <v>5679</v>
      </c>
      <c r="G94" s="238">
        <v>600</v>
      </c>
      <c r="H94" s="238">
        <v>34</v>
      </c>
      <c r="I94" s="237"/>
      <c r="J94" s="303" t="s">
        <v>5680</v>
      </c>
      <c r="K94" s="234"/>
      <c r="L94" s="236">
        <v>41743</v>
      </c>
      <c r="M94" s="236"/>
      <c r="N94" s="236"/>
      <c r="O94" s="236"/>
      <c r="P94" s="236">
        <v>41765</v>
      </c>
      <c r="Q94" s="236">
        <v>41765</v>
      </c>
      <c r="R94" s="372">
        <v>0</v>
      </c>
      <c r="S94" s="234"/>
      <c r="T94" s="355"/>
      <c r="U94" s="227"/>
      <c r="V94" s="227"/>
      <c r="W94" s="227"/>
      <c r="X94" s="227"/>
      <c r="Y94" s="227"/>
      <c r="Z94" s="227"/>
      <c r="AA94" s="227"/>
      <c r="AB94" s="227"/>
      <c r="AC94" s="227"/>
      <c r="AD94" s="227"/>
      <c r="AE94" s="227"/>
      <c r="AF94" s="227"/>
      <c r="AG94" s="227"/>
      <c r="AH94" s="227"/>
      <c r="AI94" s="227"/>
      <c r="AJ94" s="227"/>
      <c r="AK94" s="227"/>
      <c r="AL94" s="227"/>
      <c r="AM94" s="227"/>
      <c r="AN94" s="227"/>
      <c r="AO94" s="227"/>
      <c r="AP94" s="227"/>
      <c r="AQ94" s="227"/>
      <c r="AR94" s="227"/>
      <c r="AS94" s="227"/>
      <c r="AT94" s="227"/>
    </row>
    <row r="95" spans="1:46" s="300" customFormat="1" ht="36" customHeight="1" x14ac:dyDescent="0.35">
      <c r="A95" s="462" t="s">
        <v>14332</v>
      </c>
      <c r="B95" s="247">
        <v>41747</v>
      </c>
      <c r="C95" s="244" t="s">
        <v>5604</v>
      </c>
      <c r="D95" s="245" t="s">
        <v>2256</v>
      </c>
      <c r="E95" s="246" t="s">
        <v>2216</v>
      </c>
      <c r="F95" s="245" t="s">
        <v>5494</v>
      </c>
      <c r="G95" s="245" t="s">
        <v>3724</v>
      </c>
      <c r="H95" s="246" t="s">
        <v>13468</v>
      </c>
      <c r="I95" s="273" t="s">
        <v>10169</v>
      </c>
      <c r="J95" s="244" t="s">
        <v>5615</v>
      </c>
      <c r="K95" s="244"/>
      <c r="L95" s="267">
        <v>38098</v>
      </c>
      <c r="M95" s="267"/>
      <c r="N95" s="267"/>
      <c r="O95" s="267"/>
      <c r="P95" s="267">
        <v>41750</v>
      </c>
      <c r="Q95" s="294">
        <v>41750</v>
      </c>
      <c r="R95" s="371" t="s">
        <v>14040</v>
      </c>
      <c r="S95" s="240" t="s">
        <v>2232</v>
      </c>
      <c r="T95" s="245" t="s">
        <v>59</v>
      </c>
      <c r="U95" s="227"/>
      <c r="V95" s="227"/>
      <c r="W95" s="227"/>
      <c r="X95" s="227"/>
      <c r="Y95" s="227"/>
      <c r="Z95" s="227"/>
      <c r="AA95" s="227"/>
      <c r="AB95" s="227"/>
      <c r="AC95" s="227"/>
      <c r="AD95" s="227"/>
      <c r="AE95" s="227"/>
      <c r="AF95" s="227"/>
      <c r="AG95" s="227"/>
      <c r="AH95" s="227"/>
      <c r="AI95" s="227"/>
      <c r="AJ95" s="227"/>
      <c r="AK95" s="227"/>
      <c r="AL95" s="227"/>
      <c r="AM95" s="227"/>
      <c r="AN95" s="227"/>
      <c r="AO95" s="227"/>
      <c r="AP95" s="227"/>
      <c r="AQ95" s="227"/>
      <c r="AR95" s="227"/>
      <c r="AS95" s="227"/>
      <c r="AT95" s="227"/>
    </row>
    <row r="96" spans="1:46" s="300" customFormat="1" ht="36" customHeight="1" x14ac:dyDescent="0.35">
      <c r="A96" s="463">
        <v>163</v>
      </c>
      <c r="B96" s="239">
        <v>41750</v>
      </c>
      <c r="C96" s="234" t="s">
        <v>2200</v>
      </c>
      <c r="D96" s="238">
        <v>6519</v>
      </c>
      <c r="E96" s="238" t="s">
        <v>5612</v>
      </c>
      <c r="F96" s="238" t="s">
        <v>5613</v>
      </c>
      <c r="G96" s="238">
        <v>75</v>
      </c>
      <c r="H96" s="238">
        <v>7</v>
      </c>
      <c r="I96" s="237"/>
      <c r="J96" s="234" t="s">
        <v>5614</v>
      </c>
      <c r="K96" s="234"/>
      <c r="L96" s="236">
        <v>41757</v>
      </c>
      <c r="M96" s="236"/>
      <c r="N96" s="236"/>
      <c r="O96" s="236"/>
      <c r="P96" s="236">
        <v>41760</v>
      </c>
      <c r="Q96" s="236">
        <v>41760</v>
      </c>
      <c r="R96" s="372">
        <v>0</v>
      </c>
      <c r="S96" s="234"/>
      <c r="T96" s="355"/>
      <c r="U96" s="227"/>
      <c r="V96" s="227"/>
      <c r="W96" s="227"/>
      <c r="X96" s="227"/>
      <c r="Y96" s="227"/>
      <c r="Z96" s="227"/>
      <c r="AA96" s="227"/>
      <c r="AB96" s="227"/>
      <c r="AC96" s="227"/>
      <c r="AD96" s="227"/>
      <c r="AE96" s="227"/>
      <c r="AF96" s="227"/>
      <c r="AG96" s="227"/>
      <c r="AH96" s="227"/>
      <c r="AI96" s="227"/>
      <c r="AJ96" s="227"/>
      <c r="AK96" s="227"/>
      <c r="AL96" s="227"/>
      <c r="AM96" s="227"/>
      <c r="AN96" s="227"/>
      <c r="AO96" s="227"/>
      <c r="AP96" s="227"/>
      <c r="AQ96" s="227"/>
      <c r="AR96" s="227"/>
      <c r="AS96" s="227"/>
      <c r="AT96" s="227"/>
    </row>
    <row r="97" spans="1:46" s="300" customFormat="1" ht="36" customHeight="1" x14ac:dyDescent="0.35">
      <c r="A97" s="462" t="s">
        <v>14333</v>
      </c>
      <c r="B97" s="247">
        <v>41760</v>
      </c>
      <c r="C97" s="244" t="s">
        <v>2255</v>
      </c>
      <c r="D97" s="245" t="s">
        <v>2256</v>
      </c>
      <c r="E97" s="246" t="s">
        <v>2216</v>
      </c>
      <c r="F97" s="245" t="s">
        <v>5494</v>
      </c>
      <c r="G97" s="245" t="s">
        <v>3724</v>
      </c>
      <c r="H97" s="246" t="s">
        <v>13468</v>
      </c>
      <c r="I97" s="245"/>
      <c r="J97" s="244" t="s">
        <v>5801</v>
      </c>
      <c r="K97" s="244"/>
      <c r="L97" s="267">
        <v>41765</v>
      </c>
      <c r="M97" s="267"/>
      <c r="N97" s="267"/>
      <c r="O97" s="267"/>
      <c r="P97" s="267">
        <v>41774</v>
      </c>
      <c r="Q97" s="293"/>
      <c r="R97" s="371" t="s">
        <v>14040</v>
      </c>
      <c r="S97" s="240" t="s">
        <v>2232</v>
      </c>
      <c r="T97" s="245" t="s">
        <v>59</v>
      </c>
      <c r="U97" s="227"/>
      <c r="V97" s="227"/>
      <c r="W97" s="227"/>
      <c r="X97" s="227"/>
      <c r="Y97" s="227"/>
      <c r="Z97" s="227"/>
      <c r="AA97" s="227"/>
      <c r="AB97" s="227"/>
      <c r="AC97" s="227"/>
      <c r="AD97" s="227"/>
      <c r="AE97" s="227"/>
      <c r="AF97" s="227"/>
      <c r="AG97" s="227"/>
      <c r="AH97" s="227"/>
      <c r="AI97" s="227"/>
      <c r="AJ97" s="227"/>
      <c r="AK97" s="227"/>
      <c r="AL97" s="227"/>
      <c r="AM97" s="227"/>
      <c r="AN97" s="227"/>
      <c r="AO97" s="227"/>
      <c r="AP97" s="227"/>
      <c r="AQ97" s="227"/>
      <c r="AR97" s="227"/>
      <c r="AS97" s="227"/>
      <c r="AT97" s="227"/>
    </row>
    <row r="98" spans="1:46" s="300" customFormat="1" ht="36" customHeight="1" x14ac:dyDescent="0.35">
      <c r="A98" s="462" t="s">
        <v>14334</v>
      </c>
      <c r="B98" s="247">
        <v>41764</v>
      </c>
      <c r="C98" s="244" t="s">
        <v>2182</v>
      </c>
      <c r="D98" s="245" t="s">
        <v>8774</v>
      </c>
      <c r="E98" s="246" t="s">
        <v>2216</v>
      </c>
      <c r="F98" s="241" t="s">
        <v>5123</v>
      </c>
      <c r="G98" s="245" t="s">
        <v>32</v>
      </c>
      <c r="H98" s="246" t="s">
        <v>13468</v>
      </c>
      <c r="I98" s="273" t="s">
        <v>10163</v>
      </c>
      <c r="J98" s="244" t="s">
        <v>5682</v>
      </c>
      <c r="K98" s="244"/>
      <c r="L98" s="267">
        <v>41771</v>
      </c>
      <c r="M98" s="267"/>
      <c r="N98" s="267"/>
      <c r="O98" s="267"/>
      <c r="P98" s="267">
        <v>41774</v>
      </c>
      <c r="Q98" s="294">
        <v>41774</v>
      </c>
      <c r="R98" s="371" t="s">
        <v>14040</v>
      </c>
      <c r="S98" s="240" t="s">
        <v>2232</v>
      </c>
      <c r="T98" s="245" t="s">
        <v>59</v>
      </c>
      <c r="U98" s="227"/>
      <c r="V98" s="227"/>
      <c r="W98" s="227"/>
      <c r="X98" s="227"/>
      <c r="Y98" s="227"/>
      <c r="Z98" s="227"/>
      <c r="AA98" s="227"/>
      <c r="AB98" s="227"/>
      <c r="AC98" s="227"/>
      <c r="AD98" s="227"/>
      <c r="AE98" s="227"/>
      <c r="AF98" s="227"/>
      <c r="AG98" s="227"/>
      <c r="AH98" s="227"/>
      <c r="AI98" s="227"/>
      <c r="AJ98" s="227"/>
      <c r="AK98" s="227"/>
      <c r="AL98" s="227"/>
      <c r="AM98" s="227"/>
      <c r="AN98" s="227"/>
      <c r="AO98" s="227"/>
      <c r="AP98" s="227"/>
      <c r="AQ98" s="227"/>
      <c r="AR98" s="227"/>
      <c r="AS98" s="227"/>
      <c r="AT98" s="227"/>
    </row>
    <row r="99" spans="1:46" s="300" customFormat="1" ht="36" customHeight="1" x14ac:dyDescent="0.35">
      <c r="A99" s="463">
        <v>167</v>
      </c>
      <c r="B99" s="239">
        <v>41767</v>
      </c>
      <c r="C99" s="234" t="s">
        <v>5683</v>
      </c>
      <c r="D99" s="238">
        <v>7038</v>
      </c>
      <c r="E99" s="238" t="s">
        <v>2216</v>
      </c>
      <c r="F99" s="238">
        <v>13408</v>
      </c>
      <c r="G99" s="238">
        <v>40</v>
      </c>
      <c r="H99" s="238">
        <v>8</v>
      </c>
      <c r="I99" s="237"/>
      <c r="J99" s="234" t="s">
        <v>5684</v>
      </c>
      <c r="K99" s="234"/>
      <c r="L99" s="236">
        <v>41716</v>
      </c>
      <c r="M99" s="236"/>
      <c r="N99" s="236"/>
      <c r="O99" s="236"/>
      <c r="P99" s="236">
        <v>41716</v>
      </c>
      <c r="Q99" s="236">
        <v>41777</v>
      </c>
      <c r="R99" s="372">
        <v>1</v>
      </c>
      <c r="S99" s="234"/>
      <c r="T99" s="355"/>
      <c r="U99" s="227"/>
      <c r="V99" s="227"/>
      <c r="W99" s="227"/>
      <c r="X99" s="227"/>
      <c r="Y99" s="227"/>
      <c r="Z99" s="227"/>
      <c r="AA99" s="227"/>
      <c r="AB99" s="227"/>
      <c r="AC99" s="227"/>
      <c r="AD99" s="227"/>
      <c r="AE99" s="227"/>
      <c r="AF99" s="227"/>
      <c r="AG99" s="227"/>
      <c r="AH99" s="227"/>
      <c r="AI99" s="227"/>
      <c r="AJ99" s="227"/>
      <c r="AK99" s="227"/>
      <c r="AL99" s="227"/>
      <c r="AM99" s="227"/>
      <c r="AN99" s="227"/>
      <c r="AO99" s="227"/>
      <c r="AP99" s="227"/>
      <c r="AQ99" s="227"/>
      <c r="AR99" s="227"/>
      <c r="AS99" s="227"/>
      <c r="AT99" s="227"/>
    </row>
    <row r="100" spans="1:46" s="300" customFormat="1" ht="36" customHeight="1" x14ac:dyDescent="0.35">
      <c r="A100" s="462" t="s">
        <v>14335</v>
      </c>
      <c r="B100" s="247">
        <v>41768</v>
      </c>
      <c r="C100" s="244" t="s">
        <v>2200</v>
      </c>
      <c r="D100" s="245" t="s">
        <v>14336</v>
      </c>
      <c r="E100" s="246" t="s">
        <v>2216</v>
      </c>
      <c r="F100" s="245" t="s">
        <v>5613</v>
      </c>
      <c r="G100" s="245" t="s">
        <v>819</v>
      </c>
      <c r="H100" s="246" t="s">
        <v>13468</v>
      </c>
      <c r="I100" s="245"/>
      <c r="J100" s="244" t="s">
        <v>5691</v>
      </c>
      <c r="K100" s="244"/>
      <c r="L100" s="267">
        <v>41778</v>
      </c>
      <c r="M100" s="267"/>
      <c r="N100" s="267"/>
      <c r="O100" s="267"/>
      <c r="P100" s="267">
        <v>41781</v>
      </c>
      <c r="Q100" s="293"/>
      <c r="R100" s="371" t="s">
        <v>14040</v>
      </c>
      <c r="S100" s="240" t="s">
        <v>2232</v>
      </c>
      <c r="T100" s="245" t="s">
        <v>59</v>
      </c>
    </row>
    <row r="101" spans="1:46" s="300" customFormat="1" ht="36" customHeight="1" x14ac:dyDescent="0.35">
      <c r="A101" s="462" t="s">
        <v>1490</v>
      </c>
      <c r="B101" s="247">
        <v>41772</v>
      </c>
      <c r="C101" s="244" t="s">
        <v>3583</v>
      </c>
      <c r="D101" s="245" t="s">
        <v>4242</v>
      </c>
      <c r="E101" s="246" t="s">
        <v>2216</v>
      </c>
      <c r="F101" s="245" t="s">
        <v>5624</v>
      </c>
      <c r="G101" s="245" t="s">
        <v>32</v>
      </c>
      <c r="H101" s="246" t="s">
        <v>13468</v>
      </c>
      <c r="I101" s="245"/>
      <c r="J101" s="244" t="s">
        <v>5704</v>
      </c>
      <c r="K101" s="244"/>
      <c r="L101" s="267">
        <v>41775</v>
      </c>
      <c r="M101" s="267"/>
      <c r="N101" s="267"/>
      <c r="O101" s="267"/>
      <c r="P101" s="268" t="s">
        <v>5874</v>
      </c>
      <c r="Q101" s="293"/>
      <c r="R101" s="371" t="s">
        <v>14040</v>
      </c>
      <c r="S101" s="240" t="s">
        <v>2232</v>
      </c>
      <c r="T101" s="245" t="s">
        <v>32</v>
      </c>
    </row>
    <row r="102" spans="1:46" s="300" customFormat="1" ht="36" customHeight="1" x14ac:dyDescent="0.35">
      <c r="A102" s="462" t="s">
        <v>14337</v>
      </c>
      <c r="B102" s="247">
        <v>41782</v>
      </c>
      <c r="C102" s="244" t="s">
        <v>2255</v>
      </c>
      <c r="D102" s="245" t="s">
        <v>2256</v>
      </c>
      <c r="E102" s="246" t="s">
        <v>2216</v>
      </c>
      <c r="F102" s="245" t="s">
        <v>3761</v>
      </c>
      <c r="G102" s="245" t="s">
        <v>13299</v>
      </c>
      <c r="H102" s="246" t="s">
        <v>13468</v>
      </c>
      <c r="I102" s="245"/>
      <c r="J102" s="244" t="s">
        <v>5791</v>
      </c>
      <c r="K102" s="244"/>
      <c r="L102" s="267">
        <v>41786</v>
      </c>
      <c r="M102" s="267"/>
      <c r="N102" s="267"/>
      <c r="O102" s="267"/>
      <c r="P102" s="267">
        <v>41787</v>
      </c>
      <c r="Q102" s="293"/>
      <c r="R102" s="371" t="s">
        <v>14040</v>
      </c>
      <c r="S102" s="240" t="s">
        <v>2232</v>
      </c>
      <c r="T102" s="245" t="s">
        <v>59</v>
      </c>
    </row>
    <row r="103" spans="1:46" s="300" customFormat="1" ht="36" customHeight="1" x14ac:dyDescent="0.35">
      <c r="A103" s="462" t="s">
        <v>6908</v>
      </c>
      <c r="B103" s="247">
        <v>41786</v>
      </c>
      <c r="C103" s="244" t="s">
        <v>2182</v>
      </c>
      <c r="D103" s="245" t="s">
        <v>8774</v>
      </c>
      <c r="E103" s="246" t="s">
        <v>2216</v>
      </c>
      <c r="F103" s="245" t="s">
        <v>5603</v>
      </c>
      <c r="G103" s="245" t="s">
        <v>32</v>
      </c>
      <c r="H103" s="246" t="s">
        <v>13468</v>
      </c>
      <c r="I103" s="245"/>
      <c r="J103" s="244" t="s">
        <v>5802</v>
      </c>
      <c r="K103" s="244"/>
      <c r="L103" s="267">
        <v>41789</v>
      </c>
      <c r="M103" s="267"/>
      <c r="N103" s="267"/>
      <c r="O103" s="267"/>
      <c r="P103" s="268"/>
      <c r="Q103" s="293"/>
      <c r="R103" s="371" t="s">
        <v>14040</v>
      </c>
      <c r="S103" s="240" t="s">
        <v>2232</v>
      </c>
      <c r="T103" s="245" t="s">
        <v>59</v>
      </c>
    </row>
    <row r="104" spans="1:46" s="300" customFormat="1" ht="36" customHeight="1" x14ac:dyDescent="0.35">
      <c r="A104" s="463">
        <v>173</v>
      </c>
      <c r="B104" s="239">
        <v>41788</v>
      </c>
      <c r="C104" s="234" t="s">
        <v>5157</v>
      </c>
      <c r="D104" s="238" t="s">
        <v>513</v>
      </c>
      <c r="E104" s="238"/>
      <c r="F104" s="238" t="s">
        <v>5062</v>
      </c>
      <c r="G104" s="238">
        <v>117</v>
      </c>
      <c r="H104" s="238">
        <v>47</v>
      </c>
      <c r="I104" s="237"/>
      <c r="J104" s="234" t="s">
        <v>2529</v>
      </c>
      <c r="K104" s="234" t="s">
        <v>5875</v>
      </c>
      <c r="L104" s="236">
        <v>41792</v>
      </c>
      <c r="M104" s="236"/>
      <c r="N104" s="236"/>
      <c r="O104" s="236"/>
      <c r="P104" s="236">
        <v>41795</v>
      </c>
      <c r="Q104" s="236">
        <v>41821</v>
      </c>
      <c r="R104" s="372">
        <v>0</v>
      </c>
      <c r="S104" s="234"/>
      <c r="T104" s="355"/>
      <c r="U104" s="227"/>
      <c r="V104" s="227"/>
      <c r="W104" s="227"/>
      <c r="X104" s="227"/>
      <c r="Y104" s="227"/>
      <c r="Z104" s="227"/>
      <c r="AA104" s="227"/>
      <c r="AB104" s="227"/>
      <c r="AC104" s="227"/>
      <c r="AD104" s="227"/>
      <c r="AE104" s="227"/>
      <c r="AF104" s="227"/>
      <c r="AG104" s="227"/>
      <c r="AH104" s="227"/>
      <c r="AI104" s="227"/>
      <c r="AJ104" s="227"/>
      <c r="AK104" s="227"/>
      <c r="AL104" s="227"/>
      <c r="AM104" s="227"/>
      <c r="AN104" s="227"/>
      <c r="AO104" s="227"/>
      <c r="AP104" s="227"/>
      <c r="AQ104" s="227"/>
      <c r="AR104" s="227"/>
      <c r="AS104" s="227"/>
      <c r="AT104" s="227"/>
    </row>
    <row r="105" spans="1:46" s="300" customFormat="1" ht="36" customHeight="1" x14ac:dyDescent="0.35">
      <c r="A105" s="463">
        <v>172</v>
      </c>
      <c r="B105" s="239">
        <v>41793</v>
      </c>
      <c r="C105" s="234" t="s">
        <v>4492</v>
      </c>
      <c r="D105" s="238" t="s">
        <v>5805</v>
      </c>
      <c r="E105" s="238"/>
      <c r="F105" s="238" t="s">
        <v>5477</v>
      </c>
      <c r="G105" s="238">
        <v>33</v>
      </c>
      <c r="H105" s="238">
        <v>1</v>
      </c>
      <c r="I105" s="237"/>
      <c r="J105" s="234" t="s">
        <v>5837</v>
      </c>
      <c r="K105" s="234"/>
      <c r="L105" s="236">
        <v>41795</v>
      </c>
      <c r="M105" s="236"/>
      <c r="N105" s="236"/>
      <c r="O105" s="236"/>
      <c r="P105" s="236">
        <v>41796</v>
      </c>
      <c r="Q105" s="236">
        <v>41796</v>
      </c>
      <c r="R105" s="372">
        <v>0</v>
      </c>
      <c r="S105" s="234"/>
      <c r="T105" s="355"/>
      <c r="U105" s="227"/>
      <c r="V105" s="227"/>
      <c r="W105" s="227"/>
      <c r="X105" s="227"/>
      <c r="Y105" s="227"/>
      <c r="Z105" s="227"/>
      <c r="AA105" s="227"/>
      <c r="AB105" s="227"/>
      <c r="AC105" s="227"/>
      <c r="AD105" s="227"/>
      <c r="AE105" s="227"/>
      <c r="AF105" s="227"/>
      <c r="AG105" s="227"/>
      <c r="AH105" s="227"/>
      <c r="AI105" s="227"/>
      <c r="AJ105" s="227"/>
      <c r="AK105" s="227"/>
      <c r="AL105" s="227"/>
      <c r="AM105" s="227"/>
      <c r="AN105" s="227"/>
      <c r="AO105" s="227"/>
      <c r="AP105" s="227"/>
      <c r="AQ105" s="227"/>
      <c r="AR105" s="227"/>
      <c r="AS105" s="227"/>
      <c r="AT105" s="227"/>
    </row>
    <row r="106" spans="1:46" s="300" customFormat="1" ht="36" customHeight="1" x14ac:dyDescent="0.35">
      <c r="A106" s="463">
        <v>174</v>
      </c>
      <c r="B106" s="239">
        <v>41793</v>
      </c>
      <c r="C106" s="234" t="s">
        <v>2200</v>
      </c>
      <c r="D106" s="238">
        <v>7105</v>
      </c>
      <c r="E106" s="238">
        <v>1785</v>
      </c>
      <c r="F106" s="238" t="s">
        <v>5813</v>
      </c>
      <c r="G106" s="238">
        <v>25</v>
      </c>
      <c r="H106" s="238">
        <v>2</v>
      </c>
      <c r="I106" s="237"/>
      <c r="J106" s="234" t="s">
        <v>5814</v>
      </c>
      <c r="K106" s="234"/>
      <c r="L106" s="236">
        <v>41801</v>
      </c>
      <c r="M106" s="236"/>
      <c r="N106" s="236"/>
      <c r="O106" s="236"/>
      <c r="P106" s="236">
        <v>41807</v>
      </c>
      <c r="Q106" s="236">
        <v>41807</v>
      </c>
      <c r="R106" s="372">
        <v>1</v>
      </c>
      <c r="S106" s="234"/>
      <c r="T106" s="355"/>
      <c r="U106" s="227"/>
      <c r="V106" s="227"/>
      <c r="W106" s="227"/>
      <c r="X106" s="227"/>
      <c r="Y106" s="227"/>
      <c r="Z106" s="227"/>
      <c r="AA106" s="227"/>
      <c r="AB106" s="227"/>
      <c r="AC106" s="227"/>
      <c r="AD106" s="227"/>
      <c r="AE106" s="227"/>
      <c r="AF106" s="227"/>
      <c r="AG106" s="227"/>
      <c r="AH106" s="227"/>
      <c r="AI106" s="227"/>
      <c r="AJ106" s="227"/>
      <c r="AK106" s="227"/>
      <c r="AL106" s="227"/>
      <c r="AM106" s="227"/>
      <c r="AN106" s="227"/>
      <c r="AO106" s="227"/>
      <c r="AP106" s="227"/>
      <c r="AQ106" s="227"/>
      <c r="AR106" s="227"/>
      <c r="AS106" s="227"/>
      <c r="AT106" s="227"/>
    </row>
    <row r="107" spans="1:46" s="300" customFormat="1" ht="36" customHeight="1" x14ac:dyDescent="0.35">
      <c r="A107" s="463">
        <v>175</v>
      </c>
      <c r="B107" s="239">
        <v>41802</v>
      </c>
      <c r="C107" s="234" t="s">
        <v>5873</v>
      </c>
      <c r="D107" s="238">
        <v>6826</v>
      </c>
      <c r="E107" s="238" t="s">
        <v>2216</v>
      </c>
      <c r="F107" s="238" t="s">
        <v>4967</v>
      </c>
      <c r="G107" s="238">
        <v>340</v>
      </c>
      <c r="H107" s="238">
        <v>6</v>
      </c>
      <c r="I107" s="237"/>
      <c r="J107" s="234" t="s">
        <v>6198</v>
      </c>
      <c r="K107" s="234"/>
      <c r="L107" s="236">
        <v>41801</v>
      </c>
      <c r="M107" s="236"/>
      <c r="N107" s="236"/>
      <c r="O107" s="236"/>
      <c r="P107" s="237" t="s">
        <v>6205</v>
      </c>
      <c r="Q107" s="236">
        <v>41859</v>
      </c>
      <c r="R107" s="372">
        <v>0</v>
      </c>
      <c r="S107" s="234"/>
      <c r="T107" s="355"/>
      <c r="U107" s="227"/>
      <c r="V107" s="227"/>
      <c r="W107" s="227"/>
      <c r="X107" s="227"/>
      <c r="Y107" s="227"/>
      <c r="Z107" s="22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row>
    <row r="108" spans="1:46" s="300" customFormat="1" ht="36" customHeight="1" x14ac:dyDescent="0.35">
      <c r="A108" s="463">
        <v>176</v>
      </c>
      <c r="B108" s="239">
        <v>41807</v>
      </c>
      <c r="C108" s="234" t="s">
        <v>5882</v>
      </c>
      <c r="D108" s="238">
        <v>7069</v>
      </c>
      <c r="E108" s="238" t="s">
        <v>2216</v>
      </c>
      <c r="F108" s="238" t="s">
        <v>5807</v>
      </c>
      <c r="G108" s="238">
        <v>25</v>
      </c>
      <c r="H108" s="238">
        <v>3</v>
      </c>
      <c r="I108" s="237"/>
      <c r="J108" s="234" t="s">
        <v>5883</v>
      </c>
      <c r="K108" s="234"/>
      <c r="L108" s="236">
        <v>41813</v>
      </c>
      <c r="M108" s="236"/>
      <c r="N108" s="236"/>
      <c r="O108" s="236"/>
      <c r="P108" s="236">
        <v>41815</v>
      </c>
      <c r="Q108" s="236">
        <v>41815</v>
      </c>
      <c r="R108" s="372">
        <v>1</v>
      </c>
      <c r="S108" s="234"/>
      <c r="T108" s="355"/>
      <c r="U108" s="227"/>
      <c r="V108" s="227"/>
      <c r="W108" s="227"/>
      <c r="X108" s="227"/>
      <c r="Y108" s="227"/>
      <c r="Z108" s="22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row>
    <row r="109" spans="1:46" s="300" customFormat="1" ht="36" customHeight="1" x14ac:dyDescent="0.35">
      <c r="A109" s="463">
        <v>177</v>
      </c>
      <c r="B109" s="239">
        <v>41810</v>
      </c>
      <c r="C109" s="234" t="s">
        <v>5882</v>
      </c>
      <c r="D109" s="238">
        <v>7010</v>
      </c>
      <c r="E109" s="238">
        <v>73989</v>
      </c>
      <c r="F109" s="238"/>
      <c r="G109" s="238">
        <v>10</v>
      </c>
      <c r="H109" s="238">
        <v>11</v>
      </c>
      <c r="I109" s="237"/>
      <c r="J109" s="234" t="s">
        <v>5922</v>
      </c>
      <c r="K109" s="234"/>
      <c r="L109" s="236">
        <v>41814</v>
      </c>
      <c r="M109" s="236"/>
      <c r="N109" s="236"/>
      <c r="O109" s="236"/>
      <c r="P109" s="236">
        <v>41815</v>
      </c>
      <c r="Q109" s="236">
        <v>41815</v>
      </c>
      <c r="R109" s="372">
        <v>0</v>
      </c>
      <c r="S109" s="234"/>
      <c r="T109" s="355"/>
      <c r="U109" s="227"/>
      <c r="V109" s="227"/>
      <c r="W109" s="227"/>
      <c r="X109" s="227"/>
      <c r="Y109" s="227"/>
      <c r="Z109" s="227"/>
      <c r="AA109" s="227"/>
      <c r="AB109" s="227"/>
      <c r="AC109" s="227"/>
      <c r="AD109" s="227"/>
      <c r="AE109" s="227"/>
      <c r="AF109" s="227"/>
      <c r="AG109" s="227"/>
      <c r="AH109" s="227"/>
      <c r="AI109" s="227"/>
      <c r="AJ109" s="227"/>
      <c r="AK109" s="227"/>
      <c r="AL109" s="227"/>
      <c r="AM109" s="227"/>
      <c r="AN109" s="227"/>
      <c r="AO109" s="227"/>
      <c r="AP109" s="227"/>
      <c r="AQ109" s="227"/>
      <c r="AR109" s="227"/>
      <c r="AS109" s="227"/>
      <c r="AT109" s="227"/>
    </row>
    <row r="110" spans="1:46" s="300" customFormat="1" ht="36" customHeight="1" x14ac:dyDescent="0.35">
      <c r="A110" s="463">
        <v>178</v>
      </c>
      <c r="B110" s="239">
        <v>41814</v>
      </c>
      <c r="C110" s="234" t="s">
        <v>4492</v>
      </c>
      <c r="D110" s="238" t="s">
        <v>63</v>
      </c>
      <c r="E110" s="238" t="s">
        <v>2216</v>
      </c>
      <c r="F110" s="238" t="s">
        <v>3771</v>
      </c>
      <c r="G110" s="238">
        <v>100</v>
      </c>
      <c r="H110" s="238">
        <v>1</v>
      </c>
      <c r="I110" s="237"/>
      <c r="J110" s="234" t="s">
        <v>5934</v>
      </c>
      <c r="K110" s="234"/>
      <c r="L110" s="236">
        <v>41820</v>
      </c>
      <c r="M110" s="236"/>
      <c r="N110" s="236"/>
      <c r="O110" s="236"/>
      <c r="P110" s="236">
        <v>41823</v>
      </c>
      <c r="Q110" s="236">
        <v>41823</v>
      </c>
      <c r="R110" s="372">
        <v>0</v>
      </c>
      <c r="S110" s="234"/>
      <c r="T110" s="355"/>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row>
    <row r="111" spans="1:46" s="300" customFormat="1" ht="36" customHeight="1" x14ac:dyDescent="0.35">
      <c r="A111" s="463">
        <v>179</v>
      </c>
      <c r="B111" s="239">
        <v>41815</v>
      </c>
      <c r="C111" s="234" t="s">
        <v>5955</v>
      </c>
      <c r="D111" s="238">
        <v>6996</v>
      </c>
      <c r="E111" s="238" t="s">
        <v>2216</v>
      </c>
      <c r="F111" s="238" t="s">
        <v>5329</v>
      </c>
      <c r="G111" s="238">
        <v>519</v>
      </c>
      <c r="H111" s="238">
        <v>1</v>
      </c>
      <c r="I111" s="237"/>
      <c r="J111" s="234" t="s">
        <v>2249</v>
      </c>
      <c r="K111" s="234"/>
      <c r="L111" s="236">
        <v>41816</v>
      </c>
      <c r="M111" s="236"/>
      <c r="N111" s="236"/>
      <c r="O111" s="236"/>
      <c r="P111" s="237" t="s">
        <v>2216</v>
      </c>
      <c r="Q111" s="236">
        <v>41821</v>
      </c>
      <c r="R111" s="372">
        <v>0</v>
      </c>
      <c r="S111" s="234"/>
      <c r="T111" s="355"/>
      <c r="U111" s="227"/>
      <c r="V111" s="227"/>
      <c r="W111" s="227"/>
      <c r="X111" s="227"/>
      <c r="Y111" s="227"/>
      <c r="Z111" s="227"/>
      <c r="AA111" s="227"/>
      <c r="AB111" s="227"/>
      <c r="AC111" s="227"/>
      <c r="AD111" s="227"/>
      <c r="AE111" s="227"/>
      <c r="AF111" s="227"/>
      <c r="AG111" s="227"/>
      <c r="AH111" s="227"/>
      <c r="AI111" s="227"/>
      <c r="AJ111" s="227"/>
      <c r="AK111" s="227"/>
      <c r="AL111" s="227"/>
      <c r="AM111" s="227"/>
      <c r="AN111" s="227"/>
      <c r="AO111" s="227"/>
      <c r="AP111" s="227"/>
      <c r="AQ111" s="227"/>
      <c r="AR111" s="227"/>
      <c r="AS111" s="227"/>
      <c r="AT111" s="227"/>
    </row>
    <row r="112" spans="1:46" s="300" customFormat="1" ht="36" customHeight="1" x14ac:dyDescent="0.35">
      <c r="A112" s="462" t="s">
        <v>13375</v>
      </c>
      <c r="B112" s="247">
        <v>41816</v>
      </c>
      <c r="C112" s="244" t="s">
        <v>5604</v>
      </c>
      <c r="D112" s="245" t="s">
        <v>3899</v>
      </c>
      <c r="E112" s="246" t="s">
        <v>2216</v>
      </c>
      <c r="F112" s="245" t="s">
        <v>5557</v>
      </c>
      <c r="G112" s="245" t="s">
        <v>12885</v>
      </c>
      <c r="H112" s="246" t="s">
        <v>13468</v>
      </c>
      <c r="I112" s="273" t="s">
        <v>10178</v>
      </c>
      <c r="J112" s="244" t="s">
        <v>5954</v>
      </c>
      <c r="K112" s="244"/>
      <c r="L112" s="267">
        <v>41820</v>
      </c>
      <c r="M112" s="267"/>
      <c r="N112" s="267"/>
      <c r="O112" s="267"/>
      <c r="P112" s="267">
        <v>41821</v>
      </c>
      <c r="Q112" s="294">
        <v>41821</v>
      </c>
      <c r="R112" s="371" t="s">
        <v>14040</v>
      </c>
      <c r="S112" s="240" t="s">
        <v>2232</v>
      </c>
      <c r="T112" s="245" t="s">
        <v>59</v>
      </c>
    </row>
    <row r="113" spans="1:46" ht="36" customHeight="1" x14ac:dyDescent="0.35">
      <c r="A113" s="462" t="s">
        <v>14338</v>
      </c>
      <c r="B113" s="247">
        <v>41834</v>
      </c>
      <c r="C113" s="244" t="s">
        <v>5604</v>
      </c>
      <c r="D113" s="245" t="s">
        <v>2256</v>
      </c>
      <c r="E113" s="246" t="s">
        <v>2216</v>
      </c>
      <c r="F113" s="245" t="s">
        <v>6053</v>
      </c>
      <c r="G113" s="245"/>
      <c r="H113" s="246" t="s">
        <v>13468</v>
      </c>
      <c r="I113" s="245"/>
      <c r="J113" s="244" t="s">
        <v>6172</v>
      </c>
      <c r="K113" s="244"/>
      <c r="L113" s="267">
        <v>41837</v>
      </c>
      <c r="M113" s="267"/>
      <c r="N113" s="267"/>
      <c r="O113" s="267"/>
      <c r="P113" s="267">
        <v>41844</v>
      </c>
      <c r="Q113" s="293"/>
      <c r="R113" s="371" t="s">
        <v>14040</v>
      </c>
      <c r="S113" s="240" t="s">
        <v>2232</v>
      </c>
      <c r="T113" s="245" t="s">
        <v>59</v>
      </c>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row>
    <row r="114" spans="1:46" ht="36" customHeight="1" x14ac:dyDescent="0.35">
      <c r="A114" s="462" t="s">
        <v>14339</v>
      </c>
      <c r="B114" s="247">
        <v>41835</v>
      </c>
      <c r="C114" s="244" t="s">
        <v>2182</v>
      </c>
      <c r="D114" s="245" t="s">
        <v>14250</v>
      </c>
      <c r="E114" s="246" t="s">
        <v>2216</v>
      </c>
      <c r="F114" s="245" t="s">
        <v>5952</v>
      </c>
      <c r="G114" s="245" t="s">
        <v>27</v>
      </c>
      <c r="H114" s="246" t="s">
        <v>13468</v>
      </c>
      <c r="I114" s="245"/>
      <c r="J114" s="244" t="s">
        <v>6170</v>
      </c>
      <c r="K114" s="244"/>
      <c r="L114" s="267">
        <v>41843</v>
      </c>
      <c r="M114" s="267"/>
      <c r="N114" s="267"/>
      <c r="O114" s="267"/>
      <c r="P114" s="267"/>
      <c r="Q114" s="293"/>
      <c r="R114" s="371" t="s">
        <v>14040</v>
      </c>
      <c r="S114" s="240" t="s">
        <v>2232</v>
      </c>
      <c r="T114" s="245" t="s">
        <v>6155</v>
      </c>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row>
    <row r="115" spans="1:46" ht="36" customHeight="1" x14ac:dyDescent="0.35">
      <c r="A115" s="462" t="s">
        <v>14340</v>
      </c>
      <c r="B115" s="247">
        <v>41842</v>
      </c>
      <c r="C115" s="244" t="s">
        <v>2255</v>
      </c>
      <c r="D115" s="245" t="s">
        <v>2256</v>
      </c>
      <c r="E115" s="246" t="s">
        <v>2216</v>
      </c>
      <c r="F115" s="245" t="s">
        <v>5658</v>
      </c>
      <c r="G115" s="245" t="s">
        <v>3724</v>
      </c>
      <c r="H115" s="246" t="s">
        <v>13468</v>
      </c>
      <c r="I115" s="245"/>
      <c r="J115" s="244" t="s">
        <v>6171</v>
      </c>
      <c r="K115" s="244"/>
      <c r="L115" s="267">
        <v>41843</v>
      </c>
      <c r="M115" s="267"/>
      <c r="N115" s="267"/>
      <c r="O115" s="267"/>
      <c r="P115" s="267">
        <v>41850</v>
      </c>
      <c r="Q115" s="293"/>
      <c r="R115" s="371" t="s">
        <v>14040</v>
      </c>
      <c r="S115" s="240" t="s">
        <v>2232</v>
      </c>
      <c r="T115" s="245" t="s">
        <v>364</v>
      </c>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row>
    <row r="116" spans="1:46" ht="36" customHeight="1" x14ac:dyDescent="0.35">
      <c r="A116" s="463">
        <v>184</v>
      </c>
      <c r="B116" s="239">
        <v>41845</v>
      </c>
      <c r="C116" s="234" t="s">
        <v>2195</v>
      </c>
      <c r="D116" s="238">
        <v>3498</v>
      </c>
      <c r="E116" s="238"/>
      <c r="F116" s="238" t="s">
        <v>6072</v>
      </c>
      <c r="G116" s="238">
        <v>26</v>
      </c>
      <c r="H116" s="238">
        <v>23</v>
      </c>
      <c r="I116" s="237"/>
      <c r="J116" s="234" t="s">
        <v>6111</v>
      </c>
      <c r="K116" s="234"/>
      <c r="L116" s="236">
        <v>41850</v>
      </c>
      <c r="M116" s="236"/>
      <c r="N116" s="236"/>
      <c r="O116" s="236"/>
      <c r="P116" s="236">
        <v>41856</v>
      </c>
      <c r="Q116" s="236">
        <v>41856</v>
      </c>
      <c r="R116" s="372">
        <v>0</v>
      </c>
      <c r="S116" s="234"/>
      <c r="T116" s="355"/>
    </row>
    <row r="117" spans="1:46" ht="36" customHeight="1" x14ac:dyDescent="0.35">
      <c r="A117" s="463">
        <v>185</v>
      </c>
      <c r="B117" s="239">
        <v>41850</v>
      </c>
      <c r="C117" s="234" t="s">
        <v>5882</v>
      </c>
      <c r="D117" s="238" t="s">
        <v>6140</v>
      </c>
      <c r="E117" s="238"/>
      <c r="F117" s="238" t="s">
        <v>5885</v>
      </c>
      <c r="G117" s="238">
        <v>26</v>
      </c>
      <c r="H117" s="238">
        <v>2</v>
      </c>
      <c r="I117" s="237"/>
      <c r="J117" s="234" t="s">
        <v>6182</v>
      </c>
      <c r="K117" s="234"/>
      <c r="L117" s="236">
        <v>41851</v>
      </c>
      <c r="M117" s="236"/>
      <c r="N117" s="236"/>
      <c r="O117" s="236"/>
      <c r="P117" s="236">
        <v>41856</v>
      </c>
      <c r="Q117" s="236">
        <v>41856</v>
      </c>
      <c r="R117" s="372">
        <v>1</v>
      </c>
      <c r="S117" s="234"/>
      <c r="T117" s="355"/>
    </row>
    <row r="118" spans="1:46" ht="36" customHeight="1" x14ac:dyDescent="0.35">
      <c r="A118" s="463">
        <v>186</v>
      </c>
      <c r="B118" s="239">
        <v>41850</v>
      </c>
      <c r="C118" s="234" t="s">
        <v>6152</v>
      </c>
      <c r="D118" s="238" t="s">
        <v>6153</v>
      </c>
      <c r="E118" s="238"/>
      <c r="F118" s="238" t="s">
        <v>6023</v>
      </c>
      <c r="G118" s="238">
        <v>100</v>
      </c>
      <c r="H118" s="238">
        <v>28</v>
      </c>
      <c r="I118" s="237"/>
      <c r="J118" s="234" t="s">
        <v>6154</v>
      </c>
      <c r="K118" s="234"/>
      <c r="L118" s="236" t="s">
        <v>6261</v>
      </c>
      <c r="M118" s="236"/>
      <c r="N118" s="236"/>
      <c r="O118" s="236"/>
      <c r="P118" s="236" t="s">
        <v>6365</v>
      </c>
      <c r="Q118" s="236">
        <v>41856</v>
      </c>
      <c r="R118" s="372">
        <v>1</v>
      </c>
      <c r="S118" s="234"/>
      <c r="T118" s="355"/>
    </row>
    <row r="119" spans="1:46" ht="36" customHeight="1" x14ac:dyDescent="0.35">
      <c r="A119" s="462" t="s">
        <v>14341</v>
      </c>
      <c r="B119" s="247">
        <v>41856</v>
      </c>
      <c r="C119" s="244" t="s">
        <v>2182</v>
      </c>
      <c r="D119" s="245" t="s">
        <v>11427</v>
      </c>
      <c r="E119" s="246" t="s">
        <v>2216</v>
      </c>
      <c r="F119" s="245" t="s">
        <v>5170</v>
      </c>
      <c r="G119" s="245" t="s">
        <v>32</v>
      </c>
      <c r="H119" s="246" t="s">
        <v>13468</v>
      </c>
      <c r="I119" s="273" t="s">
        <v>10163</v>
      </c>
      <c r="J119" s="244" t="s">
        <v>6275</v>
      </c>
      <c r="K119" s="244"/>
      <c r="L119" s="267">
        <v>41865</v>
      </c>
      <c r="M119" s="267"/>
      <c r="N119" s="267"/>
      <c r="O119" s="267"/>
      <c r="P119" s="268">
        <v>41869</v>
      </c>
      <c r="Q119" s="294">
        <v>41869</v>
      </c>
      <c r="R119" s="371" t="s">
        <v>14040</v>
      </c>
      <c r="S119" s="240" t="s">
        <v>2232</v>
      </c>
      <c r="T119" s="245" t="s">
        <v>59</v>
      </c>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row>
    <row r="120" spans="1:46" ht="36" customHeight="1" x14ac:dyDescent="0.35">
      <c r="A120" s="462" t="s">
        <v>14341</v>
      </c>
      <c r="B120" s="247">
        <v>41863</v>
      </c>
      <c r="C120" s="244" t="s">
        <v>5604</v>
      </c>
      <c r="D120" s="245" t="s">
        <v>2256</v>
      </c>
      <c r="E120" s="246" t="s">
        <v>2216</v>
      </c>
      <c r="F120" s="245" t="s">
        <v>5658</v>
      </c>
      <c r="G120" s="245" t="s">
        <v>3724</v>
      </c>
      <c r="H120" s="246" t="s">
        <v>13468</v>
      </c>
      <c r="I120" s="273" t="s">
        <v>10169</v>
      </c>
      <c r="J120" s="244" t="s">
        <v>6268</v>
      </c>
      <c r="K120" s="244" t="s">
        <v>6258</v>
      </c>
      <c r="L120" s="267">
        <v>41864</v>
      </c>
      <c r="M120" s="267"/>
      <c r="N120" s="267"/>
      <c r="O120" s="267"/>
      <c r="P120" s="267">
        <v>41872</v>
      </c>
      <c r="Q120" s="294">
        <v>41872</v>
      </c>
      <c r="R120" s="371" t="s">
        <v>14040</v>
      </c>
      <c r="S120" s="240" t="s">
        <v>2232</v>
      </c>
      <c r="T120" s="245" t="s">
        <v>59</v>
      </c>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row>
    <row r="121" spans="1:46" s="300" customFormat="1" ht="36" customHeight="1" x14ac:dyDescent="0.35">
      <c r="A121" s="463">
        <v>188</v>
      </c>
      <c r="B121" s="239">
        <v>41864</v>
      </c>
      <c r="C121" s="234" t="s">
        <v>6254</v>
      </c>
      <c r="D121" s="238" t="s">
        <v>6255</v>
      </c>
      <c r="E121" s="238" t="s">
        <v>2216</v>
      </c>
      <c r="F121" s="238" t="s">
        <v>6256</v>
      </c>
      <c r="G121" s="238">
        <v>9</v>
      </c>
      <c r="H121" s="238">
        <v>7</v>
      </c>
      <c r="I121" s="237"/>
      <c r="J121" s="234" t="s">
        <v>6257</v>
      </c>
      <c r="K121" s="234" t="s">
        <v>6259</v>
      </c>
      <c r="L121" s="236">
        <v>41864</v>
      </c>
      <c r="M121" s="236"/>
      <c r="N121" s="236"/>
      <c r="O121" s="236"/>
      <c r="P121" s="236">
        <v>41866</v>
      </c>
      <c r="Q121" s="236">
        <v>41866</v>
      </c>
      <c r="R121" s="372">
        <v>1</v>
      </c>
      <c r="S121" s="234"/>
      <c r="T121" s="355"/>
      <c r="U121" s="227"/>
      <c r="V121" s="227"/>
      <c r="W121" s="227"/>
      <c r="X121" s="227"/>
      <c r="Y121" s="227"/>
      <c r="Z121" s="227"/>
      <c r="AA121" s="227"/>
      <c r="AB121" s="227"/>
      <c r="AC121" s="227"/>
      <c r="AD121" s="227"/>
      <c r="AE121" s="227"/>
      <c r="AF121" s="227"/>
      <c r="AG121" s="227"/>
      <c r="AH121" s="227"/>
      <c r="AI121" s="227"/>
      <c r="AJ121" s="227"/>
      <c r="AK121" s="227"/>
      <c r="AL121" s="227"/>
      <c r="AM121" s="227"/>
      <c r="AN121" s="227"/>
      <c r="AO121" s="227"/>
      <c r="AP121" s="227"/>
      <c r="AQ121" s="227"/>
      <c r="AR121" s="227"/>
      <c r="AS121" s="227"/>
      <c r="AT121" s="227"/>
    </row>
    <row r="122" spans="1:46" s="300" customFormat="1" ht="36" customHeight="1" x14ac:dyDescent="0.35">
      <c r="A122" s="462" t="s">
        <v>14342</v>
      </c>
      <c r="B122" s="247">
        <v>41865</v>
      </c>
      <c r="C122" s="244" t="s">
        <v>5604</v>
      </c>
      <c r="D122" s="245" t="s">
        <v>2256</v>
      </c>
      <c r="E122" s="246" t="s">
        <v>2216</v>
      </c>
      <c r="F122" s="245" t="s">
        <v>5658</v>
      </c>
      <c r="G122" s="245" t="s">
        <v>3724</v>
      </c>
      <c r="H122" s="246" t="s">
        <v>13468</v>
      </c>
      <c r="I122" s="273" t="s">
        <v>10169</v>
      </c>
      <c r="J122" s="244" t="s">
        <v>6276</v>
      </c>
      <c r="K122" s="244" t="s">
        <v>6267</v>
      </c>
      <c r="L122" s="267">
        <v>41865</v>
      </c>
      <c r="M122" s="267"/>
      <c r="N122" s="267"/>
      <c r="O122" s="267"/>
      <c r="P122" s="267">
        <v>41871</v>
      </c>
      <c r="Q122" s="294">
        <v>41872</v>
      </c>
      <c r="R122" s="371" t="s">
        <v>14040</v>
      </c>
      <c r="S122" s="240" t="s">
        <v>2232</v>
      </c>
      <c r="T122" s="245" t="s">
        <v>59</v>
      </c>
    </row>
    <row r="123" spans="1:46" s="300" customFormat="1" ht="36" customHeight="1" x14ac:dyDescent="0.35">
      <c r="A123" s="463">
        <v>189</v>
      </c>
      <c r="B123" s="239">
        <v>41893</v>
      </c>
      <c r="C123" s="234" t="s">
        <v>286</v>
      </c>
      <c r="D123" s="238">
        <v>6911</v>
      </c>
      <c r="E123" s="238" t="s">
        <v>2216</v>
      </c>
      <c r="F123" s="238" t="s">
        <v>6305</v>
      </c>
      <c r="G123" s="238">
        <v>50</v>
      </c>
      <c r="H123" s="238">
        <v>15</v>
      </c>
      <c r="I123" s="237"/>
      <c r="J123" s="234" t="s">
        <v>6435</v>
      </c>
      <c r="K123" s="234"/>
      <c r="L123" s="236">
        <v>41893</v>
      </c>
      <c r="M123" s="236"/>
      <c r="N123" s="236"/>
      <c r="O123" s="236"/>
      <c r="P123" s="236">
        <v>41898</v>
      </c>
      <c r="Q123" s="236">
        <v>41898</v>
      </c>
      <c r="R123" s="372">
        <v>0</v>
      </c>
      <c r="S123" s="234"/>
      <c r="T123" s="355"/>
      <c r="U123" s="227"/>
      <c r="V123" s="227"/>
      <c r="W123" s="227"/>
      <c r="X123" s="227"/>
      <c r="Y123" s="227"/>
      <c r="Z123" s="227"/>
      <c r="AA123" s="227"/>
      <c r="AB123" s="227"/>
      <c r="AC123" s="227"/>
      <c r="AD123" s="227"/>
      <c r="AE123" s="227"/>
      <c r="AF123" s="227"/>
      <c r="AG123" s="227"/>
      <c r="AH123" s="227"/>
      <c r="AI123" s="227"/>
      <c r="AJ123" s="227"/>
      <c r="AK123" s="227"/>
      <c r="AL123" s="227"/>
      <c r="AM123" s="227"/>
      <c r="AN123" s="227"/>
      <c r="AO123" s="227"/>
      <c r="AP123" s="227"/>
      <c r="AQ123" s="227"/>
      <c r="AR123" s="227"/>
      <c r="AS123" s="227"/>
      <c r="AT123" s="227"/>
    </row>
    <row r="124" spans="1:46" s="300" customFormat="1" ht="36" customHeight="1" x14ac:dyDescent="0.35">
      <c r="A124" s="463">
        <v>190</v>
      </c>
      <c r="B124" s="239">
        <v>41897</v>
      </c>
      <c r="C124" s="234" t="s">
        <v>3596</v>
      </c>
      <c r="D124" s="238">
        <v>6741</v>
      </c>
      <c r="E124" s="238">
        <v>13372</v>
      </c>
      <c r="F124" s="238" t="s">
        <v>5718</v>
      </c>
      <c r="G124" s="238">
        <v>50</v>
      </c>
      <c r="H124" s="238">
        <v>3</v>
      </c>
      <c r="I124" s="237"/>
      <c r="J124" s="234" t="s">
        <v>6445</v>
      </c>
      <c r="K124" s="234" t="s">
        <v>6446</v>
      </c>
      <c r="L124" s="236">
        <v>41901</v>
      </c>
      <c r="M124" s="236"/>
      <c r="N124" s="236"/>
      <c r="O124" s="236"/>
      <c r="P124" s="236">
        <v>41908</v>
      </c>
      <c r="Q124" s="236">
        <v>41908</v>
      </c>
      <c r="R124" s="372">
        <v>0</v>
      </c>
      <c r="S124" s="234"/>
      <c r="T124" s="355"/>
      <c r="U124" s="227"/>
      <c r="V124" s="227"/>
      <c r="W124" s="227"/>
      <c r="X124" s="227"/>
      <c r="Y124" s="227"/>
      <c r="Z124" s="227"/>
      <c r="AA124" s="227"/>
      <c r="AB124" s="227"/>
      <c r="AC124" s="227"/>
      <c r="AD124" s="227"/>
      <c r="AE124" s="227"/>
      <c r="AF124" s="227"/>
      <c r="AG124" s="227"/>
      <c r="AH124" s="227"/>
      <c r="AI124" s="227"/>
      <c r="AJ124" s="227"/>
      <c r="AK124" s="227"/>
      <c r="AL124" s="227"/>
      <c r="AM124" s="227"/>
      <c r="AN124" s="227"/>
      <c r="AO124" s="227"/>
      <c r="AP124" s="227"/>
      <c r="AQ124" s="227"/>
      <c r="AR124" s="227"/>
      <c r="AS124" s="227"/>
      <c r="AT124" s="227"/>
    </row>
    <row r="125" spans="1:46" s="300" customFormat="1" ht="36" customHeight="1" x14ac:dyDescent="0.35">
      <c r="A125" s="463">
        <v>191</v>
      </c>
      <c r="B125" s="239">
        <v>41898</v>
      </c>
      <c r="C125" s="234" t="s">
        <v>6152</v>
      </c>
      <c r="D125" s="238">
        <v>7123</v>
      </c>
      <c r="E125" s="238"/>
      <c r="F125" s="238" t="s">
        <v>6379</v>
      </c>
      <c r="G125" s="238">
        <v>251</v>
      </c>
      <c r="H125" s="238">
        <v>6</v>
      </c>
      <c r="I125" s="237"/>
      <c r="J125" s="234" t="s">
        <v>6447</v>
      </c>
      <c r="K125" s="234" t="s">
        <v>6448</v>
      </c>
      <c r="L125" s="236">
        <v>41913</v>
      </c>
      <c r="M125" s="236"/>
      <c r="N125" s="236"/>
      <c r="O125" s="236"/>
      <c r="P125" s="236">
        <v>41915</v>
      </c>
      <c r="Q125" s="236">
        <v>41915</v>
      </c>
      <c r="R125" s="372">
        <v>2</v>
      </c>
      <c r="S125" s="234"/>
      <c r="T125" s="355"/>
      <c r="U125" s="227"/>
      <c r="V125" s="227"/>
      <c r="W125" s="227"/>
      <c r="X125" s="227"/>
      <c r="Y125" s="227"/>
      <c r="Z125" s="227"/>
      <c r="AA125" s="227"/>
      <c r="AB125" s="227"/>
      <c r="AC125" s="227"/>
      <c r="AD125" s="227"/>
      <c r="AE125" s="227"/>
      <c r="AF125" s="227"/>
      <c r="AG125" s="227"/>
      <c r="AH125" s="227"/>
      <c r="AI125" s="227"/>
      <c r="AJ125" s="227"/>
      <c r="AK125" s="227"/>
      <c r="AL125" s="227"/>
      <c r="AM125" s="227"/>
      <c r="AN125" s="227"/>
      <c r="AO125" s="227"/>
      <c r="AP125" s="227"/>
      <c r="AQ125" s="227"/>
      <c r="AR125" s="227"/>
      <c r="AS125" s="227"/>
      <c r="AT125" s="227"/>
    </row>
    <row r="126" spans="1:46" s="300" customFormat="1" ht="36" customHeight="1" x14ac:dyDescent="0.35">
      <c r="A126" s="462" t="s">
        <v>14343</v>
      </c>
      <c r="B126" s="247">
        <v>41907</v>
      </c>
      <c r="C126" s="244" t="s">
        <v>6504</v>
      </c>
      <c r="D126" s="245" t="s">
        <v>14344</v>
      </c>
      <c r="E126" s="246" t="s">
        <v>2216</v>
      </c>
      <c r="F126" s="245"/>
      <c r="G126" s="245" t="s">
        <v>59</v>
      </c>
      <c r="H126" s="246" t="s">
        <v>13468</v>
      </c>
      <c r="I126" s="245" t="s">
        <v>59</v>
      </c>
      <c r="J126" s="244" t="s">
        <v>6505</v>
      </c>
      <c r="K126" s="244"/>
      <c r="L126" s="267">
        <v>41908</v>
      </c>
      <c r="M126" s="267"/>
      <c r="N126" s="267"/>
      <c r="O126" s="267"/>
      <c r="P126" s="268"/>
      <c r="Q126" s="293"/>
      <c r="R126" s="371" t="s">
        <v>14040</v>
      </c>
      <c r="S126" s="240" t="s">
        <v>2232</v>
      </c>
      <c r="T126" s="245" t="s">
        <v>59</v>
      </c>
    </row>
    <row r="127" spans="1:46" s="300" customFormat="1" ht="36" customHeight="1" x14ac:dyDescent="0.35">
      <c r="A127" s="462" t="s">
        <v>14345</v>
      </c>
      <c r="B127" s="247">
        <v>41911</v>
      </c>
      <c r="C127" s="244" t="s">
        <v>6535</v>
      </c>
      <c r="D127" s="245" t="s">
        <v>6536</v>
      </c>
      <c r="E127" s="246" t="s">
        <v>2216</v>
      </c>
      <c r="F127" s="245" t="s">
        <v>6537</v>
      </c>
      <c r="G127" s="245" t="s">
        <v>6538</v>
      </c>
      <c r="H127" s="246" t="s">
        <v>13468</v>
      </c>
      <c r="I127" s="245" t="s">
        <v>7905</v>
      </c>
      <c r="J127" s="244" t="s">
        <v>6540</v>
      </c>
      <c r="K127" s="244"/>
      <c r="L127" s="293" t="s">
        <v>6541</v>
      </c>
      <c r="M127" s="293"/>
      <c r="N127" s="293"/>
      <c r="O127" s="293"/>
      <c r="P127" s="293" t="s">
        <v>8263</v>
      </c>
      <c r="Q127" s="268"/>
      <c r="R127" s="371" t="s">
        <v>14040</v>
      </c>
      <c r="S127" s="240" t="s">
        <v>2232</v>
      </c>
      <c r="T127" s="245" t="s">
        <v>6539</v>
      </c>
    </row>
    <row r="128" spans="1:46" ht="36" customHeight="1" x14ac:dyDescent="0.35">
      <c r="A128" s="463">
        <v>194</v>
      </c>
      <c r="B128" s="239">
        <v>41912</v>
      </c>
      <c r="C128" s="234" t="s">
        <v>6546</v>
      </c>
      <c r="D128" s="238">
        <v>5324</v>
      </c>
      <c r="E128" s="238" t="s">
        <v>2216</v>
      </c>
      <c r="F128" s="238" t="s">
        <v>5849</v>
      </c>
      <c r="G128" s="238">
        <v>500</v>
      </c>
      <c r="H128" s="238">
        <v>435</v>
      </c>
      <c r="I128" s="237"/>
      <c r="J128" s="234" t="s">
        <v>6547</v>
      </c>
      <c r="K128" s="234" t="s">
        <v>6548</v>
      </c>
      <c r="L128" s="236">
        <v>41912</v>
      </c>
      <c r="M128" s="236"/>
      <c r="N128" s="236"/>
      <c r="O128" s="236"/>
      <c r="P128" s="236">
        <v>41926</v>
      </c>
      <c r="Q128" s="236">
        <v>41926</v>
      </c>
      <c r="R128" s="372">
        <v>2</v>
      </c>
      <c r="S128" s="234"/>
      <c r="T128" s="355"/>
    </row>
    <row r="129" spans="1:46" ht="36" customHeight="1" x14ac:dyDescent="0.35">
      <c r="A129" s="462" t="s">
        <v>14346</v>
      </c>
      <c r="B129" s="247">
        <v>41915</v>
      </c>
      <c r="C129" s="244" t="s">
        <v>2182</v>
      </c>
      <c r="D129" s="245" t="s">
        <v>14250</v>
      </c>
      <c r="E129" s="246" t="s">
        <v>2216</v>
      </c>
      <c r="F129" s="245" t="s">
        <v>6315</v>
      </c>
      <c r="G129" s="245" t="s">
        <v>13280</v>
      </c>
      <c r="H129" s="246" t="s">
        <v>13468</v>
      </c>
      <c r="I129" s="244"/>
      <c r="J129" s="244" t="s">
        <v>6170</v>
      </c>
      <c r="K129" s="244"/>
      <c r="L129" s="267">
        <v>41936</v>
      </c>
      <c r="M129" s="267"/>
      <c r="N129" s="267"/>
      <c r="O129" s="267"/>
      <c r="P129" s="267">
        <v>41940</v>
      </c>
      <c r="Q129" s="293"/>
      <c r="R129" s="371" t="s">
        <v>14040</v>
      </c>
      <c r="S129" s="240" t="s">
        <v>2232</v>
      </c>
      <c r="T129" s="245" t="s">
        <v>364</v>
      </c>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300"/>
      <c r="AQ129" s="300"/>
      <c r="AR129" s="300"/>
      <c r="AS129" s="300"/>
      <c r="AT129" s="300"/>
    </row>
    <row r="130" spans="1:46" ht="36" customHeight="1" x14ac:dyDescent="0.35">
      <c r="A130" s="462" t="s">
        <v>14347</v>
      </c>
      <c r="B130" s="247">
        <v>41939</v>
      </c>
      <c r="C130" s="244" t="s">
        <v>2182</v>
      </c>
      <c r="D130" s="245" t="s">
        <v>8774</v>
      </c>
      <c r="E130" s="246" t="s">
        <v>2216</v>
      </c>
      <c r="F130" s="245" t="s">
        <v>5123</v>
      </c>
      <c r="G130" s="245" t="s">
        <v>14252</v>
      </c>
      <c r="H130" s="246" t="s">
        <v>13468</v>
      </c>
      <c r="I130" s="244"/>
      <c r="J130" s="244" t="s">
        <v>6759</v>
      </c>
      <c r="K130" s="244" t="s">
        <v>14348</v>
      </c>
      <c r="L130" s="267">
        <v>41943</v>
      </c>
      <c r="M130" s="267"/>
      <c r="N130" s="267"/>
      <c r="O130" s="267"/>
      <c r="P130" s="267">
        <v>41956</v>
      </c>
      <c r="Q130" s="293"/>
      <c r="R130" s="371" t="s">
        <v>14040</v>
      </c>
      <c r="S130" s="240" t="s">
        <v>2232</v>
      </c>
      <c r="T130" s="245" t="s">
        <v>59</v>
      </c>
      <c r="U130" s="300"/>
      <c r="V130" s="300"/>
      <c r="W130" s="300"/>
      <c r="X130" s="300"/>
      <c r="Y130" s="300"/>
      <c r="Z130" s="300"/>
      <c r="AA130" s="300"/>
      <c r="AB130" s="300"/>
      <c r="AC130" s="300"/>
      <c r="AD130" s="300"/>
      <c r="AE130" s="300"/>
      <c r="AF130" s="300"/>
      <c r="AG130" s="300"/>
      <c r="AH130" s="300"/>
      <c r="AI130" s="300"/>
      <c r="AJ130" s="300"/>
      <c r="AK130" s="300"/>
      <c r="AL130" s="300"/>
      <c r="AM130" s="300"/>
      <c r="AN130" s="300"/>
      <c r="AO130" s="300"/>
      <c r="AP130" s="300"/>
      <c r="AQ130" s="300"/>
      <c r="AR130" s="300"/>
      <c r="AS130" s="300"/>
      <c r="AT130" s="300"/>
    </row>
    <row r="131" spans="1:46" ht="36" customHeight="1" x14ac:dyDescent="0.35">
      <c r="A131" s="462" t="s">
        <v>14349</v>
      </c>
      <c r="B131" s="247">
        <v>41939</v>
      </c>
      <c r="C131" s="244" t="s">
        <v>2182</v>
      </c>
      <c r="D131" s="245" t="s">
        <v>14250</v>
      </c>
      <c r="E131" s="246" t="s">
        <v>2216</v>
      </c>
      <c r="F131" s="245" t="s">
        <v>6315</v>
      </c>
      <c r="G131" s="245" t="s">
        <v>13280</v>
      </c>
      <c r="H131" s="246" t="s">
        <v>13468</v>
      </c>
      <c r="I131" s="244"/>
      <c r="J131" s="244" t="s">
        <v>6170</v>
      </c>
      <c r="K131" s="244" t="s">
        <v>14350</v>
      </c>
      <c r="L131" s="267">
        <v>41949</v>
      </c>
      <c r="M131" s="267"/>
      <c r="N131" s="267"/>
      <c r="O131" s="267"/>
      <c r="P131" s="267">
        <v>41954</v>
      </c>
      <c r="Q131" s="293"/>
      <c r="R131" s="371" t="s">
        <v>14040</v>
      </c>
      <c r="S131" s="240" t="s">
        <v>2232</v>
      </c>
      <c r="T131" s="245" t="s">
        <v>59</v>
      </c>
      <c r="U131" s="300"/>
      <c r="V131" s="300"/>
      <c r="W131" s="300"/>
      <c r="X131" s="300"/>
      <c r="Y131" s="300"/>
      <c r="Z131" s="300"/>
      <c r="AA131" s="300"/>
      <c r="AB131" s="300"/>
      <c r="AC131" s="300"/>
      <c r="AD131" s="300"/>
      <c r="AE131" s="300"/>
      <c r="AF131" s="300"/>
      <c r="AG131" s="300"/>
      <c r="AH131" s="300"/>
      <c r="AI131" s="300"/>
      <c r="AJ131" s="300"/>
      <c r="AK131" s="300"/>
      <c r="AL131" s="300"/>
      <c r="AM131" s="300"/>
      <c r="AN131" s="300"/>
      <c r="AO131" s="300"/>
      <c r="AP131" s="300"/>
      <c r="AQ131" s="300"/>
      <c r="AR131" s="300"/>
      <c r="AS131" s="300"/>
      <c r="AT131" s="300"/>
    </row>
    <row r="132" spans="1:46" ht="36" customHeight="1" x14ac:dyDescent="0.35">
      <c r="A132" s="462" t="s">
        <v>14351</v>
      </c>
      <c r="B132" s="247">
        <v>41940</v>
      </c>
      <c r="C132" s="244" t="s">
        <v>2182</v>
      </c>
      <c r="D132" s="245" t="s">
        <v>9339</v>
      </c>
      <c r="E132" s="246" t="s">
        <v>2216</v>
      </c>
      <c r="F132" s="245" t="s">
        <v>6568</v>
      </c>
      <c r="G132" s="245" t="s">
        <v>32</v>
      </c>
      <c r="H132" s="246" t="s">
        <v>13468</v>
      </c>
      <c r="I132" s="244"/>
      <c r="J132" s="244" t="s">
        <v>6679</v>
      </c>
      <c r="K132" s="244" t="s">
        <v>14352</v>
      </c>
      <c r="L132" s="267">
        <v>41946</v>
      </c>
      <c r="M132" s="267"/>
      <c r="N132" s="267"/>
      <c r="O132" s="267"/>
      <c r="P132" s="267">
        <v>41957</v>
      </c>
      <c r="Q132" s="293"/>
      <c r="R132" s="371" t="s">
        <v>14040</v>
      </c>
      <c r="S132" s="240" t="s">
        <v>2232</v>
      </c>
      <c r="T132" s="245" t="s">
        <v>59</v>
      </c>
      <c r="U132" s="300"/>
      <c r="V132" s="300"/>
      <c r="W132" s="300"/>
      <c r="X132" s="300"/>
      <c r="Y132" s="300"/>
      <c r="Z132" s="300"/>
      <c r="AA132" s="300"/>
      <c r="AB132" s="300"/>
      <c r="AC132" s="300"/>
      <c r="AD132" s="300"/>
      <c r="AE132" s="300"/>
      <c r="AF132" s="300"/>
      <c r="AG132" s="300"/>
      <c r="AH132" s="300"/>
      <c r="AI132" s="300"/>
      <c r="AJ132" s="300"/>
      <c r="AK132" s="300"/>
      <c r="AL132" s="300"/>
      <c r="AM132" s="300"/>
      <c r="AN132" s="300"/>
      <c r="AO132" s="300"/>
      <c r="AP132" s="300"/>
      <c r="AQ132" s="300"/>
      <c r="AR132" s="300"/>
      <c r="AS132" s="300"/>
      <c r="AT132" s="300"/>
    </row>
    <row r="133" spans="1:46" ht="36" customHeight="1" x14ac:dyDescent="0.35">
      <c r="A133" s="462" t="s">
        <v>13341</v>
      </c>
      <c r="B133" s="247">
        <v>41941</v>
      </c>
      <c r="C133" s="244" t="s">
        <v>2229</v>
      </c>
      <c r="D133" s="245" t="s">
        <v>14353</v>
      </c>
      <c r="E133" s="246" t="s">
        <v>2216</v>
      </c>
      <c r="F133" s="245" t="s">
        <v>6627</v>
      </c>
      <c r="G133" s="245" t="s">
        <v>13341</v>
      </c>
      <c r="H133" s="246" t="s">
        <v>13468</v>
      </c>
      <c r="I133" s="245" t="s">
        <v>7904</v>
      </c>
      <c r="J133" s="244" t="s">
        <v>6693</v>
      </c>
      <c r="K133" s="244" t="s">
        <v>14354</v>
      </c>
      <c r="L133" s="268"/>
      <c r="M133" s="268"/>
      <c r="N133" s="268"/>
      <c r="O133" s="268"/>
      <c r="P133" s="268"/>
      <c r="Q133" s="293"/>
      <c r="R133" s="371" t="s">
        <v>14040</v>
      </c>
      <c r="S133" s="240" t="s">
        <v>2232</v>
      </c>
      <c r="T133" s="245" t="s">
        <v>2480</v>
      </c>
      <c r="U133" s="300"/>
      <c r="V133" s="300"/>
      <c r="W133" s="300"/>
      <c r="X133" s="300"/>
      <c r="Y133" s="300"/>
      <c r="Z133" s="300"/>
      <c r="AA133" s="300"/>
      <c r="AB133" s="300"/>
      <c r="AC133" s="300"/>
      <c r="AD133" s="300"/>
      <c r="AE133" s="300"/>
      <c r="AF133" s="300"/>
      <c r="AG133" s="300"/>
      <c r="AH133" s="300"/>
      <c r="AI133" s="300"/>
      <c r="AJ133" s="300"/>
      <c r="AK133" s="300"/>
      <c r="AL133" s="300"/>
      <c r="AM133" s="300"/>
      <c r="AN133" s="300"/>
      <c r="AO133" s="300"/>
      <c r="AP133" s="300"/>
      <c r="AQ133" s="300"/>
      <c r="AR133" s="300"/>
      <c r="AS133" s="300"/>
      <c r="AT133" s="300"/>
    </row>
    <row r="134" spans="1:46" ht="36" customHeight="1" x14ac:dyDescent="0.35">
      <c r="A134" s="462" t="s">
        <v>14355</v>
      </c>
      <c r="B134" s="247">
        <v>41941</v>
      </c>
      <c r="C134" s="244" t="s">
        <v>5873</v>
      </c>
      <c r="D134" s="245" t="s">
        <v>14356</v>
      </c>
      <c r="E134" s="246" t="s">
        <v>2216</v>
      </c>
      <c r="F134" s="245" t="s">
        <v>5926</v>
      </c>
      <c r="G134" s="245" t="s">
        <v>14357</v>
      </c>
      <c r="H134" s="246" t="s">
        <v>13468</v>
      </c>
      <c r="I134" s="244"/>
      <c r="J134" s="244" t="s">
        <v>5132</v>
      </c>
      <c r="K134" s="244" t="s">
        <v>14358</v>
      </c>
      <c r="L134" s="267">
        <v>41943</v>
      </c>
      <c r="M134" s="267"/>
      <c r="N134" s="267"/>
      <c r="O134" s="267"/>
      <c r="P134" s="267">
        <v>41975</v>
      </c>
      <c r="Q134" s="293"/>
      <c r="R134" s="371" t="s">
        <v>14040</v>
      </c>
      <c r="S134" s="240" t="s">
        <v>2232</v>
      </c>
      <c r="T134" s="245" t="s">
        <v>2480</v>
      </c>
      <c r="U134" s="300"/>
      <c r="V134" s="300"/>
      <c r="W134" s="300"/>
      <c r="X134" s="300"/>
      <c r="Y134" s="300"/>
      <c r="Z134" s="300"/>
      <c r="AA134" s="300"/>
      <c r="AB134" s="300"/>
      <c r="AC134" s="300"/>
      <c r="AD134" s="300"/>
      <c r="AE134" s="300"/>
      <c r="AF134" s="300"/>
      <c r="AG134" s="300"/>
      <c r="AH134" s="300"/>
      <c r="AI134" s="300"/>
      <c r="AJ134" s="300"/>
      <c r="AK134" s="300"/>
      <c r="AL134" s="300"/>
      <c r="AM134" s="300"/>
      <c r="AN134" s="300"/>
      <c r="AO134" s="300"/>
      <c r="AP134" s="300"/>
      <c r="AQ134" s="300"/>
      <c r="AR134" s="300"/>
      <c r="AS134" s="300"/>
      <c r="AT134" s="300"/>
    </row>
    <row r="135" spans="1:46" ht="36" customHeight="1" x14ac:dyDescent="0.35">
      <c r="A135" s="463">
        <v>201</v>
      </c>
      <c r="B135" s="239">
        <v>41948</v>
      </c>
      <c r="C135" s="234" t="s">
        <v>2755</v>
      </c>
      <c r="D135" s="238" t="s">
        <v>6728</v>
      </c>
      <c r="E135" s="238" t="s">
        <v>2216</v>
      </c>
      <c r="F135" s="238" t="s">
        <v>6575</v>
      </c>
      <c r="G135" s="238">
        <v>350</v>
      </c>
      <c r="H135" s="238">
        <v>155</v>
      </c>
      <c r="I135" s="237"/>
      <c r="J135" s="234" t="s">
        <v>6729</v>
      </c>
      <c r="K135" s="234">
        <v>1103</v>
      </c>
      <c r="L135" s="236">
        <v>41962</v>
      </c>
      <c r="M135" s="236"/>
      <c r="N135" s="236"/>
      <c r="O135" s="236"/>
      <c r="P135" s="236">
        <v>41978</v>
      </c>
      <c r="Q135" s="236">
        <v>41978</v>
      </c>
      <c r="R135" s="372">
        <v>0</v>
      </c>
      <c r="S135" s="234"/>
      <c r="T135" s="355"/>
    </row>
    <row r="136" spans="1:46" ht="36" customHeight="1" x14ac:dyDescent="0.35">
      <c r="A136" s="463">
        <v>202</v>
      </c>
      <c r="B136" s="239">
        <v>41949</v>
      </c>
      <c r="C136" s="234" t="s">
        <v>2182</v>
      </c>
      <c r="D136" s="238">
        <v>6225</v>
      </c>
      <c r="E136" s="238" t="s">
        <v>6758</v>
      </c>
      <c r="F136" s="238"/>
      <c r="G136" s="238"/>
      <c r="H136" s="238">
        <v>1</v>
      </c>
      <c r="I136" s="237"/>
      <c r="J136" s="234" t="s">
        <v>6760</v>
      </c>
      <c r="K136" s="234">
        <v>1104</v>
      </c>
      <c r="L136" s="236">
        <v>41967</v>
      </c>
      <c r="M136" s="236"/>
      <c r="N136" s="236"/>
      <c r="O136" s="236"/>
      <c r="P136" s="236">
        <v>41975</v>
      </c>
      <c r="Q136" s="236">
        <v>41975</v>
      </c>
      <c r="R136" s="372">
        <v>0</v>
      </c>
      <c r="S136" s="234" t="s">
        <v>6859</v>
      </c>
      <c r="T136" s="355"/>
      <c r="U136" s="307"/>
      <c r="Y136" s="307"/>
    </row>
    <row r="137" spans="1:46" ht="36" customHeight="1" x14ac:dyDescent="0.35">
      <c r="A137" s="462" t="s">
        <v>14359</v>
      </c>
      <c r="B137" s="247">
        <v>41950</v>
      </c>
      <c r="C137" s="244" t="s">
        <v>5604</v>
      </c>
      <c r="D137" s="245" t="s">
        <v>2256</v>
      </c>
      <c r="E137" s="246" t="s">
        <v>2216</v>
      </c>
      <c r="F137" s="245" t="s">
        <v>6750</v>
      </c>
      <c r="G137" s="245" t="s">
        <v>3724</v>
      </c>
      <c r="H137" s="246" t="s">
        <v>13468</v>
      </c>
      <c r="I137" s="273" t="s">
        <v>10169</v>
      </c>
      <c r="J137" s="244" t="s">
        <v>6751</v>
      </c>
      <c r="K137" s="244" t="s">
        <v>14360</v>
      </c>
      <c r="L137" s="267">
        <v>41956</v>
      </c>
      <c r="M137" s="267"/>
      <c r="N137" s="267"/>
      <c r="O137" s="267"/>
      <c r="P137" s="267">
        <v>41961</v>
      </c>
      <c r="Q137" s="294">
        <v>41961</v>
      </c>
      <c r="R137" s="371" t="s">
        <v>14040</v>
      </c>
      <c r="S137" s="240" t="s">
        <v>2232</v>
      </c>
      <c r="T137" s="245" t="s">
        <v>59</v>
      </c>
      <c r="U137" s="300"/>
      <c r="V137" s="300"/>
      <c r="W137" s="300"/>
      <c r="X137" s="300"/>
      <c r="Y137" s="300"/>
      <c r="Z137" s="300"/>
      <c r="AA137" s="300"/>
      <c r="AB137" s="300"/>
      <c r="AC137" s="300"/>
      <c r="AD137" s="300"/>
      <c r="AE137" s="300"/>
      <c r="AF137" s="300"/>
      <c r="AG137" s="300"/>
      <c r="AH137" s="300"/>
      <c r="AI137" s="300"/>
      <c r="AJ137" s="300"/>
      <c r="AK137" s="300"/>
      <c r="AL137" s="300"/>
      <c r="AM137" s="300"/>
      <c r="AN137" s="300"/>
      <c r="AO137" s="300"/>
      <c r="AP137" s="300"/>
      <c r="AQ137" s="300"/>
      <c r="AR137" s="300"/>
      <c r="AS137" s="300"/>
      <c r="AT137" s="300"/>
    </row>
    <row r="138" spans="1:46" ht="36" customHeight="1" x14ac:dyDescent="0.35">
      <c r="A138" s="463">
        <v>203</v>
      </c>
      <c r="B138" s="239">
        <v>41950</v>
      </c>
      <c r="C138" s="234" t="s">
        <v>3923</v>
      </c>
      <c r="D138" s="238">
        <v>7221</v>
      </c>
      <c r="E138" s="238" t="s">
        <v>2216</v>
      </c>
      <c r="F138" s="238" t="s">
        <v>6748</v>
      </c>
      <c r="G138" s="238">
        <v>70</v>
      </c>
      <c r="H138" s="238">
        <v>1</v>
      </c>
      <c r="I138" s="237"/>
      <c r="J138" s="234" t="s">
        <v>6749</v>
      </c>
      <c r="K138" s="234">
        <v>1105</v>
      </c>
      <c r="L138" s="236">
        <v>41953</v>
      </c>
      <c r="M138" s="236"/>
      <c r="N138" s="236"/>
      <c r="O138" s="236"/>
      <c r="P138" s="236">
        <v>41956</v>
      </c>
      <c r="Q138" s="236">
        <v>41956</v>
      </c>
      <c r="R138" s="372">
        <v>0</v>
      </c>
      <c r="S138" s="234"/>
      <c r="T138" s="355"/>
    </row>
    <row r="139" spans="1:46" ht="36" customHeight="1" x14ac:dyDescent="0.35">
      <c r="A139" s="463">
        <v>205</v>
      </c>
      <c r="B139" s="239">
        <v>41954</v>
      </c>
      <c r="C139" s="234" t="s">
        <v>2221</v>
      </c>
      <c r="D139" s="238" t="s">
        <v>6761</v>
      </c>
      <c r="E139" s="238" t="s">
        <v>2216</v>
      </c>
      <c r="F139" s="238" t="s">
        <v>6762</v>
      </c>
      <c r="G139" s="238">
        <v>4</v>
      </c>
      <c r="H139" s="238">
        <v>3</v>
      </c>
      <c r="I139" s="237"/>
      <c r="J139" s="234"/>
      <c r="K139" s="234">
        <v>1107</v>
      </c>
      <c r="L139" s="236">
        <v>41956</v>
      </c>
      <c r="M139" s="236"/>
      <c r="N139" s="236"/>
      <c r="O139" s="236"/>
      <c r="P139" s="236">
        <v>41956</v>
      </c>
      <c r="Q139" s="236">
        <v>41956</v>
      </c>
      <c r="R139" s="372">
        <v>2</v>
      </c>
      <c r="S139" s="234"/>
      <c r="T139" s="355"/>
    </row>
    <row r="140" spans="1:46" ht="36" customHeight="1" x14ac:dyDescent="0.35">
      <c r="A140" s="463">
        <v>206</v>
      </c>
      <c r="B140" s="239">
        <v>41954</v>
      </c>
      <c r="C140" s="234" t="s">
        <v>2221</v>
      </c>
      <c r="D140" s="238">
        <v>7240</v>
      </c>
      <c r="E140" s="238" t="s">
        <v>2216</v>
      </c>
      <c r="F140" s="238" t="s">
        <v>6763</v>
      </c>
      <c r="G140" s="238">
        <v>110</v>
      </c>
      <c r="H140" s="238">
        <v>2</v>
      </c>
      <c r="I140" s="237"/>
      <c r="J140" s="234"/>
      <c r="K140" s="234">
        <v>1108</v>
      </c>
      <c r="L140" s="236">
        <v>41956</v>
      </c>
      <c r="M140" s="236"/>
      <c r="N140" s="236"/>
      <c r="O140" s="236"/>
      <c r="P140" s="236">
        <v>41956</v>
      </c>
      <c r="Q140" s="236">
        <v>41956</v>
      </c>
      <c r="R140" s="372">
        <v>1</v>
      </c>
      <c r="S140" s="234"/>
      <c r="T140" s="355"/>
    </row>
    <row r="141" spans="1:46" ht="36" customHeight="1" x14ac:dyDescent="0.35">
      <c r="A141" s="462" t="s">
        <v>14361</v>
      </c>
      <c r="B141" s="247">
        <v>41957</v>
      </c>
      <c r="C141" s="244" t="s">
        <v>5604</v>
      </c>
      <c r="D141" s="245" t="s">
        <v>3899</v>
      </c>
      <c r="E141" s="246" t="s">
        <v>2216</v>
      </c>
      <c r="F141" s="245" t="s">
        <v>5557</v>
      </c>
      <c r="G141" s="245" t="s">
        <v>12885</v>
      </c>
      <c r="H141" s="246" t="s">
        <v>13468</v>
      </c>
      <c r="I141" s="273" t="s">
        <v>10178</v>
      </c>
      <c r="J141" s="244" t="s">
        <v>6793</v>
      </c>
      <c r="K141" s="244" t="s">
        <v>14362</v>
      </c>
      <c r="L141" s="267">
        <v>41961</v>
      </c>
      <c r="M141" s="267"/>
      <c r="N141" s="267"/>
      <c r="O141" s="267"/>
      <c r="P141" s="267">
        <v>41985</v>
      </c>
      <c r="Q141" s="294">
        <v>41985</v>
      </c>
      <c r="R141" s="371" t="s">
        <v>14040</v>
      </c>
      <c r="S141" s="240" t="s">
        <v>2232</v>
      </c>
      <c r="T141" s="245" t="s">
        <v>59</v>
      </c>
      <c r="U141" s="300"/>
      <c r="V141" s="300"/>
      <c r="W141" s="300"/>
      <c r="X141" s="300"/>
      <c r="Y141" s="300"/>
      <c r="Z141" s="300"/>
      <c r="AA141" s="300"/>
      <c r="AB141" s="300"/>
      <c r="AC141" s="300"/>
      <c r="AD141" s="300"/>
      <c r="AE141" s="300"/>
      <c r="AF141" s="300"/>
      <c r="AG141" s="300"/>
      <c r="AH141" s="300"/>
      <c r="AI141" s="300"/>
      <c r="AJ141" s="300"/>
      <c r="AK141" s="300"/>
      <c r="AL141" s="300"/>
      <c r="AM141" s="300"/>
      <c r="AN141" s="300"/>
      <c r="AO141" s="300"/>
      <c r="AP141" s="300"/>
      <c r="AQ141" s="300"/>
      <c r="AR141" s="300"/>
      <c r="AS141" s="300"/>
      <c r="AT141" s="300"/>
    </row>
    <row r="142" spans="1:46" ht="36" customHeight="1" x14ac:dyDescent="0.35">
      <c r="A142" s="462" t="s">
        <v>14363</v>
      </c>
      <c r="B142" s="247">
        <v>41960</v>
      </c>
      <c r="C142" s="244" t="s">
        <v>2221</v>
      </c>
      <c r="D142" s="245" t="s">
        <v>14364</v>
      </c>
      <c r="E142" s="246" t="s">
        <v>2216</v>
      </c>
      <c r="F142" s="245" t="s">
        <v>6629</v>
      </c>
      <c r="G142" s="245" t="s">
        <v>364</v>
      </c>
      <c r="H142" s="246" t="s">
        <v>13468</v>
      </c>
      <c r="I142" s="245" t="s">
        <v>7906</v>
      </c>
      <c r="J142" s="244" t="s">
        <v>6792</v>
      </c>
      <c r="K142" s="244" t="s">
        <v>14365</v>
      </c>
      <c r="L142" s="268"/>
      <c r="M142" s="268"/>
      <c r="N142" s="268"/>
      <c r="O142" s="268"/>
      <c r="P142" s="268"/>
      <c r="Q142" s="293"/>
      <c r="R142" s="371" t="s">
        <v>14040</v>
      </c>
      <c r="S142" s="240" t="s">
        <v>2232</v>
      </c>
      <c r="T142" s="245" t="s">
        <v>364</v>
      </c>
      <c r="U142" s="300"/>
      <c r="V142" s="300"/>
      <c r="W142" s="300"/>
      <c r="X142" s="300"/>
      <c r="Y142" s="300"/>
      <c r="Z142" s="300"/>
      <c r="AA142" s="300"/>
      <c r="AB142" s="300"/>
      <c r="AC142" s="300"/>
      <c r="AD142" s="300"/>
      <c r="AE142" s="300"/>
      <c r="AF142" s="300"/>
      <c r="AG142" s="300"/>
      <c r="AH142" s="300"/>
      <c r="AI142" s="300"/>
      <c r="AJ142" s="300"/>
      <c r="AK142" s="300"/>
      <c r="AL142" s="300"/>
      <c r="AM142" s="300"/>
      <c r="AN142" s="300"/>
      <c r="AO142" s="300"/>
      <c r="AP142" s="300"/>
      <c r="AQ142" s="300"/>
      <c r="AR142" s="300"/>
      <c r="AS142" s="300"/>
      <c r="AT142" s="300"/>
    </row>
    <row r="143" spans="1:46" ht="36" customHeight="1" x14ac:dyDescent="0.35">
      <c r="A143" s="462" t="s">
        <v>14366</v>
      </c>
      <c r="B143" s="247">
        <v>41961</v>
      </c>
      <c r="C143" s="244" t="s">
        <v>5604</v>
      </c>
      <c r="D143" s="245" t="s">
        <v>2256</v>
      </c>
      <c r="E143" s="246" t="s">
        <v>2216</v>
      </c>
      <c r="F143" s="245" t="s">
        <v>6750</v>
      </c>
      <c r="G143" s="245" t="s">
        <v>3724</v>
      </c>
      <c r="H143" s="246" t="s">
        <v>13468</v>
      </c>
      <c r="I143" s="245"/>
      <c r="J143" s="244" t="s">
        <v>6804</v>
      </c>
      <c r="K143" s="244" t="s">
        <v>14367</v>
      </c>
      <c r="L143" s="267">
        <v>41971</v>
      </c>
      <c r="M143" s="267"/>
      <c r="N143" s="267"/>
      <c r="O143" s="267"/>
      <c r="P143" s="267">
        <v>41983</v>
      </c>
      <c r="Q143" s="293"/>
      <c r="R143" s="371" t="s">
        <v>14040</v>
      </c>
      <c r="S143" s="240" t="s">
        <v>2232</v>
      </c>
      <c r="T143" s="245" t="s">
        <v>364</v>
      </c>
      <c r="U143" s="300"/>
      <c r="V143" s="300"/>
      <c r="W143" s="300"/>
      <c r="X143" s="300"/>
      <c r="Y143" s="300"/>
      <c r="Z143" s="300"/>
      <c r="AA143" s="300"/>
      <c r="AB143" s="300"/>
      <c r="AC143" s="300"/>
      <c r="AD143" s="300"/>
      <c r="AE143" s="300"/>
      <c r="AF143" s="300"/>
      <c r="AG143" s="300"/>
      <c r="AH143" s="300"/>
      <c r="AI143" s="300"/>
      <c r="AJ143" s="300"/>
      <c r="AK143" s="300"/>
      <c r="AL143" s="300"/>
      <c r="AM143" s="300"/>
      <c r="AN143" s="300"/>
      <c r="AO143" s="300"/>
      <c r="AP143" s="300"/>
      <c r="AQ143" s="300"/>
      <c r="AR143" s="300"/>
      <c r="AS143" s="300"/>
      <c r="AT143" s="300"/>
    </row>
    <row r="144" spans="1:46" ht="36" customHeight="1" x14ac:dyDescent="0.35">
      <c r="A144" s="462" t="s">
        <v>14368</v>
      </c>
      <c r="B144" s="247">
        <v>41963</v>
      </c>
      <c r="C144" s="244" t="s">
        <v>2195</v>
      </c>
      <c r="D144" s="245" t="s">
        <v>14369</v>
      </c>
      <c r="E144" s="246" t="s">
        <v>2216</v>
      </c>
      <c r="F144" s="245" t="s">
        <v>6799</v>
      </c>
      <c r="G144" s="245" t="s">
        <v>13231</v>
      </c>
      <c r="H144" s="246" t="s">
        <v>13468</v>
      </c>
      <c r="I144" s="245"/>
      <c r="J144" s="244" t="s">
        <v>6817</v>
      </c>
      <c r="K144" s="244" t="s">
        <v>14370</v>
      </c>
      <c r="L144" s="267">
        <v>41967</v>
      </c>
      <c r="M144" s="267"/>
      <c r="N144" s="267"/>
      <c r="O144" s="267"/>
      <c r="P144" s="267">
        <v>41975</v>
      </c>
      <c r="Q144" s="293"/>
      <c r="R144" s="371" t="s">
        <v>14040</v>
      </c>
      <c r="S144" s="240" t="s">
        <v>2232</v>
      </c>
      <c r="T144" s="245" t="s">
        <v>13231</v>
      </c>
      <c r="U144" s="300"/>
      <c r="V144" s="300"/>
      <c r="W144" s="300"/>
      <c r="X144" s="300"/>
      <c r="Y144" s="300"/>
      <c r="Z144" s="300"/>
      <c r="AA144" s="300"/>
      <c r="AB144" s="300"/>
      <c r="AC144" s="300"/>
      <c r="AD144" s="300"/>
      <c r="AE144" s="300"/>
      <c r="AF144" s="300"/>
      <c r="AG144" s="300"/>
      <c r="AH144" s="300"/>
      <c r="AI144" s="300"/>
      <c r="AJ144" s="300"/>
      <c r="AK144" s="300"/>
      <c r="AL144" s="300"/>
      <c r="AM144" s="300"/>
      <c r="AN144" s="300"/>
      <c r="AO144" s="300"/>
      <c r="AP144" s="300"/>
      <c r="AQ144" s="300"/>
      <c r="AR144" s="300"/>
      <c r="AS144" s="300"/>
      <c r="AT144" s="300"/>
    </row>
    <row r="145" spans="1:46" ht="36" customHeight="1" x14ac:dyDescent="0.35">
      <c r="A145" s="463">
        <v>211</v>
      </c>
      <c r="B145" s="239">
        <v>41964</v>
      </c>
      <c r="C145" s="234" t="s">
        <v>6818</v>
      </c>
      <c r="D145" s="238">
        <v>7122</v>
      </c>
      <c r="E145" s="238" t="s">
        <v>2216</v>
      </c>
      <c r="F145" s="238" t="s">
        <v>6813</v>
      </c>
      <c r="G145" s="238">
        <v>15</v>
      </c>
      <c r="H145" s="238">
        <v>15</v>
      </c>
      <c r="I145" s="237" t="s">
        <v>7907</v>
      </c>
      <c r="J145" s="234" t="s">
        <v>6819</v>
      </c>
      <c r="K145" s="234">
        <v>1113</v>
      </c>
      <c r="L145" s="236" t="s">
        <v>8278</v>
      </c>
      <c r="M145" s="236"/>
      <c r="N145" s="236"/>
      <c r="O145" s="236"/>
      <c r="P145" s="236"/>
      <c r="Q145" s="236">
        <v>41969</v>
      </c>
      <c r="R145" s="372">
        <v>0</v>
      </c>
      <c r="S145" s="234"/>
      <c r="T145" s="355"/>
    </row>
    <row r="146" spans="1:46" ht="36" customHeight="1" x14ac:dyDescent="0.35">
      <c r="A146" s="462" t="s">
        <v>14044</v>
      </c>
      <c r="B146" s="247">
        <v>41966</v>
      </c>
      <c r="C146" s="244" t="s">
        <v>2195</v>
      </c>
      <c r="D146" s="245" t="s">
        <v>14371</v>
      </c>
      <c r="E146" s="246" t="s">
        <v>2216</v>
      </c>
      <c r="F146" s="245"/>
      <c r="G146" s="245"/>
      <c r="H146" s="246" t="s">
        <v>13468</v>
      </c>
      <c r="I146" s="245"/>
      <c r="J146" s="245"/>
      <c r="K146" s="245"/>
      <c r="L146" s="268"/>
      <c r="M146" s="268"/>
      <c r="N146" s="268"/>
      <c r="O146" s="268"/>
      <c r="P146" s="268"/>
      <c r="Q146" s="293"/>
      <c r="R146" s="371" t="s">
        <v>14040</v>
      </c>
      <c r="S146" s="240" t="s">
        <v>2232</v>
      </c>
      <c r="T146" s="245" t="s">
        <v>14047</v>
      </c>
      <c r="U146" s="300"/>
      <c r="V146" s="300"/>
      <c r="W146" s="300"/>
      <c r="X146" s="300"/>
      <c r="Y146" s="300"/>
      <c r="Z146" s="300"/>
      <c r="AA146" s="300"/>
      <c r="AB146" s="300"/>
      <c r="AC146" s="300"/>
      <c r="AD146" s="300"/>
      <c r="AE146" s="300"/>
      <c r="AF146" s="300"/>
      <c r="AG146" s="300"/>
      <c r="AH146" s="300"/>
      <c r="AI146" s="300"/>
      <c r="AJ146" s="300"/>
      <c r="AK146" s="300"/>
      <c r="AL146" s="300"/>
      <c r="AM146" s="300"/>
      <c r="AN146" s="300"/>
      <c r="AO146" s="300"/>
      <c r="AP146" s="300"/>
      <c r="AQ146" s="300"/>
      <c r="AR146" s="300"/>
      <c r="AS146" s="300"/>
      <c r="AT146" s="300"/>
    </row>
    <row r="147" spans="1:46" ht="36" customHeight="1" x14ac:dyDescent="0.35">
      <c r="A147" s="462" t="s">
        <v>14372</v>
      </c>
      <c r="B147" s="247">
        <v>41967</v>
      </c>
      <c r="C147" s="244" t="s">
        <v>4267</v>
      </c>
      <c r="D147" s="245" t="s">
        <v>8774</v>
      </c>
      <c r="E147" s="246" t="s">
        <v>2216</v>
      </c>
      <c r="F147" s="245"/>
      <c r="G147" s="245"/>
      <c r="H147" s="246" t="s">
        <v>13468</v>
      </c>
      <c r="I147" s="273" t="s">
        <v>10163</v>
      </c>
      <c r="J147" s="244" t="s">
        <v>6991</v>
      </c>
      <c r="K147" s="244"/>
      <c r="L147" s="267">
        <v>41977</v>
      </c>
      <c r="M147" s="267"/>
      <c r="N147" s="267"/>
      <c r="O147" s="267"/>
      <c r="P147" s="267">
        <v>41984</v>
      </c>
      <c r="Q147" s="294">
        <v>41984</v>
      </c>
      <c r="R147" s="371" t="s">
        <v>14040</v>
      </c>
      <c r="S147" s="240" t="s">
        <v>2232</v>
      </c>
      <c r="T147" s="245" t="s">
        <v>59</v>
      </c>
      <c r="U147" s="300"/>
      <c r="V147" s="300"/>
      <c r="W147" s="300"/>
      <c r="X147" s="300"/>
      <c r="Y147" s="300"/>
      <c r="Z147" s="300"/>
      <c r="AA147" s="300"/>
      <c r="AB147" s="300"/>
      <c r="AC147" s="300"/>
      <c r="AD147" s="300"/>
      <c r="AE147" s="300"/>
      <c r="AF147" s="300"/>
      <c r="AG147" s="300"/>
      <c r="AH147" s="300"/>
      <c r="AI147" s="300"/>
      <c r="AJ147" s="300"/>
      <c r="AK147" s="300"/>
      <c r="AL147" s="300"/>
      <c r="AM147" s="300"/>
      <c r="AN147" s="300"/>
      <c r="AO147" s="300"/>
      <c r="AP147" s="300"/>
      <c r="AQ147" s="300"/>
      <c r="AR147" s="300"/>
      <c r="AS147" s="300"/>
      <c r="AT147" s="300"/>
    </row>
    <row r="148" spans="1:46" ht="36" customHeight="1" x14ac:dyDescent="0.35">
      <c r="A148" s="462" t="s">
        <v>14373</v>
      </c>
      <c r="B148" s="247">
        <v>41977</v>
      </c>
      <c r="C148" s="244" t="s">
        <v>4267</v>
      </c>
      <c r="D148" s="245" t="s">
        <v>8774</v>
      </c>
      <c r="E148" s="246" t="s">
        <v>2216</v>
      </c>
      <c r="F148" s="245" t="s">
        <v>3500</v>
      </c>
      <c r="G148" s="245" t="s">
        <v>32</v>
      </c>
      <c r="H148" s="246" t="s">
        <v>13468</v>
      </c>
      <c r="I148" s="245" t="s">
        <v>6881</v>
      </c>
      <c r="J148" s="244" t="s">
        <v>6880</v>
      </c>
      <c r="K148" s="244"/>
      <c r="L148" s="267">
        <v>41989</v>
      </c>
      <c r="M148" s="267"/>
      <c r="N148" s="267"/>
      <c r="O148" s="267"/>
      <c r="P148" s="267">
        <v>41985</v>
      </c>
      <c r="Q148" s="293"/>
      <c r="R148" s="371" t="s">
        <v>14040</v>
      </c>
      <c r="S148" s="240" t="s">
        <v>2232</v>
      </c>
      <c r="T148" s="245" t="s">
        <v>59</v>
      </c>
      <c r="U148" s="300"/>
      <c r="V148" s="300"/>
      <c r="W148" s="300"/>
      <c r="X148" s="300"/>
      <c r="Y148" s="300"/>
      <c r="Z148" s="300"/>
      <c r="AA148" s="300"/>
      <c r="AB148" s="300"/>
      <c r="AC148" s="300"/>
      <c r="AD148" s="300"/>
      <c r="AE148" s="300"/>
      <c r="AF148" s="300"/>
      <c r="AG148" s="300"/>
      <c r="AH148" s="300"/>
      <c r="AI148" s="300"/>
      <c r="AJ148" s="300"/>
      <c r="AK148" s="300"/>
      <c r="AL148" s="300"/>
      <c r="AM148" s="300"/>
      <c r="AN148" s="300"/>
      <c r="AO148" s="300"/>
      <c r="AP148" s="300"/>
      <c r="AQ148" s="300"/>
      <c r="AR148" s="300"/>
      <c r="AS148" s="300"/>
      <c r="AT148" s="300"/>
    </row>
    <row r="149" spans="1:46" ht="36" customHeight="1" x14ac:dyDescent="0.35">
      <c r="A149" s="462" t="s">
        <v>14374</v>
      </c>
      <c r="B149" s="247">
        <v>41977</v>
      </c>
      <c r="C149" s="244" t="s">
        <v>4267</v>
      </c>
      <c r="D149" s="245" t="s">
        <v>8774</v>
      </c>
      <c r="E149" s="246" t="s">
        <v>2216</v>
      </c>
      <c r="F149" s="245" t="s">
        <v>6146</v>
      </c>
      <c r="G149" s="245" t="s">
        <v>32</v>
      </c>
      <c r="H149" s="246" t="s">
        <v>13468</v>
      </c>
      <c r="I149" s="245" t="s">
        <v>7900</v>
      </c>
      <c r="J149" s="244" t="s">
        <v>6878</v>
      </c>
      <c r="K149" s="244" t="s">
        <v>14375</v>
      </c>
      <c r="L149" s="267">
        <v>41995</v>
      </c>
      <c r="M149" s="267"/>
      <c r="N149" s="267"/>
      <c r="O149" s="267"/>
      <c r="P149" s="268"/>
      <c r="Q149" s="293"/>
      <c r="R149" s="371" t="s">
        <v>14040</v>
      </c>
      <c r="S149" s="240" t="s">
        <v>2232</v>
      </c>
      <c r="T149" s="245" t="s">
        <v>59</v>
      </c>
      <c r="U149" s="300"/>
      <c r="V149" s="300"/>
      <c r="W149" s="300"/>
      <c r="X149" s="300"/>
      <c r="Y149" s="300"/>
      <c r="Z149" s="300"/>
      <c r="AA149" s="300"/>
      <c r="AB149" s="300"/>
      <c r="AC149" s="300"/>
      <c r="AD149" s="300"/>
      <c r="AE149" s="300"/>
      <c r="AF149" s="300"/>
      <c r="AG149" s="300"/>
      <c r="AH149" s="300"/>
      <c r="AI149" s="300"/>
      <c r="AJ149" s="300"/>
      <c r="AK149" s="300"/>
      <c r="AL149" s="300"/>
      <c r="AM149" s="300"/>
      <c r="AN149" s="300"/>
      <c r="AO149" s="300"/>
      <c r="AP149" s="300"/>
      <c r="AQ149" s="300"/>
      <c r="AR149" s="300"/>
      <c r="AS149" s="300"/>
      <c r="AT149" s="300"/>
    </row>
    <row r="150" spans="1:46" ht="36" customHeight="1" x14ac:dyDescent="0.35">
      <c r="A150" s="463">
        <v>215</v>
      </c>
      <c r="B150" s="239">
        <v>41985</v>
      </c>
      <c r="C150" s="234" t="s">
        <v>4492</v>
      </c>
      <c r="D150" s="238" t="s">
        <v>63</v>
      </c>
      <c r="E150" s="238"/>
      <c r="F150" s="238" t="s">
        <v>6945</v>
      </c>
      <c r="G150" s="238">
        <v>48</v>
      </c>
      <c r="H150" s="238">
        <v>1</v>
      </c>
      <c r="I150" s="237" t="s">
        <v>6989</v>
      </c>
      <c r="J150" s="234" t="s">
        <v>7135</v>
      </c>
      <c r="K150" s="234"/>
      <c r="L150" s="236">
        <v>41989</v>
      </c>
      <c r="M150" s="236"/>
      <c r="N150" s="236"/>
      <c r="O150" s="236"/>
      <c r="P150" s="236">
        <v>41995</v>
      </c>
      <c r="Q150" s="236">
        <v>41995</v>
      </c>
      <c r="R150" s="372">
        <v>0</v>
      </c>
      <c r="S150" s="234" t="s">
        <v>7171</v>
      </c>
      <c r="T150" s="355"/>
      <c r="U150" s="307"/>
      <c r="Y150" s="307"/>
    </row>
    <row r="151" spans="1:46" ht="36" customHeight="1" x14ac:dyDescent="0.35">
      <c r="A151" s="463">
        <v>216</v>
      </c>
      <c r="B151" s="239">
        <v>41985</v>
      </c>
      <c r="C151" s="234" t="s">
        <v>6950</v>
      </c>
      <c r="D151" s="238">
        <v>6458</v>
      </c>
      <c r="E151" s="238" t="s">
        <v>2216</v>
      </c>
      <c r="F151" s="238" t="s">
        <v>6836</v>
      </c>
      <c r="G151" s="238">
        <v>100</v>
      </c>
      <c r="H151" s="238">
        <v>5</v>
      </c>
      <c r="I151" s="237" t="s">
        <v>6951</v>
      </c>
      <c r="J151" s="234" t="s">
        <v>6990</v>
      </c>
      <c r="K151" s="234">
        <v>1117</v>
      </c>
      <c r="L151" s="236">
        <v>41989</v>
      </c>
      <c r="M151" s="236"/>
      <c r="N151" s="236"/>
      <c r="O151" s="236"/>
      <c r="P151" s="236">
        <v>42020</v>
      </c>
      <c r="Q151" s="236">
        <v>42020</v>
      </c>
      <c r="R151" s="372">
        <v>0</v>
      </c>
      <c r="S151" s="234" t="s">
        <v>7166</v>
      </c>
      <c r="T151" s="238"/>
      <c r="U151" s="307"/>
      <c r="Y151" s="307"/>
    </row>
    <row r="152" spans="1:46" ht="36" customHeight="1" x14ac:dyDescent="0.35">
      <c r="A152" s="463">
        <v>217</v>
      </c>
      <c r="B152" s="239">
        <v>41985</v>
      </c>
      <c r="C152" s="234" t="s">
        <v>5873</v>
      </c>
      <c r="D152" s="238" t="s">
        <v>6952</v>
      </c>
      <c r="E152" s="238" t="s">
        <v>2216</v>
      </c>
      <c r="F152" s="238" t="s">
        <v>6900</v>
      </c>
      <c r="G152" s="238">
        <v>40</v>
      </c>
      <c r="H152" s="238">
        <v>40</v>
      </c>
      <c r="I152" s="237" t="s">
        <v>6988</v>
      </c>
      <c r="J152" s="234" t="s">
        <v>6953</v>
      </c>
      <c r="K152" s="234">
        <v>1118</v>
      </c>
      <c r="L152" s="236">
        <v>41989</v>
      </c>
      <c r="M152" s="236"/>
      <c r="N152" s="236"/>
      <c r="O152" s="236"/>
      <c r="P152" s="236">
        <v>41992</v>
      </c>
      <c r="Q152" s="236">
        <v>41992</v>
      </c>
      <c r="R152" s="372">
        <v>0</v>
      </c>
      <c r="S152" s="234"/>
      <c r="T152" s="238"/>
    </row>
    <row r="153" spans="1:46" ht="36" customHeight="1" x14ac:dyDescent="0.35">
      <c r="A153" s="463">
        <v>217</v>
      </c>
      <c r="B153" s="239">
        <v>41985</v>
      </c>
      <c r="C153" s="234" t="s">
        <v>5873</v>
      </c>
      <c r="D153" s="238">
        <v>7249</v>
      </c>
      <c r="E153" s="238" t="s">
        <v>2216</v>
      </c>
      <c r="F153" s="238" t="s">
        <v>6927</v>
      </c>
      <c r="G153" s="238">
        <v>10</v>
      </c>
      <c r="H153" s="238">
        <v>2</v>
      </c>
      <c r="I153" s="237" t="s">
        <v>6986</v>
      </c>
      <c r="J153" s="234" t="s">
        <v>6987</v>
      </c>
      <c r="K153" s="234">
        <v>1119</v>
      </c>
      <c r="L153" s="236">
        <v>41989</v>
      </c>
      <c r="M153" s="236"/>
      <c r="N153" s="236"/>
      <c r="O153" s="236"/>
      <c r="P153" s="236">
        <v>41992</v>
      </c>
      <c r="Q153" s="236">
        <v>41992</v>
      </c>
      <c r="R153" s="372">
        <v>1</v>
      </c>
      <c r="S153" s="234"/>
      <c r="T153" s="355"/>
    </row>
    <row r="154" spans="1:46" ht="36" customHeight="1" x14ac:dyDescent="0.35">
      <c r="A154" s="463">
        <v>219</v>
      </c>
      <c r="B154" s="239">
        <v>42018</v>
      </c>
      <c r="C154" s="234" t="s">
        <v>7150</v>
      </c>
      <c r="D154" s="238">
        <v>5455</v>
      </c>
      <c r="E154" s="238" t="s">
        <v>2216</v>
      </c>
      <c r="F154" s="238" t="s">
        <v>6796</v>
      </c>
      <c r="G154" s="238">
        <v>40</v>
      </c>
      <c r="H154" s="238">
        <v>1</v>
      </c>
      <c r="I154" s="237"/>
      <c r="J154" s="234" t="s">
        <v>7151</v>
      </c>
      <c r="K154" s="234">
        <v>1121</v>
      </c>
      <c r="L154" s="236">
        <v>42018</v>
      </c>
      <c r="M154" s="236"/>
      <c r="N154" s="236"/>
      <c r="O154" s="236"/>
      <c r="P154" s="236">
        <v>42020</v>
      </c>
      <c r="Q154" s="236">
        <v>42020</v>
      </c>
      <c r="R154" s="372">
        <v>0</v>
      </c>
      <c r="S154" s="234" t="s">
        <v>7165</v>
      </c>
      <c r="T154" s="238"/>
      <c r="U154" s="307"/>
      <c r="Y154" s="307"/>
    </row>
    <row r="155" spans="1:46" ht="36" customHeight="1" x14ac:dyDescent="0.35">
      <c r="A155" s="462" t="s">
        <v>14376</v>
      </c>
      <c r="B155" s="247">
        <v>42018</v>
      </c>
      <c r="C155" s="244" t="s">
        <v>5873</v>
      </c>
      <c r="D155" s="245" t="s">
        <v>14377</v>
      </c>
      <c r="E155" s="246" t="s">
        <v>2216</v>
      </c>
      <c r="F155" s="245" t="s">
        <v>7137</v>
      </c>
      <c r="G155" s="245" t="s">
        <v>27</v>
      </c>
      <c r="H155" s="246" t="s">
        <v>13468</v>
      </c>
      <c r="I155" s="245" t="s">
        <v>7908</v>
      </c>
      <c r="J155" s="244" t="s">
        <v>7144</v>
      </c>
      <c r="K155" s="244" t="s">
        <v>14378</v>
      </c>
      <c r="L155" s="267"/>
      <c r="M155" s="267"/>
      <c r="N155" s="267"/>
      <c r="O155" s="267"/>
      <c r="P155" s="268"/>
      <c r="Q155" s="293"/>
      <c r="R155" s="371" t="s">
        <v>14040</v>
      </c>
      <c r="S155" s="240" t="s">
        <v>2232</v>
      </c>
      <c r="T155" s="245" t="s">
        <v>27</v>
      </c>
      <c r="U155" s="300"/>
      <c r="V155" s="300"/>
      <c r="W155" s="300"/>
      <c r="X155" s="300"/>
      <c r="Y155" s="300"/>
      <c r="Z155" s="300"/>
      <c r="AA155" s="300"/>
      <c r="AB155" s="300"/>
      <c r="AC155" s="300"/>
      <c r="AD155" s="300"/>
      <c r="AE155" s="300"/>
      <c r="AF155" s="300"/>
      <c r="AG155" s="300"/>
      <c r="AH155" s="300"/>
      <c r="AI155" s="300"/>
      <c r="AJ155" s="300"/>
      <c r="AK155" s="300"/>
      <c r="AL155" s="300"/>
      <c r="AM155" s="300"/>
      <c r="AN155" s="300"/>
      <c r="AO155" s="300"/>
      <c r="AP155" s="300"/>
      <c r="AQ155" s="300"/>
      <c r="AR155" s="300"/>
      <c r="AS155" s="300"/>
      <c r="AT155" s="300"/>
    </row>
    <row r="156" spans="1:46" ht="36" customHeight="1" x14ac:dyDescent="0.35">
      <c r="A156" s="463">
        <v>220</v>
      </c>
      <c r="B156" s="239">
        <v>42018</v>
      </c>
      <c r="C156" s="234" t="s">
        <v>520</v>
      </c>
      <c r="D156" s="238" t="s">
        <v>7167</v>
      </c>
      <c r="E156" s="238"/>
      <c r="F156" s="238"/>
      <c r="G156" s="238">
        <v>100</v>
      </c>
      <c r="H156" s="238">
        <v>25</v>
      </c>
      <c r="I156" s="237"/>
      <c r="J156" s="234" t="s">
        <v>7168</v>
      </c>
      <c r="K156" s="234">
        <v>1122</v>
      </c>
      <c r="L156" s="236">
        <v>42030</v>
      </c>
      <c r="M156" s="236"/>
      <c r="N156" s="236"/>
      <c r="O156" s="236"/>
      <c r="P156" s="236">
        <v>42087</v>
      </c>
      <c r="Q156" s="236">
        <v>42087</v>
      </c>
      <c r="R156" s="372"/>
      <c r="S156" s="234"/>
      <c r="T156" s="238"/>
      <c r="U156" s="296"/>
      <c r="V156" s="296"/>
      <c r="W156" s="296"/>
      <c r="X156" s="296"/>
      <c r="Y156" s="296"/>
      <c r="Z156" s="296"/>
      <c r="AA156" s="296"/>
      <c r="AB156" s="296"/>
      <c r="AC156" s="296"/>
      <c r="AD156" s="296"/>
      <c r="AE156" s="296"/>
      <c r="AF156" s="296"/>
      <c r="AG156" s="296"/>
      <c r="AH156" s="296"/>
      <c r="AI156" s="296"/>
      <c r="AJ156" s="296"/>
      <c r="AK156" s="296"/>
      <c r="AL156" s="296"/>
      <c r="AM156" s="296"/>
      <c r="AN156" s="296"/>
      <c r="AO156" s="296"/>
      <c r="AP156" s="296"/>
      <c r="AQ156" s="296"/>
      <c r="AR156" s="296"/>
      <c r="AS156" s="296"/>
      <c r="AT156" s="296"/>
    </row>
    <row r="157" spans="1:46" ht="36" customHeight="1" x14ac:dyDescent="0.35">
      <c r="A157" s="463">
        <v>221</v>
      </c>
      <c r="B157" s="239">
        <v>42020</v>
      </c>
      <c r="C157" s="234" t="s">
        <v>5882</v>
      </c>
      <c r="D157" s="238">
        <v>7076</v>
      </c>
      <c r="E157" s="238" t="s">
        <v>2216</v>
      </c>
      <c r="F157" s="238" t="s">
        <v>7169</v>
      </c>
      <c r="G157" s="238">
        <v>26</v>
      </c>
      <c r="H157" s="238">
        <v>4</v>
      </c>
      <c r="I157" s="237"/>
      <c r="J157" s="234" t="s">
        <v>7170</v>
      </c>
      <c r="K157" s="234">
        <v>1123</v>
      </c>
      <c r="L157" s="236">
        <v>42023</v>
      </c>
      <c r="M157" s="236"/>
      <c r="N157" s="236"/>
      <c r="O157" s="236"/>
      <c r="P157" s="236">
        <v>42025</v>
      </c>
      <c r="Q157" s="236">
        <v>42025</v>
      </c>
      <c r="R157" s="372">
        <v>0</v>
      </c>
      <c r="S157" s="234" t="s">
        <v>7340</v>
      </c>
      <c r="T157" s="355"/>
      <c r="U157" s="307"/>
      <c r="Y157" s="307"/>
    </row>
    <row r="158" spans="1:46" ht="36" customHeight="1" x14ac:dyDescent="0.35">
      <c r="A158" s="465" t="s">
        <v>14379</v>
      </c>
      <c r="B158" s="302">
        <v>42023</v>
      </c>
      <c r="C158" s="241" t="s">
        <v>4425</v>
      </c>
      <c r="D158" s="295" t="s">
        <v>14380</v>
      </c>
      <c r="E158" s="246" t="s">
        <v>2216</v>
      </c>
      <c r="F158" s="295"/>
      <c r="G158" s="295"/>
      <c r="H158" s="246" t="s">
        <v>13468</v>
      </c>
      <c r="I158" s="295" t="s">
        <v>59</v>
      </c>
      <c r="J158" s="245" t="s">
        <v>7180</v>
      </c>
      <c r="K158" s="245"/>
      <c r="L158" s="301" t="s">
        <v>7181</v>
      </c>
      <c r="M158" s="301"/>
      <c r="N158" s="301"/>
      <c r="O158" s="301"/>
      <c r="P158" s="301"/>
      <c r="Q158" s="301"/>
      <c r="R158" s="371" t="s">
        <v>14040</v>
      </c>
      <c r="S158" s="240" t="s">
        <v>2232</v>
      </c>
      <c r="T158" s="295" t="s">
        <v>14047</v>
      </c>
      <c r="U158" s="300"/>
      <c r="V158" s="300"/>
      <c r="W158" s="300"/>
      <c r="X158" s="300"/>
      <c r="Y158" s="300"/>
      <c r="Z158" s="300"/>
      <c r="AA158" s="300"/>
      <c r="AB158" s="300"/>
      <c r="AC158" s="300"/>
      <c r="AD158" s="300"/>
      <c r="AE158" s="300"/>
      <c r="AF158" s="300"/>
      <c r="AG158" s="300"/>
      <c r="AH158" s="300"/>
      <c r="AI158" s="300"/>
      <c r="AJ158" s="300"/>
      <c r="AK158" s="300"/>
      <c r="AL158" s="300"/>
      <c r="AM158" s="300"/>
      <c r="AN158" s="300"/>
      <c r="AO158" s="300"/>
      <c r="AP158" s="300"/>
      <c r="AQ158" s="300"/>
      <c r="AR158" s="300"/>
      <c r="AS158" s="300"/>
      <c r="AT158" s="300"/>
    </row>
    <row r="159" spans="1:46" s="300" customFormat="1" ht="36" customHeight="1" x14ac:dyDescent="0.35">
      <c r="A159" s="463">
        <v>223</v>
      </c>
      <c r="B159" s="239">
        <v>42025</v>
      </c>
      <c r="C159" s="234" t="s">
        <v>2253</v>
      </c>
      <c r="D159" s="238">
        <v>6008</v>
      </c>
      <c r="E159" s="238" t="s">
        <v>2216</v>
      </c>
      <c r="F159" s="238" t="s">
        <v>2216</v>
      </c>
      <c r="G159" s="238"/>
      <c r="H159" s="238">
        <v>2</v>
      </c>
      <c r="I159" s="237"/>
      <c r="J159" s="234" t="s">
        <v>7182</v>
      </c>
      <c r="K159" s="234">
        <v>1124</v>
      </c>
      <c r="L159" s="236">
        <v>42025</v>
      </c>
      <c r="M159" s="236"/>
      <c r="N159" s="236"/>
      <c r="O159" s="236"/>
      <c r="P159" s="236">
        <v>42026</v>
      </c>
      <c r="Q159" s="236">
        <v>42026</v>
      </c>
      <c r="R159" s="372">
        <v>0</v>
      </c>
      <c r="S159" s="234" t="s">
        <v>7211</v>
      </c>
      <c r="T159" s="238"/>
      <c r="U159" s="307"/>
      <c r="V159" s="227"/>
      <c r="W159" s="227"/>
      <c r="X159" s="227"/>
      <c r="Y159" s="307"/>
      <c r="Z159" s="227"/>
      <c r="AA159" s="227"/>
      <c r="AB159" s="227"/>
      <c r="AC159" s="227"/>
      <c r="AD159" s="227"/>
      <c r="AE159" s="227"/>
      <c r="AF159" s="227"/>
      <c r="AG159" s="227"/>
      <c r="AH159" s="227"/>
      <c r="AI159" s="227"/>
      <c r="AJ159" s="227"/>
      <c r="AK159" s="227"/>
      <c r="AL159" s="227"/>
      <c r="AM159" s="227"/>
      <c r="AN159" s="227"/>
      <c r="AO159" s="227"/>
      <c r="AP159" s="227"/>
      <c r="AQ159" s="227"/>
      <c r="AR159" s="227"/>
      <c r="AS159" s="227"/>
      <c r="AT159" s="227"/>
    </row>
    <row r="160" spans="1:46" s="300" customFormat="1" ht="36" customHeight="1" x14ac:dyDescent="0.35">
      <c r="A160" s="463">
        <v>224</v>
      </c>
      <c r="B160" s="239">
        <v>42025</v>
      </c>
      <c r="C160" s="234" t="s">
        <v>7192</v>
      </c>
      <c r="D160" s="238">
        <v>7256</v>
      </c>
      <c r="E160" s="238" t="s">
        <v>2216</v>
      </c>
      <c r="F160" s="238" t="s">
        <v>2216</v>
      </c>
      <c r="G160" s="238">
        <v>180</v>
      </c>
      <c r="H160" s="238">
        <v>5</v>
      </c>
      <c r="I160" s="237"/>
      <c r="J160" s="234" t="s">
        <v>8271</v>
      </c>
      <c r="K160" s="234">
        <v>1125</v>
      </c>
      <c r="L160" s="236">
        <v>41662</v>
      </c>
      <c r="M160" s="236"/>
      <c r="N160" s="236"/>
      <c r="O160" s="236"/>
      <c r="P160" s="236">
        <v>42034</v>
      </c>
      <c r="Q160" s="236">
        <v>42034</v>
      </c>
      <c r="R160" s="372">
        <v>1</v>
      </c>
      <c r="S160" s="234"/>
      <c r="T160" s="355"/>
      <c r="U160" s="227"/>
      <c r="V160" s="227"/>
      <c r="W160" s="227"/>
      <c r="X160" s="227"/>
      <c r="Y160" s="227"/>
      <c r="Z160" s="22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row>
    <row r="161" spans="1:46" s="300" customFormat="1" ht="36" customHeight="1" x14ac:dyDescent="0.35">
      <c r="A161" s="463">
        <v>225</v>
      </c>
      <c r="B161" s="239">
        <v>42031</v>
      </c>
      <c r="C161" s="234" t="s">
        <v>5882</v>
      </c>
      <c r="D161" s="238">
        <v>7076</v>
      </c>
      <c r="E161" s="238" t="s">
        <v>2216</v>
      </c>
      <c r="F161" s="238" t="s">
        <v>7169</v>
      </c>
      <c r="G161" s="238">
        <v>26</v>
      </c>
      <c r="H161" s="238">
        <v>2</v>
      </c>
      <c r="I161" s="237"/>
      <c r="J161" s="234" t="s">
        <v>7170</v>
      </c>
      <c r="K161" s="234">
        <v>1123</v>
      </c>
      <c r="L161" s="236">
        <v>42033</v>
      </c>
      <c r="M161" s="236"/>
      <c r="N161" s="236"/>
      <c r="O161" s="236"/>
      <c r="P161" s="236">
        <v>42034</v>
      </c>
      <c r="Q161" s="236">
        <v>42034</v>
      </c>
      <c r="R161" s="372">
        <v>0</v>
      </c>
      <c r="S161" s="234"/>
      <c r="T161" s="355"/>
      <c r="U161" s="227"/>
      <c r="V161" s="227"/>
      <c r="W161" s="227"/>
      <c r="X161" s="227"/>
      <c r="Y161" s="227"/>
      <c r="Z161" s="22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row>
    <row r="162" spans="1:46" s="300" customFormat="1" ht="36" customHeight="1" x14ac:dyDescent="0.35">
      <c r="A162" s="462" t="s">
        <v>14381</v>
      </c>
      <c r="B162" s="247">
        <v>42032</v>
      </c>
      <c r="C162" s="244" t="s">
        <v>4267</v>
      </c>
      <c r="D162" s="245" t="s">
        <v>9339</v>
      </c>
      <c r="E162" s="246" t="s">
        <v>2216</v>
      </c>
      <c r="F162" s="245" t="s">
        <v>7103</v>
      </c>
      <c r="G162" s="245"/>
      <c r="H162" s="246" t="s">
        <v>13468</v>
      </c>
      <c r="I162" s="245"/>
      <c r="J162" s="244" t="s">
        <v>7341</v>
      </c>
      <c r="K162" s="244" t="s">
        <v>14382</v>
      </c>
      <c r="L162" s="267">
        <v>42038</v>
      </c>
      <c r="M162" s="267"/>
      <c r="N162" s="267"/>
      <c r="O162" s="267"/>
      <c r="P162" s="267">
        <v>42046</v>
      </c>
      <c r="Q162" s="293"/>
      <c r="R162" s="371" t="s">
        <v>14040</v>
      </c>
      <c r="S162" s="240" t="s">
        <v>2232</v>
      </c>
      <c r="T162" s="245" t="s">
        <v>59</v>
      </c>
    </row>
    <row r="163" spans="1:46" s="300" customFormat="1" ht="36" customHeight="1" x14ac:dyDescent="0.35">
      <c r="A163" s="463">
        <v>228</v>
      </c>
      <c r="B163" s="239">
        <v>42039</v>
      </c>
      <c r="C163" s="234" t="s">
        <v>4492</v>
      </c>
      <c r="D163" s="238" t="s">
        <v>7280</v>
      </c>
      <c r="E163" s="238" t="s">
        <v>2216</v>
      </c>
      <c r="F163" s="238" t="s">
        <v>7281</v>
      </c>
      <c r="G163" s="238"/>
      <c r="H163" s="238">
        <v>5</v>
      </c>
      <c r="I163" s="237"/>
      <c r="J163" s="234" t="s">
        <v>7289</v>
      </c>
      <c r="K163" s="234">
        <v>1128</v>
      </c>
      <c r="L163" s="236">
        <v>42041</v>
      </c>
      <c r="M163" s="236"/>
      <c r="N163" s="236"/>
      <c r="O163" s="236"/>
      <c r="P163" s="236">
        <v>42045</v>
      </c>
      <c r="Q163" s="236">
        <v>42045</v>
      </c>
      <c r="R163" s="372">
        <v>0</v>
      </c>
      <c r="S163" s="234"/>
      <c r="T163" s="355"/>
      <c r="U163" s="227"/>
      <c r="V163" s="227"/>
      <c r="W163" s="227"/>
      <c r="X163" s="227"/>
      <c r="Y163" s="227"/>
      <c r="Z163" s="227"/>
      <c r="AA163" s="227"/>
      <c r="AB163" s="227"/>
      <c r="AC163" s="227"/>
      <c r="AD163" s="227"/>
      <c r="AE163" s="227"/>
      <c r="AF163" s="227"/>
      <c r="AG163" s="227"/>
      <c r="AH163" s="227"/>
      <c r="AI163" s="227"/>
      <c r="AJ163" s="227"/>
      <c r="AK163" s="227"/>
      <c r="AL163" s="227"/>
      <c r="AM163" s="227"/>
      <c r="AN163" s="227"/>
      <c r="AO163" s="227"/>
      <c r="AP163" s="227"/>
      <c r="AQ163" s="227"/>
      <c r="AR163" s="227"/>
      <c r="AS163" s="227"/>
      <c r="AT163" s="227"/>
    </row>
    <row r="164" spans="1:46" s="300" customFormat="1" ht="36" customHeight="1" x14ac:dyDescent="0.35">
      <c r="A164" s="463">
        <v>227</v>
      </c>
      <c r="B164" s="239">
        <v>42039</v>
      </c>
      <c r="C164" s="234" t="s">
        <v>6818</v>
      </c>
      <c r="D164" s="238" t="s">
        <v>7249</v>
      </c>
      <c r="E164" s="238" t="s">
        <v>2216</v>
      </c>
      <c r="F164" s="238" t="s">
        <v>7250</v>
      </c>
      <c r="G164" s="238"/>
      <c r="H164" s="238">
        <v>32</v>
      </c>
      <c r="I164" s="237" t="s">
        <v>7344</v>
      </c>
      <c r="J164" s="234" t="s">
        <v>7251</v>
      </c>
      <c r="K164" s="234">
        <v>1127</v>
      </c>
      <c r="L164" s="236">
        <v>42040</v>
      </c>
      <c r="M164" s="236"/>
      <c r="N164" s="236"/>
      <c r="O164" s="236"/>
      <c r="P164" s="236">
        <v>42047</v>
      </c>
      <c r="Q164" s="236">
        <v>42047</v>
      </c>
      <c r="R164" s="372">
        <v>1</v>
      </c>
      <c r="S164" s="234"/>
      <c r="T164" s="355"/>
      <c r="U164" s="227"/>
      <c r="V164" s="227"/>
      <c r="W164" s="227"/>
      <c r="X164" s="227"/>
      <c r="Y164" s="227"/>
      <c r="Z164" s="227"/>
      <c r="AA164" s="227"/>
      <c r="AB164" s="227"/>
      <c r="AC164" s="227"/>
      <c r="AD164" s="227"/>
      <c r="AE164" s="227"/>
      <c r="AF164" s="227"/>
      <c r="AG164" s="227"/>
      <c r="AH164" s="227"/>
      <c r="AI164" s="227"/>
      <c r="AJ164" s="227"/>
      <c r="AK164" s="227"/>
      <c r="AL164" s="227"/>
      <c r="AM164" s="227"/>
      <c r="AN164" s="227"/>
      <c r="AO164" s="227"/>
      <c r="AP164" s="227"/>
      <c r="AQ164" s="227"/>
      <c r="AR164" s="227"/>
      <c r="AS164" s="227"/>
      <c r="AT164" s="227"/>
    </row>
    <row r="165" spans="1:46" s="300" customFormat="1" ht="36" customHeight="1" x14ac:dyDescent="0.35">
      <c r="A165" s="462" t="s">
        <v>14383</v>
      </c>
      <c r="B165" s="247">
        <v>42045</v>
      </c>
      <c r="C165" s="244" t="s">
        <v>2255</v>
      </c>
      <c r="D165" s="245" t="s">
        <v>2256</v>
      </c>
      <c r="E165" s="246" t="s">
        <v>2216</v>
      </c>
      <c r="F165" s="245" t="s">
        <v>5658</v>
      </c>
      <c r="G165" s="245" t="s">
        <v>3724</v>
      </c>
      <c r="H165" s="246" t="s">
        <v>13468</v>
      </c>
      <c r="I165" s="273" t="s">
        <v>10169</v>
      </c>
      <c r="J165" s="244" t="s">
        <v>7290</v>
      </c>
      <c r="K165" s="244" t="s">
        <v>14384</v>
      </c>
      <c r="L165" s="267">
        <v>42047</v>
      </c>
      <c r="M165" s="267"/>
      <c r="N165" s="267"/>
      <c r="O165" s="267"/>
      <c r="P165" s="268" t="s">
        <v>7902</v>
      </c>
      <c r="Q165" s="294">
        <v>42063</v>
      </c>
      <c r="R165" s="371" t="s">
        <v>14040</v>
      </c>
      <c r="S165" s="240" t="s">
        <v>2232</v>
      </c>
      <c r="T165" s="245" t="s">
        <v>59</v>
      </c>
    </row>
    <row r="166" spans="1:46" s="300" customFormat="1" ht="36" customHeight="1" x14ac:dyDescent="0.35">
      <c r="A166" s="463">
        <v>230</v>
      </c>
      <c r="B166" s="239">
        <v>42046</v>
      </c>
      <c r="C166" s="234" t="s">
        <v>6818</v>
      </c>
      <c r="D166" s="238">
        <v>7291</v>
      </c>
      <c r="E166" s="238" t="s">
        <v>2216</v>
      </c>
      <c r="F166" s="238" t="s">
        <v>7146</v>
      </c>
      <c r="G166" s="238">
        <v>50</v>
      </c>
      <c r="H166" s="238">
        <v>50</v>
      </c>
      <c r="I166" s="237"/>
      <c r="J166" s="234" t="s">
        <v>7296</v>
      </c>
      <c r="K166" s="234">
        <v>1130</v>
      </c>
      <c r="L166" s="236">
        <v>42054</v>
      </c>
      <c r="M166" s="236"/>
      <c r="N166" s="236"/>
      <c r="O166" s="236"/>
      <c r="P166" s="236">
        <v>42055</v>
      </c>
      <c r="Q166" s="236">
        <v>42063</v>
      </c>
      <c r="R166" s="372">
        <v>1</v>
      </c>
      <c r="S166" s="234"/>
      <c r="T166" s="355"/>
      <c r="U166" s="227"/>
      <c r="V166" s="227"/>
      <c r="W166" s="227"/>
      <c r="X166" s="227"/>
      <c r="Y166" s="227"/>
      <c r="Z166" s="227"/>
      <c r="AA166" s="227"/>
      <c r="AB166" s="227"/>
      <c r="AC166" s="227"/>
      <c r="AD166" s="227"/>
      <c r="AE166" s="227"/>
      <c r="AF166" s="227"/>
      <c r="AG166" s="227"/>
      <c r="AH166" s="227"/>
      <c r="AI166" s="227"/>
      <c r="AJ166" s="227"/>
      <c r="AK166" s="227"/>
      <c r="AL166" s="227"/>
      <c r="AM166" s="227"/>
      <c r="AN166" s="227"/>
      <c r="AO166" s="227"/>
      <c r="AP166" s="227"/>
      <c r="AQ166" s="227"/>
      <c r="AR166" s="227"/>
      <c r="AS166" s="227"/>
      <c r="AT166" s="227"/>
    </row>
    <row r="167" spans="1:46" s="300" customFormat="1" ht="36" customHeight="1" x14ac:dyDescent="0.35">
      <c r="A167" s="463">
        <v>231</v>
      </c>
      <c r="B167" s="239">
        <v>42051</v>
      </c>
      <c r="C167" s="234" t="s">
        <v>4728</v>
      </c>
      <c r="D167" s="238">
        <v>7141</v>
      </c>
      <c r="E167" s="238" t="s">
        <v>2216</v>
      </c>
      <c r="F167" s="238" t="s">
        <v>7322</v>
      </c>
      <c r="G167" s="238">
        <v>250</v>
      </c>
      <c r="H167" s="238">
        <v>138</v>
      </c>
      <c r="I167" s="237"/>
      <c r="J167" s="234" t="s">
        <v>7323</v>
      </c>
      <c r="K167" s="234">
        <v>1131</v>
      </c>
      <c r="L167" s="236">
        <v>42060</v>
      </c>
      <c r="M167" s="236"/>
      <c r="N167" s="236"/>
      <c r="O167" s="236"/>
      <c r="P167" s="236">
        <v>42074</v>
      </c>
      <c r="Q167" s="236">
        <v>42074</v>
      </c>
      <c r="R167" s="372">
        <v>1</v>
      </c>
      <c r="S167" s="234"/>
      <c r="T167" s="355"/>
      <c r="U167" s="227"/>
      <c r="V167" s="227"/>
      <c r="W167" s="227"/>
      <c r="X167" s="227"/>
      <c r="Y167" s="227"/>
      <c r="Z167" s="227"/>
      <c r="AA167" s="227"/>
      <c r="AB167" s="227"/>
      <c r="AC167" s="227"/>
      <c r="AD167" s="227"/>
      <c r="AE167" s="227"/>
      <c r="AF167" s="227"/>
      <c r="AG167" s="227"/>
      <c r="AH167" s="227"/>
      <c r="AI167" s="227"/>
      <c r="AJ167" s="227"/>
      <c r="AK167" s="227"/>
      <c r="AL167" s="227"/>
      <c r="AM167" s="227"/>
      <c r="AN167" s="227"/>
      <c r="AO167" s="227"/>
      <c r="AP167" s="227"/>
      <c r="AQ167" s="227"/>
      <c r="AR167" s="227"/>
      <c r="AS167" s="227"/>
      <c r="AT167" s="227"/>
    </row>
    <row r="168" spans="1:46" s="300" customFormat="1" ht="36" customHeight="1" x14ac:dyDescent="0.35">
      <c r="A168" s="463">
        <v>232</v>
      </c>
      <c r="B168" s="239">
        <v>42075</v>
      </c>
      <c r="C168" s="234" t="s">
        <v>5882</v>
      </c>
      <c r="D168" s="238">
        <v>7009</v>
      </c>
      <c r="E168" s="238">
        <v>74794</v>
      </c>
      <c r="F168" s="238" t="s">
        <v>7420</v>
      </c>
      <c r="G168" s="238">
        <v>17</v>
      </c>
      <c r="H168" s="238">
        <v>17</v>
      </c>
      <c r="I168" s="237"/>
      <c r="J168" s="234" t="s">
        <v>7909</v>
      </c>
      <c r="K168" s="234">
        <v>1132</v>
      </c>
      <c r="L168" s="236">
        <v>42082</v>
      </c>
      <c r="M168" s="236"/>
      <c r="N168" s="236"/>
      <c r="O168" s="236"/>
      <c r="P168" s="236"/>
      <c r="Q168" s="236">
        <v>42185</v>
      </c>
      <c r="R168" s="372">
        <v>0</v>
      </c>
      <c r="S168" s="234"/>
      <c r="T168" s="355"/>
      <c r="U168" s="227"/>
      <c r="V168" s="227"/>
      <c r="W168" s="227"/>
      <c r="X168" s="227"/>
      <c r="Y168" s="227"/>
      <c r="Z168" s="227"/>
      <c r="AA168" s="227"/>
      <c r="AB168" s="227"/>
      <c r="AC168" s="227"/>
      <c r="AD168" s="227"/>
      <c r="AE168" s="227"/>
      <c r="AF168" s="227"/>
      <c r="AG168" s="227"/>
      <c r="AH168" s="227"/>
      <c r="AI168" s="227"/>
      <c r="AJ168" s="227"/>
      <c r="AK168" s="227"/>
      <c r="AL168" s="227"/>
      <c r="AM168" s="227"/>
      <c r="AN168" s="227"/>
      <c r="AO168" s="227"/>
      <c r="AP168" s="227"/>
      <c r="AQ168" s="227"/>
      <c r="AR168" s="227"/>
      <c r="AS168" s="227"/>
      <c r="AT168" s="227"/>
    </row>
    <row r="169" spans="1:46" s="300" customFormat="1" ht="36" customHeight="1" x14ac:dyDescent="0.35">
      <c r="A169" s="463">
        <v>233</v>
      </c>
      <c r="B169" s="239">
        <v>42100</v>
      </c>
      <c r="C169" s="234" t="s">
        <v>2200</v>
      </c>
      <c r="D169" s="238">
        <v>6518</v>
      </c>
      <c r="E169" s="238">
        <v>1867</v>
      </c>
      <c r="F169" s="238" t="s">
        <v>7515</v>
      </c>
      <c r="G169" s="238">
        <v>300</v>
      </c>
      <c r="H169" s="238">
        <v>1</v>
      </c>
      <c r="I169" s="237"/>
      <c r="J169" s="234" t="s">
        <v>7570</v>
      </c>
      <c r="K169" s="234">
        <v>1133</v>
      </c>
      <c r="L169" s="236">
        <v>42104</v>
      </c>
      <c r="M169" s="236"/>
      <c r="N169" s="236"/>
      <c r="O169" s="236"/>
      <c r="P169" s="236">
        <v>42150</v>
      </c>
      <c r="Q169" s="236">
        <v>42150</v>
      </c>
      <c r="R169" s="372">
        <v>0</v>
      </c>
      <c r="S169" s="234"/>
      <c r="T169" s="355"/>
      <c r="U169" s="227"/>
      <c r="V169" s="227"/>
      <c r="W169" s="227"/>
      <c r="X169" s="227"/>
      <c r="Y169" s="227"/>
      <c r="Z169" s="227"/>
      <c r="AA169" s="227"/>
      <c r="AB169" s="227"/>
      <c r="AC169" s="227"/>
      <c r="AD169" s="227"/>
      <c r="AE169" s="227"/>
      <c r="AF169" s="227"/>
      <c r="AG169" s="227"/>
      <c r="AH169" s="227"/>
      <c r="AI169" s="227"/>
      <c r="AJ169" s="227"/>
      <c r="AK169" s="227"/>
      <c r="AL169" s="227"/>
      <c r="AM169" s="227"/>
      <c r="AN169" s="227"/>
      <c r="AO169" s="227"/>
      <c r="AP169" s="227"/>
      <c r="AQ169" s="227"/>
      <c r="AR169" s="227"/>
      <c r="AS169" s="227"/>
      <c r="AT169" s="227"/>
    </row>
    <row r="170" spans="1:46" ht="36" customHeight="1" x14ac:dyDescent="0.35">
      <c r="A170" s="463">
        <v>234</v>
      </c>
      <c r="B170" s="239">
        <v>42101</v>
      </c>
      <c r="C170" s="234" t="s">
        <v>4519</v>
      </c>
      <c r="D170" s="238">
        <v>7262</v>
      </c>
      <c r="E170" s="238" t="s">
        <v>2216</v>
      </c>
      <c r="F170" s="238" t="s">
        <v>7483</v>
      </c>
      <c r="G170" s="238">
        <v>40</v>
      </c>
      <c r="H170" s="238">
        <v>30</v>
      </c>
      <c r="I170" s="237"/>
      <c r="J170" s="234" t="s">
        <v>4691</v>
      </c>
      <c r="K170" s="234">
        <v>1134</v>
      </c>
      <c r="L170" s="236">
        <v>42102</v>
      </c>
      <c r="M170" s="236"/>
      <c r="N170" s="236"/>
      <c r="O170" s="236"/>
      <c r="P170" s="236">
        <v>42102</v>
      </c>
      <c r="Q170" s="236">
        <v>42102</v>
      </c>
      <c r="R170" s="372">
        <v>1</v>
      </c>
      <c r="S170" s="234"/>
      <c r="T170" s="355"/>
    </row>
    <row r="171" spans="1:46" ht="36" customHeight="1" x14ac:dyDescent="0.35">
      <c r="A171" s="463">
        <v>235</v>
      </c>
      <c r="B171" s="239">
        <v>42104</v>
      </c>
      <c r="C171" s="234" t="s">
        <v>261</v>
      </c>
      <c r="D171" s="238">
        <v>7247</v>
      </c>
      <c r="E171" s="238" t="s">
        <v>7616</v>
      </c>
      <c r="F171" s="238" t="s">
        <v>7078</v>
      </c>
      <c r="G171" s="238">
        <v>16</v>
      </c>
      <c r="H171" s="238">
        <v>6</v>
      </c>
      <c r="I171" s="237"/>
      <c r="J171" s="234" t="s">
        <v>7617</v>
      </c>
      <c r="K171" s="234">
        <v>1135</v>
      </c>
      <c r="L171" s="236">
        <v>42108</v>
      </c>
      <c r="M171" s="236"/>
      <c r="N171" s="236"/>
      <c r="O171" s="236"/>
      <c r="P171" s="236">
        <v>42114</v>
      </c>
      <c r="Q171" s="236">
        <v>42114</v>
      </c>
      <c r="R171" s="372">
        <v>1</v>
      </c>
      <c r="S171" s="234"/>
      <c r="T171" s="351"/>
    </row>
    <row r="172" spans="1:46" ht="36" customHeight="1" x14ac:dyDescent="0.35">
      <c r="A172" s="462" t="s">
        <v>14385</v>
      </c>
      <c r="B172" s="247">
        <v>42108</v>
      </c>
      <c r="C172" s="244" t="s">
        <v>5873</v>
      </c>
      <c r="D172" s="245" t="s">
        <v>14386</v>
      </c>
      <c r="E172" s="246" t="s">
        <v>2216</v>
      </c>
      <c r="F172" s="245" t="s">
        <v>7642</v>
      </c>
      <c r="G172" s="245" t="s">
        <v>3724</v>
      </c>
      <c r="H172" s="246" t="s">
        <v>13468</v>
      </c>
      <c r="I172" s="245" t="s">
        <v>7911</v>
      </c>
      <c r="J172" s="244" t="s">
        <v>7910</v>
      </c>
      <c r="K172" s="244" t="s">
        <v>14387</v>
      </c>
      <c r="L172" s="268"/>
      <c r="M172" s="268"/>
      <c r="N172" s="268"/>
      <c r="O172" s="268"/>
      <c r="P172" s="268"/>
      <c r="Q172" s="293"/>
      <c r="R172" s="371" t="s">
        <v>14040</v>
      </c>
      <c r="S172" s="240" t="s">
        <v>2232</v>
      </c>
      <c r="T172" s="245" t="s">
        <v>14047</v>
      </c>
      <c r="U172" s="300"/>
      <c r="V172" s="300"/>
      <c r="W172" s="300"/>
      <c r="X172" s="300"/>
      <c r="Y172" s="300"/>
      <c r="Z172" s="300"/>
      <c r="AA172" s="300"/>
      <c r="AB172" s="300"/>
      <c r="AC172" s="300"/>
      <c r="AD172" s="300"/>
      <c r="AE172" s="300"/>
      <c r="AF172" s="300"/>
      <c r="AG172" s="300"/>
      <c r="AH172" s="300"/>
      <c r="AI172" s="300"/>
      <c r="AJ172" s="300"/>
      <c r="AK172" s="300"/>
      <c r="AL172" s="300"/>
      <c r="AM172" s="300"/>
      <c r="AN172" s="300"/>
      <c r="AO172" s="300"/>
      <c r="AP172" s="300"/>
      <c r="AQ172" s="300"/>
      <c r="AR172" s="300"/>
      <c r="AS172" s="300"/>
      <c r="AT172" s="300"/>
    </row>
    <row r="173" spans="1:46" ht="36" customHeight="1" x14ac:dyDescent="0.35">
      <c r="A173" s="463">
        <v>237</v>
      </c>
      <c r="B173" s="239">
        <v>42108</v>
      </c>
      <c r="C173" s="234" t="s">
        <v>520</v>
      </c>
      <c r="D173" s="238">
        <v>6850</v>
      </c>
      <c r="E173" s="238">
        <v>105365</v>
      </c>
      <c r="F173" s="238" t="s">
        <v>7643</v>
      </c>
      <c r="G173" s="238">
        <v>800</v>
      </c>
      <c r="H173" s="238">
        <v>17</v>
      </c>
      <c r="I173" s="237"/>
      <c r="J173" s="234" t="s">
        <v>7644</v>
      </c>
      <c r="K173" s="234">
        <v>1137</v>
      </c>
      <c r="L173" s="236">
        <v>42121</v>
      </c>
      <c r="M173" s="236"/>
      <c r="N173" s="236"/>
      <c r="O173" s="236"/>
      <c r="P173" s="236">
        <v>42123</v>
      </c>
      <c r="Q173" s="236">
        <v>42123</v>
      </c>
      <c r="R173" s="372">
        <v>0</v>
      </c>
      <c r="S173" s="234"/>
      <c r="T173" s="351"/>
    </row>
    <row r="174" spans="1:46" ht="36" customHeight="1" x14ac:dyDescent="0.35">
      <c r="A174" s="463">
        <v>238</v>
      </c>
      <c r="B174" s="239">
        <v>42111</v>
      </c>
      <c r="C174" s="234" t="s">
        <v>6152</v>
      </c>
      <c r="D174" s="238">
        <v>7123</v>
      </c>
      <c r="E174" s="238" t="s">
        <v>2216</v>
      </c>
      <c r="F174" s="238" t="s">
        <v>4784</v>
      </c>
      <c r="G174" s="238" t="s">
        <v>2216</v>
      </c>
      <c r="H174" s="238">
        <v>4</v>
      </c>
      <c r="I174" s="237"/>
      <c r="J174" s="234" t="s">
        <v>7666</v>
      </c>
      <c r="K174" s="234">
        <v>1138</v>
      </c>
      <c r="L174" s="236">
        <v>42111</v>
      </c>
      <c r="M174" s="236"/>
      <c r="N174" s="236"/>
      <c r="O174" s="236"/>
      <c r="P174" s="236">
        <v>42114</v>
      </c>
      <c r="Q174" s="236">
        <v>42114</v>
      </c>
      <c r="R174" s="372">
        <v>0</v>
      </c>
      <c r="S174" s="234"/>
      <c r="T174" s="351"/>
    </row>
    <row r="175" spans="1:46" ht="36" customHeight="1" x14ac:dyDescent="0.35">
      <c r="A175" s="462" t="s">
        <v>14388</v>
      </c>
      <c r="B175" s="247">
        <v>42121</v>
      </c>
      <c r="C175" s="244" t="s">
        <v>4267</v>
      </c>
      <c r="D175" s="245" t="s">
        <v>8774</v>
      </c>
      <c r="E175" s="246" t="s">
        <v>2216</v>
      </c>
      <c r="F175" s="245"/>
      <c r="G175" s="245"/>
      <c r="H175" s="246" t="s">
        <v>13468</v>
      </c>
      <c r="I175" s="273" t="s">
        <v>10163</v>
      </c>
      <c r="J175" s="244" t="s">
        <v>7756</v>
      </c>
      <c r="K175" s="244" t="s">
        <v>14389</v>
      </c>
      <c r="L175" s="267">
        <v>42159</v>
      </c>
      <c r="M175" s="267"/>
      <c r="N175" s="267"/>
      <c r="O175" s="267"/>
      <c r="P175" s="267">
        <v>42208</v>
      </c>
      <c r="Q175" s="294">
        <v>42208</v>
      </c>
      <c r="R175" s="371" t="s">
        <v>14040</v>
      </c>
      <c r="S175" s="240" t="s">
        <v>2232</v>
      </c>
      <c r="T175" s="245" t="s">
        <v>59</v>
      </c>
      <c r="U175" s="300"/>
      <c r="V175" s="300"/>
      <c r="W175" s="300"/>
      <c r="X175" s="300"/>
      <c r="Y175" s="300"/>
      <c r="Z175" s="300"/>
      <c r="AA175" s="300"/>
      <c r="AB175" s="300"/>
      <c r="AC175" s="300"/>
      <c r="AD175" s="300"/>
      <c r="AE175" s="300"/>
      <c r="AF175" s="300"/>
      <c r="AG175" s="300"/>
      <c r="AH175" s="300"/>
      <c r="AI175" s="300"/>
      <c r="AJ175" s="300"/>
      <c r="AK175" s="300"/>
      <c r="AL175" s="300"/>
      <c r="AM175" s="300"/>
      <c r="AN175" s="300"/>
      <c r="AO175" s="300"/>
      <c r="AP175" s="300"/>
      <c r="AQ175" s="300"/>
      <c r="AR175" s="300"/>
      <c r="AS175" s="300"/>
      <c r="AT175" s="300"/>
    </row>
    <row r="176" spans="1:46" ht="36" customHeight="1" x14ac:dyDescent="0.35">
      <c r="A176" s="463">
        <v>240</v>
      </c>
      <c r="B176" s="239">
        <v>42123</v>
      </c>
      <c r="C176" s="234" t="s">
        <v>2317</v>
      </c>
      <c r="D176" s="238">
        <v>6722</v>
      </c>
      <c r="E176" s="238"/>
      <c r="F176" s="238" t="s">
        <v>7044</v>
      </c>
      <c r="G176" s="238"/>
      <c r="H176" s="238">
        <v>18</v>
      </c>
      <c r="I176" s="237"/>
      <c r="J176" s="234" t="s">
        <v>7170</v>
      </c>
      <c r="K176" s="234">
        <v>1140</v>
      </c>
      <c r="L176" s="236">
        <v>42159</v>
      </c>
      <c r="M176" s="236"/>
      <c r="N176" s="236"/>
      <c r="O176" s="236"/>
      <c r="P176" s="236">
        <v>42163</v>
      </c>
      <c r="Q176" s="236">
        <v>42163</v>
      </c>
      <c r="R176" s="372">
        <v>0</v>
      </c>
      <c r="S176" s="234"/>
      <c r="T176" s="351"/>
    </row>
    <row r="177" spans="1:46" ht="36" customHeight="1" x14ac:dyDescent="0.35">
      <c r="A177" s="463">
        <v>241</v>
      </c>
      <c r="B177" s="239">
        <v>42124</v>
      </c>
      <c r="C177" s="234" t="s">
        <v>65</v>
      </c>
      <c r="D177" s="238" t="s">
        <v>7280</v>
      </c>
      <c r="E177" s="238"/>
      <c r="F177" s="238" t="s">
        <v>7759</v>
      </c>
      <c r="G177" s="238">
        <v>96</v>
      </c>
      <c r="H177" s="238">
        <v>3</v>
      </c>
      <c r="I177" s="237"/>
      <c r="J177" s="234" t="s">
        <v>7170</v>
      </c>
      <c r="K177" s="234">
        <v>1141</v>
      </c>
      <c r="L177" s="236">
        <v>42130</v>
      </c>
      <c r="M177" s="236"/>
      <c r="N177" s="236"/>
      <c r="O177" s="236"/>
      <c r="P177" s="236">
        <v>42137</v>
      </c>
      <c r="Q177" s="236">
        <v>42137</v>
      </c>
      <c r="R177" s="372">
        <v>0</v>
      </c>
      <c r="S177" s="234"/>
      <c r="T177" s="238"/>
    </row>
    <row r="178" spans="1:46" ht="36" customHeight="1" x14ac:dyDescent="0.35">
      <c r="A178" s="463">
        <v>242</v>
      </c>
      <c r="B178" s="239">
        <v>42129</v>
      </c>
      <c r="C178" s="234" t="s">
        <v>520</v>
      </c>
      <c r="D178" s="238" t="s">
        <v>4521</v>
      </c>
      <c r="E178" s="238">
        <v>105904</v>
      </c>
      <c r="F178" s="238" t="s">
        <v>7605</v>
      </c>
      <c r="G178" s="238">
        <v>550</v>
      </c>
      <c r="H178" s="238">
        <v>550</v>
      </c>
      <c r="I178" s="237"/>
      <c r="J178" s="234" t="s">
        <v>7772</v>
      </c>
      <c r="K178" s="234" t="s">
        <v>2216</v>
      </c>
      <c r="L178" s="236">
        <v>42136</v>
      </c>
      <c r="M178" s="236"/>
      <c r="N178" s="236"/>
      <c r="O178" s="236"/>
      <c r="P178" s="236">
        <v>42153</v>
      </c>
      <c r="Q178" s="236">
        <v>42153</v>
      </c>
      <c r="R178" s="372">
        <v>0</v>
      </c>
      <c r="S178" s="234"/>
      <c r="T178" s="238"/>
    </row>
    <row r="179" spans="1:46" ht="36" customHeight="1" x14ac:dyDescent="0.35">
      <c r="A179" s="462" t="s">
        <v>14390</v>
      </c>
      <c r="B179" s="247">
        <v>42136</v>
      </c>
      <c r="C179" s="244" t="s">
        <v>7816</v>
      </c>
      <c r="D179" s="245" t="s">
        <v>2232</v>
      </c>
      <c r="E179" s="246" t="s">
        <v>2216</v>
      </c>
      <c r="F179" s="245" t="s">
        <v>2232</v>
      </c>
      <c r="G179" s="245" t="s">
        <v>2232</v>
      </c>
      <c r="H179" s="246" t="s">
        <v>13468</v>
      </c>
      <c r="I179" s="245" t="s">
        <v>2232</v>
      </c>
      <c r="J179" s="245" t="s">
        <v>7817</v>
      </c>
      <c r="K179" s="245" t="s">
        <v>2232</v>
      </c>
      <c r="L179" s="299" t="s">
        <v>2232</v>
      </c>
      <c r="M179" s="299"/>
      <c r="N179" s="299"/>
      <c r="O179" s="299"/>
      <c r="P179" s="299" t="s">
        <v>2232</v>
      </c>
      <c r="Q179" s="299" t="s">
        <v>2232</v>
      </c>
      <c r="R179" s="371" t="s">
        <v>14040</v>
      </c>
      <c r="S179" s="240" t="s">
        <v>2232</v>
      </c>
      <c r="T179" s="245" t="s">
        <v>2232</v>
      </c>
      <c r="U179" s="300"/>
      <c r="V179" s="300"/>
      <c r="W179" s="300"/>
      <c r="X179" s="300"/>
      <c r="Y179" s="300"/>
      <c r="Z179" s="300"/>
      <c r="AA179" s="300"/>
      <c r="AB179" s="300"/>
      <c r="AC179" s="300"/>
      <c r="AD179" s="300"/>
      <c r="AE179" s="300"/>
      <c r="AF179" s="300"/>
      <c r="AG179" s="300"/>
      <c r="AH179" s="300"/>
      <c r="AI179" s="300"/>
      <c r="AJ179" s="300"/>
      <c r="AK179" s="300"/>
      <c r="AL179" s="300"/>
      <c r="AM179" s="300"/>
      <c r="AN179" s="300"/>
      <c r="AO179" s="300"/>
      <c r="AP179" s="300"/>
      <c r="AQ179" s="300"/>
      <c r="AR179" s="300"/>
      <c r="AS179" s="300"/>
      <c r="AT179" s="300"/>
    </row>
    <row r="180" spans="1:46" ht="36" customHeight="1" x14ac:dyDescent="0.35">
      <c r="A180" s="463">
        <v>244</v>
      </c>
      <c r="B180" s="239">
        <v>42136</v>
      </c>
      <c r="C180" s="234" t="s">
        <v>2629</v>
      </c>
      <c r="D180" s="238">
        <v>7307</v>
      </c>
      <c r="E180" s="238" t="s">
        <v>2216</v>
      </c>
      <c r="F180" s="238" t="s">
        <v>7728</v>
      </c>
      <c r="G180" s="238">
        <v>100</v>
      </c>
      <c r="H180" s="238">
        <v>2</v>
      </c>
      <c r="I180" s="237"/>
      <c r="J180" s="234" t="s">
        <v>7824</v>
      </c>
      <c r="K180" s="234">
        <v>1142</v>
      </c>
      <c r="L180" s="236">
        <v>42137</v>
      </c>
      <c r="M180" s="236"/>
      <c r="N180" s="236"/>
      <c r="O180" s="236"/>
      <c r="P180" s="236">
        <v>42139</v>
      </c>
      <c r="Q180" s="236">
        <v>42139</v>
      </c>
      <c r="R180" s="372">
        <v>1</v>
      </c>
      <c r="S180" s="234"/>
      <c r="T180" s="238"/>
    </row>
    <row r="181" spans="1:46" ht="36" customHeight="1" x14ac:dyDescent="0.35">
      <c r="A181" s="463">
        <v>245</v>
      </c>
      <c r="B181" s="239">
        <v>42138</v>
      </c>
      <c r="C181" s="234" t="s">
        <v>5873</v>
      </c>
      <c r="D181" s="238">
        <v>7255</v>
      </c>
      <c r="E181" s="238" t="s">
        <v>2216</v>
      </c>
      <c r="F181" s="238" t="s">
        <v>7820</v>
      </c>
      <c r="G181" s="238">
        <v>5</v>
      </c>
      <c r="H181" s="238">
        <v>3</v>
      </c>
      <c r="I181" s="237"/>
      <c r="J181" s="234" t="s">
        <v>7833</v>
      </c>
      <c r="K181" s="234">
        <v>1143</v>
      </c>
      <c r="L181" s="236">
        <v>42146</v>
      </c>
      <c r="M181" s="236"/>
      <c r="N181" s="236"/>
      <c r="O181" s="236"/>
      <c r="P181" s="236">
        <v>42150</v>
      </c>
      <c r="Q181" s="236">
        <v>42150</v>
      </c>
      <c r="R181" s="372">
        <v>1</v>
      </c>
      <c r="S181" s="234"/>
      <c r="T181" s="355"/>
    </row>
    <row r="182" spans="1:46" ht="36" customHeight="1" x14ac:dyDescent="0.35">
      <c r="A182" s="462" t="s">
        <v>14391</v>
      </c>
      <c r="B182" s="247">
        <v>42151</v>
      </c>
      <c r="C182" s="244" t="s">
        <v>2255</v>
      </c>
      <c r="D182" s="245" t="s">
        <v>2256</v>
      </c>
      <c r="E182" s="246" t="s">
        <v>2216</v>
      </c>
      <c r="F182" s="245" t="s">
        <v>7834</v>
      </c>
      <c r="G182" s="245" t="s">
        <v>3724</v>
      </c>
      <c r="H182" s="246" t="s">
        <v>13468</v>
      </c>
      <c r="I182" s="273" t="s">
        <v>10169</v>
      </c>
      <c r="J182" s="244" t="s">
        <v>7936</v>
      </c>
      <c r="K182" s="244" t="s">
        <v>7177</v>
      </c>
      <c r="L182" s="267">
        <v>42152</v>
      </c>
      <c r="M182" s="267"/>
      <c r="N182" s="267"/>
      <c r="O182" s="267"/>
      <c r="P182" s="267">
        <v>42153</v>
      </c>
      <c r="Q182" s="294">
        <v>42153</v>
      </c>
      <c r="R182" s="371" t="s">
        <v>14040</v>
      </c>
      <c r="S182" s="240" t="s">
        <v>2232</v>
      </c>
      <c r="T182" s="245" t="s">
        <v>59</v>
      </c>
      <c r="U182" s="300"/>
      <c r="V182" s="300"/>
      <c r="W182" s="300"/>
      <c r="X182" s="300"/>
      <c r="Y182" s="300"/>
      <c r="Z182" s="300"/>
      <c r="AA182" s="300"/>
      <c r="AB182" s="300"/>
      <c r="AC182" s="300"/>
      <c r="AD182" s="300"/>
      <c r="AE182" s="300"/>
      <c r="AF182" s="300"/>
      <c r="AG182" s="300"/>
      <c r="AH182" s="300"/>
      <c r="AI182" s="300"/>
      <c r="AJ182" s="300"/>
      <c r="AK182" s="300"/>
      <c r="AL182" s="300"/>
      <c r="AM182" s="300"/>
      <c r="AN182" s="300"/>
      <c r="AO182" s="300"/>
      <c r="AP182" s="300"/>
      <c r="AQ182" s="300"/>
      <c r="AR182" s="300"/>
      <c r="AS182" s="300"/>
      <c r="AT182" s="300"/>
    </row>
    <row r="183" spans="1:46" ht="36" customHeight="1" x14ac:dyDescent="0.35">
      <c r="A183" s="462" t="s">
        <v>14392</v>
      </c>
      <c r="B183" s="247">
        <v>42152</v>
      </c>
      <c r="C183" s="244" t="s">
        <v>4267</v>
      </c>
      <c r="D183" s="245" t="s">
        <v>9339</v>
      </c>
      <c r="E183" s="246" t="s">
        <v>2216</v>
      </c>
      <c r="F183" s="245" t="s">
        <v>7948</v>
      </c>
      <c r="G183" s="245" t="s">
        <v>13374</v>
      </c>
      <c r="H183" s="246" t="s">
        <v>13468</v>
      </c>
      <c r="I183" s="273" t="s">
        <v>10163</v>
      </c>
      <c r="J183" s="244" t="s">
        <v>10165</v>
      </c>
      <c r="K183" s="244" t="s">
        <v>7177</v>
      </c>
      <c r="L183" s="267">
        <v>42180</v>
      </c>
      <c r="M183" s="267"/>
      <c r="N183" s="267"/>
      <c r="O183" s="267"/>
      <c r="P183" s="267">
        <v>42187</v>
      </c>
      <c r="Q183" s="294">
        <v>42187</v>
      </c>
      <c r="R183" s="371" t="s">
        <v>14040</v>
      </c>
      <c r="S183" s="240" t="s">
        <v>2232</v>
      </c>
      <c r="T183" s="245" t="s">
        <v>13330</v>
      </c>
      <c r="U183" s="300"/>
      <c r="V183" s="300"/>
      <c r="W183" s="300"/>
      <c r="X183" s="300"/>
      <c r="Y183" s="300"/>
      <c r="Z183" s="300"/>
      <c r="AA183" s="300"/>
      <c r="AB183" s="300"/>
      <c r="AC183" s="300"/>
      <c r="AD183" s="300"/>
      <c r="AE183" s="300"/>
      <c r="AF183" s="300"/>
      <c r="AG183" s="300"/>
      <c r="AH183" s="300"/>
      <c r="AI183" s="300"/>
      <c r="AJ183" s="300"/>
      <c r="AK183" s="300"/>
      <c r="AL183" s="300"/>
      <c r="AM183" s="300"/>
      <c r="AN183" s="300"/>
      <c r="AO183" s="300"/>
      <c r="AP183" s="300"/>
      <c r="AQ183" s="300"/>
      <c r="AR183" s="300"/>
      <c r="AS183" s="300"/>
      <c r="AT183" s="300"/>
    </row>
    <row r="184" spans="1:46" ht="36" customHeight="1" x14ac:dyDescent="0.35">
      <c r="A184" s="463">
        <v>248</v>
      </c>
      <c r="B184" s="239">
        <v>42152</v>
      </c>
      <c r="C184" s="234" t="s">
        <v>4728</v>
      </c>
      <c r="D184" s="238" t="s">
        <v>3785</v>
      </c>
      <c r="E184" s="238"/>
      <c r="F184" s="238" t="s">
        <v>3785</v>
      </c>
      <c r="G184" s="238"/>
      <c r="H184" s="238">
        <v>5</v>
      </c>
      <c r="I184" s="237"/>
      <c r="J184" s="234" t="s">
        <v>7986</v>
      </c>
      <c r="K184" s="234">
        <v>1144</v>
      </c>
      <c r="L184" s="236">
        <v>42146</v>
      </c>
      <c r="M184" s="236"/>
      <c r="N184" s="236"/>
      <c r="O184" s="236"/>
      <c r="P184" s="236">
        <v>42166</v>
      </c>
      <c r="Q184" s="236">
        <v>42166</v>
      </c>
      <c r="R184" s="372">
        <v>0</v>
      </c>
      <c r="S184" s="234"/>
      <c r="T184" s="355"/>
    </row>
    <row r="185" spans="1:46" ht="36" customHeight="1" x14ac:dyDescent="0.35">
      <c r="A185" s="463">
        <v>247</v>
      </c>
      <c r="B185" s="239">
        <v>42152</v>
      </c>
      <c r="C185" s="234" t="s">
        <v>4267</v>
      </c>
      <c r="D185" s="238">
        <v>6390</v>
      </c>
      <c r="E185" s="238" t="s">
        <v>7947</v>
      </c>
      <c r="F185" s="238" t="s">
        <v>7948</v>
      </c>
      <c r="G185" s="238">
        <v>42</v>
      </c>
      <c r="H185" s="238">
        <v>2</v>
      </c>
      <c r="I185" s="237"/>
      <c r="J185" s="234" t="s">
        <v>10166</v>
      </c>
      <c r="K185" s="234" t="s">
        <v>7177</v>
      </c>
      <c r="L185" s="236">
        <v>42180</v>
      </c>
      <c r="M185" s="236"/>
      <c r="N185" s="236"/>
      <c r="O185" s="236"/>
      <c r="P185" s="236">
        <v>42187</v>
      </c>
      <c r="Q185" s="236">
        <v>42187</v>
      </c>
      <c r="R185" s="372">
        <v>0</v>
      </c>
      <c r="S185" s="234"/>
      <c r="T185" s="355"/>
    </row>
    <row r="186" spans="1:46" ht="36" customHeight="1" x14ac:dyDescent="0.35">
      <c r="A186" s="463">
        <v>249</v>
      </c>
      <c r="B186" s="239">
        <v>42156</v>
      </c>
      <c r="C186" s="234" t="s">
        <v>4267</v>
      </c>
      <c r="D186" s="238">
        <v>6456</v>
      </c>
      <c r="E186" s="238" t="s">
        <v>7965</v>
      </c>
      <c r="F186" s="238" t="s">
        <v>7462</v>
      </c>
      <c r="G186" s="238">
        <v>20</v>
      </c>
      <c r="H186" s="238">
        <v>2</v>
      </c>
      <c r="I186" s="237"/>
      <c r="J186" s="234" t="s">
        <v>7966</v>
      </c>
      <c r="K186" s="234">
        <v>1145</v>
      </c>
      <c r="L186" s="236">
        <v>42163</v>
      </c>
      <c r="M186" s="236"/>
      <c r="N186" s="236"/>
      <c r="O186" s="236"/>
      <c r="P186" s="236">
        <v>42248</v>
      </c>
      <c r="Q186" s="236">
        <v>42248</v>
      </c>
      <c r="R186" s="372">
        <v>0</v>
      </c>
      <c r="S186" s="234"/>
      <c r="T186" s="355"/>
    </row>
    <row r="187" spans="1:46" ht="36" customHeight="1" x14ac:dyDescent="0.35">
      <c r="A187" s="463">
        <v>250</v>
      </c>
      <c r="B187" s="239">
        <v>42157</v>
      </c>
      <c r="C187" s="234" t="s">
        <v>7975</v>
      </c>
      <c r="D187" s="238">
        <v>7408</v>
      </c>
      <c r="E187" s="238" t="s">
        <v>2216</v>
      </c>
      <c r="F187" s="238" t="s">
        <v>7953</v>
      </c>
      <c r="G187" s="238">
        <v>3</v>
      </c>
      <c r="H187" s="238">
        <v>2</v>
      </c>
      <c r="I187" s="237"/>
      <c r="J187" s="234" t="s">
        <v>7976</v>
      </c>
      <c r="K187" s="234">
        <v>1146</v>
      </c>
      <c r="L187" s="236">
        <v>42159</v>
      </c>
      <c r="M187" s="236"/>
      <c r="N187" s="236"/>
      <c r="O187" s="236"/>
      <c r="P187" s="236">
        <v>42164</v>
      </c>
      <c r="Q187" s="236">
        <v>42164</v>
      </c>
      <c r="R187" s="372">
        <v>1</v>
      </c>
      <c r="S187" s="234"/>
      <c r="T187" s="238"/>
    </row>
    <row r="188" spans="1:46" ht="36" customHeight="1" x14ac:dyDescent="0.35">
      <c r="A188" s="463">
        <v>251</v>
      </c>
      <c r="B188" s="239">
        <v>42166</v>
      </c>
      <c r="C188" s="234" t="s">
        <v>8018</v>
      </c>
      <c r="D188" s="238">
        <v>5482</v>
      </c>
      <c r="E188" s="238" t="s">
        <v>2216</v>
      </c>
      <c r="F188" s="238" t="s">
        <v>7843</v>
      </c>
      <c r="G188" s="238">
        <v>100</v>
      </c>
      <c r="H188" s="238">
        <v>2</v>
      </c>
      <c r="I188" s="237"/>
      <c r="J188" s="234" t="s">
        <v>8019</v>
      </c>
      <c r="K188" s="234">
        <v>1147</v>
      </c>
      <c r="L188" s="236">
        <v>42170</v>
      </c>
      <c r="M188" s="236"/>
      <c r="N188" s="236"/>
      <c r="O188" s="236"/>
      <c r="P188" s="236">
        <v>42170</v>
      </c>
      <c r="Q188" s="236">
        <v>42170</v>
      </c>
      <c r="R188" s="372">
        <v>0</v>
      </c>
      <c r="S188" s="234"/>
      <c r="T188" s="355"/>
    </row>
    <row r="189" spans="1:46" ht="36" customHeight="1" x14ac:dyDescent="0.35">
      <c r="A189" s="462" t="s">
        <v>14393</v>
      </c>
      <c r="B189" s="247">
        <v>42167</v>
      </c>
      <c r="C189" s="244" t="s">
        <v>4267</v>
      </c>
      <c r="D189" s="245" t="s">
        <v>11427</v>
      </c>
      <c r="E189" s="246" t="s">
        <v>2216</v>
      </c>
      <c r="F189" s="245" t="s">
        <v>2216</v>
      </c>
      <c r="G189" s="245" t="s">
        <v>2216</v>
      </c>
      <c r="H189" s="246" t="s">
        <v>13468</v>
      </c>
      <c r="I189" s="273" t="s">
        <v>10163</v>
      </c>
      <c r="J189" s="244" t="s">
        <v>8032</v>
      </c>
      <c r="K189" s="244" t="s">
        <v>2216</v>
      </c>
      <c r="L189" s="267">
        <v>42179</v>
      </c>
      <c r="M189" s="267"/>
      <c r="N189" s="267"/>
      <c r="O189" s="267"/>
      <c r="P189" s="267">
        <v>42271</v>
      </c>
      <c r="Q189" s="294">
        <v>42271</v>
      </c>
      <c r="R189" s="371" t="s">
        <v>14040</v>
      </c>
      <c r="S189" s="240" t="s">
        <v>2232</v>
      </c>
      <c r="T189" s="245" t="s">
        <v>364</v>
      </c>
      <c r="U189" s="300"/>
      <c r="V189" s="300"/>
      <c r="W189" s="300"/>
      <c r="X189" s="300"/>
      <c r="Y189" s="300"/>
      <c r="Z189" s="300"/>
      <c r="AA189" s="300"/>
      <c r="AB189" s="300"/>
      <c r="AC189" s="300"/>
      <c r="AD189" s="300"/>
      <c r="AE189" s="300"/>
      <c r="AF189" s="300"/>
      <c r="AG189" s="300"/>
      <c r="AH189" s="300"/>
      <c r="AI189" s="300"/>
      <c r="AJ189" s="300"/>
      <c r="AK189" s="300"/>
      <c r="AL189" s="300"/>
      <c r="AM189" s="300"/>
      <c r="AN189" s="300"/>
      <c r="AO189" s="300"/>
      <c r="AP189" s="300"/>
      <c r="AQ189" s="300"/>
      <c r="AR189" s="300"/>
      <c r="AS189" s="300"/>
      <c r="AT189" s="300"/>
    </row>
    <row r="190" spans="1:46" ht="36" customHeight="1" x14ac:dyDescent="0.35">
      <c r="A190" s="463">
        <v>253</v>
      </c>
      <c r="B190" s="239">
        <v>42170</v>
      </c>
      <c r="C190" s="234" t="s">
        <v>2755</v>
      </c>
      <c r="D190" s="238" t="s">
        <v>8279</v>
      </c>
      <c r="E190" s="238">
        <v>11187</v>
      </c>
      <c r="F190" s="238" t="s">
        <v>7963</v>
      </c>
      <c r="G190" s="238">
        <v>500</v>
      </c>
      <c r="H190" s="238">
        <v>169</v>
      </c>
      <c r="I190" s="237"/>
      <c r="J190" s="234" t="s">
        <v>8039</v>
      </c>
      <c r="K190" s="234">
        <v>1148</v>
      </c>
      <c r="L190" s="236">
        <v>42183</v>
      </c>
      <c r="M190" s="236"/>
      <c r="N190" s="236"/>
      <c r="O190" s="236"/>
      <c r="P190" s="236">
        <v>42184</v>
      </c>
      <c r="Q190" s="236">
        <v>42184</v>
      </c>
      <c r="R190" s="372">
        <v>0</v>
      </c>
      <c r="S190" s="234"/>
      <c r="T190" s="355"/>
    </row>
    <row r="191" spans="1:46" ht="36" customHeight="1" x14ac:dyDescent="0.35">
      <c r="A191" s="463">
        <v>253</v>
      </c>
      <c r="B191" s="239">
        <v>42170</v>
      </c>
      <c r="C191" s="234" t="s">
        <v>2755</v>
      </c>
      <c r="D191" s="238" t="s">
        <v>6728</v>
      </c>
      <c r="E191" s="238">
        <v>11188</v>
      </c>
      <c r="F191" s="238" t="s">
        <v>7961</v>
      </c>
      <c r="G191" s="238">
        <v>500</v>
      </c>
      <c r="H191" s="238">
        <v>192</v>
      </c>
      <c r="I191" s="237"/>
      <c r="J191" s="234" t="s">
        <v>8039</v>
      </c>
      <c r="K191" s="234">
        <v>1148</v>
      </c>
      <c r="L191" s="236">
        <v>42183</v>
      </c>
      <c r="M191" s="236"/>
      <c r="N191" s="236"/>
      <c r="O191" s="236"/>
      <c r="P191" s="236">
        <v>42184</v>
      </c>
      <c r="Q191" s="236">
        <v>42184</v>
      </c>
      <c r="R191" s="372">
        <v>0</v>
      </c>
      <c r="S191" s="234"/>
      <c r="T191" s="355"/>
    </row>
    <row r="192" spans="1:46" ht="36" customHeight="1" x14ac:dyDescent="0.35">
      <c r="A192" s="462" t="s">
        <v>14394</v>
      </c>
      <c r="B192" s="247">
        <v>42177</v>
      </c>
      <c r="C192" s="244" t="s">
        <v>4267</v>
      </c>
      <c r="D192" s="245" t="s">
        <v>14395</v>
      </c>
      <c r="E192" s="246" t="s">
        <v>2216</v>
      </c>
      <c r="F192" s="245" t="s">
        <v>7733</v>
      </c>
      <c r="G192" s="245" t="s">
        <v>166</v>
      </c>
      <c r="H192" s="246" t="s">
        <v>13468</v>
      </c>
      <c r="I192" s="273" t="s">
        <v>10164</v>
      </c>
      <c r="J192" s="244" t="s">
        <v>8083</v>
      </c>
      <c r="K192" s="244" t="s">
        <v>14396</v>
      </c>
      <c r="L192" s="267">
        <v>42193</v>
      </c>
      <c r="M192" s="267"/>
      <c r="N192" s="267"/>
      <c r="O192" s="267"/>
      <c r="P192" s="267">
        <v>42258</v>
      </c>
      <c r="Q192" s="294">
        <v>42258</v>
      </c>
      <c r="R192" s="371" t="s">
        <v>14040</v>
      </c>
      <c r="S192" s="240" t="s">
        <v>2232</v>
      </c>
      <c r="T192" s="245" t="s">
        <v>316</v>
      </c>
      <c r="U192" s="300"/>
      <c r="V192" s="300"/>
      <c r="W192" s="300"/>
      <c r="X192" s="300"/>
      <c r="Y192" s="300"/>
      <c r="Z192" s="300"/>
      <c r="AA192" s="300"/>
      <c r="AB192" s="300"/>
      <c r="AC192" s="300"/>
      <c r="AD192" s="300"/>
      <c r="AE192" s="300"/>
      <c r="AF192" s="300"/>
      <c r="AG192" s="300"/>
      <c r="AH192" s="300"/>
      <c r="AI192" s="300"/>
      <c r="AJ192" s="300"/>
      <c r="AK192" s="300"/>
      <c r="AL192" s="300"/>
      <c r="AM192" s="300"/>
      <c r="AN192" s="300"/>
      <c r="AO192" s="300"/>
      <c r="AP192" s="300"/>
      <c r="AQ192" s="300"/>
      <c r="AR192" s="300"/>
      <c r="AS192" s="300"/>
      <c r="AT192" s="300"/>
    </row>
    <row r="193" spans="1:46" ht="36" customHeight="1" x14ac:dyDescent="0.35">
      <c r="A193" s="463">
        <v>255</v>
      </c>
      <c r="B193" s="239">
        <v>42184</v>
      </c>
      <c r="C193" s="234" t="s">
        <v>520</v>
      </c>
      <c r="D193" s="238" t="s">
        <v>8127</v>
      </c>
      <c r="E193" s="238"/>
      <c r="F193" s="238" t="s">
        <v>6824</v>
      </c>
      <c r="G193" s="238">
        <v>350</v>
      </c>
      <c r="H193" s="238">
        <v>19</v>
      </c>
      <c r="I193" s="237"/>
      <c r="J193" s="234" t="s">
        <v>10333</v>
      </c>
      <c r="K193" s="234"/>
      <c r="L193" s="236">
        <v>42186</v>
      </c>
      <c r="M193" s="236"/>
      <c r="N193" s="236"/>
      <c r="O193" s="236"/>
      <c r="P193" s="236">
        <v>42185</v>
      </c>
      <c r="Q193" s="236">
        <v>42192</v>
      </c>
      <c r="R193" s="372">
        <v>0</v>
      </c>
      <c r="S193" s="234"/>
      <c r="T193" s="355"/>
    </row>
    <row r="194" spans="1:46" ht="36" customHeight="1" x14ac:dyDescent="0.35">
      <c r="A194" s="463">
        <v>255</v>
      </c>
      <c r="B194" s="239">
        <v>42220</v>
      </c>
      <c r="C194" s="234" t="s">
        <v>8335</v>
      </c>
      <c r="D194" s="238">
        <v>5455</v>
      </c>
      <c r="E194" s="238" t="s">
        <v>2216</v>
      </c>
      <c r="F194" s="238" t="s">
        <v>6796</v>
      </c>
      <c r="G194" s="238">
        <v>40</v>
      </c>
      <c r="H194" s="238">
        <v>1</v>
      </c>
      <c r="I194" s="237"/>
      <c r="J194" s="234" t="s">
        <v>8329</v>
      </c>
      <c r="K194" s="234"/>
      <c r="L194" s="236">
        <v>42226</v>
      </c>
      <c r="M194" s="236"/>
      <c r="N194" s="236"/>
      <c r="O194" s="236"/>
      <c r="P194" s="236">
        <v>42229</v>
      </c>
      <c r="Q194" s="236">
        <v>42229</v>
      </c>
      <c r="R194" s="372">
        <v>0</v>
      </c>
      <c r="S194" s="234"/>
      <c r="T194" s="238"/>
    </row>
    <row r="195" spans="1:46" ht="36" customHeight="1" x14ac:dyDescent="0.35">
      <c r="A195" s="462" t="s">
        <v>14397</v>
      </c>
      <c r="B195" s="247">
        <v>42227</v>
      </c>
      <c r="C195" s="244" t="s">
        <v>8372</v>
      </c>
      <c r="D195" s="245" t="s">
        <v>7407</v>
      </c>
      <c r="E195" s="246" t="s">
        <v>2216</v>
      </c>
      <c r="F195" s="245"/>
      <c r="G195" s="245" t="s">
        <v>59</v>
      </c>
      <c r="H195" s="246" t="s">
        <v>13468</v>
      </c>
      <c r="I195" s="273" t="s">
        <v>10167</v>
      </c>
      <c r="J195" s="298" t="s">
        <v>10135</v>
      </c>
      <c r="K195" s="244"/>
      <c r="L195" s="267">
        <v>42230</v>
      </c>
      <c r="M195" s="267"/>
      <c r="N195" s="267"/>
      <c r="O195" s="267"/>
      <c r="P195" s="267">
        <v>42233</v>
      </c>
      <c r="Q195" s="294">
        <v>42233</v>
      </c>
      <c r="R195" s="371" t="s">
        <v>14040</v>
      </c>
      <c r="S195" s="240" t="s">
        <v>2232</v>
      </c>
      <c r="T195" s="245" t="s">
        <v>59</v>
      </c>
      <c r="U195" s="300"/>
      <c r="V195" s="300"/>
      <c r="W195" s="300"/>
      <c r="X195" s="300"/>
      <c r="Y195" s="300"/>
      <c r="Z195" s="300"/>
      <c r="AA195" s="300"/>
      <c r="AB195" s="300"/>
      <c r="AC195" s="300"/>
      <c r="AD195" s="300"/>
      <c r="AE195" s="300"/>
      <c r="AF195" s="300"/>
      <c r="AG195" s="300"/>
      <c r="AH195" s="300"/>
      <c r="AI195" s="300"/>
      <c r="AJ195" s="300"/>
      <c r="AK195" s="300"/>
      <c r="AL195" s="300"/>
      <c r="AM195" s="300"/>
      <c r="AN195" s="300"/>
      <c r="AO195" s="300"/>
      <c r="AP195" s="300"/>
      <c r="AQ195" s="300"/>
      <c r="AR195" s="300"/>
      <c r="AS195" s="300"/>
      <c r="AT195" s="300"/>
    </row>
    <row r="196" spans="1:46" ht="36" customHeight="1" x14ac:dyDescent="0.35">
      <c r="A196" s="463">
        <v>256</v>
      </c>
      <c r="B196" s="239">
        <v>42227</v>
      </c>
      <c r="C196" s="234" t="s">
        <v>8369</v>
      </c>
      <c r="D196" s="238">
        <v>7050</v>
      </c>
      <c r="E196" s="238" t="s">
        <v>2216</v>
      </c>
      <c r="F196" s="238" t="s">
        <v>8370</v>
      </c>
      <c r="G196" s="238">
        <v>13</v>
      </c>
      <c r="H196" s="238">
        <v>13</v>
      </c>
      <c r="I196" s="237"/>
      <c r="J196" s="234" t="s">
        <v>8371</v>
      </c>
      <c r="K196" s="234"/>
      <c r="L196" s="236">
        <v>42228</v>
      </c>
      <c r="M196" s="236"/>
      <c r="N196" s="236"/>
      <c r="O196" s="236"/>
      <c r="P196" s="236">
        <v>42228</v>
      </c>
      <c r="Q196" s="236">
        <v>42228</v>
      </c>
      <c r="R196" s="372">
        <v>0</v>
      </c>
      <c r="S196" s="234"/>
      <c r="T196" s="355"/>
    </row>
    <row r="197" spans="1:46" ht="36" customHeight="1" x14ac:dyDescent="0.35">
      <c r="A197" s="463">
        <v>258</v>
      </c>
      <c r="B197" s="239">
        <v>42233</v>
      </c>
      <c r="C197" s="234" t="s">
        <v>4492</v>
      </c>
      <c r="D197" s="238" t="s">
        <v>5805</v>
      </c>
      <c r="E197" s="238" t="s">
        <v>2216</v>
      </c>
      <c r="F197" s="238" t="s">
        <v>7924</v>
      </c>
      <c r="G197" s="238">
        <v>75</v>
      </c>
      <c r="H197" s="238">
        <v>1</v>
      </c>
      <c r="I197" s="237"/>
      <c r="J197" s="234" t="s">
        <v>8482</v>
      </c>
      <c r="K197" s="234" t="s">
        <v>2216</v>
      </c>
      <c r="L197" s="236">
        <v>42242</v>
      </c>
      <c r="M197" s="236"/>
      <c r="N197" s="236"/>
      <c r="O197" s="236"/>
      <c r="P197" s="236">
        <v>42244</v>
      </c>
      <c r="Q197" s="236">
        <v>42244</v>
      </c>
      <c r="R197" s="372">
        <v>0</v>
      </c>
      <c r="S197" s="234"/>
      <c r="T197" s="355"/>
    </row>
    <row r="198" spans="1:46" ht="36" customHeight="1" x14ac:dyDescent="0.35">
      <c r="A198" s="462" t="s">
        <v>14398</v>
      </c>
      <c r="B198" s="247">
        <v>42262</v>
      </c>
      <c r="C198" s="244" t="s">
        <v>2255</v>
      </c>
      <c r="D198" s="245" t="s">
        <v>3899</v>
      </c>
      <c r="E198" s="246" t="s">
        <v>2216</v>
      </c>
      <c r="F198" s="245" t="s">
        <v>7964</v>
      </c>
      <c r="G198" s="245" t="s">
        <v>12885</v>
      </c>
      <c r="H198" s="246" t="s">
        <v>13468</v>
      </c>
      <c r="I198" s="273" t="s">
        <v>10178</v>
      </c>
      <c r="J198" s="244" t="s">
        <v>8553</v>
      </c>
      <c r="K198" s="244"/>
      <c r="L198" s="267">
        <v>42264</v>
      </c>
      <c r="M198" s="267"/>
      <c r="N198" s="267"/>
      <c r="O198" s="267"/>
      <c r="P198" s="267">
        <v>42264</v>
      </c>
      <c r="Q198" s="294">
        <v>42264</v>
      </c>
      <c r="R198" s="371" t="s">
        <v>14040</v>
      </c>
      <c r="S198" s="240" t="s">
        <v>2232</v>
      </c>
      <c r="T198" s="245" t="s">
        <v>161</v>
      </c>
      <c r="U198" s="300"/>
      <c r="V198" s="300"/>
      <c r="W198" s="300"/>
      <c r="X198" s="300"/>
      <c r="Y198" s="300"/>
      <c r="Z198" s="300"/>
      <c r="AA198" s="300"/>
      <c r="AB198" s="300"/>
      <c r="AC198" s="300"/>
      <c r="AD198" s="300"/>
      <c r="AE198" s="300"/>
      <c r="AF198" s="300"/>
      <c r="AG198" s="300"/>
      <c r="AH198" s="300"/>
      <c r="AI198" s="300"/>
      <c r="AJ198" s="300"/>
      <c r="AK198" s="300"/>
      <c r="AL198" s="300"/>
      <c r="AM198" s="300"/>
      <c r="AN198" s="300"/>
      <c r="AO198" s="300"/>
      <c r="AP198" s="300"/>
      <c r="AQ198" s="300"/>
      <c r="AR198" s="300"/>
      <c r="AS198" s="300"/>
      <c r="AT198" s="300"/>
    </row>
    <row r="199" spans="1:46" ht="36" customHeight="1" x14ac:dyDescent="0.35">
      <c r="A199" s="462" t="s">
        <v>14399</v>
      </c>
      <c r="B199" s="247">
        <v>42264</v>
      </c>
      <c r="C199" s="244" t="s">
        <v>2255</v>
      </c>
      <c r="D199" s="245" t="s">
        <v>2256</v>
      </c>
      <c r="E199" s="246" t="s">
        <v>2216</v>
      </c>
      <c r="F199" s="245" t="s">
        <v>8517</v>
      </c>
      <c r="G199" s="245" t="s">
        <v>14294</v>
      </c>
      <c r="H199" s="246" t="s">
        <v>13468</v>
      </c>
      <c r="I199" s="273" t="s">
        <v>10169</v>
      </c>
      <c r="J199" s="244" t="s">
        <v>8563</v>
      </c>
      <c r="K199" s="244"/>
      <c r="L199" s="267">
        <v>42269</v>
      </c>
      <c r="M199" s="267"/>
      <c r="N199" s="267"/>
      <c r="O199" s="267"/>
      <c r="P199" s="267">
        <v>42276</v>
      </c>
      <c r="Q199" s="294">
        <v>42276</v>
      </c>
      <c r="R199" s="371" t="s">
        <v>14040</v>
      </c>
      <c r="S199" s="240" t="s">
        <v>2232</v>
      </c>
      <c r="T199" s="245" t="s">
        <v>59</v>
      </c>
      <c r="U199" s="300"/>
      <c r="V199" s="300"/>
      <c r="W199" s="300"/>
      <c r="X199" s="300"/>
      <c r="Y199" s="300"/>
      <c r="Z199" s="300"/>
      <c r="AA199" s="300"/>
      <c r="AB199" s="300"/>
      <c r="AC199" s="300"/>
      <c r="AD199" s="300"/>
      <c r="AE199" s="300"/>
      <c r="AF199" s="300"/>
      <c r="AG199" s="300"/>
      <c r="AH199" s="300"/>
      <c r="AI199" s="300"/>
      <c r="AJ199" s="300"/>
      <c r="AK199" s="300"/>
      <c r="AL199" s="300"/>
      <c r="AM199" s="300"/>
      <c r="AN199" s="300"/>
      <c r="AO199" s="300"/>
      <c r="AP199" s="300"/>
      <c r="AQ199" s="300"/>
      <c r="AR199" s="300"/>
      <c r="AS199" s="300"/>
      <c r="AT199" s="300"/>
    </row>
    <row r="200" spans="1:46" ht="36" customHeight="1" x14ac:dyDescent="0.35">
      <c r="A200" s="463">
        <v>262</v>
      </c>
      <c r="B200" s="239">
        <v>42268</v>
      </c>
      <c r="C200" s="234" t="s">
        <v>10499</v>
      </c>
      <c r="D200" s="238" t="s">
        <v>6153</v>
      </c>
      <c r="E200" s="238" t="s">
        <v>2216</v>
      </c>
      <c r="F200" s="238" t="s">
        <v>4784</v>
      </c>
      <c r="G200" s="238"/>
      <c r="H200" s="238">
        <v>33</v>
      </c>
      <c r="I200" s="237" t="s">
        <v>10176</v>
      </c>
      <c r="J200" s="234" t="s">
        <v>4784</v>
      </c>
      <c r="K200" s="234" t="s">
        <v>2216</v>
      </c>
      <c r="L200" s="236">
        <v>42268</v>
      </c>
      <c r="M200" s="236"/>
      <c r="N200" s="236"/>
      <c r="O200" s="236"/>
      <c r="P200" s="236">
        <v>42279</v>
      </c>
      <c r="Q200" s="236">
        <v>42279</v>
      </c>
      <c r="R200" s="372">
        <v>0</v>
      </c>
      <c r="S200" s="234"/>
      <c r="T200" s="234"/>
    </row>
    <row r="201" spans="1:46" ht="36" customHeight="1" x14ac:dyDescent="0.35">
      <c r="A201" s="463">
        <v>261</v>
      </c>
      <c r="B201" s="239">
        <v>42269</v>
      </c>
      <c r="C201" s="234" t="s">
        <v>8335</v>
      </c>
      <c r="D201" s="238">
        <v>5455</v>
      </c>
      <c r="E201" s="238" t="s">
        <v>2216</v>
      </c>
      <c r="F201" s="238" t="s">
        <v>8562</v>
      </c>
      <c r="G201" s="238">
        <v>81</v>
      </c>
      <c r="H201" s="238">
        <v>2</v>
      </c>
      <c r="I201" s="237"/>
      <c r="J201" s="234" t="s">
        <v>8597</v>
      </c>
      <c r="K201" s="234"/>
      <c r="L201" s="236">
        <v>42275</v>
      </c>
      <c r="M201" s="236"/>
      <c r="N201" s="236"/>
      <c r="O201" s="236"/>
      <c r="P201" s="236">
        <v>42276</v>
      </c>
      <c r="Q201" s="236">
        <v>42276</v>
      </c>
      <c r="R201" s="372">
        <v>0</v>
      </c>
      <c r="S201" s="234"/>
      <c r="T201" s="234"/>
    </row>
    <row r="202" spans="1:46" ht="36" customHeight="1" x14ac:dyDescent="0.35">
      <c r="A202" s="463">
        <v>263</v>
      </c>
      <c r="B202" s="239">
        <v>42276</v>
      </c>
      <c r="C202" s="234" t="s">
        <v>8650</v>
      </c>
      <c r="D202" s="238">
        <v>7470</v>
      </c>
      <c r="E202" s="238" t="s">
        <v>2216</v>
      </c>
      <c r="F202" s="238" t="s">
        <v>2216</v>
      </c>
      <c r="G202" s="238">
        <v>5</v>
      </c>
      <c r="H202" s="238">
        <v>5</v>
      </c>
      <c r="I202" s="237"/>
      <c r="J202" s="234" t="s">
        <v>10168</v>
      </c>
      <c r="K202" s="234"/>
      <c r="L202" s="236">
        <v>42278</v>
      </c>
      <c r="M202" s="236"/>
      <c r="N202" s="236"/>
      <c r="O202" s="236"/>
      <c r="P202" s="236">
        <v>42278</v>
      </c>
      <c r="Q202" s="236">
        <v>42278</v>
      </c>
      <c r="R202" s="372">
        <v>1</v>
      </c>
      <c r="S202" s="234"/>
      <c r="T202" s="234"/>
    </row>
    <row r="203" spans="1:46" ht="36" customHeight="1" x14ac:dyDescent="0.35">
      <c r="A203" s="463">
        <v>264</v>
      </c>
      <c r="B203" s="239">
        <v>42277</v>
      </c>
      <c r="C203" s="234" t="s">
        <v>520</v>
      </c>
      <c r="D203" s="238" t="s">
        <v>8127</v>
      </c>
      <c r="E203" s="238" t="s">
        <v>2216</v>
      </c>
      <c r="F203" s="238" t="s">
        <v>8609</v>
      </c>
      <c r="G203" s="238">
        <v>25</v>
      </c>
      <c r="H203" s="238">
        <v>25</v>
      </c>
      <c r="I203" s="237"/>
      <c r="J203" s="234" t="s">
        <v>10334</v>
      </c>
      <c r="K203" s="234"/>
      <c r="L203" s="236">
        <v>42278</v>
      </c>
      <c r="M203" s="236"/>
      <c r="N203" s="236"/>
      <c r="O203" s="236"/>
      <c r="P203" s="236">
        <v>42279</v>
      </c>
      <c r="Q203" s="236">
        <v>42279</v>
      </c>
      <c r="R203" s="372">
        <v>0</v>
      </c>
      <c r="S203" s="234"/>
      <c r="T203" s="234"/>
    </row>
    <row r="204" spans="1:46" ht="36" customHeight="1" x14ac:dyDescent="0.35">
      <c r="A204" s="462" t="s">
        <v>14400</v>
      </c>
      <c r="B204" s="247">
        <v>42278</v>
      </c>
      <c r="C204" s="244" t="s">
        <v>5604</v>
      </c>
      <c r="D204" s="245" t="s">
        <v>2256</v>
      </c>
      <c r="E204" s="246" t="s">
        <v>2216</v>
      </c>
      <c r="F204" s="245"/>
      <c r="G204" s="245"/>
      <c r="H204" s="246" t="s">
        <v>13468</v>
      </c>
      <c r="I204" s="273" t="s">
        <v>10169</v>
      </c>
      <c r="J204" s="244" t="s">
        <v>8663</v>
      </c>
      <c r="K204" s="244"/>
      <c r="L204" s="267">
        <v>42279</v>
      </c>
      <c r="M204" s="267"/>
      <c r="N204" s="267"/>
      <c r="O204" s="267"/>
      <c r="P204" s="267">
        <v>42279</v>
      </c>
      <c r="Q204" s="294">
        <v>42286</v>
      </c>
      <c r="R204" s="371" t="s">
        <v>14040</v>
      </c>
      <c r="S204" s="240" t="s">
        <v>2232</v>
      </c>
      <c r="T204" s="245" t="s">
        <v>59</v>
      </c>
      <c r="U204" s="300"/>
      <c r="V204" s="300"/>
      <c r="W204" s="300"/>
      <c r="X204" s="300"/>
      <c r="Y204" s="300"/>
      <c r="Z204" s="300"/>
      <c r="AA204" s="300"/>
      <c r="AB204" s="300"/>
      <c r="AC204" s="300"/>
      <c r="AD204" s="300"/>
      <c r="AE204" s="300"/>
      <c r="AF204" s="300"/>
      <c r="AG204" s="300"/>
      <c r="AH204" s="300"/>
      <c r="AI204" s="300"/>
      <c r="AJ204" s="300"/>
      <c r="AK204" s="300"/>
      <c r="AL204" s="300"/>
      <c r="AM204" s="300"/>
      <c r="AN204" s="300"/>
      <c r="AO204" s="300"/>
      <c r="AP204" s="300"/>
      <c r="AQ204" s="300"/>
      <c r="AR204" s="300"/>
      <c r="AS204" s="300"/>
      <c r="AT204" s="300"/>
    </row>
    <row r="205" spans="1:46" ht="36" customHeight="1" x14ac:dyDescent="0.35">
      <c r="A205" s="462" t="s">
        <v>14401</v>
      </c>
      <c r="B205" s="247">
        <v>42278</v>
      </c>
      <c r="C205" s="244" t="s">
        <v>6818</v>
      </c>
      <c r="D205" s="245" t="s">
        <v>14402</v>
      </c>
      <c r="E205" s="246" t="s">
        <v>2216</v>
      </c>
      <c r="F205" s="245" t="s">
        <v>8661</v>
      </c>
      <c r="G205" s="245" t="s">
        <v>14403</v>
      </c>
      <c r="H205" s="246" t="s">
        <v>13468</v>
      </c>
      <c r="I205" s="245"/>
      <c r="J205" s="244" t="s">
        <v>8662</v>
      </c>
      <c r="K205" s="244"/>
      <c r="L205" s="267">
        <v>42286</v>
      </c>
      <c r="M205" s="267"/>
      <c r="N205" s="267"/>
      <c r="O205" s="267"/>
      <c r="P205" s="267">
        <v>42291</v>
      </c>
      <c r="Q205" s="293"/>
      <c r="R205" s="371" t="s">
        <v>14040</v>
      </c>
      <c r="S205" s="240" t="s">
        <v>2232</v>
      </c>
      <c r="T205" s="245" t="s">
        <v>14404</v>
      </c>
      <c r="U205" s="300"/>
      <c r="V205" s="300"/>
      <c r="W205" s="300"/>
      <c r="X205" s="300"/>
      <c r="Y205" s="300"/>
      <c r="Z205" s="300"/>
      <c r="AA205" s="300"/>
      <c r="AB205" s="300"/>
      <c r="AC205" s="300"/>
      <c r="AD205" s="300"/>
      <c r="AE205" s="300"/>
      <c r="AF205" s="300"/>
      <c r="AG205" s="300"/>
      <c r="AH205" s="300"/>
      <c r="AI205" s="300"/>
      <c r="AJ205" s="300"/>
      <c r="AK205" s="300"/>
      <c r="AL205" s="300"/>
      <c r="AM205" s="300"/>
      <c r="AN205" s="300"/>
      <c r="AO205" s="300"/>
      <c r="AP205" s="300"/>
      <c r="AQ205" s="300"/>
      <c r="AR205" s="300"/>
      <c r="AS205" s="300"/>
      <c r="AT205" s="300"/>
    </row>
    <row r="206" spans="1:46" ht="36" customHeight="1" x14ac:dyDescent="0.35">
      <c r="A206" s="462" t="s">
        <v>14405</v>
      </c>
      <c r="B206" s="247">
        <v>42297</v>
      </c>
      <c r="C206" s="244" t="s">
        <v>8170</v>
      </c>
      <c r="D206" s="245" t="s">
        <v>12125</v>
      </c>
      <c r="E206" s="246" t="s">
        <v>2216</v>
      </c>
      <c r="F206" s="245" t="s">
        <v>8787</v>
      </c>
      <c r="G206" s="245" t="s">
        <v>13244</v>
      </c>
      <c r="H206" s="246" t="s">
        <v>13468</v>
      </c>
      <c r="I206" s="273"/>
      <c r="J206" s="244" t="s">
        <v>10177</v>
      </c>
      <c r="K206" s="244"/>
      <c r="L206" s="267">
        <v>42300</v>
      </c>
      <c r="M206" s="267"/>
      <c r="N206" s="267"/>
      <c r="O206" s="267"/>
      <c r="P206" s="267">
        <v>42313</v>
      </c>
      <c r="Q206" s="294">
        <v>42313</v>
      </c>
      <c r="R206" s="371" t="s">
        <v>14040</v>
      </c>
      <c r="S206" s="240" t="s">
        <v>2232</v>
      </c>
      <c r="T206" s="245" t="s">
        <v>3218</v>
      </c>
      <c r="U206" s="300"/>
      <c r="V206" s="300"/>
      <c r="W206" s="300"/>
      <c r="X206" s="300"/>
      <c r="Y206" s="300"/>
      <c r="Z206" s="300"/>
      <c r="AA206" s="300"/>
      <c r="AB206" s="300"/>
      <c r="AC206" s="300"/>
      <c r="AD206" s="300"/>
      <c r="AE206" s="300"/>
      <c r="AF206" s="300"/>
      <c r="AG206" s="300"/>
      <c r="AH206" s="300"/>
      <c r="AI206" s="300"/>
      <c r="AJ206" s="300"/>
      <c r="AK206" s="300"/>
      <c r="AL206" s="300"/>
      <c r="AM206" s="300"/>
      <c r="AN206" s="300"/>
      <c r="AO206" s="300"/>
      <c r="AP206" s="300"/>
      <c r="AQ206" s="300"/>
      <c r="AR206" s="300"/>
      <c r="AS206" s="300"/>
      <c r="AT206" s="300"/>
    </row>
    <row r="207" spans="1:46" ht="36" customHeight="1" x14ac:dyDescent="0.35">
      <c r="A207" s="463">
        <v>269</v>
      </c>
      <c r="B207" s="239">
        <v>42297</v>
      </c>
      <c r="C207" s="234" t="s">
        <v>8170</v>
      </c>
      <c r="D207" s="238">
        <v>7396</v>
      </c>
      <c r="E207" s="238" t="s">
        <v>2216</v>
      </c>
      <c r="F207" s="238" t="s">
        <v>8734</v>
      </c>
      <c r="G207" s="238">
        <v>25</v>
      </c>
      <c r="H207" s="238">
        <v>5</v>
      </c>
      <c r="I207" s="237"/>
      <c r="J207" s="234"/>
      <c r="K207" s="234" t="s">
        <v>10136</v>
      </c>
      <c r="L207" s="236">
        <v>42300</v>
      </c>
      <c r="M207" s="236"/>
      <c r="N207" s="236"/>
      <c r="O207" s="236"/>
      <c r="P207" s="236">
        <v>42306</v>
      </c>
      <c r="Q207" s="236">
        <v>42306</v>
      </c>
      <c r="R207" s="372">
        <v>1</v>
      </c>
      <c r="S207" s="234"/>
      <c r="T207" s="234"/>
    </row>
    <row r="208" spans="1:46" ht="36" customHeight="1" x14ac:dyDescent="0.35">
      <c r="A208" s="463">
        <v>268</v>
      </c>
      <c r="B208" s="239">
        <v>42297</v>
      </c>
      <c r="C208" s="234" t="s">
        <v>8170</v>
      </c>
      <c r="D208" s="238">
        <v>7395</v>
      </c>
      <c r="E208" s="238" t="s">
        <v>2216</v>
      </c>
      <c r="F208" s="238" t="s">
        <v>8706</v>
      </c>
      <c r="G208" s="238">
        <v>25</v>
      </c>
      <c r="H208" s="238">
        <v>2</v>
      </c>
      <c r="I208" s="237"/>
      <c r="J208" s="234"/>
      <c r="K208" s="234"/>
      <c r="L208" s="236">
        <v>42300</v>
      </c>
      <c r="M208" s="236"/>
      <c r="N208" s="236"/>
      <c r="O208" s="236"/>
      <c r="P208" s="236">
        <v>42346</v>
      </c>
      <c r="Q208" s="236">
        <v>42346</v>
      </c>
      <c r="R208" s="372">
        <v>1</v>
      </c>
      <c r="S208" s="234"/>
      <c r="T208" s="234"/>
    </row>
    <row r="209" spans="1:46" ht="36" customHeight="1" x14ac:dyDescent="0.35">
      <c r="A209" s="463">
        <v>270</v>
      </c>
      <c r="B209" s="239">
        <v>42298</v>
      </c>
      <c r="C209" s="234" t="s">
        <v>8793</v>
      </c>
      <c r="D209" s="238" t="s">
        <v>8794</v>
      </c>
      <c r="E209" s="238" t="s">
        <v>2216</v>
      </c>
      <c r="F209" s="238" t="s">
        <v>8711</v>
      </c>
      <c r="G209" s="238">
        <v>10</v>
      </c>
      <c r="H209" s="238">
        <v>1</v>
      </c>
      <c r="I209" s="237"/>
      <c r="J209" s="234"/>
      <c r="K209" s="234"/>
      <c r="L209" s="236">
        <v>42303</v>
      </c>
      <c r="M209" s="236"/>
      <c r="N209" s="236"/>
      <c r="O209" s="236"/>
      <c r="P209" s="236">
        <v>42305</v>
      </c>
      <c r="Q209" s="236">
        <v>42305</v>
      </c>
      <c r="R209" s="372">
        <v>0</v>
      </c>
      <c r="S209" s="234"/>
      <c r="T209" s="234"/>
    </row>
    <row r="210" spans="1:46" ht="36" customHeight="1" x14ac:dyDescent="0.35">
      <c r="A210" s="463">
        <v>271</v>
      </c>
      <c r="B210" s="239">
        <v>42300</v>
      </c>
      <c r="C210" s="234" t="s">
        <v>8369</v>
      </c>
      <c r="D210" s="238">
        <v>7028</v>
      </c>
      <c r="E210" s="238" t="s">
        <v>2216</v>
      </c>
      <c r="F210" s="238" t="s">
        <v>8737</v>
      </c>
      <c r="G210" s="238">
        <v>25</v>
      </c>
      <c r="H210" s="238">
        <v>20</v>
      </c>
      <c r="I210" s="237"/>
      <c r="J210" s="234" t="s">
        <v>8805</v>
      </c>
      <c r="K210" s="234"/>
      <c r="L210" s="236">
        <v>42304</v>
      </c>
      <c r="M210" s="236"/>
      <c r="N210" s="236"/>
      <c r="O210" s="236"/>
      <c r="P210" s="236">
        <v>42306</v>
      </c>
      <c r="Q210" s="236">
        <v>42306</v>
      </c>
      <c r="R210" s="372">
        <v>0</v>
      </c>
      <c r="S210" s="234"/>
      <c r="T210" s="234"/>
    </row>
    <row r="211" spans="1:46" ht="36" customHeight="1" x14ac:dyDescent="0.35">
      <c r="A211" s="463">
        <v>272</v>
      </c>
      <c r="B211" s="239">
        <v>42305</v>
      </c>
      <c r="C211" s="234" t="s">
        <v>4520</v>
      </c>
      <c r="D211" s="238" t="s">
        <v>8844</v>
      </c>
      <c r="E211" s="238" t="s">
        <v>2216</v>
      </c>
      <c r="F211" s="238" t="s">
        <v>8249</v>
      </c>
      <c r="G211" s="238">
        <v>50</v>
      </c>
      <c r="H211" s="238">
        <v>2</v>
      </c>
      <c r="I211" s="237"/>
      <c r="J211" s="234" t="s">
        <v>8845</v>
      </c>
      <c r="K211" s="234"/>
      <c r="L211" s="236">
        <v>42311</v>
      </c>
      <c r="M211" s="236"/>
      <c r="N211" s="236"/>
      <c r="O211" s="236"/>
      <c r="P211" s="236">
        <v>42314</v>
      </c>
      <c r="Q211" s="236">
        <v>42314</v>
      </c>
      <c r="R211" s="372">
        <v>1</v>
      </c>
      <c r="S211" s="234"/>
      <c r="T211" s="234"/>
    </row>
    <row r="212" spans="1:46" ht="36" customHeight="1" x14ac:dyDescent="0.35">
      <c r="A212" s="463">
        <v>273</v>
      </c>
      <c r="B212" s="239">
        <v>42318</v>
      </c>
      <c r="C212" s="234" t="s">
        <v>8170</v>
      </c>
      <c r="D212" s="238">
        <v>7445</v>
      </c>
      <c r="E212" s="238" t="s">
        <v>2216</v>
      </c>
      <c r="F212" s="238" t="s">
        <v>8911</v>
      </c>
      <c r="G212" s="238">
        <v>10</v>
      </c>
      <c r="H212" s="238">
        <v>1</v>
      </c>
      <c r="I212" s="237"/>
      <c r="J212" s="234" t="s">
        <v>8912</v>
      </c>
      <c r="K212" s="234"/>
      <c r="L212" s="236">
        <v>42321</v>
      </c>
      <c r="M212" s="236"/>
      <c r="N212" s="236"/>
      <c r="O212" s="236"/>
      <c r="P212" s="236">
        <v>42338</v>
      </c>
      <c r="Q212" s="236">
        <v>42338</v>
      </c>
      <c r="R212" s="372">
        <v>2</v>
      </c>
      <c r="S212" s="234"/>
      <c r="T212" s="234"/>
    </row>
    <row r="213" spans="1:46" ht="36" customHeight="1" x14ac:dyDescent="0.35">
      <c r="A213" s="463">
        <v>274</v>
      </c>
      <c r="B213" s="239">
        <v>42321</v>
      </c>
      <c r="C213" s="234" t="s">
        <v>8935</v>
      </c>
      <c r="D213" s="238">
        <v>6273</v>
      </c>
      <c r="E213" s="238" t="s">
        <v>2216</v>
      </c>
      <c r="F213" s="238" t="s">
        <v>8885</v>
      </c>
      <c r="G213" s="238">
        <v>100</v>
      </c>
      <c r="H213" s="238">
        <v>47</v>
      </c>
      <c r="I213" s="237"/>
      <c r="J213" s="234" t="s">
        <v>8936</v>
      </c>
      <c r="K213" s="234" t="s">
        <v>10137</v>
      </c>
      <c r="L213" s="236">
        <v>42347</v>
      </c>
      <c r="M213" s="236"/>
      <c r="N213" s="236"/>
      <c r="O213" s="236"/>
      <c r="P213" s="236">
        <v>42350</v>
      </c>
      <c r="Q213" s="236">
        <v>42350</v>
      </c>
      <c r="R213" s="372">
        <v>0</v>
      </c>
      <c r="S213" s="234"/>
      <c r="T213" s="234"/>
    </row>
    <row r="214" spans="1:46" ht="36" customHeight="1" x14ac:dyDescent="0.35">
      <c r="A214" s="462" t="s">
        <v>14406</v>
      </c>
      <c r="B214" s="247">
        <v>42325</v>
      </c>
      <c r="C214" s="244" t="s">
        <v>5604</v>
      </c>
      <c r="D214" s="245" t="s">
        <v>2256</v>
      </c>
      <c r="E214" s="246" t="s">
        <v>2216</v>
      </c>
      <c r="F214" s="245" t="s">
        <v>8707</v>
      </c>
      <c r="G214" s="245" t="s">
        <v>6413</v>
      </c>
      <c r="H214" s="246" t="s">
        <v>13468</v>
      </c>
      <c r="I214" s="273" t="s">
        <v>10169</v>
      </c>
      <c r="J214" s="244" t="s">
        <v>8955</v>
      </c>
      <c r="K214" s="244"/>
      <c r="L214" s="267">
        <v>42332</v>
      </c>
      <c r="M214" s="267"/>
      <c r="N214" s="267"/>
      <c r="O214" s="267"/>
      <c r="P214" s="267">
        <v>42361</v>
      </c>
      <c r="Q214" s="294">
        <v>42361</v>
      </c>
      <c r="R214" s="371" t="s">
        <v>14040</v>
      </c>
      <c r="S214" s="240" t="s">
        <v>2232</v>
      </c>
      <c r="T214" s="245" t="s">
        <v>364</v>
      </c>
      <c r="U214" s="300"/>
      <c r="V214" s="300"/>
      <c r="W214" s="300"/>
      <c r="X214" s="300"/>
      <c r="Y214" s="300"/>
      <c r="Z214" s="300"/>
      <c r="AA214" s="300"/>
      <c r="AB214" s="300"/>
      <c r="AC214" s="300"/>
      <c r="AD214" s="300"/>
      <c r="AE214" s="300"/>
      <c r="AF214" s="300"/>
      <c r="AG214" s="300"/>
      <c r="AH214" s="300"/>
      <c r="AI214" s="300"/>
      <c r="AJ214" s="300"/>
      <c r="AK214" s="300"/>
      <c r="AL214" s="300"/>
      <c r="AM214" s="300"/>
      <c r="AN214" s="300"/>
      <c r="AO214" s="300"/>
      <c r="AP214" s="300"/>
      <c r="AQ214" s="300"/>
      <c r="AR214" s="300"/>
      <c r="AS214" s="300"/>
      <c r="AT214" s="300"/>
    </row>
    <row r="215" spans="1:46" ht="36" customHeight="1" x14ac:dyDescent="0.35">
      <c r="A215" s="463">
        <v>276</v>
      </c>
      <c r="B215" s="239">
        <v>42327</v>
      </c>
      <c r="C215" s="234" t="s">
        <v>6152</v>
      </c>
      <c r="D215" s="238" t="s">
        <v>6153</v>
      </c>
      <c r="E215" s="238" t="s">
        <v>2216</v>
      </c>
      <c r="F215" s="238" t="s">
        <v>8884</v>
      </c>
      <c r="G215" s="238">
        <v>250</v>
      </c>
      <c r="H215" s="238">
        <v>213</v>
      </c>
      <c r="I215" s="237"/>
      <c r="J215" s="234" t="s">
        <v>8969</v>
      </c>
      <c r="K215" s="234"/>
      <c r="L215" s="236">
        <v>42324</v>
      </c>
      <c r="M215" s="236"/>
      <c r="N215" s="236"/>
      <c r="O215" s="236"/>
      <c r="P215" s="236">
        <v>42331</v>
      </c>
      <c r="Q215" s="236">
        <v>42331</v>
      </c>
      <c r="R215" s="372">
        <v>0</v>
      </c>
      <c r="S215" s="234"/>
      <c r="T215" s="234"/>
    </row>
    <row r="216" spans="1:46" ht="36" customHeight="1" x14ac:dyDescent="0.35">
      <c r="A216" s="462" t="s">
        <v>14407</v>
      </c>
      <c r="B216" s="247">
        <v>42331</v>
      </c>
      <c r="C216" s="244" t="s">
        <v>8991</v>
      </c>
      <c r="D216" s="245" t="s">
        <v>4268</v>
      </c>
      <c r="E216" s="246" t="s">
        <v>2216</v>
      </c>
      <c r="F216" s="245" t="s">
        <v>8869</v>
      </c>
      <c r="G216" s="245" t="s">
        <v>13292</v>
      </c>
      <c r="H216" s="246" t="s">
        <v>13468</v>
      </c>
      <c r="I216" s="273" t="s">
        <v>10161</v>
      </c>
      <c r="J216" s="244"/>
      <c r="K216" s="244"/>
      <c r="L216" s="267">
        <v>42338</v>
      </c>
      <c r="M216" s="267"/>
      <c r="N216" s="267"/>
      <c r="O216" s="267"/>
      <c r="P216" s="267">
        <v>42375</v>
      </c>
      <c r="Q216" s="294">
        <v>42375</v>
      </c>
      <c r="R216" s="371" t="s">
        <v>14040</v>
      </c>
      <c r="S216" s="240" t="s">
        <v>2232</v>
      </c>
      <c r="T216" s="245" t="s">
        <v>59</v>
      </c>
      <c r="U216" s="300"/>
      <c r="V216" s="300"/>
      <c r="W216" s="300"/>
      <c r="X216" s="300"/>
      <c r="Y216" s="300"/>
      <c r="Z216" s="300"/>
      <c r="AA216" s="300"/>
      <c r="AB216" s="300"/>
      <c r="AC216" s="300"/>
      <c r="AD216" s="300"/>
      <c r="AE216" s="300"/>
      <c r="AF216" s="300"/>
      <c r="AG216" s="300"/>
      <c r="AH216" s="300"/>
      <c r="AI216" s="300"/>
      <c r="AJ216" s="300"/>
      <c r="AK216" s="300"/>
      <c r="AL216" s="300"/>
      <c r="AM216" s="300"/>
      <c r="AN216" s="300"/>
      <c r="AO216" s="300"/>
      <c r="AP216" s="300"/>
      <c r="AQ216" s="300"/>
      <c r="AR216" s="300"/>
      <c r="AS216" s="300"/>
      <c r="AT216" s="300"/>
    </row>
    <row r="217" spans="1:46" ht="36" customHeight="1" x14ac:dyDescent="0.35">
      <c r="A217" s="462" t="s">
        <v>40</v>
      </c>
      <c r="B217" s="247">
        <v>42339</v>
      </c>
      <c r="C217" s="244" t="s">
        <v>2755</v>
      </c>
      <c r="D217" s="245" t="s">
        <v>14408</v>
      </c>
      <c r="E217" s="246" t="s">
        <v>2216</v>
      </c>
      <c r="F217" s="245" t="s">
        <v>8956</v>
      </c>
      <c r="G217" s="245" t="s">
        <v>3724</v>
      </c>
      <c r="H217" s="246" t="s">
        <v>13468</v>
      </c>
      <c r="I217" s="245"/>
      <c r="J217" s="244" t="s">
        <v>9034</v>
      </c>
      <c r="K217" s="244"/>
      <c r="L217" s="267">
        <v>42341</v>
      </c>
      <c r="M217" s="267"/>
      <c r="N217" s="267"/>
      <c r="O217" s="267"/>
      <c r="P217" s="267">
        <v>42354</v>
      </c>
      <c r="Q217" s="293"/>
      <c r="R217" s="371" t="s">
        <v>14040</v>
      </c>
      <c r="S217" s="240" t="s">
        <v>2232</v>
      </c>
      <c r="T217" s="245" t="s">
        <v>12263</v>
      </c>
      <c r="U217" s="300"/>
      <c r="V217" s="300"/>
      <c r="W217" s="300"/>
      <c r="X217" s="300"/>
      <c r="Y217" s="300"/>
      <c r="Z217" s="300"/>
      <c r="AA217" s="300"/>
      <c r="AB217" s="300"/>
      <c r="AC217" s="300"/>
      <c r="AD217" s="300"/>
      <c r="AE217" s="300"/>
      <c r="AF217" s="300"/>
      <c r="AG217" s="300"/>
      <c r="AH217" s="300"/>
      <c r="AI217" s="300"/>
      <c r="AJ217" s="300"/>
      <c r="AK217" s="300"/>
      <c r="AL217" s="300"/>
      <c r="AM217" s="300"/>
      <c r="AN217" s="300"/>
      <c r="AO217" s="300"/>
      <c r="AP217" s="300"/>
      <c r="AQ217" s="300"/>
      <c r="AR217" s="300"/>
      <c r="AS217" s="300"/>
      <c r="AT217" s="300"/>
    </row>
    <row r="218" spans="1:46" ht="36" customHeight="1" x14ac:dyDescent="0.35">
      <c r="A218" s="462" t="s">
        <v>14409</v>
      </c>
      <c r="B218" s="247">
        <v>42345</v>
      </c>
      <c r="C218" s="244" t="s">
        <v>8991</v>
      </c>
      <c r="D218" s="245" t="s">
        <v>4268</v>
      </c>
      <c r="E218" s="246" t="s">
        <v>2216</v>
      </c>
      <c r="F218" s="245" t="s">
        <v>9061</v>
      </c>
      <c r="G218" s="245" t="s">
        <v>13292</v>
      </c>
      <c r="H218" s="246" t="s">
        <v>13468</v>
      </c>
      <c r="I218" s="273" t="s">
        <v>10161</v>
      </c>
      <c r="J218" s="244" t="s">
        <v>9062</v>
      </c>
      <c r="K218" s="244"/>
      <c r="L218" s="267">
        <v>42348</v>
      </c>
      <c r="M218" s="267"/>
      <c r="N218" s="267"/>
      <c r="O218" s="267"/>
      <c r="P218" s="267">
        <v>42375</v>
      </c>
      <c r="Q218" s="294">
        <v>42375</v>
      </c>
      <c r="R218" s="371" t="s">
        <v>14040</v>
      </c>
      <c r="S218" s="240" t="s">
        <v>2232</v>
      </c>
      <c r="T218" s="245" t="s">
        <v>364</v>
      </c>
    </row>
    <row r="219" spans="1:46" ht="36" customHeight="1" x14ac:dyDescent="0.35">
      <c r="A219" s="463" t="s">
        <v>9055</v>
      </c>
      <c r="B219" s="239">
        <v>42345</v>
      </c>
      <c r="C219" s="234" t="s">
        <v>8170</v>
      </c>
      <c r="D219" s="238">
        <v>7355</v>
      </c>
      <c r="E219" s="238" t="s">
        <v>2216</v>
      </c>
      <c r="F219" s="238" t="s">
        <v>8365</v>
      </c>
      <c r="G219" s="238">
        <v>100</v>
      </c>
      <c r="H219" s="238">
        <v>6</v>
      </c>
      <c r="I219" s="237"/>
      <c r="J219" s="234" t="s">
        <v>9056</v>
      </c>
      <c r="K219" s="234"/>
      <c r="L219" s="236">
        <v>42332</v>
      </c>
      <c r="M219" s="236"/>
      <c r="N219" s="236"/>
      <c r="O219" s="236"/>
      <c r="P219" s="236">
        <v>42345</v>
      </c>
      <c r="Q219" s="236">
        <v>42345</v>
      </c>
      <c r="R219" s="372">
        <v>1</v>
      </c>
      <c r="S219" s="234"/>
      <c r="T219" s="234"/>
    </row>
    <row r="220" spans="1:46" ht="36" customHeight="1" x14ac:dyDescent="0.35">
      <c r="A220" s="463">
        <v>281</v>
      </c>
      <c r="B220" s="239">
        <v>42346</v>
      </c>
      <c r="C220" s="234" t="s">
        <v>5873</v>
      </c>
      <c r="D220" s="238">
        <v>7560</v>
      </c>
      <c r="E220" s="238" t="s">
        <v>2216</v>
      </c>
      <c r="F220" s="238" t="s">
        <v>9109</v>
      </c>
      <c r="G220" s="238">
        <v>45</v>
      </c>
      <c r="H220" s="238">
        <v>1</v>
      </c>
      <c r="I220" s="237"/>
      <c r="J220" s="234"/>
      <c r="K220" s="234"/>
      <c r="L220" s="236">
        <v>42348</v>
      </c>
      <c r="M220" s="236"/>
      <c r="N220" s="236"/>
      <c r="O220" s="236"/>
      <c r="P220" s="236">
        <v>42354</v>
      </c>
      <c r="Q220" s="236">
        <v>42354</v>
      </c>
      <c r="R220" s="372">
        <v>1</v>
      </c>
      <c r="S220" s="234"/>
      <c r="T220" s="234"/>
    </row>
    <row r="221" spans="1:46" ht="36" customHeight="1" x14ac:dyDescent="0.35">
      <c r="A221" s="463">
        <v>280</v>
      </c>
      <c r="B221" s="239">
        <v>42346</v>
      </c>
      <c r="C221" s="234" t="s">
        <v>5873</v>
      </c>
      <c r="D221" s="238">
        <v>7561</v>
      </c>
      <c r="E221" s="238" t="s">
        <v>2216</v>
      </c>
      <c r="F221" s="238" t="s">
        <v>9108</v>
      </c>
      <c r="G221" s="238">
        <v>406</v>
      </c>
      <c r="H221" s="238">
        <v>1</v>
      </c>
      <c r="I221" s="237"/>
      <c r="J221" s="234"/>
      <c r="K221" s="234"/>
      <c r="L221" s="236">
        <v>42348</v>
      </c>
      <c r="M221" s="236"/>
      <c r="N221" s="236"/>
      <c r="O221" s="236"/>
      <c r="P221" s="236">
        <v>42375</v>
      </c>
      <c r="Q221" s="236">
        <v>42375</v>
      </c>
      <c r="R221" s="372">
        <v>0</v>
      </c>
      <c r="S221" s="234"/>
      <c r="T221" s="234"/>
    </row>
    <row r="222" spans="1:46" ht="36" customHeight="1" x14ac:dyDescent="0.35">
      <c r="A222" s="462" t="s">
        <v>14410</v>
      </c>
      <c r="B222" s="247">
        <v>42353</v>
      </c>
      <c r="C222" s="244" t="s">
        <v>5604</v>
      </c>
      <c r="D222" s="245" t="s">
        <v>3899</v>
      </c>
      <c r="E222" s="246" t="s">
        <v>2216</v>
      </c>
      <c r="F222" s="245" t="s">
        <v>9110</v>
      </c>
      <c r="G222" s="245" t="s">
        <v>3724</v>
      </c>
      <c r="H222" s="246" t="s">
        <v>13468</v>
      </c>
      <c r="I222" s="273" t="s">
        <v>10178</v>
      </c>
      <c r="J222" s="244" t="s">
        <v>9187</v>
      </c>
      <c r="K222" s="244"/>
      <c r="L222" s="294">
        <v>42369</v>
      </c>
      <c r="M222" s="294"/>
      <c r="N222" s="294"/>
      <c r="O222" s="294"/>
      <c r="P222" s="294">
        <v>42369</v>
      </c>
      <c r="Q222" s="294">
        <v>42369</v>
      </c>
      <c r="R222" s="371" t="s">
        <v>14040</v>
      </c>
      <c r="S222" s="240" t="s">
        <v>2232</v>
      </c>
      <c r="T222" s="245" t="s">
        <v>59</v>
      </c>
    </row>
    <row r="223" spans="1:46" ht="36" customHeight="1" x14ac:dyDescent="0.35">
      <c r="A223" s="462" t="s">
        <v>14411</v>
      </c>
      <c r="B223" s="247">
        <v>42373</v>
      </c>
      <c r="C223" s="244" t="s">
        <v>2264</v>
      </c>
      <c r="D223" s="245" t="s">
        <v>2241</v>
      </c>
      <c r="E223" s="246" t="s">
        <v>2216</v>
      </c>
      <c r="F223" s="245" t="s">
        <v>9131</v>
      </c>
      <c r="G223" s="245" t="s">
        <v>13292</v>
      </c>
      <c r="H223" s="246" t="s">
        <v>13468</v>
      </c>
      <c r="I223" s="242" t="s">
        <v>10162</v>
      </c>
      <c r="J223" s="244" t="s">
        <v>9152</v>
      </c>
      <c r="K223" s="244"/>
      <c r="L223" s="267">
        <v>42380</v>
      </c>
      <c r="M223" s="267"/>
      <c r="N223" s="267"/>
      <c r="O223" s="267"/>
      <c r="P223" s="267">
        <v>42383</v>
      </c>
      <c r="Q223" s="294">
        <v>42383</v>
      </c>
      <c r="R223" s="371" t="s">
        <v>14040</v>
      </c>
      <c r="S223" s="240" t="s">
        <v>2232</v>
      </c>
      <c r="T223" s="245" t="s">
        <v>364</v>
      </c>
    </row>
    <row r="224" spans="1:46" ht="36" customHeight="1" x14ac:dyDescent="0.35">
      <c r="A224" s="463">
        <v>284</v>
      </c>
      <c r="B224" s="239">
        <v>42376</v>
      </c>
      <c r="C224" s="234" t="s">
        <v>2755</v>
      </c>
      <c r="D224" s="238" t="s">
        <v>6728</v>
      </c>
      <c r="E224" s="238" t="s">
        <v>2216</v>
      </c>
      <c r="F224" s="238" t="s">
        <v>9111</v>
      </c>
      <c r="G224" s="238">
        <v>900</v>
      </c>
      <c r="H224" s="238">
        <v>850</v>
      </c>
      <c r="I224" s="237"/>
      <c r="J224" s="234" t="s">
        <v>9172</v>
      </c>
      <c r="K224" s="234"/>
      <c r="L224" s="236">
        <v>42394</v>
      </c>
      <c r="M224" s="236"/>
      <c r="N224" s="236"/>
      <c r="O224" s="236"/>
      <c r="P224" s="236">
        <v>42396</v>
      </c>
      <c r="Q224" s="236">
        <v>42396</v>
      </c>
      <c r="R224" s="372">
        <v>0</v>
      </c>
      <c r="S224" s="234"/>
      <c r="T224" s="234"/>
    </row>
    <row r="225" spans="1:20" ht="36" customHeight="1" x14ac:dyDescent="0.35">
      <c r="A225" s="462" t="s">
        <v>14412</v>
      </c>
      <c r="B225" s="247">
        <v>42381</v>
      </c>
      <c r="C225" s="244" t="s">
        <v>8170</v>
      </c>
      <c r="D225" s="245" t="s">
        <v>11572</v>
      </c>
      <c r="E225" s="246" t="s">
        <v>2216</v>
      </c>
      <c r="F225" s="241" t="s">
        <v>8734</v>
      </c>
      <c r="G225" s="245" t="s">
        <v>2216</v>
      </c>
      <c r="H225" s="246" t="s">
        <v>13468</v>
      </c>
      <c r="I225" s="273"/>
      <c r="J225" s="244" t="s">
        <v>10179</v>
      </c>
      <c r="K225" s="244"/>
      <c r="L225" s="267">
        <v>42381</v>
      </c>
      <c r="M225" s="267"/>
      <c r="N225" s="267"/>
      <c r="O225" s="267"/>
      <c r="P225" s="294">
        <v>42428</v>
      </c>
      <c r="Q225" s="294">
        <v>42428</v>
      </c>
      <c r="R225" s="371" t="s">
        <v>14040</v>
      </c>
      <c r="S225" s="240" t="s">
        <v>2232</v>
      </c>
      <c r="T225" s="245" t="s">
        <v>161</v>
      </c>
    </row>
    <row r="226" spans="1:20" ht="36" customHeight="1" x14ac:dyDescent="0.35">
      <c r="A226" s="462" t="s">
        <v>14413</v>
      </c>
      <c r="B226" s="247">
        <v>42382</v>
      </c>
      <c r="C226" s="244" t="s">
        <v>5604</v>
      </c>
      <c r="D226" s="245" t="s">
        <v>3899</v>
      </c>
      <c r="E226" s="246" t="s">
        <v>2216</v>
      </c>
      <c r="F226" s="245" t="s">
        <v>9017</v>
      </c>
      <c r="G226" s="245" t="s">
        <v>13389</v>
      </c>
      <c r="H226" s="246" t="s">
        <v>13468</v>
      </c>
      <c r="I226" s="273" t="s">
        <v>10178</v>
      </c>
      <c r="J226" s="244" t="s">
        <v>9187</v>
      </c>
      <c r="K226" s="244"/>
      <c r="L226" s="294">
        <v>42401</v>
      </c>
      <c r="M226" s="294"/>
      <c r="N226" s="294"/>
      <c r="O226" s="294"/>
      <c r="P226" s="294">
        <v>42401</v>
      </c>
      <c r="Q226" s="294">
        <v>42401</v>
      </c>
      <c r="R226" s="371" t="s">
        <v>14040</v>
      </c>
      <c r="S226" s="240" t="s">
        <v>2232</v>
      </c>
      <c r="T226" s="245" t="s">
        <v>59</v>
      </c>
    </row>
    <row r="227" spans="1:20" ht="36" customHeight="1" x14ac:dyDescent="0.35">
      <c r="A227" s="463">
        <v>287</v>
      </c>
      <c r="B227" s="239">
        <v>42387</v>
      </c>
      <c r="C227" s="234" t="s">
        <v>4425</v>
      </c>
      <c r="D227" s="238">
        <v>6959</v>
      </c>
      <c r="E227" s="238" t="s">
        <v>2216</v>
      </c>
      <c r="F227" s="238" t="s">
        <v>8990</v>
      </c>
      <c r="G227" s="238">
        <v>150</v>
      </c>
      <c r="H227" s="238">
        <v>100</v>
      </c>
      <c r="I227" s="237"/>
      <c r="J227" s="234" t="s">
        <v>9234</v>
      </c>
      <c r="K227" s="234"/>
      <c r="L227" s="236">
        <v>42389</v>
      </c>
      <c r="M227" s="236"/>
      <c r="N227" s="236"/>
      <c r="O227" s="236"/>
      <c r="P227" s="236">
        <v>42394</v>
      </c>
      <c r="Q227" s="236">
        <v>42394</v>
      </c>
      <c r="R227" s="372">
        <v>0</v>
      </c>
      <c r="S227" s="234"/>
      <c r="T227" s="234"/>
    </row>
    <row r="228" spans="1:20" ht="36" customHeight="1" x14ac:dyDescent="0.35">
      <c r="A228" s="463">
        <v>288</v>
      </c>
      <c r="B228" s="239">
        <v>42390</v>
      </c>
      <c r="C228" s="234" t="s">
        <v>9235</v>
      </c>
      <c r="D228" s="238">
        <v>7582</v>
      </c>
      <c r="E228" s="238" t="s">
        <v>2216</v>
      </c>
      <c r="F228" s="238" t="s">
        <v>9236</v>
      </c>
      <c r="G228" s="238">
        <v>5</v>
      </c>
      <c r="H228" s="238">
        <v>1</v>
      </c>
      <c r="I228" s="237"/>
      <c r="J228" s="234" t="s">
        <v>9237</v>
      </c>
      <c r="K228" s="234"/>
      <c r="L228" s="236">
        <v>42394</v>
      </c>
      <c r="M228" s="236"/>
      <c r="N228" s="236"/>
      <c r="O228" s="236"/>
      <c r="P228" s="236">
        <v>42396</v>
      </c>
      <c r="Q228" s="236">
        <v>42396</v>
      </c>
      <c r="R228" s="372">
        <v>1</v>
      </c>
      <c r="S228" s="234"/>
      <c r="T228" s="234"/>
    </row>
    <row r="229" spans="1:20" ht="36" customHeight="1" x14ac:dyDescent="0.35">
      <c r="A229" s="463">
        <v>289</v>
      </c>
      <c r="B229" s="239">
        <v>42402</v>
      </c>
      <c r="C229" s="234" t="s">
        <v>2182</v>
      </c>
      <c r="D229" s="238">
        <v>6366</v>
      </c>
      <c r="E229" s="238" t="s">
        <v>2216</v>
      </c>
      <c r="F229" s="238" t="s">
        <v>9284</v>
      </c>
      <c r="G229" s="238">
        <v>5</v>
      </c>
      <c r="H229" s="238">
        <v>7</v>
      </c>
      <c r="I229" s="237"/>
      <c r="J229" s="234" t="s">
        <v>9535</v>
      </c>
      <c r="K229" s="234"/>
      <c r="L229" s="236">
        <v>42432</v>
      </c>
      <c r="M229" s="236"/>
      <c r="N229" s="236"/>
      <c r="O229" s="236"/>
      <c r="P229" s="236">
        <v>42450</v>
      </c>
      <c r="Q229" s="236">
        <v>42450</v>
      </c>
      <c r="R229" s="372">
        <v>0</v>
      </c>
      <c r="S229" s="234"/>
      <c r="T229" s="234"/>
    </row>
    <row r="230" spans="1:20" ht="36" customHeight="1" x14ac:dyDescent="0.35">
      <c r="A230" s="462" t="s">
        <v>14414</v>
      </c>
      <c r="B230" s="247">
        <v>42408</v>
      </c>
      <c r="C230" s="244" t="s">
        <v>520</v>
      </c>
      <c r="D230" s="245" t="s">
        <v>8127</v>
      </c>
      <c r="E230" s="246" t="s">
        <v>2216</v>
      </c>
      <c r="F230" s="245" t="s">
        <v>3785</v>
      </c>
      <c r="G230" s="245" t="s">
        <v>14415</v>
      </c>
      <c r="H230" s="246" t="s">
        <v>13468</v>
      </c>
      <c r="I230" s="245"/>
      <c r="J230" s="244" t="s">
        <v>9299</v>
      </c>
      <c r="K230" s="244"/>
      <c r="L230" s="267">
        <v>42409</v>
      </c>
      <c r="M230" s="267"/>
      <c r="N230" s="267"/>
      <c r="O230" s="267"/>
      <c r="P230" s="267">
        <v>42410</v>
      </c>
      <c r="Q230" s="293"/>
      <c r="R230" s="371" t="s">
        <v>14040</v>
      </c>
      <c r="S230" s="240" t="s">
        <v>2232</v>
      </c>
      <c r="T230" s="245" t="s">
        <v>14416</v>
      </c>
    </row>
    <row r="231" spans="1:20" ht="36" customHeight="1" x14ac:dyDescent="0.35">
      <c r="A231" s="463">
        <v>291</v>
      </c>
      <c r="B231" s="239">
        <v>42408</v>
      </c>
      <c r="C231" s="234" t="s">
        <v>2182</v>
      </c>
      <c r="D231" s="238">
        <v>6390</v>
      </c>
      <c r="E231" s="238" t="s">
        <v>9307</v>
      </c>
      <c r="F231" s="238" t="s">
        <v>9175</v>
      </c>
      <c r="G231" s="238">
        <v>25</v>
      </c>
      <c r="H231" s="238">
        <v>1</v>
      </c>
      <c r="I231" s="237"/>
      <c r="J231" s="234" t="s">
        <v>9308</v>
      </c>
      <c r="K231" s="234">
        <v>1151</v>
      </c>
      <c r="L231" s="236">
        <v>42412</v>
      </c>
      <c r="M231" s="236"/>
      <c r="N231" s="236"/>
      <c r="O231" s="236"/>
      <c r="P231" s="236">
        <v>42416</v>
      </c>
      <c r="Q231" s="236">
        <v>42416</v>
      </c>
      <c r="R231" s="372">
        <v>0</v>
      </c>
      <c r="S231" s="234"/>
      <c r="T231" s="234"/>
    </row>
    <row r="232" spans="1:20" ht="36" customHeight="1" x14ac:dyDescent="0.35">
      <c r="A232" s="463">
        <v>292</v>
      </c>
      <c r="B232" s="239">
        <v>42436</v>
      </c>
      <c r="C232" s="234" t="s">
        <v>2629</v>
      </c>
      <c r="D232" s="238">
        <v>7254</v>
      </c>
      <c r="E232" s="238" t="s">
        <v>2216</v>
      </c>
      <c r="F232" s="238" t="s">
        <v>9415</v>
      </c>
      <c r="G232" s="238" t="s">
        <v>9416</v>
      </c>
      <c r="H232" s="238">
        <v>2</v>
      </c>
      <c r="I232" s="237"/>
      <c r="J232" s="234" t="s">
        <v>9417</v>
      </c>
      <c r="K232" s="234"/>
      <c r="L232" s="236">
        <v>42437</v>
      </c>
      <c r="M232" s="236"/>
      <c r="N232" s="236"/>
      <c r="O232" s="236"/>
      <c r="P232" s="236">
        <v>42438</v>
      </c>
      <c r="Q232" s="236">
        <v>42438</v>
      </c>
      <c r="R232" s="372">
        <v>2</v>
      </c>
      <c r="S232" s="234"/>
      <c r="T232" s="234"/>
    </row>
    <row r="233" spans="1:20" ht="36" customHeight="1" x14ac:dyDescent="0.35">
      <c r="A233" s="463">
        <v>293</v>
      </c>
      <c r="B233" s="239">
        <v>42447</v>
      </c>
      <c r="C233" s="234" t="s">
        <v>8793</v>
      </c>
      <c r="D233" s="238" t="s">
        <v>8794</v>
      </c>
      <c r="E233" s="238"/>
      <c r="F233" s="238" t="s">
        <v>9114</v>
      </c>
      <c r="G233" s="238">
        <v>22</v>
      </c>
      <c r="H233" s="238">
        <v>10</v>
      </c>
      <c r="I233" s="237"/>
      <c r="J233" s="234" t="s">
        <v>3168</v>
      </c>
      <c r="K233" s="234"/>
      <c r="L233" s="236">
        <v>42451</v>
      </c>
      <c r="M233" s="236"/>
      <c r="N233" s="236"/>
      <c r="O233" s="236"/>
      <c r="P233" s="236">
        <v>42453</v>
      </c>
      <c r="Q233" s="236">
        <v>42500</v>
      </c>
      <c r="R233" s="372">
        <v>0</v>
      </c>
      <c r="S233" s="234"/>
      <c r="T233" s="234"/>
    </row>
    <row r="234" spans="1:20" ht="36" customHeight="1" x14ac:dyDescent="0.35">
      <c r="A234" s="463">
        <v>294</v>
      </c>
      <c r="B234" s="239">
        <v>42451</v>
      </c>
      <c r="C234" s="234" t="s">
        <v>520</v>
      </c>
      <c r="D234" s="238" t="s">
        <v>8127</v>
      </c>
      <c r="E234" s="238"/>
      <c r="F234" s="238" t="s">
        <v>9445</v>
      </c>
      <c r="G234" s="238">
        <v>253</v>
      </c>
      <c r="H234" s="238">
        <v>253</v>
      </c>
      <c r="I234" s="237"/>
      <c r="J234" s="234" t="s">
        <v>9498</v>
      </c>
      <c r="K234" s="234">
        <v>1152</v>
      </c>
      <c r="L234" s="236" t="s">
        <v>9499</v>
      </c>
      <c r="M234" s="236"/>
      <c r="N234" s="236"/>
      <c r="O234" s="236"/>
      <c r="P234" s="236">
        <v>42457</v>
      </c>
      <c r="Q234" s="236">
        <v>42457</v>
      </c>
      <c r="R234" s="372">
        <v>0</v>
      </c>
      <c r="S234" s="234"/>
      <c r="T234" s="234"/>
    </row>
    <row r="235" spans="1:20" ht="36" customHeight="1" x14ac:dyDescent="0.35">
      <c r="A235" s="463" t="s">
        <v>9603</v>
      </c>
      <c r="B235" s="239">
        <v>42452</v>
      </c>
      <c r="C235" s="234" t="s">
        <v>8170</v>
      </c>
      <c r="D235" s="238">
        <v>7445</v>
      </c>
      <c r="E235" s="238" t="s">
        <v>2216</v>
      </c>
      <c r="F235" s="238" t="s">
        <v>9458</v>
      </c>
      <c r="G235" s="238">
        <v>10</v>
      </c>
      <c r="H235" s="238">
        <v>1</v>
      </c>
      <c r="I235" s="237"/>
      <c r="J235" s="234" t="s">
        <v>9604</v>
      </c>
      <c r="K235" s="234"/>
      <c r="L235" s="236">
        <v>42454</v>
      </c>
      <c r="M235" s="236"/>
      <c r="N235" s="236"/>
      <c r="O235" s="236"/>
      <c r="P235" s="236">
        <v>42471</v>
      </c>
      <c r="Q235" s="236">
        <v>42471</v>
      </c>
      <c r="R235" s="372">
        <v>2</v>
      </c>
      <c r="S235" s="234"/>
      <c r="T235" s="234"/>
    </row>
    <row r="236" spans="1:20" ht="36" customHeight="1" x14ac:dyDescent="0.35">
      <c r="A236" s="463">
        <v>298</v>
      </c>
      <c r="B236" s="239">
        <v>42453</v>
      </c>
      <c r="C236" s="234" t="s">
        <v>6152</v>
      </c>
      <c r="D236" s="238" t="s">
        <v>6153</v>
      </c>
      <c r="E236" s="238" t="s">
        <v>2216</v>
      </c>
      <c r="F236" s="238" t="s">
        <v>9546</v>
      </c>
      <c r="G236" s="238">
        <v>500</v>
      </c>
      <c r="H236" s="238">
        <v>3</v>
      </c>
      <c r="I236" s="237" t="s">
        <v>11735</v>
      </c>
      <c r="J236" s="234" t="s">
        <v>9547</v>
      </c>
      <c r="K236" s="234"/>
      <c r="L236" s="236">
        <v>42453</v>
      </c>
      <c r="M236" s="236"/>
      <c r="N236" s="236"/>
      <c r="O236" s="236"/>
      <c r="P236" s="236">
        <v>42460</v>
      </c>
      <c r="Q236" s="236">
        <v>42460</v>
      </c>
      <c r="R236" s="372">
        <v>0</v>
      </c>
      <c r="S236" s="234"/>
      <c r="T236" s="234"/>
    </row>
    <row r="237" spans="1:20" ht="36" customHeight="1" x14ac:dyDescent="0.35">
      <c r="A237" s="463">
        <v>296</v>
      </c>
      <c r="B237" s="239">
        <v>42454</v>
      </c>
      <c r="C237" s="234" t="s">
        <v>8991</v>
      </c>
      <c r="D237" s="238">
        <v>5189</v>
      </c>
      <c r="E237" s="238" t="s">
        <v>2216</v>
      </c>
      <c r="F237" s="238" t="s">
        <v>8869</v>
      </c>
      <c r="G237" s="238">
        <v>50</v>
      </c>
      <c r="H237" s="238">
        <v>1</v>
      </c>
      <c r="I237" s="237"/>
      <c r="J237" s="234" t="s">
        <v>9534</v>
      </c>
      <c r="K237" s="234"/>
      <c r="L237" s="236">
        <v>42457</v>
      </c>
      <c r="M237" s="236"/>
      <c r="N237" s="236"/>
      <c r="O237" s="236"/>
      <c r="P237" s="236">
        <v>42459</v>
      </c>
      <c r="Q237" s="236">
        <v>42459</v>
      </c>
      <c r="R237" s="372">
        <v>0</v>
      </c>
      <c r="S237" s="234"/>
      <c r="T237" s="234"/>
    </row>
    <row r="238" spans="1:20" ht="36" customHeight="1" x14ac:dyDescent="0.35">
      <c r="A238" s="463">
        <v>295</v>
      </c>
      <c r="B238" s="239">
        <v>42454</v>
      </c>
      <c r="C238" s="234" t="s">
        <v>2200</v>
      </c>
      <c r="D238" s="238">
        <v>6518</v>
      </c>
      <c r="E238" s="238">
        <v>1944</v>
      </c>
      <c r="F238" s="238" t="s">
        <v>9451</v>
      </c>
      <c r="G238" s="238">
        <v>200</v>
      </c>
      <c r="H238" s="238">
        <v>5</v>
      </c>
      <c r="I238" s="237"/>
      <c r="J238" s="234" t="s">
        <v>7170</v>
      </c>
      <c r="K238" s="234"/>
      <c r="L238" s="236">
        <v>42461</v>
      </c>
      <c r="M238" s="236"/>
      <c r="N238" s="236"/>
      <c r="O238" s="236"/>
      <c r="P238" s="236">
        <v>42465</v>
      </c>
      <c r="Q238" s="236">
        <v>42465</v>
      </c>
      <c r="R238" s="372">
        <v>0</v>
      </c>
      <c r="S238" s="234"/>
      <c r="T238" s="234"/>
    </row>
    <row r="239" spans="1:20" ht="36" customHeight="1" x14ac:dyDescent="0.35">
      <c r="A239" s="463">
        <v>297</v>
      </c>
      <c r="B239" s="239">
        <v>42459</v>
      </c>
      <c r="C239" s="234" t="s">
        <v>9539</v>
      </c>
      <c r="D239" s="238">
        <v>7618</v>
      </c>
      <c r="E239" s="238"/>
      <c r="F239" s="238" t="s">
        <v>9485</v>
      </c>
      <c r="G239" s="238">
        <v>20</v>
      </c>
      <c r="H239" s="238">
        <v>5</v>
      </c>
      <c r="I239" s="237"/>
      <c r="J239" s="234" t="s">
        <v>9540</v>
      </c>
      <c r="K239" s="234"/>
      <c r="L239" s="236">
        <v>42461</v>
      </c>
      <c r="M239" s="236"/>
      <c r="N239" s="236"/>
      <c r="O239" s="236"/>
      <c r="P239" s="236">
        <v>42465</v>
      </c>
      <c r="Q239" s="236">
        <v>42465</v>
      </c>
      <c r="R239" s="372">
        <v>1</v>
      </c>
      <c r="S239" s="234"/>
      <c r="T239" s="234"/>
    </row>
    <row r="240" spans="1:20" ht="36" customHeight="1" x14ac:dyDescent="0.35">
      <c r="A240" s="462" t="s">
        <v>14417</v>
      </c>
      <c r="B240" s="247">
        <v>42461</v>
      </c>
      <c r="C240" s="244" t="s">
        <v>2182</v>
      </c>
      <c r="D240" s="245" t="s">
        <v>9887</v>
      </c>
      <c r="E240" s="246" t="s">
        <v>2216</v>
      </c>
      <c r="F240" s="245" t="s">
        <v>9422</v>
      </c>
      <c r="G240" s="245" t="s">
        <v>14418</v>
      </c>
      <c r="H240" s="246" t="s">
        <v>13468</v>
      </c>
      <c r="I240" s="245"/>
      <c r="J240" s="244" t="s">
        <v>9560</v>
      </c>
      <c r="K240" s="244"/>
      <c r="L240" s="267">
        <v>42463</v>
      </c>
      <c r="M240" s="267"/>
      <c r="N240" s="267"/>
      <c r="O240" s="267"/>
      <c r="P240" s="267">
        <v>42467</v>
      </c>
      <c r="Q240" s="293"/>
      <c r="R240" s="371" t="s">
        <v>14040</v>
      </c>
      <c r="S240" s="240" t="s">
        <v>2232</v>
      </c>
      <c r="T240" s="245" t="s">
        <v>12263</v>
      </c>
    </row>
    <row r="241" spans="1:46" ht="36" customHeight="1" x14ac:dyDescent="0.35">
      <c r="A241" s="463">
        <v>300</v>
      </c>
      <c r="B241" s="239">
        <v>42464</v>
      </c>
      <c r="C241" s="234" t="s">
        <v>8372</v>
      </c>
      <c r="D241" s="238">
        <v>6759</v>
      </c>
      <c r="E241" s="238" t="s">
        <v>2216</v>
      </c>
      <c r="F241" s="297" t="s">
        <v>8740</v>
      </c>
      <c r="G241" s="238">
        <v>60</v>
      </c>
      <c r="H241" s="238">
        <v>40</v>
      </c>
      <c r="I241" s="237"/>
      <c r="J241" s="234" t="s">
        <v>9579</v>
      </c>
      <c r="K241" s="234"/>
      <c r="L241" s="236">
        <v>42465</v>
      </c>
      <c r="M241" s="236"/>
      <c r="N241" s="236"/>
      <c r="O241" s="236"/>
      <c r="P241" s="236">
        <v>42482</v>
      </c>
      <c r="Q241" s="236">
        <v>42482</v>
      </c>
      <c r="R241" s="372">
        <v>0</v>
      </c>
      <c r="S241" s="234"/>
      <c r="T241" s="234"/>
    </row>
    <row r="242" spans="1:46" ht="36" customHeight="1" x14ac:dyDescent="0.35">
      <c r="A242" s="462" t="s">
        <v>14419</v>
      </c>
      <c r="B242" s="247">
        <v>42467</v>
      </c>
      <c r="C242" s="244" t="s">
        <v>5604</v>
      </c>
      <c r="D242" s="245" t="s">
        <v>3899</v>
      </c>
      <c r="E242" s="246" t="s">
        <v>2216</v>
      </c>
      <c r="F242" s="245"/>
      <c r="G242" s="245"/>
      <c r="H242" s="246" t="s">
        <v>13468</v>
      </c>
      <c r="I242" s="273"/>
      <c r="J242" s="244"/>
      <c r="K242" s="244"/>
      <c r="L242" s="267"/>
      <c r="M242" s="267"/>
      <c r="N242" s="267"/>
      <c r="O242" s="267"/>
      <c r="P242" s="268"/>
      <c r="Q242" s="294"/>
      <c r="R242" s="371" t="s">
        <v>14040</v>
      </c>
      <c r="S242" s="240" t="s">
        <v>2232</v>
      </c>
      <c r="T242" s="245" t="s">
        <v>166</v>
      </c>
    </row>
    <row r="243" spans="1:46" ht="36" customHeight="1" x14ac:dyDescent="0.35">
      <c r="A243" s="463">
        <v>302</v>
      </c>
      <c r="B243" s="239">
        <v>42493</v>
      </c>
      <c r="C243" s="234" t="s">
        <v>4519</v>
      </c>
      <c r="D243" s="238">
        <v>7262</v>
      </c>
      <c r="E243" s="238" t="s">
        <v>2216</v>
      </c>
      <c r="F243" s="238" t="s">
        <v>9646</v>
      </c>
      <c r="G243" s="238">
        <v>250</v>
      </c>
      <c r="H243" s="238">
        <v>7</v>
      </c>
      <c r="I243" s="237"/>
      <c r="J243" s="234" t="s">
        <v>10909</v>
      </c>
      <c r="K243" s="234"/>
      <c r="L243" s="236">
        <v>42496</v>
      </c>
      <c r="M243" s="236"/>
      <c r="N243" s="236"/>
      <c r="O243" s="236"/>
      <c r="P243" s="236">
        <v>42502</v>
      </c>
      <c r="Q243" s="236">
        <v>42502</v>
      </c>
      <c r="R243" s="372">
        <v>0</v>
      </c>
      <c r="S243" s="234"/>
      <c r="T243" s="234"/>
    </row>
    <row r="244" spans="1:46" ht="36" customHeight="1" x14ac:dyDescent="0.35">
      <c r="A244" s="462" t="s">
        <v>14420</v>
      </c>
      <c r="B244" s="247">
        <v>42495</v>
      </c>
      <c r="C244" s="244" t="s">
        <v>2182</v>
      </c>
      <c r="D244" s="245" t="s">
        <v>9887</v>
      </c>
      <c r="E244" s="246" t="s">
        <v>2216</v>
      </c>
      <c r="F244" s="245" t="s">
        <v>9422</v>
      </c>
      <c r="G244" s="245" t="s">
        <v>14418</v>
      </c>
      <c r="H244" s="246" t="s">
        <v>13468</v>
      </c>
      <c r="I244" s="245"/>
      <c r="J244" s="244" t="s">
        <v>8083</v>
      </c>
      <c r="K244" s="244"/>
      <c r="L244" s="267">
        <v>42505</v>
      </c>
      <c r="M244" s="267"/>
      <c r="N244" s="267"/>
      <c r="O244" s="267"/>
      <c r="P244" s="268"/>
      <c r="Q244" s="293"/>
      <c r="R244" s="371" t="s">
        <v>14040</v>
      </c>
      <c r="S244" s="240" t="s">
        <v>2232</v>
      </c>
      <c r="T244" s="245" t="s">
        <v>32</v>
      </c>
      <c r="U244" s="300"/>
      <c r="V244" s="300"/>
      <c r="W244" s="300"/>
      <c r="X244" s="300"/>
      <c r="Y244" s="300"/>
      <c r="Z244" s="300"/>
      <c r="AA244" s="300"/>
      <c r="AB244" s="300"/>
      <c r="AC244" s="300"/>
      <c r="AD244" s="300"/>
      <c r="AE244" s="300"/>
      <c r="AF244" s="300"/>
      <c r="AG244" s="300"/>
      <c r="AH244" s="300"/>
      <c r="AI244" s="300"/>
      <c r="AJ244" s="300"/>
      <c r="AK244" s="300"/>
      <c r="AL244" s="300"/>
      <c r="AM244" s="300"/>
      <c r="AN244" s="300"/>
      <c r="AO244" s="300"/>
      <c r="AP244" s="300"/>
      <c r="AQ244" s="300"/>
      <c r="AR244" s="300"/>
      <c r="AS244" s="300"/>
      <c r="AT244" s="300"/>
    </row>
    <row r="245" spans="1:46" ht="36" customHeight="1" x14ac:dyDescent="0.35">
      <c r="A245" s="463">
        <v>305</v>
      </c>
      <c r="B245" s="239">
        <v>42495</v>
      </c>
      <c r="C245" s="234" t="s">
        <v>2182</v>
      </c>
      <c r="D245" s="238">
        <v>6753</v>
      </c>
      <c r="E245" s="238" t="s">
        <v>2216</v>
      </c>
      <c r="F245" s="238" t="s">
        <v>9422</v>
      </c>
      <c r="G245" s="238">
        <v>48</v>
      </c>
      <c r="H245" s="238">
        <v>1</v>
      </c>
      <c r="I245" s="237"/>
      <c r="J245" s="234" t="s">
        <v>9795</v>
      </c>
      <c r="K245" s="234"/>
      <c r="L245" s="236">
        <v>42509</v>
      </c>
      <c r="M245" s="236"/>
      <c r="N245" s="236"/>
      <c r="O245" s="236"/>
      <c r="P245" s="236">
        <v>42550</v>
      </c>
      <c r="Q245" s="236">
        <v>42550</v>
      </c>
      <c r="R245" s="372">
        <v>0</v>
      </c>
      <c r="S245" s="234"/>
      <c r="T245" s="234"/>
    </row>
    <row r="246" spans="1:46" ht="36" customHeight="1" x14ac:dyDescent="0.35">
      <c r="A246" s="463">
        <v>304</v>
      </c>
      <c r="B246" s="239">
        <v>42496</v>
      </c>
      <c r="C246" s="234" t="s">
        <v>9539</v>
      </c>
      <c r="D246" s="238">
        <v>7626</v>
      </c>
      <c r="E246" s="238" t="s">
        <v>2216</v>
      </c>
      <c r="F246" s="238" t="s">
        <v>9679</v>
      </c>
      <c r="G246" s="238">
        <v>2</v>
      </c>
      <c r="H246" s="238">
        <v>1</v>
      </c>
      <c r="I246" s="237"/>
      <c r="J246" s="234" t="s">
        <v>9750</v>
      </c>
      <c r="K246" s="234"/>
      <c r="L246" s="236">
        <v>42499</v>
      </c>
      <c r="M246" s="236"/>
      <c r="N246" s="236"/>
      <c r="O246" s="236"/>
      <c r="P246" s="236">
        <v>42502</v>
      </c>
      <c r="Q246" s="236">
        <v>42502</v>
      </c>
      <c r="R246" s="372">
        <v>1</v>
      </c>
      <c r="S246" s="234"/>
      <c r="T246" s="234"/>
    </row>
    <row r="247" spans="1:46" ht="36" customHeight="1" x14ac:dyDescent="0.35">
      <c r="A247" s="463">
        <v>306</v>
      </c>
      <c r="B247" s="239">
        <v>42514</v>
      </c>
      <c r="C247" s="234" t="s">
        <v>2755</v>
      </c>
      <c r="D247" s="238" t="s">
        <v>6728</v>
      </c>
      <c r="E247" s="238" t="s">
        <v>2216</v>
      </c>
      <c r="F247" s="238" t="s">
        <v>9756</v>
      </c>
      <c r="G247" s="238">
        <v>500</v>
      </c>
      <c r="H247" s="238">
        <v>500</v>
      </c>
      <c r="I247" s="237"/>
      <c r="J247" s="234" t="s">
        <v>9829</v>
      </c>
      <c r="K247" s="234"/>
      <c r="L247" s="236">
        <v>42515</v>
      </c>
      <c r="M247" s="236"/>
      <c r="N247" s="236"/>
      <c r="O247" s="236"/>
      <c r="P247" s="236">
        <v>42521</v>
      </c>
      <c r="Q247" s="236">
        <v>42521</v>
      </c>
      <c r="R247" s="372">
        <v>0</v>
      </c>
      <c r="S247" s="234"/>
      <c r="T247" s="234"/>
    </row>
    <row r="248" spans="1:46" ht="36" customHeight="1" x14ac:dyDescent="0.35">
      <c r="A248" s="462" t="s">
        <v>14421</v>
      </c>
      <c r="B248" s="247">
        <v>42541</v>
      </c>
      <c r="C248" s="244" t="s">
        <v>9539</v>
      </c>
      <c r="D248" s="245" t="s">
        <v>14422</v>
      </c>
      <c r="E248" s="246" t="s">
        <v>2216</v>
      </c>
      <c r="F248" s="245" t="s">
        <v>9952</v>
      </c>
      <c r="G248" s="245" t="s">
        <v>14279</v>
      </c>
      <c r="H248" s="246" t="s">
        <v>13468</v>
      </c>
      <c r="I248" s="245"/>
      <c r="J248" s="244" t="s">
        <v>9982</v>
      </c>
      <c r="K248" s="244"/>
      <c r="L248" s="267"/>
      <c r="M248" s="267"/>
      <c r="N248" s="267"/>
      <c r="O248" s="267"/>
      <c r="P248" s="268"/>
      <c r="Q248" s="293"/>
      <c r="R248" s="371" t="s">
        <v>14040</v>
      </c>
      <c r="S248" s="240" t="s">
        <v>2232</v>
      </c>
      <c r="T248" s="245" t="s">
        <v>14279</v>
      </c>
      <c r="U248" s="300"/>
      <c r="V248" s="300"/>
      <c r="W248" s="300"/>
      <c r="X248" s="300"/>
      <c r="Y248" s="300"/>
      <c r="Z248" s="300"/>
      <c r="AA248" s="300"/>
      <c r="AB248" s="300"/>
      <c r="AC248" s="300"/>
      <c r="AD248" s="300"/>
      <c r="AE248" s="300"/>
      <c r="AF248" s="300"/>
      <c r="AG248" s="300"/>
      <c r="AH248" s="300"/>
      <c r="AI248" s="300"/>
      <c r="AJ248" s="300"/>
      <c r="AK248" s="300"/>
      <c r="AL248" s="300"/>
      <c r="AM248" s="300"/>
      <c r="AN248" s="300"/>
      <c r="AO248" s="300"/>
      <c r="AP248" s="300"/>
      <c r="AQ248" s="300"/>
      <c r="AR248" s="300"/>
      <c r="AS248" s="300"/>
      <c r="AT248" s="300"/>
    </row>
    <row r="249" spans="1:46" ht="36" customHeight="1" x14ac:dyDescent="0.35">
      <c r="A249" s="463">
        <v>308</v>
      </c>
      <c r="B249" s="239">
        <v>42541</v>
      </c>
      <c r="C249" s="234" t="s">
        <v>8991</v>
      </c>
      <c r="D249" s="238">
        <v>5189</v>
      </c>
      <c r="E249" s="238" t="s">
        <v>2216</v>
      </c>
      <c r="F249" s="238" t="s">
        <v>9833</v>
      </c>
      <c r="G249" s="238">
        <v>50</v>
      </c>
      <c r="H249" s="238">
        <v>1</v>
      </c>
      <c r="I249" s="237"/>
      <c r="J249" s="234" t="s">
        <v>9965</v>
      </c>
      <c r="K249" s="234"/>
      <c r="L249" s="236">
        <v>42544</v>
      </c>
      <c r="M249" s="236"/>
      <c r="N249" s="236"/>
      <c r="O249" s="236"/>
      <c r="P249" s="236">
        <v>42544</v>
      </c>
      <c r="Q249" s="236">
        <v>42544</v>
      </c>
      <c r="R249" s="372">
        <v>0</v>
      </c>
      <c r="S249" s="234"/>
      <c r="T249" s="234"/>
    </row>
    <row r="250" spans="1:46" ht="36" customHeight="1" x14ac:dyDescent="0.35">
      <c r="A250" s="463">
        <v>309</v>
      </c>
      <c r="B250" s="239">
        <v>42543</v>
      </c>
      <c r="C250" s="234" t="s">
        <v>2210</v>
      </c>
      <c r="D250" s="238">
        <v>6659</v>
      </c>
      <c r="E250" s="238" t="s">
        <v>2216</v>
      </c>
      <c r="F250" s="238" t="s">
        <v>9938</v>
      </c>
      <c r="G250" s="238">
        <v>32</v>
      </c>
      <c r="H250" s="238">
        <v>1</v>
      </c>
      <c r="I250" s="237"/>
      <c r="J250" s="234" t="s">
        <v>9975</v>
      </c>
      <c r="K250" s="234"/>
      <c r="L250" s="236">
        <v>42544</v>
      </c>
      <c r="M250" s="236"/>
      <c r="N250" s="236"/>
      <c r="O250" s="236"/>
      <c r="P250" s="236">
        <v>42544</v>
      </c>
      <c r="Q250" s="236">
        <v>42544</v>
      </c>
      <c r="R250" s="372">
        <v>0</v>
      </c>
      <c r="S250" s="234"/>
      <c r="T250" s="234"/>
    </row>
    <row r="251" spans="1:46" ht="36" customHeight="1" x14ac:dyDescent="0.35">
      <c r="A251" s="462" t="s">
        <v>14423</v>
      </c>
      <c r="B251" s="247">
        <v>42558</v>
      </c>
      <c r="C251" s="244" t="s">
        <v>520</v>
      </c>
      <c r="D251" s="245" t="s">
        <v>9913</v>
      </c>
      <c r="E251" s="246" t="s">
        <v>2216</v>
      </c>
      <c r="F251" s="245" t="s">
        <v>9912</v>
      </c>
      <c r="G251" s="245" t="s">
        <v>13389</v>
      </c>
      <c r="H251" s="246" t="s">
        <v>13468</v>
      </c>
      <c r="I251" s="245" t="s">
        <v>10104</v>
      </c>
      <c r="J251" s="244" t="s">
        <v>10050</v>
      </c>
      <c r="K251" s="244"/>
      <c r="L251" s="267">
        <v>42562</v>
      </c>
      <c r="M251" s="267"/>
      <c r="N251" s="267"/>
      <c r="O251" s="267"/>
      <c r="P251" s="268"/>
      <c r="Q251" s="293"/>
      <c r="R251" s="371" t="s">
        <v>14040</v>
      </c>
      <c r="S251" s="240" t="s">
        <v>2232</v>
      </c>
      <c r="T251" s="245" t="s">
        <v>13389</v>
      </c>
      <c r="U251" s="300"/>
      <c r="V251" s="300"/>
      <c r="W251" s="300"/>
      <c r="X251" s="300"/>
      <c r="Y251" s="300"/>
      <c r="Z251" s="300"/>
      <c r="AA251" s="300"/>
      <c r="AB251" s="300"/>
      <c r="AC251" s="300"/>
      <c r="AD251" s="300"/>
      <c r="AE251" s="300"/>
      <c r="AF251" s="300"/>
      <c r="AG251" s="300"/>
      <c r="AH251" s="300"/>
      <c r="AI251" s="300"/>
      <c r="AJ251" s="300"/>
      <c r="AK251" s="300"/>
      <c r="AL251" s="300"/>
      <c r="AM251" s="300"/>
      <c r="AN251" s="300"/>
      <c r="AO251" s="300"/>
      <c r="AP251" s="300"/>
      <c r="AQ251" s="300"/>
      <c r="AR251" s="300"/>
      <c r="AS251" s="300"/>
      <c r="AT251" s="300"/>
    </row>
    <row r="252" spans="1:46" ht="36" customHeight="1" x14ac:dyDescent="0.35">
      <c r="A252" s="463">
        <v>311</v>
      </c>
      <c r="B252" s="239">
        <v>42562</v>
      </c>
      <c r="C252" s="234" t="s">
        <v>65</v>
      </c>
      <c r="D252" s="238" t="s">
        <v>10053</v>
      </c>
      <c r="E252" s="238" t="s">
        <v>2216</v>
      </c>
      <c r="F252" s="238" t="s">
        <v>8260</v>
      </c>
      <c r="G252" s="238">
        <v>200</v>
      </c>
      <c r="H252" s="238">
        <v>1</v>
      </c>
      <c r="I252" s="237"/>
      <c r="J252" s="234" t="s">
        <v>10103</v>
      </c>
      <c r="K252" s="234"/>
      <c r="L252" s="236">
        <v>42569</v>
      </c>
      <c r="M252" s="236"/>
      <c r="N252" s="236"/>
      <c r="O252" s="236"/>
      <c r="P252" s="236">
        <v>42569</v>
      </c>
      <c r="Q252" s="236">
        <v>42569</v>
      </c>
      <c r="R252" s="372">
        <v>0</v>
      </c>
      <c r="S252" s="234"/>
      <c r="T252" s="234"/>
    </row>
    <row r="253" spans="1:46" ht="36" customHeight="1" x14ac:dyDescent="0.35">
      <c r="A253" s="462" t="s">
        <v>14424</v>
      </c>
      <c r="B253" s="247">
        <v>42576</v>
      </c>
      <c r="C253" s="244" t="s">
        <v>10105</v>
      </c>
      <c r="D253" s="245" t="s">
        <v>14425</v>
      </c>
      <c r="E253" s="246" t="s">
        <v>2216</v>
      </c>
      <c r="F253" s="245" t="s">
        <v>9746</v>
      </c>
      <c r="G253" s="245" t="s">
        <v>13335</v>
      </c>
      <c r="H253" s="246" t="s">
        <v>13468</v>
      </c>
      <c r="I253" s="273"/>
      <c r="J253" s="244"/>
      <c r="K253" s="244"/>
      <c r="L253" s="267">
        <v>42587</v>
      </c>
      <c r="M253" s="267"/>
      <c r="N253" s="267"/>
      <c r="O253" s="267"/>
      <c r="P253" s="268"/>
      <c r="Q253" s="293"/>
      <c r="R253" s="371" t="s">
        <v>14040</v>
      </c>
      <c r="S253" s="240" t="s">
        <v>2232</v>
      </c>
      <c r="T253" s="245" t="s">
        <v>316</v>
      </c>
      <c r="U253" s="300"/>
      <c r="V253" s="300"/>
      <c r="W253" s="300"/>
      <c r="X253" s="300"/>
      <c r="Y253" s="300"/>
      <c r="Z253" s="300"/>
      <c r="AA253" s="300"/>
      <c r="AB253" s="300"/>
      <c r="AC253" s="300"/>
      <c r="AD253" s="300"/>
      <c r="AE253" s="300"/>
      <c r="AF253" s="300"/>
      <c r="AG253" s="300"/>
      <c r="AH253" s="300"/>
      <c r="AI253" s="300"/>
      <c r="AJ253" s="300"/>
      <c r="AK253" s="300"/>
      <c r="AL253" s="300"/>
      <c r="AM253" s="300"/>
      <c r="AN253" s="300"/>
      <c r="AO253" s="300"/>
      <c r="AP253" s="300"/>
      <c r="AQ253" s="300"/>
      <c r="AR253" s="300"/>
      <c r="AS253" s="300"/>
      <c r="AT253" s="300"/>
    </row>
    <row r="254" spans="1:46" ht="36" customHeight="1" x14ac:dyDescent="0.35">
      <c r="A254" s="463">
        <v>315</v>
      </c>
      <c r="B254" s="239">
        <v>42577</v>
      </c>
      <c r="C254" s="234" t="s">
        <v>10288</v>
      </c>
      <c r="D254" s="238" t="s">
        <v>10289</v>
      </c>
      <c r="E254" s="238" t="s">
        <v>2216</v>
      </c>
      <c r="F254" s="238" t="s">
        <v>3785</v>
      </c>
      <c r="G254" s="238">
        <v>60</v>
      </c>
      <c r="H254" s="238">
        <v>5</v>
      </c>
      <c r="I254" s="237"/>
      <c r="J254" s="234" t="s">
        <v>4784</v>
      </c>
      <c r="K254" s="234"/>
      <c r="L254" s="236">
        <v>42577</v>
      </c>
      <c r="M254" s="236"/>
      <c r="N254" s="236"/>
      <c r="O254" s="236"/>
      <c r="P254" s="236">
        <v>42601</v>
      </c>
      <c r="Q254" s="236">
        <v>42601</v>
      </c>
      <c r="R254" s="372">
        <v>0</v>
      </c>
      <c r="S254" s="234"/>
      <c r="T254" s="234"/>
    </row>
    <row r="255" spans="1:46" ht="36" customHeight="1" x14ac:dyDescent="0.35">
      <c r="A255" s="463">
        <v>313</v>
      </c>
      <c r="B255" s="239">
        <v>42587</v>
      </c>
      <c r="C255" s="234" t="s">
        <v>10231</v>
      </c>
      <c r="D255" s="238">
        <v>2761</v>
      </c>
      <c r="E255" s="238" t="s">
        <v>2216</v>
      </c>
      <c r="F255" s="238" t="s">
        <v>9405</v>
      </c>
      <c r="G255" s="238">
        <v>250</v>
      </c>
      <c r="H255" s="238">
        <v>49</v>
      </c>
      <c r="I255" s="237" t="s">
        <v>7177</v>
      </c>
      <c r="J255" s="234" t="s">
        <v>7170</v>
      </c>
      <c r="K255" s="234"/>
      <c r="L255" s="236">
        <v>42587</v>
      </c>
      <c r="M255" s="236"/>
      <c r="N255" s="236"/>
      <c r="O255" s="236"/>
      <c r="P255" s="236">
        <v>42597</v>
      </c>
      <c r="Q255" s="236">
        <v>42594</v>
      </c>
      <c r="R255" s="372">
        <v>0</v>
      </c>
      <c r="S255" s="234"/>
      <c r="T255" s="234"/>
    </row>
    <row r="256" spans="1:46" ht="36" customHeight="1" x14ac:dyDescent="0.35">
      <c r="A256" s="463">
        <v>314</v>
      </c>
      <c r="B256" s="239">
        <v>42590</v>
      </c>
      <c r="C256" s="234" t="s">
        <v>520</v>
      </c>
      <c r="D256" s="238" t="s">
        <v>8127</v>
      </c>
      <c r="E256" s="238">
        <v>112290</v>
      </c>
      <c r="F256" s="238" t="s">
        <v>10232</v>
      </c>
      <c r="G256" s="238">
        <v>400</v>
      </c>
      <c r="H256" s="238">
        <v>275</v>
      </c>
      <c r="I256" s="237"/>
      <c r="J256" s="234" t="s">
        <v>10332</v>
      </c>
      <c r="K256" s="234"/>
      <c r="L256" s="236">
        <v>42592</v>
      </c>
      <c r="M256" s="236"/>
      <c r="N256" s="236"/>
      <c r="O256" s="236"/>
      <c r="P256" s="236">
        <v>42593</v>
      </c>
      <c r="Q256" s="236">
        <v>42593</v>
      </c>
      <c r="R256" s="372">
        <v>0</v>
      </c>
      <c r="S256" s="234"/>
      <c r="T256" s="234"/>
    </row>
    <row r="257" spans="1:46" ht="36" customHeight="1" x14ac:dyDescent="0.35">
      <c r="A257" s="463">
        <v>316</v>
      </c>
      <c r="B257" s="239">
        <v>42600</v>
      </c>
      <c r="C257" s="234" t="s">
        <v>2264</v>
      </c>
      <c r="D257" s="238" t="s">
        <v>2241</v>
      </c>
      <c r="E257" s="238" t="s">
        <v>2216</v>
      </c>
      <c r="F257" s="238" t="s">
        <v>9671</v>
      </c>
      <c r="G257" s="238">
        <v>75</v>
      </c>
      <c r="H257" s="238">
        <v>2</v>
      </c>
      <c r="I257" s="237"/>
      <c r="J257" s="234" t="s">
        <v>10313</v>
      </c>
      <c r="K257" s="234"/>
      <c r="L257" s="236">
        <v>42600</v>
      </c>
      <c r="M257" s="236"/>
      <c r="N257" s="236"/>
      <c r="O257" s="236"/>
      <c r="P257" s="236">
        <v>42611</v>
      </c>
      <c r="Q257" s="236">
        <v>42611</v>
      </c>
      <c r="R257" s="372">
        <v>0</v>
      </c>
      <c r="S257" s="234"/>
      <c r="T257" s="234"/>
    </row>
    <row r="258" spans="1:46" ht="36" customHeight="1" x14ac:dyDescent="0.35">
      <c r="A258" s="462" t="s">
        <v>14426</v>
      </c>
      <c r="B258" s="247">
        <v>42605</v>
      </c>
      <c r="C258" s="244" t="s">
        <v>520</v>
      </c>
      <c r="D258" s="245" t="s">
        <v>8127</v>
      </c>
      <c r="E258" s="246" t="s">
        <v>2216</v>
      </c>
      <c r="F258" s="245" t="s">
        <v>10262</v>
      </c>
      <c r="G258" s="245" t="s">
        <v>14406</v>
      </c>
      <c r="H258" s="246" t="s">
        <v>13468</v>
      </c>
      <c r="I258" s="273"/>
      <c r="J258" s="244"/>
      <c r="K258" s="244"/>
      <c r="L258" s="267">
        <v>42607</v>
      </c>
      <c r="M258" s="267"/>
      <c r="N258" s="267"/>
      <c r="O258" s="267"/>
      <c r="P258" s="268"/>
      <c r="Q258" s="293"/>
      <c r="R258" s="371" t="s">
        <v>14040</v>
      </c>
      <c r="S258" s="240" t="s">
        <v>2232</v>
      </c>
      <c r="T258" s="245" t="s">
        <v>14406</v>
      </c>
      <c r="U258" s="300"/>
      <c r="V258" s="300"/>
      <c r="W258" s="300"/>
      <c r="X258" s="300"/>
      <c r="Y258" s="300"/>
      <c r="Z258" s="300"/>
      <c r="AA258" s="300"/>
      <c r="AB258" s="300"/>
      <c r="AC258" s="300"/>
      <c r="AD258" s="300"/>
      <c r="AE258" s="300"/>
      <c r="AF258" s="300"/>
      <c r="AG258" s="300"/>
      <c r="AH258" s="300"/>
      <c r="AI258" s="300"/>
      <c r="AJ258" s="300"/>
      <c r="AK258" s="300"/>
      <c r="AL258" s="300"/>
      <c r="AM258" s="300"/>
      <c r="AN258" s="300"/>
      <c r="AO258" s="300"/>
      <c r="AP258" s="300"/>
      <c r="AQ258" s="300"/>
      <c r="AR258" s="300"/>
      <c r="AS258" s="300"/>
      <c r="AT258" s="300"/>
    </row>
    <row r="259" spans="1:46" ht="36" customHeight="1" x14ac:dyDescent="0.35">
      <c r="A259" s="462" t="s">
        <v>14427</v>
      </c>
      <c r="B259" s="247">
        <v>42615</v>
      </c>
      <c r="C259" s="244" t="s">
        <v>2253</v>
      </c>
      <c r="D259" s="245" t="s">
        <v>14428</v>
      </c>
      <c r="E259" s="246" t="s">
        <v>2216</v>
      </c>
      <c r="F259" s="245" t="s">
        <v>9463</v>
      </c>
      <c r="G259" s="245" t="s">
        <v>819</v>
      </c>
      <c r="H259" s="246" t="s">
        <v>13468</v>
      </c>
      <c r="I259" s="273"/>
      <c r="J259" s="244"/>
      <c r="K259" s="244"/>
      <c r="L259" s="267"/>
      <c r="M259" s="267"/>
      <c r="N259" s="267"/>
      <c r="O259" s="267"/>
      <c r="P259" s="268"/>
      <c r="Q259" s="293"/>
      <c r="R259" s="371" t="s">
        <v>14040</v>
      </c>
      <c r="S259" s="240" t="s">
        <v>2232</v>
      </c>
      <c r="T259" s="245" t="s">
        <v>819</v>
      </c>
      <c r="U259" s="300"/>
      <c r="V259" s="300"/>
      <c r="W259" s="300"/>
      <c r="X259" s="300"/>
      <c r="Y259" s="300"/>
      <c r="Z259" s="300"/>
      <c r="AA259" s="300"/>
      <c r="AB259" s="300"/>
      <c r="AC259" s="300"/>
      <c r="AD259" s="300"/>
      <c r="AE259" s="300"/>
      <c r="AF259" s="300"/>
      <c r="AG259" s="300"/>
      <c r="AH259" s="300"/>
      <c r="AI259" s="300"/>
      <c r="AJ259" s="300"/>
      <c r="AK259" s="300"/>
      <c r="AL259" s="300"/>
      <c r="AM259" s="300"/>
      <c r="AN259" s="300"/>
      <c r="AO259" s="300"/>
      <c r="AP259" s="300"/>
      <c r="AQ259" s="300"/>
      <c r="AR259" s="300"/>
      <c r="AS259" s="300"/>
      <c r="AT259" s="300"/>
    </row>
    <row r="260" spans="1:46" ht="36" customHeight="1" x14ac:dyDescent="0.35">
      <c r="A260" s="463">
        <v>319</v>
      </c>
      <c r="B260" s="239">
        <v>42627</v>
      </c>
      <c r="C260" s="234" t="s">
        <v>10442</v>
      </c>
      <c r="D260" s="238">
        <v>7723</v>
      </c>
      <c r="E260" s="238" t="s">
        <v>2216</v>
      </c>
      <c r="F260" s="238" t="s">
        <v>10427</v>
      </c>
      <c r="G260" s="238">
        <v>499</v>
      </c>
      <c r="H260" s="238">
        <v>10</v>
      </c>
      <c r="I260" s="237"/>
      <c r="J260" s="234" t="s">
        <v>10443</v>
      </c>
      <c r="K260" s="234"/>
      <c r="L260" s="236">
        <v>42639</v>
      </c>
      <c r="M260" s="236"/>
      <c r="N260" s="236"/>
      <c r="O260" s="236"/>
      <c r="P260" s="236">
        <v>42641</v>
      </c>
      <c r="Q260" s="236">
        <v>42641</v>
      </c>
      <c r="R260" s="372">
        <v>1</v>
      </c>
      <c r="S260" s="234"/>
      <c r="T260" s="234"/>
    </row>
    <row r="261" spans="1:46" ht="36" customHeight="1" x14ac:dyDescent="0.35">
      <c r="A261" s="463">
        <v>320</v>
      </c>
      <c r="B261" s="239">
        <v>42628</v>
      </c>
      <c r="C261" s="234" t="s">
        <v>4520</v>
      </c>
      <c r="D261" s="238" t="s">
        <v>4672</v>
      </c>
      <c r="E261" s="238" t="s">
        <v>2216</v>
      </c>
      <c r="F261" s="238" t="s">
        <v>10423</v>
      </c>
      <c r="G261" s="238">
        <v>200</v>
      </c>
      <c r="H261" s="238">
        <v>1</v>
      </c>
      <c r="I261" s="237"/>
      <c r="J261" s="234" t="s">
        <v>2249</v>
      </c>
      <c r="K261" s="234"/>
      <c r="L261" s="236">
        <v>42633</v>
      </c>
      <c r="M261" s="236"/>
      <c r="N261" s="236"/>
      <c r="O261" s="236"/>
      <c r="P261" s="236">
        <v>42641</v>
      </c>
      <c r="Q261" s="236">
        <v>42641</v>
      </c>
      <c r="R261" s="372">
        <v>1</v>
      </c>
      <c r="S261" s="234"/>
      <c r="T261" s="234"/>
    </row>
    <row r="262" spans="1:46" ht="36" customHeight="1" x14ac:dyDescent="0.35">
      <c r="A262" s="463">
        <v>321</v>
      </c>
      <c r="B262" s="239">
        <v>42633</v>
      </c>
      <c r="C262" s="234" t="s">
        <v>10480</v>
      </c>
      <c r="D262" s="238">
        <v>6659</v>
      </c>
      <c r="E262" s="238" t="s">
        <v>2216</v>
      </c>
      <c r="F262" s="238" t="s">
        <v>10441</v>
      </c>
      <c r="G262" s="238">
        <v>4</v>
      </c>
      <c r="H262" s="238">
        <v>1</v>
      </c>
      <c r="I262" s="237"/>
      <c r="J262" s="234" t="s">
        <v>10531</v>
      </c>
      <c r="K262" s="234"/>
      <c r="L262" s="236">
        <v>42639</v>
      </c>
      <c r="M262" s="236"/>
      <c r="N262" s="236"/>
      <c r="O262" s="236"/>
      <c r="P262" s="236">
        <v>42641</v>
      </c>
      <c r="Q262" s="236">
        <v>42641</v>
      </c>
      <c r="R262" s="372">
        <v>2</v>
      </c>
      <c r="S262" s="234"/>
      <c r="T262" s="234"/>
    </row>
    <row r="263" spans="1:46" ht="36" customHeight="1" x14ac:dyDescent="0.35">
      <c r="A263" s="462" t="s">
        <v>14429</v>
      </c>
      <c r="B263" s="247">
        <v>42634</v>
      </c>
      <c r="C263" s="244" t="s">
        <v>10482</v>
      </c>
      <c r="D263" s="245" t="s">
        <v>10483</v>
      </c>
      <c r="E263" s="246" t="s">
        <v>2216</v>
      </c>
      <c r="F263" s="245" t="s">
        <v>10384</v>
      </c>
      <c r="G263" s="245" t="s">
        <v>13292</v>
      </c>
      <c r="H263" s="246" t="s">
        <v>13468</v>
      </c>
      <c r="I263" s="273"/>
      <c r="J263" s="244" t="s">
        <v>10689</v>
      </c>
      <c r="K263" s="244"/>
      <c r="L263" s="267">
        <v>42653</v>
      </c>
      <c r="M263" s="267"/>
      <c r="N263" s="267"/>
      <c r="O263" s="267"/>
      <c r="P263" s="268"/>
      <c r="Q263" s="293"/>
      <c r="R263" s="371" t="s">
        <v>14040</v>
      </c>
      <c r="S263" s="240" t="s">
        <v>2232</v>
      </c>
      <c r="T263" s="245" t="s">
        <v>161</v>
      </c>
      <c r="U263" s="300"/>
      <c r="V263" s="300"/>
      <c r="W263" s="300"/>
      <c r="X263" s="300"/>
      <c r="Y263" s="300"/>
      <c r="Z263" s="300"/>
      <c r="AA263" s="300"/>
      <c r="AB263" s="300"/>
      <c r="AC263" s="300"/>
      <c r="AD263" s="300"/>
      <c r="AE263" s="300"/>
      <c r="AF263" s="300"/>
      <c r="AG263" s="300"/>
      <c r="AH263" s="300"/>
      <c r="AI263" s="300"/>
      <c r="AJ263" s="300"/>
      <c r="AK263" s="300"/>
      <c r="AL263" s="300"/>
      <c r="AM263" s="300"/>
      <c r="AN263" s="300"/>
      <c r="AO263" s="300"/>
      <c r="AP263" s="300"/>
      <c r="AQ263" s="300"/>
      <c r="AR263" s="300"/>
      <c r="AS263" s="300"/>
      <c r="AT263" s="300"/>
    </row>
    <row r="264" spans="1:46" ht="36" customHeight="1" x14ac:dyDescent="0.35">
      <c r="A264" s="463">
        <v>323</v>
      </c>
      <c r="B264" s="239">
        <v>42640</v>
      </c>
      <c r="C264" s="234" t="s">
        <v>2200</v>
      </c>
      <c r="D264" s="238">
        <v>6518</v>
      </c>
      <c r="E264" s="238" t="s">
        <v>2216</v>
      </c>
      <c r="F264" s="238" t="s">
        <v>9451</v>
      </c>
      <c r="G264" s="238">
        <v>200</v>
      </c>
      <c r="H264" s="238">
        <v>8</v>
      </c>
      <c r="I264" s="237"/>
      <c r="J264" s="234" t="s">
        <v>10509</v>
      </c>
      <c r="K264" s="234"/>
      <c r="L264" s="236">
        <v>42653</v>
      </c>
      <c r="M264" s="236"/>
      <c r="N264" s="236"/>
      <c r="O264" s="236"/>
      <c r="P264" s="236">
        <v>42660</v>
      </c>
      <c r="Q264" s="236">
        <v>42660</v>
      </c>
      <c r="R264" s="372">
        <v>0</v>
      </c>
      <c r="S264" s="234"/>
      <c r="T264" s="234"/>
    </row>
    <row r="265" spans="1:46" ht="36" customHeight="1" x14ac:dyDescent="0.35">
      <c r="A265" s="462" t="s">
        <v>14430</v>
      </c>
      <c r="B265" s="247">
        <v>42642</v>
      </c>
      <c r="C265" s="244" t="s">
        <v>10482</v>
      </c>
      <c r="D265" s="245" t="s">
        <v>10483</v>
      </c>
      <c r="E265" s="246" t="s">
        <v>2216</v>
      </c>
      <c r="F265" s="245" t="s">
        <v>10384</v>
      </c>
      <c r="G265" s="245" t="s">
        <v>13292</v>
      </c>
      <c r="H265" s="246" t="s">
        <v>13468</v>
      </c>
      <c r="I265" s="273"/>
      <c r="J265" s="244" t="s">
        <v>10689</v>
      </c>
      <c r="K265" s="244"/>
      <c r="L265" s="267">
        <v>42655</v>
      </c>
      <c r="M265" s="267"/>
      <c r="N265" s="267"/>
      <c r="O265" s="267"/>
      <c r="P265" s="268"/>
      <c r="Q265" s="293"/>
      <c r="R265" s="371" t="s">
        <v>14040</v>
      </c>
      <c r="S265" s="240" t="s">
        <v>2232</v>
      </c>
      <c r="T265" s="245" t="s">
        <v>161</v>
      </c>
    </row>
    <row r="266" spans="1:46" ht="36" customHeight="1" x14ac:dyDescent="0.35">
      <c r="A266" s="463">
        <v>325</v>
      </c>
      <c r="B266" s="239">
        <v>42643</v>
      </c>
      <c r="C266" s="234" t="s">
        <v>6152</v>
      </c>
      <c r="D266" s="238" t="s">
        <v>6153</v>
      </c>
      <c r="E266" s="238" t="s">
        <v>2216</v>
      </c>
      <c r="F266" s="238" t="s">
        <v>3785</v>
      </c>
      <c r="G266" s="238">
        <v>750</v>
      </c>
      <c r="H266" s="238">
        <v>36</v>
      </c>
      <c r="I266" s="237"/>
      <c r="J266" s="234" t="s">
        <v>4784</v>
      </c>
      <c r="K266" s="234"/>
      <c r="L266" s="236">
        <v>42643</v>
      </c>
      <c r="M266" s="236"/>
      <c r="N266" s="236"/>
      <c r="O266" s="236"/>
      <c r="P266" s="236">
        <v>42660</v>
      </c>
      <c r="Q266" s="236">
        <v>42660</v>
      </c>
      <c r="R266" s="372">
        <v>0</v>
      </c>
      <c r="S266" s="234"/>
      <c r="T266" s="234"/>
    </row>
    <row r="267" spans="1:46" s="296" customFormat="1" ht="36" customHeight="1" x14ac:dyDescent="0.35">
      <c r="A267" s="462" t="s">
        <v>14431</v>
      </c>
      <c r="B267" s="247">
        <v>42656</v>
      </c>
      <c r="C267" s="244" t="s">
        <v>2182</v>
      </c>
      <c r="D267" s="245" t="s">
        <v>9887</v>
      </c>
      <c r="E267" s="246" t="s">
        <v>2216</v>
      </c>
      <c r="F267" s="245" t="s">
        <v>9422</v>
      </c>
      <c r="G267" s="245" t="s">
        <v>14418</v>
      </c>
      <c r="H267" s="246" t="s">
        <v>13468</v>
      </c>
      <c r="I267" s="273"/>
      <c r="J267" s="244" t="s">
        <v>8083</v>
      </c>
      <c r="K267" s="244"/>
      <c r="L267" s="267">
        <v>42660</v>
      </c>
      <c r="M267" s="267"/>
      <c r="N267" s="267"/>
      <c r="O267" s="267"/>
      <c r="P267" s="267">
        <v>42668</v>
      </c>
      <c r="Q267" s="293"/>
      <c r="R267" s="371" t="s">
        <v>14040</v>
      </c>
      <c r="S267" s="240" t="s">
        <v>2232</v>
      </c>
      <c r="T267" s="245" t="s">
        <v>320</v>
      </c>
      <c r="U267" s="227"/>
      <c r="V267" s="227"/>
      <c r="W267" s="227"/>
      <c r="X267" s="227"/>
      <c r="Y267" s="227"/>
      <c r="Z267" s="227"/>
      <c r="AA267" s="227"/>
      <c r="AB267" s="227"/>
      <c r="AC267" s="227"/>
      <c r="AD267" s="227"/>
      <c r="AE267" s="227"/>
      <c r="AF267" s="227"/>
      <c r="AG267" s="227"/>
      <c r="AH267" s="227"/>
      <c r="AI267" s="227"/>
      <c r="AJ267" s="227"/>
      <c r="AK267" s="227"/>
      <c r="AL267" s="227"/>
      <c r="AM267" s="227"/>
      <c r="AN267" s="227"/>
      <c r="AO267" s="227"/>
      <c r="AP267" s="227"/>
      <c r="AQ267" s="227"/>
      <c r="AR267" s="227"/>
      <c r="AS267" s="227"/>
      <c r="AT267" s="227"/>
    </row>
    <row r="268" spans="1:46" ht="36" customHeight="1" x14ac:dyDescent="0.35">
      <c r="A268" s="463">
        <v>327</v>
      </c>
      <c r="B268" s="239">
        <v>42678</v>
      </c>
      <c r="C268" s="234" t="s">
        <v>10678</v>
      </c>
      <c r="D268" s="238">
        <v>7099</v>
      </c>
      <c r="E268" s="238" t="s">
        <v>2216</v>
      </c>
      <c r="F268" s="238" t="s">
        <v>10681</v>
      </c>
      <c r="G268" s="238">
        <v>1500</v>
      </c>
      <c r="H268" s="238">
        <v>572</v>
      </c>
      <c r="I268" s="237"/>
      <c r="J268" s="234" t="s">
        <v>10736</v>
      </c>
      <c r="K268" s="234"/>
      <c r="L268" s="236">
        <v>42685</v>
      </c>
      <c r="M268" s="236"/>
      <c r="N268" s="236"/>
      <c r="O268" s="236"/>
      <c r="P268" s="236">
        <v>42692</v>
      </c>
      <c r="Q268" s="236">
        <v>42692</v>
      </c>
      <c r="R268" s="372">
        <v>0</v>
      </c>
      <c r="S268" s="234"/>
      <c r="T268" s="234"/>
    </row>
    <row r="269" spans="1:46" ht="36" customHeight="1" x14ac:dyDescent="0.35">
      <c r="A269" s="463">
        <v>328</v>
      </c>
      <c r="B269" s="239">
        <v>42681</v>
      </c>
      <c r="C269" s="234" t="s">
        <v>10442</v>
      </c>
      <c r="D269" s="238" t="s">
        <v>10907</v>
      </c>
      <c r="E269" s="238" t="s">
        <v>2216</v>
      </c>
      <c r="F269" s="238" t="s">
        <v>10605</v>
      </c>
      <c r="G269" s="238">
        <v>990</v>
      </c>
      <c r="H269" s="238">
        <v>85</v>
      </c>
      <c r="I269" s="237"/>
      <c r="J269" s="234"/>
      <c r="K269" s="234"/>
      <c r="L269" s="236">
        <v>42739</v>
      </c>
      <c r="M269" s="236"/>
      <c r="N269" s="236"/>
      <c r="O269" s="236"/>
      <c r="P269" s="236">
        <v>42741</v>
      </c>
      <c r="Q269" s="236">
        <v>42741</v>
      </c>
      <c r="R269" s="372">
        <v>1</v>
      </c>
      <c r="S269" s="234"/>
      <c r="T269" s="234"/>
    </row>
    <row r="270" spans="1:46" ht="36" customHeight="1" x14ac:dyDescent="0.35">
      <c r="A270" s="463">
        <v>328</v>
      </c>
      <c r="B270" s="239">
        <v>42681</v>
      </c>
      <c r="C270" s="234" t="s">
        <v>10442</v>
      </c>
      <c r="D270" s="238" t="s">
        <v>11726</v>
      </c>
      <c r="E270" s="238" t="s">
        <v>2216</v>
      </c>
      <c r="F270" s="238" t="s">
        <v>10427</v>
      </c>
      <c r="G270" s="238">
        <v>499</v>
      </c>
      <c r="H270" s="238">
        <v>21</v>
      </c>
      <c r="I270" s="237"/>
      <c r="J270" s="234"/>
      <c r="K270" s="234"/>
      <c r="L270" s="236">
        <v>42739</v>
      </c>
      <c r="M270" s="236"/>
      <c r="N270" s="236"/>
      <c r="O270" s="236"/>
      <c r="P270" s="236">
        <v>42741</v>
      </c>
      <c r="Q270" s="236">
        <v>42741</v>
      </c>
      <c r="R270" s="372">
        <v>1</v>
      </c>
      <c r="S270" s="234"/>
      <c r="T270" s="234"/>
    </row>
    <row r="271" spans="1:46" ht="36" customHeight="1" x14ac:dyDescent="0.35">
      <c r="A271" s="463">
        <v>329</v>
      </c>
      <c r="B271" s="239">
        <v>42691</v>
      </c>
      <c r="C271" s="234" t="s">
        <v>10731</v>
      </c>
      <c r="D271" s="238">
        <v>7084</v>
      </c>
      <c r="E271" s="238" t="s">
        <v>2216</v>
      </c>
      <c r="F271" s="238" t="s">
        <v>9966</v>
      </c>
      <c r="G271" s="238">
        <v>5</v>
      </c>
      <c r="H271" s="238">
        <v>1</v>
      </c>
      <c r="I271" s="237"/>
      <c r="J271" s="234" t="s">
        <v>10776</v>
      </c>
      <c r="K271" s="234"/>
      <c r="L271" s="236">
        <v>42695</v>
      </c>
      <c r="M271" s="236"/>
      <c r="N271" s="236"/>
      <c r="O271" s="236"/>
      <c r="P271" s="236">
        <v>42697</v>
      </c>
      <c r="Q271" s="236">
        <v>42697</v>
      </c>
      <c r="R271" s="372">
        <v>2</v>
      </c>
      <c r="S271" s="234"/>
      <c r="T271" s="234"/>
    </row>
    <row r="272" spans="1:46" ht="36" customHeight="1" x14ac:dyDescent="0.35">
      <c r="A272" s="463">
        <v>330</v>
      </c>
      <c r="B272" s="239">
        <v>42691</v>
      </c>
      <c r="C272" s="234" t="s">
        <v>4267</v>
      </c>
      <c r="D272" s="238">
        <v>6390</v>
      </c>
      <c r="E272" s="238" t="s">
        <v>2216</v>
      </c>
      <c r="F272" s="238" t="s">
        <v>9650</v>
      </c>
      <c r="G272" s="238">
        <v>100</v>
      </c>
      <c r="H272" s="238">
        <v>1</v>
      </c>
      <c r="I272" s="237"/>
      <c r="J272" s="234" t="s">
        <v>10778</v>
      </c>
      <c r="K272" s="234"/>
      <c r="L272" s="236">
        <v>42695</v>
      </c>
      <c r="M272" s="236"/>
      <c r="N272" s="236"/>
      <c r="O272" s="236"/>
      <c r="P272" s="236">
        <v>42697</v>
      </c>
      <c r="Q272" s="236">
        <v>42697</v>
      </c>
      <c r="R272" s="372">
        <v>0</v>
      </c>
      <c r="S272" s="234"/>
      <c r="T272" s="234"/>
    </row>
    <row r="273" spans="1:46" ht="36" customHeight="1" x14ac:dyDescent="0.35">
      <c r="A273" s="463">
        <v>331</v>
      </c>
      <c r="B273" s="239">
        <v>42725</v>
      </c>
      <c r="C273" s="234" t="s">
        <v>6152</v>
      </c>
      <c r="D273" s="238" t="s">
        <v>6153</v>
      </c>
      <c r="E273" s="238" t="s">
        <v>2216</v>
      </c>
      <c r="F273" s="238" t="s">
        <v>10872</v>
      </c>
      <c r="G273" s="238">
        <v>500</v>
      </c>
      <c r="H273" s="238">
        <v>8</v>
      </c>
      <c r="I273" s="237"/>
      <c r="J273" s="234" t="s">
        <v>11759</v>
      </c>
      <c r="K273" s="234"/>
      <c r="L273" s="236">
        <v>42726</v>
      </c>
      <c r="M273" s="236"/>
      <c r="N273" s="236"/>
      <c r="O273" s="236"/>
      <c r="P273" s="236">
        <v>42744</v>
      </c>
      <c r="Q273" s="236">
        <v>42744</v>
      </c>
      <c r="R273" s="372">
        <v>0</v>
      </c>
      <c r="S273" s="234"/>
      <c r="T273" s="234"/>
    </row>
    <row r="274" spans="1:46" ht="36" customHeight="1" x14ac:dyDescent="0.35">
      <c r="A274" s="463">
        <v>332</v>
      </c>
      <c r="B274" s="239">
        <v>42738</v>
      </c>
      <c r="C274" s="234" t="s">
        <v>10442</v>
      </c>
      <c r="D274" s="238" t="s">
        <v>10907</v>
      </c>
      <c r="E274" s="238" t="s">
        <v>2216</v>
      </c>
      <c r="F274" s="238" t="s">
        <v>10605</v>
      </c>
      <c r="G274" s="238">
        <v>990</v>
      </c>
      <c r="H274" s="238">
        <v>123</v>
      </c>
      <c r="I274" s="237"/>
      <c r="J274" s="234" t="s">
        <v>10908</v>
      </c>
      <c r="K274" s="234"/>
      <c r="L274" s="236">
        <v>42739</v>
      </c>
      <c r="M274" s="236"/>
      <c r="N274" s="236"/>
      <c r="O274" s="236"/>
      <c r="P274" s="236">
        <v>42741</v>
      </c>
      <c r="Q274" s="236">
        <v>42741</v>
      </c>
      <c r="R274" s="372">
        <v>1</v>
      </c>
      <c r="S274" s="234"/>
      <c r="T274" s="234"/>
    </row>
    <row r="275" spans="1:46" ht="36" customHeight="1" x14ac:dyDescent="0.35">
      <c r="A275" s="463">
        <v>333</v>
      </c>
      <c r="B275" s="239">
        <v>42746</v>
      </c>
      <c r="C275" s="234" t="s">
        <v>2629</v>
      </c>
      <c r="D275" s="238">
        <v>7307</v>
      </c>
      <c r="E275" s="238" t="s">
        <v>2216</v>
      </c>
      <c r="F275" s="238" t="s">
        <v>7728</v>
      </c>
      <c r="G275" s="238">
        <v>100</v>
      </c>
      <c r="H275" s="238">
        <v>24</v>
      </c>
      <c r="I275" s="237"/>
      <c r="J275" s="234" t="s">
        <v>10947</v>
      </c>
      <c r="K275" s="234"/>
      <c r="L275" s="236">
        <v>42748</v>
      </c>
      <c r="M275" s="236"/>
      <c r="N275" s="236"/>
      <c r="O275" s="236"/>
      <c r="P275" s="236">
        <v>42762</v>
      </c>
      <c r="Q275" s="236">
        <v>42762</v>
      </c>
      <c r="R275" s="372">
        <v>2</v>
      </c>
      <c r="S275" s="234"/>
      <c r="T275" s="234"/>
    </row>
    <row r="276" spans="1:46" ht="36" customHeight="1" x14ac:dyDescent="0.35">
      <c r="A276" s="463">
        <v>334</v>
      </c>
      <c r="B276" s="239">
        <v>42747</v>
      </c>
      <c r="C276" s="234" t="s">
        <v>9235</v>
      </c>
      <c r="D276" s="238" t="s">
        <v>9260</v>
      </c>
      <c r="E276" s="238" t="s">
        <v>2216</v>
      </c>
      <c r="F276" s="238" t="s">
        <v>10952</v>
      </c>
      <c r="G276" s="238">
        <v>249</v>
      </c>
      <c r="H276" s="238">
        <v>13</v>
      </c>
      <c r="I276" s="237"/>
      <c r="J276" s="234" t="s">
        <v>10953</v>
      </c>
      <c r="K276" s="234"/>
      <c r="L276" s="236">
        <v>42751</v>
      </c>
      <c r="M276" s="236"/>
      <c r="N276" s="236"/>
      <c r="O276" s="236"/>
      <c r="P276" s="236">
        <v>42773</v>
      </c>
      <c r="Q276" s="236">
        <v>42773</v>
      </c>
      <c r="R276" s="372">
        <v>0</v>
      </c>
      <c r="S276" s="234"/>
      <c r="T276" s="234"/>
    </row>
    <row r="277" spans="1:46" ht="36" customHeight="1" x14ac:dyDescent="0.35">
      <c r="A277" s="462" t="s">
        <v>14432</v>
      </c>
      <c r="B277" s="247">
        <v>42753</v>
      </c>
      <c r="C277" s="244" t="s">
        <v>4728</v>
      </c>
      <c r="D277" s="245" t="s">
        <v>12872</v>
      </c>
      <c r="E277" s="246" t="s">
        <v>2216</v>
      </c>
      <c r="F277" s="245" t="s">
        <v>2216</v>
      </c>
      <c r="G277" s="245" t="s">
        <v>2216</v>
      </c>
      <c r="H277" s="246" t="s">
        <v>13468</v>
      </c>
      <c r="I277" s="281" t="s">
        <v>2174</v>
      </c>
      <c r="J277" s="244"/>
      <c r="K277" s="244"/>
      <c r="L277" s="267"/>
      <c r="M277" s="267"/>
      <c r="N277" s="267"/>
      <c r="O277" s="267"/>
      <c r="P277" s="268"/>
      <c r="Q277" s="293"/>
      <c r="R277" s="371" t="s">
        <v>14040</v>
      </c>
      <c r="S277" s="240" t="s">
        <v>2232</v>
      </c>
      <c r="T277" s="245" t="s">
        <v>364</v>
      </c>
    </row>
    <row r="278" spans="1:46" ht="36" customHeight="1" x14ac:dyDescent="0.35">
      <c r="A278" s="463">
        <v>335</v>
      </c>
      <c r="B278" s="239">
        <v>42767</v>
      </c>
      <c r="C278" s="234" t="s">
        <v>5882</v>
      </c>
      <c r="D278" s="238">
        <v>7040</v>
      </c>
      <c r="E278" s="238" t="s">
        <v>2216</v>
      </c>
      <c r="F278" s="238" t="s">
        <v>10762</v>
      </c>
      <c r="G278" s="238">
        <v>10</v>
      </c>
      <c r="H278" s="238">
        <v>9</v>
      </c>
      <c r="I278" s="238" t="s">
        <v>11727</v>
      </c>
      <c r="J278" s="234" t="s">
        <v>14433</v>
      </c>
      <c r="K278" s="270"/>
      <c r="L278" s="236">
        <v>42769</v>
      </c>
      <c r="M278" s="236"/>
      <c r="N278" s="236"/>
      <c r="O278" s="236"/>
      <c r="P278" s="236">
        <v>42817</v>
      </c>
      <c r="Q278" s="236">
        <v>42883</v>
      </c>
      <c r="R278" s="372">
        <v>0</v>
      </c>
      <c r="S278" s="282" t="s">
        <v>11728</v>
      </c>
      <c r="T278" s="234"/>
      <c r="U278" s="307"/>
      <c r="Y278" s="307"/>
    </row>
    <row r="279" spans="1:46" ht="36" customHeight="1" x14ac:dyDescent="0.35">
      <c r="A279" s="462" t="s">
        <v>14434</v>
      </c>
      <c r="B279" s="247">
        <v>42772</v>
      </c>
      <c r="C279" s="244" t="s">
        <v>8170</v>
      </c>
      <c r="D279" s="245" t="s">
        <v>11052</v>
      </c>
      <c r="E279" s="246" t="s">
        <v>2216</v>
      </c>
      <c r="F279" s="245"/>
      <c r="G279" s="245" t="s">
        <v>11053</v>
      </c>
      <c r="H279" s="246" t="s">
        <v>13468</v>
      </c>
      <c r="I279" s="273"/>
      <c r="J279" s="244"/>
      <c r="K279" s="244"/>
      <c r="L279" s="267">
        <v>42775</v>
      </c>
      <c r="M279" s="267"/>
      <c r="N279" s="267"/>
      <c r="O279" s="267"/>
      <c r="P279" s="267">
        <v>42866</v>
      </c>
      <c r="Q279" s="293"/>
      <c r="R279" s="371" t="s">
        <v>14040</v>
      </c>
      <c r="S279" s="240" t="s">
        <v>2232</v>
      </c>
      <c r="T279" s="245" t="s">
        <v>12263</v>
      </c>
    </row>
    <row r="280" spans="1:46" ht="36" customHeight="1" x14ac:dyDescent="0.35">
      <c r="A280" s="463">
        <v>337</v>
      </c>
      <c r="B280" s="239">
        <v>42781</v>
      </c>
      <c r="C280" s="234" t="s">
        <v>2182</v>
      </c>
      <c r="D280" s="238">
        <v>6456</v>
      </c>
      <c r="E280" s="238" t="s">
        <v>11108</v>
      </c>
      <c r="F280" s="238" t="s">
        <v>11109</v>
      </c>
      <c r="G280" s="238">
        <v>5</v>
      </c>
      <c r="H280" s="238">
        <v>1</v>
      </c>
      <c r="I280" s="237"/>
      <c r="J280" s="234" t="s">
        <v>11110</v>
      </c>
      <c r="K280" s="234"/>
      <c r="L280" s="236">
        <v>42788</v>
      </c>
      <c r="M280" s="236"/>
      <c r="N280" s="236"/>
      <c r="O280" s="236"/>
      <c r="P280" s="236">
        <v>42789</v>
      </c>
      <c r="Q280" s="236">
        <v>42789</v>
      </c>
      <c r="R280" s="372">
        <v>0</v>
      </c>
      <c r="S280" s="234"/>
      <c r="T280" s="234"/>
    </row>
    <row r="281" spans="1:46" ht="36" customHeight="1" x14ac:dyDescent="0.35">
      <c r="A281" s="463">
        <v>338</v>
      </c>
      <c r="B281" s="239">
        <v>42781</v>
      </c>
      <c r="C281" s="234" t="s">
        <v>4425</v>
      </c>
      <c r="D281" s="238">
        <v>6959</v>
      </c>
      <c r="E281" s="238" t="s">
        <v>2216</v>
      </c>
      <c r="F281" s="238" t="s">
        <v>11111</v>
      </c>
      <c r="G281" s="238">
        <v>100</v>
      </c>
      <c r="H281" s="238">
        <v>2</v>
      </c>
      <c r="I281" s="237"/>
      <c r="J281" s="234" t="s">
        <v>11112</v>
      </c>
      <c r="K281" s="234"/>
      <c r="L281" s="236">
        <v>42782</v>
      </c>
      <c r="M281" s="236"/>
      <c r="N281" s="236"/>
      <c r="O281" s="236"/>
      <c r="P281" s="236">
        <v>42789</v>
      </c>
      <c r="Q281" s="236">
        <v>42789</v>
      </c>
      <c r="R281" s="372">
        <v>0</v>
      </c>
      <c r="S281" s="234"/>
      <c r="T281" s="234"/>
    </row>
    <row r="282" spans="1:46" ht="36" customHeight="1" x14ac:dyDescent="0.35">
      <c r="A282" s="462" t="s">
        <v>14435</v>
      </c>
      <c r="B282" s="247">
        <v>42797</v>
      </c>
      <c r="C282" s="244" t="s">
        <v>11184</v>
      </c>
      <c r="D282" s="245" t="s">
        <v>10053</v>
      </c>
      <c r="E282" s="246" t="s">
        <v>2216</v>
      </c>
      <c r="F282" s="245" t="s">
        <v>10328</v>
      </c>
      <c r="G282" s="245" t="s">
        <v>13244</v>
      </c>
      <c r="H282" s="246" t="s">
        <v>13468</v>
      </c>
      <c r="I282" s="273"/>
      <c r="J282" s="244" t="s">
        <v>11185</v>
      </c>
      <c r="K282" s="244"/>
      <c r="L282" s="267" t="s">
        <v>12184</v>
      </c>
      <c r="M282" s="267"/>
      <c r="N282" s="267"/>
      <c r="O282" s="267"/>
      <c r="P282" s="268" t="s">
        <v>12487</v>
      </c>
      <c r="Q282" s="293"/>
      <c r="R282" s="371" t="s">
        <v>14040</v>
      </c>
      <c r="S282" s="240" t="s">
        <v>2232</v>
      </c>
      <c r="T282" s="245" t="s">
        <v>161</v>
      </c>
    </row>
    <row r="283" spans="1:46" ht="36" customHeight="1" x14ac:dyDescent="0.35">
      <c r="A283" s="462" t="s">
        <v>14436</v>
      </c>
      <c r="B283" s="247">
        <v>42810</v>
      </c>
      <c r="C283" s="244" t="s">
        <v>3923</v>
      </c>
      <c r="D283" s="245" t="s">
        <v>11358</v>
      </c>
      <c r="E283" s="246" t="s">
        <v>2216</v>
      </c>
      <c r="F283" s="241" t="s">
        <v>11359</v>
      </c>
      <c r="G283" s="245" t="s">
        <v>13166</v>
      </c>
      <c r="H283" s="246" t="s">
        <v>13468</v>
      </c>
      <c r="I283" s="273"/>
      <c r="J283" s="244"/>
      <c r="K283" s="244"/>
      <c r="L283" s="267">
        <v>42814</v>
      </c>
      <c r="M283" s="267"/>
      <c r="N283" s="267"/>
      <c r="O283" s="267"/>
      <c r="P283" s="267">
        <v>42836</v>
      </c>
      <c r="Q283" s="293"/>
      <c r="R283" s="371" t="s">
        <v>14040</v>
      </c>
      <c r="S283" s="240" t="s">
        <v>2232</v>
      </c>
      <c r="T283" s="245" t="s">
        <v>13166</v>
      </c>
    </row>
    <row r="284" spans="1:46" s="296" customFormat="1" ht="36" customHeight="1" x14ac:dyDescent="0.35">
      <c r="A284" s="462" t="s">
        <v>14437</v>
      </c>
      <c r="B284" s="247">
        <v>42825</v>
      </c>
      <c r="C284" s="244" t="s">
        <v>10442</v>
      </c>
      <c r="D284" s="245" t="s">
        <v>10907</v>
      </c>
      <c r="E284" s="246" t="s">
        <v>2216</v>
      </c>
      <c r="F284" s="245"/>
      <c r="G284" s="245" t="s">
        <v>14438</v>
      </c>
      <c r="H284" s="246" t="s">
        <v>13468</v>
      </c>
      <c r="I284" s="273"/>
      <c r="J284" s="244"/>
      <c r="K284" s="244"/>
      <c r="L284" s="267">
        <v>42823</v>
      </c>
      <c r="M284" s="267"/>
      <c r="N284" s="267"/>
      <c r="O284" s="267"/>
      <c r="P284" s="267">
        <v>42829</v>
      </c>
      <c r="Q284" s="293"/>
      <c r="R284" s="371" t="s">
        <v>14040</v>
      </c>
      <c r="S284" s="240" t="s">
        <v>2232</v>
      </c>
      <c r="T284" s="245" t="s">
        <v>14439</v>
      </c>
      <c r="U284" s="227"/>
      <c r="V284" s="227"/>
      <c r="W284" s="227"/>
      <c r="X284" s="227"/>
      <c r="Y284" s="227"/>
      <c r="Z284" s="227"/>
      <c r="AA284" s="227"/>
      <c r="AB284" s="227"/>
      <c r="AC284" s="227"/>
      <c r="AD284" s="227"/>
      <c r="AE284" s="227"/>
      <c r="AF284" s="227"/>
      <c r="AG284" s="227"/>
      <c r="AH284" s="227"/>
      <c r="AI284" s="227"/>
      <c r="AJ284" s="227"/>
      <c r="AK284" s="227"/>
      <c r="AL284" s="227"/>
      <c r="AM284" s="227"/>
      <c r="AN284" s="227"/>
      <c r="AO284" s="227"/>
      <c r="AP284" s="227"/>
      <c r="AQ284" s="227"/>
      <c r="AR284" s="227"/>
      <c r="AS284" s="227"/>
      <c r="AT284" s="227"/>
    </row>
    <row r="285" spans="1:46" ht="36" customHeight="1" x14ac:dyDescent="0.35">
      <c r="A285" s="463">
        <v>341</v>
      </c>
      <c r="B285" s="239">
        <v>42825</v>
      </c>
      <c r="C285" s="234" t="s">
        <v>2317</v>
      </c>
      <c r="D285" s="238">
        <v>6722</v>
      </c>
      <c r="E285" s="238" t="s">
        <v>2216</v>
      </c>
      <c r="F285" s="238" t="s">
        <v>11311</v>
      </c>
      <c r="G285" s="238">
        <v>250</v>
      </c>
      <c r="H285" s="238">
        <v>35</v>
      </c>
      <c r="I285" s="237"/>
      <c r="J285" s="234" t="s">
        <v>11357</v>
      </c>
      <c r="K285" s="234"/>
      <c r="L285" s="236">
        <v>42893</v>
      </c>
      <c r="M285" s="236"/>
      <c r="N285" s="236"/>
      <c r="O285" s="236"/>
      <c r="P285" s="236">
        <v>42913</v>
      </c>
      <c r="Q285" s="236">
        <v>42913</v>
      </c>
      <c r="R285" s="372">
        <v>0</v>
      </c>
      <c r="S285" s="234"/>
      <c r="T285" s="282"/>
    </row>
    <row r="286" spans="1:46" ht="36" customHeight="1" x14ac:dyDescent="0.35">
      <c r="A286" s="462" t="s">
        <v>14440</v>
      </c>
      <c r="B286" s="247">
        <v>42842</v>
      </c>
      <c r="C286" s="244" t="s">
        <v>11412</v>
      </c>
      <c r="D286" s="245" t="s">
        <v>6153</v>
      </c>
      <c r="E286" s="246" t="s">
        <v>2216</v>
      </c>
      <c r="F286" s="245" t="s">
        <v>3785</v>
      </c>
      <c r="G286" s="245" t="s">
        <v>294</v>
      </c>
      <c r="H286" s="246" t="s">
        <v>13468</v>
      </c>
      <c r="I286" s="273"/>
      <c r="J286" s="244"/>
      <c r="K286" s="244"/>
      <c r="L286" s="267">
        <v>42825</v>
      </c>
      <c r="M286" s="267"/>
      <c r="N286" s="267"/>
      <c r="O286" s="267"/>
      <c r="P286" s="267">
        <v>42844</v>
      </c>
      <c r="Q286" s="293"/>
      <c r="R286" s="371" t="s">
        <v>14040</v>
      </c>
      <c r="S286" s="240" t="s">
        <v>2232</v>
      </c>
      <c r="T286" s="245" t="s">
        <v>2216</v>
      </c>
    </row>
    <row r="287" spans="1:46" ht="36" customHeight="1" x14ac:dyDescent="0.35">
      <c r="A287" s="463">
        <v>344</v>
      </c>
      <c r="B287" s="239">
        <v>42851</v>
      </c>
      <c r="C287" s="234" t="s">
        <v>6152</v>
      </c>
      <c r="D287" s="238" t="s">
        <v>6153</v>
      </c>
      <c r="E287" s="238" t="s">
        <v>2216</v>
      </c>
      <c r="F287" s="238" t="s">
        <v>11472</v>
      </c>
      <c r="G287" s="238">
        <v>500</v>
      </c>
      <c r="H287" s="238">
        <v>6</v>
      </c>
      <c r="I287" s="237" t="s">
        <v>11736</v>
      </c>
      <c r="J287" s="234" t="s">
        <v>11473</v>
      </c>
      <c r="K287" s="234"/>
      <c r="L287" s="236">
        <v>42850</v>
      </c>
      <c r="M287" s="236"/>
      <c r="N287" s="236"/>
      <c r="O287" s="236"/>
      <c r="P287" s="236">
        <v>42860</v>
      </c>
      <c r="Q287" s="236">
        <v>42860</v>
      </c>
      <c r="R287" s="372">
        <v>0</v>
      </c>
      <c r="S287" s="234"/>
      <c r="T287" s="234"/>
    </row>
    <row r="288" spans="1:46" ht="36" customHeight="1" x14ac:dyDescent="0.35">
      <c r="A288" s="463">
        <v>345</v>
      </c>
      <c r="B288" s="239">
        <v>42857</v>
      </c>
      <c r="C288" s="234" t="s">
        <v>11514</v>
      </c>
      <c r="D288" s="238">
        <v>7750</v>
      </c>
      <c r="E288" s="238" t="s">
        <v>2216</v>
      </c>
      <c r="F288" s="238" t="s">
        <v>11435</v>
      </c>
      <c r="G288" s="238">
        <v>52</v>
      </c>
      <c r="H288" s="238">
        <v>46</v>
      </c>
      <c r="I288" s="237"/>
      <c r="J288" s="234" t="s">
        <v>11515</v>
      </c>
      <c r="K288" s="234"/>
      <c r="L288" s="236">
        <v>42864</v>
      </c>
      <c r="M288" s="236"/>
      <c r="N288" s="236"/>
      <c r="O288" s="236"/>
      <c r="P288" s="236">
        <v>42867</v>
      </c>
      <c r="Q288" s="236">
        <v>42867</v>
      </c>
      <c r="R288" s="372">
        <v>1</v>
      </c>
      <c r="S288" s="234"/>
      <c r="T288" s="234"/>
    </row>
    <row r="289" spans="1:20" ht="36" customHeight="1" x14ac:dyDescent="0.35">
      <c r="A289" s="463">
        <v>346</v>
      </c>
      <c r="B289" s="239">
        <v>42867</v>
      </c>
      <c r="C289" s="234" t="s">
        <v>11573</v>
      </c>
      <c r="D289" s="238">
        <v>7783</v>
      </c>
      <c r="E289" s="238" t="s">
        <v>2216</v>
      </c>
      <c r="F289" s="238" t="s">
        <v>11348</v>
      </c>
      <c r="G289" s="238">
        <v>8</v>
      </c>
      <c r="H289" s="238">
        <v>2</v>
      </c>
      <c r="I289" s="237"/>
      <c r="J289" s="234" t="s">
        <v>2222</v>
      </c>
      <c r="K289" s="234"/>
      <c r="L289" s="236">
        <v>42872</v>
      </c>
      <c r="M289" s="236"/>
      <c r="N289" s="236"/>
      <c r="O289" s="236"/>
      <c r="P289" s="236">
        <v>42878</v>
      </c>
      <c r="Q289" s="236">
        <v>42878</v>
      </c>
      <c r="R289" s="372">
        <v>2</v>
      </c>
      <c r="S289" s="234"/>
      <c r="T289" s="234"/>
    </row>
    <row r="290" spans="1:20" ht="36" customHeight="1" x14ac:dyDescent="0.35">
      <c r="A290" s="462" t="s">
        <v>14441</v>
      </c>
      <c r="B290" s="247">
        <v>42874</v>
      </c>
      <c r="C290" s="244" t="s">
        <v>8170</v>
      </c>
      <c r="D290" s="245"/>
      <c r="E290" s="246" t="s">
        <v>2216</v>
      </c>
      <c r="F290" s="245"/>
      <c r="G290" s="245"/>
      <c r="H290" s="246" t="s">
        <v>13468</v>
      </c>
      <c r="I290" s="273"/>
      <c r="J290" s="244"/>
      <c r="K290" s="244"/>
      <c r="L290" s="267"/>
      <c r="M290" s="267"/>
      <c r="N290" s="267"/>
      <c r="O290" s="267"/>
      <c r="P290" s="268"/>
      <c r="Q290" s="293"/>
      <c r="R290" s="371" t="s">
        <v>14040</v>
      </c>
      <c r="S290" s="240" t="s">
        <v>2232</v>
      </c>
      <c r="T290" s="245" t="s">
        <v>14047</v>
      </c>
    </row>
    <row r="291" spans="1:20" ht="36" customHeight="1" x14ac:dyDescent="0.35">
      <c r="A291" s="462" t="s">
        <v>14442</v>
      </c>
      <c r="B291" s="247">
        <v>42885</v>
      </c>
      <c r="C291" s="244" t="s">
        <v>4267</v>
      </c>
      <c r="D291" s="245" t="s">
        <v>9887</v>
      </c>
      <c r="E291" s="246" t="s">
        <v>2216</v>
      </c>
      <c r="F291" s="245" t="s">
        <v>11594</v>
      </c>
      <c r="G291" s="245" t="s">
        <v>12263</v>
      </c>
      <c r="H291" s="246" t="s">
        <v>13468</v>
      </c>
      <c r="I291" s="273"/>
      <c r="J291" s="244" t="s">
        <v>8083</v>
      </c>
      <c r="K291" s="244"/>
      <c r="L291" s="267">
        <v>42888</v>
      </c>
      <c r="M291" s="267"/>
      <c r="N291" s="267"/>
      <c r="O291" s="267"/>
      <c r="P291" s="267">
        <v>42891</v>
      </c>
      <c r="Q291" s="293"/>
      <c r="R291" s="371" t="s">
        <v>14040</v>
      </c>
      <c r="S291" s="240" t="s">
        <v>2232</v>
      </c>
      <c r="T291" s="245" t="s">
        <v>59</v>
      </c>
    </row>
    <row r="292" spans="1:20" ht="36" customHeight="1" x14ac:dyDescent="0.35">
      <c r="A292" s="462" t="s">
        <v>14443</v>
      </c>
      <c r="B292" s="247">
        <v>42885</v>
      </c>
      <c r="C292" s="244" t="s">
        <v>11672</v>
      </c>
      <c r="D292" s="245" t="s">
        <v>14444</v>
      </c>
      <c r="E292" s="246" t="s">
        <v>2216</v>
      </c>
      <c r="F292" s="245" t="s">
        <v>11331</v>
      </c>
      <c r="G292" s="245" t="s">
        <v>3724</v>
      </c>
      <c r="H292" s="246" t="s">
        <v>13468</v>
      </c>
      <c r="I292" s="273"/>
      <c r="J292" s="244"/>
      <c r="K292" s="244"/>
      <c r="L292" s="267"/>
      <c r="M292" s="267"/>
      <c r="N292" s="267"/>
      <c r="O292" s="267"/>
      <c r="P292" s="268"/>
      <c r="Q292" s="293"/>
      <c r="R292" s="371" t="s">
        <v>14040</v>
      </c>
      <c r="S292" s="240" t="s">
        <v>2232</v>
      </c>
      <c r="T292" s="245" t="s">
        <v>14445</v>
      </c>
    </row>
    <row r="293" spans="1:20" ht="36" customHeight="1" x14ac:dyDescent="0.35">
      <c r="A293" s="463">
        <v>350</v>
      </c>
      <c r="B293" s="239">
        <v>42913</v>
      </c>
      <c r="C293" s="234" t="s">
        <v>11850</v>
      </c>
      <c r="D293" s="238">
        <v>7804</v>
      </c>
      <c r="E293" s="238" t="s">
        <v>2216</v>
      </c>
      <c r="F293" s="238" t="s">
        <v>11301</v>
      </c>
      <c r="G293" s="238">
        <v>300</v>
      </c>
      <c r="H293" s="238">
        <v>32</v>
      </c>
      <c r="I293" s="237"/>
      <c r="J293" s="234" t="s">
        <v>11851</v>
      </c>
      <c r="K293" s="234"/>
      <c r="L293" s="236">
        <v>42914</v>
      </c>
      <c r="M293" s="236"/>
      <c r="N293" s="236"/>
      <c r="O293" s="236"/>
      <c r="P293" s="236">
        <v>42964</v>
      </c>
      <c r="Q293" s="236">
        <v>42968</v>
      </c>
      <c r="R293" s="372">
        <v>1</v>
      </c>
      <c r="S293" s="234"/>
      <c r="T293" s="234"/>
    </row>
    <row r="294" spans="1:20" ht="36" customHeight="1" x14ac:dyDescent="0.35">
      <c r="A294" s="462" t="s">
        <v>11968</v>
      </c>
      <c r="B294" s="247">
        <v>42916</v>
      </c>
      <c r="C294" s="244" t="s">
        <v>10096</v>
      </c>
      <c r="D294" s="245" t="s">
        <v>11858</v>
      </c>
      <c r="E294" s="246" t="s">
        <v>2216</v>
      </c>
      <c r="F294" s="245" t="s">
        <v>12053</v>
      </c>
      <c r="G294" s="245"/>
      <c r="H294" s="246" t="s">
        <v>13468</v>
      </c>
      <c r="I294" s="273"/>
      <c r="J294" s="244" t="s">
        <v>14446</v>
      </c>
      <c r="K294" s="244"/>
      <c r="L294" s="267">
        <v>42930</v>
      </c>
      <c r="M294" s="267"/>
      <c r="N294" s="267"/>
      <c r="O294" s="267"/>
      <c r="P294" s="267">
        <v>42957</v>
      </c>
      <c r="Q294" s="267">
        <v>42957</v>
      </c>
      <c r="R294" s="371" t="s">
        <v>14040</v>
      </c>
      <c r="S294" s="240" t="s">
        <v>2232</v>
      </c>
      <c r="T294" s="245" t="s">
        <v>166</v>
      </c>
    </row>
    <row r="295" spans="1:20" ht="36" customHeight="1" x14ac:dyDescent="0.35">
      <c r="A295" s="462" t="s">
        <v>12050</v>
      </c>
      <c r="B295" s="247">
        <v>42916</v>
      </c>
      <c r="C295" s="244" t="s">
        <v>10096</v>
      </c>
      <c r="D295" s="245" t="s">
        <v>11858</v>
      </c>
      <c r="E295" s="246" t="s">
        <v>2216</v>
      </c>
      <c r="F295" s="245" t="s">
        <v>12053</v>
      </c>
      <c r="G295" s="245"/>
      <c r="H295" s="246" t="s">
        <v>13468</v>
      </c>
      <c r="I295" s="273"/>
      <c r="J295" s="244" t="s">
        <v>14446</v>
      </c>
      <c r="K295" s="244"/>
      <c r="L295" s="267">
        <v>42930</v>
      </c>
      <c r="M295" s="267"/>
      <c r="N295" s="267"/>
      <c r="O295" s="267"/>
      <c r="P295" s="267" t="s">
        <v>12052</v>
      </c>
      <c r="Q295" s="267" t="s">
        <v>12052</v>
      </c>
      <c r="R295" s="371" t="s">
        <v>14040</v>
      </c>
      <c r="S295" s="240" t="s">
        <v>2232</v>
      </c>
      <c r="T295" s="245" t="s">
        <v>13191</v>
      </c>
    </row>
    <row r="296" spans="1:20" ht="36" customHeight="1" x14ac:dyDescent="0.35">
      <c r="A296" s="462" t="s">
        <v>12051</v>
      </c>
      <c r="B296" s="247">
        <v>42916</v>
      </c>
      <c r="C296" s="244" t="s">
        <v>10096</v>
      </c>
      <c r="D296" s="245" t="s">
        <v>11858</v>
      </c>
      <c r="E296" s="246" t="s">
        <v>2216</v>
      </c>
      <c r="F296" s="245" t="s">
        <v>12053</v>
      </c>
      <c r="G296" s="245"/>
      <c r="H296" s="246" t="s">
        <v>13468</v>
      </c>
      <c r="I296" s="273"/>
      <c r="J296" s="244" t="s">
        <v>14447</v>
      </c>
      <c r="K296" s="244"/>
      <c r="L296" s="267"/>
      <c r="M296" s="267"/>
      <c r="N296" s="267"/>
      <c r="O296" s="267"/>
      <c r="P296" s="268"/>
      <c r="Q296" s="293"/>
      <c r="R296" s="371" t="s">
        <v>14040</v>
      </c>
      <c r="S296" s="240" t="s">
        <v>2232</v>
      </c>
      <c r="T296" s="245" t="s">
        <v>316</v>
      </c>
    </row>
    <row r="297" spans="1:20" ht="36" customHeight="1" x14ac:dyDescent="0.35">
      <c r="A297" s="463" t="s">
        <v>11928</v>
      </c>
      <c r="B297" s="239">
        <v>42916</v>
      </c>
      <c r="C297" s="234" t="s">
        <v>10096</v>
      </c>
      <c r="D297" s="238" t="s">
        <v>11858</v>
      </c>
      <c r="E297" s="238" t="s">
        <v>2216</v>
      </c>
      <c r="F297" s="238" t="s">
        <v>11929</v>
      </c>
      <c r="G297" s="238">
        <v>24</v>
      </c>
      <c r="H297" s="238">
        <v>4</v>
      </c>
      <c r="I297" s="237"/>
      <c r="J297" s="234" t="s">
        <v>11930</v>
      </c>
      <c r="K297" s="234"/>
      <c r="L297" s="236">
        <v>42928</v>
      </c>
      <c r="M297" s="236"/>
      <c r="N297" s="236"/>
      <c r="O297" s="236"/>
      <c r="P297" s="236">
        <v>42934</v>
      </c>
      <c r="Q297" s="236">
        <v>42934</v>
      </c>
      <c r="R297" s="372">
        <v>0</v>
      </c>
      <c r="S297" s="234"/>
      <c r="T297" s="234"/>
    </row>
    <row r="298" spans="1:20" ht="36" customHeight="1" x14ac:dyDescent="0.35">
      <c r="A298" s="463">
        <v>352</v>
      </c>
      <c r="B298" s="239">
        <v>42921</v>
      </c>
      <c r="C298" s="234" t="s">
        <v>11969</v>
      </c>
      <c r="D298" s="238">
        <v>7435</v>
      </c>
      <c r="E298" s="238" t="s">
        <v>2216</v>
      </c>
      <c r="F298" s="238" t="s">
        <v>10934</v>
      </c>
      <c r="G298" s="238">
        <v>50</v>
      </c>
      <c r="H298" s="238">
        <v>8</v>
      </c>
      <c r="I298" s="237"/>
      <c r="J298" s="234" t="s">
        <v>11970</v>
      </c>
      <c r="K298" s="234"/>
      <c r="L298" s="236">
        <v>42928</v>
      </c>
      <c r="M298" s="236"/>
      <c r="N298" s="236"/>
      <c r="O298" s="236"/>
      <c r="P298" s="236">
        <v>42941</v>
      </c>
      <c r="Q298" s="236">
        <v>42941</v>
      </c>
      <c r="R298" s="372">
        <v>2</v>
      </c>
      <c r="S298" s="234"/>
      <c r="T298" s="234"/>
    </row>
    <row r="299" spans="1:20" ht="36" customHeight="1" x14ac:dyDescent="0.35">
      <c r="A299" s="463">
        <v>353</v>
      </c>
      <c r="B299" s="239">
        <v>42942</v>
      </c>
      <c r="C299" s="234" t="s">
        <v>3923</v>
      </c>
      <c r="D299" s="238" t="s">
        <v>11358</v>
      </c>
      <c r="E299" s="238" t="s">
        <v>2216</v>
      </c>
      <c r="F299" s="238" t="s">
        <v>11979</v>
      </c>
      <c r="G299" s="238">
        <v>64</v>
      </c>
      <c r="H299" s="238">
        <v>7</v>
      </c>
      <c r="I299" s="237"/>
      <c r="J299" s="234"/>
      <c r="K299" s="234"/>
      <c r="L299" s="236">
        <v>42948</v>
      </c>
      <c r="M299" s="236"/>
      <c r="N299" s="236"/>
      <c r="O299" s="236"/>
      <c r="P299" s="236">
        <v>42972</v>
      </c>
      <c r="Q299" s="236">
        <v>42972</v>
      </c>
      <c r="R299" s="372">
        <v>0</v>
      </c>
      <c r="S299" s="234"/>
      <c r="T299" s="234"/>
    </row>
    <row r="300" spans="1:20" ht="36" customHeight="1" x14ac:dyDescent="0.35">
      <c r="A300" s="463">
        <v>354</v>
      </c>
      <c r="B300" s="239">
        <v>42948</v>
      </c>
      <c r="C300" s="234" t="s">
        <v>12000</v>
      </c>
      <c r="D300" s="238">
        <v>7700</v>
      </c>
      <c r="E300" s="238" t="s">
        <v>2216</v>
      </c>
      <c r="F300" s="238" t="s">
        <v>11967</v>
      </c>
      <c r="G300" s="238">
        <v>240</v>
      </c>
      <c r="H300" s="238">
        <v>26</v>
      </c>
      <c r="I300" s="237"/>
      <c r="J300" s="234" t="s">
        <v>12001</v>
      </c>
      <c r="K300" s="234"/>
      <c r="L300" s="236">
        <v>42948</v>
      </c>
      <c r="M300" s="236"/>
      <c r="N300" s="236"/>
      <c r="O300" s="236"/>
      <c r="P300" s="236">
        <v>42951</v>
      </c>
      <c r="Q300" s="236">
        <v>42951</v>
      </c>
      <c r="R300" s="372">
        <v>0</v>
      </c>
      <c r="S300" s="234"/>
      <c r="T300" s="234"/>
    </row>
    <row r="301" spans="1:20" ht="36" customHeight="1" x14ac:dyDescent="0.35">
      <c r="A301" s="462" t="s">
        <v>14448</v>
      </c>
      <c r="B301" s="247">
        <v>42957</v>
      </c>
      <c r="C301" s="244" t="s">
        <v>12057</v>
      </c>
      <c r="D301" s="245" t="s">
        <v>14449</v>
      </c>
      <c r="E301" s="246" t="s">
        <v>2216</v>
      </c>
      <c r="F301" s="245" t="s">
        <v>11773</v>
      </c>
      <c r="G301" s="245" t="s">
        <v>32</v>
      </c>
      <c r="H301" s="246" t="s">
        <v>13468</v>
      </c>
      <c r="I301" s="273"/>
      <c r="J301" s="244" t="s">
        <v>12070</v>
      </c>
      <c r="K301" s="244"/>
      <c r="L301" s="267"/>
      <c r="M301" s="267"/>
      <c r="N301" s="267"/>
      <c r="O301" s="267"/>
      <c r="P301" s="268"/>
      <c r="Q301" s="293"/>
      <c r="R301" s="371" t="s">
        <v>14040</v>
      </c>
      <c r="S301" s="240" t="s">
        <v>2232</v>
      </c>
      <c r="T301" s="245" t="s">
        <v>14047</v>
      </c>
    </row>
    <row r="302" spans="1:20" ht="36" customHeight="1" x14ac:dyDescent="0.35">
      <c r="A302" s="462" t="s">
        <v>14450</v>
      </c>
      <c r="B302" s="247">
        <v>42958</v>
      </c>
      <c r="C302" s="244" t="s">
        <v>12059</v>
      </c>
      <c r="D302" s="245" t="s">
        <v>14451</v>
      </c>
      <c r="E302" s="246" t="s">
        <v>2216</v>
      </c>
      <c r="F302" s="245"/>
      <c r="G302" s="245" t="s">
        <v>59</v>
      </c>
      <c r="H302" s="246" t="s">
        <v>13468</v>
      </c>
      <c r="I302" s="273"/>
      <c r="J302" s="244" t="s">
        <v>12183</v>
      </c>
      <c r="K302" s="244"/>
      <c r="L302" s="267"/>
      <c r="M302" s="267"/>
      <c r="N302" s="267"/>
      <c r="O302" s="267"/>
      <c r="P302" s="268"/>
      <c r="Q302" s="293"/>
      <c r="R302" s="371" t="s">
        <v>14040</v>
      </c>
      <c r="S302" s="240" t="s">
        <v>2232</v>
      </c>
      <c r="T302" s="245" t="s">
        <v>14047</v>
      </c>
    </row>
    <row r="303" spans="1:20" ht="36" customHeight="1" x14ac:dyDescent="0.35">
      <c r="A303" s="463">
        <v>357</v>
      </c>
      <c r="B303" s="239">
        <v>42979</v>
      </c>
      <c r="C303" s="234" t="s">
        <v>12169</v>
      </c>
      <c r="D303" s="238" t="s">
        <v>12170</v>
      </c>
      <c r="E303" s="238" t="s">
        <v>2216</v>
      </c>
      <c r="F303" s="238" t="s">
        <v>11878</v>
      </c>
      <c r="G303" s="238">
        <v>200</v>
      </c>
      <c r="H303" s="238">
        <v>15</v>
      </c>
      <c r="I303" s="237" t="s">
        <v>12514</v>
      </c>
      <c r="J303" s="234" t="s">
        <v>12513</v>
      </c>
      <c r="K303" s="234"/>
      <c r="L303" s="236">
        <v>42991</v>
      </c>
      <c r="M303" s="236"/>
      <c r="N303" s="236"/>
      <c r="O303" s="236"/>
      <c r="P303" s="236">
        <v>42998</v>
      </c>
      <c r="Q303" s="236">
        <v>42998</v>
      </c>
      <c r="R303" s="372">
        <v>2</v>
      </c>
      <c r="S303" s="234"/>
      <c r="T303" s="234"/>
    </row>
    <row r="304" spans="1:20" ht="36" customHeight="1" x14ac:dyDescent="0.35">
      <c r="A304" s="463">
        <v>358</v>
      </c>
      <c r="B304" s="239">
        <v>42983</v>
      </c>
      <c r="C304" s="234" t="s">
        <v>8170</v>
      </c>
      <c r="D304" s="238">
        <v>7777</v>
      </c>
      <c r="E304" s="238" t="s">
        <v>2216</v>
      </c>
      <c r="F304" s="238" t="s">
        <v>11890</v>
      </c>
      <c r="G304" s="238">
        <v>10</v>
      </c>
      <c r="H304" s="238">
        <v>2</v>
      </c>
      <c r="I304" s="237"/>
      <c r="J304" s="234"/>
      <c r="K304" s="234"/>
      <c r="L304" s="236">
        <v>42995</v>
      </c>
      <c r="M304" s="236"/>
      <c r="N304" s="236"/>
      <c r="O304" s="236"/>
      <c r="P304" s="236">
        <v>43005</v>
      </c>
      <c r="Q304" s="236">
        <v>43005</v>
      </c>
      <c r="R304" s="372">
        <v>2</v>
      </c>
      <c r="S304" s="234"/>
      <c r="T304" s="234"/>
    </row>
    <row r="305" spans="1:20" ht="36" customHeight="1" x14ac:dyDescent="0.35">
      <c r="A305" s="463">
        <v>359</v>
      </c>
      <c r="B305" s="239">
        <v>42985</v>
      </c>
      <c r="C305" s="234" t="s">
        <v>12189</v>
      </c>
      <c r="D305" s="238" t="s">
        <v>12190</v>
      </c>
      <c r="E305" s="238" t="s">
        <v>2216</v>
      </c>
      <c r="F305" s="238" t="s">
        <v>12191</v>
      </c>
      <c r="G305" s="238">
        <v>500</v>
      </c>
      <c r="H305" s="238">
        <v>500</v>
      </c>
      <c r="I305" s="237"/>
      <c r="J305" s="234" t="s">
        <v>12515</v>
      </c>
      <c r="K305" s="234"/>
      <c r="L305" s="236">
        <v>42990</v>
      </c>
      <c r="M305" s="236"/>
      <c r="N305" s="236"/>
      <c r="O305" s="236"/>
      <c r="P305" s="236">
        <v>43008</v>
      </c>
      <c r="Q305" s="236">
        <v>43008</v>
      </c>
      <c r="R305" s="372">
        <v>0</v>
      </c>
      <c r="S305" s="234"/>
      <c r="T305" s="234"/>
    </row>
    <row r="306" spans="1:20" ht="36" customHeight="1" x14ac:dyDescent="0.35">
      <c r="A306" s="463">
        <v>360</v>
      </c>
      <c r="B306" s="239">
        <v>42993</v>
      </c>
      <c r="C306" s="234" t="s">
        <v>10096</v>
      </c>
      <c r="D306" s="238" t="s">
        <v>11858</v>
      </c>
      <c r="E306" s="238" t="s">
        <v>2216</v>
      </c>
      <c r="F306" s="238"/>
      <c r="G306" s="238">
        <v>13</v>
      </c>
      <c r="H306" s="238">
        <v>13</v>
      </c>
      <c r="I306" s="237"/>
      <c r="J306" s="234" t="s">
        <v>12233</v>
      </c>
      <c r="K306" s="234"/>
      <c r="L306" s="236">
        <v>42994</v>
      </c>
      <c r="M306" s="236"/>
      <c r="N306" s="236"/>
      <c r="O306" s="236"/>
      <c r="P306" s="236">
        <v>42995</v>
      </c>
      <c r="Q306" s="236">
        <v>42995</v>
      </c>
      <c r="R306" s="372">
        <v>0</v>
      </c>
      <c r="S306" s="234"/>
      <c r="T306" s="234"/>
    </row>
    <row r="307" spans="1:20" ht="36" customHeight="1" x14ac:dyDescent="0.35">
      <c r="A307" s="463">
        <v>361</v>
      </c>
      <c r="B307" s="239">
        <v>43005</v>
      </c>
      <c r="C307" s="234" t="s">
        <v>12293</v>
      </c>
      <c r="D307" s="238">
        <v>6590</v>
      </c>
      <c r="E307" s="238" t="s">
        <v>2216</v>
      </c>
      <c r="F307" s="238" t="s">
        <v>12294</v>
      </c>
      <c r="G307" s="238">
        <v>14</v>
      </c>
      <c r="H307" s="238">
        <v>1</v>
      </c>
      <c r="I307" s="237"/>
      <c r="J307" s="234" t="s">
        <v>12295</v>
      </c>
      <c r="K307" s="234"/>
      <c r="L307" s="236">
        <v>43018</v>
      </c>
      <c r="M307" s="236"/>
      <c r="N307" s="236"/>
      <c r="O307" s="236"/>
      <c r="P307" s="236">
        <v>43039</v>
      </c>
      <c r="Q307" s="236">
        <v>43039</v>
      </c>
      <c r="R307" s="372">
        <v>0</v>
      </c>
      <c r="S307" s="234"/>
      <c r="T307" s="234"/>
    </row>
    <row r="308" spans="1:20" ht="36" customHeight="1" x14ac:dyDescent="0.35">
      <c r="A308" s="462" t="s">
        <v>14452</v>
      </c>
      <c r="B308" s="247">
        <v>43012</v>
      </c>
      <c r="C308" s="244" t="s">
        <v>12293</v>
      </c>
      <c r="D308" s="245" t="s">
        <v>9887</v>
      </c>
      <c r="E308" s="246" t="s">
        <v>2216</v>
      </c>
      <c r="F308" s="245" t="s">
        <v>2216</v>
      </c>
      <c r="G308" s="245"/>
      <c r="H308" s="246" t="s">
        <v>13468</v>
      </c>
      <c r="I308" s="273" t="s">
        <v>12510</v>
      </c>
      <c r="J308" s="244" t="s">
        <v>8083</v>
      </c>
      <c r="K308" s="244"/>
      <c r="L308" s="267">
        <v>43014</v>
      </c>
      <c r="M308" s="267"/>
      <c r="N308" s="267"/>
      <c r="O308" s="267"/>
      <c r="P308" s="268"/>
      <c r="Q308" s="293"/>
      <c r="R308" s="371" t="s">
        <v>14040</v>
      </c>
      <c r="S308" s="240" t="s">
        <v>2232</v>
      </c>
      <c r="T308" s="245" t="s">
        <v>59</v>
      </c>
    </row>
    <row r="309" spans="1:20" ht="36" customHeight="1" x14ac:dyDescent="0.35">
      <c r="A309" s="462" t="s">
        <v>14453</v>
      </c>
      <c r="B309" s="247">
        <v>43017</v>
      </c>
      <c r="C309" s="244" t="s">
        <v>12361</v>
      </c>
      <c r="D309" s="245" t="s">
        <v>14454</v>
      </c>
      <c r="E309" s="246" t="s">
        <v>2216</v>
      </c>
      <c r="F309" s="245" t="s">
        <v>12313</v>
      </c>
      <c r="G309" s="245" t="s">
        <v>32</v>
      </c>
      <c r="H309" s="246" t="s">
        <v>13468</v>
      </c>
      <c r="I309" s="273"/>
      <c r="J309" s="244" t="s">
        <v>12362</v>
      </c>
      <c r="K309" s="244"/>
      <c r="L309" s="267">
        <v>43021</v>
      </c>
      <c r="M309" s="267"/>
      <c r="N309" s="267"/>
      <c r="O309" s="267"/>
      <c r="P309" s="268"/>
      <c r="Q309" s="293"/>
      <c r="R309" s="371" t="s">
        <v>14040</v>
      </c>
      <c r="S309" s="240" t="s">
        <v>2232</v>
      </c>
      <c r="T309" s="245" t="s">
        <v>161</v>
      </c>
    </row>
    <row r="310" spans="1:20" ht="36" customHeight="1" x14ac:dyDescent="0.35">
      <c r="A310" s="463">
        <v>363</v>
      </c>
      <c r="B310" s="239">
        <v>43017</v>
      </c>
      <c r="C310" s="234" t="s">
        <v>6021</v>
      </c>
      <c r="D310" s="238" t="s">
        <v>6153</v>
      </c>
      <c r="E310" s="238" t="s">
        <v>2216</v>
      </c>
      <c r="F310" s="238" t="s">
        <v>2216</v>
      </c>
      <c r="G310" s="238"/>
      <c r="H310" s="238">
        <v>5</v>
      </c>
      <c r="I310" s="237"/>
      <c r="J310" s="234" t="s">
        <v>12353</v>
      </c>
      <c r="K310" s="234"/>
      <c r="L310" s="236">
        <v>43014</v>
      </c>
      <c r="M310" s="236"/>
      <c r="N310" s="236"/>
      <c r="O310" s="236"/>
      <c r="P310" s="236">
        <v>43028</v>
      </c>
      <c r="Q310" s="236">
        <v>43028</v>
      </c>
      <c r="R310" s="372">
        <v>0</v>
      </c>
      <c r="S310" s="234"/>
      <c r="T310" s="234"/>
    </row>
    <row r="311" spans="1:20" ht="36" customHeight="1" x14ac:dyDescent="0.35">
      <c r="A311" s="462" t="s">
        <v>14455</v>
      </c>
      <c r="B311" s="247">
        <v>43024</v>
      </c>
      <c r="C311" s="244" t="s">
        <v>12388</v>
      </c>
      <c r="D311" s="245" t="s">
        <v>12136</v>
      </c>
      <c r="E311" s="246" t="s">
        <v>2216</v>
      </c>
      <c r="F311" s="245" t="s">
        <v>12282</v>
      </c>
      <c r="G311" s="245" t="s">
        <v>3218</v>
      </c>
      <c r="H311" s="246" t="s">
        <v>13468</v>
      </c>
      <c r="I311" s="273"/>
      <c r="J311" s="244" t="s">
        <v>12389</v>
      </c>
      <c r="K311" s="244"/>
      <c r="L311" s="267">
        <v>43025</v>
      </c>
      <c r="M311" s="267"/>
      <c r="N311" s="267"/>
      <c r="O311" s="267"/>
      <c r="P311" s="267">
        <v>43032</v>
      </c>
      <c r="Q311" s="294">
        <v>43032</v>
      </c>
      <c r="R311" s="371" t="s">
        <v>14040</v>
      </c>
      <c r="S311" s="240" t="s">
        <v>2232</v>
      </c>
      <c r="T311" s="245" t="s">
        <v>59</v>
      </c>
    </row>
    <row r="312" spans="1:20" ht="36" customHeight="1" x14ac:dyDescent="0.35">
      <c r="A312" s="462" t="s">
        <v>14456</v>
      </c>
      <c r="B312" s="247">
        <v>43027</v>
      </c>
      <c r="C312" s="244" t="s">
        <v>8991</v>
      </c>
      <c r="D312" s="245" t="s">
        <v>4268</v>
      </c>
      <c r="E312" s="246" t="s">
        <v>2216</v>
      </c>
      <c r="F312" s="245" t="s">
        <v>12396</v>
      </c>
      <c r="G312" s="245" t="s">
        <v>13244</v>
      </c>
      <c r="H312" s="246" t="s">
        <v>13468</v>
      </c>
      <c r="I312" s="273" t="s">
        <v>12500</v>
      </c>
      <c r="J312" s="244" t="s">
        <v>14457</v>
      </c>
      <c r="K312" s="244"/>
      <c r="L312" s="267"/>
      <c r="M312" s="267"/>
      <c r="N312" s="267"/>
      <c r="O312" s="267"/>
      <c r="P312" s="268"/>
      <c r="Q312" s="293"/>
      <c r="R312" s="371" t="s">
        <v>14040</v>
      </c>
      <c r="S312" s="240" t="s">
        <v>2232</v>
      </c>
      <c r="T312" s="245" t="s">
        <v>166</v>
      </c>
    </row>
    <row r="313" spans="1:20" ht="36" customHeight="1" x14ac:dyDescent="0.35">
      <c r="A313" s="462" t="s">
        <v>14458</v>
      </c>
      <c r="B313" s="247">
        <v>43038</v>
      </c>
      <c r="C313" s="244" t="s">
        <v>2182</v>
      </c>
      <c r="D313" s="245" t="s">
        <v>2793</v>
      </c>
      <c r="E313" s="246" t="s">
        <v>2216</v>
      </c>
      <c r="F313" s="245" t="s">
        <v>12455</v>
      </c>
      <c r="G313" s="245" t="s">
        <v>32</v>
      </c>
      <c r="H313" s="246" t="s">
        <v>13468</v>
      </c>
      <c r="I313" s="273" t="s">
        <v>12509</v>
      </c>
      <c r="J313" s="244" t="s">
        <v>12508</v>
      </c>
      <c r="K313" s="244"/>
      <c r="L313" s="267">
        <v>43041</v>
      </c>
      <c r="M313" s="267"/>
      <c r="N313" s="267"/>
      <c r="O313" s="267"/>
      <c r="P313" s="267">
        <v>43056</v>
      </c>
      <c r="Q313" s="294">
        <v>43056</v>
      </c>
      <c r="R313" s="371" t="s">
        <v>14040</v>
      </c>
      <c r="S313" s="240" t="s">
        <v>2232</v>
      </c>
      <c r="T313" s="245" t="s">
        <v>364</v>
      </c>
    </row>
    <row r="314" spans="1:20" ht="36" customHeight="1" x14ac:dyDescent="0.35">
      <c r="A314" s="463">
        <v>369</v>
      </c>
      <c r="B314" s="239">
        <v>43038</v>
      </c>
      <c r="C314" s="234" t="s">
        <v>2182</v>
      </c>
      <c r="D314" s="238">
        <v>6390</v>
      </c>
      <c r="E314" s="238" t="s">
        <v>12458</v>
      </c>
      <c r="F314" s="238" t="s">
        <v>12459</v>
      </c>
      <c r="G314" s="238">
        <v>11</v>
      </c>
      <c r="H314" s="238">
        <v>1</v>
      </c>
      <c r="I314" s="237"/>
      <c r="J314" s="234" t="s">
        <v>12460</v>
      </c>
      <c r="K314" s="234"/>
      <c r="L314" s="236">
        <v>43040</v>
      </c>
      <c r="M314" s="236"/>
      <c r="N314" s="236"/>
      <c r="O314" s="236"/>
      <c r="P314" s="236">
        <v>43046</v>
      </c>
      <c r="Q314" s="236">
        <v>43046</v>
      </c>
      <c r="R314" s="372">
        <v>0</v>
      </c>
      <c r="S314" s="234"/>
      <c r="T314" s="234"/>
    </row>
    <row r="315" spans="1:20" ht="36" customHeight="1" x14ac:dyDescent="0.35">
      <c r="A315" s="463">
        <v>370</v>
      </c>
      <c r="B315" s="239">
        <v>43042</v>
      </c>
      <c r="C315" s="234" t="s">
        <v>3596</v>
      </c>
      <c r="D315" s="238">
        <v>6771</v>
      </c>
      <c r="E315" s="238" t="s">
        <v>2216</v>
      </c>
      <c r="F315" s="238" t="s">
        <v>12322</v>
      </c>
      <c r="G315" s="238">
        <v>5</v>
      </c>
      <c r="H315" s="238">
        <v>1</v>
      </c>
      <c r="I315" s="237"/>
      <c r="J315" s="234" t="s">
        <v>12484</v>
      </c>
      <c r="K315" s="234"/>
      <c r="L315" s="236">
        <v>43088</v>
      </c>
      <c r="M315" s="236"/>
      <c r="N315" s="236"/>
      <c r="O315" s="236"/>
      <c r="P315" s="236">
        <v>43116</v>
      </c>
      <c r="Q315" s="236">
        <v>43116</v>
      </c>
      <c r="R315" s="372">
        <v>0</v>
      </c>
      <c r="S315" s="234"/>
      <c r="T315" s="234"/>
    </row>
    <row r="316" spans="1:20" ht="36" customHeight="1" x14ac:dyDescent="0.35">
      <c r="A316" s="463">
        <v>371</v>
      </c>
      <c r="B316" s="239">
        <v>43045</v>
      </c>
      <c r="C316" s="234" t="s">
        <v>12388</v>
      </c>
      <c r="D316" s="238" t="s">
        <v>12136</v>
      </c>
      <c r="E316" s="238" t="s">
        <v>2216</v>
      </c>
      <c r="F316" s="238" t="s">
        <v>12282</v>
      </c>
      <c r="G316" s="238">
        <v>11</v>
      </c>
      <c r="H316" s="238">
        <v>3</v>
      </c>
      <c r="I316" s="237" t="s">
        <v>12512</v>
      </c>
      <c r="J316" s="234" t="s">
        <v>12511</v>
      </c>
      <c r="K316" s="234"/>
      <c r="L316" s="236">
        <v>43047</v>
      </c>
      <c r="M316" s="236"/>
      <c r="N316" s="236"/>
      <c r="O316" s="236"/>
      <c r="P316" s="236">
        <v>43060</v>
      </c>
      <c r="Q316" s="236">
        <v>43060</v>
      </c>
      <c r="R316" s="372">
        <v>2</v>
      </c>
      <c r="S316" s="234"/>
      <c r="T316" s="234"/>
    </row>
    <row r="317" spans="1:20" ht="36" customHeight="1" x14ac:dyDescent="0.35">
      <c r="A317" s="463">
        <v>372</v>
      </c>
      <c r="B317" s="239">
        <v>43053</v>
      </c>
      <c r="C317" s="234" t="s">
        <v>6818</v>
      </c>
      <c r="D317" s="238">
        <v>7131</v>
      </c>
      <c r="E317" s="238" t="s">
        <v>2216</v>
      </c>
      <c r="F317" s="238" t="s">
        <v>12334</v>
      </c>
      <c r="G317" s="238">
        <v>25</v>
      </c>
      <c r="H317" s="238">
        <v>6</v>
      </c>
      <c r="I317" s="237" t="s">
        <v>9606</v>
      </c>
      <c r="J317" s="234"/>
      <c r="K317" s="234"/>
      <c r="L317" s="236">
        <v>43060</v>
      </c>
      <c r="M317" s="236"/>
      <c r="N317" s="236"/>
      <c r="O317" s="236"/>
      <c r="P317" s="236">
        <v>43075</v>
      </c>
      <c r="Q317" s="236">
        <v>43075</v>
      </c>
      <c r="R317" s="372">
        <v>0</v>
      </c>
      <c r="S317" s="234"/>
      <c r="T317" s="234"/>
    </row>
    <row r="318" spans="1:20" ht="36" customHeight="1" x14ac:dyDescent="0.35">
      <c r="A318" s="463">
        <v>373</v>
      </c>
      <c r="B318" s="239">
        <v>43054</v>
      </c>
      <c r="C318" s="234" t="s">
        <v>2629</v>
      </c>
      <c r="D318" s="238">
        <v>7307</v>
      </c>
      <c r="E318" s="238" t="s">
        <v>2216</v>
      </c>
      <c r="F318" s="238" t="s">
        <v>7728</v>
      </c>
      <c r="G318" s="238">
        <v>100</v>
      </c>
      <c r="H318" s="238">
        <v>2</v>
      </c>
      <c r="I318" s="251"/>
      <c r="J318" s="234" t="s">
        <v>12891</v>
      </c>
      <c r="K318" s="234"/>
      <c r="L318" s="236">
        <v>43055</v>
      </c>
      <c r="M318" s="236"/>
      <c r="N318" s="236"/>
      <c r="O318" s="236"/>
      <c r="P318" s="236">
        <v>43123</v>
      </c>
      <c r="Q318" s="236">
        <v>43123</v>
      </c>
      <c r="R318" s="372">
        <v>0</v>
      </c>
      <c r="S318" s="234"/>
      <c r="T318" s="234"/>
    </row>
    <row r="319" spans="1:20" ht="36" customHeight="1" x14ac:dyDescent="0.35">
      <c r="A319" s="463">
        <v>374</v>
      </c>
      <c r="B319" s="239">
        <v>43066</v>
      </c>
      <c r="C319" s="234" t="s">
        <v>10288</v>
      </c>
      <c r="D319" s="238" t="s">
        <v>12609</v>
      </c>
      <c r="E319" s="238" t="s">
        <v>2216</v>
      </c>
      <c r="F319" s="238" t="s">
        <v>12605</v>
      </c>
      <c r="G319" s="238">
        <v>6</v>
      </c>
      <c r="H319" s="238">
        <v>6</v>
      </c>
      <c r="I319" s="237"/>
      <c r="J319" s="234" t="s">
        <v>12610</v>
      </c>
      <c r="K319" s="234"/>
      <c r="L319" s="236">
        <v>43066</v>
      </c>
      <c r="M319" s="236"/>
      <c r="N319" s="236"/>
      <c r="O319" s="236"/>
      <c r="P319" s="236">
        <v>43068</v>
      </c>
      <c r="Q319" s="236">
        <v>43068</v>
      </c>
      <c r="R319" s="372">
        <v>0</v>
      </c>
      <c r="S319" s="234"/>
      <c r="T319" s="234"/>
    </row>
    <row r="320" spans="1:20" ht="36" customHeight="1" x14ac:dyDescent="0.35">
      <c r="A320" s="463">
        <v>375</v>
      </c>
      <c r="B320" s="239">
        <v>43066</v>
      </c>
      <c r="C320" s="234" t="s">
        <v>10288</v>
      </c>
      <c r="D320" s="238" t="s">
        <v>12608</v>
      </c>
      <c r="E320" s="238" t="s">
        <v>2216</v>
      </c>
      <c r="F320" s="238" t="s">
        <v>12581</v>
      </c>
      <c r="G320" s="238">
        <v>6</v>
      </c>
      <c r="H320" s="238">
        <v>6</v>
      </c>
      <c r="I320" s="237"/>
      <c r="J320" s="234" t="s">
        <v>12610</v>
      </c>
      <c r="K320" s="234"/>
      <c r="L320" s="236">
        <v>43066</v>
      </c>
      <c r="M320" s="236"/>
      <c r="N320" s="236"/>
      <c r="O320" s="236"/>
      <c r="P320" s="236">
        <v>43068</v>
      </c>
      <c r="Q320" s="236">
        <v>43068</v>
      </c>
      <c r="R320" s="372">
        <v>0</v>
      </c>
      <c r="S320" s="234"/>
      <c r="T320" s="234"/>
    </row>
    <row r="321" spans="1:25" ht="36" customHeight="1" x14ac:dyDescent="0.35">
      <c r="A321" s="462" t="s">
        <v>14459</v>
      </c>
      <c r="B321" s="247">
        <v>43073</v>
      </c>
      <c r="C321" s="244" t="s">
        <v>3583</v>
      </c>
      <c r="D321" s="245" t="s">
        <v>12657</v>
      </c>
      <c r="E321" s="246" t="s">
        <v>2216</v>
      </c>
      <c r="F321" s="295" t="s">
        <v>12225</v>
      </c>
      <c r="G321" s="245" t="s">
        <v>13335</v>
      </c>
      <c r="H321" s="246" t="s">
        <v>13468</v>
      </c>
      <c r="I321" s="273" t="s">
        <v>12889</v>
      </c>
      <c r="J321" s="244" t="s">
        <v>12890</v>
      </c>
      <c r="K321" s="244"/>
      <c r="L321" s="267">
        <v>43075</v>
      </c>
      <c r="M321" s="267"/>
      <c r="N321" s="267"/>
      <c r="O321" s="267"/>
      <c r="P321" s="267">
        <v>43087</v>
      </c>
      <c r="Q321" s="294">
        <v>43087</v>
      </c>
      <c r="R321" s="371" t="s">
        <v>14040</v>
      </c>
      <c r="S321" s="240" t="s">
        <v>2232</v>
      </c>
      <c r="T321" s="245" t="s">
        <v>364</v>
      </c>
    </row>
    <row r="322" spans="1:25" ht="36" customHeight="1" x14ac:dyDescent="0.35">
      <c r="A322" s="463">
        <v>377</v>
      </c>
      <c r="B322" s="239">
        <v>43075</v>
      </c>
      <c r="C322" s="234" t="s">
        <v>12359</v>
      </c>
      <c r="D322" s="238" t="s">
        <v>12656</v>
      </c>
      <c r="E322" s="238" t="s">
        <v>2216</v>
      </c>
      <c r="F322" s="238" t="s">
        <v>12360</v>
      </c>
      <c r="G322" s="238">
        <v>100</v>
      </c>
      <c r="H322" s="238">
        <v>1</v>
      </c>
      <c r="I322" s="237" t="s">
        <v>12888</v>
      </c>
      <c r="J322" s="234" t="s">
        <v>12887</v>
      </c>
      <c r="K322" s="234"/>
      <c r="L322" s="236">
        <v>43080</v>
      </c>
      <c r="M322" s="236"/>
      <c r="N322" s="236"/>
      <c r="O322" s="236"/>
      <c r="P322" s="236">
        <v>43115</v>
      </c>
      <c r="Q322" s="236">
        <v>43115</v>
      </c>
      <c r="R322" s="372">
        <v>0</v>
      </c>
      <c r="S322" s="234"/>
      <c r="T322" s="234"/>
    </row>
    <row r="323" spans="1:25" ht="36" customHeight="1" x14ac:dyDescent="0.35">
      <c r="A323" s="467" t="s">
        <v>12672</v>
      </c>
      <c r="B323" s="278">
        <v>43076</v>
      </c>
      <c r="C323" s="274" t="s">
        <v>3912</v>
      </c>
      <c r="D323" s="277">
        <v>7658</v>
      </c>
      <c r="E323" s="277" t="s">
        <v>2216</v>
      </c>
      <c r="F323" s="277">
        <v>100</v>
      </c>
      <c r="G323" s="277">
        <v>100</v>
      </c>
      <c r="H323" s="277">
        <v>5</v>
      </c>
      <c r="I323" s="276" t="s">
        <v>12673</v>
      </c>
      <c r="J323" s="274" t="s">
        <v>12674</v>
      </c>
      <c r="K323" s="274"/>
      <c r="L323" s="275" t="s">
        <v>13360</v>
      </c>
      <c r="M323" s="275"/>
      <c r="N323" s="275"/>
      <c r="O323" s="275"/>
      <c r="P323" s="276" t="s">
        <v>2216</v>
      </c>
      <c r="Q323" s="275">
        <v>43441</v>
      </c>
      <c r="R323" s="374">
        <v>0</v>
      </c>
      <c r="S323" s="274"/>
      <c r="T323" s="274"/>
    </row>
    <row r="324" spans="1:25" ht="36" customHeight="1" x14ac:dyDescent="0.35">
      <c r="A324" s="463">
        <v>379</v>
      </c>
      <c r="B324" s="239">
        <v>43081</v>
      </c>
      <c r="C324" s="234" t="s">
        <v>12686</v>
      </c>
      <c r="D324" s="238" t="s">
        <v>12687</v>
      </c>
      <c r="E324" s="238" t="s">
        <v>2216</v>
      </c>
      <c r="F324" s="238" t="s">
        <v>12688</v>
      </c>
      <c r="G324" s="238">
        <v>100</v>
      </c>
      <c r="H324" s="238">
        <v>33</v>
      </c>
      <c r="I324" s="237"/>
      <c r="J324" s="269" t="s">
        <v>12689</v>
      </c>
      <c r="K324" s="234"/>
      <c r="L324" s="236">
        <v>43088</v>
      </c>
      <c r="M324" s="236"/>
      <c r="N324" s="236"/>
      <c r="O324" s="236"/>
      <c r="P324" s="236">
        <v>43091</v>
      </c>
      <c r="Q324" s="236">
        <v>43091</v>
      </c>
      <c r="R324" s="372">
        <v>0</v>
      </c>
      <c r="S324" s="234" t="s">
        <v>12769</v>
      </c>
      <c r="T324" s="234"/>
      <c r="U324" s="307"/>
      <c r="Y324" s="307"/>
    </row>
    <row r="325" spans="1:25" ht="36" customHeight="1" x14ac:dyDescent="0.35">
      <c r="A325" s="463">
        <v>380</v>
      </c>
      <c r="B325" s="239">
        <v>43084</v>
      </c>
      <c r="C325" s="234" t="s">
        <v>6818</v>
      </c>
      <c r="D325" s="238">
        <v>8020</v>
      </c>
      <c r="E325" s="238" t="s">
        <v>2216</v>
      </c>
      <c r="F325" s="238" t="s">
        <v>12679</v>
      </c>
      <c r="G325" s="238">
        <v>12</v>
      </c>
      <c r="H325" s="238">
        <v>9</v>
      </c>
      <c r="I325" s="251" t="s">
        <v>12973</v>
      </c>
      <c r="J325" s="234"/>
      <c r="K325" s="234"/>
      <c r="L325" s="236">
        <v>43105</v>
      </c>
      <c r="M325" s="236"/>
      <c r="N325" s="236"/>
      <c r="O325" s="236"/>
      <c r="P325" s="236">
        <v>43138</v>
      </c>
      <c r="Q325" s="236">
        <v>43138</v>
      </c>
      <c r="R325" s="372">
        <v>0</v>
      </c>
      <c r="S325" s="234"/>
      <c r="T325" s="234"/>
    </row>
    <row r="326" spans="1:25" ht="36" customHeight="1" x14ac:dyDescent="0.35">
      <c r="A326" s="468">
        <v>381</v>
      </c>
      <c r="B326" s="239">
        <v>43088</v>
      </c>
      <c r="C326" s="234" t="s">
        <v>12746</v>
      </c>
      <c r="D326" s="238">
        <v>7989</v>
      </c>
      <c r="E326" s="238" t="s">
        <v>2216</v>
      </c>
      <c r="F326" s="238"/>
      <c r="G326" s="238"/>
      <c r="H326" s="238">
        <v>6</v>
      </c>
      <c r="I326" s="251" t="s">
        <v>12851</v>
      </c>
      <c r="J326" s="234"/>
      <c r="K326" s="234"/>
      <c r="L326" s="236">
        <v>43090</v>
      </c>
      <c r="M326" s="236"/>
      <c r="N326" s="236"/>
      <c r="O326" s="236"/>
      <c r="P326" s="236">
        <v>43147</v>
      </c>
      <c r="Q326" s="236">
        <v>43147</v>
      </c>
      <c r="R326" s="372">
        <v>1</v>
      </c>
      <c r="S326" s="234"/>
      <c r="T326" s="234"/>
    </row>
    <row r="327" spans="1:25" ht="36" customHeight="1" x14ac:dyDescent="0.35">
      <c r="A327" s="463">
        <v>382</v>
      </c>
      <c r="B327" s="239">
        <v>43090</v>
      </c>
      <c r="C327" s="234" t="s">
        <v>6818</v>
      </c>
      <c r="D327" s="238">
        <v>7104</v>
      </c>
      <c r="E327" s="238" t="s">
        <v>2216</v>
      </c>
      <c r="F327" s="238" t="s">
        <v>12667</v>
      </c>
      <c r="G327" s="238">
        <v>50</v>
      </c>
      <c r="H327" s="238">
        <v>50</v>
      </c>
      <c r="I327" s="237" t="s">
        <v>12851</v>
      </c>
      <c r="J327" s="234"/>
      <c r="K327" s="234"/>
      <c r="L327" s="236">
        <v>43105</v>
      </c>
      <c r="M327" s="236"/>
      <c r="N327" s="236"/>
      <c r="O327" s="236"/>
      <c r="P327" s="236">
        <v>43147</v>
      </c>
      <c r="Q327" s="236">
        <v>43147</v>
      </c>
      <c r="R327" s="372">
        <v>0</v>
      </c>
      <c r="S327" s="234"/>
      <c r="T327" s="234"/>
    </row>
    <row r="328" spans="1:25" ht="36" customHeight="1" x14ac:dyDescent="0.35">
      <c r="A328" s="463">
        <v>383</v>
      </c>
      <c r="B328" s="239">
        <v>43103</v>
      </c>
      <c r="C328" s="234" t="s">
        <v>12189</v>
      </c>
      <c r="D328" s="238" t="s">
        <v>12190</v>
      </c>
      <c r="E328" s="238" t="s">
        <v>2216</v>
      </c>
      <c r="F328" s="238" t="s">
        <v>12279</v>
      </c>
      <c r="G328" s="238">
        <v>500</v>
      </c>
      <c r="H328" s="238">
        <v>161</v>
      </c>
      <c r="I328" s="251" t="s">
        <v>12846</v>
      </c>
      <c r="J328" s="234" t="s">
        <v>12782</v>
      </c>
      <c r="K328" s="234"/>
      <c r="L328" s="236">
        <v>43105</v>
      </c>
      <c r="M328" s="236"/>
      <c r="N328" s="236"/>
      <c r="O328" s="236"/>
      <c r="P328" s="237"/>
      <c r="Q328" s="236">
        <v>43124</v>
      </c>
      <c r="R328" s="372">
        <v>0</v>
      </c>
      <c r="S328" s="234"/>
      <c r="T328" s="234"/>
    </row>
    <row r="329" spans="1:25" ht="36" customHeight="1" x14ac:dyDescent="0.35">
      <c r="A329" s="463">
        <v>384</v>
      </c>
      <c r="B329" s="239">
        <v>43115</v>
      </c>
      <c r="C329" s="234" t="s">
        <v>6818</v>
      </c>
      <c r="D329" s="238">
        <v>7131</v>
      </c>
      <c r="E329" s="238" t="s">
        <v>2216</v>
      </c>
      <c r="F329" s="238"/>
      <c r="G329" s="238">
        <v>25</v>
      </c>
      <c r="H329" s="238">
        <v>16</v>
      </c>
      <c r="I329" s="237"/>
      <c r="J329" s="234"/>
      <c r="K329" s="234"/>
      <c r="L329" s="236">
        <v>43111</v>
      </c>
      <c r="M329" s="236"/>
      <c r="N329" s="236"/>
      <c r="O329" s="236"/>
      <c r="P329" s="236">
        <v>43132</v>
      </c>
      <c r="Q329" s="236">
        <v>43132</v>
      </c>
      <c r="R329" s="372">
        <v>0</v>
      </c>
      <c r="S329" s="234"/>
      <c r="T329" s="234"/>
    </row>
    <row r="330" spans="1:25" ht="36" customHeight="1" x14ac:dyDescent="0.35">
      <c r="A330" s="467" t="s">
        <v>13067</v>
      </c>
      <c r="B330" s="278">
        <v>43129</v>
      </c>
      <c r="C330" s="274" t="s">
        <v>12941</v>
      </c>
      <c r="D330" s="277">
        <v>4586</v>
      </c>
      <c r="E330" s="277" t="s">
        <v>2216</v>
      </c>
      <c r="F330" s="277"/>
      <c r="G330" s="277"/>
      <c r="H330" s="277">
        <v>2</v>
      </c>
      <c r="I330" s="276" t="s">
        <v>13091</v>
      </c>
      <c r="J330" s="274"/>
      <c r="K330" s="274"/>
      <c r="L330" s="275" t="s">
        <v>13360</v>
      </c>
      <c r="M330" s="275"/>
      <c r="N330" s="275"/>
      <c r="O330" s="275"/>
      <c r="P330" s="276" t="s">
        <v>2216</v>
      </c>
      <c r="Q330" s="275">
        <v>43129</v>
      </c>
      <c r="R330" s="374">
        <v>0</v>
      </c>
      <c r="S330" s="274"/>
      <c r="T330" s="274"/>
    </row>
    <row r="331" spans="1:25" ht="36" customHeight="1" x14ac:dyDescent="0.35">
      <c r="A331" s="463">
        <v>387</v>
      </c>
      <c r="B331" s="239">
        <v>43130</v>
      </c>
      <c r="C331" s="234" t="s">
        <v>12293</v>
      </c>
      <c r="D331" s="238">
        <v>6225</v>
      </c>
      <c r="E331" s="238" t="s">
        <v>12953</v>
      </c>
      <c r="F331" s="238" t="s">
        <v>12954</v>
      </c>
      <c r="G331" s="238">
        <v>52</v>
      </c>
      <c r="H331" s="238">
        <v>1</v>
      </c>
      <c r="I331" s="237"/>
      <c r="J331" s="234" t="s">
        <v>13912</v>
      </c>
      <c r="K331" s="234"/>
      <c r="L331" s="236">
        <v>43136</v>
      </c>
      <c r="M331" s="236"/>
      <c r="N331" s="236"/>
      <c r="O331" s="236"/>
      <c r="P331" s="236">
        <v>43145</v>
      </c>
      <c r="Q331" s="236">
        <v>43145</v>
      </c>
      <c r="R331" s="372">
        <v>0</v>
      </c>
      <c r="S331" s="234"/>
      <c r="T331" s="234"/>
    </row>
    <row r="332" spans="1:25" ht="36" customHeight="1" x14ac:dyDescent="0.35">
      <c r="A332" s="463">
        <v>388</v>
      </c>
      <c r="B332" s="239">
        <v>43130</v>
      </c>
      <c r="C332" s="234" t="s">
        <v>12746</v>
      </c>
      <c r="D332" s="238">
        <v>7990</v>
      </c>
      <c r="E332" s="238" t="s">
        <v>12974</v>
      </c>
      <c r="F332" s="238" t="s">
        <v>12600</v>
      </c>
      <c r="G332" s="238">
        <v>35</v>
      </c>
      <c r="H332" s="238">
        <v>19</v>
      </c>
      <c r="I332" s="237"/>
      <c r="J332" s="234" t="s">
        <v>13359</v>
      </c>
      <c r="K332" s="234"/>
      <c r="L332" s="236">
        <v>43137</v>
      </c>
      <c r="M332" s="236"/>
      <c r="N332" s="236"/>
      <c r="O332" s="236"/>
      <c r="P332" s="236">
        <v>43143</v>
      </c>
      <c r="Q332" s="236">
        <v>43143</v>
      </c>
      <c r="R332" s="372">
        <v>1</v>
      </c>
      <c r="S332" s="234"/>
      <c r="T332" s="234"/>
    </row>
    <row r="333" spans="1:25" ht="36" customHeight="1" x14ac:dyDescent="0.35">
      <c r="A333" s="467" t="s">
        <v>13019</v>
      </c>
      <c r="B333" s="278">
        <v>43133</v>
      </c>
      <c r="C333" s="274" t="s">
        <v>13249</v>
      </c>
      <c r="D333" s="277">
        <v>5199</v>
      </c>
      <c r="E333" s="277" t="s">
        <v>2216</v>
      </c>
      <c r="F333" s="277"/>
      <c r="G333" s="277" t="s">
        <v>13483</v>
      </c>
      <c r="H333" s="277">
        <v>83</v>
      </c>
      <c r="I333" s="276" t="s">
        <v>13250</v>
      </c>
      <c r="J333" s="275" t="s">
        <v>13360</v>
      </c>
      <c r="K333" s="274"/>
      <c r="L333" s="275" t="s">
        <v>13360</v>
      </c>
      <c r="M333" s="275"/>
      <c r="N333" s="275"/>
      <c r="O333" s="275"/>
      <c r="P333" s="275" t="s">
        <v>2216</v>
      </c>
      <c r="Q333" s="275">
        <v>43133</v>
      </c>
      <c r="R333" s="374">
        <v>0</v>
      </c>
      <c r="S333" s="274"/>
      <c r="T333" s="274"/>
    </row>
    <row r="334" spans="1:25" ht="36" customHeight="1" x14ac:dyDescent="0.35">
      <c r="A334" s="467" t="s">
        <v>13020</v>
      </c>
      <c r="B334" s="278">
        <v>43138</v>
      </c>
      <c r="C334" s="274" t="s">
        <v>12000</v>
      </c>
      <c r="D334" s="277">
        <v>7700</v>
      </c>
      <c r="E334" s="277" t="s">
        <v>2216</v>
      </c>
      <c r="F334" s="277"/>
      <c r="G334" s="277" t="s">
        <v>2216</v>
      </c>
      <c r="H334" s="277">
        <v>10</v>
      </c>
      <c r="I334" s="276" t="s">
        <v>13251</v>
      </c>
      <c r="J334" s="275" t="s">
        <v>13360</v>
      </c>
      <c r="K334" s="274"/>
      <c r="L334" s="275" t="s">
        <v>13360</v>
      </c>
      <c r="M334" s="275"/>
      <c r="N334" s="275"/>
      <c r="O334" s="275"/>
      <c r="P334" s="275" t="s">
        <v>2216</v>
      </c>
      <c r="Q334" s="275">
        <v>43138</v>
      </c>
      <c r="R334" s="374">
        <v>0</v>
      </c>
      <c r="S334" s="274"/>
      <c r="T334" s="274"/>
    </row>
    <row r="335" spans="1:25" ht="36" customHeight="1" x14ac:dyDescent="0.35">
      <c r="A335" s="467" t="s">
        <v>13021</v>
      </c>
      <c r="B335" s="278">
        <v>43139</v>
      </c>
      <c r="C335" s="274" t="s">
        <v>10288</v>
      </c>
      <c r="D335" s="277" t="s">
        <v>13252</v>
      </c>
      <c r="E335" s="277" t="s">
        <v>2216</v>
      </c>
      <c r="F335" s="277"/>
      <c r="G335" s="277"/>
      <c r="H335" s="277">
        <v>4</v>
      </c>
      <c r="I335" s="276" t="s">
        <v>13253</v>
      </c>
      <c r="J335" s="275" t="s">
        <v>13360</v>
      </c>
      <c r="K335" s="274"/>
      <c r="L335" s="275" t="s">
        <v>13360</v>
      </c>
      <c r="M335" s="275"/>
      <c r="N335" s="275"/>
      <c r="O335" s="275"/>
      <c r="P335" s="275" t="s">
        <v>2216</v>
      </c>
      <c r="Q335" s="275">
        <v>43139</v>
      </c>
      <c r="R335" s="374">
        <v>0</v>
      </c>
      <c r="S335" s="274"/>
      <c r="T335" s="274"/>
    </row>
    <row r="336" spans="1:25" ht="36" customHeight="1" x14ac:dyDescent="0.35">
      <c r="A336" s="467" t="s">
        <v>13484</v>
      </c>
      <c r="B336" s="278">
        <v>43144</v>
      </c>
      <c r="C336" s="274" t="s">
        <v>520</v>
      </c>
      <c r="D336" s="277">
        <v>4830</v>
      </c>
      <c r="E336" s="277" t="s">
        <v>13090</v>
      </c>
      <c r="F336" s="277" t="s">
        <v>13000</v>
      </c>
      <c r="G336" s="277">
        <v>20</v>
      </c>
      <c r="H336" s="277">
        <v>0</v>
      </c>
      <c r="I336" s="276"/>
      <c r="J336" s="274" t="s">
        <v>13358</v>
      </c>
      <c r="K336" s="274">
        <v>1166</v>
      </c>
      <c r="L336" s="275">
        <v>43144</v>
      </c>
      <c r="M336" s="275"/>
      <c r="N336" s="275"/>
      <c r="O336" s="275"/>
      <c r="P336" s="275"/>
      <c r="Q336" s="275">
        <v>43144</v>
      </c>
      <c r="R336" s="374">
        <v>0</v>
      </c>
      <c r="S336" s="274"/>
      <c r="T336" s="274"/>
    </row>
    <row r="337" spans="1:20" ht="36" customHeight="1" x14ac:dyDescent="0.35">
      <c r="A337" s="463">
        <v>393</v>
      </c>
      <c r="B337" s="239">
        <v>43161</v>
      </c>
      <c r="C337" s="234" t="s">
        <v>2182</v>
      </c>
      <c r="D337" s="238">
        <v>6225</v>
      </c>
      <c r="E337" s="238" t="s">
        <v>13248</v>
      </c>
      <c r="F337" s="238" t="s">
        <v>12954</v>
      </c>
      <c r="G337" s="238">
        <v>52</v>
      </c>
      <c r="H337" s="238">
        <v>1</v>
      </c>
      <c r="I337" s="237"/>
      <c r="J337" s="234" t="s">
        <v>13911</v>
      </c>
      <c r="K337" s="234"/>
      <c r="L337" s="236">
        <v>43167</v>
      </c>
      <c r="M337" s="236"/>
      <c r="N337" s="236"/>
      <c r="O337" s="236"/>
      <c r="P337" s="236">
        <v>43181</v>
      </c>
      <c r="Q337" s="236">
        <v>43181</v>
      </c>
      <c r="R337" s="372">
        <v>0</v>
      </c>
      <c r="S337" s="234"/>
      <c r="T337" s="234"/>
    </row>
    <row r="338" spans="1:20" ht="36" customHeight="1" x14ac:dyDescent="0.35">
      <c r="A338" s="463">
        <v>394</v>
      </c>
      <c r="B338" s="239">
        <v>43172</v>
      </c>
      <c r="C338" s="234" t="s">
        <v>6818</v>
      </c>
      <c r="D338" s="238">
        <v>7279</v>
      </c>
      <c r="E338" s="238"/>
      <c r="F338" s="238" t="s">
        <v>12943</v>
      </c>
      <c r="G338" s="238">
        <v>25</v>
      </c>
      <c r="H338" s="238">
        <v>7</v>
      </c>
      <c r="I338" s="237"/>
      <c r="J338" s="234"/>
      <c r="K338" s="234"/>
      <c r="L338" s="236">
        <v>43181</v>
      </c>
      <c r="M338" s="236"/>
      <c r="N338" s="236"/>
      <c r="O338" s="236"/>
      <c r="P338" s="236">
        <v>43206</v>
      </c>
      <c r="Q338" s="236">
        <v>43206</v>
      </c>
      <c r="R338" s="372">
        <v>0</v>
      </c>
      <c r="S338" s="234"/>
      <c r="T338" s="234"/>
    </row>
    <row r="339" spans="1:20" ht="36" customHeight="1" x14ac:dyDescent="0.35">
      <c r="A339" s="467" t="s">
        <v>13485</v>
      </c>
      <c r="B339" s="278">
        <v>43173</v>
      </c>
      <c r="C339" s="274" t="s">
        <v>520</v>
      </c>
      <c r="D339" s="277">
        <v>4830</v>
      </c>
      <c r="E339" s="277" t="s">
        <v>13090</v>
      </c>
      <c r="F339" s="277" t="s">
        <v>13000</v>
      </c>
      <c r="G339" s="277">
        <v>30</v>
      </c>
      <c r="H339" s="277">
        <v>0</v>
      </c>
      <c r="I339" s="276"/>
      <c r="J339" s="274" t="s">
        <v>13358</v>
      </c>
      <c r="K339" s="274">
        <v>1166</v>
      </c>
      <c r="L339" s="275">
        <v>43173</v>
      </c>
      <c r="M339" s="275"/>
      <c r="N339" s="275"/>
      <c r="O339" s="275"/>
      <c r="P339" s="274" t="s">
        <v>2216</v>
      </c>
      <c r="Q339" s="275">
        <v>43173</v>
      </c>
      <c r="R339" s="374">
        <v>0</v>
      </c>
      <c r="S339" s="274"/>
      <c r="T339" s="274"/>
    </row>
    <row r="340" spans="1:20" ht="36" customHeight="1" x14ac:dyDescent="0.35">
      <c r="A340" s="467" t="s">
        <v>13629</v>
      </c>
      <c r="B340" s="278">
        <v>43173</v>
      </c>
      <c r="C340" s="274" t="s">
        <v>520</v>
      </c>
      <c r="D340" s="277">
        <v>4830</v>
      </c>
      <c r="E340" s="277" t="s">
        <v>13090</v>
      </c>
      <c r="F340" s="277" t="s">
        <v>13000</v>
      </c>
      <c r="G340" s="277">
        <v>30</v>
      </c>
      <c r="H340" s="277">
        <v>0</v>
      </c>
      <c r="I340" s="276"/>
      <c r="J340" s="274" t="s">
        <v>13358</v>
      </c>
      <c r="K340" s="274">
        <v>1166</v>
      </c>
      <c r="L340" s="275">
        <v>43173</v>
      </c>
      <c r="M340" s="275"/>
      <c r="N340" s="275"/>
      <c r="O340" s="275"/>
      <c r="P340" s="274" t="s">
        <v>2216</v>
      </c>
      <c r="Q340" s="275">
        <v>43173</v>
      </c>
      <c r="R340" s="374">
        <v>0</v>
      </c>
      <c r="S340" s="274"/>
      <c r="T340" s="274"/>
    </row>
    <row r="341" spans="1:20" ht="36" customHeight="1" x14ac:dyDescent="0.35">
      <c r="A341" s="467" t="s">
        <v>13486</v>
      </c>
      <c r="B341" s="278">
        <v>43173</v>
      </c>
      <c r="C341" s="274" t="s">
        <v>520</v>
      </c>
      <c r="D341" s="277">
        <v>4830</v>
      </c>
      <c r="E341" s="277" t="s">
        <v>13090</v>
      </c>
      <c r="F341" s="277" t="s">
        <v>13000</v>
      </c>
      <c r="G341" s="277">
        <v>30</v>
      </c>
      <c r="H341" s="277">
        <v>0</v>
      </c>
      <c r="I341" s="276"/>
      <c r="J341" s="274" t="s">
        <v>13358</v>
      </c>
      <c r="K341" s="274">
        <v>1166</v>
      </c>
      <c r="L341" s="275">
        <v>43173</v>
      </c>
      <c r="M341" s="275"/>
      <c r="N341" s="275"/>
      <c r="O341" s="275"/>
      <c r="P341" s="274" t="s">
        <v>2216</v>
      </c>
      <c r="Q341" s="275">
        <v>43173</v>
      </c>
      <c r="R341" s="374">
        <v>0</v>
      </c>
      <c r="S341" s="274"/>
      <c r="T341" s="274"/>
    </row>
    <row r="342" spans="1:20" ht="36" customHeight="1" x14ac:dyDescent="0.35">
      <c r="A342" s="463">
        <v>397</v>
      </c>
      <c r="B342" s="239">
        <v>43186</v>
      </c>
      <c r="C342" s="234" t="s">
        <v>10731</v>
      </c>
      <c r="D342" s="238">
        <v>7944</v>
      </c>
      <c r="E342" s="238"/>
      <c r="F342" s="238" t="s">
        <v>13209</v>
      </c>
      <c r="G342" s="238">
        <v>50</v>
      </c>
      <c r="H342" s="238">
        <v>50</v>
      </c>
      <c r="I342" s="237" t="s">
        <v>8019</v>
      </c>
      <c r="J342" s="234"/>
      <c r="K342" s="234"/>
      <c r="L342" s="236">
        <v>43188</v>
      </c>
      <c r="M342" s="236"/>
      <c r="N342" s="236"/>
      <c r="O342" s="236"/>
      <c r="P342" s="236">
        <v>43213</v>
      </c>
      <c r="Q342" s="236">
        <v>43213</v>
      </c>
      <c r="R342" s="372">
        <v>0</v>
      </c>
      <c r="S342" s="234"/>
      <c r="T342" s="234"/>
    </row>
    <row r="343" spans="1:20" ht="36" customHeight="1" x14ac:dyDescent="0.35">
      <c r="A343" s="467" t="s">
        <v>13413</v>
      </c>
      <c r="B343" s="278">
        <v>43186</v>
      </c>
      <c r="C343" s="274" t="s">
        <v>9235</v>
      </c>
      <c r="D343" s="277">
        <v>8077</v>
      </c>
      <c r="E343" s="277" t="s">
        <v>2216</v>
      </c>
      <c r="F343" s="277"/>
      <c r="G343" s="277"/>
      <c r="H343" s="277">
        <v>15</v>
      </c>
      <c r="I343" s="274" t="s">
        <v>13414</v>
      </c>
      <c r="J343" s="274" t="s">
        <v>13414</v>
      </c>
      <c r="K343" s="274"/>
      <c r="L343" s="275" t="s">
        <v>13360</v>
      </c>
      <c r="M343" s="275"/>
      <c r="N343" s="275"/>
      <c r="O343" s="275"/>
      <c r="P343" s="274" t="s">
        <v>2216</v>
      </c>
      <c r="Q343" s="275">
        <v>43186</v>
      </c>
      <c r="R343" s="374">
        <v>0</v>
      </c>
      <c r="S343" s="274"/>
      <c r="T343" s="274"/>
    </row>
    <row r="344" spans="1:20" ht="36" customHeight="1" x14ac:dyDescent="0.35">
      <c r="A344" s="463">
        <v>398</v>
      </c>
      <c r="B344" s="239">
        <v>43188</v>
      </c>
      <c r="C344" s="234" t="s">
        <v>65</v>
      </c>
      <c r="D344" s="238">
        <v>7932</v>
      </c>
      <c r="E344" s="238" t="s">
        <v>13264</v>
      </c>
      <c r="F344" s="238" t="s">
        <v>12913</v>
      </c>
      <c r="G344" s="238">
        <v>125</v>
      </c>
      <c r="H344" s="238">
        <v>2</v>
      </c>
      <c r="I344" s="237"/>
      <c r="J344" s="234" t="s">
        <v>13265</v>
      </c>
      <c r="K344" s="234"/>
      <c r="L344" s="236">
        <v>43188</v>
      </c>
      <c r="M344" s="236"/>
      <c r="N344" s="236"/>
      <c r="O344" s="236"/>
      <c r="P344" s="236">
        <v>43217</v>
      </c>
      <c r="Q344" s="236">
        <v>43213</v>
      </c>
      <c r="R344" s="372">
        <v>0</v>
      </c>
      <c r="S344" s="234"/>
      <c r="T344" s="234"/>
    </row>
    <row r="345" spans="1:20" ht="36" customHeight="1" x14ac:dyDescent="0.35">
      <c r="A345" s="463">
        <v>399</v>
      </c>
      <c r="B345" s="239">
        <v>43202</v>
      </c>
      <c r="C345" s="234" t="s">
        <v>12059</v>
      </c>
      <c r="D345" s="238">
        <v>7603</v>
      </c>
      <c r="E345" s="238" t="s">
        <v>2216</v>
      </c>
      <c r="F345" s="238" t="s">
        <v>3785</v>
      </c>
      <c r="G345" s="238">
        <v>50</v>
      </c>
      <c r="H345" s="238">
        <v>50</v>
      </c>
      <c r="I345" s="237" t="s">
        <v>13420</v>
      </c>
      <c r="J345" s="234" t="s">
        <v>13345</v>
      </c>
      <c r="K345" s="234"/>
      <c r="L345" s="236">
        <v>43232</v>
      </c>
      <c r="M345" s="236"/>
      <c r="N345" s="236"/>
      <c r="O345" s="236"/>
      <c r="P345" s="237" t="s">
        <v>13443</v>
      </c>
      <c r="Q345" s="236">
        <v>43256</v>
      </c>
      <c r="R345" s="372">
        <v>0</v>
      </c>
      <c r="S345" s="234"/>
      <c r="T345" s="234"/>
    </row>
    <row r="346" spans="1:20" ht="36" customHeight="1" x14ac:dyDescent="0.35">
      <c r="A346" s="467" t="s">
        <v>13412</v>
      </c>
      <c r="B346" s="278">
        <v>43222</v>
      </c>
      <c r="C346" s="274" t="s">
        <v>10288</v>
      </c>
      <c r="D346" s="277" t="s">
        <v>13410</v>
      </c>
      <c r="E346" s="277" t="s">
        <v>2216</v>
      </c>
      <c r="F346" s="277"/>
      <c r="G346" s="277"/>
      <c r="H346" s="277">
        <v>3</v>
      </c>
      <c r="I346" s="276" t="s">
        <v>13253</v>
      </c>
      <c r="J346" s="274" t="s">
        <v>13411</v>
      </c>
      <c r="K346" s="274"/>
      <c r="L346" s="275" t="s">
        <v>13360</v>
      </c>
      <c r="M346" s="275"/>
      <c r="N346" s="275"/>
      <c r="O346" s="275"/>
      <c r="P346" s="275" t="s">
        <v>2216</v>
      </c>
      <c r="Q346" s="275">
        <v>43222</v>
      </c>
      <c r="R346" s="374">
        <v>0</v>
      </c>
      <c r="S346" s="274"/>
      <c r="T346" s="274"/>
    </row>
    <row r="347" spans="1:20" ht="36" customHeight="1" x14ac:dyDescent="0.35">
      <c r="A347" s="467" t="s">
        <v>13417</v>
      </c>
      <c r="B347" s="278">
        <v>43224</v>
      </c>
      <c r="C347" s="274" t="s">
        <v>6152</v>
      </c>
      <c r="D347" s="277">
        <v>7123</v>
      </c>
      <c r="E347" s="277" t="s">
        <v>2216</v>
      </c>
      <c r="F347" s="277"/>
      <c r="G347" s="277">
        <v>500</v>
      </c>
      <c r="H347" s="277">
        <v>14</v>
      </c>
      <c r="I347" s="274" t="s">
        <v>13419</v>
      </c>
      <c r="J347" s="274" t="s">
        <v>13419</v>
      </c>
      <c r="K347" s="274"/>
      <c r="L347" s="275" t="s">
        <v>13360</v>
      </c>
      <c r="M347" s="275"/>
      <c r="N347" s="275"/>
      <c r="O347" s="275"/>
      <c r="P347" s="275" t="s">
        <v>2216</v>
      </c>
      <c r="Q347" s="275">
        <v>43224</v>
      </c>
      <c r="R347" s="374">
        <v>0</v>
      </c>
      <c r="S347" s="274"/>
      <c r="T347" s="274"/>
    </row>
    <row r="348" spans="1:20" ht="36" customHeight="1" x14ac:dyDescent="0.35">
      <c r="A348" s="463">
        <v>403</v>
      </c>
      <c r="B348" s="239">
        <v>43224</v>
      </c>
      <c r="C348" s="234" t="s">
        <v>6152</v>
      </c>
      <c r="D348" s="238">
        <v>7123</v>
      </c>
      <c r="E348" s="238" t="s">
        <v>2216</v>
      </c>
      <c r="F348" s="238" t="s">
        <v>13107</v>
      </c>
      <c r="G348" s="238">
        <v>250</v>
      </c>
      <c r="H348" s="238">
        <v>1</v>
      </c>
      <c r="I348" s="237"/>
      <c r="J348" s="234" t="s">
        <v>3168</v>
      </c>
      <c r="K348" s="234"/>
      <c r="L348" s="236">
        <v>43224</v>
      </c>
      <c r="M348" s="236"/>
      <c r="N348" s="236"/>
      <c r="O348" s="236"/>
      <c r="P348" s="236">
        <v>43234</v>
      </c>
      <c r="Q348" s="236">
        <v>43234</v>
      </c>
      <c r="R348" s="372">
        <v>0</v>
      </c>
      <c r="S348" s="234"/>
      <c r="T348" s="234"/>
    </row>
    <row r="349" spans="1:20" ht="36" customHeight="1" x14ac:dyDescent="0.35">
      <c r="A349" s="462" t="s">
        <v>14460</v>
      </c>
      <c r="B349" s="247">
        <v>43229</v>
      </c>
      <c r="C349" s="244" t="s">
        <v>12293</v>
      </c>
      <c r="D349" s="245" t="s">
        <v>14461</v>
      </c>
      <c r="E349" s="246" t="s">
        <v>2216</v>
      </c>
      <c r="F349" s="245" t="s">
        <v>2216</v>
      </c>
      <c r="G349" s="245" t="s">
        <v>2216</v>
      </c>
      <c r="H349" s="246" t="s">
        <v>13468</v>
      </c>
      <c r="I349" s="273" t="s">
        <v>13422</v>
      </c>
      <c r="J349" s="244" t="s">
        <v>13474</v>
      </c>
      <c r="K349" s="244"/>
      <c r="L349" s="267">
        <v>43232</v>
      </c>
      <c r="M349" s="267"/>
      <c r="N349" s="267"/>
      <c r="O349" s="267"/>
      <c r="P349" s="267">
        <v>43238</v>
      </c>
      <c r="Q349" s="293"/>
      <c r="R349" s="371" t="s">
        <v>14040</v>
      </c>
      <c r="S349" s="240" t="s">
        <v>2232</v>
      </c>
      <c r="T349" s="245" t="s">
        <v>14047</v>
      </c>
    </row>
    <row r="350" spans="1:20" ht="36" customHeight="1" x14ac:dyDescent="0.35">
      <c r="A350" s="463">
        <v>404</v>
      </c>
      <c r="B350" s="239">
        <v>43229</v>
      </c>
      <c r="C350" s="234" t="s">
        <v>6818</v>
      </c>
      <c r="D350" s="238">
        <v>7124</v>
      </c>
      <c r="E350" s="238" t="s">
        <v>2216</v>
      </c>
      <c r="F350" s="238" t="s">
        <v>13089</v>
      </c>
      <c r="G350" s="238">
        <v>24</v>
      </c>
      <c r="H350" s="238">
        <v>1</v>
      </c>
      <c r="I350" s="237" t="s">
        <v>13421</v>
      </c>
      <c r="J350" s="234"/>
      <c r="K350" s="234"/>
      <c r="L350" s="236">
        <v>43231</v>
      </c>
      <c r="M350" s="236"/>
      <c r="N350" s="236"/>
      <c r="O350" s="236"/>
      <c r="P350" s="236">
        <v>43236</v>
      </c>
      <c r="Q350" s="236">
        <v>43236</v>
      </c>
      <c r="R350" s="372">
        <v>2</v>
      </c>
      <c r="S350" s="234"/>
      <c r="T350" s="234"/>
    </row>
    <row r="351" spans="1:20" ht="36" customHeight="1" x14ac:dyDescent="0.35">
      <c r="A351" s="462" t="s">
        <v>14462</v>
      </c>
      <c r="B351" s="247">
        <v>43230</v>
      </c>
      <c r="C351" s="244" t="s">
        <v>8991</v>
      </c>
      <c r="D351" s="245" t="s">
        <v>4268</v>
      </c>
      <c r="E351" s="246" t="s">
        <v>2216</v>
      </c>
      <c r="F351" s="245" t="s">
        <v>13301</v>
      </c>
      <c r="G351" s="245" t="s">
        <v>13292</v>
      </c>
      <c r="H351" s="246" t="s">
        <v>13468</v>
      </c>
      <c r="I351" s="273" t="s">
        <v>13437</v>
      </c>
      <c r="J351" s="244" t="s">
        <v>4255</v>
      </c>
      <c r="K351" s="244"/>
      <c r="L351" s="267">
        <v>43234</v>
      </c>
      <c r="M351" s="267"/>
      <c r="N351" s="267"/>
      <c r="O351" s="267"/>
      <c r="P351" s="268"/>
      <c r="Q351" s="293"/>
      <c r="R351" s="371" t="s">
        <v>14040</v>
      </c>
      <c r="S351" s="240" t="s">
        <v>2232</v>
      </c>
      <c r="T351" s="245" t="s">
        <v>59</v>
      </c>
    </row>
    <row r="352" spans="1:20" ht="36" customHeight="1" x14ac:dyDescent="0.35">
      <c r="A352" s="463">
        <v>407</v>
      </c>
      <c r="B352" s="239">
        <v>43230</v>
      </c>
      <c r="C352" s="234" t="s">
        <v>11573</v>
      </c>
      <c r="D352" s="238">
        <v>7783</v>
      </c>
      <c r="E352" s="238" t="s">
        <v>2216</v>
      </c>
      <c r="F352" s="238" t="s">
        <v>13314</v>
      </c>
      <c r="G352" s="238">
        <v>14</v>
      </c>
      <c r="H352" s="238">
        <v>5</v>
      </c>
      <c r="I352" s="237" t="s">
        <v>11357</v>
      </c>
      <c r="J352" s="234"/>
      <c r="K352" s="234"/>
      <c r="L352" s="236">
        <v>43242</v>
      </c>
      <c r="M352" s="236"/>
      <c r="N352" s="236"/>
      <c r="O352" s="236"/>
      <c r="P352" s="236">
        <v>43258</v>
      </c>
      <c r="Q352" s="236">
        <v>43258</v>
      </c>
      <c r="R352" s="372">
        <v>0</v>
      </c>
      <c r="S352" s="234"/>
      <c r="T352" s="234"/>
    </row>
    <row r="353" spans="1:46" ht="36" customHeight="1" x14ac:dyDescent="0.35">
      <c r="A353" s="463">
        <v>408</v>
      </c>
      <c r="B353" s="239">
        <v>43237</v>
      </c>
      <c r="C353" s="234" t="s">
        <v>13424</v>
      </c>
      <c r="D353" s="238">
        <v>7942</v>
      </c>
      <c r="E353" s="238" t="s">
        <v>2216</v>
      </c>
      <c r="F353" s="238" t="s">
        <v>13356</v>
      </c>
      <c r="G353" s="238">
        <v>160</v>
      </c>
      <c r="H353" s="238">
        <v>2</v>
      </c>
      <c r="I353" s="237"/>
      <c r="J353" s="269" t="s">
        <v>13425</v>
      </c>
      <c r="K353" s="234"/>
      <c r="L353" s="236">
        <v>43252</v>
      </c>
      <c r="M353" s="236"/>
      <c r="N353" s="236"/>
      <c r="O353" s="236"/>
      <c r="P353" s="236">
        <v>43258</v>
      </c>
      <c r="Q353" s="236">
        <v>43258</v>
      </c>
      <c r="R353" s="372">
        <v>0</v>
      </c>
      <c r="S353" s="234"/>
      <c r="T353" s="234"/>
    </row>
    <row r="354" spans="1:46" ht="36" customHeight="1" x14ac:dyDescent="0.35">
      <c r="A354" s="463">
        <v>409</v>
      </c>
      <c r="B354" s="239">
        <v>43242</v>
      </c>
      <c r="C354" s="234" t="s">
        <v>12293</v>
      </c>
      <c r="D354" s="238">
        <v>5456</v>
      </c>
      <c r="E354" s="238" t="s">
        <v>2216</v>
      </c>
      <c r="F354" s="238" t="s">
        <v>13431</v>
      </c>
      <c r="G354" s="238">
        <v>7</v>
      </c>
      <c r="H354" s="238">
        <v>1</v>
      </c>
      <c r="I354" s="237" t="s">
        <v>3883</v>
      </c>
      <c r="J354" s="234" t="s">
        <v>3883</v>
      </c>
      <c r="K354" s="234"/>
      <c r="L354" s="236">
        <v>43243</v>
      </c>
      <c r="M354" s="236"/>
      <c r="N354" s="236"/>
      <c r="O354" s="236"/>
      <c r="P354" s="236">
        <v>43251</v>
      </c>
      <c r="Q354" s="236">
        <v>43251</v>
      </c>
      <c r="R354" s="372">
        <v>0</v>
      </c>
      <c r="S354" s="234"/>
      <c r="T354" s="234"/>
      <c r="U354" s="233"/>
      <c r="V354" s="233"/>
      <c r="W354" s="233"/>
      <c r="X354" s="233"/>
      <c r="Y354" s="233"/>
      <c r="Z354" s="233"/>
      <c r="AA354" s="233"/>
      <c r="AB354" s="233"/>
      <c r="AC354" s="233"/>
      <c r="AD354" s="233"/>
      <c r="AE354" s="233"/>
      <c r="AF354" s="233"/>
      <c r="AG354" s="233"/>
      <c r="AH354" s="233"/>
      <c r="AI354" s="233"/>
      <c r="AJ354" s="233"/>
      <c r="AK354" s="233"/>
      <c r="AL354" s="233"/>
      <c r="AM354" s="233"/>
      <c r="AN354" s="233"/>
      <c r="AO354" s="233"/>
      <c r="AP354" s="233"/>
      <c r="AQ354" s="233"/>
      <c r="AR354" s="233"/>
      <c r="AS354" s="233"/>
      <c r="AT354" s="233"/>
    </row>
    <row r="355" spans="1:46" ht="36" customHeight="1" x14ac:dyDescent="0.35">
      <c r="A355" s="462" t="s">
        <v>14463</v>
      </c>
      <c r="B355" s="247">
        <v>43250</v>
      </c>
      <c r="C355" s="244" t="s">
        <v>9235</v>
      </c>
      <c r="D355" s="245" t="s">
        <v>14464</v>
      </c>
      <c r="E355" s="246" t="s">
        <v>2216</v>
      </c>
      <c r="F355" s="245" t="s">
        <v>13416</v>
      </c>
      <c r="G355" s="245" t="s">
        <v>6413</v>
      </c>
      <c r="H355" s="246" t="s">
        <v>13468</v>
      </c>
      <c r="I355" s="273" t="s">
        <v>13434</v>
      </c>
      <c r="J355" s="244" t="s">
        <v>13472</v>
      </c>
      <c r="K355" s="244"/>
      <c r="L355" s="267">
        <v>43249</v>
      </c>
      <c r="M355" s="267"/>
      <c r="N355" s="267"/>
      <c r="O355" s="267"/>
      <c r="P355" s="268"/>
      <c r="Q355" s="293"/>
      <c r="R355" s="371" t="s">
        <v>14040</v>
      </c>
      <c r="S355" s="240" t="s">
        <v>2232</v>
      </c>
      <c r="T355" s="245" t="s">
        <v>14264</v>
      </c>
    </row>
    <row r="356" spans="1:46" ht="36" customHeight="1" x14ac:dyDescent="0.35">
      <c r="A356" s="463">
        <v>411</v>
      </c>
      <c r="B356" s="239">
        <v>43255</v>
      </c>
      <c r="C356" s="234" t="s">
        <v>8935</v>
      </c>
      <c r="D356" s="238" t="s">
        <v>13451</v>
      </c>
      <c r="E356" s="238" t="s">
        <v>2216</v>
      </c>
      <c r="F356" s="238"/>
      <c r="G356" s="238">
        <v>13</v>
      </c>
      <c r="H356" s="238">
        <v>7</v>
      </c>
      <c r="I356" s="237"/>
      <c r="J356" s="234"/>
      <c r="K356" s="234"/>
      <c r="L356" s="236">
        <v>43265</v>
      </c>
      <c r="M356" s="236"/>
      <c r="N356" s="236"/>
      <c r="O356" s="236"/>
      <c r="P356" s="236">
        <v>43293</v>
      </c>
      <c r="Q356" s="236">
        <v>43293</v>
      </c>
      <c r="R356" s="372">
        <v>0</v>
      </c>
      <c r="S356" s="234"/>
      <c r="T356" s="234"/>
      <c r="U356" s="233"/>
      <c r="V356" s="233"/>
      <c r="W356" s="233"/>
      <c r="X356" s="233"/>
      <c r="Y356" s="233"/>
      <c r="Z356" s="233"/>
      <c r="AA356" s="233"/>
      <c r="AB356" s="233"/>
      <c r="AC356" s="233"/>
      <c r="AD356" s="233"/>
      <c r="AE356" s="233"/>
      <c r="AF356" s="233"/>
      <c r="AG356" s="233"/>
      <c r="AH356" s="233"/>
      <c r="AI356" s="233"/>
      <c r="AJ356" s="233"/>
      <c r="AK356" s="233"/>
      <c r="AL356" s="233"/>
      <c r="AM356" s="233"/>
      <c r="AN356" s="233"/>
      <c r="AO356" s="233"/>
      <c r="AP356" s="233"/>
      <c r="AQ356" s="233"/>
      <c r="AR356" s="233"/>
      <c r="AS356" s="233"/>
      <c r="AT356" s="233"/>
    </row>
    <row r="357" spans="1:46" ht="36" customHeight="1" x14ac:dyDescent="0.35">
      <c r="A357" s="463">
        <v>412</v>
      </c>
      <c r="B357" s="239">
        <v>43265</v>
      </c>
      <c r="C357" s="234" t="s">
        <v>6152</v>
      </c>
      <c r="D357" s="238" t="s">
        <v>6153</v>
      </c>
      <c r="E357" s="238" t="s">
        <v>2216</v>
      </c>
      <c r="F357" s="238"/>
      <c r="G357" s="238">
        <v>500</v>
      </c>
      <c r="H357" s="238">
        <v>3</v>
      </c>
      <c r="I357" s="237"/>
      <c r="J357" s="234" t="s">
        <v>13436</v>
      </c>
      <c r="K357" s="234"/>
      <c r="L357" s="236">
        <v>43259</v>
      </c>
      <c r="M357" s="236"/>
      <c r="N357" s="236"/>
      <c r="O357" s="236"/>
      <c r="P357" s="236">
        <v>43272</v>
      </c>
      <c r="Q357" s="236">
        <v>43272</v>
      </c>
      <c r="R357" s="372">
        <v>0</v>
      </c>
      <c r="S357" s="234"/>
      <c r="T357" s="234"/>
      <c r="U357" s="233"/>
      <c r="V357" s="233"/>
      <c r="W357" s="233"/>
      <c r="X357" s="233"/>
      <c r="Y357" s="233"/>
      <c r="Z357" s="233"/>
      <c r="AA357" s="233"/>
      <c r="AB357" s="233"/>
      <c r="AC357" s="233"/>
      <c r="AD357" s="233"/>
      <c r="AE357" s="233"/>
      <c r="AF357" s="233"/>
      <c r="AG357" s="233"/>
      <c r="AH357" s="233"/>
      <c r="AI357" s="233"/>
      <c r="AJ357" s="233"/>
      <c r="AK357" s="233"/>
      <c r="AL357" s="233"/>
      <c r="AM357" s="233"/>
      <c r="AN357" s="233"/>
      <c r="AO357" s="233"/>
      <c r="AP357" s="233"/>
      <c r="AQ357" s="233"/>
      <c r="AR357" s="233"/>
      <c r="AS357" s="233"/>
      <c r="AT357" s="233"/>
    </row>
    <row r="358" spans="1:46" ht="36" customHeight="1" x14ac:dyDescent="0.35">
      <c r="A358" s="462" t="s">
        <v>14465</v>
      </c>
      <c r="B358" s="247">
        <v>43266</v>
      </c>
      <c r="C358" s="244" t="s">
        <v>13438</v>
      </c>
      <c r="D358" s="245" t="s">
        <v>13439</v>
      </c>
      <c r="E358" s="246" t="s">
        <v>2216</v>
      </c>
      <c r="F358" s="245" t="s">
        <v>11888</v>
      </c>
      <c r="G358" s="245" t="s">
        <v>14466</v>
      </c>
      <c r="H358" s="246" t="s">
        <v>13468</v>
      </c>
      <c r="I358" s="273" t="s">
        <v>12890</v>
      </c>
      <c r="J358" s="244" t="s">
        <v>4255</v>
      </c>
      <c r="K358" s="244"/>
      <c r="L358" s="267"/>
      <c r="M358" s="267"/>
      <c r="N358" s="267"/>
      <c r="O358" s="267"/>
      <c r="P358" s="268"/>
      <c r="Q358" s="293"/>
      <c r="R358" s="371" t="s">
        <v>14040</v>
      </c>
      <c r="S358" s="240" t="s">
        <v>2232</v>
      </c>
      <c r="T358" s="245" t="s">
        <v>59</v>
      </c>
    </row>
    <row r="359" spans="1:46" ht="36" customHeight="1" x14ac:dyDescent="0.35">
      <c r="A359" s="463">
        <v>414</v>
      </c>
      <c r="B359" s="239">
        <v>43266</v>
      </c>
      <c r="C359" s="234" t="s">
        <v>12686</v>
      </c>
      <c r="D359" s="238"/>
      <c r="E359" s="238" t="s">
        <v>2216</v>
      </c>
      <c r="F359" s="238"/>
      <c r="G359" s="238"/>
      <c r="H359" s="238">
        <v>0</v>
      </c>
      <c r="I359" s="237" t="s">
        <v>13442</v>
      </c>
      <c r="J359" s="234"/>
      <c r="K359" s="234"/>
      <c r="L359" s="236">
        <v>43293</v>
      </c>
      <c r="M359" s="236"/>
      <c r="N359" s="236"/>
      <c r="O359" s="236"/>
      <c r="P359" s="236">
        <v>43293</v>
      </c>
      <c r="Q359" s="236"/>
      <c r="R359" s="372"/>
      <c r="S359" s="234"/>
      <c r="T359" s="234"/>
      <c r="U359" s="233"/>
      <c r="V359" s="233"/>
      <c r="W359" s="233"/>
      <c r="X359" s="233"/>
      <c r="Y359" s="233"/>
      <c r="Z359" s="233"/>
      <c r="AA359" s="233"/>
      <c r="AB359" s="233"/>
      <c r="AC359" s="233"/>
      <c r="AD359" s="233"/>
      <c r="AE359" s="233"/>
      <c r="AF359" s="233"/>
      <c r="AG359" s="233"/>
      <c r="AH359" s="233"/>
      <c r="AI359" s="233"/>
      <c r="AJ359" s="233"/>
      <c r="AK359" s="233"/>
      <c r="AL359" s="233"/>
      <c r="AM359" s="233"/>
      <c r="AN359" s="233"/>
      <c r="AO359" s="233"/>
      <c r="AP359" s="233"/>
      <c r="AQ359" s="233"/>
      <c r="AR359" s="233"/>
      <c r="AS359" s="233"/>
      <c r="AT359" s="233"/>
    </row>
    <row r="360" spans="1:46" ht="36" customHeight="1" x14ac:dyDescent="0.35">
      <c r="A360" s="467">
        <v>415</v>
      </c>
      <c r="B360" s="278">
        <v>43271</v>
      </c>
      <c r="C360" s="274" t="s">
        <v>13440</v>
      </c>
      <c r="D360" s="277">
        <v>8110</v>
      </c>
      <c r="E360" s="277" t="s">
        <v>2216</v>
      </c>
      <c r="F360" s="277" t="s">
        <v>13441</v>
      </c>
      <c r="G360" s="277">
        <v>100</v>
      </c>
      <c r="H360" s="277">
        <v>11</v>
      </c>
      <c r="I360" s="276"/>
      <c r="J360" s="274" t="s">
        <v>13459</v>
      </c>
      <c r="K360" s="274"/>
      <c r="L360" s="275">
        <v>42912</v>
      </c>
      <c r="M360" s="275"/>
      <c r="N360" s="275"/>
      <c r="O360" s="275"/>
      <c r="P360" s="274" t="s">
        <v>2216</v>
      </c>
      <c r="Q360" s="275"/>
      <c r="R360" s="374">
        <v>1</v>
      </c>
      <c r="S360" s="274"/>
      <c r="T360" s="274"/>
      <c r="U360" s="233"/>
      <c r="V360" s="233"/>
      <c r="W360" s="233"/>
      <c r="X360" s="233"/>
      <c r="Y360" s="233"/>
      <c r="Z360" s="233"/>
      <c r="AA360" s="233"/>
      <c r="AB360" s="233"/>
      <c r="AC360" s="233"/>
      <c r="AD360" s="233"/>
      <c r="AE360" s="233"/>
      <c r="AF360" s="233"/>
      <c r="AG360" s="233"/>
      <c r="AH360" s="233"/>
      <c r="AI360" s="233"/>
      <c r="AJ360" s="233"/>
      <c r="AK360" s="233"/>
      <c r="AL360" s="233"/>
      <c r="AM360" s="233"/>
      <c r="AN360" s="233"/>
      <c r="AO360" s="233"/>
      <c r="AP360" s="233"/>
      <c r="AQ360" s="233"/>
      <c r="AR360" s="233"/>
      <c r="AS360" s="233"/>
      <c r="AT360" s="233"/>
    </row>
    <row r="361" spans="1:46" ht="36" customHeight="1" x14ac:dyDescent="0.35">
      <c r="A361" s="463">
        <v>416</v>
      </c>
      <c r="B361" s="239">
        <v>43278</v>
      </c>
      <c r="C361" s="234" t="s">
        <v>13424</v>
      </c>
      <c r="D361" s="238" t="s">
        <v>13444</v>
      </c>
      <c r="E361" s="238"/>
      <c r="F361" s="238" t="s">
        <v>13409</v>
      </c>
      <c r="G361" s="238">
        <v>125</v>
      </c>
      <c r="H361" s="238">
        <v>1</v>
      </c>
      <c r="I361" s="237" t="s">
        <v>13445</v>
      </c>
      <c r="J361" s="234"/>
      <c r="K361" s="234"/>
      <c r="L361" s="236">
        <v>43293</v>
      </c>
      <c r="M361" s="236"/>
      <c r="N361" s="236"/>
      <c r="O361" s="236"/>
      <c r="P361" s="236">
        <v>43305</v>
      </c>
      <c r="Q361" s="236">
        <v>43305</v>
      </c>
      <c r="R361" s="375">
        <v>2</v>
      </c>
      <c r="S361" s="234"/>
      <c r="T361" s="234"/>
      <c r="U361" s="233"/>
      <c r="V361" s="233"/>
      <c r="W361" s="233"/>
      <c r="X361" s="233"/>
      <c r="Y361" s="233"/>
      <c r="Z361" s="233"/>
      <c r="AA361" s="233"/>
      <c r="AB361" s="233"/>
      <c r="AC361" s="233"/>
      <c r="AD361" s="233"/>
      <c r="AE361" s="233"/>
      <c r="AF361" s="233"/>
      <c r="AG361" s="233"/>
      <c r="AH361" s="233"/>
      <c r="AI361" s="233"/>
      <c r="AJ361" s="233"/>
      <c r="AK361" s="233"/>
      <c r="AL361" s="233"/>
      <c r="AM361" s="233"/>
      <c r="AN361" s="233"/>
      <c r="AO361" s="233"/>
      <c r="AP361" s="233"/>
      <c r="AQ361" s="233"/>
      <c r="AR361" s="233"/>
      <c r="AS361" s="233"/>
      <c r="AT361" s="233"/>
    </row>
    <row r="362" spans="1:46" ht="36" customHeight="1" x14ac:dyDescent="0.35">
      <c r="A362" s="462" t="s">
        <v>14467</v>
      </c>
      <c r="B362" s="247">
        <v>43279</v>
      </c>
      <c r="C362" s="244" t="s">
        <v>13447</v>
      </c>
      <c r="D362" s="245" t="s">
        <v>14468</v>
      </c>
      <c r="E362" s="246" t="s">
        <v>2216</v>
      </c>
      <c r="F362" s="245" t="s">
        <v>12776</v>
      </c>
      <c r="G362" s="245" t="s">
        <v>13231</v>
      </c>
      <c r="H362" s="246" t="s">
        <v>13468</v>
      </c>
      <c r="I362" s="273" t="s">
        <v>13473</v>
      </c>
      <c r="J362" s="244" t="s">
        <v>4255</v>
      </c>
      <c r="K362" s="244"/>
      <c r="L362" s="267"/>
      <c r="M362" s="267"/>
      <c r="N362" s="267"/>
      <c r="O362" s="267"/>
      <c r="P362" s="268"/>
      <c r="Q362" s="293"/>
      <c r="R362" s="371" t="s">
        <v>14040</v>
      </c>
      <c r="S362" s="240" t="s">
        <v>2232</v>
      </c>
      <c r="T362" s="245" t="s">
        <v>59</v>
      </c>
    </row>
    <row r="363" spans="1:46" ht="36" customHeight="1" x14ac:dyDescent="0.35">
      <c r="A363" s="467" t="s">
        <v>13446</v>
      </c>
      <c r="B363" s="278">
        <v>43279</v>
      </c>
      <c r="C363" s="274" t="s">
        <v>13447</v>
      </c>
      <c r="D363" s="277">
        <v>7860</v>
      </c>
      <c r="E363" s="277" t="s">
        <v>2216</v>
      </c>
      <c r="F363" s="277" t="s">
        <v>12776</v>
      </c>
      <c r="G363" s="277">
        <v>25</v>
      </c>
      <c r="H363" s="277">
        <v>1</v>
      </c>
      <c r="I363" s="276" t="s">
        <v>13448</v>
      </c>
      <c r="J363" s="292" t="s">
        <v>13449</v>
      </c>
      <c r="K363" s="274"/>
      <c r="L363" s="275">
        <v>43279</v>
      </c>
      <c r="M363" s="275"/>
      <c r="N363" s="275"/>
      <c r="O363" s="275"/>
      <c r="P363" s="276" t="s">
        <v>2216</v>
      </c>
      <c r="Q363" s="275"/>
      <c r="R363" s="376">
        <v>0</v>
      </c>
      <c r="S363" s="274"/>
      <c r="T363" s="274"/>
      <c r="U363" s="233"/>
      <c r="V363" s="233"/>
      <c r="W363" s="233"/>
      <c r="X363" s="233"/>
      <c r="Y363" s="233"/>
      <c r="Z363" s="233"/>
      <c r="AA363" s="233"/>
      <c r="AB363" s="233"/>
      <c r="AC363" s="233"/>
      <c r="AD363" s="233"/>
      <c r="AE363" s="233"/>
      <c r="AF363" s="233"/>
      <c r="AG363" s="233"/>
      <c r="AH363" s="233"/>
      <c r="AI363" s="233"/>
      <c r="AJ363" s="233"/>
      <c r="AK363" s="233"/>
      <c r="AL363" s="233"/>
      <c r="AM363" s="233"/>
      <c r="AN363" s="233"/>
      <c r="AO363" s="233"/>
      <c r="AP363" s="233"/>
      <c r="AQ363" s="233"/>
      <c r="AR363" s="233"/>
      <c r="AS363" s="233"/>
      <c r="AT363" s="233"/>
    </row>
    <row r="364" spans="1:46" ht="36" customHeight="1" x14ac:dyDescent="0.35">
      <c r="A364" s="463">
        <v>419</v>
      </c>
      <c r="B364" s="239">
        <v>43287</v>
      </c>
      <c r="C364" s="234" t="s">
        <v>8935</v>
      </c>
      <c r="D364" s="238" t="s">
        <v>13451</v>
      </c>
      <c r="E364" s="238" t="s">
        <v>2216</v>
      </c>
      <c r="F364" s="238" t="s">
        <v>12267</v>
      </c>
      <c r="G364" s="238">
        <v>50</v>
      </c>
      <c r="H364" s="238">
        <v>12</v>
      </c>
      <c r="I364" s="237" t="s">
        <v>13469</v>
      </c>
      <c r="J364" s="234"/>
      <c r="K364" s="234"/>
      <c r="L364" s="236">
        <v>43294</v>
      </c>
      <c r="M364" s="236"/>
      <c r="N364" s="236"/>
      <c r="O364" s="236"/>
      <c r="P364" s="236">
        <v>43339</v>
      </c>
      <c r="Q364" s="236">
        <v>43339</v>
      </c>
      <c r="R364" s="375">
        <v>0</v>
      </c>
      <c r="S364" s="234"/>
      <c r="T364" s="234"/>
      <c r="U364" s="233"/>
      <c r="V364" s="233"/>
      <c r="W364" s="233"/>
      <c r="X364" s="233"/>
      <c r="Y364" s="233"/>
      <c r="Z364" s="233"/>
      <c r="AA364" s="233"/>
      <c r="AB364" s="233"/>
      <c r="AC364" s="233"/>
      <c r="AD364" s="233"/>
      <c r="AE364" s="233"/>
      <c r="AF364" s="233"/>
      <c r="AG364" s="233"/>
      <c r="AH364" s="233"/>
      <c r="AI364" s="233"/>
      <c r="AJ364" s="233"/>
      <c r="AK364" s="233"/>
      <c r="AL364" s="233"/>
      <c r="AM364" s="233"/>
      <c r="AN364" s="233"/>
      <c r="AO364" s="233"/>
      <c r="AP364" s="233"/>
      <c r="AQ364" s="233"/>
      <c r="AR364" s="233"/>
      <c r="AS364" s="233"/>
      <c r="AT364" s="233"/>
    </row>
    <row r="365" spans="1:46" ht="36" customHeight="1" x14ac:dyDescent="0.35">
      <c r="A365" s="463">
        <v>420</v>
      </c>
      <c r="B365" s="239">
        <v>43297</v>
      </c>
      <c r="C365" s="234" t="s">
        <v>8935</v>
      </c>
      <c r="D365" s="238" t="s">
        <v>13455</v>
      </c>
      <c r="E365" s="238" t="s">
        <v>2216</v>
      </c>
      <c r="F365" s="238" t="s">
        <v>13415</v>
      </c>
      <c r="G365" s="238">
        <v>100</v>
      </c>
      <c r="H365" s="238">
        <v>3</v>
      </c>
      <c r="I365" s="237"/>
      <c r="J365" s="234"/>
      <c r="K365" s="234"/>
      <c r="L365" s="236">
        <v>43300</v>
      </c>
      <c r="M365" s="236"/>
      <c r="N365" s="236"/>
      <c r="O365" s="236"/>
      <c r="P365" s="236">
        <v>43321</v>
      </c>
      <c r="Q365" s="236">
        <v>43321</v>
      </c>
      <c r="R365" s="375">
        <v>0</v>
      </c>
      <c r="S365" s="234"/>
      <c r="T365" s="234"/>
      <c r="U365" s="233"/>
      <c r="V365" s="233"/>
      <c r="W365" s="233"/>
      <c r="X365" s="233"/>
      <c r="Y365" s="233"/>
      <c r="Z365" s="233"/>
      <c r="AA365" s="233"/>
      <c r="AB365" s="233"/>
      <c r="AC365" s="233"/>
      <c r="AD365" s="233"/>
      <c r="AE365" s="233"/>
      <c r="AF365" s="233"/>
      <c r="AG365" s="233"/>
      <c r="AH365" s="233"/>
      <c r="AI365" s="233"/>
      <c r="AJ365" s="233"/>
      <c r="AK365" s="233"/>
      <c r="AL365" s="233"/>
      <c r="AM365" s="233"/>
      <c r="AN365" s="233"/>
      <c r="AO365" s="233"/>
      <c r="AP365" s="233"/>
      <c r="AQ365" s="233"/>
      <c r="AR365" s="233"/>
      <c r="AS365" s="233"/>
      <c r="AT365" s="233"/>
    </row>
    <row r="366" spans="1:46" ht="36" customHeight="1" x14ac:dyDescent="0.35">
      <c r="A366" s="462" t="s">
        <v>14469</v>
      </c>
      <c r="B366" s="247">
        <v>43301</v>
      </c>
      <c r="C366" s="244" t="s">
        <v>5604</v>
      </c>
      <c r="D366" s="245"/>
      <c r="E366" s="246" t="s">
        <v>2216</v>
      </c>
      <c r="F366" s="245"/>
      <c r="G366" s="245"/>
      <c r="H366" s="246" t="s">
        <v>13468</v>
      </c>
      <c r="I366" s="273"/>
      <c r="J366" s="244" t="s">
        <v>13467</v>
      </c>
      <c r="K366" s="244"/>
      <c r="L366" s="267"/>
      <c r="M366" s="267"/>
      <c r="N366" s="267"/>
      <c r="O366" s="267"/>
      <c r="P366" s="268"/>
      <c r="Q366" s="293"/>
      <c r="R366" s="371" t="s">
        <v>14040</v>
      </c>
      <c r="S366" s="240" t="s">
        <v>2232</v>
      </c>
      <c r="T366" s="245" t="s">
        <v>14047</v>
      </c>
    </row>
    <row r="367" spans="1:46" ht="36" customHeight="1" x14ac:dyDescent="0.35">
      <c r="A367" s="463">
        <v>422</v>
      </c>
      <c r="B367" s="239">
        <v>43305</v>
      </c>
      <c r="C367" s="234" t="s">
        <v>6818</v>
      </c>
      <c r="D367" s="238">
        <v>7104</v>
      </c>
      <c r="E367" s="238" t="s">
        <v>2216</v>
      </c>
      <c r="F367" s="238" t="s">
        <v>13456</v>
      </c>
      <c r="G367" s="238">
        <v>50</v>
      </c>
      <c r="H367" s="238">
        <v>25</v>
      </c>
      <c r="I367" s="237" t="s">
        <v>13471</v>
      </c>
      <c r="J367" s="234" t="s">
        <v>13457</v>
      </c>
      <c r="K367" s="234"/>
      <c r="L367" s="236">
        <v>43318</v>
      </c>
      <c r="M367" s="236"/>
      <c r="N367" s="236"/>
      <c r="O367" s="236"/>
      <c r="P367" s="236">
        <v>43326</v>
      </c>
      <c r="Q367" s="236">
        <v>43326</v>
      </c>
      <c r="R367" s="375">
        <v>0</v>
      </c>
      <c r="S367" s="234"/>
      <c r="T367" s="234"/>
      <c r="U367" s="233"/>
      <c r="V367" s="233"/>
      <c r="W367" s="233"/>
      <c r="X367" s="233"/>
      <c r="Y367" s="233"/>
      <c r="Z367" s="233"/>
      <c r="AA367" s="233"/>
      <c r="AB367" s="233"/>
      <c r="AC367" s="233"/>
      <c r="AD367" s="233"/>
      <c r="AE367" s="233"/>
      <c r="AF367" s="233"/>
      <c r="AG367" s="233"/>
      <c r="AH367" s="233"/>
      <c r="AI367" s="233"/>
      <c r="AJ367" s="233"/>
      <c r="AK367" s="233"/>
      <c r="AL367" s="233"/>
      <c r="AM367" s="233"/>
      <c r="AN367" s="233"/>
      <c r="AO367" s="233"/>
      <c r="AP367" s="233"/>
      <c r="AQ367" s="233"/>
      <c r="AR367" s="233"/>
      <c r="AS367" s="233"/>
      <c r="AT367" s="233"/>
    </row>
    <row r="368" spans="1:46" ht="36" customHeight="1" x14ac:dyDescent="0.35">
      <c r="A368" s="467" t="s">
        <v>13458</v>
      </c>
      <c r="B368" s="278">
        <v>43308</v>
      </c>
      <c r="C368" s="274" t="s">
        <v>6818</v>
      </c>
      <c r="D368" s="277">
        <v>7146</v>
      </c>
      <c r="E368" s="277" t="s">
        <v>2216</v>
      </c>
      <c r="F368" s="277" t="s">
        <v>13456</v>
      </c>
      <c r="G368" s="277">
        <v>50</v>
      </c>
      <c r="H368" s="277">
        <v>3</v>
      </c>
      <c r="I368" s="276" t="s">
        <v>13470</v>
      </c>
      <c r="J368" s="274" t="s">
        <v>13496</v>
      </c>
      <c r="K368" s="274"/>
      <c r="L368" s="275">
        <v>43308</v>
      </c>
      <c r="M368" s="275"/>
      <c r="N368" s="275"/>
      <c r="O368" s="275"/>
      <c r="P368" s="274" t="s">
        <v>2216</v>
      </c>
      <c r="Q368" s="275"/>
      <c r="R368" s="376">
        <v>0</v>
      </c>
      <c r="S368" s="274"/>
      <c r="T368" s="274"/>
      <c r="U368" s="233"/>
      <c r="V368" s="233"/>
      <c r="W368" s="233"/>
      <c r="X368" s="233"/>
      <c r="Y368" s="233"/>
      <c r="Z368" s="233"/>
      <c r="AA368" s="233"/>
      <c r="AB368" s="233"/>
      <c r="AC368" s="233"/>
      <c r="AD368" s="233"/>
      <c r="AE368" s="233"/>
      <c r="AF368" s="233"/>
      <c r="AG368" s="233"/>
      <c r="AH368" s="233"/>
      <c r="AI368" s="233"/>
      <c r="AJ368" s="233"/>
      <c r="AK368" s="233"/>
      <c r="AL368" s="233"/>
      <c r="AM368" s="233"/>
      <c r="AN368" s="233"/>
      <c r="AO368" s="233"/>
      <c r="AP368" s="233"/>
      <c r="AQ368" s="233"/>
      <c r="AR368" s="233"/>
      <c r="AS368" s="233"/>
      <c r="AT368" s="233"/>
    </row>
    <row r="369" spans="1:46" ht="36" customHeight="1" x14ac:dyDescent="0.35">
      <c r="A369" s="467" t="s">
        <v>13461</v>
      </c>
      <c r="B369" s="278">
        <v>43311</v>
      </c>
      <c r="C369" s="274" t="s">
        <v>2182</v>
      </c>
      <c r="D369" s="277" t="s">
        <v>13462</v>
      </c>
      <c r="E369" s="277" t="s">
        <v>2216</v>
      </c>
      <c r="F369" s="277" t="s">
        <v>13463</v>
      </c>
      <c r="G369" s="277">
        <v>10</v>
      </c>
      <c r="H369" s="277">
        <v>10</v>
      </c>
      <c r="I369" s="276"/>
      <c r="J369" s="274" t="s">
        <v>13495</v>
      </c>
      <c r="K369" s="274"/>
      <c r="L369" s="275">
        <v>43311</v>
      </c>
      <c r="M369" s="275"/>
      <c r="N369" s="275"/>
      <c r="O369" s="275"/>
      <c r="P369" s="274" t="s">
        <v>2216</v>
      </c>
      <c r="Q369" s="275"/>
      <c r="R369" s="376">
        <v>0</v>
      </c>
      <c r="S369" s="274"/>
      <c r="T369" s="274"/>
      <c r="U369" s="233"/>
      <c r="V369" s="233"/>
      <c r="W369" s="233"/>
      <c r="X369" s="233"/>
      <c r="Y369" s="233"/>
      <c r="Z369" s="233"/>
      <c r="AA369" s="233"/>
      <c r="AB369" s="233"/>
      <c r="AC369" s="233"/>
      <c r="AD369" s="233"/>
      <c r="AE369" s="233"/>
      <c r="AF369" s="233"/>
      <c r="AG369" s="233"/>
      <c r="AH369" s="233"/>
      <c r="AI369" s="233"/>
      <c r="AJ369" s="233"/>
      <c r="AK369" s="233"/>
      <c r="AL369" s="233"/>
      <c r="AM369" s="233"/>
      <c r="AN369" s="233"/>
      <c r="AO369" s="233"/>
      <c r="AP369" s="233"/>
      <c r="AQ369" s="233"/>
      <c r="AR369" s="233"/>
      <c r="AS369" s="233"/>
      <c r="AT369" s="233"/>
    </row>
    <row r="370" spans="1:46" ht="36" customHeight="1" x14ac:dyDescent="0.35">
      <c r="A370" s="463">
        <v>425</v>
      </c>
      <c r="B370" s="239">
        <v>43318</v>
      </c>
      <c r="C370" s="234" t="s">
        <v>8935</v>
      </c>
      <c r="D370" s="238" t="s">
        <v>13455</v>
      </c>
      <c r="E370" s="238" t="s">
        <v>2216</v>
      </c>
      <c r="F370" s="238" t="s">
        <v>13415</v>
      </c>
      <c r="G370" s="238">
        <v>100</v>
      </c>
      <c r="H370" s="238">
        <v>2</v>
      </c>
      <c r="I370" s="237" t="s">
        <v>13464</v>
      </c>
      <c r="J370" s="234"/>
      <c r="K370" s="234"/>
      <c r="L370" s="236">
        <v>43321</v>
      </c>
      <c r="M370" s="236"/>
      <c r="N370" s="236"/>
      <c r="O370" s="236"/>
      <c r="P370" s="236">
        <v>43329</v>
      </c>
      <c r="Q370" s="236">
        <v>43329</v>
      </c>
      <c r="R370" s="375">
        <v>0</v>
      </c>
      <c r="S370" s="234"/>
      <c r="T370" s="234"/>
      <c r="U370" s="233"/>
      <c r="V370" s="233"/>
      <c r="W370" s="233"/>
      <c r="X370" s="233"/>
      <c r="Y370" s="233"/>
      <c r="Z370" s="233"/>
      <c r="AA370" s="233"/>
      <c r="AB370" s="233"/>
      <c r="AC370" s="233"/>
      <c r="AD370" s="233"/>
      <c r="AE370" s="233"/>
      <c r="AF370" s="233"/>
      <c r="AG370" s="233"/>
      <c r="AH370" s="233"/>
      <c r="AI370" s="233"/>
      <c r="AJ370" s="233"/>
      <c r="AK370" s="233"/>
      <c r="AL370" s="233"/>
      <c r="AM370" s="233"/>
      <c r="AN370" s="233"/>
      <c r="AO370" s="233"/>
      <c r="AP370" s="233"/>
      <c r="AQ370" s="233"/>
      <c r="AR370" s="233"/>
      <c r="AS370" s="233"/>
      <c r="AT370" s="233"/>
    </row>
    <row r="371" spans="1:46" ht="36" customHeight="1" x14ac:dyDescent="0.35">
      <c r="A371" s="463" t="s">
        <v>13502</v>
      </c>
      <c r="B371" s="239">
        <v>43320</v>
      </c>
      <c r="C371" s="234" t="s">
        <v>13438</v>
      </c>
      <c r="D371" s="238">
        <v>7466</v>
      </c>
      <c r="E371" s="238" t="s">
        <v>2216</v>
      </c>
      <c r="F371" s="238" t="s">
        <v>13452</v>
      </c>
      <c r="G371" s="238">
        <v>750</v>
      </c>
      <c r="H371" s="238">
        <v>169</v>
      </c>
      <c r="I371" s="237"/>
      <c r="J371" s="234" t="s">
        <v>13503</v>
      </c>
      <c r="K371" s="234"/>
      <c r="L371" s="236">
        <v>43325</v>
      </c>
      <c r="M371" s="236"/>
      <c r="N371" s="236"/>
      <c r="O371" s="236"/>
      <c r="P371" s="237"/>
      <c r="Q371" s="236">
        <v>43348</v>
      </c>
      <c r="R371" s="375">
        <v>0</v>
      </c>
      <c r="S371" s="234"/>
      <c r="T371" s="234"/>
      <c r="U371" s="233"/>
      <c r="V371" s="233"/>
      <c r="W371" s="233"/>
      <c r="X371" s="233"/>
      <c r="Y371" s="233"/>
      <c r="Z371" s="233"/>
      <c r="AA371" s="233"/>
      <c r="AB371" s="233"/>
      <c r="AC371" s="233"/>
      <c r="AD371" s="233"/>
      <c r="AE371" s="233"/>
      <c r="AF371" s="233"/>
      <c r="AG371" s="233"/>
      <c r="AH371" s="233"/>
      <c r="AI371" s="233"/>
      <c r="AJ371" s="233"/>
      <c r="AK371" s="233"/>
      <c r="AL371" s="233"/>
      <c r="AM371" s="233"/>
      <c r="AN371" s="233"/>
      <c r="AO371" s="233"/>
      <c r="AP371" s="233"/>
      <c r="AQ371" s="233"/>
      <c r="AR371" s="233"/>
      <c r="AS371" s="233"/>
      <c r="AT371" s="233"/>
    </row>
    <row r="372" spans="1:46" ht="36" customHeight="1" x14ac:dyDescent="0.35">
      <c r="A372" s="462" t="s">
        <v>14470</v>
      </c>
      <c r="B372" s="247">
        <v>43327</v>
      </c>
      <c r="C372" s="244" t="s">
        <v>13424</v>
      </c>
      <c r="D372" s="245" t="s">
        <v>13444</v>
      </c>
      <c r="E372" s="246" t="s">
        <v>2216</v>
      </c>
      <c r="F372" s="245" t="s">
        <v>13409</v>
      </c>
      <c r="G372" s="245" t="s">
        <v>14294</v>
      </c>
      <c r="H372" s="246" t="s">
        <v>13468</v>
      </c>
      <c r="I372" s="273"/>
      <c r="J372" s="244" t="s">
        <v>2249</v>
      </c>
      <c r="K372" s="244"/>
      <c r="L372" s="267">
        <v>43328</v>
      </c>
      <c r="M372" s="267"/>
      <c r="N372" s="267"/>
      <c r="O372" s="267"/>
      <c r="P372" s="267">
        <v>43340</v>
      </c>
      <c r="Q372" s="267">
        <v>43340</v>
      </c>
      <c r="R372" s="371" t="s">
        <v>14040</v>
      </c>
      <c r="S372" s="240" t="s">
        <v>2232</v>
      </c>
      <c r="T372" s="245" t="s">
        <v>59</v>
      </c>
    </row>
    <row r="373" spans="1:46" ht="36" customHeight="1" x14ac:dyDescent="0.35">
      <c r="A373" s="462" t="s">
        <v>14471</v>
      </c>
      <c r="B373" s="247">
        <v>43327</v>
      </c>
      <c r="C373" s="244" t="s">
        <v>13447</v>
      </c>
      <c r="D373" s="245" t="s">
        <v>14468</v>
      </c>
      <c r="E373" s="246" t="s">
        <v>2216</v>
      </c>
      <c r="F373" s="245" t="s">
        <v>12776</v>
      </c>
      <c r="G373" s="245" t="s">
        <v>13231</v>
      </c>
      <c r="H373" s="246" t="s">
        <v>13468</v>
      </c>
      <c r="I373" s="273" t="s">
        <v>13473</v>
      </c>
      <c r="J373" s="244" t="s">
        <v>13504</v>
      </c>
      <c r="K373" s="244"/>
      <c r="L373" s="267"/>
      <c r="M373" s="267"/>
      <c r="N373" s="267"/>
      <c r="O373" s="267"/>
      <c r="P373" s="268"/>
      <c r="Q373" s="291"/>
      <c r="R373" s="371" t="s">
        <v>14040</v>
      </c>
      <c r="S373" s="240" t="s">
        <v>2232</v>
      </c>
      <c r="T373" s="245" t="s">
        <v>59</v>
      </c>
    </row>
    <row r="374" spans="1:46" ht="36" customHeight="1" x14ac:dyDescent="0.35">
      <c r="A374" s="467" t="s">
        <v>13488</v>
      </c>
      <c r="B374" s="278">
        <v>43334</v>
      </c>
      <c r="C374" s="274" t="s">
        <v>12746</v>
      </c>
      <c r="D374" s="277" t="s">
        <v>13490</v>
      </c>
      <c r="E374" s="277" t="s">
        <v>2216</v>
      </c>
      <c r="F374" s="277" t="s">
        <v>13465</v>
      </c>
      <c r="G374" s="277">
        <v>10</v>
      </c>
      <c r="H374" s="277">
        <v>10</v>
      </c>
      <c r="I374" s="276"/>
      <c r="J374" s="274" t="s">
        <v>13491</v>
      </c>
      <c r="K374" s="274"/>
      <c r="L374" s="275">
        <v>43334</v>
      </c>
      <c r="M374" s="275"/>
      <c r="N374" s="275"/>
      <c r="O374" s="275"/>
      <c r="P374" s="274" t="s">
        <v>2216</v>
      </c>
      <c r="Q374" s="274"/>
      <c r="R374" s="376">
        <v>0</v>
      </c>
      <c r="S374" s="274"/>
      <c r="T374" s="274"/>
      <c r="U374" s="231"/>
      <c r="V374" s="231"/>
      <c r="W374" s="231"/>
      <c r="X374" s="231"/>
      <c r="Y374" s="231"/>
      <c r="Z374" s="231"/>
      <c r="AA374" s="231"/>
      <c r="AB374" s="231"/>
      <c r="AC374" s="231"/>
      <c r="AD374" s="231"/>
      <c r="AE374" s="231"/>
      <c r="AF374" s="231"/>
      <c r="AG374" s="231"/>
      <c r="AH374" s="231"/>
      <c r="AI374" s="231"/>
      <c r="AJ374" s="231"/>
      <c r="AK374" s="231"/>
      <c r="AL374" s="231"/>
      <c r="AM374" s="231"/>
      <c r="AN374" s="231"/>
      <c r="AO374" s="231"/>
      <c r="AP374" s="231"/>
      <c r="AQ374" s="231"/>
      <c r="AR374" s="231"/>
      <c r="AS374" s="231"/>
      <c r="AT374" s="231"/>
    </row>
    <row r="375" spans="1:46" ht="36" customHeight="1" x14ac:dyDescent="0.35">
      <c r="A375" s="467" t="s">
        <v>13489</v>
      </c>
      <c r="B375" s="278">
        <v>43334</v>
      </c>
      <c r="C375" s="274" t="s">
        <v>13492</v>
      </c>
      <c r="D375" s="277">
        <v>8154</v>
      </c>
      <c r="E375" s="277" t="s">
        <v>2216</v>
      </c>
      <c r="F375" s="277" t="s">
        <v>13493</v>
      </c>
      <c r="G375" s="277">
        <v>24</v>
      </c>
      <c r="H375" s="277">
        <v>24</v>
      </c>
      <c r="I375" s="276"/>
      <c r="J375" s="274" t="s">
        <v>13494</v>
      </c>
      <c r="K375" s="274"/>
      <c r="L375" s="275">
        <v>43334</v>
      </c>
      <c r="M375" s="275"/>
      <c r="N375" s="275"/>
      <c r="O375" s="275"/>
      <c r="P375" s="274" t="s">
        <v>2216</v>
      </c>
      <c r="Q375" s="274"/>
      <c r="R375" s="376">
        <v>0</v>
      </c>
      <c r="S375" s="274"/>
      <c r="T375" s="274"/>
      <c r="U375" s="231"/>
      <c r="V375" s="231"/>
      <c r="W375" s="231"/>
      <c r="X375" s="231"/>
      <c r="Y375" s="231"/>
      <c r="Z375" s="231"/>
      <c r="AA375" s="231"/>
      <c r="AB375" s="231"/>
      <c r="AC375" s="231"/>
      <c r="AD375" s="231"/>
      <c r="AE375" s="231"/>
      <c r="AF375" s="231"/>
      <c r="AG375" s="231"/>
      <c r="AH375" s="231"/>
      <c r="AI375" s="231"/>
      <c r="AJ375" s="231"/>
      <c r="AK375" s="231"/>
      <c r="AL375" s="231"/>
      <c r="AM375" s="231"/>
      <c r="AN375" s="231"/>
      <c r="AO375" s="231"/>
      <c r="AP375" s="231"/>
      <c r="AQ375" s="231"/>
      <c r="AR375" s="231"/>
      <c r="AS375" s="231"/>
      <c r="AT375" s="231"/>
    </row>
    <row r="376" spans="1:46" ht="36" customHeight="1" x14ac:dyDescent="0.35">
      <c r="A376" s="463">
        <v>431</v>
      </c>
      <c r="B376" s="239">
        <v>43336</v>
      </c>
      <c r="C376" s="234" t="s">
        <v>13497</v>
      </c>
      <c r="D376" s="238">
        <v>8044</v>
      </c>
      <c r="E376" s="238" t="s">
        <v>2216</v>
      </c>
      <c r="F376" s="238"/>
      <c r="G376" s="238"/>
      <c r="H376" s="238">
        <v>0</v>
      </c>
      <c r="I376" s="237"/>
      <c r="J376" s="234"/>
      <c r="K376" s="234"/>
      <c r="L376" s="236">
        <v>43340</v>
      </c>
      <c r="M376" s="236"/>
      <c r="N376" s="236"/>
      <c r="O376" s="236"/>
      <c r="P376" s="236">
        <v>43367</v>
      </c>
      <c r="Q376" s="236"/>
      <c r="R376" s="237">
        <v>1</v>
      </c>
      <c r="S376" s="234"/>
      <c r="T376" s="234"/>
      <c r="U376" s="231"/>
      <c r="V376" s="231"/>
      <c r="W376" s="231"/>
      <c r="X376" s="231"/>
      <c r="Y376" s="231"/>
      <c r="Z376" s="231"/>
      <c r="AA376" s="231"/>
      <c r="AB376" s="231"/>
      <c r="AC376" s="231"/>
      <c r="AD376" s="231"/>
      <c r="AE376" s="231"/>
      <c r="AF376" s="231"/>
      <c r="AG376" s="231"/>
      <c r="AH376" s="231"/>
      <c r="AI376" s="231"/>
      <c r="AJ376" s="231"/>
      <c r="AK376" s="231"/>
      <c r="AL376" s="231"/>
      <c r="AM376" s="231"/>
      <c r="AN376" s="231"/>
      <c r="AO376" s="231"/>
      <c r="AP376" s="231"/>
      <c r="AQ376" s="231"/>
      <c r="AR376" s="231"/>
      <c r="AS376" s="231"/>
      <c r="AT376" s="231"/>
    </row>
    <row r="377" spans="1:46" ht="36" customHeight="1" x14ac:dyDescent="0.35">
      <c r="A377" s="463">
        <v>432</v>
      </c>
      <c r="B377" s="239">
        <v>43336</v>
      </c>
      <c r="C377" s="234" t="s">
        <v>3596</v>
      </c>
      <c r="D377" s="238">
        <v>7993</v>
      </c>
      <c r="E377" s="238" t="s">
        <v>2216</v>
      </c>
      <c r="F377" s="238"/>
      <c r="G377" s="238"/>
      <c r="H377" s="238">
        <v>38</v>
      </c>
      <c r="I377" s="237" t="s">
        <v>13510</v>
      </c>
      <c r="J377" s="234" t="s">
        <v>7170</v>
      </c>
      <c r="K377" s="234"/>
      <c r="L377" s="236">
        <v>43346</v>
      </c>
      <c r="M377" s="236"/>
      <c r="N377" s="236"/>
      <c r="O377" s="236"/>
      <c r="P377" s="236">
        <v>43397</v>
      </c>
      <c r="Q377" s="236"/>
      <c r="R377" s="237">
        <v>0</v>
      </c>
      <c r="S377" s="234"/>
      <c r="T377" s="234"/>
      <c r="U377" s="231"/>
      <c r="V377" s="231"/>
      <c r="W377" s="231"/>
      <c r="X377" s="231"/>
      <c r="Y377" s="231"/>
      <c r="Z377" s="231"/>
      <c r="AA377" s="231"/>
      <c r="AB377" s="231"/>
      <c r="AC377" s="231"/>
      <c r="AD377" s="231"/>
      <c r="AE377" s="231"/>
      <c r="AF377" s="231"/>
      <c r="AG377" s="231"/>
      <c r="AH377" s="231"/>
      <c r="AI377" s="231"/>
      <c r="AJ377" s="231"/>
      <c r="AK377" s="231"/>
      <c r="AL377" s="231"/>
      <c r="AM377" s="231"/>
      <c r="AN377" s="231"/>
      <c r="AO377" s="231"/>
      <c r="AP377" s="231"/>
      <c r="AQ377" s="231"/>
      <c r="AR377" s="231"/>
      <c r="AS377" s="231"/>
      <c r="AT377" s="231"/>
    </row>
    <row r="378" spans="1:46" ht="36" customHeight="1" x14ac:dyDescent="0.35">
      <c r="A378" s="463">
        <v>433</v>
      </c>
      <c r="B378" s="239">
        <v>43339</v>
      </c>
      <c r="C378" s="234" t="s">
        <v>13498</v>
      </c>
      <c r="D378" s="238" t="s">
        <v>13499</v>
      </c>
      <c r="E378" s="238" t="s">
        <v>2216</v>
      </c>
      <c r="F378" s="238" t="s">
        <v>13476</v>
      </c>
      <c r="G378" s="238">
        <v>5</v>
      </c>
      <c r="H378" s="238">
        <v>1</v>
      </c>
      <c r="I378" s="237"/>
      <c r="J378" s="234" t="s">
        <v>13500</v>
      </c>
      <c r="K378" s="234"/>
      <c r="L378" s="236">
        <v>43339</v>
      </c>
      <c r="M378" s="236"/>
      <c r="N378" s="236"/>
      <c r="O378" s="236"/>
      <c r="P378" s="234"/>
      <c r="Q378" s="236">
        <v>43341</v>
      </c>
      <c r="R378" s="375">
        <v>1</v>
      </c>
      <c r="S378" s="234"/>
      <c r="T378" s="234"/>
      <c r="U378" s="231"/>
      <c r="V378" s="231"/>
      <c r="W378" s="231"/>
      <c r="X378" s="231"/>
      <c r="Y378" s="231"/>
      <c r="Z378" s="231"/>
      <c r="AA378" s="231"/>
      <c r="AB378" s="231"/>
      <c r="AC378" s="231"/>
      <c r="AD378" s="231"/>
      <c r="AE378" s="231"/>
      <c r="AF378" s="231"/>
      <c r="AG378" s="231"/>
      <c r="AH378" s="231"/>
      <c r="AI378" s="231"/>
      <c r="AJ378" s="231"/>
      <c r="AK378" s="231"/>
      <c r="AL378" s="231"/>
      <c r="AM378" s="231"/>
      <c r="AN378" s="231"/>
      <c r="AO378" s="231"/>
      <c r="AP378" s="231"/>
      <c r="AQ378" s="231"/>
      <c r="AR378" s="231"/>
      <c r="AS378" s="231"/>
      <c r="AT378" s="231"/>
    </row>
    <row r="379" spans="1:46" ht="36" customHeight="1" x14ac:dyDescent="0.35">
      <c r="A379" s="463">
        <v>434</v>
      </c>
      <c r="B379" s="239">
        <v>43342</v>
      </c>
      <c r="C379" s="234" t="s">
        <v>2629</v>
      </c>
      <c r="D379" s="238" t="s">
        <v>4965</v>
      </c>
      <c r="E379" s="238" t="s">
        <v>2216</v>
      </c>
      <c r="F379" s="238"/>
      <c r="G379" s="238"/>
      <c r="H379" s="238">
        <v>29</v>
      </c>
      <c r="I379" s="237"/>
      <c r="J379" s="234" t="s">
        <v>13509</v>
      </c>
      <c r="K379" s="234"/>
      <c r="L379" s="236">
        <v>43353</v>
      </c>
      <c r="M379" s="236"/>
      <c r="N379" s="236"/>
      <c r="O379" s="236"/>
      <c r="P379" s="237"/>
      <c r="Q379" s="236">
        <v>43354</v>
      </c>
      <c r="R379" s="375">
        <v>0</v>
      </c>
      <c r="S379" s="234"/>
      <c r="T379" s="234"/>
      <c r="U379" s="231"/>
      <c r="V379" s="231"/>
      <c r="W379" s="231"/>
      <c r="X379" s="231"/>
      <c r="Y379" s="231"/>
      <c r="Z379" s="231"/>
      <c r="AA379" s="231"/>
      <c r="AB379" s="231"/>
      <c r="AC379" s="231"/>
      <c r="AD379" s="231"/>
      <c r="AE379" s="231"/>
      <c r="AF379" s="231"/>
      <c r="AG379" s="231"/>
      <c r="AH379" s="231"/>
      <c r="AI379" s="231"/>
      <c r="AJ379" s="231"/>
      <c r="AK379" s="231"/>
      <c r="AL379" s="231"/>
      <c r="AM379" s="231"/>
      <c r="AN379" s="231"/>
      <c r="AO379" s="231"/>
      <c r="AP379" s="231"/>
      <c r="AQ379" s="231"/>
      <c r="AR379" s="231"/>
      <c r="AS379" s="231"/>
      <c r="AT379" s="231"/>
    </row>
    <row r="380" spans="1:46" ht="36" customHeight="1" x14ac:dyDescent="0.35">
      <c r="A380" s="463">
        <v>435</v>
      </c>
      <c r="B380" s="239">
        <v>43357</v>
      </c>
      <c r="C380" s="234" t="s">
        <v>13506</v>
      </c>
      <c r="D380" s="238">
        <v>8098</v>
      </c>
      <c r="E380" s="238" t="s">
        <v>2216</v>
      </c>
      <c r="F380" s="238"/>
      <c r="G380" s="238">
        <v>20</v>
      </c>
      <c r="H380" s="238">
        <v>20</v>
      </c>
      <c r="I380" s="237" t="s">
        <v>13507</v>
      </c>
      <c r="J380" s="269" t="s">
        <v>13507</v>
      </c>
      <c r="K380" s="234"/>
      <c r="L380" s="236">
        <v>43360</v>
      </c>
      <c r="M380" s="236"/>
      <c r="N380" s="236"/>
      <c r="O380" s="236"/>
      <c r="P380" s="236">
        <v>43361</v>
      </c>
      <c r="Q380" s="236">
        <v>43361</v>
      </c>
      <c r="R380" s="234">
        <v>2</v>
      </c>
      <c r="S380" s="234"/>
      <c r="T380" s="234"/>
      <c r="U380" s="231"/>
      <c r="V380" s="231"/>
      <c r="W380" s="231"/>
      <c r="X380" s="231"/>
      <c r="Y380" s="231"/>
      <c r="Z380" s="231"/>
      <c r="AA380" s="231"/>
      <c r="AB380" s="231"/>
      <c r="AC380" s="231"/>
      <c r="AD380" s="231"/>
      <c r="AE380" s="231"/>
      <c r="AF380" s="231"/>
      <c r="AG380" s="231"/>
      <c r="AH380" s="231"/>
      <c r="AI380" s="231"/>
      <c r="AJ380" s="231"/>
      <c r="AK380" s="231"/>
      <c r="AL380" s="231"/>
      <c r="AM380" s="231"/>
      <c r="AN380" s="231"/>
      <c r="AO380" s="231"/>
      <c r="AP380" s="231"/>
      <c r="AQ380" s="231"/>
      <c r="AR380" s="231"/>
      <c r="AS380" s="231"/>
      <c r="AT380" s="231"/>
    </row>
    <row r="381" spans="1:46" ht="36" customHeight="1" x14ac:dyDescent="0.35">
      <c r="A381" s="463" t="s">
        <v>13619</v>
      </c>
      <c r="B381" s="239">
        <v>43383</v>
      </c>
      <c r="C381" s="234" t="s">
        <v>13424</v>
      </c>
      <c r="D381" s="238" t="s">
        <v>13444</v>
      </c>
      <c r="E381" s="238" t="s">
        <v>2216</v>
      </c>
      <c r="F381" s="238" t="s">
        <v>13409</v>
      </c>
      <c r="G381" s="238">
        <v>500</v>
      </c>
      <c r="H381" s="238">
        <v>9</v>
      </c>
      <c r="I381" s="237" t="s">
        <v>13618</v>
      </c>
      <c r="J381" s="269" t="s">
        <v>13519</v>
      </c>
      <c r="K381" s="234"/>
      <c r="L381" s="236">
        <v>43385</v>
      </c>
      <c r="M381" s="236"/>
      <c r="N381" s="236"/>
      <c r="O381" s="236"/>
      <c r="P381" s="236">
        <v>43768</v>
      </c>
      <c r="Q381" s="236"/>
      <c r="R381" s="234">
        <v>0</v>
      </c>
      <c r="S381" s="234" t="s">
        <v>13625</v>
      </c>
      <c r="T381" s="234"/>
    </row>
    <row r="382" spans="1:46" ht="36" customHeight="1" x14ac:dyDescent="0.35">
      <c r="A382" s="463">
        <v>437</v>
      </c>
      <c r="B382" s="239">
        <v>43383</v>
      </c>
      <c r="C382" s="234" t="s">
        <v>2200</v>
      </c>
      <c r="D382" s="238" t="s">
        <v>13518</v>
      </c>
      <c r="E382" s="238" t="s">
        <v>2216</v>
      </c>
      <c r="F382" s="238" t="s">
        <v>12824</v>
      </c>
      <c r="G382" s="238">
        <v>37</v>
      </c>
      <c r="H382" s="238">
        <v>37</v>
      </c>
      <c r="I382" s="237" t="s">
        <v>13523</v>
      </c>
      <c r="J382" s="234" t="s">
        <v>13522</v>
      </c>
      <c r="K382" s="234"/>
      <c r="L382" s="236">
        <v>43392</v>
      </c>
      <c r="M382" s="236"/>
      <c r="N382" s="236"/>
      <c r="O382" s="236"/>
      <c r="P382" s="236">
        <v>43398</v>
      </c>
      <c r="Q382" s="236">
        <v>43398</v>
      </c>
      <c r="R382" s="234">
        <v>0</v>
      </c>
      <c r="S382" s="234"/>
      <c r="T382" s="234"/>
      <c r="U382" s="231"/>
      <c r="V382" s="231"/>
      <c r="W382" s="231"/>
      <c r="X382" s="231"/>
      <c r="Y382" s="231"/>
      <c r="Z382" s="231"/>
      <c r="AA382" s="231"/>
      <c r="AB382" s="231"/>
      <c r="AC382" s="231"/>
      <c r="AD382" s="231"/>
      <c r="AE382" s="231"/>
      <c r="AF382" s="231"/>
      <c r="AG382" s="231"/>
      <c r="AH382" s="231"/>
      <c r="AI382" s="231"/>
      <c r="AJ382" s="231"/>
      <c r="AK382" s="231"/>
      <c r="AL382" s="231"/>
      <c r="AM382" s="231"/>
      <c r="AN382" s="231"/>
      <c r="AO382" s="231"/>
      <c r="AP382" s="231"/>
      <c r="AQ382" s="231"/>
      <c r="AR382" s="231"/>
      <c r="AS382" s="231"/>
      <c r="AT382" s="231"/>
    </row>
    <row r="383" spans="1:46" ht="36" customHeight="1" x14ac:dyDescent="0.35">
      <c r="A383" s="463">
        <v>438</v>
      </c>
      <c r="B383" s="239">
        <v>43395</v>
      </c>
      <c r="C383" s="234" t="s">
        <v>13524</v>
      </c>
      <c r="D383" s="238">
        <v>7435</v>
      </c>
      <c r="E383" s="238" t="s">
        <v>2216</v>
      </c>
      <c r="F383" s="238" t="s">
        <v>13216</v>
      </c>
      <c r="G383" s="238">
        <v>24</v>
      </c>
      <c r="H383" s="238">
        <v>3</v>
      </c>
      <c r="I383" s="237" t="s">
        <v>13534</v>
      </c>
      <c r="J383" s="269" t="s">
        <v>13534</v>
      </c>
      <c r="K383" s="234"/>
      <c r="L383" s="236">
        <v>43400</v>
      </c>
      <c r="M383" s="236"/>
      <c r="N383" s="236"/>
      <c r="O383" s="236"/>
      <c r="P383" s="236">
        <v>43411</v>
      </c>
      <c r="Q383" s="236">
        <v>43411</v>
      </c>
      <c r="R383" s="234">
        <v>0</v>
      </c>
      <c r="S383" s="234"/>
      <c r="T383" s="234"/>
      <c r="U383" s="231"/>
      <c r="V383" s="231"/>
      <c r="W383" s="231"/>
      <c r="X383" s="231"/>
      <c r="Y383" s="231"/>
      <c r="Z383" s="231"/>
      <c r="AA383" s="231"/>
      <c r="AB383" s="231"/>
      <c r="AC383" s="231"/>
      <c r="AD383" s="231"/>
      <c r="AE383" s="231"/>
      <c r="AF383" s="231"/>
      <c r="AG383" s="231"/>
      <c r="AH383" s="231"/>
      <c r="AI383" s="231"/>
      <c r="AJ383" s="231"/>
      <c r="AK383" s="231"/>
      <c r="AL383" s="231"/>
      <c r="AM383" s="231"/>
      <c r="AN383" s="231"/>
      <c r="AO383" s="231"/>
      <c r="AP383" s="231"/>
      <c r="AQ383" s="231"/>
      <c r="AR383" s="231"/>
      <c r="AS383" s="231"/>
      <c r="AT383" s="231"/>
    </row>
    <row r="384" spans="1:46" ht="36" customHeight="1" x14ac:dyDescent="0.35">
      <c r="A384" s="463">
        <v>439</v>
      </c>
      <c r="B384" s="239">
        <v>43396</v>
      </c>
      <c r="C384" s="234" t="s">
        <v>13515</v>
      </c>
      <c r="D384" s="238">
        <v>8138</v>
      </c>
      <c r="E384" s="238" t="s">
        <v>2216</v>
      </c>
      <c r="F384" s="238" t="s">
        <v>13521</v>
      </c>
      <c r="G384" s="238">
        <v>10</v>
      </c>
      <c r="H384" s="238">
        <v>9</v>
      </c>
      <c r="I384" s="237"/>
      <c r="J384" s="234" t="s">
        <v>13525</v>
      </c>
      <c r="K384" s="234"/>
      <c r="L384" s="236">
        <v>43398</v>
      </c>
      <c r="M384" s="236"/>
      <c r="N384" s="236"/>
      <c r="O384" s="236"/>
      <c r="P384" s="236">
        <v>43399</v>
      </c>
      <c r="Q384" s="236">
        <v>43399</v>
      </c>
      <c r="R384" s="234">
        <v>1</v>
      </c>
      <c r="S384" s="234"/>
      <c r="T384" s="234"/>
      <c r="U384" s="231"/>
      <c r="V384" s="231"/>
      <c r="W384" s="231"/>
      <c r="X384" s="231"/>
      <c r="Y384" s="231"/>
      <c r="Z384" s="231"/>
      <c r="AA384" s="231"/>
      <c r="AB384" s="231"/>
      <c r="AC384" s="231"/>
      <c r="AD384" s="231"/>
      <c r="AE384" s="231"/>
      <c r="AF384" s="231"/>
      <c r="AG384" s="231"/>
      <c r="AH384" s="231"/>
      <c r="AI384" s="231"/>
      <c r="AJ384" s="231"/>
      <c r="AK384" s="231"/>
      <c r="AL384" s="231"/>
      <c r="AM384" s="231"/>
      <c r="AN384" s="231"/>
      <c r="AO384" s="231"/>
      <c r="AP384" s="231"/>
      <c r="AQ384" s="231"/>
      <c r="AR384" s="231"/>
      <c r="AS384" s="231"/>
      <c r="AT384" s="231"/>
    </row>
    <row r="385" spans="1:46" ht="36" customHeight="1" x14ac:dyDescent="0.35">
      <c r="A385" s="463">
        <v>440</v>
      </c>
      <c r="B385" s="239">
        <v>43397</v>
      </c>
      <c r="C385" s="234" t="s">
        <v>12388</v>
      </c>
      <c r="D385" s="238" t="s">
        <v>12136</v>
      </c>
      <c r="E385" s="238" t="s">
        <v>2216</v>
      </c>
      <c r="F385" s="238" t="s">
        <v>13460</v>
      </c>
      <c r="G385" s="238">
        <v>15</v>
      </c>
      <c r="H385" s="238">
        <v>8</v>
      </c>
      <c r="I385" s="237"/>
      <c r="J385" s="234" t="s">
        <v>13526</v>
      </c>
      <c r="K385" s="234"/>
      <c r="L385" s="236">
        <v>43398</v>
      </c>
      <c r="M385" s="236"/>
      <c r="N385" s="236"/>
      <c r="O385" s="236"/>
      <c r="P385" s="236">
        <v>43416</v>
      </c>
      <c r="Q385" s="236">
        <v>43416</v>
      </c>
      <c r="R385" s="234">
        <v>0</v>
      </c>
      <c r="S385" s="234"/>
      <c r="T385" s="234"/>
      <c r="U385" s="231"/>
      <c r="V385" s="231"/>
      <c r="W385" s="231"/>
      <c r="X385" s="231"/>
      <c r="Y385" s="231"/>
      <c r="Z385" s="231"/>
      <c r="AA385" s="231"/>
      <c r="AB385" s="231"/>
      <c r="AC385" s="231"/>
      <c r="AD385" s="231"/>
      <c r="AE385" s="231"/>
      <c r="AF385" s="231"/>
      <c r="AG385" s="231"/>
      <c r="AH385" s="231"/>
      <c r="AI385" s="231"/>
      <c r="AJ385" s="231"/>
      <c r="AK385" s="231"/>
      <c r="AL385" s="231"/>
      <c r="AM385" s="231"/>
      <c r="AN385" s="231"/>
      <c r="AO385" s="231"/>
      <c r="AP385" s="231"/>
      <c r="AQ385" s="231"/>
      <c r="AR385" s="231"/>
      <c r="AS385" s="231"/>
      <c r="AT385" s="231"/>
    </row>
    <row r="386" spans="1:46" ht="36" customHeight="1" x14ac:dyDescent="0.35">
      <c r="A386" s="462" t="s">
        <v>14472</v>
      </c>
      <c r="B386" s="247">
        <v>43403</v>
      </c>
      <c r="C386" s="244" t="s">
        <v>2182</v>
      </c>
      <c r="D386" s="245" t="s">
        <v>9339</v>
      </c>
      <c r="E386" s="246" t="s">
        <v>2216</v>
      </c>
      <c r="F386" s="245" t="s">
        <v>2216</v>
      </c>
      <c r="G386" s="245" t="s">
        <v>2216</v>
      </c>
      <c r="H386" s="246" t="s">
        <v>13468</v>
      </c>
      <c r="I386" s="273"/>
      <c r="J386" s="244" t="s">
        <v>13540</v>
      </c>
      <c r="K386" s="244"/>
      <c r="L386" s="267">
        <v>43409</v>
      </c>
      <c r="M386" s="267"/>
      <c r="N386" s="267"/>
      <c r="O386" s="267"/>
      <c r="P386" s="267">
        <v>43412</v>
      </c>
      <c r="Q386" s="291"/>
      <c r="R386" s="371" t="s">
        <v>14040</v>
      </c>
      <c r="S386" s="240" t="s">
        <v>2232</v>
      </c>
      <c r="T386" s="245" t="s">
        <v>59</v>
      </c>
    </row>
    <row r="387" spans="1:46" ht="36" customHeight="1" x14ac:dyDescent="0.35">
      <c r="A387" s="463">
        <v>442</v>
      </c>
      <c r="B387" s="239">
        <v>43416</v>
      </c>
      <c r="C387" s="234" t="s">
        <v>2182</v>
      </c>
      <c r="D387" s="238">
        <v>8171</v>
      </c>
      <c r="E387" s="238" t="s">
        <v>2216</v>
      </c>
      <c r="F387" s="238" t="s">
        <v>13532</v>
      </c>
      <c r="G387" s="238">
        <v>18</v>
      </c>
      <c r="H387" s="238">
        <v>17</v>
      </c>
      <c r="I387" s="237" t="s">
        <v>13533</v>
      </c>
      <c r="J387" s="269" t="s">
        <v>13569</v>
      </c>
      <c r="K387" s="234"/>
      <c r="L387" s="236">
        <v>43420</v>
      </c>
      <c r="M387" s="236"/>
      <c r="N387" s="236"/>
      <c r="O387" s="236"/>
      <c r="P387" s="236">
        <v>43423</v>
      </c>
      <c r="Q387" s="236">
        <v>43423</v>
      </c>
      <c r="R387" s="234">
        <v>1</v>
      </c>
      <c r="S387" s="234"/>
      <c r="T387" s="234"/>
      <c r="U387" s="231"/>
      <c r="V387" s="231"/>
      <c r="W387" s="231"/>
      <c r="X387" s="231"/>
      <c r="Y387" s="231"/>
      <c r="Z387" s="231"/>
      <c r="AA387" s="231"/>
      <c r="AB387" s="231"/>
      <c r="AC387" s="231"/>
      <c r="AD387" s="231"/>
      <c r="AE387" s="231"/>
      <c r="AF387" s="231"/>
      <c r="AG387" s="231"/>
      <c r="AH387" s="231"/>
      <c r="AI387" s="231"/>
      <c r="AJ387" s="231"/>
      <c r="AK387" s="231"/>
      <c r="AL387" s="231"/>
      <c r="AM387" s="231"/>
      <c r="AN387" s="231"/>
      <c r="AO387" s="231"/>
      <c r="AP387" s="231"/>
      <c r="AQ387" s="231"/>
      <c r="AR387" s="231"/>
      <c r="AS387" s="231"/>
      <c r="AT387" s="231"/>
    </row>
    <row r="388" spans="1:46" ht="36" customHeight="1" x14ac:dyDescent="0.35">
      <c r="A388" s="463" t="s">
        <v>13535</v>
      </c>
      <c r="B388" s="239">
        <v>43425</v>
      </c>
      <c r="C388" s="234" t="s">
        <v>13424</v>
      </c>
      <c r="D388" s="238" t="s">
        <v>13444</v>
      </c>
      <c r="E388" s="238" t="s">
        <v>2216</v>
      </c>
      <c r="F388" s="238" t="s">
        <v>13409</v>
      </c>
      <c r="G388" s="238">
        <v>500</v>
      </c>
      <c r="H388" s="238">
        <v>1</v>
      </c>
      <c r="I388" s="237" t="s">
        <v>13511</v>
      </c>
      <c r="J388" s="234" t="s">
        <v>3357</v>
      </c>
      <c r="K388" s="234"/>
      <c r="L388" s="236">
        <v>43430</v>
      </c>
      <c r="M388" s="236"/>
      <c r="N388" s="236"/>
      <c r="O388" s="236"/>
      <c r="P388" s="236">
        <v>43814</v>
      </c>
      <c r="Q388" s="236">
        <v>43814</v>
      </c>
      <c r="R388" s="234">
        <v>0</v>
      </c>
      <c r="S388" s="234"/>
      <c r="T388" s="234"/>
      <c r="U388" s="231"/>
      <c r="V388" s="231"/>
      <c r="W388" s="231"/>
      <c r="X388" s="231"/>
      <c r="Y388" s="231"/>
      <c r="Z388" s="231"/>
      <c r="AA388" s="231"/>
      <c r="AB388" s="231"/>
      <c r="AC388" s="231"/>
      <c r="AD388" s="231"/>
      <c r="AE388" s="231"/>
      <c r="AF388" s="231"/>
      <c r="AG388" s="231"/>
      <c r="AH388" s="231"/>
      <c r="AI388" s="231"/>
      <c r="AJ388" s="231"/>
      <c r="AK388" s="231"/>
      <c r="AL388" s="231"/>
      <c r="AM388" s="231"/>
      <c r="AN388" s="231"/>
      <c r="AO388" s="231"/>
      <c r="AP388" s="231"/>
      <c r="AQ388" s="231"/>
      <c r="AR388" s="231"/>
      <c r="AS388" s="231"/>
      <c r="AT388" s="231"/>
    </row>
    <row r="389" spans="1:46" ht="36" customHeight="1" x14ac:dyDescent="0.35">
      <c r="A389" s="463">
        <v>448</v>
      </c>
      <c r="B389" s="239">
        <v>43425</v>
      </c>
      <c r="C389" s="234" t="s">
        <v>13424</v>
      </c>
      <c r="D389" s="238">
        <v>7937</v>
      </c>
      <c r="E389" s="238"/>
      <c r="F389" s="238" t="s">
        <v>13549</v>
      </c>
      <c r="G389" s="238"/>
      <c r="H389" s="238">
        <v>2</v>
      </c>
      <c r="I389" s="237" t="s">
        <v>13511</v>
      </c>
      <c r="J389" s="234" t="s">
        <v>13562</v>
      </c>
      <c r="K389" s="234"/>
      <c r="L389" s="236">
        <v>43455</v>
      </c>
      <c r="M389" s="236"/>
      <c r="N389" s="236"/>
      <c r="O389" s="236"/>
      <c r="P389" s="236">
        <v>43480</v>
      </c>
      <c r="Q389" s="236">
        <v>43480</v>
      </c>
      <c r="R389" s="234">
        <v>2</v>
      </c>
      <c r="S389" s="234"/>
      <c r="T389" s="234"/>
      <c r="U389" s="231"/>
      <c r="V389" s="231"/>
      <c r="W389" s="231"/>
      <c r="X389" s="231"/>
      <c r="Y389" s="231"/>
      <c r="Z389" s="231"/>
      <c r="AA389" s="231"/>
      <c r="AB389" s="231"/>
      <c r="AC389" s="231"/>
      <c r="AD389" s="231"/>
      <c r="AE389" s="231"/>
      <c r="AF389" s="231"/>
      <c r="AG389" s="231"/>
      <c r="AH389" s="231"/>
      <c r="AI389" s="231"/>
      <c r="AJ389" s="231"/>
      <c r="AK389" s="231"/>
      <c r="AL389" s="231"/>
      <c r="AM389" s="231"/>
      <c r="AN389" s="231"/>
      <c r="AO389" s="231"/>
      <c r="AP389" s="231"/>
      <c r="AQ389" s="231"/>
      <c r="AR389" s="231"/>
      <c r="AS389" s="231"/>
      <c r="AT389" s="231"/>
    </row>
    <row r="390" spans="1:46" ht="36" customHeight="1" x14ac:dyDescent="0.35">
      <c r="A390" s="463">
        <v>443</v>
      </c>
      <c r="B390" s="239">
        <v>43431</v>
      </c>
      <c r="C390" s="234" t="s">
        <v>12293</v>
      </c>
      <c r="D390" s="238">
        <v>6588</v>
      </c>
      <c r="E390" s="238" t="s">
        <v>13538</v>
      </c>
      <c r="F390" s="238" t="s">
        <v>13450</v>
      </c>
      <c r="G390" s="238">
        <v>10</v>
      </c>
      <c r="H390" s="238">
        <v>1</v>
      </c>
      <c r="I390" s="237" t="s">
        <v>13567</v>
      </c>
      <c r="J390" s="234" t="s">
        <v>13568</v>
      </c>
      <c r="K390" s="234"/>
      <c r="L390" s="236">
        <v>43434</v>
      </c>
      <c r="M390" s="236"/>
      <c r="N390" s="236"/>
      <c r="O390" s="236"/>
      <c r="P390" s="236">
        <v>43440</v>
      </c>
      <c r="Q390" s="236">
        <v>43440</v>
      </c>
      <c r="R390" s="234">
        <v>0</v>
      </c>
      <c r="S390" s="234"/>
      <c r="T390" s="234"/>
      <c r="U390" s="231"/>
      <c r="V390" s="231"/>
      <c r="W390" s="231"/>
      <c r="X390" s="231"/>
      <c r="Y390" s="231"/>
      <c r="Z390" s="231"/>
      <c r="AA390" s="231"/>
      <c r="AB390" s="231"/>
      <c r="AC390" s="231"/>
      <c r="AD390" s="231"/>
      <c r="AE390" s="231"/>
      <c r="AF390" s="231"/>
      <c r="AG390" s="231"/>
      <c r="AH390" s="231"/>
      <c r="AI390" s="231"/>
      <c r="AJ390" s="231"/>
      <c r="AK390" s="231"/>
      <c r="AL390" s="231"/>
      <c r="AM390" s="231"/>
      <c r="AN390" s="231"/>
      <c r="AO390" s="231"/>
      <c r="AP390" s="231"/>
      <c r="AQ390" s="231"/>
      <c r="AR390" s="231"/>
      <c r="AS390" s="231"/>
      <c r="AT390" s="231"/>
    </row>
    <row r="391" spans="1:46" ht="36" customHeight="1" x14ac:dyDescent="0.35">
      <c r="A391" s="463">
        <v>444</v>
      </c>
      <c r="B391" s="239">
        <v>43438</v>
      </c>
      <c r="C391" s="234" t="s">
        <v>6152</v>
      </c>
      <c r="D391" s="238" t="s">
        <v>6153</v>
      </c>
      <c r="E391" s="238" t="s">
        <v>2216</v>
      </c>
      <c r="F391" s="238" t="s">
        <v>2216</v>
      </c>
      <c r="G391" s="238">
        <v>250</v>
      </c>
      <c r="H391" s="238">
        <v>7</v>
      </c>
      <c r="I391" s="237" t="s">
        <v>13566</v>
      </c>
      <c r="J391" s="269" t="s">
        <v>13566</v>
      </c>
      <c r="K391" s="234"/>
      <c r="L391" s="236" t="s">
        <v>13541</v>
      </c>
      <c r="M391" s="236"/>
      <c r="N391" s="236"/>
      <c r="O391" s="236"/>
      <c r="P391" s="236">
        <v>43452</v>
      </c>
      <c r="Q391" s="236">
        <v>43452</v>
      </c>
      <c r="R391" s="234">
        <v>0</v>
      </c>
      <c r="S391" s="234"/>
      <c r="T391" s="234"/>
      <c r="U391" s="231"/>
      <c r="V391" s="231"/>
      <c r="W391" s="231"/>
      <c r="X391" s="231"/>
      <c r="Y391" s="231"/>
      <c r="Z391" s="231"/>
      <c r="AA391" s="231"/>
      <c r="AB391" s="231"/>
      <c r="AC391" s="231"/>
      <c r="AD391" s="231"/>
      <c r="AE391" s="231"/>
      <c r="AF391" s="231"/>
      <c r="AG391" s="231"/>
      <c r="AH391" s="231"/>
      <c r="AI391" s="231"/>
      <c r="AJ391" s="231"/>
      <c r="AK391" s="231"/>
      <c r="AL391" s="231"/>
      <c r="AM391" s="231"/>
      <c r="AN391" s="231"/>
      <c r="AO391" s="231"/>
      <c r="AP391" s="231"/>
      <c r="AQ391" s="231"/>
      <c r="AR391" s="231"/>
      <c r="AS391" s="231"/>
      <c r="AT391" s="231"/>
    </row>
    <row r="392" spans="1:46" ht="36" customHeight="1" x14ac:dyDescent="0.35">
      <c r="A392" s="467" t="s">
        <v>13542</v>
      </c>
      <c r="B392" s="278">
        <v>43438</v>
      </c>
      <c r="C392" s="274" t="s">
        <v>2200</v>
      </c>
      <c r="D392" s="277" t="s">
        <v>13518</v>
      </c>
      <c r="E392" s="277"/>
      <c r="F392" s="277" t="s">
        <v>13536</v>
      </c>
      <c r="G392" s="277">
        <v>25</v>
      </c>
      <c r="H392" s="277">
        <v>25</v>
      </c>
      <c r="I392" s="276" t="s">
        <v>13543</v>
      </c>
      <c r="J392" s="292" t="s">
        <v>13543</v>
      </c>
      <c r="K392" s="274"/>
      <c r="L392" s="275" t="s">
        <v>2216</v>
      </c>
      <c r="M392" s="275"/>
      <c r="N392" s="275"/>
      <c r="O392" s="275"/>
      <c r="P392" s="276" t="s">
        <v>2216</v>
      </c>
      <c r="Q392" s="275">
        <v>43438</v>
      </c>
      <c r="R392" s="274">
        <v>0</v>
      </c>
      <c r="S392" s="274"/>
      <c r="T392" s="274"/>
      <c r="U392" s="231"/>
      <c r="V392" s="231"/>
      <c r="W392" s="231"/>
      <c r="X392" s="231"/>
      <c r="Y392" s="231"/>
      <c r="Z392" s="231"/>
      <c r="AA392" s="231"/>
      <c r="AB392" s="231"/>
      <c r="AC392" s="231"/>
      <c r="AD392" s="231"/>
      <c r="AE392" s="231"/>
      <c r="AF392" s="231"/>
      <c r="AG392" s="231"/>
      <c r="AH392" s="231"/>
      <c r="AI392" s="231"/>
      <c r="AJ392" s="231"/>
      <c r="AK392" s="231"/>
      <c r="AL392" s="231"/>
      <c r="AM392" s="231"/>
      <c r="AN392" s="231"/>
      <c r="AO392" s="231"/>
      <c r="AP392" s="231"/>
      <c r="AQ392" s="231"/>
      <c r="AR392" s="231"/>
      <c r="AS392" s="231"/>
      <c r="AT392" s="231"/>
    </row>
    <row r="393" spans="1:46" ht="36" customHeight="1" x14ac:dyDescent="0.35">
      <c r="A393" s="462" t="s">
        <v>14473</v>
      </c>
      <c r="B393" s="247">
        <v>43444</v>
      </c>
      <c r="C393" s="244" t="s">
        <v>2182</v>
      </c>
      <c r="D393" s="245" t="s">
        <v>9339</v>
      </c>
      <c r="E393" s="246" t="s">
        <v>2216</v>
      </c>
      <c r="F393" s="245" t="s">
        <v>2216</v>
      </c>
      <c r="G393" s="245" t="s">
        <v>2216</v>
      </c>
      <c r="H393" s="246" t="s">
        <v>13468</v>
      </c>
      <c r="I393" s="273"/>
      <c r="J393" s="273" t="s">
        <v>13552</v>
      </c>
      <c r="K393" s="244"/>
      <c r="L393" s="267">
        <v>43447</v>
      </c>
      <c r="M393" s="267"/>
      <c r="N393" s="267"/>
      <c r="O393" s="267"/>
      <c r="P393" s="267">
        <v>43449</v>
      </c>
      <c r="Q393" s="291"/>
      <c r="R393" s="371" t="s">
        <v>14040</v>
      </c>
      <c r="S393" s="240" t="s">
        <v>2232</v>
      </c>
      <c r="T393" s="245" t="s">
        <v>59</v>
      </c>
      <c r="U393" s="300"/>
      <c r="V393" s="300"/>
      <c r="W393" s="300"/>
      <c r="X393" s="300"/>
      <c r="Y393" s="300"/>
      <c r="Z393" s="300"/>
      <c r="AA393" s="300"/>
      <c r="AB393" s="300"/>
      <c r="AC393" s="300"/>
      <c r="AD393" s="300"/>
      <c r="AE393" s="300"/>
      <c r="AF393" s="300"/>
      <c r="AG393" s="300"/>
      <c r="AH393" s="300"/>
      <c r="AI393" s="300"/>
      <c r="AJ393" s="300"/>
      <c r="AK393" s="300"/>
      <c r="AL393" s="300"/>
      <c r="AM393" s="300"/>
      <c r="AN393" s="300"/>
      <c r="AO393" s="300"/>
      <c r="AP393" s="300"/>
      <c r="AQ393" s="300"/>
      <c r="AR393" s="300"/>
      <c r="AS393" s="300"/>
      <c r="AT393" s="300"/>
    </row>
    <row r="394" spans="1:46" ht="36" customHeight="1" x14ac:dyDescent="0.35">
      <c r="A394" s="463">
        <v>447</v>
      </c>
      <c r="B394" s="239">
        <v>43449</v>
      </c>
      <c r="C394" s="234" t="s">
        <v>8170</v>
      </c>
      <c r="D394" s="238" t="s">
        <v>13604</v>
      </c>
      <c r="E394" s="238" t="s">
        <v>2216</v>
      </c>
      <c r="F394" s="238" t="s">
        <v>13570</v>
      </c>
      <c r="G394" s="238">
        <v>100</v>
      </c>
      <c r="H394" s="238">
        <v>7</v>
      </c>
      <c r="I394" s="237" t="s">
        <v>13571</v>
      </c>
      <c r="J394" s="234" t="s">
        <v>4784</v>
      </c>
      <c r="K394" s="234"/>
      <c r="L394" s="236">
        <v>43455</v>
      </c>
      <c r="M394" s="236"/>
      <c r="N394" s="236"/>
      <c r="O394" s="236"/>
      <c r="P394" s="236">
        <v>43494</v>
      </c>
      <c r="Q394" s="236">
        <v>43511</v>
      </c>
      <c r="R394" s="234">
        <v>0</v>
      </c>
      <c r="S394" s="234"/>
      <c r="T394" s="234"/>
      <c r="U394" s="231"/>
      <c r="V394" s="231"/>
      <c r="W394" s="231"/>
      <c r="X394" s="231"/>
      <c r="Y394" s="231"/>
      <c r="Z394" s="231"/>
      <c r="AA394" s="231"/>
      <c r="AB394" s="231"/>
      <c r="AC394" s="231"/>
      <c r="AD394" s="231"/>
      <c r="AE394" s="231"/>
      <c r="AF394" s="231"/>
      <c r="AG394" s="231"/>
      <c r="AH394" s="231"/>
      <c r="AI394" s="231"/>
      <c r="AJ394" s="231"/>
      <c r="AK394" s="231"/>
      <c r="AL394" s="231"/>
      <c r="AM394" s="231"/>
      <c r="AN394" s="231"/>
      <c r="AO394" s="231"/>
      <c r="AP394" s="231"/>
      <c r="AQ394" s="231"/>
      <c r="AR394" s="231"/>
      <c r="AS394" s="231"/>
      <c r="AT394" s="231"/>
    </row>
    <row r="395" spans="1:46" ht="36" customHeight="1" x14ac:dyDescent="0.35">
      <c r="A395" s="463">
        <v>449</v>
      </c>
      <c r="B395" s="239">
        <v>43455</v>
      </c>
      <c r="C395" s="234" t="s">
        <v>13550</v>
      </c>
      <c r="D395" s="238">
        <v>8158</v>
      </c>
      <c r="E395" s="238" t="s">
        <v>2216</v>
      </c>
      <c r="F395" s="238" t="s">
        <v>13512</v>
      </c>
      <c r="G395" s="238">
        <v>75</v>
      </c>
      <c r="H395" s="238">
        <v>48</v>
      </c>
      <c r="I395" s="237" t="s">
        <v>13551</v>
      </c>
      <c r="J395" s="234"/>
      <c r="K395" s="234"/>
      <c r="L395" s="236">
        <v>43468</v>
      </c>
      <c r="M395" s="236"/>
      <c r="N395" s="236"/>
      <c r="O395" s="236"/>
      <c r="P395" s="236">
        <v>43482</v>
      </c>
      <c r="Q395" s="236">
        <v>43482</v>
      </c>
      <c r="R395" s="234">
        <v>1</v>
      </c>
      <c r="S395" s="234"/>
      <c r="T395" s="234"/>
      <c r="U395" s="231"/>
      <c r="V395" s="231"/>
      <c r="W395" s="231"/>
      <c r="X395" s="231"/>
      <c r="Y395" s="231"/>
      <c r="Z395" s="231"/>
      <c r="AA395" s="231"/>
      <c r="AB395" s="231"/>
      <c r="AC395" s="231"/>
      <c r="AD395" s="231"/>
      <c r="AE395" s="231"/>
      <c r="AF395" s="231"/>
      <c r="AG395" s="231"/>
      <c r="AH395" s="231"/>
      <c r="AI395" s="231"/>
      <c r="AJ395" s="231"/>
      <c r="AK395" s="231"/>
      <c r="AL395" s="231"/>
      <c r="AM395" s="231"/>
      <c r="AN395" s="231"/>
      <c r="AO395" s="231"/>
      <c r="AP395" s="231"/>
      <c r="AQ395" s="231"/>
      <c r="AR395" s="231"/>
      <c r="AS395" s="231"/>
      <c r="AT395" s="231"/>
    </row>
    <row r="396" spans="1:46" ht="36" customHeight="1" x14ac:dyDescent="0.35">
      <c r="A396" s="463">
        <v>450</v>
      </c>
      <c r="B396" s="239">
        <v>43469</v>
      </c>
      <c r="C396" s="234" t="s">
        <v>6152</v>
      </c>
      <c r="D396" s="238" t="s">
        <v>6153</v>
      </c>
      <c r="E396" s="238" t="s">
        <v>2216</v>
      </c>
      <c r="F396" s="238" t="s">
        <v>13547</v>
      </c>
      <c r="G396" s="238">
        <v>115</v>
      </c>
      <c r="H396" s="238">
        <v>8</v>
      </c>
      <c r="I396" s="237" t="s">
        <v>13571</v>
      </c>
      <c r="J396" s="234"/>
      <c r="K396" s="234"/>
      <c r="L396" s="236">
        <v>43468</v>
      </c>
      <c r="M396" s="236"/>
      <c r="N396" s="236"/>
      <c r="O396" s="236"/>
      <c r="P396" s="236">
        <v>43476</v>
      </c>
      <c r="Q396" s="236">
        <v>43476</v>
      </c>
      <c r="R396" s="234">
        <v>0</v>
      </c>
      <c r="S396" s="234"/>
      <c r="T396" s="234"/>
      <c r="U396" s="231"/>
      <c r="V396" s="231"/>
      <c r="W396" s="231"/>
      <c r="X396" s="231"/>
      <c r="Y396" s="231"/>
      <c r="Z396" s="231"/>
      <c r="AA396" s="231"/>
      <c r="AB396" s="231"/>
      <c r="AC396" s="231"/>
      <c r="AD396" s="231"/>
      <c r="AE396" s="231"/>
      <c r="AF396" s="231"/>
      <c r="AG396" s="231"/>
      <c r="AH396" s="231"/>
      <c r="AI396" s="231"/>
      <c r="AJ396" s="231"/>
      <c r="AK396" s="231"/>
      <c r="AL396" s="231"/>
      <c r="AM396" s="231"/>
      <c r="AN396" s="231"/>
      <c r="AO396" s="231"/>
      <c r="AP396" s="231"/>
      <c r="AQ396" s="231"/>
      <c r="AR396" s="231"/>
      <c r="AS396" s="231"/>
      <c r="AT396" s="231"/>
    </row>
    <row r="397" spans="1:46" ht="36" customHeight="1" x14ac:dyDescent="0.35">
      <c r="A397" s="469">
        <v>451</v>
      </c>
      <c r="B397" s="266">
        <v>43472</v>
      </c>
      <c r="C397" s="264" t="s">
        <v>13515</v>
      </c>
      <c r="D397" s="265">
        <v>8178</v>
      </c>
      <c r="E397" s="265"/>
      <c r="F397" s="265"/>
      <c r="G397" s="265">
        <v>2</v>
      </c>
      <c r="H397" s="246" t="s">
        <v>13468</v>
      </c>
      <c r="I397" s="263" t="s">
        <v>13525</v>
      </c>
      <c r="J397" s="264" t="s">
        <v>13662</v>
      </c>
      <c r="K397" s="264"/>
      <c r="L397" s="262">
        <v>43475</v>
      </c>
      <c r="M397" s="262"/>
      <c r="N397" s="262"/>
      <c r="O397" s="262"/>
      <c r="P397" s="263"/>
      <c r="Q397" s="262"/>
      <c r="R397" s="377" t="s">
        <v>14041</v>
      </c>
      <c r="S397" s="240" t="s">
        <v>14043</v>
      </c>
      <c r="T397" s="265">
        <v>2</v>
      </c>
    </row>
    <row r="398" spans="1:46" ht="36" customHeight="1" x14ac:dyDescent="0.35">
      <c r="A398" s="463">
        <v>452</v>
      </c>
      <c r="B398" s="239">
        <v>43473</v>
      </c>
      <c r="C398" s="234" t="s">
        <v>13553</v>
      </c>
      <c r="D398" s="238" t="s">
        <v>13554</v>
      </c>
      <c r="E398" s="238" t="s">
        <v>2216</v>
      </c>
      <c r="F398" s="238" t="s">
        <v>13548</v>
      </c>
      <c r="G398" s="238">
        <v>50</v>
      </c>
      <c r="H398" s="238">
        <v>2</v>
      </c>
      <c r="I398" s="237" t="s">
        <v>13577</v>
      </c>
      <c r="J398" s="234"/>
      <c r="K398" s="234"/>
      <c r="L398" s="236">
        <v>43472</v>
      </c>
      <c r="M398" s="236"/>
      <c r="N398" s="236"/>
      <c r="O398" s="236"/>
      <c r="P398" s="236">
        <v>43480</v>
      </c>
      <c r="Q398" s="236">
        <v>43480</v>
      </c>
      <c r="R398" s="234">
        <v>0</v>
      </c>
      <c r="S398" s="234"/>
      <c r="T398" s="234"/>
      <c r="U398" s="231"/>
      <c r="V398" s="231"/>
      <c r="W398" s="231"/>
      <c r="X398" s="231"/>
      <c r="Y398" s="231"/>
      <c r="Z398" s="231"/>
      <c r="AA398" s="231"/>
      <c r="AB398" s="231"/>
      <c r="AC398" s="231"/>
      <c r="AD398" s="231"/>
      <c r="AE398" s="231"/>
      <c r="AF398" s="231"/>
      <c r="AG398" s="231"/>
      <c r="AH398" s="231"/>
      <c r="AI398" s="231"/>
      <c r="AJ398" s="231"/>
      <c r="AK398" s="231"/>
      <c r="AL398" s="231"/>
      <c r="AM398" s="231"/>
      <c r="AN398" s="231"/>
      <c r="AO398" s="231"/>
      <c r="AP398" s="231"/>
      <c r="AQ398" s="231"/>
      <c r="AR398" s="231"/>
      <c r="AS398" s="231"/>
      <c r="AT398" s="231"/>
    </row>
    <row r="399" spans="1:46" ht="36" customHeight="1" x14ac:dyDescent="0.35">
      <c r="A399" s="463">
        <v>453</v>
      </c>
      <c r="B399" s="239">
        <v>43481</v>
      </c>
      <c r="C399" s="234" t="s">
        <v>520</v>
      </c>
      <c r="D399" s="238">
        <v>6850</v>
      </c>
      <c r="E399" s="238" t="s">
        <v>2216</v>
      </c>
      <c r="F399" s="238"/>
      <c r="G399" s="238">
        <v>500</v>
      </c>
      <c r="H399" s="238">
        <v>138</v>
      </c>
      <c r="I399" s="237"/>
      <c r="J399" s="269" t="s">
        <v>13578</v>
      </c>
      <c r="K399" s="234"/>
      <c r="L399" s="236"/>
      <c r="M399" s="236"/>
      <c r="N399" s="236"/>
      <c r="O399" s="236"/>
      <c r="P399" s="236">
        <v>43495</v>
      </c>
      <c r="Q399" s="236">
        <v>43503</v>
      </c>
      <c r="R399" s="234">
        <v>0</v>
      </c>
      <c r="S399" s="234"/>
      <c r="T399" s="234"/>
      <c r="U399" s="231"/>
      <c r="V399" s="231"/>
      <c r="W399" s="231"/>
      <c r="X399" s="231"/>
      <c r="Y399" s="231"/>
      <c r="Z399" s="231"/>
      <c r="AA399" s="231"/>
      <c r="AB399" s="231"/>
      <c r="AC399" s="231"/>
      <c r="AD399" s="231"/>
      <c r="AE399" s="231"/>
      <c r="AF399" s="231"/>
      <c r="AG399" s="231"/>
      <c r="AH399" s="231"/>
      <c r="AI399" s="231"/>
      <c r="AJ399" s="231"/>
      <c r="AK399" s="231"/>
      <c r="AL399" s="231"/>
      <c r="AM399" s="231"/>
      <c r="AN399" s="231"/>
      <c r="AO399" s="231"/>
      <c r="AP399" s="231"/>
      <c r="AQ399" s="231"/>
      <c r="AR399" s="231"/>
      <c r="AS399" s="231"/>
      <c r="AT399" s="231"/>
    </row>
    <row r="400" spans="1:46" ht="36" customHeight="1" x14ac:dyDescent="0.35">
      <c r="A400" s="463">
        <v>454</v>
      </c>
      <c r="B400" s="239">
        <v>43487</v>
      </c>
      <c r="C400" s="234" t="s">
        <v>2200</v>
      </c>
      <c r="D400" s="238">
        <v>6774</v>
      </c>
      <c r="E400" s="238" t="s">
        <v>2216</v>
      </c>
      <c r="F400" s="238" t="s">
        <v>13561</v>
      </c>
      <c r="G400" s="238">
        <v>25</v>
      </c>
      <c r="H400" s="238">
        <v>2</v>
      </c>
      <c r="I400" s="237" t="s">
        <v>13567</v>
      </c>
      <c r="J400" s="234"/>
      <c r="K400" s="234"/>
      <c r="L400" s="236">
        <v>43501</v>
      </c>
      <c r="M400" s="236"/>
      <c r="N400" s="236"/>
      <c r="O400" s="236"/>
      <c r="P400" s="236">
        <v>43507</v>
      </c>
      <c r="Q400" s="236">
        <v>43507</v>
      </c>
      <c r="R400" s="234">
        <v>0</v>
      </c>
      <c r="S400" s="234"/>
      <c r="T400" s="234"/>
      <c r="U400" s="231"/>
      <c r="V400" s="231"/>
      <c r="W400" s="231"/>
      <c r="X400" s="231"/>
      <c r="Y400" s="231"/>
      <c r="Z400" s="231"/>
      <c r="AA400" s="231"/>
      <c r="AB400" s="231"/>
      <c r="AC400" s="231"/>
      <c r="AD400" s="231"/>
      <c r="AE400" s="231"/>
      <c r="AF400" s="231"/>
      <c r="AG400" s="231"/>
      <c r="AH400" s="231"/>
      <c r="AI400" s="231"/>
      <c r="AJ400" s="231"/>
      <c r="AK400" s="231"/>
      <c r="AL400" s="231"/>
      <c r="AM400" s="231"/>
      <c r="AN400" s="231"/>
      <c r="AO400" s="231"/>
      <c r="AP400" s="231"/>
      <c r="AQ400" s="231"/>
      <c r="AR400" s="231"/>
      <c r="AS400" s="231"/>
      <c r="AT400" s="231"/>
    </row>
    <row r="401" spans="1:46" ht="36" customHeight="1" x14ac:dyDescent="0.35">
      <c r="A401" s="469">
        <v>455</v>
      </c>
      <c r="B401" s="266">
        <v>43490</v>
      </c>
      <c r="C401" s="264" t="s">
        <v>6152</v>
      </c>
      <c r="D401" s="265" t="s">
        <v>6153</v>
      </c>
      <c r="E401" s="265"/>
      <c r="F401" s="265"/>
      <c r="G401" s="265">
        <v>250</v>
      </c>
      <c r="H401" s="246" t="s">
        <v>13468</v>
      </c>
      <c r="I401" s="263" t="s">
        <v>14049</v>
      </c>
      <c r="J401" s="264">
        <v>27</v>
      </c>
      <c r="K401" s="264"/>
      <c r="L401" s="262">
        <v>43487</v>
      </c>
      <c r="M401" s="262"/>
      <c r="N401" s="262"/>
      <c r="O401" s="262"/>
      <c r="P401" s="262">
        <v>43495</v>
      </c>
      <c r="Q401" s="262"/>
      <c r="R401" s="377" t="s">
        <v>14041</v>
      </c>
      <c r="S401" s="264" t="s">
        <v>2174</v>
      </c>
      <c r="T401" s="265" t="s">
        <v>14047</v>
      </c>
    </row>
    <row r="402" spans="1:46" ht="36" customHeight="1" x14ac:dyDescent="0.35">
      <c r="A402" s="469">
        <v>456</v>
      </c>
      <c r="B402" s="266">
        <v>43490</v>
      </c>
      <c r="C402" s="264" t="s">
        <v>13424</v>
      </c>
      <c r="D402" s="265" t="s">
        <v>13444</v>
      </c>
      <c r="E402" s="265"/>
      <c r="F402" s="265" t="s">
        <v>13520</v>
      </c>
      <c r="G402" s="265">
        <v>504</v>
      </c>
      <c r="H402" s="246" t="s">
        <v>13468</v>
      </c>
      <c r="I402" s="263" t="s">
        <v>13579</v>
      </c>
      <c r="J402" s="264">
        <v>4</v>
      </c>
      <c r="K402" s="264"/>
      <c r="L402" s="262">
        <v>43495</v>
      </c>
      <c r="M402" s="262"/>
      <c r="N402" s="262"/>
      <c r="O402" s="262"/>
      <c r="P402" s="262">
        <v>43497</v>
      </c>
      <c r="Q402" s="262"/>
      <c r="R402" s="377" t="s">
        <v>14041</v>
      </c>
      <c r="S402" s="264" t="s">
        <v>2174</v>
      </c>
      <c r="T402" s="265">
        <v>4</v>
      </c>
    </row>
    <row r="403" spans="1:46" ht="36" customHeight="1" x14ac:dyDescent="0.35">
      <c r="A403" s="462" t="s">
        <v>14474</v>
      </c>
      <c r="B403" s="247">
        <v>43496</v>
      </c>
      <c r="C403" s="244" t="s">
        <v>2182</v>
      </c>
      <c r="D403" s="245" t="s">
        <v>2901</v>
      </c>
      <c r="E403" s="246" t="s">
        <v>2216</v>
      </c>
      <c r="F403" s="245" t="s">
        <v>13565</v>
      </c>
      <c r="G403" s="245" t="s">
        <v>13517</v>
      </c>
      <c r="H403" s="246" t="s">
        <v>13468</v>
      </c>
      <c r="I403" s="273" t="s">
        <v>13580</v>
      </c>
      <c r="J403" s="244" t="s">
        <v>13905</v>
      </c>
      <c r="K403" s="244"/>
      <c r="L403" s="267">
        <v>43497</v>
      </c>
      <c r="M403" s="267"/>
      <c r="N403" s="267"/>
      <c r="O403" s="267"/>
      <c r="P403" s="267">
        <v>43500</v>
      </c>
      <c r="Q403" s="267"/>
      <c r="R403" s="371" t="s">
        <v>14040</v>
      </c>
      <c r="S403" s="240" t="s">
        <v>2232</v>
      </c>
      <c r="T403" s="245" t="s">
        <v>59</v>
      </c>
      <c r="U403" s="300"/>
      <c r="V403" s="300"/>
      <c r="W403" s="300"/>
      <c r="X403" s="300"/>
      <c r="Y403" s="300"/>
      <c r="Z403" s="300"/>
      <c r="AA403" s="300"/>
      <c r="AB403" s="300"/>
      <c r="AC403" s="300"/>
      <c r="AD403" s="300"/>
      <c r="AE403" s="300"/>
      <c r="AF403" s="300"/>
      <c r="AG403" s="300"/>
      <c r="AH403" s="300"/>
      <c r="AI403" s="300"/>
      <c r="AJ403" s="300"/>
      <c r="AK403" s="300"/>
      <c r="AL403" s="300"/>
      <c r="AM403" s="300"/>
      <c r="AN403" s="300"/>
      <c r="AO403" s="300"/>
      <c r="AP403" s="300"/>
      <c r="AQ403" s="300"/>
      <c r="AR403" s="300"/>
      <c r="AS403" s="300"/>
      <c r="AT403" s="300"/>
    </row>
    <row r="404" spans="1:46" ht="36" customHeight="1" x14ac:dyDescent="0.35">
      <c r="A404" s="467" t="s">
        <v>13573</v>
      </c>
      <c r="B404" s="278">
        <v>43496</v>
      </c>
      <c r="C404" s="274" t="s">
        <v>13537</v>
      </c>
      <c r="D404" s="277">
        <v>8186</v>
      </c>
      <c r="E404" s="277"/>
      <c r="F404" s="277" t="s">
        <v>13555</v>
      </c>
      <c r="G404" s="277">
        <v>300</v>
      </c>
      <c r="H404" s="277">
        <v>4</v>
      </c>
      <c r="I404" s="276" t="s">
        <v>13572</v>
      </c>
      <c r="J404" s="274"/>
      <c r="K404" s="274"/>
      <c r="L404" s="275" t="s">
        <v>2216</v>
      </c>
      <c r="M404" s="275"/>
      <c r="N404" s="275"/>
      <c r="O404" s="275"/>
      <c r="P404" s="275" t="s">
        <v>2216</v>
      </c>
      <c r="Q404" s="275">
        <v>43496</v>
      </c>
      <c r="R404" s="274">
        <v>0</v>
      </c>
      <c r="S404" s="274"/>
      <c r="T404" s="274"/>
      <c r="U404" s="231"/>
      <c r="V404" s="231"/>
      <c r="W404" s="231"/>
      <c r="X404" s="231"/>
      <c r="Y404" s="231"/>
      <c r="Z404" s="231"/>
      <c r="AA404" s="231"/>
      <c r="AB404" s="231"/>
      <c r="AC404" s="231"/>
      <c r="AD404" s="231"/>
      <c r="AE404" s="231"/>
      <c r="AF404" s="231"/>
      <c r="AG404" s="231"/>
      <c r="AH404" s="231"/>
      <c r="AI404" s="231"/>
      <c r="AJ404" s="231"/>
      <c r="AK404" s="231"/>
      <c r="AL404" s="231"/>
      <c r="AM404" s="231"/>
      <c r="AN404" s="231"/>
      <c r="AO404" s="231"/>
      <c r="AP404" s="231"/>
      <c r="AQ404" s="231"/>
      <c r="AR404" s="231"/>
      <c r="AS404" s="231"/>
      <c r="AT404" s="231"/>
    </row>
    <row r="405" spans="1:46" ht="36" customHeight="1" x14ac:dyDescent="0.35">
      <c r="A405" s="470">
        <v>460</v>
      </c>
      <c r="B405" s="261">
        <v>43508</v>
      </c>
      <c r="C405" s="259" t="s">
        <v>6818</v>
      </c>
      <c r="D405" s="260">
        <v>7131</v>
      </c>
      <c r="E405" s="260"/>
      <c r="F405" s="260" t="s">
        <v>13559</v>
      </c>
      <c r="G405" s="260">
        <v>50</v>
      </c>
      <c r="H405" s="260">
        <v>47</v>
      </c>
      <c r="I405" s="258"/>
      <c r="J405" s="290" t="s">
        <v>13595</v>
      </c>
      <c r="K405" s="259"/>
      <c r="L405" s="257">
        <v>43511</v>
      </c>
      <c r="M405" s="257"/>
      <c r="N405" s="257"/>
      <c r="O405" s="257"/>
      <c r="P405" s="258"/>
      <c r="Q405" s="257"/>
      <c r="R405" s="378"/>
      <c r="S405" s="252" t="s">
        <v>13626</v>
      </c>
      <c r="U405" s="307"/>
      <c r="Y405" s="307"/>
      <c r="Z405" s="296"/>
      <c r="AA405" s="296"/>
      <c r="AB405" s="296"/>
      <c r="AC405" s="296"/>
      <c r="AD405" s="296"/>
      <c r="AE405" s="296"/>
      <c r="AF405" s="296"/>
      <c r="AG405" s="296"/>
      <c r="AH405" s="296"/>
      <c r="AI405" s="296"/>
      <c r="AJ405" s="296"/>
      <c r="AK405" s="296"/>
      <c r="AL405" s="296"/>
      <c r="AM405" s="296"/>
      <c r="AN405" s="296"/>
      <c r="AO405" s="296"/>
      <c r="AP405" s="296"/>
      <c r="AQ405" s="296"/>
      <c r="AR405" s="296"/>
      <c r="AS405" s="296"/>
      <c r="AT405" s="296"/>
    </row>
    <row r="406" spans="1:46" ht="36" customHeight="1" x14ac:dyDescent="0.35">
      <c r="A406" s="467" t="s">
        <v>13574</v>
      </c>
      <c r="B406" s="278">
        <v>43511</v>
      </c>
      <c r="C406" s="274" t="s">
        <v>13575</v>
      </c>
      <c r="D406" s="277">
        <v>8200</v>
      </c>
      <c r="E406" s="277"/>
      <c r="F406" s="277" t="s">
        <v>13544</v>
      </c>
      <c r="G406" s="277">
        <v>1</v>
      </c>
      <c r="H406" s="277">
        <v>1</v>
      </c>
      <c r="I406" s="276" t="s">
        <v>13576</v>
      </c>
      <c r="J406" s="274"/>
      <c r="K406" s="274"/>
      <c r="L406" s="275" t="s">
        <v>2216</v>
      </c>
      <c r="M406" s="275"/>
      <c r="N406" s="275"/>
      <c r="O406" s="275"/>
      <c r="P406" s="275" t="s">
        <v>2216</v>
      </c>
      <c r="Q406" s="275">
        <v>43511</v>
      </c>
      <c r="R406" s="274">
        <v>0</v>
      </c>
      <c r="S406" s="275">
        <v>43511</v>
      </c>
      <c r="T406" s="274"/>
      <c r="U406" s="307"/>
      <c r="Y406" s="307"/>
    </row>
    <row r="407" spans="1:46" ht="36" customHeight="1" x14ac:dyDescent="0.35">
      <c r="A407" s="462" t="s">
        <v>13585</v>
      </c>
      <c r="B407" s="247">
        <v>43515</v>
      </c>
      <c r="C407" s="244" t="s">
        <v>13602</v>
      </c>
      <c r="D407" s="245" t="s">
        <v>13135</v>
      </c>
      <c r="E407" s="246" t="s">
        <v>2216</v>
      </c>
      <c r="F407" s="245"/>
      <c r="G407" s="245" t="s">
        <v>14475</v>
      </c>
      <c r="H407" s="246" t="s">
        <v>13468</v>
      </c>
      <c r="I407" s="273" t="s">
        <v>13599</v>
      </c>
      <c r="J407" s="244"/>
      <c r="K407" s="244"/>
      <c r="L407" s="267"/>
      <c r="M407" s="267"/>
      <c r="N407" s="267"/>
      <c r="O407" s="267"/>
      <c r="P407" s="268"/>
      <c r="Q407" s="267"/>
      <c r="R407" s="371" t="s">
        <v>14040</v>
      </c>
      <c r="S407" s="240" t="s">
        <v>2232</v>
      </c>
      <c r="T407" s="245" t="s">
        <v>14047</v>
      </c>
      <c r="U407" s="300"/>
      <c r="V407" s="300"/>
      <c r="W407" s="300"/>
      <c r="X407" s="300"/>
      <c r="Y407" s="300"/>
      <c r="Z407" s="300"/>
      <c r="AA407" s="300"/>
      <c r="AB407" s="300"/>
      <c r="AC407" s="300"/>
      <c r="AD407" s="300"/>
      <c r="AE407" s="300"/>
      <c r="AF407" s="300"/>
      <c r="AG407" s="300"/>
      <c r="AH407" s="300"/>
      <c r="AI407" s="300"/>
      <c r="AJ407" s="300"/>
      <c r="AK407" s="300"/>
      <c r="AL407" s="300"/>
      <c r="AM407" s="300"/>
      <c r="AN407" s="300"/>
      <c r="AO407" s="300"/>
      <c r="AP407" s="300"/>
      <c r="AQ407" s="300"/>
      <c r="AR407" s="300"/>
      <c r="AS407" s="300"/>
      <c r="AT407" s="300"/>
    </row>
    <row r="408" spans="1:46" ht="36" customHeight="1" x14ac:dyDescent="0.35">
      <c r="A408" s="463" t="s">
        <v>13582</v>
      </c>
      <c r="B408" s="239">
        <v>43516</v>
      </c>
      <c r="C408" s="234" t="s">
        <v>10288</v>
      </c>
      <c r="D408" s="238" t="s">
        <v>12608</v>
      </c>
      <c r="E408" s="238" t="s">
        <v>2216</v>
      </c>
      <c r="F408" s="238" t="s">
        <v>13584</v>
      </c>
      <c r="G408" s="238">
        <v>50</v>
      </c>
      <c r="H408" s="238">
        <v>6</v>
      </c>
      <c r="I408" s="237"/>
      <c r="J408" s="234"/>
      <c r="K408" s="234"/>
      <c r="L408" s="236">
        <v>43516</v>
      </c>
      <c r="M408" s="236"/>
      <c r="N408" s="236"/>
      <c r="O408" s="236"/>
      <c r="P408" s="236">
        <v>43537</v>
      </c>
      <c r="Q408" s="270">
        <v>43537</v>
      </c>
      <c r="R408" s="234">
        <v>0</v>
      </c>
      <c r="S408" s="236" t="s">
        <v>13628</v>
      </c>
      <c r="T408" s="234"/>
      <c r="U408" s="307"/>
      <c r="Y408" s="307"/>
    </row>
    <row r="409" spans="1:46" ht="36" customHeight="1" x14ac:dyDescent="0.35">
      <c r="A409" s="463" t="s">
        <v>13583</v>
      </c>
      <c r="B409" s="239">
        <v>43516</v>
      </c>
      <c r="C409" s="234" t="s">
        <v>10288</v>
      </c>
      <c r="D409" s="238" t="s">
        <v>12609</v>
      </c>
      <c r="E409" s="238" t="s">
        <v>2216</v>
      </c>
      <c r="F409" s="238" t="s">
        <v>13539</v>
      </c>
      <c r="G409" s="238">
        <v>50</v>
      </c>
      <c r="H409" s="238">
        <v>4</v>
      </c>
      <c r="I409" s="237"/>
      <c r="J409" s="234"/>
      <c r="K409" s="234"/>
      <c r="L409" s="236">
        <v>43516</v>
      </c>
      <c r="M409" s="236"/>
      <c r="N409" s="236"/>
      <c r="O409" s="236"/>
      <c r="P409" s="236">
        <v>43537</v>
      </c>
      <c r="Q409" s="270">
        <v>43537</v>
      </c>
      <c r="R409" s="234">
        <v>0</v>
      </c>
      <c r="S409" s="236" t="s">
        <v>13628</v>
      </c>
      <c r="T409" s="234"/>
      <c r="U409" s="307"/>
      <c r="Y409" s="307"/>
    </row>
    <row r="410" spans="1:46" ht="36" customHeight="1" x14ac:dyDescent="0.35">
      <c r="A410" s="469">
        <v>461</v>
      </c>
      <c r="B410" s="266">
        <v>43516</v>
      </c>
      <c r="C410" s="264" t="s">
        <v>13424</v>
      </c>
      <c r="D410" s="265"/>
      <c r="E410" s="265"/>
      <c r="F410" s="265"/>
      <c r="G410" s="265"/>
      <c r="H410" s="246" t="s">
        <v>13468</v>
      </c>
      <c r="I410" s="263"/>
      <c r="J410" s="264" t="s">
        <v>13654</v>
      </c>
      <c r="K410" s="264"/>
      <c r="L410" s="262">
        <v>43517</v>
      </c>
      <c r="M410" s="262"/>
      <c r="N410" s="262"/>
      <c r="O410" s="262"/>
      <c r="P410" s="263"/>
      <c r="Q410" s="262"/>
      <c r="R410" s="377" t="s">
        <v>14041</v>
      </c>
      <c r="S410" s="264" t="s">
        <v>2174</v>
      </c>
      <c r="T410" s="265">
        <v>2</v>
      </c>
    </row>
    <row r="411" spans="1:46" ht="36" customHeight="1" x14ac:dyDescent="0.35">
      <c r="A411" s="468">
        <v>464</v>
      </c>
      <c r="B411" s="289">
        <v>43517</v>
      </c>
      <c r="C411" s="286" t="s">
        <v>3583</v>
      </c>
      <c r="D411" s="288" t="s">
        <v>13586</v>
      </c>
      <c r="E411" s="238" t="s">
        <v>2216</v>
      </c>
      <c r="F411" s="288" t="s">
        <v>13587</v>
      </c>
      <c r="G411" s="288">
        <v>235</v>
      </c>
      <c r="H411" s="288">
        <v>1</v>
      </c>
      <c r="I411" s="287" t="s">
        <v>5516</v>
      </c>
      <c r="J411" s="286"/>
      <c r="K411" s="286"/>
      <c r="L411" s="285">
        <v>43522</v>
      </c>
      <c r="M411" s="285"/>
      <c r="N411" s="285"/>
      <c r="O411" s="285"/>
      <c r="P411" s="285">
        <v>43525</v>
      </c>
      <c r="Q411" s="285">
        <v>43525</v>
      </c>
      <c r="R411" s="286">
        <v>1</v>
      </c>
      <c r="S411" s="234"/>
      <c r="T411" s="234"/>
      <c r="U411" s="233"/>
      <c r="V411" s="233"/>
      <c r="W411" s="233"/>
      <c r="X411" s="233"/>
      <c r="Y411" s="233"/>
      <c r="Z411" s="233"/>
      <c r="AA411" s="233"/>
      <c r="AB411" s="233"/>
      <c r="AC411" s="233"/>
      <c r="AD411" s="233"/>
      <c r="AE411" s="233"/>
      <c r="AF411" s="233"/>
      <c r="AG411" s="233"/>
      <c r="AH411" s="233"/>
      <c r="AI411" s="233"/>
      <c r="AJ411" s="233"/>
      <c r="AK411" s="233"/>
      <c r="AL411" s="233"/>
      <c r="AM411" s="233"/>
      <c r="AN411" s="233"/>
      <c r="AO411" s="233"/>
      <c r="AP411" s="233"/>
      <c r="AQ411" s="233"/>
      <c r="AR411" s="233"/>
      <c r="AS411" s="233"/>
      <c r="AT411" s="233"/>
    </row>
    <row r="412" spans="1:46" ht="36" customHeight="1" x14ac:dyDescent="0.35">
      <c r="A412" s="463">
        <v>465</v>
      </c>
      <c r="B412" s="239">
        <v>43518</v>
      </c>
      <c r="C412" s="234" t="s">
        <v>2200</v>
      </c>
      <c r="D412" s="238">
        <v>6774</v>
      </c>
      <c r="E412" s="238" t="s">
        <v>2216</v>
      </c>
      <c r="F412" s="238" t="s">
        <v>13561</v>
      </c>
      <c r="G412" s="238">
        <v>25</v>
      </c>
      <c r="H412" s="238">
        <v>1</v>
      </c>
      <c r="I412" s="237" t="s">
        <v>13594</v>
      </c>
      <c r="J412" s="234" t="s">
        <v>13605</v>
      </c>
      <c r="K412" s="234"/>
      <c r="L412" s="236">
        <v>43538</v>
      </c>
      <c r="M412" s="236"/>
      <c r="N412" s="236"/>
      <c r="O412" s="236"/>
      <c r="P412" s="236">
        <v>43551</v>
      </c>
      <c r="Q412" s="236">
        <v>43551</v>
      </c>
      <c r="R412" s="234">
        <v>0</v>
      </c>
      <c r="S412" s="234"/>
      <c r="T412" s="234"/>
      <c r="U412" s="231"/>
      <c r="V412" s="231"/>
      <c r="W412" s="231"/>
      <c r="X412" s="231"/>
      <c r="Y412" s="231"/>
      <c r="Z412" s="231"/>
      <c r="AA412" s="231"/>
      <c r="AB412" s="231"/>
      <c r="AC412" s="231"/>
      <c r="AD412" s="231"/>
      <c r="AE412" s="231"/>
      <c r="AF412" s="231"/>
      <c r="AG412" s="231"/>
      <c r="AH412" s="231"/>
      <c r="AI412" s="231"/>
      <c r="AJ412" s="231"/>
      <c r="AK412" s="231"/>
      <c r="AL412" s="231"/>
      <c r="AM412" s="231"/>
      <c r="AN412" s="231"/>
      <c r="AO412" s="231"/>
      <c r="AP412" s="231"/>
      <c r="AQ412" s="231"/>
      <c r="AR412" s="231"/>
      <c r="AS412" s="231"/>
      <c r="AT412" s="231"/>
    </row>
    <row r="413" spans="1:46" ht="36" customHeight="1" x14ac:dyDescent="0.35">
      <c r="A413" s="469">
        <v>466</v>
      </c>
      <c r="B413" s="266">
        <v>43523</v>
      </c>
      <c r="C413" s="264" t="s">
        <v>6152</v>
      </c>
      <c r="D413" s="265" t="s">
        <v>6153</v>
      </c>
      <c r="E413" s="265"/>
      <c r="F413" s="265" t="s">
        <v>3785</v>
      </c>
      <c r="G413" s="265">
        <v>150</v>
      </c>
      <c r="H413" s="246" t="s">
        <v>13468</v>
      </c>
      <c r="I413" s="263">
        <v>31</v>
      </c>
      <c r="J413" s="284" t="s">
        <v>13595</v>
      </c>
      <c r="K413" s="264"/>
      <c r="L413" s="262">
        <v>43518</v>
      </c>
      <c r="M413" s="262"/>
      <c r="N413" s="262"/>
      <c r="O413" s="262"/>
      <c r="P413" s="262">
        <v>43553</v>
      </c>
      <c r="Q413" s="262"/>
      <c r="R413" s="379" t="s">
        <v>14041</v>
      </c>
      <c r="S413" s="240" t="s">
        <v>14042</v>
      </c>
      <c r="T413" s="265" t="s">
        <v>14047</v>
      </c>
    </row>
    <row r="414" spans="1:46" ht="36" customHeight="1" x14ac:dyDescent="0.35">
      <c r="A414" s="469">
        <v>467</v>
      </c>
      <c r="B414" s="266">
        <v>43528</v>
      </c>
      <c r="C414" s="264" t="s">
        <v>520</v>
      </c>
      <c r="D414" s="265" t="s">
        <v>13588</v>
      </c>
      <c r="E414" s="265"/>
      <c r="F414" s="265" t="s">
        <v>2216</v>
      </c>
      <c r="G414" s="265">
        <v>200</v>
      </c>
      <c r="H414" s="246" t="s">
        <v>13468</v>
      </c>
      <c r="I414" s="263" t="s">
        <v>13589</v>
      </c>
      <c r="J414" s="264" t="s">
        <v>13642</v>
      </c>
      <c r="K414" s="264"/>
      <c r="L414" s="262"/>
      <c r="M414" s="262"/>
      <c r="N414" s="262"/>
      <c r="O414" s="262"/>
      <c r="P414" s="263" t="s">
        <v>13633</v>
      </c>
      <c r="Q414" s="262"/>
      <c r="R414" s="377" t="s">
        <v>14041</v>
      </c>
      <c r="S414" s="264" t="s">
        <v>2174</v>
      </c>
      <c r="T414" s="265" t="s">
        <v>14047</v>
      </c>
    </row>
    <row r="415" spans="1:46" ht="36" customHeight="1" x14ac:dyDescent="0.35">
      <c r="A415" s="463">
        <v>468</v>
      </c>
      <c r="B415" s="239">
        <v>43528</v>
      </c>
      <c r="C415" s="234" t="s">
        <v>8935</v>
      </c>
      <c r="D415" s="238">
        <v>6779</v>
      </c>
      <c r="E415" s="238" t="s">
        <v>2216</v>
      </c>
      <c r="F415" s="238" t="s">
        <v>3785</v>
      </c>
      <c r="G415" s="238">
        <v>50</v>
      </c>
      <c r="H415" s="238">
        <v>4</v>
      </c>
      <c r="I415" s="237" t="s">
        <v>13616</v>
      </c>
      <c r="J415" s="234" t="s">
        <v>13627</v>
      </c>
      <c r="K415" s="234"/>
      <c r="L415" s="236" t="s">
        <v>13617</v>
      </c>
      <c r="M415" s="236"/>
      <c r="N415" s="236"/>
      <c r="O415" s="236"/>
      <c r="P415" s="236">
        <v>43642</v>
      </c>
      <c r="Q415" s="236">
        <v>43642</v>
      </c>
      <c r="R415" s="372"/>
      <c r="S415" s="234"/>
      <c r="T415" s="234"/>
      <c r="U415" s="231"/>
      <c r="V415" s="231"/>
      <c r="W415" s="231"/>
      <c r="X415" s="231"/>
      <c r="Y415" s="231"/>
      <c r="Z415" s="231"/>
      <c r="AA415" s="231"/>
      <c r="AB415" s="231"/>
      <c r="AC415" s="231"/>
      <c r="AD415" s="231"/>
      <c r="AE415" s="231"/>
      <c r="AF415" s="231"/>
      <c r="AG415" s="231"/>
      <c r="AH415" s="231"/>
      <c r="AI415" s="231"/>
      <c r="AJ415" s="231"/>
      <c r="AK415" s="231"/>
      <c r="AL415" s="231"/>
      <c r="AM415" s="231"/>
      <c r="AN415" s="231"/>
      <c r="AO415" s="231"/>
      <c r="AP415" s="231"/>
      <c r="AQ415" s="231"/>
      <c r="AR415" s="231"/>
      <c r="AS415" s="231"/>
      <c r="AT415" s="231"/>
    </row>
    <row r="416" spans="1:46" ht="36" customHeight="1" x14ac:dyDescent="0.35">
      <c r="A416" s="463">
        <v>469</v>
      </c>
      <c r="B416" s="239">
        <v>43529</v>
      </c>
      <c r="C416" s="234" t="s">
        <v>9235</v>
      </c>
      <c r="D416" s="238" t="s">
        <v>13596</v>
      </c>
      <c r="E416" s="238" t="s">
        <v>2216</v>
      </c>
      <c r="F416" s="238" t="s">
        <v>13530</v>
      </c>
      <c r="G416" s="238">
        <v>36</v>
      </c>
      <c r="H416" s="238">
        <v>2</v>
      </c>
      <c r="I416" s="237" t="s">
        <v>13601</v>
      </c>
      <c r="J416" s="234" t="s">
        <v>13600</v>
      </c>
      <c r="K416" s="234"/>
      <c r="L416" s="236">
        <v>43538</v>
      </c>
      <c r="M416" s="236"/>
      <c r="N416" s="236"/>
      <c r="O416" s="236"/>
      <c r="P416" s="237"/>
      <c r="Q416" s="236"/>
      <c r="R416" s="372"/>
      <c r="S416" s="234"/>
      <c r="T416" s="234"/>
      <c r="U416" s="233"/>
      <c r="V416" s="233"/>
      <c r="W416" s="233"/>
      <c r="X416" s="233"/>
      <c r="Y416" s="233"/>
      <c r="Z416" s="233"/>
      <c r="AA416" s="233"/>
      <c r="AB416" s="233"/>
      <c r="AC416" s="233"/>
      <c r="AD416" s="233"/>
      <c r="AE416" s="233"/>
      <c r="AF416" s="233"/>
      <c r="AG416" s="233"/>
      <c r="AH416" s="233"/>
      <c r="AI416" s="233"/>
      <c r="AJ416" s="233"/>
      <c r="AK416" s="233"/>
      <c r="AL416" s="233"/>
      <c r="AM416" s="233"/>
      <c r="AN416" s="233"/>
      <c r="AO416" s="233"/>
      <c r="AP416" s="233"/>
      <c r="AQ416" s="233"/>
      <c r="AR416" s="233"/>
      <c r="AS416" s="233"/>
      <c r="AT416" s="233"/>
    </row>
    <row r="417" spans="1:46" ht="36" customHeight="1" x14ac:dyDescent="0.35">
      <c r="A417" s="463">
        <v>470</v>
      </c>
      <c r="B417" s="239">
        <v>43530</v>
      </c>
      <c r="C417" s="234" t="s">
        <v>8935</v>
      </c>
      <c r="D417" s="238" t="s">
        <v>13597</v>
      </c>
      <c r="E417" s="238" t="s">
        <v>2216</v>
      </c>
      <c r="F417" s="238" t="s">
        <v>13514</v>
      </c>
      <c r="G417" s="238">
        <v>50</v>
      </c>
      <c r="H417" s="238">
        <v>2</v>
      </c>
      <c r="I417" s="237" t="s">
        <v>13598</v>
      </c>
      <c r="J417" s="234" t="s">
        <v>13606</v>
      </c>
      <c r="K417" s="234"/>
      <c r="L417" s="236">
        <v>43543</v>
      </c>
      <c r="M417" s="236"/>
      <c r="N417" s="236"/>
      <c r="O417" s="236"/>
      <c r="P417" s="236">
        <v>43558</v>
      </c>
      <c r="Q417" s="236">
        <v>43558</v>
      </c>
      <c r="R417" s="234">
        <v>0</v>
      </c>
      <c r="S417" s="234"/>
      <c r="T417" s="234"/>
      <c r="U417" s="233"/>
      <c r="V417" s="233"/>
      <c r="W417" s="233"/>
      <c r="X417" s="233"/>
      <c r="Y417" s="233"/>
      <c r="Z417" s="233"/>
      <c r="AA417" s="233"/>
      <c r="AB417" s="233"/>
      <c r="AC417" s="233"/>
      <c r="AD417" s="233"/>
      <c r="AE417" s="233"/>
      <c r="AF417" s="233"/>
      <c r="AG417" s="233"/>
      <c r="AH417" s="233"/>
      <c r="AI417" s="233"/>
      <c r="AJ417" s="233"/>
      <c r="AK417" s="233"/>
      <c r="AL417" s="233"/>
      <c r="AM417" s="233"/>
      <c r="AN417" s="233"/>
      <c r="AO417" s="233"/>
      <c r="AP417" s="233"/>
      <c r="AQ417" s="233"/>
      <c r="AR417" s="233"/>
      <c r="AS417" s="233"/>
      <c r="AT417" s="233"/>
    </row>
    <row r="418" spans="1:46" ht="36" customHeight="1" x14ac:dyDescent="0.35">
      <c r="A418" s="463">
        <v>471</v>
      </c>
      <c r="B418" s="239">
        <v>43530</v>
      </c>
      <c r="C418" s="234" t="s">
        <v>5604</v>
      </c>
      <c r="D418" s="238">
        <v>8119</v>
      </c>
      <c r="E418" s="238" t="s">
        <v>2216</v>
      </c>
      <c r="F418" s="238" t="s">
        <v>13528</v>
      </c>
      <c r="G418" s="238">
        <v>150</v>
      </c>
      <c r="H418" s="238">
        <v>1</v>
      </c>
      <c r="I418" s="234" t="s">
        <v>3255</v>
      </c>
      <c r="J418" s="269" t="s">
        <v>13624</v>
      </c>
      <c r="K418" s="234"/>
      <c r="L418" s="236">
        <v>43530</v>
      </c>
      <c r="M418" s="236"/>
      <c r="N418" s="236"/>
      <c r="O418" s="236"/>
      <c r="P418" s="236">
        <v>43530</v>
      </c>
      <c r="Q418" s="236">
        <v>43530</v>
      </c>
      <c r="R418" s="234">
        <v>0</v>
      </c>
      <c r="S418" s="234"/>
      <c r="T418" s="234"/>
      <c r="U418" s="231"/>
      <c r="V418" s="231"/>
      <c r="W418" s="231"/>
      <c r="X418" s="231"/>
      <c r="Y418" s="231"/>
      <c r="Z418" s="231"/>
      <c r="AA418" s="231"/>
      <c r="AB418" s="231"/>
      <c r="AC418" s="231"/>
      <c r="AD418" s="231"/>
      <c r="AE418" s="231"/>
      <c r="AF418" s="231"/>
      <c r="AG418" s="231"/>
      <c r="AH418" s="231"/>
      <c r="AI418" s="231"/>
      <c r="AJ418" s="231"/>
      <c r="AK418" s="231"/>
      <c r="AL418" s="231"/>
      <c r="AM418" s="231"/>
      <c r="AN418" s="231"/>
      <c r="AO418" s="231"/>
      <c r="AP418" s="231"/>
      <c r="AQ418" s="231"/>
      <c r="AR418" s="231"/>
      <c r="AS418" s="231"/>
      <c r="AT418" s="231"/>
    </row>
    <row r="419" spans="1:46" ht="36" customHeight="1" x14ac:dyDescent="0.35">
      <c r="A419" s="462" t="s">
        <v>14476</v>
      </c>
      <c r="B419" s="247">
        <v>43539</v>
      </c>
      <c r="C419" s="244" t="s">
        <v>10051</v>
      </c>
      <c r="D419" s="245" t="s">
        <v>14477</v>
      </c>
      <c r="E419" s="246" t="s">
        <v>2216</v>
      </c>
      <c r="F419" s="245"/>
      <c r="G419" s="245"/>
      <c r="H419" s="246" t="s">
        <v>13468</v>
      </c>
      <c r="I419" s="273"/>
      <c r="J419" s="244"/>
      <c r="K419" s="244"/>
      <c r="L419" s="267"/>
      <c r="M419" s="267"/>
      <c r="N419" s="267"/>
      <c r="O419" s="267"/>
      <c r="P419" s="268"/>
      <c r="Q419" s="267"/>
      <c r="R419" s="371" t="s">
        <v>14040</v>
      </c>
      <c r="S419" s="240" t="s">
        <v>2232</v>
      </c>
      <c r="T419" s="245" t="s">
        <v>14047</v>
      </c>
      <c r="U419" s="300"/>
      <c r="V419" s="300"/>
      <c r="W419" s="300"/>
      <c r="X419" s="300"/>
      <c r="Y419" s="300"/>
      <c r="Z419" s="300"/>
      <c r="AA419" s="300"/>
      <c r="AB419" s="300"/>
      <c r="AC419" s="300"/>
      <c r="AD419" s="300"/>
      <c r="AE419" s="300"/>
      <c r="AF419" s="300"/>
      <c r="AG419" s="300"/>
      <c r="AH419" s="300"/>
      <c r="AI419" s="300"/>
      <c r="AJ419" s="300"/>
      <c r="AK419" s="300"/>
      <c r="AL419" s="300"/>
      <c r="AM419" s="300"/>
      <c r="AN419" s="300"/>
      <c r="AO419" s="300"/>
      <c r="AP419" s="300"/>
      <c r="AQ419" s="300"/>
      <c r="AR419" s="300"/>
      <c r="AS419" s="300"/>
      <c r="AT419" s="300"/>
    </row>
    <row r="420" spans="1:46" s="233" customFormat="1" ht="36" customHeight="1" x14ac:dyDescent="0.35">
      <c r="A420" s="462" t="s">
        <v>14478</v>
      </c>
      <c r="B420" s="247">
        <v>43543</v>
      </c>
      <c r="C420" s="244" t="s">
        <v>520</v>
      </c>
      <c r="D420" s="245" t="s">
        <v>14050</v>
      </c>
      <c r="E420" s="246" t="s">
        <v>2216</v>
      </c>
      <c r="F420" s="245"/>
      <c r="G420" s="245"/>
      <c r="H420" s="246" t="s">
        <v>13468</v>
      </c>
      <c r="I420" s="273"/>
      <c r="J420" s="244"/>
      <c r="K420" s="244"/>
      <c r="L420" s="267"/>
      <c r="M420" s="267"/>
      <c r="N420" s="267"/>
      <c r="O420" s="267"/>
      <c r="P420" s="268"/>
      <c r="Q420" s="267"/>
      <c r="R420" s="371" t="s">
        <v>14040</v>
      </c>
      <c r="S420" s="240" t="s">
        <v>2232</v>
      </c>
      <c r="T420" s="245" t="s">
        <v>14047</v>
      </c>
      <c r="U420" s="300"/>
      <c r="V420" s="300"/>
      <c r="W420" s="300"/>
      <c r="X420" s="300"/>
      <c r="Y420" s="300"/>
      <c r="Z420" s="300"/>
      <c r="AA420" s="300"/>
      <c r="AB420" s="300"/>
      <c r="AC420" s="300"/>
      <c r="AD420" s="300"/>
      <c r="AE420" s="300"/>
      <c r="AF420" s="300"/>
      <c r="AG420" s="300"/>
      <c r="AH420" s="300"/>
      <c r="AI420" s="300"/>
      <c r="AJ420" s="300"/>
      <c r="AK420" s="300"/>
      <c r="AL420" s="300"/>
      <c r="AM420" s="300"/>
      <c r="AN420" s="300"/>
      <c r="AO420" s="300"/>
      <c r="AP420" s="300"/>
      <c r="AQ420" s="300"/>
      <c r="AR420" s="300"/>
      <c r="AS420" s="300"/>
      <c r="AT420" s="300"/>
    </row>
    <row r="421" spans="1:46" s="233" customFormat="1" ht="36" customHeight="1" x14ac:dyDescent="0.35">
      <c r="A421" s="467" t="s">
        <v>13640</v>
      </c>
      <c r="B421" s="278">
        <v>43544</v>
      </c>
      <c r="C421" s="274" t="s">
        <v>13537</v>
      </c>
      <c r="D421" s="277">
        <v>8186</v>
      </c>
      <c r="E421" s="277"/>
      <c r="F421" s="277" t="s">
        <v>13591</v>
      </c>
      <c r="G421" s="277">
        <v>198</v>
      </c>
      <c r="H421" s="277">
        <v>2</v>
      </c>
      <c r="I421" s="276"/>
      <c r="J421" s="276" t="s">
        <v>13612</v>
      </c>
      <c r="K421" s="274"/>
      <c r="L421" s="275">
        <v>43544</v>
      </c>
      <c r="M421" s="275"/>
      <c r="N421" s="275"/>
      <c r="O421" s="275"/>
      <c r="P421" s="275">
        <v>43559</v>
      </c>
      <c r="Q421" s="275">
        <v>43559</v>
      </c>
      <c r="R421" s="274">
        <v>0</v>
      </c>
      <c r="S421" s="274"/>
      <c r="T421" s="354"/>
      <c r="U421" s="231"/>
      <c r="V421" s="231"/>
      <c r="W421" s="231"/>
      <c r="X421" s="231"/>
      <c r="Y421" s="231"/>
      <c r="Z421" s="231"/>
      <c r="AA421" s="231"/>
      <c r="AB421" s="231"/>
      <c r="AC421" s="231"/>
      <c r="AD421" s="231"/>
      <c r="AE421" s="231"/>
      <c r="AF421" s="231"/>
      <c r="AG421" s="231"/>
      <c r="AH421" s="231"/>
      <c r="AI421" s="231"/>
      <c r="AJ421" s="231"/>
      <c r="AK421" s="231"/>
      <c r="AL421" s="231"/>
      <c r="AM421" s="231"/>
      <c r="AN421" s="231"/>
      <c r="AO421" s="231"/>
      <c r="AP421" s="231"/>
      <c r="AQ421" s="231"/>
      <c r="AR421" s="231"/>
      <c r="AS421" s="231"/>
      <c r="AT421" s="231"/>
    </row>
    <row r="422" spans="1:46" s="233" customFormat="1" ht="36" customHeight="1" x14ac:dyDescent="0.35">
      <c r="A422" s="469">
        <v>475</v>
      </c>
      <c r="B422" s="266">
        <v>43550</v>
      </c>
      <c r="C422" s="264" t="s">
        <v>13515</v>
      </c>
      <c r="D422" s="265">
        <v>8138</v>
      </c>
      <c r="E422" s="265"/>
      <c r="F422" s="265" t="s">
        <v>13564</v>
      </c>
      <c r="G422" s="265">
        <v>25</v>
      </c>
      <c r="H422" s="246" t="s">
        <v>13468</v>
      </c>
      <c r="I422" s="263">
        <v>8</v>
      </c>
      <c r="J422" s="264" t="s">
        <v>2249</v>
      </c>
      <c r="K422" s="264"/>
      <c r="L422" s="262">
        <v>40638</v>
      </c>
      <c r="M422" s="262"/>
      <c r="N422" s="262"/>
      <c r="O422" s="262"/>
      <c r="P422" s="262">
        <v>43593</v>
      </c>
      <c r="Q422" s="262"/>
      <c r="R422" s="377" t="s">
        <v>14041</v>
      </c>
      <c r="S422" s="264" t="s">
        <v>2174</v>
      </c>
      <c r="T422" s="265" t="s">
        <v>14047</v>
      </c>
      <c r="U422" s="227"/>
      <c r="V422" s="227"/>
      <c r="W422" s="227"/>
      <c r="X422" s="227"/>
      <c r="Y422" s="227"/>
      <c r="Z422" s="227"/>
      <c r="AA422" s="227"/>
      <c r="AB422" s="227"/>
      <c r="AC422" s="227"/>
      <c r="AD422" s="227"/>
      <c r="AE422" s="227"/>
      <c r="AF422" s="227"/>
      <c r="AG422" s="227"/>
      <c r="AH422" s="227"/>
      <c r="AI422" s="227"/>
      <c r="AJ422" s="227"/>
      <c r="AK422" s="227"/>
      <c r="AL422" s="227"/>
      <c r="AM422" s="227"/>
      <c r="AN422" s="227"/>
      <c r="AO422" s="227"/>
      <c r="AP422" s="227"/>
      <c r="AQ422" s="227"/>
      <c r="AR422" s="227"/>
      <c r="AS422" s="227"/>
      <c r="AT422" s="227"/>
    </row>
    <row r="423" spans="1:46" s="233" customFormat="1" ht="36" customHeight="1" x14ac:dyDescent="0.35">
      <c r="A423" s="463">
        <v>476</v>
      </c>
      <c r="B423" s="239">
        <v>43552</v>
      </c>
      <c r="C423" s="234" t="s">
        <v>3583</v>
      </c>
      <c r="D423" s="238" t="s">
        <v>13592</v>
      </c>
      <c r="E423" s="238">
        <v>23683</v>
      </c>
      <c r="F423" s="238" t="s">
        <v>13558</v>
      </c>
      <c r="G423" s="238">
        <v>250</v>
      </c>
      <c r="H423" s="238">
        <v>1</v>
      </c>
      <c r="I423" s="237"/>
      <c r="J423" s="234" t="s">
        <v>13615</v>
      </c>
      <c r="K423" s="234"/>
      <c r="L423" s="236">
        <v>43557</v>
      </c>
      <c r="M423" s="236"/>
      <c r="N423" s="236"/>
      <c r="O423" s="236"/>
      <c r="P423" s="236">
        <v>43560</v>
      </c>
      <c r="Q423" s="236">
        <v>43560</v>
      </c>
      <c r="R423" s="234">
        <v>0</v>
      </c>
      <c r="S423" s="234"/>
      <c r="T423" s="349"/>
      <c r="U423" s="231"/>
      <c r="V423" s="231"/>
      <c r="W423" s="231"/>
      <c r="X423" s="231"/>
      <c r="Y423" s="231"/>
      <c r="Z423" s="231"/>
      <c r="AA423" s="231"/>
      <c r="AB423" s="231"/>
      <c r="AC423" s="231"/>
      <c r="AD423" s="231"/>
      <c r="AE423" s="231"/>
      <c r="AF423" s="231"/>
      <c r="AG423" s="231"/>
      <c r="AH423" s="231"/>
      <c r="AI423" s="231"/>
      <c r="AJ423" s="231"/>
      <c r="AK423" s="231"/>
      <c r="AL423" s="231"/>
      <c r="AM423" s="231"/>
      <c r="AN423" s="231"/>
      <c r="AO423" s="231"/>
      <c r="AP423" s="231"/>
      <c r="AQ423" s="231"/>
      <c r="AR423" s="231"/>
      <c r="AS423" s="231"/>
      <c r="AT423" s="231"/>
    </row>
    <row r="424" spans="1:46" s="233" customFormat="1" ht="36" customHeight="1" x14ac:dyDescent="0.35">
      <c r="A424" s="469" t="s">
        <v>13609</v>
      </c>
      <c r="B424" s="266">
        <v>43557</v>
      </c>
      <c r="C424" s="264" t="s">
        <v>13610</v>
      </c>
      <c r="D424" s="265">
        <v>8163</v>
      </c>
      <c r="E424" s="265" t="s">
        <v>2216</v>
      </c>
      <c r="F424" s="265" t="s">
        <v>2216</v>
      </c>
      <c r="G424" s="265">
        <v>10</v>
      </c>
      <c r="H424" s="246" t="s">
        <v>13468</v>
      </c>
      <c r="I424" s="263" t="s">
        <v>13611</v>
      </c>
      <c r="J424" s="264" t="s">
        <v>13614</v>
      </c>
      <c r="K424" s="264"/>
      <c r="L424" s="262">
        <v>43557</v>
      </c>
      <c r="M424" s="262"/>
      <c r="N424" s="262"/>
      <c r="O424" s="262"/>
      <c r="P424" s="262">
        <v>43557</v>
      </c>
      <c r="Q424" s="262"/>
      <c r="R424" s="377" t="s">
        <v>14040</v>
      </c>
      <c r="S424" s="240" t="s">
        <v>2232</v>
      </c>
      <c r="T424" s="265" t="s">
        <v>14047</v>
      </c>
      <c r="U424" s="300"/>
      <c r="V424" s="300"/>
      <c r="W424" s="300"/>
      <c r="X424" s="300"/>
      <c r="Y424" s="300"/>
      <c r="Z424" s="300"/>
      <c r="AA424" s="300"/>
      <c r="AB424" s="300"/>
      <c r="AC424" s="300"/>
      <c r="AD424" s="300"/>
      <c r="AE424" s="300"/>
      <c r="AF424" s="300"/>
      <c r="AG424" s="300"/>
      <c r="AH424" s="300"/>
      <c r="AI424" s="300"/>
      <c r="AJ424" s="300"/>
      <c r="AK424" s="300"/>
      <c r="AL424" s="300"/>
      <c r="AM424" s="300"/>
      <c r="AN424" s="300"/>
      <c r="AO424" s="300"/>
      <c r="AP424" s="300"/>
      <c r="AQ424" s="300"/>
      <c r="AR424" s="300"/>
      <c r="AS424" s="300"/>
      <c r="AT424" s="300"/>
    </row>
    <row r="425" spans="1:46" s="233" customFormat="1" ht="36" customHeight="1" x14ac:dyDescent="0.35">
      <c r="A425" s="463">
        <v>478</v>
      </c>
      <c r="B425" s="239">
        <v>43557</v>
      </c>
      <c r="C425" s="234" t="s">
        <v>286</v>
      </c>
      <c r="D425" s="238">
        <v>8159</v>
      </c>
      <c r="E425" s="238" t="s">
        <v>2216</v>
      </c>
      <c r="F425" s="238" t="s">
        <v>13608</v>
      </c>
      <c r="G425" s="238">
        <v>50</v>
      </c>
      <c r="H425" s="238">
        <v>50</v>
      </c>
      <c r="I425" s="237"/>
      <c r="J425" s="234" t="s">
        <v>13613</v>
      </c>
      <c r="K425" s="234"/>
      <c r="L425" s="236">
        <v>43558</v>
      </c>
      <c r="M425" s="236"/>
      <c r="N425" s="236"/>
      <c r="O425" s="236"/>
      <c r="P425" s="236">
        <v>43560</v>
      </c>
      <c r="Q425" s="236">
        <v>43560</v>
      </c>
      <c r="R425" s="234">
        <v>2</v>
      </c>
      <c r="S425" s="234" t="s">
        <v>13641</v>
      </c>
      <c r="T425" s="349"/>
      <c r="U425" s="227"/>
      <c r="V425" s="227"/>
      <c r="W425" s="227"/>
      <c r="X425" s="227"/>
      <c r="Y425" s="227"/>
      <c r="Z425" s="227"/>
      <c r="AA425" s="227"/>
      <c r="AB425" s="227"/>
      <c r="AC425" s="227"/>
      <c r="AD425" s="227"/>
      <c r="AE425" s="227"/>
      <c r="AF425" s="227"/>
      <c r="AG425" s="227"/>
      <c r="AH425" s="227"/>
      <c r="AI425" s="227"/>
      <c r="AJ425" s="227"/>
      <c r="AK425" s="227"/>
      <c r="AL425" s="227"/>
      <c r="AM425" s="227"/>
      <c r="AN425" s="227"/>
      <c r="AO425" s="227"/>
      <c r="AP425" s="227"/>
      <c r="AQ425" s="227"/>
      <c r="AR425" s="227"/>
      <c r="AS425" s="227"/>
      <c r="AT425" s="227"/>
    </row>
    <row r="426" spans="1:46" s="233" customFormat="1" ht="36" customHeight="1" x14ac:dyDescent="0.35">
      <c r="A426" s="462" t="s">
        <v>14479</v>
      </c>
      <c r="B426" s="247">
        <v>43573</v>
      </c>
      <c r="C426" s="244" t="s">
        <v>5604</v>
      </c>
      <c r="D426" s="245" t="s">
        <v>13720</v>
      </c>
      <c r="E426" s="246" t="s">
        <v>2216</v>
      </c>
      <c r="F426" s="245" t="s">
        <v>3785</v>
      </c>
      <c r="G426" s="245"/>
      <c r="H426" s="246" t="s">
        <v>13468</v>
      </c>
      <c r="I426" s="273"/>
      <c r="J426" s="244"/>
      <c r="K426" s="244"/>
      <c r="L426" s="267">
        <v>43573</v>
      </c>
      <c r="M426" s="267"/>
      <c r="N426" s="267"/>
      <c r="O426" s="267"/>
      <c r="P426" s="267">
        <v>43636</v>
      </c>
      <c r="Q426" s="267">
        <v>43636</v>
      </c>
      <c r="R426" s="371" t="s">
        <v>14040</v>
      </c>
      <c r="S426" s="240" t="s">
        <v>2232</v>
      </c>
      <c r="T426" s="245" t="s">
        <v>14047</v>
      </c>
      <c r="U426" s="300"/>
      <c r="V426" s="300"/>
      <c r="W426" s="300"/>
      <c r="X426" s="300"/>
      <c r="Y426" s="300"/>
      <c r="Z426" s="300"/>
      <c r="AA426" s="300"/>
      <c r="AB426" s="300"/>
      <c r="AC426" s="300"/>
      <c r="AD426" s="300"/>
      <c r="AE426" s="300"/>
      <c r="AF426" s="300"/>
      <c r="AG426" s="300"/>
      <c r="AH426" s="300"/>
      <c r="AI426" s="300"/>
      <c r="AJ426" s="300"/>
      <c r="AK426" s="300"/>
      <c r="AL426" s="300"/>
      <c r="AM426" s="300"/>
      <c r="AN426" s="300"/>
      <c r="AO426" s="300"/>
      <c r="AP426" s="300"/>
      <c r="AQ426" s="300"/>
      <c r="AR426" s="300"/>
      <c r="AS426" s="300"/>
      <c r="AT426" s="300"/>
    </row>
    <row r="427" spans="1:46" s="233" customFormat="1" ht="36" customHeight="1" x14ac:dyDescent="0.35">
      <c r="A427" s="462" t="s">
        <v>14480</v>
      </c>
      <c r="B427" s="247">
        <v>43573</v>
      </c>
      <c r="C427" s="244" t="s">
        <v>3583</v>
      </c>
      <c r="D427" s="245" t="s">
        <v>13592</v>
      </c>
      <c r="E427" s="246" t="s">
        <v>2216</v>
      </c>
      <c r="F427" s="245" t="s">
        <v>13558</v>
      </c>
      <c r="G427" s="245" t="s">
        <v>3724</v>
      </c>
      <c r="H427" s="246" t="s">
        <v>13468</v>
      </c>
      <c r="I427" s="273"/>
      <c r="J427" s="244" t="s">
        <v>13655</v>
      </c>
      <c r="K427" s="244"/>
      <c r="L427" s="267" t="s">
        <v>13648</v>
      </c>
      <c r="M427" s="267"/>
      <c r="N427" s="267"/>
      <c r="O427" s="267"/>
      <c r="P427" s="267">
        <v>43626</v>
      </c>
      <c r="Q427" s="267"/>
      <c r="R427" s="371" t="s">
        <v>14040</v>
      </c>
      <c r="S427" s="240" t="s">
        <v>2232</v>
      </c>
      <c r="T427" s="245" t="s">
        <v>59</v>
      </c>
      <c r="U427" s="300"/>
      <c r="V427" s="300"/>
      <c r="W427" s="300"/>
      <c r="X427" s="300"/>
      <c r="Y427" s="300"/>
      <c r="Z427" s="300"/>
      <c r="AA427" s="300"/>
      <c r="AB427" s="300"/>
      <c r="AC427" s="300"/>
      <c r="AD427" s="300"/>
      <c r="AE427" s="300"/>
      <c r="AF427" s="300"/>
      <c r="AG427" s="300"/>
      <c r="AH427" s="300"/>
      <c r="AI427" s="300"/>
      <c r="AJ427" s="300"/>
      <c r="AK427" s="300"/>
      <c r="AL427" s="300"/>
      <c r="AM427" s="300"/>
      <c r="AN427" s="300"/>
      <c r="AO427" s="300"/>
      <c r="AP427" s="300"/>
      <c r="AQ427" s="300"/>
      <c r="AR427" s="300"/>
      <c r="AS427" s="300"/>
      <c r="AT427" s="300"/>
    </row>
    <row r="428" spans="1:46" s="233" customFormat="1" ht="36" customHeight="1" x14ac:dyDescent="0.35">
      <c r="A428" s="463">
        <v>482</v>
      </c>
      <c r="B428" s="239">
        <v>43573</v>
      </c>
      <c r="C428" s="234" t="s">
        <v>13632</v>
      </c>
      <c r="D428" s="238">
        <v>8176</v>
      </c>
      <c r="E428" s="238" t="s">
        <v>2216</v>
      </c>
      <c r="F428" s="238" t="s">
        <v>13620</v>
      </c>
      <c r="G428" s="238">
        <v>100</v>
      </c>
      <c r="H428" s="238">
        <v>24</v>
      </c>
      <c r="I428" s="237"/>
      <c r="J428" s="234" t="s">
        <v>13636</v>
      </c>
      <c r="K428" s="234"/>
      <c r="L428" s="236">
        <v>43581</v>
      </c>
      <c r="M428" s="236"/>
      <c r="N428" s="236"/>
      <c r="O428" s="236"/>
      <c r="P428" s="236">
        <v>43586</v>
      </c>
      <c r="Q428" s="236">
        <v>43586</v>
      </c>
      <c r="R428" s="234">
        <v>1</v>
      </c>
      <c r="S428" s="234"/>
      <c r="T428" s="349"/>
      <c r="U428" s="231"/>
      <c r="V428" s="231"/>
      <c r="W428" s="231"/>
      <c r="X428" s="231"/>
      <c r="Y428" s="231"/>
      <c r="Z428" s="231"/>
      <c r="AA428" s="231"/>
      <c r="AB428" s="231"/>
      <c r="AC428" s="231"/>
      <c r="AD428" s="231"/>
      <c r="AE428" s="231"/>
      <c r="AF428" s="231"/>
      <c r="AG428" s="231"/>
      <c r="AH428" s="231"/>
      <c r="AI428" s="231"/>
      <c r="AJ428" s="231"/>
      <c r="AK428" s="231"/>
      <c r="AL428" s="231"/>
      <c r="AM428" s="231"/>
      <c r="AN428" s="231"/>
      <c r="AO428" s="231"/>
      <c r="AP428" s="231"/>
      <c r="AQ428" s="231"/>
      <c r="AR428" s="231"/>
      <c r="AS428" s="231"/>
      <c r="AT428" s="231"/>
    </row>
    <row r="429" spans="1:46" s="233" customFormat="1" ht="36" customHeight="1" x14ac:dyDescent="0.35">
      <c r="A429" s="462" t="s">
        <v>14481</v>
      </c>
      <c r="B429" s="247">
        <v>43588</v>
      </c>
      <c r="C429" s="244" t="s">
        <v>3583</v>
      </c>
      <c r="D429" s="245" t="s">
        <v>13592</v>
      </c>
      <c r="E429" s="246" t="s">
        <v>2216</v>
      </c>
      <c r="F429" s="245" t="s">
        <v>13558</v>
      </c>
      <c r="G429" s="245" t="s">
        <v>3724</v>
      </c>
      <c r="H429" s="246" t="s">
        <v>13468</v>
      </c>
      <c r="I429" s="273"/>
      <c r="J429" s="244" t="s">
        <v>13655</v>
      </c>
      <c r="K429" s="244"/>
      <c r="L429" s="267" t="s">
        <v>13648</v>
      </c>
      <c r="M429" s="267"/>
      <c r="N429" s="267"/>
      <c r="O429" s="267"/>
      <c r="P429" s="268"/>
      <c r="Q429" s="267"/>
      <c r="R429" s="371" t="s">
        <v>14040</v>
      </c>
      <c r="S429" s="240" t="s">
        <v>2232</v>
      </c>
      <c r="T429" s="245" t="s">
        <v>59</v>
      </c>
      <c r="U429" s="300"/>
      <c r="V429" s="300"/>
      <c r="W429" s="300"/>
      <c r="X429" s="300"/>
      <c r="Y429" s="300"/>
      <c r="Z429" s="300"/>
      <c r="AA429" s="300"/>
      <c r="AB429" s="300"/>
      <c r="AC429" s="300"/>
      <c r="AD429" s="300"/>
      <c r="AE429" s="300"/>
      <c r="AF429" s="300"/>
      <c r="AG429" s="300"/>
      <c r="AH429" s="300"/>
      <c r="AI429" s="300"/>
      <c r="AJ429" s="300"/>
      <c r="AK429" s="300"/>
      <c r="AL429" s="300"/>
      <c r="AM429" s="300"/>
      <c r="AN429" s="300"/>
      <c r="AO429" s="300"/>
      <c r="AP429" s="300"/>
      <c r="AQ429" s="300"/>
      <c r="AR429" s="300"/>
      <c r="AS429" s="300"/>
      <c r="AT429" s="300"/>
    </row>
    <row r="430" spans="1:46" s="233" customFormat="1" ht="36" customHeight="1" x14ac:dyDescent="0.35">
      <c r="A430" s="462" t="s">
        <v>13668</v>
      </c>
      <c r="B430" s="247">
        <v>43591</v>
      </c>
      <c r="C430" s="244" t="s">
        <v>13424</v>
      </c>
      <c r="D430" s="245" t="s">
        <v>14482</v>
      </c>
      <c r="E430" s="246" t="s">
        <v>2216</v>
      </c>
      <c r="F430" s="245"/>
      <c r="G430" s="245"/>
      <c r="H430" s="246" t="s">
        <v>13468</v>
      </c>
      <c r="I430" s="273"/>
      <c r="J430" s="244" t="s">
        <v>13670</v>
      </c>
      <c r="K430" s="244"/>
      <c r="L430" s="283" t="s">
        <v>2232</v>
      </c>
      <c r="M430" s="283"/>
      <c r="N430" s="283"/>
      <c r="O430" s="283"/>
      <c r="P430" s="267">
        <v>43627</v>
      </c>
      <c r="Q430" s="267"/>
      <c r="R430" s="371" t="s">
        <v>14040</v>
      </c>
      <c r="S430" s="240" t="s">
        <v>2232</v>
      </c>
      <c r="T430" s="245" t="s">
        <v>59</v>
      </c>
      <c r="U430" s="300"/>
      <c r="V430" s="300"/>
      <c r="W430" s="300"/>
      <c r="X430" s="300"/>
      <c r="Y430" s="300"/>
      <c r="Z430" s="300"/>
      <c r="AA430" s="300"/>
      <c r="AB430" s="300"/>
      <c r="AC430" s="300"/>
      <c r="AD430" s="300"/>
      <c r="AE430" s="300"/>
      <c r="AF430" s="300"/>
      <c r="AG430" s="300"/>
      <c r="AH430" s="300"/>
      <c r="AI430" s="300"/>
      <c r="AJ430" s="300"/>
      <c r="AK430" s="300"/>
      <c r="AL430" s="300"/>
      <c r="AM430" s="300"/>
      <c r="AN430" s="300"/>
      <c r="AO430" s="300"/>
      <c r="AP430" s="300"/>
      <c r="AQ430" s="300"/>
      <c r="AR430" s="300"/>
      <c r="AS430" s="300"/>
      <c r="AT430" s="300"/>
    </row>
    <row r="431" spans="1:46" s="233" customFormat="1" ht="36" customHeight="1" x14ac:dyDescent="0.35">
      <c r="A431" s="463" t="s">
        <v>13669</v>
      </c>
      <c r="B431" s="239">
        <v>43591</v>
      </c>
      <c r="C431" s="234" t="s">
        <v>13424</v>
      </c>
      <c r="D431" s="238" t="s">
        <v>13444</v>
      </c>
      <c r="E431" s="238" t="s">
        <v>2216</v>
      </c>
      <c r="F431" s="238"/>
      <c r="G431" s="238">
        <v>250</v>
      </c>
      <c r="H431" s="238">
        <v>3</v>
      </c>
      <c r="I431" s="237"/>
      <c r="J431" s="234" t="s">
        <v>13671</v>
      </c>
      <c r="K431" s="234"/>
      <c r="L431" s="236">
        <v>43591</v>
      </c>
      <c r="M431" s="236"/>
      <c r="N431" s="236"/>
      <c r="O431" s="236"/>
      <c r="P431" s="236">
        <v>43636</v>
      </c>
      <c r="Q431" s="236">
        <v>43636</v>
      </c>
      <c r="R431" s="234">
        <v>0</v>
      </c>
      <c r="S431" s="234"/>
      <c r="T431" s="349"/>
      <c r="U431" s="231"/>
      <c r="V431" s="231"/>
      <c r="W431" s="231"/>
      <c r="X431" s="231"/>
      <c r="Y431" s="231"/>
      <c r="Z431" s="231"/>
      <c r="AA431" s="231"/>
      <c r="AB431" s="231"/>
      <c r="AC431" s="231"/>
      <c r="AD431" s="231"/>
      <c r="AE431" s="231"/>
      <c r="AF431" s="231"/>
      <c r="AG431" s="231"/>
      <c r="AH431" s="231"/>
      <c r="AI431" s="231"/>
      <c r="AJ431" s="231"/>
      <c r="AK431" s="231"/>
      <c r="AL431" s="231"/>
      <c r="AM431" s="231"/>
      <c r="AN431" s="231"/>
      <c r="AO431" s="231"/>
      <c r="AP431" s="231"/>
      <c r="AQ431" s="231"/>
      <c r="AR431" s="231"/>
      <c r="AS431" s="231"/>
      <c r="AT431" s="231"/>
    </row>
    <row r="432" spans="1:46" s="233" customFormat="1" ht="36" customHeight="1" x14ac:dyDescent="0.35">
      <c r="A432" s="462" t="s">
        <v>14483</v>
      </c>
      <c r="B432" s="247">
        <v>43593</v>
      </c>
      <c r="C432" s="244" t="s">
        <v>3596</v>
      </c>
      <c r="D432" s="245" t="s">
        <v>14484</v>
      </c>
      <c r="E432" s="246" t="s">
        <v>2216</v>
      </c>
      <c r="F432" s="245" t="s">
        <v>13527</v>
      </c>
      <c r="G432" s="245" t="s">
        <v>13166</v>
      </c>
      <c r="H432" s="246" t="s">
        <v>13468</v>
      </c>
      <c r="I432" s="273"/>
      <c r="J432" s="244" t="s">
        <v>2249</v>
      </c>
      <c r="K432" s="244"/>
      <c r="L432" s="267">
        <v>43602</v>
      </c>
      <c r="M432" s="267"/>
      <c r="N432" s="267"/>
      <c r="O432" s="267"/>
      <c r="P432" s="267">
        <v>43678</v>
      </c>
      <c r="Q432" s="267">
        <v>43678</v>
      </c>
      <c r="R432" s="371" t="s">
        <v>14040</v>
      </c>
      <c r="S432" s="240" t="s">
        <v>2232</v>
      </c>
      <c r="T432" s="245" t="s">
        <v>59</v>
      </c>
      <c r="U432" s="300"/>
      <c r="V432" s="300"/>
      <c r="W432" s="300"/>
      <c r="X432" s="300"/>
      <c r="Y432" s="300"/>
      <c r="Z432" s="300"/>
      <c r="AA432" s="300"/>
      <c r="AB432" s="300"/>
      <c r="AC432" s="300"/>
      <c r="AD432" s="300"/>
      <c r="AE432" s="300"/>
      <c r="AF432" s="300"/>
      <c r="AG432" s="300"/>
      <c r="AH432" s="300"/>
      <c r="AI432" s="300"/>
      <c r="AJ432" s="300"/>
      <c r="AK432" s="300"/>
      <c r="AL432" s="300"/>
      <c r="AM432" s="300"/>
      <c r="AN432" s="300"/>
      <c r="AO432" s="300"/>
      <c r="AP432" s="300"/>
      <c r="AQ432" s="300"/>
      <c r="AR432" s="300"/>
      <c r="AS432" s="300"/>
      <c r="AT432" s="300"/>
    </row>
    <row r="433" spans="1:46" s="233" customFormat="1" ht="36" customHeight="1" x14ac:dyDescent="0.35">
      <c r="A433" s="463">
        <v>485</v>
      </c>
      <c r="B433" s="239">
        <v>43593</v>
      </c>
      <c r="C433" s="234" t="s">
        <v>6152</v>
      </c>
      <c r="D433" s="238" t="s">
        <v>6153</v>
      </c>
      <c r="E433" s="238" t="s">
        <v>2216</v>
      </c>
      <c r="F433" s="238" t="s">
        <v>3785</v>
      </c>
      <c r="G433" s="238"/>
      <c r="H433" s="238">
        <v>0</v>
      </c>
      <c r="I433" s="237"/>
      <c r="J433" s="234"/>
      <c r="K433" s="234"/>
      <c r="L433" s="236">
        <v>43593</v>
      </c>
      <c r="M433" s="236"/>
      <c r="N433" s="236"/>
      <c r="O433" s="236"/>
      <c r="P433" s="236">
        <v>43655</v>
      </c>
      <c r="Q433" s="236">
        <v>43655</v>
      </c>
      <c r="R433" s="234">
        <v>0</v>
      </c>
      <c r="S433" s="234"/>
      <c r="T433" s="349"/>
      <c r="U433" s="231"/>
      <c r="V433" s="231"/>
      <c r="W433" s="231"/>
      <c r="X433" s="231"/>
      <c r="Y433" s="231"/>
      <c r="Z433" s="231"/>
      <c r="AA433" s="231"/>
      <c r="AB433" s="231"/>
      <c r="AC433" s="231"/>
      <c r="AD433" s="231"/>
      <c r="AE433" s="231"/>
      <c r="AF433" s="231"/>
      <c r="AG433" s="231"/>
      <c r="AH433" s="231"/>
      <c r="AI433" s="231"/>
      <c r="AJ433" s="231"/>
      <c r="AK433" s="231"/>
      <c r="AL433" s="231"/>
      <c r="AM433" s="231"/>
      <c r="AN433" s="231"/>
      <c r="AO433" s="231"/>
      <c r="AP433" s="231"/>
      <c r="AQ433" s="231"/>
      <c r="AR433" s="231"/>
      <c r="AS433" s="231"/>
      <c r="AT433" s="231"/>
    </row>
    <row r="434" spans="1:46" s="231" customFormat="1" ht="36" customHeight="1" x14ac:dyDescent="0.35">
      <c r="A434" s="463">
        <v>487</v>
      </c>
      <c r="B434" s="239">
        <v>43605</v>
      </c>
      <c r="C434" s="234" t="s">
        <v>520</v>
      </c>
      <c r="D434" s="238">
        <v>3689</v>
      </c>
      <c r="E434" s="238" t="s">
        <v>13645</v>
      </c>
      <c r="F434" s="238" t="s">
        <v>13635</v>
      </c>
      <c r="G434" s="238">
        <v>32</v>
      </c>
      <c r="H434" s="238">
        <v>0</v>
      </c>
      <c r="I434" s="237"/>
      <c r="J434" s="234" t="s">
        <v>13646</v>
      </c>
      <c r="K434" s="234"/>
      <c r="L434" s="236">
        <v>43616</v>
      </c>
      <c r="M434" s="236"/>
      <c r="N434" s="236"/>
      <c r="O434" s="236"/>
      <c r="P434" s="236">
        <v>43627</v>
      </c>
      <c r="Q434" s="236">
        <v>43627</v>
      </c>
      <c r="R434" s="234">
        <v>0</v>
      </c>
      <c r="S434" s="234"/>
      <c r="T434" s="338"/>
    </row>
    <row r="435" spans="1:46" s="231" customFormat="1" ht="36" customHeight="1" x14ac:dyDescent="0.35">
      <c r="A435" s="463">
        <v>488</v>
      </c>
      <c r="B435" s="239">
        <v>43608</v>
      </c>
      <c r="C435" s="234" t="s">
        <v>13649</v>
      </c>
      <c r="D435" s="238">
        <v>8247</v>
      </c>
      <c r="E435" s="238" t="s">
        <v>2216</v>
      </c>
      <c r="F435" s="238" t="s">
        <v>13644</v>
      </c>
      <c r="G435" s="238">
        <v>20</v>
      </c>
      <c r="H435" s="238">
        <v>20</v>
      </c>
      <c r="I435" s="237"/>
      <c r="J435" s="234" t="s">
        <v>13659</v>
      </c>
      <c r="K435" s="234"/>
      <c r="L435" s="236">
        <v>43613</v>
      </c>
      <c r="M435" s="236"/>
      <c r="N435" s="236"/>
      <c r="O435" s="236"/>
      <c r="P435" s="236">
        <v>43623</v>
      </c>
      <c r="Q435" s="236">
        <v>43623</v>
      </c>
      <c r="R435" s="234">
        <v>1</v>
      </c>
      <c r="S435" s="234"/>
      <c r="T435" s="338"/>
    </row>
    <row r="436" spans="1:46" s="231" customFormat="1" ht="36" customHeight="1" x14ac:dyDescent="0.35">
      <c r="A436" s="462" t="s">
        <v>13660</v>
      </c>
      <c r="B436" s="247">
        <v>43613</v>
      </c>
      <c r="C436" s="244" t="s">
        <v>8170</v>
      </c>
      <c r="D436" s="245" t="s">
        <v>11571</v>
      </c>
      <c r="E436" s="246" t="s">
        <v>2216</v>
      </c>
      <c r="F436" s="245" t="s">
        <v>13672</v>
      </c>
      <c r="G436" s="245" t="s">
        <v>14252</v>
      </c>
      <c r="H436" s="246" t="s">
        <v>13468</v>
      </c>
      <c r="I436" s="273"/>
      <c r="J436" s="244" t="s">
        <v>13704</v>
      </c>
      <c r="K436" s="244"/>
      <c r="L436" s="267">
        <v>43622</v>
      </c>
      <c r="M436" s="267"/>
      <c r="N436" s="267"/>
      <c r="O436" s="267"/>
      <c r="P436" s="267">
        <v>43613</v>
      </c>
      <c r="Q436" s="267"/>
      <c r="R436" s="371" t="s">
        <v>14040</v>
      </c>
      <c r="S436" s="240" t="s">
        <v>2232</v>
      </c>
      <c r="T436" s="245" t="s">
        <v>14252</v>
      </c>
      <c r="U436" s="227"/>
      <c r="V436" s="227"/>
      <c r="W436" s="227"/>
      <c r="X436" s="227"/>
      <c r="Y436" s="227"/>
      <c r="Z436" s="227"/>
      <c r="AA436" s="227"/>
      <c r="AB436" s="227"/>
      <c r="AC436" s="227"/>
      <c r="AD436" s="227"/>
      <c r="AE436" s="227"/>
      <c r="AF436" s="227"/>
      <c r="AG436" s="227"/>
      <c r="AH436" s="227"/>
      <c r="AI436" s="227"/>
      <c r="AJ436" s="227"/>
      <c r="AK436" s="227"/>
      <c r="AL436" s="227"/>
      <c r="AM436" s="227"/>
      <c r="AN436" s="227"/>
      <c r="AO436" s="227"/>
      <c r="AP436" s="227"/>
      <c r="AQ436" s="227"/>
      <c r="AR436" s="227"/>
      <c r="AS436" s="227"/>
      <c r="AT436" s="227"/>
    </row>
    <row r="437" spans="1:46" s="231" customFormat="1" ht="36" customHeight="1" x14ac:dyDescent="0.35">
      <c r="A437" s="462" t="s">
        <v>13661</v>
      </c>
      <c r="B437" s="247">
        <v>43613</v>
      </c>
      <c r="C437" s="244" t="s">
        <v>8170</v>
      </c>
      <c r="D437" s="245" t="s">
        <v>12124</v>
      </c>
      <c r="E437" s="246" t="s">
        <v>2216</v>
      </c>
      <c r="F437" s="245" t="s">
        <v>13673</v>
      </c>
      <c r="G437" s="245" t="s">
        <v>14252</v>
      </c>
      <c r="H437" s="246" t="s">
        <v>13468</v>
      </c>
      <c r="I437" s="273"/>
      <c r="J437" s="244" t="s">
        <v>13704</v>
      </c>
      <c r="K437" s="244"/>
      <c r="L437" s="267">
        <v>43622</v>
      </c>
      <c r="M437" s="267"/>
      <c r="N437" s="267"/>
      <c r="O437" s="267"/>
      <c r="P437" s="267">
        <v>43613</v>
      </c>
      <c r="Q437" s="267"/>
      <c r="R437" s="371" t="s">
        <v>14040</v>
      </c>
      <c r="S437" s="240" t="s">
        <v>2232</v>
      </c>
      <c r="T437" s="245" t="s">
        <v>14252</v>
      </c>
      <c r="U437" s="227"/>
      <c r="V437" s="227"/>
      <c r="W437" s="227"/>
      <c r="X437" s="227"/>
      <c r="Y437" s="227"/>
      <c r="Z437" s="227"/>
      <c r="AA437" s="227"/>
      <c r="AB437" s="227"/>
      <c r="AC437" s="227"/>
      <c r="AD437" s="227"/>
      <c r="AE437" s="227"/>
      <c r="AF437" s="227"/>
      <c r="AG437" s="227"/>
      <c r="AH437" s="227"/>
      <c r="AI437" s="227"/>
      <c r="AJ437" s="227"/>
      <c r="AK437" s="227"/>
      <c r="AL437" s="227"/>
      <c r="AM437" s="227"/>
      <c r="AN437" s="227"/>
      <c r="AO437" s="227"/>
      <c r="AP437" s="227"/>
      <c r="AQ437" s="227"/>
      <c r="AR437" s="227"/>
      <c r="AS437" s="227"/>
      <c r="AT437" s="227"/>
    </row>
    <row r="438" spans="1:46" s="231" customFormat="1" ht="36" customHeight="1" x14ac:dyDescent="0.35">
      <c r="A438" s="462" t="s">
        <v>13677</v>
      </c>
      <c r="B438" s="247">
        <v>43613</v>
      </c>
      <c r="C438" s="244" t="s">
        <v>8170</v>
      </c>
      <c r="D438" s="245" t="s">
        <v>12126</v>
      </c>
      <c r="E438" s="246" t="s">
        <v>2216</v>
      </c>
      <c r="F438" s="245" t="s">
        <v>13678</v>
      </c>
      <c r="G438" s="245" t="s">
        <v>14252</v>
      </c>
      <c r="H438" s="246" t="s">
        <v>13468</v>
      </c>
      <c r="I438" s="273"/>
      <c r="J438" s="244" t="s">
        <v>13705</v>
      </c>
      <c r="K438" s="244"/>
      <c r="L438" s="267">
        <v>43622</v>
      </c>
      <c r="M438" s="267"/>
      <c r="N438" s="267"/>
      <c r="O438" s="267"/>
      <c r="P438" s="267">
        <v>43613</v>
      </c>
      <c r="Q438" s="267"/>
      <c r="R438" s="371" t="s">
        <v>14040</v>
      </c>
      <c r="S438" s="240" t="s">
        <v>2232</v>
      </c>
      <c r="T438" s="245" t="s">
        <v>59</v>
      </c>
      <c r="U438" s="227"/>
      <c r="V438" s="227"/>
      <c r="W438" s="227"/>
      <c r="X438" s="227"/>
      <c r="Y438" s="227"/>
      <c r="Z438" s="227"/>
      <c r="AA438" s="227"/>
      <c r="AB438" s="227"/>
      <c r="AC438" s="227"/>
      <c r="AD438" s="227"/>
      <c r="AE438" s="227"/>
      <c r="AF438" s="227"/>
      <c r="AG438" s="227"/>
      <c r="AH438" s="227"/>
      <c r="AI438" s="227"/>
      <c r="AJ438" s="227"/>
      <c r="AK438" s="227"/>
      <c r="AL438" s="227"/>
      <c r="AM438" s="227"/>
      <c r="AN438" s="227"/>
      <c r="AO438" s="227"/>
      <c r="AP438" s="227"/>
      <c r="AQ438" s="227"/>
      <c r="AR438" s="227"/>
      <c r="AS438" s="227"/>
      <c r="AT438" s="227"/>
    </row>
    <row r="439" spans="1:46" s="231" customFormat="1" ht="36" customHeight="1" x14ac:dyDescent="0.35">
      <c r="A439" s="462" t="s">
        <v>13682</v>
      </c>
      <c r="B439" s="247">
        <v>43613</v>
      </c>
      <c r="C439" s="244" t="s">
        <v>8170</v>
      </c>
      <c r="D439" s="245" t="s">
        <v>14485</v>
      </c>
      <c r="E439" s="246" t="s">
        <v>2216</v>
      </c>
      <c r="F439" s="245" t="s">
        <v>13650</v>
      </c>
      <c r="G439" s="245" t="s">
        <v>13244</v>
      </c>
      <c r="H439" s="246" t="s">
        <v>13468</v>
      </c>
      <c r="I439" s="273"/>
      <c r="J439" s="244" t="s">
        <v>13705</v>
      </c>
      <c r="K439" s="244"/>
      <c r="L439" s="267">
        <v>43622</v>
      </c>
      <c r="M439" s="267"/>
      <c r="N439" s="267"/>
      <c r="O439" s="267"/>
      <c r="P439" s="267">
        <v>43613</v>
      </c>
      <c r="Q439" s="267"/>
      <c r="R439" s="371" t="s">
        <v>14040</v>
      </c>
      <c r="S439" s="240" t="s">
        <v>2232</v>
      </c>
      <c r="T439" s="245" t="s">
        <v>59</v>
      </c>
      <c r="U439" s="227"/>
      <c r="V439" s="227"/>
      <c r="W439" s="227"/>
      <c r="X439" s="227"/>
      <c r="Y439" s="227"/>
      <c r="Z439" s="227"/>
      <c r="AA439" s="227"/>
      <c r="AB439" s="227"/>
      <c r="AC439" s="227"/>
      <c r="AD439" s="227"/>
      <c r="AE439" s="227"/>
      <c r="AF439" s="227"/>
      <c r="AG439" s="227"/>
      <c r="AH439" s="227"/>
      <c r="AI439" s="227"/>
      <c r="AJ439" s="227"/>
      <c r="AK439" s="227"/>
      <c r="AL439" s="227"/>
      <c r="AM439" s="227"/>
      <c r="AN439" s="227"/>
      <c r="AO439" s="227"/>
      <c r="AP439" s="227"/>
      <c r="AQ439" s="227"/>
      <c r="AR439" s="227"/>
      <c r="AS439" s="227"/>
      <c r="AT439" s="227"/>
    </row>
    <row r="440" spans="1:46" s="231" customFormat="1" ht="36" customHeight="1" x14ac:dyDescent="0.35">
      <c r="A440" s="462" t="s">
        <v>13683</v>
      </c>
      <c r="B440" s="247">
        <v>43613</v>
      </c>
      <c r="C440" s="244" t="s">
        <v>8170</v>
      </c>
      <c r="D440" s="245" t="s">
        <v>12125</v>
      </c>
      <c r="E440" s="246" t="s">
        <v>2216</v>
      </c>
      <c r="F440" s="245" t="s">
        <v>13652</v>
      </c>
      <c r="G440" s="245" t="s">
        <v>14252</v>
      </c>
      <c r="H440" s="246" t="s">
        <v>13468</v>
      </c>
      <c r="I440" s="273"/>
      <c r="J440" s="244" t="s">
        <v>13705</v>
      </c>
      <c r="K440" s="244"/>
      <c r="L440" s="267">
        <v>43622</v>
      </c>
      <c r="M440" s="267"/>
      <c r="N440" s="267"/>
      <c r="O440" s="267"/>
      <c r="P440" s="267">
        <v>43613</v>
      </c>
      <c r="Q440" s="267"/>
      <c r="R440" s="371" t="s">
        <v>14040</v>
      </c>
      <c r="S440" s="240" t="s">
        <v>2232</v>
      </c>
      <c r="T440" s="245" t="s">
        <v>59</v>
      </c>
      <c r="U440" s="227"/>
      <c r="V440" s="227"/>
      <c r="W440" s="227"/>
      <c r="X440" s="227"/>
      <c r="Y440" s="227"/>
      <c r="Z440" s="227"/>
      <c r="AA440" s="227"/>
      <c r="AB440" s="227"/>
      <c r="AC440" s="227"/>
      <c r="AD440" s="227"/>
      <c r="AE440" s="227"/>
      <c r="AF440" s="227"/>
      <c r="AG440" s="227"/>
      <c r="AH440" s="227"/>
      <c r="AI440" s="227"/>
      <c r="AJ440" s="227"/>
      <c r="AK440" s="227"/>
      <c r="AL440" s="227"/>
      <c r="AM440" s="227"/>
      <c r="AN440" s="227"/>
      <c r="AO440" s="227"/>
      <c r="AP440" s="227"/>
      <c r="AQ440" s="227"/>
      <c r="AR440" s="227"/>
      <c r="AS440" s="227"/>
      <c r="AT440" s="227"/>
    </row>
    <row r="441" spans="1:46" s="231" customFormat="1" ht="36" customHeight="1" x14ac:dyDescent="0.35">
      <c r="A441" s="463" t="s">
        <v>13681</v>
      </c>
      <c r="B441" s="239">
        <v>43613</v>
      </c>
      <c r="C441" s="234" t="s">
        <v>8170</v>
      </c>
      <c r="D441" s="238">
        <v>7396</v>
      </c>
      <c r="E441" s="238" t="s">
        <v>2216</v>
      </c>
      <c r="F441" s="238" t="s">
        <v>13653</v>
      </c>
      <c r="G441" s="238">
        <v>30</v>
      </c>
      <c r="H441" s="238">
        <v>1</v>
      </c>
      <c r="I441" s="237"/>
      <c r="J441" s="234" t="s">
        <v>13690</v>
      </c>
      <c r="K441" s="234"/>
      <c r="L441" s="236">
        <v>43622</v>
      </c>
      <c r="M441" s="236"/>
      <c r="N441" s="236"/>
      <c r="O441" s="236"/>
      <c r="P441" s="236">
        <v>43692</v>
      </c>
      <c r="Q441" s="236">
        <v>43692</v>
      </c>
      <c r="R441" s="234">
        <v>0</v>
      </c>
      <c r="S441" s="282"/>
      <c r="T441" s="338"/>
    </row>
    <row r="442" spans="1:46" s="231" customFormat="1" ht="36" customHeight="1" x14ac:dyDescent="0.35">
      <c r="A442" s="463" t="s">
        <v>13685</v>
      </c>
      <c r="B442" s="239">
        <v>43619</v>
      </c>
      <c r="C442" s="234" t="s">
        <v>13424</v>
      </c>
      <c r="D442" s="238" t="s">
        <v>13444</v>
      </c>
      <c r="E442" s="238" t="s">
        <v>2216</v>
      </c>
      <c r="F442" s="238" t="s">
        <v>13658</v>
      </c>
      <c r="G442" s="238">
        <v>294</v>
      </c>
      <c r="H442" s="238">
        <v>1</v>
      </c>
      <c r="I442" s="237"/>
      <c r="J442" s="234" t="s">
        <v>13689</v>
      </c>
      <c r="K442" s="234"/>
      <c r="L442" s="236">
        <v>43626</v>
      </c>
      <c r="M442" s="236"/>
      <c r="N442" s="236"/>
      <c r="O442" s="236"/>
      <c r="P442" s="236">
        <v>43648</v>
      </c>
      <c r="Q442" s="236">
        <v>43648</v>
      </c>
      <c r="R442" s="234">
        <v>0</v>
      </c>
      <c r="S442" s="234"/>
      <c r="T442" s="338"/>
    </row>
    <row r="443" spans="1:46" s="231" customFormat="1" ht="36" customHeight="1" x14ac:dyDescent="0.35">
      <c r="A443" s="463" t="s">
        <v>13686</v>
      </c>
      <c r="B443" s="239">
        <v>43619</v>
      </c>
      <c r="C443" s="234" t="s">
        <v>13424</v>
      </c>
      <c r="D443" s="238" t="s">
        <v>13687</v>
      </c>
      <c r="E443" s="238" t="s">
        <v>2216</v>
      </c>
      <c r="F443" s="238" t="s">
        <v>13607</v>
      </c>
      <c r="G443" s="238">
        <v>15</v>
      </c>
      <c r="H443" s="238">
        <v>1</v>
      </c>
      <c r="I443" s="237"/>
      <c r="J443" s="234" t="s">
        <v>13688</v>
      </c>
      <c r="K443" s="234"/>
      <c r="L443" s="236">
        <v>43626</v>
      </c>
      <c r="M443" s="236"/>
      <c r="N443" s="236"/>
      <c r="O443" s="236"/>
      <c r="P443" s="236">
        <v>43648</v>
      </c>
      <c r="Q443" s="236">
        <v>43648</v>
      </c>
      <c r="R443" s="234">
        <v>0</v>
      </c>
      <c r="S443" s="234"/>
      <c r="T443" s="338"/>
    </row>
    <row r="444" spans="1:46" s="231" customFormat="1" ht="36" customHeight="1" x14ac:dyDescent="0.35">
      <c r="A444" s="463">
        <v>491</v>
      </c>
      <c r="B444" s="239">
        <v>43630</v>
      </c>
      <c r="C444" s="234" t="s">
        <v>8935</v>
      </c>
      <c r="D444" s="238" t="s">
        <v>13663</v>
      </c>
      <c r="E444" s="238" t="s">
        <v>2216</v>
      </c>
      <c r="F444" s="238" t="s">
        <v>13664</v>
      </c>
      <c r="G444" s="238">
        <v>50</v>
      </c>
      <c r="H444" s="238">
        <v>1</v>
      </c>
      <c r="I444" s="237"/>
      <c r="J444" s="234"/>
      <c r="K444" s="234"/>
      <c r="L444" s="236">
        <v>43665</v>
      </c>
      <c r="M444" s="236"/>
      <c r="N444" s="236"/>
      <c r="O444" s="236"/>
      <c r="P444" s="236">
        <v>43693</v>
      </c>
      <c r="Q444" s="236">
        <v>43693</v>
      </c>
      <c r="R444" s="234">
        <v>0</v>
      </c>
      <c r="S444" s="234"/>
      <c r="T444" s="338"/>
    </row>
    <row r="445" spans="1:46" s="231" customFormat="1" ht="36" customHeight="1" x14ac:dyDescent="0.35">
      <c r="A445" s="463">
        <v>492</v>
      </c>
      <c r="B445" s="239">
        <v>43642</v>
      </c>
      <c r="C445" s="234" t="s">
        <v>9235</v>
      </c>
      <c r="D445" s="238" t="s">
        <v>13596</v>
      </c>
      <c r="E445" s="238" t="s">
        <v>2216</v>
      </c>
      <c r="F445" s="238" t="s">
        <v>13590</v>
      </c>
      <c r="G445" s="238">
        <v>235</v>
      </c>
      <c r="H445" s="238">
        <v>1</v>
      </c>
      <c r="I445" s="237" t="s">
        <v>13676</v>
      </c>
      <c r="J445" s="234" t="s">
        <v>13706</v>
      </c>
      <c r="K445" s="234"/>
      <c r="L445" s="236">
        <v>43649</v>
      </c>
      <c r="M445" s="236"/>
      <c r="N445" s="236"/>
      <c r="O445" s="236"/>
      <c r="P445" s="236">
        <v>43668</v>
      </c>
      <c r="Q445" s="236">
        <v>43668</v>
      </c>
      <c r="R445" s="234">
        <v>0</v>
      </c>
      <c r="S445" s="234"/>
      <c r="T445" s="338"/>
    </row>
    <row r="446" spans="1:46" s="231" customFormat="1" ht="36" customHeight="1" x14ac:dyDescent="0.35">
      <c r="A446" s="462" t="s">
        <v>14486</v>
      </c>
      <c r="B446" s="247">
        <v>43647</v>
      </c>
      <c r="C446" s="244" t="s">
        <v>13674</v>
      </c>
      <c r="D446" s="245" t="s">
        <v>13699</v>
      </c>
      <c r="E446" s="246" t="s">
        <v>2216</v>
      </c>
      <c r="F446" s="245"/>
      <c r="G446" s="245"/>
      <c r="H446" s="246" t="s">
        <v>13468</v>
      </c>
      <c r="I446" s="273"/>
      <c r="J446" s="244" t="s">
        <v>13700</v>
      </c>
      <c r="K446" s="244"/>
      <c r="L446" s="267"/>
      <c r="M446" s="267"/>
      <c r="N446" s="267"/>
      <c r="O446" s="267"/>
      <c r="P446" s="268"/>
      <c r="Q446" s="267"/>
      <c r="R446" s="371" t="s">
        <v>14040</v>
      </c>
      <c r="S446" s="240" t="s">
        <v>2232</v>
      </c>
      <c r="T446" s="245" t="s">
        <v>14047</v>
      </c>
      <c r="U446" s="227"/>
      <c r="V446" s="227"/>
      <c r="W446" s="227"/>
      <c r="X446" s="227"/>
      <c r="Y446" s="227"/>
      <c r="Z446" s="227"/>
      <c r="AA446" s="227"/>
      <c r="AB446" s="227"/>
      <c r="AC446" s="227"/>
      <c r="AD446" s="227"/>
      <c r="AE446" s="227"/>
      <c r="AF446" s="227"/>
      <c r="AG446" s="227"/>
      <c r="AH446" s="227"/>
      <c r="AI446" s="227"/>
      <c r="AJ446" s="227"/>
      <c r="AK446" s="227"/>
      <c r="AL446" s="227"/>
      <c r="AM446" s="227"/>
      <c r="AN446" s="227"/>
      <c r="AO446" s="227"/>
      <c r="AP446" s="227"/>
      <c r="AQ446" s="227"/>
      <c r="AR446" s="227"/>
      <c r="AS446" s="227"/>
      <c r="AT446" s="227"/>
    </row>
    <row r="447" spans="1:46" s="231" customFormat="1" ht="36" customHeight="1" x14ac:dyDescent="0.35">
      <c r="A447" s="463">
        <v>493</v>
      </c>
      <c r="B447" s="239">
        <v>43647</v>
      </c>
      <c r="C447" s="234" t="s">
        <v>2200</v>
      </c>
      <c r="D447" s="238">
        <v>6774</v>
      </c>
      <c r="E447" s="238" t="s">
        <v>2216</v>
      </c>
      <c r="F447" s="238" t="s">
        <v>13665</v>
      </c>
      <c r="G447" s="238">
        <v>25</v>
      </c>
      <c r="H447" s="238">
        <v>1</v>
      </c>
      <c r="I447" s="237" t="s">
        <v>13676</v>
      </c>
      <c r="J447" s="234" t="s">
        <v>13675</v>
      </c>
      <c r="K447" s="234"/>
      <c r="L447" s="236">
        <v>43655</v>
      </c>
      <c r="M447" s="236"/>
      <c r="N447" s="236"/>
      <c r="O447" s="236"/>
      <c r="P447" s="236">
        <v>43693</v>
      </c>
      <c r="Q447" s="236">
        <v>43693</v>
      </c>
      <c r="R447" s="234">
        <v>0</v>
      </c>
      <c r="S447" s="234"/>
      <c r="T447" s="338"/>
    </row>
    <row r="448" spans="1:46" s="231" customFormat="1" ht="36" customHeight="1" x14ac:dyDescent="0.35">
      <c r="A448" s="463">
        <v>495</v>
      </c>
      <c r="B448" s="239">
        <v>43648</v>
      </c>
      <c r="C448" s="234" t="s">
        <v>5604</v>
      </c>
      <c r="D448" s="238">
        <v>8124</v>
      </c>
      <c r="E448" s="238" t="s">
        <v>2216</v>
      </c>
      <c r="F448" s="238" t="s">
        <v>3785</v>
      </c>
      <c r="G448" s="238">
        <v>400</v>
      </c>
      <c r="H448" s="238">
        <v>8</v>
      </c>
      <c r="I448" s="237"/>
      <c r="J448" s="234" t="s">
        <v>13743</v>
      </c>
      <c r="K448" s="234"/>
      <c r="L448" s="236">
        <v>43648</v>
      </c>
      <c r="M448" s="236"/>
      <c r="N448" s="236"/>
      <c r="O448" s="236"/>
      <c r="P448" s="236">
        <v>43731</v>
      </c>
      <c r="Q448" s="236">
        <v>43731</v>
      </c>
      <c r="R448" s="234">
        <v>0</v>
      </c>
      <c r="S448" s="234"/>
      <c r="T448" s="338"/>
    </row>
    <row r="449" spans="1:46" s="231" customFormat="1" ht="36" customHeight="1" x14ac:dyDescent="0.35">
      <c r="A449" s="462" t="s">
        <v>14487</v>
      </c>
      <c r="B449" s="267">
        <v>43658</v>
      </c>
      <c r="C449" s="242" t="s">
        <v>3583</v>
      </c>
      <c r="D449" s="242" t="s">
        <v>4242</v>
      </c>
      <c r="E449" s="246" t="s">
        <v>2216</v>
      </c>
      <c r="F449" s="242" t="s">
        <v>13639</v>
      </c>
      <c r="G449" s="242" t="s">
        <v>13292</v>
      </c>
      <c r="H449" s="246" t="s">
        <v>13468</v>
      </c>
      <c r="I449" s="273"/>
      <c r="J449" s="242"/>
      <c r="K449" s="242"/>
      <c r="L449" s="267">
        <v>43664</v>
      </c>
      <c r="M449" s="267"/>
      <c r="N449" s="267"/>
      <c r="O449" s="267"/>
      <c r="P449" s="268"/>
      <c r="Q449" s="267"/>
      <c r="R449" s="371" t="s">
        <v>14040</v>
      </c>
      <c r="S449" s="240" t="s">
        <v>2232</v>
      </c>
      <c r="T449" s="242" t="s">
        <v>316</v>
      </c>
      <c r="U449" s="227"/>
      <c r="V449" s="227"/>
      <c r="W449" s="227"/>
      <c r="X449" s="227"/>
      <c r="Y449" s="227"/>
      <c r="Z449" s="227"/>
      <c r="AA449" s="227"/>
      <c r="AB449" s="227"/>
      <c r="AC449" s="227"/>
      <c r="AD449" s="227"/>
      <c r="AE449" s="227"/>
      <c r="AF449" s="227"/>
      <c r="AG449" s="227"/>
      <c r="AH449" s="227"/>
      <c r="AI449" s="227"/>
      <c r="AJ449" s="227"/>
      <c r="AK449" s="227"/>
      <c r="AL449" s="227"/>
      <c r="AM449" s="227"/>
      <c r="AN449" s="227"/>
      <c r="AO449" s="227"/>
      <c r="AP449" s="227"/>
      <c r="AQ449" s="227"/>
      <c r="AR449" s="227"/>
      <c r="AS449" s="227"/>
      <c r="AT449" s="227"/>
    </row>
    <row r="450" spans="1:46" s="231" customFormat="1" ht="36" customHeight="1" x14ac:dyDescent="0.35">
      <c r="A450" s="462" t="s">
        <v>14488</v>
      </c>
      <c r="B450" s="267">
        <v>43658</v>
      </c>
      <c r="C450" s="242" t="s">
        <v>3583</v>
      </c>
      <c r="D450" s="242" t="s">
        <v>4242</v>
      </c>
      <c r="E450" s="246" t="s">
        <v>2216</v>
      </c>
      <c r="F450" s="242" t="s">
        <v>13639</v>
      </c>
      <c r="G450" s="242" t="s">
        <v>13292</v>
      </c>
      <c r="H450" s="246" t="s">
        <v>13468</v>
      </c>
      <c r="I450" s="273"/>
      <c r="J450" s="242"/>
      <c r="K450" s="242"/>
      <c r="L450" s="267">
        <v>43675</v>
      </c>
      <c r="M450" s="267"/>
      <c r="N450" s="267"/>
      <c r="O450" s="267"/>
      <c r="P450" s="268"/>
      <c r="Q450" s="267"/>
      <c r="R450" s="371" t="s">
        <v>14040</v>
      </c>
      <c r="S450" s="240" t="s">
        <v>2232</v>
      </c>
      <c r="T450" s="242" t="s">
        <v>316</v>
      </c>
      <c r="U450" s="227"/>
      <c r="V450" s="227"/>
      <c r="W450" s="227"/>
      <c r="X450" s="227"/>
      <c r="Y450" s="227"/>
      <c r="Z450" s="227"/>
      <c r="AA450" s="227"/>
      <c r="AB450" s="227"/>
      <c r="AC450" s="227"/>
      <c r="AD450" s="227"/>
      <c r="AE450" s="227"/>
      <c r="AF450" s="227"/>
      <c r="AG450" s="227"/>
      <c r="AH450" s="227"/>
      <c r="AI450" s="227"/>
      <c r="AJ450" s="227"/>
      <c r="AK450" s="227"/>
      <c r="AL450" s="227"/>
      <c r="AM450" s="227"/>
      <c r="AN450" s="227"/>
      <c r="AO450" s="227"/>
      <c r="AP450" s="227"/>
      <c r="AQ450" s="227"/>
      <c r="AR450" s="227"/>
      <c r="AS450" s="227"/>
      <c r="AT450" s="227"/>
    </row>
    <row r="451" spans="1:46" s="231" customFormat="1" ht="36" customHeight="1" x14ac:dyDescent="0.35">
      <c r="A451" s="463">
        <v>497</v>
      </c>
      <c r="B451" s="239">
        <v>43663</v>
      </c>
      <c r="C451" s="234" t="s">
        <v>10105</v>
      </c>
      <c r="D451" s="238">
        <v>7435</v>
      </c>
      <c r="E451" s="238" t="s">
        <v>2216</v>
      </c>
      <c r="F451" s="238" t="s">
        <v>13634</v>
      </c>
      <c r="G451" s="238">
        <v>11</v>
      </c>
      <c r="H451" s="238">
        <v>2</v>
      </c>
      <c r="I451" s="237"/>
      <c r="J451" s="234" t="s">
        <v>13741</v>
      </c>
      <c r="K451" s="234"/>
      <c r="L451" s="236">
        <v>43675</v>
      </c>
      <c r="M451" s="236"/>
      <c r="N451" s="236"/>
      <c r="O451" s="236"/>
      <c r="P451" s="236">
        <v>43734</v>
      </c>
      <c r="Q451" s="236">
        <v>43734</v>
      </c>
      <c r="R451" s="234">
        <v>0</v>
      </c>
      <c r="S451" s="234"/>
      <c r="T451" s="338"/>
    </row>
    <row r="452" spans="1:46" s="231" customFormat="1" ht="36" customHeight="1" x14ac:dyDescent="0.35">
      <c r="A452" s="463">
        <v>499</v>
      </c>
      <c r="B452" s="239">
        <v>43683</v>
      </c>
      <c r="C452" s="234" t="s">
        <v>11573</v>
      </c>
      <c r="D452" s="238">
        <v>7783</v>
      </c>
      <c r="E452" s="238" t="s">
        <v>2216</v>
      </c>
      <c r="F452" s="238" t="s">
        <v>13647</v>
      </c>
      <c r="G452" s="238">
        <v>103</v>
      </c>
      <c r="H452" s="238">
        <v>2</v>
      </c>
      <c r="I452" s="237"/>
      <c r="J452" s="234" t="s">
        <v>13744</v>
      </c>
      <c r="K452" s="234"/>
      <c r="L452" s="236">
        <v>43689</v>
      </c>
      <c r="M452" s="236"/>
      <c r="N452" s="236"/>
      <c r="O452" s="236"/>
      <c r="P452" s="236">
        <v>43693</v>
      </c>
      <c r="Q452" s="236">
        <v>43693</v>
      </c>
      <c r="R452" s="234">
        <v>0</v>
      </c>
      <c r="S452" s="234"/>
      <c r="T452" s="338"/>
    </row>
    <row r="453" spans="1:46" s="231" customFormat="1" ht="36" customHeight="1" x14ac:dyDescent="0.35">
      <c r="A453" s="463" t="s">
        <v>13715</v>
      </c>
      <c r="B453" s="239">
        <v>43693</v>
      </c>
      <c r="C453" s="234" t="s">
        <v>13698</v>
      </c>
      <c r="D453" s="238" t="s">
        <v>13699</v>
      </c>
      <c r="E453" s="238" t="s">
        <v>2216</v>
      </c>
      <c r="F453" s="238" t="s">
        <v>13691</v>
      </c>
      <c r="G453" s="238">
        <v>236</v>
      </c>
      <c r="H453" s="238">
        <v>4</v>
      </c>
      <c r="I453" s="237"/>
      <c r="J453" s="234" t="s">
        <v>13671</v>
      </c>
      <c r="K453" s="234"/>
      <c r="L453" s="236" t="s">
        <v>13717</v>
      </c>
      <c r="M453" s="236"/>
      <c r="N453" s="236"/>
      <c r="O453" s="236"/>
      <c r="P453" s="236">
        <v>43721</v>
      </c>
      <c r="Q453" s="236">
        <v>43721</v>
      </c>
      <c r="R453" s="234">
        <v>0</v>
      </c>
      <c r="S453" s="234"/>
      <c r="T453" s="338"/>
      <c r="U453" s="233"/>
      <c r="V453" s="233"/>
      <c r="W453" s="233"/>
      <c r="X453" s="233"/>
      <c r="Y453" s="233"/>
      <c r="Z453" s="233"/>
      <c r="AA453" s="233"/>
      <c r="AB453" s="233"/>
      <c r="AC453" s="233"/>
      <c r="AD453" s="233"/>
      <c r="AE453" s="233"/>
      <c r="AF453" s="233"/>
      <c r="AG453" s="233"/>
      <c r="AH453" s="233"/>
      <c r="AI453" s="233"/>
      <c r="AJ453" s="233"/>
      <c r="AK453" s="233"/>
      <c r="AL453" s="233"/>
      <c r="AM453" s="233"/>
      <c r="AN453" s="233"/>
      <c r="AO453" s="233"/>
      <c r="AP453" s="233"/>
      <c r="AQ453" s="233"/>
      <c r="AR453" s="233"/>
      <c r="AS453" s="233"/>
      <c r="AT453" s="233"/>
    </row>
    <row r="454" spans="1:46" s="231" customFormat="1" ht="36" customHeight="1" x14ac:dyDescent="0.35">
      <c r="A454" s="463" t="s">
        <v>13716</v>
      </c>
      <c r="B454" s="239">
        <v>43696</v>
      </c>
      <c r="C454" s="234" t="s">
        <v>13698</v>
      </c>
      <c r="D454" s="238">
        <v>7942</v>
      </c>
      <c r="E454" s="238" t="s">
        <v>2216</v>
      </c>
      <c r="F454" s="238" t="s">
        <v>13435</v>
      </c>
      <c r="G454" s="238">
        <v>160</v>
      </c>
      <c r="H454" s="238">
        <v>1</v>
      </c>
      <c r="I454" s="237"/>
      <c r="J454" s="234" t="s">
        <v>13718</v>
      </c>
      <c r="K454" s="234"/>
      <c r="L454" s="236" t="s">
        <v>13719</v>
      </c>
      <c r="M454" s="236"/>
      <c r="N454" s="236"/>
      <c r="O454" s="236"/>
      <c r="P454" s="236">
        <v>43721</v>
      </c>
      <c r="Q454" s="236">
        <v>43721</v>
      </c>
      <c r="R454" s="234">
        <v>0</v>
      </c>
      <c r="S454" s="234"/>
      <c r="T454" s="338"/>
    </row>
    <row r="455" spans="1:46" s="231" customFormat="1" ht="36" customHeight="1" x14ac:dyDescent="0.35">
      <c r="A455" s="463">
        <v>501</v>
      </c>
      <c r="B455" s="239">
        <v>43705</v>
      </c>
      <c r="C455" s="234" t="s">
        <v>3848</v>
      </c>
      <c r="D455" s="238">
        <v>6600</v>
      </c>
      <c r="E455" s="238" t="s">
        <v>2216</v>
      </c>
      <c r="F455" s="238" t="s">
        <v>13695</v>
      </c>
      <c r="G455" s="238">
        <v>120</v>
      </c>
      <c r="H455" s="238">
        <v>3</v>
      </c>
      <c r="I455" s="237"/>
      <c r="J455" s="234" t="s">
        <v>13722</v>
      </c>
      <c r="K455" s="234"/>
      <c r="L455" s="236">
        <v>43712</v>
      </c>
      <c r="M455" s="236"/>
      <c r="N455" s="236"/>
      <c r="O455" s="236"/>
      <c r="P455" s="236">
        <v>43720</v>
      </c>
      <c r="Q455" s="236">
        <v>43720</v>
      </c>
      <c r="R455" s="234">
        <v>0</v>
      </c>
      <c r="S455" s="234"/>
      <c r="T455" s="338"/>
    </row>
    <row r="456" spans="1:46" s="231" customFormat="1" ht="36" customHeight="1" x14ac:dyDescent="0.35">
      <c r="A456" s="462" t="s">
        <v>14489</v>
      </c>
      <c r="B456" s="268">
        <v>43721</v>
      </c>
      <c r="C456" s="242" t="s">
        <v>3583</v>
      </c>
      <c r="D456" s="242" t="s">
        <v>4242</v>
      </c>
      <c r="E456" s="246" t="s">
        <v>2216</v>
      </c>
      <c r="F456" s="242" t="s">
        <v>13639</v>
      </c>
      <c r="G456" s="242" t="s">
        <v>13292</v>
      </c>
      <c r="H456" s="246" t="s">
        <v>13468</v>
      </c>
      <c r="I456" s="242"/>
      <c r="J456" s="242"/>
      <c r="K456" s="242"/>
      <c r="L456" s="267">
        <v>43721</v>
      </c>
      <c r="M456" s="267"/>
      <c r="N456" s="267"/>
      <c r="O456" s="267"/>
      <c r="P456" s="268"/>
      <c r="Q456" s="268"/>
      <c r="R456" s="371" t="s">
        <v>14040</v>
      </c>
      <c r="S456" s="240" t="s">
        <v>2232</v>
      </c>
      <c r="T456" s="242" t="s">
        <v>13166</v>
      </c>
      <c r="U456" s="227"/>
      <c r="V456" s="227"/>
      <c r="W456" s="227"/>
      <c r="X456" s="227"/>
      <c r="Y456" s="227"/>
      <c r="Z456" s="227"/>
      <c r="AA456" s="227"/>
      <c r="AB456" s="227"/>
      <c r="AC456" s="227"/>
      <c r="AD456" s="227"/>
      <c r="AE456" s="227"/>
      <c r="AF456" s="227"/>
      <c r="AG456" s="227"/>
      <c r="AH456" s="227"/>
      <c r="AI456" s="227"/>
      <c r="AJ456" s="227"/>
      <c r="AK456" s="227"/>
      <c r="AL456" s="227"/>
      <c r="AM456" s="227"/>
      <c r="AN456" s="227"/>
      <c r="AO456" s="227"/>
      <c r="AP456" s="227"/>
      <c r="AQ456" s="227"/>
      <c r="AR456" s="227"/>
      <c r="AS456" s="227"/>
      <c r="AT456" s="227"/>
    </row>
    <row r="457" spans="1:46" s="231" customFormat="1" ht="36" customHeight="1" x14ac:dyDescent="0.35">
      <c r="A457" s="463">
        <v>503</v>
      </c>
      <c r="B457" s="239">
        <v>43728</v>
      </c>
      <c r="C457" s="234" t="s">
        <v>11412</v>
      </c>
      <c r="D457" s="238" t="s">
        <v>6153</v>
      </c>
      <c r="E457" s="238" t="s">
        <v>2216</v>
      </c>
      <c r="F457" s="238" t="s">
        <v>13712</v>
      </c>
      <c r="G457" s="238">
        <v>250</v>
      </c>
      <c r="H457" s="238">
        <v>13</v>
      </c>
      <c r="I457" s="237"/>
      <c r="J457" s="234" t="s">
        <v>4784</v>
      </c>
      <c r="K457" s="234"/>
      <c r="L457" s="236">
        <v>43738</v>
      </c>
      <c r="M457" s="236"/>
      <c r="N457" s="236"/>
      <c r="O457" s="236"/>
      <c r="P457" s="236">
        <v>43740</v>
      </c>
      <c r="Q457" s="236">
        <v>43740</v>
      </c>
      <c r="R457" s="234">
        <v>0</v>
      </c>
      <c r="S457" s="234"/>
      <c r="T457" s="338"/>
    </row>
    <row r="458" spans="1:46" s="233" customFormat="1" ht="36" customHeight="1" x14ac:dyDescent="0.35">
      <c r="A458" s="471" t="s">
        <v>13713</v>
      </c>
      <c r="B458" s="256">
        <v>43731</v>
      </c>
      <c r="C458" s="252" t="s">
        <v>5604</v>
      </c>
      <c r="D458" s="255" t="s">
        <v>13720</v>
      </c>
      <c r="E458" s="255"/>
      <c r="F458" s="255" t="s">
        <v>13666</v>
      </c>
      <c r="G458" s="255">
        <v>150</v>
      </c>
      <c r="H458" s="255">
        <v>15</v>
      </c>
      <c r="I458" s="254" t="s">
        <v>13595</v>
      </c>
      <c r="J458" s="252" t="s">
        <v>4784</v>
      </c>
      <c r="K458" s="252"/>
      <c r="L458" s="253">
        <v>43731</v>
      </c>
      <c r="M458" s="253"/>
      <c r="N458" s="253"/>
      <c r="O458" s="253"/>
      <c r="P458" s="254"/>
      <c r="Q458" s="253"/>
      <c r="R458" s="380"/>
      <c r="S458" s="252"/>
      <c r="U458" s="231"/>
      <c r="V458" s="231"/>
      <c r="W458" s="231"/>
      <c r="X458" s="231"/>
      <c r="Y458" s="231"/>
      <c r="Z458" s="231"/>
      <c r="AA458" s="231"/>
      <c r="AB458" s="231"/>
      <c r="AC458" s="231"/>
      <c r="AD458" s="231"/>
      <c r="AE458" s="231"/>
      <c r="AF458" s="231"/>
      <c r="AG458" s="231"/>
      <c r="AH458" s="231"/>
      <c r="AI458" s="231"/>
      <c r="AJ458" s="231"/>
      <c r="AK458" s="231"/>
      <c r="AL458" s="231"/>
      <c r="AM458" s="231"/>
      <c r="AN458" s="231"/>
      <c r="AO458" s="231"/>
      <c r="AP458" s="231"/>
      <c r="AQ458" s="231"/>
      <c r="AR458" s="231"/>
      <c r="AS458" s="231"/>
      <c r="AT458" s="231"/>
    </row>
    <row r="459" spans="1:46" s="231" customFormat="1" ht="36" customHeight="1" x14ac:dyDescent="0.35">
      <c r="A459" s="463" t="s">
        <v>13714</v>
      </c>
      <c r="B459" s="239">
        <v>43731</v>
      </c>
      <c r="C459" s="234" t="s">
        <v>5604</v>
      </c>
      <c r="D459" s="238" t="s">
        <v>13721</v>
      </c>
      <c r="E459" s="238" t="s">
        <v>2216</v>
      </c>
      <c r="F459" s="238" t="s">
        <v>13581</v>
      </c>
      <c r="G459" s="238">
        <v>148</v>
      </c>
      <c r="H459" s="238">
        <v>3</v>
      </c>
      <c r="I459" s="237"/>
      <c r="J459" s="234" t="s">
        <v>13742</v>
      </c>
      <c r="K459" s="234"/>
      <c r="L459" s="236">
        <v>43731</v>
      </c>
      <c r="M459" s="236"/>
      <c r="N459" s="236"/>
      <c r="O459" s="236"/>
      <c r="P459" s="236">
        <v>43732</v>
      </c>
      <c r="Q459" s="236">
        <v>43732</v>
      </c>
      <c r="R459" s="234">
        <v>2</v>
      </c>
      <c r="S459" s="234"/>
      <c r="T459" s="338"/>
    </row>
    <row r="460" spans="1:46" s="231" customFormat="1" ht="36" customHeight="1" x14ac:dyDescent="0.35">
      <c r="A460" s="463">
        <v>505</v>
      </c>
      <c r="B460" s="239">
        <v>43738</v>
      </c>
      <c r="C460" s="234" t="s">
        <v>8793</v>
      </c>
      <c r="D460" s="238" t="s">
        <v>13723</v>
      </c>
      <c r="E460" s="238" t="s">
        <v>2216</v>
      </c>
      <c r="F460" s="238" t="s">
        <v>13702</v>
      </c>
      <c r="G460" s="238">
        <v>100</v>
      </c>
      <c r="H460" s="238">
        <v>1</v>
      </c>
      <c r="I460" s="237"/>
      <c r="J460" s="234"/>
      <c r="K460" s="234"/>
      <c r="L460" s="236">
        <v>43738</v>
      </c>
      <c r="M460" s="236"/>
      <c r="N460" s="236"/>
      <c r="O460" s="236"/>
      <c r="P460" s="236">
        <v>43747</v>
      </c>
      <c r="Q460" s="236">
        <v>43747</v>
      </c>
      <c r="R460" s="234">
        <v>0</v>
      </c>
      <c r="S460" s="234"/>
      <c r="T460" s="338"/>
      <c r="U460" s="233"/>
      <c r="V460" s="233"/>
      <c r="W460" s="233"/>
      <c r="X460" s="233"/>
      <c r="Y460" s="233"/>
      <c r="Z460" s="233"/>
      <c r="AA460" s="233"/>
      <c r="AB460" s="233"/>
      <c r="AC460" s="233"/>
      <c r="AD460" s="233"/>
      <c r="AE460" s="233"/>
      <c r="AF460" s="233"/>
      <c r="AG460" s="233"/>
      <c r="AH460" s="233"/>
      <c r="AI460" s="233"/>
      <c r="AJ460" s="233"/>
      <c r="AK460" s="233"/>
      <c r="AL460" s="233"/>
      <c r="AM460" s="233"/>
      <c r="AN460" s="233"/>
      <c r="AO460" s="233"/>
      <c r="AP460" s="233"/>
      <c r="AQ460" s="233"/>
      <c r="AR460" s="233"/>
      <c r="AS460" s="233"/>
      <c r="AT460" s="233"/>
    </row>
    <row r="461" spans="1:46" s="233" customFormat="1" ht="36" customHeight="1" x14ac:dyDescent="0.35">
      <c r="A461" s="463">
        <v>506</v>
      </c>
      <c r="B461" s="239">
        <v>43739</v>
      </c>
      <c r="C461" s="234" t="s">
        <v>9235</v>
      </c>
      <c r="D461" s="238">
        <v>8080</v>
      </c>
      <c r="E461" s="238" t="s">
        <v>2216</v>
      </c>
      <c r="F461" s="238" t="s">
        <v>13667</v>
      </c>
      <c r="G461" s="238">
        <v>125</v>
      </c>
      <c r="H461" s="238">
        <v>4</v>
      </c>
      <c r="I461" s="237"/>
      <c r="J461" s="234" t="s">
        <v>13745</v>
      </c>
      <c r="K461" s="234"/>
      <c r="L461" s="236">
        <v>43741</v>
      </c>
      <c r="M461" s="236"/>
      <c r="N461" s="236"/>
      <c r="O461" s="236"/>
      <c r="P461" s="236">
        <v>43759</v>
      </c>
      <c r="Q461" s="236">
        <v>43759</v>
      </c>
      <c r="R461" s="234">
        <v>0</v>
      </c>
      <c r="S461" s="234"/>
      <c r="T461" s="349"/>
      <c r="U461" s="231"/>
      <c r="V461" s="231"/>
      <c r="W461" s="231"/>
      <c r="X461" s="231"/>
      <c r="Y461" s="231"/>
      <c r="Z461" s="231"/>
      <c r="AA461" s="231"/>
      <c r="AB461" s="231"/>
      <c r="AC461" s="231"/>
      <c r="AD461" s="231"/>
      <c r="AE461" s="231"/>
      <c r="AF461" s="231"/>
      <c r="AG461" s="231"/>
      <c r="AH461" s="231"/>
      <c r="AI461" s="231"/>
      <c r="AJ461" s="231"/>
      <c r="AK461" s="231"/>
      <c r="AL461" s="231"/>
      <c r="AM461" s="231"/>
      <c r="AN461" s="231"/>
      <c r="AO461" s="231"/>
      <c r="AP461" s="231"/>
      <c r="AQ461" s="231"/>
      <c r="AR461" s="231"/>
      <c r="AS461" s="231"/>
      <c r="AT461" s="231"/>
    </row>
    <row r="462" spans="1:46" s="233" customFormat="1" ht="36" customHeight="1" x14ac:dyDescent="0.35">
      <c r="A462" s="462" t="s">
        <v>14490</v>
      </c>
      <c r="B462" s="267">
        <v>43740</v>
      </c>
      <c r="C462" s="242" t="s">
        <v>3583</v>
      </c>
      <c r="D462" s="242" t="s">
        <v>4242</v>
      </c>
      <c r="E462" s="246" t="s">
        <v>2216</v>
      </c>
      <c r="F462" s="242" t="s">
        <v>13639</v>
      </c>
      <c r="G462" s="242" t="s">
        <v>13292</v>
      </c>
      <c r="H462" s="246" t="s">
        <v>13468</v>
      </c>
      <c r="I462" s="242"/>
      <c r="J462" s="242"/>
      <c r="K462" s="242"/>
      <c r="L462" s="267">
        <v>43721</v>
      </c>
      <c r="M462" s="267"/>
      <c r="N462" s="267"/>
      <c r="O462" s="267"/>
      <c r="P462" s="267">
        <v>43753</v>
      </c>
      <c r="Q462" s="267">
        <v>43753</v>
      </c>
      <c r="R462" s="371" t="s">
        <v>14040</v>
      </c>
      <c r="S462" s="240" t="s">
        <v>2232</v>
      </c>
      <c r="T462" s="242" t="s">
        <v>316</v>
      </c>
      <c r="U462" s="227"/>
      <c r="V462" s="227"/>
      <c r="W462" s="227"/>
      <c r="X462" s="227"/>
      <c r="Y462" s="227"/>
      <c r="Z462" s="227"/>
      <c r="AA462" s="227"/>
      <c r="AB462" s="227"/>
      <c r="AC462" s="227"/>
      <c r="AD462" s="227"/>
      <c r="AE462" s="227"/>
      <c r="AF462" s="227"/>
      <c r="AG462" s="227"/>
      <c r="AH462" s="227"/>
      <c r="AI462" s="227"/>
      <c r="AJ462" s="227"/>
      <c r="AK462" s="227"/>
      <c r="AL462" s="227"/>
      <c r="AM462" s="227"/>
      <c r="AN462" s="227"/>
      <c r="AO462" s="227"/>
      <c r="AP462" s="227"/>
      <c r="AQ462" s="227"/>
      <c r="AR462" s="227"/>
      <c r="AS462" s="227"/>
      <c r="AT462" s="227"/>
    </row>
    <row r="463" spans="1:46" s="231" customFormat="1" ht="36" customHeight="1" x14ac:dyDescent="0.35">
      <c r="A463" s="462" t="s">
        <v>14491</v>
      </c>
      <c r="B463" s="267">
        <v>43748</v>
      </c>
      <c r="C463" s="242" t="s">
        <v>13724</v>
      </c>
      <c r="D463" s="242" t="s">
        <v>13725</v>
      </c>
      <c r="E463" s="246" t="s">
        <v>2216</v>
      </c>
      <c r="F463" s="242" t="s">
        <v>13697</v>
      </c>
      <c r="G463" s="242" t="s">
        <v>166</v>
      </c>
      <c r="H463" s="246" t="s">
        <v>13468</v>
      </c>
      <c r="I463" s="273" t="s">
        <v>13738</v>
      </c>
      <c r="J463" s="242"/>
      <c r="K463" s="242"/>
      <c r="L463" s="267">
        <v>43754</v>
      </c>
      <c r="M463" s="267"/>
      <c r="N463" s="267"/>
      <c r="O463" s="267"/>
      <c r="P463" s="267">
        <v>43763</v>
      </c>
      <c r="Q463" s="267">
        <v>226360</v>
      </c>
      <c r="R463" s="371" t="s">
        <v>14040</v>
      </c>
      <c r="S463" s="240" t="s">
        <v>2232</v>
      </c>
      <c r="T463" s="242" t="s">
        <v>166</v>
      </c>
      <c r="U463" s="227"/>
      <c r="V463" s="227"/>
      <c r="W463" s="227"/>
      <c r="X463" s="227"/>
      <c r="Y463" s="227"/>
      <c r="Z463" s="227"/>
      <c r="AA463" s="227"/>
      <c r="AB463" s="227"/>
      <c r="AC463" s="227"/>
      <c r="AD463" s="227"/>
      <c r="AE463" s="227"/>
      <c r="AF463" s="227"/>
      <c r="AG463" s="227"/>
      <c r="AH463" s="227"/>
      <c r="AI463" s="227"/>
      <c r="AJ463" s="227"/>
      <c r="AK463" s="227"/>
      <c r="AL463" s="227"/>
      <c r="AM463" s="227"/>
      <c r="AN463" s="227"/>
      <c r="AO463" s="227"/>
      <c r="AP463" s="227"/>
      <c r="AQ463" s="227"/>
      <c r="AR463" s="227"/>
      <c r="AS463" s="227"/>
      <c r="AT463" s="227"/>
    </row>
    <row r="464" spans="1:46" s="231" customFormat="1" ht="36" customHeight="1" x14ac:dyDescent="0.35">
      <c r="A464" s="462" t="s">
        <v>14492</v>
      </c>
      <c r="B464" s="267">
        <v>43748</v>
      </c>
      <c r="C464" s="242" t="s">
        <v>13724</v>
      </c>
      <c r="D464" s="242" t="s">
        <v>13726</v>
      </c>
      <c r="E464" s="246" t="s">
        <v>2216</v>
      </c>
      <c r="F464" s="242"/>
      <c r="G464" s="242" t="s">
        <v>161</v>
      </c>
      <c r="H464" s="246" t="s">
        <v>13468</v>
      </c>
      <c r="I464" s="281" t="s">
        <v>13740</v>
      </c>
      <c r="J464" s="242" t="s">
        <v>2222</v>
      </c>
      <c r="K464" s="242"/>
      <c r="L464" s="267">
        <v>43643</v>
      </c>
      <c r="M464" s="267"/>
      <c r="N464" s="267"/>
      <c r="O464" s="267"/>
      <c r="P464" s="267">
        <v>43748</v>
      </c>
      <c r="Q464" s="267">
        <v>43748</v>
      </c>
      <c r="R464" s="371" t="s">
        <v>14040</v>
      </c>
      <c r="S464" s="240" t="s">
        <v>2232</v>
      </c>
      <c r="T464" s="242" t="s">
        <v>161</v>
      </c>
      <c r="U464" s="227"/>
      <c r="V464" s="227"/>
      <c r="W464" s="227"/>
      <c r="X464" s="227"/>
      <c r="Y464" s="227"/>
      <c r="Z464" s="227"/>
      <c r="AA464" s="227"/>
      <c r="AB464" s="227"/>
      <c r="AC464" s="227"/>
      <c r="AD464" s="227"/>
      <c r="AE464" s="227"/>
      <c r="AF464" s="227"/>
      <c r="AG464" s="227"/>
      <c r="AH464" s="227"/>
      <c r="AI464" s="227"/>
      <c r="AJ464" s="227"/>
      <c r="AK464" s="227"/>
      <c r="AL464" s="227"/>
      <c r="AM464" s="227"/>
      <c r="AN464" s="227"/>
      <c r="AO464" s="227"/>
      <c r="AP464" s="227"/>
      <c r="AQ464" s="227"/>
      <c r="AR464" s="227"/>
      <c r="AS464" s="227"/>
      <c r="AT464" s="227"/>
    </row>
    <row r="465" spans="1:46" s="231" customFormat="1" ht="36" customHeight="1" x14ac:dyDescent="0.35">
      <c r="A465" s="463">
        <v>510</v>
      </c>
      <c r="B465" s="239">
        <v>43754</v>
      </c>
      <c r="C465" s="234" t="s">
        <v>3848</v>
      </c>
      <c r="D465" s="238">
        <v>6600</v>
      </c>
      <c r="E465" s="238" t="s">
        <v>2216</v>
      </c>
      <c r="F465" s="238" t="s">
        <v>13695</v>
      </c>
      <c r="G465" s="238">
        <v>120</v>
      </c>
      <c r="H465" s="238">
        <v>120</v>
      </c>
      <c r="I465" s="237"/>
      <c r="J465" s="234" t="s">
        <v>13722</v>
      </c>
      <c r="K465" s="234"/>
      <c r="L465" s="236">
        <v>43754</v>
      </c>
      <c r="M465" s="236"/>
      <c r="N465" s="236"/>
      <c r="O465" s="236"/>
      <c r="P465" s="236">
        <v>43768</v>
      </c>
      <c r="Q465" s="236">
        <v>43768</v>
      </c>
      <c r="R465" s="234">
        <v>0</v>
      </c>
      <c r="S465" s="234"/>
      <c r="T465" s="338"/>
    </row>
    <row r="466" spans="1:46" s="231" customFormat="1" ht="36" customHeight="1" x14ac:dyDescent="0.35">
      <c r="A466" s="469">
        <v>513</v>
      </c>
      <c r="B466" s="266">
        <v>43756</v>
      </c>
      <c r="C466" s="264" t="s">
        <v>13424</v>
      </c>
      <c r="D466" s="265" t="s">
        <v>13444</v>
      </c>
      <c r="E466" s="265"/>
      <c r="F466" s="265" t="s">
        <v>13728</v>
      </c>
      <c r="G466" s="265">
        <v>160</v>
      </c>
      <c r="H466" s="246" t="s">
        <v>13468</v>
      </c>
      <c r="I466" s="264" t="s">
        <v>13739</v>
      </c>
      <c r="J466" s="264"/>
      <c r="K466" s="264"/>
      <c r="L466" s="262">
        <v>43760</v>
      </c>
      <c r="M466" s="262"/>
      <c r="N466" s="262"/>
      <c r="O466" s="262"/>
      <c r="P466" s="263"/>
      <c r="Q466" s="263"/>
      <c r="R466" s="377" t="s">
        <v>14040</v>
      </c>
      <c r="S466" s="240" t="s">
        <v>2232</v>
      </c>
      <c r="T466" s="265">
        <v>1</v>
      </c>
      <c r="U466" s="227"/>
      <c r="V466" s="227"/>
      <c r="W466" s="227"/>
      <c r="X466" s="227"/>
      <c r="Y466" s="227"/>
      <c r="Z466" s="227"/>
      <c r="AA466" s="227"/>
      <c r="AB466" s="227"/>
      <c r="AC466" s="227"/>
      <c r="AD466" s="227"/>
      <c r="AE466" s="227"/>
      <c r="AF466" s="227"/>
      <c r="AG466" s="227"/>
      <c r="AH466" s="227"/>
      <c r="AI466" s="227"/>
      <c r="AJ466" s="227"/>
      <c r="AK466" s="227"/>
      <c r="AL466" s="227"/>
      <c r="AM466" s="227"/>
      <c r="AN466" s="227"/>
      <c r="AO466" s="227"/>
      <c r="AP466" s="227"/>
      <c r="AQ466" s="227"/>
      <c r="AR466" s="227"/>
      <c r="AS466" s="227"/>
      <c r="AT466" s="227"/>
    </row>
    <row r="467" spans="1:46" s="231" customFormat="1" ht="36" customHeight="1" x14ac:dyDescent="0.35">
      <c r="A467" s="463">
        <v>511</v>
      </c>
      <c r="B467" s="239">
        <v>43756</v>
      </c>
      <c r="C467" s="234" t="s">
        <v>6818</v>
      </c>
      <c r="D467" s="238">
        <v>7104</v>
      </c>
      <c r="E467" s="238" t="s">
        <v>2216</v>
      </c>
      <c r="F467" s="238" t="s">
        <v>13693</v>
      </c>
      <c r="G467" s="238">
        <v>160</v>
      </c>
      <c r="H467" s="238">
        <v>7</v>
      </c>
      <c r="I467" s="237"/>
      <c r="J467" s="234" t="s">
        <v>13746</v>
      </c>
      <c r="K467" s="234"/>
      <c r="L467" s="236">
        <v>43759</v>
      </c>
      <c r="M467" s="236"/>
      <c r="N467" s="236"/>
      <c r="O467" s="236"/>
      <c r="P467" s="236">
        <v>43775</v>
      </c>
      <c r="Q467" s="236">
        <v>43775</v>
      </c>
      <c r="R467" s="234">
        <v>0</v>
      </c>
      <c r="S467" s="234"/>
      <c r="T467" s="338"/>
    </row>
    <row r="468" spans="1:46" s="231" customFormat="1" ht="36" customHeight="1" x14ac:dyDescent="0.35">
      <c r="A468" s="463">
        <v>512</v>
      </c>
      <c r="B468" s="239">
        <v>43756</v>
      </c>
      <c r="C468" s="234" t="s">
        <v>6818</v>
      </c>
      <c r="D468" s="238">
        <v>7195</v>
      </c>
      <c r="E468" s="238" t="s">
        <v>2216</v>
      </c>
      <c r="F468" s="238" t="s">
        <v>13694</v>
      </c>
      <c r="G468" s="238">
        <v>75</v>
      </c>
      <c r="H468" s="238">
        <v>5</v>
      </c>
      <c r="I468" s="237"/>
      <c r="J468" s="234" t="s">
        <v>13747</v>
      </c>
      <c r="K468" s="234"/>
      <c r="L468" s="236">
        <v>43760</v>
      </c>
      <c r="M468" s="236"/>
      <c r="N468" s="236"/>
      <c r="O468" s="236"/>
      <c r="P468" s="236">
        <v>43763</v>
      </c>
      <c r="Q468" s="236">
        <v>43763</v>
      </c>
      <c r="R468" s="234">
        <v>0</v>
      </c>
      <c r="S468" s="234"/>
      <c r="T468" s="338"/>
    </row>
    <row r="469" spans="1:46" s="231" customFormat="1" ht="36" customHeight="1" x14ac:dyDescent="0.35">
      <c r="A469" s="463">
        <v>517</v>
      </c>
      <c r="B469" s="239">
        <v>43756</v>
      </c>
      <c r="C469" s="234" t="s">
        <v>11514</v>
      </c>
      <c r="D469" s="238">
        <v>7766</v>
      </c>
      <c r="E469" s="238" t="s">
        <v>2216</v>
      </c>
      <c r="F469" s="238"/>
      <c r="G469" s="238"/>
      <c r="H469" s="238">
        <v>0</v>
      </c>
      <c r="I469" s="237"/>
      <c r="J469" s="234"/>
      <c r="K469" s="234"/>
      <c r="L469" s="236">
        <v>43788</v>
      </c>
      <c r="M469" s="236"/>
      <c r="N469" s="236"/>
      <c r="O469" s="236"/>
      <c r="P469" s="236">
        <v>43789</v>
      </c>
      <c r="Q469" s="236">
        <v>43789</v>
      </c>
      <c r="R469" s="234">
        <v>0</v>
      </c>
      <c r="S469" s="234"/>
      <c r="T469" s="338"/>
    </row>
    <row r="470" spans="1:46" s="231" customFormat="1" ht="36" customHeight="1" x14ac:dyDescent="0.35">
      <c r="A470" s="463">
        <v>514</v>
      </c>
      <c r="B470" s="239">
        <v>43760</v>
      </c>
      <c r="C470" s="234" t="s">
        <v>12059</v>
      </c>
      <c r="D470" s="238" t="s">
        <v>6983</v>
      </c>
      <c r="E470" s="238" t="s">
        <v>2216</v>
      </c>
      <c r="F470" s="238" t="s">
        <v>13729</v>
      </c>
      <c r="G470" s="238">
        <v>100</v>
      </c>
      <c r="H470" s="238">
        <v>100</v>
      </c>
      <c r="I470" s="237"/>
      <c r="J470" s="234" t="s">
        <v>13749</v>
      </c>
      <c r="K470" s="234"/>
      <c r="L470" s="236"/>
      <c r="M470" s="236"/>
      <c r="N470" s="236"/>
      <c r="O470" s="236"/>
      <c r="P470" s="236">
        <v>43767</v>
      </c>
      <c r="Q470" s="236">
        <v>43767</v>
      </c>
      <c r="R470" s="234">
        <v>0</v>
      </c>
      <c r="S470" s="234"/>
      <c r="T470" s="338"/>
    </row>
    <row r="471" spans="1:46" s="231" customFormat="1" ht="36" customHeight="1" x14ac:dyDescent="0.35">
      <c r="A471" s="463">
        <v>515</v>
      </c>
      <c r="B471" s="239">
        <v>43767</v>
      </c>
      <c r="C471" s="234" t="s">
        <v>9181</v>
      </c>
      <c r="D471" s="238">
        <v>5477</v>
      </c>
      <c r="E471" s="238" t="s">
        <v>2216</v>
      </c>
      <c r="F471" s="238" t="s">
        <v>13732</v>
      </c>
      <c r="G471" s="238">
        <v>25</v>
      </c>
      <c r="H471" s="238">
        <v>17</v>
      </c>
      <c r="I471" s="237"/>
      <c r="J471" s="234" t="s">
        <v>13750</v>
      </c>
      <c r="K471" s="234"/>
      <c r="L471" s="236"/>
      <c r="M471" s="236"/>
      <c r="N471" s="236"/>
      <c r="O471" s="236"/>
      <c r="P471" s="236">
        <v>43775</v>
      </c>
      <c r="Q471" s="236">
        <v>43775</v>
      </c>
      <c r="R471" s="234">
        <v>0</v>
      </c>
      <c r="S471" s="234"/>
      <c r="T471" s="338"/>
    </row>
    <row r="472" spans="1:46" s="231" customFormat="1" ht="36" customHeight="1" x14ac:dyDescent="0.35">
      <c r="A472" s="460" t="s">
        <v>13734</v>
      </c>
      <c r="B472" s="232">
        <v>43775</v>
      </c>
      <c r="C472" s="227" t="s">
        <v>13424</v>
      </c>
      <c r="D472" s="230"/>
      <c r="E472" s="230"/>
      <c r="F472" s="230"/>
      <c r="G472" s="230"/>
      <c r="H472" s="230">
        <v>0</v>
      </c>
      <c r="I472" s="229" t="s">
        <v>13748</v>
      </c>
      <c r="J472" s="227"/>
      <c r="K472" s="227"/>
      <c r="L472" s="228"/>
      <c r="M472" s="228"/>
      <c r="N472" s="228"/>
      <c r="O472" s="228"/>
      <c r="P472" s="229"/>
      <c r="Q472" s="228"/>
      <c r="R472" s="369"/>
      <c r="S472" s="227"/>
    </row>
    <row r="473" spans="1:46" s="231" customFormat="1" ht="36" customHeight="1" x14ac:dyDescent="0.35">
      <c r="A473" s="463">
        <v>518</v>
      </c>
      <c r="B473" s="239">
        <v>43795</v>
      </c>
      <c r="C473" s="234" t="s">
        <v>13524</v>
      </c>
      <c r="D473" s="238"/>
      <c r="E473" s="238" t="s">
        <v>2216</v>
      </c>
      <c r="F473" s="238"/>
      <c r="G473" s="238"/>
      <c r="H473" s="238">
        <v>0</v>
      </c>
      <c r="I473" s="237"/>
      <c r="J473" s="234"/>
      <c r="K473" s="234"/>
      <c r="L473" s="236"/>
      <c r="M473" s="236"/>
      <c r="N473" s="236"/>
      <c r="O473" s="236"/>
      <c r="P473" s="236">
        <v>43812</v>
      </c>
      <c r="Q473" s="236">
        <v>41627</v>
      </c>
      <c r="R473" s="234">
        <v>0</v>
      </c>
      <c r="S473" s="234"/>
      <c r="T473" s="338"/>
    </row>
    <row r="474" spans="1:46" s="231" customFormat="1" ht="36" customHeight="1" x14ac:dyDescent="0.35">
      <c r="A474" s="463">
        <v>519</v>
      </c>
      <c r="B474" s="239">
        <v>43801</v>
      </c>
      <c r="C474" s="234" t="s">
        <v>9235</v>
      </c>
      <c r="D474" s="238">
        <v>8223</v>
      </c>
      <c r="E474" s="238" t="s">
        <v>2216</v>
      </c>
      <c r="F474" s="238" t="s">
        <v>13752</v>
      </c>
      <c r="G474" s="238">
        <v>10</v>
      </c>
      <c r="H474" s="238">
        <v>5</v>
      </c>
      <c r="I474" s="237"/>
      <c r="J474" s="234" t="s">
        <v>13755</v>
      </c>
      <c r="K474" s="234"/>
      <c r="L474" s="236">
        <v>43801</v>
      </c>
      <c r="M474" s="236"/>
      <c r="N474" s="236"/>
      <c r="O474" s="236"/>
      <c r="P474" s="236">
        <v>43810</v>
      </c>
      <c r="Q474" s="236">
        <v>43810</v>
      </c>
      <c r="R474" s="234">
        <v>0</v>
      </c>
      <c r="S474" s="234"/>
      <c r="T474" s="338"/>
    </row>
    <row r="475" spans="1:46" s="231" customFormat="1" ht="36" customHeight="1" x14ac:dyDescent="0.35">
      <c r="A475" s="463" t="s">
        <v>13763</v>
      </c>
      <c r="B475" s="239">
        <v>43801</v>
      </c>
      <c r="C475" s="234" t="s">
        <v>13424</v>
      </c>
      <c r="D475" s="238">
        <v>7942</v>
      </c>
      <c r="E475" s="238" t="s">
        <v>2216</v>
      </c>
      <c r="F475" s="238" t="s">
        <v>13765</v>
      </c>
      <c r="G475" s="238"/>
      <c r="H475" s="238">
        <v>1</v>
      </c>
      <c r="I475" s="237"/>
      <c r="J475" s="234" t="s">
        <v>13766</v>
      </c>
      <c r="K475" s="234"/>
      <c r="L475" s="236">
        <v>43801</v>
      </c>
      <c r="M475" s="236"/>
      <c r="N475" s="236"/>
      <c r="O475" s="236"/>
      <c r="P475" s="236">
        <v>43819</v>
      </c>
      <c r="Q475" s="236">
        <v>43819</v>
      </c>
      <c r="R475" s="234">
        <v>0</v>
      </c>
      <c r="S475" s="234"/>
      <c r="T475" s="338"/>
    </row>
    <row r="476" spans="1:46" s="231" customFormat="1" ht="36" customHeight="1" x14ac:dyDescent="0.35">
      <c r="A476" s="463" t="s">
        <v>13764</v>
      </c>
      <c r="B476" s="239">
        <v>43801</v>
      </c>
      <c r="C476" s="234" t="s">
        <v>13424</v>
      </c>
      <c r="D476" s="238">
        <v>7942</v>
      </c>
      <c r="E476" s="238" t="s">
        <v>2216</v>
      </c>
      <c r="F476" s="238" t="s">
        <v>13765</v>
      </c>
      <c r="G476" s="238"/>
      <c r="H476" s="238">
        <v>1</v>
      </c>
      <c r="I476" s="237"/>
      <c r="J476" s="234" t="s">
        <v>13767</v>
      </c>
      <c r="K476" s="234"/>
      <c r="L476" s="236">
        <v>43801</v>
      </c>
      <c r="M476" s="236"/>
      <c r="N476" s="236"/>
      <c r="O476" s="236"/>
      <c r="P476" s="236">
        <v>43819</v>
      </c>
      <c r="Q476" s="236">
        <v>43819</v>
      </c>
      <c r="R476" s="234">
        <v>0</v>
      </c>
      <c r="S476" s="234"/>
      <c r="T476" s="338"/>
    </row>
    <row r="477" spans="1:46" s="231" customFormat="1" ht="36" customHeight="1" x14ac:dyDescent="0.35">
      <c r="A477" s="463">
        <v>521</v>
      </c>
      <c r="B477" s="239">
        <v>43808</v>
      </c>
      <c r="C477" s="234" t="s">
        <v>13756</v>
      </c>
      <c r="D477" s="238" t="s">
        <v>13757</v>
      </c>
      <c r="E477" s="238" t="s">
        <v>2216</v>
      </c>
      <c r="F477" s="238" t="s">
        <v>13758</v>
      </c>
      <c r="G477" s="238">
        <v>100</v>
      </c>
      <c r="H477" s="238">
        <v>2</v>
      </c>
      <c r="I477" s="237"/>
      <c r="J477" s="234" t="s">
        <v>13759</v>
      </c>
      <c r="K477" s="234"/>
      <c r="L477" s="236">
        <v>43808</v>
      </c>
      <c r="M477" s="236"/>
      <c r="N477" s="236"/>
      <c r="O477" s="236"/>
      <c r="P477" s="236">
        <v>43811</v>
      </c>
      <c r="Q477" s="236">
        <v>43811</v>
      </c>
      <c r="R477" s="234">
        <v>0</v>
      </c>
      <c r="S477" s="234"/>
      <c r="T477" s="338"/>
    </row>
    <row r="478" spans="1:46" s="231" customFormat="1" ht="36" customHeight="1" x14ac:dyDescent="0.35">
      <c r="A478" s="463" t="s">
        <v>13760</v>
      </c>
      <c r="B478" s="239">
        <v>43809</v>
      </c>
      <c r="C478" s="234" t="s">
        <v>8170</v>
      </c>
      <c r="D478" s="238">
        <v>7593</v>
      </c>
      <c r="E478" s="238" t="s">
        <v>2216</v>
      </c>
      <c r="F478" s="238" t="s">
        <v>13751</v>
      </c>
      <c r="G478" s="238">
        <v>16</v>
      </c>
      <c r="H478" s="238">
        <v>3</v>
      </c>
      <c r="I478" s="237"/>
      <c r="J478" s="234"/>
      <c r="K478" s="234"/>
      <c r="L478" s="236">
        <v>43812</v>
      </c>
      <c r="M478" s="236"/>
      <c r="N478" s="236"/>
      <c r="O478" s="236"/>
      <c r="P478" s="236">
        <v>43859</v>
      </c>
      <c r="Q478" s="236">
        <v>43859</v>
      </c>
      <c r="R478" s="234">
        <v>0</v>
      </c>
      <c r="S478" s="234"/>
      <c r="T478" s="338"/>
    </row>
    <row r="479" spans="1:46" s="231" customFormat="1" ht="36" customHeight="1" x14ac:dyDescent="0.35">
      <c r="A479" s="463" t="s">
        <v>13761</v>
      </c>
      <c r="B479" s="239">
        <v>43809</v>
      </c>
      <c r="C479" s="234" t="s">
        <v>8170</v>
      </c>
      <c r="D479" s="238">
        <v>7594</v>
      </c>
      <c r="E479" s="238" t="s">
        <v>2216</v>
      </c>
      <c r="F479" s="238" t="s">
        <v>13762</v>
      </c>
      <c r="G479" s="238">
        <v>28</v>
      </c>
      <c r="H479" s="238">
        <v>1</v>
      </c>
      <c r="I479" s="237"/>
      <c r="J479" s="234" t="s">
        <v>13749</v>
      </c>
      <c r="K479" s="234"/>
      <c r="L479" s="236">
        <v>43812</v>
      </c>
      <c r="M479" s="236"/>
      <c r="N479" s="236"/>
      <c r="O479" s="236"/>
      <c r="P479" s="236">
        <v>43859</v>
      </c>
      <c r="Q479" s="236">
        <v>43859</v>
      </c>
      <c r="R479" s="234">
        <v>0</v>
      </c>
      <c r="S479" s="234"/>
      <c r="T479" s="338"/>
    </row>
    <row r="480" spans="1:46" s="233" customFormat="1" ht="36" customHeight="1" x14ac:dyDescent="0.35">
      <c r="A480" s="467">
        <v>523</v>
      </c>
      <c r="B480" s="278">
        <v>43815</v>
      </c>
      <c r="C480" s="274" t="s">
        <v>13768</v>
      </c>
      <c r="D480" s="277">
        <v>8135</v>
      </c>
      <c r="E480" s="277"/>
      <c r="F480" s="277" t="s">
        <v>13754</v>
      </c>
      <c r="G480" s="277">
        <v>20</v>
      </c>
      <c r="H480" s="277">
        <v>20</v>
      </c>
      <c r="I480" s="276" t="s">
        <v>13769</v>
      </c>
      <c r="J480" s="280" t="s">
        <v>13771</v>
      </c>
      <c r="K480" s="274"/>
      <c r="L480" s="275">
        <v>43815</v>
      </c>
      <c r="M480" s="275"/>
      <c r="N480" s="275"/>
      <c r="O480" s="275"/>
      <c r="P480" s="276"/>
      <c r="Q480" s="275"/>
      <c r="R480" s="276">
        <v>0</v>
      </c>
      <c r="S480" s="274"/>
      <c r="T480" s="354"/>
      <c r="U480" s="231"/>
      <c r="V480" s="231"/>
      <c r="W480" s="231"/>
      <c r="X480" s="231"/>
      <c r="Y480" s="231"/>
      <c r="Z480" s="231"/>
      <c r="AA480" s="231"/>
      <c r="AB480" s="231"/>
      <c r="AC480" s="231"/>
      <c r="AD480" s="231"/>
      <c r="AE480" s="231"/>
      <c r="AF480" s="231"/>
      <c r="AG480" s="231"/>
      <c r="AH480" s="231"/>
      <c r="AI480" s="231"/>
      <c r="AJ480" s="231"/>
      <c r="AK480" s="231"/>
      <c r="AL480" s="231"/>
      <c r="AM480" s="231"/>
      <c r="AN480" s="231"/>
      <c r="AO480" s="231"/>
      <c r="AP480" s="231"/>
      <c r="AQ480" s="231"/>
      <c r="AR480" s="231"/>
      <c r="AS480" s="231"/>
      <c r="AT480" s="231"/>
    </row>
    <row r="481" spans="1:46" s="231" customFormat="1" ht="36" customHeight="1" x14ac:dyDescent="0.35">
      <c r="A481" s="463" t="s">
        <v>13779</v>
      </c>
      <c r="B481" s="239">
        <v>43832</v>
      </c>
      <c r="C481" s="234" t="s">
        <v>13724</v>
      </c>
      <c r="D481" s="238" t="s">
        <v>13726</v>
      </c>
      <c r="E481" s="334" t="s">
        <v>2216</v>
      </c>
      <c r="F481" s="238" t="s">
        <v>13531</v>
      </c>
      <c r="G481" s="238">
        <v>20</v>
      </c>
      <c r="H481" s="238">
        <v>1</v>
      </c>
      <c r="I481" s="237" t="s">
        <v>13780</v>
      </c>
      <c r="J481" s="234"/>
      <c r="K481" s="234"/>
      <c r="L481" s="236">
        <v>43847</v>
      </c>
      <c r="M481" s="236"/>
      <c r="N481" s="236"/>
      <c r="O481" s="236"/>
      <c r="P481" s="236">
        <v>43853</v>
      </c>
      <c r="Q481" s="236">
        <v>43853</v>
      </c>
      <c r="R481" s="234">
        <v>0</v>
      </c>
      <c r="S481" s="234"/>
      <c r="T481" s="338"/>
    </row>
    <row r="482" spans="1:46" s="231" customFormat="1" ht="36" customHeight="1" x14ac:dyDescent="0.35">
      <c r="A482" s="463" t="s">
        <v>13781</v>
      </c>
      <c r="B482" s="239">
        <v>43832</v>
      </c>
      <c r="C482" s="234" t="s">
        <v>13724</v>
      </c>
      <c r="D482" s="238" t="s">
        <v>13782</v>
      </c>
      <c r="E482" s="334" t="s">
        <v>2216</v>
      </c>
      <c r="F482" s="238" t="s">
        <v>13563</v>
      </c>
      <c r="G482" s="238">
        <v>216</v>
      </c>
      <c r="H482" s="238">
        <v>1</v>
      </c>
      <c r="I482" s="237" t="s">
        <v>13783</v>
      </c>
      <c r="J482" s="234"/>
      <c r="K482" s="234"/>
      <c r="L482" s="236">
        <v>43847</v>
      </c>
      <c r="M482" s="236"/>
      <c r="N482" s="236"/>
      <c r="O482" s="236"/>
      <c r="P482" s="236">
        <v>43853</v>
      </c>
      <c r="Q482" s="236">
        <v>43853</v>
      </c>
      <c r="R482" s="234">
        <v>0</v>
      </c>
      <c r="S482" s="234"/>
      <c r="T482" s="338"/>
    </row>
    <row r="483" spans="1:46" s="231" customFormat="1" ht="36" customHeight="1" x14ac:dyDescent="0.35">
      <c r="A483" s="463" t="s">
        <v>13784</v>
      </c>
      <c r="B483" s="239">
        <v>43832</v>
      </c>
      <c r="C483" s="234" t="s">
        <v>13724</v>
      </c>
      <c r="D483" s="238" t="s">
        <v>13785</v>
      </c>
      <c r="E483" s="334" t="s">
        <v>2216</v>
      </c>
      <c r="F483" s="238" t="s">
        <v>13630</v>
      </c>
      <c r="G483" s="238">
        <v>86</v>
      </c>
      <c r="H483" s="238">
        <v>1</v>
      </c>
      <c r="I483" s="237" t="s">
        <v>13786</v>
      </c>
      <c r="J483" s="234"/>
      <c r="K483" s="234"/>
      <c r="L483" s="236">
        <v>43847</v>
      </c>
      <c r="M483" s="236"/>
      <c r="N483" s="236"/>
      <c r="O483" s="236"/>
      <c r="P483" s="236">
        <v>43853</v>
      </c>
      <c r="Q483" s="236">
        <v>43853</v>
      </c>
      <c r="R483" s="234">
        <v>0</v>
      </c>
      <c r="S483" s="234"/>
      <c r="T483" s="338"/>
    </row>
    <row r="484" spans="1:46" s="231" customFormat="1" ht="36" customHeight="1" x14ac:dyDescent="0.35">
      <c r="A484" s="463" t="s">
        <v>13787</v>
      </c>
      <c r="B484" s="239">
        <v>43832</v>
      </c>
      <c r="C484" s="234" t="s">
        <v>13724</v>
      </c>
      <c r="D484" s="238" t="s">
        <v>13791</v>
      </c>
      <c r="E484" s="334" t="s">
        <v>2216</v>
      </c>
      <c r="F484" s="238" t="s">
        <v>13679</v>
      </c>
      <c r="G484" s="238">
        <v>500</v>
      </c>
      <c r="H484" s="238">
        <v>1</v>
      </c>
      <c r="I484" s="237" t="s">
        <v>13789</v>
      </c>
      <c r="J484" s="234"/>
      <c r="K484" s="234"/>
      <c r="L484" s="236">
        <v>43847</v>
      </c>
      <c r="M484" s="236"/>
      <c r="N484" s="236"/>
      <c r="O484" s="236"/>
      <c r="P484" s="236">
        <v>43853</v>
      </c>
      <c r="Q484" s="236">
        <v>43853</v>
      </c>
      <c r="R484" s="234">
        <v>0</v>
      </c>
      <c r="S484" s="234"/>
      <c r="T484" s="338"/>
    </row>
    <row r="485" spans="1:46" s="231" customFormat="1" ht="36" customHeight="1" x14ac:dyDescent="0.35">
      <c r="A485" s="463" t="s">
        <v>13790</v>
      </c>
      <c r="B485" s="239">
        <v>43832</v>
      </c>
      <c r="C485" s="234" t="s">
        <v>13724</v>
      </c>
      <c r="D485" s="238" t="s">
        <v>13788</v>
      </c>
      <c r="E485" s="334" t="s">
        <v>2216</v>
      </c>
      <c r="F485" s="238" t="s">
        <v>13651</v>
      </c>
      <c r="G485" s="238">
        <v>62</v>
      </c>
      <c r="H485" s="238">
        <v>1</v>
      </c>
      <c r="I485" s="237" t="s">
        <v>13792</v>
      </c>
      <c r="J485" s="234"/>
      <c r="K485" s="234"/>
      <c r="L485" s="236">
        <v>43847</v>
      </c>
      <c r="M485" s="236"/>
      <c r="N485" s="236"/>
      <c r="O485" s="236"/>
      <c r="P485" s="236">
        <v>43853</v>
      </c>
      <c r="Q485" s="236">
        <v>43853</v>
      </c>
      <c r="R485" s="234">
        <v>0</v>
      </c>
      <c r="S485" s="234"/>
      <c r="T485" s="338"/>
    </row>
    <row r="486" spans="1:46" s="233" customFormat="1" ht="36" customHeight="1" x14ac:dyDescent="0.35">
      <c r="A486" s="463">
        <v>526</v>
      </c>
      <c r="B486" s="239">
        <v>43833</v>
      </c>
      <c r="C486" s="234" t="s">
        <v>2264</v>
      </c>
      <c r="D486" s="238" t="s">
        <v>2241</v>
      </c>
      <c r="E486" s="334" t="s">
        <v>2216</v>
      </c>
      <c r="F486" s="238" t="s">
        <v>13560</v>
      </c>
      <c r="G486" s="238">
        <v>56</v>
      </c>
      <c r="H486" s="238">
        <v>1</v>
      </c>
      <c r="I486" s="237"/>
      <c r="J486" s="234"/>
      <c r="K486" s="234"/>
      <c r="L486" s="236">
        <v>43840</v>
      </c>
      <c r="M486" s="236"/>
      <c r="N486" s="236"/>
      <c r="O486" s="236"/>
      <c r="P486" s="236">
        <v>43864</v>
      </c>
      <c r="Q486" s="236">
        <v>43864</v>
      </c>
      <c r="R486" s="234">
        <v>0</v>
      </c>
      <c r="S486" s="234"/>
      <c r="T486" s="349"/>
      <c r="U486" s="231"/>
      <c r="V486" s="231"/>
      <c r="W486" s="231"/>
      <c r="X486" s="231"/>
      <c r="Y486" s="231"/>
      <c r="Z486" s="231"/>
      <c r="AA486" s="231"/>
      <c r="AB486" s="231"/>
      <c r="AC486" s="231"/>
      <c r="AD486" s="231"/>
      <c r="AE486" s="231"/>
      <c r="AF486" s="231"/>
      <c r="AG486" s="231"/>
      <c r="AH486" s="231"/>
      <c r="AI486" s="231"/>
      <c r="AJ486" s="231"/>
      <c r="AK486" s="231"/>
      <c r="AL486" s="231"/>
      <c r="AM486" s="231"/>
      <c r="AN486" s="231"/>
      <c r="AO486" s="231"/>
      <c r="AP486" s="231"/>
      <c r="AQ486" s="231"/>
      <c r="AR486" s="231"/>
      <c r="AS486" s="231"/>
      <c r="AT486" s="231"/>
    </row>
    <row r="487" spans="1:46" s="231" customFormat="1" ht="36" customHeight="1" x14ac:dyDescent="0.35">
      <c r="A487" s="469">
        <v>527</v>
      </c>
      <c r="B487" s="266">
        <v>43836</v>
      </c>
      <c r="C487" s="264" t="s">
        <v>65</v>
      </c>
      <c r="D487" s="335" t="s">
        <v>13978</v>
      </c>
      <c r="E487" s="265"/>
      <c r="F487" s="265" t="s">
        <v>13730</v>
      </c>
      <c r="G487" s="265">
        <v>200</v>
      </c>
      <c r="H487" s="246" t="s">
        <v>13468</v>
      </c>
      <c r="I487" s="263"/>
      <c r="J487" s="240" t="s">
        <v>14102</v>
      </c>
      <c r="K487" s="264"/>
      <c r="L487" s="262">
        <v>43838</v>
      </c>
      <c r="M487" s="262"/>
      <c r="N487" s="262"/>
      <c r="O487" s="262"/>
      <c r="P487" s="263"/>
      <c r="Q487" s="262"/>
      <c r="R487" s="377" t="s">
        <v>14040</v>
      </c>
      <c r="S487" s="240" t="s">
        <v>2232</v>
      </c>
      <c r="T487" s="265">
        <v>1</v>
      </c>
      <c r="U487" s="227"/>
      <c r="V487" s="227"/>
      <c r="W487" s="227"/>
      <c r="X487" s="227"/>
      <c r="Y487" s="227"/>
      <c r="Z487" s="227"/>
      <c r="AA487" s="227"/>
      <c r="AB487" s="227"/>
      <c r="AC487" s="227"/>
      <c r="AD487" s="227"/>
      <c r="AE487" s="227"/>
      <c r="AF487" s="227"/>
      <c r="AG487" s="227"/>
      <c r="AH487" s="227"/>
      <c r="AI487" s="227"/>
      <c r="AJ487" s="227"/>
      <c r="AK487" s="227"/>
      <c r="AL487" s="227"/>
      <c r="AM487" s="227"/>
      <c r="AN487" s="227"/>
      <c r="AO487" s="227"/>
      <c r="AP487" s="227"/>
      <c r="AQ487" s="227"/>
      <c r="AR487" s="227"/>
      <c r="AS487" s="227"/>
      <c r="AT487" s="227"/>
    </row>
    <row r="488" spans="1:46" s="231" customFormat="1" ht="36" customHeight="1" x14ac:dyDescent="0.35">
      <c r="A488" s="463">
        <v>528</v>
      </c>
      <c r="B488" s="239">
        <v>43839</v>
      </c>
      <c r="C488" s="234" t="s">
        <v>2253</v>
      </c>
      <c r="D488" s="238">
        <v>6008</v>
      </c>
      <c r="E488" s="334" t="s">
        <v>2216</v>
      </c>
      <c r="F488" s="238" t="s">
        <v>13753</v>
      </c>
      <c r="G488" s="238">
        <v>25</v>
      </c>
      <c r="H488" s="238">
        <v>1</v>
      </c>
      <c r="I488" s="237"/>
      <c r="J488" s="234"/>
      <c r="K488" s="234"/>
      <c r="L488" s="236">
        <v>43843</v>
      </c>
      <c r="M488" s="236"/>
      <c r="N488" s="236"/>
      <c r="O488" s="236"/>
      <c r="P488" s="236">
        <v>43845</v>
      </c>
      <c r="Q488" s="236">
        <v>43845</v>
      </c>
      <c r="R488" s="234">
        <v>0</v>
      </c>
      <c r="S488" s="234"/>
      <c r="T488" s="338"/>
    </row>
    <row r="489" spans="1:46" s="231" customFormat="1" ht="36" customHeight="1" x14ac:dyDescent="0.35">
      <c r="A489" s="469">
        <v>529</v>
      </c>
      <c r="B489" s="266">
        <v>43840</v>
      </c>
      <c r="C489" s="264" t="s">
        <v>13773</v>
      </c>
      <c r="D489" s="265">
        <v>8037</v>
      </c>
      <c r="E489" s="265"/>
      <c r="F489" s="265" t="s">
        <v>13774</v>
      </c>
      <c r="G489" s="265">
        <v>100</v>
      </c>
      <c r="H489" s="246" t="s">
        <v>13468</v>
      </c>
      <c r="I489" s="263"/>
      <c r="J489" s="264" t="s">
        <v>13795</v>
      </c>
      <c r="K489" s="264"/>
      <c r="L489" s="262">
        <v>43843</v>
      </c>
      <c r="M489" s="262"/>
      <c r="N489" s="262"/>
      <c r="O489" s="262"/>
      <c r="P489" s="263"/>
      <c r="Q489" s="262"/>
      <c r="R489" s="377" t="s">
        <v>14040</v>
      </c>
      <c r="S489" s="240" t="s">
        <v>2232</v>
      </c>
      <c r="T489" s="265" t="s">
        <v>14047</v>
      </c>
      <c r="U489" s="227"/>
      <c r="V489" s="227"/>
      <c r="W489" s="227"/>
      <c r="X489" s="227"/>
      <c r="Y489" s="227"/>
      <c r="Z489" s="227"/>
      <c r="AA489" s="227"/>
      <c r="AB489" s="227"/>
      <c r="AC489" s="227"/>
      <c r="AD489" s="227"/>
      <c r="AE489" s="227"/>
      <c r="AF489" s="227"/>
      <c r="AG489" s="227"/>
      <c r="AH489" s="227"/>
      <c r="AI489" s="227"/>
      <c r="AJ489" s="227"/>
      <c r="AK489" s="227"/>
      <c r="AL489" s="227"/>
      <c r="AM489" s="227"/>
      <c r="AN489" s="227"/>
      <c r="AO489" s="227"/>
      <c r="AP489" s="227"/>
      <c r="AQ489" s="227"/>
      <c r="AR489" s="227"/>
      <c r="AS489" s="227"/>
      <c r="AT489" s="227"/>
    </row>
    <row r="490" spans="1:46" s="231" customFormat="1" ht="36" customHeight="1" x14ac:dyDescent="0.35">
      <c r="A490" s="463" t="s">
        <v>13775</v>
      </c>
      <c r="B490" s="239">
        <v>43840</v>
      </c>
      <c r="C490" s="234" t="s">
        <v>5604</v>
      </c>
      <c r="D490" s="279" t="s">
        <v>13720</v>
      </c>
      <c r="E490" s="334" t="s">
        <v>2216</v>
      </c>
      <c r="F490" s="238" t="s">
        <v>13777</v>
      </c>
      <c r="G490" s="238"/>
      <c r="H490" s="238">
        <v>0</v>
      </c>
      <c r="I490" s="237"/>
      <c r="J490" s="234" t="s">
        <v>13803</v>
      </c>
      <c r="K490" s="234"/>
      <c r="L490" s="236">
        <v>43844</v>
      </c>
      <c r="M490" s="236"/>
      <c r="N490" s="236"/>
      <c r="O490" s="236"/>
      <c r="P490" s="236">
        <v>43867</v>
      </c>
      <c r="Q490" s="236">
        <v>43867</v>
      </c>
      <c r="R490" s="372"/>
      <c r="S490" s="234"/>
      <c r="T490" s="338"/>
    </row>
    <row r="491" spans="1:46" s="231" customFormat="1" ht="36" customHeight="1" x14ac:dyDescent="0.35">
      <c r="A491" s="463" t="s">
        <v>13776</v>
      </c>
      <c r="B491" s="239">
        <v>43840</v>
      </c>
      <c r="C491" s="234" t="s">
        <v>5604</v>
      </c>
      <c r="D491" s="238">
        <v>8124</v>
      </c>
      <c r="E491" s="334" t="s">
        <v>2216</v>
      </c>
      <c r="F491" s="334" t="s">
        <v>3785</v>
      </c>
      <c r="G491" s="238"/>
      <c r="H491" s="238">
        <v>5</v>
      </c>
      <c r="I491" s="237"/>
      <c r="J491" s="234"/>
      <c r="K491" s="234"/>
      <c r="L491" s="236">
        <v>43844</v>
      </c>
      <c r="M491" s="236"/>
      <c r="N491" s="236"/>
      <c r="O491" s="236"/>
      <c r="P491" s="236">
        <v>44005</v>
      </c>
      <c r="Q491" s="236">
        <v>44005</v>
      </c>
      <c r="R491" s="234">
        <v>0</v>
      </c>
      <c r="S491" s="234"/>
      <c r="T491" s="338"/>
    </row>
    <row r="492" spans="1:46" s="231" customFormat="1" ht="36" customHeight="1" x14ac:dyDescent="0.35">
      <c r="A492" s="463">
        <v>525</v>
      </c>
      <c r="B492" s="239">
        <v>43843</v>
      </c>
      <c r="C492" s="234" t="s">
        <v>13424</v>
      </c>
      <c r="D492" s="238" t="s">
        <v>13444</v>
      </c>
      <c r="E492" s="334" t="s">
        <v>2216</v>
      </c>
      <c r="F492" s="334" t="s">
        <v>3785</v>
      </c>
      <c r="G492" s="238"/>
      <c r="H492" s="238">
        <v>2</v>
      </c>
      <c r="I492" s="237"/>
      <c r="J492" s="234"/>
      <c r="K492" s="234"/>
      <c r="L492" s="236">
        <v>43847</v>
      </c>
      <c r="M492" s="236"/>
      <c r="N492" s="236"/>
      <c r="O492" s="236"/>
      <c r="P492" s="236">
        <v>43889</v>
      </c>
      <c r="Q492" s="236">
        <v>43889</v>
      </c>
      <c r="R492" s="234">
        <v>0</v>
      </c>
      <c r="S492" s="234"/>
      <c r="T492" s="338"/>
    </row>
    <row r="493" spans="1:46" s="231" customFormat="1" ht="36" customHeight="1" x14ac:dyDescent="0.35">
      <c r="A493" s="463">
        <v>531</v>
      </c>
      <c r="B493" s="239">
        <v>43845</v>
      </c>
      <c r="C493" s="234" t="s">
        <v>9235</v>
      </c>
      <c r="D493" s="238">
        <v>8080</v>
      </c>
      <c r="E493" s="334" t="s">
        <v>2216</v>
      </c>
      <c r="F493" s="238" t="s">
        <v>13778</v>
      </c>
      <c r="G493" s="238">
        <v>100</v>
      </c>
      <c r="H493" s="238">
        <v>7</v>
      </c>
      <c r="I493" s="237"/>
      <c r="J493" s="234"/>
      <c r="K493" s="234"/>
      <c r="L493" s="236">
        <v>43851</v>
      </c>
      <c r="M493" s="236"/>
      <c r="N493" s="236"/>
      <c r="O493" s="236"/>
      <c r="P493" s="236">
        <v>43859</v>
      </c>
      <c r="Q493" s="236">
        <v>43859</v>
      </c>
      <c r="R493" s="234">
        <v>0</v>
      </c>
      <c r="S493" s="234"/>
      <c r="T493" s="338"/>
    </row>
    <row r="494" spans="1:46" s="231" customFormat="1" ht="36" customHeight="1" x14ac:dyDescent="0.35">
      <c r="A494" s="463">
        <v>532</v>
      </c>
      <c r="B494" s="239">
        <v>43854</v>
      </c>
      <c r="C494" s="234" t="s">
        <v>12746</v>
      </c>
      <c r="D494" s="238" t="s">
        <v>13794</v>
      </c>
      <c r="E494" s="334" t="s">
        <v>2216</v>
      </c>
      <c r="F494" s="238" t="s">
        <v>13793</v>
      </c>
      <c r="G494" s="238">
        <v>30</v>
      </c>
      <c r="H494" s="238">
        <v>10</v>
      </c>
      <c r="I494" s="237"/>
      <c r="J494" s="234"/>
      <c r="K494" s="234"/>
      <c r="L494" s="236">
        <v>43858</v>
      </c>
      <c r="M494" s="236"/>
      <c r="N494" s="236"/>
      <c r="O494" s="236"/>
      <c r="P494" s="236">
        <v>43864</v>
      </c>
      <c r="Q494" s="236">
        <v>43864</v>
      </c>
      <c r="R494" s="234">
        <v>0</v>
      </c>
      <c r="S494" s="234"/>
      <c r="T494" s="338"/>
    </row>
    <row r="495" spans="1:46" s="231" customFormat="1" ht="36" customHeight="1" x14ac:dyDescent="0.35">
      <c r="A495" s="469" t="s">
        <v>13801</v>
      </c>
      <c r="B495" s="266">
        <v>43865</v>
      </c>
      <c r="C495" s="264" t="s">
        <v>13424</v>
      </c>
      <c r="D495" s="265" t="s">
        <v>13444</v>
      </c>
      <c r="E495" s="265"/>
      <c r="F495" s="265"/>
      <c r="G495" s="265"/>
      <c r="H495" s="246" t="s">
        <v>13468</v>
      </c>
      <c r="I495" s="263"/>
      <c r="J495" s="264"/>
      <c r="K495" s="264"/>
      <c r="L495" s="262"/>
      <c r="M495" s="262"/>
      <c r="N495" s="262"/>
      <c r="O495" s="262"/>
      <c r="P495" s="263"/>
      <c r="Q495" s="262"/>
      <c r="R495" s="377" t="s">
        <v>14040</v>
      </c>
      <c r="S495" s="240" t="s">
        <v>2232</v>
      </c>
      <c r="T495" s="265" t="s">
        <v>14047</v>
      </c>
      <c r="U495" s="227"/>
      <c r="V495" s="227"/>
      <c r="W495" s="227"/>
      <c r="X495" s="227"/>
      <c r="Y495" s="227"/>
      <c r="Z495" s="227"/>
      <c r="AA495" s="227"/>
      <c r="AB495" s="227"/>
      <c r="AC495" s="227"/>
      <c r="AD495" s="227"/>
      <c r="AE495" s="227"/>
      <c r="AF495" s="227"/>
      <c r="AG495" s="227"/>
      <c r="AH495" s="227"/>
      <c r="AI495" s="227"/>
      <c r="AJ495" s="227"/>
      <c r="AK495" s="227"/>
      <c r="AL495" s="227"/>
      <c r="AM495" s="227"/>
      <c r="AN495" s="227"/>
      <c r="AO495" s="227"/>
      <c r="AP495" s="227"/>
      <c r="AQ495" s="227"/>
      <c r="AR495" s="227"/>
      <c r="AS495" s="227"/>
      <c r="AT495" s="227"/>
    </row>
    <row r="496" spans="1:46" s="231" customFormat="1" ht="36" customHeight="1" x14ac:dyDescent="0.35">
      <c r="A496" s="463" t="s">
        <v>13799</v>
      </c>
      <c r="B496" s="239">
        <v>43865</v>
      </c>
      <c r="C496" s="234" t="s">
        <v>13424</v>
      </c>
      <c r="D496" s="238" t="s">
        <v>13802</v>
      </c>
      <c r="E496" s="334" t="s">
        <v>2216</v>
      </c>
      <c r="F496" s="238" t="s">
        <v>2216</v>
      </c>
      <c r="G496" s="238"/>
      <c r="H496" s="238">
        <v>1</v>
      </c>
      <c r="I496" s="237"/>
      <c r="J496" s="234" t="s">
        <v>13809</v>
      </c>
      <c r="K496" s="234"/>
      <c r="L496" s="236">
        <v>43866</v>
      </c>
      <c r="M496" s="236"/>
      <c r="N496" s="236"/>
      <c r="O496" s="236"/>
      <c r="P496" s="236">
        <v>43889</v>
      </c>
      <c r="Q496" s="236">
        <v>43889</v>
      </c>
      <c r="R496" s="234">
        <v>0</v>
      </c>
      <c r="S496" s="234"/>
      <c r="T496" s="338"/>
    </row>
    <row r="497" spans="1:46" s="231" customFormat="1" ht="36" customHeight="1" x14ac:dyDescent="0.35">
      <c r="A497" s="463" t="s">
        <v>13800</v>
      </c>
      <c r="B497" s="239">
        <v>43865</v>
      </c>
      <c r="C497" s="234" t="s">
        <v>13424</v>
      </c>
      <c r="D497" s="238">
        <v>7942</v>
      </c>
      <c r="E497" s="334" t="s">
        <v>2216</v>
      </c>
      <c r="F497" s="238" t="s">
        <v>2216</v>
      </c>
      <c r="G497" s="238"/>
      <c r="H497" s="238">
        <v>1</v>
      </c>
      <c r="I497" s="237"/>
      <c r="J497" s="234" t="s">
        <v>13810</v>
      </c>
      <c r="K497" s="234"/>
      <c r="L497" s="236">
        <v>43866</v>
      </c>
      <c r="M497" s="236"/>
      <c r="N497" s="236"/>
      <c r="O497" s="236"/>
      <c r="P497" s="236">
        <v>43889</v>
      </c>
      <c r="Q497" s="236">
        <v>43889</v>
      </c>
      <c r="R497" s="234">
        <v>0</v>
      </c>
      <c r="S497" s="234"/>
      <c r="T497" s="338"/>
    </row>
    <row r="498" spans="1:46" s="231" customFormat="1" ht="36" customHeight="1" x14ac:dyDescent="0.35">
      <c r="A498" s="463">
        <v>534</v>
      </c>
      <c r="B498" s="239">
        <v>43871</v>
      </c>
      <c r="C498" s="234" t="s">
        <v>3583</v>
      </c>
      <c r="D498" s="238" t="s">
        <v>6781</v>
      </c>
      <c r="E498" s="334">
        <v>24300</v>
      </c>
      <c r="F498" s="238" t="s">
        <v>13703</v>
      </c>
      <c r="G498" s="238">
        <v>25</v>
      </c>
      <c r="H498" s="238">
        <v>2</v>
      </c>
      <c r="I498" s="237"/>
      <c r="J498" s="234"/>
      <c r="K498" s="234"/>
      <c r="L498" s="236">
        <v>43873</v>
      </c>
      <c r="M498" s="236"/>
      <c r="N498" s="236"/>
      <c r="O498" s="236"/>
      <c r="P498" s="236">
        <v>43899</v>
      </c>
      <c r="Q498" s="236">
        <v>43899</v>
      </c>
      <c r="R498" s="234">
        <v>0</v>
      </c>
      <c r="S498" s="234"/>
      <c r="T498" s="338"/>
    </row>
    <row r="499" spans="1:46" s="231" customFormat="1" ht="36" customHeight="1" x14ac:dyDescent="0.35">
      <c r="A499" s="463">
        <v>535</v>
      </c>
      <c r="B499" s="239">
        <v>43871</v>
      </c>
      <c r="C499" s="234" t="s">
        <v>12746</v>
      </c>
      <c r="D499" s="238" t="s">
        <v>13794</v>
      </c>
      <c r="E499" s="334" t="s">
        <v>2216</v>
      </c>
      <c r="F499" s="238" t="s">
        <v>13793</v>
      </c>
      <c r="G499" s="238">
        <v>30</v>
      </c>
      <c r="H499" s="238">
        <v>3</v>
      </c>
      <c r="I499" s="237"/>
      <c r="J499" s="234"/>
      <c r="K499" s="234"/>
      <c r="L499" s="236">
        <v>43872</v>
      </c>
      <c r="M499" s="236"/>
      <c r="N499" s="236"/>
      <c r="O499" s="236"/>
      <c r="P499" s="236">
        <v>43874</v>
      </c>
      <c r="Q499" s="236">
        <v>43874</v>
      </c>
      <c r="R499" s="234">
        <v>0</v>
      </c>
      <c r="S499" s="234"/>
      <c r="T499" s="338"/>
    </row>
    <row r="500" spans="1:46" s="231" customFormat="1" ht="36" customHeight="1" x14ac:dyDescent="0.35">
      <c r="A500" s="467">
        <v>536</v>
      </c>
      <c r="B500" s="278">
        <v>43874</v>
      </c>
      <c r="C500" s="274" t="s">
        <v>3583</v>
      </c>
      <c r="D500" s="277" t="s">
        <v>4242</v>
      </c>
      <c r="E500" s="277"/>
      <c r="F500" s="277" t="s">
        <v>13639</v>
      </c>
      <c r="G500" s="277">
        <v>50</v>
      </c>
      <c r="H500" s="277">
        <v>6</v>
      </c>
      <c r="I500" s="276"/>
      <c r="J500" s="274"/>
      <c r="K500" s="274"/>
      <c r="L500" s="275">
        <v>43874</v>
      </c>
      <c r="M500" s="275"/>
      <c r="N500" s="275"/>
      <c r="O500" s="275"/>
      <c r="P500" s="276"/>
      <c r="Q500" s="275"/>
      <c r="R500" s="374"/>
      <c r="S500" s="274"/>
      <c r="T500" s="353"/>
    </row>
    <row r="501" spans="1:46" s="231" customFormat="1" ht="36" customHeight="1" x14ac:dyDescent="0.35">
      <c r="A501" s="463">
        <v>537</v>
      </c>
      <c r="B501" s="239">
        <v>43875</v>
      </c>
      <c r="C501" s="234" t="s">
        <v>11514</v>
      </c>
      <c r="D501" s="238" t="s">
        <v>13806</v>
      </c>
      <c r="E501" s="334" t="s">
        <v>2216</v>
      </c>
      <c r="F501" s="238" t="s">
        <v>13807</v>
      </c>
      <c r="G501" s="238">
        <v>100</v>
      </c>
      <c r="H501" s="238">
        <v>26</v>
      </c>
      <c r="I501" s="237"/>
      <c r="J501" s="234" t="s">
        <v>13808</v>
      </c>
      <c r="K501" s="234"/>
      <c r="L501" s="236">
        <v>43868</v>
      </c>
      <c r="M501" s="236"/>
      <c r="N501" s="236"/>
      <c r="O501" s="236"/>
      <c r="P501" s="236">
        <v>43875</v>
      </c>
      <c r="Q501" s="236">
        <v>43875</v>
      </c>
      <c r="R501" s="234">
        <v>0</v>
      </c>
      <c r="S501" s="234"/>
      <c r="T501" s="338"/>
    </row>
    <row r="502" spans="1:46" s="231" customFormat="1" ht="36" customHeight="1" x14ac:dyDescent="0.35">
      <c r="A502" s="463">
        <v>538</v>
      </c>
      <c r="B502" s="239">
        <v>43887</v>
      </c>
      <c r="C502" s="234" t="s">
        <v>3596</v>
      </c>
      <c r="D502" s="238">
        <v>7993</v>
      </c>
      <c r="E502" s="334" t="s">
        <v>2216</v>
      </c>
      <c r="F502" s="334" t="s">
        <v>13432</v>
      </c>
      <c r="G502" s="238">
        <v>7</v>
      </c>
      <c r="H502" s="238">
        <v>2</v>
      </c>
      <c r="I502" s="237"/>
      <c r="J502" s="234" t="s">
        <v>13816</v>
      </c>
      <c r="K502" s="234"/>
      <c r="L502" s="236">
        <v>43894</v>
      </c>
      <c r="M502" s="236"/>
      <c r="N502" s="236"/>
      <c r="O502" s="236"/>
      <c r="P502" s="236">
        <v>43896</v>
      </c>
      <c r="Q502" s="236">
        <v>43903</v>
      </c>
      <c r="R502" s="234">
        <v>0</v>
      </c>
      <c r="S502" s="234"/>
      <c r="T502" s="338"/>
    </row>
    <row r="503" spans="1:46" s="231" customFormat="1" ht="36" customHeight="1" x14ac:dyDescent="0.35">
      <c r="A503" s="462" t="s">
        <v>14493</v>
      </c>
      <c r="B503" s="247">
        <v>43888</v>
      </c>
      <c r="C503" s="244" t="s">
        <v>65</v>
      </c>
      <c r="D503" s="245" t="s">
        <v>14494</v>
      </c>
      <c r="E503" s="246" t="s">
        <v>2216</v>
      </c>
      <c r="F503" s="245" t="s">
        <v>13812</v>
      </c>
      <c r="G503" s="245" t="s">
        <v>2216</v>
      </c>
      <c r="H503" s="246" t="s">
        <v>13468</v>
      </c>
      <c r="I503" s="273" t="s">
        <v>13840</v>
      </c>
      <c r="J503" s="244" t="s">
        <v>13813</v>
      </c>
      <c r="K503" s="244"/>
      <c r="L503" s="267">
        <v>43886</v>
      </c>
      <c r="M503" s="267"/>
      <c r="N503" s="267"/>
      <c r="O503" s="267"/>
      <c r="P503" s="268"/>
      <c r="Q503" s="267"/>
      <c r="R503" s="371" t="s">
        <v>14040</v>
      </c>
      <c r="S503" s="240" t="s">
        <v>2232</v>
      </c>
      <c r="T503" s="245" t="s">
        <v>14302</v>
      </c>
      <c r="U503" s="227"/>
      <c r="V503" s="227"/>
      <c r="W503" s="227"/>
      <c r="X503" s="227"/>
      <c r="Y503" s="227"/>
      <c r="Z503" s="227"/>
      <c r="AA503" s="227"/>
      <c r="AB503" s="227"/>
      <c r="AC503" s="227"/>
      <c r="AD503" s="227"/>
      <c r="AE503" s="227"/>
      <c r="AF503" s="227"/>
      <c r="AG503" s="227"/>
      <c r="AH503" s="227"/>
      <c r="AI503" s="227"/>
      <c r="AJ503" s="227"/>
      <c r="AK503" s="227"/>
      <c r="AL503" s="227"/>
      <c r="AM503" s="227"/>
      <c r="AN503" s="227"/>
      <c r="AO503" s="227"/>
      <c r="AP503" s="227"/>
      <c r="AQ503" s="227"/>
      <c r="AR503" s="227"/>
      <c r="AS503" s="227"/>
      <c r="AT503" s="227"/>
    </row>
    <row r="504" spans="1:46" s="231" customFormat="1" ht="36" customHeight="1" x14ac:dyDescent="0.35">
      <c r="A504" s="463">
        <v>540</v>
      </c>
      <c r="B504" s="239">
        <v>43888</v>
      </c>
      <c r="C504" s="234" t="s">
        <v>2200</v>
      </c>
      <c r="D504" s="238">
        <v>8203</v>
      </c>
      <c r="E504" s="334" t="s">
        <v>2216</v>
      </c>
      <c r="F504" s="238" t="s">
        <v>13805</v>
      </c>
      <c r="G504" s="238">
        <v>100</v>
      </c>
      <c r="H504" s="238">
        <v>100</v>
      </c>
      <c r="I504" s="237"/>
      <c r="J504" s="234" t="s">
        <v>13815</v>
      </c>
      <c r="K504" s="234"/>
      <c r="L504" s="236">
        <v>43899</v>
      </c>
      <c r="M504" s="236"/>
      <c r="N504" s="236"/>
      <c r="O504" s="236"/>
      <c r="P504" s="236">
        <v>43903</v>
      </c>
      <c r="Q504" s="236">
        <v>43903</v>
      </c>
      <c r="R504" s="234">
        <v>2</v>
      </c>
      <c r="S504" s="234"/>
      <c r="T504" s="338"/>
    </row>
    <row r="505" spans="1:46" s="231" customFormat="1" ht="36" customHeight="1" x14ac:dyDescent="0.35">
      <c r="A505" s="463">
        <v>541</v>
      </c>
      <c r="B505" s="239">
        <v>43894</v>
      </c>
      <c r="C505" s="234" t="s">
        <v>12293</v>
      </c>
      <c r="D505" s="238">
        <v>6588</v>
      </c>
      <c r="E505" s="334" t="s">
        <v>2216</v>
      </c>
      <c r="F505" s="238" t="s">
        <v>13817</v>
      </c>
      <c r="G505" s="238">
        <v>25</v>
      </c>
      <c r="H505" s="238">
        <v>1</v>
      </c>
      <c r="I505" s="237"/>
      <c r="J505" s="234" t="s">
        <v>13818</v>
      </c>
      <c r="K505" s="234"/>
      <c r="L505" s="236">
        <v>43915</v>
      </c>
      <c r="M505" s="236"/>
      <c r="N505" s="236"/>
      <c r="O505" s="236"/>
      <c r="P505" s="236">
        <v>43919</v>
      </c>
      <c r="Q505" s="236">
        <v>43919</v>
      </c>
      <c r="R505" s="234">
        <v>0</v>
      </c>
      <c r="S505" s="234"/>
      <c r="T505" s="338"/>
    </row>
    <row r="506" spans="1:46" s="231" customFormat="1" ht="36" customHeight="1" x14ac:dyDescent="0.35">
      <c r="A506" s="463">
        <v>542</v>
      </c>
      <c r="B506" s="239">
        <v>43899</v>
      </c>
      <c r="C506" s="234" t="s">
        <v>9235</v>
      </c>
      <c r="D506" s="238" t="s">
        <v>13820</v>
      </c>
      <c r="E506" s="334" t="s">
        <v>2216</v>
      </c>
      <c r="F506" s="238" t="s">
        <v>13796</v>
      </c>
      <c r="G506" s="238">
        <v>90</v>
      </c>
      <c r="H506" s="238">
        <v>1</v>
      </c>
      <c r="I506" s="237"/>
      <c r="J506" s="234" t="s">
        <v>13818</v>
      </c>
      <c r="K506" s="234"/>
      <c r="L506" s="236">
        <v>43915</v>
      </c>
      <c r="M506" s="236"/>
      <c r="N506" s="236"/>
      <c r="O506" s="236"/>
      <c r="P506" s="236">
        <v>43984</v>
      </c>
      <c r="Q506" s="236">
        <v>43984</v>
      </c>
      <c r="R506" s="372"/>
      <c r="S506" s="234"/>
      <c r="T506" s="338"/>
    </row>
    <row r="507" spans="1:46" s="231" customFormat="1" ht="36" customHeight="1" x14ac:dyDescent="0.35">
      <c r="A507" s="463">
        <v>543</v>
      </c>
      <c r="B507" s="239">
        <v>43900</v>
      </c>
      <c r="C507" s="234" t="s">
        <v>3583</v>
      </c>
      <c r="D507" s="238" t="s">
        <v>12657</v>
      </c>
      <c r="E507" s="334">
        <v>24449</v>
      </c>
      <c r="F507" s="238" t="s">
        <v>13731</v>
      </c>
      <c r="G507" s="238">
        <v>25</v>
      </c>
      <c r="H507" s="238">
        <v>1</v>
      </c>
      <c r="I507" s="237"/>
      <c r="J507" s="234" t="s">
        <v>13818</v>
      </c>
      <c r="K507" s="234"/>
      <c r="L507" s="236">
        <v>43903</v>
      </c>
      <c r="M507" s="236"/>
      <c r="N507" s="236"/>
      <c r="O507" s="236"/>
      <c r="P507" s="236">
        <v>43970</v>
      </c>
      <c r="Q507" s="236"/>
      <c r="R507" s="372"/>
      <c r="S507" s="234"/>
      <c r="T507" s="338"/>
    </row>
    <row r="508" spans="1:46" s="231" customFormat="1" ht="36" customHeight="1" x14ac:dyDescent="0.35">
      <c r="A508" s="463">
        <v>544</v>
      </c>
      <c r="B508" s="239">
        <v>43900</v>
      </c>
      <c r="C508" s="234" t="s">
        <v>3583</v>
      </c>
      <c r="D508" s="238" t="s">
        <v>13592</v>
      </c>
      <c r="E508" s="334">
        <v>24455</v>
      </c>
      <c r="F508" s="238" t="s">
        <v>13558</v>
      </c>
      <c r="G508" s="238">
        <v>250</v>
      </c>
      <c r="H508" s="238">
        <v>1</v>
      </c>
      <c r="I508" s="237"/>
      <c r="J508" s="234" t="s">
        <v>13818</v>
      </c>
      <c r="K508" s="234"/>
      <c r="L508" s="236">
        <v>43903</v>
      </c>
      <c r="M508" s="236"/>
      <c r="N508" s="236"/>
      <c r="O508" s="236"/>
      <c r="P508" s="236">
        <v>43970</v>
      </c>
      <c r="Q508" s="236"/>
      <c r="R508" s="372"/>
      <c r="S508" s="234"/>
      <c r="T508" s="338"/>
    </row>
    <row r="509" spans="1:46" s="231" customFormat="1" ht="36" customHeight="1" x14ac:dyDescent="0.35">
      <c r="A509" s="463">
        <v>545</v>
      </c>
      <c r="B509" s="239">
        <v>43923</v>
      </c>
      <c r="C509" s="234" t="s">
        <v>12746</v>
      </c>
      <c r="D509" s="238" t="s">
        <v>13843</v>
      </c>
      <c r="E509" s="238" t="s">
        <v>13844</v>
      </c>
      <c r="F509" s="238" t="s">
        <v>13845</v>
      </c>
      <c r="G509" s="238">
        <v>15</v>
      </c>
      <c r="H509" s="238">
        <v>2</v>
      </c>
      <c r="I509" s="237"/>
      <c r="J509" s="234" t="s">
        <v>13818</v>
      </c>
      <c r="K509" s="234"/>
      <c r="L509" s="236">
        <v>43928</v>
      </c>
      <c r="M509" s="236"/>
      <c r="N509" s="236"/>
      <c r="O509" s="236"/>
      <c r="P509" s="236">
        <v>43942</v>
      </c>
      <c r="Q509" s="236">
        <v>43942</v>
      </c>
      <c r="R509" s="234">
        <v>2</v>
      </c>
      <c r="S509" s="234"/>
      <c r="T509" s="338"/>
    </row>
    <row r="510" spans="1:46" s="231" customFormat="1" ht="36" customHeight="1" x14ac:dyDescent="0.35">
      <c r="A510" s="463">
        <v>547</v>
      </c>
      <c r="B510" s="239">
        <v>43928</v>
      </c>
      <c r="C510" s="234" t="s">
        <v>2200</v>
      </c>
      <c r="D510" s="238">
        <v>6774</v>
      </c>
      <c r="E510" s="334" t="s">
        <v>2216</v>
      </c>
      <c r="F510" s="334" t="s">
        <v>3785</v>
      </c>
      <c r="G510" s="238"/>
      <c r="H510" s="238">
        <v>0</v>
      </c>
      <c r="I510" s="237" t="s">
        <v>13863</v>
      </c>
      <c r="J510" s="234" t="s">
        <v>13818</v>
      </c>
      <c r="K510" s="234"/>
      <c r="L510" s="236">
        <v>43997</v>
      </c>
      <c r="M510" s="236"/>
      <c r="N510" s="236"/>
      <c r="O510" s="236"/>
      <c r="P510" s="236">
        <v>43997</v>
      </c>
      <c r="Q510" s="236" t="s">
        <v>14495</v>
      </c>
      <c r="R510" s="372"/>
      <c r="S510" s="234"/>
      <c r="T510" s="338"/>
    </row>
    <row r="511" spans="1:46" s="231" customFormat="1" ht="36" customHeight="1" x14ac:dyDescent="0.35">
      <c r="A511" s="463">
        <v>546</v>
      </c>
      <c r="B511" s="239">
        <v>43937</v>
      </c>
      <c r="C511" s="234" t="s">
        <v>13649</v>
      </c>
      <c r="D511" s="238">
        <v>7595</v>
      </c>
      <c r="E511" s="334" t="s">
        <v>2216</v>
      </c>
      <c r="F511" s="238" t="s">
        <v>13797</v>
      </c>
      <c r="G511" s="238">
        <v>300</v>
      </c>
      <c r="H511" s="238">
        <v>13</v>
      </c>
      <c r="I511" s="237"/>
      <c r="J511" s="234"/>
      <c r="K511" s="234"/>
      <c r="L511" s="236"/>
      <c r="M511" s="236"/>
      <c r="N511" s="236"/>
      <c r="O511" s="236"/>
      <c r="P511" s="237"/>
      <c r="Q511" s="236"/>
      <c r="R511" s="372"/>
      <c r="S511" s="234"/>
      <c r="T511" s="338"/>
    </row>
    <row r="512" spans="1:46" s="231" customFormat="1" ht="36" customHeight="1" x14ac:dyDescent="0.35">
      <c r="A512" s="463" t="s">
        <v>13867</v>
      </c>
      <c r="B512" s="239">
        <v>43937</v>
      </c>
      <c r="C512" s="234" t="s">
        <v>5604</v>
      </c>
      <c r="D512" s="238">
        <v>8119</v>
      </c>
      <c r="E512" s="334" t="s">
        <v>2216</v>
      </c>
      <c r="F512" s="334" t="s">
        <v>3785</v>
      </c>
      <c r="G512" s="238"/>
      <c r="H512" s="238">
        <v>10</v>
      </c>
      <c r="I512" s="237"/>
      <c r="J512" s="234" t="s">
        <v>13818</v>
      </c>
      <c r="K512" s="234"/>
      <c r="L512" s="236">
        <v>43937</v>
      </c>
      <c r="M512" s="236"/>
      <c r="N512" s="236"/>
      <c r="O512" s="236"/>
      <c r="P512" s="236">
        <v>43979</v>
      </c>
      <c r="Q512" s="236">
        <v>43979</v>
      </c>
      <c r="R512" s="234">
        <v>0</v>
      </c>
      <c r="S512" s="234"/>
      <c r="T512" s="338"/>
    </row>
    <row r="513" spans="1:46" s="231" customFormat="1" ht="36" customHeight="1" x14ac:dyDescent="0.35">
      <c r="A513" s="463" t="s">
        <v>13868</v>
      </c>
      <c r="B513" s="239">
        <v>43937</v>
      </c>
      <c r="C513" s="234" t="s">
        <v>5604</v>
      </c>
      <c r="D513" s="238">
        <v>8202</v>
      </c>
      <c r="E513" s="334" t="s">
        <v>2216</v>
      </c>
      <c r="F513" s="334" t="s">
        <v>3785</v>
      </c>
      <c r="G513" s="238"/>
      <c r="H513" s="238">
        <v>12</v>
      </c>
      <c r="I513" s="237"/>
      <c r="J513" s="234" t="s">
        <v>13818</v>
      </c>
      <c r="K513" s="234"/>
      <c r="L513" s="236">
        <v>43937</v>
      </c>
      <c r="M513" s="236"/>
      <c r="N513" s="236"/>
      <c r="O513" s="236"/>
      <c r="P513" s="236">
        <v>43979</v>
      </c>
      <c r="Q513" s="236">
        <v>43979</v>
      </c>
      <c r="R513" s="234">
        <v>0</v>
      </c>
      <c r="S513" s="234"/>
      <c r="T513" s="338"/>
    </row>
    <row r="514" spans="1:46" s="231" customFormat="1" ht="36" customHeight="1" x14ac:dyDescent="0.35">
      <c r="A514" s="463" t="s">
        <v>13869</v>
      </c>
      <c r="B514" s="239">
        <v>43937</v>
      </c>
      <c r="C514" s="234" t="s">
        <v>5604</v>
      </c>
      <c r="D514" s="238" t="s">
        <v>13851</v>
      </c>
      <c r="E514" s="334" t="s">
        <v>2216</v>
      </c>
      <c r="F514" s="334" t="s">
        <v>3785</v>
      </c>
      <c r="G514" s="238"/>
      <c r="H514" s="238">
        <v>1</v>
      </c>
      <c r="I514" s="237" t="s">
        <v>13872</v>
      </c>
      <c r="J514" s="234"/>
      <c r="K514" s="234"/>
      <c r="L514" s="236">
        <v>43937</v>
      </c>
      <c r="M514" s="236"/>
      <c r="N514" s="236"/>
      <c r="O514" s="236"/>
      <c r="P514" s="236">
        <v>44005</v>
      </c>
      <c r="Q514" s="236">
        <v>44005</v>
      </c>
      <c r="R514" s="234">
        <v>0</v>
      </c>
      <c r="S514" s="234"/>
      <c r="T514" s="338"/>
    </row>
    <row r="515" spans="1:46" s="231" customFormat="1" ht="36" customHeight="1" x14ac:dyDescent="0.35">
      <c r="A515" s="463" t="s">
        <v>13870</v>
      </c>
      <c r="B515" s="239">
        <v>43937</v>
      </c>
      <c r="C515" s="234" t="s">
        <v>5604</v>
      </c>
      <c r="D515" s="238" t="s">
        <v>13873</v>
      </c>
      <c r="E515" s="334" t="s">
        <v>2216</v>
      </c>
      <c r="F515" s="334" t="s">
        <v>3785</v>
      </c>
      <c r="G515" s="238"/>
      <c r="H515" s="238">
        <v>3</v>
      </c>
      <c r="I515" s="237"/>
      <c r="J515" s="234"/>
      <c r="K515" s="234"/>
      <c r="L515" s="236">
        <v>43937</v>
      </c>
      <c r="M515" s="236"/>
      <c r="N515" s="236"/>
      <c r="O515" s="236"/>
      <c r="P515" s="236">
        <v>44005</v>
      </c>
      <c r="Q515" s="236">
        <v>44005</v>
      </c>
      <c r="R515" s="234">
        <v>0</v>
      </c>
      <c r="S515" s="234"/>
      <c r="T515" s="338"/>
    </row>
    <row r="516" spans="1:46" s="231" customFormat="1" ht="36" customHeight="1" x14ac:dyDescent="0.35">
      <c r="A516" s="463" t="s">
        <v>13871</v>
      </c>
      <c r="B516" s="239">
        <v>43941</v>
      </c>
      <c r="C516" s="234" t="s">
        <v>5604</v>
      </c>
      <c r="D516" s="238" t="s">
        <v>13851</v>
      </c>
      <c r="E516" s="334" t="s">
        <v>2216</v>
      </c>
      <c r="F516" s="334" t="s">
        <v>3785</v>
      </c>
      <c r="G516" s="238"/>
      <c r="H516" s="238">
        <v>4</v>
      </c>
      <c r="I516" s="237" t="s">
        <v>13919</v>
      </c>
      <c r="J516" s="234"/>
      <c r="K516" s="234"/>
      <c r="L516" s="236">
        <v>43937</v>
      </c>
      <c r="M516" s="236"/>
      <c r="N516" s="236"/>
      <c r="O516" s="236"/>
      <c r="P516" s="236">
        <v>44005</v>
      </c>
      <c r="Q516" s="236">
        <v>44005</v>
      </c>
      <c r="R516" s="234">
        <v>0</v>
      </c>
      <c r="S516" s="234"/>
      <c r="T516" s="338"/>
    </row>
    <row r="517" spans="1:46" s="231" customFormat="1" ht="36" customHeight="1" x14ac:dyDescent="0.35">
      <c r="A517" s="463">
        <v>549</v>
      </c>
      <c r="B517" s="239">
        <v>43955</v>
      </c>
      <c r="C517" s="234" t="s">
        <v>13424</v>
      </c>
      <c r="D517" s="238" t="s">
        <v>13444</v>
      </c>
      <c r="E517" s="334" t="s">
        <v>2216</v>
      </c>
      <c r="F517" s="238" t="s">
        <v>13811</v>
      </c>
      <c r="G517" s="238">
        <v>705</v>
      </c>
      <c r="H517" s="238">
        <v>7</v>
      </c>
      <c r="I517" s="237"/>
      <c r="J517" s="234" t="s">
        <v>13818</v>
      </c>
      <c r="K517" s="234"/>
      <c r="L517" s="236">
        <v>43961</v>
      </c>
      <c r="M517" s="236"/>
      <c r="N517" s="236"/>
      <c r="O517" s="236"/>
      <c r="P517" s="236">
        <v>44014</v>
      </c>
      <c r="Q517" s="236">
        <v>44014</v>
      </c>
      <c r="R517" s="234">
        <v>0</v>
      </c>
      <c r="S517" s="234"/>
      <c r="T517" s="338"/>
    </row>
    <row r="518" spans="1:46" s="231" customFormat="1" ht="36" customHeight="1" x14ac:dyDescent="0.35">
      <c r="A518" s="463" t="s">
        <v>13852</v>
      </c>
      <c r="B518" s="239">
        <v>43962</v>
      </c>
      <c r="C518" s="234" t="s">
        <v>8170</v>
      </c>
      <c r="D518" s="238">
        <v>7594</v>
      </c>
      <c r="E518" s="334" t="s">
        <v>2216</v>
      </c>
      <c r="F518" s="238" t="s">
        <v>13736</v>
      </c>
      <c r="G518" s="238">
        <v>14</v>
      </c>
      <c r="H518" s="238">
        <v>14</v>
      </c>
      <c r="I518" s="237"/>
      <c r="J518" s="234" t="s">
        <v>13849</v>
      </c>
      <c r="K518" s="234"/>
      <c r="L518" s="236">
        <v>43963</v>
      </c>
      <c r="M518" s="236"/>
      <c r="N518" s="236"/>
      <c r="O518" s="236"/>
      <c r="P518" s="236">
        <v>43979</v>
      </c>
      <c r="Q518" s="236">
        <v>43979</v>
      </c>
      <c r="R518" s="234">
        <v>0</v>
      </c>
      <c r="S518" s="234"/>
      <c r="T518" s="338"/>
    </row>
    <row r="519" spans="1:46" s="231" customFormat="1" ht="36" customHeight="1" x14ac:dyDescent="0.35">
      <c r="A519" s="462" t="s">
        <v>13853</v>
      </c>
      <c r="B519" s="247">
        <v>43969</v>
      </c>
      <c r="C519" s="244" t="s">
        <v>8170</v>
      </c>
      <c r="D519" s="245" t="s">
        <v>12125</v>
      </c>
      <c r="E519" s="246" t="s">
        <v>2216</v>
      </c>
      <c r="F519" s="245" t="s">
        <v>13854</v>
      </c>
      <c r="G519" s="245" t="s">
        <v>13244</v>
      </c>
      <c r="H519" s="246" t="s">
        <v>13468</v>
      </c>
      <c r="I519" s="273"/>
      <c r="J519" s="244" t="s">
        <v>13818</v>
      </c>
      <c r="K519" s="244"/>
      <c r="L519" s="267">
        <v>43971</v>
      </c>
      <c r="M519" s="267"/>
      <c r="N519" s="267"/>
      <c r="O519" s="267"/>
      <c r="P519" s="267">
        <v>44006</v>
      </c>
      <c r="Q519" s="267">
        <v>44014</v>
      </c>
      <c r="R519" s="371" t="s">
        <v>14040</v>
      </c>
      <c r="S519" s="240" t="s">
        <v>2232</v>
      </c>
      <c r="T519" s="245" t="s">
        <v>316</v>
      </c>
      <c r="U519" s="227"/>
      <c r="V519" s="227"/>
      <c r="W519" s="227"/>
      <c r="X519" s="227"/>
      <c r="Y519" s="227"/>
      <c r="Z519" s="227"/>
      <c r="AA519" s="227"/>
      <c r="AB519" s="227"/>
      <c r="AC519" s="227"/>
      <c r="AD519" s="227"/>
      <c r="AE519" s="227"/>
      <c r="AF519" s="227"/>
      <c r="AG519" s="227"/>
      <c r="AH519" s="227"/>
      <c r="AI519" s="227"/>
      <c r="AJ519" s="227"/>
      <c r="AK519" s="227"/>
      <c r="AL519" s="227"/>
      <c r="AM519" s="227"/>
      <c r="AN519" s="227"/>
      <c r="AO519" s="227"/>
      <c r="AP519" s="227"/>
      <c r="AQ519" s="227"/>
      <c r="AR519" s="227"/>
      <c r="AS519" s="227"/>
      <c r="AT519" s="227"/>
    </row>
    <row r="520" spans="1:46" s="231" customFormat="1" ht="36" customHeight="1" x14ac:dyDescent="0.35">
      <c r="A520" s="462" t="s">
        <v>13855</v>
      </c>
      <c r="B520" s="247">
        <v>43969</v>
      </c>
      <c r="C520" s="244" t="s">
        <v>8170</v>
      </c>
      <c r="D520" s="245" t="s">
        <v>11572</v>
      </c>
      <c r="E520" s="246" t="s">
        <v>2216</v>
      </c>
      <c r="F520" s="245" t="s">
        <v>13848</v>
      </c>
      <c r="G520" s="245" t="s">
        <v>13847</v>
      </c>
      <c r="H520" s="246" t="s">
        <v>13468</v>
      </c>
      <c r="I520" s="273"/>
      <c r="J520" s="244"/>
      <c r="K520" s="244"/>
      <c r="L520" s="267">
        <v>43971</v>
      </c>
      <c r="M520" s="267"/>
      <c r="N520" s="267"/>
      <c r="O520" s="267"/>
      <c r="P520" s="267">
        <v>44006</v>
      </c>
      <c r="Q520" s="267">
        <v>44006</v>
      </c>
      <c r="R520" s="371" t="s">
        <v>14040</v>
      </c>
      <c r="S520" s="240" t="s">
        <v>2232</v>
      </c>
      <c r="T520" s="245" t="s">
        <v>364</v>
      </c>
      <c r="U520" s="227"/>
      <c r="V520" s="227"/>
      <c r="W520" s="227"/>
      <c r="X520" s="227"/>
      <c r="Y520" s="227"/>
      <c r="Z520" s="227"/>
      <c r="AA520" s="227"/>
      <c r="AB520" s="227"/>
      <c r="AC520" s="227"/>
      <c r="AD520" s="227"/>
      <c r="AE520" s="227"/>
      <c r="AF520" s="227"/>
      <c r="AG520" s="227"/>
      <c r="AH520" s="227"/>
      <c r="AI520" s="227"/>
      <c r="AJ520" s="227"/>
      <c r="AK520" s="227"/>
      <c r="AL520" s="227"/>
      <c r="AM520" s="227"/>
      <c r="AN520" s="227"/>
      <c r="AO520" s="227"/>
      <c r="AP520" s="227"/>
      <c r="AQ520" s="227"/>
      <c r="AR520" s="227"/>
      <c r="AS520" s="227"/>
      <c r="AT520" s="227"/>
    </row>
    <row r="521" spans="1:46" s="231" customFormat="1" ht="36" customHeight="1" x14ac:dyDescent="0.35">
      <c r="A521" s="462" t="s">
        <v>13856</v>
      </c>
      <c r="B521" s="247">
        <v>43969</v>
      </c>
      <c r="C521" s="244" t="s">
        <v>8170</v>
      </c>
      <c r="D521" s="245" t="s">
        <v>11571</v>
      </c>
      <c r="E521" s="246" t="s">
        <v>2216</v>
      </c>
      <c r="F521" s="245" t="s">
        <v>13811</v>
      </c>
      <c r="G521" s="245" t="s">
        <v>13517</v>
      </c>
      <c r="H521" s="246" t="s">
        <v>13468</v>
      </c>
      <c r="I521" s="273"/>
      <c r="J521" s="244"/>
      <c r="K521" s="244"/>
      <c r="L521" s="267">
        <v>43971</v>
      </c>
      <c r="M521" s="267"/>
      <c r="N521" s="267"/>
      <c r="O521" s="267"/>
      <c r="P521" s="267">
        <v>44006</v>
      </c>
      <c r="Q521" s="267">
        <v>44006</v>
      </c>
      <c r="R521" s="371" t="s">
        <v>14040</v>
      </c>
      <c r="S521" s="240" t="s">
        <v>2232</v>
      </c>
      <c r="T521" s="245" t="s">
        <v>364</v>
      </c>
      <c r="U521" s="227"/>
      <c r="V521" s="227"/>
      <c r="W521" s="227"/>
      <c r="X521" s="227"/>
      <c r="Y521" s="227"/>
      <c r="Z521" s="227"/>
      <c r="AA521" s="227"/>
      <c r="AB521" s="227"/>
      <c r="AC521" s="227"/>
      <c r="AD521" s="227"/>
      <c r="AE521" s="227"/>
      <c r="AF521" s="227"/>
      <c r="AG521" s="227"/>
      <c r="AH521" s="227"/>
      <c r="AI521" s="227"/>
      <c r="AJ521" s="227"/>
      <c r="AK521" s="227"/>
      <c r="AL521" s="227"/>
      <c r="AM521" s="227"/>
      <c r="AN521" s="227"/>
      <c r="AO521" s="227"/>
      <c r="AP521" s="227"/>
      <c r="AQ521" s="227"/>
      <c r="AR521" s="227"/>
      <c r="AS521" s="227"/>
      <c r="AT521" s="227"/>
    </row>
    <row r="522" spans="1:46" s="231" customFormat="1" ht="36" customHeight="1" x14ac:dyDescent="0.35">
      <c r="A522" s="463">
        <v>551</v>
      </c>
      <c r="B522" s="239">
        <v>43969</v>
      </c>
      <c r="C522" s="234" t="s">
        <v>227</v>
      </c>
      <c r="D522" s="238">
        <v>6134</v>
      </c>
      <c r="E522" s="334" t="s">
        <v>2216</v>
      </c>
      <c r="F522" s="238" t="s">
        <v>13366</v>
      </c>
      <c r="G522" s="238">
        <v>50</v>
      </c>
      <c r="H522" s="238">
        <v>6</v>
      </c>
      <c r="I522" s="237"/>
      <c r="J522" s="234" t="s">
        <v>13818</v>
      </c>
      <c r="K522" s="234"/>
      <c r="L522" s="236">
        <v>43971</v>
      </c>
      <c r="M522" s="236"/>
      <c r="N522" s="236"/>
      <c r="O522" s="236"/>
      <c r="P522" s="236">
        <v>44026</v>
      </c>
      <c r="Q522" s="236">
        <v>44026</v>
      </c>
      <c r="R522" s="234">
        <v>0</v>
      </c>
      <c r="S522" s="234"/>
      <c r="T522" s="338"/>
    </row>
    <row r="523" spans="1:46" s="231" customFormat="1" ht="36" customHeight="1" x14ac:dyDescent="0.35">
      <c r="A523" s="463">
        <v>552</v>
      </c>
      <c r="B523" s="239">
        <v>43969</v>
      </c>
      <c r="C523" s="234" t="s">
        <v>2264</v>
      </c>
      <c r="D523" s="238">
        <v>6540</v>
      </c>
      <c r="E523" s="238" t="s">
        <v>13913</v>
      </c>
      <c r="F523" s="334" t="s">
        <v>13560</v>
      </c>
      <c r="G523" s="238">
        <v>56</v>
      </c>
      <c r="H523" s="238">
        <v>2</v>
      </c>
      <c r="I523" s="237"/>
      <c r="J523" s="234"/>
      <c r="K523" s="234"/>
      <c r="L523" s="236">
        <v>43971</v>
      </c>
      <c r="M523" s="236"/>
      <c r="N523" s="236"/>
      <c r="O523" s="236"/>
      <c r="P523" s="236">
        <v>43985</v>
      </c>
      <c r="Q523" s="236">
        <v>43985</v>
      </c>
      <c r="R523" s="234">
        <v>0</v>
      </c>
      <c r="S523" s="234"/>
      <c r="T523" s="338"/>
    </row>
    <row r="524" spans="1:46" s="231" customFormat="1" ht="36" customHeight="1" x14ac:dyDescent="0.35">
      <c r="A524" s="462" t="s">
        <v>13858</v>
      </c>
      <c r="B524" s="247">
        <v>43979</v>
      </c>
      <c r="C524" s="244" t="s">
        <v>2253</v>
      </c>
      <c r="D524" s="245" t="s">
        <v>14496</v>
      </c>
      <c r="E524" s="246" t="s">
        <v>2216</v>
      </c>
      <c r="F524" s="245" t="s">
        <v>13545</v>
      </c>
      <c r="G524" s="245"/>
      <c r="H524" s="246" t="s">
        <v>13468</v>
      </c>
      <c r="I524" s="273"/>
      <c r="J524" s="244" t="s">
        <v>13864</v>
      </c>
      <c r="K524" s="244" t="s">
        <v>2216</v>
      </c>
      <c r="L524" s="267">
        <v>43978</v>
      </c>
      <c r="M524" s="267"/>
      <c r="N524" s="267"/>
      <c r="O524" s="267"/>
      <c r="P524" s="267">
        <v>43987</v>
      </c>
      <c r="Q524" s="267">
        <v>43987</v>
      </c>
      <c r="R524" s="371" t="s">
        <v>14040</v>
      </c>
      <c r="S524" s="240" t="s">
        <v>2232</v>
      </c>
      <c r="T524" s="245" t="s">
        <v>59</v>
      </c>
      <c r="U524" s="227"/>
      <c r="V524" s="227"/>
      <c r="W524" s="227"/>
      <c r="X524" s="227"/>
      <c r="Y524" s="227"/>
      <c r="Z524" s="227"/>
      <c r="AA524" s="227"/>
      <c r="AB524" s="227"/>
      <c r="AC524" s="227"/>
      <c r="AD524" s="227"/>
      <c r="AE524" s="227"/>
      <c r="AF524" s="227"/>
      <c r="AG524" s="227"/>
      <c r="AH524" s="227"/>
      <c r="AI524" s="227"/>
      <c r="AJ524" s="227"/>
      <c r="AK524" s="227"/>
      <c r="AL524" s="227"/>
      <c r="AM524" s="227"/>
      <c r="AN524" s="227"/>
      <c r="AO524" s="227"/>
      <c r="AP524" s="227"/>
      <c r="AQ524" s="227"/>
      <c r="AR524" s="227"/>
      <c r="AS524" s="227"/>
      <c r="AT524" s="227"/>
    </row>
    <row r="525" spans="1:46" s="231" customFormat="1" ht="36" customHeight="1" x14ac:dyDescent="0.35">
      <c r="A525" s="462" t="s">
        <v>13859</v>
      </c>
      <c r="B525" s="247">
        <v>43979</v>
      </c>
      <c r="C525" s="244" t="s">
        <v>2253</v>
      </c>
      <c r="D525" s="245" t="s">
        <v>14497</v>
      </c>
      <c r="E525" s="246" t="s">
        <v>2216</v>
      </c>
      <c r="F525" s="245" t="s">
        <v>13733</v>
      </c>
      <c r="G525" s="245"/>
      <c r="H525" s="246" t="s">
        <v>13468</v>
      </c>
      <c r="I525" s="273"/>
      <c r="J525" s="244" t="s">
        <v>13865</v>
      </c>
      <c r="K525" s="244"/>
      <c r="L525" s="267">
        <v>43978</v>
      </c>
      <c r="M525" s="267"/>
      <c r="N525" s="267"/>
      <c r="O525" s="267"/>
      <c r="P525" s="267">
        <v>43987</v>
      </c>
      <c r="Q525" s="267">
        <v>43987</v>
      </c>
      <c r="R525" s="371" t="s">
        <v>14040</v>
      </c>
      <c r="S525" s="240" t="s">
        <v>2232</v>
      </c>
      <c r="T525" s="245" t="s">
        <v>59</v>
      </c>
      <c r="U525" s="227"/>
      <c r="V525" s="227"/>
      <c r="W525" s="227"/>
      <c r="X525" s="227"/>
      <c r="Y525" s="227"/>
      <c r="Z525" s="227"/>
      <c r="AA525" s="227"/>
      <c r="AB525" s="227"/>
      <c r="AC525" s="227"/>
      <c r="AD525" s="227"/>
      <c r="AE525" s="227"/>
      <c r="AF525" s="227"/>
      <c r="AG525" s="227"/>
      <c r="AH525" s="227"/>
      <c r="AI525" s="227"/>
      <c r="AJ525" s="227"/>
      <c r="AK525" s="227"/>
      <c r="AL525" s="227"/>
      <c r="AM525" s="227"/>
      <c r="AN525" s="227"/>
      <c r="AO525" s="227"/>
      <c r="AP525" s="227"/>
      <c r="AQ525" s="227"/>
      <c r="AR525" s="227"/>
      <c r="AS525" s="227"/>
      <c r="AT525" s="227"/>
    </row>
    <row r="526" spans="1:46" s="231" customFormat="1" ht="36" customHeight="1" x14ac:dyDescent="0.35">
      <c r="A526" s="463">
        <v>554</v>
      </c>
      <c r="B526" s="239">
        <v>43979</v>
      </c>
      <c r="C526" s="234" t="s">
        <v>2253</v>
      </c>
      <c r="D526" s="238">
        <v>6008</v>
      </c>
      <c r="E526" s="334" t="s">
        <v>2216</v>
      </c>
      <c r="F526" s="238" t="s">
        <v>13753</v>
      </c>
      <c r="G526" s="238">
        <v>25</v>
      </c>
      <c r="H526" s="238">
        <v>1</v>
      </c>
      <c r="I526" s="237"/>
      <c r="J526" s="272" t="s">
        <v>13860</v>
      </c>
      <c r="K526" s="234"/>
      <c r="L526" s="236">
        <v>43983</v>
      </c>
      <c r="M526" s="236"/>
      <c r="N526" s="236"/>
      <c r="O526" s="236"/>
      <c r="P526" s="236">
        <v>43987</v>
      </c>
      <c r="Q526" s="236">
        <v>43987</v>
      </c>
      <c r="R526" s="234">
        <v>0</v>
      </c>
      <c r="S526" s="234"/>
      <c r="T526" s="338"/>
    </row>
    <row r="527" spans="1:46" s="231" customFormat="1" ht="36" customHeight="1" x14ac:dyDescent="0.35">
      <c r="A527" s="463" t="s">
        <v>13862</v>
      </c>
      <c r="B527" s="239">
        <v>43979</v>
      </c>
      <c r="C527" s="234" t="s">
        <v>2253</v>
      </c>
      <c r="D527" s="238">
        <v>6802</v>
      </c>
      <c r="E527" s="334" t="s">
        <v>2216</v>
      </c>
      <c r="F527" s="238" t="s">
        <v>13842</v>
      </c>
      <c r="G527" s="238">
        <v>7</v>
      </c>
      <c r="H527" s="238">
        <v>3</v>
      </c>
      <c r="I527" s="237"/>
      <c r="J527" s="234" t="s">
        <v>13866</v>
      </c>
      <c r="K527" s="234"/>
      <c r="L527" s="236">
        <v>43978</v>
      </c>
      <c r="M527" s="236"/>
      <c r="N527" s="236"/>
      <c r="O527" s="236"/>
      <c r="P527" s="236">
        <v>43987</v>
      </c>
      <c r="Q527" s="236">
        <v>43987</v>
      </c>
      <c r="R527" s="234">
        <v>0</v>
      </c>
      <c r="S527" s="234"/>
      <c r="T527" s="338"/>
    </row>
    <row r="528" spans="1:46" s="231" customFormat="1" ht="36" customHeight="1" x14ac:dyDescent="0.35">
      <c r="A528" s="463">
        <v>555</v>
      </c>
      <c r="B528" s="239">
        <v>43990</v>
      </c>
      <c r="C528" s="234" t="s">
        <v>8991</v>
      </c>
      <c r="D528" s="238">
        <v>5189</v>
      </c>
      <c r="E528" s="334" t="s">
        <v>2216</v>
      </c>
      <c r="F528" s="238" t="s">
        <v>13819</v>
      </c>
      <c r="G528" s="238">
        <v>50</v>
      </c>
      <c r="H528" s="238">
        <v>5</v>
      </c>
      <c r="I528" s="237"/>
      <c r="J528" s="272" t="s">
        <v>2249</v>
      </c>
      <c r="K528" s="234"/>
      <c r="L528" s="236">
        <v>43994</v>
      </c>
      <c r="M528" s="236"/>
      <c r="N528" s="236"/>
      <c r="O528" s="236"/>
      <c r="P528" s="236">
        <v>44042</v>
      </c>
      <c r="Q528" s="236">
        <v>44042</v>
      </c>
      <c r="R528" s="234">
        <v>0</v>
      </c>
      <c r="S528" s="234"/>
      <c r="T528" s="338"/>
    </row>
    <row r="529" spans="1:46" s="231" customFormat="1" ht="36" customHeight="1" x14ac:dyDescent="0.35">
      <c r="A529" s="463">
        <v>556</v>
      </c>
      <c r="B529" s="239">
        <v>43999</v>
      </c>
      <c r="C529" s="234" t="s">
        <v>13424</v>
      </c>
      <c r="D529" s="238">
        <v>7937</v>
      </c>
      <c r="E529" s="334" t="s">
        <v>2216</v>
      </c>
      <c r="F529" s="334" t="s">
        <v>2216</v>
      </c>
      <c r="G529" s="238" t="s">
        <v>2216</v>
      </c>
      <c r="H529" s="238">
        <v>1</v>
      </c>
      <c r="I529" s="237"/>
      <c r="J529" s="234" t="s">
        <v>13876</v>
      </c>
      <c r="K529" s="234"/>
      <c r="L529" s="236">
        <v>44004</v>
      </c>
      <c r="M529" s="236"/>
      <c r="N529" s="236"/>
      <c r="O529" s="236"/>
      <c r="P529" s="236">
        <v>44014</v>
      </c>
      <c r="Q529" s="236">
        <v>44014</v>
      </c>
      <c r="R529" s="234">
        <v>2</v>
      </c>
      <c r="S529" s="234"/>
      <c r="T529" s="338"/>
    </row>
    <row r="530" spans="1:46" s="231" customFormat="1" ht="36" customHeight="1" x14ac:dyDescent="0.35">
      <c r="A530" s="463">
        <v>557</v>
      </c>
      <c r="B530" s="239">
        <v>44004</v>
      </c>
      <c r="C530" s="234" t="s">
        <v>3848</v>
      </c>
      <c r="D530" s="238">
        <v>8062</v>
      </c>
      <c r="E530" s="334" t="s">
        <v>2216</v>
      </c>
      <c r="F530" s="238" t="s">
        <v>13877</v>
      </c>
      <c r="G530" s="238">
        <v>100</v>
      </c>
      <c r="H530" s="238">
        <v>21</v>
      </c>
      <c r="I530" s="237"/>
      <c r="J530" s="234" t="s">
        <v>13866</v>
      </c>
      <c r="K530" s="234"/>
      <c r="L530" s="236">
        <v>44004</v>
      </c>
      <c r="M530" s="236"/>
      <c r="N530" s="236"/>
      <c r="O530" s="236"/>
      <c r="P530" s="236">
        <v>44005</v>
      </c>
      <c r="Q530" s="236">
        <v>44005</v>
      </c>
      <c r="R530" s="234">
        <v>1</v>
      </c>
      <c r="S530" s="234"/>
      <c r="T530" s="338"/>
    </row>
    <row r="531" spans="1:46" s="231" customFormat="1" ht="36" customHeight="1" x14ac:dyDescent="0.35">
      <c r="A531" s="463">
        <v>558</v>
      </c>
      <c r="B531" s="239">
        <v>44032</v>
      </c>
      <c r="C531" s="234" t="s">
        <v>2264</v>
      </c>
      <c r="D531" s="238">
        <v>8319</v>
      </c>
      <c r="E531" s="334" t="s">
        <v>2216</v>
      </c>
      <c r="F531" s="238" t="s">
        <v>13875</v>
      </c>
      <c r="G531" s="238">
        <v>50</v>
      </c>
      <c r="H531" s="238">
        <v>3</v>
      </c>
      <c r="I531" s="237"/>
      <c r="J531" s="234" t="s">
        <v>13880</v>
      </c>
      <c r="K531" s="234"/>
      <c r="L531" s="236">
        <v>44036</v>
      </c>
      <c r="M531" s="236"/>
      <c r="N531" s="236"/>
      <c r="O531" s="236"/>
      <c r="P531" s="236">
        <v>44062</v>
      </c>
      <c r="Q531" s="236">
        <v>44062</v>
      </c>
      <c r="R531" s="234">
        <v>1</v>
      </c>
      <c r="S531" s="234"/>
      <c r="T531" s="338"/>
    </row>
    <row r="532" spans="1:46" s="231" customFormat="1" ht="36" customHeight="1" x14ac:dyDescent="0.35">
      <c r="A532" s="463">
        <v>559</v>
      </c>
      <c r="B532" s="239">
        <v>44034</v>
      </c>
      <c r="C532" s="234" t="s">
        <v>9235</v>
      </c>
      <c r="D532" s="238">
        <v>8223</v>
      </c>
      <c r="E532" s="334" t="s">
        <v>2216</v>
      </c>
      <c r="F532" s="238" t="s">
        <v>13882</v>
      </c>
      <c r="G532" s="238">
        <v>250</v>
      </c>
      <c r="H532" s="238">
        <v>16</v>
      </c>
      <c r="I532" s="237" t="s">
        <v>13927</v>
      </c>
      <c r="J532" s="234"/>
      <c r="K532" s="234"/>
      <c r="L532" s="236">
        <v>44048</v>
      </c>
      <c r="M532" s="236"/>
      <c r="N532" s="236"/>
      <c r="O532" s="236"/>
      <c r="P532" s="236">
        <v>44148</v>
      </c>
      <c r="Q532" s="236">
        <v>44148</v>
      </c>
      <c r="R532" s="234">
        <v>0</v>
      </c>
      <c r="S532" s="234"/>
      <c r="T532" s="338"/>
    </row>
    <row r="533" spans="1:46" s="231" customFormat="1" ht="36" customHeight="1" x14ac:dyDescent="0.35">
      <c r="A533" s="463">
        <v>560</v>
      </c>
      <c r="B533" s="239">
        <v>44039</v>
      </c>
      <c r="C533" s="234" t="s">
        <v>13773</v>
      </c>
      <c r="D533" s="238">
        <v>8037</v>
      </c>
      <c r="E533" s="334" t="s">
        <v>2216</v>
      </c>
      <c r="F533" s="238" t="s">
        <v>13884</v>
      </c>
      <c r="G533" s="238">
        <v>100</v>
      </c>
      <c r="H533" s="238">
        <v>8</v>
      </c>
      <c r="I533" s="237" t="s">
        <v>13938</v>
      </c>
      <c r="J533" s="234"/>
      <c r="K533" s="234"/>
      <c r="L533" s="236">
        <v>44411</v>
      </c>
      <c r="M533" s="236"/>
      <c r="N533" s="236"/>
      <c r="O533" s="236"/>
      <c r="P533" s="236">
        <v>44148</v>
      </c>
      <c r="Q533" s="236">
        <v>44148</v>
      </c>
      <c r="R533" s="234">
        <v>0</v>
      </c>
      <c r="S533" s="234"/>
      <c r="T533" s="338"/>
    </row>
    <row r="534" spans="1:46" s="231" customFormat="1" ht="36" customHeight="1" x14ac:dyDescent="0.35">
      <c r="A534" s="469">
        <v>561</v>
      </c>
      <c r="B534" s="266">
        <v>44043</v>
      </c>
      <c r="C534" s="264" t="s">
        <v>13885</v>
      </c>
      <c r="D534" s="265">
        <v>3913</v>
      </c>
      <c r="E534" s="265"/>
      <c r="F534" s="265"/>
      <c r="G534" s="265">
        <v>22</v>
      </c>
      <c r="H534" s="246" t="s">
        <v>13468</v>
      </c>
      <c r="I534" s="271" t="s">
        <v>13939</v>
      </c>
      <c r="J534" s="264"/>
      <c r="K534" s="264"/>
      <c r="L534" s="262"/>
      <c r="M534" s="262"/>
      <c r="N534" s="262"/>
      <c r="O534" s="262"/>
      <c r="P534" s="263"/>
      <c r="Q534" s="262"/>
      <c r="R534" s="377" t="s">
        <v>14040</v>
      </c>
      <c r="S534" s="240" t="s">
        <v>2232</v>
      </c>
      <c r="T534" s="265">
        <v>1</v>
      </c>
      <c r="U534" s="227"/>
      <c r="V534" s="227"/>
      <c r="W534" s="227"/>
      <c r="X534" s="227"/>
      <c r="Y534" s="227"/>
      <c r="Z534" s="227"/>
      <c r="AA534" s="227"/>
      <c r="AB534" s="227"/>
      <c r="AC534" s="227"/>
      <c r="AD534" s="227"/>
      <c r="AE534" s="227"/>
      <c r="AF534" s="227"/>
      <c r="AG534" s="227"/>
      <c r="AH534" s="227"/>
      <c r="AI534" s="227"/>
      <c r="AJ534" s="227"/>
      <c r="AK534" s="227"/>
      <c r="AL534" s="227"/>
      <c r="AM534" s="227"/>
      <c r="AN534" s="227"/>
      <c r="AO534" s="227"/>
      <c r="AP534" s="227"/>
      <c r="AQ534" s="227"/>
      <c r="AR534" s="227"/>
      <c r="AS534" s="227"/>
      <c r="AT534" s="227"/>
    </row>
    <row r="535" spans="1:46" s="231" customFormat="1" ht="36" customHeight="1" x14ac:dyDescent="0.35">
      <c r="A535" s="463">
        <v>562</v>
      </c>
      <c r="B535" s="239">
        <v>44046</v>
      </c>
      <c r="C535" s="234" t="s">
        <v>12746</v>
      </c>
      <c r="D535" s="238">
        <v>8242</v>
      </c>
      <c r="E535" s="334" t="s">
        <v>2216</v>
      </c>
      <c r="F535" s="238" t="s">
        <v>13879</v>
      </c>
      <c r="G535" s="238">
        <v>35</v>
      </c>
      <c r="H535" s="238">
        <v>1</v>
      </c>
      <c r="I535" s="237" t="s">
        <v>13940</v>
      </c>
      <c r="J535" s="234"/>
      <c r="K535" s="234"/>
      <c r="L535" s="236">
        <v>44048</v>
      </c>
      <c r="M535" s="236"/>
      <c r="N535" s="236"/>
      <c r="O535" s="236"/>
      <c r="P535" s="237"/>
      <c r="Q535" s="236">
        <v>44148</v>
      </c>
      <c r="R535" s="234">
        <v>0</v>
      </c>
      <c r="S535" s="234"/>
      <c r="T535" s="338"/>
    </row>
    <row r="536" spans="1:46" s="231" customFormat="1" ht="36" customHeight="1" x14ac:dyDescent="0.35">
      <c r="A536" s="463">
        <v>563</v>
      </c>
      <c r="B536" s="239">
        <v>44047</v>
      </c>
      <c r="C536" s="234" t="s">
        <v>13886</v>
      </c>
      <c r="D536" s="238">
        <v>8281</v>
      </c>
      <c r="E536" s="334" t="s">
        <v>2216</v>
      </c>
      <c r="F536" s="238" t="s">
        <v>13887</v>
      </c>
      <c r="G536" s="238">
        <v>5</v>
      </c>
      <c r="H536" s="238">
        <v>1</v>
      </c>
      <c r="I536" s="237"/>
      <c r="J536" s="234" t="s">
        <v>13888</v>
      </c>
      <c r="K536" s="234"/>
      <c r="L536" s="236">
        <v>44049</v>
      </c>
      <c r="M536" s="236"/>
      <c r="N536" s="236"/>
      <c r="O536" s="236"/>
      <c r="P536" s="236">
        <v>44053</v>
      </c>
      <c r="Q536" s="236">
        <v>44053</v>
      </c>
      <c r="R536" s="234">
        <v>0</v>
      </c>
      <c r="S536" s="234"/>
      <c r="T536" s="338"/>
    </row>
    <row r="537" spans="1:46" s="231" customFormat="1" ht="36" customHeight="1" x14ac:dyDescent="0.35">
      <c r="A537" s="463">
        <v>564</v>
      </c>
      <c r="B537" s="239">
        <v>44061</v>
      </c>
      <c r="C537" s="234" t="s">
        <v>13892</v>
      </c>
      <c r="D537" s="238">
        <v>8243</v>
      </c>
      <c r="E537" s="334" t="s">
        <v>2216</v>
      </c>
      <c r="F537" s="238" t="s">
        <v>13758</v>
      </c>
      <c r="G537" s="238">
        <v>100</v>
      </c>
      <c r="H537" s="238">
        <v>2</v>
      </c>
      <c r="I537" s="237"/>
      <c r="J537" s="234" t="s">
        <v>13901</v>
      </c>
      <c r="K537" s="234"/>
      <c r="L537" s="236">
        <v>44067</v>
      </c>
      <c r="M537" s="236"/>
      <c r="N537" s="236"/>
      <c r="O537" s="236"/>
      <c r="P537" s="236">
        <v>44095</v>
      </c>
      <c r="Q537" s="236">
        <v>44095</v>
      </c>
      <c r="R537" s="234">
        <v>1</v>
      </c>
      <c r="S537" s="234"/>
      <c r="T537" s="338"/>
    </row>
    <row r="538" spans="1:46" s="231" customFormat="1" ht="36" customHeight="1" x14ac:dyDescent="0.35">
      <c r="A538" s="463">
        <v>565</v>
      </c>
      <c r="B538" s="239">
        <v>44069</v>
      </c>
      <c r="C538" s="234" t="s">
        <v>13893</v>
      </c>
      <c r="D538" s="238" t="s">
        <v>5805</v>
      </c>
      <c r="E538" s="334" t="s">
        <v>2216</v>
      </c>
      <c r="F538" s="238" t="s">
        <v>13883</v>
      </c>
      <c r="G538" s="238">
        <v>100</v>
      </c>
      <c r="H538" s="238">
        <v>1</v>
      </c>
      <c r="I538" s="237"/>
      <c r="J538" s="234" t="s">
        <v>13902</v>
      </c>
      <c r="K538" s="234"/>
      <c r="L538" s="236">
        <v>44441</v>
      </c>
      <c r="M538" s="236"/>
      <c r="N538" s="236"/>
      <c r="O538" s="236"/>
      <c r="P538" s="236">
        <v>44141</v>
      </c>
      <c r="Q538" s="236" t="s">
        <v>13941</v>
      </c>
      <c r="R538" s="234">
        <v>0</v>
      </c>
      <c r="S538" s="234"/>
      <c r="T538" s="338"/>
    </row>
    <row r="539" spans="1:46" s="231" customFormat="1" ht="36" customHeight="1" x14ac:dyDescent="0.35">
      <c r="A539" s="462" t="s">
        <v>13895</v>
      </c>
      <c r="B539" s="247">
        <v>44070</v>
      </c>
      <c r="C539" s="244" t="s">
        <v>5604</v>
      </c>
      <c r="D539" s="245" t="s">
        <v>13851</v>
      </c>
      <c r="E539" s="246" t="s">
        <v>2216</v>
      </c>
      <c r="F539" s="245" t="s">
        <v>13904</v>
      </c>
      <c r="G539" s="245" t="s">
        <v>13244</v>
      </c>
      <c r="H539" s="246" t="s">
        <v>13468</v>
      </c>
      <c r="I539" s="242" t="s">
        <v>13989</v>
      </c>
      <c r="J539" s="242" t="s">
        <v>13988</v>
      </c>
      <c r="K539" s="244"/>
      <c r="L539" s="267"/>
      <c r="M539" s="267"/>
      <c r="N539" s="267"/>
      <c r="O539" s="267"/>
      <c r="P539" s="267">
        <v>44138</v>
      </c>
      <c r="Q539" s="267">
        <v>44138</v>
      </c>
      <c r="R539" s="371" t="s">
        <v>14040</v>
      </c>
      <c r="S539" s="240" t="s">
        <v>2232</v>
      </c>
      <c r="T539" s="245" t="s">
        <v>364</v>
      </c>
      <c r="U539" s="227"/>
      <c r="V539" s="227"/>
      <c r="W539" s="227"/>
      <c r="X539" s="227"/>
      <c r="Y539" s="227"/>
      <c r="Z539" s="227"/>
      <c r="AA539" s="227"/>
      <c r="AB539" s="227"/>
      <c r="AC539" s="227"/>
      <c r="AD539" s="227"/>
      <c r="AE539" s="227"/>
      <c r="AF539" s="227"/>
      <c r="AG539" s="227"/>
      <c r="AH539" s="227"/>
      <c r="AI539" s="227"/>
      <c r="AJ539" s="227"/>
      <c r="AK539" s="227"/>
      <c r="AL539" s="227"/>
      <c r="AM539" s="227"/>
      <c r="AN539" s="227"/>
      <c r="AO539" s="227"/>
      <c r="AP539" s="227"/>
      <c r="AQ539" s="227"/>
      <c r="AR539" s="227"/>
      <c r="AS539" s="227"/>
      <c r="AT539" s="227"/>
    </row>
    <row r="540" spans="1:46" s="231" customFormat="1" ht="36" customHeight="1" x14ac:dyDescent="0.35">
      <c r="A540" s="462" t="s">
        <v>13898</v>
      </c>
      <c r="B540" s="247">
        <v>44070</v>
      </c>
      <c r="C540" s="244" t="s">
        <v>5604</v>
      </c>
      <c r="D540" s="245" t="s">
        <v>13873</v>
      </c>
      <c r="E540" s="246" t="s">
        <v>2216</v>
      </c>
      <c r="F540" s="245"/>
      <c r="G540" s="245"/>
      <c r="H540" s="246" t="s">
        <v>13468</v>
      </c>
      <c r="I540" s="242" t="s">
        <v>13989</v>
      </c>
      <c r="J540" s="242" t="s">
        <v>13988</v>
      </c>
      <c r="K540" s="244"/>
      <c r="L540" s="267"/>
      <c r="M540" s="267"/>
      <c r="N540" s="267"/>
      <c r="O540" s="267"/>
      <c r="P540" s="267">
        <v>44138</v>
      </c>
      <c r="Q540" s="267">
        <v>44138</v>
      </c>
      <c r="R540" s="371" t="s">
        <v>14040</v>
      </c>
      <c r="S540" s="240" t="s">
        <v>2232</v>
      </c>
      <c r="T540" s="245" t="s">
        <v>364</v>
      </c>
      <c r="U540" s="227"/>
      <c r="V540" s="227"/>
      <c r="W540" s="227"/>
      <c r="X540" s="227"/>
      <c r="Y540" s="227"/>
      <c r="Z540" s="227"/>
      <c r="AA540" s="227"/>
      <c r="AB540" s="227"/>
      <c r="AC540" s="227"/>
      <c r="AD540" s="227"/>
      <c r="AE540" s="227"/>
      <c r="AF540" s="227"/>
      <c r="AG540" s="227"/>
      <c r="AH540" s="227"/>
      <c r="AI540" s="227"/>
      <c r="AJ540" s="227"/>
      <c r="AK540" s="227"/>
      <c r="AL540" s="227"/>
      <c r="AM540" s="227"/>
      <c r="AN540" s="227"/>
      <c r="AO540" s="227"/>
      <c r="AP540" s="227"/>
      <c r="AQ540" s="227"/>
      <c r="AR540" s="227"/>
      <c r="AS540" s="227"/>
      <c r="AT540" s="227"/>
    </row>
    <row r="541" spans="1:46" s="231" customFormat="1" ht="36" customHeight="1" x14ac:dyDescent="0.35">
      <c r="A541" s="463" t="s">
        <v>13894</v>
      </c>
      <c r="B541" s="239">
        <v>44070</v>
      </c>
      <c r="C541" s="234" t="s">
        <v>5604</v>
      </c>
      <c r="D541" s="238" t="s">
        <v>13720</v>
      </c>
      <c r="E541" s="334" t="s">
        <v>2216</v>
      </c>
      <c r="F541" s="238" t="s">
        <v>13903</v>
      </c>
      <c r="G541" s="238">
        <v>150</v>
      </c>
      <c r="H541" s="238">
        <v>8</v>
      </c>
      <c r="I541" s="237" t="s">
        <v>13972</v>
      </c>
      <c r="J541" s="234"/>
      <c r="K541" s="234"/>
      <c r="L541" s="236">
        <v>44435</v>
      </c>
      <c r="M541" s="236"/>
      <c r="N541" s="236"/>
      <c r="O541" s="236"/>
      <c r="P541" s="236">
        <v>44138</v>
      </c>
      <c r="Q541" s="236">
        <v>44138</v>
      </c>
      <c r="R541" s="234">
        <v>0</v>
      </c>
      <c r="S541" s="234"/>
      <c r="T541" s="338"/>
    </row>
    <row r="542" spans="1:46" s="231" customFormat="1" ht="36" customHeight="1" x14ac:dyDescent="0.35">
      <c r="A542" s="463" t="s">
        <v>13896</v>
      </c>
      <c r="B542" s="239">
        <v>44070</v>
      </c>
      <c r="C542" s="234" t="s">
        <v>5604</v>
      </c>
      <c r="D542" s="238" t="s">
        <v>13928</v>
      </c>
      <c r="E542" s="334" t="s">
        <v>2216</v>
      </c>
      <c r="F542" s="238" t="s">
        <v>13917</v>
      </c>
      <c r="G542" s="238">
        <v>100</v>
      </c>
      <c r="H542" s="238">
        <v>5</v>
      </c>
      <c r="I542" s="237" t="s">
        <v>13972</v>
      </c>
      <c r="J542" s="234"/>
      <c r="K542" s="234"/>
      <c r="L542" s="236">
        <v>44435</v>
      </c>
      <c r="M542" s="236"/>
      <c r="N542" s="236"/>
      <c r="O542" s="236"/>
      <c r="P542" s="236">
        <v>44138</v>
      </c>
      <c r="Q542" s="236">
        <v>44138</v>
      </c>
      <c r="R542" s="234">
        <v>1</v>
      </c>
      <c r="S542" s="234"/>
      <c r="T542" s="338"/>
      <c r="U542" s="233"/>
      <c r="V542" s="233"/>
      <c r="W542" s="233"/>
      <c r="X542" s="233"/>
      <c r="Y542" s="233"/>
      <c r="Z542" s="233"/>
      <c r="AA542" s="233"/>
      <c r="AB542" s="233"/>
      <c r="AC542" s="233"/>
      <c r="AD542" s="233"/>
      <c r="AE542" s="233"/>
      <c r="AF542" s="233"/>
      <c r="AG542" s="233"/>
      <c r="AH542" s="233"/>
      <c r="AI542" s="233"/>
      <c r="AJ542" s="233"/>
      <c r="AK542" s="233"/>
      <c r="AL542" s="233"/>
      <c r="AM542" s="233"/>
      <c r="AN542" s="233"/>
      <c r="AO542" s="233"/>
      <c r="AP542" s="233"/>
      <c r="AQ542" s="233"/>
      <c r="AR542" s="233"/>
      <c r="AS542" s="233"/>
      <c r="AT542" s="233"/>
    </row>
    <row r="543" spans="1:46" s="231" customFormat="1" ht="36" customHeight="1" x14ac:dyDescent="0.35">
      <c r="A543" s="463" t="s">
        <v>13897</v>
      </c>
      <c r="B543" s="239">
        <v>44070</v>
      </c>
      <c r="C543" s="234" t="s">
        <v>5604</v>
      </c>
      <c r="D543" s="238" t="s">
        <v>13929</v>
      </c>
      <c r="E543" s="334" t="s">
        <v>2216</v>
      </c>
      <c r="F543" s="238" t="s">
        <v>13918</v>
      </c>
      <c r="G543" s="238">
        <v>148</v>
      </c>
      <c r="H543" s="238">
        <v>1</v>
      </c>
      <c r="I543" s="237" t="s">
        <v>13972</v>
      </c>
      <c r="J543" s="234"/>
      <c r="K543" s="234"/>
      <c r="L543" s="236">
        <v>44435</v>
      </c>
      <c r="M543" s="236"/>
      <c r="N543" s="236"/>
      <c r="O543" s="236"/>
      <c r="P543" s="236">
        <v>44138</v>
      </c>
      <c r="Q543" s="236">
        <v>44138</v>
      </c>
      <c r="R543" s="234">
        <v>0</v>
      </c>
      <c r="S543" s="234"/>
      <c r="T543" s="338"/>
    </row>
    <row r="544" spans="1:46" s="231" customFormat="1" ht="36" customHeight="1" x14ac:dyDescent="0.35">
      <c r="A544" s="463">
        <v>567</v>
      </c>
      <c r="B544" s="239">
        <v>44084</v>
      </c>
      <c r="C544" s="234" t="s">
        <v>12746</v>
      </c>
      <c r="D544" s="238" t="s">
        <v>13843</v>
      </c>
      <c r="E544" s="334" t="s">
        <v>2216</v>
      </c>
      <c r="F544" s="238" t="s">
        <v>13879</v>
      </c>
      <c r="G544" s="238">
        <v>35</v>
      </c>
      <c r="H544" s="238">
        <v>2</v>
      </c>
      <c r="I544" s="237" t="s">
        <v>13940</v>
      </c>
      <c r="J544" s="234" t="s">
        <v>11357</v>
      </c>
      <c r="K544" s="234"/>
      <c r="L544" s="236">
        <v>44435</v>
      </c>
      <c r="M544" s="236"/>
      <c r="N544" s="236"/>
      <c r="O544" s="236"/>
      <c r="P544" s="237"/>
      <c r="Q544" s="236">
        <v>44148</v>
      </c>
      <c r="R544" s="234">
        <v>0</v>
      </c>
      <c r="S544" s="234"/>
      <c r="T544" s="338"/>
    </row>
    <row r="545" spans="1:46" s="231" customFormat="1" ht="36" customHeight="1" x14ac:dyDescent="0.35">
      <c r="A545" s="462" t="s">
        <v>14498</v>
      </c>
      <c r="B545" s="247">
        <v>44105</v>
      </c>
      <c r="C545" s="244" t="s">
        <v>13424</v>
      </c>
      <c r="D545" s="245" t="s">
        <v>14499</v>
      </c>
      <c r="E545" s="246" t="s">
        <v>2216</v>
      </c>
      <c r="F545" s="245" t="s">
        <v>13557</v>
      </c>
      <c r="G545" s="245" t="s">
        <v>14270</v>
      </c>
      <c r="H545" s="246" t="s">
        <v>13468</v>
      </c>
      <c r="I545" s="248" t="s">
        <v>13935</v>
      </c>
      <c r="J545" s="244" t="s">
        <v>13936</v>
      </c>
      <c r="K545" s="244"/>
      <c r="L545" s="267"/>
      <c r="M545" s="267"/>
      <c r="N545" s="267"/>
      <c r="O545" s="267"/>
      <c r="P545" s="267">
        <v>44141</v>
      </c>
      <c r="Q545" s="267">
        <v>44141</v>
      </c>
      <c r="R545" s="371" t="s">
        <v>14040</v>
      </c>
      <c r="S545" s="240" t="s">
        <v>2232</v>
      </c>
      <c r="T545" s="245" t="s">
        <v>59</v>
      </c>
      <c r="U545" s="227"/>
      <c r="V545" s="227"/>
      <c r="W545" s="227"/>
      <c r="X545" s="227"/>
      <c r="Y545" s="227"/>
      <c r="Z545" s="227"/>
      <c r="AA545" s="227"/>
      <c r="AB545" s="227"/>
      <c r="AC545" s="227"/>
      <c r="AD545" s="227"/>
      <c r="AE545" s="227"/>
      <c r="AF545" s="227"/>
      <c r="AG545" s="227"/>
      <c r="AH545" s="227"/>
      <c r="AI545" s="227"/>
      <c r="AJ545" s="227"/>
      <c r="AK545" s="227"/>
      <c r="AL545" s="227"/>
      <c r="AM545" s="227"/>
      <c r="AN545" s="227"/>
      <c r="AO545" s="227"/>
      <c r="AP545" s="227"/>
      <c r="AQ545" s="227"/>
      <c r="AR545" s="227"/>
      <c r="AS545" s="227"/>
      <c r="AT545" s="227"/>
    </row>
    <row r="546" spans="1:46" s="231" customFormat="1" ht="36" customHeight="1" x14ac:dyDescent="0.35">
      <c r="A546" s="463">
        <v>569</v>
      </c>
      <c r="B546" s="239">
        <v>44113</v>
      </c>
      <c r="C546" s="234" t="s">
        <v>13922</v>
      </c>
      <c r="D546" s="238" t="s">
        <v>13921</v>
      </c>
      <c r="E546" s="334" t="s">
        <v>2216</v>
      </c>
      <c r="F546" s="238" t="s">
        <v>13923</v>
      </c>
      <c r="G546" s="238">
        <v>100</v>
      </c>
      <c r="H546" s="238">
        <v>2</v>
      </c>
      <c r="I546" s="237"/>
      <c r="J546" s="234"/>
      <c r="K546" s="234"/>
      <c r="L546" s="236">
        <v>44119</v>
      </c>
      <c r="M546" s="236"/>
      <c r="N546" s="236"/>
      <c r="O546" s="236"/>
      <c r="P546" s="236">
        <v>44138</v>
      </c>
      <c r="Q546" s="236">
        <v>44138</v>
      </c>
      <c r="R546" s="372"/>
      <c r="S546" s="234"/>
      <c r="T546" s="338"/>
      <c r="U546" s="233"/>
      <c r="V546" s="233"/>
      <c r="W546" s="233"/>
      <c r="X546" s="233"/>
      <c r="Y546" s="233"/>
      <c r="Z546" s="233"/>
      <c r="AA546" s="233"/>
      <c r="AB546" s="233"/>
      <c r="AC546" s="233"/>
      <c r="AD546" s="233"/>
      <c r="AE546" s="233"/>
      <c r="AF546" s="233"/>
      <c r="AG546" s="233"/>
      <c r="AH546" s="233"/>
      <c r="AI546" s="233"/>
      <c r="AJ546" s="233"/>
      <c r="AK546" s="233"/>
      <c r="AL546" s="233"/>
      <c r="AM546" s="233"/>
      <c r="AN546" s="233"/>
      <c r="AO546" s="233"/>
      <c r="AP546" s="233"/>
      <c r="AQ546" s="233"/>
      <c r="AR546" s="233"/>
      <c r="AS546" s="233"/>
      <c r="AT546" s="233"/>
    </row>
    <row r="547" spans="1:46" s="231" customFormat="1" ht="36" customHeight="1" x14ac:dyDescent="0.35">
      <c r="A547" s="470">
        <v>570</v>
      </c>
      <c r="B547" s="261">
        <v>44124</v>
      </c>
      <c r="C547" s="259" t="s">
        <v>12746</v>
      </c>
      <c r="D547" s="260" t="s">
        <v>13490</v>
      </c>
      <c r="E547" s="260"/>
      <c r="F547" s="260" t="s">
        <v>13924</v>
      </c>
      <c r="G547" s="260">
        <v>2</v>
      </c>
      <c r="H547" s="260">
        <v>1</v>
      </c>
      <c r="I547" s="263" t="s">
        <v>13930</v>
      </c>
      <c r="J547" s="259"/>
      <c r="K547" s="259"/>
      <c r="L547" s="257">
        <v>44131</v>
      </c>
      <c r="M547" s="257"/>
      <c r="N547" s="257"/>
      <c r="O547" s="257"/>
      <c r="P547" s="257"/>
      <c r="Q547" s="257"/>
      <c r="R547" s="378"/>
      <c r="S547" s="252"/>
      <c r="T547" s="356"/>
    </row>
    <row r="548" spans="1:46" s="231" customFormat="1" ht="36" customHeight="1" x14ac:dyDescent="0.35">
      <c r="A548" s="463">
        <v>571</v>
      </c>
      <c r="B548" s="239">
        <v>44125</v>
      </c>
      <c r="C548" s="234" t="s">
        <v>2264</v>
      </c>
      <c r="D548" s="238" t="s">
        <v>13933</v>
      </c>
      <c r="E548" s="334" t="s">
        <v>2216</v>
      </c>
      <c r="F548" s="238" t="s">
        <v>13875</v>
      </c>
      <c r="G548" s="238">
        <v>50</v>
      </c>
      <c r="H548" s="238">
        <v>1</v>
      </c>
      <c r="I548" s="237"/>
      <c r="J548" s="269" t="s">
        <v>13934</v>
      </c>
      <c r="K548" s="234"/>
      <c r="L548" s="236">
        <v>44131</v>
      </c>
      <c r="M548" s="236"/>
      <c r="N548" s="236"/>
      <c r="O548" s="236"/>
      <c r="P548" s="236">
        <v>44179</v>
      </c>
      <c r="Q548" s="236">
        <v>44179</v>
      </c>
      <c r="R548" s="372"/>
      <c r="S548" s="234"/>
      <c r="T548" s="338"/>
    </row>
    <row r="549" spans="1:46" s="231" customFormat="1" ht="36" customHeight="1" x14ac:dyDescent="0.35">
      <c r="A549" s="467" t="s">
        <v>13932</v>
      </c>
      <c r="B549" s="278">
        <v>44132</v>
      </c>
      <c r="C549" s="274" t="s">
        <v>6818</v>
      </c>
      <c r="D549" s="277">
        <v>7104</v>
      </c>
      <c r="E549" s="362" t="s">
        <v>2216</v>
      </c>
      <c r="F549" s="362" t="s">
        <v>14144</v>
      </c>
      <c r="G549" s="277">
        <v>100</v>
      </c>
      <c r="H549" s="277">
        <v>5</v>
      </c>
      <c r="I549" s="276" t="s">
        <v>13926</v>
      </c>
      <c r="J549" s="274" t="s">
        <v>13926</v>
      </c>
      <c r="K549" s="274"/>
      <c r="L549" s="275"/>
      <c r="M549" s="275"/>
      <c r="N549" s="275"/>
      <c r="O549" s="275"/>
      <c r="P549" s="275"/>
      <c r="Q549" s="275"/>
      <c r="R549" s="274">
        <v>0</v>
      </c>
      <c r="S549" s="274"/>
      <c r="T549" s="353"/>
    </row>
    <row r="550" spans="1:46" s="231" customFormat="1" ht="36" customHeight="1" x14ac:dyDescent="0.35">
      <c r="A550" s="463">
        <v>572</v>
      </c>
      <c r="B550" s="239">
        <v>44138</v>
      </c>
      <c r="C550" s="234" t="s">
        <v>9235</v>
      </c>
      <c r="D550" s="238" t="s">
        <v>13596</v>
      </c>
      <c r="E550" s="334" t="s">
        <v>2216</v>
      </c>
      <c r="F550" s="238" t="s">
        <v>13881</v>
      </c>
      <c r="G550" s="238">
        <v>100</v>
      </c>
      <c r="H550" s="238">
        <v>2</v>
      </c>
      <c r="I550" s="237"/>
      <c r="J550" s="234"/>
      <c r="K550" s="234"/>
      <c r="L550" s="236">
        <v>44145</v>
      </c>
      <c r="M550" s="236"/>
      <c r="N550" s="236"/>
      <c r="O550" s="236"/>
      <c r="P550" s="236">
        <v>44158</v>
      </c>
      <c r="Q550" s="236">
        <v>44158</v>
      </c>
      <c r="R550" s="234">
        <v>0</v>
      </c>
      <c r="S550" s="234"/>
      <c r="T550" s="338"/>
      <c r="U550" s="233"/>
      <c r="V550" s="233"/>
      <c r="W550" s="233"/>
      <c r="X550" s="233"/>
      <c r="Y550" s="233"/>
      <c r="Z550" s="233"/>
      <c r="AA550" s="233"/>
      <c r="AB550" s="233"/>
      <c r="AC550" s="233"/>
      <c r="AD550" s="233"/>
      <c r="AE550" s="233"/>
      <c r="AF550" s="233"/>
      <c r="AG550" s="233"/>
      <c r="AH550" s="233"/>
      <c r="AI550" s="233"/>
      <c r="AJ550" s="233"/>
      <c r="AK550" s="233"/>
      <c r="AL550" s="233"/>
      <c r="AM550" s="233"/>
      <c r="AN550" s="233"/>
      <c r="AO550" s="233"/>
      <c r="AP550" s="233"/>
      <c r="AQ550" s="233"/>
      <c r="AR550" s="233"/>
      <c r="AS550" s="233"/>
      <c r="AT550" s="233"/>
    </row>
    <row r="551" spans="1:46" s="231" customFormat="1" ht="36" customHeight="1" x14ac:dyDescent="0.35">
      <c r="A551" s="462" t="s">
        <v>14500</v>
      </c>
      <c r="B551" s="247">
        <v>44141</v>
      </c>
      <c r="C551" s="244" t="s">
        <v>8991</v>
      </c>
      <c r="D551" s="245" t="s">
        <v>4268</v>
      </c>
      <c r="E551" s="246" t="s">
        <v>2216</v>
      </c>
      <c r="F551" s="245" t="s">
        <v>13819</v>
      </c>
      <c r="G551" s="245" t="s">
        <v>13292</v>
      </c>
      <c r="H551" s="246" t="s">
        <v>13468</v>
      </c>
      <c r="I551" s="242"/>
      <c r="J551" s="244"/>
      <c r="K551" s="244"/>
      <c r="L551" s="267"/>
      <c r="M551" s="267"/>
      <c r="N551" s="267"/>
      <c r="O551" s="267"/>
      <c r="P551" s="267">
        <v>44141</v>
      </c>
      <c r="Q551" s="267">
        <v>44141</v>
      </c>
      <c r="R551" s="371" t="s">
        <v>14040</v>
      </c>
      <c r="S551" s="240" t="s">
        <v>2232</v>
      </c>
      <c r="T551" s="245" t="s">
        <v>316</v>
      </c>
      <c r="U551" s="227"/>
      <c r="V551" s="227"/>
      <c r="W551" s="227"/>
      <c r="X551" s="227"/>
      <c r="Y551" s="227"/>
      <c r="Z551" s="227"/>
      <c r="AA551" s="227"/>
      <c r="AB551" s="227"/>
      <c r="AC551" s="227"/>
      <c r="AD551" s="227"/>
      <c r="AE551" s="227"/>
      <c r="AF551" s="227"/>
      <c r="AG551" s="227"/>
      <c r="AH551" s="227"/>
      <c r="AI551" s="227"/>
      <c r="AJ551" s="227"/>
      <c r="AK551" s="227"/>
      <c r="AL551" s="227"/>
      <c r="AM551" s="227"/>
      <c r="AN551" s="227"/>
      <c r="AO551" s="227"/>
      <c r="AP551" s="227"/>
      <c r="AQ551" s="227"/>
      <c r="AR551" s="227"/>
      <c r="AS551" s="227"/>
      <c r="AT551" s="227"/>
    </row>
    <row r="552" spans="1:46" s="233" customFormat="1" ht="36" customHeight="1" x14ac:dyDescent="0.35">
      <c r="A552" s="462" t="s">
        <v>14501</v>
      </c>
      <c r="B552" s="247">
        <v>44150</v>
      </c>
      <c r="C552" s="244" t="s">
        <v>13942</v>
      </c>
      <c r="D552" s="245" t="s">
        <v>4268</v>
      </c>
      <c r="E552" s="246" t="s">
        <v>2216</v>
      </c>
      <c r="F552" s="245"/>
      <c r="G552" s="245"/>
      <c r="H552" s="246" t="s">
        <v>13468</v>
      </c>
      <c r="I552" s="242"/>
      <c r="J552" s="244"/>
      <c r="K552" s="244"/>
      <c r="L552" s="267">
        <v>44265</v>
      </c>
      <c r="M552" s="267"/>
      <c r="N552" s="267"/>
      <c r="O552" s="267"/>
      <c r="P552" s="268"/>
      <c r="Q552" s="267"/>
      <c r="R552" s="371" t="s">
        <v>14040</v>
      </c>
      <c r="S552" s="240" t="s">
        <v>2232</v>
      </c>
      <c r="T552" s="245" t="s">
        <v>59</v>
      </c>
      <c r="U552" s="227"/>
      <c r="V552" s="227"/>
      <c r="W552" s="227"/>
      <c r="X552" s="227"/>
      <c r="Y552" s="227"/>
      <c r="Z552" s="227"/>
      <c r="AA552" s="227"/>
      <c r="AB552" s="227"/>
      <c r="AC552" s="227"/>
      <c r="AD552" s="227"/>
      <c r="AE552" s="227"/>
      <c r="AF552" s="227"/>
      <c r="AG552" s="227"/>
      <c r="AH552" s="227"/>
      <c r="AI552" s="227"/>
      <c r="AJ552" s="227"/>
      <c r="AK552" s="227"/>
      <c r="AL552" s="227"/>
      <c r="AM552" s="227"/>
      <c r="AN552" s="227"/>
      <c r="AO552" s="227"/>
      <c r="AP552" s="227"/>
      <c r="AQ552" s="227"/>
      <c r="AR552" s="227"/>
      <c r="AS552" s="227"/>
      <c r="AT552" s="227"/>
    </row>
    <row r="553" spans="1:46" s="231" customFormat="1" ht="36" customHeight="1" x14ac:dyDescent="0.35">
      <c r="A553" s="462" t="s">
        <v>14502</v>
      </c>
      <c r="B553" s="247">
        <v>44158</v>
      </c>
      <c r="C553" s="244" t="s">
        <v>13943</v>
      </c>
      <c r="D553" s="245" t="s">
        <v>13944</v>
      </c>
      <c r="E553" s="246" t="s">
        <v>2216</v>
      </c>
      <c r="F553" s="245" t="s">
        <v>13680</v>
      </c>
      <c r="G553" s="245"/>
      <c r="H553" s="246" t="s">
        <v>13468</v>
      </c>
      <c r="I553" s="242" t="s">
        <v>13990</v>
      </c>
      <c r="J553" s="244" t="s">
        <v>13945</v>
      </c>
      <c r="K553" s="244"/>
      <c r="L553" s="267" t="s">
        <v>13946</v>
      </c>
      <c r="M553" s="267"/>
      <c r="N553" s="267"/>
      <c r="O553" s="267"/>
      <c r="P553" s="267">
        <v>44158</v>
      </c>
      <c r="Q553" s="267">
        <v>44158</v>
      </c>
      <c r="R553" s="371" t="s">
        <v>14040</v>
      </c>
      <c r="S553" s="240" t="s">
        <v>2232</v>
      </c>
      <c r="T553" s="245" t="s">
        <v>59</v>
      </c>
      <c r="U553" s="227"/>
      <c r="V553" s="227"/>
      <c r="W553" s="227"/>
      <c r="X553" s="227"/>
      <c r="Y553" s="227"/>
      <c r="Z553" s="227"/>
      <c r="AA553" s="227"/>
      <c r="AB553" s="227"/>
      <c r="AC553" s="227"/>
      <c r="AD553" s="227"/>
      <c r="AE553" s="227"/>
      <c r="AF553" s="227"/>
      <c r="AG553" s="227"/>
      <c r="AH553" s="227"/>
      <c r="AI553" s="227"/>
      <c r="AJ553" s="227"/>
      <c r="AK553" s="227"/>
      <c r="AL553" s="227"/>
      <c r="AM553" s="227"/>
      <c r="AN553" s="227"/>
      <c r="AO553" s="227"/>
      <c r="AP553" s="227"/>
      <c r="AQ553" s="227"/>
      <c r="AR553" s="227"/>
      <c r="AS553" s="227"/>
      <c r="AT553" s="227"/>
    </row>
    <row r="554" spans="1:46" s="231" customFormat="1" ht="36" customHeight="1" x14ac:dyDescent="0.35">
      <c r="A554" s="469">
        <v>576</v>
      </c>
      <c r="B554" s="266">
        <v>44169</v>
      </c>
      <c r="C554" s="264" t="s">
        <v>10051</v>
      </c>
      <c r="D554" s="265">
        <v>7669</v>
      </c>
      <c r="E554" s="246" t="s">
        <v>2216</v>
      </c>
      <c r="F554" s="265" t="s">
        <v>13925</v>
      </c>
      <c r="G554" s="265">
        <v>250</v>
      </c>
      <c r="H554" s="246" t="s">
        <v>13468</v>
      </c>
      <c r="I554" s="263" t="s">
        <v>13939</v>
      </c>
      <c r="J554" s="264"/>
      <c r="K554" s="264"/>
      <c r="L554" s="262"/>
      <c r="M554" s="262"/>
      <c r="N554" s="262"/>
      <c r="O554" s="262"/>
      <c r="P554" s="263"/>
      <c r="Q554" s="262"/>
      <c r="R554" s="377" t="s">
        <v>14040</v>
      </c>
      <c r="S554" s="240" t="s">
        <v>2232</v>
      </c>
      <c r="T554" s="265">
        <v>16</v>
      </c>
      <c r="U554" s="227"/>
      <c r="V554" s="227"/>
      <c r="W554" s="227"/>
      <c r="X554" s="227"/>
      <c r="Y554" s="227"/>
      <c r="Z554" s="227"/>
      <c r="AA554" s="227"/>
      <c r="AB554" s="227"/>
      <c r="AC554" s="227"/>
      <c r="AD554" s="227"/>
      <c r="AE554" s="227"/>
      <c r="AF554" s="227"/>
      <c r="AG554" s="227"/>
      <c r="AH554" s="227"/>
      <c r="AI554" s="227"/>
      <c r="AJ554" s="227"/>
      <c r="AK554" s="227"/>
      <c r="AL554" s="227"/>
      <c r="AM554" s="227"/>
      <c r="AN554" s="227"/>
      <c r="AO554" s="227"/>
      <c r="AP554" s="227"/>
      <c r="AQ554" s="227"/>
      <c r="AR554" s="227"/>
      <c r="AS554" s="227"/>
      <c r="AT554" s="227"/>
    </row>
    <row r="555" spans="1:46" s="233" customFormat="1" ht="36" customHeight="1" x14ac:dyDescent="0.35">
      <c r="A555" s="463">
        <v>577</v>
      </c>
      <c r="B555" s="239">
        <v>44179</v>
      </c>
      <c r="C555" s="234" t="s">
        <v>13649</v>
      </c>
      <c r="D555" s="238">
        <v>7331</v>
      </c>
      <c r="E555" s="334" t="s">
        <v>2216</v>
      </c>
      <c r="F555" s="238" t="s">
        <v>13931</v>
      </c>
      <c r="G555" s="238">
        <v>500</v>
      </c>
      <c r="H555" s="238">
        <v>5</v>
      </c>
      <c r="I555" s="237" t="s">
        <v>7177</v>
      </c>
      <c r="J555" s="234"/>
      <c r="K555" s="234"/>
      <c r="L555" s="236"/>
      <c r="M555" s="236"/>
      <c r="N555" s="236"/>
      <c r="O555" s="236"/>
      <c r="P555" s="236">
        <v>44245</v>
      </c>
      <c r="Q555" s="236">
        <v>44245</v>
      </c>
      <c r="R555" s="234">
        <v>0</v>
      </c>
      <c r="S555" s="234"/>
      <c r="T555" s="349"/>
    </row>
    <row r="556" spans="1:46" s="231" customFormat="1" ht="36" customHeight="1" x14ac:dyDescent="0.35">
      <c r="A556" s="463">
        <v>578</v>
      </c>
      <c r="B556" s="239">
        <v>44180</v>
      </c>
      <c r="C556" s="234" t="s">
        <v>13424</v>
      </c>
      <c r="D556" s="238" t="s">
        <v>13444</v>
      </c>
      <c r="E556" s="334" t="s">
        <v>2216</v>
      </c>
      <c r="F556" s="334" t="s">
        <v>13811</v>
      </c>
      <c r="G556" s="238">
        <v>984</v>
      </c>
      <c r="H556" s="238">
        <v>1</v>
      </c>
      <c r="I556" s="348" t="s">
        <v>14143</v>
      </c>
      <c r="J556" s="234"/>
      <c r="K556" s="234"/>
      <c r="L556" s="236">
        <v>44186</v>
      </c>
      <c r="M556" s="236"/>
      <c r="N556" s="236"/>
      <c r="O556" s="236"/>
      <c r="P556" s="236">
        <v>44222</v>
      </c>
      <c r="Q556" s="236">
        <v>44222</v>
      </c>
      <c r="R556" s="234">
        <v>0</v>
      </c>
      <c r="S556" s="234"/>
      <c r="T556" s="338"/>
      <c r="U556" s="233"/>
      <c r="V556" s="233"/>
      <c r="W556" s="233"/>
      <c r="X556" s="233"/>
      <c r="Y556" s="233"/>
      <c r="Z556" s="233"/>
      <c r="AA556" s="233"/>
      <c r="AB556" s="233"/>
      <c r="AC556" s="233"/>
      <c r="AD556" s="233"/>
      <c r="AE556" s="233"/>
      <c r="AF556" s="233"/>
      <c r="AG556" s="233"/>
      <c r="AH556" s="233"/>
      <c r="AI556" s="233"/>
      <c r="AJ556" s="233"/>
      <c r="AK556" s="233"/>
      <c r="AL556" s="233"/>
      <c r="AM556" s="233"/>
      <c r="AN556" s="233"/>
      <c r="AO556" s="233"/>
      <c r="AP556" s="233"/>
      <c r="AQ556" s="233"/>
      <c r="AR556" s="233"/>
      <c r="AS556" s="233"/>
      <c r="AT556" s="233"/>
    </row>
    <row r="557" spans="1:46" s="231" customFormat="1" ht="36" customHeight="1" x14ac:dyDescent="0.35">
      <c r="A557" s="463">
        <v>579</v>
      </c>
      <c r="B557" s="239">
        <v>44200</v>
      </c>
      <c r="C557" s="234" t="s">
        <v>13893</v>
      </c>
      <c r="D557" s="238" t="s">
        <v>5805</v>
      </c>
      <c r="E557" s="334" t="s">
        <v>2216</v>
      </c>
      <c r="F557" s="238" t="s">
        <v>13960</v>
      </c>
      <c r="G557" s="238">
        <v>40</v>
      </c>
      <c r="H557" s="238">
        <v>2</v>
      </c>
      <c r="I557" s="237"/>
      <c r="J557" s="234"/>
      <c r="K557" s="234"/>
      <c r="L557" s="236">
        <v>44217</v>
      </c>
      <c r="M557" s="236"/>
      <c r="N557" s="236"/>
      <c r="O557" s="236"/>
      <c r="P557" s="236">
        <v>44279</v>
      </c>
      <c r="Q557" s="236">
        <v>44279</v>
      </c>
      <c r="R557" s="372"/>
      <c r="S557" s="234"/>
      <c r="T557" s="338"/>
    </row>
    <row r="558" spans="1:46" s="231" customFormat="1" ht="36" customHeight="1" x14ac:dyDescent="0.35">
      <c r="A558" s="463">
        <v>580</v>
      </c>
      <c r="B558" s="239">
        <v>44200</v>
      </c>
      <c r="C558" s="234" t="s">
        <v>13893</v>
      </c>
      <c r="D558" s="238" t="s">
        <v>63</v>
      </c>
      <c r="E558" s="334" t="s">
        <v>2216</v>
      </c>
      <c r="F558" s="238" t="s">
        <v>13770</v>
      </c>
      <c r="G558" s="238">
        <v>250</v>
      </c>
      <c r="H558" s="238">
        <v>1</v>
      </c>
      <c r="I558" s="237"/>
      <c r="J558" s="234"/>
      <c r="K558" s="234"/>
      <c r="L558" s="236">
        <v>44217</v>
      </c>
      <c r="M558" s="236"/>
      <c r="N558" s="236"/>
      <c r="O558" s="236"/>
      <c r="P558" s="236">
        <v>44279</v>
      </c>
      <c r="Q558" s="236">
        <v>44279</v>
      </c>
      <c r="R558" s="372"/>
      <c r="S558" s="234"/>
      <c r="T558" s="338"/>
    </row>
    <row r="559" spans="1:46" s="233" customFormat="1" ht="36" customHeight="1" x14ac:dyDescent="0.35">
      <c r="A559" s="463">
        <v>581</v>
      </c>
      <c r="B559" s="239">
        <v>44203</v>
      </c>
      <c r="C559" s="234" t="s">
        <v>13963</v>
      </c>
      <c r="D559" s="238">
        <v>8350</v>
      </c>
      <c r="E559" s="238" t="s">
        <v>13964</v>
      </c>
      <c r="F559" s="238" t="s">
        <v>13961</v>
      </c>
      <c r="G559" s="238">
        <v>150</v>
      </c>
      <c r="H559" s="238">
        <v>120</v>
      </c>
      <c r="I559" s="237" t="s">
        <v>13966</v>
      </c>
      <c r="J559" s="234" t="s">
        <v>13965</v>
      </c>
      <c r="K559" s="234"/>
      <c r="L559" s="236">
        <v>44208</v>
      </c>
      <c r="M559" s="236"/>
      <c r="N559" s="236"/>
      <c r="O559" s="236"/>
      <c r="P559" s="236">
        <v>44229</v>
      </c>
      <c r="Q559" s="236">
        <v>44229</v>
      </c>
      <c r="R559" s="234">
        <v>2</v>
      </c>
      <c r="S559" s="234"/>
      <c r="T559" s="349"/>
      <c r="U559" s="231"/>
      <c r="V559" s="231"/>
      <c r="W559" s="231"/>
      <c r="X559" s="231"/>
      <c r="Y559" s="231"/>
      <c r="Z559" s="231"/>
      <c r="AA559" s="231"/>
      <c r="AB559" s="231"/>
      <c r="AC559" s="231"/>
      <c r="AD559" s="231"/>
      <c r="AE559" s="231"/>
      <c r="AF559" s="231"/>
      <c r="AG559" s="231"/>
      <c r="AH559" s="231"/>
      <c r="AI559" s="231"/>
      <c r="AJ559" s="231"/>
      <c r="AK559" s="231"/>
      <c r="AL559" s="231"/>
      <c r="AM559" s="231"/>
      <c r="AN559" s="231"/>
      <c r="AO559" s="231"/>
      <c r="AP559" s="231"/>
      <c r="AQ559" s="231"/>
      <c r="AR559" s="231"/>
      <c r="AS559" s="231"/>
      <c r="AT559" s="231"/>
    </row>
    <row r="560" spans="1:46" s="233" customFormat="1" ht="36" customHeight="1" x14ac:dyDescent="0.35">
      <c r="A560" s="471" t="s">
        <v>13967</v>
      </c>
      <c r="B560" s="256">
        <v>44207</v>
      </c>
      <c r="C560" s="252" t="s">
        <v>5604</v>
      </c>
      <c r="D560" s="255" t="s">
        <v>13720</v>
      </c>
      <c r="E560" s="255"/>
      <c r="F560" s="255"/>
      <c r="G560" s="255"/>
      <c r="H560" s="255">
        <v>23</v>
      </c>
      <c r="I560" s="254" t="s">
        <v>13972</v>
      </c>
      <c r="J560" s="252"/>
      <c r="K560" s="252"/>
      <c r="L560" s="253"/>
      <c r="M560" s="253"/>
      <c r="N560" s="253"/>
      <c r="O560" s="253"/>
      <c r="P560" s="254"/>
      <c r="Q560" s="253"/>
      <c r="R560" s="380"/>
      <c r="S560" s="252"/>
      <c r="T560" s="357"/>
    </row>
    <row r="561" spans="1:46" s="233" customFormat="1" ht="36" customHeight="1" x14ac:dyDescent="0.35">
      <c r="A561" s="463" t="s">
        <v>13968</v>
      </c>
      <c r="B561" s="239">
        <v>44207</v>
      </c>
      <c r="C561" s="234" t="s">
        <v>5604</v>
      </c>
      <c r="D561" s="238" t="s">
        <v>13721</v>
      </c>
      <c r="E561" s="334" t="s">
        <v>2216</v>
      </c>
      <c r="F561" s="334" t="s">
        <v>3785</v>
      </c>
      <c r="G561" s="238"/>
      <c r="H561" s="238">
        <v>1</v>
      </c>
      <c r="I561" s="237" t="s">
        <v>13972</v>
      </c>
      <c r="J561" s="234"/>
      <c r="K561" s="234"/>
      <c r="L561" s="236">
        <v>44207</v>
      </c>
      <c r="M561" s="236"/>
      <c r="N561" s="236"/>
      <c r="O561" s="236"/>
      <c r="P561" s="236">
        <v>44253</v>
      </c>
      <c r="Q561" s="236">
        <v>44253</v>
      </c>
      <c r="R561" s="234">
        <v>0</v>
      </c>
      <c r="S561" s="234"/>
      <c r="T561" s="349"/>
    </row>
    <row r="562" spans="1:46" s="231" customFormat="1" ht="36" customHeight="1" x14ac:dyDescent="0.35">
      <c r="A562" s="463" t="s">
        <v>13969</v>
      </c>
      <c r="B562" s="239">
        <v>44207</v>
      </c>
      <c r="C562" s="234" t="s">
        <v>5604</v>
      </c>
      <c r="D562" s="238" t="s">
        <v>13851</v>
      </c>
      <c r="E562" s="334" t="s">
        <v>2216</v>
      </c>
      <c r="F562" s="334" t="s">
        <v>3785</v>
      </c>
      <c r="G562" s="238"/>
      <c r="H562" s="238">
        <v>9</v>
      </c>
      <c r="I562" s="237" t="s">
        <v>13972</v>
      </c>
      <c r="J562" s="234"/>
      <c r="K562" s="234"/>
      <c r="L562" s="236">
        <v>44207</v>
      </c>
      <c r="M562" s="236"/>
      <c r="N562" s="236"/>
      <c r="O562" s="236"/>
      <c r="P562" s="236">
        <v>44253</v>
      </c>
      <c r="Q562" s="236">
        <v>44253</v>
      </c>
      <c r="R562" s="372"/>
      <c r="S562" s="234"/>
      <c r="T562" s="338"/>
      <c r="U562" s="233"/>
      <c r="V562" s="233"/>
      <c r="W562" s="233"/>
      <c r="X562" s="233"/>
      <c r="Y562" s="233"/>
      <c r="Z562" s="233"/>
      <c r="AA562" s="233"/>
      <c r="AB562" s="233"/>
      <c r="AC562" s="233"/>
      <c r="AD562" s="233"/>
      <c r="AE562" s="233"/>
      <c r="AF562" s="233"/>
      <c r="AG562" s="233"/>
      <c r="AH562" s="233"/>
      <c r="AI562" s="233"/>
      <c r="AJ562" s="233"/>
      <c r="AK562" s="233"/>
      <c r="AL562" s="233"/>
      <c r="AM562" s="233"/>
      <c r="AN562" s="233"/>
      <c r="AO562" s="233"/>
      <c r="AP562" s="233"/>
      <c r="AQ562" s="233"/>
      <c r="AR562" s="233"/>
      <c r="AS562" s="233"/>
      <c r="AT562" s="233"/>
    </row>
    <row r="563" spans="1:46" s="231" customFormat="1" ht="36" customHeight="1" x14ac:dyDescent="0.35">
      <c r="A563" s="463" t="s">
        <v>13970</v>
      </c>
      <c r="B563" s="239">
        <v>44207</v>
      </c>
      <c r="C563" s="234" t="s">
        <v>5604</v>
      </c>
      <c r="D563" s="238" t="s">
        <v>13971</v>
      </c>
      <c r="E563" s="334" t="s">
        <v>2216</v>
      </c>
      <c r="F563" s="334" t="s">
        <v>3785</v>
      </c>
      <c r="G563" s="238"/>
      <c r="H563" s="238">
        <v>4</v>
      </c>
      <c r="I563" s="237" t="s">
        <v>13972</v>
      </c>
      <c r="J563" s="234"/>
      <c r="K563" s="234"/>
      <c r="L563" s="236">
        <v>44207</v>
      </c>
      <c r="M563" s="236"/>
      <c r="N563" s="236"/>
      <c r="O563" s="236"/>
      <c r="P563" s="236">
        <v>44253</v>
      </c>
      <c r="Q563" s="236">
        <v>44253</v>
      </c>
      <c r="R563" s="372"/>
      <c r="S563" s="234"/>
      <c r="T563" s="338"/>
    </row>
    <row r="564" spans="1:46" s="231" customFormat="1" ht="36" customHeight="1" x14ac:dyDescent="0.35">
      <c r="A564" s="463">
        <v>583</v>
      </c>
      <c r="B564" s="239">
        <v>44211</v>
      </c>
      <c r="C564" s="234" t="s">
        <v>65</v>
      </c>
      <c r="D564" s="238" t="s">
        <v>13978</v>
      </c>
      <c r="E564" s="334" t="s">
        <v>2216</v>
      </c>
      <c r="F564" s="334" t="s">
        <v>13814</v>
      </c>
      <c r="G564" s="238">
        <v>140</v>
      </c>
      <c r="H564" s="238">
        <v>1</v>
      </c>
      <c r="I564" s="237" t="s">
        <v>14003</v>
      </c>
      <c r="J564" s="234"/>
      <c r="K564" s="234"/>
      <c r="L564" s="236">
        <v>44217</v>
      </c>
      <c r="M564" s="236"/>
      <c r="N564" s="236"/>
      <c r="O564" s="236"/>
      <c r="P564" s="236">
        <v>44302</v>
      </c>
      <c r="Q564" s="236">
        <v>44302</v>
      </c>
      <c r="R564" s="234">
        <v>0</v>
      </c>
      <c r="S564" s="234"/>
      <c r="T564" s="338"/>
    </row>
    <row r="565" spans="1:46" s="233" customFormat="1" ht="36" customHeight="1" x14ac:dyDescent="0.35">
      <c r="A565" s="463">
        <v>584</v>
      </c>
      <c r="B565" s="239">
        <v>44231</v>
      </c>
      <c r="C565" s="234" t="s">
        <v>13424</v>
      </c>
      <c r="D565" s="238" t="s">
        <v>13444</v>
      </c>
      <c r="E565" s="334" t="s">
        <v>2216</v>
      </c>
      <c r="F565" s="334" t="s">
        <v>13811</v>
      </c>
      <c r="G565" s="238">
        <v>984</v>
      </c>
      <c r="H565" s="238">
        <v>1</v>
      </c>
      <c r="I565" s="237" t="s">
        <v>13979</v>
      </c>
      <c r="J565" s="234"/>
      <c r="K565" s="234"/>
      <c r="L565" s="236">
        <v>44238</v>
      </c>
      <c r="M565" s="236"/>
      <c r="N565" s="236"/>
      <c r="O565" s="236"/>
      <c r="P565" s="236">
        <v>44270</v>
      </c>
      <c r="Q565" s="236">
        <v>44270</v>
      </c>
      <c r="R565" s="234">
        <v>0</v>
      </c>
      <c r="S565" s="234"/>
      <c r="T565" s="349"/>
      <c r="U565" s="231"/>
      <c r="V565" s="231"/>
      <c r="W565" s="231"/>
      <c r="X565" s="231"/>
      <c r="Y565" s="231"/>
      <c r="Z565" s="231"/>
      <c r="AA565" s="231"/>
      <c r="AB565" s="231"/>
      <c r="AC565" s="231"/>
      <c r="AD565" s="231"/>
      <c r="AE565" s="231"/>
      <c r="AF565" s="231"/>
      <c r="AG565" s="231"/>
      <c r="AH565" s="231"/>
      <c r="AI565" s="231"/>
      <c r="AJ565" s="231"/>
      <c r="AK565" s="231"/>
      <c r="AL565" s="231"/>
      <c r="AM565" s="231"/>
      <c r="AN565" s="231"/>
      <c r="AO565" s="231"/>
      <c r="AP565" s="231"/>
      <c r="AQ565" s="231"/>
      <c r="AR565" s="231"/>
      <c r="AS565" s="231"/>
      <c r="AT565" s="231"/>
    </row>
    <row r="566" spans="1:46" s="233" customFormat="1" ht="36" customHeight="1" x14ac:dyDescent="0.35">
      <c r="A566" s="463" t="s">
        <v>13983</v>
      </c>
      <c r="B566" s="239">
        <v>44244</v>
      </c>
      <c r="C566" s="234" t="s">
        <v>13724</v>
      </c>
      <c r="D566" s="238" t="s">
        <v>13995</v>
      </c>
      <c r="E566" s="334" t="s">
        <v>2216</v>
      </c>
      <c r="F566" s="334" t="s">
        <v>14146</v>
      </c>
      <c r="G566" s="238">
        <v>232</v>
      </c>
      <c r="H566" s="238">
        <v>8</v>
      </c>
      <c r="I566" s="237" t="s">
        <v>13984</v>
      </c>
      <c r="J566" s="234" t="s">
        <v>11357</v>
      </c>
      <c r="K566" s="234"/>
      <c r="L566" s="236">
        <v>44246</v>
      </c>
      <c r="M566" s="236"/>
      <c r="N566" s="236"/>
      <c r="O566" s="236"/>
      <c r="P566" s="236">
        <v>44257</v>
      </c>
      <c r="Q566" s="236">
        <v>44257</v>
      </c>
      <c r="R566" s="234">
        <v>0</v>
      </c>
      <c r="S566" s="234"/>
      <c r="T566" s="349"/>
      <c r="U566" s="231"/>
      <c r="V566" s="231"/>
      <c r="W566" s="231"/>
      <c r="X566" s="231"/>
      <c r="Y566" s="231"/>
      <c r="Z566" s="231"/>
      <c r="AA566" s="231"/>
      <c r="AB566" s="231"/>
      <c r="AC566" s="231"/>
      <c r="AD566" s="231"/>
      <c r="AE566" s="231"/>
      <c r="AF566" s="231"/>
      <c r="AG566" s="231"/>
      <c r="AH566" s="231"/>
      <c r="AI566" s="231"/>
      <c r="AJ566" s="231"/>
      <c r="AK566" s="231"/>
      <c r="AL566" s="231"/>
      <c r="AM566" s="231"/>
      <c r="AN566" s="231"/>
      <c r="AO566" s="231"/>
      <c r="AP566" s="231"/>
      <c r="AQ566" s="231"/>
      <c r="AR566" s="231"/>
      <c r="AS566" s="231"/>
      <c r="AT566" s="231"/>
    </row>
    <row r="567" spans="1:46" s="233" customFormat="1" ht="36" customHeight="1" x14ac:dyDescent="0.35">
      <c r="A567" s="463" t="s">
        <v>13983</v>
      </c>
      <c r="B567" s="239">
        <v>44244</v>
      </c>
      <c r="C567" s="234" t="s">
        <v>13724</v>
      </c>
      <c r="D567" s="238" t="s">
        <v>13996</v>
      </c>
      <c r="E567" s="334" t="s">
        <v>2216</v>
      </c>
      <c r="F567" s="334" t="s">
        <v>13907</v>
      </c>
      <c r="G567" s="238">
        <v>400</v>
      </c>
      <c r="H567" s="238">
        <v>4</v>
      </c>
      <c r="I567" s="237"/>
      <c r="J567" s="234"/>
      <c r="K567" s="234"/>
      <c r="L567" s="236">
        <v>44246</v>
      </c>
      <c r="M567" s="236"/>
      <c r="N567" s="236"/>
      <c r="O567" s="236"/>
      <c r="P567" s="236">
        <v>44257</v>
      </c>
      <c r="Q567" s="236">
        <v>44257</v>
      </c>
      <c r="R567" s="234">
        <v>0</v>
      </c>
      <c r="S567" s="234"/>
      <c r="T567" s="349"/>
      <c r="U567" s="231"/>
      <c r="V567" s="231"/>
      <c r="W567" s="231"/>
      <c r="X567" s="231"/>
      <c r="Y567" s="231"/>
      <c r="Z567" s="231"/>
      <c r="AA567" s="231"/>
      <c r="AB567" s="231"/>
      <c r="AC567" s="231"/>
      <c r="AD567" s="231"/>
      <c r="AE567" s="231"/>
      <c r="AF567" s="231"/>
      <c r="AG567" s="231"/>
      <c r="AH567" s="231"/>
      <c r="AI567" s="231"/>
      <c r="AJ567" s="231"/>
      <c r="AK567" s="231"/>
      <c r="AL567" s="231"/>
      <c r="AM567" s="231"/>
      <c r="AN567" s="231"/>
      <c r="AO567" s="231"/>
      <c r="AP567" s="231"/>
      <c r="AQ567" s="231"/>
      <c r="AR567" s="231"/>
      <c r="AS567" s="231"/>
      <c r="AT567" s="231"/>
    </row>
    <row r="568" spans="1:46" s="231" customFormat="1" ht="36" customHeight="1" x14ac:dyDescent="0.35">
      <c r="A568" s="462" t="s">
        <v>14503</v>
      </c>
      <c r="B568" s="247">
        <v>44246</v>
      </c>
      <c r="C568" s="244" t="s">
        <v>13977</v>
      </c>
      <c r="D568" s="245"/>
      <c r="E568" s="246" t="s">
        <v>2216</v>
      </c>
      <c r="F568" s="245"/>
      <c r="G568" s="245"/>
      <c r="H568" s="246" t="s">
        <v>13468</v>
      </c>
      <c r="I568" s="242" t="s">
        <v>13991</v>
      </c>
      <c r="J568" s="244" t="s">
        <v>13543</v>
      </c>
      <c r="K568" s="244"/>
      <c r="L568" s="242"/>
      <c r="M568" s="242"/>
      <c r="N568" s="242"/>
      <c r="O568" s="242"/>
      <c r="P568" s="242"/>
      <c r="Q568" s="242"/>
      <c r="R568" s="371" t="s">
        <v>14040</v>
      </c>
      <c r="S568" s="240" t="s">
        <v>2232</v>
      </c>
      <c r="T568" s="245" t="s">
        <v>14047</v>
      </c>
      <c r="U568" s="227"/>
      <c r="V568" s="227"/>
      <c r="W568" s="227"/>
      <c r="X568" s="227"/>
      <c r="Y568" s="227"/>
      <c r="Z568" s="227"/>
      <c r="AA568" s="227"/>
      <c r="AB568" s="227"/>
      <c r="AC568" s="227"/>
      <c r="AD568" s="227"/>
      <c r="AE568" s="227"/>
      <c r="AF568" s="227"/>
      <c r="AG568" s="227"/>
      <c r="AH568" s="227"/>
      <c r="AI568" s="227"/>
      <c r="AJ568" s="227"/>
      <c r="AK568" s="227"/>
      <c r="AL568" s="227"/>
      <c r="AM568" s="227"/>
      <c r="AN568" s="227"/>
      <c r="AO568" s="227"/>
      <c r="AP568" s="227"/>
      <c r="AQ568" s="227"/>
      <c r="AR568" s="227"/>
      <c r="AS568" s="227"/>
      <c r="AT568" s="227"/>
    </row>
    <row r="569" spans="1:46" s="231" customFormat="1" ht="36" customHeight="1" x14ac:dyDescent="0.35">
      <c r="A569" s="463" t="s">
        <v>13992</v>
      </c>
      <c r="B569" s="239">
        <v>44251</v>
      </c>
      <c r="C569" s="234" t="s">
        <v>13724</v>
      </c>
      <c r="D569" s="238" t="s">
        <v>13994</v>
      </c>
      <c r="E569" s="334" t="s">
        <v>2216</v>
      </c>
      <c r="F569" s="334" t="s">
        <v>13546</v>
      </c>
      <c r="G569" s="238">
        <v>36</v>
      </c>
      <c r="H569" s="238">
        <v>1</v>
      </c>
      <c r="I569" s="237"/>
      <c r="J569" s="234"/>
      <c r="K569" s="234"/>
      <c r="L569" s="236">
        <v>44253</v>
      </c>
      <c r="M569" s="236"/>
      <c r="N569" s="236"/>
      <c r="O569" s="236"/>
      <c r="P569" s="236">
        <v>44291</v>
      </c>
      <c r="Q569" s="236">
        <v>44291</v>
      </c>
      <c r="R569" s="234">
        <v>0</v>
      </c>
      <c r="S569" s="234"/>
      <c r="T569" s="338"/>
      <c r="U569" s="233"/>
      <c r="V569" s="233"/>
      <c r="W569" s="233"/>
      <c r="X569" s="233"/>
      <c r="Y569" s="233"/>
      <c r="Z569" s="233"/>
      <c r="AA569" s="233"/>
      <c r="AB569" s="233"/>
      <c r="AC569" s="233"/>
      <c r="AD569" s="233"/>
      <c r="AE569" s="233"/>
      <c r="AF569" s="233"/>
      <c r="AG569" s="233"/>
      <c r="AH569" s="233"/>
      <c r="AI569" s="233"/>
      <c r="AJ569" s="233"/>
      <c r="AK569" s="233"/>
      <c r="AL569" s="233"/>
      <c r="AM569" s="233"/>
      <c r="AN569" s="233"/>
      <c r="AO569" s="233"/>
      <c r="AP569" s="233"/>
      <c r="AQ569" s="233"/>
      <c r="AR569" s="233"/>
      <c r="AS569" s="233"/>
      <c r="AT569" s="233"/>
    </row>
    <row r="570" spans="1:46" s="231" customFormat="1" ht="36" customHeight="1" x14ac:dyDescent="0.35">
      <c r="A570" s="463" t="s">
        <v>13993</v>
      </c>
      <c r="B570" s="239">
        <v>44251</v>
      </c>
      <c r="C570" s="234" t="s">
        <v>13724</v>
      </c>
      <c r="D570" s="238" t="s">
        <v>13995</v>
      </c>
      <c r="E570" s="334" t="s">
        <v>2216</v>
      </c>
      <c r="F570" s="334" t="s">
        <v>14147</v>
      </c>
      <c r="G570" s="238">
        <v>232</v>
      </c>
      <c r="H570" s="238">
        <v>2</v>
      </c>
      <c r="I570" s="237"/>
      <c r="J570" s="234"/>
      <c r="K570" s="234"/>
      <c r="L570" s="236">
        <v>44253</v>
      </c>
      <c r="M570" s="236"/>
      <c r="N570" s="236"/>
      <c r="O570" s="236"/>
      <c r="P570" s="236">
        <v>44291</v>
      </c>
      <c r="Q570" s="236">
        <v>44291</v>
      </c>
      <c r="R570" s="234">
        <v>0</v>
      </c>
      <c r="S570" s="234"/>
      <c r="T570" s="338"/>
      <c r="U570" s="233"/>
      <c r="V570" s="233"/>
      <c r="W570" s="233"/>
      <c r="X570" s="233"/>
      <c r="Y570" s="233"/>
      <c r="Z570" s="233"/>
      <c r="AA570" s="233"/>
      <c r="AB570" s="233"/>
      <c r="AC570" s="233"/>
      <c r="AD570" s="233"/>
      <c r="AE570" s="233"/>
      <c r="AF570" s="233"/>
      <c r="AG570" s="233"/>
      <c r="AH570" s="233"/>
      <c r="AI570" s="233"/>
      <c r="AJ570" s="233"/>
      <c r="AK570" s="233"/>
      <c r="AL570" s="233"/>
      <c r="AM570" s="233"/>
      <c r="AN570" s="233"/>
      <c r="AO570" s="233"/>
      <c r="AP570" s="233"/>
      <c r="AQ570" s="233"/>
      <c r="AR570" s="233"/>
      <c r="AS570" s="233"/>
      <c r="AT570" s="233"/>
    </row>
    <row r="571" spans="1:46" s="231" customFormat="1" ht="36" customHeight="1" x14ac:dyDescent="0.35">
      <c r="A571" s="463">
        <v>586</v>
      </c>
      <c r="B571" s="239">
        <v>44257</v>
      </c>
      <c r="C571" s="234" t="s">
        <v>9235</v>
      </c>
      <c r="D571" s="238">
        <v>8080</v>
      </c>
      <c r="E571" s="238"/>
      <c r="F571" s="238"/>
      <c r="G571" s="238"/>
      <c r="H571" s="238">
        <v>12</v>
      </c>
      <c r="I571" s="237"/>
      <c r="J571" s="234"/>
      <c r="K571" s="234"/>
      <c r="L571" s="236">
        <v>44267</v>
      </c>
      <c r="M571" s="236"/>
      <c r="N571" s="236"/>
      <c r="O571" s="236"/>
      <c r="P571" s="236">
        <v>44337</v>
      </c>
      <c r="Q571" s="236">
        <v>44337</v>
      </c>
      <c r="R571" s="372">
        <v>0</v>
      </c>
      <c r="S571" s="234"/>
      <c r="T571" s="338"/>
      <c r="U571" s="233"/>
      <c r="V571" s="233"/>
      <c r="W571" s="233"/>
      <c r="X571" s="233"/>
      <c r="Y571" s="233"/>
      <c r="Z571" s="233"/>
      <c r="AA571" s="233"/>
      <c r="AB571" s="233"/>
      <c r="AC571" s="233"/>
      <c r="AD571" s="233"/>
      <c r="AE571" s="233"/>
      <c r="AF571" s="233"/>
      <c r="AG571" s="233"/>
      <c r="AH571" s="233"/>
      <c r="AI571" s="233"/>
      <c r="AJ571" s="233"/>
      <c r="AK571" s="233"/>
      <c r="AL571" s="233"/>
      <c r="AM571" s="233"/>
      <c r="AN571" s="233"/>
      <c r="AO571" s="233"/>
      <c r="AP571" s="233"/>
      <c r="AQ571" s="233"/>
      <c r="AR571" s="233"/>
      <c r="AS571" s="233"/>
      <c r="AT571" s="233"/>
    </row>
    <row r="572" spans="1:46" s="231" customFormat="1" ht="36" customHeight="1" x14ac:dyDescent="0.35">
      <c r="A572" s="463">
        <v>587</v>
      </c>
      <c r="B572" s="239">
        <v>44260</v>
      </c>
      <c r="C572" s="234" t="s">
        <v>13963</v>
      </c>
      <c r="D572" s="238" t="s">
        <v>13794</v>
      </c>
      <c r="E572" s="238"/>
      <c r="F572" s="238"/>
      <c r="G572" s="238"/>
      <c r="H572" s="238">
        <v>0</v>
      </c>
      <c r="I572" s="237"/>
      <c r="J572" s="234"/>
      <c r="K572" s="234"/>
      <c r="L572" s="236">
        <v>44266</v>
      </c>
      <c r="M572" s="236"/>
      <c r="N572" s="236"/>
      <c r="O572" s="236"/>
      <c r="P572" s="237"/>
      <c r="Q572" s="236"/>
      <c r="R572" s="372"/>
      <c r="S572" s="234"/>
      <c r="T572" s="338"/>
      <c r="U572" s="233"/>
      <c r="V572" s="233"/>
      <c r="W572" s="233"/>
      <c r="X572" s="233"/>
      <c r="Y572" s="233"/>
      <c r="Z572" s="233"/>
      <c r="AA572" s="233"/>
      <c r="AB572" s="233"/>
      <c r="AC572" s="233"/>
      <c r="AD572" s="233"/>
      <c r="AE572" s="233"/>
      <c r="AF572" s="233"/>
      <c r="AG572" s="233"/>
      <c r="AH572" s="233"/>
      <c r="AI572" s="233"/>
      <c r="AJ572" s="233"/>
      <c r="AK572" s="233"/>
      <c r="AL572" s="233"/>
      <c r="AM572" s="233"/>
      <c r="AN572" s="233"/>
      <c r="AO572" s="233"/>
      <c r="AP572" s="233"/>
      <c r="AQ572" s="233"/>
      <c r="AR572" s="233"/>
      <c r="AS572" s="233"/>
      <c r="AT572" s="233"/>
    </row>
    <row r="573" spans="1:46" s="233" customFormat="1" ht="36" customHeight="1" x14ac:dyDescent="0.35">
      <c r="A573" s="463">
        <v>588</v>
      </c>
      <c r="B573" s="239">
        <v>44272</v>
      </c>
      <c r="C573" s="234" t="s">
        <v>10731</v>
      </c>
      <c r="D573" s="238">
        <v>7944</v>
      </c>
      <c r="E573" s="238" t="s">
        <v>2216</v>
      </c>
      <c r="F573" s="334" t="s">
        <v>13982</v>
      </c>
      <c r="G573" s="238">
        <v>50</v>
      </c>
      <c r="H573" s="238">
        <v>50</v>
      </c>
      <c r="I573" s="237"/>
      <c r="J573" s="234"/>
      <c r="K573" s="234"/>
      <c r="L573" s="236">
        <v>44274</v>
      </c>
      <c r="M573" s="236"/>
      <c r="N573" s="236"/>
      <c r="O573" s="236"/>
      <c r="P573" s="236">
        <v>44277</v>
      </c>
      <c r="Q573" s="236">
        <v>44277</v>
      </c>
      <c r="R573" s="234">
        <v>0</v>
      </c>
      <c r="S573" s="234"/>
      <c r="T573" s="349"/>
    </row>
    <row r="574" spans="1:46" s="233" customFormat="1" ht="36" customHeight="1" x14ac:dyDescent="0.35">
      <c r="A574" s="463">
        <v>589</v>
      </c>
      <c r="B574" s="239">
        <v>44274</v>
      </c>
      <c r="C574" s="234" t="s">
        <v>10105</v>
      </c>
      <c r="D574" s="238">
        <v>7435</v>
      </c>
      <c r="E574" s="334" t="s">
        <v>2216</v>
      </c>
      <c r="F574" s="334" t="s">
        <v>13937</v>
      </c>
      <c r="G574" s="238">
        <v>10</v>
      </c>
      <c r="H574" s="238">
        <v>1</v>
      </c>
      <c r="I574" s="237"/>
      <c r="J574" s="234" t="s">
        <v>14004</v>
      </c>
      <c r="K574" s="234"/>
      <c r="L574" s="236">
        <v>44278</v>
      </c>
      <c r="M574" s="236"/>
      <c r="N574" s="236"/>
      <c r="O574" s="236"/>
      <c r="P574" s="236">
        <v>44302</v>
      </c>
      <c r="Q574" s="236">
        <v>44302</v>
      </c>
      <c r="R574" s="234">
        <v>0</v>
      </c>
      <c r="S574" s="234"/>
      <c r="T574" s="349"/>
      <c r="U574" s="249"/>
      <c r="V574" s="249"/>
      <c r="W574" s="249"/>
      <c r="X574" s="249"/>
      <c r="Y574" s="249"/>
      <c r="Z574" s="249"/>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row>
    <row r="575" spans="1:46" s="233" customFormat="1" ht="36" customHeight="1" x14ac:dyDescent="0.35">
      <c r="A575" s="463" t="s">
        <v>13986</v>
      </c>
      <c r="B575" s="239">
        <v>44274</v>
      </c>
      <c r="C575" s="333" t="s">
        <v>13529</v>
      </c>
      <c r="D575" s="238" t="s">
        <v>13782</v>
      </c>
      <c r="E575" s="334" t="s">
        <v>2216</v>
      </c>
      <c r="F575" s="358"/>
      <c r="G575" s="358"/>
      <c r="H575" s="238">
        <v>1</v>
      </c>
      <c r="I575" s="237"/>
      <c r="J575" s="234"/>
      <c r="K575" s="234"/>
      <c r="L575" s="236">
        <v>44281</v>
      </c>
      <c r="M575" s="236"/>
      <c r="N575" s="236"/>
      <c r="O575" s="236"/>
      <c r="P575" s="236">
        <v>44291</v>
      </c>
      <c r="Q575" s="236">
        <v>44291</v>
      </c>
      <c r="R575" s="234">
        <v>0</v>
      </c>
      <c r="S575" s="234"/>
      <c r="T575" s="349"/>
      <c r="U575" s="249"/>
      <c r="V575" s="249"/>
      <c r="W575" s="249"/>
      <c r="X575" s="249"/>
      <c r="Y575" s="249"/>
      <c r="Z575" s="249"/>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row>
    <row r="576" spans="1:46" s="233" customFormat="1" ht="36" customHeight="1" x14ac:dyDescent="0.35">
      <c r="A576" s="463" t="s">
        <v>13987</v>
      </c>
      <c r="B576" s="239">
        <v>44274</v>
      </c>
      <c r="C576" s="333" t="s">
        <v>13724</v>
      </c>
      <c r="D576" s="238">
        <v>8314</v>
      </c>
      <c r="E576" s="334" t="s">
        <v>2216</v>
      </c>
      <c r="F576" s="334" t="s">
        <v>13889</v>
      </c>
      <c r="G576" s="238">
        <v>232</v>
      </c>
      <c r="H576" s="238">
        <v>5</v>
      </c>
      <c r="I576" s="237"/>
      <c r="J576" s="234"/>
      <c r="K576" s="234"/>
      <c r="L576" s="236">
        <v>44281</v>
      </c>
      <c r="M576" s="236"/>
      <c r="N576" s="236"/>
      <c r="O576" s="236"/>
      <c r="P576" s="236">
        <v>44302</v>
      </c>
      <c r="Q576" s="236">
        <v>44302</v>
      </c>
      <c r="R576" s="234">
        <v>0</v>
      </c>
      <c r="S576" s="234"/>
      <c r="T576" s="349"/>
      <c r="U576" s="249"/>
      <c r="V576" s="249"/>
      <c r="W576" s="249"/>
      <c r="X576" s="249"/>
      <c r="Y576" s="249"/>
      <c r="Z576" s="249"/>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row>
    <row r="577" spans="1:46" s="233" customFormat="1" ht="36" customHeight="1" x14ac:dyDescent="0.35">
      <c r="A577" s="469">
        <v>591</v>
      </c>
      <c r="B577" s="266">
        <v>44274</v>
      </c>
      <c r="C577" s="264" t="s">
        <v>2182</v>
      </c>
      <c r="D577" s="265">
        <v>6390</v>
      </c>
      <c r="E577" s="265"/>
      <c r="F577" s="265"/>
      <c r="G577" s="265"/>
      <c r="H577" s="265">
        <v>0</v>
      </c>
      <c r="I577" s="336" t="s">
        <v>14128</v>
      </c>
      <c r="J577" s="264"/>
      <c r="K577" s="264"/>
      <c r="L577" s="262"/>
      <c r="M577" s="262"/>
      <c r="N577" s="262"/>
      <c r="O577" s="262"/>
      <c r="P577" s="263"/>
      <c r="Q577" s="262"/>
      <c r="R577" s="381"/>
      <c r="S577" s="264"/>
      <c r="T577" s="241"/>
      <c r="U577" s="249"/>
      <c r="V577" s="249"/>
      <c r="W577" s="249"/>
      <c r="X577" s="249"/>
      <c r="Y577" s="249"/>
      <c r="Z577" s="249"/>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row>
    <row r="578" spans="1:46" s="249" customFormat="1" ht="36" customHeight="1" x14ac:dyDescent="0.35">
      <c r="A578" s="463">
        <v>592</v>
      </c>
      <c r="B578" s="239">
        <v>44277</v>
      </c>
      <c r="C578" s="234" t="s">
        <v>2182</v>
      </c>
      <c r="D578" s="238">
        <v>6590</v>
      </c>
      <c r="E578" s="334" t="s">
        <v>2216</v>
      </c>
      <c r="F578" s="334" t="s">
        <v>13637</v>
      </c>
      <c r="G578" s="238">
        <v>18</v>
      </c>
      <c r="H578" s="238">
        <v>1</v>
      </c>
      <c r="I578" s="237"/>
      <c r="J578" s="234"/>
      <c r="K578" s="234"/>
      <c r="L578" s="236">
        <v>44287</v>
      </c>
      <c r="M578" s="236"/>
      <c r="N578" s="236"/>
      <c r="O578" s="236"/>
      <c r="P578" s="236">
        <v>44298</v>
      </c>
      <c r="Q578" s="236">
        <v>44298</v>
      </c>
      <c r="R578" s="234">
        <v>0</v>
      </c>
      <c r="S578" s="234"/>
      <c r="T578" s="351"/>
      <c r="U578" s="250"/>
      <c r="V578" s="250"/>
      <c r="W578" s="250"/>
      <c r="X578" s="250"/>
      <c r="Y578" s="250"/>
      <c r="Z578" s="250"/>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row>
    <row r="579" spans="1:46" s="249" customFormat="1" ht="36" customHeight="1" x14ac:dyDescent="0.35">
      <c r="A579" s="463">
        <v>593</v>
      </c>
      <c r="B579" s="239">
        <v>44281</v>
      </c>
      <c r="C579" s="234" t="s">
        <v>13649</v>
      </c>
      <c r="D579" s="238">
        <v>7595</v>
      </c>
      <c r="E579" s="334" t="s">
        <v>2216</v>
      </c>
      <c r="F579" s="334" t="s">
        <v>13797</v>
      </c>
      <c r="G579" s="238">
        <v>199</v>
      </c>
      <c r="H579" s="238">
        <v>199</v>
      </c>
      <c r="I579" s="237"/>
      <c r="J579" s="234"/>
      <c r="K579" s="234"/>
      <c r="L579" s="236">
        <v>44285</v>
      </c>
      <c r="M579" s="236"/>
      <c r="N579" s="236"/>
      <c r="O579" s="236"/>
      <c r="P579" s="236">
        <v>44298</v>
      </c>
      <c r="Q579" s="236">
        <v>44298</v>
      </c>
      <c r="R579" s="234">
        <v>0</v>
      </c>
      <c r="S579" s="234"/>
      <c r="T579" s="351"/>
    </row>
    <row r="580" spans="1:46" s="249" customFormat="1" ht="36" customHeight="1" x14ac:dyDescent="0.35">
      <c r="A580" s="462" t="s">
        <v>14504</v>
      </c>
      <c r="B580" s="247">
        <v>44286</v>
      </c>
      <c r="C580" s="244" t="s">
        <v>13724</v>
      </c>
      <c r="D580" s="245" t="s">
        <v>14505</v>
      </c>
      <c r="E580" s="246" t="s">
        <v>2216</v>
      </c>
      <c r="F580" s="245"/>
      <c r="G580" s="245"/>
      <c r="H580" s="246" t="s">
        <v>13468</v>
      </c>
      <c r="I580" s="248" t="s">
        <v>14021</v>
      </c>
      <c r="J580" s="244"/>
      <c r="K580" s="244"/>
      <c r="L580" s="242"/>
      <c r="M580" s="242"/>
      <c r="N580" s="242"/>
      <c r="O580" s="242"/>
      <c r="P580" s="242"/>
      <c r="Q580" s="242"/>
      <c r="R580" s="371" t="s">
        <v>14040</v>
      </c>
      <c r="S580" s="240" t="s">
        <v>2232</v>
      </c>
      <c r="T580" s="245" t="s">
        <v>14047</v>
      </c>
      <c r="U580" s="227"/>
      <c r="V580" s="227"/>
      <c r="W580" s="227"/>
      <c r="X580" s="227"/>
      <c r="Y580" s="227"/>
      <c r="Z580" s="227"/>
      <c r="AA580" s="227"/>
      <c r="AB580" s="227"/>
      <c r="AC580" s="227"/>
      <c r="AD580" s="227"/>
      <c r="AE580" s="227"/>
      <c r="AF580" s="227"/>
      <c r="AG580" s="227"/>
      <c r="AH580" s="227"/>
      <c r="AI580" s="227"/>
      <c r="AJ580" s="227"/>
      <c r="AK580" s="227"/>
      <c r="AL580" s="227"/>
      <c r="AM580" s="227"/>
      <c r="AN580" s="227"/>
      <c r="AO580" s="227"/>
      <c r="AP580" s="227"/>
      <c r="AQ580" s="227"/>
      <c r="AR580" s="227"/>
      <c r="AS580" s="227"/>
      <c r="AT580" s="227"/>
    </row>
    <row r="581" spans="1:46" s="249" customFormat="1" ht="36" customHeight="1" x14ac:dyDescent="0.35">
      <c r="A581" s="463">
        <v>596</v>
      </c>
      <c r="B581" s="239">
        <v>44292</v>
      </c>
      <c r="C581" s="234" t="s">
        <v>2182</v>
      </c>
      <c r="D581" s="238">
        <v>4085</v>
      </c>
      <c r="E581" s="334" t="s">
        <v>2216</v>
      </c>
      <c r="F581" s="334" t="s">
        <v>14148</v>
      </c>
      <c r="G581" s="238">
        <v>10</v>
      </c>
      <c r="H581" s="238">
        <v>2</v>
      </c>
      <c r="I581" s="251" t="s">
        <v>14011</v>
      </c>
      <c r="J581" s="234" t="s">
        <v>13997</v>
      </c>
      <c r="K581" s="234"/>
      <c r="L581" s="236">
        <v>44334</v>
      </c>
      <c r="M581" s="236"/>
      <c r="N581" s="236"/>
      <c r="O581" s="236"/>
      <c r="P581" s="237"/>
      <c r="Q581" s="236"/>
      <c r="R581" s="372"/>
      <c r="S581" s="234"/>
      <c r="T581" s="351"/>
      <c r="U581" s="233"/>
      <c r="V581" s="233"/>
      <c r="W581" s="233"/>
      <c r="X581" s="233"/>
      <c r="Y581" s="233"/>
      <c r="Z581" s="233"/>
      <c r="AA581" s="233"/>
      <c r="AB581" s="233"/>
      <c r="AC581" s="233"/>
      <c r="AD581" s="233"/>
      <c r="AE581" s="233"/>
      <c r="AF581" s="233"/>
      <c r="AG581" s="233"/>
      <c r="AH581" s="233"/>
      <c r="AI581" s="233"/>
      <c r="AJ581" s="233"/>
      <c r="AK581" s="233"/>
      <c r="AL581" s="233"/>
      <c r="AM581" s="233"/>
      <c r="AN581" s="233"/>
      <c r="AO581" s="233"/>
      <c r="AP581" s="233"/>
      <c r="AQ581" s="233"/>
      <c r="AR581" s="233"/>
      <c r="AS581" s="233"/>
      <c r="AT581" s="233"/>
    </row>
    <row r="582" spans="1:46" s="250" customFormat="1" ht="36" customHeight="1" x14ac:dyDescent="0.35">
      <c r="A582" s="463">
        <v>598</v>
      </c>
      <c r="B582" s="239">
        <v>44294</v>
      </c>
      <c r="C582" s="234" t="s">
        <v>13998</v>
      </c>
      <c r="D582" s="238">
        <v>8345</v>
      </c>
      <c r="E582" s="334" t="s">
        <v>2216</v>
      </c>
      <c r="F582" s="334" t="s">
        <v>13999</v>
      </c>
      <c r="G582" s="238">
        <v>50</v>
      </c>
      <c r="H582" s="238">
        <v>2</v>
      </c>
      <c r="I582" s="237" t="s">
        <v>14006</v>
      </c>
      <c r="J582" s="234"/>
      <c r="K582" s="234"/>
      <c r="L582" s="236">
        <v>44302</v>
      </c>
      <c r="M582" s="236"/>
      <c r="N582" s="236"/>
      <c r="O582" s="236"/>
      <c r="P582" s="236">
        <v>44306</v>
      </c>
      <c r="Q582" s="236">
        <v>44306</v>
      </c>
      <c r="R582" s="234">
        <v>0</v>
      </c>
      <c r="S582" s="234"/>
      <c r="T582" s="352"/>
      <c r="U582" s="231"/>
      <c r="V582" s="231"/>
      <c r="W582" s="231"/>
      <c r="X582" s="231"/>
      <c r="Y582" s="231"/>
      <c r="Z582" s="231"/>
      <c r="AA582" s="231"/>
      <c r="AB582" s="231"/>
      <c r="AC582" s="231"/>
      <c r="AD582" s="231"/>
      <c r="AE582" s="231"/>
      <c r="AF582" s="231"/>
      <c r="AG582" s="231"/>
      <c r="AH582" s="231"/>
      <c r="AI582" s="231"/>
      <c r="AJ582" s="231"/>
      <c r="AK582" s="231"/>
      <c r="AL582" s="231"/>
      <c r="AM582" s="231"/>
      <c r="AN582" s="231"/>
      <c r="AO582" s="231"/>
      <c r="AP582" s="231"/>
      <c r="AQ582" s="231"/>
      <c r="AR582" s="231"/>
      <c r="AS582" s="231"/>
      <c r="AT582" s="231"/>
    </row>
    <row r="583" spans="1:46" s="249" customFormat="1" ht="36" customHeight="1" x14ac:dyDescent="0.35">
      <c r="A583" s="463">
        <v>594</v>
      </c>
      <c r="B583" s="239">
        <v>44298</v>
      </c>
      <c r="C583" s="234" t="s">
        <v>11573</v>
      </c>
      <c r="D583" s="238">
        <v>7783</v>
      </c>
      <c r="E583" s="334" t="s">
        <v>2216</v>
      </c>
      <c r="F583" s="334" t="s">
        <v>13980</v>
      </c>
      <c r="G583" s="238">
        <v>6</v>
      </c>
      <c r="H583" s="238">
        <v>2</v>
      </c>
      <c r="I583" s="237"/>
      <c r="J583" s="234"/>
      <c r="K583" s="234"/>
      <c r="L583" s="236">
        <v>44287</v>
      </c>
      <c r="M583" s="236"/>
      <c r="N583" s="236"/>
      <c r="O583" s="236"/>
      <c r="P583" s="236">
        <v>44301</v>
      </c>
      <c r="Q583" s="236">
        <v>44301</v>
      </c>
      <c r="R583" s="234">
        <v>0</v>
      </c>
      <c r="S583" s="234"/>
      <c r="T583" s="351"/>
      <c r="U583" s="231"/>
      <c r="V583" s="231"/>
      <c r="W583" s="231"/>
      <c r="X583" s="231"/>
      <c r="Y583" s="231"/>
      <c r="Z583" s="231"/>
      <c r="AA583" s="231"/>
      <c r="AB583" s="231"/>
      <c r="AC583" s="231"/>
      <c r="AD583" s="231"/>
      <c r="AE583" s="231"/>
      <c r="AF583" s="231"/>
      <c r="AG583" s="231"/>
      <c r="AH583" s="231"/>
      <c r="AI583" s="231"/>
      <c r="AJ583" s="231"/>
      <c r="AK583" s="231"/>
      <c r="AL583" s="231"/>
      <c r="AM583" s="231"/>
      <c r="AN583" s="231"/>
      <c r="AO583" s="231"/>
      <c r="AP583" s="231"/>
      <c r="AQ583" s="231"/>
      <c r="AR583" s="231"/>
      <c r="AS583" s="231"/>
      <c r="AT583" s="231"/>
    </row>
    <row r="584" spans="1:46" s="233" customFormat="1" ht="36" customHeight="1" x14ac:dyDescent="0.35">
      <c r="A584" s="462" t="s">
        <v>14506</v>
      </c>
      <c r="B584" s="247">
        <v>44299</v>
      </c>
      <c r="C584" s="244" t="s">
        <v>11573</v>
      </c>
      <c r="D584" s="245" t="s">
        <v>11635</v>
      </c>
      <c r="E584" s="246" t="s">
        <v>2216</v>
      </c>
      <c r="F584" s="245"/>
      <c r="G584" s="245" t="s">
        <v>166</v>
      </c>
      <c r="H584" s="246" t="s">
        <v>13468</v>
      </c>
      <c r="I584" s="248" t="s">
        <v>14005</v>
      </c>
      <c r="J584" s="244" t="s">
        <v>2222</v>
      </c>
      <c r="K584" s="244"/>
      <c r="L584" s="242"/>
      <c r="M584" s="242"/>
      <c r="N584" s="242"/>
      <c r="O584" s="242"/>
      <c r="P584" s="242"/>
      <c r="Q584" s="242"/>
      <c r="R584" s="371" t="s">
        <v>14040</v>
      </c>
      <c r="S584" s="240" t="s">
        <v>2232</v>
      </c>
      <c r="T584" s="245" t="s">
        <v>364</v>
      </c>
      <c r="U584" s="227"/>
      <c r="V584" s="227"/>
      <c r="W584" s="227"/>
      <c r="X584" s="227"/>
      <c r="Y584" s="227"/>
      <c r="Z584" s="227"/>
      <c r="AA584" s="227"/>
      <c r="AB584" s="227"/>
      <c r="AC584" s="227"/>
      <c r="AD584" s="227"/>
      <c r="AE584" s="227"/>
      <c r="AF584" s="227"/>
      <c r="AG584" s="227"/>
      <c r="AH584" s="227"/>
      <c r="AI584" s="227"/>
      <c r="AJ584" s="227"/>
      <c r="AK584" s="227"/>
      <c r="AL584" s="227"/>
      <c r="AM584" s="227"/>
      <c r="AN584" s="227"/>
      <c r="AO584" s="227"/>
      <c r="AP584" s="227"/>
      <c r="AQ584" s="227"/>
      <c r="AR584" s="227"/>
      <c r="AS584" s="227"/>
      <c r="AT584" s="227"/>
    </row>
    <row r="585" spans="1:46" s="231" customFormat="1" ht="36" customHeight="1" x14ac:dyDescent="0.35">
      <c r="A585" s="462" t="s">
        <v>14507</v>
      </c>
      <c r="B585" s="247">
        <v>44301</v>
      </c>
      <c r="C585" s="244" t="s">
        <v>8991</v>
      </c>
      <c r="D585" s="245"/>
      <c r="E585" s="246" t="s">
        <v>2216</v>
      </c>
      <c r="F585" s="245"/>
      <c r="G585" s="245"/>
      <c r="H585" s="246" t="s">
        <v>13468</v>
      </c>
      <c r="I585" s="242" t="s">
        <v>14017</v>
      </c>
      <c r="J585" s="244"/>
      <c r="K585" s="244"/>
      <c r="L585" s="242"/>
      <c r="M585" s="242"/>
      <c r="N585" s="242"/>
      <c r="O585" s="242"/>
      <c r="P585" s="242"/>
      <c r="Q585" s="242"/>
      <c r="R585" s="371" t="s">
        <v>14040</v>
      </c>
      <c r="S585" s="240" t="s">
        <v>2232</v>
      </c>
      <c r="T585" s="245" t="s">
        <v>14047</v>
      </c>
      <c r="U585" s="227"/>
      <c r="V585" s="227"/>
      <c r="W585" s="227"/>
      <c r="X585" s="227"/>
      <c r="Y585" s="227"/>
      <c r="Z585" s="227"/>
      <c r="AA585" s="227"/>
      <c r="AB585" s="227"/>
      <c r="AC585" s="227"/>
      <c r="AD585" s="227"/>
      <c r="AE585" s="227"/>
      <c r="AF585" s="227"/>
      <c r="AG585" s="227"/>
      <c r="AH585" s="227"/>
      <c r="AI585" s="227"/>
      <c r="AJ585" s="227"/>
      <c r="AK585" s="227"/>
      <c r="AL585" s="227"/>
      <c r="AM585" s="227"/>
      <c r="AN585" s="227"/>
      <c r="AO585" s="227"/>
      <c r="AP585" s="227"/>
      <c r="AQ585" s="227"/>
      <c r="AR585" s="227"/>
      <c r="AS585" s="227"/>
      <c r="AT585" s="227"/>
    </row>
    <row r="586" spans="1:46" s="231" customFormat="1" ht="36" customHeight="1" x14ac:dyDescent="0.35">
      <c r="A586" s="463">
        <v>599</v>
      </c>
      <c r="B586" s="239">
        <v>44301</v>
      </c>
      <c r="C586" s="234" t="s">
        <v>2755</v>
      </c>
      <c r="D586" s="238">
        <v>6654</v>
      </c>
      <c r="E586" s="334" t="s">
        <v>2216</v>
      </c>
      <c r="F586" s="334" t="s">
        <v>14012</v>
      </c>
      <c r="G586" s="238">
        <v>1003</v>
      </c>
      <c r="H586" s="238">
        <v>2</v>
      </c>
      <c r="I586" s="237" t="s">
        <v>14007</v>
      </c>
      <c r="J586" s="234"/>
      <c r="K586" s="234"/>
      <c r="L586" s="236">
        <v>44308</v>
      </c>
      <c r="M586" s="236"/>
      <c r="N586" s="236"/>
      <c r="O586" s="236"/>
      <c r="P586" s="236">
        <v>44308</v>
      </c>
      <c r="Q586" s="236">
        <v>44308</v>
      </c>
      <c r="R586" s="333">
        <v>0</v>
      </c>
      <c r="S586" s="234"/>
      <c r="T586" s="338"/>
    </row>
    <row r="587" spans="1:46" s="231" customFormat="1" ht="36" customHeight="1" x14ac:dyDescent="0.35">
      <c r="A587" s="463">
        <v>600</v>
      </c>
      <c r="B587" s="239">
        <v>44302</v>
      </c>
      <c r="C587" s="234" t="s">
        <v>3583</v>
      </c>
      <c r="D587" s="238" t="s">
        <v>13592</v>
      </c>
      <c r="E587" s="334">
        <v>31611</v>
      </c>
      <c r="F587" s="334" t="s">
        <v>13861</v>
      </c>
      <c r="G587" s="238">
        <v>250</v>
      </c>
      <c r="H587" s="238">
        <v>1</v>
      </c>
      <c r="I587" s="237"/>
      <c r="J587" s="234" t="s">
        <v>14002</v>
      </c>
      <c r="K587" s="234"/>
      <c r="L587" s="236">
        <v>44310</v>
      </c>
      <c r="M587" s="236"/>
      <c r="N587" s="236"/>
      <c r="O587" s="236"/>
      <c r="P587" s="236">
        <v>44312</v>
      </c>
      <c r="Q587" s="236">
        <v>44312</v>
      </c>
      <c r="R587" s="234">
        <v>0</v>
      </c>
      <c r="S587" s="234"/>
      <c r="T587" s="338"/>
    </row>
    <row r="588" spans="1:46" s="231" customFormat="1" ht="36" customHeight="1" x14ac:dyDescent="0.35">
      <c r="A588" s="463" t="s">
        <v>14001</v>
      </c>
      <c r="B588" s="239">
        <v>44312</v>
      </c>
      <c r="C588" s="234" t="s">
        <v>9235</v>
      </c>
      <c r="D588" s="238">
        <v>8080</v>
      </c>
      <c r="E588" s="334" t="s">
        <v>2216</v>
      </c>
      <c r="F588" s="334" t="s">
        <v>3785</v>
      </c>
      <c r="G588" s="334" t="s">
        <v>2216</v>
      </c>
      <c r="H588" s="238">
        <v>5</v>
      </c>
      <c r="I588" s="237"/>
      <c r="J588" s="234"/>
      <c r="K588" s="234"/>
      <c r="L588" s="236">
        <v>44314</v>
      </c>
      <c r="M588" s="236"/>
      <c r="N588" s="236"/>
      <c r="O588" s="236"/>
      <c r="P588" s="236">
        <v>44328</v>
      </c>
      <c r="Q588" s="236">
        <v>44328</v>
      </c>
      <c r="R588" s="234">
        <v>0</v>
      </c>
      <c r="S588" s="234"/>
      <c r="T588" s="338"/>
    </row>
    <row r="589" spans="1:46" s="231" customFormat="1" ht="36" customHeight="1" x14ac:dyDescent="0.35">
      <c r="A589" s="463" t="s">
        <v>14015</v>
      </c>
      <c r="B589" s="239">
        <v>44320</v>
      </c>
      <c r="C589" s="234" t="s">
        <v>5604</v>
      </c>
      <c r="D589" s="238" t="s">
        <v>13720</v>
      </c>
      <c r="E589" s="334" t="s">
        <v>2216</v>
      </c>
      <c r="F589" s="238" t="s">
        <v>3785</v>
      </c>
      <c r="G589" s="238" t="s">
        <v>2216</v>
      </c>
      <c r="H589" s="238">
        <v>27</v>
      </c>
      <c r="I589" s="237"/>
      <c r="J589" s="234" t="s">
        <v>14016</v>
      </c>
      <c r="K589" s="234"/>
      <c r="L589" s="236">
        <v>44328</v>
      </c>
      <c r="M589" s="236"/>
      <c r="N589" s="236"/>
      <c r="O589" s="236"/>
      <c r="P589" s="236">
        <v>44351</v>
      </c>
      <c r="Q589" s="236">
        <v>44351</v>
      </c>
      <c r="R589" s="234">
        <v>0</v>
      </c>
      <c r="S589" s="234"/>
      <c r="T589" s="338"/>
    </row>
    <row r="590" spans="1:46" s="231" customFormat="1" ht="36" customHeight="1" x14ac:dyDescent="0.35">
      <c r="A590" s="463">
        <v>603</v>
      </c>
      <c r="B590" s="239">
        <v>44323</v>
      </c>
      <c r="C590" s="234" t="s">
        <v>65</v>
      </c>
      <c r="D590" s="238" t="s">
        <v>13978</v>
      </c>
      <c r="E590" s="334" t="s">
        <v>2216</v>
      </c>
      <c r="F590" s="334" t="s">
        <v>3785</v>
      </c>
      <c r="G590" s="334" t="s">
        <v>2216</v>
      </c>
      <c r="H590" s="238">
        <v>20</v>
      </c>
      <c r="I590" s="348" t="s">
        <v>14113</v>
      </c>
      <c r="J590" s="333" t="s">
        <v>14099</v>
      </c>
      <c r="K590" s="234"/>
      <c r="L590" s="236">
        <v>44337</v>
      </c>
      <c r="M590" s="236"/>
      <c r="N590" s="236"/>
      <c r="O590" s="236"/>
      <c r="P590" s="236">
        <v>44406</v>
      </c>
      <c r="Q590" s="236">
        <v>44406</v>
      </c>
      <c r="R590" s="333">
        <v>0</v>
      </c>
      <c r="S590" s="234"/>
      <c r="T590" s="338"/>
      <c r="U590" s="233"/>
      <c r="V590" s="233"/>
      <c r="W590" s="233"/>
      <c r="X590" s="233"/>
      <c r="Y590" s="233"/>
      <c r="Z590" s="233"/>
      <c r="AA590" s="233"/>
      <c r="AB590" s="233"/>
      <c r="AC590" s="233"/>
      <c r="AD590" s="233"/>
      <c r="AE590" s="233"/>
      <c r="AF590" s="233"/>
      <c r="AG590" s="233"/>
      <c r="AH590" s="233"/>
      <c r="AI590" s="233"/>
      <c r="AJ590" s="233"/>
      <c r="AK590" s="233"/>
      <c r="AL590" s="233"/>
      <c r="AM590" s="233"/>
      <c r="AN590" s="233"/>
      <c r="AO590" s="233"/>
      <c r="AP590" s="233"/>
      <c r="AQ590" s="233"/>
      <c r="AR590" s="233"/>
      <c r="AS590" s="233"/>
      <c r="AT590" s="233"/>
    </row>
    <row r="591" spans="1:46" s="233" customFormat="1" ht="36" customHeight="1" x14ac:dyDescent="0.35">
      <c r="A591" s="463">
        <v>604</v>
      </c>
      <c r="B591" s="239">
        <v>44334</v>
      </c>
      <c r="C591" s="234" t="s">
        <v>13575</v>
      </c>
      <c r="D591" s="238">
        <v>8328</v>
      </c>
      <c r="E591" s="334" t="s">
        <v>2216</v>
      </c>
      <c r="F591" s="334" t="s">
        <v>14149</v>
      </c>
      <c r="G591" s="238">
        <v>30</v>
      </c>
      <c r="H591" s="238">
        <v>6</v>
      </c>
      <c r="I591" s="237"/>
      <c r="J591" s="234" t="s">
        <v>14009</v>
      </c>
      <c r="K591" s="234"/>
      <c r="L591" s="236">
        <v>44334</v>
      </c>
      <c r="M591" s="236"/>
      <c r="N591" s="236"/>
      <c r="O591" s="236"/>
      <c r="P591" s="236">
        <v>44334</v>
      </c>
      <c r="Q591" s="236">
        <v>44334</v>
      </c>
      <c r="R591" s="372"/>
      <c r="S591" s="234"/>
      <c r="T591" s="349"/>
      <c r="U591" s="231"/>
      <c r="V591" s="231"/>
      <c r="W591" s="231"/>
      <c r="X591" s="231"/>
      <c r="Y591" s="231"/>
      <c r="Z591" s="231"/>
      <c r="AA591" s="231"/>
      <c r="AB591" s="231"/>
      <c r="AC591" s="231"/>
      <c r="AD591" s="231"/>
      <c r="AE591" s="231"/>
      <c r="AF591" s="231"/>
      <c r="AG591" s="231"/>
      <c r="AH591" s="231"/>
      <c r="AI591" s="231"/>
      <c r="AJ591" s="231"/>
      <c r="AK591" s="231"/>
      <c r="AL591" s="231"/>
      <c r="AM591" s="231"/>
      <c r="AN591" s="231"/>
      <c r="AO591" s="231"/>
      <c r="AP591" s="231"/>
      <c r="AQ591" s="231"/>
      <c r="AR591" s="231"/>
      <c r="AS591" s="231"/>
      <c r="AT591" s="231"/>
    </row>
    <row r="592" spans="1:46" s="231" customFormat="1" ht="36" customHeight="1" x14ac:dyDescent="0.35">
      <c r="A592" s="463" t="s">
        <v>14018</v>
      </c>
      <c r="B592" s="239">
        <v>44337</v>
      </c>
      <c r="C592" s="234" t="s">
        <v>3583</v>
      </c>
      <c r="D592" s="238" t="s">
        <v>13586</v>
      </c>
      <c r="E592" s="238">
        <v>31022</v>
      </c>
      <c r="F592" s="238" t="s">
        <v>13908</v>
      </c>
      <c r="G592" s="238">
        <v>253</v>
      </c>
      <c r="H592" s="238">
        <v>1</v>
      </c>
      <c r="I592" s="237"/>
      <c r="J592" s="234" t="s">
        <v>14022</v>
      </c>
      <c r="K592" s="234"/>
      <c r="L592" s="236">
        <v>44348</v>
      </c>
      <c r="M592" s="236"/>
      <c r="N592" s="236"/>
      <c r="O592" s="236"/>
      <c r="P592" s="236">
        <v>44351</v>
      </c>
      <c r="Q592" s="236">
        <v>44351</v>
      </c>
      <c r="R592" s="234">
        <v>0</v>
      </c>
      <c r="S592" s="234"/>
      <c r="T592" s="338"/>
      <c r="U592" s="233"/>
      <c r="V592" s="233"/>
      <c r="W592" s="233"/>
      <c r="X592" s="233"/>
      <c r="Y592" s="233"/>
      <c r="Z592" s="233"/>
      <c r="AA592" s="233"/>
      <c r="AB592" s="233"/>
      <c r="AC592" s="233"/>
      <c r="AD592" s="233"/>
      <c r="AE592" s="233"/>
      <c r="AF592" s="233"/>
      <c r="AG592" s="233"/>
      <c r="AH592" s="233"/>
      <c r="AI592" s="233"/>
      <c r="AJ592" s="233"/>
      <c r="AK592" s="233"/>
      <c r="AL592" s="233"/>
      <c r="AM592" s="233"/>
      <c r="AN592" s="233"/>
      <c r="AO592" s="233"/>
      <c r="AP592" s="233"/>
      <c r="AQ592" s="233"/>
      <c r="AR592" s="233"/>
      <c r="AS592" s="233"/>
      <c r="AT592" s="233"/>
    </row>
    <row r="593" spans="1:46" s="233" customFormat="1" ht="36" customHeight="1" x14ac:dyDescent="0.35">
      <c r="A593" s="463" t="s">
        <v>14019</v>
      </c>
      <c r="B593" s="239">
        <v>44337</v>
      </c>
      <c r="C593" s="234" t="s">
        <v>3583</v>
      </c>
      <c r="D593" s="238" t="s">
        <v>13592</v>
      </c>
      <c r="E593" s="238">
        <v>31350</v>
      </c>
      <c r="F593" s="238" t="s">
        <v>13861</v>
      </c>
      <c r="G593" s="238">
        <v>250</v>
      </c>
      <c r="H593" s="238">
        <v>1</v>
      </c>
      <c r="I593" s="237"/>
      <c r="J593" s="234" t="s">
        <v>14023</v>
      </c>
      <c r="K593" s="234"/>
      <c r="L593" s="236">
        <v>44348</v>
      </c>
      <c r="M593" s="236"/>
      <c r="N593" s="236"/>
      <c r="O593" s="236"/>
      <c r="P593" s="236">
        <v>44351</v>
      </c>
      <c r="Q593" s="236">
        <v>44351</v>
      </c>
      <c r="R593" s="333">
        <v>0</v>
      </c>
      <c r="S593" s="234"/>
      <c r="T593" s="349"/>
    </row>
    <row r="594" spans="1:46" s="233" customFormat="1" ht="36" customHeight="1" x14ac:dyDescent="0.35">
      <c r="A594" s="469" t="s">
        <v>14020</v>
      </c>
      <c r="B594" s="266">
        <v>44337</v>
      </c>
      <c r="C594" s="264" t="s">
        <v>3583</v>
      </c>
      <c r="D594" s="265" t="s">
        <v>4242</v>
      </c>
      <c r="E594" s="335" t="s">
        <v>14075</v>
      </c>
      <c r="F594" s="265"/>
      <c r="G594" s="265"/>
      <c r="H594" s="265">
        <v>0</v>
      </c>
      <c r="I594" s="263" t="s">
        <v>14037</v>
      </c>
      <c r="J594" s="264"/>
      <c r="K594" s="264"/>
      <c r="L594" s="262"/>
      <c r="M594" s="262"/>
      <c r="N594" s="262"/>
      <c r="O594" s="262"/>
      <c r="P594" s="263"/>
      <c r="Q594" s="262"/>
      <c r="R594" s="381"/>
      <c r="S594" s="264"/>
      <c r="T594" s="241"/>
    </row>
    <row r="595" spans="1:46" s="233" customFormat="1" ht="36" customHeight="1" x14ac:dyDescent="0.35">
      <c r="A595" s="463" t="s">
        <v>14035</v>
      </c>
      <c r="B595" s="239">
        <v>44364</v>
      </c>
      <c r="C595" s="234" t="s">
        <v>65</v>
      </c>
      <c r="D595" s="238" t="s">
        <v>13978</v>
      </c>
      <c r="E595" s="334" t="s">
        <v>2216</v>
      </c>
      <c r="F595" s="238" t="s">
        <v>14010</v>
      </c>
      <c r="G595" s="238">
        <v>150</v>
      </c>
      <c r="H595" s="238">
        <v>150</v>
      </c>
      <c r="I595" s="237" t="s">
        <v>14029</v>
      </c>
      <c r="J595" s="234"/>
      <c r="K595" s="234"/>
      <c r="L595" s="236">
        <v>44383</v>
      </c>
      <c r="M595" s="236"/>
      <c r="N595" s="236"/>
      <c r="O595" s="236"/>
      <c r="P595" s="236">
        <v>44404</v>
      </c>
      <c r="Q595" s="236">
        <v>44404</v>
      </c>
      <c r="R595" s="333">
        <v>0</v>
      </c>
      <c r="S595" s="234"/>
      <c r="T595" s="349"/>
    </row>
    <row r="596" spans="1:46" s="233" customFormat="1" ht="36" customHeight="1" x14ac:dyDescent="0.35">
      <c r="A596" s="462" t="s">
        <v>2216</v>
      </c>
      <c r="B596" s="247">
        <v>44375</v>
      </c>
      <c r="C596" s="244" t="s">
        <v>2182</v>
      </c>
      <c r="D596" s="245" t="s">
        <v>8774</v>
      </c>
      <c r="E596" s="246" t="s">
        <v>2216</v>
      </c>
      <c r="F596" s="245" t="s">
        <v>3785</v>
      </c>
      <c r="G596" s="245"/>
      <c r="H596" s="246" t="s">
        <v>13468</v>
      </c>
      <c r="I596" s="336" t="s">
        <v>14060</v>
      </c>
      <c r="J596" s="240" t="s">
        <v>14061</v>
      </c>
      <c r="K596" s="244"/>
      <c r="L596" s="242"/>
      <c r="M596" s="242"/>
      <c r="N596" s="242"/>
      <c r="O596" s="242"/>
      <c r="P596" s="242"/>
      <c r="Q596" s="242"/>
      <c r="R596" s="371" t="s">
        <v>14040</v>
      </c>
      <c r="S596" s="240" t="s">
        <v>2232</v>
      </c>
      <c r="T596" s="245" t="s">
        <v>364</v>
      </c>
      <c r="U596" s="227"/>
      <c r="V596" s="227"/>
      <c r="W596" s="227"/>
      <c r="X596" s="227"/>
      <c r="Y596" s="227"/>
      <c r="Z596" s="227"/>
      <c r="AA596" s="227"/>
      <c r="AB596" s="227"/>
      <c r="AC596" s="227"/>
      <c r="AD596" s="227"/>
      <c r="AE596" s="227"/>
      <c r="AF596" s="227"/>
      <c r="AG596" s="227"/>
      <c r="AH596" s="227"/>
      <c r="AI596" s="227"/>
      <c r="AJ596" s="227"/>
      <c r="AK596" s="227"/>
      <c r="AL596" s="227"/>
      <c r="AM596" s="227"/>
      <c r="AN596" s="227"/>
      <c r="AO596" s="227"/>
      <c r="AP596" s="227"/>
      <c r="AQ596" s="227"/>
      <c r="AR596" s="227"/>
      <c r="AS596" s="227"/>
      <c r="AT596" s="227"/>
    </row>
    <row r="597" spans="1:46" s="233" customFormat="1" ht="36" customHeight="1" x14ac:dyDescent="0.35">
      <c r="A597" s="463">
        <v>608</v>
      </c>
      <c r="B597" s="239">
        <v>44385</v>
      </c>
      <c r="C597" s="234" t="s">
        <v>6152</v>
      </c>
      <c r="D597" s="334" t="s">
        <v>14155</v>
      </c>
      <c r="E597" s="334" t="s">
        <v>2216</v>
      </c>
      <c r="F597" s="238" t="s">
        <v>14027</v>
      </c>
      <c r="G597" s="238">
        <v>50</v>
      </c>
      <c r="H597" s="238">
        <v>50</v>
      </c>
      <c r="I597" s="237" t="s">
        <v>14032</v>
      </c>
      <c r="J597" s="234"/>
      <c r="K597" s="234"/>
      <c r="L597" s="236">
        <v>44386</v>
      </c>
      <c r="M597" s="236"/>
      <c r="N597" s="236"/>
      <c r="O597" s="236"/>
      <c r="P597" s="236">
        <v>44393</v>
      </c>
      <c r="Q597" s="236">
        <v>44393</v>
      </c>
      <c r="R597" s="333">
        <v>0</v>
      </c>
      <c r="S597" s="234"/>
      <c r="T597" s="349"/>
    </row>
    <row r="598" spans="1:46" s="231" customFormat="1" ht="36" customHeight="1" x14ac:dyDescent="0.35">
      <c r="A598" s="463">
        <v>609</v>
      </c>
      <c r="B598" s="239">
        <v>44385</v>
      </c>
      <c r="C598" s="234" t="s">
        <v>3583</v>
      </c>
      <c r="D598" s="238" t="s">
        <v>13592</v>
      </c>
      <c r="E598" s="238">
        <v>31086</v>
      </c>
      <c r="F598" s="238" t="s">
        <v>13981</v>
      </c>
      <c r="G598" s="238">
        <v>250</v>
      </c>
      <c r="H598" s="238">
        <v>1</v>
      </c>
      <c r="I598" s="237" t="s">
        <v>14038</v>
      </c>
      <c r="J598" s="234"/>
      <c r="K598" s="234"/>
      <c r="L598" s="236">
        <v>44396</v>
      </c>
      <c r="M598" s="236"/>
      <c r="N598" s="236"/>
      <c r="O598" s="236"/>
      <c r="P598" s="236">
        <v>44414</v>
      </c>
      <c r="Q598" s="236">
        <v>44414</v>
      </c>
      <c r="R598" s="333">
        <v>0</v>
      </c>
      <c r="S598" s="234"/>
      <c r="T598" s="338"/>
    </row>
    <row r="599" spans="1:46" s="231" customFormat="1" ht="36" customHeight="1" x14ac:dyDescent="0.35">
      <c r="A599" s="463">
        <v>610</v>
      </c>
      <c r="B599" s="239">
        <v>44387</v>
      </c>
      <c r="C599" s="234" t="s">
        <v>7816</v>
      </c>
      <c r="D599" s="334" t="s">
        <v>14053</v>
      </c>
      <c r="E599" s="334" t="s">
        <v>2216</v>
      </c>
      <c r="F599" s="238" t="s">
        <v>13974</v>
      </c>
      <c r="G599" s="238">
        <v>25</v>
      </c>
      <c r="H599" s="238">
        <v>13</v>
      </c>
      <c r="I599" s="348" t="s">
        <v>14070</v>
      </c>
      <c r="J599" s="234"/>
      <c r="K599" s="234"/>
      <c r="L599" s="236">
        <v>44398</v>
      </c>
      <c r="M599" s="236"/>
      <c r="N599" s="236"/>
      <c r="O599" s="236"/>
      <c r="P599" s="236">
        <v>44509</v>
      </c>
      <c r="Q599" s="236">
        <v>44509</v>
      </c>
      <c r="R599" s="333">
        <v>0</v>
      </c>
      <c r="S599" s="234"/>
      <c r="T599" s="338"/>
    </row>
    <row r="600" spans="1:46" s="233" customFormat="1" ht="36" customHeight="1" x14ac:dyDescent="0.35">
      <c r="A600" s="463">
        <v>611</v>
      </c>
      <c r="B600" s="239">
        <v>44397</v>
      </c>
      <c r="C600" s="234" t="s">
        <v>14033</v>
      </c>
      <c r="D600" s="238">
        <v>8426</v>
      </c>
      <c r="E600" s="334" t="s">
        <v>2216</v>
      </c>
      <c r="F600" s="330" t="s">
        <v>14031</v>
      </c>
      <c r="G600" s="238">
        <v>30</v>
      </c>
      <c r="H600" s="238">
        <v>29</v>
      </c>
      <c r="I600" s="237"/>
      <c r="J600" s="234" t="s">
        <v>14034</v>
      </c>
      <c r="K600" s="234"/>
      <c r="L600" s="236">
        <v>44398</v>
      </c>
      <c r="M600" s="236"/>
      <c r="N600" s="236"/>
      <c r="O600" s="236"/>
      <c r="P600" s="236">
        <v>44399</v>
      </c>
      <c r="Q600" s="236">
        <v>44399</v>
      </c>
      <c r="R600" s="333">
        <v>1</v>
      </c>
      <c r="S600" s="234"/>
      <c r="T600" s="349"/>
    </row>
    <row r="601" spans="1:46" s="231" customFormat="1" ht="36" customHeight="1" x14ac:dyDescent="0.35">
      <c r="A601" s="470">
        <v>612</v>
      </c>
      <c r="B601" s="261">
        <v>44397</v>
      </c>
      <c r="C601" s="259" t="s">
        <v>14039</v>
      </c>
      <c r="D601" s="260">
        <v>8210</v>
      </c>
      <c r="E601" s="360" t="s">
        <v>2216</v>
      </c>
      <c r="F601" s="360" t="s">
        <v>13973</v>
      </c>
      <c r="G601" s="260">
        <v>704</v>
      </c>
      <c r="H601" s="260">
        <v>24</v>
      </c>
      <c r="I601" s="340" t="s">
        <v>14071</v>
      </c>
      <c r="J601" s="259" t="s">
        <v>11357</v>
      </c>
      <c r="K601" s="259"/>
      <c r="L601" s="257">
        <v>44397</v>
      </c>
      <c r="M601" s="257"/>
      <c r="N601" s="257"/>
      <c r="O601" s="257"/>
      <c r="P601" s="258"/>
      <c r="Q601" s="257"/>
      <c r="R601" s="378"/>
      <c r="S601" s="364" t="s">
        <v>14192</v>
      </c>
      <c r="T601" s="341"/>
    </row>
    <row r="602" spans="1:46" s="300" customFormat="1" ht="36" customHeight="1" x14ac:dyDescent="0.35">
      <c r="A602" s="463">
        <v>613</v>
      </c>
      <c r="B602" s="239">
        <v>44406</v>
      </c>
      <c r="C602" s="333" t="s">
        <v>3583</v>
      </c>
      <c r="D602" s="238">
        <v>8127</v>
      </c>
      <c r="E602" s="334" t="s">
        <v>14076</v>
      </c>
      <c r="F602" s="334" t="s">
        <v>3785</v>
      </c>
      <c r="G602" s="238"/>
      <c r="H602" s="238">
        <v>2</v>
      </c>
      <c r="I602" s="237"/>
      <c r="J602" s="234"/>
      <c r="K602" s="234"/>
      <c r="L602" s="236">
        <v>44418</v>
      </c>
      <c r="M602" s="236"/>
      <c r="N602" s="236"/>
      <c r="O602" s="236"/>
      <c r="P602" s="236">
        <v>44426</v>
      </c>
      <c r="Q602" s="236">
        <v>44426</v>
      </c>
      <c r="R602" s="333">
        <v>0</v>
      </c>
      <c r="S602" s="234"/>
      <c r="T602" s="234"/>
    </row>
    <row r="603" spans="1:46" ht="36" customHeight="1" x14ac:dyDescent="0.35">
      <c r="A603" s="463" t="s">
        <v>14093</v>
      </c>
      <c r="B603" s="239">
        <v>44407</v>
      </c>
      <c r="C603" s="333" t="s">
        <v>65</v>
      </c>
      <c r="D603" s="238">
        <v>8148</v>
      </c>
      <c r="E603" s="334" t="s">
        <v>2216</v>
      </c>
      <c r="F603" s="334" t="s">
        <v>3785</v>
      </c>
      <c r="G603" s="238"/>
      <c r="H603" s="238">
        <v>2</v>
      </c>
      <c r="I603" s="237"/>
      <c r="J603" s="234"/>
      <c r="K603" s="234"/>
      <c r="L603" s="236">
        <v>44445</v>
      </c>
      <c r="M603" s="236"/>
      <c r="N603" s="236"/>
      <c r="O603" s="236"/>
      <c r="P603" s="236">
        <v>44469</v>
      </c>
      <c r="Q603" s="236">
        <v>44469</v>
      </c>
      <c r="R603" s="333">
        <v>0</v>
      </c>
      <c r="S603" s="234"/>
      <c r="T603" s="234"/>
    </row>
    <row r="604" spans="1:46" ht="36" customHeight="1" x14ac:dyDescent="0.35">
      <c r="A604" s="472">
        <v>614</v>
      </c>
      <c r="B604" s="343">
        <v>44410</v>
      </c>
      <c r="C604" s="344" t="s">
        <v>14055</v>
      </c>
      <c r="D604" s="342">
        <v>8425</v>
      </c>
      <c r="E604" s="342"/>
      <c r="F604" s="342"/>
      <c r="G604" s="342"/>
      <c r="H604" s="342"/>
      <c r="I604" s="345"/>
      <c r="J604" s="346"/>
      <c r="K604" s="346"/>
      <c r="L604" s="345"/>
      <c r="M604" s="345"/>
      <c r="N604" s="345"/>
      <c r="O604" s="345"/>
      <c r="P604" s="345"/>
      <c r="Q604" s="347"/>
      <c r="R604" s="383"/>
      <c r="S604" s="346"/>
      <c r="T604" s="346"/>
    </row>
    <row r="605" spans="1:46" s="300" customFormat="1" ht="36" customHeight="1" x14ac:dyDescent="0.35">
      <c r="A605" s="463">
        <v>615</v>
      </c>
      <c r="B605" s="239">
        <v>44412</v>
      </c>
      <c r="C605" s="333" t="s">
        <v>13963</v>
      </c>
      <c r="D605" s="238">
        <v>8169</v>
      </c>
      <c r="E605" s="334" t="s">
        <v>2216</v>
      </c>
      <c r="F605" s="334" t="s">
        <v>14051</v>
      </c>
      <c r="G605" s="238">
        <v>40</v>
      </c>
      <c r="H605" s="238">
        <v>2</v>
      </c>
      <c r="I605" s="237"/>
      <c r="J605" s="234"/>
      <c r="K605" s="234"/>
      <c r="L605" s="236">
        <v>44414</v>
      </c>
      <c r="M605" s="236"/>
      <c r="N605" s="236"/>
      <c r="O605" s="236"/>
      <c r="P605" s="237"/>
      <c r="Q605" s="236"/>
      <c r="R605" s="372"/>
      <c r="S605" s="234"/>
      <c r="T605" s="234"/>
    </row>
    <row r="606" spans="1:46" ht="36" customHeight="1" x14ac:dyDescent="0.35">
      <c r="A606" s="463">
        <v>616</v>
      </c>
      <c r="B606" s="239">
        <v>44412</v>
      </c>
      <c r="C606" s="333" t="s">
        <v>14056</v>
      </c>
      <c r="D606" s="238">
        <v>8432</v>
      </c>
      <c r="E606" s="334" t="s">
        <v>2216</v>
      </c>
      <c r="F606" s="334" t="s">
        <v>14054</v>
      </c>
      <c r="G606" s="238">
        <v>8</v>
      </c>
      <c r="H606" s="238">
        <v>8</v>
      </c>
      <c r="I606" s="348" t="s">
        <v>14074</v>
      </c>
      <c r="J606" s="234"/>
      <c r="K606" s="234"/>
      <c r="L606" s="236">
        <v>44419</v>
      </c>
      <c r="M606" s="236"/>
      <c r="N606" s="236"/>
      <c r="O606" s="236"/>
      <c r="P606" s="236">
        <v>44447</v>
      </c>
      <c r="Q606" s="236">
        <v>44447</v>
      </c>
      <c r="R606" s="333">
        <v>1</v>
      </c>
      <c r="S606" s="234"/>
      <c r="T606" s="234"/>
    </row>
    <row r="607" spans="1:46" ht="36" customHeight="1" x14ac:dyDescent="0.35">
      <c r="A607" s="469" t="s">
        <v>2216</v>
      </c>
      <c r="B607" s="266">
        <v>47340</v>
      </c>
      <c r="C607" s="240" t="s">
        <v>2182</v>
      </c>
      <c r="D607" s="265">
        <v>6590</v>
      </c>
      <c r="E607" s="335" t="s">
        <v>2216</v>
      </c>
      <c r="F607" s="335" t="s">
        <v>14059</v>
      </c>
      <c r="G607" s="265">
        <v>26</v>
      </c>
      <c r="H607" s="265">
        <v>1</v>
      </c>
      <c r="I607" s="336" t="s">
        <v>14072</v>
      </c>
      <c r="J607" s="240" t="s">
        <v>14061</v>
      </c>
      <c r="K607" s="264"/>
      <c r="L607" s="263"/>
      <c r="M607" s="263"/>
      <c r="N607" s="263"/>
      <c r="O607" s="263"/>
      <c r="P607" s="263"/>
      <c r="Q607" s="262"/>
      <c r="R607" s="381"/>
      <c r="S607" s="240" t="s">
        <v>13093</v>
      </c>
      <c r="T607" s="264">
        <v>1</v>
      </c>
    </row>
    <row r="608" spans="1:46" ht="36" customHeight="1" x14ac:dyDescent="0.35">
      <c r="A608" s="469">
        <v>617</v>
      </c>
      <c r="B608" s="266">
        <v>44418</v>
      </c>
      <c r="C608" s="240" t="s">
        <v>4728</v>
      </c>
      <c r="D608" s="265"/>
      <c r="E608" s="265"/>
      <c r="F608" s="265"/>
      <c r="G608" s="265"/>
      <c r="H608" s="265">
        <v>1</v>
      </c>
      <c r="I608" s="336" t="s">
        <v>14072</v>
      </c>
      <c r="J608" s="240" t="s">
        <v>14073</v>
      </c>
      <c r="K608" s="264"/>
      <c r="L608" s="263"/>
      <c r="M608" s="263"/>
      <c r="N608" s="263"/>
      <c r="O608" s="263"/>
      <c r="P608" s="263"/>
      <c r="Q608" s="262"/>
      <c r="R608" s="381"/>
      <c r="S608" s="264"/>
      <c r="T608" s="264"/>
    </row>
    <row r="609" spans="1:20" ht="36" customHeight="1" x14ac:dyDescent="0.35">
      <c r="A609" s="469">
        <v>619</v>
      </c>
      <c r="B609" s="339">
        <v>44421</v>
      </c>
      <c r="C609" s="240" t="s">
        <v>2182</v>
      </c>
      <c r="D609" s="265">
        <v>6588</v>
      </c>
      <c r="E609" s="265"/>
      <c r="F609" s="335" t="s">
        <v>3785</v>
      </c>
      <c r="G609" s="265"/>
      <c r="H609" s="265">
        <v>4</v>
      </c>
      <c r="I609" s="336" t="s">
        <v>14072</v>
      </c>
      <c r="J609" s="240" t="s">
        <v>14068</v>
      </c>
      <c r="K609" s="264"/>
      <c r="L609" s="262">
        <v>44431</v>
      </c>
      <c r="M609" s="262"/>
      <c r="N609" s="262"/>
      <c r="O609" s="262"/>
      <c r="P609" s="263"/>
      <c r="Q609" s="262"/>
      <c r="R609" s="381"/>
      <c r="S609" s="240" t="s">
        <v>14067</v>
      </c>
      <c r="T609" s="264">
        <v>4</v>
      </c>
    </row>
    <row r="610" spans="1:20" ht="36" customHeight="1" x14ac:dyDescent="0.35">
      <c r="A610" s="463">
        <v>620</v>
      </c>
      <c r="B610" s="239">
        <v>44432</v>
      </c>
      <c r="C610" s="333" t="s">
        <v>13529</v>
      </c>
      <c r="D610" s="238">
        <v>8080</v>
      </c>
      <c r="E610" s="238"/>
      <c r="F610" s="334" t="s">
        <v>3785</v>
      </c>
      <c r="G610" s="334" t="s">
        <v>2216</v>
      </c>
      <c r="H610" s="238">
        <v>28</v>
      </c>
      <c r="I610" s="237"/>
      <c r="J610" s="234"/>
      <c r="K610" s="234"/>
      <c r="L610" s="236">
        <v>44439</v>
      </c>
      <c r="M610" s="236"/>
      <c r="N610" s="236"/>
      <c r="O610" s="236"/>
      <c r="P610" s="237"/>
      <c r="Q610" s="236">
        <v>44698</v>
      </c>
      <c r="R610" s="372"/>
      <c r="S610" s="333" t="s">
        <v>14189</v>
      </c>
      <c r="T610" s="234"/>
    </row>
    <row r="611" spans="1:20" ht="36" customHeight="1" x14ac:dyDescent="0.35">
      <c r="A611" s="463" t="s">
        <v>14109</v>
      </c>
      <c r="B611" s="239">
        <v>44439</v>
      </c>
      <c r="C611" s="333" t="s">
        <v>13977</v>
      </c>
      <c r="D611" s="238">
        <v>8342</v>
      </c>
      <c r="E611" s="334" t="s">
        <v>2216</v>
      </c>
      <c r="F611" s="334" t="s">
        <v>13975</v>
      </c>
      <c r="G611" s="238">
        <v>102</v>
      </c>
      <c r="H611" s="238">
        <v>6</v>
      </c>
      <c r="I611" s="348" t="s">
        <v>14098</v>
      </c>
      <c r="J611" s="234"/>
      <c r="K611" s="234"/>
      <c r="L611" s="236">
        <v>44454</v>
      </c>
      <c r="M611" s="236"/>
      <c r="N611" s="236"/>
      <c r="O611" s="236"/>
      <c r="P611" s="236">
        <v>44483</v>
      </c>
      <c r="Q611" s="236">
        <v>44483</v>
      </c>
      <c r="R611" s="372"/>
      <c r="S611" s="234"/>
      <c r="T611" s="234"/>
    </row>
    <row r="612" spans="1:20" ht="36" customHeight="1" x14ac:dyDescent="0.35">
      <c r="A612" s="463" t="s">
        <v>14110</v>
      </c>
      <c r="B612" s="239">
        <v>44439</v>
      </c>
      <c r="C612" s="333" t="s">
        <v>13977</v>
      </c>
      <c r="D612" s="238">
        <v>8343</v>
      </c>
      <c r="E612" s="334" t="s">
        <v>2216</v>
      </c>
      <c r="F612" s="334" t="s">
        <v>14026</v>
      </c>
      <c r="G612" s="238">
        <v>95</v>
      </c>
      <c r="H612" s="238">
        <v>6</v>
      </c>
      <c r="I612" s="348" t="s">
        <v>14098</v>
      </c>
      <c r="J612" s="234"/>
      <c r="K612" s="234"/>
      <c r="L612" s="236">
        <v>44454</v>
      </c>
      <c r="M612" s="236"/>
      <c r="N612" s="236"/>
      <c r="O612" s="236"/>
      <c r="P612" s="236">
        <v>44531</v>
      </c>
      <c r="Q612" s="236">
        <v>44531</v>
      </c>
      <c r="R612" s="333">
        <v>2</v>
      </c>
      <c r="S612" s="234"/>
      <c r="T612" s="234"/>
    </row>
    <row r="613" spans="1:20" ht="36" customHeight="1" x14ac:dyDescent="0.35">
      <c r="A613" s="463">
        <v>622</v>
      </c>
      <c r="B613" s="239">
        <v>44439</v>
      </c>
      <c r="C613" s="333" t="s">
        <v>14064</v>
      </c>
      <c r="D613" s="238">
        <v>8037</v>
      </c>
      <c r="E613" s="334" t="s">
        <v>2216</v>
      </c>
      <c r="F613" s="334" t="s">
        <v>13909</v>
      </c>
      <c r="G613" s="238">
        <v>100</v>
      </c>
      <c r="H613" s="238">
        <v>3</v>
      </c>
      <c r="I613" s="237"/>
      <c r="J613" s="234"/>
      <c r="K613" s="234"/>
      <c r="L613" s="236">
        <v>44442</v>
      </c>
      <c r="M613" s="236"/>
      <c r="N613" s="236"/>
      <c r="O613" s="236"/>
      <c r="P613" s="236">
        <v>44448</v>
      </c>
      <c r="Q613" s="236">
        <v>44448</v>
      </c>
      <c r="R613" s="333">
        <v>0</v>
      </c>
      <c r="S613" s="234"/>
      <c r="T613" s="234"/>
    </row>
    <row r="614" spans="1:20" ht="36" customHeight="1" x14ac:dyDescent="0.35">
      <c r="A614" s="469">
        <v>624</v>
      </c>
      <c r="B614" s="266">
        <v>44439</v>
      </c>
      <c r="C614" s="240" t="s">
        <v>13424</v>
      </c>
      <c r="D614" s="265">
        <v>8108</v>
      </c>
      <c r="E614" s="265"/>
      <c r="F614" s="265"/>
      <c r="G614" s="265"/>
      <c r="H614" s="265">
        <v>2</v>
      </c>
      <c r="I614" s="336" t="s">
        <v>14072</v>
      </c>
      <c r="J614" s="240" t="s">
        <v>14069</v>
      </c>
      <c r="K614" s="264"/>
      <c r="L614" s="263"/>
      <c r="M614" s="263"/>
      <c r="N614" s="263"/>
      <c r="O614" s="263"/>
      <c r="P614" s="263"/>
      <c r="Q614" s="262"/>
      <c r="R614" s="381"/>
      <c r="S614" s="240" t="s">
        <v>13093</v>
      </c>
      <c r="T614" s="264">
        <v>2</v>
      </c>
    </row>
    <row r="615" spans="1:20" ht="36" customHeight="1" x14ac:dyDescent="0.35">
      <c r="A615" s="463">
        <v>625</v>
      </c>
      <c r="B615" s="239">
        <v>44440</v>
      </c>
      <c r="C615" s="234" t="s">
        <v>3596</v>
      </c>
      <c r="D615" s="238">
        <v>6771</v>
      </c>
      <c r="E615" s="238">
        <v>20425</v>
      </c>
      <c r="F615" s="334" t="s">
        <v>13976</v>
      </c>
      <c r="G615" s="238">
        <v>40</v>
      </c>
      <c r="H615" s="238">
        <v>1</v>
      </c>
      <c r="I615" s="237"/>
      <c r="J615" s="234"/>
      <c r="K615" s="234"/>
      <c r="L615" s="236">
        <v>44447</v>
      </c>
      <c r="M615" s="236"/>
      <c r="N615" s="236"/>
      <c r="O615" s="236"/>
      <c r="P615" s="236">
        <v>44459</v>
      </c>
      <c r="Q615" s="236">
        <v>44459</v>
      </c>
      <c r="R615" s="333">
        <v>0</v>
      </c>
      <c r="S615" s="234"/>
      <c r="T615" s="234"/>
    </row>
    <row r="616" spans="1:20" ht="36" customHeight="1" x14ac:dyDescent="0.35">
      <c r="A616" s="463">
        <v>626</v>
      </c>
      <c r="B616" s="239">
        <v>44441</v>
      </c>
      <c r="C616" s="333" t="s">
        <v>14066</v>
      </c>
      <c r="D616" s="238">
        <v>8367</v>
      </c>
      <c r="E616" s="334" t="s">
        <v>2216</v>
      </c>
      <c r="F616" s="334" t="s">
        <v>14077</v>
      </c>
      <c r="G616" s="238">
        <v>100</v>
      </c>
      <c r="H616" s="238">
        <v>1</v>
      </c>
      <c r="I616" s="237"/>
      <c r="J616" s="333" t="s">
        <v>14078</v>
      </c>
      <c r="K616" s="234"/>
      <c r="L616" s="236">
        <v>44446</v>
      </c>
      <c r="M616" s="236"/>
      <c r="N616" s="236"/>
      <c r="O616" s="236"/>
      <c r="P616" s="236">
        <v>44448</v>
      </c>
      <c r="Q616" s="236">
        <v>44448</v>
      </c>
      <c r="R616" s="333">
        <v>2</v>
      </c>
      <c r="S616" s="234"/>
      <c r="T616" s="234">
        <v>2</v>
      </c>
    </row>
    <row r="617" spans="1:20" ht="36" customHeight="1" x14ac:dyDescent="0.35">
      <c r="A617" s="467" t="s">
        <v>14080</v>
      </c>
      <c r="B617" s="278">
        <v>44449</v>
      </c>
      <c r="C617" s="361" t="s">
        <v>10559</v>
      </c>
      <c r="D617" s="277">
        <v>7759</v>
      </c>
      <c r="E617" s="362" t="s">
        <v>2216</v>
      </c>
      <c r="F617" s="362" t="s">
        <v>14065</v>
      </c>
      <c r="G617" s="277">
        <v>100</v>
      </c>
      <c r="H617" s="277">
        <v>100</v>
      </c>
      <c r="I617" s="363" t="s">
        <v>14081</v>
      </c>
      <c r="J617" s="274"/>
      <c r="K617" s="274"/>
      <c r="L617" s="275">
        <v>44449</v>
      </c>
      <c r="M617" s="275"/>
      <c r="N617" s="275"/>
      <c r="O617" s="275"/>
      <c r="P617" s="275">
        <v>44449</v>
      </c>
      <c r="Q617" s="275">
        <v>44449</v>
      </c>
      <c r="R617" s="361">
        <v>0</v>
      </c>
      <c r="S617" s="274"/>
      <c r="T617" s="274"/>
    </row>
    <row r="618" spans="1:20" ht="36" customHeight="1" x14ac:dyDescent="0.35">
      <c r="A618" s="463">
        <v>628</v>
      </c>
      <c r="B618" s="239">
        <v>44452</v>
      </c>
      <c r="C618" s="333" t="s">
        <v>13424</v>
      </c>
      <c r="D618" s="238">
        <v>8324</v>
      </c>
      <c r="E618" s="334" t="s">
        <v>2216</v>
      </c>
      <c r="F618" s="334" t="s">
        <v>14028</v>
      </c>
      <c r="G618" s="238">
        <v>300</v>
      </c>
      <c r="H618" s="238">
        <v>2</v>
      </c>
      <c r="I618" s="237"/>
      <c r="J618" s="234"/>
      <c r="K618" s="234"/>
      <c r="L618" s="236">
        <v>44454</v>
      </c>
      <c r="M618" s="236"/>
      <c r="N618" s="236"/>
      <c r="O618" s="236"/>
      <c r="P618" s="236">
        <v>44459</v>
      </c>
      <c r="Q618" s="236">
        <v>44459</v>
      </c>
      <c r="R618" s="333">
        <v>0</v>
      </c>
      <c r="S618" s="234"/>
      <c r="T618" s="234"/>
    </row>
    <row r="619" spans="1:20" ht="36" customHeight="1" x14ac:dyDescent="0.35">
      <c r="A619" s="463">
        <v>629</v>
      </c>
      <c r="B619" s="239">
        <v>44455</v>
      </c>
      <c r="C619" s="333" t="s">
        <v>13524</v>
      </c>
      <c r="D619" s="238">
        <v>7435</v>
      </c>
      <c r="E619" s="238">
        <v>16841</v>
      </c>
      <c r="F619" s="238" t="s">
        <v>14008</v>
      </c>
      <c r="G619" s="238">
        <v>15</v>
      </c>
      <c r="H619" s="238">
        <v>1</v>
      </c>
      <c r="I619" s="237"/>
      <c r="J619" s="234"/>
      <c r="K619" s="234"/>
      <c r="L619" s="236">
        <v>44469</v>
      </c>
      <c r="M619" s="236"/>
      <c r="N619" s="236"/>
      <c r="O619" s="236"/>
      <c r="P619" s="236">
        <v>44474</v>
      </c>
      <c r="Q619" s="236">
        <v>44474</v>
      </c>
      <c r="R619" s="333">
        <v>0</v>
      </c>
      <c r="S619" s="234"/>
      <c r="T619" s="234"/>
    </row>
    <row r="620" spans="1:20" ht="36" customHeight="1" x14ac:dyDescent="0.35">
      <c r="A620" s="463">
        <v>630</v>
      </c>
      <c r="B620" s="239">
        <v>44461</v>
      </c>
      <c r="C620" s="333" t="s">
        <v>3583</v>
      </c>
      <c r="D620" s="334" t="s">
        <v>14086</v>
      </c>
      <c r="E620" s="238">
        <v>32083</v>
      </c>
      <c r="F620" s="334" t="s">
        <v>14129</v>
      </c>
      <c r="G620" s="238">
        <v>100</v>
      </c>
      <c r="H620" s="238">
        <v>1</v>
      </c>
      <c r="I620" s="237"/>
      <c r="J620" s="234"/>
      <c r="K620" s="234"/>
      <c r="L620" s="236">
        <v>44463</v>
      </c>
      <c r="M620" s="236"/>
      <c r="N620" s="236"/>
      <c r="O620" s="236"/>
      <c r="P620" s="236">
        <v>44469</v>
      </c>
      <c r="Q620" s="236">
        <v>44469</v>
      </c>
      <c r="R620" s="333">
        <v>0</v>
      </c>
      <c r="S620" s="234"/>
      <c r="T620" s="234"/>
    </row>
    <row r="621" spans="1:20" ht="36" customHeight="1" x14ac:dyDescent="0.35">
      <c r="A621" s="463" t="s">
        <v>14087</v>
      </c>
      <c r="B621" s="239">
        <v>44463</v>
      </c>
      <c r="C621" s="333" t="s">
        <v>12746</v>
      </c>
      <c r="D621" s="334" t="s">
        <v>14096</v>
      </c>
      <c r="E621" s="334" t="s">
        <v>2216</v>
      </c>
      <c r="F621" s="238" t="s">
        <v>14051</v>
      </c>
      <c r="G621" s="334" t="s">
        <v>2216</v>
      </c>
      <c r="H621" s="334" t="s">
        <v>2216</v>
      </c>
      <c r="I621" s="348" t="s">
        <v>14088</v>
      </c>
      <c r="J621" s="234"/>
      <c r="K621" s="234"/>
      <c r="L621" s="236">
        <v>44462</v>
      </c>
      <c r="M621" s="236"/>
      <c r="N621" s="236"/>
      <c r="O621" s="236"/>
      <c r="P621" s="236">
        <v>44469</v>
      </c>
      <c r="Q621" s="236">
        <v>44469</v>
      </c>
      <c r="R621" s="333">
        <v>0</v>
      </c>
      <c r="S621" s="234"/>
      <c r="T621" s="234"/>
    </row>
    <row r="622" spans="1:20" ht="36" customHeight="1" x14ac:dyDescent="0.35">
      <c r="A622" s="463" t="s">
        <v>14087</v>
      </c>
      <c r="B622" s="239">
        <v>44463</v>
      </c>
      <c r="C622" s="333" t="s">
        <v>12746</v>
      </c>
      <c r="D622" s="334" t="s">
        <v>13490</v>
      </c>
      <c r="E622" s="334" t="s">
        <v>2216</v>
      </c>
      <c r="F622" s="238" t="s">
        <v>14051</v>
      </c>
      <c r="G622" s="334" t="s">
        <v>2216</v>
      </c>
      <c r="H622" s="334" t="s">
        <v>2216</v>
      </c>
      <c r="I622" s="348" t="s">
        <v>14088</v>
      </c>
      <c r="J622" s="234"/>
      <c r="K622" s="234"/>
      <c r="L622" s="236">
        <v>44462</v>
      </c>
      <c r="M622" s="236"/>
      <c r="N622" s="236"/>
      <c r="O622" s="236"/>
      <c r="P622" s="236">
        <v>44469</v>
      </c>
      <c r="Q622" s="236">
        <v>44469</v>
      </c>
      <c r="R622" s="333">
        <v>0</v>
      </c>
      <c r="S622" s="234"/>
      <c r="T622" s="234"/>
    </row>
    <row r="623" spans="1:20" ht="36" customHeight="1" x14ac:dyDescent="0.35">
      <c r="A623" s="469">
        <v>631</v>
      </c>
      <c r="B623" s="266">
        <v>44466</v>
      </c>
      <c r="C623" s="240" t="s">
        <v>13424</v>
      </c>
      <c r="D623" s="335" t="s">
        <v>13444</v>
      </c>
      <c r="E623" s="265"/>
      <c r="F623" s="335" t="s">
        <v>13891</v>
      </c>
      <c r="G623" s="265">
        <v>750</v>
      </c>
      <c r="H623" s="265">
        <v>1</v>
      </c>
      <c r="I623" s="359" t="s">
        <v>14190</v>
      </c>
      <c r="J623" s="264"/>
      <c r="K623" s="264"/>
      <c r="L623" s="263"/>
      <c r="M623" s="263"/>
      <c r="N623" s="263"/>
      <c r="O623" s="263"/>
      <c r="P623" s="263"/>
      <c r="Q623" s="262"/>
      <c r="R623" s="381"/>
      <c r="S623" s="264"/>
      <c r="T623" s="264"/>
    </row>
    <row r="624" spans="1:20" ht="36" customHeight="1" x14ac:dyDescent="0.35">
      <c r="A624" s="463">
        <v>632</v>
      </c>
      <c r="B624" s="239">
        <v>44466</v>
      </c>
      <c r="C624" s="333" t="s">
        <v>13893</v>
      </c>
      <c r="D624" s="334" t="s">
        <v>5805</v>
      </c>
      <c r="E624" s="334" t="s">
        <v>2216</v>
      </c>
      <c r="F624" s="334" t="s">
        <v>14052</v>
      </c>
      <c r="G624" s="238">
        <v>72</v>
      </c>
      <c r="H624" s="238">
        <v>3</v>
      </c>
      <c r="I624" s="348" t="s">
        <v>14104</v>
      </c>
      <c r="J624" s="234"/>
      <c r="K624" s="234"/>
      <c r="L624" s="236">
        <v>44477</v>
      </c>
      <c r="M624" s="236"/>
      <c r="N624" s="236"/>
      <c r="O624" s="236"/>
      <c r="P624" s="236">
        <v>44650</v>
      </c>
      <c r="Q624" s="236">
        <v>44650</v>
      </c>
      <c r="R624" s="333">
        <v>0</v>
      </c>
      <c r="S624" s="234"/>
      <c r="T624" s="234"/>
    </row>
    <row r="625" spans="1:20" ht="36" customHeight="1" x14ac:dyDescent="0.35">
      <c r="A625" s="463">
        <v>633</v>
      </c>
      <c r="B625" s="239">
        <v>44474</v>
      </c>
      <c r="C625" s="333" t="s">
        <v>3583</v>
      </c>
      <c r="D625" s="334" t="s">
        <v>13586</v>
      </c>
      <c r="E625" s="334">
        <v>32147</v>
      </c>
      <c r="F625" s="334" t="s">
        <v>14000</v>
      </c>
      <c r="G625" s="238">
        <v>250</v>
      </c>
      <c r="H625" s="238">
        <v>1</v>
      </c>
      <c r="I625" s="237"/>
      <c r="J625" s="234"/>
      <c r="K625" s="234"/>
      <c r="L625" s="236">
        <v>44477</v>
      </c>
      <c r="M625" s="236"/>
      <c r="N625" s="236"/>
      <c r="O625" s="236"/>
      <c r="P625" s="236">
        <v>44482</v>
      </c>
      <c r="Q625" s="236">
        <v>44482</v>
      </c>
      <c r="R625" s="333">
        <v>0</v>
      </c>
      <c r="S625" s="234"/>
      <c r="T625" s="234"/>
    </row>
    <row r="626" spans="1:20" ht="36" customHeight="1" x14ac:dyDescent="0.35">
      <c r="A626" s="463">
        <v>634</v>
      </c>
      <c r="B626" s="239">
        <v>44475</v>
      </c>
      <c r="C626" s="350" t="s">
        <v>14082</v>
      </c>
      <c r="D626" s="350" t="s">
        <v>14084</v>
      </c>
      <c r="E626" s="334" t="s">
        <v>2216</v>
      </c>
      <c r="F626" s="350" t="s">
        <v>14083</v>
      </c>
      <c r="G626" s="387">
        <v>10</v>
      </c>
      <c r="H626" s="238">
        <v>8</v>
      </c>
      <c r="I626" s="334" t="s">
        <v>14100</v>
      </c>
      <c r="J626" s="348" t="s">
        <v>14101</v>
      </c>
      <c r="K626" s="234"/>
      <c r="L626" s="236">
        <v>44480</v>
      </c>
      <c r="M626" s="236"/>
      <c r="N626" s="236"/>
      <c r="O626" s="236"/>
      <c r="P626" s="236">
        <v>44497</v>
      </c>
      <c r="Q626" s="236">
        <v>44497</v>
      </c>
      <c r="R626" s="382">
        <v>2</v>
      </c>
      <c r="S626" s="235"/>
      <c r="T626" s="234"/>
    </row>
    <row r="627" spans="1:20" ht="36" customHeight="1" x14ac:dyDescent="0.35">
      <c r="A627" s="463">
        <v>635</v>
      </c>
      <c r="B627" s="239">
        <v>44482</v>
      </c>
      <c r="C627" s="333" t="s">
        <v>2182</v>
      </c>
      <c r="D627" s="334" t="s">
        <v>14107</v>
      </c>
      <c r="E627" s="238">
        <v>16648</v>
      </c>
      <c r="F627" s="334" t="s">
        <v>14024</v>
      </c>
      <c r="G627" s="238">
        <v>200</v>
      </c>
      <c r="H627" s="238">
        <v>2</v>
      </c>
      <c r="I627" s="237"/>
      <c r="J627" s="234"/>
      <c r="K627" s="234"/>
      <c r="L627" s="236">
        <v>44496</v>
      </c>
      <c r="M627" s="236"/>
      <c r="N627" s="236"/>
      <c r="O627" s="236"/>
      <c r="P627" s="236">
        <v>44518</v>
      </c>
      <c r="Q627" s="236">
        <v>44518</v>
      </c>
      <c r="R627" s="333">
        <v>0</v>
      </c>
      <c r="S627" s="234"/>
      <c r="T627" s="234"/>
    </row>
    <row r="628" spans="1:20" ht="36" customHeight="1" x14ac:dyDescent="0.35">
      <c r="A628" s="469">
        <v>636</v>
      </c>
      <c r="B628" s="266">
        <v>44482</v>
      </c>
      <c r="C628" s="240" t="s">
        <v>2182</v>
      </c>
      <c r="D628" s="335" t="s">
        <v>2793</v>
      </c>
      <c r="E628" s="335" t="s">
        <v>14108</v>
      </c>
      <c r="F628" s="265"/>
      <c r="G628" s="265"/>
      <c r="H628" s="265">
        <v>2</v>
      </c>
      <c r="I628" s="263"/>
      <c r="J628" s="264"/>
      <c r="K628" s="264"/>
      <c r="L628" s="263"/>
      <c r="M628" s="263"/>
      <c r="N628" s="263"/>
      <c r="O628" s="263"/>
      <c r="P628" s="262"/>
      <c r="Q628" s="262"/>
      <c r="R628" s="381"/>
      <c r="S628" s="240" t="s">
        <v>14114</v>
      </c>
      <c r="T628" s="264">
        <v>2</v>
      </c>
    </row>
    <row r="629" spans="1:20" ht="36" customHeight="1" x14ac:dyDescent="0.35">
      <c r="A629" s="463">
        <v>637</v>
      </c>
      <c r="B629" s="239">
        <v>44482</v>
      </c>
      <c r="C629" s="333" t="s">
        <v>2253</v>
      </c>
      <c r="D629" s="238">
        <v>6008</v>
      </c>
      <c r="E629" s="334" t="s">
        <v>2216</v>
      </c>
      <c r="F629" s="334" t="s">
        <v>14058</v>
      </c>
      <c r="G629" s="238">
        <v>10</v>
      </c>
      <c r="H629" s="238">
        <v>1</v>
      </c>
      <c r="I629" s="237"/>
      <c r="J629" s="234"/>
      <c r="K629" s="234"/>
      <c r="L629" s="236">
        <v>44487</v>
      </c>
      <c r="M629" s="236"/>
      <c r="N629" s="236"/>
      <c r="O629" s="236"/>
      <c r="P629" s="236">
        <v>44495</v>
      </c>
      <c r="Q629" s="236">
        <v>44495</v>
      </c>
      <c r="R629" s="333">
        <v>0</v>
      </c>
      <c r="S629" s="234"/>
      <c r="T629" s="234"/>
    </row>
    <row r="630" spans="1:20" ht="36" customHeight="1" x14ac:dyDescent="0.35">
      <c r="A630" s="463" t="s">
        <v>14112</v>
      </c>
      <c r="B630" s="239">
        <v>44484</v>
      </c>
      <c r="C630" s="333" t="s">
        <v>2182</v>
      </c>
      <c r="D630" s="238">
        <v>6456</v>
      </c>
      <c r="E630" s="334" t="s">
        <v>14111</v>
      </c>
      <c r="F630" s="334" t="s">
        <v>3785</v>
      </c>
      <c r="G630" s="334" t="s">
        <v>2216</v>
      </c>
      <c r="H630" s="334" t="s">
        <v>14150</v>
      </c>
      <c r="I630" s="348" t="s">
        <v>14151</v>
      </c>
      <c r="J630" s="234"/>
      <c r="K630" s="234"/>
      <c r="L630" s="236">
        <v>44484</v>
      </c>
      <c r="M630" s="236"/>
      <c r="N630" s="236"/>
      <c r="O630" s="236"/>
      <c r="P630" s="236">
        <v>44484</v>
      </c>
      <c r="Q630" s="236">
        <v>44484</v>
      </c>
      <c r="R630" s="333">
        <v>0</v>
      </c>
      <c r="S630" s="234"/>
      <c r="T630" s="234"/>
    </row>
    <row r="631" spans="1:20" ht="36" customHeight="1" x14ac:dyDescent="0.35">
      <c r="A631" s="469">
        <v>639</v>
      </c>
      <c r="B631" s="266">
        <v>44487</v>
      </c>
      <c r="C631" s="264"/>
      <c r="D631" s="265"/>
      <c r="E631" s="265"/>
      <c r="F631" s="265"/>
      <c r="G631" s="265"/>
      <c r="H631" s="265"/>
      <c r="I631" s="359" t="s">
        <v>14153</v>
      </c>
      <c r="J631" s="264"/>
      <c r="K631" s="264"/>
      <c r="L631" s="263"/>
      <c r="M631" s="263"/>
      <c r="N631" s="263"/>
      <c r="O631" s="263"/>
      <c r="P631" s="262"/>
      <c r="Q631" s="262"/>
      <c r="R631" s="381"/>
      <c r="S631" s="264"/>
      <c r="T631" s="264"/>
    </row>
    <row r="632" spans="1:20" ht="36" customHeight="1" x14ac:dyDescent="0.35">
      <c r="A632" s="463" t="s">
        <v>14115</v>
      </c>
      <c r="B632" s="239">
        <v>44504</v>
      </c>
      <c r="C632" s="333" t="s">
        <v>13438</v>
      </c>
      <c r="D632" s="334" t="s">
        <v>13439</v>
      </c>
      <c r="E632" s="334" t="s">
        <v>2216</v>
      </c>
      <c r="F632" s="334" t="s">
        <v>2216</v>
      </c>
      <c r="G632" s="334" t="s">
        <v>2216</v>
      </c>
      <c r="H632" s="238">
        <v>19</v>
      </c>
      <c r="I632" s="237"/>
      <c r="J632" s="234"/>
      <c r="K632" s="234"/>
      <c r="L632" s="236">
        <v>44505</v>
      </c>
      <c r="M632" s="236"/>
      <c r="N632" s="236"/>
      <c r="O632" s="236"/>
      <c r="P632" s="236">
        <v>44539</v>
      </c>
      <c r="Q632" s="236">
        <v>44539</v>
      </c>
      <c r="R632" s="333">
        <v>0</v>
      </c>
      <c r="S632" s="234"/>
      <c r="T632" s="234"/>
    </row>
    <row r="633" spans="1:20" ht="36" customHeight="1" x14ac:dyDescent="0.35">
      <c r="A633" s="463" t="s">
        <v>14116</v>
      </c>
      <c r="B633" s="239">
        <v>44504</v>
      </c>
      <c r="C633" s="333" t="s">
        <v>14036</v>
      </c>
      <c r="D633" s="334" t="s">
        <v>513</v>
      </c>
      <c r="E633" s="334" t="s">
        <v>2216</v>
      </c>
      <c r="F633" s="334" t="s">
        <v>14117</v>
      </c>
      <c r="G633" s="334" t="s">
        <v>2216</v>
      </c>
      <c r="H633" s="334">
        <v>96</v>
      </c>
      <c r="I633" s="348" t="s">
        <v>14118</v>
      </c>
      <c r="J633" s="348" t="s">
        <v>14118</v>
      </c>
      <c r="K633" s="234"/>
      <c r="L633" s="236">
        <v>44511</v>
      </c>
      <c r="M633" s="236"/>
      <c r="N633" s="236"/>
      <c r="O633" s="236"/>
      <c r="P633" s="236">
        <v>44519</v>
      </c>
      <c r="Q633" s="236">
        <v>44519</v>
      </c>
      <c r="R633" s="333">
        <v>0</v>
      </c>
      <c r="S633" s="234"/>
      <c r="T633" s="234"/>
    </row>
    <row r="634" spans="1:20" ht="36" customHeight="1" x14ac:dyDescent="0.35">
      <c r="A634" s="463">
        <v>642</v>
      </c>
      <c r="B634" s="239">
        <v>44508</v>
      </c>
      <c r="C634" s="333" t="s">
        <v>2200</v>
      </c>
      <c r="D634" s="238">
        <v>7432</v>
      </c>
      <c r="E634" s="238">
        <v>2494</v>
      </c>
      <c r="F634" s="334" t="s">
        <v>14092</v>
      </c>
      <c r="G634" s="238">
        <v>30</v>
      </c>
      <c r="H634" s="238">
        <v>1</v>
      </c>
      <c r="I634" s="237"/>
      <c r="J634" s="234"/>
      <c r="K634" s="234"/>
      <c r="L634" s="236">
        <v>44508</v>
      </c>
      <c r="M634" s="236"/>
      <c r="N634" s="236"/>
      <c r="O634" s="236"/>
      <c r="P634" s="236">
        <v>44518</v>
      </c>
      <c r="Q634" s="236">
        <v>44518</v>
      </c>
      <c r="R634" s="333">
        <v>0</v>
      </c>
      <c r="S634" s="234"/>
      <c r="T634" s="234"/>
    </row>
    <row r="635" spans="1:20" ht="36" customHeight="1" x14ac:dyDescent="0.35">
      <c r="A635" s="463">
        <v>643</v>
      </c>
      <c r="B635" s="239">
        <v>44515</v>
      </c>
      <c r="C635" s="333" t="s">
        <v>2253</v>
      </c>
      <c r="D635" s="238">
        <v>6008</v>
      </c>
      <c r="E635" s="334" t="s">
        <v>2216</v>
      </c>
      <c r="F635" s="334" t="s">
        <v>14058</v>
      </c>
      <c r="G635" s="238">
        <v>10</v>
      </c>
      <c r="H635" s="238">
        <v>1</v>
      </c>
      <c r="I635" s="348" t="s">
        <v>14119</v>
      </c>
      <c r="J635" s="348" t="s">
        <v>14119</v>
      </c>
      <c r="K635" s="234"/>
      <c r="L635" s="236">
        <v>44517</v>
      </c>
      <c r="M635" s="236"/>
      <c r="N635" s="236"/>
      <c r="O635" s="236"/>
      <c r="P635" s="236">
        <v>44519</v>
      </c>
      <c r="Q635" s="236">
        <v>44519</v>
      </c>
      <c r="R635" s="333">
        <v>0</v>
      </c>
      <c r="S635" s="234"/>
      <c r="T635" s="234"/>
    </row>
    <row r="636" spans="1:20" ht="36" customHeight="1" x14ac:dyDescent="0.35">
      <c r="A636" s="463">
        <v>644</v>
      </c>
      <c r="B636" s="239">
        <v>44523</v>
      </c>
      <c r="C636" s="333" t="s">
        <v>9436</v>
      </c>
      <c r="D636" s="334" t="s">
        <v>14124</v>
      </c>
      <c r="E636" s="334" t="s">
        <v>2216</v>
      </c>
      <c r="F636" s="334" t="s">
        <v>14152</v>
      </c>
      <c r="G636" s="238">
        <v>1</v>
      </c>
      <c r="H636" s="238">
        <v>1</v>
      </c>
      <c r="I636" s="237"/>
      <c r="J636" s="234"/>
      <c r="K636" s="234"/>
      <c r="L636" s="236">
        <v>44529</v>
      </c>
      <c r="M636" s="236"/>
      <c r="N636" s="236"/>
      <c r="O636" s="236"/>
      <c r="P636" s="236">
        <v>44532</v>
      </c>
      <c r="Q636" s="236">
        <v>44532</v>
      </c>
      <c r="R636" s="333">
        <v>1</v>
      </c>
      <c r="S636" s="234"/>
      <c r="T636" s="234"/>
    </row>
    <row r="637" spans="1:20" ht="36" customHeight="1" x14ac:dyDescent="0.35">
      <c r="A637" s="463" t="s">
        <v>14132</v>
      </c>
      <c r="B637" s="239">
        <v>44516</v>
      </c>
      <c r="C637" s="333" t="s">
        <v>5604</v>
      </c>
      <c r="D637" s="238">
        <v>8119</v>
      </c>
      <c r="E637" s="334" t="s">
        <v>2216</v>
      </c>
      <c r="F637" s="238" t="s">
        <v>3785</v>
      </c>
      <c r="G637" s="334"/>
      <c r="H637" s="238">
        <v>18</v>
      </c>
      <c r="I637" s="237"/>
      <c r="J637" s="234"/>
      <c r="K637" s="234"/>
      <c r="L637" s="236">
        <v>44516</v>
      </c>
      <c r="M637" s="236"/>
      <c r="N637" s="236"/>
      <c r="O637" s="236"/>
      <c r="P637" s="236">
        <v>44552</v>
      </c>
      <c r="Q637" s="236">
        <v>44552</v>
      </c>
      <c r="R637" s="333">
        <v>0</v>
      </c>
      <c r="S637" s="234"/>
      <c r="T637" s="234"/>
    </row>
    <row r="638" spans="1:20" ht="36" customHeight="1" x14ac:dyDescent="0.35">
      <c r="A638" s="463" t="s">
        <v>14133</v>
      </c>
      <c r="B638" s="239">
        <v>44516</v>
      </c>
      <c r="C638" s="333" t="s">
        <v>5604</v>
      </c>
      <c r="D638" s="238">
        <v>8302</v>
      </c>
      <c r="E638" s="334" t="s">
        <v>2216</v>
      </c>
      <c r="F638" s="334" t="s">
        <v>14145</v>
      </c>
      <c r="G638" s="238"/>
      <c r="H638" s="238">
        <v>6</v>
      </c>
      <c r="I638" s="237"/>
      <c r="J638" s="234"/>
      <c r="K638" s="234"/>
      <c r="L638" s="236">
        <v>44516</v>
      </c>
      <c r="M638" s="236"/>
      <c r="N638" s="236"/>
      <c r="O638" s="236"/>
      <c r="P638" s="236">
        <v>44614</v>
      </c>
      <c r="Q638" s="236">
        <v>44614</v>
      </c>
      <c r="R638" s="333">
        <v>0</v>
      </c>
      <c r="S638" s="234"/>
      <c r="T638" s="234"/>
    </row>
    <row r="639" spans="1:20" ht="36" customHeight="1" x14ac:dyDescent="0.35">
      <c r="A639" s="463" t="s">
        <v>14134</v>
      </c>
      <c r="B639" s="239">
        <v>44516</v>
      </c>
      <c r="C639" s="333" t="s">
        <v>5604</v>
      </c>
      <c r="D639" s="238">
        <v>8202</v>
      </c>
      <c r="E639" s="334" t="s">
        <v>2216</v>
      </c>
      <c r="F639" s="238" t="s">
        <v>3785</v>
      </c>
      <c r="G639" s="238"/>
      <c r="H639" s="238">
        <v>4</v>
      </c>
      <c r="I639" s="237"/>
      <c r="J639" s="234"/>
      <c r="K639" s="234"/>
      <c r="L639" s="236">
        <v>44516</v>
      </c>
      <c r="M639" s="236"/>
      <c r="N639" s="236"/>
      <c r="O639" s="236"/>
      <c r="P639" s="236">
        <v>44552</v>
      </c>
      <c r="Q639" s="236">
        <v>44552</v>
      </c>
      <c r="R639" s="333">
        <v>0</v>
      </c>
      <c r="S639" s="234"/>
      <c r="T639" s="234"/>
    </row>
    <row r="640" spans="1:20" ht="36" customHeight="1" x14ac:dyDescent="0.35">
      <c r="A640" s="463" t="s">
        <v>14135</v>
      </c>
      <c r="B640" s="239">
        <v>44516</v>
      </c>
      <c r="C640" s="333" t="s">
        <v>5604</v>
      </c>
      <c r="D640" s="238">
        <v>8303</v>
      </c>
      <c r="E640" s="334" t="s">
        <v>2216</v>
      </c>
      <c r="F640" s="238" t="s">
        <v>3785</v>
      </c>
      <c r="G640" s="238"/>
      <c r="H640" s="238">
        <v>6</v>
      </c>
      <c r="I640" s="237"/>
      <c r="J640" s="234"/>
      <c r="K640" s="234"/>
      <c r="L640" s="236">
        <v>44516</v>
      </c>
      <c r="M640" s="236"/>
      <c r="N640" s="236"/>
      <c r="O640" s="236"/>
      <c r="P640" s="236">
        <v>44552</v>
      </c>
      <c r="Q640" s="236">
        <v>44552</v>
      </c>
      <c r="R640" s="333">
        <v>0</v>
      </c>
      <c r="S640" s="234"/>
      <c r="T640" s="234"/>
    </row>
    <row r="641" spans="1:20" ht="36" customHeight="1" x14ac:dyDescent="0.35">
      <c r="A641" s="463" t="s">
        <v>14136</v>
      </c>
      <c r="B641" s="239">
        <v>44516</v>
      </c>
      <c r="C641" s="333" t="s">
        <v>5604</v>
      </c>
      <c r="D641" s="334" t="s">
        <v>14138</v>
      </c>
      <c r="E641" s="334" t="s">
        <v>2216</v>
      </c>
      <c r="F641" s="238" t="s">
        <v>3785</v>
      </c>
      <c r="G641" s="238"/>
      <c r="H641" s="238">
        <v>2</v>
      </c>
      <c r="I641" s="237"/>
      <c r="J641" s="234"/>
      <c r="K641" s="234"/>
      <c r="L641" s="236">
        <v>44516</v>
      </c>
      <c r="M641" s="236"/>
      <c r="N641" s="236"/>
      <c r="O641" s="236"/>
      <c r="P641" s="236">
        <v>44552</v>
      </c>
      <c r="Q641" s="236">
        <v>44552</v>
      </c>
      <c r="R641" s="333">
        <v>0</v>
      </c>
      <c r="S641" s="234"/>
      <c r="T641" s="234"/>
    </row>
    <row r="642" spans="1:20" ht="36" customHeight="1" x14ac:dyDescent="0.35">
      <c r="A642" s="463" t="s">
        <v>14137</v>
      </c>
      <c r="B642" s="239">
        <v>44516</v>
      </c>
      <c r="C642" s="333" t="s">
        <v>5604</v>
      </c>
      <c r="D642" s="334" t="s">
        <v>13851</v>
      </c>
      <c r="E642" s="334" t="s">
        <v>2216</v>
      </c>
      <c r="F642" s="238" t="s">
        <v>3785</v>
      </c>
      <c r="G642" s="238"/>
      <c r="H642" s="238">
        <v>1</v>
      </c>
      <c r="I642" s="237"/>
      <c r="J642" s="234"/>
      <c r="K642" s="234"/>
      <c r="L642" s="236">
        <v>44516</v>
      </c>
      <c r="M642" s="236"/>
      <c r="N642" s="236"/>
      <c r="O642" s="236"/>
      <c r="P642" s="236">
        <v>44552</v>
      </c>
      <c r="Q642" s="236">
        <v>44552</v>
      </c>
      <c r="R642" s="333">
        <v>0</v>
      </c>
      <c r="S642" s="234"/>
      <c r="T642" s="234"/>
    </row>
    <row r="643" spans="1:20" ht="36" customHeight="1" x14ac:dyDescent="0.35">
      <c r="A643" s="463">
        <v>646</v>
      </c>
      <c r="B643" s="239">
        <v>44519</v>
      </c>
      <c r="C643" s="333" t="s">
        <v>14122</v>
      </c>
      <c r="D643" s="238">
        <v>6307</v>
      </c>
      <c r="E643" s="334" t="s">
        <v>2216</v>
      </c>
      <c r="F643" s="334" t="s">
        <v>14154</v>
      </c>
      <c r="G643" s="238">
        <v>2</v>
      </c>
      <c r="H643" s="238">
        <v>1</v>
      </c>
      <c r="I643" s="237"/>
      <c r="J643" s="234"/>
      <c r="K643" s="234"/>
      <c r="L643" s="236">
        <v>44526</v>
      </c>
      <c r="M643" s="236"/>
      <c r="N643" s="236"/>
      <c r="O643" s="236"/>
      <c r="P643" s="236">
        <v>44533</v>
      </c>
      <c r="Q643" s="236">
        <v>44533</v>
      </c>
      <c r="R643" s="333">
        <v>0</v>
      </c>
      <c r="S643" s="234"/>
      <c r="T643" s="234"/>
    </row>
    <row r="644" spans="1:20" ht="36" customHeight="1" x14ac:dyDescent="0.35">
      <c r="A644" s="463" t="s">
        <v>14576</v>
      </c>
      <c r="B644" s="239">
        <v>44763</v>
      </c>
      <c r="C644" s="333" t="s">
        <v>13529</v>
      </c>
      <c r="D644" s="334" t="s">
        <v>14177</v>
      </c>
      <c r="E644" s="334" t="s">
        <v>2216</v>
      </c>
      <c r="F644" s="334" t="s">
        <v>3785</v>
      </c>
      <c r="G644" s="334" t="s">
        <v>2216</v>
      </c>
      <c r="H644" s="238">
        <v>22</v>
      </c>
      <c r="I644" s="348" t="s">
        <v>14578</v>
      </c>
      <c r="J644" s="234"/>
      <c r="K644" s="234"/>
      <c r="L644" s="236">
        <v>44771</v>
      </c>
      <c r="M644" s="236"/>
      <c r="N644" s="236"/>
      <c r="O644" s="236"/>
      <c r="P644" s="365" t="s">
        <v>2216</v>
      </c>
      <c r="Q644" s="236">
        <v>44812</v>
      </c>
      <c r="R644" s="333">
        <v>0</v>
      </c>
      <c r="S644" s="333" t="s">
        <v>14579</v>
      </c>
      <c r="T644" s="234"/>
    </row>
    <row r="645" spans="1:20" ht="36" customHeight="1" x14ac:dyDescent="0.35">
      <c r="A645" s="463">
        <v>647</v>
      </c>
      <c r="B645" s="239">
        <v>44532</v>
      </c>
      <c r="C645" s="333" t="s">
        <v>14125</v>
      </c>
      <c r="D645" s="334" t="s">
        <v>14139</v>
      </c>
      <c r="E645" s="334" t="s">
        <v>2216</v>
      </c>
      <c r="F645" s="334" t="s">
        <v>14090</v>
      </c>
      <c r="G645" s="238"/>
      <c r="H645" s="238">
        <v>16</v>
      </c>
      <c r="I645" s="237"/>
      <c r="J645" s="234"/>
      <c r="K645" s="234"/>
      <c r="L645" s="236">
        <v>44199</v>
      </c>
      <c r="M645" s="236"/>
      <c r="N645" s="236"/>
      <c r="O645" s="236"/>
      <c r="P645" s="236">
        <v>44568</v>
      </c>
      <c r="Q645" s="236">
        <v>44568</v>
      </c>
      <c r="R645" s="333">
        <v>2</v>
      </c>
      <c r="S645" s="234"/>
      <c r="T645" s="234"/>
    </row>
    <row r="646" spans="1:20" ht="36" customHeight="1" x14ac:dyDescent="0.35">
      <c r="A646" s="463">
        <v>648</v>
      </c>
      <c r="B646" s="239">
        <v>44537</v>
      </c>
      <c r="C646" s="333" t="s">
        <v>10105</v>
      </c>
      <c r="D646" s="238">
        <v>7435</v>
      </c>
      <c r="E646" s="334" t="s">
        <v>2216</v>
      </c>
      <c r="F646" s="334" t="s">
        <v>14008</v>
      </c>
      <c r="G646" s="238">
        <v>15</v>
      </c>
      <c r="H646" s="238">
        <v>1</v>
      </c>
      <c r="I646" s="237"/>
      <c r="J646" s="234"/>
      <c r="K646" s="234"/>
      <c r="L646" s="236">
        <v>44540</v>
      </c>
      <c r="M646" s="236"/>
      <c r="N646" s="236"/>
      <c r="O646" s="236"/>
      <c r="P646" s="236">
        <v>44553</v>
      </c>
      <c r="Q646" s="236">
        <v>44553</v>
      </c>
      <c r="R646" s="333">
        <v>0</v>
      </c>
      <c r="S646" s="234"/>
      <c r="T646" s="234"/>
    </row>
    <row r="647" spans="1:20" ht="36" customHeight="1" x14ac:dyDescent="0.35">
      <c r="A647" s="469">
        <v>649</v>
      </c>
      <c r="B647" s="266">
        <v>44544</v>
      </c>
      <c r="C647" s="240" t="s">
        <v>8935</v>
      </c>
      <c r="D647" s="265">
        <v>6779</v>
      </c>
      <c r="E647" s="335" t="s">
        <v>2216</v>
      </c>
      <c r="F647" s="265"/>
      <c r="G647" s="265"/>
      <c r="H647" s="265"/>
      <c r="I647" s="336" t="s">
        <v>14188</v>
      </c>
      <c r="J647" s="264"/>
      <c r="K647" s="264"/>
      <c r="L647" s="262">
        <v>44550</v>
      </c>
      <c r="M647" s="262"/>
      <c r="N647" s="262"/>
      <c r="O647" s="262"/>
      <c r="P647" s="263"/>
      <c r="Q647" s="262"/>
      <c r="R647" s="381"/>
      <c r="S647" s="264"/>
      <c r="T647" s="264"/>
    </row>
    <row r="648" spans="1:20" ht="36" customHeight="1" x14ac:dyDescent="0.35">
      <c r="A648" s="463">
        <v>650</v>
      </c>
      <c r="B648" s="239">
        <v>44547</v>
      </c>
      <c r="C648" s="333" t="s">
        <v>13893</v>
      </c>
      <c r="D648" s="334" t="s">
        <v>5805</v>
      </c>
      <c r="E648" s="334" t="s">
        <v>2216</v>
      </c>
      <c r="F648" s="334" t="s">
        <v>14130</v>
      </c>
      <c r="G648" s="238">
        <v>61</v>
      </c>
      <c r="H648" s="238">
        <v>2</v>
      </c>
      <c r="I648" s="237"/>
      <c r="J648" s="234"/>
      <c r="K648" s="234"/>
      <c r="L648" s="236">
        <v>44564</v>
      </c>
      <c r="M648" s="236"/>
      <c r="N648" s="236"/>
      <c r="O648" s="236"/>
      <c r="P648" s="236">
        <v>44568</v>
      </c>
      <c r="Q648" s="236">
        <v>44568</v>
      </c>
      <c r="R648" s="333">
        <v>0</v>
      </c>
      <c r="S648" s="234"/>
      <c r="T648" s="234"/>
    </row>
    <row r="649" spans="1:20" ht="36" customHeight="1" x14ac:dyDescent="0.35">
      <c r="A649" s="473">
        <v>651</v>
      </c>
      <c r="B649" s="239">
        <v>44568</v>
      </c>
      <c r="C649" s="333" t="s">
        <v>65</v>
      </c>
      <c r="D649" s="238">
        <v>6148</v>
      </c>
      <c r="E649" s="238" t="s">
        <v>2216</v>
      </c>
      <c r="F649" s="334" t="s">
        <v>3785</v>
      </c>
      <c r="G649" s="238"/>
      <c r="H649" s="238">
        <v>5</v>
      </c>
      <c r="I649" s="237"/>
      <c r="J649" s="234"/>
      <c r="K649" s="234"/>
      <c r="L649" s="236">
        <v>44572</v>
      </c>
      <c r="M649" s="236"/>
      <c r="N649" s="236"/>
      <c r="O649" s="236"/>
      <c r="P649" s="236">
        <v>44631</v>
      </c>
      <c r="Q649" s="236">
        <v>44631</v>
      </c>
      <c r="R649" s="333">
        <v>0</v>
      </c>
      <c r="S649" s="234"/>
      <c r="T649" s="234"/>
    </row>
    <row r="650" spans="1:20" ht="36" customHeight="1" x14ac:dyDescent="0.35">
      <c r="A650" s="463">
        <v>652</v>
      </c>
      <c r="B650" s="239">
        <v>44568</v>
      </c>
      <c r="C650" s="333" t="s">
        <v>13424</v>
      </c>
      <c r="D650" s="334" t="s">
        <v>13444</v>
      </c>
      <c r="E650" s="238" t="s">
        <v>2216</v>
      </c>
      <c r="F650" s="334" t="s">
        <v>14126</v>
      </c>
      <c r="G650" s="238">
        <v>76</v>
      </c>
      <c r="H650" s="238">
        <v>1</v>
      </c>
      <c r="I650" s="237"/>
      <c r="J650" s="234"/>
      <c r="K650" s="234"/>
      <c r="L650" s="236">
        <v>44575</v>
      </c>
      <c r="M650" s="236"/>
      <c r="N650" s="236"/>
      <c r="O650" s="236"/>
      <c r="P650" s="236">
        <v>44603</v>
      </c>
      <c r="Q650" s="236">
        <v>44603</v>
      </c>
      <c r="R650" s="333">
        <v>0</v>
      </c>
      <c r="S650" s="234"/>
      <c r="T650" s="234"/>
    </row>
    <row r="651" spans="1:20" ht="36" customHeight="1" x14ac:dyDescent="0.35">
      <c r="A651" s="469">
        <v>653</v>
      </c>
      <c r="B651" s="266">
        <v>44578</v>
      </c>
      <c r="C651" s="240" t="s">
        <v>13963</v>
      </c>
      <c r="D651" s="265">
        <v>8169</v>
      </c>
      <c r="E651" s="265" t="s">
        <v>2216</v>
      </c>
      <c r="F651" s="335" t="s">
        <v>14051</v>
      </c>
      <c r="G651" s="265">
        <v>38</v>
      </c>
      <c r="H651" s="265">
        <v>1</v>
      </c>
      <c r="I651" s="263"/>
      <c r="J651" s="264"/>
      <c r="K651" s="264"/>
      <c r="L651" s="262">
        <v>44581</v>
      </c>
      <c r="M651" s="262"/>
      <c r="N651" s="262"/>
      <c r="O651" s="262"/>
      <c r="P651" s="263"/>
      <c r="Q651" s="262"/>
      <c r="R651" s="381"/>
      <c r="S651" s="264"/>
      <c r="T651" s="264">
        <v>1</v>
      </c>
    </row>
    <row r="652" spans="1:20" ht="36" customHeight="1" x14ac:dyDescent="0.35">
      <c r="A652" s="463">
        <v>654</v>
      </c>
      <c r="B652" s="239">
        <v>44589</v>
      </c>
      <c r="C652" s="333" t="s">
        <v>13424</v>
      </c>
      <c r="D652" s="334" t="s">
        <v>13899</v>
      </c>
      <c r="E652" s="238" t="s">
        <v>2216</v>
      </c>
      <c r="F652" s="238" t="s">
        <v>14156</v>
      </c>
      <c r="G652" s="238">
        <v>480</v>
      </c>
      <c r="H652" s="238">
        <v>15</v>
      </c>
      <c r="I652" s="237"/>
      <c r="J652" s="234"/>
      <c r="K652" s="234"/>
      <c r="L652" s="236">
        <v>44600</v>
      </c>
      <c r="M652" s="236"/>
      <c r="N652" s="236"/>
      <c r="O652" s="236"/>
      <c r="P652" s="236">
        <v>44614</v>
      </c>
      <c r="Q652" s="236">
        <v>44614</v>
      </c>
      <c r="R652" s="333">
        <v>0</v>
      </c>
      <c r="S652" s="234"/>
      <c r="T652" s="234"/>
    </row>
    <row r="653" spans="1:20" ht="36" customHeight="1" x14ac:dyDescent="0.35">
      <c r="A653" s="463">
        <v>655</v>
      </c>
      <c r="B653" s="239">
        <v>44594</v>
      </c>
      <c r="C653" s="333" t="s">
        <v>13893</v>
      </c>
      <c r="D653" s="238">
        <v>6163</v>
      </c>
      <c r="E653" s="238" t="s">
        <v>2216</v>
      </c>
      <c r="F653" s="238"/>
      <c r="G653" s="238"/>
      <c r="H653" s="238">
        <v>5</v>
      </c>
      <c r="I653" s="237"/>
      <c r="J653" s="234"/>
      <c r="K653" s="234"/>
      <c r="L653" s="236">
        <v>44600</v>
      </c>
      <c r="M653" s="236"/>
      <c r="N653" s="236"/>
      <c r="O653" s="236"/>
      <c r="P653" s="236">
        <v>44627</v>
      </c>
      <c r="Q653" s="236">
        <v>44627</v>
      </c>
      <c r="R653" s="333">
        <v>0</v>
      </c>
      <c r="S653" s="234"/>
      <c r="T653" s="234"/>
    </row>
    <row r="654" spans="1:20" ht="36" customHeight="1" x14ac:dyDescent="0.35">
      <c r="A654" s="463">
        <v>656</v>
      </c>
      <c r="B654" s="239">
        <v>44596</v>
      </c>
      <c r="C654" s="333" t="s">
        <v>13756</v>
      </c>
      <c r="D654" s="334" t="s">
        <v>14157</v>
      </c>
      <c r="E654" s="238" t="s">
        <v>2216</v>
      </c>
      <c r="F654" s="238" t="s">
        <v>14120</v>
      </c>
      <c r="G654" s="238"/>
      <c r="H654" s="238">
        <v>5</v>
      </c>
      <c r="I654" s="348" t="s">
        <v>14577</v>
      </c>
      <c r="J654" s="234"/>
      <c r="K654" s="234"/>
      <c r="L654" s="237"/>
      <c r="M654" s="237"/>
      <c r="N654" s="237"/>
      <c r="O654" s="237"/>
      <c r="P654" s="236">
        <v>44614</v>
      </c>
      <c r="Q654" s="236">
        <v>44614</v>
      </c>
      <c r="R654" s="333">
        <v>0</v>
      </c>
      <c r="S654" s="234"/>
      <c r="T654" s="234"/>
    </row>
    <row r="655" spans="1:20" ht="36" customHeight="1" x14ac:dyDescent="0.35">
      <c r="A655" s="463">
        <v>657</v>
      </c>
      <c r="B655" s="239">
        <v>44599</v>
      </c>
      <c r="C655" s="333" t="s">
        <v>14158</v>
      </c>
      <c r="D655" s="334" t="s">
        <v>13812</v>
      </c>
      <c r="E655" s="238" t="s">
        <v>2216</v>
      </c>
      <c r="F655" s="334" t="s">
        <v>3785</v>
      </c>
      <c r="G655" s="238"/>
      <c r="H655" s="238">
        <v>167</v>
      </c>
      <c r="I655" s="237"/>
      <c r="J655" s="234"/>
      <c r="K655" s="234"/>
      <c r="L655" s="236">
        <v>44600</v>
      </c>
      <c r="M655" s="236"/>
      <c r="N655" s="236"/>
      <c r="O655" s="236"/>
      <c r="P655" s="236">
        <v>44622</v>
      </c>
      <c r="Q655" s="236">
        <v>44622</v>
      </c>
      <c r="R655" s="333">
        <v>0</v>
      </c>
      <c r="S655" s="234"/>
      <c r="T655" s="234"/>
    </row>
    <row r="656" spans="1:20" ht="36" customHeight="1" x14ac:dyDescent="0.35">
      <c r="A656" s="463">
        <v>658</v>
      </c>
      <c r="B656" s="239">
        <v>44599</v>
      </c>
      <c r="C656" s="333" t="s">
        <v>13529</v>
      </c>
      <c r="D656" s="334" t="s">
        <v>13596</v>
      </c>
      <c r="E656" s="238" t="s">
        <v>2216</v>
      </c>
      <c r="F656" s="238"/>
      <c r="G656" s="238">
        <v>300</v>
      </c>
      <c r="H656" s="238">
        <v>24</v>
      </c>
      <c r="I656" s="237"/>
      <c r="J656" s="234"/>
      <c r="K656" s="234"/>
      <c r="L656" s="236">
        <v>44600</v>
      </c>
      <c r="M656" s="236"/>
      <c r="N656" s="236"/>
      <c r="O656" s="236"/>
      <c r="P656" s="236">
        <v>44671</v>
      </c>
      <c r="Q656" s="236">
        <v>44671</v>
      </c>
      <c r="R656" s="333">
        <v>0</v>
      </c>
      <c r="S656" s="234"/>
      <c r="T656" s="234"/>
    </row>
    <row r="657" spans="1:20" ht="36" customHeight="1" x14ac:dyDescent="0.35">
      <c r="A657" s="463">
        <v>659</v>
      </c>
      <c r="B657" s="239">
        <v>44599</v>
      </c>
      <c r="C657" s="333" t="s">
        <v>8991</v>
      </c>
      <c r="D657" s="238">
        <v>5189</v>
      </c>
      <c r="E657" s="334" t="s">
        <v>2216</v>
      </c>
      <c r="F657" s="238"/>
      <c r="G657" s="238">
        <v>2</v>
      </c>
      <c r="H657" s="238">
        <v>2</v>
      </c>
      <c r="I657" s="237"/>
      <c r="J657" s="234"/>
      <c r="K657" s="234"/>
      <c r="L657" s="236">
        <v>44600</v>
      </c>
      <c r="M657" s="236"/>
      <c r="N657" s="236"/>
      <c r="O657" s="236"/>
      <c r="P657" s="236">
        <v>44627</v>
      </c>
      <c r="Q657" s="236">
        <v>44627</v>
      </c>
      <c r="R657" s="333">
        <v>0</v>
      </c>
      <c r="S657" s="234"/>
      <c r="T657" s="234"/>
    </row>
    <row r="658" spans="1:20" ht="36" customHeight="1" x14ac:dyDescent="0.35">
      <c r="A658" s="463">
        <v>660</v>
      </c>
      <c r="B658" s="239">
        <v>44628</v>
      </c>
      <c r="C658" s="333" t="s">
        <v>14161</v>
      </c>
      <c r="D658" s="334" t="s">
        <v>13720</v>
      </c>
      <c r="E658" s="334" t="s">
        <v>2216</v>
      </c>
      <c r="F658" s="334" t="s">
        <v>3785</v>
      </c>
      <c r="G658" s="238"/>
      <c r="H658" s="238">
        <v>15</v>
      </c>
      <c r="I658" s="237"/>
      <c r="J658" s="234"/>
      <c r="K658" s="234"/>
      <c r="L658" s="236">
        <v>44628</v>
      </c>
      <c r="M658" s="236"/>
      <c r="N658" s="236"/>
      <c r="O658" s="236"/>
      <c r="P658" s="236">
        <v>44630</v>
      </c>
      <c r="Q658" s="236">
        <v>44630</v>
      </c>
      <c r="R658" s="333">
        <v>0</v>
      </c>
      <c r="S658" s="234"/>
      <c r="T658" s="234"/>
    </row>
    <row r="659" spans="1:20" ht="36" customHeight="1" x14ac:dyDescent="0.35">
      <c r="A659" s="463">
        <v>661</v>
      </c>
      <c r="B659" s="239">
        <v>44631</v>
      </c>
      <c r="C659" s="333" t="s">
        <v>13424</v>
      </c>
      <c r="D659" s="334" t="s">
        <v>13444</v>
      </c>
      <c r="E659" s="334" t="s">
        <v>2216</v>
      </c>
      <c r="F659" s="334" t="s">
        <v>3785</v>
      </c>
      <c r="G659" s="334" t="s">
        <v>2216</v>
      </c>
      <c r="H659" s="238">
        <v>2</v>
      </c>
      <c r="I659" s="237"/>
      <c r="J659" s="234"/>
      <c r="K659" s="234"/>
      <c r="L659" s="236">
        <v>44638</v>
      </c>
      <c r="M659" s="236"/>
      <c r="N659" s="236"/>
      <c r="O659" s="236"/>
      <c r="P659" s="236">
        <v>44709</v>
      </c>
      <c r="Q659" s="236">
        <v>44709</v>
      </c>
      <c r="R659" s="333">
        <v>0</v>
      </c>
      <c r="S659" s="234"/>
      <c r="T659" s="234"/>
    </row>
    <row r="660" spans="1:20" ht="36" customHeight="1" x14ac:dyDescent="0.35">
      <c r="A660" s="463">
        <v>662</v>
      </c>
      <c r="B660" s="239">
        <v>44631</v>
      </c>
      <c r="C660" s="333" t="s">
        <v>13424</v>
      </c>
      <c r="D660" s="238">
        <v>8324</v>
      </c>
      <c r="E660" s="334" t="s">
        <v>2216</v>
      </c>
      <c r="F660" s="334" t="s">
        <v>3785</v>
      </c>
      <c r="G660" s="334" t="s">
        <v>2216</v>
      </c>
      <c r="H660" s="238">
        <v>2</v>
      </c>
      <c r="I660" s="237"/>
      <c r="J660" s="234"/>
      <c r="K660" s="234"/>
      <c r="L660" s="236">
        <v>44638</v>
      </c>
      <c r="M660" s="236"/>
      <c r="N660" s="236"/>
      <c r="O660" s="236"/>
      <c r="P660" s="236">
        <v>44673</v>
      </c>
      <c r="Q660" s="236">
        <v>44673</v>
      </c>
      <c r="R660" s="333">
        <v>0</v>
      </c>
      <c r="S660" s="234"/>
      <c r="T660" s="234"/>
    </row>
    <row r="661" spans="1:20" ht="36" customHeight="1" x14ac:dyDescent="0.35">
      <c r="A661" s="469">
        <v>663</v>
      </c>
      <c r="B661" s="266">
        <v>44631</v>
      </c>
      <c r="C661" s="240" t="s">
        <v>2182</v>
      </c>
      <c r="D661" s="265">
        <v>6590</v>
      </c>
      <c r="E661" s="335" t="s">
        <v>2216</v>
      </c>
      <c r="F661" s="335" t="s">
        <v>14173</v>
      </c>
      <c r="G661" s="335" t="s">
        <v>2216</v>
      </c>
      <c r="H661" s="265">
        <v>1</v>
      </c>
      <c r="I661" s="359" t="s">
        <v>14174</v>
      </c>
      <c r="J661" s="264"/>
      <c r="K661" s="264"/>
      <c r="L661" s="262">
        <v>44637</v>
      </c>
      <c r="M661" s="262"/>
      <c r="N661" s="262"/>
      <c r="O661" s="262"/>
      <c r="P661" s="262">
        <v>44672</v>
      </c>
      <c r="Q661" s="262">
        <v>44672</v>
      </c>
      <c r="R661" s="240">
        <v>0</v>
      </c>
      <c r="S661" s="264"/>
      <c r="T661" s="264"/>
    </row>
    <row r="662" spans="1:20" ht="36" customHeight="1" x14ac:dyDescent="0.35">
      <c r="A662" s="463" t="s">
        <v>14162</v>
      </c>
      <c r="B662" s="239">
        <v>44636</v>
      </c>
      <c r="C662" s="333" t="s">
        <v>65</v>
      </c>
      <c r="D662" s="334" t="s">
        <v>13978</v>
      </c>
      <c r="E662" s="334" t="s">
        <v>2216</v>
      </c>
      <c r="F662" s="334" t="s">
        <v>3785</v>
      </c>
      <c r="G662" s="334" t="s">
        <v>2216</v>
      </c>
      <c r="H662" s="238">
        <v>20</v>
      </c>
      <c r="I662" s="348"/>
      <c r="J662" s="234"/>
      <c r="K662" s="234"/>
      <c r="L662" s="236">
        <v>44651</v>
      </c>
      <c r="M662" s="236"/>
      <c r="N662" s="236"/>
      <c r="O662" s="236"/>
      <c r="P662" s="236">
        <v>44672</v>
      </c>
      <c r="Q662" s="236">
        <v>44672</v>
      </c>
      <c r="R662" s="333">
        <v>0</v>
      </c>
      <c r="S662" s="234"/>
      <c r="T662" s="234"/>
    </row>
    <row r="663" spans="1:20" ht="36" customHeight="1" x14ac:dyDescent="0.35">
      <c r="A663" s="463" t="s">
        <v>14163</v>
      </c>
      <c r="B663" s="239">
        <v>44636</v>
      </c>
      <c r="C663" s="333" t="s">
        <v>65</v>
      </c>
      <c r="D663" s="334" t="s">
        <v>13978</v>
      </c>
      <c r="E663" s="334" t="s">
        <v>2216</v>
      </c>
      <c r="F663" s="334" t="s">
        <v>3785</v>
      </c>
      <c r="G663" s="334" t="s">
        <v>2216</v>
      </c>
      <c r="H663" s="238">
        <v>5</v>
      </c>
      <c r="I663" s="348"/>
      <c r="J663" s="234"/>
      <c r="K663" s="234"/>
      <c r="L663" s="236">
        <v>44651</v>
      </c>
      <c r="M663" s="236"/>
      <c r="N663" s="236"/>
      <c r="O663" s="236"/>
      <c r="P663" s="236">
        <v>44672</v>
      </c>
      <c r="Q663" s="236">
        <v>44672</v>
      </c>
      <c r="R663" s="333">
        <v>0</v>
      </c>
      <c r="S663" s="234"/>
      <c r="T663" s="234"/>
    </row>
    <row r="664" spans="1:20" ht="36" customHeight="1" x14ac:dyDescent="0.35">
      <c r="A664" s="463" t="s">
        <v>14170</v>
      </c>
      <c r="B664" s="239">
        <v>44656</v>
      </c>
      <c r="C664" s="333" t="s">
        <v>65</v>
      </c>
      <c r="D664" s="334" t="s">
        <v>13978</v>
      </c>
      <c r="E664" s="334" t="s">
        <v>2216</v>
      </c>
      <c r="F664" s="334" t="s">
        <v>3785</v>
      </c>
      <c r="G664" s="334" t="s">
        <v>2216</v>
      </c>
      <c r="H664" s="238">
        <v>27</v>
      </c>
      <c r="I664" s="237"/>
      <c r="J664" s="234"/>
      <c r="K664" s="234"/>
      <c r="L664" s="236">
        <v>44651</v>
      </c>
      <c r="M664" s="236"/>
      <c r="N664" s="236"/>
      <c r="O664" s="236"/>
      <c r="P664" s="236">
        <v>44672</v>
      </c>
      <c r="Q664" s="236">
        <v>44672</v>
      </c>
      <c r="R664" s="333">
        <v>0</v>
      </c>
      <c r="S664" s="234"/>
      <c r="T664" s="234"/>
    </row>
    <row r="665" spans="1:20" ht="36" customHeight="1" x14ac:dyDescent="0.35">
      <c r="A665" s="463">
        <v>665</v>
      </c>
      <c r="B665" s="239">
        <v>44636</v>
      </c>
      <c r="C665" s="333" t="s">
        <v>6021</v>
      </c>
      <c r="D665" s="238">
        <v>7946</v>
      </c>
      <c r="E665" s="334" t="s">
        <v>2216</v>
      </c>
      <c r="F665" s="334" t="s">
        <v>3785</v>
      </c>
      <c r="G665" s="334" t="s">
        <v>2216</v>
      </c>
      <c r="H665" s="238">
        <v>74</v>
      </c>
      <c r="I665" s="348" t="s">
        <v>14191</v>
      </c>
      <c r="J665" s="234"/>
      <c r="K665" s="234"/>
      <c r="L665" s="236">
        <v>44650</v>
      </c>
      <c r="M665" s="236"/>
      <c r="N665" s="236"/>
      <c r="O665" s="236"/>
      <c r="P665" s="236">
        <v>44659</v>
      </c>
      <c r="Q665" s="236">
        <v>44659</v>
      </c>
      <c r="R665" s="333">
        <v>0</v>
      </c>
      <c r="S665" s="234"/>
      <c r="T665" s="234"/>
    </row>
    <row r="666" spans="1:20" ht="36" customHeight="1" x14ac:dyDescent="0.35">
      <c r="A666" s="463">
        <v>667</v>
      </c>
      <c r="B666" s="239">
        <v>44645</v>
      </c>
      <c r="C666" s="333" t="s">
        <v>13893</v>
      </c>
      <c r="D666" s="238">
        <v>6163</v>
      </c>
      <c r="E666" s="334" t="s">
        <v>2216</v>
      </c>
      <c r="F666" s="334" t="s">
        <v>3785</v>
      </c>
      <c r="G666" s="334" t="s">
        <v>2216</v>
      </c>
      <c r="H666" s="238">
        <v>6</v>
      </c>
      <c r="I666" s="348"/>
      <c r="J666" s="234"/>
      <c r="K666" s="234"/>
      <c r="L666" s="236">
        <v>44650</v>
      </c>
      <c r="M666" s="236"/>
      <c r="N666" s="236"/>
      <c r="O666" s="236"/>
      <c r="P666" s="236">
        <v>44727</v>
      </c>
      <c r="Q666" s="236">
        <v>44727</v>
      </c>
      <c r="R666" s="333">
        <v>0</v>
      </c>
      <c r="S666" s="234"/>
      <c r="T666" s="234"/>
    </row>
    <row r="667" spans="1:20" ht="36" customHeight="1" x14ac:dyDescent="0.35">
      <c r="A667" s="463">
        <v>668</v>
      </c>
      <c r="B667" s="239">
        <v>44650</v>
      </c>
      <c r="C667" s="333" t="s">
        <v>2755</v>
      </c>
      <c r="D667" s="334" t="s">
        <v>8279</v>
      </c>
      <c r="E667" s="334" t="s">
        <v>14165</v>
      </c>
      <c r="F667" s="238"/>
      <c r="G667" s="334" t="s">
        <v>14166</v>
      </c>
      <c r="H667" s="238">
        <v>836</v>
      </c>
      <c r="I667" s="348"/>
      <c r="J667" s="234"/>
      <c r="K667" s="234"/>
      <c r="L667" s="236">
        <v>44658</v>
      </c>
      <c r="M667" s="236"/>
      <c r="N667" s="236"/>
      <c r="O667" s="236"/>
      <c r="P667" s="236">
        <v>44663</v>
      </c>
      <c r="Q667" s="236">
        <v>44663</v>
      </c>
      <c r="R667" s="333">
        <v>0</v>
      </c>
      <c r="S667" s="234"/>
      <c r="T667" s="234"/>
    </row>
    <row r="668" spans="1:20" ht="36" customHeight="1" x14ac:dyDescent="0.35">
      <c r="A668" s="469">
        <v>669</v>
      </c>
      <c r="B668" s="266">
        <v>44651</v>
      </c>
      <c r="C668" s="240" t="s">
        <v>12059</v>
      </c>
      <c r="D668" s="265">
        <v>7603</v>
      </c>
      <c r="E668" s="335" t="s">
        <v>2216</v>
      </c>
      <c r="F668" s="335" t="s">
        <v>14160</v>
      </c>
      <c r="G668" s="265">
        <v>50</v>
      </c>
      <c r="H668" s="265">
        <v>50</v>
      </c>
      <c r="I668" s="359" t="s">
        <v>14182</v>
      </c>
      <c r="J668" s="240" t="s">
        <v>14181</v>
      </c>
      <c r="K668" s="264"/>
      <c r="L668" s="263"/>
      <c r="M668" s="263"/>
      <c r="N668" s="263"/>
      <c r="O668" s="263"/>
      <c r="P668" s="263"/>
      <c r="Q668" s="262"/>
      <c r="R668" s="381"/>
      <c r="S668" s="264"/>
      <c r="T668" s="264"/>
    </row>
    <row r="669" spans="1:20" s="300" customFormat="1" ht="36" customHeight="1" x14ac:dyDescent="0.35">
      <c r="A669" s="463" t="s">
        <v>14176</v>
      </c>
      <c r="B669" s="239">
        <v>44662</v>
      </c>
      <c r="C669" s="333" t="s">
        <v>13529</v>
      </c>
      <c r="D669" s="334" t="s">
        <v>14177</v>
      </c>
      <c r="E669" s="334" t="s">
        <v>2216</v>
      </c>
      <c r="F669" s="334" t="s">
        <v>3785</v>
      </c>
      <c r="G669" s="334" t="s">
        <v>2216</v>
      </c>
      <c r="H669" s="238">
        <v>7</v>
      </c>
      <c r="I669" s="348"/>
      <c r="J669" s="234"/>
      <c r="K669" s="234"/>
      <c r="L669" s="236">
        <v>44665</v>
      </c>
      <c r="M669" s="236"/>
      <c r="N669" s="236"/>
      <c r="O669" s="236"/>
      <c r="P669" s="236">
        <v>44687</v>
      </c>
      <c r="Q669" s="236">
        <v>44687</v>
      </c>
      <c r="R669" s="382"/>
      <c r="S669" s="234"/>
      <c r="T669" s="234"/>
    </row>
    <row r="670" spans="1:20" s="300" customFormat="1" ht="36" customHeight="1" x14ac:dyDescent="0.35">
      <c r="A670" s="463" t="s">
        <v>14178</v>
      </c>
      <c r="B670" s="239">
        <v>44662</v>
      </c>
      <c r="C670" s="333" t="s">
        <v>13529</v>
      </c>
      <c r="D670" s="238">
        <v>8223</v>
      </c>
      <c r="E670" s="334" t="s">
        <v>2216</v>
      </c>
      <c r="F670" s="334" t="s">
        <v>3785</v>
      </c>
      <c r="G670" s="334" t="s">
        <v>2216</v>
      </c>
      <c r="H670" s="238">
        <v>16</v>
      </c>
      <c r="I670" s="348"/>
      <c r="J670" s="234"/>
      <c r="K670" s="234"/>
      <c r="L670" s="236">
        <v>44665</v>
      </c>
      <c r="M670" s="236"/>
      <c r="N670" s="236"/>
      <c r="O670" s="236"/>
      <c r="P670" s="236">
        <v>45544</v>
      </c>
      <c r="Q670" s="236">
        <v>45544</v>
      </c>
      <c r="R670" s="372">
        <v>0</v>
      </c>
      <c r="S670" s="234"/>
      <c r="T670" s="234"/>
    </row>
    <row r="671" spans="1:20" ht="36" customHeight="1" x14ac:dyDescent="0.35">
      <c r="A671" s="463">
        <v>671</v>
      </c>
      <c r="B671" s="239">
        <v>44651</v>
      </c>
      <c r="C671" s="333" t="s">
        <v>13515</v>
      </c>
      <c r="D671" s="334" t="s">
        <v>14171</v>
      </c>
      <c r="E671" s="334" t="s">
        <v>2216</v>
      </c>
      <c r="F671" s="334" t="s">
        <v>14172</v>
      </c>
      <c r="G671" s="334" t="s">
        <v>2216</v>
      </c>
      <c r="H671" s="238">
        <v>1</v>
      </c>
      <c r="I671" s="237"/>
      <c r="J671" s="234"/>
      <c r="K671" s="234"/>
      <c r="L671" s="236">
        <v>44655</v>
      </c>
      <c r="M671" s="236"/>
      <c r="N671" s="236"/>
      <c r="O671" s="236"/>
      <c r="P671" s="236">
        <v>44672</v>
      </c>
      <c r="Q671" s="236">
        <v>44672</v>
      </c>
      <c r="R671" s="333">
        <v>0</v>
      </c>
      <c r="S671" s="234"/>
      <c r="T671" s="234"/>
    </row>
    <row r="672" spans="1:20" ht="36" customHeight="1" x14ac:dyDescent="0.35">
      <c r="A672" s="463">
        <v>672</v>
      </c>
      <c r="B672" s="239">
        <v>44666</v>
      </c>
      <c r="C672" s="333" t="s">
        <v>13424</v>
      </c>
      <c r="D672" s="334" t="s">
        <v>13444</v>
      </c>
      <c r="E672" s="334" t="s">
        <v>2216</v>
      </c>
      <c r="F672" s="334" t="s">
        <v>3785</v>
      </c>
      <c r="G672" s="334" t="s">
        <v>2216</v>
      </c>
      <c r="H672" s="238">
        <v>7</v>
      </c>
      <c r="I672" s="237"/>
      <c r="J672" s="234"/>
      <c r="K672" s="234"/>
      <c r="L672" s="236">
        <v>44671</v>
      </c>
      <c r="M672" s="236"/>
      <c r="N672" s="236"/>
      <c r="O672" s="236"/>
      <c r="P672" s="236">
        <v>44687</v>
      </c>
      <c r="Q672" s="236">
        <v>44687</v>
      </c>
      <c r="R672" s="333">
        <v>0</v>
      </c>
      <c r="S672" s="234"/>
      <c r="T672" s="234"/>
    </row>
    <row r="673" spans="1:20" ht="36" customHeight="1" x14ac:dyDescent="0.35">
      <c r="A673" s="463">
        <v>673</v>
      </c>
      <c r="B673" s="239">
        <v>44666</v>
      </c>
      <c r="C673" s="333" t="s">
        <v>3583</v>
      </c>
      <c r="D673" s="238">
        <v>8127</v>
      </c>
      <c r="E673" s="334" t="s">
        <v>2216</v>
      </c>
      <c r="F673" s="238"/>
      <c r="G673" s="238"/>
      <c r="H673" s="238"/>
      <c r="I673" s="237"/>
      <c r="J673" s="234"/>
      <c r="K673" s="234"/>
      <c r="L673" s="365">
        <v>44673</v>
      </c>
      <c r="M673" s="365"/>
      <c r="N673" s="365"/>
      <c r="O673" s="365"/>
      <c r="P673" s="236">
        <v>44679</v>
      </c>
      <c r="Q673" s="236">
        <v>44679</v>
      </c>
      <c r="R673" s="333">
        <v>0</v>
      </c>
      <c r="S673" s="234"/>
      <c r="T673" s="234"/>
    </row>
    <row r="674" spans="1:20" ht="36" customHeight="1" x14ac:dyDescent="0.35">
      <c r="A674" s="463" t="s">
        <v>14175</v>
      </c>
      <c r="B674" s="239">
        <v>44677</v>
      </c>
      <c r="C674" s="333" t="s">
        <v>13893</v>
      </c>
      <c r="D674" s="334">
        <v>6148</v>
      </c>
      <c r="E674" s="334" t="s">
        <v>2216</v>
      </c>
      <c r="F674" s="334" t="s">
        <v>3785</v>
      </c>
      <c r="G674" s="334" t="s">
        <v>2216</v>
      </c>
      <c r="H674" s="238">
        <v>6</v>
      </c>
      <c r="I674" s="237"/>
      <c r="J674" s="234"/>
      <c r="K674" s="234"/>
      <c r="L674" s="236">
        <v>44673</v>
      </c>
      <c r="M674" s="236"/>
      <c r="N674" s="236"/>
      <c r="O674" s="236"/>
      <c r="P674" s="236">
        <v>44727</v>
      </c>
      <c r="Q674" s="365">
        <v>44727</v>
      </c>
      <c r="R674" s="333">
        <v>0</v>
      </c>
      <c r="S674" s="234"/>
      <c r="T674" s="234"/>
    </row>
    <row r="675" spans="1:20" ht="36" customHeight="1" x14ac:dyDescent="0.35">
      <c r="A675" s="463" t="s">
        <v>14179</v>
      </c>
      <c r="B675" s="239">
        <v>44677</v>
      </c>
      <c r="C675" s="333" t="s">
        <v>13893</v>
      </c>
      <c r="D675" s="238">
        <v>6163</v>
      </c>
      <c r="E675" s="334" t="s">
        <v>2216</v>
      </c>
      <c r="F675" s="334" t="s">
        <v>3785</v>
      </c>
      <c r="G675" s="334" t="s">
        <v>2216</v>
      </c>
      <c r="H675" s="238">
        <v>2</v>
      </c>
      <c r="I675" s="237"/>
      <c r="J675" s="234"/>
      <c r="K675" s="234"/>
      <c r="L675" s="236">
        <v>44679</v>
      </c>
      <c r="M675" s="236"/>
      <c r="N675" s="236"/>
      <c r="O675" s="236"/>
      <c r="P675" s="236">
        <v>44727</v>
      </c>
      <c r="Q675" s="236">
        <v>44727</v>
      </c>
      <c r="R675" s="333">
        <v>0</v>
      </c>
      <c r="S675" s="234"/>
      <c r="T675" s="234"/>
    </row>
    <row r="676" spans="1:20" ht="36" customHeight="1" x14ac:dyDescent="0.35">
      <c r="A676" s="463">
        <v>676</v>
      </c>
      <c r="B676" s="239">
        <v>44679</v>
      </c>
      <c r="C676" s="333" t="s">
        <v>2253</v>
      </c>
      <c r="D676" s="238">
        <v>5188</v>
      </c>
      <c r="E676" s="334" t="s">
        <v>2216</v>
      </c>
      <c r="F676" s="238" t="s">
        <v>14167</v>
      </c>
      <c r="G676" s="238">
        <v>20</v>
      </c>
      <c r="H676" s="238">
        <v>2</v>
      </c>
      <c r="I676" s="237"/>
      <c r="J676" s="234"/>
      <c r="K676" s="234"/>
      <c r="L676" s="236">
        <v>44682</v>
      </c>
      <c r="M676" s="236"/>
      <c r="N676" s="236"/>
      <c r="O676" s="236"/>
      <c r="P676" s="236">
        <v>44686</v>
      </c>
      <c r="Q676" s="236">
        <v>44686</v>
      </c>
      <c r="R676" s="333">
        <v>0</v>
      </c>
      <c r="S676" s="234"/>
      <c r="T676" s="234"/>
    </row>
    <row r="677" spans="1:20" s="300" customFormat="1" ht="36" customHeight="1" x14ac:dyDescent="0.35">
      <c r="A677" s="469" t="s">
        <v>14195</v>
      </c>
      <c r="B677" s="266">
        <v>44679</v>
      </c>
      <c r="C677" s="240" t="s">
        <v>13515</v>
      </c>
      <c r="D677" s="265"/>
      <c r="E677" s="265"/>
      <c r="F677" s="265"/>
      <c r="G677" s="265"/>
      <c r="H677" s="265"/>
      <c r="I677" s="359" t="s">
        <v>2232</v>
      </c>
      <c r="J677" s="264"/>
      <c r="K677" s="264"/>
      <c r="L677" s="262">
        <v>44712</v>
      </c>
      <c r="M677" s="262"/>
      <c r="N677" s="262"/>
      <c r="O677" s="262"/>
      <c r="P677" s="262"/>
      <c r="Q677" s="262"/>
      <c r="R677" s="377"/>
      <c r="S677" s="264"/>
      <c r="T677" s="264"/>
    </row>
    <row r="678" spans="1:20" ht="36" customHeight="1" x14ac:dyDescent="0.35">
      <c r="A678" s="469">
        <v>675</v>
      </c>
      <c r="B678" s="339">
        <v>44692</v>
      </c>
      <c r="C678" s="240" t="s">
        <v>13424</v>
      </c>
      <c r="D678" s="335" t="s">
        <v>13444</v>
      </c>
      <c r="E678" s="265"/>
      <c r="F678" s="335" t="s">
        <v>13841</v>
      </c>
      <c r="G678" s="335">
        <v>269</v>
      </c>
      <c r="H678" s="265">
        <v>7</v>
      </c>
      <c r="I678" s="359" t="s">
        <v>14241</v>
      </c>
      <c r="J678" s="264"/>
      <c r="K678" s="264"/>
      <c r="L678" s="262">
        <v>44698</v>
      </c>
      <c r="M678" s="262"/>
      <c r="N678" s="262"/>
      <c r="O678" s="262"/>
      <c r="P678" s="263"/>
      <c r="Q678" s="262"/>
      <c r="R678" s="381"/>
      <c r="S678" s="264"/>
      <c r="T678" s="264">
        <v>7</v>
      </c>
    </row>
    <row r="679" spans="1:20" ht="36" customHeight="1" x14ac:dyDescent="0.35">
      <c r="A679" s="463">
        <v>677</v>
      </c>
      <c r="B679" s="239">
        <v>44693</v>
      </c>
      <c r="C679" s="333" t="s">
        <v>13438</v>
      </c>
      <c r="D679" s="334" t="s">
        <v>13439</v>
      </c>
      <c r="E679" s="334" t="s">
        <v>2216</v>
      </c>
      <c r="F679" s="334" t="s">
        <v>3785</v>
      </c>
      <c r="G679" s="334" t="s">
        <v>2216</v>
      </c>
      <c r="H679" s="238">
        <v>61</v>
      </c>
      <c r="I679" s="237"/>
      <c r="J679" s="234"/>
      <c r="K679" s="234"/>
      <c r="L679" s="236">
        <v>44704</v>
      </c>
      <c r="M679" s="236"/>
      <c r="N679" s="236"/>
      <c r="O679" s="236"/>
      <c r="P679" s="236">
        <v>44725</v>
      </c>
      <c r="Q679" s="236">
        <v>44725</v>
      </c>
      <c r="R679" s="333">
        <v>0</v>
      </c>
      <c r="S679" s="234"/>
      <c r="T679" s="234"/>
    </row>
    <row r="680" spans="1:20" ht="36" customHeight="1" x14ac:dyDescent="0.35">
      <c r="A680" s="463">
        <v>678</v>
      </c>
      <c r="B680" s="239">
        <v>44699</v>
      </c>
      <c r="C680" s="333" t="s">
        <v>14203</v>
      </c>
      <c r="D680" s="238">
        <v>8148</v>
      </c>
      <c r="E680" s="334" t="s">
        <v>2216</v>
      </c>
      <c r="F680" s="334" t="s">
        <v>3785</v>
      </c>
      <c r="G680" s="334" t="s">
        <v>2216</v>
      </c>
      <c r="H680" s="238">
        <v>3</v>
      </c>
      <c r="I680" s="237"/>
      <c r="J680" s="234"/>
      <c r="K680" s="234"/>
      <c r="L680" s="236">
        <v>44713</v>
      </c>
      <c r="M680" s="236"/>
      <c r="N680" s="236"/>
      <c r="O680" s="236"/>
      <c r="P680" s="236">
        <v>44781</v>
      </c>
      <c r="Q680" s="236">
        <v>44781</v>
      </c>
      <c r="R680" s="333">
        <v>0</v>
      </c>
      <c r="S680" s="234"/>
      <c r="T680" s="234"/>
    </row>
    <row r="681" spans="1:20" ht="36" customHeight="1" x14ac:dyDescent="0.35">
      <c r="A681" s="463">
        <v>679</v>
      </c>
      <c r="B681" s="239">
        <v>44700</v>
      </c>
      <c r="C681" s="333" t="s">
        <v>14055</v>
      </c>
      <c r="D681" s="238">
        <v>8464</v>
      </c>
      <c r="E681" s="334" t="s">
        <v>2216</v>
      </c>
      <c r="F681" s="334" t="s">
        <v>3785</v>
      </c>
      <c r="G681" s="334" t="s">
        <v>2216</v>
      </c>
      <c r="H681" s="238">
        <v>6</v>
      </c>
      <c r="I681" s="237"/>
      <c r="J681" s="234"/>
      <c r="K681" s="234"/>
      <c r="L681" s="236">
        <v>44706</v>
      </c>
      <c r="M681" s="236"/>
      <c r="N681" s="236"/>
      <c r="O681" s="236"/>
      <c r="P681" s="236">
        <v>44713</v>
      </c>
      <c r="Q681" s="236">
        <v>44713</v>
      </c>
      <c r="R681" s="372"/>
      <c r="S681" s="234"/>
      <c r="T681" s="234"/>
    </row>
    <row r="682" spans="1:20" ht="36" customHeight="1" x14ac:dyDescent="0.35">
      <c r="A682" s="463">
        <v>680</v>
      </c>
      <c r="B682" s="239">
        <v>44705</v>
      </c>
      <c r="C682" s="333" t="s">
        <v>2200</v>
      </c>
      <c r="D682" s="334" t="s">
        <v>14194</v>
      </c>
      <c r="E682" s="334" t="s">
        <v>2216</v>
      </c>
      <c r="F682" s="238" t="s">
        <v>14183</v>
      </c>
      <c r="G682" s="238">
        <v>40</v>
      </c>
      <c r="H682" s="238">
        <v>1</v>
      </c>
      <c r="I682" s="237"/>
      <c r="J682" s="234"/>
      <c r="K682" s="234"/>
      <c r="L682" s="236">
        <v>44712</v>
      </c>
      <c r="M682" s="236"/>
      <c r="N682" s="236"/>
      <c r="O682" s="236"/>
      <c r="P682" s="237"/>
      <c r="Q682" s="236"/>
      <c r="R682" s="372"/>
      <c r="S682" s="234"/>
      <c r="T682" s="234"/>
    </row>
    <row r="683" spans="1:20" ht="36" customHeight="1" x14ac:dyDescent="0.35">
      <c r="A683" s="463">
        <v>681</v>
      </c>
      <c r="B683" s="239">
        <v>44714</v>
      </c>
      <c r="C683" s="333" t="s">
        <v>3583</v>
      </c>
      <c r="D683" s="334" t="s">
        <v>14196</v>
      </c>
      <c r="E683" s="334">
        <v>33135</v>
      </c>
      <c r="F683" s="238" t="s">
        <v>14197</v>
      </c>
      <c r="G683" s="238">
        <v>1000</v>
      </c>
      <c r="H683" s="238">
        <v>1</v>
      </c>
      <c r="I683" s="237"/>
      <c r="J683" s="333" t="s">
        <v>14198</v>
      </c>
      <c r="K683" s="234"/>
      <c r="L683" s="236">
        <v>44718</v>
      </c>
      <c r="M683" s="236"/>
      <c r="N683" s="236"/>
      <c r="O683" s="236"/>
      <c r="P683" s="236">
        <v>45013</v>
      </c>
      <c r="Q683" s="236">
        <v>45013</v>
      </c>
      <c r="R683" s="372">
        <v>0</v>
      </c>
      <c r="S683" s="234"/>
      <c r="T683" s="234"/>
    </row>
    <row r="684" spans="1:20" s="300" customFormat="1" ht="36" customHeight="1" x14ac:dyDescent="0.35">
      <c r="A684" s="469">
        <v>682</v>
      </c>
      <c r="B684" s="266">
        <v>44719</v>
      </c>
      <c r="C684" s="240" t="s">
        <v>13424</v>
      </c>
      <c r="D684" s="335" t="s">
        <v>13444</v>
      </c>
      <c r="E684" s="265"/>
      <c r="F684" s="335" t="s">
        <v>3785</v>
      </c>
      <c r="G684" s="335" t="s">
        <v>2216</v>
      </c>
      <c r="H684" s="265">
        <v>17</v>
      </c>
      <c r="I684" s="359" t="s">
        <v>14241</v>
      </c>
      <c r="J684" s="264"/>
      <c r="K684" s="264"/>
      <c r="L684" s="263"/>
      <c r="M684" s="263"/>
      <c r="N684" s="263"/>
      <c r="O684" s="263"/>
      <c r="P684" s="262">
        <v>44781</v>
      </c>
      <c r="Q684" s="262">
        <v>44781</v>
      </c>
      <c r="R684" s="377">
        <v>0</v>
      </c>
      <c r="S684" s="264"/>
      <c r="T684" s="264">
        <v>17</v>
      </c>
    </row>
    <row r="685" spans="1:20" ht="36" customHeight="1" x14ac:dyDescent="0.35">
      <c r="A685" s="463">
        <v>683</v>
      </c>
      <c r="B685" s="239">
        <v>44720</v>
      </c>
      <c r="C685" s="333" t="s">
        <v>13492</v>
      </c>
      <c r="D685" s="334" t="s">
        <v>14200</v>
      </c>
      <c r="E685" s="334" t="s">
        <v>2216</v>
      </c>
      <c r="F685" s="334" t="s">
        <v>14199</v>
      </c>
      <c r="G685" s="238">
        <v>50</v>
      </c>
      <c r="H685" s="238">
        <v>50</v>
      </c>
      <c r="I685" s="237"/>
      <c r="J685" s="234"/>
      <c r="K685" s="234"/>
      <c r="L685" s="236">
        <v>44721</v>
      </c>
      <c r="M685" s="236"/>
      <c r="N685" s="236"/>
      <c r="O685" s="236"/>
      <c r="P685" s="236">
        <v>44732</v>
      </c>
      <c r="Q685" s="236">
        <v>44732</v>
      </c>
      <c r="R685" s="382">
        <v>0</v>
      </c>
      <c r="S685" s="234"/>
      <c r="T685" s="234"/>
    </row>
    <row r="686" spans="1:20" ht="36" customHeight="1" x14ac:dyDescent="0.35">
      <c r="A686" s="463">
        <v>684</v>
      </c>
      <c r="B686" s="239">
        <v>44736</v>
      </c>
      <c r="C686" s="333" t="s">
        <v>14203</v>
      </c>
      <c r="D686" s="334" t="s">
        <v>13978</v>
      </c>
      <c r="E686" s="334" t="s">
        <v>2216</v>
      </c>
      <c r="F686" s="334" t="s">
        <v>3785</v>
      </c>
      <c r="G686" s="334" t="s">
        <v>2216</v>
      </c>
      <c r="H686" s="238">
        <v>3</v>
      </c>
      <c r="I686" s="237"/>
      <c r="J686" s="234"/>
      <c r="K686" s="234"/>
      <c r="L686" s="236">
        <v>44756</v>
      </c>
      <c r="M686" s="236"/>
      <c r="N686" s="236"/>
      <c r="O686" s="236"/>
      <c r="P686" s="236">
        <v>44781</v>
      </c>
      <c r="Q686" s="236">
        <v>44781</v>
      </c>
      <c r="R686" s="382">
        <v>0</v>
      </c>
      <c r="S686" s="234"/>
      <c r="T686" s="234"/>
    </row>
    <row r="687" spans="1:20" ht="36" customHeight="1" x14ac:dyDescent="0.35">
      <c r="A687" s="463">
        <v>685</v>
      </c>
      <c r="B687" s="239">
        <v>44740</v>
      </c>
      <c r="C687" s="333" t="s">
        <v>13424</v>
      </c>
      <c r="D687" s="334" t="s">
        <v>13802</v>
      </c>
      <c r="E687" s="334" t="s">
        <v>2216</v>
      </c>
      <c r="F687" s="334" t="s">
        <v>3785</v>
      </c>
      <c r="G687" s="238">
        <v>75</v>
      </c>
      <c r="H687" s="238">
        <v>1</v>
      </c>
      <c r="I687" s="237"/>
      <c r="J687" s="234"/>
      <c r="K687" s="234"/>
      <c r="L687" s="236">
        <v>44747</v>
      </c>
      <c r="M687" s="236"/>
      <c r="N687" s="236"/>
      <c r="O687" s="236"/>
      <c r="P687" s="236">
        <v>44748</v>
      </c>
      <c r="Q687" s="236">
        <v>44748</v>
      </c>
      <c r="R687" s="382">
        <v>0</v>
      </c>
      <c r="S687" s="234"/>
      <c r="T687" s="234"/>
    </row>
    <row r="688" spans="1:20" ht="36" customHeight="1" x14ac:dyDescent="0.35">
      <c r="A688" s="463">
        <v>686</v>
      </c>
      <c r="B688" s="239">
        <v>44750</v>
      </c>
      <c r="C688" s="333" t="s">
        <v>13529</v>
      </c>
      <c r="D688" s="334" t="s">
        <v>14177</v>
      </c>
      <c r="E688" s="334" t="s">
        <v>2216</v>
      </c>
      <c r="F688" s="334" t="s">
        <v>3785</v>
      </c>
      <c r="G688" s="334" t="s">
        <v>2216</v>
      </c>
      <c r="H688" s="238">
        <v>94</v>
      </c>
      <c r="I688" s="237"/>
      <c r="J688" s="234"/>
      <c r="K688" s="234"/>
      <c r="L688" s="236">
        <v>44754</v>
      </c>
      <c r="M688" s="236"/>
      <c r="N688" s="236"/>
      <c r="O688" s="236"/>
      <c r="P688" s="236">
        <v>44757</v>
      </c>
      <c r="Q688" s="236">
        <v>44757</v>
      </c>
      <c r="R688" s="372">
        <v>0</v>
      </c>
      <c r="S688" s="234"/>
      <c r="T688" s="234"/>
    </row>
    <row r="689" spans="1:20" ht="36" customHeight="1" x14ac:dyDescent="0.35">
      <c r="A689" s="463">
        <v>687</v>
      </c>
      <c r="B689" s="239">
        <v>44754</v>
      </c>
      <c r="C689" s="333" t="s">
        <v>14203</v>
      </c>
      <c r="D689" s="238">
        <v>8148</v>
      </c>
      <c r="E689" s="334" t="s">
        <v>2216</v>
      </c>
      <c r="F689" s="334" t="s">
        <v>3785</v>
      </c>
      <c r="G689" s="334" t="s">
        <v>2216</v>
      </c>
      <c r="H689" s="238">
        <v>3</v>
      </c>
      <c r="I689" s="237"/>
      <c r="J689" s="234"/>
      <c r="K689" s="234"/>
      <c r="L689" s="236">
        <v>44756</v>
      </c>
      <c r="M689" s="236"/>
      <c r="N689" s="236"/>
      <c r="O689" s="236"/>
      <c r="P689" s="236">
        <v>44781</v>
      </c>
      <c r="Q689" s="236">
        <v>44781</v>
      </c>
      <c r="R689" s="372">
        <v>0</v>
      </c>
      <c r="S689" s="234"/>
      <c r="T689" s="234"/>
    </row>
    <row r="690" spans="1:20" ht="36" customHeight="1" x14ac:dyDescent="0.35">
      <c r="A690" s="469">
        <v>688</v>
      </c>
      <c r="B690" s="266">
        <v>44755</v>
      </c>
      <c r="C690" s="240" t="s">
        <v>2182</v>
      </c>
      <c r="D690" s="335" t="s">
        <v>14205</v>
      </c>
      <c r="E690" s="265"/>
      <c r="F690" s="265" t="s">
        <v>14208</v>
      </c>
      <c r="G690" s="265">
        <v>200</v>
      </c>
      <c r="H690" s="265">
        <v>1</v>
      </c>
      <c r="I690" s="359" t="s">
        <v>14242</v>
      </c>
      <c r="J690" s="264"/>
      <c r="K690" s="264"/>
      <c r="L690" s="262">
        <v>44760</v>
      </c>
      <c r="M690" s="262"/>
      <c r="N690" s="262"/>
      <c r="O690" s="262"/>
      <c r="P690" s="263"/>
      <c r="Q690" s="262"/>
      <c r="R690" s="381"/>
      <c r="S690" s="264"/>
      <c r="T690" s="264">
        <v>1</v>
      </c>
    </row>
    <row r="691" spans="1:20" ht="36" customHeight="1" x14ac:dyDescent="0.35">
      <c r="A691" s="463">
        <v>689</v>
      </c>
      <c r="B691" s="239">
        <v>44757</v>
      </c>
      <c r="C691" s="333" t="s">
        <v>11412</v>
      </c>
      <c r="D691" s="238">
        <v>7946</v>
      </c>
      <c r="E691" s="334" t="s">
        <v>2216</v>
      </c>
      <c r="F691" s="334" t="s">
        <v>3785</v>
      </c>
      <c r="G691" s="334" t="s">
        <v>2216</v>
      </c>
      <c r="H691" s="238">
        <v>250</v>
      </c>
      <c r="I691" s="237"/>
      <c r="J691" s="234"/>
      <c r="K691" s="234"/>
      <c r="L691" s="236">
        <v>44767</v>
      </c>
      <c r="M691" s="236"/>
      <c r="N691" s="236"/>
      <c r="O691" s="236"/>
      <c r="P691" s="236">
        <v>44783</v>
      </c>
      <c r="Q691" s="236">
        <v>44783</v>
      </c>
      <c r="R691" s="382">
        <v>0</v>
      </c>
      <c r="S691" s="234"/>
      <c r="T691" s="234"/>
    </row>
    <row r="692" spans="1:20" ht="36" customHeight="1" x14ac:dyDescent="0.35">
      <c r="A692" s="463">
        <v>690</v>
      </c>
      <c r="B692" s="239">
        <v>44741</v>
      </c>
      <c r="C692" s="333" t="s">
        <v>2255</v>
      </c>
      <c r="D692" s="334" t="s">
        <v>13720</v>
      </c>
      <c r="E692" s="334" t="s">
        <v>2216</v>
      </c>
      <c r="F692" s="238"/>
      <c r="G692" s="238">
        <v>150</v>
      </c>
      <c r="H692" s="238">
        <v>21</v>
      </c>
      <c r="I692" s="237"/>
      <c r="J692" s="234"/>
      <c r="K692" s="234"/>
      <c r="L692" s="236">
        <v>44741</v>
      </c>
      <c r="M692" s="236"/>
      <c r="N692" s="236"/>
      <c r="O692" s="236"/>
      <c r="P692" s="236">
        <v>44741</v>
      </c>
      <c r="Q692" s="236">
        <v>44741</v>
      </c>
      <c r="R692" s="382">
        <v>0</v>
      </c>
      <c r="S692" s="234"/>
      <c r="T692" s="234"/>
    </row>
    <row r="693" spans="1:20" ht="36" customHeight="1" x14ac:dyDescent="0.35">
      <c r="A693" s="469">
        <v>691</v>
      </c>
      <c r="B693" s="266">
        <v>44750</v>
      </c>
      <c r="C693" s="240" t="s">
        <v>2255</v>
      </c>
      <c r="D693" s="335" t="s">
        <v>14567</v>
      </c>
      <c r="E693" s="335" t="s">
        <v>2216</v>
      </c>
      <c r="F693" s="335" t="s">
        <v>13890</v>
      </c>
      <c r="G693" s="265">
        <v>100</v>
      </c>
      <c r="H693" s="265">
        <v>13</v>
      </c>
      <c r="I693" s="263"/>
      <c r="J693" s="264"/>
      <c r="K693" s="264"/>
      <c r="L693" s="262"/>
      <c r="M693" s="262"/>
      <c r="N693" s="262"/>
      <c r="O693" s="262"/>
      <c r="P693" s="262"/>
      <c r="Q693" s="262"/>
      <c r="R693" s="377"/>
      <c r="S693" s="264"/>
      <c r="T693" s="264"/>
    </row>
    <row r="694" spans="1:20" ht="36" customHeight="1" x14ac:dyDescent="0.35">
      <c r="A694" s="463">
        <v>691</v>
      </c>
      <c r="B694" s="239">
        <v>44761</v>
      </c>
      <c r="C694" s="333" t="s">
        <v>3583</v>
      </c>
      <c r="D694" s="334" t="s">
        <v>13592</v>
      </c>
      <c r="E694" s="334" t="s">
        <v>2216</v>
      </c>
      <c r="F694" s="334" t="s">
        <v>3785</v>
      </c>
      <c r="G694" s="334" t="s">
        <v>2216</v>
      </c>
      <c r="H694" s="238">
        <v>4</v>
      </c>
      <c r="I694" s="237"/>
      <c r="J694" s="234"/>
      <c r="K694" s="234"/>
      <c r="L694" s="236">
        <v>44762</v>
      </c>
      <c r="M694" s="236"/>
      <c r="N694" s="236"/>
      <c r="O694" s="236"/>
      <c r="P694" s="236">
        <v>44770</v>
      </c>
      <c r="Q694" s="236">
        <v>44770</v>
      </c>
      <c r="R694" s="382">
        <v>0</v>
      </c>
      <c r="S694" s="234"/>
      <c r="T694" s="234"/>
    </row>
    <row r="695" spans="1:20" ht="36" customHeight="1" x14ac:dyDescent="0.35">
      <c r="A695" s="469">
        <v>692</v>
      </c>
      <c r="B695" s="266">
        <v>44763</v>
      </c>
      <c r="C695" s="240" t="s">
        <v>13424</v>
      </c>
      <c r="D695" s="335" t="s">
        <v>13444</v>
      </c>
      <c r="E695" s="265"/>
      <c r="F695" s="335" t="s">
        <v>3785</v>
      </c>
      <c r="G695" s="335" t="s">
        <v>2216</v>
      </c>
      <c r="H695" s="265">
        <v>15</v>
      </c>
      <c r="I695" s="359" t="s">
        <v>14241</v>
      </c>
      <c r="J695" s="264"/>
      <c r="K695" s="264"/>
      <c r="L695" s="262">
        <v>44770</v>
      </c>
      <c r="M695" s="262"/>
      <c r="N695" s="262"/>
      <c r="O695" s="262"/>
      <c r="P695" s="263"/>
      <c r="Q695" s="262"/>
      <c r="R695" s="381"/>
      <c r="S695" s="264"/>
      <c r="T695" s="264">
        <v>15</v>
      </c>
    </row>
    <row r="696" spans="1:20" ht="36" customHeight="1" x14ac:dyDescent="0.35">
      <c r="A696" s="463">
        <v>693</v>
      </c>
      <c r="B696" s="239">
        <v>44764</v>
      </c>
      <c r="C696" s="333" t="s">
        <v>2182</v>
      </c>
      <c r="D696" s="238">
        <v>6590</v>
      </c>
      <c r="E696" s="238"/>
      <c r="F696" s="238" t="s">
        <v>14079</v>
      </c>
      <c r="G696" s="238">
        <v>25</v>
      </c>
      <c r="H696" s="238">
        <v>1</v>
      </c>
      <c r="I696" s="348" t="s">
        <v>14226</v>
      </c>
      <c r="J696" s="234"/>
      <c r="K696" s="234"/>
      <c r="L696" s="236">
        <v>44770</v>
      </c>
      <c r="M696" s="236"/>
      <c r="N696" s="236"/>
      <c r="O696" s="236"/>
      <c r="P696" s="236">
        <v>44874</v>
      </c>
      <c r="Q696" s="236">
        <v>44874</v>
      </c>
      <c r="R696" s="372">
        <v>0</v>
      </c>
      <c r="S696" s="234"/>
      <c r="T696" s="234"/>
    </row>
    <row r="697" spans="1:20" ht="36" customHeight="1" x14ac:dyDescent="0.35">
      <c r="A697" s="469">
        <v>694</v>
      </c>
      <c r="B697" s="266">
        <v>44764</v>
      </c>
      <c r="C697" s="240" t="s">
        <v>2182</v>
      </c>
      <c r="D697" s="265">
        <v>6390</v>
      </c>
      <c r="E697" s="265"/>
      <c r="F697" s="265"/>
      <c r="G697" s="265"/>
      <c r="H697" s="265"/>
      <c r="I697" s="359" t="s">
        <v>14227</v>
      </c>
      <c r="J697" s="264"/>
      <c r="K697" s="264"/>
      <c r="L697" s="262">
        <v>44768</v>
      </c>
      <c r="M697" s="262"/>
      <c r="N697" s="262"/>
      <c r="O697" s="262"/>
      <c r="P697" s="263"/>
      <c r="Q697" s="262"/>
      <c r="R697" s="381"/>
      <c r="S697" s="264"/>
      <c r="T697" s="264">
        <v>1</v>
      </c>
    </row>
    <row r="698" spans="1:20" ht="36" customHeight="1" x14ac:dyDescent="0.35">
      <c r="A698" s="469">
        <v>695</v>
      </c>
      <c r="B698" s="266">
        <v>44764</v>
      </c>
      <c r="C698" s="240" t="s">
        <v>10482</v>
      </c>
      <c r="D698" s="265">
        <v>5189</v>
      </c>
      <c r="E698" s="265"/>
      <c r="F698" s="265"/>
      <c r="G698" s="265"/>
      <c r="H698" s="265"/>
      <c r="I698" s="359" t="s">
        <v>14228</v>
      </c>
      <c r="J698" s="264"/>
      <c r="K698" s="264"/>
      <c r="L698" s="263"/>
      <c r="M698" s="263"/>
      <c r="N698" s="263"/>
      <c r="O698" s="263"/>
      <c r="P698" s="262">
        <v>44784</v>
      </c>
      <c r="Q698" s="262">
        <v>44784</v>
      </c>
      <c r="R698" s="377">
        <v>0</v>
      </c>
      <c r="S698" s="264"/>
      <c r="T698" s="264"/>
    </row>
    <row r="699" spans="1:20" ht="36" customHeight="1" x14ac:dyDescent="0.35">
      <c r="A699" s="463" t="s">
        <v>14213</v>
      </c>
      <c r="B699" s="239">
        <v>44776</v>
      </c>
      <c r="C699" s="333" t="s">
        <v>13893</v>
      </c>
      <c r="D699" s="238">
        <v>6163</v>
      </c>
      <c r="E699" s="334" t="s">
        <v>2216</v>
      </c>
      <c r="F699" s="334" t="s">
        <v>14164</v>
      </c>
      <c r="G699" s="238">
        <v>40</v>
      </c>
      <c r="H699" s="238">
        <v>1</v>
      </c>
      <c r="I699" s="237"/>
      <c r="J699" s="234"/>
      <c r="K699" s="234"/>
      <c r="L699" s="236">
        <v>44778</v>
      </c>
      <c r="M699" s="236"/>
      <c r="N699" s="236"/>
      <c r="O699" s="236"/>
      <c r="P699" s="236">
        <v>44784</v>
      </c>
      <c r="Q699" s="236">
        <v>44784</v>
      </c>
      <c r="R699" s="372"/>
      <c r="S699" s="234"/>
      <c r="T699" s="234"/>
    </row>
    <row r="700" spans="1:20" ht="36" customHeight="1" x14ac:dyDescent="0.35">
      <c r="A700" s="463" t="s">
        <v>14214</v>
      </c>
      <c r="B700" s="239">
        <v>44776</v>
      </c>
      <c r="C700" s="333" t="s">
        <v>13893</v>
      </c>
      <c r="D700" s="238">
        <v>6138</v>
      </c>
      <c r="E700" s="334" t="s">
        <v>2216</v>
      </c>
      <c r="F700" s="334" t="s">
        <v>3785</v>
      </c>
      <c r="G700" s="334" t="s">
        <v>2216</v>
      </c>
      <c r="H700" s="238">
        <v>4</v>
      </c>
      <c r="I700" s="237"/>
      <c r="J700" s="234"/>
      <c r="K700" s="234"/>
      <c r="L700" s="236">
        <v>44778</v>
      </c>
      <c r="M700" s="236"/>
      <c r="N700" s="236"/>
      <c r="O700" s="236"/>
      <c r="P700" s="236">
        <v>44784</v>
      </c>
      <c r="Q700" s="236">
        <v>44784</v>
      </c>
      <c r="R700" s="372"/>
      <c r="S700" s="234"/>
      <c r="T700" s="234"/>
    </row>
    <row r="701" spans="1:20" ht="36" customHeight="1" x14ac:dyDescent="0.35">
      <c r="A701" s="463">
        <v>697</v>
      </c>
      <c r="B701" s="239">
        <v>44776</v>
      </c>
      <c r="C701" s="333" t="s">
        <v>5604</v>
      </c>
      <c r="D701" s="238">
        <v>8119</v>
      </c>
      <c r="E701" s="238"/>
      <c r="F701" s="238" t="s">
        <v>3785</v>
      </c>
      <c r="G701" s="238" t="s">
        <v>2216</v>
      </c>
      <c r="H701" s="238">
        <v>34</v>
      </c>
      <c r="I701" s="237"/>
      <c r="J701" s="234"/>
      <c r="K701" s="234"/>
      <c r="L701" s="236">
        <v>44776</v>
      </c>
      <c r="M701" s="236"/>
      <c r="N701" s="236"/>
      <c r="O701" s="236"/>
      <c r="P701" s="236">
        <v>44797</v>
      </c>
      <c r="Q701" s="236">
        <v>44797</v>
      </c>
      <c r="R701" s="372">
        <v>0</v>
      </c>
      <c r="S701" s="234"/>
      <c r="T701" s="234"/>
    </row>
    <row r="702" spans="1:20" ht="36" customHeight="1" x14ac:dyDescent="0.35">
      <c r="A702" s="463">
        <v>698</v>
      </c>
      <c r="B702" s="239">
        <v>44777</v>
      </c>
      <c r="C702" s="333" t="s">
        <v>13998</v>
      </c>
      <c r="D702" s="238">
        <v>8345</v>
      </c>
      <c r="E702" s="334" t="s">
        <v>2216</v>
      </c>
      <c r="F702" s="334" t="s">
        <v>3785</v>
      </c>
      <c r="G702" s="334" t="s">
        <v>2216</v>
      </c>
      <c r="H702" s="238">
        <v>2</v>
      </c>
      <c r="I702" s="237"/>
      <c r="J702" s="234"/>
      <c r="K702" s="234"/>
      <c r="L702" s="236">
        <v>44775</v>
      </c>
      <c r="M702" s="236"/>
      <c r="N702" s="236"/>
      <c r="O702" s="236"/>
      <c r="P702" s="236">
        <v>44782</v>
      </c>
      <c r="Q702" s="236">
        <v>44782</v>
      </c>
      <c r="R702" s="372"/>
      <c r="S702" s="234"/>
      <c r="T702" s="234"/>
    </row>
    <row r="703" spans="1:20" ht="36" customHeight="1" x14ac:dyDescent="0.35">
      <c r="A703" s="463" t="s">
        <v>14215</v>
      </c>
      <c r="B703" s="239">
        <v>44777</v>
      </c>
      <c r="C703" s="333" t="s">
        <v>5604</v>
      </c>
      <c r="D703" s="238">
        <v>8302</v>
      </c>
      <c r="E703" s="238" t="s">
        <v>2216</v>
      </c>
      <c r="F703" s="238" t="s">
        <v>3785</v>
      </c>
      <c r="G703" s="238" t="s">
        <v>2216</v>
      </c>
      <c r="H703" s="238">
        <v>4</v>
      </c>
      <c r="I703" s="237"/>
      <c r="J703" s="234"/>
      <c r="K703" s="234"/>
      <c r="L703" s="236">
        <v>44777</v>
      </c>
      <c r="M703" s="236"/>
      <c r="N703" s="236"/>
      <c r="O703" s="236"/>
      <c r="P703" s="236">
        <v>44848</v>
      </c>
      <c r="Q703" s="236">
        <v>44848</v>
      </c>
      <c r="R703" s="372"/>
      <c r="S703" s="234"/>
      <c r="T703" s="234"/>
    </row>
    <row r="704" spans="1:20" ht="36" customHeight="1" x14ac:dyDescent="0.35">
      <c r="A704" s="463" t="s">
        <v>14216</v>
      </c>
      <c r="B704" s="239">
        <v>44777</v>
      </c>
      <c r="C704" s="333" t="s">
        <v>5604</v>
      </c>
      <c r="D704" s="238">
        <v>8303</v>
      </c>
      <c r="E704" s="238" t="s">
        <v>2216</v>
      </c>
      <c r="F704" s="238" t="s">
        <v>3785</v>
      </c>
      <c r="G704" s="238" t="s">
        <v>2216</v>
      </c>
      <c r="H704" s="238">
        <v>2</v>
      </c>
      <c r="I704" s="237"/>
      <c r="J704" s="234"/>
      <c r="K704" s="234"/>
      <c r="L704" s="236">
        <v>44777</v>
      </c>
      <c r="M704" s="236"/>
      <c r="N704" s="236"/>
      <c r="O704" s="236"/>
      <c r="P704" s="236">
        <v>44848</v>
      </c>
      <c r="Q704" s="236">
        <v>44848</v>
      </c>
      <c r="R704" s="372"/>
      <c r="S704" s="234"/>
      <c r="T704" s="234"/>
    </row>
    <row r="705" spans="1:20" ht="36" customHeight="1" x14ac:dyDescent="0.35">
      <c r="A705" s="463" t="s">
        <v>14217</v>
      </c>
      <c r="B705" s="239">
        <v>44777</v>
      </c>
      <c r="C705" s="333" t="s">
        <v>5604</v>
      </c>
      <c r="D705" s="334" t="s">
        <v>14218</v>
      </c>
      <c r="E705" s="238" t="s">
        <v>2216</v>
      </c>
      <c r="F705" s="238" t="s">
        <v>3785</v>
      </c>
      <c r="G705" s="238" t="s">
        <v>2216</v>
      </c>
      <c r="H705" s="238">
        <v>1</v>
      </c>
      <c r="I705" s="237"/>
      <c r="J705" s="234"/>
      <c r="K705" s="234"/>
      <c r="L705" s="236">
        <v>44777</v>
      </c>
      <c r="M705" s="236"/>
      <c r="N705" s="236"/>
      <c r="O705" s="236"/>
      <c r="P705" s="236">
        <v>44848</v>
      </c>
      <c r="Q705" s="236">
        <v>44848</v>
      </c>
      <c r="R705" s="372"/>
      <c r="S705" s="234"/>
      <c r="T705" s="234"/>
    </row>
    <row r="706" spans="1:20" ht="36" customHeight="1" x14ac:dyDescent="0.35">
      <c r="A706" s="469">
        <v>700</v>
      </c>
      <c r="B706" s="339">
        <v>44781</v>
      </c>
      <c r="C706" s="240" t="s">
        <v>13529</v>
      </c>
      <c r="D706" s="335" t="s">
        <v>14177</v>
      </c>
      <c r="E706" s="265"/>
      <c r="F706" s="335" t="s">
        <v>3785</v>
      </c>
      <c r="G706" s="335" t="s">
        <v>2216</v>
      </c>
      <c r="H706" s="265">
        <v>46</v>
      </c>
      <c r="I706" s="263" t="s">
        <v>14241</v>
      </c>
      <c r="J706" s="264"/>
      <c r="K706" s="264"/>
      <c r="L706" s="262">
        <v>44778</v>
      </c>
      <c r="M706" s="262"/>
      <c r="N706" s="262"/>
      <c r="O706" s="262"/>
      <c r="P706" s="263"/>
      <c r="Q706" s="262"/>
      <c r="R706" s="381"/>
      <c r="S706" s="264"/>
      <c r="T706" s="264"/>
    </row>
    <row r="707" spans="1:20" ht="36" customHeight="1" x14ac:dyDescent="0.35">
      <c r="A707" s="469">
        <v>701</v>
      </c>
      <c r="B707" s="266">
        <v>44784</v>
      </c>
      <c r="C707" s="240" t="s">
        <v>6152</v>
      </c>
      <c r="D707" s="335" t="s">
        <v>14220</v>
      </c>
      <c r="E707" s="265"/>
      <c r="F707" s="265"/>
      <c r="G707" s="265"/>
      <c r="H707" s="265"/>
      <c r="I707" s="263" t="s">
        <v>14241</v>
      </c>
      <c r="J707" s="264"/>
      <c r="K707" s="264"/>
      <c r="L707" s="263"/>
      <c r="M707" s="263"/>
      <c r="N707" s="263"/>
      <c r="O707" s="263"/>
      <c r="P707" s="263"/>
      <c r="Q707" s="262"/>
      <c r="R707" s="381"/>
      <c r="S707" s="264"/>
      <c r="T707" s="264"/>
    </row>
    <row r="708" spans="1:20" ht="36" customHeight="1" x14ac:dyDescent="0.35">
      <c r="A708" s="469">
        <v>702</v>
      </c>
      <c r="B708" s="266">
        <v>44784</v>
      </c>
      <c r="C708" s="240" t="s">
        <v>13424</v>
      </c>
      <c r="D708" s="335" t="s">
        <v>13444</v>
      </c>
      <c r="E708" s="265"/>
      <c r="F708" s="335" t="s">
        <v>3785</v>
      </c>
      <c r="G708" s="335" t="s">
        <v>2216</v>
      </c>
      <c r="H708" s="265">
        <v>6</v>
      </c>
      <c r="I708" s="359" t="s">
        <v>14241</v>
      </c>
      <c r="J708" s="264"/>
      <c r="K708" s="264"/>
      <c r="L708" s="263"/>
      <c r="M708" s="263"/>
      <c r="N708" s="263"/>
      <c r="O708" s="263"/>
      <c r="P708" s="263"/>
      <c r="Q708" s="262"/>
      <c r="R708" s="381"/>
      <c r="S708" s="264"/>
      <c r="T708" s="264">
        <v>6</v>
      </c>
    </row>
    <row r="709" spans="1:20" ht="36" customHeight="1" x14ac:dyDescent="0.35">
      <c r="A709" s="469">
        <v>703</v>
      </c>
      <c r="B709" s="266">
        <v>44797</v>
      </c>
      <c r="C709" s="240" t="s">
        <v>14221</v>
      </c>
      <c r="D709" s="265">
        <v>7728</v>
      </c>
      <c r="E709" s="265"/>
      <c r="F709" s="428" t="s">
        <v>14204</v>
      </c>
      <c r="G709" s="265">
        <v>54</v>
      </c>
      <c r="H709" s="335">
        <v>54</v>
      </c>
      <c r="I709" s="271" t="s">
        <v>14244</v>
      </c>
      <c r="J709" s="264"/>
      <c r="K709" s="264"/>
      <c r="L709" s="263"/>
      <c r="M709" s="263"/>
      <c r="N709" s="263"/>
      <c r="O709" s="263"/>
      <c r="P709" s="263"/>
      <c r="Q709" s="262"/>
      <c r="R709" s="381"/>
      <c r="S709" s="264"/>
      <c r="T709" s="264"/>
    </row>
    <row r="710" spans="1:20" ht="36" customHeight="1" x14ac:dyDescent="0.35">
      <c r="A710" s="469">
        <v>704</v>
      </c>
      <c r="B710" s="266">
        <v>44803</v>
      </c>
      <c r="C710" s="240" t="s">
        <v>13424</v>
      </c>
      <c r="D710" s="335" t="s">
        <v>13444</v>
      </c>
      <c r="E710" s="265"/>
      <c r="F710" s="335" t="s">
        <v>3785</v>
      </c>
      <c r="G710" s="335" t="s">
        <v>2216</v>
      </c>
      <c r="H710" s="265">
        <v>5</v>
      </c>
      <c r="I710" s="359" t="s">
        <v>14241</v>
      </c>
      <c r="J710" s="264"/>
      <c r="K710" s="264"/>
      <c r="L710" s="263"/>
      <c r="M710" s="263"/>
      <c r="N710" s="263"/>
      <c r="O710" s="263"/>
      <c r="P710" s="263"/>
      <c r="Q710" s="262"/>
      <c r="R710" s="381"/>
      <c r="S710" s="264"/>
      <c r="T710" s="264">
        <v>5</v>
      </c>
    </row>
    <row r="711" spans="1:20" ht="36" customHeight="1" x14ac:dyDescent="0.35">
      <c r="A711" s="463">
        <v>705</v>
      </c>
      <c r="B711" s="239">
        <v>44804</v>
      </c>
      <c r="C711" s="333" t="s">
        <v>10105</v>
      </c>
      <c r="D711" s="238">
        <v>7435</v>
      </c>
      <c r="E711" s="238"/>
      <c r="F711" s="238" t="s">
        <v>14180</v>
      </c>
      <c r="G711" s="238">
        <v>16</v>
      </c>
      <c r="H711" s="238">
        <v>2</v>
      </c>
      <c r="I711" s="348" t="s">
        <v>14247</v>
      </c>
      <c r="J711" s="234"/>
      <c r="K711" s="234"/>
      <c r="L711" s="236">
        <v>44811</v>
      </c>
      <c r="M711" s="236"/>
      <c r="N711" s="236"/>
      <c r="O711" s="236"/>
      <c r="P711" s="236">
        <v>44858</v>
      </c>
      <c r="Q711" s="236">
        <v>44858</v>
      </c>
      <c r="R711" s="372">
        <v>0</v>
      </c>
      <c r="S711" s="234"/>
      <c r="T711" s="234"/>
    </row>
    <row r="712" spans="1:20" ht="36" customHeight="1" x14ac:dyDescent="0.35">
      <c r="A712" s="463">
        <v>706</v>
      </c>
      <c r="B712" s="239">
        <v>44805</v>
      </c>
      <c r="C712" s="333" t="s">
        <v>8935</v>
      </c>
      <c r="D712" s="238">
        <v>6779</v>
      </c>
      <c r="E712" s="334" t="s">
        <v>2216</v>
      </c>
      <c r="F712" s="334" t="s">
        <v>14239</v>
      </c>
      <c r="G712" s="238">
        <v>53</v>
      </c>
      <c r="H712" s="238">
        <v>3</v>
      </c>
      <c r="I712" s="237"/>
      <c r="J712" s="333" t="s">
        <v>14243</v>
      </c>
      <c r="K712" s="234"/>
      <c r="L712" s="236">
        <v>44819</v>
      </c>
      <c r="M712" s="236"/>
      <c r="N712" s="236"/>
      <c r="O712" s="236"/>
      <c r="P712" s="236">
        <v>44834</v>
      </c>
      <c r="Q712" s="236">
        <v>44834</v>
      </c>
      <c r="R712" s="372">
        <v>0</v>
      </c>
      <c r="S712" s="234"/>
      <c r="T712" s="234"/>
    </row>
    <row r="713" spans="1:20" ht="36" customHeight="1" x14ac:dyDescent="0.35">
      <c r="A713" s="463">
        <v>707</v>
      </c>
      <c r="B713" s="239">
        <v>44805</v>
      </c>
      <c r="C713" s="333" t="s">
        <v>2182</v>
      </c>
      <c r="D713" s="238">
        <v>6590</v>
      </c>
      <c r="E713" s="334" t="s">
        <v>2216</v>
      </c>
      <c r="F713" s="386" t="s">
        <v>14210</v>
      </c>
      <c r="G713" s="238">
        <v>25</v>
      </c>
      <c r="H713" s="238">
        <v>25</v>
      </c>
      <c r="I713" s="237"/>
      <c r="J713" s="333" t="s">
        <v>14225</v>
      </c>
      <c r="K713" s="234"/>
      <c r="L713" s="236">
        <v>44809</v>
      </c>
      <c r="M713" s="236"/>
      <c r="N713" s="236"/>
      <c r="O713" s="236"/>
      <c r="P713" s="236">
        <v>44811</v>
      </c>
      <c r="Q713" s="236">
        <v>44811</v>
      </c>
      <c r="R713" s="372">
        <v>0</v>
      </c>
      <c r="S713" s="234"/>
      <c r="T713" s="234"/>
    </row>
    <row r="714" spans="1:20" ht="36" customHeight="1" x14ac:dyDescent="0.35">
      <c r="A714" s="469">
        <v>708</v>
      </c>
      <c r="B714" s="266">
        <v>44799</v>
      </c>
      <c r="C714" s="240" t="s">
        <v>6152</v>
      </c>
      <c r="D714" s="265">
        <v>7946</v>
      </c>
      <c r="E714" s="265"/>
      <c r="F714" s="265"/>
      <c r="G714" s="265"/>
      <c r="H714" s="265">
        <v>38</v>
      </c>
      <c r="I714" s="263" t="s">
        <v>14241</v>
      </c>
      <c r="J714" s="264"/>
      <c r="K714" s="264"/>
      <c r="L714" s="263"/>
      <c r="M714" s="263"/>
      <c r="N714" s="263"/>
      <c r="O714" s="263"/>
      <c r="P714" s="263"/>
      <c r="Q714" s="262"/>
      <c r="R714" s="381"/>
      <c r="S714" s="264"/>
      <c r="T714" s="264">
        <v>38</v>
      </c>
    </row>
    <row r="715" spans="1:20" ht="36" customHeight="1" x14ac:dyDescent="0.35">
      <c r="A715" s="463" t="s">
        <v>14232</v>
      </c>
      <c r="B715" s="239">
        <v>44816</v>
      </c>
      <c r="C715" s="333" t="s">
        <v>5604</v>
      </c>
      <c r="D715" s="238">
        <v>8202</v>
      </c>
      <c r="E715" s="238"/>
      <c r="F715" s="238" t="s">
        <v>3785</v>
      </c>
      <c r="G715" s="238" t="s">
        <v>2216</v>
      </c>
      <c r="H715" s="238">
        <v>3</v>
      </c>
      <c r="I715" s="348" t="s">
        <v>14522</v>
      </c>
      <c r="J715" s="234"/>
      <c r="K715" s="234"/>
      <c r="L715" s="236">
        <v>44817</v>
      </c>
      <c r="M715" s="236"/>
      <c r="N715" s="236"/>
      <c r="O715" s="236"/>
      <c r="P715" s="236">
        <v>44916</v>
      </c>
      <c r="Q715" s="236">
        <v>44916</v>
      </c>
      <c r="R715" s="372"/>
      <c r="S715" s="234"/>
      <c r="T715" s="234"/>
    </row>
    <row r="716" spans="1:20" ht="36" customHeight="1" x14ac:dyDescent="0.35">
      <c r="A716" s="463" t="s">
        <v>14233</v>
      </c>
      <c r="B716" s="239">
        <v>44816</v>
      </c>
      <c r="C716" s="333" t="s">
        <v>5604</v>
      </c>
      <c r="D716" s="238" t="s">
        <v>13720</v>
      </c>
      <c r="E716" s="238"/>
      <c r="F716" s="238" t="s">
        <v>3785</v>
      </c>
      <c r="G716" s="238" t="s">
        <v>2216</v>
      </c>
      <c r="H716" s="238">
        <v>10</v>
      </c>
      <c r="I716" s="348" t="s">
        <v>14522</v>
      </c>
      <c r="J716" s="234"/>
      <c r="K716" s="234"/>
      <c r="L716" s="236">
        <v>44817</v>
      </c>
      <c r="M716" s="236"/>
      <c r="N716" s="236"/>
      <c r="O716" s="236"/>
      <c r="P716" s="236">
        <v>44916</v>
      </c>
      <c r="Q716" s="236">
        <v>44916</v>
      </c>
      <c r="R716" s="372"/>
      <c r="S716" s="234"/>
      <c r="T716" s="234"/>
    </row>
    <row r="717" spans="1:20" ht="36" customHeight="1" x14ac:dyDescent="0.35">
      <c r="A717" s="463">
        <v>710</v>
      </c>
      <c r="B717" s="239">
        <v>44818</v>
      </c>
      <c r="C717" s="333" t="s">
        <v>6152</v>
      </c>
      <c r="D717" s="238">
        <v>7946</v>
      </c>
      <c r="E717" s="238"/>
      <c r="F717" s="334" t="s">
        <v>14229</v>
      </c>
      <c r="G717" s="238">
        <v>250</v>
      </c>
      <c r="H717" s="238">
        <v>249</v>
      </c>
      <c r="I717" s="237"/>
      <c r="J717" s="234"/>
      <c r="K717" s="234"/>
      <c r="L717" s="236">
        <v>44823</v>
      </c>
      <c r="M717" s="236"/>
      <c r="N717" s="236"/>
      <c r="O717" s="236"/>
      <c r="P717" s="236">
        <v>44832</v>
      </c>
      <c r="Q717" s="236">
        <v>44832</v>
      </c>
      <c r="R717" s="382">
        <v>0</v>
      </c>
      <c r="S717" s="234"/>
      <c r="T717" s="234"/>
    </row>
    <row r="718" spans="1:20" ht="36" customHeight="1" x14ac:dyDescent="0.35">
      <c r="A718" s="463">
        <v>711</v>
      </c>
      <c r="B718" s="239">
        <v>44820</v>
      </c>
      <c r="C718" s="333" t="s">
        <v>2253</v>
      </c>
      <c r="D718" s="238">
        <v>6463</v>
      </c>
      <c r="E718" s="238"/>
      <c r="F718" s="334" t="s">
        <v>14168</v>
      </c>
      <c r="G718" s="238">
        <v>6</v>
      </c>
      <c r="H718" s="238">
        <v>1</v>
      </c>
      <c r="I718" s="237"/>
      <c r="J718" s="234"/>
      <c r="K718" s="234"/>
      <c r="L718" s="236">
        <v>44823</v>
      </c>
      <c r="M718" s="236"/>
      <c r="N718" s="236"/>
      <c r="O718" s="236"/>
      <c r="P718" s="236">
        <v>44859</v>
      </c>
      <c r="Q718" s="236">
        <v>44859</v>
      </c>
      <c r="R718" s="372">
        <v>0</v>
      </c>
      <c r="S718" s="234"/>
      <c r="T718" s="234"/>
    </row>
    <row r="719" spans="1:20" ht="36" customHeight="1" x14ac:dyDescent="0.35">
      <c r="A719" s="469" t="s">
        <v>14511</v>
      </c>
      <c r="B719" s="266">
        <v>44820</v>
      </c>
      <c r="C719" s="240" t="s">
        <v>13424</v>
      </c>
      <c r="D719" s="335" t="s">
        <v>13444</v>
      </c>
      <c r="E719" s="265"/>
      <c r="F719" s="335" t="s">
        <v>3785</v>
      </c>
      <c r="G719" s="335" t="s">
        <v>2216</v>
      </c>
      <c r="H719" s="265">
        <v>19</v>
      </c>
      <c r="I719" s="359" t="s">
        <v>14241</v>
      </c>
      <c r="J719" s="264"/>
      <c r="K719" s="264"/>
      <c r="L719" s="263"/>
      <c r="M719" s="263"/>
      <c r="N719" s="263"/>
      <c r="O719" s="263"/>
      <c r="P719" s="263"/>
      <c r="Q719" s="262"/>
      <c r="R719" s="381"/>
      <c r="S719" s="264"/>
      <c r="T719" s="264">
        <v>19</v>
      </c>
    </row>
    <row r="720" spans="1:20" ht="36" customHeight="1" x14ac:dyDescent="0.35">
      <c r="A720" s="463" t="s">
        <v>14512</v>
      </c>
      <c r="B720" s="239">
        <v>44820</v>
      </c>
      <c r="C720" s="333" t="s">
        <v>13424</v>
      </c>
      <c r="D720" s="334">
        <v>7942</v>
      </c>
      <c r="E720" s="238"/>
      <c r="F720" s="334" t="s">
        <v>14159</v>
      </c>
      <c r="G720" s="334">
        <v>160</v>
      </c>
      <c r="H720" s="238">
        <v>1</v>
      </c>
      <c r="I720" s="348"/>
      <c r="J720" s="234"/>
      <c r="K720" s="234"/>
      <c r="L720" s="236">
        <v>44824</v>
      </c>
      <c r="M720" s="236"/>
      <c r="N720" s="236"/>
      <c r="O720" s="236"/>
      <c r="P720" s="236">
        <v>44876</v>
      </c>
      <c r="Q720" s="236">
        <v>44876</v>
      </c>
      <c r="R720" s="372">
        <v>0</v>
      </c>
      <c r="S720" s="234"/>
      <c r="T720" s="234"/>
    </row>
    <row r="721" spans="1:20" ht="36" customHeight="1" x14ac:dyDescent="0.35">
      <c r="A721" s="463" t="s">
        <v>14513</v>
      </c>
      <c r="B721" s="239">
        <v>44820</v>
      </c>
      <c r="C721" s="333" t="s">
        <v>13424</v>
      </c>
      <c r="D721" s="334">
        <v>8108</v>
      </c>
      <c r="E721" s="238"/>
      <c r="F721" s="334" t="s">
        <v>14518</v>
      </c>
      <c r="G721" s="334">
        <v>30</v>
      </c>
      <c r="H721" s="238">
        <v>1</v>
      </c>
      <c r="I721" s="348"/>
      <c r="J721" s="234"/>
      <c r="K721" s="234"/>
      <c r="L721" s="236">
        <v>44824</v>
      </c>
      <c r="M721" s="236"/>
      <c r="N721" s="236"/>
      <c r="O721" s="236"/>
      <c r="P721" s="236">
        <v>44876</v>
      </c>
      <c r="Q721" s="236">
        <v>44876</v>
      </c>
      <c r="R721" s="382">
        <v>0</v>
      </c>
      <c r="S721" s="234"/>
      <c r="T721" s="234"/>
    </row>
    <row r="722" spans="1:20" ht="36" customHeight="1" x14ac:dyDescent="0.35">
      <c r="A722" s="463">
        <v>713</v>
      </c>
      <c r="B722" s="239">
        <v>44820</v>
      </c>
      <c r="C722" s="333" t="s">
        <v>2200</v>
      </c>
      <c r="D722" s="334" t="s">
        <v>13692</v>
      </c>
      <c r="E722" s="238"/>
      <c r="F722" s="334" t="s">
        <v>14223</v>
      </c>
      <c r="G722" s="238">
        <v>80</v>
      </c>
      <c r="H722" s="238">
        <v>1</v>
      </c>
      <c r="I722" s="348" t="s">
        <v>14245</v>
      </c>
      <c r="J722" s="234"/>
      <c r="K722" s="234"/>
      <c r="L722" s="236">
        <v>44862</v>
      </c>
      <c r="M722" s="236"/>
      <c r="N722" s="236"/>
      <c r="O722" s="236"/>
      <c r="P722" s="236">
        <v>44882</v>
      </c>
      <c r="Q722" s="236">
        <v>44882</v>
      </c>
      <c r="R722" s="372">
        <v>0</v>
      </c>
      <c r="S722" s="234"/>
      <c r="T722" s="234"/>
    </row>
    <row r="723" spans="1:20" ht="36" customHeight="1" x14ac:dyDescent="0.35">
      <c r="A723" s="463">
        <v>714</v>
      </c>
      <c r="B723" s="239">
        <v>44826</v>
      </c>
      <c r="C723" s="333" t="s">
        <v>2182</v>
      </c>
      <c r="D723" s="238">
        <v>6590</v>
      </c>
      <c r="E723" s="238"/>
      <c r="F723" s="334" t="s">
        <v>14246</v>
      </c>
      <c r="G723" s="238">
        <v>50</v>
      </c>
      <c r="H723" s="238">
        <v>44</v>
      </c>
      <c r="I723" s="348" t="s">
        <v>14508</v>
      </c>
      <c r="J723" s="234"/>
      <c r="K723" s="234"/>
      <c r="L723" s="236">
        <v>44832</v>
      </c>
      <c r="M723" s="236"/>
      <c r="N723" s="236"/>
      <c r="O723" s="236"/>
      <c r="P723" s="236">
        <v>44867</v>
      </c>
      <c r="Q723" s="236">
        <v>44867</v>
      </c>
      <c r="R723" s="372">
        <v>0</v>
      </c>
      <c r="S723" s="234"/>
      <c r="T723" s="234"/>
    </row>
    <row r="724" spans="1:20" ht="36" customHeight="1" x14ac:dyDescent="0.35">
      <c r="A724" s="463">
        <v>715</v>
      </c>
      <c r="B724" s="239">
        <v>44832</v>
      </c>
      <c r="C724" s="333" t="s">
        <v>14236</v>
      </c>
      <c r="D724" s="334" t="s">
        <v>14237</v>
      </c>
      <c r="E724" s="238"/>
      <c r="F724" s="238" t="s">
        <v>14235</v>
      </c>
      <c r="G724" s="238">
        <v>20</v>
      </c>
      <c r="H724" s="238">
        <v>8</v>
      </c>
      <c r="I724" s="237"/>
      <c r="J724" s="234"/>
      <c r="K724" s="234"/>
      <c r="L724" s="236">
        <v>44837</v>
      </c>
      <c r="M724" s="236"/>
      <c r="N724" s="236"/>
      <c r="O724" s="236"/>
      <c r="P724" s="236">
        <v>44859</v>
      </c>
      <c r="Q724" s="236">
        <v>44859</v>
      </c>
      <c r="R724" s="372">
        <v>0</v>
      </c>
      <c r="S724" s="234"/>
      <c r="T724" s="234"/>
    </row>
    <row r="725" spans="1:20" ht="36" customHeight="1" x14ac:dyDescent="0.35">
      <c r="A725" s="469">
        <v>716</v>
      </c>
      <c r="B725" s="266">
        <v>44832</v>
      </c>
      <c r="C725" s="240" t="s">
        <v>13424</v>
      </c>
      <c r="D725" s="335" t="s">
        <v>13444</v>
      </c>
      <c r="E725" s="265"/>
      <c r="F725" s="335" t="s">
        <v>3785</v>
      </c>
      <c r="G725" s="335" t="s">
        <v>2216</v>
      </c>
      <c r="H725" s="265">
        <v>18</v>
      </c>
      <c r="I725" s="359" t="s">
        <v>14241</v>
      </c>
      <c r="J725" s="264"/>
      <c r="K725" s="264"/>
      <c r="L725" s="263"/>
      <c r="M725" s="263"/>
      <c r="N725" s="263"/>
      <c r="O725" s="263"/>
      <c r="P725" s="263"/>
      <c r="Q725" s="262"/>
      <c r="R725" s="381"/>
      <c r="S725" s="264"/>
      <c r="T725" s="264"/>
    </row>
    <row r="726" spans="1:20" ht="36" customHeight="1" x14ac:dyDescent="0.35">
      <c r="A726" s="463">
        <v>717</v>
      </c>
      <c r="B726" s="239">
        <v>44833</v>
      </c>
      <c r="C726" s="333" t="s">
        <v>8935</v>
      </c>
      <c r="D726" s="334" t="s">
        <v>13451</v>
      </c>
      <c r="E726" s="238"/>
      <c r="F726" s="238"/>
      <c r="G726" s="238"/>
      <c r="H726" s="238"/>
      <c r="I726" s="237"/>
      <c r="J726" s="234"/>
      <c r="K726" s="234"/>
      <c r="L726" s="236">
        <v>44970</v>
      </c>
      <c r="M726" s="236"/>
      <c r="N726" s="236"/>
      <c r="O726" s="236"/>
      <c r="P726" s="236">
        <v>45057</v>
      </c>
      <c r="Q726" s="236">
        <v>45057</v>
      </c>
      <c r="R726" s="372">
        <v>0</v>
      </c>
      <c r="S726" s="234"/>
      <c r="T726" s="234"/>
    </row>
    <row r="727" spans="1:20" ht="47.25" customHeight="1" x14ac:dyDescent="0.35">
      <c r="A727" s="463">
        <v>718</v>
      </c>
      <c r="B727" s="239">
        <v>44833</v>
      </c>
      <c r="C727" s="333" t="s">
        <v>13438</v>
      </c>
      <c r="D727" s="334" t="s">
        <v>13439</v>
      </c>
      <c r="E727" s="238"/>
      <c r="F727" s="334" t="s">
        <v>14140</v>
      </c>
      <c r="G727" s="238">
        <v>190</v>
      </c>
      <c r="H727" s="238">
        <v>1</v>
      </c>
      <c r="I727" s="348" t="s">
        <v>14551</v>
      </c>
      <c r="J727" s="234"/>
      <c r="K727" s="234"/>
      <c r="L727" s="236">
        <v>44839</v>
      </c>
      <c r="M727" s="236"/>
      <c r="N727" s="236"/>
      <c r="O727" s="236"/>
      <c r="P727" s="236">
        <v>45113</v>
      </c>
      <c r="Q727" s="236">
        <v>45435</v>
      </c>
      <c r="R727" s="372">
        <v>0</v>
      </c>
      <c r="S727" s="234"/>
      <c r="T727" s="234"/>
    </row>
    <row r="728" spans="1:20" ht="36" customHeight="1" x14ac:dyDescent="0.35">
      <c r="A728" s="469">
        <v>719</v>
      </c>
      <c r="B728" s="339">
        <v>44841</v>
      </c>
      <c r="C728" s="240" t="s">
        <v>13515</v>
      </c>
      <c r="D728" s="265"/>
      <c r="E728" s="265"/>
      <c r="F728" s="265"/>
      <c r="G728" s="265"/>
      <c r="H728" s="265"/>
      <c r="I728" s="263"/>
      <c r="J728" s="264"/>
      <c r="K728" s="264"/>
      <c r="L728" s="262"/>
      <c r="M728" s="262"/>
      <c r="N728" s="262"/>
      <c r="O728" s="262"/>
      <c r="P728" s="263"/>
      <c r="Q728" s="262"/>
      <c r="R728" s="381"/>
      <c r="S728" s="264"/>
      <c r="T728" s="264"/>
    </row>
    <row r="729" spans="1:20" ht="36" customHeight="1" x14ac:dyDescent="0.35">
      <c r="A729" s="463" t="s">
        <v>14514</v>
      </c>
      <c r="B729" s="239">
        <v>44844</v>
      </c>
      <c r="C729" s="333" t="s">
        <v>13893</v>
      </c>
      <c r="D729" s="334" t="s">
        <v>5805</v>
      </c>
      <c r="E729" s="238"/>
      <c r="F729" s="334" t="s">
        <v>3785</v>
      </c>
      <c r="G729" s="334" t="s">
        <v>14517</v>
      </c>
      <c r="H729" s="238">
        <v>2</v>
      </c>
      <c r="I729" s="348" t="s">
        <v>14529</v>
      </c>
      <c r="J729" s="234"/>
      <c r="K729" s="234"/>
      <c r="L729" s="236">
        <v>44847</v>
      </c>
      <c r="M729" s="236"/>
      <c r="N729" s="236"/>
      <c r="O729" s="236"/>
      <c r="P729" s="236">
        <v>44911</v>
      </c>
      <c r="Q729" s="236">
        <v>44911</v>
      </c>
      <c r="R729" s="372">
        <v>0</v>
      </c>
      <c r="S729" s="234"/>
      <c r="T729" s="234"/>
    </row>
    <row r="730" spans="1:20" ht="36" customHeight="1" x14ac:dyDescent="0.35">
      <c r="A730" s="463" t="s">
        <v>14515</v>
      </c>
      <c r="B730" s="239">
        <v>44844</v>
      </c>
      <c r="C730" s="333" t="s">
        <v>13893</v>
      </c>
      <c r="D730" s="334" t="s">
        <v>63</v>
      </c>
      <c r="E730" s="238"/>
      <c r="F730" s="334" t="s">
        <v>3785</v>
      </c>
      <c r="G730" s="334" t="s">
        <v>2216</v>
      </c>
      <c r="H730" s="238">
        <v>2</v>
      </c>
      <c r="I730" s="348" t="s">
        <v>14529</v>
      </c>
      <c r="J730" s="234"/>
      <c r="K730" s="234"/>
      <c r="L730" s="236">
        <v>44847</v>
      </c>
      <c r="M730" s="236"/>
      <c r="N730" s="236"/>
      <c r="O730" s="236"/>
      <c r="P730" s="236">
        <v>44902</v>
      </c>
      <c r="Q730" s="236">
        <v>44902</v>
      </c>
      <c r="R730" s="372">
        <v>0</v>
      </c>
      <c r="S730" s="234"/>
      <c r="T730" s="234"/>
    </row>
    <row r="731" spans="1:20" ht="36" customHeight="1" x14ac:dyDescent="0.35">
      <c r="A731" s="463">
        <v>721</v>
      </c>
      <c r="B731" s="239">
        <v>44880</v>
      </c>
      <c r="C731" s="333" t="s">
        <v>65</v>
      </c>
      <c r="D731" s="238">
        <v>8148</v>
      </c>
      <c r="E731" s="238"/>
      <c r="F731" s="334" t="s">
        <v>3785</v>
      </c>
      <c r="G731" s="334" t="s">
        <v>2216</v>
      </c>
      <c r="H731" s="238">
        <v>3</v>
      </c>
      <c r="I731" s="348" t="s">
        <v>14530</v>
      </c>
      <c r="J731" s="234"/>
      <c r="K731" s="234"/>
      <c r="L731" s="236">
        <v>44883</v>
      </c>
      <c r="M731" s="236"/>
      <c r="N731" s="236"/>
      <c r="O731" s="236"/>
      <c r="P731" s="236">
        <v>44910</v>
      </c>
      <c r="Q731" s="236">
        <v>44910</v>
      </c>
      <c r="R731" s="372">
        <v>0</v>
      </c>
      <c r="S731" s="234"/>
      <c r="T731" s="234"/>
    </row>
    <row r="732" spans="1:20" ht="36" customHeight="1" x14ac:dyDescent="0.35">
      <c r="A732" s="463">
        <v>722</v>
      </c>
      <c r="B732" s="239">
        <v>44853</v>
      </c>
      <c r="C732" s="333" t="s">
        <v>4519</v>
      </c>
      <c r="D732" s="334" t="s">
        <v>13444</v>
      </c>
      <c r="E732" s="238"/>
      <c r="F732" s="334" t="s">
        <v>3785</v>
      </c>
      <c r="G732" s="334" t="s">
        <v>2216</v>
      </c>
      <c r="H732" s="238">
        <v>87</v>
      </c>
      <c r="I732" s="348" t="s">
        <v>14516</v>
      </c>
      <c r="J732" s="234"/>
      <c r="K732" s="234"/>
      <c r="L732" s="348" t="s">
        <v>3785</v>
      </c>
      <c r="M732" s="348"/>
      <c r="N732" s="348"/>
      <c r="O732" s="348"/>
      <c r="P732" s="236">
        <v>44876</v>
      </c>
      <c r="Q732" s="236">
        <v>44876</v>
      </c>
      <c r="R732" s="372">
        <v>0</v>
      </c>
      <c r="S732" s="234"/>
      <c r="T732" s="234"/>
    </row>
    <row r="733" spans="1:20" s="300" customFormat="1" ht="36" customHeight="1" x14ac:dyDescent="0.35">
      <c r="A733" s="463">
        <v>723</v>
      </c>
      <c r="B733" s="239">
        <v>44880</v>
      </c>
      <c r="C733" s="333" t="s">
        <v>4728</v>
      </c>
      <c r="D733" s="334" t="s">
        <v>8136</v>
      </c>
      <c r="E733" s="238"/>
      <c r="F733" s="334" t="s">
        <v>2216</v>
      </c>
      <c r="G733" s="334" t="s">
        <v>2216</v>
      </c>
      <c r="H733" s="238">
        <v>1</v>
      </c>
      <c r="I733" s="348"/>
      <c r="J733" s="234"/>
      <c r="K733" s="234"/>
      <c r="L733" s="365">
        <v>44880</v>
      </c>
      <c r="M733" s="365"/>
      <c r="N733" s="365"/>
      <c r="O733" s="365"/>
      <c r="P733" s="236">
        <v>44880</v>
      </c>
      <c r="Q733" s="236">
        <v>44880</v>
      </c>
      <c r="R733" s="372">
        <v>0</v>
      </c>
      <c r="S733" s="234"/>
      <c r="T733" s="234"/>
    </row>
    <row r="734" spans="1:20" ht="36" customHeight="1" x14ac:dyDescent="0.35">
      <c r="A734" s="463">
        <v>724</v>
      </c>
      <c r="B734" s="239">
        <v>44859</v>
      </c>
      <c r="C734" s="333" t="s">
        <v>2182</v>
      </c>
      <c r="D734" s="334" t="s">
        <v>14726</v>
      </c>
      <c r="E734" s="238"/>
      <c r="F734" s="334" t="s">
        <v>14230</v>
      </c>
      <c r="G734" s="238">
        <v>25</v>
      </c>
      <c r="H734" s="238">
        <v>2</v>
      </c>
      <c r="I734" s="237"/>
      <c r="J734" s="234"/>
      <c r="K734" s="234"/>
      <c r="L734" s="236">
        <v>44865</v>
      </c>
      <c r="M734" s="236"/>
      <c r="N734" s="236"/>
      <c r="O734" s="236"/>
      <c r="P734" s="237"/>
      <c r="Q734" s="236">
        <v>45435</v>
      </c>
      <c r="R734" s="372">
        <v>0</v>
      </c>
      <c r="S734" s="333"/>
      <c r="T734" s="234"/>
    </row>
    <row r="735" spans="1:20" ht="36" customHeight="1" x14ac:dyDescent="0.35">
      <c r="A735" s="469">
        <v>725</v>
      </c>
      <c r="B735" s="266">
        <v>44859</v>
      </c>
      <c r="C735" s="240" t="s">
        <v>2182</v>
      </c>
      <c r="D735" s="265">
        <v>6390</v>
      </c>
      <c r="E735" s="265"/>
      <c r="F735" s="335" t="s">
        <v>14141</v>
      </c>
      <c r="G735" s="265">
        <v>25</v>
      </c>
      <c r="H735" s="265">
        <v>2</v>
      </c>
      <c r="I735" s="263"/>
      <c r="J735" s="264"/>
      <c r="K735" s="264"/>
      <c r="L735" s="262">
        <v>44867</v>
      </c>
      <c r="M735" s="262"/>
      <c r="N735" s="262"/>
      <c r="O735" s="262"/>
      <c r="P735" s="263"/>
      <c r="Q735" s="262">
        <v>44869</v>
      </c>
      <c r="R735" s="381">
        <v>0</v>
      </c>
      <c r="S735" s="240" t="s">
        <v>14584</v>
      </c>
      <c r="T735" s="264">
        <v>2</v>
      </c>
    </row>
    <row r="736" spans="1:20" ht="36" customHeight="1" x14ac:dyDescent="0.35">
      <c r="A736" s="463">
        <v>726</v>
      </c>
      <c r="B736" s="239">
        <v>44859</v>
      </c>
      <c r="C736" s="333" t="s">
        <v>65</v>
      </c>
      <c r="D736" s="334" t="s">
        <v>13978</v>
      </c>
      <c r="E736" s="238"/>
      <c r="F736" s="334" t="s">
        <v>3785</v>
      </c>
      <c r="G736" s="334" t="s">
        <v>2216</v>
      </c>
      <c r="H736" s="238">
        <v>11</v>
      </c>
      <c r="I736" s="348" t="s">
        <v>14528</v>
      </c>
      <c r="J736" s="234"/>
      <c r="K736" s="270"/>
      <c r="L736" s="236">
        <v>44865</v>
      </c>
      <c r="M736" s="236"/>
      <c r="N736" s="236"/>
      <c r="O736" s="236"/>
      <c r="P736" s="236">
        <v>44910</v>
      </c>
      <c r="Q736" s="236">
        <v>44910</v>
      </c>
      <c r="R736" s="372">
        <v>0</v>
      </c>
      <c r="S736" s="234"/>
      <c r="T736" s="234"/>
    </row>
    <row r="737" spans="1:20" ht="36" customHeight="1" x14ac:dyDescent="0.35">
      <c r="A737" s="463">
        <v>727</v>
      </c>
      <c r="B737" s="239">
        <v>44861</v>
      </c>
      <c r="C737" s="333" t="s">
        <v>6152</v>
      </c>
      <c r="D737" s="238">
        <v>7946</v>
      </c>
      <c r="E737" s="238"/>
      <c r="F737" s="334" t="s">
        <v>3785</v>
      </c>
      <c r="G737" s="334" t="s">
        <v>2216</v>
      </c>
      <c r="H737" s="238">
        <v>10</v>
      </c>
      <c r="I737" s="237"/>
      <c r="J737" s="234"/>
      <c r="K737" s="234"/>
      <c r="L737" s="236">
        <v>44862</v>
      </c>
      <c r="M737" s="236"/>
      <c r="N737" s="236"/>
      <c r="O737" s="236"/>
      <c r="P737" s="236">
        <v>44893</v>
      </c>
      <c r="Q737" s="236">
        <v>44893</v>
      </c>
      <c r="R737" s="372">
        <v>0</v>
      </c>
      <c r="S737" s="234"/>
      <c r="T737" s="234"/>
    </row>
    <row r="738" spans="1:20" ht="36" customHeight="1" x14ac:dyDescent="0.35">
      <c r="A738" s="463">
        <v>728</v>
      </c>
      <c r="B738" s="239">
        <v>44862</v>
      </c>
      <c r="C738" s="333" t="s">
        <v>13424</v>
      </c>
      <c r="D738" s="334" t="s">
        <v>13444</v>
      </c>
      <c r="E738" s="238"/>
      <c r="F738" s="334" t="s">
        <v>14544</v>
      </c>
      <c r="G738" s="238">
        <v>560</v>
      </c>
      <c r="H738" s="238">
        <v>1</v>
      </c>
      <c r="I738" s="237"/>
      <c r="J738" s="234"/>
      <c r="K738" s="234"/>
      <c r="L738" s="236">
        <v>44867</v>
      </c>
      <c r="M738" s="236"/>
      <c r="N738" s="236"/>
      <c r="O738" s="236"/>
      <c r="P738" s="236">
        <v>44917</v>
      </c>
      <c r="Q738" s="236">
        <v>44917</v>
      </c>
      <c r="R738" s="372">
        <v>0</v>
      </c>
      <c r="S738" s="234"/>
      <c r="T738" s="234"/>
    </row>
    <row r="739" spans="1:20" s="229" customFormat="1" ht="36" customHeight="1" x14ac:dyDescent="0.35">
      <c r="A739" s="474">
        <v>729</v>
      </c>
      <c r="B739" s="391">
        <v>44866</v>
      </c>
      <c r="C739" s="392" t="s">
        <v>13424</v>
      </c>
      <c r="D739" s="393" t="s">
        <v>13899</v>
      </c>
      <c r="E739" s="390"/>
      <c r="F739" s="393" t="s">
        <v>14123</v>
      </c>
      <c r="G739" s="390">
        <v>970</v>
      </c>
      <c r="H739" s="390">
        <v>5</v>
      </c>
      <c r="I739" s="394"/>
      <c r="J739" s="308"/>
      <c r="K739" s="308"/>
      <c r="L739" s="395">
        <v>44869</v>
      </c>
      <c r="M739" s="395"/>
      <c r="N739" s="395"/>
      <c r="O739" s="395"/>
      <c r="P739" s="395">
        <v>44916</v>
      </c>
      <c r="Q739" s="395">
        <v>44916</v>
      </c>
      <c r="R739" s="396">
        <v>0</v>
      </c>
      <c r="S739" s="397" t="s">
        <v>14543</v>
      </c>
      <c r="T739" s="394"/>
    </row>
    <row r="740" spans="1:20" s="229" customFormat="1" ht="36" customHeight="1" x14ac:dyDescent="0.35">
      <c r="A740" s="463">
        <v>730</v>
      </c>
      <c r="B740" s="239">
        <v>44867</v>
      </c>
      <c r="C740" s="333" t="s">
        <v>13438</v>
      </c>
      <c r="D740" s="334" t="s">
        <v>13439</v>
      </c>
      <c r="E740" s="238"/>
      <c r="F740" s="334" t="s">
        <v>3785</v>
      </c>
      <c r="G740" s="334" t="s">
        <v>2216</v>
      </c>
      <c r="H740" s="238">
        <v>500</v>
      </c>
      <c r="I740" s="237"/>
      <c r="J740" s="234"/>
      <c r="K740" s="234"/>
      <c r="L740" s="236">
        <v>44880</v>
      </c>
      <c r="M740" s="236"/>
      <c r="N740" s="236"/>
      <c r="O740" s="236"/>
      <c r="P740" s="236">
        <v>44901</v>
      </c>
      <c r="Q740" s="236">
        <v>44901</v>
      </c>
      <c r="R740" s="372">
        <v>0</v>
      </c>
      <c r="S740" s="237"/>
      <c r="T740" s="237"/>
    </row>
    <row r="741" spans="1:20" s="229" customFormat="1" ht="36" customHeight="1" x14ac:dyDescent="0.35">
      <c r="A741" s="463">
        <v>731</v>
      </c>
      <c r="B741" s="239">
        <v>44874</v>
      </c>
      <c r="C741" s="333" t="s">
        <v>5604</v>
      </c>
      <c r="D741" s="334" t="s">
        <v>13720</v>
      </c>
      <c r="E741" s="238"/>
      <c r="F741" s="334" t="s">
        <v>3785</v>
      </c>
      <c r="G741" s="334" t="s">
        <v>2216</v>
      </c>
      <c r="H741" s="238"/>
      <c r="I741" s="237"/>
      <c r="J741" s="234"/>
      <c r="K741" s="234"/>
      <c r="L741" s="236">
        <v>44874</v>
      </c>
      <c r="M741" s="236"/>
      <c r="N741" s="236"/>
      <c r="O741" s="236"/>
      <c r="P741" s="236">
        <v>44916</v>
      </c>
      <c r="Q741" s="236">
        <v>44916</v>
      </c>
      <c r="R741" s="372">
        <v>0</v>
      </c>
      <c r="S741" s="237"/>
      <c r="T741" s="237"/>
    </row>
    <row r="742" spans="1:20" s="229" customFormat="1" ht="36" customHeight="1" x14ac:dyDescent="0.35">
      <c r="A742" s="463">
        <v>732</v>
      </c>
      <c r="B742" s="239">
        <v>44880</v>
      </c>
      <c r="C742" s="333" t="s">
        <v>2182</v>
      </c>
      <c r="D742" s="238">
        <v>6225</v>
      </c>
      <c r="E742" s="238"/>
      <c r="F742" s="238" t="s">
        <v>14519</v>
      </c>
      <c r="G742" s="238">
        <v>200</v>
      </c>
      <c r="H742" s="238">
        <v>26</v>
      </c>
      <c r="I742" s="251" t="s">
        <v>14545</v>
      </c>
      <c r="J742" s="234"/>
      <c r="K742" s="234"/>
      <c r="L742" s="236">
        <v>44935</v>
      </c>
      <c r="M742" s="236"/>
      <c r="N742" s="236"/>
      <c r="O742" s="236"/>
      <c r="P742" s="236">
        <v>44939</v>
      </c>
      <c r="Q742" s="236">
        <v>44949</v>
      </c>
      <c r="R742" s="372">
        <v>0</v>
      </c>
      <c r="S742" s="237"/>
      <c r="T742" s="237"/>
    </row>
    <row r="743" spans="1:20" s="229" customFormat="1" ht="36" customHeight="1" x14ac:dyDescent="0.35">
      <c r="A743" s="469">
        <v>733</v>
      </c>
      <c r="B743" s="266">
        <v>44880</v>
      </c>
      <c r="C743" s="264"/>
      <c r="D743" s="265"/>
      <c r="E743" s="265"/>
      <c r="F743" s="265"/>
      <c r="G743" s="265"/>
      <c r="H743" s="265"/>
      <c r="I743" s="263"/>
      <c r="J743" s="240" t="s">
        <v>14874</v>
      </c>
      <c r="K743" s="264"/>
      <c r="L743" s="263"/>
      <c r="M743" s="263"/>
      <c r="N743" s="263"/>
      <c r="O743" s="263"/>
      <c r="P743" s="263"/>
      <c r="Q743" s="262"/>
      <c r="R743" s="381"/>
      <c r="S743" s="263"/>
      <c r="T743" s="263"/>
    </row>
    <row r="744" spans="1:20" ht="36" customHeight="1" x14ac:dyDescent="0.35">
      <c r="A744" s="463">
        <v>734</v>
      </c>
      <c r="B744" s="239">
        <v>44887</v>
      </c>
      <c r="C744" s="333" t="s">
        <v>14521</v>
      </c>
      <c r="D744" s="238">
        <v>4187</v>
      </c>
      <c r="E744" s="238"/>
      <c r="F744" s="334" t="s">
        <v>3785</v>
      </c>
      <c r="G744" s="334" t="s">
        <v>2216</v>
      </c>
      <c r="H744" s="238">
        <v>3</v>
      </c>
      <c r="I744" s="237"/>
      <c r="J744" s="234"/>
      <c r="K744" s="234"/>
      <c r="L744" s="236">
        <v>44893</v>
      </c>
      <c r="M744" s="236"/>
      <c r="N744" s="236"/>
      <c r="O744" s="236"/>
      <c r="P744" s="236">
        <v>44902</v>
      </c>
      <c r="Q744" s="236">
        <v>44902</v>
      </c>
      <c r="R744" s="372">
        <v>0</v>
      </c>
      <c r="S744" s="234"/>
      <c r="T744" s="234"/>
    </row>
    <row r="745" spans="1:20" ht="36" customHeight="1" x14ac:dyDescent="0.35">
      <c r="A745" s="463" t="s">
        <v>14523</v>
      </c>
      <c r="B745" s="239">
        <v>44894</v>
      </c>
      <c r="C745" s="333" t="s">
        <v>13893</v>
      </c>
      <c r="D745" s="334" t="s">
        <v>5805</v>
      </c>
      <c r="E745" s="238"/>
      <c r="F745" s="334" t="s">
        <v>14186</v>
      </c>
      <c r="G745" s="238">
        <v>200</v>
      </c>
      <c r="H745" s="238">
        <v>2</v>
      </c>
      <c r="I745" s="237"/>
      <c r="J745" s="234"/>
      <c r="K745" s="234"/>
      <c r="L745" s="236">
        <v>44901</v>
      </c>
      <c r="M745" s="236"/>
      <c r="N745" s="236"/>
      <c r="O745" s="236"/>
      <c r="P745" s="236">
        <v>44911</v>
      </c>
      <c r="Q745" s="236">
        <v>44911</v>
      </c>
      <c r="R745" s="372">
        <v>0</v>
      </c>
      <c r="S745" s="234"/>
      <c r="T745" s="234"/>
    </row>
    <row r="746" spans="1:20" ht="36" customHeight="1" x14ac:dyDescent="0.35">
      <c r="A746" s="463" t="s">
        <v>14524</v>
      </c>
      <c r="B746" s="239">
        <v>44894</v>
      </c>
      <c r="C746" s="333" t="s">
        <v>13893</v>
      </c>
      <c r="D746" s="334" t="s">
        <v>63</v>
      </c>
      <c r="E746" s="238"/>
      <c r="F746" s="334" t="s">
        <v>3785</v>
      </c>
      <c r="G746" s="334" t="s">
        <v>2216</v>
      </c>
      <c r="H746" s="238">
        <v>2</v>
      </c>
      <c r="I746" s="237"/>
      <c r="J746" s="234"/>
      <c r="K746" s="234"/>
      <c r="L746" s="236">
        <v>44901</v>
      </c>
      <c r="M746" s="236"/>
      <c r="N746" s="236"/>
      <c r="O746" s="236"/>
      <c r="P746" s="236">
        <v>44939</v>
      </c>
      <c r="Q746" s="236">
        <v>44939</v>
      </c>
      <c r="R746" s="372">
        <v>0</v>
      </c>
      <c r="S746" s="234"/>
      <c r="T746" s="234"/>
    </row>
    <row r="747" spans="1:20" ht="36" customHeight="1" x14ac:dyDescent="0.35">
      <c r="A747" s="463">
        <v>736</v>
      </c>
      <c r="B747" s="239">
        <v>44894</v>
      </c>
      <c r="C747" s="333" t="s">
        <v>10105</v>
      </c>
      <c r="D747" s="238"/>
      <c r="E747" s="238"/>
      <c r="F747" s="334" t="s">
        <v>3785</v>
      </c>
      <c r="G747" s="238"/>
      <c r="H747" s="238"/>
      <c r="I747" s="237"/>
      <c r="J747" s="234"/>
      <c r="K747" s="234"/>
      <c r="L747" s="236">
        <v>44901</v>
      </c>
      <c r="M747" s="236"/>
      <c r="N747" s="236"/>
      <c r="O747" s="236"/>
      <c r="P747" s="236">
        <v>44939</v>
      </c>
      <c r="Q747" s="236">
        <v>44939</v>
      </c>
      <c r="R747" s="372">
        <v>0</v>
      </c>
      <c r="S747" s="234"/>
      <c r="T747" s="234"/>
    </row>
    <row r="748" spans="1:20" ht="36" customHeight="1" x14ac:dyDescent="0.35">
      <c r="A748" s="463">
        <v>737</v>
      </c>
      <c r="B748" s="239">
        <v>44903</v>
      </c>
      <c r="C748" s="333" t="s">
        <v>8170</v>
      </c>
      <c r="D748" s="277">
        <v>7445</v>
      </c>
      <c r="E748" s="238"/>
      <c r="F748" s="334" t="s">
        <v>14520</v>
      </c>
      <c r="G748" s="238">
        <v>20</v>
      </c>
      <c r="H748" s="238">
        <v>1</v>
      </c>
      <c r="I748" s="237"/>
      <c r="J748" s="234"/>
      <c r="K748" s="234"/>
      <c r="L748" s="236">
        <v>44929</v>
      </c>
      <c r="M748" s="236"/>
      <c r="N748" s="236"/>
      <c r="O748" s="236"/>
      <c r="P748" s="236">
        <v>44943</v>
      </c>
      <c r="Q748" s="236">
        <v>44943</v>
      </c>
      <c r="R748" s="372">
        <v>0</v>
      </c>
      <c r="S748" s="234"/>
      <c r="T748" s="234"/>
    </row>
    <row r="749" spans="1:20" ht="36" customHeight="1" x14ac:dyDescent="0.35">
      <c r="A749" s="463">
        <v>738</v>
      </c>
      <c r="B749" s="239">
        <v>44909</v>
      </c>
      <c r="C749" s="333" t="s">
        <v>4728</v>
      </c>
      <c r="D749" s="334" t="s">
        <v>14527</v>
      </c>
      <c r="E749" s="238"/>
      <c r="F749" s="334" t="s">
        <v>3785</v>
      </c>
      <c r="G749" s="334" t="s">
        <v>2216</v>
      </c>
      <c r="H749" s="238">
        <v>2</v>
      </c>
      <c r="I749" s="237"/>
      <c r="J749" s="333" t="s">
        <v>13598</v>
      </c>
      <c r="K749" s="234"/>
      <c r="L749" s="236">
        <v>44914</v>
      </c>
      <c r="M749" s="236"/>
      <c r="N749" s="236"/>
      <c r="O749" s="236"/>
      <c r="P749" s="236">
        <v>44939</v>
      </c>
      <c r="Q749" s="365">
        <v>44939</v>
      </c>
      <c r="R749" s="372">
        <v>0</v>
      </c>
      <c r="S749" s="234"/>
      <c r="T749" s="234"/>
    </row>
    <row r="750" spans="1:20" ht="36" customHeight="1" x14ac:dyDescent="0.35">
      <c r="A750" s="463">
        <v>739</v>
      </c>
      <c r="B750" s="239">
        <v>44909</v>
      </c>
      <c r="C750" s="333" t="s">
        <v>65</v>
      </c>
      <c r="D750" s="334" t="s">
        <v>13978</v>
      </c>
      <c r="E750" s="238"/>
      <c r="F750" s="334" t="s">
        <v>3785</v>
      </c>
      <c r="G750" s="334" t="s">
        <v>2216</v>
      </c>
      <c r="H750" s="238">
        <v>4</v>
      </c>
      <c r="I750" s="237"/>
      <c r="J750" s="234"/>
      <c r="K750" s="234"/>
      <c r="L750" s="236">
        <v>44949</v>
      </c>
      <c r="M750" s="236"/>
      <c r="N750" s="236"/>
      <c r="O750" s="236"/>
      <c r="P750" s="236">
        <v>44999</v>
      </c>
      <c r="Q750" s="236">
        <v>44999</v>
      </c>
      <c r="R750" s="372">
        <v>0</v>
      </c>
      <c r="S750" s="234"/>
      <c r="T750" s="234"/>
    </row>
    <row r="751" spans="1:20" ht="36" customHeight="1" x14ac:dyDescent="0.35">
      <c r="A751" s="463" t="s">
        <v>14552</v>
      </c>
      <c r="B751" s="239">
        <v>44564</v>
      </c>
      <c r="C751" s="333" t="s">
        <v>2182</v>
      </c>
      <c r="D751" s="238">
        <v>6225</v>
      </c>
      <c r="E751" s="238"/>
      <c r="F751" s="334" t="s">
        <v>3785</v>
      </c>
      <c r="G751" s="334" t="s">
        <v>2216</v>
      </c>
      <c r="H751" s="238">
        <v>26</v>
      </c>
      <c r="I751" s="251" t="s">
        <v>14546</v>
      </c>
      <c r="J751" s="234"/>
      <c r="K751" s="234"/>
      <c r="L751" s="237"/>
      <c r="M751" s="237"/>
      <c r="N751" s="237"/>
      <c r="O751" s="237"/>
      <c r="P751" s="237"/>
      <c r="Q751" s="236"/>
      <c r="R751" s="372"/>
      <c r="S751" s="234"/>
      <c r="T751" s="234"/>
    </row>
    <row r="752" spans="1:20" ht="36" customHeight="1" x14ac:dyDescent="0.35">
      <c r="A752" s="463">
        <v>740</v>
      </c>
      <c r="B752" s="239">
        <v>44910</v>
      </c>
      <c r="C752" s="333" t="s">
        <v>8991</v>
      </c>
      <c r="D752" s="238">
        <v>5189</v>
      </c>
      <c r="E752" s="238"/>
      <c r="F752" s="334" t="s">
        <v>3785</v>
      </c>
      <c r="G752" s="334" t="s">
        <v>2216</v>
      </c>
      <c r="H752" s="238">
        <v>7</v>
      </c>
      <c r="I752" s="237"/>
      <c r="J752" s="234"/>
      <c r="K752" s="234"/>
      <c r="L752" s="236">
        <v>44929</v>
      </c>
      <c r="M752" s="236"/>
      <c r="N752" s="236"/>
      <c r="O752" s="236"/>
      <c r="P752" s="236">
        <v>44960</v>
      </c>
      <c r="Q752" s="236">
        <v>44960</v>
      </c>
      <c r="R752" s="372">
        <v>0</v>
      </c>
      <c r="S752" s="234"/>
      <c r="T752" s="234"/>
    </row>
    <row r="753" spans="1:20" ht="36" customHeight="1" x14ac:dyDescent="0.35">
      <c r="A753" s="463">
        <v>741</v>
      </c>
      <c r="B753" s="239">
        <v>44932</v>
      </c>
      <c r="C753" s="333" t="s">
        <v>2182</v>
      </c>
      <c r="D753" s="334" t="s">
        <v>2793</v>
      </c>
      <c r="E753" s="238"/>
      <c r="F753" s="334" t="s">
        <v>3785</v>
      </c>
      <c r="G753" s="334" t="s">
        <v>2216</v>
      </c>
      <c r="H753" s="238">
        <v>30</v>
      </c>
      <c r="I753" s="348" t="s">
        <v>14547</v>
      </c>
      <c r="J753" s="234"/>
      <c r="K753" s="234"/>
      <c r="L753" s="236">
        <v>44941</v>
      </c>
      <c r="M753" s="236"/>
      <c r="N753" s="236"/>
      <c r="O753" s="236"/>
      <c r="P753" s="236">
        <v>44942</v>
      </c>
      <c r="Q753" s="236">
        <v>44942</v>
      </c>
      <c r="R753" s="372">
        <v>0</v>
      </c>
      <c r="S753" s="234"/>
      <c r="T753" s="234"/>
    </row>
    <row r="754" spans="1:20" ht="36" customHeight="1" x14ac:dyDescent="0.35">
      <c r="A754" s="463" t="s">
        <v>14553</v>
      </c>
      <c r="B754" s="239">
        <v>44932</v>
      </c>
      <c r="C754" s="333" t="s">
        <v>14537</v>
      </c>
      <c r="D754" s="238" t="s">
        <v>14538</v>
      </c>
      <c r="E754" s="238"/>
      <c r="F754" s="334" t="s">
        <v>14540</v>
      </c>
      <c r="G754" s="238">
        <v>350</v>
      </c>
      <c r="H754" s="238">
        <v>28</v>
      </c>
      <c r="I754" s="237"/>
      <c r="J754" s="234"/>
      <c r="K754" s="234"/>
      <c r="L754" s="236">
        <v>44945</v>
      </c>
      <c r="M754" s="236"/>
      <c r="N754" s="236"/>
      <c r="O754" s="236"/>
      <c r="P754" s="236">
        <v>44957</v>
      </c>
      <c r="Q754" s="236">
        <v>44957</v>
      </c>
      <c r="R754" s="372">
        <v>0</v>
      </c>
      <c r="S754" s="234"/>
      <c r="T754" s="234"/>
    </row>
    <row r="755" spans="1:20" ht="36" customHeight="1" x14ac:dyDescent="0.35">
      <c r="A755" s="463">
        <v>742</v>
      </c>
      <c r="B755" s="239">
        <v>44932</v>
      </c>
      <c r="C755" s="333" t="s">
        <v>2182</v>
      </c>
      <c r="D755" s="334">
        <v>6588</v>
      </c>
      <c r="E755" s="238"/>
      <c r="F755" s="334" t="s">
        <v>14091</v>
      </c>
      <c r="G755" s="238">
        <v>25</v>
      </c>
      <c r="H755" s="238">
        <v>1</v>
      </c>
      <c r="I755" s="348"/>
      <c r="J755" s="234"/>
      <c r="K755" s="234"/>
      <c r="L755" s="236">
        <v>44936</v>
      </c>
      <c r="M755" s="236"/>
      <c r="N755" s="236"/>
      <c r="O755" s="236"/>
      <c r="P755" s="236">
        <v>44963</v>
      </c>
      <c r="Q755" s="236">
        <v>44963</v>
      </c>
      <c r="R755" s="372">
        <v>0</v>
      </c>
      <c r="S755" s="234"/>
      <c r="T755" s="234"/>
    </row>
    <row r="756" spans="1:20" ht="36" customHeight="1" x14ac:dyDescent="0.35">
      <c r="A756" s="463">
        <v>744</v>
      </c>
      <c r="B756" s="239">
        <v>44935</v>
      </c>
      <c r="C756" s="333" t="s">
        <v>13756</v>
      </c>
      <c r="D756" s="334" t="s">
        <v>14539</v>
      </c>
      <c r="E756" s="238"/>
      <c r="F756" s="334" t="s">
        <v>14201</v>
      </c>
      <c r="G756" s="238">
        <v>180</v>
      </c>
      <c r="H756" s="238">
        <v>7</v>
      </c>
      <c r="I756" s="237"/>
      <c r="J756" s="234"/>
      <c r="K756" s="234"/>
      <c r="L756" s="236">
        <v>44939</v>
      </c>
      <c r="M756" s="236"/>
      <c r="N756" s="236"/>
      <c r="O756" s="236"/>
      <c r="P756" s="236">
        <v>44953</v>
      </c>
      <c r="Q756" s="236">
        <v>44953</v>
      </c>
      <c r="R756" s="372">
        <v>0</v>
      </c>
      <c r="S756" s="234"/>
      <c r="T756" s="234"/>
    </row>
    <row r="757" spans="1:20" ht="36" customHeight="1" x14ac:dyDescent="0.35">
      <c r="A757" s="463">
        <v>745</v>
      </c>
      <c r="B757" s="239">
        <v>44935</v>
      </c>
      <c r="C757" s="333" t="s">
        <v>14158</v>
      </c>
      <c r="D757" s="334" t="s">
        <v>14541</v>
      </c>
      <c r="E757" s="238"/>
      <c r="F757" s="334" t="s">
        <v>14127</v>
      </c>
      <c r="G757" s="238">
        <v>900</v>
      </c>
      <c r="H757" s="238">
        <v>47</v>
      </c>
      <c r="I757" s="237"/>
      <c r="J757" s="234"/>
      <c r="K757" s="234"/>
      <c r="L757" s="236">
        <v>44937</v>
      </c>
      <c r="M757" s="236"/>
      <c r="N757" s="236"/>
      <c r="O757" s="236"/>
      <c r="P757" s="236">
        <v>44943</v>
      </c>
      <c r="Q757" s="236">
        <v>44943</v>
      </c>
      <c r="R757" s="372">
        <v>0</v>
      </c>
      <c r="S757" s="234"/>
      <c r="T757" s="234"/>
    </row>
    <row r="758" spans="1:20" ht="36" customHeight="1" x14ac:dyDescent="0.35">
      <c r="A758" s="463">
        <v>746</v>
      </c>
      <c r="B758" s="239">
        <v>44936</v>
      </c>
      <c r="C758" s="333" t="s">
        <v>9235</v>
      </c>
      <c r="D758" s="334" t="s">
        <v>13596</v>
      </c>
      <c r="E758" s="238"/>
      <c r="F758" s="238" t="s">
        <v>3785</v>
      </c>
      <c r="G758" s="238" t="s">
        <v>2216</v>
      </c>
      <c r="H758" s="238">
        <v>7</v>
      </c>
      <c r="I758" s="237"/>
      <c r="J758" s="234"/>
      <c r="K758" s="234"/>
      <c r="L758" s="236">
        <v>44939</v>
      </c>
      <c r="M758" s="236"/>
      <c r="N758" s="236"/>
      <c r="O758" s="236"/>
      <c r="P758" s="236">
        <v>45332</v>
      </c>
      <c r="Q758" s="236">
        <v>45332</v>
      </c>
      <c r="R758" s="372">
        <v>0</v>
      </c>
      <c r="S758" s="234"/>
      <c r="T758" s="234"/>
    </row>
    <row r="759" spans="1:20" ht="36" customHeight="1" x14ac:dyDescent="0.35">
      <c r="A759" s="463">
        <v>747</v>
      </c>
      <c r="B759" s="239">
        <v>44937</v>
      </c>
      <c r="C759" s="333" t="s">
        <v>3583</v>
      </c>
      <c r="D759" s="334" t="s">
        <v>13586</v>
      </c>
      <c r="E759" s="238"/>
      <c r="F759" s="334" t="s">
        <v>14224</v>
      </c>
      <c r="G759" s="238">
        <v>250</v>
      </c>
      <c r="H759" s="238">
        <v>1</v>
      </c>
      <c r="I759" s="237"/>
      <c r="J759" s="234"/>
      <c r="K759" s="234"/>
      <c r="L759" s="236">
        <v>44951</v>
      </c>
      <c r="M759" s="236"/>
      <c r="N759" s="236"/>
      <c r="O759" s="236"/>
      <c r="P759" s="236">
        <v>44957</v>
      </c>
      <c r="Q759" s="236">
        <v>44957</v>
      </c>
      <c r="R759" s="372">
        <v>0</v>
      </c>
      <c r="S759" s="234"/>
      <c r="T759" s="234"/>
    </row>
    <row r="760" spans="1:20" ht="36" customHeight="1" x14ac:dyDescent="0.35">
      <c r="A760" s="463">
        <v>748</v>
      </c>
      <c r="B760" s="239">
        <v>44937</v>
      </c>
      <c r="C760" s="333" t="s">
        <v>6869</v>
      </c>
      <c r="D760" s="334" t="s">
        <v>14542</v>
      </c>
      <c r="E760" s="238"/>
      <c r="F760" s="334" t="s">
        <v>2216</v>
      </c>
      <c r="G760" s="238">
        <v>15</v>
      </c>
      <c r="H760" s="238">
        <v>15</v>
      </c>
      <c r="I760" s="237"/>
      <c r="J760" s="234"/>
      <c r="K760" s="234"/>
      <c r="L760" s="236">
        <v>44943</v>
      </c>
      <c r="M760" s="236"/>
      <c r="N760" s="236"/>
      <c r="O760" s="236"/>
      <c r="P760" s="236">
        <v>44944</v>
      </c>
      <c r="Q760" s="236">
        <v>44944</v>
      </c>
      <c r="R760" s="372">
        <v>0</v>
      </c>
      <c r="S760" s="234"/>
      <c r="T760" s="234"/>
    </row>
    <row r="761" spans="1:20" ht="36" customHeight="1" x14ac:dyDescent="0.35">
      <c r="A761" s="463">
        <v>749</v>
      </c>
      <c r="B761" s="239">
        <v>44942</v>
      </c>
      <c r="C761" s="333" t="s">
        <v>13893</v>
      </c>
      <c r="D761" s="334" t="s">
        <v>5805</v>
      </c>
      <c r="E761" s="238"/>
      <c r="F761" s="334" t="s">
        <v>3785</v>
      </c>
      <c r="G761" s="334" t="s">
        <v>2216</v>
      </c>
      <c r="H761" s="238">
        <v>2</v>
      </c>
      <c r="I761" s="348" t="s">
        <v>14585</v>
      </c>
      <c r="J761" s="234"/>
      <c r="K761" s="234"/>
      <c r="L761" s="236">
        <v>44949</v>
      </c>
      <c r="M761" s="236"/>
      <c r="N761" s="236"/>
      <c r="O761" s="236"/>
      <c r="P761" s="236">
        <v>45023</v>
      </c>
      <c r="Q761" s="236">
        <v>45023</v>
      </c>
      <c r="R761" s="372">
        <v>0</v>
      </c>
      <c r="S761" s="234"/>
      <c r="T761" s="234"/>
    </row>
    <row r="762" spans="1:20" ht="36" customHeight="1" x14ac:dyDescent="0.35">
      <c r="A762" s="463">
        <v>750</v>
      </c>
      <c r="B762" s="239">
        <v>44942</v>
      </c>
      <c r="C762" s="333" t="s">
        <v>65</v>
      </c>
      <c r="D762" s="334" t="s">
        <v>13978</v>
      </c>
      <c r="E762" s="238"/>
      <c r="F762" s="334" t="s">
        <v>3785</v>
      </c>
      <c r="G762" s="334" t="s">
        <v>2216</v>
      </c>
      <c r="H762" s="238">
        <v>3</v>
      </c>
      <c r="I762" s="237"/>
      <c r="J762" s="234"/>
      <c r="K762" s="234"/>
      <c r="L762" s="237"/>
      <c r="M762" s="237"/>
      <c r="N762" s="237"/>
      <c r="O762" s="237"/>
      <c r="P762" s="236">
        <v>44999</v>
      </c>
      <c r="Q762" s="236">
        <v>44999</v>
      </c>
      <c r="R762" s="372">
        <v>0</v>
      </c>
      <c r="S762" s="234"/>
      <c r="T762" s="234"/>
    </row>
    <row r="763" spans="1:20" ht="36" customHeight="1" x14ac:dyDescent="0.35">
      <c r="A763" s="463">
        <v>751</v>
      </c>
      <c r="B763" s="239">
        <v>44942</v>
      </c>
      <c r="C763" s="333" t="s">
        <v>13893</v>
      </c>
      <c r="D763" s="334" t="s">
        <v>63</v>
      </c>
      <c r="E763" s="238"/>
      <c r="F763" s="334" t="s">
        <v>3785</v>
      </c>
      <c r="G763" s="334" t="s">
        <v>2216</v>
      </c>
      <c r="H763" s="238">
        <v>3</v>
      </c>
      <c r="I763" s="237"/>
      <c r="J763" s="234"/>
      <c r="K763" s="234"/>
      <c r="L763" s="236">
        <v>44949</v>
      </c>
      <c r="M763" s="236"/>
      <c r="N763" s="236"/>
      <c r="O763" s="236"/>
      <c r="P763" s="236">
        <v>45007</v>
      </c>
      <c r="Q763" s="236">
        <v>45007</v>
      </c>
      <c r="R763" s="372">
        <v>0</v>
      </c>
      <c r="S763" s="234"/>
      <c r="T763" s="234"/>
    </row>
    <row r="764" spans="1:20" ht="36" customHeight="1" x14ac:dyDescent="0.35">
      <c r="A764" s="463">
        <v>752</v>
      </c>
      <c r="B764" s="239">
        <v>44944</v>
      </c>
      <c r="C764" s="333" t="s">
        <v>14085</v>
      </c>
      <c r="D764" s="334" t="s">
        <v>14531</v>
      </c>
      <c r="E764" s="238"/>
      <c r="F764" s="334" t="s">
        <v>14532</v>
      </c>
      <c r="G764" s="238">
        <v>38</v>
      </c>
      <c r="H764" s="238">
        <v>1</v>
      </c>
      <c r="I764" s="237"/>
      <c r="J764" s="234"/>
      <c r="K764" s="234"/>
      <c r="L764" s="236">
        <v>44951</v>
      </c>
      <c r="M764" s="236"/>
      <c r="N764" s="236"/>
      <c r="O764" s="236"/>
      <c r="P764" s="365">
        <v>44967</v>
      </c>
      <c r="Q764" s="236">
        <v>44967</v>
      </c>
      <c r="R764" s="372">
        <v>1</v>
      </c>
      <c r="S764" s="234"/>
      <c r="T764" s="234"/>
    </row>
    <row r="765" spans="1:20" ht="36" customHeight="1" x14ac:dyDescent="0.35">
      <c r="A765" s="463">
        <v>753</v>
      </c>
      <c r="B765" s="239">
        <v>44946</v>
      </c>
      <c r="C765" s="333" t="s">
        <v>6152</v>
      </c>
      <c r="D765" s="334" t="s">
        <v>14220</v>
      </c>
      <c r="E765" s="238"/>
      <c r="F765" s="334" t="s">
        <v>14533</v>
      </c>
      <c r="G765" s="238">
        <v>350</v>
      </c>
      <c r="H765" s="238">
        <v>4</v>
      </c>
      <c r="I765" s="237"/>
      <c r="J765" s="234"/>
      <c r="K765" s="234"/>
      <c r="L765" s="236">
        <v>44958</v>
      </c>
      <c r="M765" s="236"/>
      <c r="N765" s="236"/>
      <c r="O765" s="236"/>
      <c r="P765" s="236">
        <v>44967</v>
      </c>
      <c r="Q765" s="236">
        <v>44967</v>
      </c>
      <c r="R765" s="372">
        <v>0</v>
      </c>
      <c r="S765" s="234"/>
      <c r="T765" s="234"/>
    </row>
    <row r="766" spans="1:20" ht="36" customHeight="1" x14ac:dyDescent="0.35">
      <c r="A766" s="463">
        <v>754</v>
      </c>
      <c r="B766" s="239">
        <v>44956</v>
      </c>
      <c r="C766" s="333" t="s">
        <v>5604</v>
      </c>
      <c r="D766" s="334" t="s">
        <v>13720</v>
      </c>
      <c r="E766" s="238"/>
      <c r="F766" s="238" t="s">
        <v>3785</v>
      </c>
      <c r="G766" s="238" t="s">
        <v>2216</v>
      </c>
      <c r="H766" s="238">
        <v>126</v>
      </c>
      <c r="I766" s="348" t="s">
        <v>14588</v>
      </c>
      <c r="J766" s="234"/>
      <c r="K766" s="234"/>
      <c r="L766" s="236">
        <v>44963</v>
      </c>
      <c r="M766" s="236"/>
      <c r="N766" s="236"/>
      <c r="O766" s="236"/>
      <c r="P766" s="236">
        <v>45117</v>
      </c>
      <c r="Q766" s="236">
        <v>45117</v>
      </c>
      <c r="R766" s="372">
        <v>0</v>
      </c>
      <c r="S766" s="234"/>
      <c r="T766" s="234"/>
    </row>
    <row r="767" spans="1:20" ht="36" customHeight="1" x14ac:dyDescent="0.35">
      <c r="A767" s="469">
        <v>755</v>
      </c>
      <c r="B767" s="266">
        <v>44973</v>
      </c>
      <c r="C767" s="240" t="s">
        <v>13424</v>
      </c>
      <c r="D767" s="335" t="s">
        <v>13444</v>
      </c>
      <c r="E767" s="265"/>
      <c r="F767" s="335" t="s">
        <v>14142</v>
      </c>
      <c r="G767" s="265">
        <v>500</v>
      </c>
      <c r="H767" s="265">
        <v>1</v>
      </c>
      <c r="I767" s="359" t="s">
        <v>14589</v>
      </c>
      <c r="J767" s="264"/>
      <c r="K767" s="264"/>
      <c r="L767" s="262"/>
      <c r="M767" s="262"/>
      <c r="N767" s="262"/>
      <c r="O767" s="262"/>
      <c r="P767" s="263"/>
      <c r="Q767" s="262"/>
      <c r="R767" s="381">
        <v>1</v>
      </c>
      <c r="S767" s="264"/>
      <c r="T767" s="264"/>
    </row>
    <row r="768" spans="1:20" ht="36" customHeight="1" x14ac:dyDescent="0.35">
      <c r="A768" s="463" t="s">
        <v>14556</v>
      </c>
      <c r="B768" s="239">
        <v>44979</v>
      </c>
      <c r="C768" s="333" t="s">
        <v>13529</v>
      </c>
      <c r="D768" s="334" t="s">
        <v>14177</v>
      </c>
      <c r="E768" s="238"/>
      <c r="F768" s="334" t="s">
        <v>3785</v>
      </c>
      <c r="G768" s="334" t="s">
        <v>2216</v>
      </c>
      <c r="H768" s="238">
        <v>9</v>
      </c>
      <c r="I768" s="348" t="s">
        <v>14590</v>
      </c>
      <c r="J768" s="234"/>
      <c r="K768" s="234"/>
      <c r="L768" s="236">
        <v>44998</v>
      </c>
      <c r="M768" s="236"/>
      <c r="N768" s="236"/>
      <c r="O768" s="236"/>
      <c r="P768" s="237"/>
      <c r="Q768" s="236">
        <v>45435</v>
      </c>
      <c r="R768" s="372">
        <v>0</v>
      </c>
      <c r="S768" s="234"/>
      <c r="T768" s="234"/>
    </row>
    <row r="769" spans="1:20" ht="36" customHeight="1" x14ac:dyDescent="0.35">
      <c r="A769" s="463" t="s">
        <v>14557</v>
      </c>
      <c r="B769" s="239">
        <v>44979</v>
      </c>
      <c r="C769" s="333" t="s">
        <v>13529</v>
      </c>
      <c r="D769" s="334" t="s">
        <v>13820</v>
      </c>
      <c r="E769" s="238"/>
      <c r="F769" s="334" t="s">
        <v>14231</v>
      </c>
      <c r="G769" s="238">
        <v>230</v>
      </c>
      <c r="H769" s="238">
        <v>10</v>
      </c>
      <c r="I769" s="348" t="s">
        <v>14590</v>
      </c>
      <c r="J769" s="234"/>
      <c r="K769" s="234"/>
      <c r="L769" s="236">
        <v>44998</v>
      </c>
      <c r="M769" s="236"/>
      <c r="N769" s="236"/>
      <c r="O769" s="236"/>
      <c r="P769" s="237"/>
      <c r="Q769" s="236">
        <v>45435</v>
      </c>
      <c r="R769" s="372">
        <v>0</v>
      </c>
      <c r="S769" s="234"/>
      <c r="T769" s="234"/>
    </row>
    <row r="770" spans="1:20" ht="36" customHeight="1" x14ac:dyDescent="0.35">
      <c r="A770" s="463">
        <v>757</v>
      </c>
      <c r="B770" s="239">
        <v>44979</v>
      </c>
      <c r="C770" s="333" t="s">
        <v>2755</v>
      </c>
      <c r="D770" s="334" t="s">
        <v>8279</v>
      </c>
      <c r="E770" s="238"/>
      <c r="F770" s="334" t="s">
        <v>14206</v>
      </c>
      <c r="G770" s="238">
        <v>3564</v>
      </c>
      <c r="H770" s="238">
        <v>113</v>
      </c>
      <c r="I770" s="237"/>
      <c r="J770" s="234"/>
      <c r="K770" s="234"/>
      <c r="L770" s="236">
        <v>44991</v>
      </c>
      <c r="M770" s="236"/>
      <c r="N770" s="236"/>
      <c r="O770" s="236"/>
      <c r="P770" s="236">
        <v>44993</v>
      </c>
      <c r="Q770" s="236">
        <v>44993</v>
      </c>
      <c r="R770" s="372">
        <v>0</v>
      </c>
      <c r="S770" s="234"/>
      <c r="T770" s="234"/>
    </row>
    <row r="771" spans="1:20" ht="36" customHeight="1" x14ac:dyDescent="0.35">
      <c r="A771" s="463">
        <v>758</v>
      </c>
      <c r="B771" s="239">
        <v>44984</v>
      </c>
      <c r="C771" s="333" t="s">
        <v>65</v>
      </c>
      <c r="D771" s="334" t="s">
        <v>13978</v>
      </c>
      <c r="E771" s="238"/>
      <c r="F771" s="334" t="s">
        <v>3785</v>
      </c>
      <c r="G771" s="334" t="s">
        <v>2216</v>
      </c>
      <c r="H771" s="238">
        <v>4</v>
      </c>
      <c r="I771" s="237"/>
      <c r="J771" s="234"/>
      <c r="K771" s="234"/>
      <c r="L771" s="236">
        <v>44992</v>
      </c>
      <c r="M771" s="236"/>
      <c r="N771" s="236"/>
      <c r="O771" s="236"/>
      <c r="P771" s="236">
        <v>44999</v>
      </c>
      <c r="Q771" s="236">
        <v>44999</v>
      </c>
      <c r="R771" s="372">
        <v>0</v>
      </c>
      <c r="S771" s="234"/>
      <c r="T771" s="234"/>
    </row>
    <row r="772" spans="1:20" ht="36" customHeight="1" x14ac:dyDescent="0.35">
      <c r="A772" s="463">
        <v>759</v>
      </c>
      <c r="B772" s="239">
        <v>44984</v>
      </c>
      <c r="C772" s="333" t="s">
        <v>520</v>
      </c>
      <c r="D772" s="334" t="s">
        <v>14559</v>
      </c>
      <c r="E772" s="238"/>
      <c r="F772" s="334" t="s">
        <v>3785</v>
      </c>
      <c r="G772" s="334" t="s">
        <v>2216</v>
      </c>
      <c r="H772" s="238">
        <v>3</v>
      </c>
      <c r="I772" s="237"/>
      <c r="J772" s="234"/>
      <c r="K772" s="234"/>
      <c r="L772" s="236">
        <v>44991</v>
      </c>
      <c r="M772" s="236"/>
      <c r="N772" s="236"/>
      <c r="O772" s="236"/>
      <c r="P772" s="236">
        <v>45008</v>
      </c>
      <c r="Q772" s="236">
        <v>45008</v>
      </c>
      <c r="R772" s="372">
        <v>0</v>
      </c>
      <c r="S772" s="234"/>
      <c r="T772" s="234"/>
    </row>
    <row r="773" spans="1:20" ht="36" customHeight="1" x14ac:dyDescent="0.35">
      <c r="A773" s="463">
        <v>760</v>
      </c>
      <c r="B773" s="239">
        <v>44987</v>
      </c>
      <c r="C773" s="333" t="s">
        <v>14566</v>
      </c>
      <c r="D773" s="238">
        <v>6846</v>
      </c>
      <c r="E773" s="238"/>
      <c r="F773" s="334" t="s">
        <v>14549</v>
      </c>
      <c r="G773" s="238">
        <v>12</v>
      </c>
      <c r="H773" s="238">
        <v>11</v>
      </c>
      <c r="I773" s="237"/>
      <c r="J773" s="234"/>
      <c r="K773" s="234"/>
      <c r="L773" s="236">
        <v>44992</v>
      </c>
      <c r="M773" s="236"/>
      <c r="N773" s="236"/>
      <c r="O773" s="236"/>
      <c r="P773" s="236">
        <v>45008</v>
      </c>
      <c r="Q773" s="236">
        <v>45008</v>
      </c>
      <c r="R773" s="372">
        <v>0</v>
      </c>
      <c r="S773" s="234"/>
      <c r="T773" s="234"/>
    </row>
    <row r="774" spans="1:20" ht="36" customHeight="1" x14ac:dyDescent="0.35">
      <c r="A774" s="469">
        <v>761</v>
      </c>
      <c r="B774" s="266">
        <v>45006</v>
      </c>
      <c r="C774" s="240" t="s">
        <v>13424</v>
      </c>
      <c r="D774" s="335" t="s">
        <v>13444</v>
      </c>
      <c r="E774" s="265"/>
      <c r="F774" s="335" t="s">
        <v>14510</v>
      </c>
      <c r="G774" s="265">
        <v>350</v>
      </c>
      <c r="H774" s="265">
        <v>1</v>
      </c>
      <c r="I774" s="359" t="s">
        <v>14589</v>
      </c>
      <c r="J774" s="264"/>
      <c r="K774" s="264"/>
      <c r="L774" s="262">
        <v>45008</v>
      </c>
      <c r="M774" s="262"/>
      <c r="N774" s="262"/>
      <c r="O774" s="262"/>
      <c r="P774" s="263"/>
      <c r="Q774" s="262"/>
      <c r="R774" s="381">
        <v>1</v>
      </c>
      <c r="S774" s="264"/>
      <c r="T774" s="264"/>
    </row>
    <row r="775" spans="1:20" ht="36" customHeight="1" x14ac:dyDescent="0.35">
      <c r="A775" s="463">
        <v>762</v>
      </c>
      <c r="B775" s="239">
        <v>45007</v>
      </c>
      <c r="C775" s="333" t="s">
        <v>3583</v>
      </c>
      <c r="D775" s="334" t="s">
        <v>14571</v>
      </c>
      <c r="E775" s="238"/>
      <c r="F775" s="334" t="s">
        <v>14535</v>
      </c>
      <c r="G775" s="238">
        <v>50</v>
      </c>
      <c r="H775" s="238">
        <v>48</v>
      </c>
      <c r="I775" s="348" t="s">
        <v>14587</v>
      </c>
      <c r="J775" s="234"/>
      <c r="K775" s="234"/>
      <c r="L775" s="236">
        <v>45029</v>
      </c>
      <c r="M775" s="236"/>
      <c r="N775" s="236"/>
      <c r="O775" s="236"/>
      <c r="P775" s="236">
        <v>45034</v>
      </c>
      <c r="Q775" s="236">
        <v>45034</v>
      </c>
      <c r="R775" s="372">
        <v>0</v>
      </c>
      <c r="S775" s="234"/>
      <c r="T775" s="234"/>
    </row>
    <row r="776" spans="1:20" ht="36" customHeight="1" x14ac:dyDescent="0.35">
      <c r="A776" s="463">
        <v>763</v>
      </c>
      <c r="B776" s="239">
        <v>45008</v>
      </c>
      <c r="C776" s="333" t="s">
        <v>6152</v>
      </c>
      <c r="D776" s="334" t="s">
        <v>14220</v>
      </c>
      <c r="E776" s="238"/>
      <c r="F776" s="334" t="s">
        <v>14568</v>
      </c>
      <c r="G776" s="238">
        <v>250</v>
      </c>
      <c r="H776" s="238">
        <v>13</v>
      </c>
      <c r="I776" s="348" t="s">
        <v>14591</v>
      </c>
      <c r="J776" s="234"/>
      <c r="K776" s="234"/>
      <c r="L776" s="236">
        <v>45009</v>
      </c>
      <c r="M776" s="236"/>
      <c r="N776" s="236"/>
      <c r="O776" s="236"/>
      <c r="P776" s="236">
        <v>45031</v>
      </c>
      <c r="Q776" s="236">
        <v>45031</v>
      </c>
      <c r="R776" s="372">
        <v>0</v>
      </c>
      <c r="S776" s="234"/>
      <c r="T776" s="234"/>
    </row>
    <row r="777" spans="1:20" ht="36" customHeight="1" x14ac:dyDescent="0.35">
      <c r="A777" s="463" t="s">
        <v>14572</v>
      </c>
      <c r="B777" s="239">
        <v>45008</v>
      </c>
      <c r="C777" s="333" t="s">
        <v>8935</v>
      </c>
      <c r="D777" s="334" t="s">
        <v>14574</v>
      </c>
      <c r="E777" s="238"/>
      <c r="F777" s="334" t="s">
        <v>3785</v>
      </c>
      <c r="G777" s="334" t="s">
        <v>2216</v>
      </c>
      <c r="H777" s="238">
        <v>4</v>
      </c>
      <c r="I777" s="348"/>
      <c r="J777" s="234"/>
      <c r="K777" s="234"/>
      <c r="L777" s="236">
        <v>45014</v>
      </c>
      <c r="M777" s="236"/>
      <c r="N777" s="236"/>
      <c r="O777" s="236"/>
      <c r="P777" s="237"/>
      <c r="Q777" s="236">
        <v>45107</v>
      </c>
      <c r="R777" s="372">
        <v>0</v>
      </c>
      <c r="S777" s="234"/>
      <c r="T777" s="234"/>
    </row>
    <row r="778" spans="1:20" ht="36" customHeight="1" x14ac:dyDescent="0.35">
      <c r="A778" s="463" t="s">
        <v>14573</v>
      </c>
      <c r="B778" s="239">
        <v>45008</v>
      </c>
      <c r="C778" s="333" t="s">
        <v>8935</v>
      </c>
      <c r="D778" s="334" t="s">
        <v>13455</v>
      </c>
      <c r="E778" s="238"/>
      <c r="F778" s="334" t="s">
        <v>3785</v>
      </c>
      <c r="G778" s="334" t="s">
        <v>2216</v>
      </c>
      <c r="H778" s="238">
        <v>13</v>
      </c>
      <c r="I778" s="348"/>
      <c r="J778" s="234"/>
      <c r="K778" s="234"/>
      <c r="L778" s="236">
        <v>45014</v>
      </c>
      <c r="M778" s="236"/>
      <c r="N778" s="236"/>
      <c r="O778" s="236"/>
      <c r="P778" s="236">
        <v>45107</v>
      </c>
      <c r="Q778" s="236">
        <v>45107</v>
      </c>
      <c r="R778" s="372">
        <v>0</v>
      </c>
      <c r="S778" s="234"/>
      <c r="T778" s="234"/>
    </row>
    <row r="779" spans="1:20" ht="36" customHeight="1" x14ac:dyDescent="0.35">
      <c r="A779" s="463">
        <v>765</v>
      </c>
      <c r="B779" s="239">
        <v>45012</v>
      </c>
      <c r="C779" s="333" t="s">
        <v>12059</v>
      </c>
      <c r="D779" s="238">
        <v>7603</v>
      </c>
      <c r="E779" s="238"/>
      <c r="F779" s="334" t="s">
        <v>14558</v>
      </c>
      <c r="G779" s="238">
        <v>50</v>
      </c>
      <c r="H779" s="238">
        <v>4</v>
      </c>
      <c r="I779" s="237"/>
      <c r="J779" s="234"/>
      <c r="K779" s="234"/>
      <c r="L779" s="236">
        <v>45013</v>
      </c>
      <c r="M779" s="236"/>
      <c r="N779" s="236"/>
      <c r="O779" s="236"/>
      <c r="P779" s="236">
        <v>45028</v>
      </c>
      <c r="Q779" s="236">
        <v>45028</v>
      </c>
      <c r="R779" s="372">
        <v>0</v>
      </c>
      <c r="S779" s="234"/>
      <c r="T779" s="234"/>
    </row>
    <row r="780" spans="1:20" ht="36" customHeight="1" x14ac:dyDescent="0.35">
      <c r="A780" s="463">
        <v>766</v>
      </c>
      <c r="B780" s="239">
        <v>45012</v>
      </c>
      <c r="C780" s="333" t="s">
        <v>14575</v>
      </c>
      <c r="D780" s="334" t="s">
        <v>14672</v>
      </c>
      <c r="E780" s="238"/>
      <c r="F780" s="334" t="s">
        <v>14564</v>
      </c>
      <c r="G780" s="238">
        <v>50</v>
      </c>
      <c r="H780" s="238">
        <v>2</v>
      </c>
      <c r="I780" s="348" t="s">
        <v>14592</v>
      </c>
      <c r="J780" s="234"/>
      <c r="K780" s="234"/>
      <c r="L780" s="236">
        <v>45012</v>
      </c>
      <c r="M780" s="236"/>
      <c r="N780" s="236"/>
      <c r="O780" s="236"/>
      <c r="P780" s="237"/>
      <c r="Q780" s="236">
        <v>45435</v>
      </c>
      <c r="R780" s="372">
        <v>0</v>
      </c>
      <c r="S780" s="234"/>
      <c r="T780" s="234"/>
    </row>
    <row r="781" spans="1:20" ht="36" customHeight="1" x14ac:dyDescent="0.35">
      <c r="A781" s="463">
        <v>767</v>
      </c>
      <c r="B781" s="239">
        <v>45012</v>
      </c>
      <c r="C781" s="333" t="s">
        <v>13424</v>
      </c>
      <c r="D781" s="334" t="s">
        <v>13802</v>
      </c>
      <c r="E781" s="238"/>
      <c r="F781" s="238" t="s">
        <v>14518</v>
      </c>
      <c r="G781" s="238">
        <v>30</v>
      </c>
      <c r="H781" s="238">
        <v>1</v>
      </c>
      <c r="I781" s="237"/>
      <c r="J781" s="234"/>
      <c r="K781" s="234"/>
      <c r="L781" s="236">
        <v>45014</v>
      </c>
      <c r="M781" s="236"/>
      <c r="N781" s="236"/>
      <c r="O781" s="236"/>
      <c r="P781" s="236">
        <v>45028</v>
      </c>
      <c r="Q781" s="236">
        <v>45028</v>
      </c>
      <c r="R781" s="372">
        <v>0</v>
      </c>
      <c r="S781" s="234"/>
      <c r="T781" s="234"/>
    </row>
    <row r="782" spans="1:20" ht="36" customHeight="1" x14ac:dyDescent="0.35">
      <c r="A782" s="463">
        <v>768</v>
      </c>
      <c r="B782" s="239">
        <v>45014</v>
      </c>
      <c r="C782" s="333" t="s">
        <v>13892</v>
      </c>
      <c r="D782" s="334" t="s">
        <v>14157</v>
      </c>
      <c r="E782" s="238"/>
      <c r="F782" s="238" t="s">
        <v>14201</v>
      </c>
      <c r="G782" s="238">
        <v>180</v>
      </c>
      <c r="H782" s="238">
        <v>6</v>
      </c>
      <c r="I782" s="237"/>
      <c r="J782" s="234"/>
      <c r="K782" s="234"/>
      <c r="L782" s="236">
        <v>45015</v>
      </c>
      <c r="M782" s="236"/>
      <c r="N782" s="236"/>
      <c r="O782" s="236"/>
      <c r="P782" s="236">
        <v>45028</v>
      </c>
      <c r="Q782" s="236">
        <v>45028</v>
      </c>
      <c r="R782" s="372">
        <v>0</v>
      </c>
      <c r="S782" s="234"/>
      <c r="T782" s="234"/>
    </row>
    <row r="783" spans="1:20" ht="36" customHeight="1" x14ac:dyDescent="0.35">
      <c r="A783" s="463">
        <v>769</v>
      </c>
      <c r="B783" s="239">
        <v>45019</v>
      </c>
      <c r="C783" s="333" t="s">
        <v>2182</v>
      </c>
      <c r="D783" s="238">
        <v>6588</v>
      </c>
      <c r="E783" s="238"/>
      <c r="F783" s="238" t="s">
        <v>14131</v>
      </c>
      <c r="G783" s="238"/>
      <c r="H783" s="238">
        <v>1</v>
      </c>
      <c r="I783" s="237"/>
      <c r="J783" s="234"/>
      <c r="K783" s="234"/>
      <c r="L783" s="236">
        <v>45023</v>
      </c>
      <c r="M783" s="236"/>
      <c r="N783" s="236"/>
      <c r="O783" s="236"/>
      <c r="P783" s="236">
        <v>45107</v>
      </c>
      <c r="Q783" s="236">
        <v>45107</v>
      </c>
      <c r="R783" s="372">
        <v>0</v>
      </c>
      <c r="S783" s="234"/>
      <c r="T783" s="234"/>
    </row>
    <row r="784" spans="1:20" ht="36" customHeight="1" x14ac:dyDescent="0.35">
      <c r="A784" s="463">
        <v>770</v>
      </c>
      <c r="B784" s="239">
        <v>45020</v>
      </c>
      <c r="C784" s="333" t="s">
        <v>14582</v>
      </c>
      <c r="D784" s="238"/>
      <c r="E784" s="238"/>
      <c r="F784" s="334" t="s">
        <v>14563</v>
      </c>
      <c r="G784" s="238"/>
      <c r="H784" s="238"/>
      <c r="I784" s="237"/>
      <c r="J784" s="234"/>
      <c r="K784" s="234"/>
      <c r="L784" s="236">
        <v>45027</v>
      </c>
      <c r="M784" s="236"/>
      <c r="N784" s="236"/>
      <c r="O784" s="236"/>
      <c r="P784" s="236">
        <v>45034</v>
      </c>
      <c r="Q784" s="236">
        <v>45034</v>
      </c>
      <c r="R784" s="372">
        <v>0</v>
      </c>
      <c r="S784" s="234"/>
      <c r="T784" s="234"/>
    </row>
    <row r="785" spans="1:20" ht="36" customHeight="1" x14ac:dyDescent="0.35">
      <c r="A785" s="463">
        <v>771</v>
      </c>
      <c r="B785" s="239">
        <v>45021</v>
      </c>
      <c r="C785" s="333" t="s">
        <v>13529</v>
      </c>
      <c r="D785" s="334" t="s">
        <v>13596</v>
      </c>
      <c r="E785" s="238"/>
      <c r="F785" s="334" t="s">
        <v>3785</v>
      </c>
      <c r="G785" s="238"/>
      <c r="H785" s="238"/>
      <c r="I785" s="237"/>
      <c r="J785" s="234"/>
      <c r="K785" s="234"/>
      <c r="L785" s="236">
        <v>45027</v>
      </c>
      <c r="M785" s="236"/>
      <c r="N785" s="236"/>
      <c r="O785" s="236"/>
      <c r="P785" s="237"/>
      <c r="Q785" s="236">
        <v>45435</v>
      </c>
      <c r="R785" s="372">
        <v>0</v>
      </c>
      <c r="S785" s="234"/>
      <c r="T785" s="234"/>
    </row>
    <row r="786" spans="1:20" ht="36" customHeight="1" x14ac:dyDescent="0.35">
      <c r="A786" s="463">
        <v>772</v>
      </c>
      <c r="B786" s="239">
        <v>45021</v>
      </c>
      <c r="C786" s="333" t="s">
        <v>65</v>
      </c>
      <c r="D786" s="334" t="s">
        <v>13978</v>
      </c>
      <c r="E786" s="238"/>
      <c r="F786" s="334" t="s">
        <v>3785</v>
      </c>
      <c r="G786" s="238"/>
      <c r="H786" s="238">
        <v>2</v>
      </c>
      <c r="I786" s="237"/>
      <c r="J786" s="234"/>
      <c r="K786" s="234"/>
      <c r="L786" s="236">
        <v>45053</v>
      </c>
      <c r="M786" s="236"/>
      <c r="N786" s="236"/>
      <c r="O786" s="236"/>
      <c r="P786" s="236">
        <v>45057</v>
      </c>
      <c r="Q786" s="236">
        <v>45057</v>
      </c>
      <c r="R786" s="372">
        <v>0</v>
      </c>
      <c r="S786" s="234"/>
      <c r="T786" s="234"/>
    </row>
    <row r="787" spans="1:20" ht="36" customHeight="1" x14ac:dyDescent="0.35">
      <c r="A787" s="469">
        <v>773</v>
      </c>
      <c r="B787" s="266">
        <v>45042</v>
      </c>
      <c r="C787" s="240" t="s">
        <v>2182</v>
      </c>
      <c r="D787" s="335" t="s">
        <v>14107</v>
      </c>
      <c r="E787" s="265" t="s">
        <v>14597</v>
      </c>
      <c r="F787" s="265"/>
      <c r="G787" s="265"/>
      <c r="H787" s="265"/>
      <c r="I787" s="263"/>
      <c r="J787" s="264"/>
      <c r="K787" s="264"/>
      <c r="L787" s="263"/>
      <c r="M787" s="263"/>
      <c r="N787" s="263"/>
      <c r="O787" s="263"/>
      <c r="P787" s="263"/>
      <c r="Q787" s="262">
        <v>45133</v>
      </c>
      <c r="R787" s="381"/>
      <c r="S787" s="264"/>
      <c r="T787" s="264"/>
    </row>
    <row r="788" spans="1:20" ht="36" customHeight="1" x14ac:dyDescent="0.35">
      <c r="A788" s="469">
        <v>774</v>
      </c>
      <c r="B788" s="266">
        <v>45047</v>
      </c>
      <c r="C788" s="240" t="s">
        <v>2182</v>
      </c>
      <c r="D788" s="335" t="s">
        <v>14726</v>
      </c>
      <c r="E788" s="265" t="s">
        <v>14596</v>
      </c>
      <c r="F788" s="265"/>
      <c r="G788" s="265"/>
      <c r="H788" s="265"/>
      <c r="I788" s="263"/>
      <c r="J788" s="264"/>
      <c r="K788" s="264"/>
      <c r="L788" s="263"/>
      <c r="M788" s="263"/>
      <c r="N788" s="263"/>
      <c r="O788" s="263"/>
      <c r="P788" s="263"/>
      <c r="Q788" s="262">
        <v>45133</v>
      </c>
      <c r="R788" s="381"/>
      <c r="S788" s="264"/>
      <c r="T788" s="264"/>
    </row>
    <row r="789" spans="1:20" ht="36" customHeight="1" x14ac:dyDescent="0.35">
      <c r="A789" s="463" t="s">
        <v>14640</v>
      </c>
      <c r="B789" s="239">
        <v>45047</v>
      </c>
      <c r="C789" s="333" t="s">
        <v>14600</v>
      </c>
      <c r="D789" s="238">
        <v>8340</v>
      </c>
      <c r="E789" s="238"/>
      <c r="F789" s="238" t="s">
        <v>13920</v>
      </c>
      <c r="G789" s="238">
        <v>100</v>
      </c>
      <c r="H789" s="238">
        <v>1</v>
      </c>
      <c r="I789" s="237"/>
      <c r="J789" s="234"/>
      <c r="K789" s="234"/>
      <c r="L789" s="236">
        <v>45051</v>
      </c>
      <c r="M789" s="236"/>
      <c r="N789" s="236"/>
      <c r="O789" s="236"/>
      <c r="P789" s="237"/>
      <c r="Q789" s="236">
        <v>45418</v>
      </c>
      <c r="R789" s="372"/>
      <c r="S789" s="234"/>
      <c r="T789" s="234"/>
    </row>
    <row r="790" spans="1:20" ht="36" customHeight="1" x14ac:dyDescent="0.35">
      <c r="A790" s="463" t="s">
        <v>14641</v>
      </c>
      <c r="B790" s="239">
        <v>45047</v>
      </c>
      <c r="C790" s="333" t="s">
        <v>14600</v>
      </c>
      <c r="D790" s="238">
        <v>8322</v>
      </c>
      <c r="E790" s="238"/>
      <c r="F790" s="238" t="s">
        <v>14057</v>
      </c>
      <c r="G790" s="238">
        <v>100</v>
      </c>
      <c r="H790" s="238">
        <v>11</v>
      </c>
      <c r="I790" s="237"/>
      <c r="J790" s="234"/>
      <c r="K790" s="234"/>
      <c r="L790" s="236">
        <v>45051</v>
      </c>
      <c r="M790" s="236"/>
      <c r="N790" s="236"/>
      <c r="O790" s="236"/>
      <c r="P790" s="237"/>
      <c r="Q790" s="236">
        <v>45418</v>
      </c>
      <c r="R790" s="372"/>
      <c r="S790" s="234"/>
      <c r="T790" s="234"/>
    </row>
    <row r="791" spans="1:20" ht="36" customHeight="1" x14ac:dyDescent="0.35">
      <c r="A791" s="463">
        <v>776</v>
      </c>
      <c r="B791" s="239">
        <v>45050</v>
      </c>
      <c r="C791" s="333" t="s">
        <v>14599</v>
      </c>
      <c r="D791" s="334" t="s">
        <v>14601</v>
      </c>
      <c r="E791" s="238"/>
      <c r="F791" s="334" t="s">
        <v>14595</v>
      </c>
      <c r="G791" s="238">
        <v>20</v>
      </c>
      <c r="H791" s="238">
        <v>20</v>
      </c>
      <c r="I791" s="237"/>
      <c r="J791" s="234"/>
      <c r="K791" s="234"/>
      <c r="L791" s="236">
        <v>45055</v>
      </c>
      <c r="M791" s="236"/>
      <c r="N791" s="236"/>
      <c r="O791" s="236"/>
      <c r="P791" s="236">
        <v>45078</v>
      </c>
      <c r="Q791" s="236">
        <v>45078</v>
      </c>
      <c r="R791" s="372">
        <v>1</v>
      </c>
      <c r="S791" s="234"/>
      <c r="T791" s="234"/>
    </row>
    <row r="792" spans="1:20" ht="36" customHeight="1" x14ac:dyDescent="0.35">
      <c r="A792" s="463">
        <v>777</v>
      </c>
      <c r="B792" s="239">
        <v>45055</v>
      </c>
      <c r="C792" s="333" t="s">
        <v>13649</v>
      </c>
      <c r="D792" s="238">
        <v>8539</v>
      </c>
      <c r="E792" s="238"/>
      <c r="F792" s="238" t="s">
        <v>14598</v>
      </c>
      <c r="G792" s="238">
        <v>25</v>
      </c>
      <c r="H792" s="238">
        <v>25</v>
      </c>
      <c r="I792" s="237"/>
      <c r="J792" s="234"/>
      <c r="K792" s="234"/>
      <c r="L792" s="236">
        <v>45055</v>
      </c>
      <c r="M792" s="236"/>
      <c r="N792" s="236"/>
      <c r="O792" s="236"/>
      <c r="P792" s="236">
        <v>45056</v>
      </c>
      <c r="Q792" s="236">
        <v>45056</v>
      </c>
      <c r="R792" s="372">
        <v>1</v>
      </c>
      <c r="S792" s="234"/>
      <c r="T792" s="234"/>
    </row>
    <row r="793" spans="1:20" ht="36" customHeight="1" x14ac:dyDescent="0.35">
      <c r="A793" s="463">
        <v>778</v>
      </c>
      <c r="B793" s="239">
        <v>45057</v>
      </c>
      <c r="C793" s="333" t="s">
        <v>13649</v>
      </c>
      <c r="D793" s="238">
        <v>7595</v>
      </c>
      <c r="E793" s="238"/>
      <c r="F793" s="238" t="s">
        <v>14583</v>
      </c>
      <c r="G793" s="238">
        <v>250</v>
      </c>
      <c r="H793" s="238">
        <v>2</v>
      </c>
      <c r="I793" s="237"/>
      <c r="J793" s="234"/>
      <c r="K793" s="234"/>
      <c r="L793" s="237"/>
      <c r="M793" s="237"/>
      <c r="N793" s="237"/>
      <c r="O793" s="237"/>
      <c r="P793" s="236">
        <v>45056</v>
      </c>
      <c r="Q793" s="236">
        <v>45056</v>
      </c>
      <c r="R793" s="372">
        <v>1</v>
      </c>
      <c r="S793" s="234"/>
      <c r="T793" s="234"/>
    </row>
    <row r="794" spans="1:20" ht="36" customHeight="1" x14ac:dyDescent="0.35">
      <c r="A794" s="463">
        <v>779</v>
      </c>
      <c r="B794" s="239">
        <v>45056</v>
      </c>
      <c r="C794" s="333" t="s">
        <v>10288</v>
      </c>
      <c r="D794" s="334" t="s">
        <v>12609</v>
      </c>
      <c r="E794" s="238"/>
      <c r="F794" s="334" t="s">
        <v>14526</v>
      </c>
      <c r="G794" s="238"/>
      <c r="H794" s="238">
        <v>1</v>
      </c>
      <c r="I794" s="237"/>
      <c r="J794" s="234"/>
      <c r="K794" s="234"/>
      <c r="L794" s="237"/>
      <c r="M794" s="237"/>
      <c r="N794" s="237"/>
      <c r="O794" s="237"/>
      <c r="P794" s="236">
        <v>45058</v>
      </c>
      <c r="Q794" s="236">
        <v>45058</v>
      </c>
      <c r="R794" s="372">
        <v>0</v>
      </c>
      <c r="S794" s="234"/>
      <c r="T794" s="234"/>
    </row>
    <row r="795" spans="1:20" ht="36" customHeight="1" x14ac:dyDescent="0.35">
      <c r="A795" s="463">
        <v>780</v>
      </c>
      <c r="B795" s="239">
        <v>45064</v>
      </c>
      <c r="C795" s="333" t="s">
        <v>14605</v>
      </c>
      <c r="D795" s="334" t="s">
        <v>14609</v>
      </c>
      <c r="E795" s="238" t="s">
        <v>14610</v>
      </c>
      <c r="F795" s="334" t="s">
        <v>14525</v>
      </c>
      <c r="G795" s="238"/>
      <c r="H795" s="238">
        <v>1</v>
      </c>
      <c r="I795" s="401" t="s">
        <v>14611</v>
      </c>
      <c r="J795" s="234"/>
      <c r="K795" s="234"/>
      <c r="L795" s="236">
        <v>45068</v>
      </c>
      <c r="M795" s="236"/>
      <c r="N795" s="236"/>
      <c r="O795" s="236"/>
      <c r="P795" s="236">
        <v>45076</v>
      </c>
      <c r="Q795" s="236">
        <v>45076</v>
      </c>
      <c r="R795" s="372">
        <v>0</v>
      </c>
      <c r="S795" s="234"/>
      <c r="T795" s="234"/>
    </row>
    <row r="796" spans="1:20" ht="36" customHeight="1" x14ac:dyDescent="0.35">
      <c r="A796" s="463">
        <v>781</v>
      </c>
      <c r="B796" s="239">
        <v>45064</v>
      </c>
      <c r="C796" s="333" t="s">
        <v>2755</v>
      </c>
      <c r="D796" s="334" t="s">
        <v>8279</v>
      </c>
      <c r="E796" s="238"/>
      <c r="F796" s="238" t="s">
        <v>14594</v>
      </c>
      <c r="G796" s="238"/>
      <c r="H796" s="238"/>
      <c r="I796" s="237"/>
      <c r="J796" s="234"/>
      <c r="K796" s="234"/>
      <c r="L796" s="236">
        <v>45068</v>
      </c>
      <c r="M796" s="236"/>
      <c r="N796" s="236"/>
      <c r="O796" s="236"/>
      <c r="P796" s="236">
        <v>45072</v>
      </c>
      <c r="Q796" s="236">
        <v>45072</v>
      </c>
      <c r="R796" s="372">
        <v>0</v>
      </c>
      <c r="S796" s="234"/>
      <c r="T796" s="234"/>
    </row>
    <row r="797" spans="1:20" ht="36" customHeight="1" x14ac:dyDescent="0.35">
      <c r="A797" s="463">
        <v>782</v>
      </c>
      <c r="B797" s="239">
        <v>45069</v>
      </c>
      <c r="C797" s="333" t="s">
        <v>14606</v>
      </c>
      <c r="D797" s="238">
        <v>8490</v>
      </c>
      <c r="E797" s="238"/>
      <c r="F797" s="238" t="s">
        <v>14193</v>
      </c>
      <c r="G797" s="238">
        <v>12</v>
      </c>
      <c r="H797" s="238">
        <v>2</v>
      </c>
      <c r="I797" s="348" t="s">
        <v>2236</v>
      </c>
      <c r="J797" s="333" t="s">
        <v>14876</v>
      </c>
      <c r="K797" s="234"/>
      <c r="L797" s="236">
        <v>45076</v>
      </c>
      <c r="M797" s="236"/>
      <c r="N797" s="236"/>
      <c r="O797" s="236"/>
      <c r="P797" s="236">
        <v>45593</v>
      </c>
      <c r="Q797" s="236">
        <v>45440</v>
      </c>
      <c r="R797" s="372">
        <v>0</v>
      </c>
      <c r="S797" s="234" t="s">
        <v>15010</v>
      </c>
      <c r="T797" s="234">
        <v>2</v>
      </c>
    </row>
    <row r="798" spans="1:20" ht="36" customHeight="1" x14ac:dyDescent="0.35">
      <c r="A798" s="463" t="s">
        <v>14687</v>
      </c>
      <c r="B798" s="239">
        <v>45159</v>
      </c>
      <c r="C798" s="333" t="s">
        <v>14606</v>
      </c>
      <c r="D798" s="238">
        <v>8490</v>
      </c>
      <c r="E798" s="238"/>
      <c r="F798" s="238" t="s">
        <v>14193</v>
      </c>
      <c r="G798" s="238">
        <v>12</v>
      </c>
      <c r="H798" s="238">
        <v>4</v>
      </c>
      <c r="I798" s="237"/>
      <c r="J798" s="234"/>
      <c r="K798" s="234"/>
      <c r="L798" s="236">
        <v>45161</v>
      </c>
      <c r="M798" s="236"/>
      <c r="N798" s="236"/>
      <c r="O798" s="236"/>
      <c r="P798" s="236">
        <v>45174</v>
      </c>
      <c r="Q798" s="236">
        <v>45174</v>
      </c>
      <c r="R798" s="372">
        <v>1</v>
      </c>
      <c r="S798" s="234"/>
      <c r="T798" s="234"/>
    </row>
    <row r="799" spans="1:20" ht="36" customHeight="1" x14ac:dyDescent="0.35">
      <c r="A799" s="463">
        <v>783</v>
      </c>
      <c r="B799" s="239">
        <v>45071</v>
      </c>
      <c r="C799" s="234" t="s">
        <v>65</v>
      </c>
      <c r="D799" s="334" t="s">
        <v>13978</v>
      </c>
      <c r="E799" s="334" t="s">
        <v>14607</v>
      </c>
      <c r="F799" s="238" t="s">
        <v>14212</v>
      </c>
      <c r="G799" s="238">
        <v>450</v>
      </c>
      <c r="H799" s="238">
        <v>2</v>
      </c>
      <c r="I799" s="237"/>
      <c r="J799" s="234"/>
      <c r="K799" s="234"/>
      <c r="L799" s="236">
        <v>45079</v>
      </c>
      <c r="M799" s="236"/>
      <c r="N799" s="236"/>
      <c r="O799" s="236"/>
      <c r="P799" s="236">
        <v>45133</v>
      </c>
      <c r="Q799" s="236">
        <v>45133</v>
      </c>
      <c r="R799" s="372"/>
      <c r="S799" s="234"/>
      <c r="T799" s="234"/>
    </row>
    <row r="800" spans="1:20" ht="36" customHeight="1" x14ac:dyDescent="0.35">
      <c r="A800" s="463">
        <v>784</v>
      </c>
      <c r="B800" s="239">
        <v>45071</v>
      </c>
      <c r="C800" s="234" t="s">
        <v>14608</v>
      </c>
      <c r="D800" s="334" t="s">
        <v>14220</v>
      </c>
      <c r="E800" s="238"/>
      <c r="F800" s="334" t="s">
        <v>14604</v>
      </c>
      <c r="G800" s="238">
        <v>250</v>
      </c>
      <c r="H800" s="238">
        <v>8</v>
      </c>
      <c r="I800" s="237"/>
      <c r="J800" s="234"/>
      <c r="K800" s="234"/>
      <c r="L800" s="236">
        <v>45092</v>
      </c>
      <c r="M800" s="236"/>
      <c r="N800" s="236"/>
      <c r="O800" s="236"/>
      <c r="P800" s="236">
        <v>45121</v>
      </c>
      <c r="Q800" s="236">
        <v>45121</v>
      </c>
      <c r="R800" s="372"/>
      <c r="S800" s="234"/>
      <c r="T800" s="234"/>
    </row>
    <row r="801" spans="1:20" ht="36" customHeight="1" x14ac:dyDescent="0.35">
      <c r="A801" s="463">
        <v>785</v>
      </c>
      <c r="B801" s="239">
        <v>45072</v>
      </c>
      <c r="C801" s="234" t="s">
        <v>14612</v>
      </c>
      <c r="D801" s="238">
        <v>8539</v>
      </c>
      <c r="E801" s="238"/>
      <c r="F801" s="334" t="s">
        <v>14598</v>
      </c>
      <c r="G801" s="238">
        <v>25</v>
      </c>
      <c r="H801" s="238">
        <v>15</v>
      </c>
      <c r="I801" s="401"/>
      <c r="J801" s="234" t="s">
        <v>14613</v>
      </c>
      <c r="K801" s="234"/>
      <c r="L801" s="237"/>
      <c r="M801" s="237"/>
      <c r="N801" s="237"/>
      <c r="O801" s="237"/>
      <c r="P801" s="236">
        <v>45099</v>
      </c>
      <c r="Q801" s="236">
        <v>45099</v>
      </c>
      <c r="R801" s="372">
        <v>1</v>
      </c>
      <c r="S801" s="234"/>
      <c r="T801" s="234"/>
    </row>
    <row r="802" spans="1:20" ht="36" customHeight="1" x14ac:dyDescent="0.35">
      <c r="A802" s="463">
        <v>786</v>
      </c>
      <c r="B802" s="239">
        <v>45078</v>
      </c>
      <c r="C802" s="333" t="s">
        <v>9235</v>
      </c>
      <c r="D802" s="334" t="s">
        <v>14614</v>
      </c>
      <c r="E802" s="238"/>
      <c r="F802" s="334" t="s">
        <v>14565</v>
      </c>
      <c r="G802" s="238">
        <v>26</v>
      </c>
      <c r="H802" s="238">
        <v>2</v>
      </c>
      <c r="I802" s="237"/>
      <c r="J802" s="333" t="s">
        <v>14877</v>
      </c>
      <c r="K802" s="234"/>
      <c r="L802" s="236">
        <v>45084</v>
      </c>
      <c r="M802" s="236"/>
      <c r="N802" s="236"/>
      <c r="O802" s="236"/>
      <c r="P802" s="237"/>
      <c r="Q802" s="236">
        <v>45441</v>
      </c>
      <c r="R802" s="372"/>
      <c r="S802" s="234"/>
      <c r="T802" s="234"/>
    </row>
    <row r="803" spans="1:20" ht="36" customHeight="1" x14ac:dyDescent="0.35">
      <c r="A803" s="463">
        <v>787</v>
      </c>
      <c r="B803" s="239">
        <v>45083</v>
      </c>
      <c r="C803" s="333" t="s">
        <v>2255</v>
      </c>
      <c r="D803" s="334" t="s">
        <v>13720</v>
      </c>
      <c r="E803" s="238"/>
      <c r="F803" s="238" t="s">
        <v>14554</v>
      </c>
      <c r="G803" s="238">
        <v>125</v>
      </c>
      <c r="H803" s="238">
        <v>32</v>
      </c>
      <c r="I803" s="237"/>
      <c r="J803" s="234"/>
      <c r="K803" s="234"/>
      <c r="L803" s="236">
        <v>45085</v>
      </c>
      <c r="M803" s="236"/>
      <c r="N803" s="236"/>
      <c r="O803" s="236"/>
      <c r="P803" s="236">
        <v>45117</v>
      </c>
      <c r="Q803" s="236">
        <v>45117</v>
      </c>
      <c r="R803" s="372">
        <v>0</v>
      </c>
      <c r="S803" s="234"/>
      <c r="T803" s="234"/>
    </row>
    <row r="804" spans="1:20" ht="36" customHeight="1" x14ac:dyDescent="0.35">
      <c r="A804" s="463">
        <v>788</v>
      </c>
      <c r="B804" s="239">
        <v>45083</v>
      </c>
      <c r="C804" s="333" t="s">
        <v>2255</v>
      </c>
      <c r="D804" s="334" t="s">
        <v>14616</v>
      </c>
      <c r="E804" s="238"/>
      <c r="F804" s="238" t="s">
        <v>14602</v>
      </c>
      <c r="G804" s="238">
        <v>100</v>
      </c>
      <c r="H804" s="238">
        <v>2</v>
      </c>
      <c r="I804" s="237"/>
      <c r="J804" s="234"/>
      <c r="K804" s="234"/>
      <c r="L804" s="236">
        <v>45085</v>
      </c>
      <c r="M804" s="236"/>
      <c r="N804" s="236"/>
      <c r="O804" s="236"/>
      <c r="P804" s="236">
        <v>45117</v>
      </c>
      <c r="Q804" s="236">
        <v>45117</v>
      </c>
      <c r="R804" s="372">
        <v>0</v>
      </c>
      <c r="S804" s="234"/>
      <c r="T804" s="234"/>
    </row>
    <row r="805" spans="1:20" ht="36" customHeight="1" x14ac:dyDescent="0.35">
      <c r="A805" s="463">
        <v>789</v>
      </c>
      <c r="B805" s="239">
        <v>45093</v>
      </c>
      <c r="C805" s="333" t="s">
        <v>8935</v>
      </c>
      <c r="D805" s="238" t="s">
        <v>14619</v>
      </c>
      <c r="E805" s="238"/>
      <c r="F805" s="334" t="s">
        <v>14062</v>
      </c>
      <c r="G805" s="238"/>
      <c r="H805" s="238">
        <v>1</v>
      </c>
      <c r="I805" s="401" t="s">
        <v>14621</v>
      </c>
      <c r="J805" s="269" t="s">
        <v>14620</v>
      </c>
      <c r="K805" s="234"/>
      <c r="L805" s="236">
        <v>45092</v>
      </c>
      <c r="M805" s="236"/>
      <c r="N805" s="236"/>
      <c r="O805" s="236"/>
      <c r="P805" s="236">
        <v>45114</v>
      </c>
      <c r="Q805" s="236">
        <v>45114</v>
      </c>
      <c r="R805" s="372">
        <v>0</v>
      </c>
      <c r="S805" s="234"/>
      <c r="T805" s="234"/>
    </row>
    <row r="806" spans="1:20" ht="36" customHeight="1" x14ac:dyDescent="0.35">
      <c r="A806" s="463" t="s">
        <v>14642</v>
      </c>
      <c r="B806" s="239">
        <v>45093</v>
      </c>
      <c r="C806" s="333" t="s">
        <v>8170</v>
      </c>
      <c r="D806" s="238">
        <v>7396</v>
      </c>
      <c r="E806" s="238"/>
      <c r="F806" s="334" t="s">
        <v>14617</v>
      </c>
      <c r="G806" s="238">
        <v>12</v>
      </c>
      <c r="H806" s="238">
        <v>3</v>
      </c>
      <c r="I806" s="237" t="s">
        <v>14622</v>
      </c>
      <c r="J806" s="269"/>
      <c r="K806" s="234"/>
      <c r="L806" s="236">
        <v>45104</v>
      </c>
      <c r="M806" s="236"/>
      <c r="N806" s="236"/>
      <c r="O806" s="236"/>
      <c r="P806" s="236">
        <v>45119</v>
      </c>
      <c r="Q806" s="236">
        <v>45119</v>
      </c>
      <c r="R806" s="372">
        <v>0</v>
      </c>
      <c r="S806" s="234"/>
      <c r="T806" s="234"/>
    </row>
    <row r="807" spans="1:20" ht="36" customHeight="1" x14ac:dyDescent="0.35">
      <c r="A807" s="463" t="s">
        <v>14643</v>
      </c>
      <c r="B807" s="239">
        <v>45093</v>
      </c>
      <c r="C807" s="333" t="s">
        <v>8170</v>
      </c>
      <c r="D807" s="238">
        <v>7394</v>
      </c>
      <c r="E807" s="238"/>
      <c r="F807" s="334" t="s">
        <v>14618</v>
      </c>
      <c r="G807" s="238">
        <v>57</v>
      </c>
      <c r="H807" s="238">
        <v>2</v>
      </c>
      <c r="I807" s="348" t="s">
        <v>14644</v>
      </c>
      <c r="J807" s="234"/>
      <c r="K807" s="234"/>
      <c r="L807" s="236">
        <v>45104</v>
      </c>
      <c r="M807" s="236"/>
      <c r="N807" s="236"/>
      <c r="O807" s="236"/>
      <c r="P807" s="236">
        <v>45119</v>
      </c>
      <c r="Q807" s="236">
        <v>45119</v>
      </c>
      <c r="R807" s="372">
        <v>0</v>
      </c>
      <c r="S807" s="234"/>
      <c r="T807" s="234"/>
    </row>
    <row r="808" spans="1:20" ht="36" customHeight="1" x14ac:dyDescent="0.35">
      <c r="A808" s="463">
        <v>791</v>
      </c>
      <c r="B808" s="239">
        <v>45096</v>
      </c>
      <c r="C808" s="333" t="s">
        <v>520</v>
      </c>
      <c r="D808" s="334" t="s">
        <v>5026</v>
      </c>
      <c r="E808" s="238"/>
      <c r="F808" s="334" t="s">
        <v>14636</v>
      </c>
      <c r="G808" s="238">
        <v>6500</v>
      </c>
      <c r="H808" s="238">
        <v>10</v>
      </c>
      <c r="I808" s="237">
        <v>61235174</v>
      </c>
      <c r="J808" s="401" t="s">
        <v>14624</v>
      </c>
      <c r="K808" s="234"/>
      <c r="L808" s="236">
        <v>45098</v>
      </c>
      <c r="M808" s="236"/>
      <c r="N808" s="236"/>
      <c r="O808" s="236"/>
      <c r="P808" s="236">
        <v>45114</v>
      </c>
      <c r="Q808" s="236">
        <v>45114</v>
      </c>
      <c r="R808" s="372">
        <v>0</v>
      </c>
      <c r="S808" s="333" t="s">
        <v>14777</v>
      </c>
      <c r="T808" s="234"/>
    </row>
    <row r="809" spans="1:20" ht="36" customHeight="1" x14ac:dyDescent="0.35">
      <c r="A809" s="469">
        <v>792</v>
      </c>
      <c r="B809" s="266">
        <v>45099</v>
      </c>
      <c r="C809" s="240" t="s">
        <v>14627</v>
      </c>
      <c r="D809" s="265">
        <v>7669</v>
      </c>
      <c r="E809" s="265"/>
      <c r="F809" s="335" t="s">
        <v>2216</v>
      </c>
      <c r="G809" s="265">
        <v>500</v>
      </c>
      <c r="H809" s="265">
        <v>21</v>
      </c>
      <c r="I809" s="359" t="s">
        <v>14628</v>
      </c>
      <c r="J809" s="264"/>
      <c r="K809" s="264"/>
      <c r="L809" s="263"/>
      <c r="M809" s="263"/>
      <c r="N809" s="263"/>
      <c r="O809" s="263"/>
      <c r="P809" s="263"/>
      <c r="Q809" s="262"/>
      <c r="R809" s="381"/>
      <c r="S809" s="264"/>
      <c r="T809" s="264"/>
    </row>
    <row r="810" spans="1:20" ht="36" customHeight="1" x14ac:dyDescent="0.35">
      <c r="A810" s="463">
        <v>793</v>
      </c>
      <c r="B810" s="239">
        <v>45104</v>
      </c>
      <c r="C810" s="333" t="s">
        <v>14608</v>
      </c>
      <c r="D810" s="238">
        <v>7946</v>
      </c>
      <c r="E810" s="238"/>
      <c r="F810" s="334" t="s">
        <v>14625</v>
      </c>
      <c r="G810" s="238">
        <v>250</v>
      </c>
      <c r="H810" s="238">
        <v>15</v>
      </c>
      <c r="I810" s="348"/>
      <c r="J810" s="333" t="s">
        <v>14635</v>
      </c>
      <c r="K810" s="234"/>
      <c r="L810" s="236">
        <v>45106</v>
      </c>
      <c r="M810" s="236"/>
      <c r="N810" s="236"/>
      <c r="O810" s="236"/>
      <c r="P810" s="236">
        <v>45121</v>
      </c>
      <c r="Q810" s="236">
        <v>45121</v>
      </c>
      <c r="R810" s="372">
        <v>0</v>
      </c>
      <c r="S810" s="234"/>
      <c r="T810" s="234"/>
    </row>
    <row r="811" spans="1:20" ht="36" customHeight="1" x14ac:dyDescent="0.35">
      <c r="A811" s="463">
        <v>794</v>
      </c>
      <c r="B811" s="239">
        <v>45114</v>
      </c>
      <c r="C811" s="333" t="s">
        <v>520</v>
      </c>
      <c r="D811" s="238">
        <v>5115</v>
      </c>
      <c r="E811" s="238">
        <v>202350</v>
      </c>
      <c r="F811" s="334" t="s">
        <v>14634</v>
      </c>
      <c r="G811" s="238">
        <v>300</v>
      </c>
      <c r="H811" s="238">
        <v>220</v>
      </c>
      <c r="I811" s="237"/>
      <c r="J811" s="333" t="s">
        <v>14637</v>
      </c>
      <c r="K811" s="234"/>
      <c r="L811" s="236">
        <v>45121</v>
      </c>
      <c r="M811" s="236"/>
      <c r="N811" s="236"/>
      <c r="O811" s="236"/>
      <c r="P811" s="236">
        <v>45133</v>
      </c>
      <c r="Q811" s="236">
        <v>45133</v>
      </c>
      <c r="R811" s="372">
        <v>0</v>
      </c>
      <c r="S811" s="234"/>
      <c r="T811" s="234"/>
    </row>
    <row r="812" spans="1:20" ht="36" customHeight="1" x14ac:dyDescent="0.35">
      <c r="A812" s="463">
        <v>795</v>
      </c>
      <c r="B812" s="239">
        <v>45114</v>
      </c>
      <c r="C812" s="333" t="s">
        <v>13977</v>
      </c>
      <c r="D812" s="334" t="s">
        <v>14638</v>
      </c>
      <c r="E812" s="238"/>
      <c r="F812" s="334" t="s">
        <v>14623</v>
      </c>
      <c r="G812" s="238">
        <v>177</v>
      </c>
      <c r="H812" s="238">
        <v>1</v>
      </c>
      <c r="I812" s="237"/>
      <c r="J812" s="333" t="s">
        <v>14639</v>
      </c>
      <c r="K812" s="234"/>
      <c r="L812" s="236">
        <v>45132</v>
      </c>
      <c r="M812" s="236"/>
      <c r="N812" s="236"/>
      <c r="O812" s="236"/>
      <c r="P812" s="236">
        <v>45133</v>
      </c>
      <c r="Q812" s="236">
        <v>45133</v>
      </c>
      <c r="R812" s="372">
        <v>1</v>
      </c>
      <c r="S812" s="234"/>
      <c r="T812" s="234"/>
    </row>
    <row r="813" spans="1:20" ht="36" customHeight="1" x14ac:dyDescent="0.35">
      <c r="A813" s="463">
        <v>796</v>
      </c>
      <c r="B813" s="239">
        <v>45121</v>
      </c>
      <c r="C813" s="333" t="s">
        <v>14608</v>
      </c>
      <c r="D813" s="238">
        <v>7946</v>
      </c>
      <c r="E813" s="238"/>
      <c r="F813" s="334" t="s">
        <v>14604</v>
      </c>
      <c r="G813" s="238">
        <v>250</v>
      </c>
      <c r="H813" s="238">
        <v>10</v>
      </c>
      <c r="I813" s="237"/>
      <c r="J813" s="333" t="s">
        <v>14649</v>
      </c>
      <c r="K813" s="234"/>
      <c r="L813" s="236">
        <v>45125</v>
      </c>
      <c r="M813" s="236"/>
      <c r="N813" s="236"/>
      <c r="O813" s="236"/>
      <c r="P813" s="236">
        <v>45142</v>
      </c>
      <c r="Q813" s="236">
        <v>45142</v>
      </c>
      <c r="R813" s="372">
        <v>0</v>
      </c>
      <c r="S813" s="234"/>
      <c r="T813" s="234"/>
    </row>
    <row r="814" spans="1:20" s="300" customFormat="1" ht="36" customHeight="1" x14ac:dyDescent="0.35">
      <c r="A814" s="463" t="s">
        <v>14700</v>
      </c>
      <c r="B814" s="239">
        <v>45152</v>
      </c>
      <c r="C814" s="333" t="s">
        <v>6152</v>
      </c>
      <c r="D814" s="238">
        <v>7946</v>
      </c>
      <c r="E814" s="238"/>
      <c r="F814" s="334" t="s">
        <v>14604</v>
      </c>
      <c r="G814" s="238">
        <v>10</v>
      </c>
      <c r="H814" s="238">
        <v>6</v>
      </c>
      <c r="I814" s="237"/>
      <c r="J814" s="333"/>
      <c r="K814" s="234"/>
      <c r="L814" s="236">
        <v>45153</v>
      </c>
      <c r="M814" s="236"/>
      <c r="N814" s="236"/>
      <c r="O814" s="236"/>
      <c r="P814" s="236">
        <v>45188</v>
      </c>
      <c r="Q814" s="236">
        <v>45188</v>
      </c>
      <c r="R814" s="372">
        <v>0</v>
      </c>
      <c r="S814" s="234"/>
      <c r="T814" s="234"/>
    </row>
    <row r="815" spans="1:20" ht="36" customHeight="1" x14ac:dyDescent="0.35">
      <c r="A815" s="463">
        <v>797</v>
      </c>
      <c r="B815" s="239">
        <v>45121</v>
      </c>
      <c r="C815" s="333" t="s">
        <v>11573</v>
      </c>
      <c r="D815" s="238">
        <v>7783</v>
      </c>
      <c r="E815" s="238"/>
      <c r="F815" s="334" t="s">
        <v>14626</v>
      </c>
      <c r="G815" s="238">
        <v>3</v>
      </c>
      <c r="H815" s="238">
        <v>3</v>
      </c>
      <c r="I815" s="237"/>
      <c r="J815" s="333" t="s">
        <v>14650</v>
      </c>
      <c r="K815" s="234"/>
      <c r="L815" s="236">
        <v>45121</v>
      </c>
      <c r="M815" s="236"/>
      <c r="N815" s="236"/>
      <c r="O815" s="236"/>
      <c r="P815" s="236">
        <v>45133</v>
      </c>
      <c r="Q815" s="236">
        <v>45133</v>
      </c>
      <c r="R815" s="372">
        <v>0</v>
      </c>
      <c r="S815" s="234"/>
      <c r="T815" s="234"/>
    </row>
    <row r="816" spans="1:20" ht="36" customHeight="1" x14ac:dyDescent="0.35">
      <c r="A816" s="463">
        <v>798</v>
      </c>
      <c r="B816" s="239">
        <v>45124</v>
      </c>
      <c r="C816" s="333" t="s">
        <v>3583</v>
      </c>
      <c r="D816" s="334" t="s">
        <v>14086</v>
      </c>
      <c r="E816" s="334" t="s">
        <v>14651</v>
      </c>
      <c r="F816" s="334" t="s">
        <v>14615</v>
      </c>
      <c r="G816" s="238">
        <v>200</v>
      </c>
      <c r="H816" s="238">
        <v>12</v>
      </c>
      <c r="I816" s="348" t="s">
        <v>14653</v>
      </c>
      <c r="J816" s="333" t="s">
        <v>14652</v>
      </c>
      <c r="K816" s="234"/>
      <c r="L816" s="236">
        <v>45127</v>
      </c>
      <c r="M816" s="236"/>
      <c r="N816" s="236"/>
      <c r="O816" s="236"/>
      <c r="P816" s="236">
        <v>45135</v>
      </c>
      <c r="Q816" s="236">
        <v>45135</v>
      </c>
      <c r="R816" s="372">
        <v>0</v>
      </c>
      <c r="S816" s="234"/>
      <c r="T816" s="234"/>
    </row>
    <row r="817" spans="1:20" ht="36" customHeight="1" x14ac:dyDescent="0.35">
      <c r="A817" s="463" t="s">
        <v>14659</v>
      </c>
      <c r="B817" s="239">
        <v>45141</v>
      </c>
      <c r="C817" s="333" t="s">
        <v>520</v>
      </c>
      <c r="D817" s="334" t="s">
        <v>5026</v>
      </c>
      <c r="E817" s="238"/>
      <c r="F817" s="334" t="s">
        <v>14636</v>
      </c>
      <c r="G817" s="238">
        <v>6500</v>
      </c>
      <c r="H817" s="238">
        <v>10</v>
      </c>
      <c r="I817" s="237">
        <v>61235174</v>
      </c>
      <c r="J817" s="401" t="s">
        <v>14624</v>
      </c>
      <c r="K817" s="234"/>
      <c r="L817" s="236">
        <v>45148</v>
      </c>
      <c r="M817" s="236"/>
      <c r="N817" s="236"/>
      <c r="O817" s="236"/>
      <c r="P817" s="236">
        <v>45156</v>
      </c>
      <c r="Q817" s="236">
        <v>45156</v>
      </c>
      <c r="R817" s="372">
        <v>0</v>
      </c>
      <c r="S817" s="333" t="s">
        <v>14775</v>
      </c>
      <c r="T817" s="234"/>
    </row>
    <row r="818" spans="1:20" ht="36" customHeight="1" x14ac:dyDescent="0.35">
      <c r="A818" s="469">
        <v>799</v>
      </c>
      <c r="B818" s="266">
        <v>45146</v>
      </c>
      <c r="C818" s="240" t="s">
        <v>4267</v>
      </c>
      <c r="D818" s="335" t="s">
        <v>2793</v>
      </c>
      <c r="E818" s="265" t="s">
        <v>14660</v>
      </c>
      <c r="F818" s="265"/>
      <c r="G818" s="335" t="s">
        <v>14661</v>
      </c>
      <c r="H818" s="265">
        <v>1</v>
      </c>
      <c r="I818" s="263"/>
      <c r="J818" s="240" t="s">
        <v>14662</v>
      </c>
      <c r="K818" s="264"/>
      <c r="L818" s="262">
        <v>45149</v>
      </c>
      <c r="M818" s="262"/>
      <c r="N818" s="262"/>
      <c r="O818" s="262"/>
      <c r="P818" s="262"/>
      <c r="Q818" s="262"/>
      <c r="R818" s="381"/>
      <c r="S818" s="240" t="s">
        <v>14701</v>
      </c>
      <c r="T818" s="264"/>
    </row>
    <row r="819" spans="1:20" ht="36" customHeight="1" x14ac:dyDescent="0.35">
      <c r="A819" s="463">
        <v>800</v>
      </c>
      <c r="B819" s="239">
        <v>45148</v>
      </c>
      <c r="C819" s="333" t="s">
        <v>8170</v>
      </c>
      <c r="D819" s="238">
        <v>7778</v>
      </c>
      <c r="E819" s="238"/>
      <c r="F819" s="334" t="s">
        <v>14658</v>
      </c>
      <c r="G819" s="238">
        <v>6</v>
      </c>
      <c r="H819" s="238">
        <v>6</v>
      </c>
      <c r="I819" s="348" t="s">
        <v>14664</v>
      </c>
      <c r="J819" s="333" t="s">
        <v>14663</v>
      </c>
      <c r="K819" s="234"/>
      <c r="L819" s="236">
        <v>45149</v>
      </c>
      <c r="M819" s="236"/>
      <c r="N819" s="236"/>
      <c r="O819" s="236"/>
      <c r="P819" s="236">
        <v>45152</v>
      </c>
      <c r="Q819" s="236">
        <v>45152</v>
      </c>
      <c r="R819" s="372">
        <v>0</v>
      </c>
      <c r="S819" s="234"/>
      <c r="T819" s="234"/>
    </row>
    <row r="820" spans="1:20" ht="36" customHeight="1" x14ac:dyDescent="0.35">
      <c r="A820" s="463">
        <v>801</v>
      </c>
      <c r="B820" s="239">
        <v>45156</v>
      </c>
      <c r="C820" s="333" t="s">
        <v>14669</v>
      </c>
      <c r="D820" s="334" t="s">
        <v>2267</v>
      </c>
      <c r="E820" s="238"/>
      <c r="F820" s="334" t="s">
        <v>14555</v>
      </c>
      <c r="G820" s="238">
        <v>200</v>
      </c>
      <c r="H820" s="404">
        <v>5</v>
      </c>
      <c r="I820" s="287" t="s">
        <v>14731</v>
      </c>
      <c r="J820" s="333" t="s">
        <v>14670</v>
      </c>
      <c r="K820" s="234"/>
      <c r="L820" s="236">
        <v>45160</v>
      </c>
      <c r="M820" s="236"/>
      <c r="N820" s="236"/>
      <c r="O820" s="236"/>
      <c r="P820" s="236">
        <v>45210</v>
      </c>
      <c r="Q820" s="236">
        <v>45210</v>
      </c>
      <c r="R820" s="372">
        <v>1</v>
      </c>
      <c r="S820" s="333" t="s">
        <v>14776</v>
      </c>
      <c r="T820" s="234"/>
    </row>
    <row r="821" spans="1:20" ht="36" customHeight="1" x14ac:dyDescent="0.35">
      <c r="A821" s="463">
        <v>802</v>
      </c>
      <c r="B821" s="239">
        <v>45160</v>
      </c>
      <c r="C821" s="333" t="s">
        <v>14671</v>
      </c>
      <c r="D821" s="334" t="s">
        <v>14672</v>
      </c>
      <c r="E821" s="238"/>
      <c r="F821" s="334" t="s">
        <v>3785</v>
      </c>
      <c r="G821" s="238">
        <v>32</v>
      </c>
      <c r="H821" s="334" t="s">
        <v>14710</v>
      </c>
      <c r="I821" s="348" t="s">
        <v>14711</v>
      </c>
      <c r="J821" s="333" t="s">
        <v>14673</v>
      </c>
      <c r="K821" s="234"/>
      <c r="L821" s="236">
        <v>45161</v>
      </c>
      <c r="M821" s="236"/>
      <c r="N821" s="236"/>
      <c r="O821" s="236"/>
      <c r="P821" s="237"/>
      <c r="Q821" s="236">
        <v>45435</v>
      </c>
      <c r="R821" s="372"/>
      <c r="S821" s="234"/>
      <c r="T821" s="234"/>
    </row>
    <row r="822" spans="1:20" ht="36" customHeight="1" x14ac:dyDescent="0.35">
      <c r="A822" s="463">
        <v>803</v>
      </c>
      <c r="B822" s="239">
        <v>45161</v>
      </c>
      <c r="C822" s="333" t="s">
        <v>65</v>
      </c>
      <c r="D822" s="334" t="s">
        <v>13978</v>
      </c>
      <c r="E822" s="238"/>
      <c r="F822" s="334" t="s">
        <v>14212</v>
      </c>
      <c r="G822" s="238">
        <v>2</v>
      </c>
      <c r="H822" s="238">
        <v>2</v>
      </c>
      <c r="I822" s="348" t="s">
        <v>14674</v>
      </c>
      <c r="J822" s="333" t="s">
        <v>14675</v>
      </c>
      <c r="K822" s="234"/>
      <c r="L822" s="236">
        <v>45166</v>
      </c>
      <c r="M822" s="236"/>
      <c r="N822" s="236"/>
      <c r="O822" s="236"/>
      <c r="P822" s="236">
        <v>45218</v>
      </c>
      <c r="Q822" s="236">
        <v>45218</v>
      </c>
      <c r="R822" s="372"/>
      <c r="S822" s="333" t="s">
        <v>14721</v>
      </c>
      <c r="T822" s="234"/>
    </row>
    <row r="823" spans="1:20" ht="36" customHeight="1" x14ac:dyDescent="0.35">
      <c r="A823" s="463">
        <v>804</v>
      </c>
      <c r="B823" s="239">
        <v>45161</v>
      </c>
      <c r="C823" s="333" t="s">
        <v>14605</v>
      </c>
      <c r="D823" s="334" t="s">
        <v>14676</v>
      </c>
      <c r="E823" s="334" t="s">
        <v>14677</v>
      </c>
      <c r="F823" s="334" t="s">
        <v>14878</v>
      </c>
      <c r="G823" s="238">
        <v>4</v>
      </c>
      <c r="H823" s="238">
        <v>1</v>
      </c>
      <c r="I823" s="237" t="s">
        <v>14678</v>
      </c>
      <c r="J823" s="234" t="s">
        <v>14679</v>
      </c>
      <c r="K823" s="234"/>
      <c r="L823" s="236">
        <v>45183</v>
      </c>
      <c r="M823" s="236"/>
      <c r="N823" s="236"/>
      <c r="O823" s="236"/>
      <c r="P823" s="236">
        <v>45189</v>
      </c>
      <c r="Q823" s="236">
        <v>45189</v>
      </c>
      <c r="R823" s="372">
        <v>0</v>
      </c>
      <c r="S823" s="234"/>
      <c r="T823" s="234"/>
    </row>
    <row r="824" spans="1:20" ht="36" customHeight="1" x14ac:dyDescent="0.35">
      <c r="A824" s="463" t="s">
        <v>14693</v>
      </c>
      <c r="B824" s="239">
        <v>45180</v>
      </c>
      <c r="C824" s="333" t="s">
        <v>14605</v>
      </c>
      <c r="D824" s="334" t="s">
        <v>14676</v>
      </c>
      <c r="E824" s="334" t="s">
        <v>14694</v>
      </c>
      <c r="F824" s="334" t="s">
        <v>14878</v>
      </c>
      <c r="G824" s="238">
        <v>4</v>
      </c>
      <c r="H824" s="334" t="s">
        <v>14696</v>
      </c>
      <c r="I824" s="237" t="s">
        <v>14678</v>
      </c>
      <c r="J824" s="401" t="s">
        <v>14695</v>
      </c>
      <c r="K824" s="234"/>
      <c r="L824" s="236">
        <v>45183</v>
      </c>
      <c r="M824" s="236"/>
      <c r="N824" s="236"/>
      <c r="O824" s="236"/>
      <c r="P824" s="236">
        <v>45189</v>
      </c>
      <c r="Q824" s="236">
        <v>45189</v>
      </c>
      <c r="R824" s="372">
        <v>0</v>
      </c>
      <c r="S824" s="234"/>
      <c r="T824" s="234"/>
    </row>
    <row r="825" spans="1:20" ht="36" customHeight="1" x14ac:dyDescent="0.35">
      <c r="A825" s="463">
        <v>805</v>
      </c>
      <c r="B825" s="239">
        <v>45170</v>
      </c>
      <c r="C825" s="333" t="s">
        <v>13893</v>
      </c>
      <c r="D825" s="238">
        <v>6138</v>
      </c>
      <c r="E825" s="238"/>
      <c r="F825" s="334" t="s">
        <v>14246</v>
      </c>
      <c r="G825" s="238">
        <v>200</v>
      </c>
      <c r="H825" s="238">
        <v>4</v>
      </c>
      <c r="I825" s="237" t="s">
        <v>14680</v>
      </c>
      <c r="J825" s="429" t="s">
        <v>14728</v>
      </c>
      <c r="K825" s="333" t="s">
        <v>7177</v>
      </c>
      <c r="L825" s="236">
        <v>45169</v>
      </c>
      <c r="M825" s="236"/>
      <c r="N825" s="236"/>
      <c r="O825" s="236"/>
      <c r="P825" s="236">
        <v>45203</v>
      </c>
      <c r="Q825" s="236">
        <v>45203</v>
      </c>
      <c r="R825" s="372">
        <v>0</v>
      </c>
      <c r="S825" s="234"/>
      <c r="T825" s="234"/>
    </row>
    <row r="826" spans="1:20" ht="36" customHeight="1" x14ac:dyDescent="0.35">
      <c r="A826" s="471">
        <v>806</v>
      </c>
      <c r="B826" s="256">
        <v>45170</v>
      </c>
      <c r="C826" s="398" t="s">
        <v>13893</v>
      </c>
      <c r="D826" s="399" t="s">
        <v>5805</v>
      </c>
      <c r="E826" s="255"/>
      <c r="F826" s="399" t="s">
        <v>14246</v>
      </c>
      <c r="G826" s="255">
        <v>200</v>
      </c>
      <c r="H826" s="255">
        <v>5</v>
      </c>
      <c r="I826" s="400" t="s">
        <v>14681</v>
      </c>
      <c r="J826" s="403" t="s">
        <v>14682</v>
      </c>
      <c r="K826" s="398" t="s">
        <v>7177</v>
      </c>
      <c r="L826" s="253">
        <v>45169</v>
      </c>
      <c r="M826" s="253"/>
      <c r="N826" s="253"/>
      <c r="O826" s="253"/>
      <c r="P826" s="254"/>
      <c r="Q826" s="253"/>
      <c r="R826" s="380"/>
      <c r="S826" s="252"/>
      <c r="T826" s="252"/>
    </row>
    <row r="827" spans="1:20" ht="36" customHeight="1" x14ac:dyDescent="0.35">
      <c r="A827" s="471">
        <v>807</v>
      </c>
      <c r="B827" s="256">
        <v>45171</v>
      </c>
      <c r="C827" s="398" t="s">
        <v>4267</v>
      </c>
      <c r="D827" s="399" t="s">
        <v>14107</v>
      </c>
      <c r="E827" s="399" t="s">
        <v>14683</v>
      </c>
      <c r="F827" s="399" t="s">
        <v>14169</v>
      </c>
      <c r="G827" s="399" t="s">
        <v>14686</v>
      </c>
      <c r="H827" s="255">
        <v>1</v>
      </c>
      <c r="I827" s="400" t="s">
        <v>14684</v>
      </c>
      <c r="J827" s="252" t="s">
        <v>14685</v>
      </c>
      <c r="K827" s="252"/>
      <c r="L827" s="253">
        <v>45175</v>
      </c>
      <c r="M827" s="253"/>
      <c r="N827" s="253"/>
      <c r="O827" s="253"/>
      <c r="P827" s="254"/>
      <c r="Q827" s="253"/>
      <c r="R827" s="380"/>
      <c r="S827" s="252"/>
      <c r="T827" s="252"/>
    </row>
    <row r="828" spans="1:20" ht="36" customHeight="1" x14ac:dyDescent="0.35">
      <c r="A828" s="463">
        <v>808</v>
      </c>
      <c r="B828" s="239">
        <v>45175</v>
      </c>
      <c r="C828" s="333" t="s">
        <v>13977</v>
      </c>
      <c r="D828" s="334" t="s">
        <v>14689</v>
      </c>
      <c r="E828" s="238"/>
      <c r="F828" s="334" t="s">
        <v>14702</v>
      </c>
      <c r="G828" s="238">
        <v>5</v>
      </c>
      <c r="H828" s="238">
        <v>1</v>
      </c>
      <c r="I828" s="237" t="s">
        <v>14691</v>
      </c>
      <c r="J828" s="234" t="s">
        <v>14690</v>
      </c>
      <c r="K828" s="234"/>
      <c r="L828" s="236">
        <v>45177</v>
      </c>
      <c r="M828" s="236"/>
      <c r="N828" s="236"/>
      <c r="O828" s="236"/>
      <c r="P828" s="236">
        <v>45203</v>
      </c>
      <c r="Q828" s="236">
        <v>45203</v>
      </c>
      <c r="R828" s="372">
        <v>1</v>
      </c>
      <c r="S828" s="333" t="s">
        <v>14692</v>
      </c>
      <c r="T828" s="234"/>
    </row>
    <row r="829" spans="1:20" ht="36" customHeight="1" x14ac:dyDescent="0.35">
      <c r="A829" s="463">
        <v>809</v>
      </c>
      <c r="B829" s="239">
        <v>45180</v>
      </c>
      <c r="C829" s="333" t="s">
        <v>4267</v>
      </c>
      <c r="D829" s="334" t="s">
        <v>14107</v>
      </c>
      <c r="E829" s="238" t="s">
        <v>14697</v>
      </c>
      <c r="F829" s="334" t="s">
        <v>14665</v>
      </c>
      <c r="G829" s="334" t="s">
        <v>14686</v>
      </c>
      <c r="H829" s="238">
        <v>1</v>
      </c>
      <c r="I829" s="237" t="s">
        <v>14684</v>
      </c>
      <c r="J829" s="234" t="s">
        <v>14698</v>
      </c>
      <c r="K829" s="234"/>
      <c r="L829" s="236">
        <v>45183</v>
      </c>
      <c r="M829" s="236"/>
      <c r="N829" s="236"/>
      <c r="O829" s="236"/>
      <c r="P829" s="236">
        <v>45189</v>
      </c>
      <c r="Q829" s="236">
        <v>45189</v>
      </c>
      <c r="R829" s="372">
        <v>0</v>
      </c>
      <c r="S829" s="234"/>
      <c r="T829" s="234"/>
    </row>
    <row r="830" spans="1:20" ht="36" customHeight="1" x14ac:dyDescent="0.35">
      <c r="A830" s="463">
        <v>810</v>
      </c>
      <c r="B830" s="239">
        <v>45180</v>
      </c>
      <c r="C830" s="333" t="s">
        <v>65</v>
      </c>
      <c r="D830" s="334" t="s">
        <v>13978</v>
      </c>
      <c r="E830" s="238"/>
      <c r="F830" s="334" t="s">
        <v>14836</v>
      </c>
      <c r="G830" s="238">
        <v>150</v>
      </c>
      <c r="H830" s="238">
        <v>1</v>
      </c>
      <c r="I830" s="348" t="s">
        <v>14674</v>
      </c>
      <c r="J830" s="333" t="s">
        <v>14699</v>
      </c>
      <c r="K830" s="234"/>
      <c r="L830" s="236">
        <v>45187</v>
      </c>
      <c r="M830" s="236"/>
      <c r="N830" s="236"/>
      <c r="O830" s="236"/>
      <c r="P830" s="236">
        <v>45218</v>
      </c>
      <c r="Q830" s="236">
        <v>45218</v>
      </c>
      <c r="R830" s="372">
        <v>0</v>
      </c>
      <c r="S830" s="333" t="s">
        <v>14720</v>
      </c>
      <c r="T830" s="234"/>
    </row>
    <row r="831" spans="1:20" ht="36" customHeight="1" x14ac:dyDescent="0.35">
      <c r="A831" s="463">
        <v>811</v>
      </c>
      <c r="B831" s="239">
        <v>45194</v>
      </c>
      <c r="C831" s="333" t="s">
        <v>5604</v>
      </c>
      <c r="D831" s="334" t="s">
        <v>13720</v>
      </c>
      <c r="E831" s="238"/>
      <c r="F831" s="238"/>
      <c r="G831" s="238"/>
      <c r="H831" s="238">
        <v>9</v>
      </c>
      <c r="I831" s="237"/>
      <c r="J831" s="234"/>
      <c r="K831" s="234"/>
      <c r="L831" s="237"/>
      <c r="M831" s="237"/>
      <c r="N831" s="237"/>
      <c r="O831" s="237"/>
      <c r="P831" s="236">
        <v>45534</v>
      </c>
      <c r="Q831" s="236">
        <v>45534</v>
      </c>
      <c r="R831" s="372">
        <v>0</v>
      </c>
      <c r="S831" s="234"/>
      <c r="T831" s="234"/>
    </row>
    <row r="832" spans="1:20" ht="36" customHeight="1" x14ac:dyDescent="0.35">
      <c r="A832" s="460">
        <v>812</v>
      </c>
      <c r="B832" s="232">
        <v>45201</v>
      </c>
      <c r="C832" s="332" t="s">
        <v>4267</v>
      </c>
      <c r="D832" s="230">
        <v>6588</v>
      </c>
      <c r="E832" s="230" t="s">
        <v>14706</v>
      </c>
      <c r="H832" s="230">
        <v>3</v>
      </c>
      <c r="I832" s="229">
        <v>4028626</v>
      </c>
      <c r="J832" s="227" t="s">
        <v>14707</v>
      </c>
      <c r="S832" s="227" t="s">
        <v>14708</v>
      </c>
    </row>
    <row r="833" spans="1:20" ht="36" customHeight="1" x14ac:dyDescent="0.35">
      <c r="A833" s="463">
        <v>813</v>
      </c>
      <c r="B833" s="239">
        <v>45202</v>
      </c>
      <c r="C833" s="333" t="s">
        <v>14209</v>
      </c>
      <c r="D833" s="238">
        <v>7686</v>
      </c>
      <c r="E833" s="238"/>
      <c r="F833" s="334" t="s">
        <v>14704</v>
      </c>
      <c r="G833" s="238">
        <v>100</v>
      </c>
      <c r="H833" s="238">
        <v>100</v>
      </c>
      <c r="I833" s="237"/>
      <c r="J833" s="333" t="s">
        <v>14709</v>
      </c>
      <c r="K833" s="234"/>
      <c r="L833" s="236">
        <v>45209</v>
      </c>
      <c r="M833" s="236"/>
      <c r="N833" s="236"/>
      <c r="O833" s="236"/>
      <c r="P833" s="236">
        <v>45222</v>
      </c>
      <c r="Q833" s="236">
        <v>45222</v>
      </c>
      <c r="R833" s="372"/>
      <c r="S833" s="234"/>
      <c r="T833" s="234"/>
    </row>
    <row r="834" spans="1:20" ht="36" customHeight="1" x14ac:dyDescent="0.35">
      <c r="A834" s="463">
        <v>814</v>
      </c>
      <c r="B834" s="239">
        <v>45204</v>
      </c>
      <c r="C834" s="333" t="s">
        <v>5604</v>
      </c>
      <c r="D834" s="334" t="s">
        <v>14716</v>
      </c>
      <c r="E834" s="238"/>
      <c r="F834" s="334" t="s">
        <v>2216</v>
      </c>
      <c r="G834" s="334" t="s">
        <v>2216</v>
      </c>
      <c r="H834" s="238">
        <v>150</v>
      </c>
      <c r="I834" s="237"/>
      <c r="J834" s="234"/>
      <c r="K834" s="234"/>
      <c r="L834" s="236">
        <v>45211</v>
      </c>
      <c r="M834" s="236"/>
      <c r="N834" s="236"/>
      <c r="O834" s="236"/>
      <c r="P834" s="236">
        <v>45223</v>
      </c>
      <c r="Q834" s="236">
        <v>45223</v>
      </c>
      <c r="R834" s="372">
        <v>1</v>
      </c>
      <c r="S834" s="234"/>
      <c r="T834" s="234"/>
    </row>
    <row r="835" spans="1:20" ht="36" customHeight="1" x14ac:dyDescent="0.35">
      <c r="A835" s="463">
        <v>815</v>
      </c>
      <c r="B835" s="239">
        <v>45205</v>
      </c>
      <c r="C835" s="333" t="s">
        <v>13424</v>
      </c>
      <c r="D835" s="334" t="s">
        <v>13444</v>
      </c>
      <c r="E835" s="238"/>
      <c r="F835" s="334" t="s">
        <v>14668</v>
      </c>
      <c r="G835" s="238">
        <v>2000</v>
      </c>
      <c r="H835" s="238">
        <v>1</v>
      </c>
      <c r="I835" s="348" t="s">
        <v>14713</v>
      </c>
      <c r="J835" s="333" t="s">
        <v>14714</v>
      </c>
      <c r="K835" s="234"/>
      <c r="L835" s="236">
        <v>45212</v>
      </c>
      <c r="M835" s="236"/>
      <c r="N835" s="236"/>
      <c r="O835" s="236"/>
      <c r="P835" s="236">
        <v>45275</v>
      </c>
      <c r="Q835" s="236">
        <v>45275</v>
      </c>
      <c r="R835" s="372"/>
      <c r="S835" s="234"/>
      <c r="T835" s="234"/>
    </row>
    <row r="836" spans="1:20" ht="36" customHeight="1" x14ac:dyDescent="0.35">
      <c r="A836" s="469">
        <v>816</v>
      </c>
      <c r="B836" s="265"/>
      <c r="C836" s="264"/>
      <c r="D836" s="265"/>
      <c r="E836" s="265"/>
      <c r="F836" s="265"/>
      <c r="G836" s="265"/>
      <c r="H836" s="265"/>
      <c r="I836" s="263"/>
      <c r="J836" s="264"/>
      <c r="K836" s="264"/>
      <c r="L836" s="263"/>
      <c r="M836" s="263"/>
      <c r="N836" s="263"/>
      <c r="O836" s="263"/>
      <c r="P836" s="262"/>
      <c r="Q836" s="262"/>
      <c r="R836" s="381"/>
      <c r="S836" s="264"/>
      <c r="T836" s="264"/>
    </row>
    <row r="837" spans="1:20" ht="36" customHeight="1" x14ac:dyDescent="0.35">
      <c r="A837" s="469">
        <v>817</v>
      </c>
      <c r="B837" s="266">
        <v>45204</v>
      </c>
      <c r="C837" s="264"/>
      <c r="D837" s="335" t="s">
        <v>14715</v>
      </c>
      <c r="E837" s="265"/>
      <c r="F837" s="265"/>
      <c r="G837" s="265">
        <v>150</v>
      </c>
      <c r="H837" s="265">
        <v>150</v>
      </c>
      <c r="I837" s="359" t="s">
        <v>14900</v>
      </c>
      <c r="J837" s="264"/>
      <c r="K837" s="264"/>
      <c r="L837" s="263"/>
      <c r="M837" s="263"/>
      <c r="N837" s="263"/>
      <c r="O837" s="263"/>
      <c r="P837" s="263"/>
      <c r="Q837" s="262"/>
      <c r="R837" s="381"/>
      <c r="S837" s="264"/>
      <c r="T837" s="264">
        <v>150</v>
      </c>
    </row>
    <row r="838" spans="1:20" ht="36" customHeight="1" x14ac:dyDescent="0.35">
      <c r="A838" s="463">
        <v>818</v>
      </c>
      <c r="B838" s="239">
        <v>45222</v>
      </c>
      <c r="C838" s="333" t="s">
        <v>4267</v>
      </c>
      <c r="D838" s="238">
        <v>6588</v>
      </c>
      <c r="E838" s="238" t="s">
        <v>14722</v>
      </c>
      <c r="F838" s="334" t="s">
        <v>3785</v>
      </c>
      <c r="G838" s="238"/>
      <c r="H838" s="238">
        <v>2</v>
      </c>
      <c r="I838" s="237"/>
      <c r="J838" s="234" t="s">
        <v>14723</v>
      </c>
      <c r="K838" s="234"/>
      <c r="L838" s="236">
        <v>45229</v>
      </c>
      <c r="M838" s="236"/>
      <c r="N838" s="236"/>
      <c r="O838" s="236"/>
      <c r="P838" s="236">
        <v>45463</v>
      </c>
      <c r="Q838" s="236">
        <v>45463</v>
      </c>
      <c r="R838" s="372"/>
      <c r="S838" s="234"/>
      <c r="T838" s="234"/>
    </row>
    <row r="839" spans="1:20" ht="36" customHeight="1" x14ac:dyDescent="0.35">
      <c r="A839" s="463">
        <v>819</v>
      </c>
      <c r="B839" s="239">
        <v>45223</v>
      </c>
      <c r="C839" s="333" t="s">
        <v>13424</v>
      </c>
      <c r="D839" s="334" t="s">
        <v>13444</v>
      </c>
      <c r="E839" s="238"/>
      <c r="F839" s="238" t="s">
        <v>14668</v>
      </c>
      <c r="G839" s="238">
        <v>2000</v>
      </c>
      <c r="H839" s="238">
        <v>1</v>
      </c>
      <c r="I839" s="348" t="s">
        <v>14713</v>
      </c>
      <c r="J839" s="333" t="s">
        <v>14714</v>
      </c>
      <c r="K839" s="234"/>
      <c r="L839" s="236">
        <v>45230</v>
      </c>
      <c r="M839" s="236"/>
      <c r="N839" s="236"/>
      <c r="O839" s="236"/>
      <c r="P839" s="236">
        <v>45275</v>
      </c>
      <c r="Q839" s="236">
        <v>45275</v>
      </c>
      <c r="R839" s="372"/>
      <c r="S839" s="234"/>
      <c r="T839" s="234"/>
    </row>
    <row r="840" spans="1:20" ht="36" customHeight="1" x14ac:dyDescent="0.35">
      <c r="A840" s="470">
        <v>820</v>
      </c>
      <c r="B840" s="261">
        <v>45223</v>
      </c>
      <c r="C840" s="364" t="s">
        <v>4267</v>
      </c>
      <c r="D840" s="360" t="s">
        <v>14726</v>
      </c>
      <c r="E840" s="260" t="s">
        <v>14724</v>
      </c>
      <c r="F840" s="360" t="s">
        <v>14855</v>
      </c>
      <c r="G840" s="260"/>
      <c r="H840" s="260">
        <v>1</v>
      </c>
      <c r="I840" s="340" t="s">
        <v>14727</v>
      </c>
      <c r="J840" s="259" t="s">
        <v>14725</v>
      </c>
      <c r="K840" s="259"/>
      <c r="L840" s="257">
        <v>45230</v>
      </c>
      <c r="M840" s="257"/>
      <c r="N840" s="257"/>
      <c r="O840" s="257"/>
      <c r="P840" s="258"/>
      <c r="Q840" s="257"/>
      <c r="R840" s="378"/>
      <c r="S840" s="259"/>
      <c r="T840" s="259"/>
    </row>
    <row r="841" spans="1:20" ht="36" customHeight="1" x14ac:dyDescent="0.35">
      <c r="A841" s="463">
        <v>821</v>
      </c>
      <c r="B841" s="239">
        <v>45223</v>
      </c>
      <c r="C841" s="333" t="s">
        <v>14209</v>
      </c>
      <c r="D841" s="238">
        <v>7686</v>
      </c>
      <c r="E841" s="238"/>
      <c r="F841" s="334" t="s">
        <v>14704</v>
      </c>
      <c r="G841" s="238">
        <v>100</v>
      </c>
      <c r="H841" s="238">
        <v>79</v>
      </c>
      <c r="I841" s="348" t="s">
        <v>14730</v>
      </c>
      <c r="J841" s="405" t="s">
        <v>14729</v>
      </c>
      <c r="K841" s="234"/>
      <c r="L841" s="236">
        <v>45230</v>
      </c>
      <c r="M841" s="236"/>
      <c r="N841" s="236"/>
      <c r="O841" s="236"/>
      <c r="P841" s="236">
        <v>45226</v>
      </c>
      <c r="Q841" s="236">
        <v>45226</v>
      </c>
      <c r="R841" s="372"/>
      <c r="S841" s="234"/>
      <c r="T841" s="234"/>
    </row>
    <row r="842" spans="1:20" ht="36" customHeight="1" x14ac:dyDescent="0.35">
      <c r="A842" s="463">
        <v>822</v>
      </c>
      <c r="B842" s="239">
        <v>45225</v>
      </c>
      <c r="C842" s="333" t="s">
        <v>13893</v>
      </c>
      <c r="D842" s="238">
        <v>6138</v>
      </c>
      <c r="E842" s="238"/>
      <c r="F842" s="334" t="s">
        <v>14603</v>
      </c>
      <c r="G842" s="238">
        <v>200</v>
      </c>
      <c r="H842" s="238">
        <v>1</v>
      </c>
      <c r="I842" s="348" t="s">
        <v>14734</v>
      </c>
      <c r="J842" s="401" t="s">
        <v>14733</v>
      </c>
      <c r="K842" s="333" t="s">
        <v>7177</v>
      </c>
      <c r="L842" s="236">
        <v>45232</v>
      </c>
      <c r="M842" s="236"/>
      <c r="N842" s="236"/>
      <c r="O842" s="236"/>
      <c r="P842" s="236">
        <v>45275</v>
      </c>
      <c r="Q842" s="236">
        <v>45275</v>
      </c>
      <c r="R842" s="372"/>
      <c r="S842" s="234"/>
      <c r="T842" s="234"/>
    </row>
    <row r="843" spans="1:20" ht="36" customHeight="1" x14ac:dyDescent="0.35">
      <c r="A843" s="463">
        <v>823</v>
      </c>
      <c r="B843" s="239">
        <v>45230</v>
      </c>
      <c r="C843" s="333" t="s">
        <v>13804</v>
      </c>
      <c r="D843" s="334" t="s">
        <v>13720</v>
      </c>
      <c r="E843" s="238"/>
      <c r="F843" s="334" t="s">
        <v>3785</v>
      </c>
      <c r="G843" s="238"/>
      <c r="H843" s="238">
        <v>186</v>
      </c>
      <c r="I843" s="348"/>
      <c r="J843" s="333" t="s">
        <v>14735</v>
      </c>
      <c r="K843" s="234"/>
      <c r="L843" s="236"/>
      <c r="M843" s="236"/>
      <c r="N843" s="236"/>
      <c r="O843" s="236"/>
      <c r="P843" s="236">
        <v>45534</v>
      </c>
      <c r="Q843" s="236">
        <v>45534</v>
      </c>
      <c r="R843" s="372"/>
      <c r="S843" s="234"/>
      <c r="T843" s="234"/>
    </row>
    <row r="844" spans="1:20" ht="36" customHeight="1" x14ac:dyDescent="0.35">
      <c r="A844" s="463">
        <v>824</v>
      </c>
      <c r="B844" s="239">
        <v>45230</v>
      </c>
      <c r="C844" s="333" t="s">
        <v>14671</v>
      </c>
      <c r="D844" s="334" t="s">
        <v>14672</v>
      </c>
      <c r="E844" s="238"/>
      <c r="F844" s="334" t="s">
        <v>3785</v>
      </c>
      <c r="G844" s="238"/>
      <c r="H844" s="238">
        <v>11</v>
      </c>
      <c r="I844" s="348"/>
      <c r="J844" s="333" t="s">
        <v>14736</v>
      </c>
      <c r="K844" s="234"/>
      <c r="L844" s="236">
        <v>45236</v>
      </c>
      <c r="M844" s="236"/>
      <c r="N844" s="236"/>
      <c r="O844" s="236"/>
      <c r="P844" s="236">
        <v>45275</v>
      </c>
      <c r="Q844" s="236">
        <v>45275</v>
      </c>
      <c r="R844" s="372"/>
      <c r="S844" s="234"/>
      <c r="T844" s="234"/>
    </row>
    <row r="845" spans="1:20" ht="36" customHeight="1" x14ac:dyDescent="0.35">
      <c r="A845" s="463">
        <v>825</v>
      </c>
      <c r="B845" s="239">
        <v>45233</v>
      </c>
      <c r="C845" s="333" t="s">
        <v>14739</v>
      </c>
      <c r="D845" s="334" t="s">
        <v>14737</v>
      </c>
      <c r="E845" s="238"/>
      <c r="F845" s="334" t="s">
        <v>14738</v>
      </c>
      <c r="G845" s="238">
        <v>500</v>
      </c>
      <c r="H845" s="238">
        <v>500</v>
      </c>
      <c r="I845" s="237"/>
      <c r="J845" s="333" t="s">
        <v>14884</v>
      </c>
      <c r="K845" s="234"/>
      <c r="L845" s="236">
        <v>45240</v>
      </c>
      <c r="M845" s="236"/>
      <c r="N845" s="236"/>
      <c r="O845" s="236"/>
      <c r="P845" s="236">
        <v>45441</v>
      </c>
      <c r="Q845" s="236">
        <v>45441</v>
      </c>
      <c r="R845" s="372"/>
      <c r="S845" s="333" t="s">
        <v>14740</v>
      </c>
      <c r="T845" s="234"/>
    </row>
    <row r="846" spans="1:20" ht="36" customHeight="1" x14ac:dyDescent="0.35">
      <c r="A846" s="463">
        <v>826</v>
      </c>
      <c r="B846" s="239">
        <v>45238</v>
      </c>
      <c r="C846" s="333" t="s">
        <v>13963</v>
      </c>
      <c r="D846" s="334" t="s">
        <v>14881</v>
      </c>
      <c r="E846" s="238"/>
      <c r="F846" s="334" t="s">
        <v>14741</v>
      </c>
      <c r="G846" s="238">
        <v>15</v>
      </c>
      <c r="H846" s="238">
        <v>15</v>
      </c>
      <c r="I846" s="237"/>
      <c r="J846" s="234"/>
      <c r="K846" s="234"/>
      <c r="L846" s="236">
        <v>45245</v>
      </c>
      <c r="M846" s="236"/>
      <c r="N846" s="236"/>
      <c r="O846" s="236"/>
      <c r="P846" s="270">
        <v>45250</v>
      </c>
      <c r="Q846" s="270">
        <v>45250</v>
      </c>
      <c r="R846" s="372"/>
      <c r="S846" s="234"/>
      <c r="T846" s="234"/>
    </row>
    <row r="847" spans="1:20" ht="36" customHeight="1" x14ac:dyDescent="0.35">
      <c r="A847" s="463">
        <v>827</v>
      </c>
      <c r="B847" s="239">
        <v>45238</v>
      </c>
      <c r="C847" s="333" t="s">
        <v>13963</v>
      </c>
      <c r="D847" s="334" t="s">
        <v>14882</v>
      </c>
      <c r="E847" s="238"/>
      <c r="F847" s="334" t="s">
        <v>14879</v>
      </c>
      <c r="G847" s="238">
        <v>15</v>
      </c>
      <c r="H847" s="238">
        <v>15</v>
      </c>
      <c r="I847" s="237"/>
      <c r="J847" s="234"/>
      <c r="K847" s="234"/>
      <c r="L847" s="236">
        <v>45245</v>
      </c>
      <c r="M847" s="236"/>
      <c r="N847" s="236"/>
      <c r="O847" s="236"/>
      <c r="P847" s="270">
        <v>45250</v>
      </c>
      <c r="Q847" s="270">
        <v>45250</v>
      </c>
      <c r="R847" s="372"/>
      <c r="S847" s="234"/>
      <c r="T847" s="234"/>
    </row>
    <row r="848" spans="1:20" ht="36" customHeight="1" x14ac:dyDescent="0.35">
      <c r="A848" s="463">
        <v>828</v>
      </c>
      <c r="B848" s="239">
        <v>45238</v>
      </c>
      <c r="C848" s="333" t="s">
        <v>13963</v>
      </c>
      <c r="D848" s="334" t="s">
        <v>14883</v>
      </c>
      <c r="E848" s="238"/>
      <c r="F848" s="334" t="s">
        <v>14880</v>
      </c>
      <c r="G848" s="238">
        <v>15</v>
      </c>
      <c r="H848" s="238">
        <v>15</v>
      </c>
      <c r="I848" s="237"/>
      <c r="J848" s="234"/>
      <c r="K848" s="234"/>
      <c r="L848" s="236">
        <v>45245</v>
      </c>
      <c r="M848" s="236"/>
      <c r="N848" s="236"/>
      <c r="O848" s="236"/>
      <c r="P848" s="270">
        <v>45250</v>
      </c>
      <c r="Q848" s="270">
        <v>45250</v>
      </c>
      <c r="R848" s="372"/>
      <c r="S848" s="234"/>
      <c r="T848" s="234"/>
    </row>
    <row r="849" spans="1:20" ht="112.5" customHeight="1" x14ac:dyDescent="0.35">
      <c r="A849" s="463">
        <v>829</v>
      </c>
      <c r="B849" s="239">
        <v>45246</v>
      </c>
      <c r="C849" s="333" t="s">
        <v>10105</v>
      </c>
      <c r="D849" s="238">
        <v>7435</v>
      </c>
      <c r="E849" s="238"/>
      <c r="F849" s="334" t="s">
        <v>3785</v>
      </c>
      <c r="G849" s="238"/>
      <c r="H849" s="238">
        <v>3</v>
      </c>
      <c r="I849" s="237"/>
      <c r="J849" s="333" t="s">
        <v>14742</v>
      </c>
      <c r="K849" s="234"/>
      <c r="L849" s="365">
        <v>45253</v>
      </c>
      <c r="M849" s="365"/>
      <c r="N849" s="365"/>
      <c r="O849" s="365"/>
      <c r="P849" s="236">
        <v>45364</v>
      </c>
      <c r="Q849" s="236">
        <v>45364</v>
      </c>
      <c r="R849" s="372"/>
      <c r="S849" s="234"/>
      <c r="T849" s="234"/>
    </row>
    <row r="850" spans="1:20" s="231" customFormat="1" ht="36" customHeight="1" x14ac:dyDescent="0.35">
      <c r="A850" s="463">
        <v>830</v>
      </c>
      <c r="B850" s="239">
        <v>45257</v>
      </c>
      <c r="C850" s="234" t="s">
        <v>2264</v>
      </c>
      <c r="D850" s="238" t="s">
        <v>13933</v>
      </c>
      <c r="E850" s="334" t="s">
        <v>2216</v>
      </c>
      <c r="F850" s="334" t="s">
        <v>14750</v>
      </c>
      <c r="G850" s="238">
        <v>50</v>
      </c>
      <c r="H850" s="238">
        <v>6</v>
      </c>
      <c r="I850" s="348" t="s">
        <v>14744</v>
      </c>
      <c r="J850" s="406" t="s">
        <v>14743</v>
      </c>
      <c r="K850" s="234"/>
      <c r="L850" s="236">
        <v>45264</v>
      </c>
      <c r="M850" s="236"/>
      <c r="N850" s="236"/>
      <c r="O850" s="236"/>
      <c r="P850" s="236">
        <v>45309</v>
      </c>
      <c r="Q850" s="236">
        <v>45309</v>
      </c>
      <c r="R850" s="372"/>
      <c r="S850" s="234"/>
      <c r="T850" s="338"/>
    </row>
    <row r="851" spans="1:20" ht="36" customHeight="1" x14ac:dyDescent="0.35">
      <c r="A851" s="463">
        <v>831</v>
      </c>
      <c r="B851" s="239">
        <v>45258</v>
      </c>
      <c r="C851" s="333" t="s">
        <v>13977</v>
      </c>
      <c r="D851" s="334" t="s">
        <v>14745</v>
      </c>
      <c r="E851" s="238"/>
      <c r="F851" s="334" t="s">
        <v>14760</v>
      </c>
      <c r="G851" s="238">
        <v>200</v>
      </c>
      <c r="H851" s="238">
        <v>200</v>
      </c>
      <c r="I851" s="348" t="s">
        <v>14746</v>
      </c>
      <c r="J851" s="234"/>
      <c r="K851" s="234"/>
      <c r="L851" s="236">
        <v>45265</v>
      </c>
      <c r="M851" s="236"/>
      <c r="N851" s="236"/>
      <c r="O851" s="236"/>
      <c r="P851" s="236">
        <v>45272</v>
      </c>
      <c r="Q851" s="236">
        <v>45272</v>
      </c>
      <c r="R851" s="372"/>
      <c r="S851" s="234"/>
      <c r="T851" s="234"/>
    </row>
    <row r="852" spans="1:20" ht="36" customHeight="1" x14ac:dyDescent="0.35">
      <c r="A852" s="463">
        <v>832</v>
      </c>
      <c r="B852" s="239">
        <v>45266</v>
      </c>
      <c r="C852" s="333" t="s">
        <v>2253</v>
      </c>
      <c r="D852" s="238">
        <v>6008</v>
      </c>
      <c r="E852" s="238"/>
      <c r="F852" s="334" t="s">
        <v>14770</v>
      </c>
      <c r="G852" s="238">
        <v>10</v>
      </c>
      <c r="H852" s="238">
        <v>1</v>
      </c>
      <c r="I852" s="348"/>
      <c r="J852" s="333" t="s">
        <v>14751</v>
      </c>
      <c r="K852" s="234"/>
      <c r="L852" s="236">
        <v>45273</v>
      </c>
      <c r="M852" s="236"/>
      <c r="N852" s="236"/>
      <c r="O852" s="236"/>
      <c r="P852" s="236">
        <v>44936</v>
      </c>
      <c r="Q852" s="236">
        <v>44936</v>
      </c>
      <c r="R852" s="372"/>
      <c r="S852" s="401" t="s">
        <v>14752</v>
      </c>
      <c r="T852" s="234"/>
    </row>
    <row r="853" spans="1:20" ht="36" customHeight="1" x14ac:dyDescent="0.35">
      <c r="A853" s="463">
        <v>833</v>
      </c>
      <c r="B853" s="239">
        <v>45267</v>
      </c>
      <c r="C853" s="333" t="s">
        <v>14754</v>
      </c>
      <c r="D853" s="334" t="s">
        <v>14531</v>
      </c>
      <c r="E853" s="238"/>
      <c r="F853" s="334" t="s">
        <v>14645</v>
      </c>
      <c r="G853" s="238">
        <v>44</v>
      </c>
      <c r="H853" s="238">
        <v>8</v>
      </c>
      <c r="I853" s="237" t="s">
        <v>14753</v>
      </c>
      <c r="J853" s="333" t="s">
        <v>14755</v>
      </c>
      <c r="K853" s="234"/>
      <c r="L853" s="236">
        <v>45274</v>
      </c>
      <c r="M853" s="236"/>
      <c r="N853" s="236"/>
      <c r="O853" s="236"/>
      <c r="P853" s="236">
        <v>45309</v>
      </c>
      <c r="Q853" s="236">
        <v>45309</v>
      </c>
      <c r="R853" s="372"/>
      <c r="S853" s="234"/>
      <c r="T853" s="234"/>
    </row>
    <row r="854" spans="1:20" ht="36" customHeight="1" x14ac:dyDescent="0.35">
      <c r="A854" s="463">
        <v>834</v>
      </c>
      <c r="B854" s="239">
        <v>45279</v>
      </c>
      <c r="C854" s="333" t="s">
        <v>8935</v>
      </c>
      <c r="D854" s="238">
        <v>6779</v>
      </c>
      <c r="E854" s="238"/>
      <c r="F854" s="334" t="s">
        <v>3785</v>
      </c>
      <c r="G854" s="238"/>
      <c r="H854" s="238">
        <v>4</v>
      </c>
      <c r="I854" s="348" t="s">
        <v>14762</v>
      </c>
      <c r="J854" s="333" t="s">
        <v>14763</v>
      </c>
      <c r="K854" s="234"/>
      <c r="L854" s="236">
        <v>44928</v>
      </c>
      <c r="M854" s="236"/>
      <c r="N854" s="236"/>
      <c r="O854" s="236"/>
      <c r="P854" s="236">
        <v>45330</v>
      </c>
      <c r="Q854" s="236">
        <v>45330</v>
      </c>
      <c r="R854" s="372"/>
      <c r="S854" s="234"/>
      <c r="T854" s="234"/>
    </row>
    <row r="855" spans="1:20" ht="36" customHeight="1" x14ac:dyDescent="0.35">
      <c r="A855" s="463">
        <v>835</v>
      </c>
      <c r="B855" s="239">
        <v>45279</v>
      </c>
      <c r="C855" s="333" t="s">
        <v>13886</v>
      </c>
      <c r="D855" s="238">
        <v>8277</v>
      </c>
      <c r="E855" s="238"/>
      <c r="F855" s="334" t="s">
        <v>14717</v>
      </c>
      <c r="G855" s="238">
        <v>5</v>
      </c>
      <c r="H855" s="238">
        <v>1</v>
      </c>
      <c r="I855" s="237" t="s">
        <v>14764</v>
      </c>
      <c r="J855" s="333" t="s">
        <v>14765</v>
      </c>
      <c r="K855" s="234"/>
      <c r="L855" s="236">
        <v>44928</v>
      </c>
      <c r="M855" s="236"/>
      <c r="N855" s="236"/>
      <c r="O855" s="236"/>
      <c r="P855" s="236">
        <v>45313</v>
      </c>
      <c r="Q855" s="236">
        <v>45313</v>
      </c>
      <c r="R855" s="372">
        <v>0</v>
      </c>
      <c r="S855" s="234"/>
      <c r="T855" s="234"/>
    </row>
    <row r="856" spans="1:20" ht="36" customHeight="1" x14ac:dyDescent="0.35">
      <c r="A856" s="463">
        <v>836</v>
      </c>
      <c r="B856" s="239">
        <v>45276</v>
      </c>
      <c r="C856" s="333" t="s">
        <v>8935</v>
      </c>
      <c r="D856" s="334" t="s">
        <v>14766</v>
      </c>
      <c r="E856" s="238"/>
      <c r="F856" s="334" t="s">
        <v>14897</v>
      </c>
      <c r="G856" s="238">
        <v>1</v>
      </c>
      <c r="H856" s="238">
        <v>1</v>
      </c>
      <c r="I856" s="348" t="s">
        <v>14767</v>
      </c>
      <c r="J856" s="333" t="s">
        <v>14768</v>
      </c>
      <c r="K856" s="234"/>
      <c r="L856" s="236">
        <v>44928</v>
      </c>
      <c r="M856" s="236"/>
      <c r="N856" s="236"/>
      <c r="O856" s="236"/>
      <c r="P856" s="236">
        <v>45345</v>
      </c>
      <c r="Q856" s="236">
        <v>45345</v>
      </c>
      <c r="R856" s="372">
        <v>0</v>
      </c>
      <c r="S856" s="234"/>
      <c r="T856" s="234"/>
    </row>
    <row r="857" spans="1:20" ht="36" customHeight="1" x14ac:dyDescent="0.35">
      <c r="A857" s="469">
        <v>837</v>
      </c>
      <c r="B857" s="266">
        <v>45293</v>
      </c>
      <c r="C857" s="240" t="s">
        <v>4267</v>
      </c>
      <c r="D857" s="335" t="s">
        <v>14726</v>
      </c>
      <c r="E857" s="335" t="s">
        <v>14772</v>
      </c>
      <c r="F857" s="265"/>
      <c r="G857" s="265">
        <v>2</v>
      </c>
      <c r="H857" s="265">
        <v>2</v>
      </c>
      <c r="I857" s="359" t="s">
        <v>14727</v>
      </c>
      <c r="J857" s="240" t="s">
        <v>14885</v>
      </c>
      <c r="K857" s="264"/>
      <c r="L857" s="262"/>
      <c r="M857" s="262"/>
      <c r="N857" s="262"/>
      <c r="O857" s="262"/>
      <c r="P857" s="263"/>
      <c r="Q857" s="262"/>
      <c r="R857" s="381"/>
      <c r="S857" s="264"/>
      <c r="T857" s="264">
        <v>2</v>
      </c>
    </row>
    <row r="858" spans="1:20" ht="36" customHeight="1" x14ac:dyDescent="0.35">
      <c r="A858" s="463">
        <v>838</v>
      </c>
      <c r="B858" s="239">
        <v>45296</v>
      </c>
      <c r="C858" s="333" t="s">
        <v>3583</v>
      </c>
      <c r="D858" s="334" t="s">
        <v>14086</v>
      </c>
      <c r="E858" s="238">
        <v>37426</v>
      </c>
      <c r="F858" s="334" t="s">
        <v>14615</v>
      </c>
      <c r="G858" s="238">
        <v>200</v>
      </c>
      <c r="H858" s="238">
        <v>1</v>
      </c>
      <c r="I858" s="348" t="s">
        <v>14773</v>
      </c>
      <c r="J858" s="333" t="s">
        <v>14774</v>
      </c>
      <c r="K858" s="234"/>
      <c r="L858" s="236">
        <v>45303</v>
      </c>
      <c r="M858" s="236"/>
      <c r="N858" s="236"/>
      <c r="O858" s="236"/>
      <c r="P858" s="236">
        <v>45321</v>
      </c>
      <c r="Q858" s="236">
        <v>45321</v>
      </c>
      <c r="R858" s="372"/>
      <c r="S858" s="234"/>
      <c r="T858" s="234"/>
    </row>
    <row r="859" spans="1:20" ht="36" customHeight="1" x14ac:dyDescent="0.35">
      <c r="A859" s="463">
        <v>839</v>
      </c>
      <c r="B859" s="239">
        <v>45301</v>
      </c>
      <c r="C859" s="333" t="s">
        <v>65</v>
      </c>
      <c r="D859" s="238">
        <v>8506</v>
      </c>
      <c r="E859" s="334" t="s">
        <v>14779</v>
      </c>
      <c r="F859" s="334" t="s">
        <v>14757</v>
      </c>
      <c r="G859" s="238">
        <v>550</v>
      </c>
      <c r="H859" s="238">
        <v>76</v>
      </c>
      <c r="I859" s="348" t="s">
        <v>14781</v>
      </c>
      <c r="J859" s="333" t="s">
        <v>14782</v>
      </c>
      <c r="K859" s="234"/>
      <c r="L859" s="236">
        <v>45343</v>
      </c>
      <c r="M859" s="236"/>
      <c r="N859" s="236"/>
      <c r="O859" s="236"/>
      <c r="P859" s="236">
        <v>45400</v>
      </c>
      <c r="Q859" s="236">
        <v>45400</v>
      </c>
      <c r="R859" s="372">
        <v>0</v>
      </c>
      <c r="S859" s="234"/>
      <c r="T859" s="234"/>
    </row>
    <row r="860" spans="1:20" ht="36" customHeight="1" x14ac:dyDescent="0.35">
      <c r="A860" s="463">
        <v>840</v>
      </c>
      <c r="B860" s="239">
        <v>45303</v>
      </c>
      <c r="C860" s="333" t="s">
        <v>6152</v>
      </c>
      <c r="D860" s="334" t="s">
        <v>14220</v>
      </c>
      <c r="E860" s="238"/>
      <c r="F860" s="334" t="s">
        <v>3785</v>
      </c>
      <c r="G860" s="238"/>
      <c r="H860" s="238">
        <v>14</v>
      </c>
      <c r="I860" s="237" t="s">
        <v>14780</v>
      </c>
      <c r="J860" s="333" t="s">
        <v>14783</v>
      </c>
      <c r="K860" s="234"/>
      <c r="L860" s="236">
        <v>45310</v>
      </c>
      <c r="M860" s="236"/>
      <c r="N860" s="236"/>
      <c r="O860" s="236"/>
      <c r="P860" s="236">
        <v>45357</v>
      </c>
      <c r="Q860" s="236">
        <v>45357</v>
      </c>
      <c r="R860" s="372">
        <v>0</v>
      </c>
      <c r="S860" s="234"/>
      <c r="T860" s="234"/>
    </row>
    <row r="861" spans="1:20" ht="36" customHeight="1" x14ac:dyDescent="0.35">
      <c r="A861" s="470">
        <v>841</v>
      </c>
      <c r="B861" s="261">
        <v>45307</v>
      </c>
      <c r="C861" s="364" t="s">
        <v>2182</v>
      </c>
      <c r="D861" s="260">
        <v>6588</v>
      </c>
      <c r="E861" s="260" t="s">
        <v>14786</v>
      </c>
      <c r="F861" s="360" t="s">
        <v>14666</v>
      </c>
      <c r="G861" s="260">
        <v>25</v>
      </c>
      <c r="H861" s="260">
        <v>1</v>
      </c>
      <c r="I861" s="340" t="s">
        <v>14784</v>
      </c>
      <c r="J861" s="364" t="s">
        <v>14785</v>
      </c>
      <c r="K861" s="259"/>
      <c r="L861" s="253">
        <v>45314</v>
      </c>
      <c r="M861" s="253"/>
      <c r="N861" s="253"/>
      <c r="O861" s="253"/>
      <c r="P861" s="258"/>
      <c r="Q861" s="257"/>
      <c r="R861" s="378"/>
      <c r="S861" s="259"/>
      <c r="T861" s="259"/>
    </row>
    <row r="862" spans="1:20" ht="36" customHeight="1" x14ac:dyDescent="0.35">
      <c r="A862" s="463">
        <v>842</v>
      </c>
      <c r="B862" s="239">
        <v>45308</v>
      </c>
      <c r="C862" s="333" t="s">
        <v>2182</v>
      </c>
      <c r="D862" s="334" t="s">
        <v>14787</v>
      </c>
      <c r="E862" s="238"/>
      <c r="F862" s="334" t="s">
        <v>14732</v>
      </c>
      <c r="G862" s="238">
        <v>25</v>
      </c>
      <c r="H862" s="238">
        <v>2</v>
      </c>
      <c r="I862" s="348" t="s">
        <v>14789</v>
      </c>
      <c r="J862" s="333" t="s">
        <v>14788</v>
      </c>
      <c r="K862" s="234"/>
      <c r="L862" s="236">
        <v>45315</v>
      </c>
      <c r="M862" s="236"/>
      <c r="N862" s="236"/>
      <c r="O862" s="236"/>
      <c r="P862" s="236">
        <v>45441</v>
      </c>
      <c r="Q862" s="236">
        <v>45441</v>
      </c>
      <c r="R862" s="372"/>
      <c r="S862" s="234"/>
      <c r="T862" s="234"/>
    </row>
    <row r="863" spans="1:20" ht="36" customHeight="1" x14ac:dyDescent="0.35">
      <c r="A863" s="463">
        <v>843</v>
      </c>
      <c r="B863" s="239">
        <v>45308</v>
      </c>
      <c r="C863" s="333" t="s">
        <v>13424</v>
      </c>
      <c r="D863" s="334" t="s">
        <v>13444</v>
      </c>
      <c r="E863" s="238"/>
      <c r="F863" s="334" t="s">
        <v>3785</v>
      </c>
      <c r="G863" s="238"/>
      <c r="H863" s="238">
        <v>3</v>
      </c>
      <c r="I863" s="237">
        <v>50010858</v>
      </c>
      <c r="J863" s="333" t="s">
        <v>14790</v>
      </c>
      <c r="K863" s="234"/>
      <c r="L863" s="236">
        <v>45334</v>
      </c>
      <c r="M863" s="236"/>
      <c r="N863" s="236"/>
      <c r="O863" s="236"/>
      <c r="P863" s="236">
        <v>45352</v>
      </c>
      <c r="Q863" s="236">
        <v>45352</v>
      </c>
      <c r="R863" s="372"/>
      <c r="S863" s="234"/>
      <c r="T863" s="234"/>
    </row>
    <row r="864" spans="1:20" s="407" customFormat="1" ht="36" customHeight="1" x14ac:dyDescent="0.35">
      <c r="A864" s="475">
        <v>844</v>
      </c>
      <c r="B864" s="410">
        <v>45308</v>
      </c>
      <c r="C864" s="411" t="s">
        <v>14793</v>
      </c>
      <c r="D864" s="412" t="s">
        <v>14791</v>
      </c>
      <c r="E864" s="409"/>
      <c r="F864" s="412" t="s">
        <v>14756</v>
      </c>
      <c r="G864" s="409">
        <v>100</v>
      </c>
      <c r="H864" s="409">
        <v>1</v>
      </c>
      <c r="I864" s="413"/>
      <c r="J864" s="414" t="s">
        <v>14792</v>
      </c>
      <c r="K864" s="415"/>
      <c r="L864" s="236">
        <v>45313</v>
      </c>
      <c r="M864" s="416"/>
      <c r="N864" s="416"/>
      <c r="O864" s="416"/>
      <c r="P864" s="416">
        <v>45357</v>
      </c>
      <c r="Q864" s="416">
        <v>45357</v>
      </c>
      <c r="R864" s="417"/>
      <c r="S864" s="415"/>
      <c r="T864" s="415"/>
    </row>
    <row r="865" spans="1:20" ht="36" customHeight="1" x14ac:dyDescent="0.35">
      <c r="A865" s="463">
        <v>845</v>
      </c>
      <c r="B865" s="239">
        <v>45315</v>
      </c>
      <c r="C865" s="333" t="s">
        <v>14793</v>
      </c>
      <c r="D865" s="334" t="s">
        <v>14796</v>
      </c>
      <c r="E865" s="238"/>
      <c r="F865" s="334" t="s">
        <v>14771</v>
      </c>
      <c r="G865" s="238">
        <v>100</v>
      </c>
      <c r="H865" s="238">
        <v>1</v>
      </c>
      <c r="I865" s="237"/>
      <c r="J865" s="418"/>
      <c r="K865" s="234"/>
      <c r="L865" s="236">
        <v>45320</v>
      </c>
      <c r="M865" s="236"/>
      <c r="N865" s="236"/>
      <c r="O865" s="236"/>
      <c r="P865" s="236">
        <v>45335</v>
      </c>
      <c r="Q865" s="236">
        <v>45335</v>
      </c>
      <c r="R865" s="372"/>
      <c r="S865" s="234"/>
      <c r="T865" s="234"/>
    </row>
    <row r="866" spans="1:20" s="408" customFormat="1" ht="36" customHeight="1" x14ac:dyDescent="0.35">
      <c r="A866" s="476">
        <v>846</v>
      </c>
      <c r="B866" s="420">
        <v>45321</v>
      </c>
      <c r="C866" s="421" t="s">
        <v>14754</v>
      </c>
      <c r="D866" s="422" t="s">
        <v>14800</v>
      </c>
      <c r="E866" s="419"/>
      <c r="F866" s="422" t="s">
        <v>14794</v>
      </c>
      <c r="G866" s="419">
        <v>135</v>
      </c>
      <c r="H866" s="419">
        <v>1</v>
      </c>
      <c r="I866" s="423" t="s">
        <v>14801</v>
      </c>
      <c r="J866" s="401" t="s">
        <v>14799</v>
      </c>
      <c r="K866" s="424"/>
      <c r="L866" s="236">
        <v>45328</v>
      </c>
      <c r="M866" s="425"/>
      <c r="N866" s="425"/>
      <c r="O866" s="425"/>
      <c r="P866" s="425">
        <v>45330</v>
      </c>
      <c r="Q866" s="425">
        <v>45330</v>
      </c>
      <c r="R866" s="426"/>
      <c r="S866" s="424"/>
      <c r="T866" s="424"/>
    </row>
    <row r="867" spans="1:20" ht="36" customHeight="1" x14ac:dyDescent="0.35">
      <c r="A867" s="463">
        <v>847</v>
      </c>
      <c r="B867" s="239">
        <v>45328</v>
      </c>
      <c r="C867" s="333" t="s">
        <v>8935</v>
      </c>
      <c r="D867" s="238">
        <v>6779</v>
      </c>
      <c r="E867" s="401" t="s">
        <v>14803</v>
      </c>
      <c r="F867" s="334" t="s">
        <v>14759</v>
      </c>
      <c r="G867" s="238">
        <v>50</v>
      </c>
      <c r="H867" s="238">
        <v>1</v>
      </c>
      <c r="I867" s="237" t="s">
        <v>14762</v>
      </c>
      <c r="J867" s="333" t="s">
        <v>14804</v>
      </c>
      <c r="K867" s="234"/>
      <c r="L867" s="236">
        <v>45330</v>
      </c>
      <c r="M867" s="236"/>
      <c r="N867" s="236"/>
      <c r="O867" s="236"/>
      <c r="P867" s="236">
        <v>45352</v>
      </c>
      <c r="Q867" s="236">
        <v>45352</v>
      </c>
      <c r="R867" s="372"/>
      <c r="S867" s="234"/>
      <c r="T867" s="234"/>
    </row>
    <row r="868" spans="1:20" ht="36" customHeight="1" x14ac:dyDescent="0.35">
      <c r="A868" s="463">
        <v>848</v>
      </c>
      <c r="B868" s="239">
        <v>45329</v>
      </c>
      <c r="C868" s="333" t="s">
        <v>13886</v>
      </c>
      <c r="D868" s="238">
        <v>8277</v>
      </c>
      <c r="E868" s="238"/>
      <c r="F868" s="334" t="s">
        <v>14898</v>
      </c>
      <c r="G868" s="238">
        <v>5</v>
      </c>
      <c r="H868" s="238">
        <v>1</v>
      </c>
      <c r="I868" s="237" t="s">
        <v>14764</v>
      </c>
      <c r="J868" s="333" t="s">
        <v>14805</v>
      </c>
      <c r="K868" s="234"/>
      <c r="L868" s="236">
        <v>45329</v>
      </c>
      <c r="M868" s="236"/>
      <c r="N868" s="236"/>
      <c r="O868" s="236"/>
      <c r="P868" s="236">
        <v>45337</v>
      </c>
      <c r="Q868" s="236">
        <v>45337</v>
      </c>
      <c r="R868" s="372"/>
      <c r="S868" s="234"/>
      <c r="T868" s="234"/>
    </row>
    <row r="869" spans="1:20" ht="36" customHeight="1" x14ac:dyDescent="0.35">
      <c r="A869" s="463">
        <v>849</v>
      </c>
      <c r="B869" s="239">
        <v>45329</v>
      </c>
      <c r="C869" s="333" t="s">
        <v>14025</v>
      </c>
      <c r="D869" s="238">
        <v>8594</v>
      </c>
      <c r="E869" s="238"/>
      <c r="F869" s="334" t="s">
        <v>14795</v>
      </c>
      <c r="G869" s="238">
        <v>10</v>
      </c>
      <c r="H869" s="238">
        <v>2</v>
      </c>
      <c r="I869" s="348" t="s">
        <v>14807</v>
      </c>
      <c r="J869" s="430" t="s">
        <v>14806</v>
      </c>
      <c r="K869" s="234"/>
      <c r="L869" s="236">
        <v>45341</v>
      </c>
      <c r="M869" s="236"/>
      <c r="N869" s="236"/>
      <c r="O869" s="236"/>
      <c r="P869" s="236">
        <v>45427</v>
      </c>
      <c r="Q869" s="236">
        <v>45427</v>
      </c>
      <c r="R869" s="372">
        <v>1</v>
      </c>
      <c r="S869" s="234"/>
      <c r="T869" s="234"/>
    </row>
    <row r="870" spans="1:20" ht="36" customHeight="1" x14ac:dyDescent="0.35">
      <c r="A870" s="463">
        <v>850</v>
      </c>
      <c r="B870" s="239">
        <v>45334</v>
      </c>
      <c r="C870" s="333" t="s">
        <v>2253</v>
      </c>
      <c r="D870" s="238">
        <v>6008</v>
      </c>
      <c r="E870" s="238"/>
      <c r="F870" s="334" t="s">
        <v>3785</v>
      </c>
      <c r="G870" s="238"/>
      <c r="H870" s="238">
        <v>4</v>
      </c>
      <c r="I870" s="348" t="s">
        <v>14808</v>
      </c>
      <c r="J870" s="333"/>
      <c r="K870" s="234"/>
      <c r="L870" s="236"/>
      <c r="M870" s="236"/>
      <c r="N870" s="236"/>
      <c r="O870" s="236"/>
      <c r="P870" s="236">
        <v>45301</v>
      </c>
      <c r="Q870" s="236">
        <v>45583</v>
      </c>
      <c r="R870" s="372">
        <v>0</v>
      </c>
      <c r="S870" s="401"/>
      <c r="T870" s="234"/>
    </row>
    <row r="871" spans="1:20" ht="36" customHeight="1" x14ac:dyDescent="0.35">
      <c r="A871" s="463">
        <v>851</v>
      </c>
      <c r="B871" s="239">
        <v>45335</v>
      </c>
      <c r="C871" s="333" t="s">
        <v>12059</v>
      </c>
      <c r="D871" s="334" t="s">
        <v>4965</v>
      </c>
      <c r="E871" s="238"/>
      <c r="F871" s="334" t="s">
        <v>14580</v>
      </c>
      <c r="G871" s="238">
        <v>75</v>
      </c>
      <c r="H871" s="238">
        <v>17</v>
      </c>
      <c r="I871" s="348" t="s">
        <v>14810</v>
      </c>
      <c r="J871" s="401" t="s">
        <v>14809</v>
      </c>
      <c r="K871" s="234"/>
      <c r="L871" s="236">
        <v>45338</v>
      </c>
      <c r="M871" s="236"/>
      <c r="N871" s="236"/>
      <c r="O871" s="236"/>
      <c r="P871" s="236">
        <v>45349</v>
      </c>
      <c r="Q871" s="236">
        <v>46445</v>
      </c>
      <c r="R871" s="372">
        <v>0</v>
      </c>
      <c r="S871" s="234"/>
      <c r="T871" s="234"/>
    </row>
    <row r="872" spans="1:20" ht="36" customHeight="1" x14ac:dyDescent="0.35">
      <c r="A872" s="463">
        <v>852</v>
      </c>
      <c r="B872" s="431">
        <v>45341</v>
      </c>
      <c r="C872" s="333" t="s">
        <v>8935</v>
      </c>
      <c r="D872" s="334" t="s">
        <v>14619</v>
      </c>
      <c r="E872" s="238"/>
      <c r="F872" s="238" t="s">
        <v>14769</v>
      </c>
      <c r="G872" s="238">
        <v>21</v>
      </c>
      <c r="H872" s="238">
        <v>10</v>
      </c>
      <c r="I872" s="348" t="s">
        <v>14621</v>
      </c>
      <c r="J872" s="333" t="s">
        <v>14811</v>
      </c>
      <c r="K872" s="234"/>
      <c r="L872" s="236">
        <v>45348</v>
      </c>
      <c r="M872" s="236"/>
      <c r="N872" s="236"/>
      <c r="O872" s="236"/>
      <c r="P872" s="236">
        <v>45379</v>
      </c>
      <c r="Q872" s="236">
        <v>45379</v>
      </c>
      <c r="R872" s="372">
        <v>0</v>
      </c>
      <c r="S872" s="234"/>
      <c r="T872" s="234"/>
    </row>
    <row r="873" spans="1:20" ht="36" customHeight="1" x14ac:dyDescent="0.35">
      <c r="A873" s="463">
        <v>853</v>
      </c>
      <c r="B873" s="239">
        <v>45341</v>
      </c>
      <c r="C873" s="333" t="s">
        <v>8935</v>
      </c>
      <c r="D873" s="334" t="s">
        <v>14827</v>
      </c>
      <c r="E873" s="238"/>
      <c r="F873" s="238" t="s">
        <v>14758</v>
      </c>
      <c r="G873" s="238">
        <v>10</v>
      </c>
      <c r="H873" s="238">
        <v>3</v>
      </c>
      <c r="I873" s="427" t="s">
        <v>14762</v>
      </c>
      <c r="J873" s="333" t="s">
        <v>14812</v>
      </c>
      <c r="K873" s="234"/>
      <c r="L873" s="236"/>
      <c r="M873" s="236"/>
      <c r="N873" s="236"/>
      <c r="O873" s="236"/>
      <c r="P873" s="236">
        <v>45527</v>
      </c>
      <c r="Q873" s="236">
        <v>45527</v>
      </c>
      <c r="R873" s="372">
        <v>0</v>
      </c>
      <c r="S873" s="234"/>
      <c r="T873" s="234"/>
    </row>
    <row r="874" spans="1:20" ht="36" customHeight="1" x14ac:dyDescent="0.35">
      <c r="A874" s="463">
        <v>854</v>
      </c>
      <c r="B874" s="239">
        <v>45342</v>
      </c>
      <c r="C874" s="333" t="s">
        <v>65</v>
      </c>
      <c r="D874" s="334" t="s">
        <v>13978</v>
      </c>
      <c r="E874" s="238"/>
      <c r="F874" s="334" t="s">
        <v>14656</v>
      </c>
      <c r="G874" s="238">
        <v>300</v>
      </c>
      <c r="H874" s="238">
        <v>1</v>
      </c>
      <c r="I874" s="237" t="s">
        <v>14674</v>
      </c>
      <c r="J874" s="333" t="s">
        <v>14813</v>
      </c>
      <c r="K874" s="234"/>
      <c r="L874" s="236">
        <v>45342</v>
      </c>
      <c r="M874" s="236"/>
      <c r="N874" s="236"/>
      <c r="O874" s="236"/>
      <c r="P874" s="236">
        <v>45545</v>
      </c>
      <c r="Q874" s="236">
        <v>45545</v>
      </c>
      <c r="R874" s="372">
        <v>0</v>
      </c>
      <c r="S874" s="234"/>
      <c r="T874" s="234"/>
    </row>
    <row r="875" spans="1:20" ht="36" customHeight="1" x14ac:dyDescent="0.35">
      <c r="A875" s="463">
        <v>855</v>
      </c>
      <c r="B875" s="239">
        <v>45349</v>
      </c>
      <c r="C875" s="333" t="s">
        <v>14815</v>
      </c>
      <c r="D875" s="334" t="s">
        <v>8136</v>
      </c>
      <c r="E875" s="238"/>
      <c r="F875" s="334" t="s">
        <v>2216</v>
      </c>
      <c r="G875" s="238">
        <v>2</v>
      </c>
      <c r="H875" s="238">
        <v>2</v>
      </c>
      <c r="I875" s="237"/>
      <c r="J875" s="234"/>
      <c r="K875" s="234"/>
      <c r="L875" s="236">
        <v>45352</v>
      </c>
      <c r="M875" s="236"/>
      <c r="N875" s="236"/>
      <c r="O875" s="236"/>
      <c r="P875" s="236">
        <v>45349</v>
      </c>
      <c r="Q875" s="236">
        <v>45349</v>
      </c>
      <c r="R875" s="372">
        <v>0</v>
      </c>
      <c r="S875" s="333" t="s">
        <v>14831</v>
      </c>
      <c r="T875" s="234"/>
    </row>
    <row r="876" spans="1:20" ht="36" customHeight="1" x14ac:dyDescent="0.35">
      <c r="A876" s="463">
        <v>856</v>
      </c>
      <c r="B876" s="239">
        <v>45356</v>
      </c>
      <c r="C876" s="333" t="s">
        <v>9235</v>
      </c>
      <c r="D876" s="334" t="s">
        <v>14829</v>
      </c>
      <c r="E876" s="238"/>
      <c r="F876" s="238" t="s">
        <v>14586</v>
      </c>
      <c r="G876" s="238">
        <v>493</v>
      </c>
      <c r="H876" s="238">
        <v>16</v>
      </c>
      <c r="I876" s="237"/>
      <c r="J876" s="333" t="s">
        <v>4408</v>
      </c>
      <c r="K876" s="234"/>
      <c r="L876" s="236">
        <v>45363</v>
      </c>
      <c r="M876" s="236"/>
      <c r="N876" s="236"/>
      <c r="O876" s="236"/>
      <c r="P876" s="237"/>
      <c r="Q876" s="236">
        <v>45527</v>
      </c>
      <c r="R876" s="372">
        <v>0</v>
      </c>
      <c r="S876" s="234"/>
      <c r="T876" s="234"/>
    </row>
    <row r="877" spans="1:20" ht="36" customHeight="1" x14ac:dyDescent="0.35">
      <c r="A877" s="463">
        <v>857</v>
      </c>
      <c r="B877" s="239">
        <v>45363</v>
      </c>
      <c r="C877" s="333" t="s">
        <v>65</v>
      </c>
      <c r="D877" s="334" t="s">
        <v>13978</v>
      </c>
      <c r="E877" s="334" t="s">
        <v>14822</v>
      </c>
      <c r="F877" s="334" t="s">
        <v>3785</v>
      </c>
      <c r="G877" s="238">
        <v>800</v>
      </c>
      <c r="H877" s="238">
        <v>2</v>
      </c>
      <c r="I877" s="348" t="s">
        <v>14674</v>
      </c>
      <c r="J877" s="333" t="s">
        <v>14823</v>
      </c>
      <c r="K877" s="234"/>
      <c r="L877" s="236">
        <v>45371</v>
      </c>
      <c r="M877" s="236"/>
      <c r="N877" s="236"/>
      <c r="O877" s="236"/>
      <c r="P877" s="236">
        <v>45546</v>
      </c>
      <c r="Q877" s="236">
        <v>45546</v>
      </c>
      <c r="R877" s="372">
        <v>0</v>
      </c>
      <c r="S877" s="234"/>
      <c r="T877" s="234"/>
    </row>
    <row r="878" spans="1:20" ht="36" customHeight="1" x14ac:dyDescent="0.35">
      <c r="A878" s="463">
        <v>858</v>
      </c>
      <c r="B878" s="239">
        <v>45370</v>
      </c>
      <c r="C878" s="333" t="s">
        <v>13892</v>
      </c>
      <c r="D878" s="334" t="s">
        <v>14157</v>
      </c>
      <c r="E878" s="238"/>
      <c r="F878" s="334" t="s">
        <v>3785</v>
      </c>
      <c r="G878" s="334" t="s">
        <v>2216</v>
      </c>
      <c r="H878" s="238">
        <v>22</v>
      </c>
      <c r="I878" s="237"/>
      <c r="J878" s="333" t="s">
        <v>14830</v>
      </c>
      <c r="K878" s="234"/>
      <c r="L878" s="236">
        <v>45371</v>
      </c>
      <c r="M878" s="236"/>
      <c r="N878" s="236"/>
      <c r="O878" s="236"/>
      <c r="P878" s="236">
        <v>45413</v>
      </c>
      <c r="Q878" s="236">
        <v>45413</v>
      </c>
      <c r="R878" s="372">
        <v>0</v>
      </c>
      <c r="S878" s="234"/>
      <c r="T878" s="234"/>
    </row>
    <row r="879" spans="1:20" s="300" customFormat="1" ht="36" customHeight="1" x14ac:dyDescent="0.35">
      <c r="A879" s="463">
        <v>859</v>
      </c>
      <c r="B879" s="239">
        <v>45370</v>
      </c>
      <c r="C879" s="333" t="s">
        <v>6152</v>
      </c>
      <c r="D879" s="334" t="s">
        <v>14220</v>
      </c>
      <c r="E879" s="238"/>
      <c r="F879" s="334" t="s">
        <v>14761</v>
      </c>
      <c r="G879" s="334">
        <v>500</v>
      </c>
      <c r="H879" s="238">
        <v>1</v>
      </c>
      <c r="I879" s="348" t="s">
        <v>14832</v>
      </c>
      <c r="J879" s="333" t="s">
        <v>14833</v>
      </c>
      <c r="K879" s="234"/>
      <c r="L879" s="236">
        <v>45370</v>
      </c>
      <c r="M879" s="236"/>
      <c r="N879" s="236"/>
      <c r="O879" s="236"/>
      <c r="P879" s="236">
        <v>45392</v>
      </c>
      <c r="Q879" s="236">
        <v>45392</v>
      </c>
      <c r="R879" s="372">
        <v>0</v>
      </c>
      <c r="S879" s="234"/>
      <c r="T879" s="234"/>
    </row>
    <row r="880" spans="1:20" ht="36" customHeight="1" x14ac:dyDescent="0.35">
      <c r="A880" s="463">
        <v>860</v>
      </c>
      <c r="B880" s="239">
        <v>45369</v>
      </c>
      <c r="C880" s="333" t="s">
        <v>8935</v>
      </c>
      <c r="D880" s="334" t="s">
        <v>14827</v>
      </c>
      <c r="E880" s="427" t="s">
        <v>14825</v>
      </c>
      <c r="F880" s="334" t="s">
        <v>14246</v>
      </c>
      <c r="G880" s="238">
        <v>150</v>
      </c>
      <c r="H880" s="238">
        <v>4</v>
      </c>
      <c r="I880" s="237"/>
      <c r="J880" s="333" t="s">
        <v>14826</v>
      </c>
      <c r="K880" s="234"/>
      <c r="L880" s="236">
        <v>45390</v>
      </c>
      <c r="M880" s="236"/>
      <c r="N880" s="236"/>
      <c r="O880" s="236"/>
      <c r="P880" s="236">
        <v>45418</v>
      </c>
      <c r="Q880" s="236">
        <v>45418</v>
      </c>
      <c r="R880" s="372">
        <v>0</v>
      </c>
      <c r="S880" s="234"/>
      <c r="T880" s="234"/>
    </row>
    <row r="881" spans="1:21" ht="36" customHeight="1" x14ac:dyDescent="0.35">
      <c r="A881" s="463">
        <v>861</v>
      </c>
      <c r="B881" s="239">
        <v>45369</v>
      </c>
      <c r="C881" s="333" t="s">
        <v>14671</v>
      </c>
      <c r="D881" s="238">
        <v>8520</v>
      </c>
      <c r="E881" s="238"/>
      <c r="F881" s="87" t="s">
        <v>14688</v>
      </c>
      <c r="G881" s="238">
        <v>148</v>
      </c>
      <c r="H881" s="238">
        <v>1</v>
      </c>
      <c r="I881" s="348" t="s">
        <v>14828</v>
      </c>
      <c r="J881" s="333" t="s">
        <v>2249</v>
      </c>
      <c r="K881" s="234"/>
      <c r="L881" s="236">
        <v>45369</v>
      </c>
      <c r="M881" s="236"/>
      <c r="N881" s="236"/>
      <c r="O881" s="236"/>
      <c r="P881" s="236">
        <v>45413</v>
      </c>
      <c r="Q881" s="236">
        <v>45413</v>
      </c>
      <c r="R881" s="372">
        <v>0</v>
      </c>
      <c r="S881" s="234"/>
      <c r="T881" s="234"/>
    </row>
    <row r="882" spans="1:21" ht="36" customHeight="1" x14ac:dyDescent="0.35">
      <c r="A882" s="463">
        <v>862</v>
      </c>
      <c r="B882" s="239">
        <v>45377</v>
      </c>
      <c r="C882" s="333" t="s">
        <v>5604</v>
      </c>
      <c r="D882" s="334" t="s">
        <v>13720</v>
      </c>
      <c r="E882" s="238"/>
      <c r="F882" s="334" t="s">
        <v>3785</v>
      </c>
      <c r="G882" s="238"/>
      <c r="H882" s="238">
        <v>22</v>
      </c>
      <c r="I882" s="237"/>
      <c r="J882" s="333" t="s">
        <v>7170</v>
      </c>
      <c r="K882" s="234"/>
      <c r="L882" s="236"/>
      <c r="M882" s="236"/>
      <c r="N882" s="236"/>
      <c r="O882" s="236"/>
      <c r="P882" s="237"/>
      <c r="Q882" s="236"/>
      <c r="R882" s="372">
        <v>0</v>
      </c>
      <c r="S882" s="234"/>
      <c r="T882" s="234"/>
      <c r="U882" s="264"/>
    </row>
    <row r="883" spans="1:21" ht="36" customHeight="1" x14ac:dyDescent="0.35">
      <c r="A883" s="463">
        <v>863</v>
      </c>
      <c r="B883" s="239">
        <v>45386</v>
      </c>
      <c r="C883" s="333" t="s">
        <v>65</v>
      </c>
      <c r="D883" s="334" t="s">
        <v>13978</v>
      </c>
      <c r="E883" s="238"/>
      <c r="F883" s="334" t="s">
        <v>14656</v>
      </c>
      <c r="G883" s="238">
        <v>300</v>
      </c>
      <c r="H883" s="238">
        <v>1</v>
      </c>
      <c r="I883" s="348" t="s">
        <v>14840</v>
      </c>
      <c r="J883" s="333" t="s">
        <v>14838</v>
      </c>
      <c r="K883" s="234"/>
      <c r="L883" s="236">
        <v>45393</v>
      </c>
      <c r="M883" s="236"/>
      <c r="N883" s="236"/>
      <c r="O883" s="236"/>
      <c r="P883" s="236">
        <v>45533</v>
      </c>
      <c r="Q883" s="236">
        <v>45533</v>
      </c>
      <c r="R883" s="372">
        <v>0</v>
      </c>
      <c r="S883" s="333" t="s">
        <v>14839</v>
      </c>
      <c r="T883" s="234"/>
    </row>
    <row r="884" spans="1:21" ht="36" customHeight="1" x14ac:dyDescent="0.35">
      <c r="A884" s="463">
        <v>864</v>
      </c>
      <c r="B884" s="239">
        <v>45400</v>
      </c>
      <c r="C884" s="333" t="s">
        <v>65</v>
      </c>
      <c r="D884" s="334" t="s">
        <v>13978</v>
      </c>
      <c r="E884" s="238" t="s">
        <v>14842</v>
      </c>
      <c r="F884" s="238">
        <v>281733</v>
      </c>
      <c r="G884" s="238">
        <v>1</v>
      </c>
      <c r="H884" s="238"/>
      <c r="I884" s="348" t="s">
        <v>14842</v>
      </c>
      <c r="J884" s="333" t="s">
        <v>14843</v>
      </c>
      <c r="K884" s="234"/>
      <c r="L884" s="236"/>
      <c r="M884" s="236"/>
      <c r="N884" s="236"/>
      <c r="O884" s="236"/>
      <c r="P884" s="236">
        <v>45545</v>
      </c>
      <c r="Q884" s="236">
        <v>45545</v>
      </c>
      <c r="R884" s="372">
        <v>0</v>
      </c>
      <c r="S884" s="234"/>
      <c r="T884" s="234"/>
    </row>
    <row r="885" spans="1:21" ht="36" customHeight="1" x14ac:dyDescent="0.35">
      <c r="A885" s="463">
        <v>865</v>
      </c>
      <c r="B885" s="239">
        <v>45400</v>
      </c>
      <c r="C885" s="333" t="s">
        <v>14844</v>
      </c>
      <c r="D885" s="238"/>
      <c r="E885" s="238"/>
      <c r="F885" s="238"/>
      <c r="G885" s="238"/>
      <c r="H885" s="238"/>
      <c r="I885" s="427" t="s">
        <v>14845</v>
      </c>
      <c r="J885" s="333" t="s">
        <v>14887</v>
      </c>
      <c r="K885" s="234"/>
      <c r="L885" s="236"/>
      <c r="M885" s="236"/>
      <c r="N885" s="236"/>
      <c r="O885" s="236"/>
      <c r="P885" s="236">
        <v>45441</v>
      </c>
      <c r="Q885" s="236">
        <v>45441</v>
      </c>
      <c r="R885" s="372">
        <v>0</v>
      </c>
      <c r="S885" s="234"/>
      <c r="T885" s="234"/>
    </row>
    <row r="886" spans="1:21" ht="48" customHeight="1" x14ac:dyDescent="0.35">
      <c r="A886" s="463">
        <v>866</v>
      </c>
      <c r="B886" s="239">
        <v>45412</v>
      </c>
      <c r="C886" s="333" t="s">
        <v>6818</v>
      </c>
      <c r="D886" s="238">
        <v>7915</v>
      </c>
      <c r="E886" s="238" t="s">
        <v>14848</v>
      </c>
      <c r="F886" s="334" t="s">
        <v>14821</v>
      </c>
      <c r="G886" s="238">
        <v>75</v>
      </c>
      <c r="H886" s="238">
        <v>54</v>
      </c>
      <c r="I886" s="348" t="s">
        <v>14856</v>
      </c>
      <c r="J886" s="401" t="s">
        <v>14849</v>
      </c>
      <c r="K886" s="234"/>
      <c r="L886" s="236"/>
      <c r="M886" s="236"/>
      <c r="N886" s="236"/>
      <c r="O886" s="236"/>
      <c r="P886" s="236">
        <v>45427</v>
      </c>
      <c r="Q886" s="236">
        <v>45427</v>
      </c>
      <c r="R886" s="372">
        <v>0</v>
      </c>
      <c r="S886" s="234"/>
      <c r="T886" s="234"/>
    </row>
    <row r="887" spans="1:21" ht="36" customHeight="1" x14ac:dyDescent="0.35">
      <c r="A887" s="463">
        <v>867</v>
      </c>
      <c r="B887" s="239">
        <v>45412</v>
      </c>
      <c r="C887" s="333" t="s">
        <v>13977</v>
      </c>
      <c r="D887" s="334" t="s">
        <v>14851</v>
      </c>
      <c r="E887" s="238" t="s">
        <v>14850</v>
      </c>
      <c r="F887" s="334" t="s">
        <v>14846</v>
      </c>
      <c r="G887" s="404" t="s">
        <v>14853</v>
      </c>
      <c r="H887" s="238">
        <v>2</v>
      </c>
      <c r="I887" s="348" t="s">
        <v>14852</v>
      </c>
      <c r="J887" s="234"/>
      <c r="K887" s="234"/>
      <c r="L887" s="236">
        <v>45415</v>
      </c>
      <c r="M887" s="236"/>
      <c r="N887" s="236"/>
      <c r="O887" s="236"/>
      <c r="P887" s="236">
        <v>45421</v>
      </c>
      <c r="Q887" s="236">
        <v>45421</v>
      </c>
      <c r="R887" s="372">
        <v>1</v>
      </c>
      <c r="S887" s="234"/>
      <c r="T887" s="234"/>
    </row>
    <row r="888" spans="1:21" ht="36" customHeight="1" x14ac:dyDescent="0.35">
      <c r="A888" s="463">
        <v>868</v>
      </c>
      <c r="B888" s="239">
        <v>45418</v>
      </c>
      <c r="C888" s="333" t="s">
        <v>14671</v>
      </c>
      <c r="D888" s="334" t="s">
        <v>14672</v>
      </c>
      <c r="E888" s="238"/>
      <c r="F888" s="334" t="s">
        <v>14797</v>
      </c>
      <c r="G888" s="238">
        <v>100</v>
      </c>
      <c r="H888" s="238">
        <v>1</v>
      </c>
      <c r="I888" s="348" t="s">
        <v>14854</v>
      </c>
      <c r="J888" s="234"/>
      <c r="K888" s="234"/>
      <c r="L888" s="236"/>
      <c r="M888" s="236"/>
      <c r="N888" s="236"/>
      <c r="O888" s="236"/>
      <c r="P888" s="236">
        <v>45534</v>
      </c>
      <c r="Q888" s="236">
        <v>45534</v>
      </c>
      <c r="R888" s="372">
        <v>0</v>
      </c>
      <c r="S888" s="234"/>
      <c r="T888" s="234"/>
    </row>
    <row r="889" spans="1:21" ht="36" customHeight="1" x14ac:dyDescent="0.35">
      <c r="A889" s="463">
        <v>869</v>
      </c>
      <c r="B889" s="239">
        <v>45421</v>
      </c>
      <c r="C889" s="333" t="s">
        <v>65</v>
      </c>
      <c r="D889" s="334" t="s">
        <v>13978</v>
      </c>
      <c r="E889" s="238"/>
      <c r="F889" s="334" t="s">
        <v>14248</v>
      </c>
      <c r="G889" s="238">
        <v>300</v>
      </c>
      <c r="H889" s="238">
        <v>1</v>
      </c>
      <c r="I889" s="348" t="s">
        <v>14858</v>
      </c>
      <c r="J889" s="333" t="s">
        <v>14859</v>
      </c>
      <c r="K889" s="234"/>
      <c r="L889" s="236">
        <v>45428</v>
      </c>
      <c r="M889" s="236"/>
      <c r="N889" s="236"/>
      <c r="O889" s="236"/>
      <c r="P889" s="236">
        <v>45545</v>
      </c>
      <c r="Q889" s="236">
        <v>45545</v>
      </c>
      <c r="R889" s="372">
        <v>0</v>
      </c>
      <c r="S889" s="234"/>
      <c r="T889" s="234"/>
    </row>
    <row r="890" spans="1:21" ht="36" customHeight="1" x14ac:dyDescent="0.35">
      <c r="A890" s="463">
        <v>870</v>
      </c>
      <c r="B890" s="239">
        <v>45426</v>
      </c>
      <c r="C890" s="333" t="s">
        <v>13893</v>
      </c>
      <c r="D890" s="334" t="s">
        <v>63</v>
      </c>
      <c r="E890" s="238"/>
      <c r="F890" s="334" t="s">
        <v>14581</v>
      </c>
      <c r="G890" s="238"/>
      <c r="H890" s="238">
        <v>1</v>
      </c>
      <c r="I890" s="348" t="s">
        <v>14860</v>
      </c>
      <c r="J890" s="437" t="s">
        <v>14942</v>
      </c>
      <c r="K890" s="234"/>
      <c r="L890" s="236">
        <v>45433</v>
      </c>
      <c r="M890" s="236"/>
      <c r="N890" s="236"/>
      <c r="O890" s="236"/>
      <c r="P890" s="236">
        <v>45534</v>
      </c>
      <c r="Q890" s="236">
        <v>45534</v>
      </c>
      <c r="R890" s="372">
        <v>0</v>
      </c>
      <c r="S890" s="234"/>
      <c r="T890" s="234"/>
    </row>
    <row r="891" spans="1:21" ht="53.25" customHeight="1" x14ac:dyDescent="0.35">
      <c r="A891" s="463">
        <v>871</v>
      </c>
      <c r="B891" s="239">
        <v>45426</v>
      </c>
      <c r="C891" s="333" t="s">
        <v>13893</v>
      </c>
      <c r="D891" s="334" t="s">
        <v>5805</v>
      </c>
      <c r="E891" s="238"/>
      <c r="F891" s="334" t="s">
        <v>14593</v>
      </c>
      <c r="G891" s="238"/>
      <c r="H891" s="238">
        <v>3</v>
      </c>
      <c r="I891" s="348" t="s">
        <v>14861</v>
      </c>
      <c r="J891" s="439" t="s">
        <v>14862</v>
      </c>
      <c r="K891" s="234"/>
      <c r="L891" s="236"/>
      <c r="M891" s="236"/>
      <c r="N891" s="236"/>
      <c r="O891" s="236"/>
      <c r="P891" s="236">
        <v>45566</v>
      </c>
      <c r="Q891" s="236">
        <v>45566</v>
      </c>
      <c r="R891" s="372">
        <v>0</v>
      </c>
      <c r="S891" s="234"/>
      <c r="T891" s="234"/>
    </row>
    <row r="892" spans="1:21" ht="36" customHeight="1" x14ac:dyDescent="0.35">
      <c r="A892" s="463">
        <v>872</v>
      </c>
      <c r="B892" s="239">
        <v>45400</v>
      </c>
      <c r="C892" s="333" t="s">
        <v>14844</v>
      </c>
      <c r="D892" s="238">
        <v>8570</v>
      </c>
      <c r="E892" s="238"/>
      <c r="F892" s="334" t="s">
        <v>14738</v>
      </c>
      <c r="G892" s="238"/>
      <c r="H892" s="238"/>
      <c r="I892" s="427" t="s">
        <v>14845</v>
      </c>
      <c r="J892" s="333" t="s">
        <v>14886</v>
      </c>
      <c r="K892" s="234"/>
      <c r="L892" s="236"/>
      <c r="M892" s="236"/>
      <c r="N892" s="236"/>
      <c r="O892" s="236"/>
      <c r="P892" s="236">
        <v>45534</v>
      </c>
      <c r="Q892" s="236">
        <v>45534</v>
      </c>
      <c r="R892" s="372">
        <v>0</v>
      </c>
      <c r="S892" s="234"/>
      <c r="T892" s="234"/>
    </row>
    <row r="893" spans="1:21" ht="36" customHeight="1" x14ac:dyDescent="0.35">
      <c r="A893" s="463">
        <v>873</v>
      </c>
      <c r="B893" s="239">
        <v>45428</v>
      </c>
      <c r="C893" s="333" t="s">
        <v>65</v>
      </c>
      <c r="D893" s="334" t="s">
        <v>13978</v>
      </c>
      <c r="E893" s="334" t="s">
        <v>14863</v>
      </c>
      <c r="F893" s="334" t="s">
        <v>3785</v>
      </c>
      <c r="G893" s="238"/>
      <c r="H893" s="238">
        <v>2</v>
      </c>
      <c r="I893" s="348" t="s">
        <v>14842</v>
      </c>
      <c r="J893" s="333" t="s">
        <v>14941</v>
      </c>
      <c r="K893" s="270"/>
      <c r="L893" s="236">
        <v>45435</v>
      </c>
      <c r="M893" s="236"/>
      <c r="N893" s="236"/>
      <c r="O893" s="236"/>
      <c r="P893" s="236">
        <v>45545</v>
      </c>
      <c r="Q893" s="236">
        <v>45545</v>
      </c>
      <c r="R893" s="372"/>
      <c r="S893" s="234"/>
      <c r="T893" s="234"/>
    </row>
    <row r="894" spans="1:21" ht="36" customHeight="1" x14ac:dyDescent="0.35">
      <c r="A894" s="463">
        <v>874</v>
      </c>
      <c r="B894" s="239">
        <v>45433</v>
      </c>
      <c r="C894" s="333" t="s">
        <v>13977</v>
      </c>
      <c r="D894" s="334" t="s">
        <v>14868</v>
      </c>
      <c r="E894" s="334" t="s">
        <v>14866</v>
      </c>
      <c r="F894" s="334" t="s">
        <v>14817</v>
      </c>
      <c r="G894" s="238">
        <v>33</v>
      </c>
      <c r="H894" s="238"/>
      <c r="I894" s="237">
        <v>10088547</v>
      </c>
      <c r="J894" s="401" t="s">
        <v>14867</v>
      </c>
      <c r="K894" s="333" t="s">
        <v>14869</v>
      </c>
      <c r="L894" s="236">
        <v>45436</v>
      </c>
      <c r="M894" s="236"/>
      <c r="N894" s="236"/>
      <c r="O894" s="236"/>
      <c r="P894" s="236">
        <v>45454</v>
      </c>
      <c r="Q894" s="236">
        <v>45454</v>
      </c>
      <c r="R894" s="372">
        <v>1</v>
      </c>
      <c r="S894" s="234"/>
      <c r="T894" s="234"/>
    </row>
    <row r="895" spans="1:21" ht="36" customHeight="1" x14ac:dyDescent="0.35">
      <c r="A895" s="469">
        <v>875</v>
      </c>
      <c r="B895" s="266">
        <v>45434</v>
      </c>
      <c r="C895" s="240" t="s">
        <v>14870</v>
      </c>
      <c r="D895" s="335" t="s">
        <v>14872</v>
      </c>
      <c r="E895" s="335" t="s">
        <v>4728</v>
      </c>
      <c r="F895" s="335" t="s">
        <v>3785</v>
      </c>
      <c r="G895" s="265">
        <v>20</v>
      </c>
      <c r="H895" s="265">
        <v>2</v>
      </c>
      <c r="I895" s="359" t="s">
        <v>14871</v>
      </c>
      <c r="J895" s="240" t="s">
        <v>14873</v>
      </c>
      <c r="K895" s="264"/>
      <c r="L895" s="262">
        <v>45455</v>
      </c>
      <c r="M895" s="262"/>
      <c r="N895" s="262"/>
      <c r="O895" s="262"/>
      <c r="P895" s="263"/>
      <c r="Q895" s="262"/>
      <c r="R895" s="381"/>
      <c r="S895" s="264"/>
      <c r="T895" s="264"/>
    </row>
    <row r="896" spans="1:21" ht="36" customHeight="1" x14ac:dyDescent="0.35">
      <c r="A896" s="463">
        <v>876</v>
      </c>
      <c r="B896" s="239">
        <v>45436</v>
      </c>
      <c r="C896" s="333" t="s">
        <v>2755</v>
      </c>
      <c r="D896" s="334" t="s">
        <v>6728</v>
      </c>
      <c r="E896" s="238"/>
      <c r="F896" s="238" t="s">
        <v>14814</v>
      </c>
      <c r="G896" s="238">
        <v>500</v>
      </c>
      <c r="H896" s="238">
        <v>6</v>
      </c>
      <c r="I896" s="237"/>
      <c r="J896" s="234"/>
      <c r="K896" s="234"/>
      <c r="L896" s="236">
        <v>45443</v>
      </c>
      <c r="M896" s="236"/>
      <c r="N896" s="236"/>
      <c r="O896" s="236"/>
      <c r="P896" s="236">
        <v>45476</v>
      </c>
      <c r="Q896" s="236">
        <v>45476</v>
      </c>
      <c r="R896" s="372">
        <v>0</v>
      </c>
      <c r="S896" s="234"/>
      <c r="T896" s="234"/>
    </row>
    <row r="897" spans="1:20" ht="36" customHeight="1" x14ac:dyDescent="0.35">
      <c r="A897" s="463">
        <v>877</v>
      </c>
      <c r="B897" s="239">
        <v>45454</v>
      </c>
      <c r="C897" s="333" t="s">
        <v>14671</v>
      </c>
      <c r="D897" s="334" t="s">
        <v>14672</v>
      </c>
      <c r="E897" s="334"/>
      <c r="F897" s="334" t="s">
        <v>3785</v>
      </c>
      <c r="G897" s="238"/>
      <c r="H897" s="238">
        <v>3</v>
      </c>
      <c r="I897" s="237"/>
      <c r="J897" s="333" t="s">
        <v>14893</v>
      </c>
      <c r="K897" s="234"/>
      <c r="L897" s="236">
        <v>45454</v>
      </c>
      <c r="M897" s="236"/>
      <c r="N897" s="236"/>
      <c r="O897" s="236"/>
      <c r="P897" s="236">
        <v>45534</v>
      </c>
      <c r="Q897" s="236">
        <v>45534</v>
      </c>
      <c r="R897" s="372"/>
      <c r="S897" s="234"/>
      <c r="T897" s="234"/>
    </row>
    <row r="898" spans="1:20" ht="36" customHeight="1" x14ac:dyDescent="0.35">
      <c r="A898" s="463">
        <v>878</v>
      </c>
      <c r="B898" s="239">
        <v>45454</v>
      </c>
      <c r="C898" s="333" t="s">
        <v>14671</v>
      </c>
      <c r="D898" s="334" t="s">
        <v>14892</v>
      </c>
      <c r="E898" s="334"/>
      <c r="F898" s="334" t="s">
        <v>3785</v>
      </c>
      <c r="G898" s="238"/>
      <c r="H898" s="238">
        <v>3</v>
      </c>
      <c r="I898" s="237"/>
      <c r="J898" s="333" t="s">
        <v>14893</v>
      </c>
      <c r="K898" s="234"/>
      <c r="L898" s="236"/>
      <c r="M898" s="236"/>
      <c r="N898" s="236"/>
      <c r="O898" s="236"/>
      <c r="P898" s="236">
        <v>45534</v>
      </c>
      <c r="Q898" s="236">
        <v>45534</v>
      </c>
      <c r="R898" s="372"/>
      <c r="S898" s="234"/>
      <c r="T898" s="234"/>
    </row>
    <row r="899" spans="1:20" ht="36" customHeight="1" x14ac:dyDescent="0.35">
      <c r="A899" s="463">
        <v>879</v>
      </c>
      <c r="B899" s="239">
        <v>45455</v>
      </c>
      <c r="C899" s="333" t="s">
        <v>13892</v>
      </c>
      <c r="D899" s="334" t="s">
        <v>14894</v>
      </c>
      <c r="E899" s="238"/>
      <c r="F899" s="334" t="s">
        <v>14895</v>
      </c>
      <c r="G899" s="238">
        <v>250</v>
      </c>
      <c r="H899" s="238">
        <v>115</v>
      </c>
      <c r="I899" s="237"/>
      <c r="J899" s="333" t="s">
        <v>14896</v>
      </c>
      <c r="K899" s="234"/>
      <c r="L899" s="236">
        <v>45457</v>
      </c>
      <c r="M899" s="236"/>
      <c r="N899" s="236"/>
      <c r="O899" s="236"/>
      <c r="P899" s="236">
        <v>45470</v>
      </c>
      <c r="Q899" s="236">
        <v>45470</v>
      </c>
      <c r="R899" s="372">
        <v>0</v>
      </c>
      <c r="S899" s="234"/>
      <c r="T899" s="234"/>
    </row>
    <row r="900" spans="1:20" ht="36" customHeight="1" x14ac:dyDescent="0.35">
      <c r="A900" s="463">
        <v>880</v>
      </c>
      <c r="B900" s="239">
        <v>45462</v>
      </c>
      <c r="C900" s="333" t="s">
        <v>2253</v>
      </c>
      <c r="D900" s="238">
        <v>5188</v>
      </c>
      <c r="E900" s="238"/>
      <c r="F900" s="334" t="s">
        <v>14865</v>
      </c>
      <c r="G900" s="238">
        <v>2</v>
      </c>
      <c r="H900" s="238">
        <v>1</v>
      </c>
      <c r="I900" s="237">
        <v>201397</v>
      </c>
      <c r="J900" s="433" t="s">
        <v>14899</v>
      </c>
      <c r="K900" s="234"/>
      <c r="L900" s="236">
        <v>45468</v>
      </c>
      <c r="M900" s="236"/>
      <c r="N900" s="236"/>
      <c r="O900" s="236"/>
      <c r="P900" s="236">
        <v>45503</v>
      </c>
      <c r="Q900" s="236">
        <v>45503</v>
      </c>
      <c r="R900" s="372">
        <v>0</v>
      </c>
      <c r="S900" s="234"/>
      <c r="T900" s="234"/>
    </row>
    <row r="901" spans="1:20" ht="36" customHeight="1" x14ac:dyDescent="0.35">
      <c r="A901" s="469">
        <v>881</v>
      </c>
      <c r="B901" s="266">
        <v>45481</v>
      </c>
      <c r="C901" s="240" t="s">
        <v>14910</v>
      </c>
      <c r="D901" s="335" t="s">
        <v>14911</v>
      </c>
      <c r="E901" s="265"/>
      <c r="F901" s="265"/>
      <c r="G901" s="265">
        <v>100</v>
      </c>
      <c r="H901" s="265">
        <v>4</v>
      </c>
      <c r="I901" s="359" t="s">
        <v>14912</v>
      </c>
      <c r="J901" s="240" t="s">
        <v>14983</v>
      </c>
      <c r="K901" s="264"/>
      <c r="L901" s="262"/>
      <c r="M901" s="262"/>
      <c r="N901" s="262"/>
      <c r="O901" s="262"/>
      <c r="P901" s="263"/>
      <c r="Q901" s="262"/>
      <c r="R901" s="381"/>
      <c r="S901" s="240" t="s">
        <v>15171</v>
      </c>
      <c r="T901" s="264"/>
    </row>
    <row r="902" spans="1:20" ht="36" customHeight="1" x14ac:dyDescent="0.35">
      <c r="A902" s="463">
        <v>882</v>
      </c>
      <c r="B902" s="239">
        <v>45482</v>
      </c>
      <c r="C902" s="333" t="s">
        <v>8170</v>
      </c>
      <c r="D902" s="238">
        <v>7593</v>
      </c>
      <c r="E902" s="238"/>
      <c r="F902" s="334" t="s">
        <v>14918</v>
      </c>
      <c r="G902" s="238">
        <v>22</v>
      </c>
      <c r="H902" s="238">
        <v>22</v>
      </c>
      <c r="I902" s="348" t="s">
        <v>14915</v>
      </c>
      <c r="J902" s="333" t="s">
        <v>14914</v>
      </c>
      <c r="K902" s="234"/>
      <c r="L902" s="236">
        <v>45489</v>
      </c>
      <c r="M902" s="236"/>
      <c r="N902" s="236"/>
      <c r="O902" s="236"/>
      <c r="P902" s="236">
        <v>45499</v>
      </c>
      <c r="Q902" s="236">
        <v>45499</v>
      </c>
      <c r="R902" s="372">
        <v>0</v>
      </c>
      <c r="S902" s="234"/>
      <c r="T902" s="234"/>
    </row>
    <row r="903" spans="1:20" ht="36" customHeight="1" x14ac:dyDescent="0.35">
      <c r="A903" s="463">
        <v>883</v>
      </c>
      <c r="B903" s="239">
        <v>45454</v>
      </c>
      <c r="C903" s="333" t="s">
        <v>13892</v>
      </c>
      <c r="D903" s="334" t="s">
        <v>14894</v>
      </c>
      <c r="E903" s="238"/>
      <c r="F903" s="334" t="s">
        <v>3785</v>
      </c>
      <c r="G903" s="334" t="s">
        <v>2216</v>
      </c>
      <c r="H903" s="238">
        <v>11</v>
      </c>
      <c r="I903" s="237"/>
      <c r="J903" s="234"/>
      <c r="K903" s="234"/>
      <c r="L903" s="236">
        <v>45454</v>
      </c>
      <c r="M903" s="236"/>
      <c r="N903" s="236"/>
      <c r="O903" s="236"/>
      <c r="P903" s="236">
        <v>45519</v>
      </c>
      <c r="Q903" s="236">
        <v>45519</v>
      </c>
      <c r="R903" s="372">
        <v>0</v>
      </c>
      <c r="S903" s="234"/>
      <c r="T903" s="234"/>
    </row>
    <row r="904" spans="1:20" ht="36" customHeight="1" x14ac:dyDescent="0.35">
      <c r="A904" s="463">
        <v>884</v>
      </c>
      <c r="B904" s="239">
        <v>45484</v>
      </c>
      <c r="C904" s="333" t="s">
        <v>8935</v>
      </c>
      <c r="D904" s="334" t="s">
        <v>13455</v>
      </c>
      <c r="E904" s="238"/>
      <c r="F904" s="334" t="s">
        <v>14916</v>
      </c>
      <c r="G904" s="238">
        <v>10</v>
      </c>
      <c r="H904" s="238">
        <v>2</v>
      </c>
      <c r="I904" s="237"/>
      <c r="J904" s="333" t="s">
        <v>14917</v>
      </c>
      <c r="K904" s="234"/>
      <c r="L904" s="236">
        <v>45491</v>
      </c>
      <c r="M904" s="236"/>
      <c r="N904" s="236"/>
      <c r="O904" s="236"/>
      <c r="P904" s="236">
        <v>45544</v>
      </c>
      <c r="Q904" s="236">
        <v>45544</v>
      </c>
      <c r="R904" s="372">
        <v>0</v>
      </c>
      <c r="S904" s="234"/>
      <c r="T904" s="234"/>
    </row>
    <row r="905" spans="1:20" ht="36" customHeight="1" x14ac:dyDescent="0.35">
      <c r="A905" s="469">
        <v>885</v>
      </c>
      <c r="B905" s="266">
        <v>45490</v>
      </c>
      <c r="C905" s="240" t="s">
        <v>14910</v>
      </c>
      <c r="D905" s="335" t="s">
        <v>14911</v>
      </c>
      <c r="E905" s="265"/>
      <c r="F905" s="265"/>
      <c r="G905" s="265">
        <v>50</v>
      </c>
      <c r="H905" s="265">
        <v>1</v>
      </c>
      <c r="I905" s="263" t="s">
        <v>14912</v>
      </c>
      <c r="J905" s="240" t="s">
        <v>14983</v>
      </c>
      <c r="K905" s="264"/>
      <c r="L905" s="262"/>
      <c r="M905" s="262"/>
      <c r="N905" s="262"/>
      <c r="O905" s="262"/>
      <c r="P905" s="263"/>
      <c r="Q905" s="262"/>
      <c r="R905" s="381"/>
      <c r="S905" s="240" t="s">
        <v>15171</v>
      </c>
      <c r="T905" s="264"/>
    </row>
    <row r="906" spans="1:20" ht="36" customHeight="1" x14ac:dyDescent="0.35">
      <c r="A906" s="463">
        <v>886</v>
      </c>
      <c r="B906" s="239">
        <v>45491</v>
      </c>
      <c r="C906" s="333" t="s">
        <v>8170</v>
      </c>
      <c r="D906" s="238">
        <v>7594</v>
      </c>
      <c r="E906" s="238"/>
      <c r="F906" s="334" t="s">
        <v>14891</v>
      </c>
      <c r="G906" s="238">
        <v>22</v>
      </c>
      <c r="H906" s="238">
        <v>2</v>
      </c>
      <c r="I906" s="348" t="s">
        <v>14919</v>
      </c>
      <c r="J906" s="333"/>
      <c r="K906" s="234"/>
      <c r="L906" s="236">
        <v>45498</v>
      </c>
      <c r="M906" s="236"/>
      <c r="N906" s="236"/>
      <c r="O906" s="236"/>
      <c r="P906" s="236">
        <v>45530</v>
      </c>
      <c r="Q906" s="236">
        <v>45528</v>
      </c>
      <c r="R906" s="372">
        <v>0</v>
      </c>
      <c r="S906" s="234"/>
      <c r="T906" s="234"/>
    </row>
    <row r="907" spans="1:20" ht="36" customHeight="1" x14ac:dyDescent="0.35">
      <c r="A907" s="463">
        <v>887</v>
      </c>
      <c r="B907" s="239">
        <v>45491</v>
      </c>
      <c r="C907" s="333" t="s">
        <v>8170</v>
      </c>
      <c r="D907" s="238">
        <v>7395</v>
      </c>
      <c r="E907" s="238"/>
      <c r="F907" s="334" t="s">
        <v>14888</v>
      </c>
      <c r="G907" s="238">
        <v>40</v>
      </c>
      <c r="H907" s="238">
        <v>4</v>
      </c>
      <c r="I907" s="237" t="s">
        <v>14920</v>
      </c>
      <c r="J907" s="234"/>
      <c r="K907" s="234"/>
      <c r="L907" s="236">
        <v>45498</v>
      </c>
      <c r="M907" s="236"/>
      <c r="N907" s="236"/>
      <c r="O907" s="236"/>
      <c r="P907" s="236">
        <v>45519</v>
      </c>
      <c r="Q907" s="236">
        <v>45519</v>
      </c>
      <c r="R907" s="372">
        <v>0</v>
      </c>
      <c r="S907" s="234"/>
      <c r="T907" s="234"/>
    </row>
    <row r="908" spans="1:20" ht="36" customHeight="1" x14ac:dyDescent="0.35">
      <c r="A908" s="463">
        <v>888</v>
      </c>
      <c r="B908" s="239">
        <v>45491</v>
      </c>
      <c r="C908" s="333" t="s">
        <v>8170</v>
      </c>
      <c r="D908" s="238">
        <v>7396</v>
      </c>
      <c r="E908" s="238"/>
      <c r="F908" s="334" t="s">
        <v>14926</v>
      </c>
      <c r="G908" s="238">
        <v>40</v>
      </c>
      <c r="H908" s="238">
        <v>10</v>
      </c>
      <c r="I908" s="237" t="s">
        <v>14622</v>
      </c>
      <c r="J908" s="234"/>
      <c r="K908" s="234"/>
      <c r="L908" s="236">
        <v>45498</v>
      </c>
      <c r="M908" s="236"/>
      <c r="N908" s="236"/>
      <c r="O908" s="236"/>
      <c r="P908" s="236">
        <v>45519</v>
      </c>
      <c r="Q908" s="236">
        <v>45519</v>
      </c>
      <c r="R908" s="372">
        <v>0</v>
      </c>
      <c r="S908" s="234"/>
      <c r="T908" s="234"/>
    </row>
    <row r="909" spans="1:20" ht="36" customHeight="1" x14ac:dyDescent="0.35">
      <c r="A909" s="463">
        <v>889</v>
      </c>
      <c r="B909" s="239">
        <v>45491</v>
      </c>
      <c r="C909" s="333" t="s">
        <v>8170</v>
      </c>
      <c r="D909" s="238">
        <v>7394</v>
      </c>
      <c r="E909" s="238"/>
      <c r="F909" s="334" t="s">
        <v>14889</v>
      </c>
      <c r="G909" s="238">
        <v>200</v>
      </c>
      <c r="H909" s="238">
        <v>3</v>
      </c>
      <c r="I909" s="348" t="s">
        <v>14922</v>
      </c>
      <c r="J909" s="234"/>
      <c r="K909" s="234"/>
      <c r="L909" s="236">
        <v>45498</v>
      </c>
      <c r="M909" s="236"/>
      <c r="N909" s="236"/>
      <c r="O909" s="236"/>
      <c r="P909" s="236">
        <v>45527</v>
      </c>
      <c r="Q909" s="236">
        <v>45527</v>
      </c>
      <c r="R909" s="372">
        <v>0</v>
      </c>
      <c r="S909" s="234"/>
      <c r="T909" s="234"/>
    </row>
    <row r="910" spans="1:20" ht="36" customHeight="1" x14ac:dyDescent="0.35">
      <c r="A910" s="463">
        <v>890</v>
      </c>
      <c r="B910" s="239">
        <v>45491</v>
      </c>
      <c r="C910" s="333" t="s">
        <v>8170</v>
      </c>
      <c r="D910" s="238">
        <v>7355</v>
      </c>
      <c r="E910" s="238"/>
      <c r="F910" s="334" t="s">
        <v>14857</v>
      </c>
      <c r="G910" s="238">
        <v>200</v>
      </c>
      <c r="H910" s="238">
        <v>18</v>
      </c>
      <c r="I910" s="348" t="s">
        <v>14921</v>
      </c>
      <c r="J910" s="234"/>
      <c r="K910" s="234"/>
      <c r="L910" s="236">
        <v>45498</v>
      </c>
      <c r="M910" s="236"/>
      <c r="N910" s="236"/>
      <c r="O910" s="236"/>
      <c r="P910" s="236">
        <v>45531</v>
      </c>
      <c r="Q910" s="236">
        <v>45531</v>
      </c>
      <c r="R910" s="372">
        <v>0</v>
      </c>
      <c r="S910" s="234"/>
      <c r="T910" s="234"/>
    </row>
    <row r="911" spans="1:20" ht="36" customHeight="1" x14ac:dyDescent="0.35">
      <c r="A911" s="463">
        <v>891</v>
      </c>
      <c r="B911" s="239">
        <v>45491</v>
      </c>
      <c r="C911" s="333" t="s">
        <v>14923</v>
      </c>
      <c r="D911" s="334" t="s">
        <v>2698</v>
      </c>
      <c r="E911" s="238">
        <v>31045</v>
      </c>
      <c r="F911" s="238"/>
      <c r="G911" s="238"/>
      <c r="H911" s="238">
        <v>3</v>
      </c>
      <c r="I911" s="348" t="s">
        <v>14924</v>
      </c>
      <c r="J911" s="333" t="s">
        <v>14925</v>
      </c>
      <c r="K911" s="234"/>
      <c r="L911" s="285">
        <v>45498</v>
      </c>
      <c r="M911" s="285"/>
      <c r="N911" s="285"/>
      <c r="O911" s="285"/>
      <c r="P911" s="236">
        <v>45538</v>
      </c>
      <c r="Q911" s="236">
        <v>45538</v>
      </c>
      <c r="R911" s="372">
        <v>0</v>
      </c>
      <c r="S911" s="234"/>
      <c r="T911" s="234"/>
    </row>
    <row r="912" spans="1:20" ht="36" customHeight="1" x14ac:dyDescent="0.35">
      <c r="A912" s="469" t="s">
        <v>2216</v>
      </c>
      <c r="B912" s="266">
        <v>45499</v>
      </c>
      <c r="C912" s="240" t="s">
        <v>13424</v>
      </c>
      <c r="D912" s="335" t="s">
        <v>13444</v>
      </c>
      <c r="E912" s="265"/>
      <c r="F912" s="335" t="s">
        <v>3785</v>
      </c>
      <c r="G912" s="265">
        <v>2000</v>
      </c>
      <c r="H912" s="265">
        <v>1</v>
      </c>
      <c r="I912" s="263">
        <v>50010858</v>
      </c>
      <c r="J912" s="240" t="s">
        <v>14939</v>
      </c>
      <c r="K912" s="264"/>
      <c r="L912" s="434"/>
      <c r="M912" s="434"/>
      <c r="N912" s="434"/>
      <c r="O912" s="434"/>
      <c r="P912" s="263"/>
      <c r="Q912" s="262"/>
      <c r="R912" s="381"/>
      <c r="S912" s="264"/>
      <c r="T912" s="264"/>
    </row>
    <row r="913" spans="1:20" ht="36" customHeight="1" x14ac:dyDescent="0.35">
      <c r="A913" s="463">
        <v>892</v>
      </c>
      <c r="B913" s="239">
        <v>45505</v>
      </c>
      <c r="C913" s="333" t="s">
        <v>8935</v>
      </c>
      <c r="D913" s="334" t="s">
        <v>13455</v>
      </c>
      <c r="E913" s="334" t="s">
        <v>14929</v>
      </c>
      <c r="F913" s="334" t="s">
        <v>3785</v>
      </c>
      <c r="G913" s="238">
        <v>158</v>
      </c>
      <c r="H913" s="238">
        <v>5</v>
      </c>
      <c r="I913" s="237" t="s">
        <v>14930</v>
      </c>
      <c r="J913" s="234"/>
      <c r="K913" s="234"/>
      <c r="L913" s="285">
        <v>45519</v>
      </c>
      <c r="M913" s="285"/>
      <c r="N913" s="285"/>
      <c r="O913" s="285"/>
      <c r="P913" s="237"/>
      <c r="Q913" s="236"/>
      <c r="R913" s="372"/>
      <c r="S913" s="234"/>
      <c r="T913" s="234"/>
    </row>
    <row r="914" spans="1:20" ht="36" customHeight="1" x14ac:dyDescent="0.35">
      <c r="A914" s="469">
        <v>894</v>
      </c>
      <c r="B914" s="266">
        <v>45510</v>
      </c>
      <c r="C914" s="240" t="s">
        <v>13424</v>
      </c>
      <c r="D914" s="335" t="s">
        <v>13444</v>
      </c>
      <c r="E914" s="265"/>
      <c r="F914" s="265"/>
      <c r="G914" s="265">
        <v>700</v>
      </c>
      <c r="H914" s="265">
        <v>1</v>
      </c>
      <c r="I914" s="263">
        <v>50010858</v>
      </c>
      <c r="J914" s="240" t="s">
        <v>14940</v>
      </c>
      <c r="K914" s="264"/>
      <c r="L914" s="434"/>
      <c r="M914" s="434"/>
      <c r="N914" s="434"/>
      <c r="O914" s="434"/>
      <c r="P914" s="263"/>
      <c r="Q914" s="262"/>
      <c r="R914" s="381"/>
      <c r="S914" s="264"/>
      <c r="T914" s="264"/>
    </row>
    <row r="915" spans="1:20" ht="36" customHeight="1" x14ac:dyDescent="0.35">
      <c r="A915" s="463">
        <v>895</v>
      </c>
      <c r="B915" s="239">
        <v>45510</v>
      </c>
      <c r="C915" s="333" t="s">
        <v>3583</v>
      </c>
      <c r="D915" s="334" t="s">
        <v>14086</v>
      </c>
      <c r="E915" s="435" t="s">
        <v>14931</v>
      </c>
      <c r="F915" s="334" t="s">
        <v>14246</v>
      </c>
      <c r="G915" s="238">
        <v>200</v>
      </c>
      <c r="H915" s="238">
        <v>1</v>
      </c>
      <c r="I915" s="436" t="s">
        <v>14932</v>
      </c>
      <c r="J915" s="436" t="s">
        <v>14933</v>
      </c>
      <c r="K915" s="234"/>
      <c r="L915" s="285">
        <v>45517</v>
      </c>
      <c r="M915" s="285"/>
      <c r="N915" s="285"/>
      <c r="O915" s="285"/>
      <c r="P915" s="236">
        <v>45532</v>
      </c>
      <c r="Q915" s="236">
        <v>45532</v>
      </c>
      <c r="R915" s="372">
        <v>0</v>
      </c>
      <c r="S915" s="234"/>
      <c r="T915" s="234"/>
    </row>
    <row r="916" spans="1:20" ht="36" customHeight="1" x14ac:dyDescent="0.35">
      <c r="A916" s="463">
        <v>896</v>
      </c>
      <c r="B916" s="239">
        <v>45517</v>
      </c>
      <c r="C916" s="333" t="s">
        <v>3583</v>
      </c>
      <c r="D916" s="334" t="s">
        <v>14086</v>
      </c>
      <c r="E916" s="435" t="s">
        <v>14934</v>
      </c>
      <c r="F916" s="334" t="s">
        <v>14246</v>
      </c>
      <c r="G916" s="238">
        <v>200</v>
      </c>
      <c r="H916" s="238">
        <v>1</v>
      </c>
      <c r="I916" s="436" t="s">
        <v>14932</v>
      </c>
      <c r="J916" s="436" t="s">
        <v>14933</v>
      </c>
      <c r="K916" s="234"/>
      <c r="L916" s="285">
        <v>45524</v>
      </c>
      <c r="M916" s="285"/>
      <c r="N916" s="285"/>
      <c r="O916" s="285"/>
      <c r="P916" s="236">
        <v>45532</v>
      </c>
      <c r="Q916" s="236">
        <v>45532</v>
      </c>
      <c r="R916" s="372">
        <v>0</v>
      </c>
      <c r="S916" s="234"/>
      <c r="T916" s="234"/>
    </row>
    <row r="917" spans="1:20" ht="36" customHeight="1" x14ac:dyDescent="0.35">
      <c r="A917" s="463">
        <v>897</v>
      </c>
      <c r="B917" s="239">
        <v>45518</v>
      </c>
      <c r="C917" s="333" t="s">
        <v>8170</v>
      </c>
      <c r="D917" s="238">
        <v>7593</v>
      </c>
      <c r="E917" s="238"/>
      <c r="F917" s="334" t="s">
        <v>14918</v>
      </c>
      <c r="G917" s="238">
        <v>22</v>
      </c>
      <c r="H917" s="238">
        <v>5</v>
      </c>
      <c r="I917" s="348" t="s">
        <v>14935</v>
      </c>
      <c r="J917" s="333" t="s">
        <v>14936</v>
      </c>
      <c r="K917" s="234"/>
      <c r="L917" s="236">
        <v>45534</v>
      </c>
      <c r="M917" s="365" t="s">
        <v>1336</v>
      </c>
      <c r="N917" s="236"/>
      <c r="O917" s="236"/>
      <c r="P917" s="236">
        <v>45545</v>
      </c>
      <c r="Q917" s="236">
        <v>45545</v>
      </c>
      <c r="R917" s="372">
        <v>0</v>
      </c>
      <c r="S917" s="234"/>
      <c r="T917" s="234"/>
    </row>
    <row r="918" spans="1:20" ht="36" customHeight="1" x14ac:dyDescent="0.35">
      <c r="A918" s="463" t="s">
        <v>14937</v>
      </c>
      <c r="B918" s="239">
        <v>45527</v>
      </c>
      <c r="C918" s="333" t="s">
        <v>8170</v>
      </c>
      <c r="D918" s="238">
        <v>7395</v>
      </c>
      <c r="E918" s="238"/>
      <c r="F918" s="334" t="s">
        <v>14888</v>
      </c>
      <c r="G918" s="238">
        <v>40</v>
      </c>
      <c r="H918" s="238">
        <v>4</v>
      </c>
      <c r="I918" s="237" t="s">
        <v>14920</v>
      </c>
      <c r="J918" s="234"/>
      <c r="K918" s="234"/>
      <c r="L918" s="236">
        <v>45534</v>
      </c>
      <c r="M918" s="365" t="s">
        <v>1336</v>
      </c>
      <c r="N918" s="236"/>
      <c r="O918" s="236"/>
      <c r="P918" s="236">
        <v>45566</v>
      </c>
      <c r="Q918" s="236">
        <v>45566</v>
      </c>
      <c r="R918" s="372">
        <v>0</v>
      </c>
      <c r="S918" s="234"/>
      <c r="T918" s="234"/>
    </row>
    <row r="919" spans="1:20" ht="36" customHeight="1" x14ac:dyDescent="0.35">
      <c r="A919" s="463" t="s">
        <v>14938</v>
      </c>
      <c r="B919" s="239">
        <v>45527</v>
      </c>
      <c r="C919" s="333" t="s">
        <v>8170</v>
      </c>
      <c r="D919" s="238">
        <v>7396</v>
      </c>
      <c r="E919" s="238"/>
      <c r="F919" s="334" t="s">
        <v>14926</v>
      </c>
      <c r="G919" s="238">
        <v>40</v>
      </c>
      <c r="H919" s="238">
        <v>10</v>
      </c>
      <c r="I919" s="237" t="s">
        <v>14622</v>
      </c>
      <c r="J919" s="234"/>
      <c r="K919" s="234"/>
      <c r="L919" s="236">
        <v>45534</v>
      </c>
      <c r="M919" s="365" t="s">
        <v>1336</v>
      </c>
      <c r="N919" s="236"/>
      <c r="O919" s="236"/>
      <c r="P919" s="236">
        <v>45566</v>
      </c>
      <c r="Q919" s="236">
        <v>45566</v>
      </c>
      <c r="R919" s="372">
        <v>0</v>
      </c>
      <c r="S919" s="234"/>
      <c r="T919" s="234"/>
    </row>
    <row r="920" spans="1:20" ht="36" customHeight="1" x14ac:dyDescent="0.35">
      <c r="A920" s="463">
        <v>899</v>
      </c>
      <c r="B920" s="239">
        <v>45533</v>
      </c>
      <c r="C920" s="333" t="s">
        <v>5604</v>
      </c>
      <c r="D920" s="334" t="s">
        <v>14944</v>
      </c>
      <c r="E920" s="238"/>
      <c r="F920" s="334" t="s">
        <v>14943</v>
      </c>
      <c r="G920" s="238">
        <v>200</v>
      </c>
      <c r="H920" s="334" t="s">
        <v>14945</v>
      </c>
      <c r="I920" s="237"/>
      <c r="J920" s="234"/>
      <c r="K920" s="234"/>
      <c r="L920" s="285">
        <v>45549</v>
      </c>
      <c r="M920" s="285" t="s">
        <v>1336</v>
      </c>
      <c r="N920" s="285"/>
      <c r="O920" s="285"/>
      <c r="P920" s="236">
        <v>45568</v>
      </c>
      <c r="Q920" s="365">
        <v>45568</v>
      </c>
      <c r="R920" s="372">
        <v>0</v>
      </c>
      <c r="S920" s="234"/>
      <c r="T920" s="234"/>
    </row>
    <row r="921" spans="1:20" ht="90" x14ac:dyDescent="0.35">
      <c r="A921" s="463">
        <v>900</v>
      </c>
      <c r="B921" s="239">
        <v>45534</v>
      </c>
      <c r="C921" s="333" t="s">
        <v>13977</v>
      </c>
      <c r="D921" s="334" t="s">
        <v>14851</v>
      </c>
      <c r="E921" s="238"/>
      <c r="F921" s="334" t="s">
        <v>14846</v>
      </c>
      <c r="G921" s="238">
        <v>78</v>
      </c>
      <c r="H921" s="238">
        <v>4</v>
      </c>
      <c r="I921" s="237"/>
      <c r="J921" s="438" t="s">
        <v>14946</v>
      </c>
      <c r="K921" s="234"/>
      <c r="L921" s="285">
        <v>45538</v>
      </c>
      <c r="M921" s="285" t="s">
        <v>1336</v>
      </c>
      <c r="N921" s="285"/>
      <c r="O921" s="285"/>
      <c r="P921" s="236">
        <v>45548</v>
      </c>
      <c r="Q921" s="236">
        <v>45548</v>
      </c>
      <c r="R921" s="372">
        <v>0</v>
      </c>
      <c r="S921" s="333" t="s">
        <v>14948</v>
      </c>
      <c r="T921" s="234"/>
    </row>
    <row r="922" spans="1:20" ht="90" x14ac:dyDescent="0.35">
      <c r="A922" s="463">
        <v>901</v>
      </c>
      <c r="B922" s="239">
        <v>45540</v>
      </c>
      <c r="C922" s="333" t="s">
        <v>13977</v>
      </c>
      <c r="D922" s="334" t="s">
        <v>14851</v>
      </c>
      <c r="E922" s="238"/>
      <c r="F922" s="334" t="s">
        <v>14846</v>
      </c>
      <c r="G922" s="238">
        <v>78</v>
      </c>
      <c r="H922" s="238">
        <v>2</v>
      </c>
      <c r="I922" s="237"/>
      <c r="J922" s="438" t="s">
        <v>14956</v>
      </c>
      <c r="K922" s="234"/>
      <c r="L922" s="285">
        <v>45541</v>
      </c>
      <c r="M922" s="285"/>
      <c r="N922" s="285"/>
      <c r="O922" s="285"/>
      <c r="P922" s="236">
        <v>45611</v>
      </c>
      <c r="Q922" s="236">
        <v>45611</v>
      </c>
      <c r="R922" s="372">
        <v>0</v>
      </c>
      <c r="S922" s="234"/>
      <c r="T922" s="234"/>
    </row>
    <row r="923" spans="1:20" ht="21" x14ac:dyDescent="0.35">
      <c r="A923" s="463">
        <v>902</v>
      </c>
      <c r="B923" s="239">
        <v>45540</v>
      </c>
      <c r="C923" s="333" t="s">
        <v>13977</v>
      </c>
      <c r="D923" s="334" t="s">
        <v>14851</v>
      </c>
      <c r="E923" s="238"/>
      <c r="F923" s="334" t="s">
        <v>14846</v>
      </c>
      <c r="G923" s="238">
        <v>78</v>
      </c>
      <c r="H923" s="238">
        <v>1</v>
      </c>
      <c r="I923" s="237"/>
      <c r="J923" s="438" t="s">
        <v>14950</v>
      </c>
      <c r="K923" s="234"/>
      <c r="L923" s="285">
        <v>45538</v>
      </c>
      <c r="M923" s="285" t="s">
        <v>1336</v>
      </c>
      <c r="N923" s="285"/>
      <c r="O923" s="285"/>
      <c r="P923" s="348" t="s">
        <v>14963</v>
      </c>
      <c r="Q923" s="236">
        <v>45548</v>
      </c>
      <c r="R923" s="372">
        <v>1</v>
      </c>
      <c r="S923" s="234"/>
      <c r="T923" s="234"/>
    </row>
    <row r="924" spans="1:20" ht="36" customHeight="1" x14ac:dyDescent="0.35">
      <c r="A924" s="469">
        <v>903</v>
      </c>
      <c r="B924" s="266">
        <v>45541</v>
      </c>
      <c r="C924" s="240" t="s">
        <v>14122</v>
      </c>
      <c r="D924" s="265">
        <v>6307</v>
      </c>
      <c r="E924" s="265"/>
      <c r="F924" s="335" t="s">
        <v>15003</v>
      </c>
      <c r="G924" s="265">
        <v>2</v>
      </c>
      <c r="H924" s="265">
        <v>1</v>
      </c>
      <c r="I924" s="263"/>
      <c r="J924" s="443" t="s">
        <v>14997</v>
      </c>
      <c r="K924" s="264"/>
      <c r="L924" s="434">
        <v>45597</v>
      </c>
      <c r="M924" s="434"/>
      <c r="N924" s="434"/>
      <c r="O924" s="434">
        <v>45618</v>
      </c>
      <c r="P924" s="262">
        <v>45618</v>
      </c>
      <c r="Q924" s="262">
        <v>45618</v>
      </c>
      <c r="R924" s="381">
        <v>0</v>
      </c>
      <c r="S924" s="240" t="s">
        <v>15037</v>
      </c>
      <c r="T924" s="264"/>
    </row>
    <row r="925" spans="1:20" ht="77.45" customHeight="1" x14ac:dyDescent="0.35">
      <c r="A925" s="463">
        <v>904</v>
      </c>
      <c r="B925" s="239">
        <v>45545</v>
      </c>
      <c r="C925" s="333" t="s">
        <v>13977</v>
      </c>
      <c r="D925" s="334" t="s">
        <v>14851</v>
      </c>
      <c r="E925" s="238"/>
      <c r="F925" s="334" t="s">
        <v>14846</v>
      </c>
      <c r="G925" s="238">
        <v>78</v>
      </c>
      <c r="H925" s="238">
        <v>2</v>
      </c>
      <c r="I925" s="237"/>
      <c r="J925" s="438" t="s">
        <v>14955</v>
      </c>
      <c r="K925" s="234"/>
      <c r="L925" s="285">
        <v>45547</v>
      </c>
      <c r="M925" s="285" t="s">
        <v>1336</v>
      </c>
      <c r="N925" s="285"/>
      <c r="O925" s="285"/>
      <c r="P925" s="236">
        <v>45611</v>
      </c>
      <c r="Q925" s="236">
        <v>45611</v>
      </c>
      <c r="R925" s="372">
        <v>1</v>
      </c>
      <c r="S925" s="234"/>
      <c r="T925" s="234"/>
    </row>
    <row r="926" spans="1:20" ht="36" customHeight="1" x14ac:dyDescent="0.35">
      <c r="A926" s="463">
        <v>905</v>
      </c>
      <c r="B926" s="239">
        <v>45545</v>
      </c>
      <c r="C926" s="333" t="s">
        <v>3583</v>
      </c>
      <c r="D926" s="334" t="s">
        <v>14958</v>
      </c>
      <c r="E926" s="238">
        <v>39741</v>
      </c>
      <c r="F926" s="334" t="s">
        <v>14536</v>
      </c>
      <c r="G926" s="238">
        <v>500</v>
      </c>
      <c r="H926" s="238">
        <v>1</v>
      </c>
      <c r="I926" s="237"/>
      <c r="J926" s="438" t="s">
        <v>14970</v>
      </c>
      <c r="K926" s="234"/>
      <c r="L926" s="285">
        <v>45559</v>
      </c>
      <c r="M926" s="285" t="s">
        <v>1336</v>
      </c>
      <c r="N926" s="285"/>
      <c r="O926" s="285"/>
      <c r="P926" s="236">
        <v>45580</v>
      </c>
      <c r="Q926" s="236">
        <v>45580</v>
      </c>
      <c r="R926" s="372">
        <v>0</v>
      </c>
      <c r="S926" s="234"/>
      <c r="T926" s="234"/>
    </row>
    <row r="927" spans="1:20" ht="36" customHeight="1" x14ac:dyDescent="0.35">
      <c r="A927" s="463">
        <v>906</v>
      </c>
      <c r="B927" s="239">
        <v>45545</v>
      </c>
      <c r="C927" s="333" t="s">
        <v>3583</v>
      </c>
      <c r="D927" s="334" t="s">
        <v>14086</v>
      </c>
      <c r="E927" s="238">
        <v>39752</v>
      </c>
      <c r="F927" s="334" t="s">
        <v>14615</v>
      </c>
      <c r="G927" s="238">
        <v>200</v>
      </c>
      <c r="H927" s="238">
        <v>2</v>
      </c>
      <c r="I927" s="237"/>
      <c r="J927" s="438" t="s">
        <v>14957</v>
      </c>
      <c r="K927" s="234"/>
      <c r="L927" s="285">
        <v>45559</v>
      </c>
      <c r="M927" s="285" t="s">
        <v>1336</v>
      </c>
      <c r="N927" s="285"/>
      <c r="O927" s="285"/>
      <c r="P927" s="236">
        <v>45580</v>
      </c>
      <c r="Q927" s="236">
        <v>45580</v>
      </c>
      <c r="R927" s="372">
        <v>0</v>
      </c>
      <c r="S927" s="234"/>
      <c r="T927" s="234"/>
    </row>
    <row r="928" spans="1:20" ht="76.5" x14ac:dyDescent="0.35">
      <c r="A928" s="463" t="s">
        <v>14971</v>
      </c>
      <c r="B928" s="239">
        <v>45547</v>
      </c>
      <c r="C928" s="234" t="s">
        <v>8935</v>
      </c>
      <c r="D928" s="238">
        <v>6779</v>
      </c>
      <c r="E928" s="238"/>
      <c r="F928" s="334" t="s">
        <v>14913</v>
      </c>
      <c r="G928" s="238">
        <v>50</v>
      </c>
      <c r="H928" s="238">
        <v>50</v>
      </c>
      <c r="I928" s="237" t="s">
        <v>14961</v>
      </c>
      <c r="J928" s="234" t="s">
        <v>14962</v>
      </c>
      <c r="K928" s="234"/>
      <c r="L928" s="285">
        <v>45561</v>
      </c>
      <c r="M928" s="285"/>
      <c r="N928" s="285"/>
      <c r="O928" s="285"/>
      <c r="P928" s="236">
        <v>45597</v>
      </c>
      <c r="Q928" s="236">
        <v>45597</v>
      </c>
      <c r="R928" s="372">
        <v>0</v>
      </c>
      <c r="S928" s="234"/>
      <c r="T928" s="234"/>
    </row>
    <row r="929" spans="1:20" ht="21" x14ac:dyDescent="0.35">
      <c r="A929" s="463" t="s">
        <v>14966</v>
      </c>
      <c r="B929" s="239">
        <v>45554</v>
      </c>
      <c r="C929" s="333" t="s">
        <v>10288</v>
      </c>
      <c r="D929" s="334" t="s">
        <v>12608</v>
      </c>
      <c r="E929" s="238"/>
      <c r="F929" s="334" t="s">
        <v>14655</v>
      </c>
      <c r="G929" s="238">
        <v>100</v>
      </c>
      <c r="H929" s="238">
        <v>1</v>
      </c>
      <c r="I929" s="237"/>
      <c r="J929" s="333" t="s">
        <v>14964</v>
      </c>
      <c r="K929" s="234"/>
      <c r="L929" s="285">
        <v>45566</v>
      </c>
      <c r="M929" s="285"/>
      <c r="N929" s="285"/>
      <c r="O929" s="285"/>
      <c r="P929" s="237"/>
      <c r="Q929" s="236"/>
      <c r="R929" s="372"/>
      <c r="S929" s="234"/>
      <c r="T929" s="234"/>
    </row>
    <row r="930" spans="1:20" ht="76.5" x14ac:dyDescent="0.35">
      <c r="A930" s="463" t="s">
        <v>14967</v>
      </c>
      <c r="B930" s="239">
        <v>45554</v>
      </c>
      <c r="C930" s="333" t="s">
        <v>10288</v>
      </c>
      <c r="D930" s="334" t="s">
        <v>12609</v>
      </c>
      <c r="E930" s="238"/>
      <c r="F930" s="334" t="s">
        <v>14654</v>
      </c>
      <c r="G930" s="238">
        <v>150</v>
      </c>
      <c r="H930" s="238">
        <v>4</v>
      </c>
      <c r="I930" s="237"/>
      <c r="J930" s="333" t="s">
        <v>14965</v>
      </c>
      <c r="K930" s="234"/>
      <c r="L930" s="285"/>
      <c r="M930" s="285"/>
      <c r="N930" s="285"/>
      <c r="O930" s="285"/>
      <c r="P930" s="237"/>
      <c r="Q930" s="236"/>
      <c r="R930" s="372"/>
      <c r="S930" s="234"/>
      <c r="T930" s="234"/>
    </row>
    <row r="931" spans="1:20" s="259" customFormat="1" ht="70.900000000000006" customHeight="1" x14ac:dyDescent="0.35">
      <c r="A931" s="470">
        <v>907</v>
      </c>
      <c r="B931" s="261">
        <v>45559</v>
      </c>
      <c r="C931" s="259" t="s">
        <v>14972</v>
      </c>
      <c r="D931" s="360" t="s">
        <v>14973</v>
      </c>
      <c r="E931" s="260"/>
      <c r="F931" s="260" t="s">
        <v>14908</v>
      </c>
      <c r="G931" s="260">
        <v>100</v>
      </c>
      <c r="H931" s="360" t="s">
        <v>14992</v>
      </c>
      <c r="I931" s="258"/>
      <c r="J931" s="364" t="s">
        <v>14975</v>
      </c>
      <c r="L931" s="489"/>
      <c r="M931" s="489"/>
      <c r="N931" s="489"/>
      <c r="O931" s="489"/>
      <c r="P931" s="258"/>
      <c r="Q931" s="257"/>
      <c r="R931" s="378"/>
    </row>
    <row r="932" spans="1:20" ht="36" customHeight="1" x14ac:dyDescent="0.35">
      <c r="A932" s="463">
        <v>908</v>
      </c>
      <c r="B932" s="239">
        <v>45559</v>
      </c>
      <c r="C932" s="333" t="s">
        <v>3583</v>
      </c>
      <c r="D932" s="334" t="s">
        <v>14086</v>
      </c>
      <c r="E932" s="238">
        <v>39993</v>
      </c>
      <c r="F932" s="238" t="s">
        <v>14907</v>
      </c>
      <c r="G932" s="238">
        <v>200</v>
      </c>
      <c r="H932" s="238">
        <v>1</v>
      </c>
      <c r="I932" s="237"/>
      <c r="J932" s="333" t="s">
        <v>14974</v>
      </c>
      <c r="K932" s="234"/>
      <c r="L932" s="285">
        <v>45566</v>
      </c>
      <c r="M932" s="285">
        <v>45566</v>
      </c>
      <c r="N932" s="285"/>
      <c r="O932" s="285"/>
      <c r="P932" s="237"/>
      <c r="Q932" s="236">
        <v>45580</v>
      </c>
      <c r="R932" s="372">
        <v>0</v>
      </c>
      <c r="S932" s="234"/>
      <c r="T932" s="234"/>
    </row>
    <row r="933" spans="1:20" ht="36" customHeight="1" x14ac:dyDescent="0.35">
      <c r="A933" s="463">
        <v>909</v>
      </c>
      <c r="B933" s="239">
        <v>45561</v>
      </c>
      <c r="C933" s="333" t="s">
        <v>520</v>
      </c>
      <c r="D933" s="238">
        <v>4775</v>
      </c>
      <c r="E933" s="334" t="s">
        <v>14976</v>
      </c>
      <c r="F933" s="238"/>
      <c r="G933" s="238">
        <v>700</v>
      </c>
      <c r="H933" s="238">
        <v>8</v>
      </c>
      <c r="I933" s="237"/>
      <c r="J933" s="418" t="s">
        <v>14977</v>
      </c>
      <c r="K933" s="234"/>
      <c r="L933" s="285">
        <v>45568</v>
      </c>
      <c r="M933" s="285"/>
      <c r="N933" s="285"/>
      <c r="O933" s="285"/>
      <c r="P933" s="236">
        <v>45574</v>
      </c>
      <c r="Q933" s="236">
        <v>45574</v>
      </c>
      <c r="R933" s="372">
        <v>0</v>
      </c>
      <c r="S933" s="234"/>
      <c r="T933" s="234"/>
    </row>
    <row r="934" spans="1:20" ht="36" customHeight="1" x14ac:dyDescent="0.35">
      <c r="A934" s="463">
        <v>910</v>
      </c>
      <c r="B934" s="239">
        <v>45565</v>
      </c>
      <c r="C934" s="333" t="s">
        <v>14209</v>
      </c>
      <c r="D934" s="238">
        <v>7686</v>
      </c>
      <c r="E934" s="238"/>
      <c r="F934" s="334" t="s">
        <v>14704</v>
      </c>
      <c r="G934" s="238">
        <v>50</v>
      </c>
      <c r="H934" s="238">
        <v>1</v>
      </c>
      <c r="I934" s="348" t="s">
        <v>14978</v>
      </c>
      <c r="J934" s="442" t="s">
        <v>14979</v>
      </c>
      <c r="K934" s="234"/>
      <c r="L934" s="285">
        <v>45573</v>
      </c>
      <c r="M934" s="285" t="s">
        <v>1336</v>
      </c>
      <c r="N934" s="285" t="s">
        <v>14995</v>
      </c>
      <c r="O934" s="285"/>
      <c r="P934" s="236">
        <v>45587</v>
      </c>
      <c r="Q934" s="236">
        <v>45587</v>
      </c>
      <c r="R934" s="372">
        <v>0</v>
      </c>
      <c r="S934" s="234"/>
      <c r="T934" s="234"/>
    </row>
    <row r="935" spans="1:20" ht="93" customHeight="1" x14ac:dyDescent="0.35">
      <c r="A935" s="463">
        <v>911</v>
      </c>
      <c r="B935" s="239">
        <v>45565</v>
      </c>
      <c r="C935" s="333" t="s">
        <v>8170</v>
      </c>
      <c r="D935" s="238">
        <v>7593</v>
      </c>
      <c r="E935" s="238" t="s">
        <v>14980</v>
      </c>
      <c r="F935" s="334" t="s">
        <v>15062</v>
      </c>
      <c r="G935" s="238">
        <v>22</v>
      </c>
      <c r="H935" s="334" t="s">
        <v>14990</v>
      </c>
      <c r="I935" s="237"/>
      <c r="J935" s="333" t="s">
        <v>14991</v>
      </c>
      <c r="K935" s="234"/>
      <c r="L935" s="285">
        <v>45573</v>
      </c>
      <c r="M935" s="285" t="s">
        <v>1336</v>
      </c>
      <c r="N935" s="285" t="s">
        <v>9594</v>
      </c>
      <c r="O935" s="285"/>
      <c r="P935" s="236">
        <v>45580</v>
      </c>
      <c r="Q935" s="236">
        <v>45580</v>
      </c>
      <c r="R935" s="372">
        <v>1</v>
      </c>
      <c r="S935" s="234"/>
      <c r="T935" s="234"/>
    </row>
    <row r="936" spans="1:20" ht="301.5" x14ac:dyDescent="0.35">
      <c r="A936" s="463">
        <v>912</v>
      </c>
      <c r="B936" s="239">
        <v>45567</v>
      </c>
      <c r="C936" s="333" t="s">
        <v>13977</v>
      </c>
      <c r="D936" s="334" t="s">
        <v>14984</v>
      </c>
      <c r="E936" s="441" t="s">
        <v>14989</v>
      </c>
      <c r="F936" s="334" t="s">
        <v>14778</v>
      </c>
      <c r="G936" s="238">
        <v>65</v>
      </c>
      <c r="H936" s="238">
        <v>5</v>
      </c>
      <c r="I936" s="237"/>
      <c r="J936" s="333" t="s">
        <v>14985</v>
      </c>
      <c r="K936" s="234"/>
      <c r="L936" s="285">
        <v>45575</v>
      </c>
      <c r="M936" s="285" t="s">
        <v>1336</v>
      </c>
      <c r="N936" s="285" t="s">
        <v>14996</v>
      </c>
      <c r="O936" s="285"/>
      <c r="P936" s="236">
        <v>45614</v>
      </c>
      <c r="Q936" s="236">
        <v>45614</v>
      </c>
      <c r="R936" s="372">
        <v>1</v>
      </c>
      <c r="S936" s="234"/>
      <c r="T936" s="234"/>
    </row>
    <row r="937" spans="1:20" ht="301.5" x14ac:dyDescent="0.35">
      <c r="A937" s="463">
        <v>913</v>
      </c>
      <c r="B937" s="239">
        <v>45567</v>
      </c>
      <c r="C937" s="333" t="s">
        <v>13977</v>
      </c>
      <c r="D937" s="334" t="s">
        <v>14987</v>
      </c>
      <c r="E937" s="334" t="s">
        <v>14988</v>
      </c>
      <c r="F937" s="238"/>
      <c r="G937" s="238">
        <v>75</v>
      </c>
      <c r="H937" s="238">
        <v>4</v>
      </c>
      <c r="I937" s="237"/>
      <c r="J937" s="333" t="s">
        <v>14986</v>
      </c>
      <c r="K937" s="234"/>
      <c r="L937" s="285">
        <v>45575</v>
      </c>
      <c r="M937" s="285" t="s">
        <v>1336</v>
      </c>
      <c r="N937" s="285" t="s">
        <v>14995</v>
      </c>
      <c r="O937" s="285"/>
      <c r="P937" s="236">
        <v>45586</v>
      </c>
      <c r="Q937" s="236">
        <v>45586</v>
      </c>
      <c r="R937" s="372">
        <v>1</v>
      </c>
      <c r="S937" s="234"/>
      <c r="T937" s="234"/>
    </row>
    <row r="938" spans="1:20" ht="29.25" customHeight="1" x14ac:dyDescent="0.35">
      <c r="A938" s="463">
        <v>914</v>
      </c>
      <c r="B938" s="239">
        <v>45588</v>
      </c>
      <c r="C938" s="333" t="s">
        <v>5604</v>
      </c>
      <c r="D938" s="334" t="s">
        <v>13720</v>
      </c>
      <c r="E938" s="334"/>
      <c r="F938" s="238"/>
      <c r="G938" s="238"/>
      <c r="H938" s="238">
        <v>9</v>
      </c>
      <c r="I938" s="237"/>
      <c r="J938" s="333"/>
      <c r="K938" s="234"/>
      <c r="L938" s="285">
        <v>45595</v>
      </c>
      <c r="M938" s="285" t="s">
        <v>1336</v>
      </c>
      <c r="N938" s="285"/>
      <c r="O938" s="285"/>
      <c r="P938" s="236">
        <v>45646</v>
      </c>
      <c r="Q938" s="236">
        <v>45646</v>
      </c>
      <c r="R938" s="372">
        <v>0</v>
      </c>
      <c r="S938" s="234"/>
      <c r="T938" s="234"/>
    </row>
    <row r="939" spans="1:20" ht="36" customHeight="1" x14ac:dyDescent="0.35">
      <c r="A939" s="463">
        <v>915</v>
      </c>
      <c r="B939" s="239">
        <v>45588</v>
      </c>
      <c r="C939" s="444" t="s">
        <v>5604</v>
      </c>
      <c r="D939" s="334" t="s">
        <v>14616</v>
      </c>
      <c r="E939" s="238"/>
      <c r="F939" s="238"/>
      <c r="G939" s="238"/>
      <c r="H939" s="238">
        <v>1</v>
      </c>
      <c r="I939" s="237"/>
      <c r="J939" s="234"/>
      <c r="K939" s="234"/>
      <c r="L939" s="285">
        <v>45595</v>
      </c>
      <c r="M939" s="285" t="s">
        <v>1336</v>
      </c>
      <c r="N939" s="285"/>
      <c r="O939" s="285"/>
      <c r="P939" s="236">
        <v>45646</v>
      </c>
      <c r="Q939" s="236">
        <v>45646</v>
      </c>
      <c r="R939" s="372">
        <v>0</v>
      </c>
      <c r="S939" s="234"/>
      <c r="T939" s="234"/>
    </row>
    <row r="940" spans="1:20" ht="51.75" customHeight="1" x14ac:dyDescent="0.35">
      <c r="A940" s="463">
        <v>916</v>
      </c>
      <c r="B940" s="239">
        <v>45588</v>
      </c>
      <c r="C940" s="333" t="s">
        <v>15004</v>
      </c>
      <c r="D940" s="334" t="s">
        <v>15005</v>
      </c>
      <c r="E940" s="238"/>
      <c r="F940" s="238"/>
      <c r="G940" s="238">
        <v>100</v>
      </c>
      <c r="H940" s="238">
        <v>1</v>
      </c>
      <c r="I940" s="237"/>
      <c r="J940" s="333" t="s">
        <v>15006</v>
      </c>
      <c r="K940" s="234"/>
      <c r="L940" s="285">
        <v>45588</v>
      </c>
      <c r="M940" s="285"/>
      <c r="N940" s="285"/>
      <c r="O940" s="285"/>
      <c r="P940" s="236">
        <v>45588</v>
      </c>
      <c r="Q940" s="236">
        <v>45588</v>
      </c>
      <c r="R940" s="372">
        <v>0</v>
      </c>
      <c r="S940" s="234"/>
      <c r="T940" s="234"/>
    </row>
    <row r="941" spans="1:20" ht="46.5" x14ac:dyDescent="0.35">
      <c r="A941" s="463">
        <v>917</v>
      </c>
      <c r="B941" s="239">
        <v>45589</v>
      </c>
      <c r="C941" s="333" t="s">
        <v>15007</v>
      </c>
      <c r="D941" s="238">
        <v>8663</v>
      </c>
      <c r="E941" s="238"/>
      <c r="F941" s="334" t="s">
        <v>15002</v>
      </c>
      <c r="G941" s="238">
        <v>200</v>
      </c>
      <c r="H941" s="238">
        <v>198</v>
      </c>
      <c r="I941" s="237"/>
      <c r="J941" s="333" t="s">
        <v>15008</v>
      </c>
      <c r="K941" s="234"/>
      <c r="L941" s="287" t="s">
        <v>15058</v>
      </c>
      <c r="M941" s="287" t="s">
        <v>1336</v>
      </c>
      <c r="N941" s="287"/>
      <c r="O941" s="287"/>
      <c r="P941" s="365">
        <v>45601</v>
      </c>
      <c r="Q941" s="236">
        <v>45601</v>
      </c>
      <c r="R941" s="372">
        <v>1</v>
      </c>
      <c r="S941" s="333" t="s">
        <v>15009</v>
      </c>
      <c r="T941" s="234"/>
    </row>
    <row r="942" spans="1:20" ht="181.5" x14ac:dyDescent="0.35">
      <c r="A942" s="463">
        <v>918</v>
      </c>
      <c r="B942" s="239">
        <v>45593</v>
      </c>
      <c r="C942" s="333" t="s">
        <v>15013</v>
      </c>
      <c r="D942" s="334" t="s">
        <v>14220</v>
      </c>
      <c r="E942" s="238"/>
      <c r="F942" s="334" t="s">
        <v>15000</v>
      </c>
      <c r="G942" s="238">
        <v>100</v>
      </c>
      <c r="H942" s="238">
        <v>8</v>
      </c>
      <c r="I942" s="237"/>
      <c r="J942" s="333" t="s">
        <v>15011</v>
      </c>
      <c r="K942" s="234"/>
      <c r="L942" s="285">
        <v>45600</v>
      </c>
      <c r="M942" s="287" t="s">
        <v>1336</v>
      </c>
      <c r="N942" s="287"/>
      <c r="O942" s="287"/>
      <c r="P942" s="365">
        <v>45623</v>
      </c>
      <c r="Q942" s="236">
        <v>45623</v>
      </c>
      <c r="R942" s="372">
        <v>0</v>
      </c>
      <c r="S942" s="333" t="s">
        <v>15012</v>
      </c>
      <c r="T942" s="234"/>
    </row>
    <row r="943" spans="1:20" ht="51" customHeight="1" x14ac:dyDescent="0.35">
      <c r="A943" s="463" t="s">
        <v>15032</v>
      </c>
      <c r="B943" s="239">
        <v>45594</v>
      </c>
      <c r="C943" s="333" t="s">
        <v>13424</v>
      </c>
      <c r="D943" s="238">
        <v>8658</v>
      </c>
      <c r="E943" s="238"/>
      <c r="F943" s="334">
        <v>58669</v>
      </c>
      <c r="G943" s="238">
        <v>15</v>
      </c>
      <c r="H943" s="238">
        <v>15</v>
      </c>
      <c r="I943" s="237"/>
      <c r="J943" s="333" t="s">
        <v>15014</v>
      </c>
      <c r="K943" s="234"/>
      <c r="L943" s="285">
        <v>45601</v>
      </c>
      <c r="M943" s="287" t="s">
        <v>1336</v>
      </c>
      <c r="N943" s="287"/>
      <c r="O943" s="287"/>
      <c r="P943" s="236">
        <v>45632</v>
      </c>
      <c r="Q943" s="236">
        <v>45632</v>
      </c>
      <c r="R943" s="372">
        <v>1</v>
      </c>
      <c r="S943" s="234"/>
      <c r="T943" s="234"/>
    </row>
    <row r="944" spans="1:20" ht="46.9" customHeight="1" x14ac:dyDescent="0.35">
      <c r="A944" s="463" t="s">
        <v>15033</v>
      </c>
      <c r="B944" s="239">
        <v>45594</v>
      </c>
      <c r="C944" s="333" t="s">
        <v>13424</v>
      </c>
      <c r="D944" s="238">
        <v>8659</v>
      </c>
      <c r="E944" s="238"/>
      <c r="F944" s="238">
        <v>58670</v>
      </c>
      <c r="G944" s="238">
        <v>15</v>
      </c>
      <c r="H944" s="238">
        <v>15</v>
      </c>
      <c r="I944" s="237"/>
      <c r="J944" s="333" t="s">
        <v>15015</v>
      </c>
      <c r="K944" s="234"/>
      <c r="L944" s="285">
        <v>45601</v>
      </c>
      <c r="M944" s="287" t="s">
        <v>1336</v>
      </c>
      <c r="N944" s="287"/>
      <c r="O944" s="287"/>
      <c r="P944" s="236">
        <v>45632</v>
      </c>
      <c r="Q944" s="236">
        <v>45632</v>
      </c>
      <c r="R944" s="372">
        <v>1</v>
      </c>
      <c r="S944" s="234"/>
      <c r="T944" s="234"/>
    </row>
    <row r="945" spans="1:20" ht="36" customHeight="1" x14ac:dyDescent="0.35">
      <c r="A945" s="463">
        <v>920</v>
      </c>
      <c r="B945" s="239">
        <v>45596</v>
      </c>
      <c r="C945" s="333" t="s">
        <v>15018</v>
      </c>
      <c r="D945" s="238">
        <v>8639</v>
      </c>
      <c r="E945" s="238"/>
      <c r="F945" s="334" t="s">
        <v>15063</v>
      </c>
      <c r="G945" s="238">
        <v>5</v>
      </c>
      <c r="H945" s="238">
        <v>5</v>
      </c>
      <c r="I945" s="237"/>
      <c r="J945" s="401" t="s">
        <v>15017</v>
      </c>
      <c r="K945" s="234"/>
      <c r="L945" s="285">
        <v>45602</v>
      </c>
      <c r="M945" s="287" t="s">
        <v>1336</v>
      </c>
      <c r="N945" s="287"/>
      <c r="O945" s="287"/>
      <c r="P945" s="236">
        <v>45630</v>
      </c>
      <c r="Q945" s="236">
        <v>45630</v>
      </c>
      <c r="R945" s="372">
        <v>1</v>
      </c>
      <c r="S945" s="234"/>
      <c r="T945" s="234"/>
    </row>
    <row r="946" spans="1:20" ht="36" customHeight="1" x14ac:dyDescent="0.35">
      <c r="A946" s="460">
        <v>921</v>
      </c>
      <c r="B946" s="232">
        <v>45600</v>
      </c>
      <c r="C946" s="332" t="s">
        <v>8991</v>
      </c>
      <c r="D946" s="230">
        <v>5189</v>
      </c>
      <c r="G946" s="230">
        <v>100</v>
      </c>
      <c r="H946" s="230">
        <v>20</v>
      </c>
      <c r="J946" s="332" t="s">
        <v>15019</v>
      </c>
      <c r="L946" s="432"/>
      <c r="M946" s="432"/>
      <c r="N946" s="432"/>
      <c r="O946" s="432"/>
    </row>
    <row r="947" spans="1:20" ht="36" customHeight="1" x14ac:dyDescent="0.35">
      <c r="A947" s="469">
        <v>922</v>
      </c>
      <c r="B947" s="266">
        <v>45601</v>
      </c>
      <c r="C947" s="240" t="s">
        <v>8170</v>
      </c>
      <c r="D947" s="265">
        <v>7593</v>
      </c>
      <c r="E947" s="265"/>
      <c r="F947" s="335" t="s">
        <v>15064</v>
      </c>
      <c r="G947" s="265">
        <v>22</v>
      </c>
      <c r="H947" s="265">
        <v>1</v>
      </c>
      <c r="I947" s="359" t="s">
        <v>14980</v>
      </c>
      <c r="J947" s="240" t="s">
        <v>15020</v>
      </c>
      <c r="K947" s="264"/>
      <c r="L947" s="262"/>
      <c r="M947" s="262"/>
      <c r="N947" s="262"/>
      <c r="O947" s="262"/>
      <c r="P947" s="262"/>
      <c r="Q947" s="262"/>
      <c r="R947" s="381">
        <v>0</v>
      </c>
      <c r="S947" s="264"/>
      <c r="T947" s="264"/>
    </row>
    <row r="948" spans="1:20" ht="36" customHeight="1" x14ac:dyDescent="0.35">
      <c r="A948" s="469">
        <v>923</v>
      </c>
      <c r="B948" s="266">
        <v>45601</v>
      </c>
      <c r="C948" s="240" t="s">
        <v>8170</v>
      </c>
      <c r="D948" s="265">
        <v>7594</v>
      </c>
      <c r="E948" s="265"/>
      <c r="F948" s="335" t="s">
        <v>15064</v>
      </c>
      <c r="G948" s="265">
        <v>22</v>
      </c>
      <c r="H948" s="265">
        <v>1</v>
      </c>
      <c r="I948" s="359" t="s">
        <v>14919</v>
      </c>
      <c r="J948" s="240" t="s">
        <v>15020</v>
      </c>
      <c r="K948" s="264"/>
      <c r="L948" s="262"/>
      <c r="M948" s="262"/>
      <c r="N948" s="262"/>
      <c r="O948" s="262"/>
      <c r="P948" s="262"/>
      <c r="Q948" s="262"/>
      <c r="R948" s="381">
        <v>0</v>
      </c>
      <c r="S948" s="264"/>
      <c r="T948" s="264"/>
    </row>
    <row r="949" spans="1:20" ht="36" customHeight="1" x14ac:dyDescent="0.35">
      <c r="A949" s="469">
        <v>924</v>
      </c>
      <c r="B949" s="266">
        <v>45601</v>
      </c>
      <c r="C949" s="240" t="s">
        <v>8170</v>
      </c>
      <c r="D949" s="265">
        <v>7395</v>
      </c>
      <c r="E949" s="265"/>
      <c r="F949" s="335" t="s">
        <v>15064</v>
      </c>
      <c r="G949" s="265">
        <v>40</v>
      </c>
      <c r="H949" s="265">
        <v>1</v>
      </c>
      <c r="I949" s="263" t="s">
        <v>14920</v>
      </c>
      <c r="J949" s="264" t="s">
        <v>15021</v>
      </c>
      <c r="K949" s="264"/>
      <c r="L949" s="262"/>
      <c r="M949" s="262"/>
      <c r="N949" s="262"/>
      <c r="O949" s="262"/>
      <c r="P949" s="262"/>
      <c r="Q949" s="262"/>
      <c r="R949" s="381">
        <v>0</v>
      </c>
      <c r="S949" s="264"/>
      <c r="T949" s="264"/>
    </row>
    <row r="950" spans="1:20" ht="36" customHeight="1" x14ac:dyDescent="0.35">
      <c r="A950" s="469">
        <v>925</v>
      </c>
      <c r="B950" s="266">
        <v>45601</v>
      </c>
      <c r="C950" s="240" t="s">
        <v>8170</v>
      </c>
      <c r="D950" s="265">
        <v>7396</v>
      </c>
      <c r="E950" s="265"/>
      <c r="F950" s="335" t="s">
        <v>15064</v>
      </c>
      <c r="G950" s="265">
        <v>40</v>
      </c>
      <c r="H950" s="265">
        <v>5</v>
      </c>
      <c r="I950" s="359" t="s">
        <v>14622</v>
      </c>
      <c r="J950" s="240" t="s">
        <v>15022</v>
      </c>
      <c r="K950" s="264"/>
      <c r="L950" s="262"/>
      <c r="M950" s="262"/>
      <c r="N950" s="262"/>
      <c r="O950" s="262"/>
      <c r="P950" s="262"/>
      <c r="Q950" s="262"/>
      <c r="R950" s="381">
        <v>0</v>
      </c>
      <c r="S950" s="264"/>
      <c r="T950" s="264"/>
    </row>
    <row r="951" spans="1:20" ht="36" customHeight="1" x14ac:dyDescent="0.35">
      <c r="A951" s="463">
        <v>926</v>
      </c>
      <c r="B951" s="239">
        <v>45601</v>
      </c>
      <c r="C951" s="333" t="s">
        <v>8170</v>
      </c>
      <c r="D951" s="238">
        <v>7355</v>
      </c>
      <c r="E951" s="238"/>
      <c r="F951" s="334" t="s">
        <v>14857</v>
      </c>
      <c r="G951" s="238">
        <v>200</v>
      </c>
      <c r="H951" s="238">
        <v>1</v>
      </c>
      <c r="I951" s="348" t="s">
        <v>14921</v>
      </c>
      <c r="J951" s="234" t="s">
        <v>15023</v>
      </c>
      <c r="K951" s="234"/>
      <c r="L951" s="236">
        <v>45608</v>
      </c>
      <c r="M951" s="365" t="s">
        <v>1336</v>
      </c>
      <c r="N951" s="365" t="s">
        <v>15059</v>
      </c>
      <c r="O951" s="236"/>
      <c r="P951" s="236">
        <v>45649</v>
      </c>
      <c r="Q951" s="236">
        <v>45649</v>
      </c>
      <c r="R951" s="372">
        <v>0</v>
      </c>
      <c r="S951" s="234"/>
      <c r="T951" s="234"/>
    </row>
    <row r="952" spans="1:20" s="440" customFormat="1" ht="76.5" x14ac:dyDescent="0.35">
      <c r="A952" s="477">
        <v>927</v>
      </c>
      <c r="B952" s="446">
        <v>45614</v>
      </c>
      <c r="C952" s="447" t="s">
        <v>3583</v>
      </c>
      <c r="D952" s="445">
        <v>8695</v>
      </c>
      <c r="E952" s="445"/>
      <c r="F952" s="445"/>
      <c r="G952" s="445">
        <v>5</v>
      </c>
      <c r="H952" s="445">
        <v>5</v>
      </c>
      <c r="I952" s="448" t="s">
        <v>15029</v>
      </c>
      <c r="J952" s="447" t="s">
        <v>15030</v>
      </c>
      <c r="K952" s="447"/>
      <c r="L952" s="448"/>
      <c r="M952" s="448"/>
      <c r="N952" s="448"/>
      <c r="O952" s="448"/>
      <c r="P952" s="448"/>
      <c r="Q952" s="449"/>
      <c r="R952" s="450"/>
      <c r="S952" s="451" t="s">
        <v>15031</v>
      </c>
      <c r="T952" s="447"/>
    </row>
    <row r="953" spans="1:20" ht="36" customHeight="1" x14ac:dyDescent="0.35">
      <c r="A953" s="463">
        <v>928</v>
      </c>
      <c r="B953" s="239">
        <v>45617</v>
      </c>
      <c r="C953" s="234" t="s">
        <v>13977</v>
      </c>
      <c r="D953" s="334" t="s">
        <v>15035</v>
      </c>
      <c r="E953" s="238"/>
      <c r="F953" s="334" t="s">
        <v>14968</v>
      </c>
      <c r="G953" s="238">
        <v>27</v>
      </c>
      <c r="H953" s="238">
        <v>27</v>
      </c>
      <c r="I953" s="348" t="s">
        <v>15034</v>
      </c>
      <c r="J953" s="333" t="s">
        <v>15036</v>
      </c>
      <c r="K953" s="234"/>
      <c r="L953" s="236">
        <v>45628</v>
      </c>
      <c r="M953" s="348" t="s">
        <v>1336</v>
      </c>
      <c r="N953" s="237"/>
      <c r="O953" s="237"/>
      <c r="P953" s="236">
        <v>45636</v>
      </c>
      <c r="Q953" s="236">
        <v>45636</v>
      </c>
      <c r="R953" s="372">
        <v>2</v>
      </c>
      <c r="S953" s="234"/>
      <c r="T953" s="234"/>
    </row>
    <row r="954" spans="1:20" ht="36" customHeight="1" x14ac:dyDescent="0.35">
      <c r="A954" s="463">
        <v>929</v>
      </c>
      <c r="B954" s="239">
        <v>45621</v>
      </c>
      <c r="C954" s="333" t="s">
        <v>15038</v>
      </c>
      <c r="D954" s="238"/>
      <c r="E954" s="238"/>
      <c r="F954" s="334" t="s">
        <v>2216</v>
      </c>
      <c r="G954" s="238">
        <v>20</v>
      </c>
      <c r="H954" s="238">
        <v>2</v>
      </c>
      <c r="I954" s="237"/>
      <c r="J954" s="333" t="s">
        <v>15039</v>
      </c>
      <c r="K954" s="234"/>
      <c r="L954" s="236">
        <v>45628</v>
      </c>
      <c r="M954" s="348" t="s">
        <v>1336</v>
      </c>
      <c r="N954" s="237"/>
      <c r="O954" s="237"/>
      <c r="P954" s="236">
        <v>45642</v>
      </c>
      <c r="Q954" s="236">
        <v>45652</v>
      </c>
      <c r="R954" s="372">
        <v>1</v>
      </c>
      <c r="S954" s="234"/>
      <c r="T954" s="234"/>
    </row>
    <row r="955" spans="1:20" ht="36" customHeight="1" x14ac:dyDescent="0.35">
      <c r="A955" s="463">
        <v>930</v>
      </c>
      <c r="B955" s="239">
        <v>45629</v>
      </c>
      <c r="C955" s="333" t="s">
        <v>13977</v>
      </c>
      <c r="D955" s="334" t="s">
        <v>15044</v>
      </c>
      <c r="E955" s="238"/>
      <c r="F955" s="334" t="s">
        <v>14969</v>
      </c>
      <c r="G955" s="238">
        <v>22</v>
      </c>
      <c r="H955" s="238">
        <v>22</v>
      </c>
      <c r="I955" s="237" t="s">
        <v>15043</v>
      </c>
      <c r="J955" s="333" t="s">
        <v>15042</v>
      </c>
      <c r="K955" s="234"/>
      <c r="L955" s="236">
        <v>45637</v>
      </c>
      <c r="M955" s="348" t="s">
        <v>1336</v>
      </c>
      <c r="N955" s="237"/>
      <c r="O955" s="237"/>
      <c r="P955" s="236">
        <v>45636</v>
      </c>
      <c r="Q955" s="236">
        <v>45636</v>
      </c>
      <c r="R955" s="372">
        <v>2</v>
      </c>
      <c r="S955" s="234"/>
      <c r="T955" s="234"/>
    </row>
    <row r="956" spans="1:20" ht="36" customHeight="1" x14ac:dyDescent="0.35">
      <c r="A956" s="463">
        <v>931</v>
      </c>
      <c r="B956" s="239">
        <v>45637</v>
      </c>
      <c r="C956" s="333" t="s">
        <v>14972</v>
      </c>
      <c r="D956" s="334" t="s">
        <v>14973</v>
      </c>
      <c r="E956" s="238"/>
      <c r="F956" s="334" t="s">
        <v>14906</v>
      </c>
      <c r="G956" s="238">
        <v>10</v>
      </c>
      <c r="H956" s="238">
        <v>2</v>
      </c>
      <c r="I956" s="237" t="s">
        <v>15048</v>
      </c>
      <c r="J956" s="333" t="s">
        <v>15049</v>
      </c>
      <c r="K956" s="234"/>
      <c r="L956" s="236">
        <v>45639</v>
      </c>
      <c r="M956" s="348" t="s">
        <v>1336</v>
      </c>
      <c r="N956" s="348" t="s">
        <v>15059</v>
      </c>
      <c r="O956" s="237"/>
      <c r="P956" s="236">
        <v>45681</v>
      </c>
      <c r="Q956" s="236">
        <v>45681</v>
      </c>
      <c r="R956" s="372">
        <v>0</v>
      </c>
      <c r="S956" s="234"/>
      <c r="T956" s="234"/>
    </row>
    <row r="957" spans="1:20" ht="36" customHeight="1" x14ac:dyDescent="0.35">
      <c r="A957" s="463">
        <v>932</v>
      </c>
      <c r="B957" s="239">
        <v>45638</v>
      </c>
      <c r="C957" s="333" t="s">
        <v>15050</v>
      </c>
      <c r="D957" s="334" t="s">
        <v>15051</v>
      </c>
      <c r="E957" s="238"/>
      <c r="F957" s="334" t="s">
        <v>15026</v>
      </c>
      <c r="G957" s="238">
        <v>80</v>
      </c>
      <c r="H957" s="238">
        <v>2</v>
      </c>
      <c r="I957" s="237" t="s">
        <v>15052</v>
      </c>
      <c r="J957" s="333" t="s">
        <v>15053</v>
      </c>
      <c r="K957" s="234"/>
      <c r="L957" s="236">
        <v>45645</v>
      </c>
      <c r="M957" s="348" t="s">
        <v>1336</v>
      </c>
      <c r="N957" s="348"/>
      <c r="O957" s="237"/>
      <c r="P957" s="236">
        <v>45670</v>
      </c>
      <c r="Q957" s="236">
        <v>45670</v>
      </c>
      <c r="R957" s="372">
        <v>1</v>
      </c>
      <c r="S957" s="234"/>
      <c r="T957" s="234"/>
    </row>
    <row r="958" spans="1:20" ht="36" customHeight="1" x14ac:dyDescent="0.35">
      <c r="A958" s="463" t="s">
        <v>15061</v>
      </c>
      <c r="B958" s="239">
        <v>45637</v>
      </c>
      <c r="C958" s="333" t="s">
        <v>6152</v>
      </c>
      <c r="D958" s="334" t="s">
        <v>14220</v>
      </c>
      <c r="E958" s="238"/>
      <c r="F958" s="334" t="s">
        <v>15060</v>
      </c>
      <c r="G958" s="238">
        <v>100</v>
      </c>
      <c r="H958" s="238">
        <v>3</v>
      </c>
      <c r="I958" s="237"/>
      <c r="J958" s="333"/>
      <c r="K958" s="234"/>
      <c r="L958" s="236">
        <v>45644</v>
      </c>
      <c r="M958" s="348" t="s">
        <v>1336</v>
      </c>
      <c r="N958" s="348"/>
      <c r="O958" s="237"/>
      <c r="P958" s="236">
        <v>45670</v>
      </c>
      <c r="Q958" s="236">
        <v>45670</v>
      </c>
      <c r="R958" s="372">
        <v>0</v>
      </c>
      <c r="S958" s="234"/>
      <c r="T958" s="234"/>
    </row>
    <row r="959" spans="1:20" ht="36" customHeight="1" x14ac:dyDescent="0.35">
      <c r="A959" s="463">
        <v>933</v>
      </c>
      <c r="B959" s="239">
        <v>45642</v>
      </c>
      <c r="C959" s="333" t="s">
        <v>13977</v>
      </c>
      <c r="D959" s="334" t="s">
        <v>15054</v>
      </c>
      <c r="E959" s="238"/>
      <c r="F959" s="334" t="s">
        <v>15047</v>
      </c>
      <c r="G959" s="238">
        <v>28</v>
      </c>
      <c r="H959" s="238">
        <v>1</v>
      </c>
      <c r="I959" s="348" t="s">
        <v>15055</v>
      </c>
      <c r="J959" s="333" t="s">
        <v>15056</v>
      </c>
      <c r="K959" s="234"/>
      <c r="L959" s="236">
        <v>45649</v>
      </c>
      <c r="M959" s="348" t="s">
        <v>1336</v>
      </c>
      <c r="N959" s="348"/>
      <c r="O959" s="237"/>
      <c r="P959" s="236">
        <v>45670</v>
      </c>
      <c r="Q959" s="236">
        <v>45670</v>
      </c>
      <c r="R959" s="372">
        <v>1</v>
      </c>
      <c r="S959" s="234"/>
      <c r="T959" s="234"/>
    </row>
    <row r="960" spans="1:20" ht="36" customHeight="1" x14ac:dyDescent="0.35">
      <c r="A960" s="463">
        <v>934</v>
      </c>
      <c r="B960" s="239">
        <v>45644</v>
      </c>
      <c r="C960" s="333" t="s">
        <v>3583</v>
      </c>
      <c r="D960" s="334" t="s">
        <v>14086</v>
      </c>
      <c r="E960" s="238">
        <v>40343</v>
      </c>
      <c r="F960" s="334" t="s">
        <v>14615</v>
      </c>
      <c r="G960" s="238">
        <v>200</v>
      </c>
      <c r="H960" s="238">
        <v>3</v>
      </c>
      <c r="I960" s="348" t="s">
        <v>14932</v>
      </c>
      <c r="J960" s="333" t="s">
        <v>15057</v>
      </c>
      <c r="K960" s="234"/>
      <c r="L960" s="236">
        <v>45649</v>
      </c>
      <c r="M960" s="348" t="s">
        <v>1336</v>
      </c>
      <c r="N960" s="348"/>
      <c r="O960" s="237"/>
      <c r="P960" s="236">
        <v>45670</v>
      </c>
      <c r="Q960" s="365">
        <v>45670</v>
      </c>
      <c r="R960" s="372">
        <v>0</v>
      </c>
      <c r="S960" s="234"/>
      <c r="T960" s="234"/>
    </row>
    <row r="961" spans="1:20" ht="36" customHeight="1" x14ac:dyDescent="0.35">
      <c r="A961" s="463">
        <v>935</v>
      </c>
      <c r="B961" s="239">
        <v>45666</v>
      </c>
      <c r="C961" s="333" t="s">
        <v>15066</v>
      </c>
      <c r="D961" s="238">
        <v>7141</v>
      </c>
      <c r="E961" s="238"/>
      <c r="F961" s="238"/>
      <c r="G961" s="238">
        <v>5</v>
      </c>
      <c r="H961" s="238">
        <v>5</v>
      </c>
      <c r="I961" s="348"/>
      <c r="J961" s="333" t="s">
        <v>15067</v>
      </c>
      <c r="K961" s="234"/>
      <c r="L961" s="236">
        <v>45674</v>
      </c>
      <c r="M961" s="348" t="s">
        <v>1336</v>
      </c>
      <c r="N961" s="348"/>
      <c r="O961" s="237"/>
      <c r="P961" s="365">
        <v>45670</v>
      </c>
      <c r="Q961" s="236">
        <v>45670</v>
      </c>
      <c r="R961" s="372">
        <v>0</v>
      </c>
      <c r="S961" s="333" t="s">
        <v>15073</v>
      </c>
      <c r="T961" s="234"/>
    </row>
    <row r="962" spans="1:20" ht="76.5" x14ac:dyDescent="0.35">
      <c r="A962" s="470">
        <v>936</v>
      </c>
      <c r="B962" s="261">
        <v>45667</v>
      </c>
      <c r="C962" s="364" t="s">
        <v>14671</v>
      </c>
      <c r="D962" s="360" t="s">
        <v>14892</v>
      </c>
      <c r="E962" s="260"/>
      <c r="F962" s="260"/>
      <c r="G962" s="260">
        <v>4</v>
      </c>
      <c r="H962" s="260">
        <v>1</v>
      </c>
      <c r="I962" s="340" t="s">
        <v>15069</v>
      </c>
      <c r="J962" s="364" t="s">
        <v>15068</v>
      </c>
      <c r="K962" s="259"/>
      <c r="L962" s="258"/>
      <c r="M962" s="340" t="s">
        <v>1336</v>
      </c>
      <c r="N962" s="340" t="s">
        <v>15100</v>
      </c>
      <c r="O962" s="257">
        <v>45681</v>
      </c>
      <c r="P962" s="258"/>
      <c r="Q962" s="257"/>
      <c r="R962" s="378"/>
      <c r="S962" s="259"/>
      <c r="T962" s="259"/>
    </row>
    <row r="963" spans="1:20" ht="36" customHeight="1" x14ac:dyDescent="0.35">
      <c r="A963" s="463">
        <v>937</v>
      </c>
      <c r="B963" s="239">
        <v>45670</v>
      </c>
      <c r="C963" s="234" t="s">
        <v>13977</v>
      </c>
      <c r="D963" s="238" t="s">
        <v>14851</v>
      </c>
      <c r="E963" s="238" t="s">
        <v>15070</v>
      </c>
      <c r="F963" s="334" t="s">
        <v>2216</v>
      </c>
      <c r="G963" s="238">
        <v>1</v>
      </c>
      <c r="H963" s="238">
        <v>1</v>
      </c>
      <c r="I963" s="237" t="s">
        <v>15071</v>
      </c>
      <c r="J963" s="234" t="s">
        <v>15072</v>
      </c>
      <c r="K963" s="234"/>
      <c r="L963" s="236">
        <v>45677</v>
      </c>
      <c r="M963" s="237"/>
      <c r="N963" s="237"/>
      <c r="O963" s="237"/>
      <c r="P963" s="236">
        <v>45673</v>
      </c>
      <c r="Q963" s="236">
        <v>45673</v>
      </c>
      <c r="R963" s="382" t="s">
        <v>2216</v>
      </c>
      <c r="S963" s="234"/>
      <c r="T963" s="234"/>
    </row>
    <row r="964" spans="1:20" ht="51.75" customHeight="1" x14ac:dyDescent="0.35">
      <c r="A964" s="463">
        <v>938</v>
      </c>
      <c r="B964" s="431" t="s">
        <v>15099</v>
      </c>
      <c r="C964" s="333" t="s">
        <v>13977</v>
      </c>
      <c r="D964" s="334" t="s">
        <v>15035</v>
      </c>
      <c r="E964" s="334" t="s">
        <v>15075</v>
      </c>
      <c r="F964" s="238"/>
      <c r="G964" s="238">
        <v>27</v>
      </c>
      <c r="H964" s="238">
        <v>5</v>
      </c>
      <c r="I964" s="348" t="s">
        <v>15034</v>
      </c>
      <c r="J964" s="333" t="s">
        <v>15079</v>
      </c>
      <c r="K964" s="234"/>
      <c r="L964" s="236">
        <v>45677</v>
      </c>
      <c r="M964" s="348" t="s">
        <v>1336</v>
      </c>
      <c r="N964" s="348" t="s">
        <v>15101</v>
      </c>
      <c r="O964" s="236">
        <v>45681</v>
      </c>
      <c r="P964" s="236">
        <v>45685</v>
      </c>
      <c r="Q964" s="236">
        <v>45685</v>
      </c>
      <c r="R964" s="372">
        <v>2</v>
      </c>
      <c r="S964" s="234"/>
      <c r="T964" s="234"/>
    </row>
    <row r="965" spans="1:20" ht="36" customHeight="1" x14ac:dyDescent="0.35">
      <c r="A965" s="463">
        <v>939</v>
      </c>
      <c r="B965" s="239">
        <v>45671</v>
      </c>
      <c r="C965" s="333" t="s">
        <v>13977</v>
      </c>
      <c r="D965" s="334" t="s">
        <v>15076</v>
      </c>
      <c r="E965" s="238" t="s">
        <v>15077</v>
      </c>
      <c r="F965" s="238"/>
      <c r="G965" s="238">
        <v>52</v>
      </c>
      <c r="H965" s="238">
        <v>1</v>
      </c>
      <c r="I965" s="237">
        <v>10087814</v>
      </c>
      <c r="J965" s="333" t="s">
        <v>15078</v>
      </c>
      <c r="K965" s="234"/>
      <c r="L965" s="236">
        <v>45678</v>
      </c>
      <c r="M965" s="237"/>
      <c r="N965" s="237"/>
      <c r="O965" s="237"/>
      <c r="P965" s="236">
        <v>45681</v>
      </c>
      <c r="Q965" s="236">
        <v>45681</v>
      </c>
      <c r="R965" s="372">
        <v>1</v>
      </c>
      <c r="S965" s="234"/>
      <c r="T965" s="234"/>
    </row>
    <row r="966" spans="1:20" ht="46.5" x14ac:dyDescent="0.35">
      <c r="A966" s="479">
        <v>940</v>
      </c>
      <c r="B966" s="480">
        <v>45674</v>
      </c>
      <c r="C966" s="485" t="s">
        <v>8935</v>
      </c>
      <c r="D966" s="483">
        <v>6779</v>
      </c>
      <c r="E966" s="482" t="s">
        <v>15080</v>
      </c>
      <c r="F966" s="482" t="s">
        <v>14913</v>
      </c>
      <c r="G966" s="483">
        <v>50</v>
      </c>
      <c r="H966" s="483">
        <v>28</v>
      </c>
      <c r="I966" s="484" t="s">
        <v>15080</v>
      </c>
      <c r="J966" s="481" t="s">
        <v>15081</v>
      </c>
      <c r="K966" s="485"/>
      <c r="L966" s="492">
        <v>45715</v>
      </c>
      <c r="M966" s="492" t="s">
        <v>1336</v>
      </c>
      <c r="N966" s="492"/>
      <c r="O966" s="492"/>
      <c r="P966" s="486"/>
      <c r="Q966" s="486"/>
      <c r="R966" s="487"/>
      <c r="S966" s="485"/>
      <c r="T966" s="485"/>
    </row>
    <row r="967" spans="1:20" ht="252.6" customHeight="1" x14ac:dyDescent="0.35">
      <c r="A967" s="463">
        <v>941</v>
      </c>
      <c r="B967" s="239">
        <v>45677</v>
      </c>
      <c r="C967" s="333" t="s">
        <v>15013</v>
      </c>
      <c r="D967" s="238">
        <v>7946</v>
      </c>
      <c r="E967" s="238"/>
      <c r="F967" s="238"/>
      <c r="G967" s="238">
        <v>400</v>
      </c>
      <c r="H967" s="238">
        <v>16</v>
      </c>
      <c r="I967" s="237"/>
      <c r="J967" s="333" t="s">
        <v>15097</v>
      </c>
      <c r="K967" s="234"/>
      <c r="L967" s="236">
        <v>45687</v>
      </c>
      <c r="M967" s="348" t="s">
        <v>1336</v>
      </c>
      <c r="N967" s="237"/>
      <c r="O967" s="237"/>
      <c r="P967" s="236">
        <v>45693</v>
      </c>
      <c r="Q967" s="236">
        <v>45693</v>
      </c>
      <c r="R967" s="372">
        <v>0</v>
      </c>
      <c r="S967" s="234"/>
      <c r="T967" s="234"/>
    </row>
    <row r="968" spans="1:20" ht="36" customHeight="1" x14ac:dyDescent="0.35">
      <c r="A968" s="463">
        <v>942</v>
      </c>
      <c r="B968" s="239">
        <v>45680</v>
      </c>
      <c r="C968" s="333" t="s">
        <v>13977</v>
      </c>
      <c r="D968" s="334" t="s">
        <v>15054</v>
      </c>
      <c r="E968" s="334" t="s">
        <v>15085</v>
      </c>
      <c r="F968" s="334" t="s">
        <v>15084</v>
      </c>
      <c r="G968" s="238">
        <v>1</v>
      </c>
      <c r="H968" s="238">
        <v>1</v>
      </c>
      <c r="I968" s="348" t="s">
        <v>15055</v>
      </c>
      <c r="J968" s="333" t="s">
        <v>15088</v>
      </c>
      <c r="K968" s="234"/>
      <c r="L968" s="236">
        <v>45681</v>
      </c>
      <c r="M968" s="348" t="s">
        <v>1336</v>
      </c>
      <c r="N968" s="348" t="s">
        <v>15086</v>
      </c>
      <c r="O968" s="237"/>
      <c r="P968" s="236">
        <v>45680</v>
      </c>
      <c r="Q968" s="236">
        <v>45680</v>
      </c>
      <c r="R968" s="372">
        <v>0</v>
      </c>
      <c r="S968" s="333" t="s">
        <v>15087</v>
      </c>
      <c r="T968" s="234"/>
    </row>
    <row r="969" spans="1:20" ht="54.6" customHeight="1" x14ac:dyDescent="0.35">
      <c r="A969" s="463">
        <v>943</v>
      </c>
      <c r="B969" s="239">
        <v>45680</v>
      </c>
      <c r="C969" s="333" t="s">
        <v>13977</v>
      </c>
      <c r="D969" s="334" t="s">
        <v>15076</v>
      </c>
      <c r="E969" s="238"/>
      <c r="F969" s="238"/>
      <c r="G969" s="238">
        <v>52</v>
      </c>
      <c r="H969" s="238">
        <v>1</v>
      </c>
      <c r="I969" s="237">
        <v>10087814</v>
      </c>
      <c r="J969" s="333" t="s">
        <v>15092</v>
      </c>
      <c r="K969" s="234"/>
      <c r="L969" s="236">
        <v>45681</v>
      </c>
      <c r="M969" s="348" t="s">
        <v>1336</v>
      </c>
      <c r="N969" s="237"/>
      <c r="O969" s="237"/>
      <c r="P969" s="236">
        <v>45685</v>
      </c>
      <c r="Q969" s="236">
        <v>45685</v>
      </c>
      <c r="R969" s="372">
        <v>1</v>
      </c>
      <c r="S969" s="333" t="s">
        <v>15098</v>
      </c>
      <c r="T969" s="234"/>
    </row>
    <row r="970" spans="1:20" ht="76.5" x14ac:dyDescent="0.35">
      <c r="A970" s="478">
        <v>944</v>
      </c>
      <c r="B970" s="453">
        <v>45685</v>
      </c>
      <c r="C970" s="454" t="s">
        <v>15013</v>
      </c>
      <c r="D970" s="455" t="s">
        <v>14220</v>
      </c>
      <c r="E970" s="452"/>
      <c r="F970" s="455" t="s">
        <v>15000</v>
      </c>
      <c r="G970" s="452">
        <v>100</v>
      </c>
      <c r="H970" s="452">
        <v>4</v>
      </c>
      <c r="I970" s="456"/>
      <c r="J970" s="454" t="s">
        <v>15172</v>
      </c>
      <c r="K970" s="310"/>
      <c r="L970" s="457">
        <v>45687</v>
      </c>
      <c r="M970" s="456"/>
      <c r="N970" s="456"/>
      <c r="O970" s="456"/>
      <c r="P970" s="456"/>
      <c r="Q970" s="457"/>
      <c r="R970" s="458"/>
      <c r="S970" s="454" t="s">
        <v>15140</v>
      </c>
      <c r="T970" s="310"/>
    </row>
    <row r="971" spans="1:20" ht="346.5" x14ac:dyDescent="0.35">
      <c r="A971" s="463">
        <v>945</v>
      </c>
      <c r="B971" s="239">
        <v>45685</v>
      </c>
      <c r="C971" s="333" t="s">
        <v>5604</v>
      </c>
      <c r="D971" s="334" t="s">
        <v>13720</v>
      </c>
      <c r="E971" s="238"/>
      <c r="F971" s="334" t="s">
        <v>3785</v>
      </c>
      <c r="G971" s="238">
        <v>3600</v>
      </c>
      <c r="H971" s="238">
        <v>13</v>
      </c>
      <c r="I971" s="348" t="s">
        <v>15134</v>
      </c>
      <c r="J971" s="333" t="s">
        <v>15133</v>
      </c>
      <c r="K971" s="234"/>
      <c r="L971" s="236">
        <v>45687</v>
      </c>
      <c r="M971" s="237"/>
      <c r="N971" s="237"/>
      <c r="O971" s="237"/>
      <c r="P971" s="236">
        <v>45736</v>
      </c>
      <c r="Q971" s="236">
        <v>45736</v>
      </c>
      <c r="R971" s="372">
        <v>0</v>
      </c>
      <c r="S971" s="234"/>
      <c r="T971" s="234"/>
    </row>
    <row r="972" spans="1:20" ht="36" customHeight="1" x14ac:dyDescent="0.35">
      <c r="A972" s="463">
        <v>946</v>
      </c>
      <c r="B972" s="239">
        <v>45685</v>
      </c>
      <c r="C972" s="333" t="s">
        <v>3583</v>
      </c>
      <c r="D972" s="334" t="s">
        <v>14086</v>
      </c>
      <c r="E972" s="238">
        <v>40691</v>
      </c>
      <c r="F972" s="334" t="s">
        <v>14841</v>
      </c>
      <c r="G972" s="238">
        <v>100</v>
      </c>
      <c r="H972" s="238">
        <v>1</v>
      </c>
      <c r="I972" s="348" t="s">
        <v>14932</v>
      </c>
      <c r="J972" s="333" t="s">
        <v>15135</v>
      </c>
      <c r="K972" s="234"/>
      <c r="L972" s="237"/>
      <c r="M972" s="237"/>
      <c r="N972" s="237"/>
      <c r="O972" s="237"/>
      <c r="P972" s="237"/>
      <c r="Q972" s="236"/>
      <c r="R972" s="372"/>
      <c r="S972" s="234"/>
      <c r="T972" s="234"/>
    </row>
    <row r="973" spans="1:20" ht="36" customHeight="1" x14ac:dyDescent="0.35">
      <c r="A973" s="468">
        <v>947</v>
      </c>
      <c r="B973" s="289">
        <v>45687</v>
      </c>
      <c r="C973" s="286" t="s">
        <v>13892</v>
      </c>
      <c r="D973" s="288" t="s">
        <v>14157</v>
      </c>
      <c r="E973" s="288"/>
      <c r="F973" s="288" t="s">
        <v>3785</v>
      </c>
      <c r="G973" s="288">
        <v>39</v>
      </c>
      <c r="H973" s="288"/>
      <c r="I973" s="287"/>
      <c r="J973" s="286"/>
      <c r="K973" s="286"/>
      <c r="L973" s="285">
        <v>45687</v>
      </c>
      <c r="M973" s="287" t="s">
        <v>1336</v>
      </c>
      <c r="N973" s="287"/>
      <c r="O973" s="287"/>
      <c r="P973" s="285">
        <v>45700</v>
      </c>
      <c r="Q973" s="285">
        <v>45700</v>
      </c>
      <c r="R973" s="490">
        <v>0</v>
      </c>
      <c r="S973" s="286"/>
      <c r="T973" s="286"/>
    </row>
    <row r="974" spans="1:20" ht="151.5" x14ac:dyDescent="0.35">
      <c r="A974" s="463">
        <v>948</v>
      </c>
      <c r="B974" s="239">
        <v>45692</v>
      </c>
      <c r="C974" s="333" t="s">
        <v>15150</v>
      </c>
      <c r="D974" s="238"/>
      <c r="E974" s="238"/>
      <c r="F974" s="238"/>
      <c r="G974" s="238">
        <v>200</v>
      </c>
      <c r="H974" s="238">
        <v>6</v>
      </c>
      <c r="I974" s="237"/>
      <c r="J974" s="333" t="s">
        <v>15151</v>
      </c>
      <c r="K974" s="234"/>
      <c r="L974" s="236">
        <v>45693</v>
      </c>
      <c r="M974" s="348" t="s">
        <v>1336</v>
      </c>
      <c r="N974" s="237"/>
      <c r="O974" s="237"/>
      <c r="P974" s="236">
        <v>45716</v>
      </c>
      <c r="Q974" s="236">
        <v>45716</v>
      </c>
      <c r="R974" s="372">
        <v>0</v>
      </c>
      <c r="S974" s="234"/>
      <c r="T974" s="234"/>
    </row>
    <row r="975" spans="1:20" ht="36" customHeight="1" x14ac:dyDescent="0.35">
      <c r="A975" s="469">
        <v>949</v>
      </c>
      <c r="B975" s="266">
        <v>45693</v>
      </c>
      <c r="C975" s="240" t="s">
        <v>4684</v>
      </c>
      <c r="D975" s="265">
        <v>7335</v>
      </c>
      <c r="E975" s="265"/>
      <c r="F975" s="265"/>
      <c r="G975" s="265">
        <v>350</v>
      </c>
      <c r="H975" s="265">
        <v>350</v>
      </c>
      <c r="I975" s="359" t="s">
        <v>2232</v>
      </c>
      <c r="J975" s="240" t="s">
        <v>15164</v>
      </c>
      <c r="K975" s="264"/>
      <c r="L975" s="263"/>
      <c r="M975" s="263"/>
      <c r="N975" s="263"/>
      <c r="O975" s="263"/>
      <c r="P975" s="263"/>
      <c r="Q975" s="262">
        <v>45693</v>
      </c>
      <c r="R975" s="381"/>
      <c r="S975" s="240" t="s">
        <v>15166</v>
      </c>
      <c r="T975" s="264"/>
    </row>
    <row r="976" spans="1:20" ht="36" customHeight="1" x14ac:dyDescent="0.35">
      <c r="A976" s="463">
        <v>950</v>
      </c>
      <c r="B976" s="239">
        <v>45693</v>
      </c>
      <c r="C976" s="333" t="s">
        <v>13424</v>
      </c>
      <c r="D976" s="334" t="s">
        <v>13444</v>
      </c>
      <c r="E976" s="238"/>
      <c r="F976" s="334" t="s">
        <v>3785</v>
      </c>
      <c r="G976" s="238">
        <v>250</v>
      </c>
      <c r="H976" s="238">
        <v>3</v>
      </c>
      <c r="I976" s="237"/>
      <c r="J976" s="333" t="s">
        <v>15167</v>
      </c>
      <c r="K976" s="234"/>
      <c r="L976" s="236">
        <v>45698</v>
      </c>
      <c r="M976" s="237"/>
      <c r="N976" s="237"/>
      <c r="O976" s="237"/>
      <c r="P976" s="236">
        <v>45736</v>
      </c>
      <c r="Q976" s="236">
        <v>45736</v>
      </c>
      <c r="R976" s="372"/>
      <c r="S976" s="234"/>
      <c r="T976" s="234"/>
    </row>
    <row r="977" spans="1:20" ht="36" customHeight="1" x14ac:dyDescent="0.35">
      <c r="A977" s="470">
        <v>951</v>
      </c>
      <c r="B977" s="261">
        <v>45694</v>
      </c>
      <c r="C977" s="364" t="s">
        <v>14972</v>
      </c>
      <c r="D977" s="360" t="s">
        <v>14973</v>
      </c>
      <c r="E977" s="260"/>
      <c r="F977" s="360" t="s">
        <v>14906</v>
      </c>
      <c r="G977" s="260">
        <v>10</v>
      </c>
      <c r="H977" s="260">
        <v>2</v>
      </c>
      <c r="I977" s="258" t="s">
        <v>15048</v>
      </c>
      <c r="J977" s="364" t="s">
        <v>15168</v>
      </c>
      <c r="K977" s="259"/>
      <c r="L977" s="258"/>
      <c r="M977" s="258"/>
      <c r="N977" s="258"/>
      <c r="O977" s="258"/>
      <c r="P977" s="258"/>
      <c r="Q977" s="257"/>
      <c r="R977" s="378"/>
      <c r="S977" s="259"/>
      <c r="T977" s="259"/>
    </row>
    <row r="978" spans="1:20" ht="82.9" customHeight="1" x14ac:dyDescent="0.35">
      <c r="A978" s="470">
        <v>952</v>
      </c>
      <c r="B978" s="261">
        <v>45694</v>
      </c>
      <c r="C978" s="364" t="s">
        <v>13893</v>
      </c>
      <c r="D978" s="360" t="s">
        <v>5805</v>
      </c>
      <c r="E978" s="260"/>
      <c r="F978" s="360" t="s">
        <v>3785</v>
      </c>
      <c r="G978" s="260">
        <v>200</v>
      </c>
      <c r="H978" s="260">
        <v>5</v>
      </c>
      <c r="I978" s="340" t="s">
        <v>14681</v>
      </c>
      <c r="J978" s="364" t="s">
        <v>15169</v>
      </c>
      <c r="K978" s="364" t="s">
        <v>7177</v>
      </c>
      <c r="L978" s="257"/>
      <c r="M978" s="257"/>
      <c r="N978" s="257"/>
      <c r="O978" s="257"/>
      <c r="P978" s="258"/>
      <c r="Q978" s="257"/>
      <c r="R978" s="378"/>
      <c r="S978" s="259"/>
      <c r="T978" s="259"/>
    </row>
    <row r="979" spans="1:20" ht="87.6" customHeight="1" x14ac:dyDescent="0.35">
      <c r="A979" s="493">
        <v>953</v>
      </c>
      <c r="B979" s="494">
        <v>45694</v>
      </c>
      <c r="C979" s="495" t="s">
        <v>13893</v>
      </c>
      <c r="D979" s="496">
        <v>6138</v>
      </c>
      <c r="E979" s="496"/>
      <c r="F979" s="496" t="s">
        <v>3785</v>
      </c>
      <c r="G979" s="496">
        <v>200</v>
      </c>
      <c r="H979" s="496">
        <v>5</v>
      </c>
      <c r="I979" s="497" t="s">
        <v>14680</v>
      </c>
      <c r="J979" s="495" t="s">
        <v>15170</v>
      </c>
      <c r="K979" s="495" t="s">
        <v>7177</v>
      </c>
      <c r="L979" s="489">
        <v>45700</v>
      </c>
      <c r="M979" s="489"/>
      <c r="N979" s="489"/>
      <c r="O979" s="489"/>
      <c r="P979" s="489">
        <v>45736</v>
      </c>
      <c r="Q979" s="489">
        <v>45736</v>
      </c>
      <c r="R979" s="498">
        <v>0</v>
      </c>
      <c r="S979" s="495"/>
      <c r="T979" s="495"/>
    </row>
    <row r="980" spans="1:20" ht="36.75" customHeight="1" x14ac:dyDescent="0.35">
      <c r="A980" s="488" t="s">
        <v>15187</v>
      </c>
      <c r="B980" s="239">
        <v>45699</v>
      </c>
      <c r="C980" s="234" t="s">
        <v>15013</v>
      </c>
      <c r="D980" s="238">
        <v>7946</v>
      </c>
      <c r="E980" s="238"/>
      <c r="F980" s="238"/>
      <c r="G980" s="238">
        <v>400</v>
      </c>
      <c r="H980" s="238">
        <v>1</v>
      </c>
      <c r="I980" s="237"/>
      <c r="J980" s="234" t="s">
        <v>15186</v>
      </c>
      <c r="K980" s="234"/>
      <c r="L980" s="236"/>
      <c r="M980" s="237"/>
      <c r="N980" s="237"/>
      <c r="O980" s="237"/>
      <c r="P980" s="236"/>
      <c r="Q980" s="236"/>
      <c r="R980" s="372"/>
      <c r="S980" s="234"/>
      <c r="T980" s="234"/>
    </row>
    <row r="981" spans="1:20" ht="103.9" customHeight="1" x14ac:dyDescent="0.35">
      <c r="A981" s="470">
        <v>954</v>
      </c>
      <c r="B981" s="261">
        <v>45708</v>
      </c>
      <c r="C981" s="364" t="s">
        <v>65</v>
      </c>
      <c r="D981" s="360" t="s">
        <v>13978</v>
      </c>
      <c r="E981" s="260"/>
      <c r="F981" s="360" t="s">
        <v>3785</v>
      </c>
      <c r="G981" s="260">
        <v>940</v>
      </c>
      <c r="H981" s="260">
        <v>5</v>
      </c>
      <c r="I981" s="258" t="s">
        <v>14674</v>
      </c>
      <c r="J981" s="364" t="s">
        <v>15224</v>
      </c>
      <c r="K981" s="259"/>
      <c r="L981" s="257">
        <v>45715</v>
      </c>
      <c r="M981" s="258"/>
      <c r="N981" s="258"/>
      <c r="O981" s="258"/>
      <c r="P981" s="258"/>
      <c r="Q981" s="257"/>
      <c r="R981" s="378"/>
      <c r="S981" s="259"/>
      <c r="T981" s="259"/>
    </row>
    <row r="982" spans="1:20" ht="36" customHeight="1" x14ac:dyDescent="0.35">
      <c r="A982" s="463">
        <v>955</v>
      </c>
      <c r="B982" s="239">
        <v>45716</v>
      </c>
      <c r="C982" s="333" t="s">
        <v>13424</v>
      </c>
      <c r="D982" s="334" t="s">
        <v>13444</v>
      </c>
      <c r="E982" s="238"/>
      <c r="F982" s="401" t="s">
        <v>14834</v>
      </c>
      <c r="G982" s="238">
        <v>250</v>
      </c>
      <c r="H982" s="238">
        <v>1</v>
      </c>
      <c r="I982" s="237">
        <v>50010858</v>
      </c>
      <c r="J982" s="333" t="s">
        <v>15250</v>
      </c>
      <c r="K982" s="234"/>
      <c r="L982" s="285">
        <v>45721</v>
      </c>
      <c r="M982" s="285"/>
      <c r="N982" s="285"/>
      <c r="O982" s="285"/>
      <c r="P982" s="236">
        <v>45743</v>
      </c>
      <c r="Q982" s="236">
        <v>45743</v>
      </c>
      <c r="R982" s="372"/>
      <c r="S982" s="234"/>
      <c r="T982" s="234"/>
    </row>
    <row r="983" spans="1:20" ht="36" customHeight="1" x14ac:dyDescent="0.35">
      <c r="A983" s="463">
        <v>956</v>
      </c>
      <c r="B983" s="239">
        <v>45716</v>
      </c>
      <c r="C983" s="333" t="s">
        <v>15018</v>
      </c>
      <c r="D983" s="334" t="s">
        <v>15251</v>
      </c>
      <c r="E983" s="238"/>
      <c r="F983" s="238"/>
      <c r="G983" s="238">
        <v>35</v>
      </c>
      <c r="H983" s="238">
        <v>1</v>
      </c>
      <c r="I983" s="237">
        <v>50103235</v>
      </c>
      <c r="J983" s="333" t="s">
        <v>15252</v>
      </c>
      <c r="K983" s="234"/>
      <c r="L983" s="236">
        <v>45721</v>
      </c>
      <c r="M983" s="237"/>
      <c r="N983" s="237"/>
      <c r="O983" s="237"/>
      <c r="P983" s="236">
        <v>45742</v>
      </c>
      <c r="Q983" s="236">
        <v>45742</v>
      </c>
      <c r="R983" s="372">
        <v>1</v>
      </c>
      <c r="S983" s="234"/>
      <c r="T983" s="234"/>
    </row>
    <row r="984" spans="1:20" ht="36" customHeight="1" x14ac:dyDescent="0.35">
      <c r="A984" s="470">
        <v>957</v>
      </c>
      <c r="B984" s="261">
        <v>45716</v>
      </c>
      <c r="C984" s="364" t="s">
        <v>13424</v>
      </c>
      <c r="D984" s="260">
        <v>8658</v>
      </c>
      <c r="E984" s="260"/>
      <c r="F984" s="260"/>
      <c r="G984" s="260">
        <v>15</v>
      </c>
      <c r="H984" s="260">
        <v>15</v>
      </c>
      <c r="I984" s="499">
        <v>50010658</v>
      </c>
      <c r="J984" s="364" t="s">
        <v>15253</v>
      </c>
      <c r="K984" s="259"/>
      <c r="L984" s="257">
        <v>45735</v>
      </c>
      <c r="M984" s="258"/>
      <c r="N984" s="258"/>
      <c r="O984" s="258"/>
      <c r="P984" s="258"/>
      <c r="Q984" s="257"/>
      <c r="R984" s="378"/>
      <c r="S984" s="259"/>
      <c r="T984" s="259"/>
    </row>
    <row r="985" spans="1:20" ht="36" customHeight="1" x14ac:dyDescent="0.35">
      <c r="A985" s="500">
        <v>958</v>
      </c>
      <c r="B985" s="501">
        <v>45722</v>
      </c>
      <c r="C985" s="502" t="s">
        <v>8170</v>
      </c>
      <c r="D985" s="504">
        <v>7395</v>
      </c>
      <c r="E985" s="504"/>
      <c r="F985" s="503" t="s">
        <v>15138</v>
      </c>
      <c r="G985" s="504">
        <v>70</v>
      </c>
      <c r="H985" s="504">
        <v>8</v>
      </c>
      <c r="I985" s="505"/>
      <c r="J985" s="502"/>
      <c r="K985" s="506"/>
      <c r="L985" s="507">
        <v>45729</v>
      </c>
      <c r="M985" s="505"/>
      <c r="N985" s="505"/>
      <c r="O985" s="505"/>
      <c r="P985" s="505"/>
      <c r="Q985" s="507"/>
      <c r="R985" s="509"/>
      <c r="S985" s="506"/>
      <c r="T985" s="506"/>
    </row>
    <row r="986" spans="1:20" ht="36" customHeight="1" x14ac:dyDescent="0.35">
      <c r="A986" s="500">
        <v>959</v>
      </c>
      <c r="B986" s="501">
        <v>45722</v>
      </c>
      <c r="C986" s="502" t="s">
        <v>8170</v>
      </c>
      <c r="D986" s="504">
        <v>7355</v>
      </c>
      <c r="E986" s="504"/>
      <c r="F986" s="503" t="s">
        <v>15147</v>
      </c>
      <c r="G986" s="504">
        <v>400</v>
      </c>
      <c r="H986" s="504">
        <v>3</v>
      </c>
      <c r="I986" s="505"/>
      <c r="J986" s="502"/>
      <c r="K986" s="510"/>
      <c r="L986" s="507">
        <v>45729</v>
      </c>
      <c r="M986" s="505"/>
      <c r="N986" s="505"/>
      <c r="O986" s="505"/>
      <c r="P986" s="505"/>
      <c r="Q986" s="507"/>
      <c r="R986" s="509"/>
      <c r="S986" s="506"/>
      <c r="T986" s="506"/>
    </row>
    <row r="987" spans="1:20" ht="92.25" customHeight="1" x14ac:dyDescent="0.35">
      <c r="A987" s="479">
        <v>960</v>
      </c>
      <c r="B987" s="480">
        <v>45727</v>
      </c>
      <c r="C987" s="481" t="s">
        <v>15273</v>
      </c>
      <c r="D987" s="483">
        <v>7946</v>
      </c>
      <c r="E987" s="483"/>
      <c r="F987" s="483"/>
      <c r="G987" s="483">
        <v>250</v>
      </c>
      <c r="H987" s="483">
        <v>5</v>
      </c>
      <c r="I987" s="523"/>
      <c r="J987" s="481" t="s">
        <v>15274</v>
      </c>
      <c r="K987" s="485"/>
      <c r="L987" s="526">
        <v>45728</v>
      </c>
      <c r="M987" s="523"/>
      <c r="N987" s="524" t="s">
        <v>15086</v>
      </c>
      <c r="O987" s="525">
        <v>45769</v>
      </c>
      <c r="P987" s="523"/>
      <c r="Q987" s="486"/>
      <c r="R987" s="487"/>
      <c r="S987" s="485"/>
      <c r="T987" s="485"/>
    </row>
    <row r="988" spans="1:20" ht="36" customHeight="1" x14ac:dyDescent="0.35">
      <c r="A988" s="460">
        <v>961</v>
      </c>
      <c r="B988" s="491">
        <v>45733</v>
      </c>
      <c r="C988" s="332" t="s">
        <v>8170</v>
      </c>
      <c r="D988" s="230">
        <v>7395</v>
      </c>
      <c r="F988" s="331" t="s">
        <v>15138</v>
      </c>
      <c r="G988" s="230">
        <v>70</v>
      </c>
      <c r="H988" s="230">
        <v>2</v>
      </c>
      <c r="I988" s="402" t="s">
        <v>15298</v>
      </c>
      <c r="J988" s="332" t="s">
        <v>15300</v>
      </c>
      <c r="L988" s="228">
        <v>45736</v>
      </c>
    </row>
    <row r="989" spans="1:20" ht="46.5" x14ac:dyDescent="0.35">
      <c r="A989" s="460">
        <v>962</v>
      </c>
      <c r="B989" s="491">
        <v>45733</v>
      </c>
      <c r="C989" s="332" t="s">
        <v>8170</v>
      </c>
      <c r="D989" s="230">
        <v>7355</v>
      </c>
      <c r="F989" s="331" t="s">
        <v>15147</v>
      </c>
      <c r="G989" s="230">
        <v>400</v>
      </c>
      <c r="H989" s="230">
        <v>3</v>
      </c>
      <c r="I989" s="402" t="s">
        <v>14921</v>
      </c>
      <c r="J989" s="332" t="s">
        <v>15301</v>
      </c>
      <c r="L989" s="228">
        <v>45736</v>
      </c>
    </row>
    <row r="990" spans="1:20" ht="36" customHeight="1" x14ac:dyDescent="0.35">
      <c r="A990" s="500">
        <v>963</v>
      </c>
      <c r="B990" s="512">
        <v>45733</v>
      </c>
      <c r="C990" s="502" t="s">
        <v>8170</v>
      </c>
      <c r="D990" s="504">
        <v>7593</v>
      </c>
      <c r="E990" s="504"/>
      <c r="F990" s="503" t="s">
        <v>15249</v>
      </c>
      <c r="G990" s="504">
        <v>110</v>
      </c>
      <c r="H990" s="504">
        <v>34</v>
      </c>
      <c r="I990" s="508" t="s">
        <v>14980</v>
      </c>
      <c r="J990" s="502" t="s">
        <v>15299</v>
      </c>
      <c r="K990" s="506"/>
      <c r="L990" s="507">
        <v>45736</v>
      </c>
      <c r="M990" s="505"/>
      <c r="N990" s="505"/>
      <c r="O990" s="505"/>
      <c r="P990" s="505"/>
      <c r="Q990" s="507"/>
      <c r="R990" s="509"/>
      <c r="S990" s="506"/>
      <c r="T990" s="506"/>
    </row>
    <row r="991" spans="1:20" ht="36" customHeight="1" x14ac:dyDescent="0.35">
      <c r="A991" s="463">
        <v>964</v>
      </c>
      <c r="B991" s="239">
        <v>45736</v>
      </c>
      <c r="C991" s="333" t="s">
        <v>14158</v>
      </c>
      <c r="D991" s="238">
        <v>8335</v>
      </c>
      <c r="E991" s="238"/>
      <c r="F991" s="238"/>
      <c r="G991" s="238">
        <v>27</v>
      </c>
      <c r="H991" s="238">
        <v>27</v>
      </c>
      <c r="I991" s="237"/>
      <c r="J991" s="333" t="s">
        <v>15457</v>
      </c>
      <c r="K991" s="234"/>
      <c r="L991" s="237"/>
      <c r="M991" s="237"/>
      <c r="N991" s="237"/>
      <c r="O991" s="237"/>
      <c r="P991" s="236">
        <v>45754</v>
      </c>
      <c r="Q991" s="236">
        <v>45754</v>
      </c>
      <c r="R991" s="372">
        <v>0</v>
      </c>
      <c r="S991" s="234"/>
      <c r="T991" s="234"/>
    </row>
    <row r="992" spans="1:20" ht="36" customHeight="1" x14ac:dyDescent="0.35">
      <c r="A992" s="463">
        <v>965</v>
      </c>
      <c r="B992" s="239">
        <v>45737</v>
      </c>
      <c r="C992" s="333" t="s">
        <v>13977</v>
      </c>
      <c r="D992" s="334" t="s">
        <v>15311</v>
      </c>
      <c r="E992" s="334" t="s">
        <v>15312</v>
      </c>
      <c r="F992" s="238" t="s">
        <v>15025</v>
      </c>
      <c r="G992" s="238">
        <v>19</v>
      </c>
      <c r="H992" s="238">
        <v>1</v>
      </c>
      <c r="I992" s="237" t="s">
        <v>15313</v>
      </c>
      <c r="J992" s="511" t="s">
        <v>15314</v>
      </c>
      <c r="K992" s="234"/>
      <c r="L992" s="237"/>
      <c r="M992" s="237"/>
      <c r="N992" s="237"/>
      <c r="O992" s="237"/>
      <c r="P992" s="236">
        <v>45765</v>
      </c>
      <c r="Q992" s="236">
        <v>45765</v>
      </c>
      <c r="R992" s="372"/>
      <c r="S992" s="333"/>
      <c r="T992" s="234"/>
    </row>
    <row r="993" spans="1:20" ht="74.25" customHeight="1" x14ac:dyDescent="0.35">
      <c r="A993" s="460">
        <v>966</v>
      </c>
      <c r="B993" s="232">
        <v>45741</v>
      </c>
      <c r="C993" s="332" t="s">
        <v>8170</v>
      </c>
      <c r="D993" s="230">
        <v>7593</v>
      </c>
      <c r="F993" s="331" t="s">
        <v>15249</v>
      </c>
      <c r="G993" s="230">
        <v>120</v>
      </c>
      <c r="H993" s="230">
        <v>5</v>
      </c>
      <c r="I993" s="402" t="s">
        <v>14980</v>
      </c>
      <c r="J993" s="332" t="s">
        <v>15673</v>
      </c>
      <c r="L993" s="228">
        <v>45746</v>
      </c>
    </row>
    <row r="994" spans="1:20" ht="78" customHeight="1" x14ac:dyDescent="0.35">
      <c r="A994" s="500">
        <v>967</v>
      </c>
      <c r="B994" s="501">
        <v>45741</v>
      </c>
      <c r="C994" s="502" t="s">
        <v>8170</v>
      </c>
      <c r="D994" s="504">
        <v>7594</v>
      </c>
      <c r="E994" s="504"/>
      <c r="F994" s="503" t="s">
        <v>15275</v>
      </c>
      <c r="G994" s="504">
        <v>400</v>
      </c>
      <c r="H994" s="513">
        <v>31</v>
      </c>
      <c r="I994" s="508" t="s">
        <v>15319</v>
      </c>
      <c r="J994" s="502" t="s">
        <v>15672</v>
      </c>
      <c r="K994" s="506"/>
      <c r="L994" s="507">
        <v>45746</v>
      </c>
      <c r="M994" s="505"/>
      <c r="N994" s="505"/>
      <c r="O994" s="505"/>
      <c r="P994" s="505"/>
      <c r="Q994" s="507"/>
      <c r="R994" s="509"/>
      <c r="S994" s="506"/>
      <c r="T994" s="506"/>
    </row>
    <row r="995" spans="1:20" ht="36" customHeight="1" x14ac:dyDescent="0.35">
      <c r="A995" s="500">
        <v>968</v>
      </c>
      <c r="B995" s="501">
        <v>45741</v>
      </c>
      <c r="C995" s="502" t="s">
        <v>8170</v>
      </c>
      <c r="D995" s="504">
        <v>7355</v>
      </c>
      <c r="E995" s="504"/>
      <c r="F995" s="503" t="s">
        <v>15147</v>
      </c>
      <c r="G995" s="504">
        <v>400</v>
      </c>
      <c r="H995" s="513">
        <f>2+2</f>
        <v>4</v>
      </c>
      <c r="I995" s="508" t="s">
        <v>14921</v>
      </c>
      <c r="J995" s="506" t="s">
        <v>15299</v>
      </c>
      <c r="K995" s="506"/>
      <c r="L995" s="507">
        <v>45746</v>
      </c>
      <c r="M995" s="505"/>
      <c r="N995" s="505"/>
      <c r="O995" s="505"/>
      <c r="P995" s="505"/>
      <c r="Q995" s="507"/>
      <c r="R995" s="509"/>
      <c r="S995" s="506"/>
      <c r="T995" s="506"/>
    </row>
    <row r="996" spans="1:20" ht="36" customHeight="1" x14ac:dyDescent="0.35">
      <c r="A996" s="500">
        <v>969</v>
      </c>
      <c r="B996" s="501">
        <v>45741</v>
      </c>
      <c r="C996" s="502" t="s">
        <v>8170</v>
      </c>
      <c r="D996" s="504">
        <v>7394</v>
      </c>
      <c r="E996" s="504"/>
      <c r="F996" s="503" t="s">
        <v>15137</v>
      </c>
      <c r="G996" s="504">
        <v>400</v>
      </c>
      <c r="H996" s="504">
        <v>3</v>
      </c>
      <c r="I996" s="508" t="s">
        <v>14922</v>
      </c>
      <c r="J996" s="506" t="s">
        <v>15299</v>
      </c>
      <c r="K996" s="506"/>
      <c r="L996" s="507">
        <v>45746</v>
      </c>
      <c r="M996" s="505"/>
      <c r="N996" s="505"/>
      <c r="O996" s="505"/>
      <c r="P996" s="505"/>
      <c r="Q996" s="507"/>
      <c r="R996" s="509"/>
      <c r="S996" s="506"/>
      <c r="T996" s="506"/>
    </row>
    <row r="997" spans="1:20" ht="36" customHeight="1" x14ac:dyDescent="0.35">
      <c r="A997" s="500">
        <v>970</v>
      </c>
      <c r="B997" s="501">
        <v>45741</v>
      </c>
      <c r="C997" s="502" t="s">
        <v>8170</v>
      </c>
      <c r="D997" s="504">
        <v>7445</v>
      </c>
      <c r="E997" s="504"/>
      <c r="F997" s="503" t="s">
        <v>15266</v>
      </c>
      <c r="G997" s="504">
        <v>70</v>
      </c>
      <c r="H997" s="504">
        <v>5</v>
      </c>
      <c r="I997" s="508" t="s">
        <v>15456</v>
      </c>
      <c r="J997" s="502" t="s">
        <v>15671</v>
      </c>
      <c r="K997" s="506"/>
      <c r="L997" s="507">
        <v>45746</v>
      </c>
      <c r="M997" s="505"/>
      <c r="N997" s="505"/>
      <c r="O997" s="505"/>
      <c r="P997" s="505"/>
      <c r="Q997" s="507"/>
      <c r="R997" s="509"/>
      <c r="S997" s="506"/>
      <c r="T997" s="506"/>
    </row>
    <row r="998" spans="1:20" ht="36" customHeight="1" x14ac:dyDescent="0.35">
      <c r="A998" s="500" t="s">
        <v>15353</v>
      </c>
      <c r="B998" s="501">
        <v>45744</v>
      </c>
      <c r="C998" s="502" t="s">
        <v>15018</v>
      </c>
      <c r="D998" s="503" t="s">
        <v>15385</v>
      </c>
      <c r="E998" s="504"/>
      <c r="F998" s="503" t="s">
        <v>15109</v>
      </c>
      <c r="G998" s="504"/>
      <c r="H998" s="504">
        <v>2</v>
      </c>
      <c r="I998" s="505">
        <v>501010171</v>
      </c>
      <c r="J998" s="506" t="s">
        <v>15337</v>
      </c>
      <c r="K998" s="506"/>
      <c r="L998" s="507">
        <v>45755</v>
      </c>
      <c r="M998" s="507">
        <v>45766</v>
      </c>
      <c r="N998" s="508" t="s">
        <v>15479</v>
      </c>
      <c r="O998" s="507">
        <v>45766</v>
      </c>
      <c r="P998" s="505"/>
      <c r="Q998" s="507"/>
      <c r="R998" s="509"/>
      <c r="S998" s="506"/>
      <c r="T998" s="506"/>
    </row>
    <row r="999" spans="1:20" ht="36" customHeight="1" x14ac:dyDescent="0.35">
      <c r="A999" s="500" t="s">
        <v>15354</v>
      </c>
      <c r="B999" s="501">
        <v>45744</v>
      </c>
      <c r="C999" s="502" t="s">
        <v>15018</v>
      </c>
      <c r="D999" s="503" t="s">
        <v>15370</v>
      </c>
      <c r="E999" s="504"/>
      <c r="F999" s="503" t="s">
        <v>15201</v>
      </c>
      <c r="G999" s="504"/>
      <c r="H999" s="504">
        <v>3</v>
      </c>
      <c r="I999" s="505">
        <v>501010172</v>
      </c>
      <c r="J999" s="506" t="s">
        <v>15338</v>
      </c>
      <c r="K999" s="506"/>
      <c r="L999" s="507">
        <v>45755</v>
      </c>
      <c r="M999" s="507">
        <v>45766</v>
      </c>
      <c r="N999" s="508" t="s">
        <v>15479</v>
      </c>
      <c r="O999" s="507">
        <v>45766</v>
      </c>
      <c r="P999" s="505"/>
      <c r="Q999" s="507"/>
      <c r="R999" s="509"/>
      <c r="S999" s="506"/>
      <c r="T999" s="506"/>
    </row>
    <row r="1000" spans="1:20" ht="36" customHeight="1" x14ac:dyDescent="0.35">
      <c r="A1000" s="500" t="s">
        <v>15368</v>
      </c>
      <c r="B1000" s="501">
        <v>45744</v>
      </c>
      <c r="C1000" s="502" t="s">
        <v>15018</v>
      </c>
      <c r="D1000" s="503" t="s">
        <v>15371</v>
      </c>
      <c r="E1000" s="504"/>
      <c r="F1000" s="503" t="s">
        <v>15116</v>
      </c>
      <c r="G1000" s="504"/>
      <c r="H1000" s="504">
        <v>1</v>
      </c>
      <c r="I1000" s="505">
        <v>501010173</v>
      </c>
      <c r="J1000" s="506" t="s">
        <v>15339</v>
      </c>
      <c r="K1000" s="506"/>
      <c r="L1000" s="507">
        <v>45755</v>
      </c>
      <c r="M1000" s="507">
        <v>45766</v>
      </c>
      <c r="N1000" s="508" t="s">
        <v>15479</v>
      </c>
      <c r="O1000" s="507">
        <v>45766</v>
      </c>
      <c r="P1000" s="505"/>
      <c r="Q1000" s="507"/>
      <c r="R1000" s="509"/>
      <c r="S1000" s="506"/>
      <c r="T1000" s="506"/>
    </row>
    <row r="1001" spans="1:20" ht="36" customHeight="1" x14ac:dyDescent="0.35">
      <c r="A1001" s="500" t="s">
        <v>15355</v>
      </c>
      <c r="B1001" s="501">
        <v>45744</v>
      </c>
      <c r="C1001" s="502" t="s">
        <v>15018</v>
      </c>
      <c r="D1001" s="503" t="s">
        <v>15372</v>
      </c>
      <c r="E1001" s="504"/>
      <c r="F1001" s="503" t="s">
        <v>15204</v>
      </c>
      <c r="G1001" s="504"/>
      <c r="H1001" s="504">
        <v>4</v>
      </c>
      <c r="I1001" s="505">
        <v>501010176</v>
      </c>
      <c r="J1001" s="506" t="s">
        <v>15340</v>
      </c>
      <c r="K1001" s="506"/>
      <c r="L1001" s="507">
        <v>45755</v>
      </c>
      <c r="M1001" s="507">
        <v>45766</v>
      </c>
      <c r="N1001" s="508" t="s">
        <v>15479</v>
      </c>
      <c r="O1001" s="507">
        <v>45766</v>
      </c>
      <c r="P1001" s="505"/>
      <c r="Q1001" s="507"/>
      <c r="R1001" s="509"/>
      <c r="S1001" s="506"/>
      <c r="T1001" s="506"/>
    </row>
    <row r="1002" spans="1:20" ht="36" customHeight="1" x14ac:dyDescent="0.35">
      <c r="A1002" s="500" t="s">
        <v>15356</v>
      </c>
      <c r="B1002" s="501">
        <v>45744</v>
      </c>
      <c r="C1002" s="502" t="s">
        <v>15018</v>
      </c>
      <c r="D1002" s="503" t="s">
        <v>15384</v>
      </c>
      <c r="E1002" s="504"/>
      <c r="F1002" s="503" t="s">
        <v>15207</v>
      </c>
      <c r="G1002" s="504"/>
      <c r="H1002" s="504">
        <v>3</v>
      </c>
      <c r="I1002" s="505">
        <v>501010178</v>
      </c>
      <c r="J1002" s="506" t="s">
        <v>15341</v>
      </c>
      <c r="K1002" s="506"/>
      <c r="L1002" s="507">
        <v>45755</v>
      </c>
      <c r="M1002" s="507">
        <v>45766</v>
      </c>
      <c r="N1002" s="508" t="s">
        <v>15479</v>
      </c>
      <c r="O1002" s="507">
        <v>45766</v>
      </c>
      <c r="P1002" s="505"/>
      <c r="Q1002" s="507"/>
      <c r="R1002" s="509"/>
      <c r="S1002" s="506"/>
      <c r="T1002" s="506"/>
    </row>
    <row r="1003" spans="1:20" ht="36" customHeight="1" x14ac:dyDescent="0.35">
      <c r="A1003" s="500" t="s">
        <v>15364</v>
      </c>
      <c r="B1003" s="501">
        <v>45744</v>
      </c>
      <c r="C1003" s="502" t="s">
        <v>15018</v>
      </c>
      <c r="D1003" s="503" t="s">
        <v>15383</v>
      </c>
      <c r="E1003" s="504"/>
      <c r="F1003" s="503" t="s">
        <v>15208</v>
      </c>
      <c r="G1003" s="504"/>
      <c r="H1003" s="504">
        <v>5</v>
      </c>
      <c r="I1003" s="505">
        <v>501010180</v>
      </c>
      <c r="J1003" s="506" t="s">
        <v>15342</v>
      </c>
      <c r="K1003" s="506"/>
      <c r="L1003" s="507">
        <v>45755</v>
      </c>
      <c r="M1003" s="507">
        <v>45766</v>
      </c>
      <c r="N1003" s="508" t="s">
        <v>15479</v>
      </c>
      <c r="O1003" s="507">
        <v>45766</v>
      </c>
      <c r="P1003" s="505"/>
      <c r="Q1003" s="507"/>
      <c r="R1003" s="509"/>
      <c r="S1003" s="506"/>
      <c r="T1003" s="506"/>
    </row>
    <row r="1004" spans="1:20" ht="36" customHeight="1" x14ac:dyDescent="0.35">
      <c r="A1004" s="500" t="s">
        <v>15357</v>
      </c>
      <c r="B1004" s="501">
        <v>45744</v>
      </c>
      <c r="C1004" s="502" t="s">
        <v>15018</v>
      </c>
      <c r="D1004" s="503" t="s">
        <v>15382</v>
      </c>
      <c r="E1004" s="504"/>
      <c r="F1004" s="503" t="s">
        <v>15120</v>
      </c>
      <c r="G1004" s="504"/>
      <c r="H1004" s="504">
        <v>5</v>
      </c>
      <c r="I1004" s="505">
        <v>501010181</v>
      </c>
      <c r="J1004" s="506" t="s">
        <v>15343</v>
      </c>
      <c r="K1004" s="506"/>
      <c r="L1004" s="507">
        <v>45755</v>
      </c>
      <c r="M1004" s="507">
        <v>45766</v>
      </c>
      <c r="N1004" s="508" t="s">
        <v>15479</v>
      </c>
      <c r="O1004" s="507">
        <v>45766</v>
      </c>
      <c r="P1004" s="505"/>
      <c r="Q1004" s="507"/>
      <c r="R1004" s="509"/>
      <c r="S1004" s="506"/>
      <c r="T1004" s="506"/>
    </row>
    <row r="1005" spans="1:20" ht="36" customHeight="1" x14ac:dyDescent="0.35">
      <c r="A1005" s="500" t="s">
        <v>15358</v>
      </c>
      <c r="B1005" s="501">
        <v>45744</v>
      </c>
      <c r="C1005" s="502" t="s">
        <v>15018</v>
      </c>
      <c r="D1005" s="503" t="s">
        <v>15381</v>
      </c>
      <c r="E1005" s="504"/>
      <c r="F1005" s="503" t="s">
        <v>15209</v>
      </c>
      <c r="G1005" s="504"/>
      <c r="H1005" s="504">
        <v>4</v>
      </c>
      <c r="I1005" s="505">
        <v>501010182</v>
      </c>
      <c r="J1005" s="506" t="s">
        <v>15344</v>
      </c>
      <c r="K1005" s="506"/>
      <c r="L1005" s="507">
        <v>45755</v>
      </c>
      <c r="M1005" s="507">
        <v>45766</v>
      </c>
      <c r="N1005" s="508" t="s">
        <v>15479</v>
      </c>
      <c r="O1005" s="507">
        <v>45766</v>
      </c>
      <c r="P1005" s="505"/>
      <c r="Q1005" s="507"/>
      <c r="R1005" s="509"/>
      <c r="S1005" s="506"/>
      <c r="T1005" s="506"/>
    </row>
    <row r="1006" spans="1:20" ht="36" customHeight="1" x14ac:dyDescent="0.35">
      <c r="A1006" s="500" t="s">
        <v>15365</v>
      </c>
      <c r="B1006" s="501">
        <v>45744</v>
      </c>
      <c r="C1006" s="502" t="s">
        <v>15018</v>
      </c>
      <c r="D1006" s="503" t="s">
        <v>15380</v>
      </c>
      <c r="E1006" s="504"/>
      <c r="F1006" s="503" t="s">
        <v>15210</v>
      </c>
      <c r="G1006" s="504"/>
      <c r="H1006" s="504">
        <v>2</v>
      </c>
      <c r="I1006" s="505">
        <v>501010187</v>
      </c>
      <c r="J1006" s="506" t="s">
        <v>15345</v>
      </c>
      <c r="K1006" s="506"/>
      <c r="L1006" s="507">
        <v>45755</v>
      </c>
      <c r="M1006" s="507">
        <v>45766</v>
      </c>
      <c r="N1006" s="508" t="s">
        <v>15479</v>
      </c>
      <c r="O1006" s="507">
        <v>45766</v>
      </c>
      <c r="P1006" s="505"/>
      <c r="Q1006" s="507"/>
      <c r="R1006" s="509"/>
      <c r="S1006" s="506"/>
      <c r="T1006" s="506"/>
    </row>
    <row r="1007" spans="1:20" ht="36" customHeight="1" x14ac:dyDescent="0.35">
      <c r="A1007" s="500" t="s">
        <v>15359</v>
      </c>
      <c r="B1007" s="501">
        <v>45744</v>
      </c>
      <c r="C1007" s="502" t="s">
        <v>15018</v>
      </c>
      <c r="D1007" s="503" t="s">
        <v>15379</v>
      </c>
      <c r="E1007" s="504"/>
      <c r="F1007" s="503" t="s">
        <v>15124</v>
      </c>
      <c r="G1007" s="504"/>
      <c r="H1007" s="504">
        <v>1</v>
      </c>
      <c r="I1007" s="505">
        <v>501010188</v>
      </c>
      <c r="J1007" s="506" t="s">
        <v>15346</v>
      </c>
      <c r="K1007" s="506"/>
      <c r="L1007" s="507">
        <v>45755</v>
      </c>
      <c r="M1007" s="507">
        <v>45766</v>
      </c>
      <c r="N1007" s="508" t="s">
        <v>15479</v>
      </c>
      <c r="O1007" s="507">
        <v>45766</v>
      </c>
      <c r="P1007" s="505"/>
      <c r="Q1007" s="507"/>
      <c r="R1007" s="509"/>
      <c r="S1007" s="506"/>
      <c r="T1007" s="506"/>
    </row>
    <row r="1008" spans="1:20" ht="36" customHeight="1" x14ac:dyDescent="0.35">
      <c r="A1008" s="500" t="s">
        <v>15360</v>
      </c>
      <c r="B1008" s="501">
        <v>45744</v>
      </c>
      <c r="C1008" s="502" t="s">
        <v>15018</v>
      </c>
      <c r="D1008" s="503" t="s">
        <v>15378</v>
      </c>
      <c r="E1008" s="504"/>
      <c r="F1008" s="503" t="s">
        <v>15211</v>
      </c>
      <c r="G1008" s="504"/>
      <c r="H1008" s="504">
        <v>4</v>
      </c>
      <c r="I1008" s="505">
        <v>501010189</v>
      </c>
      <c r="J1008" s="506" t="s">
        <v>15347</v>
      </c>
      <c r="K1008" s="506"/>
      <c r="L1008" s="507">
        <v>45755</v>
      </c>
      <c r="M1008" s="507">
        <v>45766</v>
      </c>
      <c r="N1008" s="508" t="s">
        <v>15479</v>
      </c>
      <c r="O1008" s="507">
        <v>45766</v>
      </c>
      <c r="P1008" s="505"/>
      <c r="Q1008" s="507"/>
      <c r="R1008" s="509"/>
      <c r="S1008" s="506"/>
      <c r="T1008" s="506"/>
    </row>
    <row r="1009" spans="1:20" ht="36" customHeight="1" x14ac:dyDescent="0.35">
      <c r="A1009" s="500" t="s">
        <v>15366</v>
      </c>
      <c r="B1009" s="501">
        <v>45744</v>
      </c>
      <c r="C1009" s="502" t="s">
        <v>15018</v>
      </c>
      <c r="D1009" s="503" t="s">
        <v>15377</v>
      </c>
      <c r="E1009" s="504"/>
      <c r="F1009" s="503" t="s">
        <v>15217</v>
      </c>
      <c r="G1009" s="504"/>
      <c r="H1009" s="504">
        <v>3</v>
      </c>
      <c r="I1009" s="505">
        <v>501010191</v>
      </c>
      <c r="J1009" s="506" t="s">
        <v>15348</v>
      </c>
      <c r="K1009" s="506"/>
      <c r="L1009" s="507">
        <v>45755</v>
      </c>
      <c r="M1009" s="507">
        <v>45766</v>
      </c>
      <c r="N1009" s="508" t="s">
        <v>15479</v>
      </c>
      <c r="O1009" s="507">
        <v>45766</v>
      </c>
      <c r="P1009" s="505"/>
      <c r="Q1009" s="507"/>
      <c r="R1009" s="509"/>
      <c r="S1009" s="506"/>
      <c r="T1009" s="506"/>
    </row>
    <row r="1010" spans="1:20" ht="36" customHeight="1" x14ac:dyDescent="0.35">
      <c r="A1010" s="500" t="s">
        <v>15361</v>
      </c>
      <c r="B1010" s="501">
        <v>45744</v>
      </c>
      <c r="C1010" s="502" t="s">
        <v>15018</v>
      </c>
      <c r="D1010" s="503" t="s">
        <v>15376</v>
      </c>
      <c r="E1010" s="504"/>
      <c r="F1010" s="503" t="s">
        <v>15218</v>
      </c>
      <c r="G1010" s="504"/>
      <c r="H1010" s="504">
        <v>2</v>
      </c>
      <c r="I1010" s="505">
        <v>501010193</v>
      </c>
      <c r="J1010" s="506" t="s">
        <v>15349</v>
      </c>
      <c r="K1010" s="506"/>
      <c r="L1010" s="507">
        <v>45755</v>
      </c>
      <c r="M1010" s="507">
        <v>45766</v>
      </c>
      <c r="N1010" s="508" t="s">
        <v>15479</v>
      </c>
      <c r="O1010" s="507">
        <v>45766</v>
      </c>
      <c r="P1010" s="505"/>
      <c r="Q1010" s="507"/>
      <c r="R1010" s="509"/>
      <c r="S1010" s="506"/>
      <c r="T1010" s="506"/>
    </row>
    <row r="1011" spans="1:20" ht="36" customHeight="1" x14ac:dyDescent="0.35">
      <c r="A1011" s="500" t="s">
        <v>15362</v>
      </c>
      <c r="B1011" s="501">
        <v>45744</v>
      </c>
      <c r="C1011" s="502" t="s">
        <v>15018</v>
      </c>
      <c r="D1011" s="503" t="s">
        <v>15375</v>
      </c>
      <c r="E1011" s="504"/>
      <c r="F1011" s="503" t="s">
        <v>15127</v>
      </c>
      <c r="G1011" s="504"/>
      <c r="H1011" s="504">
        <v>6</v>
      </c>
      <c r="I1011" s="505">
        <v>501010194</v>
      </c>
      <c r="J1011" s="506" t="s">
        <v>15350</v>
      </c>
      <c r="K1011" s="506"/>
      <c r="L1011" s="507">
        <v>45755</v>
      </c>
      <c r="M1011" s="507">
        <v>45766</v>
      </c>
      <c r="N1011" s="508" t="s">
        <v>15479</v>
      </c>
      <c r="O1011" s="507">
        <v>45766</v>
      </c>
      <c r="P1011" s="505"/>
      <c r="Q1011" s="507"/>
      <c r="R1011" s="509"/>
      <c r="S1011" s="506"/>
      <c r="T1011" s="506"/>
    </row>
    <row r="1012" spans="1:20" ht="36" customHeight="1" x14ac:dyDescent="0.35">
      <c r="A1012" s="500" t="s">
        <v>15367</v>
      </c>
      <c r="B1012" s="501">
        <v>45744</v>
      </c>
      <c r="C1012" s="502" t="s">
        <v>15018</v>
      </c>
      <c r="D1012" s="503" t="s">
        <v>15374</v>
      </c>
      <c r="E1012" s="504"/>
      <c r="F1012" s="503" t="s">
        <v>15219</v>
      </c>
      <c r="G1012" s="504"/>
      <c r="H1012" s="504">
        <v>5</v>
      </c>
      <c r="I1012" s="505">
        <v>501010195</v>
      </c>
      <c r="J1012" s="506" t="s">
        <v>15351</v>
      </c>
      <c r="K1012" s="506"/>
      <c r="L1012" s="507">
        <v>45755</v>
      </c>
      <c r="M1012" s="507">
        <v>45766</v>
      </c>
      <c r="N1012" s="508" t="s">
        <v>15479</v>
      </c>
      <c r="O1012" s="507">
        <v>45766</v>
      </c>
      <c r="P1012" s="505"/>
      <c r="Q1012" s="507"/>
      <c r="R1012" s="509"/>
      <c r="S1012" s="506"/>
      <c r="T1012" s="506"/>
    </row>
    <row r="1013" spans="1:20" ht="36" customHeight="1" x14ac:dyDescent="0.35">
      <c r="A1013" s="500" t="s">
        <v>15363</v>
      </c>
      <c r="B1013" s="501">
        <v>45744</v>
      </c>
      <c r="C1013" s="502" t="s">
        <v>15018</v>
      </c>
      <c r="D1013" s="503" t="s">
        <v>15373</v>
      </c>
      <c r="E1013" s="504"/>
      <c r="F1013" s="503" t="s">
        <v>15220</v>
      </c>
      <c r="G1013" s="504"/>
      <c r="H1013" s="504">
        <v>4</v>
      </c>
      <c r="I1013" s="505">
        <v>501010197</v>
      </c>
      <c r="J1013" s="506" t="s">
        <v>15352</v>
      </c>
      <c r="K1013" s="506"/>
      <c r="L1013" s="507">
        <v>45755</v>
      </c>
      <c r="M1013" s="507">
        <v>45766</v>
      </c>
      <c r="N1013" s="508" t="s">
        <v>15479</v>
      </c>
      <c r="O1013" s="507">
        <v>45766</v>
      </c>
      <c r="P1013" s="505"/>
      <c r="Q1013" s="507"/>
      <c r="R1013" s="509"/>
      <c r="S1013" s="506"/>
      <c r="T1013" s="506"/>
    </row>
    <row r="1014" spans="1:20" ht="36" customHeight="1" x14ac:dyDescent="0.35">
      <c r="A1014" s="460">
        <v>972</v>
      </c>
      <c r="B1014" s="232">
        <v>45747</v>
      </c>
      <c r="C1014" s="332" t="s">
        <v>13424</v>
      </c>
      <c r="D1014" s="230">
        <v>8658</v>
      </c>
      <c r="F1014" s="331" t="s">
        <v>15321</v>
      </c>
      <c r="G1014" s="230">
        <v>30</v>
      </c>
      <c r="H1014" s="230">
        <v>30</v>
      </c>
      <c r="I1014" s="229">
        <v>50010658</v>
      </c>
      <c r="J1014" s="332" t="s">
        <v>15389</v>
      </c>
      <c r="L1014" s="527">
        <v>45766</v>
      </c>
      <c r="N1014" s="402" t="s">
        <v>15086</v>
      </c>
      <c r="O1014" s="228">
        <v>45770</v>
      </c>
    </row>
    <row r="1015" spans="1:20" ht="36" customHeight="1" x14ac:dyDescent="0.35">
      <c r="A1015" s="500">
        <v>973</v>
      </c>
      <c r="B1015" s="501">
        <v>45751</v>
      </c>
      <c r="C1015" s="502" t="s">
        <v>8170</v>
      </c>
      <c r="D1015" s="504">
        <v>7396</v>
      </c>
      <c r="E1015" s="504"/>
      <c r="F1015" s="503" t="s">
        <v>15276</v>
      </c>
      <c r="G1015" s="513">
        <v>70</v>
      </c>
      <c r="H1015" s="513">
        <v>70</v>
      </c>
      <c r="I1015" s="505" t="s">
        <v>14622</v>
      </c>
      <c r="J1015" s="502" t="s">
        <v>15412</v>
      </c>
      <c r="K1015" s="506"/>
      <c r="L1015" s="507">
        <v>45754</v>
      </c>
      <c r="M1015" s="505"/>
      <c r="N1015" s="505"/>
      <c r="O1015" s="505"/>
      <c r="P1015" s="505"/>
      <c r="Q1015" s="507"/>
      <c r="R1015" s="509"/>
      <c r="S1015" s="506"/>
      <c r="T1015" s="506"/>
    </row>
    <row r="1016" spans="1:20" ht="28.5" customHeight="1" x14ac:dyDescent="0.35">
      <c r="A1016" s="460">
        <v>974</v>
      </c>
      <c r="B1016" s="232">
        <v>45754</v>
      </c>
      <c r="C1016" s="332" t="s">
        <v>3583</v>
      </c>
      <c r="D1016" s="331" t="s">
        <v>15418</v>
      </c>
      <c r="E1016" s="331" t="s">
        <v>15419</v>
      </c>
      <c r="G1016" s="230">
        <v>150</v>
      </c>
      <c r="H1016" s="230">
        <v>1</v>
      </c>
      <c r="I1016" s="402" t="s">
        <v>15416</v>
      </c>
      <c r="J1016" s="332" t="s">
        <v>15417</v>
      </c>
      <c r="S1016" s="332" t="s">
        <v>15420</v>
      </c>
    </row>
    <row r="1017" spans="1:20" s="506" customFormat="1" ht="33" customHeight="1" x14ac:dyDescent="0.25">
      <c r="A1017" s="546">
        <v>975</v>
      </c>
      <c r="B1017" s="547">
        <v>45754</v>
      </c>
      <c r="C1017" s="548" t="s">
        <v>13804</v>
      </c>
      <c r="D1017" s="549">
        <v>8119</v>
      </c>
      <c r="E1017" s="549"/>
      <c r="F1017" s="549" t="s">
        <v>15428</v>
      </c>
      <c r="G1017" s="549">
        <v>300</v>
      </c>
      <c r="H1017" s="549" t="s">
        <v>15477</v>
      </c>
      <c r="I1017" s="548" t="s">
        <v>15134</v>
      </c>
      <c r="J1017" s="548" t="s">
        <v>15638</v>
      </c>
      <c r="K1017" s="548"/>
      <c r="L1017" s="550">
        <v>45800</v>
      </c>
      <c r="M1017" s="548"/>
      <c r="N1017" s="548" t="s">
        <v>15086</v>
      </c>
      <c r="O1017" s="550">
        <v>45810</v>
      </c>
      <c r="P1017" s="548"/>
      <c r="Q1017" s="548"/>
      <c r="R1017" s="548"/>
      <c r="S1017" s="548" t="s">
        <v>15478</v>
      </c>
      <c r="T1017" s="551"/>
    </row>
    <row r="1018" spans="1:20" ht="31.5" customHeight="1" x14ac:dyDescent="0.35">
      <c r="A1018" s="463">
        <v>976</v>
      </c>
      <c r="B1018" s="239">
        <v>45755</v>
      </c>
      <c r="C1018" s="333" t="s">
        <v>13977</v>
      </c>
      <c r="D1018" s="334" t="s">
        <v>15054</v>
      </c>
      <c r="E1018" s="238" t="s">
        <v>15429</v>
      </c>
      <c r="F1018" s="334" t="s">
        <v>15437</v>
      </c>
      <c r="G1018" s="238"/>
      <c r="H1018" s="238">
        <v>1</v>
      </c>
      <c r="I1018" s="237" t="s">
        <v>15436</v>
      </c>
      <c r="J1018" s="333" t="s">
        <v>15430</v>
      </c>
      <c r="K1018" s="234"/>
      <c r="L1018" s="237"/>
      <c r="M1018" s="237"/>
      <c r="N1018" s="237"/>
      <c r="O1018" s="237"/>
      <c r="P1018" s="237"/>
      <c r="Q1018" s="236"/>
      <c r="R1018" s="372"/>
      <c r="S1018" s="234"/>
      <c r="T1018" s="234"/>
    </row>
    <row r="1019" spans="1:20" ht="33" customHeight="1" x14ac:dyDescent="0.35">
      <c r="A1019" s="479">
        <v>977</v>
      </c>
      <c r="B1019" s="480">
        <v>45758</v>
      </c>
      <c r="C1019" s="481" t="s">
        <v>14671</v>
      </c>
      <c r="D1019" s="482" t="s">
        <v>14672</v>
      </c>
      <c r="E1019" s="483"/>
      <c r="F1019" s="483"/>
      <c r="G1019" s="483">
        <v>25</v>
      </c>
      <c r="H1019" s="483">
        <v>2</v>
      </c>
      <c r="I1019" s="484" t="s">
        <v>15448</v>
      </c>
      <c r="J1019" s="481" t="s">
        <v>15449</v>
      </c>
      <c r="K1019" s="485"/>
      <c r="L1019" s="486">
        <v>45771</v>
      </c>
      <c r="M1019" s="523"/>
      <c r="N1019" s="484" t="s">
        <v>15086</v>
      </c>
      <c r="O1019" s="486">
        <v>45771</v>
      </c>
      <c r="P1019" s="523"/>
      <c r="Q1019" s="486"/>
      <c r="R1019" s="487"/>
      <c r="S1019" s="485"/>
      <c r="T1019" s="485"/>
    </row>
    <row r="1020" spans="1:20" ht="34.5" customHeight="1" x14ac:dyDescent="0.35">
      <c r="A1020" s="514">
        <v>978</v>
      </c>
      <c r="B1020" s="515">
        <v>45761</v>
      </c>
      <c r="C1020" s="516" t="s">
        <v>15273</v>
      </c>
      <c r="D1020" s="517">
        <v>7946</v>
      </c>
      <c r="E1020" s="517"/>
      <c r="F1020" s="517"/>
      <c r="G1020" s="517">
        <v>250</v>
      </c>
      <c r="H1020" s="517">
        <v>5</v>
      </c>
      <c r="I1020" s="518"/>
      <c r="J1020" s="516" t="s">
        <v>15460</v>
      </c>
      <c r="K1020" s="519"/>
      <c r="L1020" s="520">
        <v>45762</v>
      </c>
      <c r="M1020" s="518"/>
      <c r="N1020" s="521" t="s">
        <v>15086</v>
      </c>
      <c r="O1020" s="520">
        <v>45769</v>
      </c>
      <c r="P1020" s="518"/>
      <c r="Q1020" s="520"/>
      <c r="R1020" s="522"/>
      <c r="S1020" s="519"/>
      <c r="T1020" s="506"/>
    </row>
    <row r="1021" spans="1:20" s="506" customFormat="1" ht="40.5" customHeight="1" x14ac:dyDescent="0.35">
      <c r="A1021" s="500">
        <v>979</v>
      </c>
      <c r="B1021" s="501">
        <v>45776</v>
      </c>
      <c r="C1021" s="502" t="s">
        <v>15050</v>
      </c>
      <c r="D1021" s="503" t="s">
        <v>15510</v>
      </c>
      <c r="E1021" s="504"/>
      <c r="F1021" s="504"/>
      <c r="G1021" s="504">
        <v>3</v>
      </c>
      <c r="H1021" s="504">
        <v>3</v>
      </c>
      <c r="I1021" s="505"/>
      <c r="J1021" s="502" t="s">
        <v>15544</v>
      </c>
      <c r="L1021" s="507">
        <v>45785</v>
      </c>
      <c r="M1021" s="505"/>
      <c r="N1021" s="508" t="s">
        <v>15086</v>
      </c>
      <c r="O1021" s="507">
        <v>45785</v>
      </c>
      <c r="P1021" s="505"/>
      <c r="Q1021" s="507"/>
      <c r="R1021" s="509"/>
    </row>
    <row r="1022" spans="1:20" ht="42" customHeight="1" x14ac:dyDescent="0.35">
      <c r="A1022" s="460" t="s">
        <v>15511</v>
      </c>
      <c r="B1022" s="232">
        <v>45776</v>
      </c>
      <c r="C1022" s="332" t="s">
        <v>15509</v>
      </c>
      <c r="D1022" s="331" t="s">
        <v>63</v>
      </c>
      <c r="G1022" s="230">
        <v>1</v>
      </c>
      <c r="H1022" s="230">
        <v>100</v>
      </c>
    </row>
    <row r="1023" spans="1:20" ht="39" customHeight="1" x14ac:dyDescent="0.35">
      <c r="A1023" s="460" t="s">
        <v>15512</v>
      </c>
      <c r="B1023" s="232">
        <v>45776</v>
      </c>
      <c r="C1023" s="332" t="s">
        <v>15509</v>
      </c>
      <c r="D1023" s="331" t="s">
        <v>5805</v>
      </c>
      <c r="G1023" s="230">
        <v>1</v>
      </c>
      <c r="H1023" s="230">
        <v>100</v>
      </c>
    </row>
    <row r="1024" spans="1:20" ht="43.5" customHeight="1" x14ac:dyDescent="0.35">
      <c r="A1024" s="460">
        <v>981</v>
      </c>
      <c r="B1024" s="232">
        <v>45782</v>
      </c>
      <c r="C1024" s="332" t="s">
        <v>14949</v>
      </c>
      <c r="D1024" s="230">
        <v>8667</v>
      </c>
      <c r="G1024" s="230">
        <v>35</v>
      </c>
      <c r="H1024" s="230">
        <v>1</v>
      </c>
      <c r="I1024" s="229">
        <v>501010172</v>
      </c>
      <c r="J1024" s="332" t="s">
        <v>15525</v>
      </c>
      <c r="L1024" s="228">
        <v>45783</v>
      </c>
      <c r="M1024" s="228">
        <v>45784</v>
      </c>
      <c r="N1024" s="402" t="s">
        <v>15086</v>
      </c>
      <c r="O1024" s="228">
        <v>45784</v>
      </c>
    </row>
    <row r="1025" spans="1:20" ht="27" customHeight="1" x14ac:dyDescent="0.35">
      <c r="A1025" s="460">
        <v>982</v>
      </c>
      <c r="B1025" s="232">
        <v>45792</v>
      </c>
      <c r="C1025" s="332" t="s">
        <v>14949</v>
      </c>
      <c r="D1025" s="230">
        <v>8668</v>
      </c>
      <c r="G1025" s="230">
        <v>35</v>
      </c>
      <c r="H1025" s="230">
        <v>1</v>
      </c>
      <c r="I1025" s="229">
        <v>501010173</v>
      </c>
      <c r="J1025" s="332" t="s">
        <v>15573</v>
      </c>
    </row>
    <row r="1026" spans="1:20" ht="69.75" customHeight="1" x14ac:dyDescent="0.35">
      <c r="A1026" s="514">
        <v>983</v>
      </c>
      <c r="B1026" s="515">
        <v>45793</v>
      </c>
      <c r="C1026" s="516" t="s">
        <v>13424</v>
      </c>
      <c r="D1026" s="517">
        <v>7937</v>
      </c>
      <c r="E1026" s="517"/>
      <c r="F1026" s="517"/>
      <c r="G1026" s="517"/>
      <c r="H1026" s="517">
        <v>1</v>
      </c>
      <c r="I1026" s="518">
        <v>50010949</v>
      </c>
      <c r="J1026" s="516" t="s">
        <v>15578</v>
      </c>
      <c r="K1026" s="519"/>
      <c r="L1026" s="520">
        <v>45797</v>
      </c>
      <c r="M1026" s="518"/>
      <c r="N1026" s="521" t="s">
        <v>15086</v>
      </c>
      <c r="O1026" s="520">
        <v>45799</v>
      </c>
      <c r="P1026" s="518"/>
      <c r="Q1026" s="520"/>
      <c r="R1026" s="522"/>
      <c r="S1026" s="519"/>
      <c r="T1026" s="506"/>
    </row>
    <row r="1027" spans="1:20" s="539" customFormat="1" ht="56.25" customHeight="1" x14ac:dyDescent="0.35">
      <c r="A1027" s="537">
        <v>984</v>
      </c>
      <c r="B1027" s="538">
        <v>45798</v>
      </c>
      <c r="C1027" s="539" t="s">
        <v>5604</v>
      </c>
      <c r="D1027" s="540" t="s">
        <v>13720</v>
      </c>
      <c r="E1027" s="540"/>
      <c r="F1027" s="540"/>
      <c r="G1027" s="540"/>
      <c r="H1027" s="540">
        <v>227</v>
      </c>
      <c r="I1027" s="541" t="s">
        <v>15134</v>
      </c>
      <c r="J1027" s="539" t="s">
        <v>15639</v>
      </c>
      <c r="L1027" s="542">
        <v>45800</v>
      </c>
      <c r="M1027" s="541"/>
      <c r="N1027" s="543" t="s">
        <v>15086</v>
      </c>
      <c r="O1027" s="544">
        <v>45810</v>
      </c>
      <c r="P1027" s="541"/>
      <c r="Q1027" s="542"/>
      <c r="R1027" s="545"/>
      <c r="S1027" s="539" t="s">
        <v>15640</v>
      </c>
    </row>
    <row r="1028" spans="1:20" ht="36.75" customHeight="1" x14ac:dyDescent="0.35">
      <c r="A1028" s="460">
        <v>985</v>
      </c>
      <c r="B1028" s="232">
        <v>45798</v>
      </c>
      <c r="C1028" s="332" t="s">
        <v>11412</v>
      </c>
      <c r="D1028" s="331" t="s">
        <v>14220</v>
      </c>
      <c r="E1028" s="230">
        <v>2127</v>
      </c>
      <c r="F1028" s="331" t="s">
        <v>15547</v>
      </c>
      <c r="G1028" s="230">
        <v>250</v>
      </c>
      <c r="H1028" s="230">
        <v>9</v>
      </c>
      <c r="J1028" s="332" t="s">
        <v>15625</v>
      </c>
      <c r="L1028" s="228">
        <v>45800</v>
      </c>
      <c r="N1028" s="402" t="s">
        <v>15086</v>
      </c>
      <c r="O1028" s="228">
        <v>45800</v>
      </c>
    </row>
    <row r="1029" spans="1:20" s="506" customFormat="1" ht="36.75" customHeight="1" x14ac:dyDescent="0.35">
      <c r="A1029" s="500">
        <v>986</v>
      </c>
      <c r="B1029" s="501">
        <v>45806</v>
      </c>
      <c r="C1029" s="502" t="s">
        <v>6152</v>
      </c>
      <c r="D1029" s="503" t="s">
        <v>14220</v>
      </c>
      <c r="E1029" s="503" t="s">
        <v>15632</v>
      </c>
      <c r="F1029" s="504">
        <v>2127</v>
      </c>
      <c r="G1029" s="504">
        <v>250</v>
      </c>
      <c r="H1029" s="504">
        <v>1</v>
      </c>
      <c r="I1029" s="505"/>
      <c r="J1029" s="502" t="s">
        <v>15633</v>
      </c>
      <c r="L1029" s="507">
        <v>45811</v>
      </c>
      <c r="M1029" s="505"/>
      <c r="N1029" s="508" t="s">
        <v>15086</v>
      </c>
      <c r="O1029" s="507">
        <v>45811</v>
      </c>
      <c r="P1029" s="505"/>
      <c r="Q1029" s="507"/>
      <c r="R1029" s="509"/>
    </row>
    <row r="1030" spans="1:20" s="506" customFormat="1" ht="36.75" customHeight="1" x14ac:dyDescent="0.35">
      <c r="A1030" s="500">
        <v>987</v>
      </c>
      <c r="B1030" s="501">
        <v>45807</v>
      </c>
      <c r="C1030" s="502" t="s">
        <v>3583</v>
      </c>
      <c r="D1030" s="503" t="s">
        <v>13586</v>
      </c>
      <c r="E1030" s="504">
        <v>41753</v>
      </c>
      <c r="F1030" s="503" t="s">
        <v>15526</v>
      </c>
      <c r="G1030" s="504">
        <v>250</v>
      </c>
      <c r="H1030" s="504">
        <v>1</v>
      </c>
      <c r="I1030" s="505"/>
      <c r="J1030" s="502" t="s">
        <v>15666</v>
      </c>
      <c r="L1030" s="507">
        <v>45811</v>
      </c>
      <c r="M1030" s="505"/>
      <c r="N1030" s="508" t="s">
        <v>15086</v>
      </c>
      <c r="O1030" s="507">
        <v>45811</v>
      </c>
      <c r="P1030" s="505"/>
      <c r="Q1030" s="507"/>
      <c r="R1030" s="509"/>
    </row>
    <row r="1031" spans="1:20" ht="81.75" customHeight="1" x14ac:dyDescent="0.35">
      <c r="A1031" s="460">
        <v>988</v>
      </c>
      <c r="B1031" s="232">
        <v>45812</v>
      </c>
      <c r="C1031" s="227" t="s">
        <v>15663</v>
      </c>
      <c r="D1031" s="230">
        <v>8744</v>
      </c>
      <c r="E1031" s="331" t="s">
        <v>15691</v>
      </c>
      <c r="F1031" s="331" t="s">
        <v>15616</v>
      </c>
      <c r="G1031" s="230">
        <v>18</v>
      </c>
      <c r="H1031" s="230">
        <v>18</v>
      </c>
      <c r="J1031" s="332" t="s">
        <v>15690</v>
      </c>
      <c r="N1031" s="402" t="s">
        <v>2216</v>
      </c>
      <c r="O1031" s="228">
        <v>45824</v>
      </c>
      <c r="S1031" s="332" t="s">
        <v>15693</v>
      </c>
    </row>
    <row r="1032" spans="1:20" s="506" customFormat="1" ht="36" customHeight="1" x14ac:dyDescent="0.35">
      <c r="A1032" s="500">
        <v>989</v>
      </c>
      <c r="B1032" s="501">
        <v>45812</v>
      </c>
      <c r="C1032" s="502" t="s">
        <v>3583</v>
      </c>
      <c r="D1032" s="503" t="s">
        <v>15664</v>
      </c>
      <c r="E1032" s="504"/>
      <c r="F1032" s="504"/>
      <c r="G1032" s="504">
        <v>8</v>
      </c>
      <c r="H1032" s="504">
        <v>8</v>
      </c>
      <c r="I1032" s="505"/>
      <c r="J1032" s="502" t="s">
        <v>15665</v>
      </c>
      <c r="L1032" s="505"/>
      <c r="M1032" s="505"/>
      <c r="N1032" s="508" t="s">
        <v>15086</v>
      </c>
      <c r="O1032" s="507">
        <v>45818</v>
      </c>
      <c r="P1032" s="505"/>
      <c r="Q1032" s="507"/>
      <c r="R1032" s="509"/>
      <c r="S1032" s="502" t="s">
        <v>15692</v>
      </c>
    </row>
    <row r="1033" spans="1:20" ht="46.5" x14ac:dyDescent="0.35">
      <c r="A1033" s="460">
        <v>990</v>
      </c>
      <c r="B1033" s="232">
        <v>45821</v>
      </c>
      <c r="C1033" s="332" t="s">
        <v>8935</v>
      </c>
      <c r="D1033" s="331" t="s">
        <v>13455</v>
      </c>
      <c r="G1033" s="230">
        <v>20</v>
      </c>
      <c r="H1033" s="230">
        <v>5</v>
      </c>
      <c r="I1033" s="229" t="s">
        <v>14929</v>
      </c>
      <c r="J1033" s="332" t="s">
        <v>15689</v>
      </c>
    </row>
  </sheetData>
  <autoFilter ref="A2:S1032" xr:uid="{00000000-0009-0000-0000-000009000000}"/>
  <pageMargins left="0.25" right="0.25" top="0.75" bottom="0.75" header="0.3" footer="0.3"/>
  <pageSetup scale="33" fitToHeight="2" orientation="landscape"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filterMode="1"/>
  <dimension ref="A1:AQ345"/>
  <sheetViews>
    <sheetView zoomScaleNormal="100" workbookViewId="0">
      <pane xSplit="1" ySplit="2" topLeftCell="B180" activePane="bottomRight" state="frozen"/>
      <selection pane="topRight" activeCell="B1" sqref="B1"/>
      <selection pane="bottomLeft" activeCell="A3" sqref="A3"/>
      <selection pane="bottomRight" activeCell="C192" sqref="C192"/>
    </sheetView>
  </sheetViews>
  <sheetFormatPr defaultColWidth="9.42578125" defaultRowHeight="15" x14ac:dyDescent="0.25"/>
  <cols>
    <col min="1" max="1" width="6.42578125" style="1" customWidth="1"/>
    <col min="2" max="2" width="10.5703125" style="1" bestFit="1" customWidth="1"/>
    <col min="3" max="3" width="18.42578125" bestFit="1" customWidth="1"/>
    <col min="4" max="4" width="10.5703125" style="1" customWidth="1"/>
    <col min="5" max="6" width="9.5703125" style="1" customWidth="1"/>
    <col min="7" max="7" width="12.42578125" style="1" customWidth="1"/>
    <col min="8" max="8" width="11.42578125" style="1" customWidth="1"/>
    <col min="9" max="9" width="23.42578125" style="1" customWidth="1"/>
    <col min="10" max="10" width="28.42578125" style="1" customWidth="1"/>
    <col min="11" max="11" width="15.5703125" style="1" customWidth="1"/>
    <col min="12" max="12" width="27.5703125" style="10" customWidth="1"/>
    <col min="13" max="13" width="23.42578125" style="179" customWidth="1"/>
    <col min="14" max="14" width="23.5703125" style="10" customWidth="1"/>
    <col min="15" max="15" width="20" style="10" customWidth="1"/>
    <col min="16" max="16384" width="9.42578125" style="86"/>
  </cols>
  <sheetData>
    <row r="1" spans="1:28" customFormat="1" ht="18.75" x14ac:dyDescent="0.3">
      <c r="A1" s="564" t="s">
        <v>3618</v>
      </c>
      <c r="B1" s="565"/>
      <c r="C1" s="565"/>
      <c r="D1" s="565"/>
      <c r="E1" s="565"/>
      <c r="F1" s="565"/>
      <c r="G1" s="565"/>
      <c r="H1" s="565"/>
      <c r="I1" s="9"/>
      <c r="J1" s="9"/>
      <c r="K1" s="9"/>
      <c r="L1" s="30" t="s">
        <v>2346</v>
      </c>
      <c r="M1" s="221"/>
      <c r="N1" s="11"/>
      <c r="O1" s="11"/>
    </row>
    <row r="2" spans="1:28" customFormat="1" ht="60" x14ac:dyDescent="0.25">
      <c r="A2" s="5" t="s">
        <v>2172</v>
      </c>
      <c r="B2" s="5" t="s">
        <v>2173</v>
      </c>
      <c r="C2" s="5" t="s">
        <v>2</v>
      </c>
      <c r="D2" s="5" t="s">
        <v>0</v>
      </c>
      <c r="E2" s="5" t="s">
        <v>4431</v>
      </c>
      <c r="F2" s="5" t="s">
        <v>1</v>
      </c>
      <c r="G2" s="5" t="s">
        <v>3</v>
      </c>
      <c r="H2" s="5" t="s">
        <v>2175</v>
      </c>
      <c r="I2" s="5" t="s">
        <v>2746</v>
      </c>
      <c r="J2" s="14" t="s">
        <v>2176</v>
      </c>
      <c r="K2" s="54" t="s">
        <v>2347</v>
      </c>
      <c r="L2" s="14" t="s">
        <v>3095</v>
      </c>
      <c r="M2" s="222" t="s">
        <v>8265</v>
      </c>
      <c r="N2" s="14" t="s">
        <v>13707</v>
      </c>
      <c r="O2" s="5" t="s">
        <v>2180</v>
      </c>
    </row>
    <row r="3" spans="1:28" customFormat="1" ht="30" x14ac:dyDescent="0.25">
      <c r="A3" s="31">
        <v>64</v>
      </c>
      <c r="B3" s="32">
        <v>40928</v>
      </c>
      <c r="C3" s="33" t="s">
        <v>2182</v>
      </c>
      <c r="D3" s="31">
        <v>6456</v>
      </c>
      <c r="E3" s="31" t="s">
        <v>4432</v>
      </c>
      <c r="F3" s="31" t="s">
        <v>2232</v>
      </c>
      <c r="G3" s="31" t="s">
        <v>2216</v>
      </c>
      <c r="H3" s="31">
        <v>2</v>
      </c>
      <c r="I3" s="31"/>
      <c r="J3" s="34" t="s">
        <v>2233</v>
      </c>
      <c r="K3" s="34"/>
      <c r="L3" s="35" t="s">
        <v>2234</v>
      </c>
      <c r="M3" s="34" t="s">
        <v>2235</v>
      </c>
      <c r="N3" s="35">
        <v>40933</v>
      </c>
      <c r="O3" s="33" t="s">
        <v>2236</v>
      </c>
      <c r="Q3" s="47"/>
      <c r="R3" s="47"/>
      <c r="S3" s="47"/>
      <c r="T3" s="47"/>
      <c r="U3" s="47"/>
      <c r="V3" s="47"/>
      <c r="W3" s="47"/>
      <c r="X3" s="47"/>
      <c r="Y3" s="47"/>
      <c r="Z3" s="47"/>
      <c r="AA3" s="47"/>
      <c r="AB3" s="47"/>
    </row>
    <row r="4" spans="1:28" ht="45" x14ac:dyDescent="0.25">
      <c r="A4" s="31">
        <v>66</v>
      </c>
      <c r="B4" s="32">
        <v>40938</v>
      </c>
      <c r="C4" s="33" t="s">
        <v>2182</v>
      </c>
      <c r="D4" s="31">
        <v>6225</v>
      </c>
      <c r="E4" s="31" t="s">
        <v>4432</v>
      </c>
      <c r="F4" s="31" t="s">
        <v>972</v>
      </c>
      <c r="G4" s="31">
        <v>30</v>
      </c>
      <c r="H4" s="31">
        <v>2</v>
      </c>
      <c r="I4" s="31"/>
      <c r="J4" s="34" t="s">
        <v>2237</v>
      </c>
      <c r="K4" s="34"/>
      <c r="L4" s="35" t="s">
        <v>2238</v>
      </c>
      <c r="M4" s="34" t="s">
        <v>2239</v>
      </c>
      <c r="N4" s="34"/>
      <c r="O4" s="33"/>
    </row>
    <row r="5" spans="1:28" customFormat="1" ht="30" x14ac:dyDescent="0.25">
      <c r="A5" s="31">
        <v>72</v>
      </c>
      <c r="B5" s="32">
        <v>40994</v>
      </c>
      <c r="C5" s="33" t="s">
        <v>2240</v>
      </c>
      <c r="D5" s="31" t="s">
        <v>2241</v>
      </c>
      <c r="E5" s="31" t="s">
        <v>4432</v>
      </c>
      <c r="F5" s="31" t="s">
        <v>2232</v>
      </c>
      <c r="G5" s="31" t="s">
        <v>2216</v>
      </c>
      <c r="H5" s="31">
        <v>1</v>
      </c>
      <c r="I5" s="31"/>
      <c r="J5" s="34" t="s">
        <v>2233</v>
      </c>
      <c r="K5" s="34"/>
      <c r="L5" s="34"/>
      <c r="M5" s="150" t="s">
        <v>2233</v>
      </c>
      <c r="N5" s="34"/>
      <c r="O5" s="33"/>
      <c r="P5" s="47"/>
      <c r="Q5" s="47"/>
      <c r="R5" s="47"/>
      <c r="S5" s="47"/>
      <c r="T5" s="47"/>
      <c r="U5" s="47"/>
      <c r="V5" s="47"/>
      <c r="W5" s="47"/>
      <c r="X5" s="47"/>
      <c r="Y5" s="47"/>
      <c r="Z5" s="47"/>
      <c r="AA5" s="47"/>
      <c r="AB5" s="47"/>
    </row>
    <row r="6" spans="1:28" ht="30" x14ac:dyDescent="0.25">
      <c r="A6" s="31">
        <v>73</v>
      </c>
      <c r="B6" s="32">
        <v>41003</v>
      </c>
      <c r="C6" s="33" t="s">
        <v>2182</v>
      </c>
      <c r="D6" s="31">
        <v>6177</v>
      </c>
      <c r="E6" s="31" t="s">
        <v>4432</v>
      </c>
      <c r="F6" s="31"/>
      <c r="G6" s="31"/>
      <c r="H6" s="31"/>
      <c r="I6" s="31"/>
      <c r="J6" s="34" t="s">
        <v>2242</v>
      </c>
      <c r="K6" s="34"/>
      <c r="L6" s="34"/>
      <c r="M6" s="34" t="s">
        <v>2243</v>
      </c>
      <c r="N6" s="34"/>
      <c r="O6" s="33"/>
    </row>
    <row r="7" spans="1:28" s="47" customFormat="1" ht="30" x14ac:dyDescent="0.25">
      <c r="A7" s="31">
        <v>75</v>
      </c>
      <c r="B7" s="32">
        <v>41038</v>
      </c>
      <c r="C7" s="33" t="s">
        <v>2244</v>
      </c>
      <c r="D7" s="31">
        <v>6335</v>
      </c>
      <c r="E7" s="31" t="s">
        <v>4432</v>
      </c>
      <c r="F7" s="31"/>
      <c r="G7" s="31">
        <v>122</v>
      </c>
      <c r="H7" s="31"/>
      <c r="I7" s="31"/>
      <c r="J7" s="34" t="s">
        <v>2245</v>
      </c>
      <c r="K7" s="34"/>
      <c r="L7" s="34"/>
      <c r="M7" s="150"/>
      <c r="N7" s="34"/>
      <c r="O7" s="33"/>
    </row>
    <row r="8" spans="1:28" s="47" customFormat="1" ht="30" x14ac:dyDescent="0.25">
      <c r="A8" s="31">
        <v>76</v>
      </c>
      <c r="B8" s="32">
        <v>41038</v>
      </c>
      <c r="C8" s="33" t="s">
        <v>835</v>
      </c>
      <c r="D8" s="31">
        <v>6598</v>
      </c>
      <c r="E8" s="31" t="s">
        <v>4432</v>
      </c>
      <c r="F8" s="31" t="s">
        <v>1253</v>
      </c>
      <c r="G8" s="31">
        <v>27</v>
      </c>
      <c r="H8" s="31">
        <v>23</v>
      </c>
      <c r="I8" s="31"/>
      <c r="J8" s="34" t="s">
        <v>2246</v>
      </c>
      <c r="K8" s="34"/>
      <c r="L8" s="34"/>
      <c r="M8" s="150" t="s">
        <v>2247</v>
      </c>
      <c r="N8" s="34"/>
      <c r="O8" s="33"/>
    </row>
    <row r="9" spans="1:28" s="47" customFormat="1" ht="30" x14ac:dyDescent="0.25">
      <c r="A9" s="31">
        <v>78</v>
      </c>
      <c r="B9" s="32">
        <v>41044</v>
      </c>
      <c r="C9" s="33" t="s">
        <v>2248</v>
      </c>
      <c r="D9" s="31">
        <v>6458</v>
      </c>
      <c r="E9" s="31" t="s">
        <v>4432</v>
      </c>
      <c r="F9" s="31" t="s">
        <v>1242</v>
      </c>
      <c r="G9" s="31">
        <v>70</v>
      </c>
      <c r="H9" s="31">
        <v>2</v>
      </c>
      <c r="I9" s="31"/>
      <c r="J9" s="34" t="s">
        <v>2249</v>
      </c>
      <c r="K9" s="34"/>
      <c r="L9" s="35">
        <v>41044</v>
      </c>
      <c r="M9" s="150" t="s">
        <v>2232</v>
      </c>
      <c r="N9" s="35"/>
      <c r="O9" s="33" t="s">
        <v>2193</v>
      </c>
    </row>
    <row r="10" spans="1:28" s="47" customFormat="1" ht="30" x14ac:dyDescent="0.25">
      <c r="A10" s="31">
        <v>78</v>
      </c>
      <c r="B10" s="32">
        <v>41053</v>
      </c>
      <c r="C10" s="33" t="s">
        <v>2250</v>
      </c>
      <c r="D10" s="31">
        <v>6551</v>
      </c>
      <c r="E10" s="31" t="s">
        <v>4432</v>
      </c>
      <c r="F10" s="31"/>
      <c r="G10" s="31">
        <v>20</v>
      </c>
      <c r="H10" s="31">
        <v>20</v>
      </c>
      <c r="I10" s="31"/>
      <c r="J10" s="34" t="s">
        <v>2251</v>
      </c>
      <c r="K10" s="34"/>
      <c r="L10" s="35">
        <v>41060</v>
      </c>
      <c r="M10" s="150" t="s">
        <v>2252</v>
      </c>
      <c r="N10" s="35">
        <v>41074</v>
      </c>
      <c r="O10" s="33" t="s">
        <v>2232</v>
      </c>
    </row>
    <row r="11" spans="1:28" s="47" customFormat="1" ht="30" x14ac:dyDescent="0.25">
      <c r="A11" s="31">
        <v>79</v>
      </c>
      <c r="B11" s="32">
        <v>41061</v>
      </c>
      <c r="C11" s="33" t="s">
        <v>2253</v>
      </c>
      <c r="D11" s="31"/>
      <c r="E11" s="31" t="s">
        <v>4432</v>
      </c>
      <c r="F11" s="31"/>
      <c r="G11" s="31"/>
      <c r="H11" s="31"/>
      <c r="I11" s="31"/>
      <c r="J11" s="34" t="s">
        <v>2254</v>
      </c>
      <c r="K11" s="34"/>
      <c r="L11" s="34"/>
      <c r="M11" s="150"/>
      <c r="N11" s="34"/>
      <c r="O11" s="33"/>
    </row>
    <row r="12" spans="1:28" customFormat="1" ht="30" x14ac:dyDescent="0.25">
      <c r="A12" s="31">
        <v>80</v>
      </c>
      <c r="B12" s="32">
        <v>41068</v>
      </c>
      <c r="C12" s="33" t="s">
        <v>2255</v>
      </c>
      <c r="D12" s="31" t="s">
        <v>2256</v>
      </c>
      <c r="E12" s="31" t="s">
        <v>4432</v>
      </c>
      <c r="F12" s="31" t="s">
        <v>1517</v>
      </c>
      <c r="G12" s="31">
        <v>100</v>
      </c>
      <c r="H12" s="31">
        <v>1</v>
      </c>
      <c r="I12" s="31"/>
      <c r="J12" s="34" t="s">
        <v>2257</v>
      </c>
      <c r="K12" s="34"/>
      <c r="L12" s="35">
        <v>41080</v>
      </c>
      <c r="M12" s="150" t="s">
        <v>2243</v>
      </c>
      <c r="N12" s="34"/>
      <c r="O12" s="33"/>
      <c r="P12" s="47"/>
      <c r="Q12" s="47"/>
      <c r="R12" s="47"/>
      <c r="S12" s="47"/>
      <c r="T12" s="47"/>
      <c r="U12" s="47"/>
      <c r="V12" s="47"/>
      <c r="W12" s="47"/>
      <c r="X12" s="47"/>
      <c r="Y12" s="47"/>
      <c r="Z12" s="47"/>
      <c r="AA12" s="47"/>
      <c r="AB12" s="47"/>
    </row>
    <row r="13" spans="1:28" customFormat="1" ht="30" x14ac:dyDescent="0.25">
      <c r="A13" s="31">
        <v>81</v>
      </c>
      <c r="B13" s="32">
        <v>41071</v>
      </c>
      <c r="C13" s="33" t="s">
        <v>2202</v>
      </c>
      <c r="D13" s="31" t="s">
        <v>2258</v>
      </c>
      <c r="E13" s="31" t="s">
        <v>4432</v>
      </c>
      <c r="F13" s="31" t="s">
        <v>1815</v>
      </c>
      <c r="G13" s="31">
        <v>100</v>
      </c>
      <c r="H13" s="31">
        <v>1</v>
      </c>
      <c r="I13" s="31"/>
      <c r="J13" s="34" t="s">
        <v>2259</v>
      </c>
      <c r="K13" s="34"/>
      <c r="L13" s="35">
        <v>41079</v>
      </c>
      <c r="M13" s="150" t="s">
        <v>2260</v>
      </c>
      <c r="N13" s="34"/>
      <c r="O13" s="33"/>
      <c r="P13" s="47"/>
      <c r="Q13" s="47"/>
      <c r="R13" s="47"/>
      <c r="S13" s="47"/>
      <c r="T13" s="47"/>
      <c r="U13" s="47"/>
      <c r="V13" s="47"/>
      <c r="W13" s="47"/>
      <c r="X13" s="47"/>
      <c r="Y13" s="47"/>
      <c r="Z13" s="47"/>
      <c r="AA13" s="47"/>
      <c r="AB13" s="47"/>
    </row>
    <row r="14" spans="1:28" customFormat="1" ht="30" x14ac:dyDescent="0.25">
      <c r="A14" s="31">
        <v>83</v>
      </c>
      <c r="B14" s="32">
        <v>41096</v>
      </c>
      <c r="C14" s="33" t="s">
        <v>2255</v>
      </c>
      <c r="D14" s="31" t="s">
        <v>2256</v>
      </c>
      <c r="E14" s="31" t="s">
        <v>4432</v>
      </c>
      <c r="F14" s="31" t="s">
        <v>1834</v>
      </c>
      <c r="G14" s="31">
        <v>100</v>
      </c>
      <c r="H14" s="31">
        <v>1</v>
      </c>
      <c r="I14" s="31"/>
      <c r="J14" s="34" t="s">
        <v>2261</v>
      </c>
      <c r="K14" s="34"/>
      <c r="L14" s="35">
        <v>41099</v>
      </c>
      <c r="M14" s="150" t="s">
        <v>2260</v>
      </c>
      <c r="N14" s="34"/>
      <c r="O14" s="33"/>
      <c r="P14" s="47"/>
      <c r="Q14" s="47"/>
      <c r="R14" s="47"/>
      <c r="S14" s="47"/>
      <c r="T14" s="47"/>
      <c r="U14" s="47"/>
      <c r="V14" s="47"/>
      <c r="W14" s="47"/>
      <c r="X14" s="47"/>
      <c r="Y14" s="47"/>
      <c r="Z14" s="47"/>
      <c r="AA14" s="47"/>
      <c r="AB14" s="47"/>
    </row>
    <row r="15" spans="1:28" s="47" customFormat="1" ht="30" x14ac:dyDescent="0.25">
      <c r="A15" s="42">
        <v>85</v>
      </c>
      <c r="B15" s="43">
        <v>41124</v>
      </c>
      <c r="C15" s="44" t="s">
        <v>2227</v>
      </c>
      <c r="D15" s="42">
        <v>6284</v>
      </c>
      <c r="E15" s="31" t="s">
        <v>4432</v>
      </c>
      <c r="F15" s="42" t="s">
        <v>1658</v>
      </c>
      <c r="G15" s="42">
        <v>190</v>
      </c>
      <c r="H15" s="42"/>
      <c r="I15" s="42"/>
      <c r="J15" s="45" t="s">
        <v>2228</v>
      </c>
      <c r="K15" s="45"/>
      <c r="L15" s="45" t="s">
        <v>2216</v>
      </c>
      <c r="M15" s="128" t="s">
        <v>2345</v>
      </c>
      <c r="N15" s="45"/>
      <c r="O15" s="44"/>
    </row>
    <row r="16" spans="1:28" s="47" customFormat="1" ht="30" x14ac:dyDescent="0.25">
      <c r="A16" s="42">
        <v>89</v>
      </c>
      <c r="B16" s="43">
        <v>41173</v>
      </c>
      <c r="C16" s="44" t="s">
        <v>2264</v>
      </c>
      <c r="D16" s="42">
        <v>6540</v>
      </c>
      <c r="E16" s="31" t="s">
        <v>4432</v>
      </c>
      <c r="F16" s="42"/>
      <c r="G16" s="42">
        <v>1</v>
      </c>
      <c r="H16" s="42"/>
      <c r="I16" s="42"/>
      <c r="J16" s="45" t="s">
        <v>2249</v>
      </c>
      <c r="K16" s="45"/>
      <c r="L16" s="46">
        <v>41180</v>
      </c>
      <c r="M16" s="128" t="s">
        <v>2380</v>
      </c>
      <c r="N16" s="46">
        <v>41183</v>
      </c>
      <c r="O16" s="44" t="s">
        <v>2381</v>
      </c>
    </row>
    <row r="17" spans="1:28" s="120" customFormat="1" ht="30" x14ac:dyDescent="0.25">
      <c r="A17" s="124">
        <v>91</v>
      </c>
      <c r="B17" s="125">
        <v>41193</v>
      </c>
      <c r="C17" s="120" t="s">
        <v>2255</v>
      </c>
      <c r="D17" s="124" t="s">
        <v>2256</v>
      </c>
      <c r="E17" s="124" t="s">
        <v>4432</v>
      </c>
      <c r="F17" s="124" t="s">
        <v>2322</v>
      </c>
      <c r="G17" s="124">
        <v>240</v>
      </c>
      <c r="H17" s="124">
        <v>1</v>
      </c>
      <c r="I17" s="123" t="s">
        <v>10169</v>
      </c>
      <c r="J17" s="120" t="s">
        <v>2440</v>
      </c>
      <c r="L17" s="126">
        <v>41194</v>
      </c>
      <c r="M17" s="120" t="s">
        <v>4408</v>
      </c>
      <c r="N17" s="126">
        <v>41197</v>
      </c>
      <c r="O17" s="127">
        <v>41197</v>
      </c>
      <c r="Q17" s="127"/>
      <c r="U17" s="127"/>
    </row>
    <row r="18" spans="1:28" s="55" customFormat="1" ht="30" x14ac:dyDescent="0.25">
      <c r="A18" s="42">
        <v>98</v>
      </c>
      <c r="B18" s="43">
        <v>41254</v>
      </c>
      <c r="C18" s="44" t="s">
        <v>2797</v>
      </c>
      <c r="D18" s="42" t="s">
        <v>639</v>
      </c>
      <c r="E18" s="31" t="s">
        <v>4432</v>
      </c>
      <c r="F18" s="42" t="s">
        <v>2216</v>
      </c>
      <c r="G18" s="42" t="s">
        <v>2216</v>
      </c>
      <c r="H18" s="42">
        <v>5</v>
      </c>
      <c r="I18" s="42" t="s">
        <v>2935</v>
      </c>
      <c r="J18" s="44"/>
      <c r="K18" s="44"/>
      <c r="L18" s="46">
        <v>41257</v>
      </c>
      <c r="M18" s="128" t="s">
        <v>3049</v>
      </c>
      <c r="N18" s="44"/>
      <c r="O18" s="45"/>
    </row>
    <row r="19" spans="1:28" s="55" customFormat="1" ht="30" x14ac:dyDescent="0.25">
      <c r="A19" s="42">
        <v>100</v>
      </c>
      <c r="B19" s="43"/>
      <c r="C19" s="44" t="s">
        <v>227</v>
      </c>
      <c r="D19" s="56">
        <v>5984</v>
      </c>
      <c r="E19" s="31" t="s">
        <v>4432</v>
      </c>
      <c r="F19" s="42" t="s">
        <v>2216</v>
      </c>
      <c r="G19" s="42" t="s">
        <v>2216</v>
      </c>
      <c r="H19" s="42">
        <v>1</v>
      </c>
      <c r="I19" s="44" t="s">
        <v>3047</v>
      </c>
      <c r="J19" s="44" t="s">
        <v>3048</v>
      </c>
      <c r="K19" s="44"/>
      <c r="L19" s="46">
        <v>41290</v>
      </c>
      <c r="M19" s="120" t="s">
        <v>2232</v>
      </c>
      <c r="N19" s="46">
        <v>41303</v>
      </c>
      <c r="O19" s="44"/>
    </row>
    <row r="20" spans="1:28" s="12" customFormat="1" ht="30" x14ac:dyDescent="0.25">
      <c r="A20" s="42">
        <v>96</v>
      </c>
      <c r="B20" s="43">
        <v>41232</v>
      </c>
      <c r="C20" s="44" t="s">
        <v>2678</v>
      </c>
      <c r="D20" s="56" t="s">
        <v>209</v>
      </c>
      <c r="E20" s="31" t="s">
        <v>4432</v>
      </c>
      <c r="F20" s="42" t="s">
        <v>210</v>
      </c>
      <c r="G20" s="42">
        <v>25</v>
      </c>
      <c r="H20" s="42">
        <v>5</v>
      </c>
      <c r="I20" s="44" t="s">
        <v>3089</v>
      </c>
      <c r="J20" s="44" t="s">
        <v>2700</v>
      </c>
      <c r="K20" s="44"/>
      <c r="L20" s="46">
        <v>41234</v>
      </c>
      <c r="M20" s="120" t="s">
        <v>2232</v>
      </c>
      <c r="N20" s="46">
        <v>41240</v>
      </c>
      <c r="O20" s="44" t="s">
        <v>3090</v>
      </c>
      <c r="P20" s="55"/>
      <c r="Q20" s="55"/>
      <c r="R20" s="55"/>
      <c r="S20" s="55"/>
      <c r="T20" s="55"/>
      <c r="U20" s="55"/>
      <c r="V20" s="55"/>
      <c r="W20" s="55"/>
      <c r="X20" s="55"/>
      <c r="Y20" s="55"/>
      <c r="Z20" s="55"/>
      <c r="AA20" s="55"/>
      <c r="AB20" s="55"/>
    </row>
    <row r="21" spans="1:28" s="55" customFormat="1" ht="30" x14ac:dyDescent="0.25">
      <c r="A21" s="42">
        <v>97</v>
      </c>
      <c r="B21" s="43">
        <v>41240</v>
      </c>
      <c r="C21" s="44" t="s">
        <v>2701</v>
      </c>
      <c r="D21" s="42" t="s">
        <v>2563</v>
      </c>
      <c r="E21" s="31" t="s">
        <v>4432</v>
      </c>
      <c r="F21" s="56" t="s">
        <v>2564</v>
      </c>
      <c r="G21" s="42">
        <v>3600</v>
      </c>
      <c r="H21" s="42">
        <v>3500</v>
      </c>
      <c r="I21" s="42" t="s">
        <v>3099</v>
      </c>
      <c r="J21" s="44" t="s">
        <v>3100</v>
      </c>
      <c r="K21" s="44"/>
      <c r="L21" s="46">
        <v>41260</v>
      </c>
      <c r="M21" s="120" t="s">
        <v>3101</v>
      </c>
      <c r="N21" s="46">
        <v>41263</v>
      </c>
      <c r="O21" s="44" t="s">
        <v>3102</v>
      </c>
    </row>
    <row r="22" spans="1:28" s="120" customFormat="1" ht="30" x14ac:dyDescent="0.25">
      <c r="A22" s="124">
        <v>108</v>
      </c>
      <c r="B22" s="125">
        <v>41330</v>
      </c>
      <c r="C22" s="120" t="s">
        <v>2255</v>
      </c>
      <c r="D22" s="124" t="s">
        <v>2256</v>
      </c>
      <c r="E22" s="124" t="s">
        <v>4432</v>
      </c>
      <c r="F22" s="124" t="s">
        <v>3268</v>
      </c>
      <c r="G22" s="124">
        <v>140</v>
      </c>
      <c r="H22" s="124">
        <v>2</v>
      </c>
      <c r="I22" s="123" t="s">
        <v>10169</v>
      </c>
      <c r="J22" s="120" t="s">
        <v>3302</v>
      </c>
      <c r="L22" s="126">
        <v>41331</v>
      </c>
      <c r="M22" s="120" t="s">
        <v>4408</v>
      </c>
      <c r="N22" s="126">
        <v>41334</v>
      </c>
      <c r="O22" s="127">
        <v>41334</v>
      </c>
      <c r="Q22" s="127"/>
      <c r="U22" s="127"/>
    </row>
    <row r="23" spans="1:28" s="79" customFormat="1" ht="120" x14ac:dyDescent="0.25">
      <c r="A23" s="42" t="s">
        <v>3620</v>
      </c>
      <c r="B23" s="43">
        <v>41331</v>
      </c>
      <c r="C23" s="44" t="s">
        <v>3291</v>
      </c>
      <c r="D23" s="42" t="s">
        <v>3270</v>
      </c>
      <c r="E23" s="42"/>
      <c r="F23" s="42">
        <v>25</v>
      </c>
      <c r="G23" s="42">
        <v>25</v>
      </c>
      <c r="H23" s="44" t="s">
        <v>3621</v>
      </c>
      <c r="I23" s="44" t="s">
        <v>3619</v>
      </c>
      <c r="J23" s="44"/>
      <c r="K23" s="44"/>
      <c r="L23" s="46">
        <v>41331</v>
      </c>
      <c r="M23" s="120" t="s">
        <v>8266</v>
      </c>
      <c r="N23" s="46">
        <v>41334</v>
      </c>
      <c r="O23" s="44" t="s">
        <v>2193</v>
      </c>
      <c r="P23" s="55"/>
      <c r="Q23" s="55"/>
      <c r="R23" s="55"/>
      <c r="S23" s="55"/>
      <c r="T23" s="55"/>
      <c r="U23" s="55"/>
      <c r="V23" s="55"/>
      <c r="W23" s="55"/>
      <c r="X23" s="55"/>
      <c r="Y23" s="55"/>
      <c r="Z23" s="55"/>
      <c r="AA23" s="55"/>
      <c r="AB23" s="55"/>
    </row>
    <row r="24" spans="1:28" s="55" customFormat="1" ht="30" x14ac:dyDescent="0.25">
      <c r="A24" s="42">
        <v>114</v>
      </c>
      <c r="B24" s="43">
        <v>41400</v>
      </c>
      <c r="C24" s="44" t="s">
        <v>2250</v>
      </c>
      <c r="D24" s="42" t="s">
        <v>3642</v>
      </c>
      <c r="E24" s="31" t="s">
        <v>4432</v>
      </c>
      <c r="F24" s="42"/>
      <c r="G24" s="42"/>
      <c r="H24" s="42"/>
      <c r="I24" s="42" t="s">
        <v>4054</v>
      </c>
      <c r="J24" s="44"/>
      <c r="K24" s="44"/>
      <c r="L24" s="44"/>
      <c r="M24" s="120" t="s">
        <v>2232</v>
      </c>
      <c r="N24" s="44"/>
      <c r="O24" s="45"/>
    </row>
    <row r="25" spans="1:28" s="55" customFormat="1" ht="30" x14ac:dyDescent="0.25">
      <c r="A25" s="42">
        <v>105</v>
      </c>
      <c r="B25" s="43">
        <v>41312</v>
      </c>
      <c r="C25" s="44" t="s">
        <v>3138</v>
      </c>
      <c r="D25" s="42">
        <v>6137</v>
      </c>
      <c r="E25" s="31" t="s">
        <v>4432</v>
      </c>
      <c r="F25" s="42" t="s">
        <v>3139</v>
      </c>
      <c r="G25" s="42">
        <v>108</v>
      </c>
      <c r="H25" s="42">
        <v>1</v>
      </c>
      <c r="I25" s="42" t="s">
        <v>2935</v>
      </c>
      <c r="J25" s="44" t="s">
        <v>3140</v>
      </c>
      <c r="K25" s="44"/>
      <c r="L25" s="44"/>
      <c r="M25" s="120" t="s">
        <v>2232</v>
      </c>
      <c r="N25" s="44"/>
      <c r="O25" s="45"/>
    </row>
    <row r="26" spans="1:28" s="55" customFormat="1" ht="30" x14ac:dyDescent="0.25">
      <c r="A26" s="42">
        <v>111</v>
      </c>
      <c r="B26" s="43">
        <v>41362</v>
      </c>
      <c r="C26" s="44" t="s">
        <v>3026</v>
      </c>
      <c r="D26" s="42"/>
      <c r="E26" s="31" t="s">
        <v>4432</v>
      </c>
      <c r="F26" s="42"/>
      <c r="G26" s="42">
        <v>2</v>
      </c>
      <c r="H26" s="42">
        <v>2</v>
      </c>
      <c r="I26" s="42" t="s">
        <v>2935</v>
      </c>
      <c r="J26" s="44"/>
      <c r="K26" s="44"/>
      <c r="L26" s="45"/>
      <c r="M26" s="120" t="s">
        <v>2232</v>
      </c>
      <c r="N26" s="45"/>
      <c r="O26" s="44"/>
    </row>
    <row r="27" spans="1:28" s="55" customFormat="1" ht="30" x14ac:dyDescent="0.25">
      <c r="A27" s="42">
        <v>121</v>
      </c>
      <c r="B27" s="43">
        <v>41452</v>
      </c>
      <c r="C27" s="44" t="s">
        <v>3583</v>
      </c>
      <c r="D27" s="42" t="s">
        <v>4045</v>
      </c>
      <c r="E27" s="42"/>
      <c r="F27" s="42">
        <v>60</v>
      </c>
      <c r="G27" s="42">
        <v>1</v>
      </c>
      <c r="H27" s="42" t="s">
        <v>4046</v>
      </c>
      <c r="I27" s="44" t="s">
        <v>4446</v>
      </c>
      <c r="J27" s="44"/>
      <c r="K27" s="44"/>
      <c r="L27" s="46">
        <v>41456</v>
      </c>
      <c r="M27" s="120" t="s">
        <v>2232</v>
      </c>
      <c r="N27" s="45"/>
      <c r="O27" s="44"/>
    </row>
    <row r="28" spans="1:28" s="61" customFormat="1" ht="30" x14ac:dyDescent="0.25">
      <c r="A28" s="223">
        <v>116</v>
      </c>
      <c r="B28" s="43">
        <v>41411</v>
      </c>
      <c r="C28" s="44" t="s">
        <v>2182</v>
      </c>
      <c r="D28" s="42">
        <v>6590</v>
      </c>
      <c r="E28" s="42" t="s">
        <v>4434</v>
      </c>
      <c r="F28" s="42" t="s">
        <v>3747</v>
      </c>
      <c r="G28" s="42">
        <v>10</v>
      </c>
      <c r="H28" s="42">
        <v>1</v>
      </c>
      <c r="I28" s="111" t="s">
        <v>10163</v>
      </c>
      <c r="J28" s="44" t="s">
        <v>4033</v>
      </c>
      <c r="K28" s="44"/>
      <c r="L28" s="46">
        <v>41428</v>
      </c>
      <c r="M28" s="44" t="s">
        <v>4408</v>
      </c>
      <c r="N28" s="46">
        <v>41064</v>
      </c>
      <c r="O28" s="57">
        <v>41429</v>
      </c>
      <c r="P28" s="86"/>
      <c r="Q28" s="224"/>
      <c r="U28" s="224"/>
    </row>
    <row r="29" spans="1:28" s="79" customFormat="1" x14ac:dyDescent="0.25">
      <c r="A29" s="42">
        <v>118</v>
      </c>
      <c r="B29" s="43">
        <v>41425</v>
      </c>
      <c r="C29" s="44" t="s">
        <v>2182</v>
      </c>
      <c r="D29" s="42" t="s">
        <v>3662</v>
      </c>
      <c r="E29" s="42"/>
      <c r="F29" s="42">
        <v>10</v>
      </c>
      <c r="G29" s="42">
        <v>3</v>
      </c>
      <c r="H29" s="42"/>
      <c r="I29" s="42" t="s">
        <v>4255</v>
      </c>
      <c r="J29" s="44" t="s">
        <v>3784</v>
      </c>
      <c r="K29" s="44"/>
      <c r="L29" s="45"/>
      <c r="M29" s="44"/>
      <c r="N29" s="45"/>
      <c r="O29" s="44"/>
      <c r="P29" s="86"/>
    </row>
    <row r="30" spans="1:28" s="79" customFormat="1" ht="30" x14ac:dyDescent="0.25">
      <c r="A30" s="42">
        <v>119</v>
      </c>
      <c r="B30" s="43">
        <v>41431</v>
      </c>
      <c r="C30" s="44" t="s">
        <v>2182</v>
      </c>
      <c r="D30" s="42">
        <v>6390</v>
      </c>
      <c r="E30" s="42"/>
      <c r="F30" s="42" t="s">
        <v>3700</v>
      </c>
      <c r="G30" s="42">
        <v>25</v>
      </c>
      <c r="H30" s="42">
        <v>1</v>
      </c>
      <c r="I30" s="42" t="s">
        <v>4417</v>
      </c>
      <c r="J30" s="44" t="s">
        <v>3806</v>
      </c>
      <c r="K30" s="44"/>
      <c r="L30" s="46">
        <v>41442</v>
      </c>
      <c r="M30" s="44" t="s">
        <v>2187</v>
      </c>
      <c r="N30" s="46">
        <v>41444</v>
      </c>
      <c r="O30" s="44"/>
      <c r="P30" s="86"/>
    </row>
    <row r="31" spans="1:28" s="55" customFormat="1" ht="30" x14ac:dyDescent="0.25">
      <c r="A31" s="42">
        <v>120</v>
      </c>
      <c r="B31" s="81">
        <v>41446</v>
      </c>
      <c r="C31" s="82" t="s">
        <v>4004</v>
      </c>
      <c r="D31" s="80" t="s">
        <v>3966</v>
      </c>
      <c r="E31" s="80"/>
      <c r="F31" s="80">
        <v>10</v>
      </c>
      <c r="G31" s="80">
        <v>2</v>
      </c>
      <c r="H31" s="80" t="s">
        <v>4005</v>
      </c>
      <c r="I31" s="84" t="s">
        <v>4255</v>
      </c>
      <c r="J31" s="82" t="s">
        <v>4006</v>
      </c>
      <c r="K31" s="82"/>
      <c r="L31" s="83"/>
      <c r="M31" s="151"/>
      <c r="N31" s="85"/>
      <c r="O31" s="82"/>
    </row>
    <row r="32" spans="1:28" s="55" customFormat="1" ht="45" x14ac:dyDescent="0.25">
      <c r="A32" s="42">
        <v>125</v>
      </c>
      <c r="B32" s="43">
        <v>41512</v>
      </c>
      <c r="C32" s="44" t="s">
        <v>2255</v>
      </c>
      <c r="D32" s="42" t="s">
        <v>4051</v>
      </c>
      <c r="E32" s="42"/>
      <c r="F32" s="42">
        <v>825</v>
      </c>
      <c r="G32" s="42">
        <v>825</v>
      </c>
      <c r="H32" s="42"/>
      <c r="I32" s="44" t="s">
        <v>4258</v>
      </c>
      <c r="J32" s="44"/>
      <c r="K32" s="44"/>
      <c r="L32" s="46">
        <v>41456</v>
      </c>
      <c r="M32" s="120"/>
      <c r="N32" s="46"/>
      <c r="O32" s="44"/>
    </row>
    <row r="33" spans="1:21" s="44" customFormat="1" ht="45" x14ac:dyDescent="0.25">
      <c r="A33" s="42">
        <v>130</v>
      </c>
      <c r="B33" s="43">
        <v>41514</v>
      </c>
      <c r="C33" s="44" t="s">
        <v>4284</v>
      </c>
      <c r="D33" s="42">
        <v>6785</v>
      </c>
      <c r="E33" s="42" t="s">
        <v>2216</v>
      </c>
      <c r="F33" s="42"/>
      <c r="G33" s="42" t="s">
        <v>2216</v>
      </c>
      <c r="H33" s="42">
        <v>1</v>
      </c>
      <c r="I33" s="42" t="s">
        <v>4285</v>
      </c>
      <c r="J33" s="44" t="s">
        <v>4283</v>
      </c>
      <c r="L33" s="46">
        <v>41514</v>
      </c>
      <c r="M33" s="120" t="s">
        <v>2216</v>
      </c>
      <c r="N33" s="45"/>
    </row>
    <row r="34" spans="1:21" s="79" customFormat="1" x14ac:dyDescent="0.25">
      <c r="A34" s="42">
        <v>131</v>
      </c>
      <c r="B34" s="43">
        <v>41522</v>
      </c>
      <c r="C34" s="44" t="s">
        <v>4267</v>
      </c>
      <c r="D34" s="42">
        <v>6753</v>
      </c>
      <c r="E34" s="42"/>
      <c r="F34" s="42"/>
      <c r="G34" s="42"/>
      <c r="H34" s="42">
        <v>10</v>
      </c>
      <c r="I34" s="42"/>
      <c r="J34" s="44"/>
      <c r="K34" s="44"/>
      <c r="L34" s="45"/>
      <c r="M34" s="44"/>
      <c r="N34" s="45"/>
      <c r="O34" s="44"/>
      <c r="P34" s="86"/>
    </row>
    <row r="35" spans="1:21" s="61" customFormat="1" ht="30" x14ac:dyDescent="0.25">
      <c r="A35" s="223">
        <v>132</v>
      </c>
      <c r="B35" s="43">
        <v>41522</v>
      </c>
      <c r="C35" s="44" t="s">
        <v>4267</v>
      </c>
      <c r="D35" s="42">
        <v>6590</v>
      </c>
      <c r="E35" s="42" t="s">
        <v>4447</v>
      </c>
      <c r="F35" s="42" t="s">
        <v>4482</v>
      </c>
      <c r="G35" s="42">
        <v>5</v>
      </c>
      <c r="H35" s="42">
        <v>1</v>
      </c>
      <c r="I35" s="111" t="s">
        <v>10163</v>
      </c>
      <c r="J35" s="44" t="s">
        <v>4322</v>
      </c>
      <c r="K35" s="44" t="s">
        <v>4323</v>
      </c>
      <c r="L35" s="46">
        <v>41542</v>
      </c>
      <c r="M35" s="44" t="s">
        <v>4408</v>
      </c>
      <c r="N35" s="46">
        <v>41547</v>
      </c>
      <c r="O35" s="57">
        <v>41547</v>
      </c>
      <c r="P35" s="86"/>
      <c r="Q35" s="224"/>
      <c r="U35" s="224"/>
    </row>
    <row r="36" spans="1:21" s="44" customFormat="1" x14ac:dyDescent="0.25">
      <c r="A36" s="42">
        <v>133</v>
      </c>
      <c r="B36" s="43">
        <v>41533</v>
      </c>
      <c r="C36" s="44" t="s">
        <v>4052</v>
      </c>
      <c r="D36" s="42">
        <v>6640</v>
      </c>
      <c r="E36" s="42" t="s">
        <v>4382</v>
      </c>
      <c r="F36" s="42"/>
      <c r="G36" s="42"/>
      <c r="H36" s="42">
        <v>2</v>
      </c>
      <c r="I36" s="42"/>
      <c r="J36" s="44" t="s">
        <v>4383</v>
      </c>
      <c r="L36" s="46">
        <v>41533</v>
      </c>
      <c r="M36" s="120"/>
      <c r="N36" s="46">
        <v>41533</v>
      </c>
    </row>
    <row r="37" spans="1:21" s="44" customFormat="1" ht="30" x14ac:dyDescent="0.25">
      <c r="A37" s="42" t="s">
        <v>4349</v>
      </c>
      <c r="B37" s="43">
        <v>41528</v>
      </c>
      <c r="C37" s="44" t="s">
        <v>3583</v>
      </c>
      <c r="D37" s="42" t="s">
        <v>4242</v>
      </c>
      <c r="E37" s="42" t="s">
        <v>4435</v>
      </c>
      <c r="F37" s="42" t="s">
        <v>4225</v>
      </c>
      <c r="G37" s="42">
        <v>3</v>
      </c>
      <c r="H37" s="42">
        <v>1</v>
      </c>
      <c r="I37" s="42" t="s">
        <v>4350</v>
      </c>
      <c r="J37" s="44" t="s">
        <v>4351</v>
      </c>
      <c r="L37" s="46">
        <v>41529</v>
      </c>
      <c r="M37" s="120" t="s">
        <v>2232</v>
      </c>
      <c r="N37" s="46">
        <v>41540</v>
      </c>
      <c r="O37" s="44" t="s">
        <v>2193</v>
      </c>
    </row>
    <row r="38" spans="1:21" s="44" customFormat="1" ht="30" x14ac:dyDescent="0.25">
      <c r="A38" s="42">
        <v>137</v>
      </c>
      <c r="B38" s="43">
        <v>41541</v>
      </c>
      <c r="C38" s="44" t="s">
        <v>3583</v>
      </c>
      <c r="D38" s="42">
        <v>6847</v>
      </c>
      <c r="E38" s="42" t="s">
        <v>4435</v>
      </c>
      <c r="F38" s="42" t="s">
        <v>3705</v>
      </c>
      <c r="G38" s="42">
        <v>60</v>
      </c>
      <c r="H38" s="42">
        <v>1</v>
      </c>
      <c r="I38" s="42" t="s">
        <v>2232</v>
      </c>
      <c r="J38" s="44" t="s">
        <v>4472</v>
      </c>
      <c r="L38" s="45"/>
      <c r="M38" s="120"/>
      <c r="N38" s="46">
        <v>41555</v>
      </c>
    </row>
    <row r="39" spans="1:21" s="61" customFormat="1" ht="30" x14ac:dyDescent="0.25">
      <c r="A39" s="42">
        <v>128</v>
      </c>
      <c r="B39" s="43">
        <v>41512</v>
      </c>
      <c r="C39" s="44" t="s">
        <v>4267</v>
      </c>
      <c r="D39" s="42">
        <v>6390</v>
      </c>
      <c r="E39" s="42" t="s">
        <v>4448</v>
      </c>
      <c r="F39" s="42" t="s">
        <v>3299</v>
      </c>
      <c r="G39" s="42">
        <v>25</v>
      </c>
      <c r="H39" s="42">
        <v>1</v>
      </c>
      <c r="I39" s="42" t="s">
        <v>2232</v>
      </c>
      <c r="J39" s="44" t="s">
        <v>4418</v>
      </c>
      <c r="K39" s="44"/>
      <c r="L39" s="46">
        <v>41554</v>
      </c>
      <c r="M39" s="111" t="s">
        <v>10163</v>
      </c>
      <c r="N39" s="46">
        <v>41555</v>
      </c>
      <c r="O39" s="44"/>
      <c r="P39" s="86"/>
    </row>
    <row r="40" spans="1:21" s="44" customFormat="1" ht="30" x14ac:dyDescent="0.25">
      <c r="A40" s="42">
        <v>139</v>
      </c>
      <c r="B40" s="43">
        <v>41561</v>
      </c>
      <c r="C40" s="44" t="s">
        <v>4586</v>
      </c>
      <c r="D40" s="42" t="s">
        <v>4587</v>
      </c>
      <c r="E40" s="42" t="s">
        <v>4435</v>
      </c>
      <c r="F40" s="42" t="s">
        <v>4074</v>
      </c>
      <c r="G40" s="42">
        <v>5</v>
      </c>
      <c r="H40" s="42">
        <v>5</v>
      </c>
      <c r="I40" s="42"/>
      <c r="J40" s="44" t="s">
        <v>4588</v>
      </c>
      <c r="L40" s="46">
        <v>41563</v>
      </c>
      <c r="M40" s="120" t="s">
        <v>4408</v>
      </c>
      <c r="N40" s="46">
        <v>41568</v>
      </c>
      <c r="O40" s="44" t="s">
        <v>2193</v>
      </c>
    </row>
    <row r="41" spans="1:21" s="47" customFormat="1" ht="30" x14ac:dyDescent="0.25">
      <c r="A41" s="42">
        <v>129</v>
      </c>
      <c r="B41" s="43">
        <v>41513</v>
      </c>
      <c r="C41" s="44" t="s">
        <v>4277</v>
      </c>
      <c r="D41" s="42" t="s">
        <v>2820</v>
      </c>
      <c r="E41" s="42" t="s">
        <v>4435</v>
      </c>
      <c r="F41" s="42"/>
      <c r="G41" s="42"/>
      <c r="H41" s="42"/>
      <c r="I41" s="42" t="s">
        <v>4426</v>
      </c>
      <c r="J41" s="44" t="s">
        <v>4419</v>
      </c>
      <c r="K41" s="44"/>
      <c r="L41" s="45"/>
      <c r="M41" s="120"/>
      <c r="N41" s="45"/>
      <c r="O41" s="44"/>
    </row>
    <row r="42" spans="1:21" s="44" customFormat="1" ht="30" x14ac:dyDescent="0.25">
      <c r="A42" s="42">
        <v>143</v>
      </c>
      <c r="B42" s="43">
        <v>41577</v>
      </c>
      <c r="C42" s="44" t="s">
        <v>4671</v>
      </c>
      <c r="D42" s="42" t="s">
        <v>4672</v>
      </c>
      <c r="E42" s="42" t="s">
        <v>4673</v>
      </c>
      <c r="F42" s="42" t="s">
        <v>4674</v>
      </c>
      <c r="G42" s="42">
        <v>200</v>
      </c>
      <c r="H42" s="42">
        <v>2</v>
      </c>
      <c r="I42" s="42"/>
      <c r="L42" s="46">
        <v>41579</v>
      </c>
      <c r="M42" s="120"/>
      <c r="N42" s="45"/>
    </row>
    <row r="43" spans="1:21" s="61" customFormat="1" ht="30" x14ac:dyDescent="0.25">
      <c r="A43" s="42">
        <v>146</v>
      </c>
      <c r="B43" s="43">
        <v>41604</v>
      </c>
      <c r="C43" s="44" t="s">
        <v>4267</v>
      </c>
      <c r="D43" s="42">
        <v>6390</v>
      </c>
      <c r="E43" s="42" t="s">
        <v>4818</v>
      </c>
      <c r="F43" s="42" t="s">
        <v>4819</v>
      </c>
      <c r="G43" s="42">
        <v>25</v>
      </c>
      <c r="H43" s="42">
        <v>1</v>
      </c>
      <c r="I43" s="42"/>
      <c r="J43" s="44" t="s">
        <v>4820</v>
      </c>
      <c r="K43" s="44"/>
      <c r="L43" s="45"/>
      <c r="M43" s="111" t="s">
        <v>10163</v>
      </c>
      <c r="N43" s="45"/>
      <c r="O43" s="44"/>
      <c r="P43" s="86"/>
    </row>
    <row r="44" spans="1:21" s="47" customFormat="1" x14ac:dyDescent="0.25">
      <c r="A44" s="42" t="s">
        <v>5098</v>
      </c>
      <c r="B44" s="42"/>
      <c r="C44" s="44" t="s">
        <v>2195</v>
      </c>
      <c r="D44" s="42">
        <v>3248</v>
      </c>
      <c r="E44" s="42"/>
      <c r="F44" s="42"/>
      <c r="G44" s="42"/>
      <c r="H44" s="42"/>
      <c r="I44" s="42"/>
      <c r="J44" s="42"/>
      <c r="K44" s="42"/>
      <c r="L44" s="45"/>
      <c r="M44" s="128"/>
      <c r="N44" s="45"/>
      <c r="O44" s="44"/>
    </row>
    <row r="45" spans="1:21" s="47" customFormat="1" x14ac:dyDescent="0.25">
      <c r="A45" s="42">
        <v>152</v>
      </c>
      <c r="B45" s="43">
        <v>41668</v>
      </c>
      <c r="C45" s="44" t="s">
        <v>5610</v>
      </c>
      <c r="D45" s="42" t="s">
        <v>5611</v>
      </c>
      <c r="E45" s="42"/>
      <c r="F45" s="42"/>
      <c r="G45" s="42"/>
      <c r="H45" s="42">
        <v>3</v>
      </c>
      <c r="I45" s="42"/>
      <c r="J45" s="42"/>
      <c r="K45" s="42"/>
      <c r="L45" s="46">
        <v>41675</v>
      </c>
      <c r="M45" s="128"/>
      <c r="N45" s="45"/>
      <c r="O45" s="44"/>
    </row>
    <row r="46" spans="1:21" s="44" customFormat="1" ht="30" x14ac:dyDescent="0.25">
      <c r="A46" s="42">
        <v>126</v>
      </c>
      <c r="B46" s="43">
        <v>41512</v>
      </c>
      <c r="C46" s="44" t="s">
        <v>2250</v>
      </c>
      <c r="D46" s="42" t="s">
        <v>3642</v>
      </c>
      <c r="E46" s="42" t="s">
        <v>4435</v>
      </c>
      <c r="F46" s="42" t="s">
        <v>1824</v>
      </c>
      <c r="G46" s="42">
        <v>10</v>
      </c>
      <c r="H46" s="42">
        <v>9</v>
      </c>
      <c r="I46" s="42" t="s">
        <v>4437</v>
      </c>
      <c r="J46" s="44" t="s">
        <v>4315</v>
      </c>
      <c r="L46" s="46">
        <v>41487</v>
      </c>
      <c r="M46" s="120"/>
      <c r="N46" s="45"/>
    </row>
    <row r="47" spans="1:21" s="61" customFormat="1" ht="30" x14ac:dyDescent="0.25">
      <c r="A47" s="223">
        <v>157</v>
      </c>
      <c r="B47" s="43">
        <v>41709</v>
      </c>
      <c r="C47" s="44" t="s">
        <v>4267</v>
      </c>
      <c r="D47" s="42">
        <v>6590</v>
      </c>
      <c r="E47" s="42" t="s">
        <v>5384</v>
      </c>
      <c r="F47" s="42" t="s">
        <v>5023</v>
      </c>
      <c r="G47" s="42">
        <v>5</v>
      </c>
      <c r="H47" s="42">
        <v>1</v>
      </c>
      <c r="I47" s="111" t="s">
        <v>10163</v>
      </c>
      <c r="J47" s="44" t="s">
        <v>5385</v>
      </c>
      <c r="K47" s="44"/>
      <c r="L47" s="46">
        <v>41715</v>
      </c>
      <c r="M47" s="44" t="s">
        <v>4408</v>
      </c>
      <c r="N47" s="46">
        <v>41726</v>
      </c>
      <c r="O47" s="57">
        <v>41726</v>
      </c>
      <c r="P47" s="86"/>
      <c r="Q47" s="224"/>
      <c r="U47" s="224"/>
    </row>
    <row r="48" spans="1:21" s="120" customFormat="1" x14ac:dyDescent="0.25">
      <c r="A48" s="124">
        <v>162</v>
      </c>
      <c r="B48" s="125">
        <v>41747</v>
      </c>
      <c r="C48" s="120" t="s">
        <v>5604</v>
      </c>
      <c r="D48" s="124" t="s">
        <v>2256</v>
      </c>
      <c r="E48" s="124"/>
      <c r="F48" s="124" t="s">
        <v>5494</v>
      </c>
      <c r="G48" s="124">
        <v>250</v>
      </c>
      <c r="H48" s="124">
        <v>1</v>
      </c>
      <c r="I48" s="123" t="s">
        <v>10169</v>
      </c>
      <c r="J48" s="120" t="s">
        <v>5615</v>
      </c>
      <c r="L48" s="126">
        <v>38098</v>
      </c>
      <c r="N48" s="126">
        <v>41750</v>
      </c>
      <c r="O48" s="127">
        <v>41750</v>
      </c>
      <c r="Q48" s="127"/>
      <c r="U48" s="127"/>
    </row>
    <row r="49" spans="1:21" s="61" customFormat="1" ht="30" x14ac:dyDescent="0.25">
      <c r="A49" s="42">
        <v>166</v>
      </c>
      <c r="B49" s="43">
        <v>41764</v>
      </c>
      <c r="C49" s="44" t="s">
        <v>2182</v>
      </c>
      <c r="D49" s="42">
        <v>6590</v>
      </c>
      <c r="E49" s="42" t="s">
        <v>5681</v>
      </c>
      <c r="F49" s="110" t="s">
        <v>5123</v>
      </c>
      <c r="G49" s="42">
        <v>5</v>
      </c>
      <c r="H49" s="42">
        <v>1</v>
      </c>
      <c r="I49" s="111" t="s">
        <v>10163</v>
      </c>
      <c r="J49" s="44" t="s">
        <v>5682</v>
      </c>
      <c r="K49" s="44"/>
      <c r="L49" s="46">
        <v>41771</v>
      </c>
      <c r="M49" s="111" t="s">
        <v>10163</v>
      </c>
      <c r="N49" s="46">
        <v>41774</v>
      </c>
      <c r="O49" s="57">
        <v>41774</v>
      </c>
      <c r="P49" s="86"/>
      <c r="Q49" s="224"/>
      <c r="U49" s="224"/>
    </row>
    <row r="50" spans="1:21" s="55" customFormat="1" ht="30" x14ac:dyDescent="0.25">
      <c r="A50" s="42">
        <v>170</v>
      </c>
      <c r="B50" s="43">
        <v>41782</v>
      </c>
      <c r="C50" s="44" t="s">
        <v>2255</v>
      </c>
      <c r="D50" s="42" t="s">
        <v>2256</v>
      </c>
      <c r="E50" s="42" t="s">
        <v>2216</v>
      </c>
      <c r="F50" s="42" t="s">
        <v>3761</v>
      </c>
      <c r="G50" s="42">
        <v>1500</v>
      </c>
      <c r="H50" s="42">
        <v>1</v>
      </c>
      <c r="I50" s="42"/>
      <c r="J50" s="44" t="s">
        <v>5791</v>
      </c>
      <c r="K50" s="44"/>
      <c r="L50" s="46">
        <v>41786</v>
      </c>
      <c r="M50" s="120"/>
      <c r="N50" s="46">
        <v>41787</v>
      </c>
      <c r="O50" s="44"/>
    </row>
    <row r="51" spans="1:21" s="55" customFormat="1" x14ac:dyDescent="0.25">
      <c r="A51" s="42">
        <v>168</v>
      </c>
      <c r="B51" s="43">
        <v>41768</v>
      </c>
      <c r="C51" s="44" t="s">
        <v>2200</v>
      </c>
      <c r="D51" s="42">
        <v>6519</v>
      </c>
      <c r="E51" s="42" t="s">
        <v>5612</v>
      </c>
      <c r="F51" s="42" t="s">
        <v>5613</v>
      </c>
      <c r="G51" s="42">
        <v>7</v>
      </c>
      <c r="H51" s="42">
        <v>1</v>
      </c>
      <c r="I51" s="42"/>
      <c r="J51" s="44" t="s">
        <v>5691</v>
      </c>
      <c r="K51" s="44"/>
      <c r="L51" s="46">
        <v>41778</v>
      </c>
      <c r="M51" s="120"/>
      <c r="N51" s="46">
        <v>41781</v>
      </c>
      <c r="O51" s="44"/>
    </row>
    <row r="52" spans="1:21" s="55" customFormat="1" x14ac:dyDescent="0.25">
      <c r="A52" s="42">
        <v>164</v>
      </c>
      <c r="B52" s="43">
        <v>41760</v>
      </c>
      <c r="C52" s="44" t="s">
        <v>2255</v>
      </c>
      <c r="D52" s="42" t="s">
        <v>2256</v>
      </c>
      <c r="E52" s="42"/>
      <c r="F52" s="42" t="s">
        <v>5494</v>
      </c>
      <c r="G52" s="42">
        <v>250</v>
      </c>
      <c r="H52" s="42">
        <v>1</v>
      </c>
      <c r="I52" s="42"/>
      <c r="J52" s="44" t="s">
        <v>5801</v>
      </c>
      <c r="K52" s="44"/>
      <c r="L52" s="46">
        <v>41765</v>
      </c>
      <c r="M52" s="120"/>
      <c r="N52" s="46">
        <v>41774</v>
      </c>
      <c r="O52" s="44"/>
    </row>
    <row r="53" spans="1:21" s="79" customFormat="1" ht="30" x14ac:dyDescent="0.25">
      <c r="A53" s="42">
        <v>171</v>
      </c>
      <c r="B53" s="43">
        <v>41786</v>
      </c>
      <c r="C53" s="44" t="s">
        <v>2182</v>
      </c>
      <c r="D53" s="42">
        <v>6590</v>
      </c>
      <c r="E53" s="42" t="s">
        <v>5769</v>
      </c>
      <c r="F53" s="42" t="s">
        <v>5603</v>
      </c>
      <c r="G53" s="42">
        <v>5</v>
      </c>
      <c r="H53" s="42">
        <v>1</v>
      </c>
      <c r="I53" s="42"/>
      <c r="J53" s="44" t="s">
        <v>5802</v>
      </c>
      <c r="K53" s="44"/>
      <c r="L53" s="46">
        <v>41789</v>
      </c>
      <c r="M53" s="111" t="s">
        <v>10163</v>
      </c>
      <c r="N53" s="45"/>
      <c r="O53" s="44"/>
      <c r="P53" s="86"/>
    </row>
    <row r="54" spans="1:21" s="55" customFormat="1" ht="30" x14ac:dyDescent="0.25">
      <c r="A54" s="42">
        <v>169</v>
      </c>
      <c r="B54" s="43">
        <v>41772</v>
      </c>
      <c r="C54" s="44" t="s">
        <v>3583</v>
      </c>
      <c r="D54" s="42" t="s">
        <v>4242</v>
      </c>
      <c r="E54" s="42">
        <v>18421</v>
      </c>
      <c r="F54" s="42" t="s">
        <v>5624</v>
      </c>
      <c r="G54" s="42">
        <v>5</v>
      </c>
      <c r="H54" s="42">
        <v>5</v>
      </c>
      <c r="I54" s="42"/>
      <c r="J54" s="44" t="s">
        <v>5704</v>
      </c>
      <c r="K54" s="44"/>
      <c r="L54" s="46">
        <v>41775</v>
      </c>
      <c r="M54" s="120"/>
      <c r="N54" s="45" t="s">
        <v>5874</v>
      </c>
      <c r="O54" s="44"/>
    </row>
    <row r="55" spans="1:21" s="120" customFormat="1" x14ac:dyDescent="0.25">
      <c r="A55" s="124">
        <v>180</v>
      </c>
      <c r="B55" s="125">
        <v>41816</v>
      </c>
      <c r="C55" s="120" t="s">
        <v>5604</v>
      </c>
      <c r="D55" s="124" t="s">
        <v>3899</v>
      </c>
      <c r="E55" s="124" t="s">
        <v>2216</v>
      </c>
      <c r="F55" s="124" t="s">
        <v>5557</v>
      </c>
      <c r="G55" s="124">
        <v>500</v>
      </c>
      <c r="H55" s="124">
        <v>1</v>
      </c>
      <c r="I55" s="123" t="s">
        <v>10178</v>
      </c>
      <c r="J55" s="120" t="s">
        <v>5954</v>
      </c>
      <c r="L55" s="126">
        <v>41820</v>
      </c>
      <c r="N55" s="126">
        <v>41821</v>
      </c>
      <c r="O55" s="127">
        <v>41821</v>
      </c>
      <c r="Q55" s="127"/>
      <c r="U55" s="127"/>
    </row>
    <row r="56" spans="1:21" s="79" customFormat="1" ht="30" x14ac:dyDescent="0.25">
      <c r="A56" s="42">
        <v>182</v>
      </c>
      <c r="B56" s="43">
        <v>41835</v>
      </c>
      <c r="C56" s="44" t="s">
        <v>2182</v>
      </c>
      <c r="D56" s="42">
        <v>6456</v>
      </c>
      <c r="E56" s="42" t="s">
        <v>6056</v>
      </c>
      <c r="F56" s="42" t="s">
        <v>5952</v>
      </c>
      <c r="G56" s="42">
        <v>10</v>
      </c>
      <c r="H56" s="42" t="s">
        <v>6155</v>
      </c>
      <c r="I56" s="42"/>
      <c r="J56" s="44" t="s">
        <v>6170</v>
      </c>
      <c r="K56" s="44"/>
      <c r="L56" s="46">
        <v>41843</v>
      </c>
      <c r="M56" s="111" t="s">
        <v>10163</v>
      </c>
      <c r="N56" s="46"/>
      <c r="O56" s="44"/>
      <c r="P56" s="86"/>
    </row>
    <row r="57" spans="1:21" s="55" customFormat="1" ht="45" x14ac:dyDescent="0.25">
      <c r="A57" s="42">
        <v>183</v>
      </c>
      <c r="B57" s="43">
        <v>41842</v>
      </c>
      <c r="C57" s="44" t="s">
        <v>2255</v>
      </c>
      <c r="D57" s="42" t="s">
        <v>2256</v>
      </c>
      <c r="E57" s="42"/>
      <c r="F57" s="42" t="s">
        <v>5658</v>
      </c>
      <c r="G57" s="42">
        <v>250</v>
      </c>
      <c r="H57" s="42">
        <v>2</v>
      </c>
      <c r="I57" s="42"/>
      <c r="J57" s="44" t="s">
        <v>6171</v>
      </c>
      <c r="K57" s="44"/>
      <c r="L57" s="46">
        <v>41843</v>
      </c>
      <c r="M57" s="120"/>
      <c r="N57" s="46">
        <v>41850</v>
      </c>
      <c r="O57" s="44"/>
    </row>
    <row r="58" spans="1:21" s="55" customFormat="1" x14ac:dyDescent="0.25">
      <c r="A58" s="42">
        <v>181</v>
      </c>
      <c r="B58" s="43">
        <v>41834</v>
      </c>
      <c r="C58" s="44" t="s">
        <v>5604</v>
      </c>
      <c r="D58" s="42" t="s">
        <v>2256</v>
      </c>
      <c r="E58" s="42" t="s">
        <v>2216</v>
      </c>
      <c r="F58" s="42" t="s">
        <v>6053</v>
      </c>
      <c r="G58" s="42"/>
      <c r="H58" s="42">
        <v>1</v>
      </c>
      <c r="I58" s="42"/>
      <c r="J58" s="44" t="s">
        <v>6172</v>
      </c>
      <c r="K58" s="44"/>
      <c r="L58" s="46">
        <v>41837</v>
      </c>
      <c r="M58" s="120"/>
      <c r="N58" s="46">
        <v>41844</v>
      </c>
      <c r="O58" s="44"/>
    </row>
    <row r="59" spans="1:21" s="61" customFormat="1" ht="30" x14ac:dyDescent="0.25">
      <c r="A59" s="42">
        <v>187</v>
      </c>
      <c r="B59" s="43">
        <v>41856</v>
      </c>
      <c r="C59" s="44" t="s">
        <v>2182</v>
      </c>
      <c r="D59" s="42">
        <v>6588</v>
      </c>
      <c r="E59" s="42" t="s">
        <v>6274</v>
      </c>
      <c r="F59" s="42" t="s">
        <v>5170</v>
      </c>
      <c r="G59" s="42">
        <v>5</v>
      </c>
      <c r="H59" s="42">
        <v>1</v>
      </c>
      <c r="I59" s="111" t="s">
        <v>10163</v>
      </c>
      <c r="J59" s="44" t="s">
        <v>6275</v>
      </c>
      <c r="K59" s="44"/>
      <c r="L59" s="46">
        <v>41865</v>
      </c>
      <c r="M59" s="111" t="s">
        <v>10163</v>
      </c>
      <c r="N59" s="45">
        <v>41869</v>
      </c>
      <c r="O59" s="57">
        <v>41869</v>
      </c>
      <c r="P59" s="86"/>
      <c r="Q59" s="224"/>
      <c r="U59" s="224"/>
    </row>
    <row r="60" spans="1:21" s="120" customFormat="1" ht="30" x14ac:dyDescent="0.25">
      <c r="A60" s="124">
        <v>187</v>
      </c>
      <c r="B60" s="125">
        <v>41863</v>
      </c>
      <c r="C60" s="120" t="s">
        <v>5604</v>
      </c>
      <c r="D60" s="124" t="s">
        <v>2256</v>
      </c>
      <c r="E60" s="124" t="s">
        <v>2216</v>
      </c>
      <c r="F60" s="124" t="s">
        <v>5658</v>
      </c>
      <c r="G60" s="124">
        <v>250</v>
      </c>
      <c r="H60" s="124">
        <v>1</v>
      </c>
      <c r="I60" s="123" t="s">
        <v>10169</v>
      </c>
      <c r="J60" s="120" t="s">
        <v>6268</v>
      </c>
      <c r="K60" s="120" t="s">
        <v>6258</v>
      </c>
      <c r="L60" s="126">
        <v>41864</v>
      </c>
      <c r="N60" s="126">
        <v>41872</v>
      </c>
      <c r="O60" s="127">
        <v>41872</v>
      </c>
      <c r="Q60" s="127"/>
      <c r="U60" s="127"/>
    </row>
    <row r="61" spans="1:21" s="120" customFormat="1" x14ac:dyDescent="0.25">
      <c r="A61" s="124">
        <v>189</v>
      </c>
      <c r="B61" s="125">
        <v>41865</v>
      </c>
      <c r="C61" s="120" t="s">
        <v>5604</v>
      </c>
      <c r="D61" s="124" t="s">
        <v>2256</v>
      </c>
      <c r="E61" s="124" t="s">
        <v>2216</v>
      </c>
      <c r="F61" s="124" t="s">
        <v>5658</v>
      </c>
      <c r="G61" s="124">
        <v>250</v>
      </c>
      <c r="H61" s="124">
        <v>1</v>
      </c>
      <c r="I61" s="123" t="s">
        <v>10169</v>
      </c>
      <c r="J61" s="120" t="s">
        <v>6276</v>
      </c>
      <c r="K61" s="120" t="s">
        <v>6267</v>
      </c>
      <c r="L61" s="126">
        <v>41865</v>
      </c>
      <c r="N61" s="126">
        <v>41871</v>
      </c>
      <c r="O61" s="127">
        <v>41872</v>
      </c>
      <c r="Q61" s="127"/>
      <c r="U61" s="127"/>
    </row>
    <row r="62" spans="1:21" s="44" customFormat="1" ht="30" x14ac:dyDescent="0.25">
      <c r="A62" s="42">
        <v>133</v>
      </c>
      <c r="B62" s="43">
        <v>41537</v>
      </c>
      <c r="C62" s="44" t="s">
        <v>4423</v>
      </c>
      <c r="D62" s="42">
        <v>2761</v>
      </c>
      <c r="E62" s="42" t="s">
        <v>4435</v>
      </c>
      <c r="F62" s="42"/>
      <c r="G62" s="42">
        <v>100</v>
      </c>
      <c r="H62" s="42">
        <v>8</v>
      </c>
      <c r="I62" s="42" t="s">
        <v>6200</v>
      </c>
      <c r="J62" s="44" t="s">
        <v>4424</v>
      </c>
      <c r="L62" s="46">
        <v>41554</v>
      </c>
      <c r="M62" s="120"/>
      <c r="N62" s="45"/>
    </row>
    <row r="63" spans="1:21" s="47" customFormat="1" ht="30" x14ac:dyDescent="0.25">
      <c r="A63" s="42">
        <v>192</v>
      </c>
      <c r="B63" s="105">
        <v>41907</v>
      </c>
      <c r="C63" s="55" t="s">
        <v>6504</v>
      </c>
      <c r="D63" s="84">
        <v>7197</v>
      </c>
      <c r="E63" s="84"/>
      <c r="F63" s="84"/>
      <c r="G63" s="84">
        <v>1</v>
      </c>
      <c r="H63" s="84">
        <v>1</v>
      </c>
      <c r="I63" s="84">
        <v>1</v>
      </c>
      <c r="J63" s="55" t="s">
        <v>6505</v>
      </c>
      <c r="K63" s="55"/>
      <c r="L63" s="106">
        <v>41908</v>
      </c>
      <c r="M63" s="152"/>
      <c r="N63" s="107"/>
      <c r="O63" s="55"/>
    </row>
    <row r="64" spans="1:21" s="61" customFormat="1" ht="30" x14ac:dyDescent="0.25">
      <c r="A64" s="42">
        <v>214</v>
      </c>
      <c r="B64" s="43">
        <v>41977</v>
      </c>
      <c r="C64" s="44" t="s">
        <v>4267</v>
      </c>
      <c r="D64" s="42">
        <v>6590</v>
      </c>
      <c r="E64" s="42" t="s">
        <v>6879</v>
      </c>
      <c r="F64" s="42" t="s">
        <v>3500</v>
      </c>
      <c r="G64" s="42">
        <v>5</v>
      </c>
      <c r="H64" s="42">
        <v>1</v>
      </c>
      <c r="I64" s="42" t="s">
        <v>6881</v>
      </c>
      <c r="J64" s="44" t="s">
        <v>6880</v>
      </c>
      <c r="K64" s="44"/>
      <c r="L64" s="46">
        <v>41989</v>
      </c>
      <c r="M64" s="42" t="s">
        <v>6881</v>
      </c>
      <c r="N64" s="46">
        <v>41985</v>
      </c>
      <c r="O64" s="44"/>
      <c r="P64" s="86"/>
    </row>
    <row r="65" spans="1:43" s="120" customFormat="1" x14ac:dyDescent="0.25">
      <c r="A65" s="124">
        <v>204</v>
      </c>
      <c r="B65" s="125">
        <v>41950</v>
      </c>
      <c r="C65" s="120" t="s">
        <v>5604</v>
      </c>
      <c r="D65" s="124" t="s">
        <v>2256</v>
      </c>
      <c r="E65" s="124" t="s">
        <v>2216</v>
      </c>
      <c r="F65" s="124" t="s">
        <v>6750</v>
      </c>
      <c r="G65" s="124">
        <v>250</v>
      </c>
      <c r="H65" s="124">
        <v>1</v>
      </c>
      <c r="I65" s="123" t="s">
        <v>10169</v>
      </c>
      <c r="J65" s="120" t="s">
        <v>6751</v>
      </c>
      <c r="K65" s="120">
        <v>1106</v>
      </c>
      <c r="L65" s="126">
        <v>41956</v>
      </c>
      <c r="N65" s="126">
        <v>41961</v>
      </c>
      <c r="O65" s="127">
        <v>41961</v>
      </c>
    </row>
    <row r="66" spans="1:43" s="120" customFormat="1" x14ac:dyDescent="0.25">
      <c r="A66" s="124">
        <v>207</v>
      </c>
      <c r="B66" s="125">
        <v>41957</v>
      </c>
      <c r="C66" s="120" t="s">
        <v>5604</v>
      </c>
      <c r="D66" s="124" t="s">
        <v>3899</v>
      </c>
      <c r="E66" s="124" t="s">
        <v>2216</v>
      </c>
      <c r="F66" s="124" t="s">
        <v>5557</v>
      </c>
      <c r="G66" s="124">
        <v>500</v>
      </c>
      <c r="H66" s="124">
        <v>1</v>
      </c>
      <c r="I66" s="123" t="s">
        <v>10178</v>
      </c>
      <c r="J66" s="120" t="s">
        <v>6793</v>
      </c>
      <c r="K66" s="120">
        <v>1109</v>
      </c>
      <c r="L66" s="126">
        <v>41961</v>
      </c>
      <c r="N66" s="126">
        <v>41985</v>
      </c>
      <c r="O66" s="127">
        <v>41985</v>
      </c>
    </row>
    <row r="67" spans="1:43" s="24" customFormat="1" x14ac:dyDescent="0.25">
      <c r="A67" s="42">
        <v>209</v>
      </c>
      <c r="B67" s="43">
        <v>41961</v>
      </c>
      <c r="C67" s="44" t="s">
        <v>5604</v>
      </c>
      <c r="D67" s="42" t="s">
        <v>2256</v>
      </c>
      <c r="E67" s="42" t="s">
        <v>2216</v>
      </c>
      <c r="F67" s="42" t="s">
        <v>6750</v>
      </c>
      <c r="G67" s="42">
        <v>250</v>
      </c>
      <c r="H67" s="42">
        <v>2</v>
      </c>
      <c r="I67" s="42"/>
      <c r="J67" s="44" t="s">
        <v>6804</v>
      </c>
      <c r="K67" s="44">
        <v>1111</v>
      </c>
      <c r="L67" s="46">
        <v>41971</v>
      </c>
      <c r="M67" s="120"/>
      <c r="N67" s="46">
        <v>41983</v>
      </c>
      <c r="O67" s="44"/>
      <c r="P67" s="44"/>
      <c r="Q67" s="44"/>
      <c r="R67" s="44"/>
      <c r="S67" s="44"/>
      <c r="T67" s="44"/>
      <c r="U67" s="44"/>
      <c r="V67" s="44"/>
      <c r="W67" s="44"/>
      <c r="X67" s="44"/>
      <c r="Y67" s="44"/>
      <c r="Z67" s="44"/>
      <c r="AA67" s="44"/>
      <c r="AB67" s="44"/>
    </row>
    <row r="68" spans="1:43" s="61" customFormat="1" ht="30" x14ac:dyDescent="0.25">
      <c r="A68" s="42">
        <v>212</v>
      </c>
      <c r="B68" s="43">
        <v>41967</v>
      </c>
      <c r="C68" s="44" t="s">
        <v>4267</v>
      </c>
      <c r="D68" s="42">
        <v>6590</v>
      </c>
      <c r="E68" s="42" t="s">
        <v>6913</v>
      </c>
      <c r="F68" s="42"/>
      <c r="G68" s="42"/>
      <c r="H68" s="42">
        <v>1</v>
      </c>
      <c r="I68" s="111" t="s">
        <v>10163</v>
      </c>
      <c r="J68" s="44" t="s">
        <v>6991</v>
      </c>
      <c r="K68" s="44"/>
      <c r="L68" s="46">
        <v>41977</v>
      </c>
      <c r="M68" s="111" t="s">
        <v>10163</v>
      </c>
      <c r="N68" s="46">
        <v>41984</v>
      </c>
      <c r="O68" s="57">
        <v>41984</v>
      </c>
      <c r="P68" s="86"/>
    </row>
    <row r="69" spans="1:43" s="47" customFormat="1" x14ac:dyDescent="0.25">
      <c r="A69" s="108">
        <v>222</v>
      </c>
      <c r="B69" s="109">
        <v>42023</v>
      </c>
      <c r="C69" s="110" t="s">
        <v>4425</v>
      </c>
      <c r="D69" s="108">
        <v>6959</v>
      </c>
      <c r="E69" s="108"/>
      <c r="F69" s="108"/>
      <c r="G69" s="108"/>
      <c r="H69" s="108"/>
      <c r="I69" s="108">
        <v>1</v>
      </c>
      <c r="J69" s="42" t="s">
        <v>7180</v>
      </c>
      <c r="K69" s="42"/>
      <c r="L69" s="111" t="s">
        <v>7181</v>
      </c>
      <c r="M69" s="123"/>
      <c r="N69" s="111"/>
      <c r="O69" s="111"/>
    </row>
    <row r="70" spans="1:43" s="89" customFormat="1" ht="158.25" x14ac:dyDescent="0.25">
      <c r="A70" s="42">
        <v>149</v>
      </c>
      <c r="B70" s="43">
        <v>41660</v>
      </c>
      <c r="C70" s="44" t="s">
        <v>3596</v>
      </c>
      <c r="D70" s="42">
        <v>6740</v>
      </c>
      <c r="E70" s="42">
        <v>13146</v>
      </c>
      <c r="F70" s="42" t="s">
        <v>5024</v>
      </c>
      <c r="G70" s="42">
        <v>72</v>
      </c>
      <c r="H70" s="42">
        <v>2</v>
      </c>
      <c r="I70" s="42" t="s">
        <v>7903</v>
      </c>
      <c r="J70" s="112" t="s">
        <v>6199</v>
      </c>
      <c r="K70" s="44"/>
      <c r="L70" s="46">
        <v>41667</v>
      </c>
      <c r="M70" s="120" t="s">
        <v>6386</v>
      </c>
      <c r="N70" s="45" t="s">
        <v>5357</v>
      </c>
      <c r="O70" s="44"/>
      <c r="P70" s="44"/>
      <c r="Q70" s="44"/>
      <c r="R70" s="44"/>
      <c r="S70" s="44"/>
      <c r="T70" s="44"/>
      <c r="U70" s="44"/>
      <c r="V70" s="44"/>
      <c r="W70" s="44"/>
      <c r="X70" s="44"/>
      <c r="Y70" s="44"/>
      <c r="Z70" s="44"/>
      <c r="AA70" s="44"/>
      <c r="AB70" s="44"/>
      <c r="AC70" s="24"/>
      <c r="AD70" s="24"/>
      <c r="AE70" s="24"/>
      <c r="AF70" s="24"/>
      <c r="AG70" s="24"/>
      <c r="AH70" s="24"/>
      <c r="AI70" s="24"/>
      <c r="AJ70" s="24"/>
      <c r="AK70" s="24"/>
      <c r="AL70" s="24"/>
      <c r="AM70" s="24"/>
      <c r="AN70" s="24"/>
      <c r="AO70" s="24"/>
      <c r="AP70" s="24"/>
      <c r="AQ70" s="24"/>
    </row>
    <row r="71" spans="1:43" s="120" customFormat="1" x14ac:dyDescent="0.25">
      <c r="A71" s="124">
        <v>229</v>
      </c>
      <c r="B71" s="125">
        <v>42045</v>
      </c>
      <c r="C71" s="120" t="s">
        <v>2255</v>
      </c>
      <c r="D71" s="124" t="s">
        <v>2256</v>
      </c>
      <c r="E71" s="124" t="s">
        <v>2216</v>
      </c>
      <c r="F71" s="124" t="s">
        <v>5658</v>
      </c>
      <c r="G71" s="124">
        <v>250</v>
      </c>
      <c r="H71" s="124">
        <v>1</v>
      </c>
      <c r="I71" s="123" t="s">
        <v>10169</v>
      </c>
      <c r="J71" s="120" t="s">
        <v>7290</v>
      </c>
      <c r="K71" s="120">
        <v>1129</v>
      </c>
      <c r="L71" s="126">
        <v>42047</v>
      </c>
      <c r="N71" s="128" t="s">
        <v>7902</v>
      </c>
      <c r="O71" s="127">
        <v>42063</v>
      </c>
    </row>
    <row r="72" spans="1:43" s="24" customFormat="1" ht="45" x14ac:dyDescent="0.25">
      <c r="A72" s="42">
        <v>160</v>
      </c>
      <c r="B72" s="43">
        <v>41719</v>
      </c>
      <c r="C72" s="44" t="s">
        <v>3596</v>
      </c>
      <c r="D72" s="42">
        <v>6739</v>
      </c>
      <c r="E72" s="42" t="s">
        <v>5473</v>
      </c>
      <c r="F72" s="42"/>
      <c r="G72" s="42">
        <v>40</v>
      </c>
      <c r="H72" s="42">
        <v>1</v>
      </c>
      <c r="I72" s="42" t="s">
        <v>7903</v>
      </c>
      <c r="J72" s="113" t="s">
        <v>5474</v>
      </c>
      <c r="K72" s="44"/>
      <c r="L72" s="46">
        <v>41737</v>
      </c>
      <c r="M72" s="120" t="s">
        <v>6386</v>
      </c>
      <c r="N72" s="45"/>
      <c r="O72" s="44"/>
      <c r="P72" s="44"/>
      <c r="Q72" s="44"/>
      <c r="R72" s="44"/>
      <c r="S72" s="44"/>
      <c r="T72" s="44"/>
      <c r="U72" s="44"/>
      <c r="V72" s="44"/>
      <c r="W72" s="44"/>
      <c r="X72" s="44"/>
      <c r="Y72" s="44"/>
      <c r="Z72" s="44"/>
      <c r="AA72" s="44"/>
      <c r="AB72" s="44"/>
    </row>
    <row r="73" spans="1:43" s="120" customFormat="1" x14ac:dyDescent="0.25">
      <c r="A73" s="124">
        <v>246</v>
      </c>
      <c r="B73" s="125">
        <v>42151</v>
      </c>
      <c r="C73" s="120" t="s">
        <v>2255</v>
      </c>
      <c r="D73" s="124" t="s">
        <v>2256</v>
      </c>
      <c r="E73" s="124" t="s">
        <v>2216</v>
      </c>
      <c r="F73" s="124" t="s">
        <v>7834</v>
      </c>
      <c r="G73" s="124">
        <v>250</v>
      </c>
      <c r="H73" s="124">
        <v>1</v>
      </c>
      <c r="I73" s="123" t="s">
        <v>10169</v>
      </c>
      <c r="J73" s="120" t="s">
        <v>7936</v>
      </c>
      <c r="K73" s="120" t="s">
        <v>7177</v>
      </c>
      <c r="L73" s="126">
        <v>42152</v>
      </c>
      <c r="N73" s="126">
        <v>42153</v>
      </c>
      <c r="O73" s="127">
        <v>42153</v>
      </c>
    </row>
    <row r="74" spans="1:43" s="44" customFormat="1" ht="60" x14ac:dyDescent="0.25">
      <c r="A74" s="42">
        <v>193</v>
      </c>
      <c r="B74" s="43">
        <v>41911</v>
      </c>
      <c r="C74" s="44" t="s">
        <v>6535</v>
      </c>
      <c r="D74" s="42" t="s">
        <v>6536</v>
      </c>
      <c r="E74" s="42" t="s">
        <v>2216</v>
      </c>
      <c r="F74" s="42" t="s">
        <v>6537</v>
      </c>
      <c r="G74" s="42" t="s">
        <v>6538</v>
      </c>
      <c r="H74" s="42" t="s">
        <v>6539</v>
      </c>
      <c r="I74" s="42" t="s">
        <v>7905</v>
      </c>
      <c r="J74" s="44" t="s">
        <v>6540</v>
      </c>
      <c r="L74" s="44" t="s">
        <v>6541</v>
      </c>
      <c r="M74" s="126">
        <v>41914</v>
      </c>
      <c r="N74" s="44" t="s">
        <v>8263</v>
      </c>
      <c r="O74" s="45"/>
    </row>
    <row r="75" spans="1:43" s="24" customFormat="1" ht="30" x14ac:dyDescent="0.25">
      <c r="A75" s="42">
        <v>200</v>
      </c>
      <c r="B75" s="43">
        <v>41941</v>
      </c>
      <c r="C75" s="44" t="s">
        <v>2229</v>
      </c>
      <c r="D75" s="42">
        <v>6273</v>
      </c>
      <c r="E75" s="42" t="s">
        <v>2216</v>
      </c>
      <c r="F75" s="42" t="s">
        <v>6627</v>
      </c>
      <c r="G75" s="42">
        <v>200</v>
      </c>
      <c r="H75" s="42">
        <v>9</v>
      </c>
      <c r="I75" s="42" t="s">
        <v>7904</v>
      </c>
      <c r="J75" s="44" t="s">
        <v>6693</v>
      </c>
      <c r="K75" s="44">
        <v>1102</v>
      </c>
      <c r="L75" s="45"/>
      <c r="M75" s="120" t="s">
        <v>8264</v>
      </c>
      <c r="N75" s="45"/>
      <c r="O75" s="44"/>
      <c r="P75" s="44"/>
      <c r="Q75" s="44"/>
      <c r="R75" s="44"/>
      <c r="S75" s="44"/>
      <c r="T75" s="44"/>
      <c r="U75" s="44"/>
      <c r="V75" s="44"/>
      <c r="W75" s="44"/>
      <c r="X75" s="44"/>
      <c r="Y75" s="44"/>
      <c r="Z75" s="44"/>
      <c r="AA75" s="44"/>
      <c r="AB75" s="44"/>
    </row>
    <row r="76" spans="1:43" s="61" customFormat="1" ht="30" x14ac:dyDescent="0.25">
      <c r="A76" s="42">
        <v>195</v>
      </c>
      <c r="B76" s="43">
        <v>41915</v>
      </c>
      <c r="C76" s="44" t="s">
        <v>2182</v>
      </c>
      <c r="D76" s="42">
        <v>6456</v>
      </c>
      <c r="E76" s="42" t="s">
        <v>6559</v>
      </c>
      <c r="F76" s="42" t="s">
        <v>6315</v>
      </c>
      <c r="G76" s="42">
        <v>32</v>
      </c>
      <c r="H76" s="42">
        <v>2</v>
      </c>
      <c r="I76" s="44"/>
      <c r="J76" s="44" t="s">
        <v>6170</v>
      </c>
      <c r="K76" s="44"/>
      <c r="L76" s="46">
        <v>41936</v>
      </c>
      <c r="M76" s="42" t="s">
        <v>8267</v>
      </c>
      <c r="N76" s="46">
        <v>41940</v>
      </c>
      <c r="O76" s="44"/>
      <c r="P76" s="86"/>
    </row>
    <row r="77" spans="1:43" s="61" customFormat="1" ht="30" x14ac:dyDescent="0.25">
      <c r="A77" s="42">
        <v>196</v>
      </c>
      <c r="B77" s="43">
        <v>41939</v>
      </c>
      <c r="C77" s="44" t="s">
        <v>2182</v>
      </c>
      <c r="D77" s="42">
        <v>6590</v>
      </c>
      <c r="E77" s="42" t="s">
        <v>6676</v>
      </c>
      <c r="F77" s="42" t="s">
        <v>5123</v>
      </c>
      <c r="G77" s="42">
        <v>30</v>
      </c>
      <c r="H77" s="42">
        <v>1</v>
      </c>
      <c r="I77" s="44"/>
      <c r="J77" s="44" t="s">
        <v>6759</v>
      </c>
      <c r="K77" s="44">
        <v>1098</v>
      </c>
      <c r="L77" s="46">
        <v>41943</v>
      </c>
      <c r="M77" s="42" t="s">
        <v>8268</v>
      </c>
      <c r="N77" s="46">
        <v>41956</v>
      </c>
      <c r="O77" s="44"/>
      <c r="P77" s="86"/>
    </row>
    <row r="78" spans="1:43" s="61" customFormat="1" ht="30" x14ac:dyDescent="0.25">
      <c r="A78" s="42">
        <v>197</v>
      </c>
      <c r="B78" s="43">
        <v>41939</v>
      </c>
      <c r="C78" s="44" t="s">
        <v>2182</v>
      </c>
      <c r="D78" s="42">
        <v>6456</v>
      </c>
      <c r="E78" s="42" t="s">
        <v>6677</v>
      </c>
      <c r="F78" s="42" t="s">
        <v>6315</v>
      </c>
      <c r="G78" s="42">
        <v>32</v>
      </c>
      <c r="H78" s="42">
        <v>1</v>
      </c>
      <c r="I78" s="44"/>
      <c r="J78" s="44" t="s">
        <v>6170</v>
      </c>
      <c r="K78" s="44">
        <v>1099</v>
      </c>
      <c r="L78" s="46">
        <v>41949</v>
      </c>
      <c r="M78" s="42" t="s">
        <v>8267</v>
      </c>
      <c r="N78" s="46">
        <v>41954</v>
      </c>
      <c r="O78" s="44"/>
      <c r="P78" s="86"/>
    </row>
    <row r="79" spans="1:43" s="61" customFormat="1" ht="60" x14ac:dyDescent="0.25">
      <c r="A79" s="42">
        <v>198</v>
      </c>
      <c r="B79" s="43">
        <v>41940</v>
      </c>
      <c r="C79" s="44" t="s">
        <v>2182</v>
      </c>
      <c r="D79" s="42">
        <v>6390</v>
      </c>
      <c r="E79" s="42" t="s">
        <v>6678</v>
      </c>
      <c r="F79" s="42" t="s">
        <v>6568</v>
      </c>
      <c r="G79" s="42">
        <v>5</v>
      </c>
      <c r="H79" s="42">
        <v>1</v>
      </c>
      <c r="I79" s="44"/>
      <c r="J79" s="44" t="s">
        <v>6679</v>
      </c>
      <c r="K79" s="44">
        <v>1100</v>
      </c>
      <c r="L79" s="46">
        <v>41946</v>
      </c>
      <c r="M79" s="42" t="s">
        <v>8269</v>
      </c>
      <c r="N79" s="46">
        <v>41957</v>
      </c>
      <c r="O79" s="44"/>
      <c r="P79" s="86"/>
    </row>
    <row r="80" spans="1:43" s="44" customFormat="1" ht="30" x14ac:dyDescent="0.25">
      <c r="A80" s="42">
        <v>199</v>
      </c>
      <c r="B80" s="43">
        <v>41941</v>
      </c>
      <c r="C80" s="44" t="s">
        <v>5873</v>
      </c>
      <c r="D80" s="42">
        <v>6826</v>
      </c>
      <c r="E80" s="42" t="s">
        <v>2216</v>
      </c>
      <c r="F80" s="42" t="s">
        <v>5926</v>
      </c>
      <c r="G80" s="42">
        <v>702</v>
      </c>
      <c r="H80" s="42">
        <v>9</v>
      </c>
      <c r="J80" s="44" t="s">
        <v>5132</v>
      </c>
      <c r="K80" s="44">
        <v>1101</v>
      </c>
      <c r="L80" s="46">
        <v>41943</v>
      </c>
      <c r="M80" s="124" t="s">
        <v>8270</v>
      </c>
      <c r="N80" s="46">
        <v>41975</v>
      </c>
    </row>
    <row r="81" spans="1:16" s="61" customFormat="1" ht="30" x14ac:dyDescent="0.25">
      <c r="A81" s="42">
        <v>213</v>
      </c>
      <c r="B81" s="43">
        <v>41977</v>
      </c>
      <c r="C81" s="44" t="s">
        <v>4267</v>
      </c>
      <c r="D81" s="42">
        <v>6590</v>
      </c>
      <c r="E81" s="42" t="s">
        <v>6877</v>
      </c>
      <c r="F81" s="42" t="s">
        <v>6146</v>
      </c>
      <c r="G81" s="42">
        <v>5</v>
      </c>
      <c r="H81" s="42">
        <v>1</v>
      </c>
      <c r="I81" s="42" t="s">
        <v>7900</v>
      </c>
      <c r="J81" s="44" t="s">
        <v>6878</v>
      </c>
      <c r="K81" s="44">
        <v>1115</v>
      </c>
      <c r="L81" s="46">
        <v>41995</v>
      </c>
      <c r="M81" s="44" t="s">
        <v>8272</v>
      </c>
      <c r="N81" s="45"/>
      <c r="O81" s="44"/>
      <c r="P81" s="86"/>
    </row>
    <row r="82" spans="1:16" s="61" customFormat="1" ht="30" x14ac:dyDescent="0.25">
      <c r="A82" s="42">
        <v>226</v>
      </c>
      <c r="B82" s="43">
        <v>42032</v>
      </c>
      <c r="C82" s="44" t="s">
        <v>4267</v>
      </c>
      <c r="D82" s="42">
        <v>6390</v>
      </c>
      <c r="E82" s="42" t="s">
        <v>7248</v>
      </c>
      <c r="F82" s="42" t="s">
        <v>7103</v>
      </c>
      <c r="G82" s="42"/>
      <c r="H82" s="42">
        <v>1</v>
      </c>
      <c r="I82" s="42"/>
      <c r="J82" s="44" t="s">
        <v>7341</v>
      </c>
      <c r="K82" s="44">
        <v>1126</v>
      </c>
      <c r="L82" s="46">
        <v>42038</v>
      </c>
      <c r="M82" s="44" t="s">
        <v>8272</v>
      </c>
      <c r="N82" s="46">
        <v>42046</v>
      </c>
      <c r="O82" s="44"/>
      <c r="P82" s="86"/>
    </row>
    <row r="83" spans="1:16" s="24" customFormat="1" x14ac:dyDescent="0.25">
      <c r="A83" s="42">
        <v>243</v>
      </c>
      <c r="B83" s="43">
        <v>42136</v>
      </c>
      <c r="C83" s="44" t="s">
        <v>7816</v>
      </c>
      <c r="D83" s="42" t="s">
        <v>2232</v>
      </c>
      <c r="E83" s="42" t="s">
        <v>2232</v>
      </c>
      <c r="F83" s="42" t="s">
        <v>2232</v>
      </c>
      <c r="G83" s="42" t="s">
        <v>2232</v>
      </c>
      <c r="H83" s="42" t="s">
        <v>2232</v>
      </c>
      <c r="I83" s="42" t="s">
        <v>2232</v>
      </c>
      <c r="J83" s="42" t="s">
        <v>7817</v>
      </c>
      <c r="K83" s="42" t="s">
        <v>2232</v>
      </c>
      <c r="L83" s="42" t="s">
        <v>2232</v>
      </c>
      <c r="M83" s="124" t="s">
        <v>2232</v>
      </c>
      <c r="N83" s="42" t="s">
        <v>2232</v>
      </c>
      <c r="O83" s="42" t="s">
        <v>2232</v>
      </c>
    </row>
    <row r="84" spans="1:16" s="61" customFormat="1" x14ac:dyDescent="0.25">
      <c r="A84" s="42">
        <v>236</v>
      </c>
      <c r="B84" s="43">
        <v>42108</v>
      </c>
      <c r="C84" s="44" t="s">
        <v>5873</v>
      </c>
      <c r="D84" s="42">
        <v>7219</v>
      </c>
      <c r="E84" s="42" t="s">
        <v>2216</v>
      </c>
      <c r="F84" s="42" t="s">
        <v>7642</v>
      </c>
      <c r="G84" s="42">
        <v>250</v>
      </c>
      <c r="H84" s="42"/>
      <c r="I84" s="42" t="s">
        <v>7911</v>
      </c>
      <c r="J84" s="44" t="s">
        <v>7910</v>
      </c>
      <c r="K84" s="44">
        <v>1136</v>
      </c>
      <c r="L84" s="45"/>
      <c r="M84" s="120" t="s">
        <v>8276</v>
      </c>
      <c r="N84" s="45"/>
      <c r="O84" s="44"/>
    </row>
    <row r="85" spans="1:16" s="24" customFormat="1" ht="45" x14ac:dyDescent="0.25">
      <c r="A85" s="42">
        <v>210</v>
      </c>
      <c r="B85" s="43">
        <v>41963</v>
      </c>
      <c r="C85" s="44" t="s">
        <v>2195</v>
      </c>
      <c r="D85" s="42">
        <v>3498</v>
      </c>
      <c r="E85" s="42" t="s">
        <v>2216</v>
      </c>
      <c r="F85" s="42" t="s">
        <v>6799</v>
      </c>
      <c r="G85" s="42">
        <v>25</v>
      </c>
      <c r="H85" s="42">
        <v>25</v>
      </c>
      <c r="I85" s="42"/>
      <c r="J85" s="44" t="s">
        <v>6817</v>
      </c>
      <c r="K85" s="44">
        <v>1112</v>
      </c>
      <c r="L85" s="46">
        <v>41967</v>
      </c>
      <c r="M85" s="120" t="s">
        <v>8277</v>
      </c>
      <c r="N85" s="46">
        <v>41975</v>
      </c>
      <c r="O85" s="44"/>
      <c r="P85" s="44" t="s">
        <v>6944</v>
      </c>
    </row>
    <row r="86" spans="1:16" s="24" customFormat="1" ht="30" x14ac:dyDescent="0.25">
      <c r="A86" s="42">
        <v>208</v>
      </c>
      <c r="B86" s="43">
        <v>41960</v>
      </c>
      <c r="C86" s="44" t="s">
        <v>2221</v>
      </c>
      <c r="D86" s="42">
        <v>7218</v>
      </c>
      <c r="E86" s="42" t="s">
        <v>2216</v>
      </c>
      <c r="F86" s="42" t="s">
        <v>6629</v>
      </c>
      <c r="G86" s="42">
        <v>2</v>
      </c>
      <c r="H86" s="42">
        <v>2</v>
      </c>
      <c r="I86" s="42" t="s">
        <v>7906</v>
      </c>
      <c r="J86" s="44" t="s">
        <v>6792</v>
      </c>
      <c r="K86" s="44">
        <v>1110</v>
      </c>
      <c r="L86" s="45"/>
      <c r="M86" s="120" t="s">
        <v>8274</v>
      </c>
      <c r="N86" s="45"/>
      <c r="O86" s="44"/>
    </row>
    <row r="87" spans="1:16" s="24" customFormat="1" ht="30" x14ac:dyDescent="0.25">
      <c r="A87" s="42">
        <v>218</v>
      </c>
      <c r="B87" s="43">
        <v>42018</v>
      </c>
      <c r="C87" s="44" t="s">
        <v>5873</v>
      </c>
      <c r="D87" s="42">
        <v>7060</v>
      </c>
      <c r="E87" s="42" t="s">
        <v>2216</v>
      </c>
      <c r="F87" s="42" t="s">
        <v>7137</v>
      </c>
      <c r="G87" s="42">
        <v>10</v>
      </c>
      <c r="H87" s="42">
        <v>10</v>
      </c>
      <c r="I87" s="42" t="s">
        <v>7908</v>
      </c>
      <c r="J87" s="44" t="s">
        <v>7144</v>
      </c>
      <c r="K87" s="44">
        <v>1120</v>
      </c>
      <c r="L87" s="46"/>
      <c r="M87" s="120" t="s">
        <v>8275</v>
      </c>
      <c r="N87" s="45"/>
      <c r="O87" s="44"/>
    </row>
    <row r="88" spans="1:16" s="61" customFormat="1" ht="30" x14ac:dyDescent="0.25">
      <c r="A88" s="42">
        <v>239</v>
      </c>
      <c r="B88" s="43">
        <v>42121</v>
      </c>
      <c r="C88" s="44" t="s">
        <v>4267</v>
      </c>
      <c r="D88" s="42">
        <v>6590</v>
      </c>
      <c r="E88" s="42" t="s">
        <v>7755</v>
      </c>
      <c r="F88" s="42"/>
      <c r="G88" s="42"/>
      <c r="H88" s="42">
        <v>1</v>
      </c>
      <c r="I88" s="111" t="s">
        <v>10163</v>
      </c>
      <c r="J88" s="44" t="s">
        <v>7756</v>
      </c>
      <c r="K88" s="44">
        <v>1139</v>
      </c>
      <c r="L88" s="46">
        <v>42159</v>
      </c>
      <c r="M88" s="44" t="s">
        <v>13905</v>
      </c>
      <c r="N88" s="46">
        <v>42208</v>
      </c>
      <c r="O88" s="57">
        <v>42208</v>
      </c>
      <c r="P88" s="86"/>
    </row>
    <row r="89" spans="1:16" s="61" customFormat="1" ht="45" x14ac:dyDescent="0.25">
      <c r="A89" s="42">
        <v>247</v>
      </c>
      <c r="B89" s="43">
        <v>42152</v>
      </c>
      <c r="C89" s="44" t="s">
        <v>4267</v>
      </c>
      <c r="D89" s="42">
        <v>6390</v>
      </c>
      <c r="E89" s="42" t="s">
        <v>7947</v>
      </c>
      <c r="F89" s="42" t="s">
        <v>7948</v>
      </c>
      <c r="G89" s="42">
        <v>42</v>
      </c>
      <c r="H89" s="42">
        <v>21</v>
      </c>
      <c r="I89" s="111" t="s">
        <v>10163</v>
      </c>
      <c r="J89" s="44" t="s">
        <v>10165</v>
      </c>
      <c r="K89" s="44" t="s">
        <v>7177</v>
      </c>
      <c r="L89" s="46">
        <v>42180</v>
      </c>
      <c r="M89" s="44" t="s">
        <v>13905</v>
      </c>
      <c r="N89" s="46">
        <v>42187</v>
      </c>
      <c r="O89" s="57">
        <v>42187</v>
      </c>
      <c r="P89" s="86"/>
    </row>
    <row r="90" spans="1:16" s="61" customFormat="1" ht="30" x14ac:dyDescent="0.25">
      <c r="A90" s="42">
        <v>252</v>
      </c>
      <c r="B90" s="43">
        <v>42167</v>
      </c>
      <c r="C90" s="44" t="s">
        <v>4267</v>
      </c>
      <c r="D90" s="42">
        <v>6588</v>
      </c>
      <c r="E90" s="42" t="s">
        <v>8031</v>
      </c>
      <c r="F90" s="42" t="s">
        <v>2216</v>
      </c>
      <c r="G90" s="42" t="s">
        <v>2216</v>
      </c>
      <c r="H90" s="42">
        <v>2</v>
      </c>
      <c r="I90" s="111" t="s">
        <v>10163</v>
      </c>
      <c r="J90" s="44" t="s">
        <v>8032</v>
      </c>
      <c r="K90" s="44" t="s">
        <v>2216</v>
      </c>
      <c r="L90" s="46">
        <v>42179</v>
      </c>
      <c r="M90" s="44" t="s">
        <v>13905</v>
      </c>
      <c r="N90" s="46">
        <v>42271</v>
      </c>
      <c r="O90" s="57">
        <v>42271</v>
      </c>
      <c r="P90" s="86"/>
    </row>
    <row r="91" spans="1:16" s="61" customFormat="1" ht="30" x14ac:dyDescent="0.25">
      <c r="A91" s="42">
        <v>254</v>
      </c>
      <c r="B91" s="43">
        <v>42177</v>
      </c>
      <c r="C91" s="44" t="s">
        <v>4267</v>
      </c>
      <c r="D91" s="42">
        <v>6252</v>
      </c>
      <c r="E91" s="42" t="s">
        <v>8082</v>
      </c>
      <c r="F91" s="42" t="s">
        <v>7733</v>
      </c>
      <c r="G91" s="42">
        <v>6</v>
      </c>
      <c r="H91" s="42">
        <v>4</v>
      </c>
      <c r="I91" s="111" t="s">
        <v>10164</v>
      </c>
      <c r="J91" s="44" t="s">
        <v>8083</v>
      </c>
      <c r="K91" s="44">
        <v>1149</v>
      </c>
      <c r="L91" s="46">
        <v>42193</v>
      </c>
      <c r="M91" s="44" t="s">
        <v>13905</v>
      </c>
      <c r="N91" s="46">
        <v>42258</v>
      </c>
      <c r="O91" s="57">
        <v>42258</v>
      </c>
      <c r="P91" s="86"/>
    </row>
    <row r="92" spans="1:16" s="120" customFormat="1" x14ac:dyDescent="0.25">
      <c r="A92" s="124">
        <v>257</v>
      </c>
      <c r="B92" s="125">
        <v>42227</v>
      </c>
      <c r="C92" s="120" t="s">
        <v>8372</v>
      </c>
      <c r="D92" s="124">
        <v>7260</v>
      </c>
      <c r="E92" s="124" t="s">
        <v>2216</v>
      </c>
      <c r="F92" s="124"/>
      <c r="G92" s="124">
        <v>1</v>
      </c>
      <c r="H92" s="124">
        <v>1</v>
      </c>
      <c r="I92" s="123" t="s">
        <v>10167</v>
      </c>
      <c r="J92" s="129" t="s">
        <v>10135</v>
      </c>
      <c r="L92" s="126">
        <v>42230</v>
      </c>
      <c r="M92" s="120" t="s">
        <v>2224</v>
      </c>
      <c r="N92" s="126">
        <v>42233</v>
      </c>
      <c r="O92" s="127">
        <v>42233</v>
      </c>
    </row>
    <row r="93" spans="1:16" s="120" customFormat="1" ht="30" x14ac:dyDescent="0.25">
      <c r="A93" s="124">
        <v>259</v>
      </c>
      <c r="B93" s="125">
        <v>42262</v>
      </c>
      <c r="C93" s="120" t="s">
        <v>2255</v>
      </c>
      <c r="D93" s="124" t="s">
        <v>3899</v>
      </c>
      <c r="E93" s="124" t="s">
        <v>2216</v>
      </c>
      <c r="F93" s="124" t="s">
        <v>7964</v>
      </c>
      <c r="G93" s="124">
        <v>500</v>
      </c>
      <c r="H93" s="124">
        <v>3</v>
      </c>
      <c r="I93" s="123" t="s">
        <v>10178</v>
      </c>
      <c r="J93" s="120" t="s">
        <v>8553</v>
      </c>
      <c r="L93" s="126">
        <v>42264</v>
      </c>
      <c r="M93" s="120" t="s">
        <v>4408</v>
      </c>
      <c r="N93" s="126">
        <v>42264</v>
      </c>
      <c r="O93" s="127">
        <v>42264</v>
      </c>
    </row>
    <row r="94" spans="1:16" s="120" customFormat="1" x14ac:dyDescent="0.25">
      <c r="A94" s="124">
        <v>260</v>
      </c>
      <c r="B94" s="125">
        <v>42264</v>
      </c>
      <c r="C94" s="120" t="s">
        <v>2255</v>
      </c>
      <c r="D94" s="124" t="s">
        <v>2256</v>
      </c>
      <c r="E94" s="124" t="s">
        <v>2216</v>
      </c>
      <c r="F94" s="124" t="s">
        <v>8517</v>
      </c>
      <c r="G94" s="124">
        <v>125</v>
      </c>
      <c r="H94" s="124">
        <v>1</v>
      </c>
      <c r="I94" s="123" t="s">
        <v>10169</v>
      </c>
      <c r="J94" s="120" t="s">
        <v>8563</v>
      </c>
      <c r="L94" s="126">
        <v>42269</v>
      </c>
      <c r="N94" s="126">
        <v>42276</v>
      </c>
      <c r="O94" s="127">
        <v>42276</v>
      </c>
    </row>
    <row r="95" spans="1:16" s="120" customFormat="1" x14ac:dyDescent="0.25">
      <c r="A95" s="124">
        <v>266</v>
      </c>
      <c r="B95" s="125">
        <v>42278</v>
      </c>
      <c r="C95" s="120" t="s">
        <v>5604</v>
      </c>
      <c r="D95" s="124" t="s">
        <v>2256</v>
      </c>
      <c r="E95" s="124" t="s">
        <v>2216</v>
      </c>
      <c r="F95" s="124"/>
      <c r="G95" s="124"/>
      <c r="H95" s="124">
        <v>1</v>
      </c>
      <c r="I95" s="123" t="s">
        <v>10169</v>
      </c>
      <c r="J95" s="120" t="s">
        <v>8663</v>
      </c>
      <c r="L95" s="126">
        <v>42279</v>
      </c>
      <c r="N95" s="126">
        <v>42279</v>
      </c>
      <c r="O95" s="127">
        <v>42286</v>
      </c>
    </row>
    <row r="96" spans="1:16" s="120" customFormat="1" ht="45" x14ac:dyDescent="0.25">
      <c r="A96" s="124">
        <v>267</v>
      </c>
      <c r="B96" s="125">
        <v>42297</v>
      </c>
      <c r="C96" s="120" t="s">
        <v>8170</v>
      </c>
      <c r="D96" s="124">
        <v>7394</v>
      </c>
      <c r="E96" s="124" t="s">
        <v>2216</v>
      </c>
      <c r="F96" s="124" t="s">
        <v>8787</v>
      </c>
      <c r="G96" s="124">
        <v>100</v>
      </c>
      <c r="H96" s="124">
        <v>11</v>
      </c>
      <c r="I96" s="123"/>
      <c r="J96" s="120" t="s">
        <v>10177</v>
      </c>
      <c r="L96" s="126">
        <v>42300</v>
      </c>
      <c r="N96" s="126">
        <v>42313</v>
      </c>
      <c r="O96" s="127">
        <v>42313</v>
      </c>
    </row>
    <row r="97" spans="1:16" s="24" customFormat="1" ht="45" x14ac:dyDescent="0.25">
      <c r="A97" s="42">
        <v>265</v>
      </c>
      <c r="B97" s="43">
        <v>42278</v>
      </c>
      <c r="C97" s="44" t="s">
        <v>6818</v>
      </c>
      <c r="D97" s="42">
        <v>7325</v>
      </c>
      <c r="E97" s="42" t="s">
        <v>2216</v>
      </c>
      <c r="F97" s="42" t="s">
        <v>8661</v>
      </c>
      <c r="G97" s="42">
        <v>65</v>
      </c>
      <c r="H97" s="42">
        <v>56</v>
      </c>
      <c r="I97" s="42"/>
      <c r="J97" s="44" t="s">
        <v>8662</v>
      </c>
      <c r="K97" s="44"/>
      <c r="L97" s="46">
        <v>42286</v>
      </c>
      <c r="M97" s="120" t="s">
        <v>10130</v>
      </c>
      <c r="N97" s="46">
        <v>42291</v>
      </c>
      <c r="O97" s="44"/>
    </row>
    <row r="98" spans="1:16" s="120" customFormat="1" x14ac:dyDescent="0.25">
      <c r="A98" s="124">
        <v>275</v>
      </c>
      <c r="B98" s="125">
        <v>42325</v>
      </c>
      <c r="C98" s="120" t="s">
        <v>5604</v>
      </c>
      <c r="D98" s="124" t="s">
        <v>2256</v>
      </c>
      <c r="E98" s="124" t="s">
        <v>8954</v>
      </c>
      <c r="F98" s="124" t="s">
        <v>8707</v>
      </c>
      <c r="G98" s="124">
        <v>140</v>
      </c>
      <c r="H98" s="124">
        <v>2</v>
      </c>
      <c r="I98" s="123" t="s">
        <v>10169</v>
      </c>
      <c r="J98" s="120" t="s">
        <v>8955</v>
      </c>
      <c r="L98" s="126">
        <v>42332</v>
      </c>
      <c r="N98" s="126">
        <v>42361</v>
      </c>
      <c r="O98" s="127">
        <v>42361</v>
      </c>
    </row>
    <row r="99" spans="1:16" s="120" customFormat="1" x14ac:dyDescent="0.25">
      <c r="A99" s="124">
        <v>277</v>
      </c>
      <c r="B99" s="125">
        <v>42331</v>
      </c>
      <c r="C99" s="120" t="s">
        <v>8991</v>
      </c>
      <c r="D99" s="124">
        <v>5189</v>
      </c>
      <c r="E99" s="124" t="s">
        <v>2216</v>
      </c>
      <c r="F99" s="124" t="s">
        <v>8869</v>
      </c>
      <c r="G99" s="124">
        <v>50</v>
      </c>
      <c r="H99" s="124">
        <v>1</v>
      </c>
      <c r="I99" s="123" t="s">
        <v>10161</v>
      </c>
      <c r="L99" s="126">
        <v>42338</v>
      </c>
      <c r="N99" s="126">
        <v>42375</v>
      </c>
      <c r="O99" s="127">
        <v>42375</v>
      </c>
    </row>
    <row r="100" spans="1:16" s="24" customFormat="1" x14ac:dyDescent="0.25">
      <c r="A100" s="42">
        <v>278</v>
      </c>
      <c r="B100" s="43">
        <v>42339</v>
      </c>
      <c r="C100" s="44" t="s">
        <v>2755</v>
      </c>
      <c r="D100" s="42">
        <v>6187</v>
      </c>
      <c r="E100" s="42" t="s">
        <v>2216</v>
      </c>
      <c r="F100" s="42" t="s">
        <v>8956</v>
      </c>
      <c r="G100" s="42">
        <v>250</v>
      </c>
      <c r="H100" s="42">
        <v>14</v>
      </c>
      <c r="I100" s="42"/>
      <c r="J100" s="44" t="s">
        <v>9034</v>
      </c>
      <c r="K100" s="44"/>
      <c r="L100" s="46">
        <v>42341</v>
      </c>
      <c r="M100" s="120" t="s">
        <v>10133</v>
      </c>
      <c r="N100" s="46">
        <v>42354</v>
      </c>
      <c r="O100" s="44"/>
    </row>
    <row r="101" spans="1:16" s="120" customFormat="1" ht="30" x14ac:dyDescent="0.25">
      <c r="A101" s="124">
        <v>279</v>
      </c>
      <c r="B101" s="125">
        <v>42345</v>
      </c>
      <c r="C101" s="120" t="s">
        <v>8991</v>
      </c>
      <c r="D101" s="124">
        <v>5189</v>
      </c>
      <c r="E101" s="124" t="s">
        <v>2216</v>
      </c>
      <c r="F101" s="124" t="s">
        <v>9061</v>
      </c>
      <c r="G101" s="124">
        <v>50</v>
      </c>
      <c r="H101" s="124">
        <v>2</v>
      </c>
      <c r="I101" s="123" t="s">
        <v>10161</v>
      </c>
      <c r="J101" s="120" t="s">
        <v>9062</v>
      </c>
      <c r="L101" s="126">
        <v>42348</v>
      </c>
      <c r="N101" s="126">
        <v>42375</v>
      </c>
      <c r="O101" s="127">
        <v>42375</v>
      </c>
    </row>
    <row r="102" spans="1:16" s="120" customFormat="1" x14ac:dyDescent="0.25">
      <c r="A102" s="124">
        <v>282</v>
      </c>
      <c r="B102" s="125">
        <v>42353</v>
      </c>
      <c r="C102" s="120" t="s">
        <v>5604</v>
      </c>
      <c r="D102" s="124" t="s">
        <v>3899</v>
      </c>
      <c r="E102" s="124" t="s">
        <v>2216</v>
      </c>
      <c r="F102" s="124" t="s">
        <v>9110</v>
      </c>
      <c r="G102" s="124">
        <v>250</v>
      </c>
      <c r="H102" s="124">
        <v>1</v>
      </c>
      <c r="I102" s="123" t="s">
        <v>10178</v>
      </c>
      <c r="J102" s="120" t="s">
        <v>9187</v>
      </c>
      <c r="L102" s="127">
        <v>42369</v>
      </c>
      <c r="N102" s="127">
        <v>42369</v>
      </c>
      <c r="O102" s="127">
        <v>42369</v>
      </c>
    </row>
    <row r="103" spans="1:16" s="120" customFormat="1" ht="30" x14ac:dyDescent="0.25">
      <c r="A103" s="124">
        <v>283</v>
      </c>
      <c r="B103" s="125">
        <v>42373</v>
      </c>
      <c r="C103" s="120" t="s">
        <v>2264</v>
      </c>
      <c r="D103" s="124" t="s">
        <v>2241</v>
      </c>
      <c r="E103" s="124" t="s">
        <v>2216</v>
      </c>
      <c r="F103" s="124" t="s">
        <v>9131</v>
      </c>
      <c r="G103" s="124">
        <v>50</v>
      </c>
      <c r="H103" s="124">
        <v>2</v>
      </c>
      <c r="I103" s="123" t="s">
        <v>10162</v>
      </c>
      <c r="J103" s="120" t="s">
        <v>9152</v>
      </c>
      <c r="L103" s="126">
        <v>42380</v>
      </c>
      <c r="N103" s="126">
        <v>42383</v>
      </c>
      <c r="O103" s="127">
        <v>42383</v>
      </c>
    </row>
    <row r="104" spans="1:16" s="120" customFormat="1" x14ac:dyDescent="0.25">
      <c r="A104" s="124">
        <v>285</v>
      </c>
      <c r="B104" s="125">
        <v>42381</v>
      </c>
      <c r="C104" s="120" t="s">
        <v>8170</v>
      </c>
      <c r="D104" s="124">
        <v>7396</v>
      </c>
      <c r="E104" s="124" t="s">
        <v>2216</v>
      </c>
      <c r="F104" s="130" t="s">
        <v>8734</v>
      </c>
      <c r="G104" s="124" t="s">
        <v>2216</v>
      </c>
      <c r="H104" s="124">
        <v>3</v>
      </c>
      <c r="I104" s="123"/>
      <c r="J104" s="120" t="s">
        <v>10179</v>
      </c>
      <c r="L104" s="126">
        <v>42381</v>
      </c>
      <c r="N104" s="127">
        <v>42428</v>
      </c>
      <c r="O104" s="127">
        <v>42428</v>
      </c>
    </row>
    <row r="105" spans="1:16" s="120" customFormat="1" x14ac:dyDescent="0.25">
      <c r="A105" s="124">
        <v>286</v>
      </c>
      <c r="B105" s="125">
        <v>42382</v>
      </c>
      <c r="C105" s="120" t="s">
        <v>5604</v>
      </c>
      <c r="D105" s="124" t="s">
        <v>3899</v>
      </c>
      <c r="E105" s="124" t="s">
        <v>2216</v>
      </c>
      <c r="F105" s="124" t="s">
        <v>9017</v>
      </c>
      <c r="G105" s="124">
        <v>150</v>
      </c>
      <c r="H105" s="124">
        <v>1</v>
      </c>
      <c r="I105" s="123" t="s">
        <v>10178</v>
      </c>
      <c r="J105" s="120" t="s">
        <v>9187</v>
      </c>
      <c r="L105" s="127">
        <v>42401</v>
      </c>
      <c r="N105" s="127">
        <v>42401</v>
      </c>
      <c r="O105" s="127">
        <v>42401</v>
      </c>
    </row>
    <row r="106" spans="1:16" s="24" customFormat="1" ht="30" x14ac:dyDescent="0.25">
      <c r="A106" s="42">
        <v>290</v>
      </c>
      <c r="B106" s="43">
        <v>42408</v>
      </c>
      <c r="C106" s="44" t="s">
        <v>520</v>
      </c>
      <c r="D106" s="42" t="s">
        <v>8127</v>
      </c>
      <c r="E106" s="42" t="s">
        <v>9298</v>
      </c>
      <c r="F106" s="42" t="s">
        <v>3785</v>
      </c>
      <c r="G106" s="42">
        <v>464</v>
      </c>
      <c r="H106" s="42">
        <v>31</v>
      </c>
      <c r="I106" s="42"/>
      <c r="J106" s="44" t="s">
        <v>9299</v>
      </c>
      <c r="K106" s="44"/>
      <c r="L106" s="46">
        <v>42409</v>
      </c>
      <c r="M106" s="120" t="s">
        <v>10131</v>
      </c>
      <c r="N106" s="46">
        <v>42410</v>
      </c>
      <c r="O106" s="44"/>
    </row>
    <row r="107" spans="1:16" s="61" customFormat="1" ht="75" x14ac:dyDescent="0.25">
      <c r="A107" s="42">
        <v>299</v>
      </c>
      <c r="B107" s="43">
        <v>42461</v>
      </c>
      <c r="C107" s="44" t="s">
        <v>2182</v>
      </c>
      <c r="D107" s="42">
        <v>6753</v>
      </c>
      <c r="E107" s="42" t="s">
        <v>2216</v>
      </c>
      <c r="F107" s="42" t="s">
        <v>9422</v>
      </c>
      <c r="G107" s="42">
        <v>48</v>
      </c>
      <c r="H107" s="42">
        <v>14</v>
      </c>
      <c r="I107" s="42"/>
      <c r="J107" s="44" t="s">
        <v>9560</v>
      </c>
      <c r="K107" s="44"/>
      <c r="L107" s="46">
        <v>42463</v>
      </c>
      <c r="M107" s="44" t="s">
        <v>13916</v>
      </c>
      <c r="N107" s="46">
        <v>42467</v>
      </c>
      <c r="O107" s="44"/>
      <c r="P107" s="86"/>
    </row>
    <row r="108" spans="1:16" s="61" customFormat="1" ht="30" x14ac:dyDescent="0.25">
      <c r="A108" s="42">
        <v>303</v>
      </c>
      <c r="B108" s="43">
        <v>42495</v>
      </c>
      <c r="C108" s="44" t="s">
        <v>2182</v>
      </c>
      <c r="D108" s="42">
        <v>6753</v>
      </c>
      <c r="E108" s="42" t="s">
        <v>2216</v>
      </c>
      <c r="F108" s="42" t="s">
        <v>9422</v>
      </c>
      <c r="G108" s="42">
        <v>48</v>
      </c>
      <c r="H108" s="42">
        <v>5</v>
      </c>
      <c r="I108" s="42"/>
      <c r="J108" s="44" t="s">
        <v>8083</v>
      </c>
      <c r="K108" s="44"/>
      <c r="L108" s="46">
        <v>42505</v>
      </c>
      <c r="M108" s="44" t="s">
        <v>10132</v>
      </c>
      <c r="N108" s="45"/>
      <c r="O108" s="44"/>
      <c r="P108" s="86"/>
    </row>
    <row r="109" spans="1:16" s="24" customFormat="1" ht="30" x14ac:dyDescent="0.25">
      <c r="A109" s="42">
        <v>307</v>
      </c>
      <c r="B109" s="43">
        <v>42541</v>
      </c>
      <c r="C109" s="44" t="s">
        <v>9539</v>
      </c>
      <c r="D109" s="42">
        <v>7628</v>
      </c>
      <c r="E109" s="42" t="s">
        <v>2216</v>
      </c>
      <c r="F109" s="42" t="s">
        <v>9952</v>
      </c>
      <c r="G109" s="42">
        <v>98</v>
      </c>
      <c r="H109" s="42">
        <v>98</v>
      </c>
      <c r="I109" s="42"/>
      <c r="J109" s="44" t="s">
        <v>9982</v>
      </c>
      <c r="K109" s="44"/>
      <c r="L109" s="46"/>
      <c r="M109" s="120"/>
      <c r="N109" s="45"/>
      <c r="O109" s="44"/>
    </row>
    <row r="110" spans="1:16" s="24" customFormat="1" ht="45" x14ac:dyDescent="0.25">
      <c r="A110" s="42">
        <v>310</v>
      </c>
      <c r="B110" s="43">
        <v>42558</v>
      </c>
      <c r="C110" s="44" t="s">
        <v>520</v>
      </c>
      <c r="D110" s="42">
        <v>7656</v>
      </c>
      <c r="E110" s="42" t="s">
        <v>5612</v>
      </c>
      <c r="F110" s="42" t="s">
        <v>9912</v>
      </c>
      <c r="G110" s="42">
        <v>150</v>
      </c>
      <c r="H110" s="42">
        <v>150</v>
      </c>
      <c r="I110" s="42" t="s">
        <v>10104</v>
      </c>
      <c r="J110" s="44" t="s">
        <v>10050</v>
      </c>
      <c r="K110" s="44"/>
      <c r="L110" s="46">
        <v>42562</v>
      </c>
      <c r="M110" s="120" t="s">
        <v>10134</v>
      </c>
      <c r="N110" s="45"/>
      <c r="O110" s="44"/>
    </row>
    <row r="111" spans="1:16" s="24" customFormat="1" x14ac:dyDescent="0.25">
      <c r="A111" s="42">
        <v>322</v>
      </c>
      <c r="B111" s="43">
        <v>42634</v>
      </c>
      <c r="C111" s="44" t="s">
        <v>10482</v>
      </c>
      <c r="D111" s="42" t="s">
        <v>10483</v>
      </c>
      <c r="E111" s="42"/>
      <c r="F111" s="42" t="s">
        <v>10384</v>
      </c>
      <c r="G111" s="42">
        <v>50</v>
      </c>
      <c r="H111" s="42">
        <v>3</v>
      </c>
      <c r="I111" s="111"/>
      <c r="J111" s="44" t="s">
        <v>10689</v>
      </c>
      <c r="K111" s="44"/>
      <c r="L111" s="46">
        <v>42653</v>
      </c>
      <c r="M111" s="44" t="s">
        <v>10689</v>
      </c>
      <c r="N111" s="45"/>
      <c r="O111" s="44"/>
    </row>
    <row r="112" spans="1:16" s="24" customFormat="1" x14ac:dyDescent="0.25">
      <c r="A112" s="42">
        <v>324</v>
      </c>
      <c r="B112" s="43">
        <v>42642</v>
      </c>
      <c r="C112" s="44" t="s">
        <v>10482</v>
      </c>
      <c r="D112" s="42" t="s">
        <v>10483</v>
      </c>
      <c r="E112" s="42"/>
      <c r="F112" s="42" t="s">
        <v>10384</v>
      </c>
      <c r="G112" s="42">
        <v>50</v>
      </c>
      <c r="H112" s="42">
        <v>3</v>
      </c>
      <c r="I112" s="111"/>
      <c r="J112" s="44" t="s">
        <v>10689</v>
      </c>
      <c r="K112" s="44"/>
      <c r="L112" s="46">
        <v>42655</v>
      </c>
      <c r="M112" s="44" t="s">
        <v>10689</v>
      </c>
      <c r="N112" s="45"/>
      <c r="O112" s="44"/>
    </row>
    <row r="113" spans="1:16" s="24" customFormat="1" x14ac:dyDescent="0.25">
      <c r="A113" s="42">
        <v>301</v>
      </c>
      <c r="B113" s="43">
        <v>42467</v>
      </c>
      <c r="C113" s="44" t="s">
        <v>5604</v>
      </c>
      <c r="D113" s="42" t="s">
        <v>3899</v>
      </c>
      <c r="E113" s="42"/>
      <c r="F113" s="42"/>
      <c r="G113" s="42"/>
      <c r="H113" s="42">
        <v>6</v>
      </c>
      <c r="I113" s="111"/>
      <c r="J113" s="44"/>
      <c r="K113" s="44"/>
      <c r="L113" s="46"/>
      <c r="M113" s="44" t="s">
        <v>11575</v>
      </c>
      <c r="N113" s="45"/>
      <c r="O113" s="57"/>
    </row>
    <row r="114" spans="1:16" s="44" customFormat="1" ht="30" x14ac:dyDescent="0.25">
      <c r="A114" s="42">
        <v>312</v>
      </c>
      <c r="B114" s="43">
        <v>42576</v>
      </c>
      <c r="C114" s="44" t="s">
        <v>10105</v>
      </c>
      <c r="D114" s="42">
        <v>7435</v>
      </c>
      <c r="E114" s="42"/>
      <c r="F114" s="42" t="s">
        <v>9746</v>
      </c>
      <c r="G114" s="42">
        <v>23</v>
      </c>
      <c r="H114" s="42">
        <v>4</v>
      </c>
      <c r="I114" s="111"/>
      <c r="L114" s="46">
        <v>42587</v>
      </c>
      <c r="M114" s="44" t="s">
        <v>11725</v>
      </c>
      <c r="N114" s="45"/>
    </row>
    <row r="115" spans="1:16" s="24" customFormat="1" ht="30" x14ac:dyDescent="0.25">
      <c r="A115" s="42">
        <v>317</v>
      </c>
      <c r="B115" s="43">
        <v>42605</v>
      </c>
      <c r="C115" s="44" t="s">
        <v>520</v>
      </c>
      <c r="D115" s="42" t="s">
        <v>8127</v>
      </c>
      <c r="E115" s="42">
        <v>110200</v>
      </c>
      <c r="F115" s="42" t="s">
        <v>10262</v>
      </c>
      <c r="G115" s="42">
        <v>275</v>
      </c>
      <c r="H115" s="42">
        <v>275</v>
      </c>
      <c r="I115" s="111"/>
      <c r="J115" s="44"/>
      <c r="K115" s="44"/>
      <c r="L115" s="46">
        <v>42607</v>
      </c>
      <c r="M115" s="44" t="s">
        <v>10335</v>
      </c>
      <c r="N115" s="45"/>
      <c r="O115" s="44"/>
    </row>
    <row r="116" spans="1:16" s="24" customFormat="1" x14ac:dyDescent="0.25">
      <c r="A116" s="42">
        <v>318</v>
      </c>
      <c r="B116" s="43">
        <v>42615</v>
      </c>
      <c r="C116" s="44" t="s">
        <v>2253</v>
      </c>
      <c r="D116" s="42">
        <v>6189</v>
      </c>
      <c r="E116" s="42"/>
      <c r="F116" s="42" t="s">
        <v>9463</v>
      </c>
      <c r="G116" s="42">
        <v>7</v>
      </c>
      <c r="H116" s="42">
        <v>7</v>
      </c>
      <c r="I116" s="111"/>
      <c r="J116" s="44"/>
      <c r="K116" s="44"/>
      <c r="L116" s="46"/>
      <c r="M116" s="44" t="s">
        <v>11574</v>
      </c>
      <c r="N116" s="45"/>
      <c r="O116" s="44"/>
    </row>
    <row r="117" spans="1:16" s="61" customFormat="1" x14ac:dyDescent="0.25">
      <c r="A117" s="42">
        <v>326</v>
      </c>
      <c r="B117" s="43">
        <v>42656</v>
      </c>
      <c r="C117" s="44" t="s">
        <v>2182</v>
      </c>
      <c r="D117" s="42">
        <v>6753</v>
      </c>
      <c r="E117" s="42"/>
      <c r="F117" s="42" t="s">
        <v>9422</v>
      </c>
      <c r="G117" s="42">
        <v>48</v>
      </c>
      <c r="H117" s="42">
        <v>12</v>
      </c>
      <c r="I117" s="111"/>
      <c r="J117" s="44" t="s">
        <v>8083</v>
      </c>
      <c r="K117" s="44"/>
      <c r="L117" s="46">
        <v>42660</v>
      </c>
      <c r="M117" s="44" t="s">
        <v>2380</v>
      </c>
      <c r="N117" s="46">
        <v>42668</v>
      </c>
      <c r="O117" s="44"/>
      <c r="P117" s="86"/>
    </row>
    <row r="118" spans="1:16" s="24" customFormat="1" ht="45" x14ac:dyDescent="0.25">
      <c r="A118" s="42">
        <v>336</v>
      </c>
      <c r="B118" s="43">
        <v>42772</v>
      </c>
      <c r="C118" s="44" t="s">
        <v>8170</v>
      </c>
      <c r="D118" s="42" t="s">
        <v>11052</v>
      </c>
      <c r="E118" s="42"/>
      <c r="F118" s="42"/>
      <c r="G118" s="42" t="s">
        <v>11053</v>
      </c>
      <c r="H118" s="42">
        <v>14</v>
      </c>
      <c r="I118" s="111"/>
      <c r="J118" s="44"/>
      <c r="K118" s="44"/>
      <c r="L118" s="46">
        <v>42775</v>
      </c>
      <c r="M118" s="44" t="s">
        <v>11729</v>
      </c>
      <c r="N118" s="46">
        <v>42866</v>
      </c>
      <c r="O118" s="44"/>
    </row>
    <row r="119" spans="1:16" s="61" customFormat="1" ht="30" x14ac:dyDescent="0.25">
      <c r="A119" s="42">
        <v>348</v>
      </c>
      <c r="B119" s="43">
        <v>42885</v>
      </c>
      <c r="C119" s="44" t="s">
        <v>4267</v>
      </c>
      <c r="D119" s="42">
        <v>6753</v>
      </c>
      <c r="E119" s="42"/>
      <c r="F119" s="42" t="s">
        <v>11594</v>
      </c>
      <c r="G119" s="42">
        <v>14</v>
      </c>
      <c r="H119" s="42">
        <v>1</v>
      </c>
      <c r="I119" s="111"/>
      <c r="J119" s="44" t="s">
        <v>8083</v>
      </c>
      <c r="K119" s="44"/>
      <c r="L119" s="46">
        <v>42888</v>
      </c>
      <c r="M119" s="44" t="s">
        <v>13915</v>
      </c>
      <c r="N119" s="46">
        <v>42891</v>
      </c>
      <c r="O119" s="44"/>
      <c r="P119" s="86"/>
    </row>
    <row r="120" spans="1:16" s="24" customFormat="1" ht="30" x14ac:dyDescent="0.25">
      <c r="A120" s="42">
        <v>340</v>
      </c>
      <c r="B120" s="43">
        <v>42825</v>
      </c>
      <c r="C120" s="44" t="s">
        <v>10442</v>
      </c>
      <c r="D120" s="42" t="s">
        <v>10907</v>
      </c>
      <c r="E120" s="42"/>
      <c r="F120" s="42"/>
      <c r="G120" s="42">
        <v>990</v>
      </c>
      <c r="H120" s="42">
        <v>61</v>
      </c>
      <c r="I120" s="111"/>
      <c r="J120" s="44"/>
      <c r="K120" s="44"/>
      <c r="L120" s="46">
        <v>42823</v>
      </c>
      <c r="M120" s="44" t="s">
        <v>11731</v>
      </c>
      <c r="N120" s="46">
        <v>42829</v>
      </c>
      <c r="O120" s="44"/>
    </row>
    <row r="121" spans="1:16" s="61" customFormat="1" ht="30" x14ac:dyDescent="0.25">
      <c r="A121" s="42">
        <v>343</v>
      </c>
      <c r="B121" s="43">
        <v>42842</v>
      </c>
      <c r="C121" s="44" t="s">
        <v>11412</v>
      </c>
      <c r="D121" s="42" t="s">
        <v>6153</v>
      </c>
      <c r="E121" s="42"/>
      <c r="F121" s="42" t="s">
        <v>3785</v>
      </c>
      <c r="G121" s="42">
        <v>8</v>
      </c>
      <c r="H121" s="42" t="s">
        <v>2216</v>
      </c>
      <c r="I121" s="111"/>
      <c r="J121" s="44"/>
      <c r="K121" s="44"/>
      <c r="L121" s="46">
        <v>42825</v>
      </c>
      <c r="M121" s="44" t="s">
        <v>11733</v>
      </c>
      <c r="N121" s="46">
        <v>42844</v>
      </c>
      <c r="O121" s="44"/>
    </row>
    <row r="122" spans="1:16" s="24" customFormat="1" ht="30" x14ac:dyDescent="0.25">
      <c r="A122" s="42">
        <v>347</v>
      </c>
      <c r="B122" s="43">
        <v>42874</v>
      </c>
      <c r="C122" s="44" t="s">
        <v>8170</v>
      </c>
      <c r="D122" s="42"/>
      <c r="E122" s="42"/>
      <c r="F122" s="42"/>
      <c r="G122" s="42"/>
      <c r="H122" s="42"/>
      <c r="I122" s="111"/>
      <c r="J122" s="44"/>
      <c r="K122" s="44"/>
      <c r="L122" s="46"/>
      <c r="M122" s="44" t="s">
        <v>11730</v>
      </c>
      <c r="N122" s="45"/>
      <c r="O122" s="44"/>
    </row>
    <row r="123" spans="1:16" s="24" customFormat="1" x14ac:dyDescent="0.25">
      <c r="A123" s="42">
        <v>342</v>
      </c>
      <c r="B123" s="43">
        <v>42810</v>
      </c>
      <c r="C123" s="44" t="s">
        <v>3923</v>
      </c>
      <c r="D123" s="42" t="s">
        <v>11358</v>
      </c>
      <c r="E123" s="42"/>
      <c r="F123" s="47" t="s">
        <v>11359</v>
      </c>
      <c r="G123" s="42">
        <v>15</v>
      </c>
      <c r="H123" s="42">
        <v>15</v>
      </c>
      <c r="I123" s="111"/>
      <c r="J123" s="44"/>
      <c r="K123" s="44"/>
      <c r="L123" s="46">
        <v>42814</v>
      </c>
      <c r="M123" s="44" t="s">
        <v>11357</v>
      </c>
      <c r="N123" s="46">
        <v>42836</v>
      </c>
      <c r="O123" s="44"/>
    </row>
    <row r="124" spans="1:16" s="24" customFormat="1" ht="30" x14ac:dyDescent="0.25">
      <c r="A124" s="42">
        <v>349</v>
      </c>
      <c r="B124" s="43">
        <v>42885</v>
      </c>
      <c r="C124" s="44" t="s">
        <v>11672</v>
      </c>
      <c r="D124" s="42">
        <v>7785</v>
      </c>
      <c r="E124" s="42"/>
      <c r="F124" s="42" t="s">
        <v>11331</v>
      </c>
      <c r="G124" s="42">
        <v>250</v>
      </c>
      <c r="H124" s="42">
        <v>90</v>
      </c>
      <c r="I124" s="111"/>
      <c r="J124" s="44"/>
      <c r="K124" s="44"/>
      <c r="L124" s="46"/>
      <c r="M124" s="44"/>
      <c r="N124" s="45"/>
      <c r="O124" s="44"/>
    </row>
    <row r="125" spans="1:16" s="24" customFormat="1" x14ac:dyDescent="0.25">
      <c r="A125" s="42" t="s">
        <v>11968</v>
      </c>
      <c r="B125" s="43">
        <v>42916</v>
      </c>
      <c r="C125" s="44" t="s">
        <v>10096</v>
      </c>
      <c r="D125" s="42" t="s">
        <v>11858</v>
      </c>
      <c r="E125" s="42"/>
      <c r="F125" s="42" t="s">
        <v>12053</v>
      </c>
      <c r="G125" s="42"/>
      <c r="H125" s="42">
        <v>6</v>
      </c>
      <c r="I125" s="111"/>
      <c r="J125" s="44" t="s">
        <v>12185</v>
      </c>
      <c r="K125" s="44"/>
      <c r="L125" s="46">
        <v>42930</v>
      </c>
      <c r="M125" s="44"/>
      <c r="N125" s="46">
        <v>42957</v>
      </c>
      <c r="O125" s="46">
        <v>42957</v>
      </c>
    </row>
    <row r="126" spans="1:16" s="24" customFormat="1" x14ac:dyDescent="0.25">
      <c r="A126" s="42" t="s">
        <v>12050</v>
      </c>
      <c r="B126" s="43">
        <v>42916</v>
      </c>
      <c r="C126" s="44" t="s">
        <v>10096</v>
      </c>
      <c r="D126" s="42" t="s">
        <v>11858</v>
      </c>
      <c r="E126" s="42"/>
      <c r="F126" s="42" t="s">
        <v>12053</v>
      </c>
      <c r="G126" s="42"/>
      <c r="H126" s="42">
        <v>17</v>
      </c>
      <c r="I126" s="111"/>
      <c r="J126" s="44" t="s">
        <v>12185</v>
      </c>
      <c r="K126" s="44"/>
      <c r="L126" s="46">
        <v>42930</v>
      </c>
      <c r="M126" s="44"/>
      <c r="N126" s="46" t="s">
        <v>12052</v>
      </c>
      <c r="O126" s="46" t="s">
        <v>12052</v>
      </c>
    </row>
    <row r="127" spans="1:16" s="24" customFormat="1" ht="30" x14ac:dyDescent="0.25">
      <c r="A127" s="42" t="s">
        <v>12051</v>
      </c>
      <c r="B127" s="43">
        <v>42916</v>
      </c>
      <c r="C127" s="44" t="s">
        <v>10096</v>
      </c>
      <c r="D127" s="42" t="s">
        <v>11858</v>
      </c>
      <c r="E127" s="42"/>
      <c r="F127" s="42" t="s">
        <v>12053</v>
      </c>
      <c r="G127" s="42"/>
      <c r="H127" s="42">
        <v>4</v>
      </c>
      <c r="I127" s="111"/>
      <c r="J127" s="44" t="s">
        <v>12186</v>
      </c>
      <c r="K127" s="44"/>
      <c r="L127" s="46"/>
      <c r="M127" s="44"/>
      <c r="N127" s="45"/>
      <c r="O127" s="44"/>
    </row>
    <row r="128" spans="1:16" s="24" customFormat="1" ht="30" x14ac:dyDescent="0.25">
      <c r="A128" s="42">
        <v>355</v>
      </c>
      <c r="B128" s="43">
        <v>42957</v>
      </c>
      <c r="C128" s="44" t="s">
        <v>12057</v>
      </c>
      <c r="D128" s="42">
        <v>7839</v>
      </c>
      <c r="E128" s="42"/>
      <c r="F128" s="42" t="s">
        <v>11773</v>
      </c>
      <c r="G128" s="42">
        <v>5</v>
      </c>
      <c r="H128" s="42"/>
      <c r="I128" s="111"/>
      <c r="J128" s="44" t="s">
        <v>12070</v>
      </c>
      <c r="K128" s="44"/>
      <c r="L128" s="46"/>
      <c r="M128" s="44"/>
      <c r="N128" s="45"/>
      <c r="O128" s="44"/>
    </row>
    <row r="129" spans="1:17" s="24" customFormat="1" x14ac:dyDescent="0.25">
      <c r="A129" s="42">
        <v>356</v>
      </c>
      <c r="B129" s="43">
        <v>42958</v>
      </c>
      <c r="C129" s="44" t="s">
        <v>12059</v>
      </c>
      <c r="D129" s="42">
        <v>7603</v>
      </c>
      <c r="E129" s="42"/>
      <c r="F129" s="42"/>
      <c r="G129" s="42">
        <v>1</v>
      </c>
      <c r="H129" s="42"/>
      <c r="I129" s="111"/>
      <c r="J129" s="44" t="s">
        <v>12183</v>
      </c>
      <c r="K129" s="44"/>
      <c r="L129" s="46"/>
      <c r="M129" s="44"/>
      <c r="N129" s="45"/>
      <c r="O129" s="44"/>
    </row>
    <row r="130" spans="1:17" s="24" customFormat="1" ht="30" x14ac:dyDescent="0.25">
      <c r="A130" s="42">
        <v>339</v>
      </c>
      <c r="B130" s="43">
        <v>42797</v>
      </c>
      <c r="C130" s="44" t="s">
        <v>11184</v>
      </c>
      <c r="D130" s="42" t="s">
        <v>10053</v>
      </c>
      <c r="E130" s="42"/>
      <c r="F130" s="42" t="s">
        <v>10328</v>
      </c>
      <c r="G130" s="42">
        <v>100</v>
      </c>
      <c r="H130" s="42">
        <v>3</v>
      </c>
      <c r="I130" s="111"/>
      <c r="J130" s="44" t="s">
        <v>11185</v>
      </c>
      <c r="K130" s="44"/>
      <c r="L130" s="46" t="s">
        <v>12184</v>
      </c>
      <c r="M130" s="44" t="s">
        <v>12671</v>
      </c>
      <c r="N130" s="45" t="s">
        <v>12487</v>
      </c>
      <c r="O130" s="44"/>
    </row>
    <row r="131" spans="1:17" s="61" customFormat="1" ht="30" x14ac:dyDescent="0.25">
      <c r="A131" s="42">
        <v>362</v>
      </c>
      <c r="B131" s="43">
        <v>43012</v>
      </c>
      <c r="C131" s="44" t="s">
        <v>12293</v>
      </c>
      <c r="D131" s="42">
        <v>6753</v>
      </c>
      <c r="E131" s="42"/>
      <c r="F131" s="42" t="s">
        <v>2216</v>
      </c>
      <c r="G131" s="42"/>
      <c r="H131" s="42">
        <v>1</v>
      </c>
      <c r="I131" s="111" t="s">
        <v>12510</v>
      </c>
      <c r="J131" s="44" t="s">
        <v>8083</v>
      </c>
      <c r="K131" s="44"/>
      <c r="L131" s="46">
        <v>43014</v>
      </c>
      <c r="M131" s="44" t="s">
        <v>13905</v>
      </c>
      <c r="N131" s="45"/>
      <c r="O131" s="44"/>
      <c r="P131" s="86"/>
    </row>
    <row r="132" spans="1:17" s="24" customFormat="1" x14ac:dyDescent="0.25">
      <c r="A132" s="42">
        <v>365</v>
      </c>
      <c r="B132" s="43">
        <v>43017</v>
      </c>
      <c r="C132" s="44" t="s">
        <v>12361</v>
      </c>
      <c r="D132" s="42">
        <v>7983</v>
      </c>
      <c r="E132" s="42"/>
      <c r="F132" s="42" t="s">
        <v>12313</v>
      </c>
      <c r="G132" s="42">
        <v>5</v>
      </c>
      <c r="H132" s="42">
        <v>3</v>
      </c>
      <c r="I132" s="111"/>
      <c r="J132" s="44" t="s">
        <v>12362</v>
      </c>
      <c r="K132" s="44"/>
      <c r="L132" s="46">
        <v>43021</v>
      </c>
      <c r="M132" s="44"/>
      <c r="N132" s="45"/>
      <c r="O132" s="44"/>
    </row>
    <row r="133" spans="1:17" s="61" customFormat="1" x14ac:dyDescent="0.25">
      <c r="A133" s="42">
        <v>366</v>
      </c>
      <c r="B133" s="43">
        <v>43024</v>
      </c>
      <c r="C133" s="44" t="s">
        <v>12388</v>
      </c>
      <c r="D133" s="42" t="s">
        <v>12136</v>
      </c>
      <c r="E133" s="42"/>
      <c r="F133" s="42" t="s">
        <v>12282</v>
      </c>
      <c r="G133" s="42">
        <v>11</v>
      </c>
      <c r="H133" s="42">
        <v>1</v>
      </c>
      <c r="I133" s="111"/>
      <c r="J133" s="44" t="s">
        <v>12389</v>
      </c>
      <c r="K133" s="44"/>
      <c r="L133" s="46">
        <v>43025</v>
      </c>
      <c r="M133" s="44"/>
      <c r="N133" s="46">
        <v>43032</v>
      </c>
      <c r="O133" s="57">
        <v>43032</v>
      </c>
      <c r="P133" s="24"/>
      <c r="Q133" s="24"/>
    </row>
    <row r="134" spans="1:17" s="61" customFormat="1" ht="30" x14ac:dyDescent="0.25">
      <c r="A134" s="42">
        <v>367</v>
      </c>
      <c r="B134" s="43">
        <v>43027</v>
      </c>
      <c r="C134" s="44" t="s">
        <v>8991</v>
      </c>
      <c r="D134" s="42">
        <v>5189</v>
      </c>
      <c r="E134" s="42"/>
      <c r="F134" s="42" t="s">
        <v>12396</v>
      </c>
      <c r="G134" s="42">
        <v>100</v>
      </c>
      <c r="H134" s="42">
        <v>6</v>
      </c>
      <c r="I134" s="111" t="s">
        <v>12500</v>
      </c>
      <c r="J134" s="44" t="s">
        <v>12397</v>
      </c>
      <c r="K134" s="44"/>
      <c r="L134" s="46"/>
      <c r="M134" s="44"/>
      <c r="N134" s="45"/>
      <c r="O134" s="44"/>
      <c r="P134" s="24"/>
      <c r="Q134" s="24"/>
    </row>
    <row r="135" spans="1:17" ht="30" x14ac:dyDescent="0.25">
      <c r="A135" s="42">
        <v>368</v>
      </c>
      <c r="B135" s="43">
        <v>43038</v>
      </c>
      <c r="C135" s="44" t="s">
        <v>2182</v>
      </c>
      <c r="D135" s="42" t="s">
        <v>2793</v>
      </c>
      <c r="E135" s="42" t="s">
        <v>12454</v>
      </c>
      <c r="F135" s="42" t="s">
        <v>12455</v>
      </c>
      <c r="G135" s="42">
        <v>5</v>
      </c>
      <c r="H135" s="42">
        <v>2</v>
      </c>
      <c r="I135" s="111" t="s">
        <v>12509</v>
      </c>
      <c r="J135" s="44" t="s">
        <v>12508</v>
      </c>
      <c r="K135" s="44"/>
      <c r="L135" s="46">
        <v>43041</v>
      </c>
      <c r="M135" s="44" t="s">
        <v>13905</v>
      </c>
      <c r="N135" s="46">
        <v>43056</v>
      </c>
      <c r="O135" s="57">
        <v>43056</v>
      </c>
      <c r="Q135" s="61"/>
    </row>
    <row r="136" spans="1:17" s="24" customFormat="1" x14ac:dyDescent="0.25">
      <c r="A136" s="42">
        <v>376</v>
      </c>
      <c r="B136" s="43">
        <v>43073</v>
      </c>
      <c r="C136" s="44" t="s">
        <v>3583</v>
      </c>
      <c r="D136" s="42" t="s">
        <v>12657</v>
      </c>
      <c r="E136" s="42" t="s">
        <v>2216</v>
      </c>
      <c r="F136" s="183" t="s">
        <v>12225</v>
      </c>
      <c r="G136" s="42">
        <v>23</v>
      </c>
      <c r="H136" s="42">
        <v>2</v>
      </c>
      <c r="I136" s="111" t="s">
        <v>12889</v>
      </c>
      <c r="J136" s="44" t="s">
        <v>12890</v>
      </c>
      <c r="K136" s="44"/>
      <c r="L136" s="46">
        <v>43075</v>
      </c>
      <c r="M136" s="44"/>
      <c r="N136" s="46">
        <v>43087</v>
      </c>
      <c r="O136" s="57">
        <v>43087</v>
      </c>
    </row>
    <row r="137" spans="1:17" s="24" customFormat="1" ht="30" x14ac:dyDescent="0.25">
      <c r="A137" s="42">
        <v>385</v>
      </c>
      <c r="B137" s="43">
        <v>42753</v>
      </c>
      <c r="C137" s="44" t="s">
        <v>4728</v>
      </c>
      <c r="D137" s="42" t="s">
        <v>12872</v>
      </c>
      <c r="E137" s="42" t="s">
        <v>2216</v>
      </c>
      <c r="F137" s="42" t="s">
        <v>2216</v>
      </c>
      <c r="G137" s="42" t="s">
        <v>2216</v>
      </c>
      <c r="H137" s="42">
        <v>2</v>
      </c>
      <c r="I137" s="184" t="s">
        <v>2174</v>
      </c>
      <c r="J137" s="44"/>
      <c r="K137" s="44"/>
      <c r="L137" s="46"/>
      <c r="M137" s="44"/>
      <c r="N137" s="45"/>
      <c r="O137" s="44"/>
      <c r="P137" s="44"/>
    </row>
    <row r="138" spans="1:17" ht="30" x14ac:dyDescent="0.25">
      <c r="A138" s="42">
        <v>405</v>
      </c>
      <c r="B138" s="43">
        <v>43229</v>
      </c>
      <c r="C138" s="44" t="s">
        <v>12293</v>
      </c>
      <c r="D138" s="42">
        <v>7943</v>
      </c>
      <c r="E138" s="42" t="s">
        <v>2216</v>
      </c>
      <c r="F138" s="42" t="s">
        <v>2216</v>
      </c>
      <c r="G138" s="42" t="s">
        <v>2216</v>
      </c>
      <c r="H138" s="42">
        <v>0</v>
      </c>
      <c r="I138" s="111" t="s">
        <v>13422</v>
      </c>
      <c r="J138" s="44" t="s">
        <v>13474</v>
      </c>
      <c r="K138" s="44"/>
      <c r="L138" s="46">
        <v>43232</v>
      </c>
      <c r="M138" s="44" t="s">
        <v>13910</v>
      </c>
      <c r="N138" s="46">
        <v>43238</v>
      </c>
      <c r="O138" s="44"/>
      <c r="Q138" s="61"/>
    </row>
    <row r="139" spans="1:17" s="24" customFormat="1" x14ac:dyDescent="0.25">
      <c r="A139" s="42">
        <v>406</v>
      </c>
      <c r="B139" s="43">
        <v>43230</v>
      </c>
      <c r="C139" s="44" t="s">
        <v>8991</v>
      </c>
      <c r="D139" s="42">
        <v>5189</v>
      </c>
      <c r="E139" s="42"/>
      <c r="F139" s="42" t="s">
        <v>13301</v>
      </c>
      <c r="G139" s="42">
        <v>50</v>
      </c>
      <c r="H139" s="42">
        <v>1</v>
      </c>
      <c r="I139" s="111" t="s">
        <v>13437</v>
      </c>
      <c r="J139" s="44" t="s">
        <v>4255</v>
      </c>
      <c r="K139" s="44"/>
      <c r="L139" s="46">
        <v>43234</v>
      </c>
      <c r="M139" s="44"/>
      <c r="N139" s="45"/>
      <c r="O139" s="44"/>
    </row>
    <row r="140" spans="1:17" s="24" customFormat="1" x14ac:dyDescent="0.25">
      <c r="A140" s="42">
        <v>410</v>
      </c>
      <c r="B140" s="43">
        <v>43250</v>
      </c>
      <c r="C140" s="44" t="s">
        <v>9235</v>
      </c>
      <c r="D140" s="42">
        <v>8080</v>
      </c>
      <c r="E140" s="42"/>
      <c r="F140" s="42" t="s">
        <v>13416</v>
      </c>
      <c r="G140" s="42">
        <v>140</v>
      </c>
      <c r="H140" s="42">
        <v>70</v>
      </c>
      <c r="I140" s="111" t="s">
        <v>13434</v>
      </c>
      <c r="J140" s="44" t="s">
        <v>13472</v>
      </c>
      <c r="K140" s="44"/>
      <c r="L140" s="46">
        <v>43249</v>
      </c>
      <c r="M140" s="44"/>
      <c r="N140" s="45"/>
      <c r="O140" s="44"/>
    </row>
    <row r="141" spans="1:17" s="24" customFormat="1" x14ac:dyDescent="0.25">
      <c r="A141" s="42">
        <v>413</v>
      </c>
      <c r="B141" s="43">
        <v>43266</v>
      </c>
      <c r="C141" s="44" t="s">
        <v>13438</v>
      </c>
      <c r="D141" s="42" t="s">
        <v>13439</v>
      </c>
      <c r="E141" s="42"/>
      <c r="F141" s="42" t="s">
        <v>11888</v>
      </c>
      <c r="G141" s="42">
        <v>524</v>
      </c>
      <c r="H141" s="42">
        <v>1</v>
      </c>
      <c r="I141" s="111" t="s">
        <v>12890</v>
      </c>
      <c r="J141" s="44" t="s">
        <v>4255</v>
      </c>
      <c r="K141" s="44"/>
      <c r="L141" s="46"/>
      <c r="M141" s="44"/>
      <c r="N141" s="45"/>
      <c r="O141" s="44"/>
    </row>
    <row r="142" spans="1:17" customFormat="1" x14ac:dyDescent="0.25">
      <c r="A142" s="42">
        <v>418</v>
      </c>
      <c r="B142" s="43">
        <v>43279</v>
      </c>
      <c r="C142" s="44" t="s">
        <v>13447</v>
      </c>
      <c r="D142" s="42">
        <v>7860</v>
      </c>
      <c r="E142" s="42"/>
      <c r="F142" s="42" t="s">
        <v>12776</v>
      </c>
      <c r="G142" s="42">
        <v>25</v>
      </c>
      <c r="H142" s="42">
        <v>1</v>
      </c>
      <c r="I142" s="111" t="s">
        <v>13473</v>
      </c>
      <c r="J142" s="44" t="s">
        <v>4255</v>
      </c>
      <c r="K142" s="44"/>
      <c r="L142" s="46"/>
      <c r="M142" s="44"/>
      <c r="N142" s="45"/>
      <c r="O142" s="44"/>
      <c r="P142" s="24"/>
      <c r="Q142" s="24"/>
    </row>
    <row r="143" spans="1:17" customFormat="1" x14ac:dyDescent="0.25">
      <c r="A143" s="42">
        <v>421</v>
      </c>
      <c r="B143" s="43">
        <v>43301</v>
      </c>
      <c r="C143" s="44" t="s">
        <v>5604</v>
      </c>
      <c r="D143" s="42"/>
      <c r="E143" s="42"/>
      <c r="F143" s="42"/>
      <c r="G143" s="42"/>
      <c r="H143" s="42"/>
      <c r="I143" s="111"/>
      <c r="J143" s="44" t="s">
        <v>13467</v>
      </c>
      <c r="K143" s="44"/>
      <c r="L143" s="46"/>
      <c r="M143" s="44"/>
      <c r="N143" s="45"/>
      <c r="O143" s="44"/>
      <c r="P143" s="24"/>
      <c r="Q143" s="24"/>
    </row>
    <row r="144" spans="1:17" customFormat="1" x14ac:dyDescent="0.25">
      <c r="A144" s="42">
        <v>428</v>
      </c>
      <c r="B144" s="43">
        <v>43327</v>
      </c>
      <c r="C144" s="44" t="s">
        <v>13424</v>
      </c>
      <c r="D144" s="42" t="s">
        <v>13444</v>
      </c>
      <c r="E144" s="42" t="s">
        <v>2216</v>
      </c>
      <c r="F144" s="42" t="s">
        <v>13409</v>
      </c>
      <c r="G144" s="42">
        <v>125</v>
      </c>
      <c r="H144" s="42">
        <v>1</v>
      </c>
      <c r="I144" s="111"/>
      <c r="J144" s="44" t="s">
        <v>2249</v>
      </c>
      <c r="K144" s="44"/>
      <c r="L144" s="46">
        <v>43328</v>
      </c>
      <c r="M144" s="44" t="s">
        <v>4408</v>
      </c>
      <c r="N144" s="46">
        <v>43340</v>
      </c>
      <c r="O144" s="46">
        <v>43340</v>
      </c>
      <c r="P144" s="24"/>
      <c r="Q144" s="24"/>
    </row>
    <row r="145" spans="1:17" s="61" customFormat="1" ht="30" x14ac:dyDescent="0.25">
      <c r="A145" s="42">
        <v>429</v>
      </c>
      <c r="B145" s="43">
        <v>43327</v>
      </c>
      <c r="C145" s="44" t="s">
        <v>13447</v>
      </c>
      <c r="D145" s="42">
        <v>7860</v>
      </c>
      <c r="E145" s="42"/>
      <c r="F145" s="42" t="s">
        <v>12776</v>
      </c>
      <c r="G145" s="42">
        <v>25</v>
      </c>
      <c r="H145" s="42">
        <v>1</v>
      </c>
      <c r="I145" s="111" t="s">
        <v>13473</v>
      </c>
      <c r="J145" s="44" t="s">
        <v>13504</v>
      </c>
      <c r="K145" s="44"/>
      <c r="L145" s="46"/>
      <c r="M145" s="44"/>
      <c r="N145" s="45"/>
      <c r="O145" s="212"/>
      <c r="P145" s="24"/>
      <c r="Q145" s="24"/>
    </row>
    <row r="146" spans="1:17" s="61" customFormat="1" ht="30" x14ac:dyDescent="0.25">
      <c r="A146" s="42">
        <v>441</v>
      </c>
      <c r="B146" s="43">
        <v>43403</v>
      </c>
      <c r="C146" s="44" t="s">
        <v>2182</v>
      </c>
      <c r="D146" s="42">
        <v>6390</v>
      </c>
      <c r="E146" s="42" t="s">
        <v>2216</v>
      </c>
      <c r="F146" s="42" t="s">
        <v>2216</v>
      </c>
      <c r="G146" s="42" t="s">
        <v>2216</v>
      </c>
      <c r="H146" s="42">
        <v>1</v>
      </c>
      <c r="I146" s="111"/>
      <c r="J146" s="44" t="s">
        <v>13540</v>
      </c>
      <c r="K146" s="44"/>
      <c r="L146" s="46">
        <v>43409</v>
      </c>
      <c r="M146" s="44" t="s">
        <v>13914</v>
      </c>
      <c r="N146" s="46">
        <v>43412</v>
      </c>
      <c r="O146" s="212"/>
      <c r="P146" s="86"/>
    </row>
    <row r="147" spans="1:17" s="61" customFormat="1" ht="30" x14ac:dyDescent="0.25">
      <c r="A147" s="42">
        <v>446</v>
      </c>
      <c r="B147" s="43">
        <v>43444</v>
      </c>
      <c r="C147" s="44" t="s">
        <v>2182</v>
      </c>
      <c r="D147" s="42">
        <v>6390</v>
      </c>
      <c r="E147" s="42" t="s">
        <v>2216</v>
      </c>
      <c r="F147" s="42" t="s">
        <v>2216</v>
      </c>
      <c r="G147" s="42" t="s">
        <v>2216</v>
      </c>
      <c r="H147" s="42">
        <v>1</v>
      </c>
      <c r="I147" s="111"/>
      <c r="J147" s="111" t="s">
        <v>13552</v>
      </c>
      <c r="K147" s="44"/>
      <c r="L147" s="46">
        <v>43447</v>
      </c>
      <c r="M147" s="44" t="s">
        <v>13914</v>
      </c>
      <c r="N147" s="46">
        <v>43449</v>
      </c>
      <c r="O147" s="212"/>
      <c r="P147" s="86"/>
    </row>
    <row r="148" spans="1:17" ht="30" x14ac:dyDescent="0.25">
      <c r="A148" s="42">
        <v>457</v>
      </c>
      <c r="B148" s="43">
        <v>43496</v>
      </c>
      <c r="C148" s="44" t="s">
        <v>2182</v>
      </c>
      <c r="D148" s="42">
        <v>6225</v>
      </c>
      <c r="E148" s="42" t="s">
        <v>2216</v>
      </c>
      <c r="F148" s="42" t="s">
        <v>13565</v>
      </c>
      <c r="G148" s="42">
        <v>16</v>
      </c>
      <c r="H148" s="42">
        <v>1</v>
      </c>
      <c r="I148" s="111" t="s">
        <v>13580</v>
      </c>
      <c r="J148" s="44" t="s">
        <v>13905</v>
      </c>
      <c r="K148" s="44"/>
      <c r="L148" s="46">
        <v>43497</v>
      </c>
      <c r="M148" s="44" t="s">
        <v>13905</v>
      </c>
      <c r="N148" s="46">
        <v>43500</v>
      </c>
      <c r="O148" s="46"/>
      <c r="Q148" s="61"/>
    </row>
    <row r="149" spans="1:17" customFormat="1" ht="105" x14ac:dyDescent="0.25">
      <c r="A149" s="42" t="s">
        <v>13585</v>
      </c>
      <c r="B149" s="43">
        <v>43515</v>
      </c>
      <c r="C149" s="44" t="s">
        <v>13602</v>
      </c>
      <c r="D149" s="42" t="s">
        <v>13135</v>
      </c>
      <c r="E149" s="42"/>
      <c r="F149" s="42"/>
      <c r="G149" s="42">
        <v>1000</v>
      </c>
      <c r="H149" s="42">
        <v>0</v>
      </c>
      <c r="I149" s="111" t="s">
        <v>13599</v>
      </c>
      <c r="J149" s="44"/>
      <c r="K149" s="44"/>
      <c r="L149" s="46"/>
      <c r="M149" s="44"/>
      <c r="N149" s="45"/>
      <c r="O149" s="46"/>
      <c r="P149" s="24" t="s">
        <v>13603</v>
      </c>
      <c r="Q149" s="24"/>
    </row>
    <row r="150" spans="1:17" customFormat="1" x14ac:dyDescent="0.25">
      <c r="A150" s="42">
        <v>473</v>
      </c>
      <c r="B150" s="43">
        <v>43543</v>
      </c>
      <c r="C150" s="44" t="s">
        <v>520</v>
      </c>
      <c r="D150" s="42" t="s">
        <v>13593</v>
      </c>
      <c r="E150" s="42">
        <v>114216</v>
      </c>
      <c r="F150" s="42"/>
      <c r="G150" s="42"/>
      <c r="H150" s="42"/>
      <c r="I150" s="111"/>
      <c r="J150" s="44"/>
      <c r="K150" s="44"/>
      <c r="L150" s="46"/>
      <c r="M150" s="44"/>
      <c r="N150" s="45"/>
      <c r="O150" s="46"/>
      <c r="P150" s="24"/>
      <c r="Q150" s="24"/>
    </row>
    <row r="151" spans="1:17" s="24" customFormat="1" x14ac:dyDescent="0.25">
      <c r="A151" s="42">
        <v>472</v>
      </c>
      <c r="B151" s="43">
        <v>43539</v>
      </c>
      <c r="C151" s="44" t="s">
        <v>10051</v>
      </c>
      <c r="D151" s="42">
        <v>7669</v>
      </c>
      <c r="E151" s="42"/>
      <c r="F151" s="42"/>
      <c r="G151" s="42"/>
      <c r="H151" s="42"/>
      <c r="I151" s="111"/>
      <c r="J151" s="44"/>
      <c r="K151" s="44"/>
      <c r="L151" s="46"/>
      <c r="M151" s="44" t="s">
        <v>4408</v>
      </c>
      <c r="N151" s="45"/>
      <c r="O151" s="46"/>
    </row>
    <row r="152" spans="1:17" s="24" customFormat="1" x14ac:dyDescent="0.25">
      <c r="A152" s="42">
        <v>480</v>
      </c>
      <c r="B152" s="43">
        <v>43573</v>
      </c>
      <c r="C152" s="44" t="s">
        <v>5604</v>
      </c>
      <c r="D152" s="42" t="s">
        <v>13720</v>
      </c>
      <c r="E152" s="42"/>
      <c r="F152" s="42" t="s">
        <v>3785</v>
      </c>
      <c r="G152" s="42"/>
      <c r="H152" s="42"/>
      <c r="I152" s="111"/>
      <c r="J152" s="44"/>
      <c r="K152" s="44"/>
      <c r="L152" s="46">
        <v>43573</v>
      </c>
      <c r="M152" s="44"/>
      <c r="N152" s="46">
        <v>43636</v>
      </c>
      <c r="O152" s="46">
        <v>43636</v>
      </c>
    </row>
    <row r="153" spans="1:17" s="24" customFormat="1" ht="30" x14ac:dyDescent="0.25">
      <c r="A153" s="42">
        <v>483</v>
      </c>
      <c r="B153" s="43">
        <v>43588</v>
      </c>
      <c r="C153" s="44" t="s">
        <v>3583</v>
      </c>
      <c r="D153" s="42" t="s">
        <v>13592</v>
      </c>
      <c r="E153" s="42"/>
      <c r="F153" s="42" t="s">
        <v>13558</v>
      </c>
      <c r="G153" s="42">
        <v>250</v>
      </c>
      <c r="H153" s="42">
        <v>1</v>
      </c>
      <c r="I153" s="111"/>
      <c r="J153" s="44" t="s">
        <v>13655</v>
      </c>
      <c r="K153" s="44"/>
      <c r="L153" s="46" t="s">
        <v>13648</v>
      </c>
      <c r="M153" s="44"/>
      <c r="N153" s="45"/>
      <c r="O153" s="46"/>
    </row>
    <row r="154" spans="1:17" s="24" customFormat="1" ht="30" x14ac:dyDescent="0.25">
      <c r="A154" s="42" t="s">
        <v>13668</v>
      </c>
      <c r="B154" s="43">
        <v>43591</v>
      </c>
      <c r="C154" s="44" t="s">
        <v>13424</v>
      </c>
      <c r="D154" s="42">
        <v>7942</v>
      </c>
      <c r="E154" s="42"/>
      <c r="F154" s="42"/>
      <c r="G154" s="42"/>
      <c r="H154" s="42">
        <v>1</v>
      </c>
      <c r="I154" s="111"/>
      <c r="J154" s="44" t="s">
        <v>13670</v>
      </c>
      <c r="K154" s="44"/>
      <c r="L154" s="218" t="s">
        <v>2232</v>
      </c>
      <c r="M154" s="44"/>
      <c r="N154" s="46">
        <v>43627</v>
      </c>
      <c r="O154" s="46"/>
    </row>
    <row r="155" spans="1:17" s="24" customFormat="1" ht="30" x14ac:dyDescent="0.25">
      <c r="A155" s="42">
        <v>481</v>
      </c>
      <c r="B155" s="43">
        <v>43573</v>
      </c>
      <c r="C155" s="44" t="s">
        <v>3583</v>
      </c>
      <c r="D155" s="42" t="s">
        <v>13592</v>
      </c>
      <c r="E155" s="42">
        <v>23737</v>
      </c>
      <c r="F155" s="42" t="s">
        <v>13558</v>
      </c>
      <c r="G155" s="42">
        <v>250</v>
      </c>
      <c r="H155" s="42">
        <v>1</v>
      </c>
      <c r="I155" s="111"/>
      <c r="J155" s="44" t="s">
        <v>13655</v>
      </c>
      <c r="K155" s="44"/>
      <c r="L155" s="46" t="s">
        <v>13648</v>
      </c>
      <c r="M155" s="44" t="s">
        <v>4408</v>
      </c>
      <c r="N155" s="46">
        <v>43626</v>
      </c>
      <c r="O155" s="46"/>
    </row>
    <row r="156" spans="1:17" customFormat="1" ht="30" x14ac:dyDescent="0.25">
      <c r="A156" s="42">
        <v>486</v>
      </c>
      <c r="B156" s="43">
        <v>43593</v>
      </c>
      <c r="C156" s="44" t="s">
        <v>3596</v>
      </c>
      <c r="D156" s="42">
        <v>7993</v>
      </c>
      <c r="E156" s="42" t="s">
        <v>13638</v>
      </c>
      <c r="F156" s="42" t="s">
        <v>13527</v>
      </c>
      <c r="G156" s="42">
        <v>15</v>
      </c>
      <c r="H156" s="42">
        <v>1</v>
      </c>
      <c r="I156" s="111"/>
      <c r="J156" s="44" t="s">
        <v>2249</v>
      </c>
      <c r="K156" s="44"/>
      <c r="L156" s="46">
        <v>43602</v>
      </c>
      <c r="M156" s="44"/>
      <c r="N156" s="46">
        <v>43678</v>
      </c>
      <c r="O156" s="46">
        <v>43678</v>
      </c>
      <c r="P156" s="24"/>
    </row>
    <row r="157" spans="1:17" customFormat="1" ht="45" x14ac:dyDescent="0.25">
      <c r="A157" s="42">
        <v>494</v>
      </c>
      <c r="B157" s="43">
        <v>43647</v>
      </c>
      <c r="C157" s="44" t="s">
        <v>13674</v>
      </c>
      <c r="D157" s="42" t="s">
        <v>13699</v>
      </c>
      <c r="E157" s="42"/>
      <c r="F157" s="42"/>
      <c r="G157" s="42"/>
      <c r="H157" s="42"/>
      <c r="I157" s="111"/>
      <c r="J157" s="44" t="s">
        <v>13700</v>
      </c>
      <c r="K157" s="44"/>
      <c r="L157" s="46"/>
      <c r="M157" s="44"/>
      <c r="N157" s="45"/>
      <c r="O157" s="46"/>
      <c r="P157" s="24"/>
    </row>
    <row r="158" spans="1:17" customFormat="1" x14ac:dyDescent="0.25">
      <c r="A158" s="42" t="s">
        <v>13660</v>
      </c>
      <c r="B158" s="43">
        <v>43613</v>
      </c>
      <c r="C158" s="44" t="s">
        <v>8170</v>
      </c>
      <c r="D158" s="42">
        <v>7593</v>
      </c>
      <c r="E158" s="42"/>
      <c r="F158" s="42" t="s">
        <v>13672</v>
      </c>
      <c r="G158" s="42">
        <v>30</v>
      </c>
      <c r="H158" s="42">
        <v>30</v>
      </c>
      <c r="I158" s="111"/>
      <c r="J158" s="44" t="s">
        <v>13704</v>
      </c>
      <c r="K158" s="44"/>
      <c r="L158" s="46">
        <v>43622</v>
      </c>
      <c r="M158" s="44" t="s">
        <v>13708</v>
      </c>
      <c r="N158" s="46">
        <v>43613</v>
      </c>
      <c r="O158" s="46"/>
      <c r="P158" s="24"/>
    </row>
    <row r="159" spans="1:17" customFormat="1" x14ac:dyDescent="0.25">
      <c r="A159" s="42" t="s">
        <v>13661</v>
      </c>
      <c r="B159" s="43">
        <v>43613</v>
      </c>
      <c r="C159" s="44" t="s">
        <v>8170</v>
      </c>
      <c r="D159" s="42">
        <v>7594</v>
      </c>
      <c r="E159" s="42"/>
      <c r="F159" s="42" t="s">
        <v>13673</v>
      </c>
      <c r="G159" s="42">
        <v>30</v>
      </c>
      <c r="H159" s="42">
        <v>30</v>
      </c>
      <c r="I159" s="111"/>
      <c r="J159" s="44" t="s">
        <v>13704</v>
      </c>
      <c r="K159" s="44"/>
      <c r="L159" s="46">
        <v>43622</v>
      </c>
      <c r="M159" s="44" t="s">
        <v>13708</v>
      </c>
      <c r="N159" s="46">
        <v>43613</v>
      </c>
      <c r="O159" s="46"/>
      <c r="P159" s="24"/>
    </row>
    <row r="160" spans="1:17" customFormat="1" x14ac:dyDescent="0.25">
      <c r="A160" s="42" t="s">
        <v>13677</v>
      </c>
      <c r="B160" s="43">
        <v>43613</v>
      </c>
      <c r="C160" s="44" t="s">
        <v>8170</v>
      </c>
      <c r="D160" s="42">
        <v>7395</v>
      </c>
      <c r="E160" s="42"/>
      <c r="F160" s="42" t="s">
        <v>13678</v>
      </c>
      <c r="G160" s="42">
        <v>30</v>
      </c>
      <c r="H160" s="42">
        <v>1</v>
      </c>
      <c r="I160" s="111"/>
      <c r="J160" s="44" t="s">
        <v>13705</v>
      </c>
      <c r="K160" s="44"/>
      <c r="L160" s="46">
        <v>43622</v>
      </c>
      <c r="M160" s="44" t="s">
        <v>13705</v>
      </c>
      <c r="N160" s="46">
        <v>43613</v>
      </c>
      <c r="O160" s="46"/>
      <c r="P160" s="24"/>
    </row>
    <row r="161" spans="1:16" s="25" customFormat="1" x14ac:dyDescent="0.25">
      <c r="A161" s="42" t="s">
        <v>13682</v>
      </c>
      <c r="B161" s="43">
        <v>43613</v>
      </c>
      <c r="C161" s="44" t="s">
        <v>8170</v>
      </c>
      <c r="D161" s="42">
        <v>7355</v>
      </c>
      <c r="E161" s="42"/>
      <c r="F161" s="42" t="s">
        <v>13650</v>
      </c>
      <c r="G161" s="42">
        <v>100</v>
      </c>
      <c r="H161" s="42">
        <v>1</v>
      </c>
      <c r="I161" s="111"/>
      <c r="J161" s="44" t="s">
        <v>13705</v>
      </c>
      <c r="K161" s="44"/>
      <c r="L161" s="46">
        <v>43622</v>
      </c>
      <c r="M161" s="44" t="s">
        <v>13705</v>
      </c>
      <c r="N161" s="46">
        <v>43613</v>
      </c>
      <c r="O161" s="46"/>
      <c r="P161" s="24"/>
    </row>
    <row r="162" spans="1:16" s="25" customFormat="1" x14ac:dyDescent="0.25">
      <c r="A162" s="42" t="s">
        <v>13683</v>
      </c>
      <c r="B162" s="43">
        <v>43613</v>
      </c>
      <c r="C162" s="44" t="s">
        <v>8170</v>
      </c>
      <c r="D162" s="42">
        <v>7394</v>
      </c>
      <c r="E162" s="42"/>
      <c r="F162" s="42" t="s">
        <v>13652</v>
      </c>
      <c r="G162" s="42">
        <v>30</v>
      </c>
      <c r="H162" s="42">
        <v>1</v>
      </c>
      <c r="I162" s="111"/>
      <c r="J162" s="44" t="s">
        <v>13705</v>
      </c>
      <c r="K162" s="44"/>
      <c r="L162" s="46">
        <v>43622</v>
      </c>
      <c r="M162" s="44" t="s">
        <v>13705</v>
      </c>
      <c r="N162" s="46">
        <v>43613</v>
      </c>
      <c r="O162" s="46"/>
      <c r="P162" s="24"/>
    </row>
    <row r="163" spans="1:16" s="25" customFormat="1" x14ac:dyDescent="0.25">
      <c r="A163" s="45">
        <v>496</v>
      </c>
      <c r="B163" s="46">
        <v>43658</v>
      </c>
      <c r="C163" s="45" t="s">
        <v>3583</v>
      </c>
      <c r="D163" s="45" t="s">
        <v>4242</v>
      </c>
      <c r="E163" s="45"/>
      <c r="F163" s="45" t="s">
        <v>13639</v>
      </c>
      <c r="G163" s="45">
        <v>50</v>
      </c>
      <c r="H163" s="45">
        <v>4</v>
      </c>
      <c r="I163" s="111"/>
      <c r="J163" s="45"/>
      <c r="K163" s="45"/>
      <c r="L163" s="46">
        <v>43664</v>
      </c>
      <c r="M163" s="45"/>
      <c r="N163" s="45"/>
      <c r="O163" s="46"/>
      <c r="P163" s="24"/>
    </row>
    <row r="164" spans="1:16" s="25" customFormat="1" x14ac:dyDescent="0.25">
      <c r="A164" s="45">
        <v>498</v>
      </c>
      <c r="B164" s="46">
        <v>43658</v>
      </c>
      <c r="C164" s="45" t="s">
        <v>3583</v>
      </c>
      <c r="D164" s="45" t="s">
        <v>4242</v>
      </c>
      <c r="E164" s="45"/>
      <c r="F164" s="45" t="s">
        <v>13639</v>
      </c>
      <c r="G164" s="45">
        <v>50</v>
      </c>
      <c r="H164" s="45">
        <v>4</v>
      </c>
      <c r="I164" s="111"/>
      <c r="J164" s="45"/>
      <c r="K164" s="45"/>
      <c r="L164" s="46">
        <v>43675</v>
      </c>
      <c r="M164" s="45"/>
      <c r="N164" s="45"/>
      <c r="O164" s="46"/>
      <c r="P164" s="24"/>
    </row>
    <row r="165" spans="1:16" s="10" customFormat="1" x14ac:dyDescent="0.25">
      <c r="A165" s="45">
        <v>502</v>
      </c>
      <c r="B165" s="45">
        <v>43721</v>
      </c>
      <c r="C165" s="45" t="s">
        <v>3583</v>
      </c>
      <c r="D165" s="45" t="s">
        <v>4242</v>
      </c>
      <c r="E165" s="45">
        <v>24099</v>
      </c>
      <c r="F165" s="45" t="s">
        <v>13639</v>
      </c>
      <c r="G165" s="45">
        <v>50</v>
      </c>
      <c r="H165" s="45">
        <v>15</v>
      </c>
      <c r="I165" s="45"/>
      <c r="J165" s="45"/>
      <c r="K165" s="45"/>
      <c r="L165" s="46">
        <v>43721</v>
      </c>
      <c r="M165" s="45"/>
      <c r="N165" s="45"/>
      <c r="O165" s="45"/>
      <c r="P165" s="24"/>
    </row>
    <row r="166" spans="1:16" s="25" customFormat="1" x14ac:dyDescent="0.25">
      <c r="A166" s="45">
        <v>507</v>
      </c>
      <c r="B166" s="46">
        <v>43740</v>
      </c>
      <c r="C166" s="45" t="s">
        <v>3583</v>
      </c>
      <c r="D166" s="45" t="s">
        <v>4242</v>
      </c>
      <c r="E166" s="45">
        <v>24099</v>
      </c>
      <c r="F166" s="45" t="s">
        <v>13639</v>
      </c>
      <c r="G166" s="45">
        <v>50</v>
      </c>
      <c r="H166" s="45">
        <v>4</v>
      </c>
      <c r="I166" s="45"/>
      <c r="J166" s="45"/>
      <c r="K166" s="45"/>
      <c r="L166" s="46">
        <v>43721</v>
      </c>
      <c r="M166" s="45"/>
      <c r="N166" s="46">
        <v>43753</v>
      </c>
      <c r="O166" s="46">
        <v>43753</v>
      </c>
      <c r="P166" s="24"/>
    </row>
    <row r="167" spans="1:16" customFormat="1" x14ac:dyDescent="0.25">
      <c r="A167" s="45">
        <v>508</v>
      </c>
      <c r="B167" s="46">
        <v>43748</v>
      </c>
      <c r="C167" s="46" t="s">
        <v>13724</v>
      </c>
      <c r="D167" s="45" t="s">
        <v>13725</v>
      </c>
      <c r="E167" s="45"/>
      <c r="F167" s="45" t="s">
        <v>13697</v>
      </c>
      <c r="G167" s="45">
        <v>6</v>
      </c>
      <c r="H167" s="45">
        <v>6</v>
      </c>
      <c r="I167" s="111" t="s">
        <v>13738</v>
      </c>
      <c r="J167" s="45"/>
      <c r="K167" s="45"/>
      <c r="L167" s="46">
        <v>43754</v>
      </c>
      <c r="M167" s="45"/>
      <c r="N167" s="46">
        <v>43763</v>
      </c>
      <c r="O167" s="46">
        <v>226360</v>
      </c>
      <c r="P167" s="24"/>
    </row>
    <row r="168" spans="1:16" s="24" customFormat="1" x14ac:dyDescent="0.25">
      <c r="A168" s="45">
        <v>509</v>
      </c>
      <c r="B168" s="46">
        <v>43748</v>
      </c>
      <c r="C168" s="45" t="s">
        <v>13724</v>
      </c>
      <c r="D168" s="45" t="s">
        <v>13726</v>
      </c>
      <c r="E168" s="45"/>
      <c r="F168" s="45"/>
      <c r="G168" s="45">
        <v>3</v>
      </c>
      <c r="H168" s="45">
        <v>3</v>
      </c>
      <c r="I168" s="184" t="s">
        <v>13740</v>
      </c>
      <c r="J168" s="45" t="s">
        <v>2222</v>
      </c>
      <c r="K168" s="45"/>
      <c r="L168" s="46">
        <v>43643</v>
      </c>
      <c r="M168" s="45"/>
      <c r="N168" s="46">
        <v>43748</v>
      </c>
      <c r="O168" s="46">
        <v>43748</v>
      </c>
    </row>
    <row r="169" spans="1:16" s="24" customFormat="1" x14ac:dyDescent="0.25">
      <c r="A169" s="42">
        <v>539</v>
      </c>
      <c r="B169" s="43">
        <v>43888</v>
      </c>
      <c r="C169" s="44" t="s">
        <v>65</v>
      </c>
      <c r="D169" s="42">
        <v>6163</v>
      </c>
      <c r="E169" s="42"/>
      <c r="F169" s="42" t="s">
        <v>13812</v>
      </c>
      <c r="G169" s="42" t="s">
        <v>2216</v>
      </c>
      <c r="H169" s="42">
        <v>131</v>
      </c>
      <c r="I169" s="111" t="s">
        <v>13840</v>
      </c>
      <c r="J169" s="44" t="s">
        <v>13813</v>
      </c>
      <c r="K169" s="44"/>
      <c r="L169" s="46">
        <v>43886</v>
      </c>
      <c r="M169" s="44"/>
      <c r="N169" s="45"/>
      <c r="O169" s="46"/>
    </row>
    <row r="170" spans="1:16" s="24" customFormat="1" x14ac:dyDescent="0.25">
      <c r="A170" s="42" t="s">
        <v>13853</v>
      </c>
      <c r="B170" s="43">
        <v>43969</v>
      </c>
      <c r="C170" s="44" t="s">
        <v>8170</v>
      </c>
      <c r="D170" s="42">
        <v>7394</v>
      </c>
      <c r="E170" s="42"/>
      <c r="F170" s="42" t="s">
        <v>13854</v>
      </c>
      <c r="G170" s="42">
        <v>100</v>
      </c>
      <c r="H170" s="42">
        <v>4</v>
      </c>
      <c r="I170" s="111"/>
      <c r="J170" s="44" t="s">
        <v>13818</v>
      </c>
      <c r="K170" s="44"/>
      <c r="L170" s="46">
        <v>43971</v>
      </c>
      <c r="M170" s="44"/>
      <c r="N170" s="46">
        <v>44006</v>
      </c>
      <c r="O170" s="46">
        <v>44014</v>
      </c>
    </row>
    <row r="171" spans="1:16" s="24" customFormat="1" x14ac:dyDescent="0.25">
      <c r="A171" s="42" t="s">
        <v>13855</v>
      </c>
      <c r="B171" s="43">
        <v>43969</v>
      </c>
      <c r="C171" s="44" t="s">
        <v>8170</v>
      </c>
      <c r="D171" s="42">
        <v>7396</v>
      </c>
      <c r="E171" s="42"/>
      <c r="F171" s="42" t="s">
        <v>13848</v>
      </c>
      <c r="G171" s="42">
        <v>18</v>
      </c>
      <c r="H171" s="42">
        <v>2</v>
      </c>
      <c r="I171" s="111"/>
      <c r="J171" s="44"/>
      <c r="K171" s="44"/>
      <c r="L171" s="46">
        <v>43971</v>
      </c>
      <c r="M171" s="44"/>
      <c r="N171" s="46">
        <v>44006</v>
      </c>
      <c r="O171" s="46">
        <v>44006</v>
      </c>
    </row>
    <row r="172" spans="1:16" s="24" customFormat="1" x14ac:dyDescent="0.25">
      <c r="A172" s="42" t="s">
        <v>13856</v>
      </c>
      <c r="B172" s="43">
        <v>43969</v>
      </c>
      <c r="C172" s="44" t="s">
        <v>8170</v>
      </c>
      <c r="D172" s="42">
        <v>7593</v>
      </c>
      <c r="E172" s="42"/>
      <c r="F172" s="42" t="s">
        <v>13811</v>
      </c>
      <c r="G172" s="42">
        <v>16</v>
      </c>
      <c r="H172" s="42">
        <v>2</v>
      </c>
      <c r="I172" s="111"/>
      <c r="J172" s="44"/>
      <c r="K172" s="44"/>
      <c r="L172" s="46">
        <v>43971</v>
      </c>
      <c r="M172" s="44"/>
      <c r="N172" s="46">
        <v>44006</v>
      </c>
      <c r="O172" s="46">
        <v>44006</v>
      </c>
    </row>
    <row r="173" spans="1:16" s="24" customFormat="1" x14ac:dyDescent="0.25">
      <c r="A173" s="42" t="s">
        <v>13858</v>
      </c>
      <c r="B173" s="43">
        <v>43979</v>
      </c>
      <c r="C173" s="44" t="s">
        <v>2253</v>
      </c>
      <c r="D173" s="42">
        <v>6008</v>
      </c>
      <c r="E173" s="42"/>
      <c r="F173" s="42" t="s">
        <v>13545</v>
      </c>
      <c r="G173" s="42"/>
      <c r="H173" s="42">
        <v>1</v>
      </c>
      <c r="I173" s="111"/>
      <c r="J173" s="44" t="s">
        <v>13864</v>
      </c>
      <c r="K173" s="44" t="s">
        <v>2216</v>
      </c>
      <c r="L173" s="46">
        <v>43978</v>
      </c>
      <c r="M173" s="44"/>
      <c r="N173" s="46">
        <v>43987</v>
      </c>
      <c r="O173" s="46">
        <v>43987</v>
      </c>
    </row>
    <row r="174" spans="1:16" customFormat="1" x14ac:dyDescent="0.25">
      <c r="A174" s="42" t="s">
        <v>13859</v>
      </c>
      <c r="B174" s="43">
        <v>43979</v>
      </c>
      <c r="C174" s="44" t="s">
        <v>2253</v>
      </c>
      <c r="D174" s="42">
        <v>6463</v>
      </c>
      <c r="E174" s="42"/>
      <c r="F174" s="42" t="s">
        <v>13733</v>
      </c>
      <c r="G174" s="42"/>
      <c r="H174" s="42">
        <v>1</v>
      </c>
      <c r="I174" s="111"/>
      <c r="J174" s="44" t="s">
        <v>13865</v>
      </c>
      <c r="K174" s="44"/>
      <c r="L174" s="46">
        <v>43978</v>
      </c>
      <c r="M174" s="44"/>
      <c r="N174" s="46">
        <v>43987</v>
      </c>
      <c r="O174" s="46">
        <v>43987</v>
      </c>
      <c r="P174" s="24"/>
    </row>
    <row r="175" spans="1:16" s="24" customFormat="1" ht="30" x14ac:dyDescent="0.25">
      <c r="A175" s="42">
        <v>574</v>
      </c>
      <c r="B175" s="43"/>
      <c r="C175" s="44" t="s">
        <v>13942</v>
      </c>
      <c r="D175" s="42">
        <v>5189</v>
      </c>
      <c r="E175" s="42"/>
      <c r="F175" s="42"/>
      <c r="G175" s="42"/>
      <c r="H175" s="42">
        <v>1</v>
      </c>
      <c r="I175" s="45"/>
      <c r="J175" s="44"/>
      <c r="K175" s="44"/>
      <c r="L175" s="46">
        <v>44265</v>
      </c>
      <c r="M175" s="44"/>
      <c r="N175" s="45"/>
      <c r="O175" s="46"/>
      <c r="P175" s="214"/>
    </row>
    <row r="176" spans="1:16" ht="30" x14ac:dyDescent="0.25">
      <c r="A176" s="87" t="s">
        <v>13895</v>
      </c>
      <c r="B176" s="88">
        <v>44070</v>
      </c>
      <c r="C176" s="89" t="s">
        <v>5604</v>
      </c>
      <c r="D176" s="87" t="s">
        <v>13851</v>
      </c>
      <c r="E176" s="87"/>
      <c r="F176" s="87" t="s">
        <v>13904</v>
      </c>
      <c r="G176" s="87">
        <v>100</v>
      </c>
      <c r="H176" s="87">
        <v>2</v>
      </c>
      <c r="I176" s="92" t="s">
        <v>13989</v>
      </c>
      <c r="J176" s="92" t="s">
        <v>13988</v>
      </c>
      <c r="K176" s="89"/>
      <c r="L176" s="90"/>
      <c r="M176" s="89"/>
      <c r="N176" s="90">
        <v>44138</v>
      </c>
      <c r="O176" s="90">
        <v>44138</v>
      </c>
      <c r="P176" s="209" t="s">
        <v>13468</v>
      </c>
    </row>
    <row r="177" spans="1:16" ht="30" x14ac:dyDescent="0.25">
      <c r="A177" s="87" t="s">
        <v>13898</v>
      </c>
      <c r="B177" s="88">
        <v>44070</v>
      </c>
      <c r="C177" s="89" t="s">
        <v>5604</v>
      </c>
      <c r="D177" s="87" t="s">
        <v>13873</v>
      </c>
      <c r="E177" s="87"/>
      <c r="F177" s="87"/>
      <c r="G177" s="87"/>
      <c r="H177" s="87">
        <v>2</v>
      </c>
      <c r="I177" s="92" t="s">
        <v>13989</v>
      </c>
      <c r="J177" s="92" t="s">
        <v>13988</v>
      </c>
      <c r="K177" s="89"/>
      <c r="L177" s="90"/>
      <c r="M177" s="89"/>
      <c r="N177" s="90">
        <v>44138</v>
      </c>
      <c r="O177" s="90">
        <v>44138</v>
      </c>
      <c r="P177" s="209" t="s">
        <v>13468</v>
      </c>
    </row>
    <row r="178" spans="1:16" x14ac:dyDescent="0.25">
      <c r="A178" s="87">
        <v>568</v>
      </c>
      <c r="B178" s="88">
        <v>44105</v>
      </c>
      <c r="C178" s="89" t="s">
        <v>13424</v>
      </c>
      <c r="D178" s="87">
        <v>8108</v>
      </c>
      <c r="E178" s="87"/>
      <c r="F178" s="87" t="s">
        <v>13557</v>
      </c>
      <c r="G178" s="87">
        <v>85</v>
      </c>
      <c r="H178" s="87">
        <v>1</v>
      </c>
      <c r="I178" s="225" t="s">
        <v>13935</v>
      </c>
      <c r="J178" s="89" t="s">
        <v>13936</v>
      </c>
      <c r="K178" s="89"/>
      <c r="L178" s="90"/>
      <c r="M178" s="89"/>
      <c r="N178" s="90">
        <v>44141</v>
      </c>
      <c r="O178" s="90">
        <v>44141</v>
      </c>
      <c r="P178" s="209" t="s">
        <v>13468</v>
      </c>
    </row>
    <row r="179" spans="1:16" x14ac:dyDescent="0.25">
      <c r="A179" s="87">
        <v>573</v>
      </c>
      <c r="B179" s="88">
        <v>44141</v>
      </c>
      <c r="C179" s="89" t="s">
        <v>8991</v>
      </c>
      <c r="D179" s="87">
        <v>5189</v>
      </c>
      <c r="E179" s="87"/>
      <c r="F179" s="87" t="s">
        <v>13819</v>
      </c>
      <c r="G179" s="87">
        <v>50</v>
      </c>
      <c r="H179" s="87">
        <v>4</v>
      </c>
      <c r="I179" s="92"/>
      <c r="J179" s="89"/>
      <c r="K179" s="89"/>
      <c r="L179" s="90"/>
      <c r="M179" s="89"/>
      <c r="N179" s="90">
        <v>44141</v>
      </c>
      <c r="O179" s="90">
        <v>44141</v>
      </c>
      <c r="P179" s="209" t="s">
        <v>13468</v>
      </c>
    </row>
    <row r="180" spans="1:16" ht="45" x14ac:dyDescent="0.25">
      <c r="A180" s="87">
        <v>575</v>
      </c>
      <c r="B180" s="88">
        <v>44158</v>
      </c>
      <c r="C180" s="89" t="s">
        <v>13943</v>
      </c>
      <c r="D180" s="87" t="s">
        <v>13944</v>
      </c>
      <c r="E180" s="87"/>
      <c r="F180" s="87" t="s">
        <v>13680</v>
      </c>
      <c r="G180" s="87"/>
      <c r="H180" s="87">
        <v>1</v>
      </c>
      <c r="I180" s="92" t="s">
        <v>13990</v>
      </c>
      <c r="J180" s="89" t="s">
        <v>13945</v>
      </c>
      <c r="K180" s="89"/>
      <c r="L180" s="90" t="s">
        <v>13946</v>
      </c>
      <c r="M180" s="89"/>
      <c r="N180" s="90">
        <v>44158</v>
      </c>
      <c r="O180" s="90">
        <v>44158</v>
      </c>
      <c r="P180" s="209" t="s">
        <v>59</v>
      </c>
    </row>
    <row r="181" spans="1:16" x14ac:dyDescent="0.25">
      <c r="A181" s="87">
        <v>585</v>
      </c>
      <c r="B181" s="88">
        <v>44246</v>
      </c>
      <c r="C181" s="89" t="s">
        <v>13977</v>
      </c>
      <c r="D181" s="87"/>
      <c r="E181" s="87"/>
      <c r="F181" s="87"/>
      <c r="G181" s="87"/>
      <c r="H181" s="87"/>
      <c r="I181" s="92" t="s">
        <v>13991</v>
      </c>
      <c r="J181" s="89" t="s">
        <v>13543</v>
      </c>
      <c r="K181" s="89"/>
      <c r="L181" s="90"/>
      <c r="M181" s="89"/>
      <c r="N181" s="92"/>
      <c r="O181" s="90"/>
      <c r="P181" s="209"/>
    </row>
    <row r="182" spans="1:16" s="24" customFormat="1" x14ac:dyDescent="0.25">
      <c r="A182" s="42">
        <v>597</v>
      </c>
      <c r="B182" s="43">
        <v>44299</v>
      </c>
      <c r="C182" s="44" t="s">
        <v>11573</v>
      </c>
      <c r="D182" s="42">
        <v>7783</v>
      </c>
      <c r="E182" s="42"/>
      <c r="F182" s="42"/>
      <c r="G182" s="42">
        <v>6</v>
      </c>
      <c r="H182" s="42">
        <v>2</v>
      </c>
      <c r="I182" s="226" t="s">
        <v>14005</v>
      </c>
      <c r="J182" s="44" t="s">
        <v>2222</v>
      </c>
      <c r="K182" s="44"/>
      <c r="L182" s="46"/>
      <c r="M182" s="44"/>
      <c r="N182" s="45"/>
      <c r="O182" s="46"/>
      <c r="P182" s="214"/>
    </row>
    <row r="183" spans="1:16" s="24" customFormat="1" x14ac:dyDescent="0.25">
      <c r="A183" s="42">
        <v>602</v>
      </c>
      <c r="B183" s="43"/>
      <c r="C183" s="44" t="s">
        <v>8991</v>
      </c>
      <c r="D183" s="42"/>
      <c r="E183" s="42"/>
      <c r="F183" s="42"/>
      <c r="G183" s="42"/>
      <c r="H183" s="42"/>
      <c r="I183" s="45" t="s">
        <v>14017</v>
      </c>
      <c r="J183" s="44"/>
      <c r="K183" s="44"/>
      <c r="L183" s="46"/>
      <c r="M183" s="44"/>
      <c r="N183" s="45"/>
      <c r="O183" s="46"/>
      <c r="P183" s="214"/>
    </row>
    <row r="184" spans="1:16" ht="30" x14ac:dyDescent="0.25">
      <c r="A184" s="42">
        <v>595</v>
      </c>
      <c r="B184" s="43">
        <v>44286</v>
      </c>
      <c r="C184" s="44" t="s">
        <v>13724</v>
      </c>
      <c r="D184" s="42">
        <v>8296</v>
      </c>
      <c r="E184" s="42"/>
      <c r="F184" s="42"/>
      <c r="G184" s="42"/>
      <c r="H184" s="42"/>
      <c r="I184" s="226" t="s">
        <v>14021</v>
      </c>
      <c r="J184" s="44"/>
      <c r="K184" s="44"/>
      <c r="L184" s="46"/>
      <c r="M184" s="44"/>
      <c r="N184" s="45"/>
      <c r="O184" s="46"/>
      <c r="P184" s="214"/>
    </row>
    <row r="185" spans="1:16" s="24" customFormat="1" x14ac:dyDescent="0.25">
      <c r="A185" s="22">
        <v>607</v>
      </c>
      <c r="B185" s="23">
        <v>44375</v>
      </c>
      <c r="C185" s="24" t="s">
        <v>2182</v>
      </c>
      <c r="D185" s="22">
        <v>6590</v>
      </c>
      <c r="E185" s="22"/>
      <c r="F185" s="22" t="s">
        <v>3785</v>
      </c>
      <c r="G185" s="22"/>
      <c r="H185" s="22">
        <v>2</v>
      </c>
      <c r="I185" s="25"/>
      <c r="L185" s="26"/>
      <c r="N185" s="25"/>
      <c r="O185" s="26"/>
      <c r="P185" s="181"/>
    </row>
    <row r="186" spans="1:16" x14ac:dyDescent="0.25">
      <c r="A186" s="27"/>
      <c r="B186" s="27"/>
      <c r="C186" s="28"/>
      <c r="D186" s="27"/>
      <c r="E186" s="27"/>
      <c r="F186" s="27"/>
      <c r="G186" s="27"/>
      <c r="H186" s="27"/>
      <c r="I186" s="27"/>
      <c r="J186" s="27"/>
      <c r="K186" s="27"/>
      <c r="L186" s="29"/>
      <c r="M186" s="178"/>
      <c r="N186" s="29"/>
      <c r="O186" s="29"/>
    </row>
    <row r="187" spans="1:16" x14ac:dyDescent="0.25">
      <c r="A187" s="27"/>
      <c r="B187" s="27"/>
      <c r="C187" s="28"/>
      <c r="D187" s="27"/>
      <c r="E187" s="27"/>
      <c r="F187" s="27"/>
      <c r="G187" s="27"/>
      <c r="H187" s="27"/>
      <c r="I187" s="27"/>
      <c r="J187" s="27"/>
      <c r="K187" s="27"/>
      <c r="L187" s="29"/>
      <c r="M187" s="178"/>
      <c r="N187" s="29"/>
      <c r="O187" s="29"/>
    </row>
    <row r="188" spans="1:16" x14ac:dyDescent="0.25">
      <c r="A188" s="27"/>
      <c r="B188" s="27"/>
      <c r="C188" s="28"/>
      <c r="D188" s="27"/>
      <c r="E188" s="27"/>
      <c r="F188" s="27"/>
      <c r="G188" s="27"/>
      <c r="H188" s="27"/>
      <c r="I188" s="27"/>
      <c r="J188" s="27"/>
      <c r="K188" s="27"/>
      <c r="L188" s="29"/>
      <c r="M188" s="178"/>
      <c r="N188" s="29"/>
      <c r="O188" s="29"/>
    </row>
    <row r="189" spans="1:16" x14ac:dyDescent="0.25">
      <c r="A189" s="27"/>
      <c r="B189" s="27"/>
      <c r="C189" s="28"/>
      <c r="D189" s="27"/>
      <c r="E189" s="27"/>
      <c r="F189" s="27"/>
      <c r="G189" s="27"/>
      <c r="H189" s="27"/>
      <c r="I189" s="27"/>
      <c r="J189" s="27"/>
      <c r="K189" s="27"/>
      <c r="L189" s="29"/>
      <c r="M189" s="178"/>
      <c r="N189" s="29"/>
      <c r="O189" s="29"/>
    </row>
    <row r="190" spans="1:16" x14ac:dyDescent="0.25">
      <c r="A190" s="27"/>
      <c r="B190" s="27"/>
      <c r="C190" s="28"/>
      <c r="D190" s="27"/>
      <c r="E190" s="27"/>
      <c r="F190" s="27"/>
      <c r="G190" s="27"/>
      <c r="H190" s="27"/>
      <c r="I190" s="27"/>
      <c r="J190" s="27"/>
      <c r="K190" s="27"/>
      <c r="L190" s="29"/>
      <c r="M190" s="178"/>
      <c r="N190" s="29"/>
      <c r="O190" s="29"/>
    </row>
    <row r="191" spans="1:16" x14ac:dyDescent="0.25">
      <c r="A191" s="27"/>
      <c r="B191" s="27"/>
      <c r="C191" s="28"/>
      <c r="D191" s="27"/>
      <c r="E191" s="27"/>
      <c r="F191" s="27"/>
      <c r="G191" s="27"/>
      <c r="H191" s="27"/>
      <c r="I191" s="27"/>
      <c r="J191" s="27"/>
      <c r="K191" s="27"/>
      <c r="L191" s="29"/>
      <c r="M191" s="178"/>
      <c r="N191" s="29"/>
      <c r="O191" s="29"/>
    </row>
    <row r="192" spans="1:16" x14ac:dyDescent="0.25">
      <c r="A192" s="27"/>
      <c r="B192" s="27"/>
      <c r="C192" s="28"/>
      <c r="D192" s="27"/>
      <c r="E192" s="27"/>
      <c r="F192" s="27"/>
      <c r="G192" s="27"/>
      <c r="H192" s="27"/>
      <c r="I192" s="27"/>
      <c r="J192" s="27"/>
      <c r="K192" s="27"/>
      <c r="L192" s="29"/>
      <c r="M192" s="178"/>
      <c r="N192" s="29"/>
      <c r="O192" s="29"/>
    </row>
    <row r="193" spans="1:15" x14ac:dyDescent="0.25">
      <c r="A193" s="27"/>
      <c r="B193" s="27"/>
      <c r="C193" s="28"/>
      <c r="D193" s="27"/>
      <c r="E193" s="27"/>
      <c r="F193" s="27"/>
      <c r="G193" s="27"/>
      <c r="H193" s="27"/>
      <c r="I193" s="27"/>
      <c r="J193" s="27"/>
      <c r="K193" s="27"/>
      <c r="L193" s="29"/>
      <c r="M193" s="178"/>
      <c r="N193" s="29"/>
      <c r="O193" s="29"/>
    </row>
    <row r="194" spans="1:15" x14ac:dyDescent="0.25">
      <c r="A194" s="27"/>
      <c r="B194" s="27"/>
      <c r="C194" s="28"/>
      <c r="D194" s="27"/>
      <c r="E194" s="27"/>
      <c r="F194" s="27"/>
      <c r="G194" s="27"/>
      <c r="H194" s="27"/>
      <c r="I194" s="27"/>
      <c r="J194" s="27"/>
      <c r="K194" s="27"/>
      <c r="L194" s="29"/>
      <c r="M194" s="178"/>
      <c r="N194" s="29"/>
      <c r="O194" s="29"/>
    </row>
    <row r="195" spans="1:15" x14ac:dyDescent="0.25">
      <c r="A195" s="27"/>
      <c r="B195" s="27"/>
      <c r="C195" s="28"/>
      <c r="D195" s="27"/>
      <c r="E195" s="27"/>
      <c r="F195" s="27"/>
      <c r="G195" s="27"/>
      <c r="H195" s="27"/>
      <c r="I195" s="27"/>
      <c r="J195" s="27"/>
      <c r="K195" s="27"/>
      <c r="L195" s="29"/>
      <c r="M195" s="178"/>
      <c r="N195" s="29"/>
      <c r="O195" s="29"/>
    </row>
    <row r="196" spans="1:15" x14ac:dyDescent="0.25">
      <c r="A196" s="27"/>
      <c r="B196" s="27"/>
      <c r="C196" s="28"/>
      <c r="D196" s="27"/>
      <c r="E196" s="27"/>
      <c r="F196" s="27"/>
      <c r="G196" s="27"/>
      <c r="H196" s="27"/>
      <c r="I196" s="27"/>
      <c r="J196" s="27"/>
      <c r="K196" s="27"/>
      <c r="L196" s="29"/>
      <c r="M196" s="178"/>
      <c r="N196" s="29"/>
      <c r="O196" s="29"/>
    </row>
    <row r="197" spans="1:15" x14ac:dyDescent="0.25">
      <c r="A197" s="27"/>
      <c r="B197" s="27"/>
      <c r="C197" s="28"/>
      <c r="D197" s="27"/>
      <c r="E197" s="27"/>
      <c r="F197" s="27"/>
      <c r="G197" s="27"/>
      <c r="H197" s="27"/>
      <c r="I197" s="27"/>
      <c r="J197" s="27"/>
      <c r="K197" s="27"/>
      <c r="L197" s="29"/>
      <c r="M197" s="178"/>
      <c r="N197" s="29"/>
      <c r="O197" s="29"/>
    </row>
    <row r="198" spans="1:15" x14ac:dyDescent="0.25">
      <c r="A198" s="27"/>
      <c r="B198" s="27"/>
      <c r="C198" s="28"/>
      <c r="D198" s="27"/>
      <c r="E198" s="27"/>
      <c r="F198" s="27"/>
      <c r="G198" s="27"/>
      <c r="H198" s="27"/>
      <c r="I198" s="27"/>
      <c r="J198" s="27"/>
      <c r="K198" s="27"/>
      <c r="L198" s="29"/>
      <c r="M198" s="178"/>
      <c r="N198" s="29"/>
      <c r="O198" s="29"/>
    </row>
    <row r="199" spans="1:15" x14ac:dyDescent="0.25">
      <c r="A199" s="27"/>
      <c r="B199" s="27"/>
      <c r="C199" s="28"/>
      <c r="D199" s="27"/>
      <c r="E199" s="27"/>
      <c r="F199" s="27"/>
      <c r="G199" s="27"/>
      <c r="H199" s="27"/>
      <c r="I199" s="27"/>
      <c r="J199" s="27"/>
      <c r="K199" s="27"/>
      <c r="L199" s="29"/>
      <c r="M199" s="178"/>
      <c r="N199" s="29"/>
      <c r="O199" s="29"/>
    </row>
    <row r="200" spans="1:15" x14ac:dyDescent="0.25">
      <c r="A200" s="27"/>
      <c r="B200" s="27"/>
      <c r="C200" s="28"/>
      <c r="D200" s="27"/>
      <c r="E200" s="27"/>
      <c r="F200" s="27"/>
      <c r="G200" s="27"/>
      <c r="H200" s="27"/>
      <c r="I200" s="27"/>
      <c r="J200" s="27"/>
      <c r="K200" s="27"/>
      <c r="L200" s="29"/>
      <c r="M200" s="178"/>
      <c r="N200" s="29"/>
      <c r="O200" s="29"/>
    </row>
    <row r="201" spans="1:15" x14ac:dyDescent="0.25">
      <c r="A201" s="27"/>
      <c r="B201" s="27"/>
      <c r="C201" s="28"/>
      <c r="D201" s="27"/>
      <c r="E201" s="27"/>
      <c r="F201" s="27"/>
      <c r="G201" s="27"/>
      <c r="H201" s="27"/>
      <c r="I201" s="27"/>
      <c r="J201" s="27"/>
      <c r="K201" s="27"/>
      <c r="L201" s="29"/>
      <c r="M201" s="178"/>
      <c r="N201" s="29"/>
      <c r="O201" s="29"/>
    </row>
    <row r="202" spans="1:15" x14ac:dyDescent="0.25">
      <c r="A202" s="27"/>
      <c r="B202" s="27"/>
      <c r="C202" s="28"/>
      <c r="D202" s="27"/>
      <c r="E202" s="27"/>
      <c r="F202" s="27"/>
      <c r="G202" s="27"/>
      <c r="H202" s="27"/>
      <c r="I202" s="27"/>
      <c r="J202" s="27"/>
      <c r="K202" s="27"/>
      <c r="L202" s="29"/>
      <c r="M202" s="178"/>
      <c r="N202" s="29"/>
      <c r="O202" s="29"/>
    </row>
    <row r="203" spans="1:15" x14ac:dyDescent="0.25">
      <c r="A203" s="27"/>
      <c r="B203" s="27"/>
      <c r="C203" s="28"/>
      <c r="D203" s="27"/>
      <c r="E203" s="27"/>
      <c r="F203" s="27"/>
      <c r="G203" s="27"/>
      <c r="H203" s="27"/>
      <c r="I203" s="27"/>
      <c r="J203" s="27"/>
      <c r="K203" s="27"/>
      <c r="L203" s="29"/>
      <c r="M203" s="178"/>
      <c r="N203" s="29"/>
      <c r="O203" s="29"/>
    </row>
    <row r="204" spans="1:15" x14ac:dyDescent="0.25">
      <c r="A204" s="27"/>
      <c r="B204" s="27"/>
      <c r="C204" s="28"/>
      <c r="D204" s="27"/>
      <c r="E204" s="27"/>
      <c r="F204" s="27"/>
      <c r="G204" s="27"/>
      <c r="H204" s="27"/>
      <c r="I204" s="27"/>
      <c r="J204" s="27"/>
      <c r="K204" s="27"/>
      <c r="L204" s="29"/>
      <c r="M204" s="178"/>
      <c r="N204" s="29"/>
      <c r="O204" s="29"/>
    </row>
    <row r="205" spans="1:15" x14ac:dyDescent="0.25">
      <c r="A205" s="27"/>
      <c r="B205" s="27"/>
      <c r="C205" s="28"/>
      <c r="D205" s="27"/>
      <c r="E205" s="27"/>
      <c r="F205" s="27"/>
      <c r="G205" s="27"/>
      <c r="H205" s="27"/>
      <c r="I205" s="27"/>
      <c r="J205" s="27"/>
      <c r="K205" s="27"/>
      <c r="L205" s="29"/>
      <c r="M205" s="178"/>
      <c r="N205" s="29"/>
      <c r="O205" s="29"/>
    </row>
    <row r="206" spans="1:15" x14ac:dyDescent="0.25">
      <c r="A206" s="27"/>
      <c r="B206" s="27"/>
      <c r="C206" s="28"/>
      <c r="D206" s="27"/>
      <c r="E206" s="27"/>
      <c r="F206" s="27"/>
      <c r="G206" s="27"/>
      <c r="H206" s="27"/>
      <c r="I206" s="27"/>
      <c r="J206" s="27"/>
      <c r="K206" s="27"/>
      <c r="L206" s="29"/>
      <c r="M206" s="178"/>
      <c r="N206" s="29"/>
      <c r="O206" s="29"/>
    </row>
    <row r="207" spans="1:15" x14ac:dyDescent="0.25">
      <c r="A207" s="27"/>
      <c r="B207" s="27"/>
      <c r="C207" s="28"/>
      <c r="D207" s="27"/>
      <c r="E207" s="27"/>
      <c r="F207" s="27"/>
      <c r="G207" s="27"/>
      <c r="H207" s="27"/>
      <c r="I207" s="27"/>
      <c r="J207" s="27"/>
      <c r="K207" s="27"/>
      <c r="L207" s="29"/>
      <c r="M207" s="178"/>
      <c r="N207" s="29"/>
      <c r="O207" s="29"/>
    </row>
    <row r="208" spans="1:15" x14ac:dyDescent="0.25">
      <c r="A208" s="27"/>
      <c r="B208" s="27"/>
      <c r="C208" s="28"/>
      <c r="D208" s="27"/>
      <c r="E208" s="27"/>
      <c r="F208" s="27"/>
      <c r="G208" s="27"/>
      <c r="H208" s="27"/>
      <c r="I208" s="27"/>
      <c r="J208" s="27"/>
      <c r="K208" s="27"/>
      <c r="L208" s="29"/>
      <c r="M208" s="178"/>
      <c r="N208" s="29"/>
      <c r="O208" s="29"/>
    </row>
    <row r="209" spans="1:15" x14ac:dyDescent="0.25">
      <c r="A209" s="27"/>
      <c r="B209" s="27"/>
      <c r="C209" s="28"/>
      <c r="D209" s="27"/>
      <c r="E209" s="27"/>
      <c r="F209" s="27"/>
      <c r="G209" s="27"/>
      <c r="H209" s="27"/>
      <c r="I209" s="27"/>
      <c r="J209" s="27"/>
      <c r="K209" s="27"/>
      <c r="L209" s="29"/>
      <c r="M209" s="178"/>
      <c r="N209" s="29"/>
      <c r="O209" s="29"/>
    </row>
    <row r="210" spans="1:15" x14ac:dyDescent="0.25">
      <c r="A210" s="27"/>
      <c r="B210" s="27"/>
      <c r="C210" s="28"/>
      <c r="D210" s="27"/>
      <c r="E210" s="27"/>
      <c r="F210" s="27"/>
      <c r="G210" s="27"/>
      <c r="H210" s="27"/>
      <c r="I210" s="27"/>
      <c r="J210" s="27"/>
      <c r="K210" s="27"/>
      <c r="L210" s="29"/>
      <c r="M210" s="178"/>
      <c r="N210" s="29"/>
      <c r="O210" s="29"/>
    </row>
    <row r="211" spans="1:15" x14ac:dyDescent="0.25">
      <c r="A211" s="27"/>
      <c r="B211" s="27"/>
      <c r="C211" s="28"/>
      <c r="D211" s="27"/>
      <c r="E211" s="27"/>
      <c r="F211" s="27"/>
      <c r="G211" s="27"/>
      <c r="H211" s="27"/>
      <c r="I211" s="27"/>
      <c r="J211" s="27"/>
      <c r="K211" s="27"/>
      <c r="L211" s="29"/>
      <c r="M211" s="178"/>
      <c r="N211" s="29"/>
      <c r="O211" s="29"/>
    </row>
    <row r="212" spans="1:15" x14ac:dyDescent="0.25">
      <c r="A212" s="27"/>
      <c r="B212" s="27"/>
      <c r="C212" s="28"/>
      <c r="D212" s="27"/>
      <c r="E212" s="27"/>
      <c r="F212" s="27"/>
      <c r="G212" s="27"/>
      <c r="H212" s="27"/>
      <c r="I212" s="27"/>
      <c r="J212" s="27"/>
      <c r="K212" s="27"/>
      <c r="L212" s="29"/>
      <c r="M212" s="178"/>
      <c r="N212" s="29"/>
      <c r="O212" s="29"/>
    </row>
    <row r="213" spans="1:15" x14ac:dyDescent="0.25">
      <c r="A213" s="27"/>
      <c r="B213" s="27"/>
      <c r="C213" s="28"/>
      <c r="D213" s="27"/>
      <c r="E213" s="27"/>
      <c r="F213" s="27"/>
      <c r="G213" s="27"/>
      <c r="H213" s="27"/>
      <c r="I213" s="27"/>
      <c r="J213" s="27"/>
      <c r="K213" s="27"/>
      <c r="L213" s="29"/>
      <c r="M213" s="178"/>
      <c r="N213" s="29"/>
      <c r="O213" s="29"/>
    </row>
    <row r="214" spans="1:15" x14ac:dyDescent="0.25">
      <c r="A214" s="27"/>
      <c r="B214" s="27"/>
      <c r="C214" s="28"/>
      <c r="D214" s="27"/>
      <c r="E214" s="27"/>
      <c r="F214" s="27"/>
      <c r="G214" s="27"/>
      <c r="H214" s="27"/>
      <c r="I214" s="27"/>
      <c r="J214" s="27"/>
      <c r="K214" s="27"/>
      <c r="L214" s="29"/>
      <c r="M214" s="178"/>
      <c r="N214" s="29"/>
      <c r="O214" s="29"/>
    </row>
    <row r="215" spans="1:15" x14ac:dyDescent="0.25">
      <c r="A215" s="27"/>
      <c r="B215" s="27"/>
      <c r="C215" s="28"/>
      <c r="D215" s="27"/>
      <c r="E215" s="27"/>
      <c r="F215" s="27"/>
      <c r="G215" s="27"/>
      <c r="H215" s="27"/>
      <c r="I215" s="27"/>
      <c r="J215" s="27"/>
      <c r="K215" s="27"/>
      <c r="L215" s="29"/>
      <c r="M215" s="178"/>
      <c r="N215" s="29"/>
      <c r="O215" s="29"/>
    </row>
    <row r="216" spans="1:15" x14ac:dyDescent="0.25">
      <c r="A216" s="27"/>
      <c r="B216" s="27"/>
      <c r="C216" s="28"/>
      <c r="D216" s="27"/>
      <c r="E216" s="27"/>
      <c r="F216" s="27"/>
      <c r="G216" s="27"/>
      <c r="H216" s="27"/>
      <c r="I216" s="27"/>
      <c r="J216" s="27"/>
      <c r="K216" s="27"/>
      <c r="L216" s="29"/>
      <c r="M216" s="178"/>
      <c r="N216" s="29"/>
      <c r="O216" s="29"/>
    </row>
    <row r="217" spans="1:15" x14ac:dyDescent="0.25">
      <c r="A217" s="27"/>
      <c r="B217" s="27"/>
      <c r="C217" s="28"/>
      <c r="D217" s="27"/>
      <c r="E217" s="27"/>
      <c r="F217" s="27"/>
      <c r="G217" s="27"/>
      <c r="H217" s="27"/>
      <c r="I217" s="27"/>
      <c r="J217" s="27"/>
      <c r="K217" s="27"/>
      <c r="L217" s="29"/>
      <c r="M217" s="178"/>
      <c r="N217" s="29"/>
      <c r="O217" s="29"/>
    </row>
    <row r="218" spans="1:15" x14ac:dyDescent="0.25">
      <c r="A218" s="27"/>
      <c r="B218" s="27"/>
      <c r="C218" s="28"/>
      <c r="D218" s="27"/>
      <c r="E218" s="27"/>
      <c r="F218" s="27"/>
      <c r="G218" s="27"/>
      <c r="H218" s="27"/>
      <c r="I218" s="27"/>
      <c r="J218" s="27"/>
      <c r="K218" s="27"/>
      <c r="L218" s="29"/>
      <c r="M218" s="178"/>
      <c r="N218" s="29"/>
      <c r="O218" s="29"/>
    </row>
    <row r="219" spans="1:15" x14ac:dyDescent="0.25">
      <c r="A219" s="27"/>
      <c r="B219" s="27"/>
      <c r="C219" s="28"/>
      <c r="D219" s="27"/>
      <c r="E219" s="27"/>
      <c r="F219" s="27"/>
      <c r="G219" s="27"/>
      <c r="H219" s="27"/>
      <c r="I219" s="27"/>
      <c r="J219" s="27"/>
      <c r="K219" s="27"/>
      <c r="L219" s="29"/>
      <c r="M219" s="178"/>
      <c r="N219" s="29"/>
      <c r="O219" s="29"/>
    </row>
    <row r="220" spans="1:15" x14ac:dyDescent="0.25">
      <c r="A220" s="27"/>
      <c r="B220" s="27"/>
      <c r="C220" s="28"/>
      <c r="D220" s="27"/>
      <c r="E220" s="27"/>
      <c r="F220" s="27"/>
      <c r="G220" s="27"/>
      <c r="H220" s="27"/>
      <c r="I220" s="27"/>
      <c r="J220" s="27"/>
      <c r="K220" s="27"/>
      <c r="L220" s="29"/>
      <c r="M220" s="178"/>
      <c r="N220" s="29"/>
      <c r="O220" s="29"/>
    </row>
    <row r="221" spans="1:15" x14ac:dyDescent="0.25">
      <c r="A221" s="27"/>
      <c r="B221" s="27"/>
      <c r="C221" s="28"/>
      <c r="D221" s="27"/>
      <c r="E221" s="27"/>
      <c r="F221" s="27"/>
      <c r="G221" s="27"/>
      <c r="H221" s="27"/>
      <c r="I221" s="27"/>
      <c r="J221" s="27"/>
      <c r="K221" s="27"/>
      <c r="L221" s="29"/>
      <c r="M221" s="178"/>
      <c r="N221" s="29"/>
      <c r="O221" s="29"/>
    </row>
    <row r="222" spans="1:15" x14ac:dyDescent="0.25">
      <c r="A222" s="27"/>
      <c r="B222" s="27"/>
      <c r="C222" s="28"/>
      <c r="D222" s="27"/>
      <c r="E222" s="27"/>
      <c r="F222" s="27"/>
      <c r="G222" s="27"/>
      <c r="H222" s="27"/>
      <c r="I222" s="27"/>
      <c r="J222" s="27"/>
      <c r="K222" s="27"/>
      <c r="L222" s="29"/>
      <c r="M222" s="178"/>
      <c r="N222" s="29"/>
      <c r="O222" s="29"/>
    </row>
    <row r="223" spans="1:15" x14ac:dyDescent="0.25">
      <c r="A223" s="27"/>
      <c r="B223" s="27"/>
      <c r="C223" s="28"/>
      <c r="D223" s="27"/>
      <c r="E223" s="27"/>
      <c r="F223" s="27"/>
      <c r="G223" s="27"/>
      <c r="H223" s="27"/>
      <c r="I223" s="27"/>
      <c r="J223" s="27"/>
      <c r="K223" s="27"/>
      <c r="L223" s="29"/>
      <c r="M223" s="178"/>
      <c r="N223" s="29"/>
      <c r="O223" s="29"/>
    </row>
    <row r="224" spans="1:15" x14ac:dyDescent="0.25">
      <c r="A224" s="27"/>
      <c r="B224" s="27"/>
      <c r="C224" s="28"/>
      <c r="D224" s="27"/>
      <c r="E224" s="27"/>
      <c r="F224" s="27"/>
      <c r="G224" s="27"/>
      <c r="H224" s="27"/>
      <c r="I224" s="27"/>
      <c r="J224" s="27"/>
      <c r="K224" s="27"/>
      <c r="L224" s="29"/>
      <c r="M224" s="178"/>
      <c r="N224" s="29"/>
      <c r="O224" s="29"/>
    </row>
    <row r="225" spans="1:15" x14ac:dyDescent="0.25">
      <c r="A225" s="27"/>
      <c r="B225" s="27"/>
      <c r="C225" s="28"/>
      <c r="D225" s="27"/>
      <c r="E225" s="27"/>
      <c r="F225" s="27"/>
      <c r="G225" s="27"/>
      <c r="H225" s="27"/>
      <c r="I225" s="27"/>
      <c r="J225" s="27"/>
      <c r="K225" s="27"/>
      <c r="L225" s="29"/>
      <c r="M225" s="178"/>
      <c r="N225" s="29"/>
      <c r="O225" s="29"/>
    </row>
    <row r="226" spans="1:15" x14ac:dyDescent="0.25">
      <c r="A226" s="27"/>
      <c r="B226" s="27"/>
      <c r="C226" s="28"/>
      <c r="D226" s="27"/>
      <c r="E226" s="27"/>
      <c r="F226" s="27"/>
      <c r="G226" s="27"/>
      <c r="H226" s="27"/>
      <c r="I226" s="27"/>
      <c r="J226" s="27"/>
      <c r="K226" s="27"/>
      <c r="L226" s="29"/>
      <c r="M226" s="178"/>
      <c r="N226" s="29"/>
      <c r="O226" s="29"/>
    </row>
    <row r="227" spans="1:15" x14ac:dyDescent="0.25">
      <c r="A227" s="27"/>
      <c r="B227" s="27"/>
      <c r="C227" s="28"/>
      <c r="D227" s="27"/>
      <c r="E227" s="27"/>
      <c r="F227" s="27"/>
      <c r="G227" s="27"/>
      <c r="H227" s="27"/>
      <c r="I227" s="27"/>
      <c r="J227" s="27"/>
      <c r="K227" s="27"/>
      <c r="L227" s="29"/>
      <c r="M227" s="178"/>
      <c r="N227" s="29"/>
      <c r="O227" s="29"/>
    </row>
    <row r="228" spans="1:15" x14ac:dyDescent="0.25">
      <c r="A228" s="27"/>
      <c r="B228" s="27"/>
      <c r="C228" s="28"/>
      <c r="D228" s="27"/>
      <c r="E228" s="27"/>
      <c r="F228" s="27"/>
      <c r="G228" s="27"/>
      <c r="H228" s="27"/>
      <c r="I228" s="27"/>
      <c r="J228" s="27"/>
      <c r="K228" s="27"/>
      <c r="L228" s="29"/>
      <c r="M228" s="178"/>
      <c r="N228" s="29"/>
      <c r="O228" s="29"/>
    </row>
    <row r="229" spans="1:15" x14ac:dyDescent="0.25">
      <c r="A229" s="27"/>
      <c r="B229" s="27"/>
      <c r="C229" s="28"/>
      <c r="D229" s="27"/>
      <c r="E229" s="27"/>
      <c r="F229" s="27"/>
      <c r="G229" s="27"/>
      <c r="H229" s="27"/>
      <c r="I229" s="27"/>
      <c r="J229" s="27"/>
      <c r="K229" s="27"/>
      <c r="L229" s="29"/>
      <c r="M229" s="178"/>
      <c r="N229" s="29"/>
      <c r="O229" s="29"/>
    </row>
    <row r="230" spans="1:15" x14ac:dyDescent="0.25">
      <c r="A230" s="27"/>
      <c r="B230" s="27"/>
      <c r="C230" s="28"/>
      <c r="D230" s="27"/>
      <c r="E230" s="27"/>
      <c r="F230" s="27"/>
      <c r="G230" s="27"/>
      <c r="H230" s="27"/>
      <c r="I230" s="27"/>
      <c r="J230" s="27"/>
      <c r="K230" s="27"/>
      <c r="L230" s="29"/>
      <c r="M230" s="178"/>
      <c r="N230" s="29"/>
      <c r="O230" s="29"/>
    </row>
    <row r="231" spans="1:15" x14ac:dyDescent="0.25">
      <c r="A231" s="27"/>
      <c r="B231" s="27"/>
      <c r="C231" s="28"/>
      <c r="D231" s="27"/>
      <c r="E231" s="27"/>
      <c r="F231" s="27"/>
      <c r="G231" s="27"/>
      <c r="H231" s="27"/>
      <c r="I231" s="27"/>
      <c r="J231" s="27"/>
      <c r="K231" s="27"/>
      <c r="L231" s="29"/>
      <c r="M231" s="178"/>
      <c r="N231" s="29"/>
      <c r="O231" s="29"/>
    </row>
    <row r="232" spans="1:15" x14ac:dyDescent="0.25">
      <c r="A232" s="27"/>
      <c r="B232" s="27"/>
      <c r="C232" s="28"/>
      <c r="D232" s="27"/>
      <c r="E232" s="27"/>
      <c r="F232" s="27"/>
      <c r="G232" s="27"/>
      <c r="H232" s="27"/>
      <c r="I232" s="27"/>
      <c r="J232" s="27"/>
      <c r="K232" s="27"/>
      <c r="L232" s="29"/>
      <c r="M232" s="178"/>
      <c r="N232" s="29"/>
      <c r="O232" s="29"/>
    </row>
    <row r="233" spans="1:15" x14ac:dyDescent="0.25">
      <c r="A233" s="27"/>
      <c r="B233" s="27"/>
      <c r="C233" s="28"/>
      <c r="D233" s="27"/>
      <c r="E233" s="27"/>
      <c r="F233" s="27"/>
      <c r="G233" s="27"/>
      <c r="H233" s="27"/>
      <c r="I233" s="27"/>
      <c r="J233" s="27"/>
      <c r="K233" s="27"/>
      <c r="L233" s="29"/>
      <c r="M233" s="178"/>
      <c r="N233" s="29"/>
      <c r="O233" s="29"/>
    </row>
    <row r="234" spans="1:15" x14ac:dyDescent="0.25">
      <c r="A234" s="27"/>
      <c r="B234" s="27"/>
      <c r="C234" s="28"/>
      <c r="D234" s="27"/>
      <c r="E234" s="27"/>
      <c r="F234" s="27"/>
      <c r="G234" s="27"/>
      <c r="H234" s="27"/>
      <c r="I234" s="27"/>
      <c r="J234" s="27"/>
      <c r="K234" s="27"/>
      <c r="L234" s="29"/>
      <c r="M234" s="178"/>
      <c r="N234" s="29"/>
      <c r="O234" s="29"/>
    </row>
    <row r="235" spans="1:15" x14ac:dyDescent="0.25">
      <c r="A235" s="27"/>
      <c r="B235" s="27"/>
      <c r="C235" s="28"/>
      <c r="D235" s="27"/>
      <c r="E235" s="27"/>
      <c r="F235" s="27"/>
      <c r="G235" s="27"/>
      <c r="H235" s="27"/>
      <c r="I235" s="27"/>
      <c r="J235" s="27"/>
      <c r="K235" s="27"/>
      <c r="L235" s="29"/>
      <c r="M235" s="178"/>
      <c r="N235" s="29"/>
      <c r="O235" s="29"/>
    </row>
    <row r="236" spans="1:15" x14ac:dyDescent="0.25">
      <c r="A236" s="27"/>
      <c r="B236" s="27"/>
      <c r="C236" s="28"/>
      <c r="D236" s="27"/>
      <c r="E236" s="27"/>
      <c r="F236" s="27"/>
      <c r="G236" s="27"/>
      <c r="H236" s="27"/>
      <c r="I236" s="27"/>
      <c r="J236" s="27"/>
      <c r="K236" s="27"/>
      <c r="L236" s="29"/>
      <c r="M236" s="178"/>
      <c r="N236" s="29"/>
      <c r="O236" s="29"/>
    </row>
    <row r="237" spans="1:15" x14ac:dyDescent="0.25">
      <c r="A237" s="27"/>
      <c r="B237" s="27"/>
      <c r="C237" s="28"/>
      <c r="D237" s="27"/>
      <c r="E237" s="27"/>
      <c r="F237" s="27"/>
      <c r="G237" s="27"/>
      <c r="H237" s="27"/>
      <c r="I237" s="27"/>
      <c r="J237" s="27"/>
      <c r="K237" s="27"/>
      <c r="L237" s="29"/>
      <c r="M237" s="178"/>
      <c r="N237" s="29"/>
      <c r="O237" s="29"/>
    </row>
    <row r="238" spans="1:15" x14ac:dyDescent="0.25">
      <c r="A238" s="27"/>
      <c r="B238" s="27"/>
      <c r="C238" s="28"/>
      <c r="D238" s="27"/>
      <c r="E238" s="27"/>
      <c r="F238" s="27"/>
      <c r="G238" s="27"/>
      <c r="H238" s="27"/>
      <c r="I238" s="27"/>
      <c r="J238" s="27"/>
      <c r="K238" s="27"/>
      <c r="L238" s="29"/>
      <c r="M238" s="178"/>
      <c r="N238" s="29"/>
      <c r="O238" s="29"/>
    </row>
    <row r="239" spans="1:15" x14ac:dyDescent="0.25">
      <c r="A239" s="27"/>
      <c r="B239" s="27"/>
      <c r="C239" s="28"/>
      <c r="D239" s="27"/>
      <c r="E239" s="27"/>
      <c r="F239" s="27"/>
      <c r="G239" s="27"/>
      <c r="H239" s="27"/>
      <c r="I239" s="27"/>
      <c r="J239" s="27"/>
      <c r="K239" s="27"/>
      <c r="L239" s="29"/>
      <c r="M239" s="178"/>
      <c r="N239" s="29"/>
      <c r="O239" s="29"/>
    </row>
    <row r="240" spans="1:15" x14ac:dyDescent="0.25">
      <c r="A240" s="27"/>
      <c r="B240" s="27"/>
      <c r="C240" s="28"/>
      <c r="D240" s="27"/>
      <c r="E240" s="27"/>
      <c r="F240" s="27"/>
      <c r="G240" s="27"/>
      <c r="H240" s="27"/>
      <c r="I240" s="27"/>
      <c r="J240" s="27"/>
      <c r="K240" s="27"/>
      <c r="L240" s="29"/>
      <c r="M240" s="178"/>
      <c r="N240" s="29"/>
      <c r="O240" s="29"/>
    </row>
    <row r="241" spans="1:15" x14ac:dyDescent="0.25">
      <c r="A241" s="27"/>
      <c r="B241" s="27"/>
      <c r="C241" s="28"/>
      <c r="D241" s="27"/>
      <c r="E241" s="27"/>
      <c r="F241" s="27"/>
      <c r="G241" s="27"/>
      <c r="H241" s="27"/>
      <c r="I241" s="27"/>
      <c r="J241" s="27"/>
      <c r="K241" s="27"/>
      <c r="L241" s="29"/>
      <c r="M241" s="178"/>
      <c r="N241" s="29"/>
      <c r="O241" s="29"/>
    </row>
    <row r="242" spans="1:15" x14ac:dyDescent="0.25">
      <c r="A242" s="27"/>
      <c r="B242" s="27"/>
      <c r="C242" s="28"/>
      <c r="D242" s="27"/>
      <c r="E242" s="27"/>
      <c r="F242" s="27"/>
      <c r="G242" s="27"/>
      <c r="H242" s="27"/>
      <c r="I242" s="27"/>
      <c r="J242" s="27"/>
      <c r="K242" s="27"/>
      <c r="L242" s="29"/>
      <c r="M242" s="178"/>
      <c r="N242" s="29"/>
      <c r="O242" s="29"/>
    </row>
    <row r="243" spans="1:15" x14ac:dyDescent="0.25">
      <c r="A243" s="27"/>
      <c r="B243" s="27"/>
      <c r="C243" s="28"/>
      <c r="D243" s="27"/>
      <c r="E243" s="27"/>
      <c r="F243" s="27"/>
      <c r="G243" s="27"/>
      <c r="H243" s="27"/>
      <c r="I243" s="27"/>
      <c r="J243" s="27"/>
      <c r="K243" s="27"/>
      <c r="L243" s="29"/>
      <c r="M243" s="178"/>
      <c r="N243" s="29"/>
      <c r="O243" s="29"/>
    </row>
    <row r="244" spans="1:15" x14ac:dyDescent="0.25">
      <c r="A244" s="27"/>
      <c r="B244" s="27"/>
      <c r="C244" s="28"/>
      <c r="D244" s="27"/>
      <c r="E244" s="27"/>
      <c r="F244" s="27"/>
      <c r="G244" s="27"/>
      <c r="H244" s="27"/>
      <c r="I244" s="27"/>
      <c r="J244" s="27"/>
      <c r="K244" s="27"/>
      <c r="L244" s="29"/>
      <c r="M244" s="178"/>
      <c r="N244" s="29"/>
      <c r="O244" s="29"/>
    </row>
    <row r="245" spans="1:15" x14ac:dyDescent="0.25">
      <c r="A245" s="27"/>
      <c r="B245" s="27"/>
      <c r="C245" s="28"/>
      <c r="D245" s="27"/>
      <c r="E245" s="27"/>
      <c r="F245" s="27"/>
      <c r="G245" s="27"/>
      <c r="H245" s="27"/>
      <c r="I245" s="27"/>
      <c r="J245" s="27"/>
      <c r="K245" s="27"/>
      <c r="L245" s="29"/>
      <c r="M245" s="178"/>
      <c r="N245" s="29"/>
      <c r="O245" s="29"/>
    </row>
    <row r="246" spans="1:15" x14ac:dyDescent="0.25">
      <c r="A246" s="27"/>
      <c r="B246" s="27"/>
      <c r="C246" s="28"/>
      <c r="D246" s="27"/>
      <c r="E246" s="27"/>
      <c r="F246" s="27"/>
      <c r="G246" s="27"/>
      <c r="H246" s="27"/>
      <c r="I246" s="27"/>
      <c r="J246" s="27"/>
      <c r="K246" s="27"/>
      <c r="L246" s="29"/>
      <c r="M246" s="178"/>
      <c r="N246" s="29"/>
      <c r="O246" s="29"/>
    </row>
    <row r="247" spans="1:15" x14ac:dyDescent="0.25">
      <c r="A247" s="27"/>
      <c r="B247" s="27"/>
      <c r="C247" s="28"/>
      <c r="D247" s="27"/>
      <c r="E247" s="27"/>
      <c r="F247" s="27"/>
      <c r="G247" s="27"/>
      <c r="H247" s="27"/>
      <c r="I247" s="27"/>
      <c r="J247" s="27"/>
      <c r="K247" s="27"/>
      <c r="L247" s="29"/>
      <c r="M247" s="178"/>
      <c r="N247" s="29"/>
      <c r="O247" s="29"/>
    </row>
    <row r="248" spans="1:15" x14ac:dyDescent="0.25">
      <c r="A248" s="27"/>
      <c r="B248" s="27"/>
      <c r="C248" s="28"/>
      <c r="D248" s="27"/>
      <c r="E248" s="27"/>
      <c r="F248" s="27"/>
      <c r="G248" s="27"/>
      <c r="H248" s="27"/>
      <c r="I248" s="27"/>
      <c r="J248" s="27"/>
      <c r="K248" s="27"/>
      <c r="L248" s="29"/>
      <c r="M248" s="178"/>
      <c r="N248" s="29"/>
      <c r="O248" s="29"/>
    </row>
    <row r="249" spans="1:15" x14ac:dyDescent="0.25">
      <c r="A249" s="27"/>
      <c r="B249" s="27"/>
      <c r="C249" s="28"/>
      <c r="D249" s="27"/>
      <c r="E249" s="27"/>
      <c r="F249" s="27"/>
      <c r="G249" s="27"/>
      <c r="H249" s="27"/>
      <c r="I249" s="27"/>
      <c r="J249" s="27"/>
      <c r="K249" s="27"/>
      <c r="L249" s="29"/>
      <c r="M249" s="178"/>
      <c r="N249" s="29"/>
      <c r="O249" s="29"/>
    </row>
    <row r="250" spans="1:15" x14ac:dyDescent="0.25">
      <c r="A250" s="27"/>
      <c r="B250" s="27"/>
      <c r="C250" s="28"/>
      <c r="D250" s="27"/>
      <c r="E250" s="27"/>
      <c r="F250" s="27"/>
      <c r="G250" s="27"/>
      <c r="H250" s="27"/>
      <c r="I250" s="27"/>
      <c r="J250" s="27"/>
      <c r="K250" s="27"/>
      <c r="L250" s="29"/>
      <c r="M250" s="178"/>
      <c r="N250" s="29"/>
      <c r="O250" s="29"/>
    </row>
    <row r="251" spans="1:15" x14ac:dyDescent="0.25">
      <c r="A251" s="27"/>
      <c r="B251" s="27"/>
      <c r="C251" s="28"/>
      <c r="D251" s="27"/>
      <c r="E251" s="27"/>
      <c r="F251" s="27"/>
      <c r="G251" s="27"/>
      <c r="H251" s="27"/>
      <c r="I251" s="27"/>
      <c r="J251" s="27"/>
      <c r="K251" s="27"/>
      <c r="L251" s="29"/>
      <c r="M251" s="178"/>
      <c r="N251" s="29"/>
      <c r="O251" s="29"/>
    </row>
    <row r="252" spans="1:15" x14ac:dyDescent="0.25">
      <c r="A252" s="27"/>
      <c r="B252" s="27"/>
      <c r="C252" s="28"/>
      <c r="D252" s="27"/>
      <c r="E252" s="27"/>
      <c r="F252" s="27"/>
      <c r="G252" s="27"/>
      <c r="H252" s="27"/>
      <c r="I252" s="27"/>
      <c r="J252" s="27"/>
      <c r="K252" s="27"/>
      <c r="L252" s="29"/>
      <c r="M252" s="178"/>
      <c r="N252" s="29"/>
      <c r="O252" s="29"/>
    </row>
    <row r="253" spans="1:15" x14ac:dyDescent="0.25">
      <c r="A253" s="27"/>
      <c r="B253" s="27"/>
      <c r="C253" s="28"/>
      <c r="D253" s="27"/>
      <c r="E253" s="27"/>
      <c r="F253" s="27"/>
      <c r="G253" s="27"/>
      <c r="H253" s="27"/>
      <c r="I253" s="27"/>
      <c r="J253" s="27"/>
      <c r="K253" s="27"/>
      <c r="L253" s="29"/>
      <c r="M253" s="178"/>
      <c r="N253" s="29"/>
      <c r="O253" s="29"/>
    </row>
    <row r="254" spans="1:15" x14ac:dyDescent="0.25">
      <c r="A254" s="27"/>
      <c r="B254" s="27"/>
      <c r="C254" s="28"/>
      <c r="D254" s="27"/>
      <c r="E254" s="27"/>
      <c r="F254" s="27"/>
      <c r="G254" s="27"/>
      <c r="H254" s="27"/>
      <c r="I254" s="27"/>
      <c r="J254" s="27"/>
      <c r="K254" s="27"/>
      <c r="L254" s="29"/>
      <c r="M254" s="178"/>
      <c r="N254" s="29"/>
      <c r="O254" s="29"/>
    </row>
    <row r="255" spans="1:15" x14ac:dyDescent="0.25">
      <c r="A255" s="27"/>
      <c r="B255" s="27"/>
      <c r="C255" s="28"/>
      <c r="D255" s="27"/>
      <c r="E255" s="27"/>
      <c r="F255" s="27"/>
      <c r="G255" s="27"/>
      <c r="H255" s="27"/>
      <c r="I255" s="27"/>
      <c r="J255" s="27"/>
      <c r="K255" s="27"/>
      <c r="L255" s="29"/>
      <c r="M255" s="178"/>
      <c r="N255" s="29"/>
      <c r="O255" s="29"/>
    </row>
    <row r="256" spans="1:15" x14ac:dyDescent="0.25">
      <c r="A256" s="27"/>
      <c r="B256" s="27"/>
      <c r="C256" s="28"/>
      <c r="D256" s="27"/>
      <c r="E256" s="27"/>
      <c r="F256" s="27"/>
      <c r="G256" s="27"/>
      <c r="H256" s="27"/>
      <c r="I256" s="27"/>
      <c r="J256" s="27"/>
      <c r="K256" s="27"/>
      <c r="L256" s="29"/>
      <c r="M256" s="178"/>
      <c r="N256" s="29"/>
      <c r="O256" s="29"/>
    </row>
    <row r="257" spans="1:15" x14ac:dyDescent="0.25">
      <c r="A257" s="27"/>
      <c r="B257" s="27"/>
      <c r="C257" s="28"/>
      <c r="D257" s="27"/>
      <c r="E257" s="27"/>
      <c r="F257" s="27"/>
      <c r="G257" s="27"/>
      <c r="H257" s="27"/>
      <c r="I257" s="27"/>
      <c r="J257" s="27"/>
      <c r="K257" s="27"/>
      <c r="L257" s="29"/>
      <c r="M257" s="178"/>
      <c r="N257" s="29"/>
      <c r="O257" s="29"/>
    </row>
    <row r="258" spans="1:15" x14ac:dyDescent="0.25">
      <c r="A258" s="27"/>
      <c r="B258" s="27"/>
      <c r="C258" s="28"/>
      <c r="D258" s="27"/>
      <c r="E258" s="27"/>
      <c r="F258" s="27"/>
      <c r="G258" s="27"/>
      <c r="H258" s="27"/>
      <c r="I258" s="27"/>
      <c r="J258" s="27"/>
      <c r="K258" s="27"/>
      <c r="L258" s="29"/>
      <c r="M258" s="178"/>
      <c r="N258" s="29"/>
      <c r="O258" s="29"/>
    </row>
    <row r="259" spans="1:15" x14ac:dyDescent="0.25">
      <c r="A259" s="27"/>
      <c r="B259" s="27"/>
      <c r="C259" s="28"/>
      <c r="D259" s="27"/>
      <c r="E259" s="27"/>
      <c r="F259" s="27"/>
      <c r="G259" s="27"/>
      <c r="H259" s="27"/>
      <c r="I259" s="27"/>
      <c r="J259" s="27"/>
      <c r="K259" s="27"/>
      <c r="L259" s="29"/>
      <c r="M259" s="178"/>
      <c r="N259" s="29"/>
      <c r="O259" s="29"/>
    </row>
    <row r="260" spans="1:15" x14ac:dyDescent="0.25">
      <c r="A260" s="27"/>
      <c r="B260" s="27"/>
      <c r="C260" s="28"/>
      <c r="D260" s="27"/>
      <c r="E260" s="27"/>
      <c r="F260" s="27"/>
      <c r="G260" s="27"/>
      <c r="H260" s="27"/>
      <c r="I260" s="27"/>
      <c r="J260" s="27"/>
      <c r="K260" s="27"/>
      <c r="L260" s="29"/>
      <c r="M260" s="178"/>
      <c r="N260" s="29"/>
      <c r="O260" s="29"/>
    </row>
    <row r="261" spans="1:15" x14ac:dyDescent="0.25">
      <c r="A261" s="27"/>
      <c r="B261" s="27"/>
      <c r="C261" s="28"/>
      <c r="D261" s="27"/>
      <c r="E261" s="27"/>
      <c r="F261" s="27"/>
      <c r="G261" s="27"/>
      <c r="H261" s="27"/>
      <c r="I261" s="27"/>
      <c r="J261" s="27"/>
      <c r="K261" s="27"/>
      <c r="L261" s="29"/>
      <c r="M261" s="178"/>
      <c r="N261" s="29"/>
      <c r="O261" s="29"/>
    </row>
    <row r="262" spans="1:15" x14ac:dyDescent="0.25">
      <c r="A262" s="27"/>
      <c r="B262" s="27"/>
      <c r="C262" s="28"/>
      <c r="D262" s="27"/>
      <c r="E262" s="27"/>
      <c r="F262" s="27"/>
      <c r="G262" s="27"/>
      <c r="H262" s="27"/>
      <c r="I262" s="27"/>
      <c r="J262" s="27"/>
      <c r="K262" s="27"/>
      <c r="L262" s="29"/>
      <c r="M262" s="178"/>
      <c r="N262" s="29"/>
      <c r="O262" s="29"/>
    </row>
    <row r="263" spans="1:15" x14ac:dyDescent="0.25">
      <c r="A263" s="27"/>
      <c r="B263" s="27"/>
      <c r="C263" s="28"/>
      <c r="D263" s="27"/>
      <c r="E263" s="27"/>
      <c r="F263" s="27"/>
      <c r="G263" s="27"/>
      <c r="H263" s="27"/>
      <c r="I263" s="27"/>
      <c r="J263" s="27"/>
      <c r="K263" s="27"/>
      <c r="L263" s="29"/>
      <c r="M263" s="178"/>
      <c r="N263" s="29"/>
      <c r="O263" s="29"/>
    </row>
    <row r="264" spans="1:15" x14ac:dyDescent="0.25">
      <c r="A264" s="27"/>
      <c r="B264" s="27"/>
      <c r="C264" s="28"/>
      <c r="D264" s="27"/>
      <c r="E264" s="27"/>
      <c r="F264" s="27"/>
      <c r="G264" s="27"/>
      <c r="H264" s="27"/>
      <c r="I264" s="27"/>
      <c r="J264" s="27"/>
      <c r="K264" s="27"/>
      <c r="L264" s="29"/>
      <c r="M264" s="178"/>
      <c r="N264" s="29"/>
      <c r="O264" s="29"/>
    </row>
    <row r="265" spans="1:15" x14ac:dyDescent="0.25">
      <c r="A265" s="27"/>
      <c r="B265" s="27"/>
      <c r="C265" s="28"/>
      <c r="D265" s="27"/>
      <c r="E265" s="27"/>
      <c r="F265" s="27"/>
      <c r="G265" s="27"/>
      <c r="H265" s="27"/>
      <c r="I265" s="27"/>
      <c r="J265" s="27"/>
      <c r="K265" s="27"/>
      <c r="L265" s="29"/>
      <c r="M265" s="178"/>
      <c r="N265" s="29"/>
      <c r="O265" s="29"/>
    </row>
    <row r="266" spans="1:15" x14ac:dyDescent="0.25">
      <c r="A266" s="27"/>
      <c r="B266" s="27"/>
      <c r="C266" s="28"/>
      <c r="D266" s="27"/>
      <c r="E266" s="27"/>
      <c r="F266" s="27"/>
      <c r="G266" s="27"/>
      <c r="H266" s="27"/>
      <c r="I266" s="27"/>
      <c r="J266" s="27"/>
      <c r="K266" s="27"/>
      <c r="L266" s="29"/>
      <c r="M266" s="178"/>
      <c r="N266" s="29"/>
      <c r="O266" s="29"/>
    </row>
    <row r="267" spans="1:15" x14ac:dyDescent="0.25">
      <c r="A267" s="27"/>
      <c r="B267" s="27"/>
      <c r="C267" s="28"/>
      <c r="D267" s="27"/>
      <c r="E267" s="27"/>
      <c r="F267" s="27"/>
      <c r="G267" s="27"/>
      <c r="H267" s="27"/>
      <c r="I267" s="27"/>
      <c r="J267" s="27"/>
      <c r="K267" s="27"/>
      <c r="L267" s="29"/>
      <c r="M267" s="178"/>
      <c r="N267" s="29"/>
      <c r="O267" s="29"/>
    </row>
    <row r="268" spans="1:15" x14ac:dyDescent="0.25">
      <c r="A268" s="27"/>
      <c r="B268" s="27"/>
      <c r="C268" s="28"/>
      <c r="D268" s="27"/>
      <c r="E268" s="27"/>
      <c r="F268" s="27"/>
      <c r="G268" s="27"/>
      <c r="H268" s="27"/>
      <c r="I268" s="27"/>
      <c r="J268" s="27"/>
      <c r="K268" s="27"/>
      <c r="L268" s="29"/>
      <c r="M268" s="178"/>
      <c r="N268" s="29"/>
      <c r="O268" s="29"/>
    </row>
    <row r="269" spans="1:15" x14ac:dyDescent="0.25">
      <c r="A269" s="27"/>
      <c r="B269" s="27"/>
      <c r="C269" s="28"/>
      <c r="D269" s="27"/>
      <c r="E269" s="27"/>
      <c r="F269" s="27"/>
      <c r="G269" s="27"/>
      <c r="H269" s="27"/>
      <c r="I269" s="27"/>
      <c r="J269" s="27"/>
      <c r="K269" s="27"/>
      <c r="L269" s="29"/>
      <c r="M269" s="178"/>
      <c r="N269" s="29"/>
      <c r="O269" s="29"/>
    </row>
    <row r="270" spans="1:15" x14ac:dyDescent="0.25">
      <c r="A270" s="27"/>
      <c r="B270" s="27"/>
      <c r="C270" s="28"/>
      <c r="D270" s="27"/>
      <c r="E270" s="27"/>
      <c r="F270" s="27"/>
      <c r="G270" s="27"/>
      <c r="H270" s="27"/>
      <c r="I270" s="27"/>
      <c r="J270" s="27"/>
      <c r="K270" s="27"/>
      <c r="L270" s="29"/>
      <c r="M270" s="178"/>
      <c r="N270" s="29"/>
      <c r="O270" s="29"/>
    </row>
    <row r="271" spans="1:15" x14ac:dyDescent="0.25">
      <c r="A271" s="27"/>
      <c r="B271" s="27"/>
      <c r="C271" s="28"/>
      <c r="D271" s="27"/>
      <c r="E271" s="27"/>
      <c r="F271" s="27"/>
      <c r="G271" s="27"/>
      <c r="H271" s="27"/>
      <c r="I271" s="27"/>
      <c r="J271" s="27"/>
      <c r="K271" s="27"/>
      <c r="L271" s="29"/>
      <c r="M271" s="178"/>
      <c r="N271" s="29"/>
      <c r="O271" s="29"/>
    </row>
    <row r="272" spans="1:15" x14ac:dyDescent="0.25">
      <c r="A272" s="27"/>
      <c r="B272" s="27"/>
      <c r="C272" s="28"/>
      <c r="D272" s="27"/>
      <c r="E272" s="27"/>
      <c r="F272" s="27"/>
      <c r="G272" s="27"/>
      <c r="H272" s="27"/>
      <c r="I272" s="27"/>
      <c r="J272" s="27"/>
      <c r="K272" s="27"/>
      <c r="L272" s="29"/>
      <c r="M272" s="178"/>
      <c r="N272" s="29"/>
      <c r="O272" s="29"/>
    </row>
    <row r="273" spans="1:15" x14ac:dyDescent="0.25">
      <c r="A273" s="27"/>
      <c r="B273" s="27"/>
      <c r="C273" s="28"/>
      <c r="D273" s="27"/>
      <c r="E273" s="27"/>
      <c r="F273" s="27"/>
      <c r="G273" s="27"/>
      <c r="H273" s="27"/>
      <c r="I273" s="27"/>
      <c r="J273" s="27"/>
      <c r="K273" s="27"/>
      <c r="L273" s="29"/>
      <c r="M273" s="178"/>
      <c r="N273" s="29"/>
      <c r="O273" s="29"/>
    </row>
    <row r="274" spans="1:15" x14ac:dyDescent="0.25">
      <c r="A274" s="27"/>
      <c r="B274" s="27"/>
      <c r="C274" s="28"/>
      <c r="D274" s="27"/>
      <c r="E274" s="27"/>
      <c r="F274" s="27"/>
      <c r="G274" s="27"/>
      <c r="H274" s="27"/>
      <c r="I274" s="27"/>
      <c r="J274" s="27"/>
      <c r="K274" s="27"/>
      <c r="L274" s="29"/>
      <c r="M274" s="178"/>
      <c r="N274" s="29"/>
      <c r="O274" s="29"/>
    </row>
    <row r="275" spans="1:15" x14ac:dyDescent="0.25">
      <c r="A275" s="27"/>
      <c r="B275" s="27"/>
      <c r="C275" s="28"/>
      <c r="D275" s="27"/>
      <c r="E275" s="27"/>
      <c r="F275" s="27"/>
      <c r="G275" s="27"/>
      <c r="H275" s="27"/>
      <c r="I275" s="27"/>
      <c r="J275" s="27"/>
      <c r="K275" s="27"/>
      <c r="L275" s="29"/>
      <c r="M275" s="178"/>
      <c r="N275" s="29"/>
      <c r="O275" s="29"/>
    </row>
    <row r="276" spans="1:15" x14ac:dyDescent="0.25">
      <c r="A276" s="27"/>
      <c r="B276" s="27"/>
      <c r="C276" s="28"/>
      <c r="D276" s="27"/>
      <c r="E276" s="27"/>
      <c r="F276" s="27"/>
      <c r="G276" s="27"/>
      <c r="H276" s="27"/>
      <c r="I276" s="27"/>
      <c r="J276" s="27"/>
      <c r="K276" s="27"/>
      <c r="L276" s="29"/>
      <c r="M276" s="178"/>
      <c r="N276" s="29"/>
      <c r="O276" s="29"/>
    </row>
    <row r="277" spans="1:15" x14ac:dyDescent="0.25">
      <c r="A277" s="27"/>
      <c r="B277" s="27"/>
      <c r="C277" s="28"/>
      <c r="D277" s="27"/>
      <c r="E277" s="27"/>
      <c r="F277" s="27"/>
      <c r="G277" s="27"/>
      <c r="H277" s="27"/>
      <c r="I277" s="27"/>
      <c r="J277" s="27"/>
      <c r="K277" s="27"/>
      <c r="L277" s="29"/>
      <c r="M277" s="178"/>
      <c r="N277" s="29"/>
      <c r="O277" s="29"/>
    </row>
    <row r="278" spans="1:15" x14ac:dyDescent="0.25">
      <c r="A278" s="27"/>
      <c r="B278" s="27"/>
      <c r="C278" s="28"/>
      <c r="D278" s="27"/>
      <c r="E278" s="27"/>
      <c r="F278" s="27"/>
      <c r="G278" s="27"/>
      <c r="H278" s="27"/>
      <c r="I278" s="27"/>
      <c r="J278" s="27"/>
      <c r="K278" s="27"/>
      <c r="L278" s="29"/>
      <c r="M278" s="178"/>
      <c r="N278" s="29"/>
      <c r="O278" s="29"/>
    </row>
    <row r="279" spans="1:15" x14ac:dyDescent="0.25">
      <c r="A279" s="27"/>
      <c r="B279" s="27"/>
      <c r="C279" s="28"/>
      <c r="D279" s="27"/>
      <c r="E279" s="27"/>
      <c r="F279" s="27"/>
      <c r="G279" s="27"/>
      <c r="H279" s="27"/>
      <c r="I279" s="27"/>
      <c r="J279" s="27"/>
      <c r="K279" s="27"/>
      <c r="L279" s="29"/>
      <c r="M279" s="178"/>
      <c r="N279" s="29"/>
      <c r="O279" s="29"/>
    </row>
    <row r="280" spans="1:15" x14ac:dyDescent="0.25">
      <c r="A280" s="27"/>
      <c r="B280" s="27"/>
      <c r="C280" s="28"/>
      <c r="D280" s="27"/>
      <c r="E280" s="27"/>
      <c r="F280" s="27"/>
      <c r="G280" s="27"/>
      <c r="H280" s="27"/>
      <c r="I280" s="27"/>
      <c r="J280" s="27"/>
      <c r="K280" s="27"/>
      <c r="L280" s="29"/>
      <c r="M280" s="178"/>
      <c r="N280" s="29"/>
      <c r="O280" s="29"/>
    </row>
    <row r="281" spans="1:15" x14ac:dyDescent="0.25">
      <c r="A281" s="27"/>
      <c r="B281" s="27"/>
      <c r="C281" s="28"/>
      <c r="D281" s="27"/>
      <c r="E281" s="27"/>
      <c r="F281" s="27"/>
      <c r="G281" s="27"/>
      <c r="H281" s="27"/>
      <c r="I281" s="27"/>
      <c r="J281" s="27"/>
      <c r="K281" s="27"/>
      <c r="L281" s="29"/>
      <c r="M281" s="178"/>
      <c r="N281" s="29"/>
      <c r="O281" s="29"/>
    </row>
    <row r="282" spans="1:15" x14ac:dyDescent="0.25">
      <c r="A282" s="27"/>
      <c r="B282" s="27"/>
      <c r="C282" s="28"/>
      <c r="D282" s="27"/>
      <c r="E282" s="27"/>
      <c r="F282" s="27"/>
      <c r="G282" s="27"/>
      <c r="H282" s="27"/>
      <c r="I282" s="27"/>
      <c r="J282" s="27"/>
      <c r="K282" s="27"/>
      <c r="L282" s="29"/>
      <c r="M282" s="178"/>
      <c r="N282" s="29"/>
      <c r="O282" s="29"/>
    </row>
    <row r="283" spans="1:15" x14ac:dyDescent="0.25">
      <c r="A283" s="27"/>
      <c r="B283" s="27"/>
      <c r="C283" s="28"/>
      <c r="D283" s="27"/>
      <c r="E283" s="27"/>
      <c r="F283" s="27"/>
      <c r="G283" s="27"/>
      <c r="H283" s="27"/>
      <c r="I283" s="27"/>
      <c r="J283" s="27"/>
      <c r="K283" s="27"/>
      <c r="L283" s="29"/>
      <c r="M283" s="178"/>
      <c r="N283" s="29"/>
      <c r="O283" s="29"/>
    </row>
    <row r="284" spans="1:15" x14ac:dyDescent="0.25">
      <c r="A284" s="27"/>
      <c r="B284" s="27"/>
      <c r="C284" s="28"/>
      <c r="D284" s="27"/>
      <c r="E284" s="27"/>
      <c r="F284" s="27"/>
      <c r="G284" s="27"/>
      <c r="H284" s="27"/>
      <c r="I284" s="27"/>
      <c r="J284" s="27"/>
      <c r="K284" s="27"/>
      <c r="L284" s="29"/>
      <c r="M284" s="178"/>
      <c r="N284" s="29"/>
      <c r="O284" s="29"/>
    </row>
    <row r="285" spans="1:15" x14ac:dyDescent="0.25">
      <c r="A285" s="27"/>
      <c r="B285" s="27"/>
      <c r="C285" s="28"/>
      <c r="D285" s="27"/>
      <c r="E285" s="27"/>
      <c r="F285" s="27"/>
      <c r="G285" s="27"/>
      <c r="H285" s="27"/>
      <c r="I285" s="27"/>
      <c r="J285" s="27"/>
      <c r="K285" s="27"/>
      <c r="L285" s="29"/>
      <c r="M285" s="178"/>
      <c r="N285" s="29"/>
      <c r="O285" s="29"/>
    </row>
    <row r="286" spans="1:15" x14ac:dyDescent="0.25">
      <c r="A286" s="27"/>
      <c r="B286" s="27"/>
      <c r="C286" s="28"/>
      <c r="D286" s="27"/>
      <c r="E286" s="27"/>
      <c r="F286" s="27"/>
      <c r="G286" s="27"/>
      <c r="H286" s="27"/>
      <c r="I286" s="27"/>
      <c r="J286" s="27"/>
      <c r="K286" s="27"/>
      <c r="L286" s="29"/>
      <c r="M286" s="178"/>
      <c r="N286" s="29"/>
      <c r="O286" s="29"/>
    </row>
    <row r="287" spans="1:15" x14ac:dyDescent="0.25">
      <c r="A287" s="27"/>
      <c r="B287" s="27"/>
      <c r="C287" s="28"/>
      <c r="D287" s="27"/>
      <c r="E287" s="27"/>
      <c r="F287" s="27"/>
      <c r="G287" s="27"/>
      <c r="H287" s="27"/>
      <c r="I287" s="27"/>
      <c r="J287" s="27"/>
      <c r="K287" s="27"/>
      <c r="L287" s="29"/>
      <c r="M287" s="178"/>
      <c r="N287" s="29"/>
      <c r="O287" s="29"/>
    </row>
    <row r="288" spans="1:15" x14ac:dyDescent="0.25">
      <c r="A288" s="27"/>
      <c r="B288" s="27"/>
      <c r="C288" s="28"/>
      <c r="D288" s="27"/>
      <c r="E288" s="27"/>
      <c r="F288" s="27"/>
      <c r="G288" s="27"/>
      <c r="H288" s="27"/>
      <c r="I288" s="27"/>
      <c r="J288" s="27"/>
      <c r="K288" s="27"/>
      <c r="L288" s="29"/>
      <c r="M288" s="178"/>
      <c r="N288" s="29"/>
      <c r="O288" s="29"/>
    </row>
    <row r="289" spans="1:15" x14ac:dyDescent="0.25">
      <c r="A289" s="27"/>
      <c r="B289" s="27"/>
      <c r="C289" s="28"/>
      <c r="D289" s="27"/>
      <c r="E289" s="27"/>
      <c r="F289" s="27"/>
      <c r="G289" s="27"/>
      <c r="H289" s="27"/>
      <c r="I289" s="27"/>
      <c r="J289" s="27"/>
      <c r="K289" s="27"/>
      <c r="L289" s="29"/>
      <c r="M289" s="178"/>
      <c r="N289" s="29"/>
      <c r="O289" s="29"/>
    </row>
    <row r="290" spans="1:15" x14ac:dyDescent="0.25">
      <c r="A290" s="27"/>
      <c r="B290" s="27"/>
      <c r="C290" s="28"/>
      <c r="D290" s="27"/>
      <c r="E290" s="27"/>
      <c r="F290" s="27"/>
      <c r="G290" s="27"/>
      <c r="H290" s="27"/>
      <c r="I290" s="27"/>
      <c r="J290" s="27"/>
      <c r="K290" s="27"/>
      <c r="L290" s="29"/>
      <c r="M290" s="178"/>
      <c r="N290" s="29"/>
      <c r="O290" s="29"/>
    </row>
    <row r="291" spans="1:15" x14ac:dyDescent="0.25">
      <c r="A291" s="27"/>
      <c r="B291" s="27"/>
      <c r="C291" s="28"/>
      <c r="D291" s="27"/>
      <c r="E291" s="27"/>
      <c r="F291" s="27"/>
      <c r="G291" s="27"/>
      <c r="H291" s="27"/>
      <c r="I291" s="27"/>
      <c r="J291" s="27"/>
      <c r="K291" s="27"/>
      <c r="L291" s="29"/>
      <c r="M291" s="178"/>
      <c r="N291" s="29"/>
      <c r="O291" s="29"/>
    </row>
    <row r="292" spans="1:15" x14ac:dyDescent="0.25">
      <c r="A292" s="27"/>
      <c r="B292" s="27"/>
      <c r="C292" s="28"/>
      <c r="D292" s="27"/>
      <c r="E292" s="27"/>
      <c r="F292" s="27"/>
      <c r="G292" s="27"/>
      <c r="H292" s="27"/>
      <c r="I292" s="27"/>
      <c r="J292" s="27"/>
      <c r="K292" s="27"/>
      <c r="L292" s="29"/>
      <c r="M292" s="178"/>
      <c r="N292" s="29"/>
      <c r="O292" s="29"/>
    </row>
    <row r="293" spans="1:15" x14ac:dyDescent="0.25">
      <c r="A293" s="27"/>
      <c r="B293" s="27"/>
      <c r="C293" s="28"/>
      <c r="D293" s="27"/>
      <c r="E293" s="27"/>
      <c r="F293" s="27"/>
      <c r="G293" s="27"/>
      <c r="H293" s="27"/>
      <c r="I293" s="27"/>
      <c r="J293" s="27"/>
      <c r="K293" s="27"/>
      <c r="L293" s="29"/>
      <c r="M293" s="178"/>
      <c r="N293" s="29"/>
      <c r="O293" s="29"/>
    </row>
    <row r="294" spans="1:15" x14ac:dyDescent="0.25">
      <c r="A294" s="27"/>
      <c r="B294" s="27"/>
      <c r="C294" s="28"/>
      <c r="D294" s="27"/>
      <c r="E294" s="27"/>
      <c r="F294" s="27"/>
      <c r="G294" s="27"/>
      <c r="H294" s="27"/>
      <c r="I294" s="27"/>
      <c r="J294" s="27"/>
      <c r="K294" s="27"/>
      <c r="L294" s="29"/>
      <c r="M294" s="178"/>
      <c r="N294" s="29"/>
      <c r="O294" s="29"/>
    </row>
    <row r="295" spans="1:15" x14ac:dyDescent="0.25">
      <c r="A295" s="27"/>
      <c r="B295" s="27"/>
      <c r="C295" s="28"/>
      <c r="D295" s="27"/>
      <c r="E295" s="27"/>
      <c r="F295" s="27"/>
      <c r="G295" s="27"/>
      <c r="H295" s="27"/>
      <c r="I295" s="27"/>
      <c r="J295" s="27"/>
      <c r="K295" s="27"/>
      <c r="L295" s="29"/>
      <c r="M295" s="178"/>
      <c r="N295" s="29"/>
      <c r="O295" s="29"/>
    </row>
    <row r="296" spans="1:15" x14ac:dyDescent="0.25">
      <c r="A296" s="27"/>
      <c r="B296" s="27"/>
      <c r="C296" s="28"/>
      <c r="D296" s="27"/>
      <c r="E296" s="27"/>
      <c r="F296" s="27"/>
      <c r="G296" s="27"/>
      <c r="H296" s="27"/>
      <c r="I296" s="27"/>
      <c r="J296" s="27"/>
      <c r="K296" s="27"/>
      <c r="L296" s="29"/>
      <c r="M296" s="178"/>
      <c r="N296" s="29"/>
      <c r="O296" s="29"/>
    </row>
    <row r="297" spans="1:15" x14ac:dyDescent="0.25">
      <c r="A297" s="27"/>
      <c r="B297" s="27"/>
      <c r="C297" s="28"/>
      <c r="D297" s="27"/>
      <c r="E297" s="27"/>
      <c r="F297" s="27"/>
      <c r="G297" s="27"/>
      <c r="H297" s="27"/>
      <c r="I297" s="27"/>
      <c r="J297" s="27"/>
      <c r="K297" s="27"/>
      <c r="L297" s="29"/>
      <c r="M297" s="178"/>
      <c r="N297" s="29"/>
      <c r="O297" s="29"/>
    </row>
    <row r="298" spans="1:15" x14ac:dyDescent="0.25">
      <c r="A298" s="27"/>
      <c r="B298" s="27"/>
      <c r="C298" s="28"/>
      <c r="D298" s="27"/>
      <c r="E298" s="27"/>
      <c r="F298" s="27"/>
      <c r="G298" s="27"/>
      <c r="H298" s="27"/>
      <c r="I298" s="27"/>
      <c r="J298" s="27"/>
      <c r="K298" s="27"/>
      <c r="L298" s="29"/>
      <c r="M298" s="178"/>
      <c r="N298" s="29"/>
      <c r="O298" s="29"/>
    </row>
    <row r="299" spans="1:15" x14ac:dyDescent="0.25">
      <c r="A299" s="27"/>
      <c r="B299" s="27"/>
      <c r="C299" s="28"/>
      <c r="D299" s="27"/>
      <c r="E299" s="27"/>
      <c r="F299" s="27"/>
      <c r="G299" s="27"/>
      <c r="H299" s="27"/>
      <c r="I299" s="27"/>
      <c r="J299" s="27"/>
      <c r="K299" s="27"/>
      <c r="L299" s="29"/>
      <c r="M299" s="178"/>
      <c r="N299" s="29"/>
      <c r="O299" s="29"/>
    </row>
    <row r="300" spans="1:15" x14ac:dyDescent="0.25">
      <c r="A300" s="27"/>
      <c r="B300" s="27"/>
      <c r="C300" s="28"/>
      <c r="D300" s="27"/>
      <c r="E300" s="27"/>
      <c r="F300" s="27"/>
      <c r="G300" s="27"/>
      <c r="H300" s="27"/>
      <c r="I300" s="27"/>
      <c r="J300" s="27"/>
      <c r="K300" s="27"/>
      <c r="L300" s="29"/>
      <c r="M300" s="178"/>
      <c r="N300" s="29"/>
      <c r="O300" s="29"/>
    </row>
    <row r="301" spans="1:15" x14ac:dyDescent="0.25">
      <c r="A301" s="27"/>
      <c r="B301" s="27"/>
      <c r="C301" s="28"/>
      <c r="D301" s="27"/>
      <c r="E301" s="27"/>
      <c r="F301" s="27"/>
      <c r="G301" s="27"/>
      <c r="H301" s="27"/>
      <c r="I301" s="27"/>
      <c r="J301" s="27"/>
      <c r="K301" s="27"/>
      <c r="L301" s="29"/>
      <c r="M301" s="178"/>
      <c r="N301" s="29"/>
      <c r="O301" s="29"/>
    </row>
    <row r="302" spans="1:15" x14ac:dyDescent="0.25">
      <c r="A302" s="27"/>
      <c r="B302" s="27"/>
      <c r="C302" s="28"/>
      <c r="D302" s="27"/>
      <c r="E302" s="27"/>
      <c r="F302" s="27"/>
      <c r="G302" s="27"/>
      <c r="H302" s="27"/>
      <c r="I302" s="27"/>
      <c r="J302" s="27"/>
      <c r="K302" s="27"/>
      <c r="L302" s="29"/>
      <c r="M302" s="178"/>
      <c r="N302" s="29"/>
      <c r="O302" s="29"/>
    </row>
    <row r="303" spans="1:15" x14ac:dyDescent="0.25">
      <c r="A303" s="27"/>
      <c r="B303" s="27"/>
      <c r="C303" s="28"/>
      <c r="D303" s="27"/>
      <c r="E303" s="27"/>
      <c r="F303" s="27"/>
      <c r="G303" s="27"/>
      <c r="H303" s="27"/>
      <c r="I303" s="27"/>
      <c r="J303" s="27"/>
      <c r="K303" s="27"/>
      <c r="L303" s="29"/>
      <c r="M303" s="178"/>
      <c r="N303" s="29"/>
      <c r="O303" s="29"/>
    </row>
    <row r="304" spans="1:15" x14ac:dyDescent="0.25">
      <c r="A304" s="27"/>
      <c r="B304" s="27"/>
      <c r="C304" s="28"/>
      <c r="D304" s="27"/>
      <c r="E304" s="27"/>
      <c r="F304" s="27"/>
      <c r="G304" s="27"/>
      <c r="H304" s="27"/>
      <c r="I304" s="27"/>
      <c r="J304" s="27"/>
      <c r="K304" s="27"/>
      <c r="L304" s="29"/>
      <c r="M304" s="178"/>
      <c r="N304" s="29"/>
      <c r="O304" s="29"/>
    </row>
    <row r="305" spans="1:15" x14ac:dyDescent="0.25">
      <c r="A305" s="27"/>
      <c r="B305" s="27"/>
      <c r="C305" s="28"/>
      <c r="D305" s="27"/>
      <c r="E305" s="27"/>
      <c r="F305" s="27"/>
      <c r="G305" s="27"/>
      <c r="H305" s="27"/>
      <c r="I305" s="27"/>
      <c r="J305" s="27"/>
      <c r="K305" s="27"/>
      <c r="L305" s="29"/>
      <c r="M305" s="178"/>
      <c r="N305" s="29"/>
      <c r="O305" s="29"/>
    </row>
    <row r="306" spans="1:15" x14ac:dyDescent="0.25">
      <c r="A306" s="27"/>
      <c r="B306" s="27"/>
      <c r="C306" s="28"/>
      <c r="D306" s="27"/>
      <c r="E306" s="27"/>
      <c r="F306" s="27"/>
      <c r="G306" s="27"/>
      <c r="H306" s="27"/>
      <c r="I306" s="27"/>
      <c r="J306" s="27"/>
      <c r="K306" s="27"/>
      <c r="L306" s="29"/>
      <c r="M306" s="178"/>
      <c r="N306" s="29"/>
      <c r="O306" s="29"/>
    </row>
    <row r="307" spans="1:15" x14ac:dyDescent="0.25">
      <c r="A307" s="27"/>
      <c r="B307" s="27"/>
      <c r="C307" s="28"/>
      <c r="D307" s="27"/>
      <c r="E307" s="27"/>
      <c r="F307" s="27"/>
      <c r="G307" s="27"/>
      <c r="H307" s="27"/>
      <c r="I307" s="27"/>
      <c r="J307" s="27"/>
      <c r="K307" s="27"/>
      <c r="L307" s="29"/>
      <c r="M307" s="178"/>
      <c r="N307" s="29"/>
      <c r="O307" s="29"/>
    </row>
    <row r="308" spans="1:15" x14ac:dyDescent="0.25">
      <c r="A308" s="27"/>
      <c r="B308" s="27"/>
      <c r="C308" s="28"/>
      <c r="D308" s="27"/>
      <c r="E308" s="27"/>
      <c r="F308" s="27"/>
      <c r="G308" s="27"/>
      <c r="H308" s="27"/>
      <c r="I308" s="27"/>
      <c r="J308" s="27"/>
      <c r="K308" s="27"/>
      <c r="L308" s="29"/>
      <c r="M308" s="178"/>
      <c r="N308" s="29"/>
      <c r="O308" s="29"/>
    </row>
    <row r="309" spans="1:15" x14ac:dyDescent="0.25">
      <c r="A309" s="27"/>
      <c r="B309" s="27"/>
      <c r="C309" s="28"/>
      <c r="D309" s="27"/>
      <c r="E309" s="27"/>
      <c r="F309" s="27"/>
      <c r="G309" s="27"/>
      <c r="H309" s="27"/>
      <c r="I309" s="27"/>
      <c r="J309" s="27"/>
      <c r="K309" s="27"/>
      <c r="L309" s="29"/>
      <c r="M309" s="178"/>
      <c r="N309" s="29"/>
      <c r="O309" s="29"/>
    </row>
    <row r="310" spans="1:15" x14ac:dyDescent="0.25">
      <c r="A310" s="27"/>
      <c r="B310" s="27"/>
      <c r="C310" s="28"/>
      <c r="D310" s="27"/>
      <c r="E310" s="27"/>
      <c r="F310" s="27"/>
      <c r="G310" s="27"/>
      <c r="H310" s="27"/>
      <c r="I310" s="27"/>
      <c r="J310" s="27"/>
      <c r="K310" s="27"/>
      <c r="L310" s="29"/>
      <c r="M310" s="178"/>
      <c r="N310" s="29"/>
      <c r="O310" s="29"/>
    </row>
    <row r="311" spans="1:15" x14ac:dyDescent="0.25">
      <c r="A311" s="27"/>
      <c r="B311" s="27"/>
      <c r="C311" s="28"/>
      <c r="D311" s="27"/>
      <c r="E311" s="27"/>
      <c r="F311" s="27"/>
      <c r="G311" s="27"/>
      <c r="H311" s="27"/>
      <c r="I311" s="27"/>
      <c r="J311" s="27"/>
      <c r="K311" s="27"/>
      <c r="L311" s="29"/>
      <c r="M311" s="178"/>
      <c r="N311" s="29"/>
      <c r="O311" s="29"/>
    </row>
    <row r="312" spans="1:15" x14ac:dyDescent="0.25">
      <c r="A312" s="27"/>
      <c r="B312" s="27"/>
      <c r="C312" s="28"/>
      <c r="D312" s="27"/>
      <c r="E312" s="27"/>
      <c r="F312" s="27"/>
      <c r="G312" s="27"/>
      <c r="H312" s="27"/>
      <c r="I312" s="27"/>
      <c r="J312" s="27"/>
      <c r="K312" s="27"/>
      <c r="L312" s="29"/>
      <c r="M312" s="178"/>
      <c r="N312" s="29"/>
      <c r="O312" s="29"/>
    </row>
    <row r="313" spans="1:15" x14ac:dyDescent="0.25">
      <c r="A313" s="27"/>
      <c r="B313" s="27"/>
      <c r="C313" s="28"/>
      <c r="D313" s="27"/>
      <c r="E313" s="27"/>
      <c r="F313" s="27"/>
      <c r="G313" s="27"/>
      <c r="H313" s="27"/>
      <c r="I313" s="27"/>
      <c r="J313" s="27"/>
      <c r="K313" s="27"/>
      <c r="L313" s="29"/>
      <c r="M313" s="178"/>
      <c r="N313" s="29"/>
      <c r="O313" s="29"/>
    </row>
    <row r="314" spans="1:15" x14ac:dyDescent="0.25">
      <c r="A314" s="27"/>
      <c r="B314" s="27"/>
      <c r="C314" s="28"/>
      <c r="D314" s="27"/>
      <c r="E314" s="27"/>
      <c r="F314" s="27"/>
      <c r="G314" s="27"/>
      <c r="H314" s="27"/>
      <c r="I314" s="27"/>
      <c r="J314" s="27"/>
      <c r="K314" s="27"/>
      <c r="L314" s="29"/>
      <c r="M314" s="178"/>
      <c r="N314" s="29"/>
      <c r="O314" s="29"/>
    </row>
    <row r="315" spans="1:15" x14ac:dyDescent="0.25">
      <c r="A315" s="27"/>
      <c r="B315" s="27"/>
      <c r="C315" s="28"/>
      <c r="D315" s="27"/>
      <c r="E315" s="27"/>
      <c r="F315" s="27"/>
      <c r="G315" s="27"/>
      <c r="H315" s="27"/>
      <c r="I315" s="27"/>
      <c r="J315" s="27"/>
      <c r="K315" s="27"/>
      <c r="L315" s="29"/>
      <c r="M315" s="178"/>
      <c r="N315" s="29"/>
      <c r="O315" s="29"/>
    </row>
    <row r="316" spans="1:15" x14ac:dyDescent="0.25">
      <c r="A316" s="27"/>
      <c r="B316" s="27"/>
      <c r="C316" s="28"/>
      <c r="D316" s="27"/>
      <c r="E316" s="27"/>
      <c r="F316" s="27"/>
      <c r="G316" s="27"/>
      <c r="H316" s="27"/>
      <c r="I316" s="27"/>
      <c r="J316" s="27"/>
      <c r="K316" s="27"/>
      <c r="L316" s="29"/>
      <c r="M316" s="178"/>
      <c r="N316" s="29"/>
      <c r="O316" s="29"/>
    </row>
    <row r="317" spans="1:15" x14ac:dyDescent="0.25">
      <c r="A317" s="27"/>
      <c r="B317" s="27"/>
      <c r="C317" s="28"/>
      <c r="D317" s="27"/>
      <c r="E317" s="27"/>
      <c r="F317" s="27"/>
      <c r="G317" s="27"/>
      <c r="H317" s="27"/>
      <c r="I317" s="27"/>
      <c r="J317" s="27"/>
      <c r="K317" s="27"/>
      <c r="L317" s="29"/>
      <c r="M317" s="178"/>
      <c r="N317" s="29"/>
      <c r="O317" s="29"/>
    </row>
    <row r="318" spans="1:15" x14ac:dyDescent="0.25">
      <c r="A318" s="27"/>
      <c r="B318" s="27"/>
      <c r="C318" s="28"/>
      <c r="D318" s="27"/>
      <c r="E318" s="27"/>
      <c r="F318" s="27"/>
      <c r="G318" s="27"/>
      <c r="H318" s="27"/>
      <c r="I318" s="27"/>
      <c r="J318" s="27"/>
      <c r="K318" s="27"/>
      <c r="L318" s="29"/>
      <c r="M318" s="178"/>
      <c r="N318" s="29"/>
      <c r="O318" s="29"/>
    </row>
    <row r="319" spans="1:15" x14ac:dyDescent="0.25">
      <c r="A319" s="27"/>
      <c r="B319" s="27"/>
      <c r="C319" s="28"/>
      <c r="D319" s="27"/>
      <c r="E319" s="27"/>
      <c r="F319" s="27"/>
      <c r="G319" s="27"/>
      <c r="H319" s="27"/>
      <c r="I319" s="27"/>
      <c r="J319" s="27"/>
      <c r="K319" s="27"/>
      <c r="L319" s="29"/>
      <c r="M319" s="178"/>
      <c r="N319" s="29"/>
      <c r="O319" s="29"/>
    </row>
    <row r="320" spans="1:15" x14ac:dyDescent="0.25">
      <c r="A320" s="27"/>
      <c r="B320" s="27"/>
      <c r="C320" s="28"/>
      <c r="D320" s="27"/>
      <c r="E320" s="27"/>
      <c r="F320" s="27"/>
      <c r="G320" s="27"/>
      <c r="H320" s="27"/>
      <c r="I320" s="27"/>
      <c r="J320" s="27"/>
      <c r="K320" s="27"/>
      <c r="L320" s="29"/>
      <c r="M320" s="178"/>
      <c r="N320" s="29"/>
      <c r="O320" s="29"/>
    </row>
    <row r="321" spans="1:15" x14ac:dyDescent="0.25">
      <c r="A321" s="27"/>
      <c r="B321" s="27"/>
      <c r="C321" s="28"/>
      <c r="D321" s="27"/>
      <c r="E321" s="27"/>
      <c r="F321" s="27"/>
      <c r="G321" s="27"/>
      <c r="H321" s="27"/>
      <c r="I321" s="27"/>
      <c r="J321" s="27"/>
      <c r="K321" s="27"/>
      <c r="L321" s="29"/>
      <c r="M321" s="178"/>
      <c r="N321" s="29"/>
      <c r="O321" s="29"/>
    </row>
    <row r="322" spans="1:15" x14ac:dyDescent="0.25">
      <c r="A322" s="27"/>
      <c r="B322" s="27"/>
      <c r="C322" s="28"/>
      <c r="D322" s="27"/>
      <c r="E322" s="27"/>
      <c r="F322" s="27"/>
      <c r="G322" s="27"/>
      <c r="H322" s="27"/>
      <c r="I322" s="27"/>
      <c r="J322" s="27"/>
      <c r="K322" s="27"/>
      <c r="L322" s="29"/>
      <c r="M322" s="178"/>
      <c r="N322" s="29"/>
      <c r="O322" s="29"/>
    </row>
    <row r="323" spans="1:15" x14ac:dyDescent="0.25">
      <c r="A323" s="27"/>
      <c r="B323" s="27"/>
      <c r="C323" s="28"/>
      <c r="D323" s="27"/>
      <c r="E323" s="27"/>
      <c r="F323" s="27"/>
      <c r="G323" s="27"/>
      <c r="H323" s="27"/>
      <c r="I323" s="27"/>
      <c r="J323" s="27"/>
      <c r="K323" s="27"/>
      <c r="L323" s="29"/>
      <c r="M323" s="178"/>
      <c r="N323" s="29"/>
      <c r="O323" s="29"/>
    </row>
    <row r="324" spans="1:15" x14ac:dyDescent="0.25">
      <c r="A324" s="27"/>
      <c r="B324" s="27"/>
      <c r="C324" s="28"/>
      <c r="D324" s="27"/>
      <c r="E324" s="27"/>
      <c r="F324" s="27"/>
      <c r="G324" s="27"/>
      <c r="H324" s="27"/>
      <c r="I324" s="27"/>
      <c r="J324" s="27"/>
      <c r="K324" s="27"/>
      <c r="L324" s="29"/>
      <c r="M324" s="178"/>
      <c r="N324" s="29"/>
      <c r="O324" s="29"/>
    </row>
    <row r="325" spans="1:15" x14ac:dyDescent="0.25">
      <c r="A325" s="27"/>
      <c r="B325" s="27"/>
      <c r="C325" s="28"/>
      <c r="D325" s="27"/>
      <c r="E325" s="27"/>
      <c r="F325" s="27"/>
      <c r="G325" s="27"/>
      <c r="H325" s="27"/>
      <c r="I325" s="27"/>
      <c r="J325" s="27"/>
      <c r="K325" s="27"/>
      <c r="L325" s="29"/>
      <c r="M325" s="178"/>
      <c r="N325" s="29"/>
      <c r="O325" s="29"/>
    </row>
    <row r="326" spans="1:15" x14ac:dyDescent="0.25">
      <c r="A326" s="27"/>
      <c r="B326" s="27"/>
      <c r="C326" s="28"/>
      <c r="D326" s="27"/>
      <c r="E326" s="27"/>
      <c r="F326" s="27"/>
      <c r="G326" s="27"/>
      <c r="H326" s="27"/>
      <c r="I326" s="27"/>
      <c r="J326" s="27"/>
      <c r="K326" s="27"/>
      <c r="L326" s="29"/>
      <c r="M326" s="178"/>
      <c r="N326" s="29"/>
      <c r="O326" s="29"/>
    </row>
    <row r="327" spans="1:15" x14ac:dyDescent="0.25">
      <c r="A327" s="27"/>
      <c r="B327" s="27"/>
      <c r="C327" s="28"/>
      <c r="D327" s="27"/>
      <c r="E327" s="27"/>
      <c r="F327" s="27"/>
      <c r="G327" s="27"/>
      <c r="H327" s="27"/>
      <c r="I327" s="27"/>
      <c r="J327" s="27"/>
      <c r="K327" s="27"/>
      <c r="L327" s="29"/>
      <c r="M327" s="178"/>
      <c r="N327" s="29"/>
      <c r="O327" s="29"/>
    </row>
    <row r="328" spans="1:15" x14ac:dyDescent="0.25">
      <c r="A328" s="27"/>
      <c r="B328" s="27"/>
      <c r="C328" s="28"/>
      <c r="D328" s="27"/>
      <c r="E328" s="27"/>
      <c r="F328" s="27"/>
      <c r="G328" s="27"/>
      <c r="H328" s="27"/>
      <c r="I328" s="27"/>
      <c r="J328" s="27"/>
      <c r="K328" s="27"/>
      <c r="L328" s="29"/>
      <c r="M328" s="178"/>
      <c r="N328" s="29"/>
      <c r="O328" s="29"/>
    </row>
    <row r="329" spans="1:15" x14ac:dyDescent="0.25">
      <c r="A329" s="27"/>
      <c r="B329" s="27"/>
      <c r="C329" s="28"/>
      <c r="D329" s="27"/>
      <c r="E329" s="27"/>
      <c r="F329" s="27"/>
      <c r="G329" s="27"/>
      <c r="H329" s="27"/>
      <c r="I329" s="27"/>
      <c r="J329" s="27"/>
      <c r="K329" s="27"/>
      <c r="L329" s="29"/>
      <c r="M329" s="178"/>
      <c r="N329" s="29"/>
      <c r="O329" s="29"/>
    </row>
    <row r="330" spans="1:15" x14ac:dyDescent="0.25">
      <c r="A330" s="27"/>
      <c r="B330" s="27"/>
      <c r="C330" s="28"/>
      <c r="D330" s="27"/>
      <c r="E330" s="27"/>
      <c r="F330" s="27"/>
      <c r="G330" s="27"/>
      <c r="H330" s="27"/>
      <c r="I330" s="27"/>
      <c r="J330" s="27"/>
      <c r="K330" s="27"/>
      <c r="L330" s="29"/>
      <c r="M330" s="178"/>
      <c r="N330" s="29"/>
      <c r="O330" s="29"/>
    </row>
    <row r="331" spans="1:15" x14ac:dyDescent="0.25">
      <c r="A331" s="27"/>
      <c r="B331" s="27"/>
      <c r="C331" s="28"/>
      <c r="D331" s="27"/>
      <c r="E331" s="27"/>
      <c r="F331" s="27"/>
      <c r="G331" s="27"/>
      <c r="H331" s="27"/>
      <c r="I331" s="27"/>
      <c r="J331" s="27"/>
      <c r="K331" s="27"/>
      <c r="L331" s="29"/>
      <c r="M331" s="178"/>
      <c r="N331" s="29"/>
      <c r="O331" s="29"/>
    </row>
    <row r="332" spans="1:15" x14ac:dyDescent="0.25">
      <c r="A332" s="27"/>
      <c r="B332" s="27"/>
      <c r="C332" s="28"/>
      <c r="D332" s="27"/>
      <c r="E332" s="27"/>
      <c r="F332" s="27"/>
      <c r="G332" s="27"/>
      <c r="H332" s="27"/>
      <c r="I332" s="27"/>
      <c r="J332" s="27"/>
      <c r="K332" s="27"/>
      <c r="L332" s="29"/>
      <c r="M332" s="178"/>
      <c r="N332" s="29"/>
      <c r="O332" s="29"/>
    </row>
    <row r="333" spans="1:15" x14ac:dyDescent="0.25">
      <c r="A333" s="27"/>
      <c r="B333" s="27"/>
      <c r="C333" s="28"/>
      <c r="D333" s="27"/>
      <c r="E333" s="27"/>
      <c r="F333" s="27"/>
      <c r="G333" s="27"/>
      <c r="H333" s="27"/>
      <c r="I333" s="27"/>
      <c r="J333" s="27"/>
      <c r="K333" s="27"/>
      <c r="L333" s="29"/>
      <c r="M333" s="178"/>
      <c r="N333" s="29"/>
      <c r="O333" s="29"/>
    </row>
    <row r="334" spans="1:15" x14ac:dyDescent="0.25">
      <c r="A334" s="27"/>
      <c r="B334" s="27"/>
      <c r="C334" s="28"/>
      <c r="D334" s="27"/>
      <c r="E334" s="27"/>
      <c r="F334" s="27"/>
      <c r="G334" s="27"/>
      <c r="H334" s="27"/>
      <c r="I334" s="27"/>
      <c r="J334" s="27"/>
      <c r="K334" s="27"/>
      <c r="L334" s="29"/>
      <c r="M334" s="178"/>
      <c r="N334" s="29"/>
      <c r="O334" s="29"/>
    </row>
    <row r="335" spans="1:15" x14ac:dyDescent="0.25">
      <c r="A335" s="27"/>
      <c r="B335" s="27"/>
      <c r="C335" s="28"/>
      <c r="D335" s="27"/>
      <c r="E335" s="27"/>
      <c r="F335" s="27"/>
      <c r="G335" s="27"/>
      <c r="H335" s="27"/>
      <c r="I335" s="27"/>
      <c r="J335" s="27"/>
      <c r="K335" s="27"/>
      <c r="L335" s="29"/>
      <c r="M335" s="178"/>
      <c r="N335" s="29"/>
      <c r="O335" s="29"/>
    </row>
    <row r="336" spans="1:15" x14ac:dyDescent="0.25">
      <c r="A336" s="27"/>
      <c r="B336" s="27"/>
      <c r="C336" s="28"/>
      <c r="D336" s="27"/>
      <c r="E336" s="27"/>
      <c r="F336" s="27"/>
      <c r="G336" s="27"/>
      <c r="H336" s="27"/>
      <c r="I336" s="27"/>
      <c r="J336" s="27"/>
      <c r="K336" s="27"/>
      <c r="L336" s="29"/>
      <c r="M336" s="178"/>
      <c r="N336" s="29"/>
      <c r="O336" s="29"/>
    </row>
    <row r="337" spans="1:15" x14ac:dyDescent="0.25">
      <c r="A337" s="27"/>
      <c r="B337" s="27"/>
      <c r="C337" s="28"/>
      <c r="D337" s="27"/>
      <c r="E337" s="27"/>
      <c r="F337" s="27"/>
      <c r="G337" s="27"/>
      <c r="H337" s="27"/>
      <c r="I337" s="27"/>
      <c r="J337" s="27"/>
      <c r="K337" s="27"/>
      <c r="L337" s="29"/>
      <c r="M337" s="178"/>
      <c r="N337" s="29"/>
      <c r="O337" s="29"/>
    </row>
    <row r="338" spans="1:15" x14ac:dyDescent="0.25">
      <c r="A338" s="27"/>
      <c r="B338" s="27"/>
      <c r="C338" s="28"/>
      <c r="D338" s="27"/>
      <c r="E338" s="27"/>
      <c r="F338" s="27"/>
      <c r="G338" s="27"/>
      <c r="H338" s="27"/>
      <c r="I338" s="27"/>
      <c r="J338" s="27"/>
      <c r="K338" s="27"/>
      <c r="L338" s="29"/>
      <c r="M338" s="178"/>
      <c r="N338" s="29"/>
      <c r="O338" s="29"/>
    </row>
    <row r="339" spans="1:15" x14ac:dyDescent="0.25">
      <c r="A339" s="27"/>
      <c r="B339" s="27"/>
      <c r="C339" s="28"/>
      <c r="D339" s="27"/>
      <c r="E339" s="27"/>
      <c r="F339" s="27"/>
      <c r="G339" s="27"/>
      <c r="H339" s="27"/>
      <c r="I339" s="27"/>
      <c r="J339" s="27"/>
      <c r="K339" s="27"/>
      <c r="L339" s="29"/>
      <c r="M339" s="178"/>
      <c r="N339" s="29"/>
      <c r="O339" s="29"/>
    </row>
    <row r="340" spans="1:15" x14ac:dyDescent="0.25">
      <c r="A340" s="27"/>
      <c r="B340" s="27"/>
      <c r="C340" s="28"/>
      <c r="D340" s="27"/>
      <c r="E340" s="27"/>
      <c r="F340" s="27"/>
      <c r="G340" s="27"/>
      <c r="H340" s="27"/>
      <c r="I340" s="27"/>
      <c r="J340" s="27"/>
      <c r="K340" s="27"/>
      <c r="L340" s="29"/>
      <c r="M340" s="178"/>
      <c r="N340" s="29"/>
      <c r="O340" s="29"/>
    </row>
    <row r="341" spans="1:15" x14ac:dyDescent="0.25">
      <c r="A341" s="27"/>
      <c r="B341" s="27"/>
      <c r="C341" s="28"/>
      <c r="D341" s="27"/>
      <c r="E341" s="27"/>
      <c r="F341" s="27"/>
      <c r="G341" s="27"/>
      <c r="H341" s="27"/>
      <c r="I341" s="27"/>
      <c r="J341" s="27"/>
      <c r="K341" s="27"/>
      <c r="L341" s="29"/>
      <c r="M341" s="178"/>
      <c r="N341" s="29"/>
      <c r="O341" s="29"/>
    </row>
    <row r="342" spans="1:15" x14ac:dyDescent="0.25">
      <c r="A342" s="27"/>
      <c r="B342" s="27"/>
      <c r="C342" s="28"/>
      <c r="D342" s="27"/>
      <c r="E342" s="27"/>
      <c r="F342" s="27"/>
      <c r="G342" s="27"/>
      <c r="H342" s="27"/>
      <c r="I342" s="27"/>
      <c r="J342" s="27"/>
      <c r="K342" s="27"/>
      <c r="L342" s="29"/>
      <c r="M342" s="178"/>
      <c r="N342" s="29"/>
      <c r="O342" s="29"/>
    </row>
    <row r="343" spans="1:15" x14ac:dyDescent="0.25">
      <c r="A343" s="27"/>
      <c r="B343" s="27"/>
      <c r="C343" s="28"/>
      <c r="D343" s="27"/>
      <c r="E343" s="27"/>
      <c r="F343" s="27"/>
      <c r="G343" s="27"/>
      <c r="H343" s="27"/>
      <c r="I343" s="27"/>
      <c r="J343" s="27"/>
      <c r="K343" s="27"/>
      <c r="L343" s="29"/>
      <c r="M343" s="178"/>
      <c r="N343" s="29"/>
      <c r="O343" s="29"/>
    </row>
    <row r="344" spans="1:15" x14ac:dyDescent="0.25">
      <c r="A344" s="27"/>
      <c r="B344" s="27"/>
      <c r="C344" s="28"/>
      <c r="D344" s="27"/>
      <c r="E344" s="27"/>
      <c r="F344" s="27"/>
      <c r="G344" s="27"/>
      <c r="H344" s="27"/>
      <c r="I344" s="27"/>
      <c r="J344" s="27"/>
      <c r="K344" s="27"/>
      <c r="L344" s="29"/>
      <c r="M344" s="178"/>
      <c r="N344" s="29"/>
      <c r="O344" s="29"/>
    </row>
    <row r="345" spans="1:15" x14ac:dyDescent="0.25">
      <c r="A345" s="27"/>
      <c r="B345" s="27"/>
      <c r="C345" s="28"/>
      <c r="D345" s="27"/>
      <c r="E345" s="27"/>
      <c r="F345" s="27"/>
      <c r="G345" s="27"/>
      <c r="H345" s="27"/>
      <c r="I345" s="27"/>
      <c r="J345" s="27"/>
      <c r="K345" s="27"/>
      <c r="L345" s="29"/>
      <c r="M345" s="178"/>
      <c r="N345" s="29"/>
      <c r="O345" s="29"/>
    </row>
  </sheetData>
  <autoFilter ref="A2:O174" xr:uid="{00000000-0009-0000-0000-00000A000000}">
    <filterColumn colId="2">
      <filters>
        <filter val="Harsco"/>
        <filter val="Harsco Rail"/>
        <filter val="Harsco Track Technologies"/>
      </filters>
    </filterColumn>
  </autoFilter>
  <customSheetViews>
    <customSheetView guid="{8A36B514-EB79-4C71-8DFE-FE9FBFEA9AB9}">
      <pane xSplit="1" ySplit="2" topLeftCell="B30" activePane="bottomRight" state="frozen"/>
      <selection pane="bottomRight" activeCell="P31" sqref="A31:P33"/>
      <pageMargins left="0.7" right="0.7" top="0.75" bottom="0.75" header="0.3" footer="0.3"/>
      <pageSetup orientation="portrait" verticalDpi="0" r:id="rId1"/>
    </customSheetView>
  </customSheetViews>
  <mergeCells count="1">
    <mergeCell ref="A1:H1"/>
  </mergeCells>
  <hyperlinks>
    <hyperlink ref="A29" r:id="rId2" display="..\Quality Aids\Returns\Harsco\6588\RMA 118 (Void)" xr:uid="{00000000-0004-0000-0A00-000000000000}"/>
    <hyperlink ref="A30" r:id="rId3" display="..\Quality Aids\Returns\Harsco\6390\RMA 119 (Void)" xr:uid="{00000000-0004-0000-0A00-000001000000}"/>
    <hyperlink ref="A27" r:id="rId4" display="..\Quality Aids\Returns\Parata\6847\RMA 121 (Void)" xr:uid="{00000000-0004-0000-0A00-000002000000}"/>
    <hyperlink ref="A38" r:id="rId5" display="..\Quality Aids\Returns\Parata\6847\RMA 137 Void" xr:uid="{00000000-0004-0000-0A00-000003000000}"/>
    <hyperlink ref="A39" r:id="rId6" display="..\Quality Aids\Returns\Harsco\6390\RMA 128 (Void)" xr:uid="{00000000-0004-0000-0A00-000004000000}"/>
    <hyperlink ref="A37" r:id="rId7" xr:uid="{00000000-0004-0000-0A00-000005000000}"/>
    <hyperlink ref="A40" r:id="rId8" display="..\Quality Aids\Returns\Port City\6921L\RMA 139" xr:uid="{00000000-0004-0000-0A00-000006000000}"/>
    <hyperlink ref="A41" r:id="rId9" display="..\Quality Aids\Returns\Resonant Circuit Labs\RMA 129" xr:uid="{00000000-0004-0000-0A00-000007000000}"/>
    <hyperlink ref="A42" r:id="rId10" display="..\Quality Aids\Returns\Zoetis\5684L\RMA 143" xr:uid="{00000000-0004-0000-0A00-000008000000}"/>
    <hyperlink ref="A28" r:id="rId11" display="..\Quality Aids\Returns\Harsco\6590\RMA 116" xr:uid="{00000000-0004-0000-0A00-000009000000}"/>
    <hyperlink ref="A35" r:id="rId12" display="..\Quality Aids\Returns\Harsco\6590\RMA 132" xr:uid="{00000000-0004-0000-0A00-00000A000000}"/>
    <hyperlink ref="A47" r:id="rId13" display="..\Quality Aids\Returns\Harsco\6590\RMA 157" xr:uid="{00000000-0004-0000-0A00-00000B000000}"/>
  </hyperlinks>
  <pageMargins left="0.7" right="0.7" top="0.75" bottom="0.75" header="0.3" footer="0.3"/>
  <pageSetup orientation="portrait" r:id="rId14"/>
  <legacyDrawing r:id="rId15"/>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A1:N288"/>
  <sheetViews>
    <sheetView workbookViewId="0">
      <pane xSplit="1" ySplit="3" topLeftCell="E4" activePane="bottomRight" state="frozen"/>
      <selection pane="topRight" activeCell="B1" sqref="B1"/>
      <selection pane="bottomLeft" activeCell="A4" sqref="A4"/>
      <selection pane="bottomRight" activeCell="H15" sqref="H15"/>
    </sheetView>
  </sheetViews>
  <sheetFormatPr defaultRowHeight="15" x14ac:dyDescent="0.25"/>
  <cols>
    <col min="1" max="1" width="7.42578125" style="1" customWidth="1"/>
    <col min="2" max="2" width="10.5703125" style="1" bestFit="1" customWidth="1"/>
    <col min="3" max="3" width="18.42578125" bestFit="1" customWidth="1"/>
    <col min="4" max="4" width="7.5703125" style="1" customWidth="1"/>
    <col min="5" max="5" width="10.42578125" style="1" customWidth="1"/>
    <col min="6" max="6" width="13.5703125" style="1" customWidth="1"/>
    <col min="7" max="7" width="11.5703125" style="1" customWidth="1"/>
    <col min="8" max="8" width="12.42578125" style="1" customWidth="1"/>
    <col min="9" max="9" width="35" style="10" customWidth="1"/>
    <col min="10" max="11" width="23.5703125" style="10" customWidth="1"/>
    <col min="12" max="12" width="16.5703125" style="10" bestFit="1" customWidth="1"/>
    <col min="13" max="13" width="24.42578125" bestFit="1" customWidth="1"/>
    <col min="14" max="14" width="10.5703125" style="1" customWidth="1"/>
  </cols>
  <sheetData>
    <row r="1" spans="1:14" ht="18.75" customHeight="1" x14ac:dyDescent="0.3">
      <c r="A1" s="6" t="s">
        <v>2171</v>
      </c>
      <c r="B1" s="6"/>
      <c r="C1" s="7"/>
      <c r="D1" s="8" t="s">
        <v>1682</v>
      </c>
      <c r="E1" s="9"/>
      <c r="F1" s="9"/>
      <c r="G1" s="9"/>
      <c r="H1" s="9"/>
      <c r="J1" s="11"/>
      <c r="K1" s="11"/>
      <c r="L1" s="11"/>
      <c r="M1" s="12"/>
      <c r="N1" s="9"/>
    </row>
    <row r="2" spans="1:14" ht="5.25" customHeight="1" x14ac:dyDescent="0.25">
      <c r="A2" s="9"/>
      <c r="B2" s="9"/>
      <c r="C2" s="12"/>
      <c r="D2" s="9"/>
      <c r="E2" s="9"/>
      <c r="F2" s="9"/>
      <c r="G2" s="9"/>
      <c r="H2" s="9"/>
      <c r="I2" s="11"/>
      <c r="J2" s="11"/>
      <c r="K2" s="11"/>
      <c r="L2" s="11"/>
      <c r="M2" s="12"/>
      <c r="N2" s="13"/>
    </row>
    <row r="3" spans="1:14" ht="45" x14ac:dyDescent="0.25">
      <c r="A3" s="5" t="s">
        <v>2172</v>
      </c>
      <c r="B3" s="5" t="s">
        <v>2173</v>
      </c>
      <c r="C3" s="5" t="s">
        <v>2</v>
      </c>
      <c r="D3" s="5" t="s">
        <v>2174</v>
      </c>
      <c r="E3" s="5" t="s">
        <v>0</v>
      </c>
      <c r="F3" s="5" t="s">
        <v>1</v>
      </c>
      <c r="G3" s="5" t="s">
        <v>3</v>
      </c>
      <c r="H3" s="49" t="s">
        <v>2175</v>
      </c>
      <c r="I3" s="14" t="s">
        <v>2176</v>
      </c>
      <c r="J3" s="48" t="s">
        <v>2177</v>
      </c>
      <c r="K3" s="14" t="s">
        <v>2178</v>
      </c>
      <c r="L3" s="14" t="s">
        <v>2179</v>
      </c>
      <c r="M3" s="5" t="s">
        <v>2180</v>
      </c>
      <c r="N3" s="5" t="s">
        <v>2181</v>
      </c>
    </row>
    <row r="4" spans="1:14" x14ac:dyDescent="0.25">
      <c r="A4" s="15">
        <v>52</v>
      </c>
      <c r="B4" s="16">
        <v>40839</v>
      </c>
      <c r="C4" s="17" t="s">
        <v>2182</v>
      </c>
      <c r="D4" s="15"/>
      <c r="E4" s="15">
        <v>4085</v>
      </c>
      <c r="F4" s="15" t="s">
        <v>1602</v>
      </c>
      <c r="G4" s="15">
        <v>10</v>
      </c>
      <c r="H4" s="15">
        <v>10</v>
      </c>
      <c r="I4" s="18" t="s">
        <v>2183</v>
      </c>
      <c r="J4" s="18"/>
      <c r="K4" s="18" t="s">
        <v>2184</v>
      </c>
      <c r="L4" s="20">
        <v>40877</v>
      </c>
      <c r="M4" s="17"/>
      <c r="N4" s="19">
        <v>40877</v>
      </c>
    </row>
    <row r="5" spans="1:14" x14ac:dyDescent="0.25">
      <c r="A5" s="15">
        <v>53</v>
      </c>
      <c r="B5" s="16">
        <v>40844</v>
      </c>
      <c r="C5" s="17" t="s">
        <v>2182</v>
      </c>
      <c r="D5" s="15"/>
      <c r="E5" s="15">
        <v>6456</v>
      </c>
      <c r="F5" s="15" t="s">
        <v>2185</v>
      </c>
      <c r="G5" s="15">
        <v>20</v>
      </c>
      <c r="H5" s="15">
        <v>2</v>
      </c>
      <c r="I5" s="18" t="s">
        <v>2186</v>
      </c>
      <c r="J5" s="18"/>
      <c r="K5" s="18" t="s">
        <v>2187</v>
      </c>
      <c r="L5" s="20">
        <v>40877</v>
      </c>
      <c r="M5" s="17"/>
      <c r="N5" s="19">
        <v>40877</v>
      </c>
    </row>
    <row r="6" spans="1:14" x14ac:dyDescent="0.25">
      <c r="A6" s="15">
        <v>54</v>
      </c>
      <c r="B6" s="16">
        <v>40848</v>
      </c>
      <c r="C6" s="17" t="s">
        <v>2182</v>
      </c>
      <c r="D6" s="15"/>
      <c r="E6" s="15">
        <v>6366</v>
      </c>
      <c r="F6" s="15"/>
      <c r="G6" s="15"/>
      <c r="H6" s="15">
        <v>1</v>
      </c>
      <c r="I6" s="18" t="s">
        <v>2188</v>
      </c>
      <c r="J6" s="18"/>
      <c r="K6" s="18" t="s">
        <v>2187</v>
      </c>
      <c r="L6" s="20">
        <v>40877</v>
      </c>
      <c r="M6" s="17"/>
      <c r="N6" s="19">
        <v>40877</v>
      </c>
    </row>
    <row r="7" spans="1:14" x14ac:dyDescent="0.25">
      <c r="A7" s="15">
        <v>55</v>
      </c>
      <c r="B7" s="19">
        <v>40850</v>
      </c>
      <c r="C7" s="17" t="s">
        <v>261</v>
      </c>
      <c r="D7" s="15"/>
      <c r="E7" s="15">
        <v>6474</v>
      </c>
      <c r="F7" s="15" t="s">
        <v>2189</v>
      </c>
      <c r="G7" s="15">
        <v>5</v>
      </c>
      <c r="H7" s="15">
        <v>5</v>
      </c>
      <c r="I7" s="18" t="s">
        <v>2190</v>
      </c>
      <c r="J7" s="18"/>
      <c r="K7" s="18" t="s">
        <v>2187</v>
      </c>
      <c r="L7" s="18"/>
      <c r="M7" s="17"/>
      <c r="N7" s="19">
        <v>40877</v>
      </c>
    </row>
    <row r="8" spans="1:14" x14ac:dyDescent="0.25">
      <c r="A8" s="15">
        <v>56</v>
      </c>
      <c r="B8" s="19">
        <v>40862</v>
      </c>
      <c r="C8" s="17" t="s">
        <v>261</v>
      </c>
      <c r="D8" s="15"/>
      <c r="E8" s="15"/>
      <c r="F8" s="15"/>
      <c r="G8" s="15"/>
      <c r="H8" s="15"/>
      <c r="I8" s="18"/>
      <c r="J8" s="18"/>
      <c r="K8" s="18"/>
      <c r="L8" s="18"/>
      <c r="M8" s="17"/>
      <c r="N8" s="15"/>
    </row>
    <row r="9" spans="1:14" x14ac:dyDescent="0.25">
      <c r="A9" s="15">
        <v>57</v>
      </c>
      <c r="B9" s="19">
        <v>40869</v>
      </c>
      <c r="C9" s="17" t="s">
        <v>261</v>
      </c>
      <c r="D9" s="15"/>
      <c r="E9" s="15">
        <v>6266</v>
      </c>
      <c r="F9" s="15" t="s">
        <v>2191</v>
      </c>
      <c r="G9" s="15">
        <v>50</v>
      </c>
      <c r="H9" s="15">
        <v>1</v>
      </c>
      <c r="I9" s="18" t="s">
        <v>2192</v>
      </c>
      <c r="J9" s="20">
        <v>40876</v>
      </c>
      <c r="K9" s="18" t="s">
        <v>2187</v>
      </c>
      <c r="L9" s="20">
        <v>40877</v>
      </c>
      <c r="M9" s="17" t="s">
        <v>2193</v>
      </c>
      <c r="N9" s="19">
        <v>40877</v>
      </c>
    </row>
    <row r="10" spans="1:14" x14ac:dyDescent="0.25">
      <c r="A10" s="15">
        <v>58</v>
      </c>
      <c r="B10" s="19">
        <v>40869</v>
      </c>
      <c r="C10" s="17" t="s">
        <v>520</v>
      </c>
      <c r="D10" s="15"/>
      <c r="E10" s="15">
        <v>4775</v>
      </c>
      <c r="F10" s="15"/>
      <c r="G10" s="15">
        <v>157</v>
      </c>
      <c r="H10" s="15">
        <v>40</v>
      </c>
      <c r="I10" s="18" t="s">
        <v>2194</v>
      </c>
      <c r="J10" s="20">
        <v>40885</v>
      </c>
      <c r="K10" s="18" t="s">
        <v>2184</v>
      </c>
      <c r="L10" s="20">
        <v>40886</v>
      </c>
      <c r="M10" s="17" t="s">
        <v>2193</v>
      </c>
      <c r="N10" s="19">
        <v>40886</v>
      </c>
    </row>
    <row r="11" spans="1:14" x14ac:dyDescent="0.25">
      <c r="A11" s="15">
        <v>59</v>
      </c>
      <c r="B11" s="19">
        <v>40890</v>
      </c>
      <c r="C11" s="17" t="s">
        <v>520</v>
      </c>
      <c r="D11" s="15"/>
      <c r="E11" s="15">
        <v>4830</v>
      </c>
      <c r="F11" s="15"/>
      <c r="G11" s="15">
        <v>80</v>
      </c>
      <c r="H11" s="15">
        <v>80</v>
      </c>
      <c r="I11" s="18" t="s">
        <v>2194</v>
      </c>
      <c r="J11" s="18"/>
      <c r="K11" s="18"/>
      <c r="L11" s="18"/>
      <c r="M11" s="17"/>
      <c r="N11" s="15"/>
    </row>
    <row r="12" spans="1:14" ht="30" x14ac:dyDescent="0.25">
      <c r="A12" s="15">
        <v>60</v>
      </c>
      <c r="B12" s="19">
        <v>40891</v>
      </c>
      <c r="C12" s="17" t="s">
        <v>2195</v>
      </c>
      <c r="D12" s="15"/>
      <c r="E12" s="15"/>
      <c r="F12" s="15"/>
      <c r="G12" s="15">
        <v>45</v>
      </c>
      <c r="H12" s="15">
        <v>15</v>
      </c>
      <c r="I12" s="18" t="s">
        <v>2196</v>
      </c>
      <c r="J12" s="20">
        <v>40891</v>
      </c>
      <c r="K12" s="18" t="s">
        <v>2187</v>
      </c>
      <c r="L12" s="18" t="s">
        <v>2197</v>
      </c>
      <c r="M12" s="17" t="s">
        <v>2193</v>
      </c>
      <c r="N12" s="15" t="s">
        <v>2197</v>
      </c>
    </row>
    <row r="13" spans="1:14" x14ac:dyDescent="0.25">
      <c r="A13" s="15">
        <v>61</v>
      </c>
      <c r="B13" s="19">
        <v>40893</v>
      </c>
      <c r="C13" s="17" t="s">
        <v>2198</v>
      </c>
      <c r="D13" s="15"/>
      <c r="E13" s="15">
        <v>6549</v>
      </c>
      <c r="F13" s="15" t="s">
        <v>407</v>
      </c>
      <c r="G13" s="15">
        <v>30</v>
      </c>
      <c r="H13" s="15">
        <v>27</v>
      </c>
      <c r="I13" s="18" t="s">
        <v>2199</v>
      </c>
      <c r="J13" s="20">
        <v>40896</v>
      </c>
      <c r="K13" s="18" t="s">
        <v>2187</v>
      </c>
      <c r="L13" s="20">
        <v>40896</v>
      </c>
      <c r="M13" s="17" t="s">
        <v>2193</v>
      </c>
      <c r="N13" s="19">
        <v>40896</v>
      </c>
    </row>
    <row r="14" spans="1:14" x14ac:dyDescent="0.25">
      <c r="A14" s="15">
        <v>62</v>
      </c>
      <c r="B14" s="19">
        <v>40924</v>
      </c>
      <c r="C14" s="17" t="s">
        <v>2200</v>
      </c>
      <c r="D14" s="15"/>
      <c r="E14" s="15">
        <v>6519</v>
      </c>
      <c r="F14" s="15" t="s">
        <v>310</v>
      </c>
      <c r="G14" s="15">
        <v>100</v>
      </c>
      <c r="H14" s="15">
        <v>1</v>
      </c>
      <c r="I14" s="18" t="s">
        <v>2201</v>
      </c>
      <c r="J14" s="20">
        <v>40931</v>
      </c>
      <c r="K14" s="18" t="s">
        <v>2187</v>
      </c>
      <c r="L14" s="20">
        <v>40933</v>
      </c>
      <c r="M14" s="17" t="s">
        <v>2193</v>
      </c>
      <c r="N14" s="19">
        <v>40933</v>
      </c>
    </row>
    <row r="15" spans="1:14" x14ac:dyDescent="0.25">
      <c r="A15" s="15">
        <v>63</v>
      </c>
      <c r="B15" s="19">
        <v>40910</v>
      </c>
      <c r="C15" s="17" t="s">
        <v>2202</v>
      </c>
      <c r="D15" s="15"/>
      <c r="E15" s="15" t="s">
        <v>2203</v>
      </c>
      <c r="F15" s="15"/>
      <c r="G15" s="15">
        <v>1</v>
      </c>
      <c r="H15" s="15">
        <v>1</v>
      </c>
      <c r="I15" s="21" t="s">
        <v>2204</v>
      </c>
      <c r="J15" s="20">
        <v>40914</v>
      </c>
      <c r="K15" s="18" t="s">
        <v>2187</v>
      </c>
      <c r="L15" s="20">
        <v>40914</v>
      </c>
      <c r="M15" s="17" t="s">
        <v>2193</v>
      </c>
      <c r="N15" s="19">
        <v>40914</v>
      </c>
    </row>
    <row r="16" spans="1:14" x14ac:dyDescent="0.25">
      <c r="A16" s="15">
        <v>67</v>
      </c>
      <c r="B16" s="19">
        <v>40949</v>
      </c>
      <c r="C16" s="17" t="s">
        <v>2200</v>
      </c>
      <c r="D16" s="15"/>
      <c r="E16" s="15">
        <v>6519</v>
      </c>
      <c r="F16" s="15" t="s">
        <v>310</v>
      </c>
      <c r="G16" s="15">
        <v>100</v>
      </c>
      <c r="H16" s="15">
        <v>1</v>
      </c>
      <c r="I16" s="18" t="s">
        <v>2209</v>
      </c>
      <c r="J16" s="20">
        <v>40955</v>
      </c>
      <c r="K16" s="18" t="s">
        <v>2184</v>
      </c>
      <c r="L16" s="20">
        <v>40956</v>
      </c>
      <c r="M16" s="17" t="s">
        <v>2193</v>
      </c>
      <c r="N16" s="19">
        <v>40956</v>
      </c>
    </row>
    <row r="17" spans="1:14" ht="30" x14ac:dyDescent="0.25">
      <c r="A17" s="15">
        <v>68</v>
      </c>
      <c r="B17" s="19">
        <v>40953</v>
      </c>
      <c r="C17" s="17" t="s">
        <v>2210</v>
      </c>
      <c r="D17" s="15"/>
      <c r="E17" s="15">
        <v>5455</v>
      </c>
      <c r="F17" s="15"/>
      <c r="G17" s="15">
        <v>14</v>
      </c>
      <c r="H17" s="15">
        <v>14</v>
      </c>
      <c r="I17" s="18" t="s">
        <v>2211</v>
      </c>
      <c r="J17" s="20">
        <v>40956</v>
      </c>
      <c r="K17" s="18" t="s">
        <v>2184</v>
      </c>
      <c r="L17" s="20">
        <v>40960</v>
      </c>
      <c r="M17" s="17" t="s">
        <v>2193</v>
      </c>
      <c r="N17" s="19">
        <v>40960</v>
      </c>
    </row>
    <row r="18" spans="1:14" x14ac:dyDescent="0.25">
      <c r="A18" s="15">
        <v>69</v>
      </c>
      <c r="B18" s="19">
        <v>40946</v>
      </c>
      <c r="C18" s="17" t="s">
        <v>2212</v>
      </c>
      <c r="D18" s="15"/>
      <c r="E18" s="15">
        <v>6459</v>
      </c>
      <c r="F18" s="15" t="s">
        <v>2213</v>
      </c>
      <c r="G18" s="15">
        <v>20</v>
      </c>
      <c r="H18" s="15">
        <v>20</v>
      </c>
      <c r="I18" s="18" t="s">
        <v>2214</v>
      </c>
      <c r="J18" s="20">
        <v>40948</v>
      </c>
      <c r="K18" s="18" t="s">
        <v>2187</v>
      </c>
      <c r="L18" s="20">
        <v>40953</v>
      </c>
      <c r="M18" s="17" t="s">
        <v>2193</v>
      </c>
      <c r="N18" s="19">
        <v>40953</v>
      </c>
    </row>
    <row r="19" spans="1:14" ht="30" x14ac:dyDescent="0.25">
      <c r="A19" s="15">
        <v>70</v>
      </c>
      <c r="B19" s="19">
        <v>40960</v>
      </c>
      <c r="C19" s="17" t="s">
        <v>2182</v>
      </c>
      <c r="D19" s="15"/>
      <c r="E19" s="15">
        <v>6390</v>
      </c>
      <c r="F19" s="15" t="s">
        <v>2215</v>
      </c>
      <c r="G19" s="15" t="s">
        <v>2216</v>
      </c>
      <c r="H19" s="15">
        <v>5</v>
      </c>
      <c r="I19" s="18" t="s">
        <v>2217</v>
      </c>
      <c r="J19" s="20">
        <v>40969</v>
      </c>
      <c r="K19" s="18" t="s">
        <v>2187</v>
      </c>
      <c r="L19" s="20">
        <v>40970</v>
      </c>
      <c r="M19" s="17" t="s">
        <v>2193</v>
      </c>
      <c r="N19" s="19">
        <v>40970</v>
      </c>
    </row>
    <row r="20" spans="1:14" ht="30" x14ac:dyDescent="0.25">
      <c r="A20" s="15">
        <v>65</v>
      </c>
      <c r="B20" s="19">
        <v>40931</v>
      </c>
      <c r="C20" s="17" t="s">
        <v>2205</v>
      </c>
      <c r="D20" s="15"/>
      <c r="E20" s="15">
        <v>6270</v>
      </c>
      <c r="F20" s="15">
        <v>23682</v>
      </c>
      <c r="G20" s="15">
        <v>60</v>
      </c>
      <c r="H20" s="15">
        <v>2</v>
      </c>
      <c r="I20" s="21" t="s">
        <v>2206</v>
      </c>
      <c r="J20" s="20">
        <v>40934</v>
      </c>
      <c r="K20" s="18" t="s">
        <v>2207</v>
      </c>
      <c r="L20" s="20" t="s">
        <v>2208</v>
      </c>
      <c r="M20" s="17" t="s">
        <v>2193</v>
      </c>
      <c r="N20" s="19">
        <v>40984</v>
      </c>
    </row>
    <row r="21" spans="1:14" x14ac:dyDescent="0.25">
      <c r="A21" s="15">
        <v>71</v>
      </c>
      <c r="B21" s="19">
        <v>40988</v>
      </c>
      <c r="C21" s="17" t="s">
        <v>2182</v>
      </c>
      <c r="D21" s="15"/>
      <c r="E21" s="15">
        <v>6390</v>
      </c>
      <c r="F21" s="15" t="s">
        <v>2215</v>
      </c>
      <c r="G21" s="15" t="s">
        <v>2216</v>
      </c>
      <c r="H21" s="15">
        <v>2</v>
      </c>
      <c r="I21" s="18" t="s">
        <v>2218</v>
      </c>
      <c r="J21" s="20">
        <v>40994</v>
      </c>
      <c r="K21" s="18" t="s">
        <v>2187</v>
      </c>
      <c r="L21" s="20">
        <v>40996</v>
      </c>
      <c r="M21" s="17" t="s">
        <v>2193</v>
      </c>
      <c r="N21" s="19">
        <v>40996</v>
      </c>
    </row>
    <row r="22" spans="1:14" x14ac:dyDescent="0.25">
      <c r="A22" s="15">
        <v>74</v>
      </c>
      <c r="B22" s="19">
        <v>41023</v>
      </c>
      <c r="C22" s="17" t="s">
        <v>835</v>
      </c>
      <c r="D22" s="15"/>
      <c r="E22" s="15">
        <v>6598</v>
      </c>
      <c r="F22" s="15" t="s">
        <v>1253</v>
      </c>
      <c r="G22" s="15">
        <v>27</v>
      </c>
      <c r="H22" s="15">
        <v>23</v>
      </c>
      <c r="I22" s="18" t="s">
        <v>2219</v>
      </c>
      <c r="J22" s="20">
        <v>41023</v>
      </c>
      <c r="K22" s="18" t="s">
        <v>2187</v>
      </c>
      <c r="L22" s="20">
        <v>41025</v>
      </c>
      <c r="M22" s="17" t="s">
        <v>2193</v>
      </c>
      <c r="N22" s="19">
        <v>41025</v>
      </c>
    </row>
    <row r="23" spans="1:14" ht="30" x14ac:dyDescent="0.25">
      <c r="A23" s="15">
        <v>77</v>
      </c>
      <c r="B23" s="19">
        <v>41043</v>
      </c>
      <c r="C23" s="17" t="s">
        <v>1435</v>
      </c>
      <c r="D23" s="15"/>
      <c r="E23" s="15">
        <v>6622</v>
      </c>
      <c r="F23" s="15" t="s">
        <v>1437</v>
      </c>
      <c r="G23" s="15">
        <v>10</v>
      </c>
      <c r="H23" s="15">
        <v>10</v>
      </c>
      <c r="I23" s="18" t="s">
        <v>2220</v>
      </c>
      <c r="J23" s="20">
        <v>41051</v>
      </c>
      <c r="K23" s="18" t="s">
        <v>2187</v>
      </c>
      <c r="L23" s="20">
        <v>41053</v>
      </c>
      <c r="M23" s="17" t="s">
        <v>2193</v>
      </c>
      <c r="N23" s="19">
        <v>41053</v>
      </c>
    </row>
    <row r="24" spans="1:14" x14ac:dyDescent="0.25">
      <c r="A24" s="15">
        <v>82</v>
      </c>
      <c r="B24" s="19">
        <v>41085</v>
      </c>
      <c r="C24" s="17" t="s">
        <v>2221</v>
      </c>
      <c r="D24" s="15"/>
      <c r="E24" s="15">
        <v>4553</v>
      </c>
      <c r="F24" s="15" t="s">
        <v>1722</v>
      </c>
      <c r="G24" s="15">
        <v>6</v>
      </c>
      <c r="H24" s="15">
        <v>2</v>
      </c>
      <c r="I24" s="18" t="s">
        <v>2222</v>
      </c>
      <c r="J24" s="20">
        <v>41085</v>
      </c>
      <c r="K24" s="18" t="s">
        <v>2187</v>
      </c>
      <c r="L24" s="20">
        <v>41086</v>
      </c>
      <c r="M24" s="17" t="s">
        <v>2193</v>
      </c>
      <c r="N24" s="19">
        <v>41086</v>
      </c>
    </row>
    <row r="25" spans="1:14" x14ac:dyDescent="0.25">
      <c r="A25" s="15">
        <v>84</v>
      </c>
      <c r="B25" s="19">
        <v>41114</v>
      </c>
      <c r="C25" s="17" t="s">
        <v>46</v>
      </c>
      <c r="D25" s="15"/>
      <c r="E25" s="15">
        <v>6689</v>
      </c>
      <c r="F25" s="15" t="s">
        <v>1881</v>
      </c>
      <c r="G25" s="15">
        <v>15</v>
      </c>
      <c r="H25" s="15">
        <v>15</v>
      </c>
      <c r="I25" s="18" t="s">
        <v>2223</v>
      </c>
      <c r="J25" s="20">
        <v>41114</v>
      </c>
      <c r="K25" s="18" t="s">
        <v>2224</v>
      </c>
      <c r="L25" s="20">
        <v>41121</v>
      </c>
      <c r="M25" s="17" t="s">
        <v>2225</v>
      </c>
      <c r="N25" s="19">
        <v>41121</v>
      </c>
    </row>
    <row r="26" spans="1:14" x14ac:dyDescent="0.25">
      <c r="A26" s="15">
        <v>86</v>
      </c>
      <c r="B26" s="19">
        <v>41145</v>
      </c>
      <c r="C26" s="17" t="s">
        <v>46</v>
      </c>
      <c r="D26" s="15"/>
      <c r="E26" s="15">
        <v>6689</v>
      </c>
      <c r="F26" s="15" t="s">
        <v>2070</v>
      </c>
      <c r="G26" s="15">
        <v>36</v>
      </c>
      <c r="H26" s="15">
        <v>36</v>
      </c>
      <c r="I26" s="18" t="s">
        <v>2226</v>
      </c>
      <c r="J26" s="20">
        <v>41145</v>
      </c>
      <c r="K26" s="18" t="s">
        <v>2224</v>
      </c>
      <c r="L26" s="20">
        <v>41149</v>
      </c>
      <c r="M26" s="17" t="s">
        <v>2225</v>
      </c>
      <c r="N26" s="19">
        <v>41149</v>
      </c>
    </row>
    <row r="27" spans="1:14" x14ac:dyDescent="0.25">
      <c r="A27" s="22"/>
      <c r="B27" s="23"/>
      <c r="C27" s="24"/>
      <c r="D27" s="22"/>
      <c r="E27" s="22"/>
      <c r="F27" s="22"/>
      <c r="G27" s="22"/>
      <c r="H27" s="22"/>
      <c r="I27" s="25"/>
      <c r="J27" s="26"/>
      <c r="K27" s="25"/>
      <c r="L27" s="26"/>
      <c r="M27" s="24"/>
      <c r="N27" s="23"/>
    </row>
    <row r="28" spans="1:14" x14ac:dyDescent="0.25">
      <c r="A28" s="22"/>
      <c r="B28" s="23"/>
      <c r="C28" s="24"/>
      <c r="D28" s="22"/>
      <c r="E28" s="22"/>
      <c r="F28" s="22"/>
      <c r="G28" s="22"/>
      <c r="H28" s="22"/>
      <c r="I28" s="25"/>
      <c r="J28" s="26"/>
      <c r="K28" s="25"/>
      <c r="L28" s="26"/>
      <c r="M28" s="24"/>
      <c r="N28" s="23"/>
    </row>
    <row r="29" spans="1:14" x14ac:dyDescent="0.25">
      <c r="A29" s="22"/>
      <c r="B29" s="22"/>
      <c r="C29" s="24"/>
      <c r="D29" s="22"/>
      <c r="E29" s="22"/>
      <c r="F29" s="22"/>
      <c r="G29" s="22"/>
      <c r="H29" s="22"/>
      <c r="I29" s="25"/>
      <c r="J29" s="25"/>
      <c r="K29" s="25"/>
      <c r="L29" s="25"/>
      <c r="M29" s="24"/>
      <c r="N29" s="22"/>
    </row>
    <row r="30" spans="1:14" x14ac:dyDescent="0.25">
      <c r="A30" s="22"/>
      <c r="B30" s="22"/>
      <c r="C30" s="24"/>
      <c r="D30" s="22"/>
      <c r="E30" s="22"/>
      <c r="F30" s="22"/>
      <c r="G30" s="22"/>
      <c r="H30" s="22"/>
      <c r="I30" s="25"/>
      <c r="J30" s="25"/>
      <c r="K30" s="25"/>
      <c r="L30" s="25"/>
      <c r="M30" s="24"/>
      <c r="N30" s="22"/>
    </row>
    <row r="31" spans="1:14" x14ac:dyDescent="0.25">
      <c r="A31" s="22"/>
      <c r="B31" s="22"/>
      <c r="C31" s="24"/>
      <c r="D31" s="22"/>
      <c r="E31" s="22"/>
      <c r="F31" s="22"/>
      <c r="G31" s="22"/>
      <c r="H31" s="22"/>
      <c r="I31" s="25"/>
      <c r="J31" s="25"/>
      <c r="K31" s="25"/>
      <c r="L31" s="25"/>
      <c r="M31" s="24"/>
      <c r="N31" s="22"/>
    </row>
    <row r="32" spans="1:14" x14ac:dyDescent="0.25">
      <c r="A32" s="22"/>
      <c r="B32" s="22"/>
      <c r="C32" s="24"/>
      <c r="D32" s="22"/>
      <c r="E32" s="22"/>
      <c r="F32" s="22"/>
      <c r="G32" s="22"/>
      <c r="H32" s="22"/>
      <c r="I32" s="25"/>
      <c r="J32" s="25"/>
      <c r="K32" s="25"/>
      <c r="L32" s="25"/>
      <c r="M32" s="24"/>
      <c r="N32" s="22"/>
    </row>
    <row r="33" spans="1:14" x14ac:dyDescent="0.25">
      <c r="A33" s="22"/>
      <c r="B33" s="22"/>
      <c r="C33" s="24"/>
      <c r="D33" s="22"/>
      <c r="E33" s="22"/>
      <c r="F33" s="22"/>
      <c r="G33" s="22"/>
      <c r="H33" s="22"/>
      <c r="I33" s="25"/>
      <c r="J33" s="25"/>
      <c r="K33" s="25"/>
      <c r="L33" s="25"/>
      <c r="M33" s="24"/>
      <c r="N33" s="22"/>
    </row>
    <row r="34" spans="1:14" x14ac:dyDescent="0.25">
      <c r="A34" s="22"/>
      <c r="B34" s="22"/>
      <c r="C34" s="24"/>
      <c r="D34" s="22"/>
      <c r="E34" s="22"/>
      <c r="F34" s="22"/>
      <c r="G34" s="22"/>
      <c r="H34" s="22"/>
      <c r="I34" s="25"/>
      <c r="J34" s="25"/>
      <c r="K34" s="25"/>
      <c r="L34" s="25"/>
      <c r="M34" s="24"/>
      <c r="N34" s="22"/>
    </row>
    <row r="35" spans="1:14" x14ac:dyDescent="0.25">
      <c r="A35" s="22"/>
      <c r="B35" s="22"/>
      <c r="C35" s="24"/>
      <c r="D35" s="22"/>
      <c r="E35" s="22"/>
      <c r="F35" s="22"/>
      <c r="G35" s="22"/>
      <c r="H35" s="22"/>
      <c r="I35" s="25"/>
      <c r="J35" s="25"/>
      <c r="K35" s="25"/>
      <c r="L35" s="25"/>
      <c r="M35" s="24"/>
      <c r="N35" s="22"/>
    </row>
    <row r="36" spans="1:14" x14ac:dyDescent="0.25">
      <c r="A36" s="22"/>
      <c r="B36" s="22"/>
      <c r="C36" s="24"/>
      <c r="D36" s="22"/>
      <c r="E36" s="22"/>
      <c r="F36" s="22"/>
      <c r="G36" s="22"/>
      <c r="H36" s="22"/>
      <c r="I36" s="25"/>
      <c r="J36" s="25"/>
      <c r="K36" s="25"/>
      <c r="L36" s="25"/>
      <c r="M36" s="24"/>
      <c r="N36" s="22"/>
    </row>
    <row r="37" spans="1:14" x14ac:dyDescent="0.25">
      <c r="A37" s="22"/>
      <c r="B37" s="22"/>
      <c r="C37" s="24"/>
      <c r="D37" s="22"/>
      <c r="E37" s="22"/>
      <c r="F37" s="22"/>
      <c r="G37" s="22"/>
      <c r="H37" s="22"/>
      <c r="I37" s="25"/>
      <c r="J37" s="25"/>
      <c r="K37" s="25"/>
      <c r="L37" s="25"/>
      <c r="M37" s="24"/>
      <c r="N37" s="22"/>
    </row>
    <row r="38" spans="1:14" x14ac:dyDescent="0.25">
      <c r="A38" s="22"/>
      <c r="B38" s="22"/>
      <c r="C38" s="24"/>
      <c r="D38" s="22"/>
      <c r="E38" s="22"/>
      <c r="F38" s="22"/>
      <c r="G38" s="22"/>
      <c r="H38" s="22"/>
      <c r="I38" s="25"/>
      <c r="J38" s="25"/>
      <c r="K38" s="25"/>
      <c r="L38" s="25"/>
      <c r="M38" s="24"/>
      <c r="N38" s="22"/>
    </row>
    <row r="39" spans="1:14" x14ac:dyDescent="0.25">
      <c r="A39" s="22"/>
      <c r="B39" s="22"/>
      <c r="C39" s="24"/>
      <c r="D39" s="22"/>
      <c r="E39" s="22"/>
      <c r="F39" s="22"/>
      <c r="G39" s="22"/>
      <c r="H39" s="22"/>
      <c r="I39" s="25"/>
      <c r="J39" s="25"/>
      <c r="K39" s="25"/>
      <c r="L39" s="25"/>
      <c r="M39" s="24"/>
      <c r="N39" s="22"/>
    </row>
    <row r="40" spans="1:14" x14ac:dyDescent="0.25">
      <c r="A40" s="22"/>
      <c r="B40" s="22"/>
      <c r="C40" s="24"/>
      <c r="D40" s="22"/>
      <c r="E40" s="22"/>
      <c r="F40" s="22"/>
      <c r="G40" s="22"/>
      <c r="H40" s="22"/>
      <c r="I40" s="25"/>
      <c r="J40" s="25"/>
      <c r="K40" s="25"/>
      <c r="L40" s="25"/>
      <c r="M40" s="24"/>
      <c r="N40" s="22"/>
    </row>
    <row r="41" spans="1:14" x14ac:dyDescent="0.25">
      <c r="A41" s="22"/>
      <c r="B41" s="22"/>
      <c r="C41" s="24"/>
      <c r="D41" s="22"/>
      <c r="E41" s="22"/>
      <c r="F41" s="22"/>
      <c r="G41" s="22"/>
      <c r="H41" s="22"/>
      <c r="I41" s="25"/>
      <c r="J41" s="25"/>
      <c r="K41" s="25"/>
      <c r="L41" s="25"/>
      <c r="M41" s="24"/>
      <c r="N41" s="22"/>
    </row>
    <row r="42" spans="1:14" x14ac:dyDescent="0.25">
      <c r="A42" s="22"/>
      <c r="B42" s="22"/>
      <c r="C42" s="24"/>
      <c r="D42" s="22"/>
      <c r="E42" s="22"/>
      <c r="F42" s="22"/>
      <c r="G42" s="22"/>
      <c r="H42" s="22"/>
      <c r="I42" s="25"/>
      <c r="J42" s="25"/>
      <c r="K42" s="25"/>
      <c r="L42" s="25"/>
      <c r="M42" s="24"/>
      <c r="N42" s="22"/>
    </row>
    <row r="43" spans="1:14" x14ac:dyDescent="0.25">
      <c r="A43" s="22"/>
      <c r="B43" s="22"/>
      <c r="C43" s="24"/>
      <c r="D43" s="22"/>
      <c r="E43" s="22"/>
      <c r="F43" s="22"/>
      <c r="G43" s="22"/>
      <c r="H43" s="22"/>
      <c r="I43" s="25"/>
      <c r="J43" s="25"/>
      <c r="K43" s="25"/>
      <c r="L43" s="25"/>
      <c r="M43" s="24"/>
      <c r="N43" s="22"/>
    </row>
    <row r="44" spans="1:14" x14ac:dyDescent="0.25">
      <c r="A44" s="22"/>
      <c r="B44" s="22"/>
      <c r="C44" s="24"/>
      <c r="D44" s="22"/>
      <c r="E44" s="22"/>
      <c r="F44" s="22"/>
      <c r="G44" s="22"/>
      <c r="H44" s="22"/>
      <c r="I44" s="25"/>
      <c r="J44" s="25"/>
      <c r="K44" s="25"/>
      <c r="L44" s="25"/>
      <c r="M44" s="24"/>
      <c r="N44" s="22"/>
    </row>
    <row r="45" spans="1:14" x14ac:dyDescent="0.25">
      <c r="A45" s="22"/>
      <c r="B45" s="22"/>
      <c r="C45" s="24"/>
      <c r="D45" s="22"/>
      <c r="E45" s="22"/>
      <c r="F45" s="22"/>
      <c r="G45" s="22"/>
      <c r="H45" s="22"/>
      <c r="I45" s="25"/>
      <c r="J45" s="25"/>
      <c r="K45" s="25"/>
      <c r="L45" s="25"/>
      <c r="M45" s="24"/>
      <c r="N45" s="22"/>
    </row>
    <row r="46" spans="1:14" x14ac:dyDescent="0.25">
      <c r="A46" s="22"/>
      <c r="B46" s="22"/>
      <c r="C46" s="24"/>
      <c r="D46" s="22"/>
      <c r="E46" s="22"/>
      <c r="F46" s="22"/>
      <c r="G46" s="22"/>
      <c r="H46" s="22"/>
      <c r="I46" s="25"/>
      <c r="J46" s="25"/>
      <c r="K46" s="25"/>
      <c r="L46" s="25"/>
      <c r="M46" s="24"/>
      <c r="N46" s="22"/>
    </row>
    <row r="47" spans="1:14" x14ac:dyDescent="0.25">
      <c r="A47" s="22"/>
      <c r="B47" s="22"/>
      <c r="C47" s="24"/>
      <c r="D47" s="22"/>
      <c r="E47" s="22"/>
      <c r="F47" s="22"/>
      <c r="G47" s="22"/>
      <c r="H47" s="22"/>
      <c r="I47" s="25"/>
      <c r="J47" s="25"/>
      <c r="K47" s="25"/>
      <c r="L47" s="25"/>
      <c r="M47" s="24"/>
      <c r="N47" s="22"/>
    </row>
    <row r="48" spans="1:14" x14ac:dyDescent="0.25">
      <c r="A48" s="22"/>
      <c r="B48" s="22"/>
      <c r="C48" s="24"/>
      <c r="D48" s="22"/>
      <c r="E48" s="22"/>
      <c r="F48" s="22"/>
      <c r="G48" s="22"/>
      <c r="H48" s="22"/>
      <c r="I48" s="25"/>
      <c r="J48" s="25"/>
      <c r="K48" s="25"/>
      <c r="L48" s="25"/>
      <c r="M48" s="24"/>
      <c r="N48" s="22"/>
    </row>
    <row r="49" spans="1:14" x14ac:dyDescent="0.25">
      <c r="A49" s="22"/>
      <c r="B49" s="22"/>
      <c r="C49" s="24"/>
      <c r="D49" s="22"/>
      <c r="E49" s="22"/>
      <c r="F49" s="22"/>
      <c r="G49" s="22"/>
      <c r="H49" s="22"/>
      <c r="I49" s="25"/>
      <c r="J49" s="25"/>
      <c r="K49" s="25"/>
      <c r="L49" s="25"/>
      <c r="M49" s="24"/>
      <c r="N49" s="22"/>
    </row>
    <row r="50" spans="1:14" x14ac:dyDescent="0.25">
      <c r="A50" s="22"/>
      <c r="B50" s="22"/>
      <c r="C50" s="24"/>
      <c r="D50" s="22"/>
      <c r="E50" s="22"/>
      <c r="F50" s="22"/>
      <c r="G50" s="22"/>
      <c r="H50" s="22"/>
      <c r="I50" s="25"/>
      <c r="J50" s="25"/>
      <c r="K50" s="25"/>
      <c r="L50" s="25"/>
      <c r="M50" s="24"/>
      <c r="N50" s="22"/>
    </row>
    <row r="51" spans="1:14" x14ac:dyDescent="0.25">
      <c r="A51" s="22"/>
      <c r="B51" s="22"/>
      <c r="C51" s="24"/>
      <c r="D51" s="22"/>
      <c r="E51" s="22"/>
      <c r="F51" s="22"/>
      <c r="G51" s="22"/>
      <c r="H51" s="22"/>
      <c r="I51" s="25"/>
      <c r="J51" s="25"/>
      <c r="K51" s="25"/>
      <c r="L51" s="25"/>
      <c r="M51" s="24"/>
      <c r="N51" s="22"/>
    </row>
    <row r="52" spans="1:14" x14ac:dyDescent="0.25">
      <c r="A52" s="22"/>
      <c r="B52" s="22"/>
      <c r="C52" s="24"/>
      <c r="D52" s="22"/>
      <c r="E52" s="22"/>
      <c r="F52" s="22"/>
      <c r="G52" s="22"/>
      <c r="H52" s="22"/>
      <c r="I52" s="25"/>
      <c r="J52" s="25"/>
      <c r="K52" s="25"/>
      <c r="L52" s="25"/>
      <c r="M52" s="24"/>
      <c r="N52" s="22"/>
    </row>
    <row r="53" spans="1:14" x14ac:dyDescent="0.25">
      <c r="A53" s="27"/>
      <c r="B53" s="27"/>
      <c r="C53" s="28"/>
      <c r="D53" s="27"/>
      <c r="E53" s="27"/>
      <c r="F53" s="27"/>
      <c r="G53" s="27"/>
      <c r="H53" s="27"/>
      <c r="I53" s="29"/>
      <c r="J53" s="29"/>
      <c r="K53" s="29"/>
      <c r="L53" s="29"/>
      <c r="M53" s="28"/>
      <c r="N53" s="27"/>
    </row>
    <row r="54" spans="1:14" x14ac:dyDescent="0.25">
      <c r="A54" s="27"/>
      <c r="B54" s="27"/>
      <c r="C54" s="28"/>
      <c r="D54" s="27"/>
      <c r="E54" s="27"/>
      <c r="F54" s="27"/>
      <c r="G54" s="27"/>
      <c r="H54" s="27"/>
      <c r="I54" s="29"/>
      <c r="J54" s="29"/>
      <c r="K54" s="29"/>
      <c r="L54" s="29"/>
      <c r="M54" s="28"/>
      <c r="N54" s="27"/>
    </row>
    <row r="55" spans="1:14" x14ac:dyDescent="0.25">
      <c r="A55" s="27"/>
      <c r="B55" s="27"/>
      <c r="C55" s="28"/>
      <c r="D55" s="27"/>
      <c r="E55" s="27"/>
      <c r="F55" s="27"/>
      <c r="G55" s="27"/>
      <c r="H55" s="27"/>
      <c r="I55" s="29"/>
      <c r="J55" s="29"/>
      <c r="K55" s="29"/>
      <c r="L55" s="29"/>
      <c r="M55" s="28"/>
      <c r="N55" s="27"/>
    </row>
    <row r="56" spans="1:14" x14ac:dyDescent="0.25">
      <c r="A56" s="27"/>
      <c r="B56" s="27"/>
      <c r="C56" s="28"/>
      <c r="D56" s="27"/>
      <c r="E56" s="27"/>
      <c r="F56" s="27"/>
      <c r="G56" s="27"/>
      <c r="H56" s="27"/>
      <c r="I56" s="29"/>
      <c r="J56" s="29"/>
      <c r="K56" s="29"/>
      <c r="L56" s="29"/>
      <c r="M56" s="28"/>
      <c r="N56" s="27"/>
    </row>
    <row r="57" spans="1:14" x14ac:dyDescent="0.25">
      <c r="A57" s="27"/>
      <c r="B57" s="27"/>
      <c r="C57" s="28"/>
      <c r="D57" s="27"/>
      <c r="E57" s="27"/>
      <c r="F57" s="27"/>
      <c r="G57" s="27"/>
      <c r="H57" s="27"/>
      <c r="I57" s="29"/>
      <c r="J57" s="29"/>
      <c r="K57" s="29"/>
      <c r="L57" s="29"/>
      <c r="M57" s="28"/>
      <c r="N57" s="27"/>
    </row>
    <row r="58" spans="1:14" x14ac:dyDescent="0.25">
      <c r="A58" s="27"/>
      <c r="B58" s="27"/>
      <c r="C58" s="28"/>
      <c r="D58" s="27"/>
      <c r="E58" s="27"/>
      <c r="F58" s="27"/>
      <c r="G58" s="27"/>
      <c r="H58" s="27"/>
      <c r="I58" s="29"/>
      <c r="J58" s="29"/>
      <c r="K58" s="29"/>
      <c r="L58" s="29"/>
      <c r="M58" s="28"/>
      <c r="N58" s="27"/>
    </row>
    <row r="59" spans="1:14" x14ac:dyDescent="0.25">
      <c r="A59" s="27"/>
      <c r="B59" s="27"/>
      <c r="C59" s="28"/>
      <c r="D59" s="27"/>
      <c r="E59" s="27"/>
      <c r="F59" s="27"/>
      <c r="G59" s="27"/>
      <c r="H59" s="27"/>
      <c r="I59" s="29"/>
      <c r="J59" s="29"/>
      <c r="K59" s="29"/>
      <c r="L59" s="29"/>
      <c r="M59" s="28"/>
      <c r="N59" s="27"/>
    </row>
    <row r="60" spans="1:14" x14ac:dyDescent="0.25">
      <c r="A60" s="27"/>
      <c r="B60" s="27"/>
      <c r="C60" s="28"/>
      <c r="D60" s="27"/>
      <c r="E60" s="27"/>
      <c r="F60" s="27"/>
      <c r="G60" s="27"/>
      <c r="H60" s="27"/>
      <c r="I60" s="29"/>
      <c r="J60" s="29"/>
      <c r="K60" s="29"/>
      <c r="L60" s="29"/>
      <c r="M60" s="28"/>
      <c r="N60" s="27"/>
    </row>
    <row r="61" spans="1:14" x14ac:dyDescent="0.25">
      <c r="A61" s="27"/>
      <c r="B61" s="27"/>
      <c r="C61" s="28"/>
      <c r="D61" s="27"/>
      <c r="E61" s="27"/>
      <c r="F61" s="27"/>
      <c r="G61" s="27"/>
      <c r="H61" s="27"/>
      <c r="I61" s="29"/>
      <c r="J61" s="29"/>
      <c r="K61" s="29"/>
      <c r="L61" s="29"/>
      <c r="M61" s="28"/>
      <c r="N61" s="27"/>
    </row>
    <row r="62" spans="1:14" x14ac:dyDescent="0.25">
      <c r="A62" s="27"/>
      <c r="B62" s="27"/>
      <c r="C62" s="28"/>
      <c r="D62" s="27"/>
      <c r="E62" s="27"/>
      <c r="F62" s="27"/>
      <c r="G62" s="27"/>
      <c r="H62" s="27"/>
      <c r="I62" s="29"/>
      <c r="J62" s="29"/>
      <c r="K62" s="29"/>
      <c r="L62" s="29"/>
      <c r="M62" s="28"/>
      <c r="N62" s="27"/>
    </row>
    <row r="63" spans="1:14" x14ac:dyDescent="0.25">
      <c r="A63" s="27"/>
      <c r="B63" s="27"/>
      <c r="C63" s="28"/>
      <c r="D63" s="27"/>
      <c r="E63" s="27"/>
      <c r="F63" s="27"/>
      <c r="G63" s="27"/>
      <c r="H63" s="27"/>
      <c r="I63" s="29"/>
      <c r="J63" s="29"/>
      <c r="K63" s="29"/>
      <c r="L63" s="29"/>
      <c r="M63" s="28"/>
      <c r="N63" s="27"/>
    </row>
    <row r="64" spans="1:14" x14ac:dyDescent="0.25">
      <c r="A64" s="27"/>
      <c r="B64" s="27"/>
      <c r="C64" s="28"/>
      <c r="D64" s="27"/>
      <c r="E64" s="27"/>
      <c r="F64" s="27"/>
      <c r="G64" s="27"/>
      <c r="H64" s="27"/>
      <c r="I64" s="29"/>
      <c r="J64" s="29"/>
      <c r="K64" s="29"/>
      <c r="L64" s="29"/>
      <c r="M64" s="28"/>
      <c r="N64" s="27"/>
    </row>
    <row r="65" spans="1:14" x14ac:dyDescent="0.25">
      <c r="A65" s="27"/>
      <c r="B65" s="27"/>
      <c r="C65" s="28"/>
      <c r="D65" s="27"/>
      <c r="E65" s="27"/>
      <c r="F65" s="27"/>
      <c r="G65" s="27"/>
      <c r="H65" s="27"/>
      <c r="I65" s="29"/>
      <c r="J65" s="29"/>
      <c r="K65" s="29"/>
      <c r="L65" s="29"/>
      <c r="M65" s="28"/>
      <c r="N65" s="27"/>
    </row>
    <row r="66" spans="1:14" x14ac:dyDescent="0.25">
      <c r="A66" s="27"/>
      <c r="B66" s="27"/>
      <c r="C66" s="28"/>
      <c r="D66" s="27"/>
      <c r="E66" s="27"/>
      <c r="F66" s="27"/>
      <c r="G66" s="27"/>
      <c r="H66" s="27"/>
      <c r="I66" s="29"/>
      <c r="J66" s="29"/>
      <c r="K66" s="29"/>
      <c r="L66" s="29"/>
      <c r="M66" s="28"/>
      <c r="N66" s="27"/>
    </row>
    <row r="67" spans="1:14" x14ac:dyDescent="0.25">
      <c r="A67" s="27"/>
      <c r="B67" s="27"/>
      <c r="C67" s="28"/>
      <c r="D67" s="27"/>
      <c r="E67" s="27"/>
      <c r="F67" s="27"/>
      <c r="G67" s="27"/>
      <c r="H67" s="27"/>
      <c r="I67" s="29"/>
      <c r="J67" s="29"/>
      <c r="K67" s="29"/>
      <c r="L67" s="29"/>
      <c r="M67" s="28"/>
      <c r="N67" s="27"/>
    </row>
    <row r="68" spans="1:14" x14ac:dyDescent="0.25">
      <c r="A68" s="27"/>
      <c r="B68" s="27"/>
      <c r="C68" s="28"/>
      <c r="D68" s="27"/>
      <c r="E68" s="27"/>
      <c r="F68" s="27"/>
      <c r="G68" s="27"/>
      <c r="H68" s="27"/>
      <c r="I68" s="29"/>
      <c r="J68" s="29"/>
      <c r="K68" s="29"/>
      <c r="L68" s="29"/>
      <c r="M68" s="28"/>
      <c r="N68" s="27"/>
    </row>
    <row r="69" spans="1:14" x14ac:dyDescent="0.25">
      <c r="A69" s="27"/>
      <c r="B69" s="27"/>
      <c r="C69" s="28"/>
      <c r="D69" s="27"/>
      <c r="E69" s="27"/>
      <c r="F69" s="27"/>
      <c r="G69" s="27"/>
      <c r="H69" s="27"/>
      <c r="I69" s="29"/>
      <c r="J69" s="29"/>
      <c r="K69" s="29"/>
      <c r="L69" s="29"/>
      <c r="M69" s="28"/>
      <c r="N69" s="27"/>
    </row>
    <row r="70" spans="1:14" x14ac:dyDescent="0.25">
      <c r="A70" s="27"/>
      <c r="B70" s="27"/>
      <c r="C70" s="28"/>
      <c r="D70" s="27"/>
      <c r="E70" s="27"/>
      <c r="F70" s="27"/>
      <c r="G70" s="27"/>
      <c r="H70" s="27"/>
      <c r="I70" s="29"/>
      <c r="J70" s="29"/>
      <c r="K70" s="29"/>
      <c r="L70" s="29"/>
      <c r="M70" s="28"/>
      <c r="N70" s="27"/>
    </row>
    <row r="71" spans="1:14" x14ac:dyDescent="0.25">
      <c r="A71" s="27"/>
      <c r="B71" s="27"/>
      <c r="C71" s="28"/>
      <c r="D71" s="27"/>
      <c r="E71" s="27"/>
      <c r="F71" s="27"/>
      <c r="G71" s="27"/>
      <c r="H71" s="27"/>
      <c r="I71" s="29"/>
      <c r="J71" s="29"/>
      <c r="K71" s="29"/>
      <c r="L71" s="29"/>
      <c r="M71" s="28"/>
      <c r="N71" s="27"/>
    </row>
    <row r="72" spans="1:14" x14ac:dyDescent="0.25">
      <c r="A72" s="27"/>
      <c r="B72" s="27"/>
      <c r="C72" s="28"/>
      <c r="D72" s="27"/>
      <c r="E72" s="27"/>
      <c r="F72" s="27"/>
      <c r="G72" s="27"/>
      <c r="H72" s="27"/>
      <c r="I72" s="29"/>
      <c r="J72" s="29"/>
      <c r="K72" s="29"/>
      <c r="L72" s="29"/>
      <c r="M72" s="28"/>
      <c r="N72" s="27"/>
    </row>
    <row r="73" spans="1:14" x14ac:dyDescent="0.25">
      <c r="A73" s="27"/>
      <c r="B73" s="27"/>
      <c r="C73" s="28"/>
      <c r="D73" s="27"/>
      <c r="E73" s="27"/>
      <c r="F73" s="27"/>
      <c r="G73" s="27"/>
      <c r="H73" s="27"/>
      <c r="I73" s="29"/>
      <c r="J73" s="29"/>
      <c r="K73" s="29"/>
      <c r="L73" s="29"/>
      <c r="M73" s="28"/>
      <c r="N73" s="27"/>
    </row>
    <row r="74" spans="1:14" x14ac:dyDescent="0.25">
      <c r="A74" s="27"/>
      <c r="B74" s="27"/>
      <c r="C74" s="28"/>
      <c r="D74" s="27"/>
      <c r="E74" s="27"/>
      <c r="F74" s="27"/>
      <c r="G74" s="27"/>
      <c r="H74" s="27"/>
      <c r="I74" s="29"/>
      <c r="J74" s="29"/>
      <c r="K74" s="29"/>
      <c r="L74" s="29"/>
      <c r="M74" s="28"/>
      <c r="N74" s="27"/>
    </row>
    <row r="75" spans="1:14" x14ac:dyDescent="0.25">
      <c r="A75" s="27"/>
      <c r="B75" s="27"/>
      <c r="C75" s="28"/>
      <c r="D75" s="27"/>
      <c r="E75" s="27"/>
      <c r="F75" s="27"/>
      <c r="G75" s="27"/>
      <c r="H75" s="27"/>
      <c r="I75" s="29"/>
      <c r="J75" s="29"/>
      <c r="K75" s="29"/>
      <c r="L75" s="29"/>
      <c r="M75" s="28"/>
      <c r="N75" s="27"/>
    </row>
    <row r="76" spans="1:14" x14ac:dyDescent="0.25">
      <c r="A76" s="27"/>
      <c r="B76" s="27"/>
      <c r="C76" s="28"/>
      <c r="D76" s="27"/>
      <c r="E76" s="27"/>
      <c r="F76" s="27"/>
      <c r="G76" s="27"/>
      <c r="H76" s="27"/>
      <c r="I76" s="29"/>
      <c r="J76" s="29"/>
      <c r="K76" s="29"/>
      <c r="L76" s="29"/>
      <c r="M76" s="28"/>
      <c r="N76" s="27"/>
    </row>
    <row r="77" spans="1:14" x14ac:dyDescent="0.25">
      <c r="A77" s="27"/>
      <c r="B77" s="27"/>
      <c r="C77" s="28"/>
      <c r="D77" s="27"/>
      <c r="E77" s="27"/>
      <c r="F77" s="27"/>
      <c r="G77" s="27"/>
      <c r="H77" s="27"/>
      <c r="I77" s="29"/>
      <c r="J77" s="29"/>
      <c r="K77" s="29"/>
      <c r="L77" s="29"/>
      <c r="M77" s="28"/>
      <c r="N77" s="27"/>
    </row>
    <row r="78" spans="1:14" x14ac:dyDescent="0.25">
      <c r="A78" s="27"/>
      <c r="B78" s="27"/>
      <c r="C78" s="28"/>
      <c r="D78" s="27"/>
      <c r="E78" s="27"/>
      <c r="F78" s="27"/>
      <c r="G78" s="27"/>
      <c r="H78" s="27"/>
      <c r="I78" s="29"/>
      <c r="J78" s="29"/>
      <c r="K78" s="29"/>
      <c r="L78" s="29"/>
      <c r="M78" s="28"/>
      <c r="N78" s="27"/>
    </row>
    <row r="79" spans="1:14" x14ac:dyDescent="0.25">
      <c r="A79" s="27"/>
      <c r="B79" s="27"/>
      <c r="C79" s="28"/>
      <c r="D79" s="27"/>
      <c r="E79" s="27"/>
      <c r="F79" s="27"/>
      <c r="G79" s="27"/>
      <c r="H79" s="27"/>
      <c r="I79" s="29"/>
      <c r="J79" s="29"/>
      <c r="K79" s="29"/>
      <c r="L79" s="29"/>
      <c r="M79" s="28"/>
      <c r="N79" s="27"/>
    </row>
    <row r="80" spans="1:14" x14ac:dyDescent="0.25">
      <c r="A80" s="27"/>
      <c r="B80" s="27"/>
      <c r="C80" s="28"/>
      <c r="D80" s="27"/>
      <c r="E80" s="27"/>
      <c r="F80" s="27"/>
      <c r="G80" s="27"/>
      <c r="H80" s="27"/>
      <c r="I80" s="29"/>
      <c r="J80" s="29"/>
      <c r="K80" s="29"/>
      <c r="L80" s="29"/>
      <c r="M80" s="28"/>
      <c r="N80" s="27"/>
    </row>
    <row r="81" spans="1:14" x14ac:dyDescent="0.25">
      <c r="A81" s="27"/>
      <c r="B81" s="27"/>
      <c r="C81" s="28"/>
      <c r="D81" s="27"/>
      <c r="E81" s="27"/>
      <c r="F81" s="27"/>
      <c r="G81" s="27"/>
      <c r="H81" s="27"/>
      <c r="I81" s="29"/>
      <c r="J81" s="29"/>
      <c r="K81" s="29"/>
      <c r="L81" s="29"/>
      <c r="M81" s="28"/>
      <c r="N81" s="27"/>
    </row>
    <row r="82" spans="1:14" x14ac:dyDescent="0.25">
      <c r="A82" s="27"/>
      <c r="B82" s="27"/>
      <c r="C82" s="28"/>
      <c r="D82" s="27"/>
      <c r="E82" s="27"/>
      <c r="F82" s="27"/>
      <c r="G82" s="27"/>
      <c r="H82" s="27"/>
      <c r="I82" s="29"/>
      <c r="J82" s="29"/>
      <c r="K82" s="29"/>
      <c r="L82" s="29"/>
      <c r="M82" s="28"/>
      <c r="N82" s="27"/>
    </row>
    <row r="83" spans="1:14" x14ac:dyDescent="0.25">
      <c r="A83" s="27"/>
      <c r="B83" s="27"/>
      <c r="C83" s="28"/>
      <c r="D83" s="27"/>
      <c r="E83" s="27"/>
      <c r="F83" s="27"/>
      <c r="G83" s="27"/>
      <c r="H83" s="27"/>
      <c r="I83" s="29"/>
      <c r="J83" s="29"/>
      <c r="K83" s="29"/>
      <c r="L83" s="29"/>
      <c r="M83" s="28"/>
      <c r="N83" s="27"/>
    </row>
    <row r="84" spans="1:14" x14ac:dyDescent="0.25">
      <c r="A84" s="27"/>
      <c r="B84" s="27"/>
      <c r="C84" s="28"/>
      <c r="D84" s="27"/>
      <c r="E84" s="27"/>
      <c r="F84" s="27"/>
      <c r="G84" s="27"/>
      <c r="H84" s="27"/>
      <c r="I84" s="29"/>
      <c r="J84" s="29"/>
      <c r="K84" s="29"/>
      <c r="L84" s="29"/>
      <c r="M84" s="28"/>
      <c r="N84" s="27"/>
    </row>
    <row r="85" spans="1:14" x14ac:dyDescent="0.25">
      <c r="A85" s="27"/>
      <c r="B85" s="27"/>
      <c r="C85" s="28"/>
      <c r="D85" s="27"/>
      <c r="E85" s="27"/>
      <c r="F85" s="27"/>
      <c r="G85" s="27"/>
      <c r="H85" s="27"/>
      <c r="I85" s="29"/>
      <c r="J85" s="29"/>
      <c r="K85" s="29"/>
      <c r="L85" s="29"/>
      <c r="M85" s="28"/>
      <c r="N85" s="27"/>
    </row>
    <row r="86" spans="1:14" x14ac:dyDescent="0.25">
      <c r="A86" s="27"/>
      <c r="B86" s="27"/>
      <c r="C86" s="28"/>
      <c r="D86" s="27"/>
      <c r="E86" s="27"/>
      <c r="F86" s="27"/>
      <c r="G86" s="27"/>
      <c r="H86" s="27"/>
      <c r="I86" s="29"/>
      <c r="J86" s="29"/>
      <c r="K86" s="29"/>
      <c r="L86" s="29"/>
      <c r="M86" s="28"/>
      <c r="N86" s="27"/>
    </row>
    <row r="87" spans="1:14" x14ac:dyDescent="0.25">
      <c r="A87" s="27"/>
      <c r="B87" s="27"/>
      <c r="C87" s="28"/>
      <c r="D87" s="27"/>
      <c r="E87" s="27"/>
      <c r="F87" s="27"/>
      <c r="G87" s="27"/>
      <c r="H87" s="27"/>
      <c r="I87" s="29"/>
      <c r="J87" s="29"/>
      <c r="K87" s="29"/>
      <c r="L87" s="29"/>
      <c r="M87" s="28"/>
      <c r="N87" s="27"/>
    </row>
    <row r="88" spans="1:14" x14ac:dyDescent="0.25">
      <c r="A88" s="27"/>
      <c r="B88" s="27"/>
      <c r="C88" s="28"/>
      <c r="D88" s="27"/>
      <c r="E88" s="27"/>
      <c r="F88" s="27"/>
      <c r="G88" s="27"/>
      <c r="H88" s="27"/>
      <c r="I88" s="29"/>
      <c r="J88" s="29"/>
      <c r="K88" s="29"/>
      <c r="L88" s="29"/>
      <c r="M88" s="28"/>
      <c r="N88" s="27"/>
    </row>
    <row r="89" spans="1:14" x14ac:dyDescent="0.25">
      <c r="A89" s="27"/>
      <c r="B89" s="27"/>
      <c r="C89" s="28"/>
      <c r="D89" s="27"/>
      <c r="E89" s="27"/>
      <c r="F89" s="27"/>
      <c r="G89" s="27"/>
      <c r="H89" s="27"/>
      <c r="I89" s="29"/>
      <c r="J89" s="29"/>
      <c r="K89" s="29"/>
      <c r="L89" s="29"/>
      <c r="M89" s="28"/>
      <c r="N89" s="27"/>
    </row>
    <row r="90" spans="1:14" x14ac:dyDescent="0.25">
      <c r="A90" s="27"/>
      <c r="B90" s="27"/>
      <c r="C90" s="28"/>
      <c r="D90" s="27"/>
      <c r="E90" s="27"/>
      <c r="F90" s="27"/>
      <c r="G90" s="27"/>
      <c r="H90" s="27"/>
      <c r="I90" s="29"/>
      <c r="J90" s="29"/>
      <c r="K90" s="29"/>
      <c r="L90" s="29"/>
      <c r="M90" s="28"/>
      <c r="N90" s="27"/>
    </row>
    <row r="91" spans="1:14" x14ac:dyDescent="0.25">
      <c r="A91" s="27"/>
      <c r="B91" s="27"/>
      <c r="C91" s="28"/>
      <c r="D91" s="27"/>
      <c r="E91" s="27"/>
      <c r="F91" s="27"/>
      <c r="G91" s="27"/>
      <c r="H91" s="27"/>
      <c r="I91" s="29"/>
      <c r="J91" s="29"/>
      <c r="K91" s="29"/>
      <c r="L91" s="29"/>
      <c r="M91" s="28"/>
      <c r="N91" s="27"/>
    </row>
    <row r="92" spans="1:14" x14ac:dyDescent="0.25">
      <c r="A92" s="27"/>
      <c r="B92" s="27"/>
      <c r="C92" s="28"/>
      <c r="D92" s="27"/>
      <c r="E92" s="27"/>
      <c r="F92" s="27"/>
      <c r="G92" s="27"/>
      <c r="H92" s="27"/>
      <c r="I92" s="29"/>
      <c r="J92" s="29"/>
      <c r="K92" s="29"/>
      <c r="L92" s="29"/>
      <c r="M92" s="28"/>
      <c r="N92" s="27"/>
    </row>
    <row r="93" spans="1:14" x14ac:dyDescent="0.25">
      <c r="A93" s="27"/>
      <c r="B93" s="27"/>
      <c r="C93" s="28"/>
      <c r="D93" s="27"/>
      <c r="E93" s="27"/>
      <c r="F93" s="27"/>
      <c r="G93" s="27"/>
      <c r="H93" s="27"/>
      <c r="I93" s="29"/>
      <c r="J93" s="29"/>
      <c r="K93" s="29"/>
      <c r="L93" s="29"/>
      <c r="M93" s="28"/>
      <c r="N93" s="27"/>
    </row>
    <row r="94" spans="1:14" x14ac:dyDescent="0.25">
      <c r="A94" s="27"/>
      <c r="B94" s="27"/>
      <c r="C94" s="28"/>
      <c r="D94" s="27"/>
      <c r="E94" s="27"/>
      <c r="F94" s="27"/>
      <c r="G94" s="27"/>
      <c r="H94" s="27"/>
      <c r="I94" s="29"/>
      <c r="J94" s="29"/>
      <c r="K94" s="29"/>
      <c r="L94" s="29"/>
      <c r="M94" s="28"/>
      <c r="N94" s="27"/>
    </row>
    <row r="95" spans="1:14" x14ac:dyDescent="0.25">
      <c r="A95" s="27"/>
      <c r="B95" s="27"/>
      <c r="C95" s="28"/>
      <c r="D95" s="27"/>
      <c r="E95" s="27"/>
      <c r="F95" s="27"/>
      <c r="G95" s="27"/>
      <c r="H95" s="27"/>
      <c r="I95" s="29"/>
      <c r="J95" s="29"/>
      <c r="K95" s="29"/>
      <c r="L95" s="29"/>
      <c r="M95" s="28"/>
      <c r="N95" s="27"/>
    </row>
    <row r="96" spans="1:14" x14ac:dyDescent="0.25">
      <c r="A96" s="27"/>
      <c r="B96" s="27"/>
      <c r="C96" s="28"/>
      <c r="D96" s="27"/>
      <c r="E96" s="27"/>
      <c r="F96" s="27"/>
      <c r="G96" s="27"/>
      <c r="H96" s="27"/>
      <c r="I96" s="29"/>
      <c r="J96" s="29"/>
      <c r="K96" s="29"/>
      <c r="L96" s="29"/>
      <c r="M96" s="28"/>
      <c r="N96" s="27"/>
    </row>
    <row r="97" spans="1:14" x14ac:dyDescent="0.25">
      <c r="A97" s="27"/>
      <c r="B97" s="27"/>
      <c r="C97" s="28"/>
      <c r="D97" s="27"/>
      <c r="E97" s="27"/>
      <c r="F97" s="27"/>
      <c r="G97" s="27"/>
      <c r="H97" s="27"/>
      <c r="I97" s="29"/>
      <c r="J97" s="29"/>
      <c r="K97" s="29"/>
      <c r="L97" s="29"/>
      <c r="M97" s="28"/>
      <c r="N97" s="27"/>
    </row>
    <row r="98" spans="1:14" x14ac:dyDescent="0.25">
      <c r="A98" s="27"/>
      <c r="B98" s="27"/>
      <c r="C98" s="28"/>
      <c r="D98" s="27"/>
      <c r="E98" s="27"/>
      <c r="F98" s="27"/>
      <c r="G98" s="27"/>
      <c r="H98" s="27"/>
      <c r="I98" s="29"/>
      <c r="J98" s="29"/>
      <c r="K98" s="29"/>
      <c r="L98" s="29"/>
      <c r="M98" s="28"/>
      <c r="N98" s="27"/>
    </row>
    <row r="99" spans="1:14" x14ac:dyDescent="0.25">
      <c r="A99" s="27"/>
      <c r="B99" s="27"/>
      <c r="C99" s="28"/>
      <c r="D99" s="27"/>
      <c r="E99" s="27"/>
      <c r="F99" s="27"/>
      <c r="G99" s="27"/>
      <c r="H99" s="27"/>
      <c r="I99" s="29"/>
      <c r="J99" s="29"/>
      <c r="K99" s="29"/>
      <c r="L99" s="29"/>
      <c r="M99" s="28"/>
      <c r="N99" s="27"/>
    </row>
    <row r="100" spans="1:14" x14ac:dyDescent="0.25">
      <c r="A100" s="27"/>
      <c r="B100" s="27"/>
      <c r="C100" s="28"/>
      <c r="D100" s="27"/>
      <c r="E100" s="27"/>
      <c r="F100" s="27"/>
      <c r="G100" s="27"/>
      <c r="H100" s="27"/>
      <c r="I100" s="29"/>
      <c r="J100" s="29"/>
      <c r="K100" s="29"/>
      <c r="L100" s="29"/>
      <c r="M100" s="28"/>
      <c r="N100" s="27"/>
    </row>
    <row r="101" spans="1:14" x14ac:dyDescent="0.25">
      <c r="A101" s="27"/>
      <c r="B101" s="27"/>
      <c r="C101" s="28"/>
      <c r="D101" s="27"/>
      <c r="E101" s="27"/>
      <c r="F101" s="27"/>
      <c r="G101" s="27"/>
      <c r="H101" s="27"/>
      <c r="I101" s="29"/>
      <c r="J101" s="29"/>
      <c r="K101" s="29"/>
      <c r="L101" s="29"/>
      <c r="M101" s="28"/>
      <c r="N101" s="27"/>
    </row>
    <row r="102" spans="1:14" x14ac:dyDescent="0.25">
      <c r="A102" s="27"/>
      <c r="B102" s="27"/>
      <c r="C102" s="28"/>
      <c r="D102" s="27"/>
      <c r="E102" s="27"/>
      <c r="F102" s="27"/>
      <c r="G102" s="27"/>
      <c r="H102" s="27"/>
      <c r="I102" s="29"/>
      <c r="J102" s="29"/>
      <c r="K102" s="29"/>
      <c r="L102" s="29"/>
      <c r="M102" s="28"/>
      <c r="N102" s="27"/>
    </row>
    <row r="103" spans="1:14" x14ac:dyDescent="0.25">
      <c r="A103" s="27"/>
      <c r="B103" s="27"/>
      <c r="C103" s="28"/>
      <c r="D103" s="27"/>
      <c r="E103" s="27"/>
      <c r="F103" s="27"/>
      <c r="G103" s="27"/>
      <c r="H103" s="27"/>
      <c r="I103" s="29"/>
      <c r="J103" s="29"/>
      <c r="K103" s="29"/>
      <c r="L103" s="29"/>
      <c r="M103" s="28"/>
      <c r="N103" s="27"/>
    </row>
    <row r="104" spans="1:14" x14ac:dyDescent="0.25">
      <c r="A104" s="27"/>
      <c r="B104" s="27"/>
      <c r="C104" s="28"/>
      <c r="D104" s="27"/>
      <c r="E104" s="27"/>
      <c r="F104" s="27"/>
      <c r="G104" s="27"/>
      <c r="H104" s="27"/>
      <c r="I104" s="29"/>
      <c r="J104" s="29"/>
      <c r="K104" s="29"/>
      <c r="L104" s="29"/>
      <c r="M104" s="28"/>
      <c r="N104" s="27"/>
    </row>
    <row r="105" spans="1:14" x14ac:dyDescent="0.25">
      <c r="A105" s="27"/>
      <c r="B105" s="27"/>
      <c r="C105" s="28"/>
      <c r="D105" s="27"/>
      <c r="E105" s="27"/>
      <c r="F105" s="27"/>
      <c r="G105" s="27"/>
      <c r="H105" s="27"/>
      <c r="I105" s="29"/>
      <c r="J105" s="29"/>
      <c r="K105" s="29"/>
      <c r="L105" s="29"/>
      <c r="M105" s="28"/>
      <c r="N105" s="27"/>
    </row>
    <row r="106" spans="1:14" x14ac:dyDescent="0.25">
      <c r="A106" s="27"/>
      <c r="B106" s="27"/>
      <c r="C106" s="28"/>
      <c r="D106" s="27"/>
      <c r="E106" s="27"/>
      <c r="F106" s="27"/>
      <c r="G106" s="27"/>
      <c r="H106" s="27"/>
      <c r="I106" s="29"/>
      <c r="J106" s="29"/>
      <c r="K106" s="29"/>
      <c r="L106" s="29"/>
      <c r="M106" s="28"/>
      <c r="N106" s="27"/>
    </row>
    <row r="107" spans="1:14" x14ac:dyDescent="0.25">
      <c r="A107" s="27"/>
      <c r="B107" s="27"/>
      <c r="C107" s="28"/>
      <c r="D107" s="27"/>
      <c r="E107" s="27"/>
      <c r="F107" s="27"/>
      <c r="G107" s="27"/>
      <c r="H107" s="27"/>
      <c r="I107" s="29"/>
      <c r="J107" s="29"/>
      <c r="K107" s="29"/>
      <c r="L107" s="29"/>
      <c r="M107" s="28"/>
      <c r="N107" s="27"/>
    </row>
    <row r="108" spans="1:14" x14ac:dyDescent="0.25">
      <c r="A108" s="27"/>
      <c r="B108" s="27"/>
      <c r="C108" s="28"/>
      <c r="D108" s="27"/>
      <c r="E108" s="27"/>
      <c r="F108" s="27"/>
      <c r="G108" s="27"/>
      <c r="H108" s="27"/>
      <c r="I108" s="29"/>
      <c r="J108" s="29"/>
      <c r="K108" s="29"/>
      <c r="L108" s="29"/>
      <c r="M108" s="28"/>
      <c r="N108" s="27"/>
    </row>
    <row r="109" spans="1:14" x14ac:dyDescent="0.25">
      <c r="A109" s="27"/>
      <c r="B109" s="27"/>
      <c r="C109" s="28"/>
      <c r="D109" s="27"/>
      <c r="E109" s="27"/>
      <c r="F109" s="27"/>
      <c r="G109" s="27"/>
      <c r="H109" s="27"/>
      <c r="I109" s="29"/>
      <c r="J109" s="29"/>
      <c r="K109" s="29"/>
      <c r="L109" s="29"/>
      <c r="M109" s="28"/>
      <c r="N109" s="27"/>
    </row>
    <row r="110" spans="1:14" x14ac:dyDescent="0.25">
      <c r="A110" s="27"/>
      <c r="B110" s="27"/>
      <c r="C110" s="28"/>
      <c r="D110" s="27"/>
      <c r="E110" s="27"/>
      <c r="F110" s="27"/>
      <c r="G110" s="27"/>
      <c r="H110" s="27"/>
      <c r="I110" s="29"/>
      <c r="J110" s="29"/>
      <c r="K110" s="29"/>
      <c r="L110" s="29"/>
      <c r="M110" s="28"/>
      <c r="N110" s="27"/>
    </row>
    <row r="111" spans="1:14" x14ac:dyDescent="0.25">
      <c r="A111" s="27"/>
      <c r="B111" s="27"/>
      <c r="C111" s="28"/>
      <c r="D111" s="27"/>
      <c r="E111" s="27"/>
      <c r="F111" s="27"/>
      <c r="G111" s="27"/>
      <c r="H111" s="27"/>
      <c r="I111" s="29"/>
      <c r="J111" s="29"/>
      <c r="K111" s="29"/>
      <c r="L111" s="29"/>
      <c r="M111" s="28"/>
      <c r="N111" s="27"/>
    </row>
    <row r="112" spans="1:14" x14ac:dyDescent="0.25">
      <c r="A112" s="27"/>
      <c r="B112" s="27"/>
      <c r="C112" s="28"/>
      <c r="D112" s="27"/>
      <c r="E112" s="27"/>
      <c r="F112" s="27"/>
      <c r="G112" s="27"/>
      <c r="H112" s="27"/>
      <c r="I112" s="29"/>
      <c r="J112" s="29"/>
      <c r="K112" s="29"/>
      <c r="L112" s="29"/>
      <c r="M112" s="28"/>
      <c r="N112" s="27"/>
    </row>
    <row r="113" spans="1:14" x14ac:dyDescent="0.25">
      <c r="A113" s="27"/>
      <c r="B113" s="27"/>
      <c r="C113" s="28"/>
      <c r="D113" s="27"/>
      <c r="E113" s="27"/>
      <c r="F113" s="27"/>
      <c r="G113" s="27"/>
      <c r="H113" s="27"/>
      <c r="I113" s="29"/>
      <c r="J113" s="29"/>
      <c r="K113" s="29"/>
      <c r="L113" s="29"/>
      <c r="M113" s="28"/>
      <c r="N113" s="27"/>
    </row>
    <row r="114" spans="1:14" x14ac:dyDescent="0.25">
      <c r="A114" s="27"/>
      <c r="B114" s="27"/>
      <c r="C114" s="28"/>
      <c r="D114" s="27"/>
      <c r="E114" s="27"/>
      <c r="F114" s="27"/>
      <c r="G114" s="27"/>
      <c r="H114" s="27"/>
      <c r="I114" s="29"/>
      <c r="J114" s="29"/>
      <c r="K114" s="29"/>
      <c r="L114" s="29"/>
      <c r="M114" s="28"/>
      <c r="N114" s="27"/>
    </row>
    <row r="115" spans="1:14" x14ac:dyDescent="0.25">
      <c r="A115" s="27"/>
      <c r="B115" s="27"/>
      <c r="C115" s="28"/>
      <c r="D115" s="27"/>
      <c r="E115" s="27"/>
      <c r="F115" s="27"/>
      <c r="G115" s="27"/>
      <c r="H115" s="27"/>
      <c r="I115" s="29"/>
      <c r="J115" s="29"/>
      <c r="K115" s="29"/>
      <c r="L115" s="29"/>
      <c r="M115" s="28"/>
      <c r="N115" s="27"/>
    </row>
    <row r="116" spans="1:14" x14ac:dyDescent="0.25">
      <c r="A116" s="27"/>
      <c r="B116" s="27"/>
      <c r="C116" s="28"/>
      <c r="D116" s="27"/>
      <c r="E116" s="27"/>
      <c r="F116" s="27"/>
      <c r="G116" s="27"/>
      <c r="H116" s="27"/>
      <c r="I116" s="29"/>
      <c r="J116" s="29"/>
      <c r="K116" s="29"/>
      <c r="L116" s="29"/>
      <c r="M116" s="28"/>
      <c r="N116" s="27"/>
    </row>
    <row r="117" spans="1:14" x14ac:dyDescent="0.25">
      <c r="A117" s="27"/>
      <c r="B117" s="27"/>
      <c r="C117" s="28"/>
      <c r="D117" s="27"/>
      <c r="E117" s="27"/>
      <c r="F117" s="27"/>
      <c r="G117" s="27"/>
      <c r="H117" s="27"/>
      <c r="I117" s="29"/>
      <c r="J117" s="29"/>
      <c r="K117" s="29"/>
      <c r="L117" s="29"/>
      <c r="M117" s="28"/>
      <c r="N117" s="27"/>
    </row>
    <row r="118" spans="1:14" x14ac:dyDescent="0.25">
      <c r="A118" s="27"/>
      <c r="B118" s="27"/>
      <c r="C118" s="28"/>
      <c r="D118" s="27"/>
      <c r="E118" s="27"/>
      <c r="F118" s="27"/>
      <c r="G118" s="27"/>
      <c r="H118" s="27"/>
      <c r="I118" s="29"/>
      <c r="J118" s="29"/>
      <c r="K118" s="29"/>
      <c r="L118" s="29"/>
      <c r="M118" s="28"/>
      <c r="N118" s="27"/>
    </row>
    <row r="119" spans="1:14" x14ac:dyDescent="0.25">
      <c r="A119" s="27"/>
      <c r="B119" s="27"/>
      <c r="C119" s="28"/>
      <c r="D119" s="27"/>
      <c r="E119" s="27"/>
      <c r="F119" s="27"/>
      <c r="G119" s="27"/>
      <c r="H119" s="27"/>
      <c r="I119" s="29"/>
      <c r="J119" s="29"/>
      <c r="K119" s="29"/>
      <c r="L119" s="29"/>
      <c r="M119" s="28"/>
      <c r="N119" s="27"/>
    </row>
    <row r="120" spans="1:14" x14ac:dyDescent="0.25">
      <c r="A120" s="27"/>
      <c r="B120" s="27"/>
      <c r="C120" s="28"/>
      <c r="D120" s="27"/>
      <c r="E120" s="27"/>
      <c r="F120" s="27"/>
      <c r="G120" s="27"/>
      <c r="H120" s="27"/>
      <c r="I120" s="29"/>
      <c r="J120" s="29"/>
      <c r="K120" s="29"/>
      <c r="L120" s="29"/>
      <c r="M120" s="28"/>
      <c r="N120" s="27"/>
    </row>
    <row r="121" spans="1:14" x14ac:dyDescent="0.25">
      <c r="A121" s="27"/>
      <c r="B121" s="27"/>
      <c r="C121" s="28"/>
      <c r="D121" s="27"/>
      <c r="E121" s="27"/>
      <c r="F121" s="27"/>
      <c r="G121" s="27"/>
      <c r="H121" s="27"/>
      <c r="I121" s="29"/>
      <c r="J121" s="29"/>
      <c r="K121" s="29"/>
      <c r="L121" s="29"/>
      <c r="M121" s="28"/>
      <c r="N121" s="27"/>
    </row>
    <row r="122" spans="1:14" x14ac:dyDescent="0.25">
      <c r="A122" s="27"/>
      <c r="B122" s="27"/>
      <c r="C122" s="28"/>
      <c r="D122" s="27"/>
      <c r="E122" s="27"/>
      <c r="F122" s="27"/>
      <c r="G122" s="27"/>
      <c r="H122" s="27"/>
      <c r="I122" s="29"/>
      <c r="J122" s="29"/>
      <c r="K122" s="29"/>
      <c r="L122" s="29"/>
      <c r="M122" s="28"/>
      <c r="N122" s="27"/>
    </row>
    <row r="123" spans="1:14" x14ac:dyDescent="0.25">
      <c r="A123" s="27"/>
      <c r="B123" s="27"/>
      <c r="C123" s="28"/>
      <c r="D123" s="27"/>
      <c r="E123" s="27"/>
      <c r="F123" s="27"/>
      <c r="G123" s="27"/>
      <c r="H123" s="27"/>
      <c r="I123" s="29"/>
      <c r="J123" s="29"/>
      <c r="K123" s="29"/>
      <c r="L123" s="29"/>
      <c r="M123" s="28"/>
      <c r="N123" s="27"/>
    </row>
    <row r="124" spans="1:14" x14ac:dyDescent="0.25">
      <c r="A124" s="27"/>
      <c r="B124" s="27"/>
      <c r="C124" s="28"/>
      <c r="D124" s="27"/>
      <c r="E124" s="27"/>
      <c r="F124" s="27"/>
      <c r="G124" s="27"/>
      <c r="H124" s="27"/>
      <c r="I124" s="29"/>
      <c r="J124" s="29"/>
      <c r="K124" s="29"/>
      <c r="L124" s="29"/>
      <c r="M124" s="28"/>
      <c r="N124" s="27"/>
    </row>
    <row r="125" spans="1:14" x14ac:dyDescent="0.25">
      <c r="A125" s="27"/>
      <c r="B125" s="27"/>
      <c r="C125" s="28"/>
      <c r="D125" s="27"/>
      <c r="E125" s="27"/>
      <c r="F125" s="27"/>
      <c r="G125" s="27"/>
      <c r="H125" s="27"/>
      <c r="I125" s="29"/>
      <c r="J125" s="29"/>
      <c r="K125" s="29"/>
      <c r="L125" s="29"/>
      <c r="M125" s="28"/>
      <c r="N125" s="27"/>
    </row>
    <row r="126" spans="1:14" x14ac:dyDescent="0.25">
      <c r="A126" s="27"/>
      <c r="B126" s="27"/>
      <c r="C126" s="28"/>
      <c r="D126" s="27"/>
      <c r="E126" s="27"/>
      <c r="F126" s="27"/>
      <c r="G126" s="27"/>
      <c r="H126" s="27"/>
      <c r="I126" s="29"/>
      <c r="J126" s="29"/>
      <c r="K126" s="29"/>
      <c r="L126" s="29"/>
      <c r="M126" s="28"/>
      <c r="N126" s="27"/>
    </row>
    <row r="127" spans="1:14" x14ac:dyDescent="0.25">
      <c r="A127" s="27"/>
      <c r="B127" s="27"/>
      <c r="C127" s="28"/>
      <c r="D127" s="27"/>
      <c r="E127" s="27"/>
      <c r="F127" s="27"/>
      <c r="G127" s="27"/>
      <c r="H127" s="27"/>
      <c r="I127" s="29"/>
      <c r="J127" s="29"/>
      <c r="K127" s="29"/>
      <c r="L127" s="29"/>
      <c r="M127" s="28"/>
      <c r="N127" s="27"/>
    </row>
    <row r="128" spans="1:14" x14ac:dyDescent="0.25">
      <c r="A128" s="27"/>
      <c r="B128" s="27"/>
      <c r="C128" s="28"/>
      <c r="D128" s="27"/>
      <c r="E128" s="27"/>
      <c r="F128" s="27"/>
      <c r="G128" s="27"/>
      <c r="H128" s="27"/>
      <c r="I128" s="29"/>
      <c r="J128" s="29"/>
      <c r="K128" s="29"/>
      <c r="L128" s="29"/>
      <c r="M128" s="28"/>
      <c r="N128" s="27"/>
    </row>
    <row r="129" spans="1:14" x14ac:dyDescent="0.25">
      <c r="A129" s="27"/>
      <c r="B129" s="27"/>
      <c r="C129" s="28"/>
      <c r="D129" s="27"/>
      <c r="E129" s="27"/>
      <c r="F129" s="27"/>
      <c r="G129" s="27"/>
      <c r="H129" s="27"/>
      <c r="I129" s="29"/>
      <c r="J129" s="29"/>
      <c r="K129" s="29"/>
      <c r="L129" s="29"/>
      <c r="M129" s="28"/>
      <c r="N129" s="27"/>
    </row>
    <row r="130" spans="1:14" x14ac:dyDescent="0.25">
      <c r="A130" s="27"/>
      <c r="B130" s="27"/>
      <c r="C130" s="28"/>
      <c r="D130" s="27"/>
      <c r="E130" s="27"/>
      <c r="F130" s="27"/>
      <c r="G130" s="27"/>
      <c r="H130" s="27"/>
      <c r="I130" s="29"/>
      <c r="J130" s="29"/>
      <c r="K130" s="29"/>
      <c r="L130" s="29"/>
      <c r="M130" s="28"/>
      <c r="N130" s="27"/>
    </row>
    <row r="131" spans="1:14" x14ac:dyDescent="0.25">
      <c r="A131" s="27"/>
      <c r="B131" s="27"/>
      <c r="C131" s="28"/>
      <c r="D131" s="27"/>
      <c r="E131" s="27"/>
      <c r="F131" s="27"/>
      <c r="G131" s="27"/>
      <c r="H131" s="27"/>
      <c r="I131" s="29"/>
      <c r="J131" s="29"/>
      <c r="K131" s="29"/>
      <c r="L131" s="29"/>
      <c r="M131" s="28"/>
      <c r="N131" s="27"/>
    </row>
    <row r="132" spans="1:14" x14ac:dyDescent="0.25">
      <c r="A132" s="27"/>
      <c r="B132" s="27"/>
      <c r="C132" s="28"/>
      <c r="D132" s="27"/>
      <c r="E132" s="27"/>
      <c r="F132" s="27"/>
      <c r="G132" s="27"/>
      <c r="H132" s="27"/>
      <c r="I132" s="29"/>
      <c r="J132" s="29"/>
      <c r="K132" s="29"/>
      <c r="L132" s="29"/>
      <c r="M132" s="28"/>
      <c r="N132" s="27"/>
    </row>
    <row r="133" spans="1:14" x14ac:dyDescent="0.25">
      <c r="A133" s="27"/>
      <c r="B133" s="27"/>
      <c r="C133" s="28"/>
      <c r="D133" s="27"/>
      <c r="E133" s="27"/>
      <c r="F133" s="27"/>
      <c r="G133" s="27"/>
      <c r="H133" s="27"/>
      <c r="I133" s="29"/>
      <c r="J133" s="29"/>
      <c r="K133" s="29"/>
      <c r="L133" s="29"/>
      <c r="M133" s="28"/>
      <c r="N133" s="27"/>
    </row>
    <row r="134" spans="1:14" x14ac:dyDescent="0.25">
      <c r="A134" s="27"/>
      <c r="B134" s="27"/>
      <c r="C134" s="28"/>
      <c r="D134" s="27"/>
      <c r="E134" s="27"/>
      <c r="F134" s="27"/>
      <c r="G134" s="27"/>
      <c r="H134" s="27"/>
      <c r="I134" s="29"/>
      <c r="J134" s="29"/>
      <c r="K134" s="29"/>
      <c r="L134" s="29"/>
      <c r="M134" s="28"/>
      <c r="N134" s="27"/>
    </row>
    <row r="135" spans="1:14" x14ac:dyDescent="0.25">
      <c r="A135" s="27"/>
      <c r="B135" s="27"/>
      <c r="C135" s="28"/>
      <c r="D135" s="27"/>
      <c r="E135" s="27"/>
      <c r="F135" s="27"/>
      <c r="G135" s="27"/>
      <c r="H135" s="27"/>
      <c r="I135" s="29"/>
      <c r="J135" s="29"/>
      <c r="K135" s="29"/>
      <c r="L135" s="29"/>
      <c r="M135" s="28"/>
      <c r="N135" s="27"/>
    </row>
    <row r="136" spans="1:14" x14ac:dyDescent="0.25">
      <c r="A136" s="27"/>
      <c r="B136" s="27"/>
      <c r="C136" s="28"/>
      <c r="D136" s="27"/>
      <c r="E136" s="27"/>
      <c r="F136" s="27"/>
      <c r="G136" s="27"/>
      <c r="H136" s="27"/>
      <c r="I136" s="29"/>
      <c r="J136" s="29"/>
      <c r="K136" s="29"/>
      <c r="L136" s="29"/>
      <c r="M136" s="28"/>
      <c r="N136" s="27"/>
    </row>
    <row r="137" spans="1:14" x14ac:dyDescent="0.25">
      <c r="A137" s="27"/>
      <c r="B137" s="27"/>
      <c r="C137" s="28"/>
      <c r="D137" s="27"/>
      <c r="E137" s="27"/>
      <c r="F137" s="27"/>
      <c r="G137" s="27"/>
      <c r="H137" s="27"/>
      <c r="I137" s="29"/>
      <c r="J137" s="29"/>
      <c r="K137" s="29"/>
      <c r="L137" s="29"/>
      <c r="M137" s="28"/>
      <c r="N137" s="27"/>
    </row>
    <row r="138" spans="1:14" x14ac:dyDescent="0.25">
      <c r="A138" s="27"/>
      <c r="B138" s="27"/>
      <c r="C138" s="28"/>
      <c r="D138" s="27"/>
      <c r="E138" s="27"/>
      <c r="F138" s="27"/>
      <c r="G138" s="27"/>
      <c r="H138" s="27"/>
      <c r="I138" s="29"/>
      <c r="J138" s="29"/>
      <c r="K138" s="29"/>
      <c r="L138" s="29"/>
      <c r="M138" s="28"/>
      <c r="N138" s="27"/>
    </row>
    <row r="139" spans="1:14" x14ac:dyDescent="0.25">
      <c r="A139" s="27"/>
      <c r="B139" s="27"/>
      <c r="C139" s="28"/>
      <c r="D139" s="27"/>
      <c r="E139" s="27"/>
      <c r="F139" s="27"/>
      <c r="G139" s="27"/>
      <c r="H139" s="27"/>
      <c r="I139" s="29"/>
      <c r="J139" s="29"/>
      <c r="K139" s="29"/>
      <c r="L139" s="29"/>
      <c r="M139" s="28"/>
      <c r="N139" s="27"/>
    </row>
    <row r="140" spans="1:14" x14ac:dyDescent="0.25">
      <c r="A140" s="27"/>
      <c r="B140" s="27"/>
      <c r="C140" s="28"/>
      <c r="D140" s="27"/>
      <c r="E140" s="27"/>
      <c r="F140" s="27"/>
      <c r="G140" s="27"/>
      <c r="H140" s="27"/>
      <c r="I140" s="29"/>
      <c r="J140" s="29"/>
      <c r="K140" s="29"/>
      <c r="L140" s="29"/>
      <c r="M140" s="28"/>
      <c r="N140" s="27"/>
    </row>
    <row r="141" spans="1:14" x14ac:dyDescent="0.25">
      <c r="A141" s="27"/>
      <c r="B141" s="27"/>
      <c r="C141" s="28"/>
      <c r="D141" s="27"/>
      <c r="E141" s="27"/>
      <c r="F141" s="27"/>
      <c r="G141" s="27"/>
      <c r="H141" s="27"/>
      <c r="I141" s="29"/>
      <c r="J141" s="29"/>
      <c r="K141" s="29"/>
      <c r="L141" s="29"/>
      <c r="M141" s="28"/>
      <c r="N141" s="27"/>
    </row>
    <row r="142" spans="1:14" x14ac:dyDescent="0.25">
      <c r="A142" s="27"/>
      <c r="B142" s="27"/>
      <c r="C142" s="28"/>
      <c r="D142" s="27"/>
      <c r="E142" s="27"/>
      <c r="F142" s="27"/>
      <c r="G142" s="27"/>
      <c r="H142" s="27"/>
      <c r="I142" s="29"/>
      <c r="J142" s="29"/>
      <c r="K142" s="29"/>
      <c r="L142" s="29"/>
      <c r="M142" s="28"/>
      <c r="N142" s="27"/>
    </row>
    <row r="143" spans="1:14" x14ac:dyDescent="0.25">
      <c r="A143" s="27"/>
      <c r="B143" s="27"/>
      <c r="C143" s="28"/>
      <c r="D143" s="27"/>
      <c r="E143" s="27"/>
      <c r="F143" s="27"/>
      <c r="G143" s="27"/>
      <c r="H143" s="27"/>
      <c r="I143" s="29"/>
      <c r="J143" s="29"/>
      <c r="K143" s="29"/>
      <c r="L143" s="29"/>
      <c r="M143" s="28"/>
      <c r="N143" s="27"/>
    </row>
    <row r="144" spans="1:14" x14ac:dyDescent="0.25">
      <c r="A144" s="27"/>
      <c r="B144" s="27"/>
      <c r="C144" s="28"/>
      <c r="D144" s="27"/>
      <c r="E144" s="27"/>
      <c r="F144" s="27"/>
      <c r="G144" s="27"/>
      <c r="H144" s="27"/>
      <c r="I144" s="29"/>
      <c r="J144" s="29"/>
      <c r="K144" s="29"/>
      <c r="L144" s="29"/>
      <c r="M144" s="28"/>
      <c r="N144" s="27"/>
    </row>
    <row r="145" spans="1:14" x14ac:dyDescent="0.25">
      <c r="A145" s="27"/>
      <c r="B145" s="27"/>
      <c r="C145" s="28"/>
      <c r="D145" s="27"/>
      <c r="E145" s="27"/>
      <c r="F145" s="27"/>
      <c r="G145" s="27"/>
      <c r="H145" s="27"/>
      <c r="I145" s="29"/>
      <c r="J145" s="29"/>
      <c r="K145" s="29"/>
      <c r="L145" s="29"/>
      <c r="M145" s="28"/>
      <c r="N145" s="27"/>
    </row>
    <row r="146" spans="1:14" x14ac:dyDescent="0.25">
      <c r="A146" s="27"/>
      <c r="B146" s="27"/>
      <c r="C146" s="28"/>
      <c r="D146" s="27"/>
      <c r="E146" s="27"/>
      <c r="F146" s="27"/>
      <c r="G146" s="27"/>
      <c r="H146" s="27"/>
      <c r="I146" s="29"/>
      <c r="J146" s="29"/>
      <c r="K146" s="29"/>
      <c r="L146" s="29"/>
      <c r="M146" s="28"/>
      <c r="N146" s="27"/>
    </row>
    <row r="147" spans="1:14" x14ac:dyDescent="0.25">
      <c r="A147" s="27"/>
      <c r="B147" s="27"/>
      <c r="C147" s="28"/>
      <c r="D147" s="27"/>
      <c r="E147" s="27"/>
      <c r="F147" s="27"/>
      <c r="G147" s="27"/>
      <c r="H147" s="27"/>
      <c r="I147" s="29"/>
      <c r="J147" s="29"/>
      <c r="K147" s="29"/>
      <c r="L147" s="29"/>
      <c r="M147" s="28"/>
      <c r="N147" s="27"/>
    </row>
    <row r="148" spans="1:14" x14ac:dyDescent="0.25">
      <c r="A148" s="27"/>
      <c r="B148" s="27"/>
      <c r="C148" s="28"/>
      <c r="D148" s="27"/>
      <c r="E148" s="27"/>
      <c r="F148" s="27"/>
      <c r="G148" s="27"/>
      <c r="H148" s="27"/>
      <c r="I148" s="29"/>
      <c r="J148" s="29"/>
      <c r="K148" s="29"/>
      <c r="L148" s="29"/>
      <c r="M148" s="28"/>
      <c r="N148" s="27"/>
    </row>
    <row r="149" spans="1:14" x14ac:dyDescent="0.25">
      <c r="A149" s="27"/>
      <c r="B149" s="27"/>
      <c r="C149" s="28"/>
      <c r="D149" s="27"/>
      <c r="E149" s="27"/>
      <c r="F149" s="27"/>
      <c r="G149" s="27"/>
      <c r="H149" s="27"/>
      <c r="I149" s="29"/>
      <c r="J149" s="29"/>
      <c r="K149" s="29"/>
      <c r="L149" s="29"/>
      <c r="M149" s="28"/>
      <c r="N149" s="27"/>
    </row>
    <row r="150" spans="1:14" x14ac:dyDescent="0.25">
      <c r="A150" s="27"/>
      <c r="B150" s="27"/>
      <c r="C150" s="28"/>
      <c r="D150" s="27"/>
      <c r="E150" s="27"/>
      <c r="F150" s="27"/>
      <c r="G150" s="27"/>
      <c r="H150" s="27"/>
      <c r="I150" s="29"/>
      <c r="J150" s="29"/>
      <c r="K150" s="29"/>
      <c r="L150" s="29"/>
      <c r="M150" s="28"/>
      <c r="N150" s="27"/>
    </row>
    <row r="151" spans="1:14" x14ac:dyDescent="0.25">
      <c r="A151" s="27"/>
      <c r="B151" s="27"/>
      <c r="C151" s="28"/>
      <c r="D151" s="27"/>
      <c r="E151" s="27"/>
      <c r="F151" s="27"/>
      <c r="G151" s="27"/>
      <c r="H151" s="27"/>
      <c r="I151" s="29"/>
      <c r="J151" s="29"/>
      <c r="K151" s="29"/>
      <c r="L151" s="29"/>
      <c r="M151" s="28"/>
      <c r="N151" s="27"/>
    </row>
    <row r="152" spans="1:14" x14ac:dyDescent="0.25">
      <c r="A152" s="27"/>
      <c r="B152" s="27"/>
      <c r="C152" s="28"/>
      <c r="D152" s="27"/>
      <c r="E152" s="27"/>
      <c r="F152" s="27"/>
      <c r="G152" s="27"/>
      <c r="H152" s="27"/>
      <c r="I152" s="29"/>
      <c r="J152" s="29"/>
      <c r="K152" s="29"/>
      <c r="L152" s="29"/>
      <c r="M152" s="28"/>
      <c r="N152" s="27"/>
    </row>
    <row r="153" spans="1:14" x14ac:dyDescent="0.25">
      <c r="A153" s="27"/>
      <c r="B153" s="27"/>
      <c r="C153" s="28"/>
      <c r="D153" s="27"/>
      <c r="E153" s="27"/>
      <c r="F153" s="27"/>
      <c r="G153" s="27"/>
      <c r="H153" s="27"/>
      <c r="I153" s="29"/>
      <c r="J153" s="29"/>
      <c r="K153" s="29"/>
      <c r="L153" s="29"/>
      <c r="M153" s="28"/>
      <c r="N153" s="27"/>
    </row>
    <row r="154" spans="1:14" x14ac:dyDescent="0.25">
      <c r="A154" s="27"/>
      <c r="B154" s="27"/>
      <c r="C154" s="28"/>
      <c r="D154" s="27"/>
      <c r="E154" s="27"/>
      <c r="F154" s="27"/>
      <c r="G154" s="27"/>
      <c r="H154" s="27"/>
      <c r="I154" s="29"/>
      <c r="J154" s="29"/>
      <c r="K154" s="29"/>
      <c r="L154" s="29"/>
      <c r="M154" s="28"/>
      <c r="N154" s="27"/>
    </row>
    <row r="155" spans="1:14" x14ac:dyDescent="0.25">
      <c r="A155" s="27"/>
      <c r="B155" s="27"/>
      <c r="C155" s="28"/>
      <c r="D155" s="27"/>
      <c r="E155" s="27"/>
      <c r="F155" s="27"/>
      <c r="G155" s="27"/>
      <c r="H155" s="27"/>
      <c r="I155" s="29"/>
      <c r="J155" s="29"/>
      <c r="K155" s="29"/>
      <c r="L155" s="29"/>
      <c r="M155" s="28"/>
      <c r="N155" s="27"/>
    </row>
    <row r="156" spans="1:14" x14ac:dyDescent="0.25">
      <c r="A156" s="27"/>
      <c r="B156" s="27"/>
      <c r="C156" s="28"/>
      <c r="D156" s="27"/>
      <c r="E156" s="27"/>
      <c r="F156" s="27"/>
      <c r="G156" s="27"/>
      <c r="H156" s="27"/>
      <c r="I156" s="29"/>
      <c r="J156" s="29"/>
      <c r="K156" s="29"/>
      <c r="L156" s="29"/>
      <c r="M156" s="28"/>
      <c r="N156" s="27"/>
    </row>
    <row r="157" spans="1:14" x14ac:dyDescent="0.25">
      <c r="A157" s="27"/>
      <c r="B157" s="27"/>
      <c r="C157" s="28"/>
      <c r="D157" s="27"/>
      <c r="E157" s="27"/>
      <c r="F157" s="27"/>
      <c r="G157" s="27"/>
      <c r="H157" s="27"/>
      <c r="I157" s="29"/>
      <c r="J157" s="29"/>
      <c r="K157" s="29"/>
      <c r="L157" s="29"/>
      <c r="M157" s="28"/>
      <c r="N157" s="27"/>
    </row>
    <row r="158" spans="1:14" x14ac:dyDescent="0.25">
      <c r="A158" s="27"/>
      <c r="B158" s="27"/>
      <c r="C158" s="28"/>
      <c r="D158" s="27"/>
      <c r="E158" s="27"/>
      <c r="F158" s="27"/>
      <c r="G158" s="27"/>
      <c r="H158" s="27"/>
      <c r="I158" s="29"/>
      <c r="J158" s="29"/>
      <c r="K158" s="29"/>
      <c r="L158" s="29"/>
      <c r="M158" s="28"/>
      <c r="N158" s="27"/>
    </row>
    <row r="159" spans="1:14" x14ac:dyDescent="0.25">
      <c r="A159" s="27"/>
      <c r="B159" s="27"/>
      <c r="C159" s="28"/>
      <c r="D159" s="27"/>
      <c r="E159" s="27"/>
      <c r="F159" s="27"/>
      <c r="G159" s="27"/>
      <c r="H159" s="27"/>
      <c r="I159" s="29"/>
      <c r="J159" s="29"/>
      <c r="K159" s="29"/>
      <c r="L159" s="29"/>
      <c r="M159" s="28"/>
      <c r="N159" s="27"/>
    </row>
    <row r="160" spans="1:14" x14ac:dyDescent="0.25">
      <c r="A160" s="27"/>
      <c r="B160" s="27"/>
      <c r="C160" s="28"/>
      <c r="D160" s="27"/>
      <c r="E160" s="27"/>
      <c r="F160" s="27"/>
      <c r="G160" s="27"/>
      <c r="H160" s="27"/>
      <c r="I160" s="29"/>
      <c r="J160" s="29"/>
      <c r="K160" s="29"/>
      <c r="L160" s="29"/>
      <c r="M160" s="28"/>
      <c r="N160" s="27"/>
    </row>
    <row r="161" spans="1:14" x14ac:dyDescent="0.25">
      <c r="A161" s="27"/>
      <c r="B161" s="27"/>
      <c r="C161" s="28"/>
      <c r="D161" s="27"/>
      <c r="E161" s="27"/>
      <c r="F161" s="27"/>
      <c r="G161" s="27"/>
      <c r="H161" s="27"/>
      <c r="I161" s="29"/>
      <c r="J161" s="29"/>
      <c r="K161" s="29"/>
      <c r="L161" s="29"/>
      <c r="M161" s="28"/>
      <c r="N161" s="27"/>
    </row>
    <row r="162" spans="1:14" x14ac:dyDescent="0.25">
      <c r="A162" s="27"/>
      <c r="B162" s="27"/>
      <c r="C162" s="28"/>
      <c r="D162" s="27"/>
      <c r="E162" s="27"/>
      <c r="F162" s="27"/>
      <c r="G162" s="27"/>
      <c r="H162" s="27"/>
      <c r="I162" s="29"/>
      <c r="J162" s="29"/>
      <c r="K162" s="29"/>
      <c r="L162" s="29"/>
      <c r="M162" s="28"/>
      <c r="N162" s="27"/>
    </row>
    <row r="163" spans="1:14" x14ac:dyDescent="0.25">
      <c r="A163" s="27"/>
      <c r="B163" s="27"/>
      <c r="C163" s="28"/>
      <c r="D163" s="27"/>
      <c r="E163" s="27"/>
      <c r="F163" s="27"/>
      <c r="G163" s="27"/>
      <c r="H163" s="27"/>
      <c r="I163" s="29"/>
      <c r="J163" s="29"/>
      <c r="K163" s="29"/>
      <c r="L163" s="29"/>
      <c r="M163" s="28"/>
      <c r="N163" s="27"/>
    </row>
    <row r="164" spans="1:14" x14ac:dyDescent="0.25">
      <c r="A164" s="27"/>
      <c r="B164" s="27"/>
      <c r="C164" s="28"/>
      <c r="D164" s="27"/>
      <c r="E164" s="27"/>
      <c r="F164" s="27"/>
      <c r="G164" s="27"/>
      <c r="H164" s="27"/>
      <c r="I164" s="29"/>
      <c r="J164" s="29"/>
      <c r="K164" s="29"/>
      <c r="L164" s="29"/>
      <c r="M164" s="28"/>
      <c r="N164" s="27"/>
    </row>
    <row r="165" spans="1:14" x14ac:dyDescent="0.25">
      <c r="A165" s="27"/>
      <c r="B165" s="27"/>
      <c r="C165" s="28"/>
      <c r="D165" s="27"/>
      <c r="E165" s="27"/>
      <c r="F165" s="27"/>
      <c r="G165" s="27"/>
      <c r="H165" s="27"/>
      <c r="I165" s="29"/>
      <c r="J165" s="29"/>
      <c r="K165" s="29"/>
      <c r="L165" s="29"/>
      <c r="M165" s="28"/>
      <c r="N165" s="27"/>
    </row>
    <row r="166" spans="1:14" x14ac:dyDescent="0.25">
      <c r="A166" s="27"/>
      <c r="B166" s="27"/>
      <c r="C166" s="28"/>
      <c r="D166" s="27"/>
      <c r="E166" s="27"/>
      <c r="F166" s="27"/>
      <c r="G166" s="27"/>
      <c r="H166" s="27"/>
      <c r="I166" s="29"/>
      <c r="J166" s="29"/>
      <c r="K166" s="29"/>
      <c r="L166" s="29"/>
      <c r="M166" s="28"/>
      <c r="N166" s="27"/>
    </row>
    <row r="167" spans="1:14" x14ac:dyDescent="0.25">
      <c r="A167" s="27"/>
      <c r="B167" s="27"/>
      <c r="C167" s="28"/>
      <c r="D167" s="27"/>
      <c r="E167" s="27"/>
      <c r="F167" s="27"/>
      <c r="G167" s="27"/>
      <c r="H167" s="27"/>
      <c r="I167" s="29"/>
      <c r="J167" s="29"/>
      <c r="K167" s="29"/>
      <c r="L167" s="29"/>
      <c r="M167" s="28"/>
      <c r="N167" s="27"/>
    </row>
    <row r="168" spans="1:14" x14ac:dyDescent="0.25">
      <c r="A168" s="27"/>
      <c r="B168" s="27"/>
      <c r="C168" s="28"/>
      <c r="D168" s="27"/>
      <c r="E168" s="27"/>
      <c r="F168" s="27"/>
      <c r="G168" s="27"/>
      <c r="H168" s="27"/>
      <c r="I168" s="29"/>
      <c r="J168" s="29"/>
      <c r="K168" s="29"/>
      <c r="L168" s="29"/>
      <c r="M168" s="28"/>
      <c r="N168" s="27"/>
    </row>
    <row r="169" spans="1:14" x14ac:dyDescent="0.25">
      <c r="A169" s="27"/>
      <c r="B169" s="27"/>
      <c r="C169" s="28"/>
      <c r="D169" s="27"/>
      <c r="E169" s="27"/>
      <c r="F169" s="27"/>
      <c r="G169" s="27"/>
      <c r="H169" s="27"/>
      <c r="I169" s="29"/>
      <c r="J169" s="29"/>
      <c r="K169" s="29"/>
      <c r="L169" s="29"/>
      <c r="M169" s="28"/>
      <c r="N169" s="27"/>
    </row>
    <row r="170" spans="1:14" x14ac:dyDescent="0.25">
      <c r="A170" s="27"/>
      <c r="B170" s="27"/>
      <c r="C170" s="28"/>
      <c r="D170" s="27"/>
      <c r="E170" s="27"/>
      <c r="F170" s="27"/>
      <c r="G170" s="27"/>
      <c r="H170" s="27"/>
      <c r="I170" s="29"/>
      <c r="J170" s="29"/>
      <c r="K170" s="29"/>
      <c r="L170" s="29"/>
      <c r="M170" s="28"/>
      <c r="N170" s="27"/>
    </row>
    <row r="171" spans="1:14" x14ac:dyDescent="0.25">
      <c r="A171" s="27"/>
      <c r="B171" s="27"/>
      <c r="C171" s="28"/>
      <c r="D171" s="27"/>
      <c r="E171" s="27"/>
      <c r="F171" s="27"/>
      <c r="G171" s="27"/>
      <c r="H171" s="27"/>
      <c r="I171" s="29"/>
      <c r="J171" s="29"/>
      <c r="K171" s="29"/>
      <c r="L171" s="29"/>
      <c r="M171" s="28"/>
      <c r="N171" s="27"/>
    </row>
    <row r="172" spans="1:14" x14ac:dyDescent="0.25">
      <c r="A172" s="27"/>
      <c r="B172" s="27"/>
      <c r="C172" s="28"/>
      <c r="D172" s="27"/>
      <c r="E172" s="27"/>
      <c r="F172" s="27"/>
      <c r="G172" s="27"/>
      <c r="H172" s="27"/>
      <c r="I172" s="29"/>
      <c r="J172" s="29"/>
      <c r="K172" s="29"/>
      <c r="L172" s="29"/>
      <c r="M172" s="28"/>
      <c r="N172" s="27"/>
    </row>
    <row r="173" spans="1:14" x14ac:dyDescent="0.25">
      <c r="A173" s="27"/>
      <c r="B173" s="27"/>
      <c r="C173" s="28"/>
      <c r="D173" s="27"/>
      <c r="E173" s="27"/>
      <c r="F173" s="27"/>
      <c r="G173" s="27"/>
      <c r="H173" s="27"/>
      <c r="I173" s="29"/>
      <c r="J173" s="29"/>
      <c r="K173" s="29"/>
      <c r="L173" s="29"/>
      <c r="M173" s="28"/>
      <c r="N173" s="27"/>
    </row>
    <row r="174" spans="1:14" x14ac:dyDescent="0.25">
      <c r="A174" s="27"/>
      <c r="B174" s="27"/>
      <c r="C174" s="28"/>
      <c r="D174" s="27"/>
      <c r="E174" s="27"/>
      <c r="F174" s="27"/>
      <c r="G174" s="27"/>
      <c r="H174" s="27"/>
      <c r="I174" s="29"/>
      <c r="J174" s="29"/>
      <c r="K174" s="29"/>
      <c r="L174" s="29"/>
      <c r="M174" s="28"/>
      <c r="N174" s="27"/>
    </row>
    <row r="175" spans="1:14" x14ac:dyDescent="0.25">
      <c r="A175" s="27"/>
      <c r="B175" s="27"/>
      <c r="C175" s="28"/>
      <c r="D175" s="27"/>
      <c r="E175" s="27"/>
      <c r="F175" s="27"/>
      <c r="G175" s="27"/>
      <c r="H175" s="27"/>
      <c r="I175" s="29"/>
      <c r="J175" s="29"/>
      <c r="K175" s="29"/>
      <c r="L175" s="29"/>
      <c r="M175" s="28"/>
      <c r="N175" s="27"/>
    </row>
    <row r="176" spans="1:14" x14ac:dyDescent="0.25">
      <c r="A176" s="27"/>
      <c r="B176" s="27"/>
      <c r="C176" s="28"/>
      <c r="D176" s="27"/>
      <c r="E176" s="27"/>
      <c r="F176" s="27"/>
      <c r="G176" s="27"/>
      <c r="H176" s="27"/>
      <c r="I176" s="29"/>
      <c r="J176" s="29"/>
      <c r="K176" s="29"/>
      <c r="L176" s="29"/>
      <c r="M176" s="28"/>
      <c r="N176" s="27"/>
    </row>
    <row r="177" spans="1:14" x14ac:dyDescent="0.25">
      <c r="A177" s="27"/>
      <c r="B177" s="27"/>
      <c r="C177" s="28"/>
      <c r="D177" s="27"/>
      <c r="E177" s="27"/>
      <c r="F177" s="27"/>
      <c r="G177" s="27"/>
      <c r="H177" s="27"/>
      <c r="I177" s="29"/>
      <c r="J177" s="29"/>
      <c r="K177" s="29"/>
      <c r="L177" s="29"/>
      <c r="M177" s="28"/>
      <c r="N177" s="27"/>
    </row>
    <row r="178" spans="1:14" x14ac:dyDescent="0.25">
      <c r="A178" s="27"/>
      <c r="B178" s="27"/>
      <c r="C178" s="28"/>
      <c r="D178" s="27"/>
      <c r="E178" s="27"/>
      <c r="F178" s="27"/>
      <c r="G178" s="27"/>
      <c r="H178" s="27"/>
      <c r="I178" s="29"/>
      <c r="J178" s="29"/>
      <c r="K178" s="29"/>
      <c r="L178" s="29"/>
      <c r="M178" s="28"/>
      <c r="N178" s="27"/>
    </row>
    <row r="179" spans="1:14" x14ac:dyDescent="0.25">
      <c r="A179" s="27"/>
      <c r="B179" s="27"/>
      <c r="C179" s="28"/>
      <c r="D179" s="27"/>
      <c r="E179" s="27"/>
      <c r="F179" s="27"/>
      <c r="G179" s="27"/>
      <c r="H179" s="27"/>
      <c r="I179" s="29"/>
      <c r="J179" s="29"/>
      <c r="K179" s="29"/>
      <c r="L179" s="29"/>
      <c r="M179" s="28"/>
      <c r="N179" s="27"/>
    </row>
    <row r="180" spans="1:14" x14ac:dyDescent="0.25">
      <c r="A180" s="27"/>
      <c r="B180" s="27"/>
      <c r="C180" s="28"/>
      <c r="D180" s="27"/>
      <c r="E180" s="27"/>
      <c r="F180" s="27"/>
      <c r="G180" s="27"/>
      <c r="H180" s="27"/>
      <c r="I180" s="29"/>
      <c r="J180" s="29"/>
      <c r="K180" s="29"/>
      <c r="L180" s="29"/>
      <c r="M180" s="28"/>
      <c r="N180" s="27"/>
    </row>
    <row r="181" spans="1:14" x14ac:dyDescent="0.25">
      <c r="A181" s="27"/>
      <c r="B181" s="27"/>
      <c r="C181" s="28"/>
      <c r="D181" s="27"/>
      <c r="E181" s="27"/>
      <c r="F181" s="27"/>
      <c r="G181" s="27"/>
      <c r="H181" s="27"/>
      <c r="I181" s="29"/>
      <c r="J181" s="29"/>
      <c r="K181" s="29"/>
      <c r="L181" s="29"/>
      <c r="M181" s="28"/>
      <c r="N181" s="27"/>
    </row>
    <row r="182" spans="1:14" x14ac:dyDescent="0.25">
      <c r="A182" s="27"/>
      <c r="B182" s="27"/>
      <c r="C182" s="28"/>
      <c r="D182" s="27"/>
      <c r="E182" s="27"/>
      <c r="F182" s="27"/>
      <c r="G182" s="27"/>
      <c r="H182" s="27"/>
      <c r="I182" s="29"/>
      <c r="J182" s="29"/>
      <c r="K182" s="29"/>
      <c r="L182" s="29"/>
      <c r="M182" s="28"/>
      <c r="N182" s="27"/>
    </row>
    <row r="183" spans="1:14" x14ac:dyDescent="0.25">
      <c r="A183" s="27"/>
      <c r="B183" s="27"/>
      <c r="C183" s="28"/>
      <c r="D183" s="27"/>
      <c r="E183" s="27"/>
      <c r="F183" s="27"/>
      <c r="G183" s="27"/>
      <c r="H183" s="27"/>
      <c r="I183" s="29"/>
      <c r="J183" s="29"/>
      <c r="K183" s="29"/>
      <c r="L183" s="29"/>
      <c r="M183" s="28"/>
      <c r="N183" s="27"/>
    </row>
    <row r="184" spans="1:14" x14ac:dyDescent="0.25">
      <c r="A184" s="27"/>
      <c r="B184" s="27"/>
      <c r="C184" s="28"/>
      <c r="D184" s="27"/>
      <c r="E184" s="27"/>
      <c r="F184" s="27"/>
      <c r="G184" s="27"/>
      <c r="H184" s="27"/>
      <c r="I184" s="29"/>
      <c r="J184" s="29"/>
      <c r="K184" s="29"/>
      <c r="L184" s="29"/>
      <c r="M184" s="28"/>
      <c r="N184" s="27"/>
    </row>
    <row r="185" spans="1:14" x14ac:dyDescent="0.25">
      <c r="A185" s="27"/>
      <c r="B185" s="27"/>
      <c r="C185" s="28"/>
      <c r="D185" s="27"/>
      <c r="E185" s="27"/>
      <c r="F185" s="27"/>
      <c r="G185" s="27"/>
      <c r="H185" s="27"/>
      <c r="I185" s="29"/>
      <c r="J185" s="29"/>
      <c r="K185" s="29"/>
      <c r="L185" s="29"/>
      <c r="M185" s="28"/>
      <c r="N185" s="27"/>
    </row>
    <row r="186" spans="1:14" x14ac:dyDescent="0.25">
      <c r="A186" s="27"/>
      <c r="B186" s="27"/>
      <c r="C186" s="28"/>
      <c r="D186" s="27"/>
      <c r="E186" s="27"/>
      <c r="F186" s="27"/>
      <c r="G186" s="27"/>
      <c r="H186" s="27"/>
      <c r="I186" s="29"/>
      <c r="J186" s="29"/>
      <c r="K186" s="29"/>
      <c r="L186" s="29"/>
      <c r="M186" s="28"/>
      <c r="N186" s="27"/>
    </row>
    <row r="187" spans="1:14" x14ac:dyDescent="0.25">
      <c r="A187" s="27"/>
      <c r="B187" s="27"/>
      <c r="C187" s="28"/>
      <c r="D187" s="27"/>
      <c r="E187" s="27"/>
      <c r="F187" s="27"/>
      <c r="G187" s="27"/>
      <c r="H187" s="27"/>
      <c r="I187" s="29"/>
      <c r="J187" s="29"/>
      <c r="K187" s="29"/>
      <c r="L187" s="29"/>
      <c r="M187" s="28"/>
      <c r="N187" s="27"/>
    </row>
    <row r="188" spans="1:14" x14ac:dyDescent="0.25">
      <c r="A188" s="27"/>
      <c r="B188" s="27"/>
      <c r="C188" s="28"/>
      <c r="D188" s="27"/>
      <c r="E188" s="27"/>
      <c r="F188" s="27"/>
      <c r="G188" s="27"/>
      <c r="H188" s="27"/>
      <c r="I188" s="29"/>
      <c r="J188" s="29"/>
      <c r="K188" s="29"/>
      <c r="L188" s="29"/>
      <c r="M188" s="28"/>
      <c r="N188" s="27"/>
    </row>
    <row r="189" spans="1:14" x14ac:dyDescent="0.25">
      <c r="A189" s="27"/>
      <c r="B189" s="27"/>
      <c r="C189" s="28"/>
      <c r="D189" s="27"/>
      <c r="E189" s="27"/>
      <c r="F189" s="27"/>
      <c r="G189" s="27"/>
      <c r="H189" s="27"/>
      <c r="I189" s="29"/>
      <c r="J189" s="29"/>
      <c r="K189" s="29"/>
      <c r="L189" s="29"/>
      <c r="M189" s="28"/>
      <c r="N189" s="27"/>
    </row>
    <row r="190" spans="1:14" x14ac:dyDescent="0.25">
      <c r="A190" s="27"/>
      <c r="B190" s="27"/>
      <c r="C190" s="28"/>
      <c r="D190" s="27"/>
      <c r="E190" s="27"/>
      <c r="F190" s="27"/>
      <c r="G190" s="27"/>
      <c r="H190" s="27"/>
      <c r="I190" s="29"/>
      <c r="J190" s="29"/>
      <c r="K190" s="29"/>
      <c r="L190" s="29"/>
      <c r="M190" s="28"/>
      <c r="N190" s="27"/>
    </row>
    <row r="191" spans="1:14" x14ac:dyDescent="0.25">
      <c r="A191" s="27"/>
      <c r="B191" s="27"/>
      <c r="C191" s="28"/>
      <c r="D191" s="27"/>
      <c r="E191" s="27"/>
      <c r="F191" s="27"/>
      <c r="G191" s="27"/>
      <c r="H191" s="27"/>
      <c r="I191" s="29"/>
      <c r="J191" s="29"/>
      <c r="K191" s="29"/>
      <c r="L191" s="29"/>
      <c r="M191" s="28"/>
      <c r="N191" s="27"/>
    </row>
    <row r="192" spans="1:14" x14ac:dyDescent="0.25">
      <c r="A192" s="27"/>
      <c r="B192" s="27"/>
      <c r="C192" s="28"/>
      <c r="D192" s="27"/>
      <c r="E192" s="27"/>
      <c r="F192" s="27"/>
      <c r="G192" s="27"/>
      <c r="H192" s="27"/>
      <c r="I192" s="29"/>
      <c r="J192" s="29"/>
      <c r="K192" s="29"/>
      <c r="L192" s="29"/>
      <c r="M192" s="28"/>
      <c r="N192" s="27"/>
    </row>
    <row r="193" spans="1:14" x14ac:dyDescent="0.25">
      <c r="A193" s="27"/>
      <c r="B193" s="27"/>
      <c r="C193" s="28"/>
      <c r="D193" s="27"/>
      <c r="E193" s="27"/>
      <c r="F193" s="27"/>
      <c r="G193" s="27"/>
      <c r="H193" s="27"/>
      <c r="I193" s="29"/>
      <c r="J193" s="29"/>
      <c r="K193" s="29"/>
      <c r="L193" s="29"/>
      <c r="M193" s="28"/>
      <c r="N193" s="27"/>
    </row>
    <row r="194" spans="1:14" x14ac:dyDescent="0.25">
      <c r="A194" s="27"/>
      <c r="B194" s="27"/>
      <c r="C194" s="28"/>
      <c r="D194" s="27"/>
      <c r="E194" s="27"/>
      <c r="F194" s="27"/>
      <c r="G194" s="27"/>
      <c r="H194" s="27"/>
      <c r="I194" s="29"/>
      <c r="J194" s="29"/>
      <c r="K194" s="29"/>
      <c r="L194" s="29"/>
      <c r="M194" s="28"/>
      <c r="N194" s="27"/>
    </row>
    <row r="195" spans="1:14" x14ac:dyDescent="0.25">
      <c r="A195" s="27"/>
      <c r="B195" s="27"/>
      <c r="C195" s="28"/>
      <c r="D195" s="27"/>
      <c r="E195" s="27"/>
      <c r="F195" s="27"/>
      <c r="G195" s="27"/>
      <c r="H195" s="27"/>
      <c r="I195" s="29"/>
      <c r="J195" s="29"/>
      <c r="K195" s="29"/>
      <c r="L195" s="29"/>
      <c r="M195" s="28"/>
      <c r="N195" s="27"/>
    </row>
    <row r="196" spans="1:14" x14ac:dyDescent="0.25">
      <c r="A196" s="27"/>
      <c r="B196" s="27"/>
      <c r="C196" s="28"/>
      <c r="D196" s="27"/>
      <c r="E196" s="27"/>
      <c r="F196" s="27"/>
      <c r="G196" s="27"/>
      <c r="H196" s="27"/>
      <c r="I196" s="29"/>
      <c r="J196" s="29"/>
      <c r="K196" s="29"/>
      <c r="L196" s="29"/>
      <c r="M196" s="28"/>
      <c r="N196" s="27"/>
    </row>
    <row r="197" spans="1:14" x14ac:dyDescent="0.25">
      <c r="A197" s="27"/>
      <c r="B197" s="27"/>
      <c r="C197" s="28"/>
      <c r="D197" s="27"/>
      <c r="E197" s="27"/>
      <c r="F197" s="27"/>
      <c r="G197" s="27"/>
      <c r="H197" s="27"/>
      <c r="I197" s="29"/>
      <c r="J197" s="29"/>
      <c r="K197" s="29"/>
      <c r="L197" s="29"/>
      <c r="M197" s="28"/>
      <c r="N197" s="27"/>
    </row>
    <row r="198" spans="1:14" x14ac:dyDescent="0.25">
      <c r="A198" s="27"/>
      <c r="B198" s="27"/>
      <c r="C198" s="28"/>
      <c r="D198" s="27"/>
      <c r="E198" s="27"/>
      <c r="F198" s="27"/>
      <c r="G198" s="27"/>
      <c r="H198" s="27"/>
      <c r="I198" s="29"/>
      <c r="J198" s="29"/>
      <c r="K198" s="29"/>
      <c r="L198" s="29"/>
      <c r="M198" s="28"/>
      <c r="N198" s="27"/>
    </row>
    <row r="199" spans="1:14" x14ac:dyDescent="0.25">
      <c r="A199" s="27"/>
      <c r="B199" s="27"/>
      <c r="C199" s="28"/>
      <c r="D199" s="27"/>
      <c r="E199" s="27"/>
      <c r="F199" s="27"/>
      <c r="G199" s="27"/>
      <c r="H199" s="27"/>
      <c r="I199" s="29"/>
      <c r="J199" s="29"/>
      <c r="K199" s="29"/>
      <c r="L199" s="29"/>
      <c r="M199" s="28"/>
      <c r="N199" s="27"/>
    </row>
    <row r="200" spans="1:14" x14ac:dyDescent="0.25">
      <c r="A200" s="27"/>
      <c r="B200" s="27"/>
      <c r="C200" s="28"/>
      <c r="D200" s="27"/>
      <c r="E200" s="27"/>
      <c r="F200" s="27"/>
      <c r="G200" s="27"/>
      <c r="H200" s="27"/>
      <c r="I200" s="29"/>
      <c r="J200" s="29"/>
      <c r="K200" s="29"/>
      <c r="L200" s="29"/>
      <c r="M200" s="28"/>
      <c r="N200" s="27"/>
    </row>
    <row r="201" spans="1:14" x14ac:dyDescent="0.25">
      <c r="A201" s="27"/>
      <c r="B201" s="27"/>
      <c r="C201" s="28"/>
      <c r="D201" s="27"/>
      <c r="E201" s="27"/>
      <c r="F201" s="27"/>
      <c r="G201" s="27"/>
      <c r="H201" s="27"/>
      <c r="I201" s="29"/>
      <c r="J201" s="29"/>
      <c r="K201" s="29"/>
      <c r="L201" s="29"/>
      <c r="M201" s="28"/>
      <c r="N201" s="27"/>
    </row>
    <row r="202" spans="1:14" x14ac:dyDescent="0.25">
      <c r="A202" s="27"/>
      <c r="B202" s="27"/>
      <c r="C202" s="28"/>
      <c r="D202" s="27"/>
      <c r="E202" s="27"/>
      <c r="F202" s="27"/>
      <c r="G202" s="27"/>
      <c r="H202" s="27"/>
      <c r="I202" s="29"/>
      <c r="J202" s="29"/>
      <c r="K202" s="29"/>
      <c r="L202" s="29"/>
      <c r="M202" s="28"/>
      <c r="N202" s="27"/>
    </row>
    <row r="203" spans="1:14" x14ac:dyDescent="0.25">
      <c r="A203" s="27"/>
      <c r="B203" s="27"/>
      <c r="C203" s="28"/>
      <c r="D203" s="27"/>
      <c r="E203" s="27"/>
      <c r="F203" s="27"/>
      <c r="G203" s="27"/>
      <c r="H203" s="27"/>
      <c r="I203" s="29"/>
      <c r="J203" s="29"/>
      <c r="K203" s="29"/>
      <c r="L203" s="29"/>
      <c r="M203" s="28"/>
      <c r="N203" s="27"/>
    </row>
    <row r="204" spans="1:14" x14ac:dyDescent="0.25">
      <c r="A204" s="27"/>
      <c r="B204" s="27"/>
      <c r="C204" s="28"/>
      <c r="D204" s="27"/>
      <c r="E204" s="27"/>
      <c r="F204" s="27"/>
      <c r="G204" s="27"/>
      <c r="H204" s="27"/>
      <c r="I204" s="29"/>
      <c r="J204" s="29"/>
      <c r="K204" s="29"/>
      <c r="L204" s="29"/>
      <c r="M204" s="28"/>
      <c r="N204" s="27"/>
    </row>
    <row r="205" spans="1:14" x14ac:dyDescent="0.25">
      <c r="A205" s="27"/>
      <c r="B205" s="27"/>
      <c r="C205" s="28"/>
      <c r="D205" s="27"/>
      <c r="E205" s="27"/>
      <c r="F205" s="27"/>
      <c r="G205" s="27"/>
      <c r="H205" s="27"/>
      <c r="I205" s="29"/>
      <c r="J205" s="29"/>
      <c r="K205" s="29"/>
      <c r="L205" s="29"/>
      <c r="M205" s="28"/>
      <c r="N205" s="27"/>
    </row>
    <row r="206" spans="1:14" x14ac:dyDescent="0.25">
      <c r="A206" s="27"/>
      <c r="B206" s="27"/>
      <c r="C206" s="28"/>
      <c r="D206" s="27"/>
      <c r="E206" s="27"/>
      <c r="F206" s="27"/>
      <c r="G206" s="27"/>
      <c r="H206" s="27"/>
      <c r="I206" s="29"/>
      <c r="J206" s="29"/>
      <c r="K206" s="29"/>
      <c r="L206" s="29"/>
      <c r="M206" s="28"/>
      <c r="N206" s="27"/>
    </row>
    <row r="207" spans="1:14" x14ac:dyDescent="0.25">
      <c r="A207" s="27"/>
      <c r="B207" s="27"/>
      <c r="C207" s="28"/>
      <c r="D207" s="27"/>
      <c r="E207" s="27"/>
      <c r="F207" s="27"/>
      <c r="G207" s="27"/>
      <c r="H207" s="27"/>
      <c r="I207" s="29"/>
      <c r="J207" s="29"/>
      <c r="K207" s="29"/>
      <c r="L207" s="29"/>
      <c r="M207" s="28"/>
      <c r="N207" s="27"/>
    </row>
    <row r="208" spans="1:14" x14ac:dyDescent="0.25">
      <c r="A208" s="27"/>
      <c r="B208" s="27"/>
      <c r="C208" s="28"/>
      <c r="D208" s="27"/>
      <c r="E208" s="27"/>
      <c r="F208" s="27"/>
      <c r="G208" s="27"/>
      <c r="H208" s="27"/>
      <c r="I208" s="29"/>
      <c r="J208" s="29"/>
      <c r="K208" s="29"/>
      <c r="L208" s="29"/>
      <c r="M208" s="28"/>
      <c r="N208" s="27"/>
    </row>
    <row r="209" spans="1:14" x14ac:dyDescent="0.25">
      <c r="A209" s="27"/>
      <c r="B209" s="27"/>
      <c r="C209" s="28"/>
      <c r="D209" s="27"/>
      <c r="E209" s="27"/>
      <c r="F209" s="27"/>
      <c r="G209" s="27"/>
      <c r="H209" s="27"/>
      <c r="I209" s="29"/>
      <c r="J209" s="29"/>
      <c r="K209" s="29"/>
      <c r="L209" s="29"/>
      <c r="M209" s="28"/>
      <c r="N209" s="27"/>
    </row>
    <row r="210" spans="1:14" x14ac:dyDescent="0.25">
      <c r="A210" s="27"/>
      <c r="B210" s="27"/>
      <c r="C210" s="28"/>
      <c r="D210" s="27"/>
      <c r="E210" s="27"/>
      <c r="F210" s="27"/>
      <c r="G210" s="27"/>
      <c r="H210" s="27"/>
      <c r="I210" s="29"/>
      <c r="J210" s="29"/>
      <c r="K210" s="29"/>
      <c r="L210" s="29"/>
      <c r="M210" s="28"/>
      <c r="N210" s="27"/>
    </row>
    <row r="211" spans="1:14" x14ac:dyDescent="0.25">
      <c r="A211" s="27"/>
      <c r="B211" s="27"/>
      <c r="C211" s="28"/>
      <c r="D211" s="27"/>
      <c r="E211" s="27"/>
      <c r="F211" s="27"/>
      <c r="G211" s="27"/>
      <c r="H211" s="27"/>
      <c r="I211" s="29"/>
      <c r="J211" s="29"/>
      <c r="K211" s="29"/>
      <c r="L211" s="29"/>
      <c r="M211" s="28"/>
      <c r="N211" s="27"/>
    </row>
    <row r="212" spans="1:14" x14ac:dyDescent="0.25">
      <c r="A212" s="27"/>
      <c r="B212" s="27"/>
      <c r="C212" s="28"/>
      <c r="D212" s="27"/>
      <c r="E212" s="27"/>
      <c r="F212" s="27"/>
      <c r="G212" s="27"/>
      <c r="H212" s="27"/>
      <c r="I212" s="29"/>
      <c r="J212" s="29"/>
      <c r="K212" s="29"/>
      <c r="L212" s="29"/>
      <c r="M212" s="28"/>
      <c r="N212" s="27"/>
    </row>
    <row r="213" spans="1:14" x14ac:dyDescent="0.25">
      <c r="A213" s="27"/>
      <c r="B213" s="27"/>
      <c r="C213" s="28"/>
      <c r="D213" s="27"/>
      <c r="E213" s="27"/>
      <c r="F213" s="27"/>
      <c r="G213" s="27"/>
      <c r="H213" s="27"/>
      <c r="I213" s="29"/>
      <c r="J213" s="29"/>
      <c r="K213" s="29"/>
      <c r="L213" s="29"/>
      <c r="M213" s="28"/>
      <c r="N213" s="27"/>
    </row>
    <row r="214" spans="1:14" x14ac:dyDescent="0.25">
      <c r="A214" s="27"/>
      <c r="B214" s="27"/>
      <c r="C214" s="28"/>
      <c r="D214" s="27"/>
      <c r="E214" s="27"/>
      <c r="F214" s="27"/>
      <c r="G214" s="27"/>
      <c r="H214" s="27"/>
      <c r="I214" s="29"/>
      <c r="J214" s="29"/>
      <c r="K214" s="29"/>
      <c r="L214" s="29"/>
      <c r="M214" s="28"/>
      <c r="N214" s="27"/>
    </row>
    <row r="215" spans="1:14" x14ac:dyDescent="0.25">
      <c r="A215" s="27"/>
      <c r="B215" s="27"/>
      <c r="C215" s="28"/>
      <c r="D215" s="27"/>
      <c r="E215" s="27"/>
      <c r="F215" s="27"/>
      <c r="G215" s="27"/>
      <c r="H215" s="27"/>
      <c r="I215" s="29"/>
      <c r="J215" s="29"/>
      <c r="K215" s="29"/>
      <c r="L215" s="29"/>
      <c r="M215" s="28"/>
      <c r="N215" s="27"/>
    </row>
    <row r="216" spans="1:14" x14ac:dyDescent="0.25">
      <c r="A216" s="27"/>
      <c r="B216" s="27"/>
      <c r="C216" s="28"/>
      <c r="D216" s="27"/>
      <c r="E216" s="27"/>
      <c r="F216" s="27"/>
      <c r="G216" s="27"/>
      <c r="H216" s="27"/>
      <c r="I216" s="29"/>
      <c r="J216" s="29"/>
      <c r="K216" s="29"/>
      <c r="L216" s="29"/>
      <c r="M216" s="28"/>
      <c r="N216" s="27"/>
    </row>
    <row r="217" spans="1:14" x14ac:dyDescent="0.25">
      <c r="A217" s="27"/>
      <c r="B217" s="27"/>
      <c r="C217" s="28"/>
      <c r="D217" s="27"/>
      <c r="E217" s="27"/>
      <c r="F217" s="27"/>
      <c r="G217" s="27"/>
      <c r="H217" s="27"/>
      <c r="I217" s="29"/>
      <c r="J217" s="29"/>
      <c r="K217" s="29"/>
      <c r="L217" s="29"/>
      <c r="M217" s="28"/>
      <c r="N217" s="27"/>
    </row>
    <row r="218" spans="1:14" x14ac:dyDescent="0.25">
      <c r="A218" s="27"/>
      <c r="B218" s="27"/>
      <c r="C218" s="28"/>
      <c r="D218" s="27"/>
      <c r="E218" s="27"/>
      <c r="F218" s="27"/>
      <c r="G218" s="27"/>
      <c r="H218" s="27"/>
      <c r="I218" s="29"/>
      <c r="J218" s="29"/>
      <c r="K218" s="29"/>
      <c r="L218" s="29"/>
      <c r="M218" s="28"/>
      <c r="N218" s="27"/>
    </row>
    <row r="219" spans="1:14" x14ac:dyDescent="0.25">
      <c r="A219" s="27"/>
      <c r="B219" s="27"/>
      <c r="C219" s="28"/>
      <c r="D219" s="27"/>
      <c r="E219" s="27"/>
      <c r="F219" s="27"/>
      <c r="G219" s="27"/>
      <c r="H219" s="27"/>
      <c r="I219" s="29"/>
      <c r="J219" s="29"/>
      <c r="K219" s="29"/>
      <c r="L219" s="29"/>
      <c r="M219" s="28"/>
      <c r="N219" s="27"/>
    </row>
    <row r="220" spans="1:14" x14ac:dyDescent="0.25">
      <c r="A220" s="27"/>
      <c r="B220" s="27"/>
      <c r="C220" s="28"/>
      <c r="D220" s="27"/>
      <c r="E220" s="27"/>
      <c r="F220" s="27"/>
      <c r="G220" s="27"/>
      <c r="H220" s="27"/>
      <c r="I220" s="29"/>
      <c r="J220" s="29"/>
      <c r="K220" s="29"/>
      <c r="L220" s="29"/>
      <c r="M220" s="28"/>
      <c r="N220" s="27"/>
    </row>
    <row r="221" spans="1:14" x14ac:dyDescent="0.25">
      <c r="A221" s="27"/>
      <c r="B221" s="27"/>
      <c r="C221" s="28"/>
      <c r="D221" s="27"/>
      <c r="E221" s="27"/>
      <c r="F221" s="27"/>
      <c r="G221" s="27"/>
      <c r="H221" s="27"/>
      <c r="I221" s="29"/>
      <c r="J221" s="29"/>
      <c r="K221" s="29"/>
      <c r="L221" s="29"/>
      <c r="M221" s="28"/>
      <c r="N221" s="27"/>
    </row>
    <row r="222" spans="1:14" x14ac:dyDescent="0.25">
      <c r="A222" s="27"/>
      <c r="B222" s="27"/>
      <c r="C222" s="28"/>
      <c r="D222" s="27"/>
      <c r="E222" s="27"/>
      <c r="F222" s="27"/>
      <c r="G222" s="27"/>
      <c r="H222" s="27"/>
      <c r="I222" s="29"/>
      <c r="J222" s="29"/>
      <c r="K222" s="29"/>
      <c r="L222" s="29"/>
      <c r="M222" s="28"/>
      <c r="N222" s="27"/>
    </row>
    <row r="223" spans="1:14" x14ac:dyDescent="0.25">
      <c r="A223" s="27"/>
      <c r="B223" s="27"/>
      <c r="C223" s="28"/>
      <c r="D223" s="27"/>
      <c r="E223" s="27"/>
      <c r="F223" s="27"/>
      <c r="G223" s="27"/>
      <c r="H223" s="27"/>
      <c r="I223" s="29"/>
      <c r="J223" s="29"/>
      <c r="K223" s="29"/>
      <c r="L223" s="29"/>
      <c r="M223" s="28"/>
      <c r="N223" s="27"/>
    </row>
    <row r="224" spans="1:14" x14ac:dyDescent="0.25">
      <c r="A224" s="27"/>
      <c r="B224" s="27"/>
      <c r="C224" s="28"/>
      <c r="D224" s="27"/>
      <c r="E224" s="27"/>
      <c r="F224" s="27"/>
      <c r="G224" s="27"/>
      <c r="H224" s="27"/>
      <c r="I224" s="29"/>
      <c r="J224" s="29"/>
      <c r="K224" s="29"/>
      <c r="L224" s="29"/>
      <c r="M224" s="28"/>
      <c r="N224" s="27"/>
    </row>
    <row r="225" spans="1:14" x14ac:dyDescent="0.25">
      <c r="A225" s="27"/>
      <c r="B225" s="27"/>
      <c r="C225" s="28"/>
      <c r="D225" s="27"/>
      <c r="E225" s="27"/>
      <c r="F225" s="27"/>
      <c r="G225" s="27"/>
      <c r="H225" s="27"/>
      <c r="I225" s="29"/>
      <c r="J225" s="29"/>
      <c r="K225" s="29"/>
      <c r="L225" s="29"/>
      <c r="M225" s="28"/>
      <c r="N225" s="27"/>
    </row>
    <row r="226" spans="1:14" x14ac:dyDescent="0.25">
      <c r="A226" s="27"/>
      <c r="B226" s="27"/>
      <c r="C226" s="28"/>
      <c r="D226" s="27"/>
      <c r="E226" s="27"/>
      <c r="F226" s="27"/>
      <c r="G226" s="27"/>
      <c r="H226" s="27"/>
      <c r="I226" s="29"/>
      <c r="J226" s="29"/>
      <c r="K226" s="29"/>
      <c r="L226" s="29"/>
      <c r="M226" s="28"/>
      <c r="N226" s="27"/>
    </row>
    <row r="227" spans="1:14" x14ac:dyDescent="0.25">
      <c r="A227" s="27"/>
      <c r="B227" s="27"/>
      <c r="C227" s="28"/>
      <c r="D227" s="27"/>
      <c r="E227" s="27"/>
      <c r="F227" s="27"/>
      <c r="G227" s="27"/>
      <c r="H227" s="27"/>
      <c r="I227" s="29"/>
      <c r="J227" s="29"/>
      <c r="K227" s="29"/>
      <c r="L227" s="29"/>
      <c r="M227" s="28"/>
      <c r="N227" s="27"/>
    </row>
    <row r="228" spans="1:14" x14ac:dyDescent="0.25">
      <c r="A228" s="27"/>
      <c r="B228" s="27"/>
      <c r="C228" s="28"/>
      <c r="D228" s="27"/>
      <c r="E228" s="27"/>
      <c r="F228" s="27"/>
      <c r="G228" s="27"/>
      <c r="H228" s="27"/>
      <c r="I228" s="29"/>
      <c r="J228" s="29"/>
      <c r="K228" s="29"/>
      <c r="L228" s="29"/>
      <c r="M228" s="28"/>
      <c r="N228" s="27"/>
    </row>
    <row r="229" spans="1:14" x14ac:dyDescent="0.25">
      <c r="A229" s="27"/>
      <c r="B229" s="27"/>
      <c r="C229" s="28"/>
      <c r="D229" s="27"/>
      <c r="E229" s="27"/>
      <c r="F229" s="27"/>
      <c r="G229" s="27"/>
      <c r="H229" s="27"/>
      <c r="I229" s="29"/>
      <c r="J229" s="29"/>
      <c r="K229" s="29"/>
      <c r="L229" s="29"/>
      <c r="M229" s="28"/>
      <c r="N229" s="27"/>
    </row>
    <row r="230" spans="1:14" x14ac:dyDescent="0.25">
      <c r="A230" s="27"/>
      <c r="B230" s="27"/>
      <c r="C230" s="28"/>
      <c r="D230" s="27"/>
      <c r="E230" s="27"/>
      <c r="F230" s="27"/>
      <c r="G230" s="27"/>
      <c r="H230" s="27"/>
      <c r="I230" s="29"/>
      <c r="J230" s="29"/>
      <c r="K230" s="29"/>
      <c r="L230" s="29"/>
      <c r="M230" s="28"/>
      <c r="N230" s="27"/>
    </row>
    <row r="231" spans="1:14" x14ac:dyDescent="0.25">
      <c r="A231" s="27"/>
      <c r="B231" s="27"/>
      <c r="C231" s="28"/>
      <c r="D231" s="27"/>
      <c r="E231" s="27"/>
      <c r="F231" s="27"/>
      <c r="G231" s="27"/>
      <c r="H231" s="27"/>
      <c r="I231" s="29"/>
      <c r="J231" s="29"/>
      <c r="K231" s="29"/>
      <c r="L231" s="29"/>
      <c r="M231" s="28"/>
      <c r="N231" s="27"/>
    </row>
    <row r="232" spans="1:14" x14ac:dyDescent="0.25">
      <c r="A232" s="27"/>
      <c r="B232" s="27"/>
      <c r="C232" s="28"/>
      <c r="D232" s="27"/>
      <c r="E232" s="27"/>
      <c r="F232" s="27"/>
      <c r="G232" s="27"/>
      <c r="H232" s="27"/>
      <c r="I232" s="29"/>
      <c r="J232" s="29"/>
      <c r="K232" s="29"/>
      <c r="L232" s="29"/>
      <c r="M232" s="28"/>
      <c r="N232" s="27"/>
    </row>
    <row r="233" spans="1:14" x14ac:dyDescent="0.25">
      <c r="A233" s="27"/>
      <c r="B233" s="27"/>
      <c r="C233" s="28"/>
      <c r="D233" s="27"/>
      <c r="E233" s="27"/>
      <c r="F233" s="27"/>
      <c r="G233" s="27"/>
      <c r="H233" s="27"/>
      <c r="I233" s="29"/>
      <c r="J233" s="29"/>
      <c r="K233" s="29"/>
      <c r="L233" s="29"/>
      <c r="M233" s="28"/>
      <c r="N233" s="27"/>
    </row>
    <row r="234" spans="1:14" x14ac:dyDescent="0.25">
      <c r="A234" s="27"/>
      <c r="B234" s="27"/>
      <c r="C234" s="28"/>
      <c r="D234" s="27"/>
      <c r="E234" s="27"/>
      <c r="F234" s="27"/>
      <c r="G234" s="27"/>
      <c r="H234" s="27"/>
      <c r="I234" s="29"/>
      <c r="J234" s="29"/>
      <c r="K234" s="29"/>
      <c r="L234" s="29"/>
      <c r="M234" s="28"/>
      <c r="N234" s="27"/>
    </row>
    <row r="235" spans="1:14" x14ac:dyDescent="0.25">
      <c r="A235" s="27"/>
      <c r="B235" s="27"/>
      <c r="C235" s="28"/>
      <c r="D235" s="27"/>
      <c r="E235" s="27"/>
      <c r="F235" s="27"/>
      <c r="G235" s="27"/>
      <c r="H235" s="27"/>
      <c r="I235" s="29"/>
      <c r="J235" s="29"/>
      <c r="K235" s="29"/>
      <c r="L235" s="29"/>
      <c r="M235" s="28"/>
      <c r="N235" s="27"/>
    </row>
    <row r="236" spans="1:14" x14ac:dyDescent="0.25">
      <c r="A236" s="27"/>
      <c r="B236" s="27"/>
      <c r="C236" s="28"/>
      <c r="D236" s="27"/>
      <c r="E236" s="27"/>
      <c r="F236" s="27"/>
      <c r="G236" s="27"/>
      <c r="H236" s="27"/>
      <c r="I236" s="29"/>
      <c r="J236" s="29"/>
      <c r="K236" s="29"/>
      <c r="L236" s="29"/>
      <c r="M236" s="28"/>
      <c r="N236" s="27"/>
    </row>
    <row r="237" spans="1:14" x14ac:dyDescent="0.25">
      <c r="A237" s="27"/>
      <c r="B237" s="27"/>
      <c r="C237" s="28"/>
      <c r="D237" s="27"/>
      <c r="E237" s="27"/>
      <c r="F237" s="27"/>
      <c r="G237" s="27"/>
      <c r="H237" s="27"/>
      <c r="I237" s="29"/>
      <c r="J237" s="29"/>
      <c r="K237" s="29"/>
      <c r="L237" s="29"/>
      <c r="M237" s="28"/>
      <c r="N237" s="27"/>
    </row>
    <row r="238" spans="1:14" x14ac:dyDescent="0.25">
      <c r="A238" s="27"/>
      <c r="B238" s="27"/>
      <c r="C238" s="28"/>
      <c r="D238" s="27"/>
      <c r="E238" s="27"/>
      <c r="F238" s="27"/>
      <c r="G238" s="27"/>
      <c r="H238" s="27"/>
      <c r="I238" s="29"/>
      <c r="J238" s="29"/>
      <c r="K238" s="29"/>
      <c r="L238" s="29"/>
      <c r="M238" s="28"/>
      <c r="N238" s="27"/>
    </row>
    <row r="239" spans="1:14" x14ac:dyDescent="0.25">
      <c r="A239" s="27"/>
      <c r="B239" s="27"/>
      <c r="C239" s="28"/>
      <c r="D239" s="27"/>
      <c r="E239" s="27"/>
      <c r="F239" s="27"/>
      <c r="G239" s="27"/>
      <c r="H239" s="27"/>
      <c r="I239" s="29"/>
      <c r="J239" s="29"/>
      <c r="K239" s="29"/>
      <c r="L239" s="29"/>
      <c r="M239" s="28"/>
      <c r="N239" s="27"/>
    </row>
    <row r="240" spans="1:14" x14ac:dyDescent="0.25">
      <c r="A240" s="27"/>
      <c r="B240" s="27"/>
      <c r="C240" s="28"/>
      <c r="D240" s="27"/>
      <c r="E240" s="27"/>
      <c r="F240" s="27"/>
      <c r="G240" s="27"/>
      <c r="H240" s="27"/>
      <c r="I240" s="29"/>
      <c r="J240" s="29"/>
      <c r="K240" s="29"/>
      <c r="L240" s="29"/>
      <c r="M240" s="28"/>
      <c r="N240" s="27"/>
    </row>
    <row r="241" spans="1:14" x14ac:dyDescent="0.25">
      <c r="A241" s="27"/>
      <c r="B241" s="27"/>
      <c r="C241" s="28"/>
      <c r="D241" s="27"/>
      <c r="E241" s="27"/>
      <c r="F241" s="27"/>
      <c r="G241" s="27"/>
      <c r="H241" s="27"/>
      <c r="I241" s="29"/>
      <c r="J241" s="29"/>
      <c r="K241" s="29"/>
      <c r="L241" s="29"/>
      <c r="M241" s="28"/>
      <c r="N241" s="27"/>
    </row>
    <row r="242" spans="1:14" x14ac:dyDescent="0.25">
      <c r="A242" s="27"/>
      <c r="B242" s="27"/>
      <c r="C242" s="28"/>
      <c r="D242" s="27"/>
      <c r="E242" s="27"/>
      <c r="F242" s="27"/>
      <c r="G242" s="27"/>
      <c r="H242" s="27"/>
      <c r="I242" s="29"/>
      <c r="J242" s="29"/>
      <c r="K242" s="29"/>
      <c r="L242" s="29"/>
      <c r="M242" s="28"/>
      <c r="N242" s="27"/>
    </row>
    <row r="243" spans="1:14" x14ac:dyDescent="0.25">
      <c r="A243" s="27"/>
      <c r="B243" s="27"/>
      <c r="C243" s="28"/>
      <c r="D243" s="27"/>
      <c r="E243" s="27"/>
      <c r="F243" s="27"/>
      <c r="G243" s="27"/>
      <c r="H243" s="27"/>
      <c r="I243" s="29"/>
      <c r="J243" s="29"/>
      <c r="K243" s="29"/>
      <c r="L243" s="29"/>
      <c r="M243" s="28"/>
      <c r="N243" s="27"/>
    </row>
    <row r="244" spans="1:14" x14ac:dyDescent="0.25">
      <c r="A244" s="27"/>
      <c r="B244" s="27"/>
      <c r="C244" s="28"/>
      <c r="D244" s="27"/>
      <c r="E244" s="27"/>
      <c r="F244" s="27"/>
      <c r="G244" s="27"/>
      <c r="H244" s="27"/>
      <c r="I244" s="29"/>
      <c r="J244" s="29"/>
      <c r="K244" s="29"/>
      <c r="L244" s="29"/>
      <c r="M244" s="28"/>
      <c r="N244" s="27"/>
    </row>
    <row r="245" spans="1:14" x14ac:dyDescent="0.25">
      <c r="A245" s="27"/>
      <c r="B245" s="27"/>
      <c r="C245" s="28"/>
      <c r="D245" s="27"/>
      <c r="E245" s="27"/>
      <c r="F245" s="27"/>
      <c r="G245" s="27"/>
      <c r="H245" s="27"/>
      <c r="I245" s="29"/>
      <c r="J245" s="29"/>
      <c r="K245" s="29"/>
      <c r="L245" s="29"/>
      <c r="M245" s="28"/>
      <c r="N245" s="27"/>
    </row>
    <row r="246" spans="1:14" x14ac:dyDescent="0.25">
      <c r="A246" s="27"/>
      <c r="B246" s="27"/>
      <c r="C246" s="28"/>
      <c r="D246" s="27"/>
      <c r="E246" s="27"/>
      <c r="F246" s="27"/>
      <c r="G246" s="27"/>
      <c r="H246" s="27"/>
      <c r="I246" s="29"/>
      <c r="J246" s="29"/>
      <c r="K246" s="29"/>
      <c r="L246" s="29"/>
      <c r="M246" s="28"/>
      <c r="N246" s="27"/>
    </row>
    <row r="247" spans="1:14" x14ac:dyDescent="0.25">
      <c r="A247" s="27"/>
      <c r="B247" s="27"/>
      <c r="C247" s="28"/>
      <c r="D247" s="27"/>
      <c r="E247" s="27"/>
      <c r="F247" s="27"/>
      <c r="G247" s="27"/>
      <c r="H247" s="27"/>
      <c r="I247" s="29"/>
      <c r="J247" s="29"/>
      <c r="K247" s="29"/>
      <c r="L247" s="29"/>
      <c r="M247" s="28"/>
      <c r="N247" s="27"/>
    </row>
    <row r="248" spans="1:14" x14ac:dyDescent="0.25">
      <c r="A248" s="27"/>
      <c r="B248" s="27"/>
      <c r="C248" s="28"/>
      <c r="D248" s="27"/>
      <c r="E248" s="27"/>
      <c r="F248" s="27"/>
      <c r="G248" s="27"/>
      <c r="H248" s="27"/>
      <c r="I248" s="29"/>
      <c r="J248" s="29"/>
      <c r="K248" s="29"/>
      <c r="L248" s="29"/>
      <c r="M248" s="28"/>
      <c r="N248" s="27"/>
    </row>
    <row r="249" spans="1:14" x14ac:dyDescent="0.25">
      <c r="A249" s="27"/>
      <c r="B249" s="27"/>
      <c r="C249" s="28"/>
      <c r="D249" s="27"/>
      <c r="E249" s="27"/>
      <c r="F249" s="27"/>
      <c r="G249" s="27"/>
      <c r="H249" s="27"/>
      <c r="I249" s="29"/>
      <c r="J249" s="29"/>
      <c r="K249" s="29"/>
      <c r="L249" s="29"/>
      <c r="M249" s="28"/>
      <c r="N249" s="27"/>
    </row>
    <row r="250" spans="1:14" x14ac:dyDescent="0.25">
      <c r="A250" s="27"/>
      <c r="B250" s="27"/>
      <c r="C250" s="28"/>
      <c r="D250" s="27"/>
      <c r="E250" s="27"/>
      <c r="F250" s="27"/>
      <c r="G250" s="27"/>
      <c r="H250" s="27"/>
      <c r="I250" s="29"/>
      <c r="J250" s="29"/>
      <c r="K250" s="29"/>
      <c r="L250" s="29"/>
      <c r="M250" s="28"/>
      <c r="N250" s="27"/>
    </row>
    <row r="251" spans="1:14" x14ac:dyDescent="0.25">
      <c r="A251" s="27"/>
      <c r="B251" s="27"/>
      <c r="C251" s="28"/>
      <c r="D251" s="27"/>
      <c r="E251" s="27"/>
      <c r="F251" s="27"/>
      <c r="G251" s="27"/>
      <c r="H251" s="27"/>
      <c r="I251" s="29"/>
      <c r="J251" s="29"/>
      <c r="K251" s="29"/>
      <c r="L251" s="29"/>
      <c r="M251" s="28"/>
      <c r="N251" s="27"/>
    </row>
    <row r="252" spans="1:14" x14ac:dyDescent="0.25">
      <c r="A252" s="27"/>
      <c r="B252" s="27"/>
      <c r="C252" s="28"/>
      <c r="D252" s="27"/>
      <c r="E252" s="27"/>
      <c r="F252" s="27"/>
      <c r="G252" s="27"/>
      <c r="H252" s="27"/>
      <c r="I252" s="29"/>
      <c r="J252" s="29"/>
      <c r="K252" s="29"/>
      <c r="L252" s="29"/>
      <c r="M252" s="28"/>
      <c r="N252" s="27"/>
    </row>
    <row r="253" spans="1:14" x14ac:dyDescent="0.25">
      <c r="A253" s="27"/>
      <c r="B253" s="27"/>
      <c r="C253" s="28"/>
      <c r="D253" s="27"/>
      <c r="E253" s="27"/>
      <c r="F253" s="27"/>
      <c r="G253" s="27"/>
      <c r="H253" s="27"/>
      <c r="I253" s="29"/>
      <c r="J253" s="29"/>
      <c r="K253" s="29"/>
      <c r="L253" s="29"/>
      <c r="M253" s="28"/>
      <c r="N253" s="27"/>
    </row>
    <row r="254" spans="1:14" x14ac:dyDescent="0.25">
      <c r="A254" s="27"/>
      <c r="B254" s="27"/>
      <c r="C254" s="28"/>
      <c r="D254" s="27"/>
      <c r="E254" s="27"/>
      <c r="F254" s="27"/>
      <c r="G254" s="27"/>
      <c r="H254" s="27"/>
      <c r="I254" s="29"/>
      <c r="J254" s="29"/>
      <c r="K254" s="29"/>
      <c r="L254" s="29"/>
      <c r="M254" s="28"/>
      <c r="N254" s="27"/>
    </row>
    <row r="255" spans="1:14" x14ac:dyDescent="0.25">
      <c r="A255" s="27"/>
      <c r="B255" s="27"/>
      <c r="C255" s="28"/>
      <c r="D255" s="27"/>
      <c r="E255" s="27"/>
      <c r="F255" s="27"/>
      <c r="G255" s="27"/>
      <c r="H255" s="27"/>
      <c r="I255" s="29"/>
      <c r="J255" s="29"/>
      <c r="K255" s="29"/>
      <c r="L255" s="29"/>
      <c r="M255" s="28"/>
      <c r="N255" s="27"/>
    </row>
    <row r="256" spans="1:14" x14ac:dyDescent="0.25">
      <c r="A256" s="27"/>
      <c r="B256" s="27"/>
      <c r="C256" s="28"/>
      <c r="D256" s="27"/>
      <c r="E256" s="27"/>
      <c r="F256" s="27"/>
      <c r="G256" s="27"/>
      <c r="H256" s="27"/>
      <c r="I256" s="29"/>
      <c r="J256" s="29"/>
      <c r="K256" s="29"/>
      <c r="L256" s="29"/>
      <c r="M256" s="28"/>
      <c r="N256" s="27"/>
    </row>
    <row r="257" spans="1:14" x14ac:dyDescent="0.25">
      <c r="A257" s="27"/>
      <c r="B257" s="27"/>
      <c r="C257" s="28"/>
      <c r="D257" s="27"/>
      <c r="E257" s="27"/>
      <c r="F257" s="27"/>
      <c r="G257" s="27"/>
      <c r="H257" s="27"/>
      <c r="I257" s="29"/>
      <c r="J257" s="29"/>
      <c r="K257" s="29"/>
      <c r="L257" s="29"/>
      <c r="M257" s="28"/>
      <c r="N257" s="27"/>
    </row>
    <row r="258" spans="1:14" x14ac:dyDescent="0.25">
      <c r="A258" s="27"/>
      <c r="B258" s="27"/>
      <c r="C258" s="28"/>
      <c r="D258" s="27"/>
      <c r="E258" s="27"/>
      <c r="F258" s="27"/>
      <c r="G258" s="27"/>
      <c r="H258" s="27"/>
      <c r="I258" s="29"/>
      <c r="J258" s="29"/>
      <c r="K258" s="29"/>
      <c r="L258" s="29"/>
      <c r="M258" s="28"/>
      <c r="N258" s="27"/>
    </row>
    <row r="259" spans="1:14" x14ac:dyDescent="0.25">
      <c r="A259" s="27"/>
      <c r="B259" s="27"/>
      <c r="C259" s="28"/>
      <c r="D259" s="27"/>
      <c r="E259" s="27"/>
      <c r="F259" s="27"/>
      <c r="G259" s="27"/>
      <c r="H259" s="27"/>
      <c r="I259" s="29"/>
      <c r="J259" s="29"/>
      <c r="K259" s="29"/>
      <c r="L259" s="29"/>
      <c r="M259" s="28"/>
      <c r="N259" s="27"/>
    </row>
    <row r="260" spans="1:14" x14ac:dyDescent="0.25">
      <c r="A260" s="27"/>
      <c r="B260" s="27"/>
      <c r="C260" s="28"/>
      <c r="D260" s="27"/>
      <c r="E260" s="27"/>
      <c r="F260" s="27"/>
      <c r="G260" s="27"/>
      <c r="H260" s="27"/>
      <c r="I260" s="29"/>
      <c r="J260" s="29"/>
      <c r="K260" s="29"/>
      <c r="L260" s="29"/>
      <c r="M260" s="28"/>
      <c r="N260" s="27"/>
    </row>
    <row r="261" spans="1:14" x14ac:dyDescent="0.25">
      <c r="A261" s="27"/>
      <c r="B261" s="27"/>
      <c r="C261" s="28"/>
      <c r="D261" s="27"/>
      <c r="E261" s="27"/>
      <c r="F261" s="27"/>
      <c r="G261" s="27"/>
      <c r="H261" s="27"/>
      <c r="I261" s="29"/>
      <c r="J261" s="29"/>
      <c r="K261" s="29"/>
      <c r="L261" s="29"/>
      <c r="M261" s="28"/>
      <c r="N261" s="27"/>
    </row>
    <row r="262" spans="1:14" x14ac:dyDescent="0.25">
      <c r="A262" s="27"/>
      <c r="B262" s="27"/>
      <c r="C262" s="28"/>
      <c r="D262" s="27"/>
      <c r="E262" s="27"/>
      <c r="F262" s="27"/>
      <c r="G262" s="27"/>
      <c r="H262" s="27"/>
      <c r="I262" s="29"/>
      <c r="J262" s="29"/>
      <c r="K262" s="29"/>
      <c r="L262" s="29"/>
      <c r="M262" s="28"/>
      <c r="N262" s="27"/>
    </row>
    <row r="263" spans="1:14" x14ac:dyDescent="0.25">
      <c r="A263" s="27"/>
      <c r="B263" s="27"/>
      <c r="C263" s="28"/>
      <c r="D263" s="27"/>
      <c r="E263" s="27"/>
      <c r="F263" s="27"/>
      <c r="G263" s="27"/>
      <c r="H263" s="27"/>
      <c r="I263" s="29"/>
      <c r="J263" s="29"/>
      <c r="K263" s="29"/>
      <c r="L263" s="29"/>
      <c r="M263" s="28"/>
      <c r="N263" s="27"/>
    </row>
    <row r="264" spans="1:14" x14ac:dyDescent="0.25">
      <c r="A264" s="27"/>
      <c r="B264" s="27"/>
      <c r="C264" s="28"/>
      <c r="D264" s="27"/>
      <c r="E264" s="27"/>
      <c r="F264" s="27"/>
      <c r="G264" s="27"/>
      <c r="H264" s="27"/>
      <c r="I264" s="29"/>
      <c r="J264" s="29"/>
      <c r="K264" s="29"/>
      <c r="L264" s="29"/>
      <c r="M264" s="28"/>
      <c r="N264" s="27"/>
    </row>
    <row r="265" spans="1:14" x14ac:dyDescent="0.25">
      <c r="A265" s="27"/>
      <c r="B265" s="27"/>
      <c r="C265" s="28"/>
      <c r="D265" s="27"/>
      <c r="E265" s="27"/>
      <c r="F265" s="27"/>
      <c r="G265" s="27"/>
      <c r="H265" s="27"/>
      <c r="I265" s="29"/>
      <c r="J265" s="29"/>
      <c r="K265" s="29"/>
      <c r="L265" s="29"/>
      <c r="M265" s="28"/>
      <c r="N265" s="27"/>
    </row>
    <row r="266" spans="1:14" x14ac:dyDescent="0.25">
      <c r="A266" s="27"/>
      <c r="B266" s="27"/>
      <c r="C266" s="28"/>
      <c r="D266" s="27"/>
      <c r="E266" s="27"/>
      <c r="F266" s="27"/>
      <c r="G266" s="27"/>
      <c r="H266" s="27"/>
      <c r="I266" s="29"/>
      <c r="J266" s="29"/>
      <c r="K266" s="29"/>
      <c r="L266" s="29"/>
      <c r="M266" s="28"/>
      <c r="N266" s="27"/>
    </row>
    <row r="267" spans="1:14" x14ac:dyDescent="0.25">
      <c r="A267" s="27"/>
      <c r="B267" s="27"/>
      <c r="C267" s="28"/>
      <c r="D267" s="27"/>
      <c r="E267" s="27"/>
      <c r="F267" s="27"/>
      <c r="G267" s="27"/>
      <c r="H267" s="27"/>
      <c r="I267" s="29"/>
      <c r="J267" s="29"/>
      <c r="K267" s="29"/>
      <c r="L267" s="29"/>
      <c r="M267" s="28"/>
      <c r="N267" s="27"/>
    </row>
    <row r="268" spans="1:14" x14ac:dyDescent="0.25">
      <c r="A268" s="27"/>
      <c r="B268" s="27"/>
      <c r="C268" s="28"/>
      <c r="D268" s="27"/>
      <c r="E268" s="27"/>
      <c r="F268" s="27"/>
      <c r="G268" s="27"/>
      <c r="H268" s="27"/>
      <c r="I268" s="29"/>
      <c r="J268" s="29"/>
      <c r="K268" s="29"/>
      <c r="L268" s="29"/>
      <c r="M268" s="28"/>
      <c r="N268" s="27"/>
    </row>
    <row r="269" spans="1:14" x14ac:dyDescent="0.25">
      <c r="A269" s="27"/>
      <c r="B269" s="27"/>
      <c r="C269" s="28"/>
      <c r="D269" s="27"/>
      <c r="E269" s="27"/>
      <c r="F269" s="27"/>
      <c r="G269" s="27"/>
      <c r="H269" s="27"/>
      <c r="I269" s="29"/>
      <c r="J269" s="29"/>
      <c r="K269" s="29"/>
      <c r="L269" s="29"/>
      <c r="M269" s="28"/>
      <c r="N269" s="27"/>
    </row>
    <row r="270" spans="1:14" x14ac:dyDescent="0.25">
      <c r="A270" s="27"/>
      <c r="B270" s="27"/>
      <c r="C270" s="28"/>
      <c r="D270" s="27"/>
      <c r="E270" s="27"/>
      <c r="F270" s="27"/>
      <c r="G270" s="27"/>
      <c r="H270" s="27"/>
      <c r="I270" s="29"/>
      <c r="J270" s="29"/>
      <c r="K270" s="29"/>
      <c r="L270" s="29"/>
      <c r="M270" s="28"/>
      <c r="N270" s="27"/>
    </row>
    <row r="271" spans="1:14" x14ac:dyDescent="0.25">
      <c r="A271" s="27"/>
      <c r="B271" s="27"/>
      <c r="C271" s="28"/>
      <c r="D271" s="27"/>
      <c r="E271" s="27"/>
      <c r="F271" s="27"/>
      <c r="G271" s="27"/>
      <c r="H271" s="27"/>
      <c r="I271" s="29"/>
      <c r="J271" s="29"/>
      <c r="K271" s="29"/>
      <c r="L271" s="29"/>
      <c r="M271" s="28"/>
      <c r="N271" s="27"/>
    </row>
    <row r="272" spans="1:14" x14ac:dyDescent="0.25">
      <c r="A272" s="27"/>
      <c r="B272" s="27"/>
      <c r="C272" s="28"/>
      <c r="D272" s="27"/>
      <c r="E272" s="27"/>
      <c r="F272" s="27"/>
      <c r="G272" s="27"/>
      <c r="H272" s="27"/>
      <c r="I272" s="29"/>
      <c r="J272" s="29"/>
      <c r="K272" s="29"/>
      <c r="L272" s="29"/>
      <c r="M272" s="28"/>
      <c r="N272" s="27"/>
    </row>
    <row r="273" spans="1:14" x14ac:dyDescent="0.25">
      <c r="A273" s="27"/>
      <c r="B273" s="27"/>
      <c r="C273" s="28"/>
      <c r="D273" s="27"/>
      <c r="E273" s="27"/>
      <c r="F273" s="27"/>
      <c r="G273" s="27"/>
      <c r="H273" s="27"/>
      <c r="I273" s="29"/>
      <c r="J273" s="29"/>
      <c r="K273" s="29"/>
      <c r="L273" s="29"/>
      <c r="M273" s="28"/>
      <c r="N273" s="27"/>
    </row>
    <row r="274" spans="1:14" x14ac:dyDescent="0.25">
      <c r="A274" s="27"/>
      <c r="B274" s="27"/>
      <c r="C274" s="28"/>
      <c r="D274" s="27"/>
      <c r="E274" s="27"/>
      <c r="F274" s="27"/>
      <c r="G274" s="27"/>
      <c r="H274" s="27"/>
      <c r="I274" s="29"/>
      <c r="J274" s="29"/>
      <c r="K274" s="29"/>
      <c r="L274" s="29"/>
      <c r="M274" s="28"/>
      <c r="N274" s="27"/>
    </row>
    <row r="275" spans="1:14" x14ac:dyDescent="0.25">
      <c r="A275" s="27"/>
      <c r="B275" s="27"/>
      <c r="C275" s="28"/>
      <c r="D275" s="27"/>
      <c r="E275" s="27"/>
      <c r="F275" s="27"/>
      <c r="G275" s="27"/>
      <c r="H275" s="27"/>
      <c r="I275" s="29"/>
      <c r="J275" s="29"/>
      <c r="K275" s="29"/>
      <c r="L275" s="29"/>
      <c r="M275" s="28"/>
      <c r="N275" s="27"/>
    </row>
    <row r="276" spans="1:14" x14ac:dyDescent="0.25">
      <c r="A276" s="27"/>
      <c r="B276" s="27"/>
      <c r="C276" s="28"/>
      <c r="D276" s="27"/>
      <c r="E276" s="27"/>
      <c r="F276" s="27"/>
      <c r="G276" s="27"/>
      <c r="H276" s="27"/>
      <c r="I276" s="29"/>
      <c r="J276" s="29"/>
      <c r="K276" s="29"/>
      <c r="L276" s="29"/>
      <c r="M276" s="28"/>
      <c r="N276" s="27"/>
    </row>
    <row r="277" spans="1:14" x14ac:dyDescent="0.25">
      <c r="A277" s="27"/>
      <c r="B277" s="27"/>
      <c r="C277" s="28"/>
      <c r="D277" s="27"/>
      <c r="E277" s="27"/>
      <c r="F277" s="27"/>
      <c r="G277" s="27"/>
      <c r="H277" s="27"/>
      <c r="I277" s="29"/>
      <c r="J277" s="29"/>
      <c r="K277" s="29"/>
      <c r="L277" s="29"/>
      <c r="M277" s="28"/>
      <c r="N277" s="27"/>
    </row>
    <row r="278" spans="1:14" x14ac:dyDescent="0.25">
      <c r="A278" s="27"/>
      <c r="B278" s="27"/>
      <c r="C278" s="28"/>
      <c r="D278" s="27"/>
      <c r="E278" s="27"/>
      <c r="F278" s="27"/>
      <c r="G278" s="27"/>
      <c r="H278" s="27"/>
      <c r="I278" s="29"/>
      <c r="J278" s="29"/>
      <c r="K278" s="29"/>
      <c r="L278" s="29"/>
      <c r="M278" s="28"/>
      <c r="N278" s="27"/>
    </row>
    <row r="279" spans="1:14" x14ac:dyDescent="0.25">
      <c r="A279" s="27"/>
      <c r="B279" s="27"/>
      <c r="C279" s="28"/>
      <c r="D279" s="27"/>
      <c r="E279" s="27"/>
      <c r="F279" s="27"/>
      <c r="G279" s="27"/>
      <c r="H279" s="27"/>
      <c r="I279" s="29"/>
      <c r="J279" s="29"/>
      <c r="K279" s="29"/>
      <c r="L279" s="29"/>
      <c r="M279" s="28"/>
      <c r="N279" s="27"/>
    </row>
    <row r="280" spans="1:14" x14ac:dyDescent="0.25">
      <c r="A280" s="27"/>
      <c r="B280" s="27"/>
      <c r="C280" s="28"/>
      <c r="D280" s="27"/>
      <c r="E280" s="27"/>
      <c r="F280" s="27"/>
      <c r="G280" s="27"/>
      <c r="H280" s="27"/>
      <c r="I280" s="29"/>
      <c r="J280" s="29"/>
      <c r="K280" s="29"/>
      <c r="L280" s="29"/>
      <c r="M280" s="28"/>
      <c r="N280" s="27"/>
    </row>
    <row r="281" spans="1:14" x14ac:dyDescent="0.25">
      <c r="A281" s="27"/>
      <c r="B281" s="27"/>
      <c r="C281" s="28"/>
      <c r="D281" s="27"/>
      <c r="E281" s="27"/>
      <c r="F281" s="27"/>
      <c r="G281" s="27"/>
      <c r="H281" s="27"/>
      <c r="I281" s="29"/>
      <c r="J281" s="29"/>
      <c r="K281" s="29"/>
      <c r="L281" s="29"/>
      <c r="M281" s="28"/>
      <c r="N281" s="27"/>
    </row>
    <row r="282" spans="1:14" x14ac:dyDescent="0.25">
      <c r="A282" s="27"/>
      <c r="B282" s="27"/>
      <c r="C282" s="28"/>
      <c r="D282" s="27"/>
      <c r="E282" s="27"/>
      <c r="F282" s="27"/>
      <c r="G282" s="27"/>
      <c r="H282" s="27"/>
      <c r="I282" s="29"/>
      <c r="J282" s="29"/>
      <c r="K282" s="29"/>
      <c r="L282" s="29"/>
      <c r="M282" s="28"/>
      <c r="N282" s="27"/>
    </row>
    <row r="283" spans="1:14" x14ac:dyDescent="0.25">
      <c r="A283" s="27"/>
      <c r="B283" s="27"/>
      <c r="C283" s="28"/>
      <c r="D283" s="27"/>
      <c r="E283" s="27"/>
      <c r="F283" s="27"/>
      <c r="G283" s="27"/>
      <c r="H283" s="27"/>
      <c r="I283" s="29"/>
      <c r="J283" s="29"/>
      <c r="K283" s="29"/>
      <c r="L283" s="29"/>
      <c r="M283" s="28"/>
      <c r="N283" s="27"/>
    </row>
    <row r="284" spans="1:14" x14ac:dyDescent="0.25">
      <c r="A284" s="27"/>
      <c r="B284" s="27"/>
      <c r="C284" s="28"/>
      <c r="D284" s="27"/>
      <c r="E284" s="27"/>
      <c r="F284" s="27"/>
      <c r="G284" s="27"/>
      <c r="H284" s="27"/>
      <c r="I284" s="29"/>
      <c r="J284" s="29"/>
      <c r="K284" s="29"/>
      <c r="L284" s="29"/>
      <c r="M284" s="28"/>
      <c r="N284" s="27"/>
    </row>
    <row r="285" spans="1:14" x14ac:dyDescent="0.25">
      <c r="A285" s="27"/>
      <c r="B285" s="27"/>
      <c r="C285" s="28"/>
      <c r="D285" s="27"/>
      <c r="E285" s="27"/>
      <c r="F285" s="27"/>
      <c r="G285" s="27"/>
      <c r="H285" s="27"/>
      <c r="I285" s="29"/>
      <c r="J285" s="29"/>
      <c r="K285" s="29"/>
      <c r="L285" s="29"/>
      <c r="M285" s="28"/>
      <c r="N285" s="27"/>
    </row>
    <row r="286" spans="1:14" x14ac:dyDescent="0.25">
      <c r="A286" s="27"/>
      <c r="B286" s="27"/>
      <c r="C286" s="28"/>
      <c r="D286" s="27"/>
      <c r="E286" s="27"/>
      <c r="F286" s="27"/>
      <c r="G286" s="27"/>
      <c r="H286" s="27"/>
      <c r="I286" s="29"/>
      <c r="J286" s="29"/>
      <c r="K286" s="29"/>
      <c r="L286" s="29"/>
      <c r="M286" s="28"/>
      <c r="N286" s="27"/>
    </row>
    <row r="287" spans="1:14" x14ac:dyDescent="0.25">
      <c r="A287" s="27"/>
      <c r="B287" s="27"/>
      <c r="C287" s="28"/>
      <c r="D287" s="27"/>
      <c r="E287" s="27"/>
      <c r="F287" s="27"/>
      <c r="G287" s="27"/>
      <c r="H287" s="27"/>
      <c r="I287" s="29"/>
      <c r="J287" s="29"/>
      <c r="K287" s="29"/>
      <c r="L287" s="29"/>
      <c r="M287" s="28"/>
      <c r="N287" s="27"/>
    </row>
    <row r="288" spans="1:14" x14ac:dyDescent="0.25">
      <c r="A288" s="27"/>
      <c r="B288" s="27"/>
      <c r="C288" s="28"/>
      <c r="D288" s="27"/>
      <c r="E288" s="27"/>
      <c r="F288" s="27"/>
      <c r="G288" s="27"/>
      <c r="H288" s="27"/>
      <c r="I288" s="29"/>
      <c r="J288" s="29"/>
      <c r="K288" s="29"/>
      <c r="L288" s="29"/>
      <c r="M288" s="28"/>
      <c r="N288" s="27"/>
    </row>
  </sheetData>
  <customSheetViews>
    <customSheetView guid="{8A36B514-EB79-4C71-8DFE-FE9FBFEA9AB9}" state="hidden">
      <pane xSplit="1" ySplit="3" topLeftCell="C4" activePane="bottomRight" state="frozen"/>
      <selection pane="bottomRight" activeCell="H27" sqref="H27"/>
      <pageMargins left="0.7" right="0.7" top="0.75" bottom="0.75" header="0.3" footer="0.3"/>
      <pageSetup orientation="portrait" verticalDpi="0" r:id="rId1"/>
    </customSheetView>
  </customSheetViews>
  <pageMargins left="0.7" right="0.7" top="0.75" bottom="0.75" header="0.3" footer="0.3"/>
  <pageSetup orientation="portrait" verticalDpi="1200"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pageSetUpPr fitToPage="1"/>
  </sheetPr>
  <dimension ref="A1:I120"/>
  <sheetViews>
    <sheetView view="pageBreakPreview" zoomScale="60" zoomScaleNormal="100" workbookViewId="0">
      <pane ySplit="2" topLeftCell="A6" activePane="bottomLeft" state="frozen"/>
      <selection pane="bottomLeft" activeCell="F54" sqref="F54:F55"/>
    </sheetView>
  </sheetViews>
  <sheetFormatPr defaultRowHeight="15" x14ac:dyDescent="0.25"/>
  <cols>
    <col min="1" max="1" width="10.5703125" bestFit="1" customWidth="1"/>
    <col min="2" max="2" width="20" bestFit="1" customWidth="1"/>
    <col min="3" max="4" width="20" customWidth="1"/>
    <col min="5" max="5" width="34.42578125" style="1" customWidth="1"/>
    <col min="6" max="6" width="70.5703125" customWidth="1"/>
    <col min="7" max="7" width="18" customWidth="1"/>
    <col min="8" max="8" width="25" customWidth="1"/>
    <col min="9" max="9" width="11.42578125" bestFit="1" customWidth="1"/>
    <col min="10" max="10" width="25.42578125" customWidth="1"/>
    <col min="11" max="11" width="11.42578125" bestFit="1" customWidth="1"/>
  </cols>
  <sheetData>
    <row r="1" spans="1:9" s="73" customFormat="1" ht="18.75" x14ac:dyDescent="0.3">
      <c r="A1" s="71" t="s">
        <v>3933</v>
      </c>
      <c r="B1" s="71"/>
      <c r="C1" s="71"/>
      <c r="D1" s="71"/>
      <c r="E1" s="72"/>
      <c r="F1" s="71" t="s">
        <v>2346</v>
      </c>
    </row>
    <row r="2" spans="1:9" s="77" customFormat="1" ht="30.75" thickBot="1" x14ac:dyDescent="0.3">
      <c r="A2" s="77" t="s">
        <v>2753</v>
      </c>
      <c r="B2" s="77" t="s">
        <v>3930</v>
      </c>
      <c r="C2" s="77" t="s">
        <v>3948</v>
      </c>
      <c r="D2" s="77" t="s">
        <v>3946</v>
      </c>
      <c r="E2" s="78" t="s">
        <v>2754</v>
      </c>
      <c r="F2" s="77" t="s">
        <v>3944</v>
      </c>
      <c r="G2" s="77" t="s">
        <v>3945</v>
      </c>
      <c r="H2" s="77" t="s">
        <v>3947</v>
      </c>
      <c r="I2" s="77" t="s">
        <v>3924</v>
      </c>
    </row>
    <row r="3" spans="1:9" s="68" customFormat="1" ht="15.75" thickTop="1" x14ac:dyDescent="0.25">
      <c r="A3" s="74"/>
      <c r="B3" s="74"/>
      <c r="C3" s="74"/>
      <c r="D3" s="74"/>
      <c r="E3" s="75"/>
      <c r="F3" s="74"/>
      <c r="G3" s="74"/>
      <c r="H3" s="74"/>
      <c r="I3" s="74"/>
    </row>
    <row r="4" spans="1:9" x14ac:dyDescent="0.25">
      <c r="A4" s="65"/>
      <c r="B4" s="28"/>
      <c r="C4" s="28"/>
      <c r="D4" s="28"/>
      <c r="E4" s="27"/>
      <c r="F4" s="28"/>
      <c r="G4" s="28"/>
      <c r="H4" s="28"/>
      <c r="I4" s="28"/>
    </row>
    <row r="5" spans="1:9" x14ac:dyDescent="0.25">
      <c r="A5" s="76"/>
      <c r="B5" s="28"/>
      <c r="C5" s="28"/>
      <c r="D5" s="28"/>
      <c r="E5" s="27"/>
      <c r="F5" s="28"/>
      <c r="G5" s="28"/>
      <c r="H5" s="28"/>
      <c r="I5" s="28"/>
    </row>
    <row r="6" spans="1:9" x14ac:dyDescent="0.25">
      <c r="A6" s="76"/>
      <c r="B6" s="28"/>
      <c r="C6" s="28"/>
      <c r="D6" s="28"/>
      <c r="E6" s="27"/>
      <c r="F6" s="28"/>
      <c r="G6" s="28"/>
      <c r="H6" s="28"/>
      <c r="I6" s="28"/>
    </row>
    <row r="7" spans="1:9" x14ac:dyDescent="0.25">
      <c r="A7" s="65"/>
      <c r="B7" s="28"/>
      <c r="C7" s="28"/>
      <c r="D7" s="28"/>
      <c r="E7" s="27"/>
      <c r="F7" s="28"/>
      <c r="G7" s="28"/>
      <c r="H7" s="28"/>
      <c r="I7" s="28"/>
    </row>
    <row r="8" spans="1:9" x14ac:dyDescent="0.25">
      <c r="A8" s="65"/>
      <c r="B8" s="28"/>
      <c r="C8" s="28"/>
      <c r="D8" s="28"/>
      <c r="E8" s="27"/>
      <c r="F8" s="28"/>
      <c r="G8" s="28"/>
      <c r="H8" s="28"/>
      <c r="I8" s="28"/>
    </row>
    <row r="9" spans="1:9" x14ac:dyDescent="0.25">
      <c r="A9" s="65"/>
      <c r="B9" s="28"/>
      <c r="C9" s="28"/>
      <c r="D9" s="28"/>
      <c r="E9" s="27"/>
      <c r="F9" s="28"/>
      <c r="G9" s="28"/>
      <c r="H9" s="28"/>
      <c r="I9" s="65"/>
    </row>
    <row r="10" spans="1:9" x14ac:dyDescent="0.25">
      <c r="A10" s="65"/>
      <c r="B10" s="28"/>
      <c r="C10" s="28"/>
      <c r="D10" s="28"/>
      <c r="E10" s="27"/>
      <c r="F10" s="28"/>
      <c r="G10" s="28"/>
      <c r="H10" s="28"/>
      <c r="I10" s="65"/>
    </row>
    <row r="11" spans="1:9" x14ac:dyDescent="0.25">
      <c r="A11" s="65"/>
      <c r="B11" s="28"/>
      <c r="C11" s="28"/>
      <c r="D11" s="28"/>
      <c r="E11" s="27"/>
      <c r="F11" s="28"/>
      <c r="G11" s="28"/>
      <c r="H11" s="28"/>
      <c r="I11" s="65"/>
    </row>
    <row r="12" spans="1:9" x14ac:dyDescent="0.25">
      <c r="A12" s="65"/>
      <c r="B12" s="28"/>
      <c r="C12" s="28"/>
      <c r="D12" s="28"/>
      <c r="E12" s="27"/>
      <c r="F12" s="28"/>
      <c r="G12" s="28"/>
      <c r="H12" s="28"/>
      <c r="I12" s="65"/>
    </row>
    <row r="13" spans="1:9" x14ac:dyDescent="0.25">
      <c r="A13" s="65"/>
      <c r="B13" s="28"/>
      <c r="C13" s="28"/>
      <c r="D13" s="28"/>
      <c r="E13" s="27"/>
      <c r="F13" s="28"/>
      <c r="G13" s="28"/>
      <c r="H13" s="28"/>
      <c r="I13" s="65"/>
    </row>
    <row r="14" spans="1:9" x14ac:dyDescent="0.25">
      <c r="A14" s="65"/>
      <c r="B14" s="28"/>
      <c r="C14" s="28"/>
      <c r="D14" s="28"/>
      <c r="E14" s="27"/>
      <c r="F14" s="28"/>
      <c r="G14" s="28"/>
      <c r="H14" s="28"/>
      <c r="I14" s="28"/>
    </row>
    <row r="15" spans="1:9" x14ac:dyDescent="0.25">
      <c r="A15" s="65"/>
      <c r="B15" s="28"/>
      <c r="C15" s="28"/>
      <c r="D15" s="28"/>
      <c r="E15" s="27"/>
      <c r="F15" s="28"/>
      <c r="G15" s="28"/>
      <c r="H15" s="28"/>
      <c r="I15" s="65"/>
    </row>
    <row r="16" spans="1:9" x14ac:dyDescent="0.25">
      <c r="A16" s="65"/>
      <c r="B16" s="28"/>
      <c r="C16" s="28"/>
      <c r="D16" s="28"/>
      <c r="E16" s="27"/>
      <c r="F16" s="28"/>
      <c r="G16" s="28"/>
      <c r="H16" s="28"/>
      <c r="I16" s="65"/>
    </row>
    <row r="17" spans="1:9" x14ac:dyDescent="0.25">
      <c r="A17" s="65"/>
      <c r="B17" s="28"/>
      <c r="C17" s="28"/>
      <c r="D17" s="28"/>
      <c r="E17" s="27"/>
      <c r="F17" s="28"/>
      <c r="G17" s="28"/>
      <c r="H17" s="28"/>
      <c r="I17" s="65"/>
    </row>
    <row r="18" spans="1:9" x14ac:dyDescent="0.25">
      <c r="A18" s="65"/>
      <c r="B18" s="28"/>
      <c r="C18" s="28"/>
      <c r="D18" s="28"/>
      <c r="E18" s="27"/>
      <c r="F18" s="28"/>
      <c r="G18" s="28"/>
      <c r="H18" s="28"/>
      <c r="I18" s="65"/>
    </row>
    <row r="19" spans="1:9" x14ac:dyDescent="0.25">
      <c r="A19" s="65"/>
      <c r="B19" s="28"/>
      <c r="C19" s="28"/>
      <c r="D19" s="28"/>
      <c r="E19" s="27"/>
      <c r="F19" s="28"/>
      <c r="G19" s="28"/>
      <c r="H19" s="28"/>
      <c r="I19" s="65"/>
    </row>
    <row r="20" spans="1:9" x14ac:dyDescent="0.25">
      <c r="A20" s="65"/>
      <c r="B20" s="28"/>
      <c r="C20" s="28"/>
      <c r="D20" s="28"/>
      <c r="E20" s="27"/>
      <c r="F20" s="28"/>
      <c r="G20" s="28"/>
      <c r="H20" s="28"/>
      <c r="I20" s="65"/>
    </row>
    <row r="21" spans="1:9" x14ac:dyDescent="0.25">
      <c r="A21" s="65"/>
      <c r="B21" s="28"/>
      <c r="C21" s="28"/>
      <c r="D21" s="28"/>
      <c r="E21" s="27"/>
      <c r="F21" s="28"/>
      <c r="G21" s="28"/>
      <c r="H21" s="28"/>
      <c r="I21" s="28"/>
    </row>
    <row r="22" spans="1:9" x14ac:dyDescent="0.25">
      <c r="A22" s="65"/>
      <c r="B22" s="28"/>
      <c r="C22" s="28"/>
      <c r="D22" s="28"/>
      <c r="E22" s="27"/>
      <c r="F22" s="28"/>
      <c r="G22" s="28"/>
      <c r="H22" s="28"/>
      <c r="I22" s="65"/>
    </row>
    <row r="23" spans="1:9" x14ac:dyDescent="0.25">
      <c r="A23" s="65"/>
      <c r="B23" s="28"/>
      <c r="C23" s="28"/>
      <c r="D23" s="28"/>
      <c r="E23" s="27"/>
      <c r="F23" s="28"/>
      <c r="G23" s="28"/>
      <c r="H23" s="28"/>
      <c r="I23" s="28"/>
    </row>
    <row r="24" spans="1:9" x14ac:dyDescent="0.25">
      <c r="A24" s="65"/>
      <c r="B24" s="28"/>
      <c r="C24" s="28"/>
      <c r="D24" s="28"/>
      <c r="E24" s="27"/>
      <c r="F24" s="28"/>
      <c r="G24" s="28"/>
      <c r="H24" s="28"/>
      <c r="I24" s="28"/>
    </row>
    <row r="25" spans="1:9" x14ac:dyDescent="0.25">
      <c r="A25" s="65"/>
      <c r="B25" s="28"/>
      <c r="C25" s="28"/>
      <c r="D25" s="28"/>
      <c r="E25" s="27"/>
      <c r="F25" s="28"/>
      <c r="G25" s="28"/>
      <c r="H25" s="28"/>
      <c r="I25" s="28"/>
    </row>
    <row r="26" spans="1:9" x14ac:dyDescent="0.25">
      <c r="A26" s="65"/>
      <c r="B26" s="28"/>
      <c r="C26" s="28"/>
      <c r="D26" s="28"/>
      <c r="E26" s="27"/>
      <c r="F26" s="28"/>
      <c r="G26" s="28"/>
      <c r="H26" s="28"/>
      <c r="I26" s="28"/>
    </row>
    <row r="27" spans="1:9" x14ac:dyDescent="0.25">
      <c r="A27" s="65"/>
      <c r="B27" s="28"/>
      <c r="C27" s="28"/>
      <c r="D27" s="28"/>
      <c r="E27" s="27"/>
      <c r="F27" s="28"/>
      <c r="G27" s="28"/>
      <c r="H27" s="28"/>
      <c r="I27" s="28"/>
    </row>
    <row r="28" spans="1:9" x14ac:dyDescent="0.25">
      <c r="A28" s="65"/>
      <c r="B28" s="28"/>
      <c r="C28" s="28"/>
      <c r="D28" s="28"/>
      <c r="E28" s="27"/>
      <c r="F28" s="28"/>
      <c r="G28" s="28"/>
      <c r="H28" s="28"/>
      <c r="I28" s="28"/>
    </row>
    <row r="29" spans="1:9" x14ac:dyDescent="0.25">
      <c r="A29" s="65"/>
      <c r="B29" s="28"/>
      <c r="C29" s="28"/>
      <c r="D29" s="28"/>
      <c r="E29" s="27"/>
      <c r="F29" s="28"/>
      <c r="G29" s="28"/>
      <c r="H29" s="28"/>
      <c r="I29" s="28"/>
    </row>
    <row r="30" spans="1:9" x14ac:dyDescent="0.25">
      <c r="A30" s="65"/>
      <c r="B30" s="28"/>
      <c r="C30" s="28"/>
      <c r="D30" s="28"/>
      <c r="E30" s="27"/>
      <c r="F30" s="28"/>
      <c r="G30" s="28"/>
      <c r="H30" s="28"/>
      <c r="I30" s="28"/>
    </row>
    <row r="31" spans="1:9" x14ac:dyDescent="0.25">
      <c r="A31" s="65"/>
      <c r="B31" s="28"/>
      <c r="C31" s="28"/>
      <c r="D31" s="28"/>
      <c r="E31" s="27"/>
      <c r="F31" s="28"/>
      <c r="G31" s="28"/>
      <c r="H31" s="28"/>
      <c r="I31" s="28"/>
    </row>
    <row r="32" spans="1:9" x14ac:dyDescent="0.25">
      <c r="A32" s="65"/>
      <c r="B32" s="28"/>
      <c r="C32" s="28"/>
      <c r="D32" s="28"/>
      <c r="E32" s="27"/>
      <c r="F32" s="28"/>
      <c r="G32" s="28"/>
      <c r="H32" s="28"/>
      <c r="I32" s="28"/>
    </row>
    <row r="33" spans="1:9" x14ac:dyDescent="0.25">
      <c r="A33" s="65"/>
      <c r="B33" s="28"/>
      <c r="C33" s="28"/>
      <c r="D33" s="28"/>
      <c r="E33" s="27"/>
      <c r="F33" s="28"/>
      <c r="G33" s="28"/>
      <c r="H33" s="28"/>
      <c r="I33" s="28"/>
    </row>
    <row r="34" spans="1:9" x14ac:dyDescent="0.25">
      <c r="A34" s="65"/>
      <c r="B34" s="28"/>
      <c r="C34" s="28"/>
      <c r="D34" s="28"/>
      <c r="E34" s="27"/>
      <c r="F34" s="28"/>
      <c r="G34" s="28"/>
      <c r="H34" s="28"/>
      <c r="I34" s="28"/>
    </row>
    <row r="35" spans="1:9" x14ac:dyDescent="0.25">
      <c r="A35" s="65"/>
      <c r="B35" s="28"/>
      <c r="C35" s="28"/>
      <c r="D35" s="28"/>
      <c r="E35" s="27"/>
      <c r="F35" s="28"/>
      <c r="G35" s="28"/>
      <c r="H35" s="28"/>
      <c r="I35" s="28"/>
    </row>
    <row r="36" spans="1:9" x14ac:dyDescent="0.25">
      <c r="A36" s="65"/>
      <c r="B36" s="28"/>
      <c r="C36" s="28"/>
      <c r="D36" s="28"/>
      <c r="E36" s="27"/>
      <c r="F36" s="28"/>
      <c r="G36" s="24"/>
      <c r="H36" s="28"/>
      <c r="I36" s="28"/>
    </row>
    <row r="37" spans="1:9" x14ac:dyDescent="0.25">
      <c r="A37" s="65"/>
      <c r="B37" s="28"/>
      <c r="C37" s="28"/>
      <c r="D37" s="28"/>
      <c r="E37" s="27"/>
      <c r="F37" s="28"/>
      <c r="G37" s="24"/>
      <c r="H37" s="28"/>
      <c r="I37" s="28"/>
    </row>
    <row r="38" spans="1:9" x14ac:dyDescent="0.25">
      <c r="A38" s="65"/>
      <c r="B38" s="28"/>
      <c r="C38" s="28"/>
      <c r="D38" s="28"/>
      <c r="E38" s="27"/>
      <c r="F38" s="28"/>
      <c r="G38" s="28"/>
      <c r="H38" s="28"/>
      <c r="I38" s="28"/>
    </row>
    <row r="39" spans="1:9" x14ac:dyDescent="0.25">
      <c r="A39" s="65"/>
      <c r="B39" s="28"/>
      <c r="C39" s="28"/>
      <c r="D39" s="28"/>
      <c r="E39" s="27"/>
      <c r="F39" s="28"/>
      <c r="G39" s="28"/>
      <c r="H39" s="28"/>
      <c r="I39" s="28"/>
    </row>
    <row r="40" spans="1:9" x14ac:dyDescent="0.25">
      <c r="A40" s="65"/>
      <c r="B40" s="28"/>
      <c r="C40" s="28"/>
      <c r="D40" s="28"/>
      <c r="E40" s="27"/>
      <c r="F40" s="28"/>
      <c r="G40" s="28"/>
      <c r="H40" s="28"/>
      <c r="I40" s="28"/>
    </row>
    <row r="41" spans="1:9" x14ac:dyDescent="0.25">
      <c r="A41" s="28"/>
      <c r="B41" s="28"/>
      <c r="C41" s="28"/>
      <c r="D41" s="28"/>
      <c r="E41" s="27"/>
      <c r="F41" s="28"/>
      <c r="G41" s="28"/>
      <c r="H41" s="28"/>
      <c r="I41" s="28"/>
    </row>
    <row r="42" spans="1:9" x14ac:dyDescent="0.25">
      <c r="A42" s="28"/>
      <c r="B42" s="28"/>
      <c r="C42" s="28"/>
      <c r="D42" s="28"/>
      <c r="E42" s="27"/>
      <c r="F42" s="28"/>
      <c r="G42" s="28"/>
      <c r="H42" s="28"/>
      <c r="I42" s="28"/>
    </row>
    <row r="43" spans="1:9" x14ac:dyDescent="0.25">
      <c r="A43" s="28"/>
      <c r="B43" s="28"/>
      <c r="C43" s="28"/>
      <c r="D43" s="28"/>
      <c r="E43" s="27"/>
      <c r="F43" s="28"/>
      <c r="G43" s="28"/>
      <c r="H43" s="28"/>
      <c r="I43" s="28"/>
    </row>
    <row r="44" spans="1:9" x14ac:dyDescent="0.25">
      <c r="A44" s="28"/>
      <c r="B44" s="28"/>
      <c r="C44" s="28"/>
      <c r="D44" s="28"/>
      <c r="E44" s="27"/>
      <c r="F44" s="28"/>
      <c r="G44" s="28"/>
      <c r="H44" s="28"/>
      <c r="I44" s="28"/>
    </row>
    <row r="45" spans="1:9" x14ac:dyDescent="0.25">
      <c r="A45" s="28"/>
      <c r="B45" s="28"/>
      <c r="C45" s="28"/>
      <c r="D45" s="28"/>
      <c r="E45" s="27"/>
      <c r="F45" s="28"/>
      <c r="G45" s="28"/>
      <c r="H45" s="28"/>
      <c r="I45" s="28"/>
    </row>
    <row r="46" spans="1:9" x14ac:dyDescent="0.25">
      <c r="A46" s="28"/>
      <c r="B46" s="28"/>
      <c r="C46" s="28"/>
      <c r="D46" s="28"/>
      <c r="E46" s="27"/>
      <c r="F46" s="28"/>
      <c r="G46" s="28"/>
      <c r="H46" s="28"/>
      <c r="I46" s="28"/>
    </row>
    <row r="47" spans="1:9" x14ac:dyDescent="0.25">
      <c r="A47" s="28"/>
      <c r="B47" s="28"/>
      <c r="C47" s="28"/>
      <c r="D47" s="28"/>
      <c r="E47" s="27"/>
      <c r="F47" s="28"/>
      <c r="G47" s="28"/>
      <c r="H47" s="28"/>
      <c r="I47" s="28"/>
    </row>
    <row r="48" spans="1:9" x14ac:dyDescent="0.25">
      <c r="A48" s="28"/>
      <c r="B48" s="28"/>
      <c r="C48" s="28"/>
      <c r="D48" s="28"/>
      <c r="E48" s="27"/>
      <c r="F48" s="28"/>
      <c r="G48" s="28"/>
      <c r="H48" s="28"/>
      <c r="I48" s="28"/>
    </row>
    <row r="49" spans="1:9" x14ac:dyDescent="0.25">
      <c r="A49" s="28"/>
      <c r="B49" s="28"/>
      <c r="C49" s="28"/>
      <c r="D49" s="28"/>
      <c r="E49" s="27"/>
      <c r="F49" s="28"/>
      <c r="G49" s="28"/>
      <c r="H49" s="28"/>
      <c r="I49" s="28"/>
    </row>
    <row r="50" spans="1:9" x14ac:dyDescent="0.25">
      <c r="A50" s="28"/>
      <c r="B50" s="28"/>
      <c r="C50" s="28"/>
      <c r="D50" s="28"/>
      <c r="E50" s="27"/>
      <c r="F50" s="28"/>
      <c r="G50" s="28"/>
      <c r="H50" s="28"/>
      <c r="I50" s="28"/>
    </row>
    <row r="51" spans="1:9" x14ac:dyDescent="0.25">
      <c r="A51" s="28"/>
      <c r="B51" s="28"/>
      <c r="C51" s="28"/>
      <c r="D51" s="28"/>
      <c r="E51" s="27"/>
      <c r="F51" s="28"/>
      <c r="G51" s="28"/>
      <c r="H51" s="28"/>
      <c r="I51" s="28"/>
    </row>
    <row r="52" spans="1:9" x14ac:dyDescent="0.25">
      <c r="A52" s="28"/>
      <c r="B52" s="28"/>
      <c r="C52" s="28"/>
      <c r="D52" s="28"/>
      <c r="E52" s="27"/>
      <c r="F52" s="28"/>
      <c r="G52" s="28"/>
      <c r="H52" s="28"/>
      <c r="I52" s="28"/>
    </row>
    <row r="53" spans="1:9" x14ac:dyDescent="0.25">
      <c r="A53" s="28"/>
      <c r="B53" s="28"/>
      <c r="C53" s="28"/>
      <c r="D53" s="28"/>
      <c r="E53" s="27"/>
      <c r="F53" s="28"/>
      <c r="G53" s="28"/>
      <c r="H53" s="28"/>
      <c r="I53" s="28"/>
    </row>
    <row r="54" spans="1:9" x14ac:dyDescent="0.25">
      <c r="A54" s="28"/>
      <c r="B54" s="28"/>
      <c r="C54" s="28"/>
      <c r="D54" s="28"/>
      <c r="E54" s="27"/>
      <c r="F54" s="28"/>
      <c r="G54" s="28"/>
      <c r="H54" s="28"/>
      <c r="I54" s="28"/>
    </row>
    <row r="55" spans="1:9" x14ac:dyDescent="0.25">
      <c r="A55" s="28"/>
      <c r="B55" s="28"/>
      <c r="C55" s="28"/>
      <c r="D55" s="28"/>
      <c r="E55" s="27"/>
      <c r="F55" s="28"/>
      <c r="G55" s="28"/>
      <c r="H55" s="28"/>
      <c r="I55" s="28"/>
    </row>
    <row r="56" spans="1:9" x14ac:dyDescent="0.25">
      <c r="A56" s="28"/>
      <c r="B56" s="28"/>
      <c r="C56" s="28"/>
      <c r="D56" s="28"/>
      <c r="E56" s="27"/>
      <c r="F56" s="28"/>
      <c r="G56" s="28"/>
      <c r="H56" s="28"/>
      <c r="I56" s="28"/>
    </row>
    <row r="57" spans="1:9" x14ac:dyDescent="0.25">
      <c r="A57" s="28"/>
      <c r="B57" s="28"/>
      <c r="C57" s="28"/>
      <c r="D57" s="28"/>
      <c r="E57" s="27"/>
      <c r="F57" s="28"/>
      <c r="G57" s="28"/>
      <c r="H57" s="28"/>
      <c r="I57" s="28"/>
    </row>
    <row r="58" spans="1:9" x14ac:dyDescent="0.25">
      <c r="A58" s="28"/>
      <c r="B58" s="28"/>
      <c r="C58" s="28"/>
      <c r="D58" s="28"/>
      <c r="E58" s="27"/>
      <c r="F58" s="28"/>
      <c r="G58" s="28"/>
      <c r="H58" s="28"/>
      <c r="I58" s="28"/>
    </row>
    <row r="59" spans="1:9" x14ac:dyDescent="0.25">
      <c r="A59" s="28"/>
      <c r="B59" s="28"/>
      <c r="C59" s="28"/>
      <c r="D59" s="28"/>
      <c r="E59" s="27"/>
      <c r="F59" s="28"/>
      <c r="G59" s="28"/>
      <c r="H59" s="28"/>
      <c r="I59" s="28"/>
    </row>
    <row r="60" spans="1:9" x14ac:dyDescent="0.25">
      <c r="A60" s="28"/>
      <c r="B60" s="28"/>
      <c r="C60" s="28"/>
      <c r="D60" s="28"/>
      <c r="E60" s="27"/>
      <c r="F60" s="28"/>
      <c r="G60" s="28"/>
      <c r="H60" s="28"/>
      <c r="I60" s="28"/>
    </row>
    <row r="61" spans="1:9" x14ac:dyDescent="0.25">
      <c r="A61" s="28"/>
      <c r="B61" s="28"/>
      <c r="C61" s="28"/>
      <c r="D61" s="28"/>
      <c r="E61" s="27"/>
      <c r="F61" s="28"/>
      <c r="G61" s="28"/>
      <c r="H61" s="28"/>
      <c r="I61" s="28"/>
    </row>
    <row r="62" spans="1:9" x14ac:dyDescent="0.25">
      <c r="A62" s="28"/>
      <c r="B62" s="28"/>
      <c r="C62" s="28"/>
      <c r="D62" s="28"/>
      <c r="E62" s="27"/>
      <c r="F62" s="28"/>
      <c r="G62" s="28"/>
      <c r="H62" s="28"/>
      <c r="I62" s="28"/>
    </row>
    <row r="63" spans="1:9" x14ac:dyDescent="0.25">
      <c r="A63" s="28"/>
      <c r="B63" s="28"/>
      <c r="C63" s="28"/>
      <c r="D63" s="28"/>
      <c r="E63" s="27"/>
      <c r="F63" s="28"/>
      <c r="G63" s="28"/>
      <c r="H63" s="28"/>
      <c r="I63" s="28"/>
    </row>
    <row r="64" spans="1:9" x14ac:dyDescent="0.25">
      <c r="A64" s="28"/>
      <c r="B64" s="28"/>
      <c r="C64" s="28"/>
      <c r="D64" s="28"/>
      <c r="E64" s="27"/>
      <c r="F64" s="28"/>
      <c r="G64" s="28"/>
      <c r="H64" s="28"/>
      <c r="I64" s="28"/>
    </row>
    <row r="65" spans="1:9" x14ac:dyDescent="0.25">
      <c r="A65" s="28"/>
      <c r="B65" s="28"/>
      <c r="C65" s="28"/>
      <c r="D65" s="28"/>
      <c r="E65" s="27"/>
      <c r="F65" s="28"/>
      <c r="G65" s="28"/>
      <c r="H65" s="28"/>
      <c r="I65" s="28"/>
    </row>
    <row r="66" spans="1:9" x14ac:dyDescent="0.25">
      <c r="A66" s="28"/>
      <c r="B66" s="28"/>
      <c r="C66" s="28"/>
      <c r="D66" s="28"/>
      <c r="E66" s="27"/>
      <c r="F66" s="28"/>
      <c r="G66" s="28"/>
      <c r="H66" s="28"/>
      <c r="I66" s="28"/>
    </row>
    <row r="67" spans="1:9" x14ac:dyDescent="0.25">
      <c r="A67" s="28"/>
      <c r="B67" s="28"/>
      <c r="C67" s="28"/>
      <c r="D67" s="28"/>
      <c r="E67" s="27"/>
      <c r="F67" s="28"/>
      <c r="G67" s="28"/>
      <c r="H67" s="28"/>
      <c r="I67" s="28"/>
    </row>
    <row r="68" spans="1:9" x14ac:dyDescent="0.25">
      <c r="A68" s="28"/>
      <c r="B68" s="28"/>
      <c r="C68" s="28"/>
      <c r="D68" s="28"/>
      <c r="E68" s="27"/>
      <c r="F68" s="28"/>
      <c r="G68" s="28"/>
      <c r="H68" s="28"/>
      <c r="I68" s="28"/>
    </row>
    <row r="69" spans="1:9" x14ac:dyDescent="0.25">
      <c r="A69" s="28"/>
      <c r="B69" s="28"/>
      <c r="C69" s="28"/>
      <c r="D69" s="28"/>
      <c r="E69" s="27"/>
      <c r="F69" s="28"/>
      <c r="G69" s="28"/>
      <c r="H69" s="28"/>
      <c r="I69" s="28"/>
    </row>
    <row r="70" spans="1:9" x14ac:dyDescent="0.25">
      <c r="A70" s="28"/>
      <c r="B70" s="28"/>
      <c r="C70" s="28"/>
      <c r="D70" s="28"/>
      <c r="E70" s="27"/>
      <c r="F70" s="28"/>
      <c r="G70" s="28"/>
      <c r="H70" s="28"/>
      <c r="I70" s="28"/>
    </row>
    <row r="71" spans="1:9" x14ac:dyDescent="0.25">
      <c r="A71" s="28"/>
      <c r="B71" s="28"/>
      <c r="C71" s="28"/>
      <c r="D71" s="28"/>
      <c r="E71" s="27"/>
      <c r="F71" s="28"/>
      <c r="G71" s="28"/>
      <c r="H71" s="28"/>
      <c r="I71" s="28"/>
    </row>
    <row r="72" spans="1:9" x14ac:dyDescent="0.25">
      <c r="A72" s="28"/>
      <c r="B72" s="28"/>
      <c r="C72" s="28"/>
      <c r="D72" s="28"/>
      <c r="E72" s="27"/>
      <c r="F72" s="28"/>
      <c r="G72" s="28"/>
      <c r="H72" s="28"/>
      <c r="I72" s="28"/>
    </row>
    <row r="73" spans="1:9" x14ac:dyDescent="0.25">
      <c r="A73" s="28"/>
      <c r="B73" s="28"/>
      <c r="C73" s="28"/>
      <c r="D73" s="28"/>
      <c r="E73" s="27"/>
      <c r="F73" s="28"/>
      <c r="G73" s="28"/>
      <c r="H73" s="28"/>
      <c r="I73" s="28"/>
    </row>
    <row r="74" spans="1:9" x14ac:dyDescent="0.25">
      <c r="A74" s="28"/>
      <c r="B74" s="28"/>
      <c r="C74" s="28"/>
      <c r="D74" s="28"/>
      <c r="E74" s="27"/>
      <c r="F74" s="28"/>
      <c r="G74" s="28"/>
      <c r="H74" s="28"/>
      <c r="I74" s="28"/>
    </row>
    <row r="75" spans="1:9" x14ac:dyDescent="0.25">
      <c r="A75" s="28"/>
      <c r="B75" s="28"/>
      <c r="C75" s="28"/>
      <c r="D75" s="28"/>
      <c r="E75" s="27"/>
      <c r="F75" s="28"/>
      <c r="G75" s="28"/>
      <c r="H75" s="28"/>
      <c r="I75" s="28"/>
    </row>
    <row r="76" spans="1:9" x14ac:dyDescent="0.25">
      <c r="A76" s="28"/>
      <c r="B76" s="28"/>
      <c r="C76" s="28"/>
      <c r="D76" s="28"/>
      <c r="E76" s="27"/>
      <c r="F76" s="28"/>
      <c r="G76" s="28"/>
      <c r="H76" s="28"/>
      <c r="I76" s="28"/>
    </row>
    <row r="77" spans="1:9" x14ac:dyDescent="0.25">
      <c r="A77" s="28"/>
      <c r="B77" s="28"/>
      <c r="C77" s="28"/>
      <c r="D77" s="28"/>
      <c r="E77" s="27"/>
      <c r="F77" s="28"/>
      <c r="G77" s="28"/>
      <c r="H77" s="28"/>
      <c r="I77" s="28"/>
    </row>
    <row r="78" spans="1:9" x14ac:dyDescent="0.25">
      <c r="A78" s="28"/>
      <c r="B78" s="28"/>
      <c r="C78" s="28"/>
      <c r="D78" s="28"/>
      <c r="E78" s="27"/>
      <c r="F78" s="28"/>
      <c r="G78" s="28"/>
      <c r="H78" s="28"/>
      <c r="I78" s="28"/>
    </row>
    <row r="79" spans="1:9" x14ac:dyDescent="0.25">
      <c r="A79" s="28"/>
      <c r="B79" s="28"/>
      <c r="C79" s="28"/>
      <c r="D79" s="28"/>
      <c r="E79" s="27"/>
      <c r="F79" s="28"/>
      <c r="G79" s="28"/>
      <c r="H79" s="28"/>
      <c r="I79" s="28"/>
    </row>
    <row r="80" spans="1:9" x14ac:dyDescent="0.25">
      <c r="A80" s="28"/>
      <c r="B80" s="28"/>
      <c r="C80" s="28"/>
      <c r="D80" s="28"/>
      <c r="E80" s="27"/>
      <c r="F80" s="28"/>
      <c r="G80" s="28"/>
      <c r="H80" s="28"/>
      <c r="I80" s="28"/>
    </row>
    <row r="81" spans="1:9" x14ac:dyDescent="0.25">
      <c r="A81" s="28"/>
      <c r="B81" s="28"/>
      <c r="C81" s="28"/>
      <c r="D81" s="28"/>
      <c r="E81" s="27"/>
      <c r="F81" s="28"/>
      <c r="G81" s="28"/>
      <c r="H81" s="28"/>
      <c r="I81" s="28"/>
    </row>
    <row r="82" spans="1:9" x14ac:dyDescent="0.25">
      <c r="A82" s="28"/>
      <c r="B82" s="28"/>
      <c r="C82" s="28"/>
      <c r="D82" s="28"/>
      <c r="E82" s="27"/>
      <c r="F82" s="28"/>
      <c r="G82" s="28"/>
      <c r="H82" s="28"/>
      <c r="I82" s="28"/>
    </row>
    <row r="83" spans="1:9" x14ac:dyDescent="0.25">
      <c r="A83" s="28"/>
      <c r="B83" s="28"/>
      <c r="C83" s="28"/>
      <c r="D83" s="28"/>
      <c r="E83" s="27"/>
      <c r="F83" s="28"/>
      <c r="G83" s="28"/>
      <c r="H83" s="28"/>
      <c r="I83" s="28"/>
    </row>
    <row r="84" spans="1:9" x14ac:dyDescent="0.25">
      <c r="A84" s="28"/>
      <c r="B84" s="28"/>
      <c r="C84" s="28"/>
      <c r="D84" s="28"/>
      <c r="E84" s="27"/>
      <c r="F84" s="28"/>
      <c r="G84" s="28"/>
      <c r="H84" s="28"/>
      <c r="I84" s="28"/>
    </row>
    <row r="85" spans="1:9" x14ac:dyDescent="0.25">
      <c r="A85" s="28"/>
      <c r="B85" s="28"/>
      <c r="C85" s="28"/>
      <c r="D85" s="28"/>
      <c r="E85" s="27"/>
      <c r="F85" s="28"/>
      <c r="G85" s="28"/>
      <c r="H85" s="28"/>
      <c r="I85" s="28"/>
    </row>
    <row r="86" spans="1:9" x14ac:dyDescent="0.25">
      <c r="A86" s="28"/>
      <c r="B86" s="28"/>
      <c r="C86" s="28"/>
      <c r="D86" s="28"/>
      <c r="E86" s="27"/>
      <c r="F86" s="28"/>
      <c r="G86" s="28"/>
      <c r="H86" s="28"/>
      <c r="I86" s="28"/>
    </row>
    <row r="87" spans="1:9" x14ac:dyDescent="0.25">
      <c r="A87" s="28"/>
      <c r="B87" s="28"/>
      <c r="C87" s="28"/>
      <c r="D87" s="28"/>
      <c r="E87" s="27"/>
      <c r="F87" s="28"/>
      <c r="G87" s="28"/>
      <c r="H87" s="28"/>
      <c r="I87" s="28"/>
    </row>
    <row r="88" spans="1:9" x14ac:dyDescent="0.25">
      <c r="A88" s="28"/>
      <c r="B88" s="28"/>
      <c r="C88" s="28"/>
      <c r="D88" s="28"/>
      <c r="E88" s="27"/>
      <c r="F88" s="28"/>
      <c r="G88" s="28"/>
      <c r="H88" s="28"/>
      <c r="I88" s="28"/>
    </row>
    <row r="89" spans="1:9" x14ac:dyDescent="0.25">
      <c r="A89" s="28"/>
      <c r="B89" s="28"/>
      <c r="C89" s="28"/>
      <c r="D89" s="28"/>
      <c r="E89" s="27"/>
      <c r="F89" s="28"/>
      <c r="G89" s="28"/>
      <c r="H89" s="28"/>
      <c r="I89" s="28"/>
    </row>
    <row r="90" spans="1:9" x14ac:dyDescent="0.25">
      <c r="A90" s="28"/>
      <c r="B90" s="28"/>
      <c r="C90" s="28"/>
      <c r="D90" s="28"/>
      <c r="E90" s="27"/>
      <c r="F90" s="28"/>
      <c r="G90" s="28"/>
      <c r="H90" s="28"/>
      <c r="I90" s="28"/>
    </row>
    <row r="91" spans="1:9" x14ac:dyDescent="0.25">
      <c r="A91" s="28"/>
      <c r="B91" s="28"/>
      <c r="C91" s="28"/>
      <c r="D91" s="28"/>
      <c r="E91" s="27"/>
      <c r="F91" s="28"/>
      <c r="G91" s="28"/>
      <c r="H91" s="28"/>
      <c r="I91" s="28"/>
    </row>
    <row r="92" spans="1:9" x14ac:dyDescent="0.25">
      <c r="A92" s="28"/>
      <c r="B92" s="28"/>
      <c r="C92" s="28"/>
      <c r="D92" s="28"/>
      <c r="E92" s="27"/>
      <c r="F92" s="28"/>
      <c r="G92" s="28"/>
      <c r="H92" s="28"/>
      <c r="I92" s="28"/>
    </row>
    <row r="93" spans="1:9" x14ac:dyDescent="0.25">
      <c r="A93" s="28"/>
      <c r="B93" s="28"/>
      <c r="C93" s="28"/>
      <c r="D93" s="28"/>
      <c r="E93" s="27"/>
      <c r="F93" s="28"/>
      <c r="G93" s="28"/>
      <c r="H93" s="28"/>
      <c r="I93" s="28"/>
    </row>
    <row r="94" spans="1:9" x14ac:dyDescent="0.25">
      <c r="A94" s="28"/>
      <c r="B94" s="28"/>
      <c r="C94" s="28"/>
      <c r="D94" s="28"/>
      <c r="E94" s="27"/>
      <c r="F94" s="28"/>
      <c r="G94" s="28"/>
      <c r="H94" s="28"/>
      <c r="I94" s="28"/>
    </row>
    <row r="95" spans="1:9" x14ac:dyDescent="0.25">
      <c r="A95" s="28"/>
      <c r="B95" s="28"/>
      <c r="C95" s="28"/>
      <c r="D95" s="28"/>
      <c r="E95" s="27"/>
      <c r="F95" s="28"/>
      <c r="G95" s="28"/>
      <c r="H95" s="28"/>
      <c r="I95" s="28"/>
    </row>
    <row r="96" spans="1:9" x14ac:dyDescent="0.25">
      <c r="A96" s="28"/>
      <c r="B96" s="28"/>
      <c r="C96" s="28"/>
      <c r="D96" s="28"/>
      <c r="E96" s="27"/>
      <c r="F96" s="28"/>
      <c r="G96" s="28"/>
      <c r="H96" s="28"/>
      <c r="I96" s="28"/>
    </row>
    <row r="97" spans="1:9" x14ac:dyDescent="0.25">
      <c r="A97" s="28"/>
      <c r="B97" s="28"/>
      <c r="C97" s="28"/>
      <c r="D97" s="28"/>
      <c r="E97" s="27"/>
      <c r="F97" s="28"/>
      <c r="G97" s="28"/>
      <c r="H97" s="28"/>
      <c r="I97" s="28"/>
    </row>
    <row r="98" spans="1:9" x14ac:dyDescent="0.25">
      <c r="A98" s="28"/>
      <c r="B98" s="28"/>
      <c r="C98" s="28"/>
      <c r="D98" s="28"/>
      <c r="E98" s="27"/>
      <c r="F98" s="28"/>
      <c r="G98" s="28"/>
      <c r="H98" s="28"/>
      <c r="I98" s="28"/>
    </row>
    <row r="99" spans="1:9" x14ac:dyDescent="0.25">
      <c r="A99" s="28"/>
      <c r="B99" s="28"/>
      <c r="C99" s="28"/>
      <c r="D99" s="28"/>
      <c r="E99" s="27"/>
      <c r="F99" s="28"/>
      <c r="G99" s="28"/>
      <c r="H99" s="28"/>
      <c r="I99" s="28"/>
    </row>
    <row r="100" spans="1:9" x14ac:dyDescent="0.25">
      <c r="A100" s="28"/>
      <c r="B100" s="28"/>
      <c r="C100" s="28"/>
      <c r="D100" s="28"/>
      <c r="E100" s="27"/>
      <c r="F100" s="28"/>
      <c r="G100" s="28"/>
      <c r="H100" s="28"/>
      <c r="I100" s="28"/>
    </row>
    <row r="101" spans="1:9" x14ac:dyDescent="0.25">
      <c r="A101" s="28"/>
      <c r="B101" s="28"/>
      <c r="C101" s="28"/>
      <c r="D101" s="28"/>
      <c r="E101" s="27"/>
      <c r="F101" s="28"/>
      <c r="G101" s="28"/>
      <c r="H101" s="28"/>
      <c r="I101" s="28"/>
    </row>
    <row r="102" spans="1:9" x14ac:dyDescent="0.25">
      <c r="A102" s="28"/>
      <c r="B102" s="28"/>
      <c r="C102" s="28"/>
      <c r="D102" s="28"/>
      <c r="E102" s="27"/>
      <c r="F102" s="28"/>
      <c r="G102" s="28"/>
      <c r="H102" s="28"/>
      <c r="I102" s="28"/>
    </row>
    <row r="103" spans="1:9" x14ac:dyDescent="0.25">
      <c r="A103" s="28"/>
      <c r="B103" s="28"/>
      <c r="C103" s="28"/>
      <c r="D103" s="28"/>
      <c r="E103" s="27"/>
      <c r="F103" s="28"/>
      <c r="G103" s="28"/>
      <c r="H103" s="28"/>
      <c r="I103" s="28"/>
    </row>
    <row r="104" spans="1:9" x14ac:dyDescent="0.25">
      <c r="A104" s="28"/>
      <c r="B104" s="28"/>
      <c r="C104" s="28"/>
      <c r="D104" s="28"/>
      <c r="E104" s="27"/>
      <c r="F104" s="28"/>
      <c r="G104" s="28"/>
      <c r="H104" s="28"/>
      <c r="I104" s="28"/>
    </row>
    <row r="105" spans="1:9" x14ac:dyDescent="0.25">
      <c r="A105" s="28"/>
      <c r="B105" s="28"/>
      <c r="C105" s="28"/>
      <c r="D105" s="28"/>
      <c r="E105" s="27"/>
      <c r="F105" s="28"/>
      <c r="G105" s="28"/>
      <c r="H105" s="28"/>
      <c r="I105" s="28"/>
    </row>
    <row r="106" spans="1:9" x14ac:dyDescent="0.25">
      <c r="A106" s="28"/>
      <c r="B106" s="28"/>
      <c r="C106" s="28"/>
      <c r="D106" s="28"/>
      <c r="E106" s="27"/>
      <c r="F106" s="28"/>
      <c r="G106" s="28"/>
      <c r="H106" s="28"/>
      <c r="I106" s="28"/>
    </row>
    <row r="107" spans="1:9" x14ac:dyDescent="0.25">
      <c r="A107" s="28"/>
      <c r="B107" s="28"/>
      <c r="C107" s="28"/>
      <c r="D107" s="28"/>
      <c r="E107" s="27"/>
      <c r="F107" s="28"/>
      <c r="G107" s="28"/>
      <c r="H107" s="28"/>
      <c r="I107" s="28"/>
    </row>
    <row r="108" spans="1:9" x14ac:dyDescent="0.25">
      <c r="A108" s="28"/>
      <c r="B108" s="28"/>
      <c r="C108" s="28"/>
      <c r="D108" s="28"/>
      <c r="E108" s="27"/>
      <c r="F108" s="28"/>
      <c r="G108" s="28"/>
      <c r="H108" s="28"/>
      <c r="I108" s="28"/>
    </row>
    <row r="109" spans="1:9" x14ac:dyDescent="0.25">
      <c r="A109" s="28"/>
      <c r="B109" s="28"/>
      <c r="C109" s="28"/>
      <c r="D109" s="28"/>
      <c r="E109" s="27"/>
      <c r="F109" s="28"/>
      <c r="G109" s="28"/>
      <c r="H109" s="28"/>
      <c r="I109" s="28"/>
    </row>
    <row r="110" spans="1:9" x14ac:dyDescent="0.25">
      <c r="A110" s="28"/>
      <c r="B110" s="28"/>
      <c r="C110" s="28"/>
      <c r="D110" s="28"/>
      <c r="E110" s="27"/>
      <c r="F110" s="28"/>
      <c r="G110" s="28"/>
      <c r="H110" s="28"/>
      <c r="I110" s="28"/>
    </row>
    <row r="111" spans="1:9" x14ac:dyDescent="0.25">
      <c r="A111" s="28"/>
      <c r="B111" s="28"/>
      <c r="C111" s="28"/>
      <c r="D111" s="28"/>
      <c r="E111" s="27"/>
      <c r="F111" s="28"/>
      <c r="G111" s="28"/>
      <c r="H111" s="28"/>
      <c r="I111" s="28"/>
    </row>
    <row r="112" spans="1:9" x14ac:dyDescent="0.25">
      <c r="A112" s="28"/>
      <c r="B112" s="28"/>
      <c r="C112" s="28"/>
      <c r="D112" s="28"/>
      <c r="E112" s="27"/>
      <c r="F112" s="28"/>
      <c r="G112" s="28"/>
      <c r="H112" s="28"/>
      <c r="I112" s="28"/>
    </row>
    <row r="113" spans="1:9" x14ac:dyDescent="0.25">
      <c r="A113" s="28"/>
      <c r="B113" s="28"/>
      <c r="C113" s="28"/>
      <c r="D113" s="28"/>
      <c r="E113" s="27"/>
      <c r="F113" s="28"/>
      <c r="G113" s="28"/>
      <c r="H113" s="28"/>
      <c r="I113" s="28"/>
    </row>
    <row r="114" spans="1:9" x14ac:dyDescent="0.25">
      <c r="A114" s="28"/>
      <c r="B114" s="28"/>
      <c r="C114" s="28"/>
      <c r="D114" s="28"/>
      <c r="E114" s="27"/>
      <c r="F114" s="28"/>
      <c r="G114" s="28"/>
      <c r="H114" s="28"/>
      <c r="I114" s="28"/>
    </row>
    <row r="115" spans="1:9" x14ac:dyDescent="0.25">
      <c r="A115" s="28"/>
      <c r="B115" s="28"/>
      <c r="C115" s="28"/>
      <c r="D115" s="28"/>
      <c r="E115" s="27"/>
      <c r="F115" s="28"/>
      <c r="G115" s="28"/>
      <c r="H115" s="28"/>
      <c r="I115" s="28"/>
    </row>
    <row r="116" spans="1:9" x14ac:dyDescent="0.25">
      <c r="A116" s="28"/>
      <c r="B116" s="28"/>
      <c r="C116" s="28"/>
      <c r="D116" s="28"/>
      <c r="E116" s="27"/>
      <c r="F116" s="28"/>
      <c r="G116" s="28"/>
      <c r="H116" s="28"/>
      <c r="I116" s="28"/>
    </row>
    <row r="117" spans="1:9" x14ac:dyDescent="0.25">
      <c r="A117" s="28"/>
      <c r="B117" s="28"/>
      <c r="C117" s="28"/>
      <c r="D117" s="28"/>
      <c r="E117" s="27"/>
      <c r="F117" s="28"/>
      <c r="G117" s="28"/>
      <c r="H117" s="28"/>
      <c r="I117" s="28"/>
    </row>
    <row r="118" spans="1:9" x14ac:dyDescent="0.25">
      <c r="A118" s="28"/>
      <c r="B118" s="28"/>
      <c r="C118" s="28"/>
      <c r="D118" s="28"/>
      <c r="E118" s="27"/>
      <c r="F118" s="28"/>
      <c r="G118" s="28"/>
      <c r="H118" s="28"/>
      <c r="I118" s="28"/>
    </row>
    <row r="119" spans="1:9" x14ac:dyDescent="0.25">
      <c r="A119" s="28"/>
      <c r="B119" s="28"/>
      <c r="C119" s="28"/>
      <c r="D119" s="28"/>
      <c r="E119" s="27"/>
      <c r="F119" s="28"/>
      <c r="G119" s="28"/>
      <c r="H119" s="28"/>
      <c r="I119" s="28"/>
    </row>
    <row r="120" spans="1:9" x14ac:dyDescent="0.25">
      <c r="A120" s="28"/>
      <c r="B120" s="28"/>
      <c r="C120" s="28"/>
      <c r="D120" s="28"/>
      <c r="E120" s="27"/>
      <c r="F120" s="28"/>
      <c r="G120" s="28"/>
      <c r="H120" s="28"/>
      <c r="I120" s="28"/>
    </row>
  </sheetData>
  <customSheetViews>
    <customSheetView guid="{8A36B514-EB79-4C71-8DFE-FE9FBFEA9AB9}" scale="60" showPageBreaks="1" fitToPage="1" printArea="1" state="hidden" view="pageBreakPreview">
      <pane ySplit="2" topLeftCell="A6" activePane="bottomLeft" state="frozen"/>
      <selection pane="bottomLeft" activeCell="E21" sqref="E21"/>
      <pageMargins left="0.7" right="0.7" top="0.75" bottom="0.75" header="0.3" footer="0.3"/>
      <pageSetup scale="51" orientation="landscape" verticalDpi="0" r:id="rId1"/>
    </customSheetView>
  </customSheetViews>
  <pageMargins left="0.7" right="0.7" top="0.75" bottom="0.75" header="0.3" footer="0.3"/>
  <pageSetup scale="51" orientation="landscape"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dimension ref="A1:J40"/>
  <sheetViews>
    <sheetView workbookViewId="0">
      <pane ySplit="2" topLeftCell="A12" activePane="bottomLeft" state="frozen"/>
      <selection pane="bottomLeft" activeCell="F40" sqref="F40"/>
    </sheetView>
  </sheetViews>
  <sheetFormatPr defaultRowHeight="15" x14ac:dyDescent="0.25"/>
  <cols>
    <col min="1" max="1" width="10.5703125" bestFit="1" customWidth="1"/>
    <col min="2" max="2" width="20" bestFit="1" customWidth="1"/>
    <col min="3" max="3" width="20" customWidth="1"/>
    <col min="4" max="4" width="9.5703125" style="1" bestFit="1" customWidth="1"/>
    <col min="5" max="5" width="15.42578125" bestFit="1" customWidth="1"/>
    <col min="6" max="6" width="62.5703125" bestFit="1" customWidth="1"/>
    <col min="7" max="7" width="25" customWidth="1"/>
    <col min="8" max="8" width="11.42578125" bestFit="1" customWidth="1"/>
    <col min="9" max="9" width="25.42578125" customWidth="1"/>
    <col min="10" max="10" width="11.42578125" bestFit="1" customWidth="1"/>
  </cols>
  <sheetData>
    <row r="1" spans="1:10" s="68" customFormat="1" ht="18.75" x14ac:dyDescent="0.3">
      <c r="A1" s="70" t="s">
        <v>3933</v>
      </c>
      <c r="B1" s="70"/>
      <c r="C1" s="70"/>
      <c r="D1" s="69"/>
      <c r="E1" s="70" t="s">
        <v>1682</v>
      </c>
    </row>
    <row r="2" spans="1:10" s="68" customFormat="1" x14ac:dyDescent="0.25">
      <c r="A2" s="68" t="s">
        <v>2753</v>
      </c>
      <c r="B2" s="68" t="s">
        <v>3932</v>
      </c>
      <c r="C2" s="68" t="s">
        <v>3931</v>
      </c>
      <c r="D2" s="69" t="s">
        <v>3930</v>
      </c>
      <c r="E2" s="68" t="s">
        <v>3929</v>
      </c>
      <c r="F2" s="68" t="s">
        <v>3928</v>
      </c>
    </row>
    <row r="3" spans="1:10" s="68" customFormat="1" x14ac:dyDescent="0.25">
      <c r="D3" s="69"/>
      <c r="G3" s="68" t="s">
        <v>3927</v>
      </c>
      <c r="H3" s="68" t="s">
        <v>3926</v>
      </c>
      <c r="I3" s="68" t="s">
        <v>3925</v>
      </c>
      <c r="J3" s="68" t="s">
        <v>3924</v>
      </c>
    </row>
    <row r="4" spans="1:10" x14ac:dyDescent="0.25">
      <c r="A4" s="66">
        <v>40836</v>
      </c>
      <c r="B4" t="s">
        <v>3923</v>
      </c>
      <c r="D4" s="1">
        <v>6425</v>
      </c>
      <c r="E4" t="s">
        <v>3922</v>
      </c>
      <c r="F4" t="s">
        <v>3921</v>
      </c>
    </row>
    <row r="5" spans="1:10" x14ac:dyDescent="0.25">
      <c r="A5" s="67">
        <v>40844</v>
      </c>
      <c r="B5" t="s">
        <v>2182</v>
      </c>
      <c r="D5" s="1">
        <v>4085</v>
      </c>
      <c r="E5" t="s">
        <v>3918</v>
      </c>
      <c r="F5" t="s">
        <v>3920</v>
      </c>
      <c r="I5" t="s">
        <v>3919</v>
      </c>
    </row>
    <row r="6" spans="1:10" x14ac:dyDescent="0.25">
      <c r="A6" s="67">
        <v>40844</v>
      </c>
      <c r="B6" t="s">
        <v>2182</v>
      </c>
      <c r="D6" s="1">
        <v>6456</v>
      </c>
      <c r="E6" t="s">
        <v>3918</v>
      </c>
      <c r="F6" t="s">
        <v>3917</v>
      </c>
      <c r="I6" t="s">
        <v>3916</v>
      </c>
    </row>
    <row r="7" spans="1:10" x14ac:dyDescent="0.25">
      <c r="A7" s="66">
        <v>40876</v>
      </c>
      <c r="B7" t="s">
        <v>3915</v>
      </c>
      <c r="E7" t="s">
        <v>3914</v>
      </c>
      <c r="F7" t="s">
        <v>3913</v>
      </c>
    </row>
    <row r="8" spans="1:10" x14ac:dyDescent="0.25">
      <c r="A8" s="66">
        <v>41001</v>
      </c>
      <c r="B8" t="s">
        <v>3912</v>
      </c>
      <c r="D8" s="1">
        <v>6255</v>
      </c>
      <c r="E8" t="s">
        <v>3911</v>
      </c>
      <c r="F8" t="s">
        <v>3910</v>
      </c>
    </row>
    <row r="9" spans="1:10" x14ac:dyDescent="0.25">
      <c r="A9" s="66">
        <v>41017</v>
      </c>
      <c r="B9" t="s">
        <v>3909</v>
      </c>
      <c r="D9" s="1">
        <v>6335</v>
      </c>
      <c r="E9" t="s">
        <v>3908</v>
      </c>
      <c r="F9" t="s">
        <v>3907</v>
      </c>
      <c r="G9" t="s">
        <v>3906</v>
      </c>
      <c r="H9" s="66">
        <v>41038</v>
      </c>
    </row>
    <row r="10" spans="1:10" x14ac:dyDescent="0.25">
      <c r="A10" s="66">
        <v>41039</v>
      </c>
      <c r="B10" t="s">
        <v>835</v>
      </c>
      <c r="D10" s="1">
        <v>6598</v>
      </c>
      <c r="E10" t="s">
        <v>3905</v>
      </c>
      <c r="F10" t="s">
        <v>3904</v>
      </c>
      <c r="G10" t="s">
        <v>3903</v>
      </c>
      <c r="H10" s="66">
        <v>41053</v>
      </c>
    </row>
    <row r="11" spans="1:10" x14ac:dyDescent="0.25">
      <c r="A11" s="66">
        <v>41089</v>
      </c>
      <c r="B11" t="s">
        <v>3902</v>
      </c>
      <c r="D11" s="1">
        <v>4553</v>
      </c>
      <c r="E11" t="s">
        <v>3902</v>
      </c>
      <c r="F11" t="s">
        <v>3901</v>
      </c>
      <c r="G11" t="s">
        <v>3900</v>
      </c>
      <c r="H11" s="66">
        <v>41108</v>
      </c>
    </row>
    <row r="12" spans="1:10" x14ac:dyDescent="0.25">
      <c r="A12" s="66">
        <v>41089</v>
      </c>
      <c r="B12" t="s">
        <v>3884</v>
      </c>
      <c r="D12" s="1" t="s">
        <v>3899</v>
      </c>
      <c r="E12" t="s">
        <v>3884</v>
      </c>
      <c r="F12" t="s">
        <v>3898</v>
      </c>
      <c r="G12" t="s">
        <v>3897</v>
      </c>
      <c r="H12" s="66">
        <v>41108</v>
      </c>
    </row>
    <row r="13" spans="1:10" x14ac:dyDescent="0.25">
      <c r="A13" s="66">
        <v>41089</v>
      </c>
      <c r="B13" t="s">
        <v>2255</v>
      </c>
      <c r="D13" s="1" t="s">
        <v>2256</v>
      </c>
      <c r="E13" t="s">
        <v>2255</v>
      </c>
      <c r="F13" t="s">
        <v>3896</v>
      </c>
      <c r="G13" t="s">
        <v>3895</v>
      </c>
      <c r="H13" s="66">
        <v>41120</v>
      </c>
    </row>
    <row r="14" spans="1:10" x14ac:dyDescent="0.25">
      <c r="A14" s="66">
        <v>41089</v>
      </c>
      <c r="B14" t="s">
        <v>3894</v>
      </c>
      <c r="D14" s="1">
        <v>6657</v>
      </c>
      <c r="E14" t="s">
        <v>3894</v>
      </c>
      <c r="F14" t="s">
        <v>3893</v>
      </c>
      <c r="G14" t="s">
        <v>3892</v>
      </c>
    </row>
    <row r="15" spans="1:10" x14ac:dyDescent="0.25">
      <c r="A15" s="66">
        <v>41124</v>
      </c>
      <c r="B15" t="s">
        <v>2227</v>
      </c>
      <c r="D15" s="1">
        <v>6284</v>
      </c>
      <c r="E15" t="s">
        <v>3891</v>
      </c>
      <c r="F15" t="s">
        <v>3890</v>
      </c>
      <c r="G15" t="s">
        <v>3889</v>
      </c>
      <c r="H15" s="66">
        <v>41166</v>
      </c>
    </row>
    <row r="16" spans="1:10" x14ac:dyDescent="0.25">
      <c r="A16" s="66">
        <v>41152</v>
      </c>
      <c r="B16" t="s">
        <v>2229</v>
      </c>
      <c r="D16" s="1" t="s">
        <v>2230</v>
      </c>
      <c r="F16" t="s">
        <v>3888</v>
      </c>
      <c r="G16" t="s">
        <v>3887</v>
      </c>
      <c r="H16" s="66">
        <v>41164</v>
      </c>
    </row>
    <row r="17" spans="1:8" x14ac:dyDescent="0.25">
      <c r="A17" s="66">
        <v>41159</v>
      </c>
      <c r="B17" t="s">
        <v>2200</v>
      </c>
      <c r="D17" s="1">
        <v>6707</v>
      </c>
      <c r="F17" t="s">
        <v>2263</v>
      </c>
      <c r="G17" t="s">
        <v>2383</v>
      </c>
      <c r="H17" s="66">
        <v>41178</v>
      </c>
    </row>
    <row r="18" spans="1:8" x14ac:dyDescent="0.25">
      <c r="A18" s="66">
        <v>41173</v>
      </c>
      <c r="B18" t="s">
        <v>2264</v>
      </c>
      <c r="D18" s="1">
        <v>6540</v>
      </c>
      <c r="F18" t="s">
        <v>3886</v>
      </c>
      <c r="G18" t="s">
        <v>3885</v>
      </c>
      <c r="H18" s="66">
        <v>41183</v>
      </c>
    </row>
    <row r="19" spans="1:8" x14ac:dyDescent="0.25">
      <c r="A19" s="66">
        <v>41179</v>
      </c>
      <c r="B19" t="s">
        <v>2348</v>
      </c>
      <c r="D19" s="1" t="s">
        <v>2438</v>
      </c>
      <c r="E19" t="s">
        <v>3865</v>
      </c>
      <c r="F19" t="s">
        <v>2382</v>
      </c>
      <c r="H19" s="66">
        <v>41180</v>
      </c>
    </row>
    <row r="20" spans="1:8" x14ac:dyDescent="0.25">
      <c r="A20" s="66">
        <v>41193</v>
      </c>
      <c r="B20" t="s">
        <v>3884</v>
      </c>
      <c r="D20" s="1" t="s">
        <v>2256</v>
      </c>
      <c r="E20" t="s">
        <v>3884</v>
      </c>
      <c r="F20" t="s">
        <v>3883</v>
      </c>
      <c r="H20" s="66">
        <v>41207</v>
      </c>
    </row>
    <row r="21" spans="1:8" x14ac:dyDescent="0.25">
      <c r="A21" s="66">
        <v>41199</v>
      </c>
      <c r="B21" t="s">
        <v>2487</v>
      </c>
      <c r="D21" s="1">
        <v>3042</v>
      </c>
      <c r="E21" t="s">
        <v>3882</v>
      </c>
      <c r="F21" t="s">
        <v>3881</v>
      </c>
    </row>
    <row r="22" spans="1:8" ht="14.25" customHeight="1" x14ac:dyDescent="0.25">
      <c r="A22" s="66">
        <v>41200</v>
      </c>
      <c r="B22" t="s">
        <v>520</v>
      </c>
      <c r="D22" s="1">
        <v>3709</v>
      </c>
      <c r="E22" t="s">
        <v>3880</v>
      </c>
      <c r="F22" t="s">
        <v>3879</v>
      </c>
      <c r="H22" s="66">
        <v>41207</v>
      </c>
    </row>
    <row r="23" spans="1:8" x14ac:dyDescent="0.25">
      <c r="A23" s="66">
        <v>41206</v>
      </c>
      <c r="B23" t="s">
        <v>2528</v>
      </c>
      <c r="D23" s="1">
        <v>5657</v>
      </c>
      <c r="E23" t="s">
        <v>3878</v>
      </c>
      <c r="F23" t="s">
        <v>3877</v>
      </c>
    </row>
    <row r="24" spans="1:8" x14ac:dyDescent="0.25">
      <c r="A24" s="66">
        <v>41241</v>
      </c>
      <c r="B24" t="s">
        <v>3876</v>
      </c>
      <c r="D24" s="1" t="s">
        <v>3875</v>
      </c>
      <c r="E24" t="s">
        <v>3874</v>
      </c>
      <c r="F24" t="s">
        <v>3873</v>
      </c>
    </row>
    <row r="25" spans="1:8" x14ac:dyDescent="0.25">
      <c r="A25" s="66">
        <v>41242</v>
      </c>
      <c r="B25" t="s">
        <v>3876</v>
      </c>
      <c r="D25" s="1" t="s">
        <v>3875</v>
      </c>
      <c r="E25" t="s">
        <v>3874</v>
      </c>
      <c r="F25" t="s">
        <v>3873</v>
      </c>
    </row>
    <row r="26" spans="1:8" x14ac:dyDescent="0.25">
      <c r="A26" s="66">
        <v>74163</v>
      </c>
      <c r="B26" t="s">
        <v>3596</v>
      </c>
      <c r="F26" t="s">
        <v>3872</v>
      </c>
    </row>
    <row r="27" spans="1:8" x14ac:dyDescent="0.25">
      <c r="A27" s="66">
        <v>41295</v>
      </c>
      <c r="B27" t="s">
        <v>3596</v>
      </c>
      <c r="E27" t="s">
        <v>3871</v>
      </c>
      <c r="F27" t="s">
        <v>3870</v>
      </c>
    </row>
    <row r="28" spans="1:8" x14ac:dyDescent="0.25">
      <c r="A28" s="66">
        <v>41298</v>
      </c>
      <c r="B28" t="s">
        <v>3869</v>
      </c>
      <c r="E28" t="s">
        <v>3868</v>
      </c>
      <c r="F28" t="s">
        <v>3867</v>
      </c>
    </row>
    <row r="29" spans="1:8" x14ac:dyDescent="0.25">
      <c r="A29" s="66">
        <v>41298</v>
      </c>
      <c r="B29" t="s">
        <v>3866</v>
      </c>
      <c r="E29" t="s">
        <v>3865</v>
      </c>
      <c r="F29" t="s">
        <v>3864</v>
      </c>
    </row>
    <row r="30" spans="1:8" x14ac:dyDescent="0.25">
      <c r="A30" s="66">
        <v>41298</v>
      </c>
      <c r="B30" t="s">
        <v>2755</v>
      </c>
      <c r="E30" t="s">
        <v>3863</v>
      </c>
      <c r="F30" t="s">
        <v>3862</v>
      </c>
    </row>
    <row r="31" spans="1:8" x14ac:dyDescent="0.25">
      <c r="A31" s="66">
        <v>41306</v>
      </c>
      <c r="B31" t="s">
        <v>3861</v>
      </c>
      <c r="F31" t="s">
        <v>3860</v>
      </c>
    </row>
    <row r="32" spans="1:8" x14ac:dyDescent="0.25">
      <c r="A32" s="66">
        <v>41306</v>
      </c>
      <c r="B32" t="s">
        <v>3026</v>
      </c>
      <c r="F32" t="s">
        <v>3859</v>
      </c>
    </row>
    <row r="33" spans="1:6" x14ac:dyDescent="0.25">
      <c r="A33" s="66">
        <v>41332</v>
      </c>
      <c r="B33" t="s">
        <v>3858</v>
      </c>
      <c r="F33" t="s">
        <v>3857</v>
      </c>
    </row>
    <row r="34" spans="1:6" x14ac:dyDescent="0.25">
      <c r="A34" s="66">
        <v>41340</v>
      </c>
      <c r="B34" t="s">
        <v>3856</v>
      </c>
      <c r="F34" t="s">
        <v>3855</v>
      </c>
    </row>
    <row r="35" spans="1:6" x14ac:dyDescent="0.25">
      <c r="A35" s="66">
        <v>41359</v>
      </c>
      <c r="B35" t="s">
        <v>3854</v>
      </c>
      <c r="E35" t="s">
        <v>3850</v>
      </c>
      <c r="F35" t="s">
        <v>3853</v>
      </c>
    </row>
    <row r="36" spans="1:6" ht="30" x14ac:dyDescent="0.25">
      <c r="A36" s="66">
        <v>41359</v>
      </c>
      <c r="B36" t="s">
        <v>71</v>
      </c>
      <c r="D36" s="1">
        <v>6590</v>
      </c>
      <c r="E36" t="s">
        <v>3852</v>
      </c>
      <c r="F36" s="12" t="s">
        <v>3851</v>
      </c>
    </row>
    <row r="37" spans="1:6" ht="30" x14ac:dyDescent="0.25">
      <c r="A37" s="66">
        <v>41360</v>
      </c>
      <c r="B37" t="s">
        <v>2210</v>
      </c>
      <c r="D37" s="1">
        <v>6659</v>
      </c>
      <c r="E37" t="s">
        <v>3850</v>
      </c>
      <c r="F37" s="12" t="s">
        <v>3849</v>
      </c>
    </row>
    <row r="38" spans="1:6" x14ac:dyDescent="0.25">
      <c r="A38" s="66">
        <v>41373</v>
      </c>
      <c r="B38" t="s">
        <v>3848</v>
      </c>
      <c r="D38" s="1" t="s">
        <v>3847</v>
      </c>
      <c r="E38" t="s">
        <v>3846</v>
      </c>
      <c r="F38" t="s">
        <v>3845</v>
      </c>
    </row>
    <row r="39" spans="1:6" x14ac:dyDescent="0.25">
      <c r="A39" s="66">
        <v>41388</v>
      </c>
      <c r="B39" t="s">
        <v>3596</v>
      </c>
      <c r="D39" s="1">
        <v>6741</v>
      </c>
      <c r="E39" t="s">
        <v>3844</v>
      </c>
      <c r="F39" t="s">
        <v>3843</v>
      </c>
    </row>
    <row r="40" spans="1:6" x14ac:dyDescent="0.25">
      <c r="A40" s="66">
        <v>41400</v>
      </c>
      <c r="B40" t="s">
        <v>2182</v>
      </c>
      <c r="D40" s="1">
        <v>6225</v>
      </c>
      <c r="E40" t="s">
        <v>3842</v>
      </c>
      <c r="F40" t="s">
        <v>3841</v>
      </c>
    </row>
  </sheetData>
  <customSheetViews>
    <customSheetView guid="{8A36B514-EB79-4C71-8DFE-FE9FBFEA9AB9}" state="hidden">
      <pane ySplit="2" topLeftCell="A15" activePane="bottomLeft" state="frozen"/>
      <selection pane="bottomLeft" sqref="A1:IV65536"/>
      <pageMargins left="0.7" right="0.7" top="0.75" bottom="0.75" header="0.3" footer="0.3"/>
      <pageSetup orientation="portrait" verticalDpi="0" r:id="rId1"/>
    </customSheetView>
  </customSheetViews>
  <pageMargins left="0.7" right="0.7" top="0.75" bottom="0.75" header="0.3" footer="0.3"/>
  <pageSetup orientation="portrait"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7277168484D774B9D4448BF01E5211D" ma:contentTypeVersion="3" ma:contentTypeDescription="Create a new document." ma:contentTypeScope="" ma:versionID="d571714a83eb21c0e260e03828090b41">
  <xsd:schema xmlns:xsd="http://www.w3.org/2001/XMLSchema" xmlns:xs="http://www.w3.org/2001/XMLSchema" xmlns:p="http://schemas.microsoft.com/office/2006/metadata/properties" xmlns:ns2="4f144fc1-59e6-4af3-87ab-fcf77bfa264d" targetNamespace="http://schemas.microsoft.com/office/2006/metadata/properties" ma:root="true" ma:fieldsID="2afb4accef57e4c3d0c15155faf60eaa" ns2:_="">
    <xsd:import namespace="4f144fc1-59e6-4af3-87ab-fcf77bfa264d"/>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144fc1-59e6-4af3-87ab-fcf77bfa264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750DF94-604D-4E1B-9C3E-F40C14053A37}"/>
</file>

<file path=customXml/itemProps2.xml><?xml version="1.0" encoding="utf-8"?>
<ds:datastoreItem xmlns:ds="http://schemas.openxmlformats.org/officeDocument/2006/customXml" ds:itemID="{EF905189-72FE-4125-8490-CCD57C6E08BA}"/>
</file>

<file path=customXml/itemProps3.xml><?xml version="1.0" encoding="utf-8"?>
<ds:datastoreItem xmlns:ds="http://schemas.openxmlformats.org/officeDocument/2006/customXml" ds:itemID="{5223BCE6-B356-46A0-9197-21E9B68EA3C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vt:i4>
      </vt:variant>
    </vt:vector>
  </HeadingPairs>
  <TitlesOfParts>
    <vt:vector size="20" baseType="lpstr">
      <vt:lpstr>Metrics  - High Level</vt:lpstr>
      <vt:lpstr>Graph Data</vt:lpstr>
      <vt:lpstr>Monthly Check</vt:lpstr>
      <vt:lpstr>Harsco</vt:lpstr>
      <vt:lpstr>Harsco (2)</vt:lpstr>
      <vt:lpstr>Delivery Report</vt:lpstr>
      <vt:lpstr>Delivery Report RevB</vt:lpstr>
      <vt:lpstr>Delivery Report Rev C</vt:lpstr>
      <vt:lpstr>Return Report Rev B</vt:lpstr>
      <vt:lpstr>Void Report</vt:lpstr>
      <vt:lpstr>Return Report Rev A</vt:lpstr>
      <vt:lpstr>Customer Complaints Rev B</vt:lpstr>
      <vt:lpstr>Customer Complaints Rev A</vt:lpstr>
      <vt:lpstr>'Customer Complaints Rev B'!Print_Area</vt:lpstr>
      <vt:lpstr>'Delivery Report'!Print_Area</vt:lpstr>
      <vt:lpstr>'Delivery Report Rev C'!Print_Area</vt:lpstr>
      <vt:lpstr>'Delivery Report RevB'!Print_Area</vt:lpstr>
      <vt:lpstr>'Graph Data'!Print_Area</vt:lpstr>
      <vt:lpstr>'Metrics  - High Level'!Print_Area</vt:lpstr>
      <vt:lpstr>'Return Report Rev B'!Print_Area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Ketul Gondha</dc:creator>
  <cp:lastModifiedBy>Max Johnson</cp:lastModifiedBy>
  <cp:lastPrinted>2024-10-22T16:34:55Z</cp:lastPrinted>
  <dcterms:created xsi:type="dcterms:W3CDTF">2011-09-06T07:53:36Z</dcterms:created>
  <dcterms:modified xsi:type="dcterms:W3CDTF">2025-06-18T18:43:29Z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0x01010057277168484D774B9D4448BF01E5211D</vt:lpwstr>
  </property>
</Properties>
</file>